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showInkAnnotation="0"/>
  <mc:AlternateContent xmlns:mc="http://schemas.openxmlformats.org/markup-compatibility/2006">
    <mc:Choice Requires="x15">
      <x15ac:absPath xmlns:x15ac="http://schemas.microsoft.com/office/spreadsheetml/2010/11/ac" url="\\fs01\mu_home$\vanova\Documents\Jana\Materiály RM a ZM\ZM\2020\201217\Rozpočet\"/>
    </mc:Choice>
  </mc:AlternateContent>
  <xr:revisionPtr revIDLastSave="0" documentId="13_ncr:1_{D6B05446-A177-4D45-A1F0-180BCFF38A96}" xr6:coauthVersionLast="45" xr6:coauthVersionMax="45" xr10:uidLastSave="{00000000-0000-0000-0000-000000000000}"/>
  <bookViews>
    <workbookView xWindow="-120" yWindow="-120" windowWidth="29040" windowHeight="15840" tabRatio="744" activeTab="1" xr2:uid="{00000000-000D-0000-FFFF-FFFF00000000}"/>
  </bookViews>
  <sheets>
    <sheet name="Úvodní strana" sheetId="1" r:id="rId1"/>
    <sheet name="Financování" sheetId="2" r:id="rId2"/>
    <sheet name="Příjmy" sheetId="3" r:id="rId3"/>
    <sheet name="Běžné výdaje" sheetId="4" r:id="rId4"/>
    <sheet name="Kapitálové výdaje" sheetId="5" r:id="rId5"/>
    <sheet name="Fondy" sheetId="6" r:id="rId6"/>
    <sheet name="Příspěvky" sheetId="7" r:id="rId7"/>
    <sheet name="Přílohy" sheetId="8" r:id="rId8"/>
    <sheet name="Financování podrobně 2021 " sheetId="9" r:id="rId9"/>
    <sheet name="Příjmy podrobně 2021" sheetId="10" r:id="rId10"/>
    <sheet name="Běžné výdaje podrobně 2021" sheetId="11" r:id="rId11"/>
    <sheet name="Kapitálové výdaje 2021" sheetId="20" r:id="rId12"/>
    <sheet name="Kapitálové výdaje 2020 - info" sheetId="21" r:id="rId13"/>
    <sheet name="Kapitálové výdaje 2018 pro info" sheetId="19" state="hidden" r:id="rId14"/>
    <sheet name="Úvěry 2021" sheetId="14" r:id="rId15"/>
    <sheet name="Predikce daň.příjmů " sheetId="15" r:id="rId16"/>
    <sheet name="SF,GF,OA, partner" sheetId="17" r:id="rId17"/>
    <sheet name="FO" sheetId="18" state="hidden" r:id="rId18"/>
  </sheets>
  <definedNames>
    <definedName name="_xlnm._FilterDatabase" localSheetId="10" hidden="1">'Běžné výdaje podrobně 2021'!$A$1:$A$1127</definedName>
    <definedName name="_xlnm.Print_Titles" localSheetId="10">'Běžné výdaje podrobně 2021'!$3:$3</definedName>
    <definedName name="_xlnm.Print_Area" localSheetId="10">'Běžné výdaje podrobně 2021'!$A$1:$L$885</definedName>
    <definedName name="_xlnm.Print_Area" localSheetId="8">'Financování podrobně 2021 '!$A$1:$G$34</definedName>
    <definedName name="_xlnm.Print_Area" localSheetId="13">'Kapitálové výdaje 2018 pro info'!$A$1:$I$89</definedName>
    <definedName name="_xlnm.Print_Area" localSheetId="11">'Kapitálové výdaje 2021'!$A$1:$I$70</definedName>
    <definedName name="_xlnm.Print_Area" localSheetId="9">'Příjmy podrobně 2021'!$A$1:$I$169</definedName>
    <definedName name="_xlnm.Print_Area" localSheetId="6">Příspěvky!$A$1:$D$9</definedName>
    <definedName name="Z_60B9756A_32F5_4044_A532_ECDC148B7DE8_.wvu.FilterData" localSheetId="10" hidden="1">'Běžné výdaje podrobně 2021'!$B$1:$B$1127</definedName>
    <definedName name="Z_60B9756A_32F5_4044_A532_ECDC148B7DE8_.wvu.PrintArea" localSheetId="10" hidden="1">'Běžné výdaje podrobně 2021'!$A$1:$H$884</definedName>
    <definedName name="Z_60B9756A_32F5_4044_A532_ECDC148B7DE8_.wvu.PrintArea" localSheetId="8" hidden="1">'Financování podrobně 2021 '!$A$1:$B$34</definedName>
    <definedName name="Z_60B9756A_32F5_4044_A532_ECDC148B7DE8_.wvu.PrintArea" localSheetId="15" hidden="1">'Predikce daň.příjmů '!$A$1:$B$12</definedName>
    <definedName name="Z_60B9756A_32F5_4044_A532_ECDC148B7DE8_.wvu.PrintArea" localSheetId="6" hidden="1">Příspěvky!$A$1:$D$7</definedName>
    <definedName name="Z_60B9756A_32F5_4044_A532_ECDC148B7DE8_.wvu.PrintTitles" localSheetId="10" hidden="1">'Běžné výdaje podrobně 2021'!$3:$3</definedName>
  </definedNames>
  <calcPr calcId="191029"/>
  <customWorkbookViews>
    <customWorkbookView name="Jana Váňová – osobní zobrazení" guid="{60B9756A-32F5-4044-A532-ECDC148B7DE8}" mergeInterval="0" personalView="1" maximized="1" windowWidth="1276" windowHeight="799" tabRatio="650" activeSheetId="11"/>
  </customWorkbookViews>
</workbook>
</file>

<file path=xl/calcChain.xml><?xml version="1.0" encoding="utf-8"?>
<calcChain xmlns="http://schemas.openxmlformats.org/spreadsheetml/2006/main">
  <c r="H28" i="20" l="1"/>
  <c r="L377" i="11" l="1"/>
  <c r="P10" i="15"/>
  <c r="C14" i="17" l="1"/>
  <c r="C13" i="17"/>
  <c r="C12" i="17"/>
  <c r="C11" i="17"/>
  <c r="C10" i="17"/>
  <c r="C9" i="17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D28" i="3"/>
  <c r="I42" i="10"/>
  <c r="K326" i="11"/>
  <c r="K180" i="11"/>
  <c r="K662" i="11"/>
  <c r="L239" i="11"/>
  <c r="L228" i="11"/>
  <c r="L25" i="11"/>
  <c r="G131" i="10"/>
  <c r="L624" i="11" l="1"/>
  <c r="F70" i="20" l="1"/>
  <c r="L808" i="11"/>
  <c r="L778" i="11"/>
  <c r="L730" i="11"/>
  <c r="L700" i="11"/>
  <c r="L690" i="11"/>
  <c r="L337" i="11"/>
  <c r="K189" i="11"/>
  <c r="H166" i="10" l="1"/>
  <c r="H161" i="10"/>
  <c r="H167" i="10" s="1"/>
  <c r="H131" i="10"/>
  <c r="H120" i="10"/>
  <c r="H26" i="10"/>
  <c r="F15" i="9"/>
  <c r="F28" i="9"/>
  <c r="F14" i="9" s="1"/>
  <c r="F34" i="9"/>
  <c r="F16" i="9" l="1"/>
  <c r="F8" i="9" s="1"/>
  <c r="F18" i="9" s="1"/>
  <c r="H169" i="10"/>
  <c r="K504" i="11"/>
  <c r="K497" i="11"/>
  <c r="J866" i="11"/>
  <c r="J861" i="11"/>
  <c r="J856" i="11"/>
  <c r="J851" i="11"/>
  <c r="J849" i="11" s="1"/>
  <c r="J846" i="11"/>
  <c r="J842" i="11"/>
  <c r="J838" i="11"/>
  <c r="J826" i="11"/>
  <c r="J823" i="11"/>
  <c r="J808" i="11"/>
  <c r="J778" i="11"/>
  <c r="J749" i="11"/>
  <c r="J741" i="11"/>
  <c r="J730" i="11"/>
  <c r="J700" i="11"/>
  <c r="J671" i="11"/>
  <c r="J662" i="11" s="1"/>
  <c r="J643" i="11"/>
  <c r="J634" i="11"/>
  <c r="J621" i="11"/>
  <c r="J601" i="11"/>
  <c r="J591" i="11"/>
  <c r="J587" i="11"/>
  <c r="J559" i="11"/>
  <c r="J556" i="11"/>
  <c r="J530" i="11"/>
  <c r="J527" i="11"/>
  <c r="J524" i="11"/>
  <c r="J514" i="11"/>
  <c r="J504" i="11"/>
  <c r="J497" i="11"/>
  <c r="J489" i="11"/>
  <c r="J479" i="11"/>
  <c r="J471" i="11"/>
  <c r="J459" i="11"/>
  <c r="J455" i="11"/>
  <c r="J434" i="11"/>
  <c r="J430" i="11"/>
  <c r="J425" i="11"/>
  <c r="J418" i="11"/>
  <c r="J415" i="11"/>
  <c r="J411" i="11"/>
  <c r="J404" i="11"/>
  <c r="J400" i="11"/>
  <c r="J395" i="11"/>
  <c r="J388" i="11"/>
  <c r="J385" i="11"/>
  <c r="J377" i="11"/>
  <c r="J363" i="11"/>
  <c r="J356" i="11"/>
  <c r="J347" i="11"/>
  <c r="J342" i="11"/>
  <c r="J337" i="11"/>
  <c r="J332" i="11"/>
  <c r="J321" i="11"/>
  <c r="J315" i="11" s="1"/>
  <c r="J306" i="11"/>
  <c r="J293" i="11" s="1"/>
  <c r="J273" i="11"/>
  <c r="J239" i="11"/>
  <c r="J228" i="11"/>
  <c r="J186" i="11"/>
  <c r="J180" i="11"/>
  <c r="J174" i="11"/>
  <c r="J169" i="11"/>
  <c r="J167" i="11" s="1"/>
  <c r="J162" i="11"/>
  <c r="J160" i="11"/>
  <c r="J158" i="11"/>
  <c r="J156" i="11"/>
  <c r="J152" i="11"/>
  <c r="J147" i="11"/>
  <c r="J138" i="11"/>
  <c r="J135" i="11" s="1"/>
  <c r="J132" i="11"/>
  <c r="J128" i="11"/>
  <c r="J124" i="11"/>
  <c r="J114" i="11"/>
  <c r="J107" i="11"/>
  <c r="J100" i="11"/>
  <c r="J93" i="11" s="1"/>
  <c r="J89" i="11"/>
  <c r="J87" i="11" s="1"/>
  <c r="J82" i="11"/>
  <c r="J79" i="11" s="1"/>
  <c r="J76" i="11"/>
  <c r="J73" i="11"/>
  <c r="J61" i="11"/>
  <c r="J51" i="11"/>
  <c r="J47" i="11"/>
  <c r="J44" i="11"/>
  <c r="J39" i="11"/>
  <c r="J33" i="11"/>
  <c r="J22" i="11"/>
  <c r="J19" i="11"/>
  <c r="J15" i="11"/>
  <c r="J12" i="11"/>
  <c r="J6" i="11"/>
  <c r="J4" i="11" s="1"/>
  <c r="J189" i="11" l="1"/>
  <c r="F13" i="9"/>
  <c r="J155" i="11"/>
  <c r="J615" i="11"/>
  <c r="J410" i="11"/>
  <c r="J447" i="11"/>
  <c r="J345" i="11"/>
  <c r="J568" i="11"/>
  <c r="J42" i="11"/>
  <c r="J326" i="11"/>
  <c r="J25" i="11"/>
  <c r="J69" i="11"/>
  <c r="J535" i="11"/>
  <c r="K135" i="11"/>
  <c r="K4" i="11"/>
  <c r="J870" i="11" l="1"/>
  <c r="E32" i="9" s="1"/>
  <c r="H58" i="20"/>
  <c r="L169" i="11" l="1"/>
  <c r="H57" i="20"/>
  <c r="C3" i="5" l="1"/>
  <c r="C61" i="5" l="1"/>
  <c r="I106" i="10"/>
  <c r="D40" i="3" s="1"/>
  <c r="G106" i="10"/>
  <c r="F106" i="10"/>
  <c r="E106" i="10"/>
  <c r="C47" i="4" l="1"/>
  <c r="C10" i="2"/>
  <c r="C9" i="2"/>
  <c r="F39" i="10"/>
  <c r="D34" i="17"/>
  <c r="C50" i="17" l="1"/>
  <c r="C49" i="17"/>
  <c r="C48" i="17"/>
  <c r="C47" i="17"/>
  <c r="C46" i="17"/>
  <c r="C45" i="17"/>
  <c r="C44" i="17"/>
  <c r="C43" i="17"/>
  <c r="C61" i="17"/>
  <c r="C60" i="17"/>
  <c r="C59" i="17"/>
  <c r="C58" i="17"/>
  <c r="C57" i="17"/>
  <c r="D36" i="17"/>
  <c r="C9" i="4" l="1"/>
  <c r="D35" i="17"/>
  <c r="D27" i="17"/>
  <c r="D8" i="18"/>
  <c r="B6" i="18"/>
  <c r="B4" i="18"/>
  <c r="B3" i="18"/>
  <c r="B2" i="18"/>
  <c r="B1" i="18"/>
  <c r="L69" i="11"/>
  <c r="Q10" i="15"/>
  <c r="L39" i="11"/>
  <c r="K39" i="11"/>
  <c r="I849" i="11"/>
  <c r="L527" i="11"/>
  <c r="K527" i="11"/>
  <c r="H527" i="11"/>
  <c r="G527" i="11"/>
  <c r="C11" i="4" l="1"/>
  <c r="L162" i="11"/>
  <c r="L160" i="11"/>
  <c r="L158" i="11"/>
  <c r="L156" i="11"/>
  <c r="L152" i="11"/>
  <c r="K162" i="11"/>
  <c r="K156" i="11"/>
  <c r="L147" i="11"/>
  <c r="K147" i="11"/>
  <c r="L144" i="11"/>
  <c r="G144" i="11"/>
  <c r="L132" i="11"/>
  <c r="K132" i="11"/>
  <c r="L120" i="11"/>
  <c r="C18" i="4" l="1"/>
  <c r="C21" i="4"/>
  <c r="C23" i="4"/>
  <c r="L155" i="11"/>
  <c r="I39" i="10"/>
  <c r="G39" i="10"/>
  <c r="E166" i="10"/>
  <c r="I108" i="10"/>
  <c r="G108" i="10"/>
  <c r="F108" i="10"/>
  <c r="I56" i="10"/>
  <c r="D32" i="3" s="1"/>
  <c r="I54" i="10"/>
  <c r="D31" i="3" s="1"/>
  <c r="I52" i="10"/>
  <c r="D30" i="3" s="1"/>
  <c r="F131" i="10"/>
  <c r="F112" i="10"/>
  <c r="F72" i="10"/>
  <c r="F65" i="10"/>
  <c r="C24" i="4" l="1"/>
  <c r="C9" i="7"/>
  <c r="C7" i="7"/>
  <c r="C6" i="7"/>
  <c r="C5" i="7"/>
  <c r="C4" i="7"/>
  <c r="C3" i="7"/>
  <c r="I103" i="10" l="1"/>
  <c r="D39" i="3" s="1"/>
  <c r="C27" i="9" l="1"/>
  <c r="E25" i="9"/>
  <c r="F42" i="10"/>
  <c r="I35" i="10"/>
  <c r="G35" i="10"/>
  <c r="F35" i="10"/>
  <c r="I164" i="10"/>
  <c r="I166" i="10" s="1"/>
  <c r="I158" i="10"/>
  <c r="I151" i="10"/>
  <c r="I144" i="10"/>
  <c r="D55" i="3" s="1"/>
  <c r="I140" i="10"/>
  <c r="I135" i="10"/>
  <c r="I131" i="10"/>
  <c r="G25" i="9" s="1"/>
  <c r="C22" i="2" s="1"/>
  <c r="I115" i="10"/>
  <c r="I112" i="10"/>
  <c r="I110" i="10"/>
  <c r="I101" i="10"/>
  <c r="I100" i="10" s="1"/>
  <c r="I97" i="10"/>
  <c r="I96" i="10" s="1"/>
  <c r="I83" i="10"/>
  <c r="I81" i="10" s="1"/>
  <c r="I73" i="10"/>
  <c r="I72" i="10" s="1"/>
  <c r="I67" i="10"/>
  <c r="I65" i="10" s="1"/>
  <c r="I62" i="10"/>
  <c r="I60" i="10"/>
  <c r="I58" i="10"/>
  <c r="I50" i="10"/>
  <c r="I47" i="10"/>
  <c r="D29" i="3" s="1"/>
  <c r="I45" i="10"/>
  <c r="I37" i="10"/>
  <c r="I33" i="10"/>
  <c r="I30" i="10"/>
  <c r="I26" i="10"/>
  <c r="G23" i="9" s="1"/>
  <c r="G164" i="10"/>
  <c r="G166" i="10" s="1"/>
  <c r="G158" i="10"/>
  <c r="G151" i="10"/>
  <c r="G144" i="10"/>
  <c r="G140" i="10"/>
  <c r="G135" i="10"/>
  <c r="G115" i="10"/>
  <c r="G112" i="10"/>
  <c r="G110" i="10"/>
  <c r="G101" i="10"/>
  <c r="G100" i="10" s="1"/>
  <c r="G97" i="10"/>
  <c r="G96" i="10" s="1"/>
  <c r="G83" i="10"/>
  <c r="G81" i="10" s="1"/>
  <c r="G78" i="10"/>
  <c r="G73" i="10"/>
  <c r="G72" i="10" s="1"/>
  <c r="G67" i="10"/>
  <c r="G65" i="10" s="1"/>
  <c r="G62" i="10"/>
  <c r="G60" i="10"/>
  <c r="G58" i="10"/>
  <c r="G50" i="10"/>
  <c r="G47" i="10"/>
  <c r="G45" i="10"/>
  <c r="G37" i="10"/>
  <c r="G33" i="10"/>
  <c r="G30" i="10"/>
  <c r="G26" i="10"/>
  <c r="E23" i="9" s="1"/>
  <c r="F164" i="10"/>
  <c r="F166" i="10" s="1"/>
  <c r="F158" i="10"/>
  <c r="F140" i="10"/>
  <c r="D25" i="9"/>
  <c r="F115" i="10"/>
  <c r="F110" i="10"/>
  <c r="F101" i="10"/>
  <c r="F100" i="10" s="1"/>
  <c r="F97" i="10"/>
  <c r="F96" i="10" s="1"/>
  <c r="F78" i="10"/>
  <c r="F62" i="10"/>
  <c r="F60" i="10"/>
  <c r="F58" i="10"/>
  <c r="F50" i="10"/>
  <c r="F47" i="10"/>
  <c r="F45" i="10"/>
  <c r="F37" i="10"/>
  <c r="F33" i="10"/>
  <c r="F30" i="10"/>
  <c r="F26" i="10"/>
  <c r="D23" i="9" s="1"/>
  <c r="E158" i="10"/>
  <c r="E140" i="10"/>
  <c r="E124" i="10"/>
  <c r="E131" i="10" s="1"/>
  <c r="C25" i="9" s="1"/>
  <c r="E47" i="10"/>
  <c r="E33" i="10"/>
  <c r="E30" i="10"/>
  <c r="E26" i="10"/>
  <c r="C23" i="9" s="1"/>
  <c r="I120" i="10" l="1"/>
  <c r="G24" i="9" s="1"/>
  <c r="C21" i="2" s="1"/>
  <c r="C20" i="2"/>
  <c r="F161" i="10"/>
  <c r="I161" i="10"/>
  <c r="I167" i="10" s="1"/>
  <c r="E161" i="10"/>
  <c r="G161" i="10"/>
  <c r="G167" i="10" s="1"/>
  <c r="F120" i="10"/>
  <c r="D24" i="9" s="1"/>
  <c r="E120" i="10"/>
  <c r="C24" i="9" s="1"/>
  <c r="G120" i="10"/>
  <c r="E24" i="9" s="1"/>
  <c r="D27" i="9"/>
  <c r="G27" i="9"/>
  <c r="E27" i="9"/>
  <c r="D26" i="9" l="1"/>
  <c r="D28" i="9" s="1"/>
  <c r="F167" i="10"/>
  <c r="F169" i="10" s="1"/>
  <c r="E167" i="10"/>
  <c r="E169" i="10" s="1"/>
  <c r="C26" i="9"/>
  <c r="C28" i="9" s="1"/>
  <c r="I169" i="10"/>
  <c r="G26" i="9"/>
  <c r="G28" i="9" s="1"/>
  <c r="G169" i="10"/>
  <c r="E26" i="9"/>
  <c r="E28" i="9" s="1"/>
  <c r="C23" i="2" l="1"/>
  <c r="C24" i="2" s="1"/>
  <c r="B17" i="2"/>
  <c r="G70" i="20"/>
  <c r="H12" i="20" l="1"/>
  <c r="L407" i="11" l="1"/>
  <c r="C35" i="4" l="1"/>
  <c r="H36" i="20"/>
  <c r="L100" i="11" l="1"/>
  <c r="L93" i="11" l="1"/>
  <c r="H26" i="20"/>
  <c r="L634" i="11"/>
  <c r="C15" i="4" l="1"/>
  <c r="H25" i="20"/>
  <c r="L504" i="11" l="1"/>
  <c r="L497" i="11"/>
  <c r="L180" i="11"/>
  <c r="L174" i="11"/>
  <c r="C41" i="4" l="1"/>
  <c r="D33" i="17"/>
  <c r="C40" i="4"/>
  <c r="D30" i="17"/>
  <c r="C27" i="4"/>
  <c r="D29" i="17"/>
  <c r="C26" i="4"/>
  <c r="H21" i="20"/>
  <c r="H35" i="20" l="1"/>
  <c r="H34" i="20"/>
  <c r="H44" i="20" l="1"/>
  <c r="H43" i="20" l="1"/>
  <c r="H42" i="20"/>
  <c r="H41" i="20"/>
  <c r="H52" i="20"/>
  <c r="H40" i="20"/>
  <c r="H39" i="20"/>
  <c r="H38" i="20"/>
  <c r="H37" i="20"/>
  <c r="L400" i="11" l="1"/>
  <c r="L82" i="11" l="1"/>
  <c r="L79" i="11" l="1"/>
  <c r="H63" i="20"/>
  <c r="H62" i="20"/>
  <c r="H61" i="20"/>
  <c r="H56" i="20"/>
  <c r="H31" i="20"/>
  <c r="H55" i="20"/>
  <c r="H30" i="20"/>
  <c r="H54" i="20"/>
  <c r="H51" i="20"/>
  <c r="H50" i="20"/>
  <c r="H49" i="20"/>
  <c r="H33" i="20"/>
  <c r="H32" i="20"/>
  <c r="H27" i="20"/>
  <c r="H24" i="20"/>
  <c r="H23" i="20"/>
  <c r="H22" i="20"/>
  <c r="H20" i="20"/>
  <c r="H19" i="20"/>
  <c r="H18" i="20"/>
  <c r="H17" i="20"/>
  <c r="H16" i="20"/>
  <c r="H15" i="20"/>
  <c r="H14" i="20"/>
  <c r="H13" i="20"/>
  <c r="H11" i="20"/>
  <c r="H10" i="20"/>
  <c r="H9" i="20"/>
  <c r="H8" i="20"/>
  <c r="H7" i="20"/>
  <c r="H6" i="20"/>
  <c r="H4" i="20"/>
  <c r="H3" i="20"/>
  <c r="H70" i="20" l="1"/>
  <c r="C13" i="4"/>
  <c r="L287" i="11"/>
  <c r="G55" i="21" l="1"/>
  <c r="F55" i="21"/>
  <c r="H54" i="21"/>
  <c r="H53" i="21"/>
  <c r="H52" i="21"/>
  <c r="H51" i="21"/>
  <c r="H50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4" i="21"/>
  <c r="H3" i="21"/>
  <c r="R10" i="15"/>
  <c r="O10" i="15"/>
  <c r="L851" i="11"/>
  <c r="L832" i="11"/>
  <c r="L591" i="11"/>
  <c r="L866" i="11"/>
  <c r="L861" i="11"/>
  <c r="L856" i="11"/>
  <c r="L846" i="11"/>
  <c r="L842" i="11"/>
  <c r="L838" i="11"/>
  <c r="L826" i="11"/>
  <c r="L823" i="11"/>
  <c r="L749" i="11"/>
  <c r="L741" i="11"/>
  <c r="L643" i="11"/>
  <c r="L601" i="11"/>
  <c r="L587" i="11"/>
  <c r="L559" i="11"/>
  <c r="L556" i="11"/>
  <c r="L530" i="11"/>
  <c r="L524" i="11"/>
  <c r="L514" i="11"/>
  <c r="L479" i="11"/>
  <c r="L471" i="11"/>
  <c r="L459" i="11"/>
  <c r="L455" i="11"/>
  <c r="L434" i="11"/>
  <c r="L430" i="11"/>
  <c r="L425" i="11"/>
  <c r="L418" i="11"/>
  <c r="L415" i="11"/>
  <c r="L411" i="11"/>
  <c r="L404" i="11"/>
  <c r="L395" i="11"/>
  <c r="L388" i="11"/>
  <c r="L385" i="11"/>
  <c r="L363" i="11"/>
  <c r="L356" i="11"/>
  <c r="L347" i="11"/>
  <c r="L342" i="11"/>
  <c r="L332" i="11"/>
  <c r="L321" i="11"/>
  <c r="L306" i="11"/>
  <c r="L273" i="11"/>
  <c r="L186" i="11"/>
  <c r="L138" i="11"/>
  <c r="L128" i="11"/>
  <c r="L124" i="11"/>
  <c r="L114" i="11"/>
  <c r="L107" i="11"/>
  <c r="L89" i="11"/>
  <c r="L76" i="11"/>
  <c r="L61" i="11"/>
  <c r="L51" i="11"/>
  <c r="L44" i="11"/>
  <c r="L22" i="11"/>
  <c r="L19" i="11"/>
  <c r="L15" i="11"/>
  <c r="L12" i="11"/>
  <c r="L6" i="11"/>
  <c r="L662" i="11" l="1"/>
  <c r="L535" i="11"/>
  <c r="L615" i="11"/>
  <c r="L189" i="11"/>
  <c r="L42" i="11"/>
  <c r="L345" i="11"/>
  <c r="C5" i="4"/>
  <c r="L87" i="11"/>
  <c r="C19" i="4"/>
  <c r="L315" i="11"/>
  <c r="C31" i="4" s="1"/>
  <c r="C38" i="4"/>
  <c r="C52" i="4"/>
  <c r="L849" i="11"/>
  <c r="C12" i="4"/>
  <c r="C28" i="4"/>
  <c r="C43" i="4"/>
  <c r="C20" i="4"/>
  <c r="C42" i="4"/>
  <c r="C49" i="4"/>
  <c r="C53" i="4"/>
  <c r="C8" i="4"/>
  <c r="C17" i="4"/>
  <c r="C37" i="4"/>
  <c r="C6" i="4"/>
  <c r="C7" i="4"/>
  <c r="L135" i="11"/>
  <c r="C33" i="4"/>
  <c r="D32" i="17"/>
  <c r="C50" i="4"/>
  <c r="D26" i="17"/>
  <c r="C16" i="4"/>
  <c r="C8" i="7"/>
  <c r="L293" i="11"/>
  <c r="L4" i="11"/>
  <c r="H55" i="21"/>
  <c r="L568" i="11"/>
  <c r="L447" i="11"/>
  <c r="L410" i="11"/>
  <c r="N10" i="15"/>
  <c r="C34" i="4" l="1"/>
  <c r="C46" i="4"/>
  <c r="C45" i="4"/>
  <c r="C30" i="4"/>
  <c r="C51" i="4"/>
  <c r="C36" i="4"/>
  <c r="C22" i="4"/>
  <c r="C14" i="4"/>
  <c r="C44" i="4"/>
  <c r="C48" i="4"/>
  <c r="C39" i="4"/>
  <c r="C4" i="4"/>
  <c r="C10" i="4"/>
  <c r="C29" i="4"/>
  <c r="G14" i="9"/>
  <c r="D18" i="3"/>
  <c r="D17" i="3"/>
  <c r="D49" i="3"/>
  <c r="D50" i="3" l="1"/>
  <c r="D23" i="17" l="1"/>
  <c r="M10" i="15"/>
  <c r="L10" i="15"/>
  <c r="K10" i="15"/>
  <c r="J10" i="15"/>
  <c r="I10" i="15"/>
  <c r="H10" i="15"/>
  <c r="G10" i="15"/>
  <c r="F10" i="15"/>
  <c r="E10" i="15"/>
  <c r="D10" i="15"/>
  <c r="C10" i="15"/>
  <c r="D5" i="14"/>
  <c r="C5" i="14"/>
  <c r="B5" i="14"/>
  <c r="G75" i="19"/>
  <c r="F75" i="19"/>
  <c r="H73" i="19"/>
  <c r="H72" i="19"/>
  <c r="H65" i="19"/>
  <c r="H64" i="19"/>
  <c r="H59" i="19"/>
  <c r="H58" i="19"/>
  <c r="H57" i="19"/>
  <c r="H51" i="19"/>
  <c r="H50" i="19"/>
  <c r="H42" i="19"/>
  <c r="H38" i="19"/>
  <c r="H37" i="19"/>
  <c r="H36" i="19"/>
  <c r="H35" i="19"/>
  <c r="H34" i="19"/>
  <c r="H31" i="19"/>
  <c r="H24" i="19"/>
  <c r="H23" i="19"/>
  <c r="H22" i="19"/>
  <c r="H20" i="19"/>
  <c r="H18" i="19"/>
  <c r="H9" i="19"/>
  <c r="H8" i="19"/>
  <c r="H5" i="19"/>
  <c r="H4" i="19"/>
  <c r="K866" i="11"/>
  <c r="I866" i="11"/>
  <c r="G866" i="11"/>
  <c r="K861" i="11"/>
  <c r="I861" i="11"/>
  <c r="G861" i="11"/>
  <c r="K856" i="11"/>
  <c r="G856" i="11"/>
  <c r="K849" i="11"/>
  <c r="G849" i="11"/>
  <c r="K846" i="11"/>
  <c r="I846" i="11"/>
  <c r="G846" i="11"/>
  <c r="K842" i="11"/>
  <c r="I842" i="11"/>
  <c r="G842" i="11"/>
  <c r="G838" i="11"/>
  <c r="G832" i="11"/>
  <c r="G615" i="11"/>
  <c r="G568" i="11"/>
  <c r="G535" i="11"/>
  <c r="K530" i="11"/>
  <c r="I530" i="11"/>
  <c r="K524" i="11"/>
  <c r="I524" i="11"/>
  <c r="H524" i="11"/>
  <c r="G524" i="11"/>
  <c r="I517" i="11"/>
  <c r="I514" i="11" s="1"/>
  <c r="K514" i="11"/>
  <c r="G514" i="11"/>
  <c r="G504" i="11"/>
  <c r="G502" i="11"/>
  <c r="H497" i="11"/>
  <c r="G447" i="11"/>
  <c r="K434" i="11"/>
  <c r="G434" i="11"/>
  <c r="K430" i="11"/>
  <c r="I430" i="11"/>
  <c r="G430" i="11"/>
  <c r="G415" i="11"/>
  <c r="G410" i="11" s="1"/>
  <c r="K404" i="11"/>
  <c r="G404" i="11"/>
  <c r="G400" i="11"/>
  <c r="G395" i="11"/>
  <c r="G388" i="11"/>
  <c r="XDJ386" i="11"/>
  <c r="G385" i="11"/>
  <c r="K356" i="11"/>
  <c r="G356" i="11"/>
  <c r="K347" i="11"/>
  <c r="G347" i="11"/>
  <c r="K342" i="11"/>
  <c r="I342" i="11"/>
  <c r="G342" i="11"/>
  <c r="G327" i="11"/>
  <c r="G326" i="11" s="1"/>
  <c r="K315" i="11"/>
  <c r="G321" i="11"/>
  <c r="G317" i="11"/>
  <c r="G293" i="11"/>
  <c r="G189" i="11"/>
  <c r="K186" i="11"/>
  <c r="G180" i="11"/>
  <c r="K174" i="11"/>
  <c r="K167" i="11"/>
  <c r="G167" i="11"/>
  <c r="G162" i="11"/>
  <c r="K160" i="11"/>
  <c r="K158" i="11"/>
  <c r="K152" i="11"/>
  <c r="I152" i="11"/>
  <c r="G152" i="11"/>
  <c r="G147" i="11"/>
  <c r="G135" i="11"/>
  <c r="G132" i="11"/>
  <c r="G128" i="11"/>
  <c r="G124" i="11"/>
  <c r="G120" i="11"/>
  <c r="K114" i="11"/>
  <c r="I114" i="11"/>
  <c r="H114" i="11"/>
  <c r="G114" i="11"/>
  <c r="G112" i="11"/>
  <c r="K107" i="11"/>
  <c r="G107" i="11"/>
  <c r="K100" i="11"/>
  <c r="K93" i="11" s="1"/>
  <c r="I100" i="11"/>
  <c r="G100" i="11"/>
  <c r="G93" i="11" s="1"/>
  <c r="G87" i="11"/>
  <c r="K87" i="11"/>
  <c r="K79" i="11"/>
  <c r="G82" i="11"/>
  <c r="G79" i="11" s="1"/>
  <c r="K76" i="11"/>
  <c r="G76" i="11"/>
  <c r="G69" i="11"/>
  <c r="K73" i="11"/>
  <c r="K69" i="11" s="1"/>
  <c r="K47" i="11"/>
  <c r="G42" i="11"/>
  <c r="G39" i="11"/>
  <c r="K25" i="11"/>
  <c r="G25" i="11"/>
  <c r="K22" i="11"/>
  <c r="G22" i="11"/>
  <c r="K19" i="11"/>
  <c r="G19" i="11"/>
  <c r="K15" i="11"/>
  <c r="G15" i="11"/>
  <c r="K12" i="11"/>
  <c r="G12" i="11"/>
  <c r="G4" i="11"/>
  <c r="D56" i="3"/>
  <c r="D54" i="3"/>
  <c r="D44" i="3"/>
  <c r="D43" i="3"/>
  <c r="D42" i="3"/>
  <c r="D41" i="3"/>
  <c r="D38" i="3"/>
  <c r="D37" i="3"/>
  <c r="D36" i="3"/>
  <c r="D35" i="3"/>
  <c r="D34" i="3"/>
  <c r="D33" i="3"/>
  <c r="D27" i="3"/>
  <c r="D26" i="3"/>
  <c r="C32" i="9"/>
  <c r="C34" i="9" s="1"/>
  <c r="C15" i="9" s="1"/>
  <c r="B19" i="6"/>
  <c r="B18" i="6"/>
  <c r="B11" i="6"/>
  <c r="B5" i="6"/>
  <c r="B7" i="6" s="1"/>
  <c r="D57" i="3"/>
  <c r="D20" i="3"/>
  <c r="D19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I870" i="11" l="1"/>
  <c r="K345" i="11"/>
  <c r="K42" i="11"/>
  <c r="K870" i="11" s="1"/>
  <c r="G662" i="11"/>
  <c r="K155" i="11"/>
  <c r="K293" i="11"/>
  <c r="D25" i="3"/>
  <c r="D45" i="3" s="1"/>
  <c r="K568" i="11"/>
  <c r="G33" i="9"/>
  <c r="H75" i="19"/>
  <c r="G155" i="11"/>
  <c r="K410" i="11"/>
  <c r="K447" i="11"/>
  <c r="K535" i="11"/>
  <c r="G315" i="11"/>
  <c r="C51" i="17"/>
  <c r="C62" i="17"/>
  <c r="G345" i="11"/>
  <c r="K615" i="11"/>
  <c r="B8" i="18"/>
  <c r="C8" i="18" s="1"/>
  <c r="C5" i="17" s="1"/>
  <c r="C15" i="17"/>
  <c r="B13" i="6" s="1"/>
  <c r="D21" i="3"/>
  <c r="D58" i="3"/>
  <c r="C29" i="2" l="1"/>
  <c r="G870" i="11"/>
  <c r="C14" i="9"/>
  <c r="C16" i="9" s="1"/>
  <c r="C8" i="9" s="1"/>
  <c r="C11" i="18"/>
  <c r="E8" i="18" s="1"/>
  <c r="D61" i="3"/>
  <c r="D63" i="3" s="1"/>
  <c r="C6" i="17"/>
  <c r="C16" i="17" s="1"/>
  <c r="B12" i="6"/>
  <c r="B14" i="6" s="1"/>
  <c r="C13" i="9" l="1"/>
  <c r="D32" i="9"/>
  <c r="D34" i="9" s="1"/>
  <c r="D15" i="9" s="1"/>
  <c r="C12" i="2"/>
  <c r="E14" i="9"/>
  <c r="E34" i="9" l="1"/>
  <c r="E15" i="9" s="1"/>
  <c r="E16" i="9" s="1"/>
  <c r="E8" i="9" s="1"/>
  <c r="D14" i="9"/>
  <c r="D16" i="9" s="1"/>
  <c r="D8" i="9" s="1"/>
  <c r="D13" i="9" l="1"/>
  <c r="D18" i="9"/>
  <c r="E13" i="9"/>
  <c r="E19" i="9" l="1"/>
  <c r="L167" i="11"/>
  <c r="C25" i="4" l="1"/>
  <c r="D28" i="17"/>
  <c r="D37" i="17" s="1"/>
  <c r="D38" i="17" l="1"/>
  <c r="B20" i="6"/>
  <c r="B21" i="6" s="1"/>
  <c r="L326" i="11"/>
  <c r="L870" i="11" s="1"/>
  <c r="C32" i="4" l="1"/>
  <c r="C54" i="4" s="1"/>
  <c r="G32" i="9" l="1"/>
  <c r="C28" i="2"/>
  <c r="C30" i="2" s="1"/>
  <c r="C13" i="2" s="1"/>
  <c r="C14" i="2" s="1"/>
  <c r="C8" i="2" s="1"/>
  <c r="G34" i="9"/>
  <c r="G15" i="9" s="1"/>
  <c r="G16" i="9" s="1"/>
  <c r="G8" i="9" s="1"/>
  <c r="G13" i="9" l="1"/>
  <c r="G19" i="9"/>
  <c r="C11" i="2"/>
  <c r="C1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Váňová Jana</author>
  </authors>
  <commentList>
    <comment ref="E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Zapojení finančních prostředků z depozitních účtů (termínované vklady)</t>
        </r>
      </text>
    </comment>
    <comment ref="F9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Zapojení finančních prostředků z depozitních účtů (termínované vklady)</t>
        </r>
      </text>
    </comment>
    <comment ref="G9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Zapojení finančních prostředků z depozitních účtů (termínované vklady)</t>
        </r>
      </text>
    </comment>
    <comment ref="E18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předpokládaná částka zůstatku na účtech k 31.12.2020
k 31.10.2020 je zůstatek na běžných účtech cca 60 mil. Kč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Jana Váňová</author>
    <author>Blanka Fialová</author>
    <author>Váňová Jana</author>
  </authors>
  <commentList>
    <comment ref="E63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Ing. Jakešová: Den města dary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68" authorId="1" shapeId="0" xr:uid="{00000000-0006-0000-0900-000002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včetně příjmů za nájmy bytů MK a.s. - jedná se o částku základního nájemného včetně služeb, které jsou nájemníkům vyúčtovávány + přičteno cca 900 tis. za nájemné v DPS</t>
        </r>
      </text>
    </comment>
    <comment ref="I68" authorId="1" shapeId="0" xr:uid="{00000000-0006-0000-0900-000003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včetně příjmů za nájmy bytů MK a.s. - jedná se o částku základního nájemného včetně služeb, které jsou nájemníkům vyúčtovávány + přičteno cca 900 tis. za nájemné v DPS</t>
        </r>
      </text>
    </comment>
    <comment ref="F82" authorId="2" shapeId="0" xr:uid="{00000000-0006-0000-0900-000004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Reklama na sloupech veřejného osvětlení</t>
        </r>
      </text>
    </comment>
    <comment ref="F91" authorId="2" shapeId="0" xr:uid="{00000000-0006-0000-0900-000005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odprodej kovů - vepřín, částka přechází z r. 2018
</t>
        </r>
      </text>
    </comment>
    <comment ref="F111" authorId="2" shapeId="0" xr:uid="{00000000-0006-0000-0900-000006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Jedná se kompenzaci od Hasičského záchranného systému za zásah u dopravních nehod. Nelze předem odhadnout počet dopravních nehod. </t>
        </r>
      </text>
    </comment>
    <comment ref="G128" authorId="2" shapeId="0" xr:uid="{00000000-0006-0000-0900-000007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Zůstatek na bankovních účtech MK a. s.
</t>
        </r>
      </text>
    </comment>
    <comment ref="E146" authorId="0" shapeId="0" xr:uid="{00000000-0006-0000-0900-000008000000}">
      <text>
        <r>
          <rPr>
            <b/>
            <sz val="9"/>
            <color indexed="81"/>
            <rFont val="Tahoma"/>
            <family val="2"/>
            <charset val="238"/>
          </rPr>
          <t>Jana Váňová:</t>
        </r>
        <r>
          <rPr>
            <sz val="9"/>
            <color indexed="81"/>
            <rFont val="Tahoma"/>
            <family val="2"/>
            <charset val="238"/>
          </rPr>
          <t xml:space="preserve">
Dle uzavřených smluv. 2x asistent MěP do 30.6.2018, tj. 192 tis. Kč, 3x VPP do 31.10.2018, tj. 420 tis. Kč</t>
        </r>
      </text>
    </comment>
    <comment ref="F146" authorId="2" shapeId="0" xr:uid="{00000000-0006-0000-0900-000009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2x pracovník na veřejně prospěšné práce (VPP) do 4/2019 tj. 120 tis. Kč, 1x asistent MěP (městské policie) do 30.6.2019, tj. 99 tis. Kč. Na tyto pracovníky máme uzavřené smlouvy s Úřadem práce. Pokud budou uzavřeny další, rozpočtovým opatřením navýšíme příjmy. </t>
        </r>
      </text>
    </comment>
    <comment ref="G153" authorId="2" shapeId="0" xr:uid="{00000000-0006-0000-0900-00000A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11+60 MěP+15 hasiči</t>
        </r>
      </text>
    </comment>
    <comment ref="I153" authorId="2" shapeId="0" xr:uid="{00000000-0006-0000-0900-00000B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11+60 MěP+15 hasiči</t>
        </r>
      </text>
    </comment>
    <comment ref="G155" authorId="2" shapeId="0" xr:uid="{00000000-0006-0000-0900-00000C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99+180hasiči - podle zásahů</t>
        </r>
      </text>
    </comment>
    <comment ref="I155" authorId="2" shapeId="0" xr:uid="{00000000-0006-0000-0900-00000D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99+180hasiči - podle zásahů</t>
        </r>
      </text>
    </comment>
    <comment ref="E158" authorId="0" shapeId="0" xr:uid="{00000000-0006-0000-0900-00000E000000}">
      <text>
        <r>
          <rPr>
            <b/>
            <sz val="9"/>
            <color indexed="81"/>
            <rFont val="Tahoma"/>
            <family val="2"/>
            <charset val="238"/>
          </rPr>
          <t>Jana Váňová:</t>
        </r>
        <r>
          <rPr>
            <sz val="9"/>
            <color indexed="81"/>
            <rFont val="Tahoma"/>
            <family val="2"/>
            <charset val="238"/>
          </rPr>
          <t xml:space="preserve">
Tvorba sociálního a grantového fondu
</t>
        </r>
      </text>
    </comment>
    <comment ref="G158" authorId="2" shapeId="0" xr:uid="{00000000-0006-0000-0900-00000F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Naplní se schválením v rozpočtu - viz list Fondy, ale nebudou se rozpočtovat, protože o tyto příjmy/výdaje se rozpočet pak musí konsolidovat a s auditem nám bylo doporučeno nerozpočtovat tyto fondy</t>
        </r>
      </text>
    </comment>
    <comment ref="I158" authorId="2" shapeId="0" xr:uid="{00000000-0006-0000-0900-000010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Naplní se schválením v rozpočtu - viz list Fondy, ale nebudou se rozpočtovat, protože o tyto příjmy/výdaje se rozpočet pak musí konsolidovat a s auditem nám bylo doporučeno nerozpočtovat tyto fondy</t>
        </r>
      </text>
    </comment>
    <comment ref="E159" authorId="0" shapeId="0" xr:uid="{00000000-0006-0000-0900-000011000000}">
      <text>
        <r>
          <rPr>
            <b/>
            <sz val="9"/>
            <color indexed="81"/>
            <rFont val="Tahoma"/>
            <family val="2"/>
            <charset val="238"/>
          </rPr>
          <t>Jana Váňová:</t>
        </r>
        <r>
          <rPr>
            <sz val="9"/>
            <color indexed="81"/>
            <rFont val="Tahoma"/>
            <family val="2"/>
            <charset val="238"/>
          </rPr>
          <t xml:space="preserve">
Zůstatek z deponovaných finančních prostředků na výplaty 12/2017</t>
        </r>
      </text>
    </comment>
    <comment ref="G159" authorId="0" shapeId="0" xr:uid="{00000000-0006-0000-0900-000012000000}">
      <text>
        <r>
          <rPr>
            <b/>
            <sz val="9"/>
            <color indexed="81"/>
            <rFont val="Tahoma"/>
            <family val="2"/>
            <charset val="238"/>
          </rPr>
          <t>Jana Váňová:</t>
        </r>
        <r>
          <rPr>
            <sz val="9"/>
            <color indexed="81"/>
            <rFont val="Tahoma"/>
            <family val="2"/>
            <charset val="238"/>
          </rPr>
          <t xml:space="preserve">
Zůstatek z deponovaných finančních prostředků na výplaty 12/2019
</t>
        </r>
      </text>
    </comment>
    <comment ref="I159" authorId="0" shapeId="0" xr:uid="{00000000-0006-0000-0900-000013000000}">
      <text>
        <r>
          <rPr>
            <b/>
            <sz val="9"/>
            <color indexed="81"/>
            <rFont val="Tahoma"/>
            <family val="2"/>
            <charset val="238"/>
          </rPr>
          <t>Jana Váňová:</t>
        </r>
        <r>
          <rPr>
            <sz val="9"/>
            <color indexed="81"/>
            <rFont val="Tahoma"/>
            <family val="2"/>
            <charset val="238"/>
          </rPr>
          <t xml:space="preserve">
Zůstatek z deponovaných finančních prostředků na výplaty 12/2020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Blanka Fialová</author>
    <author>Kabeš Matyáš</author>
    <author>Petr Tadlík</author>
    <author>Tadlík Petr</author>
    <author>Pavel Soukup</author>
    <author>Pavla Pelcova</author>
    <author>Matyáš Kabeš</author>
    <author>Jaroslava Vítková</author>
    <author>Vítková Jaroslava</author>
    <author xml:space="preserve">Jaroslava Vítková </author>
    <author>Uživatel systému Windows</author>
    <author>Jana Váňová</author>
    <author>René Nesvadba</author>
    <author>Miroslav Krajíček</author>
    <author>monika</author>
    <author>Váňová Jana</author>
    <author>Eva Kolaříková</author>
  </authors>
  <commentList>
    <comment ref="G13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obvyklá částka pro výkon odborného lesního hospodáře</t>
        </r>
      </text>
    </comment>
    <comment ref="G15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náklady navrhujeme  ve stejné výši jako v roce 2016 - místo těžby budou províděny zalesňovací práce - částka je navžena po konzultaci s OLH</t>
        </r>
      </text>
    </comment>
    <comment ref="H15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náklady navrhujeme  ve stejné výši jako v roce 2016 - místo těžby budou províděny zalesňovací práce - částka je navžena po konzultaci s OLH</t>
        </r>
      </text>
    </comment>
    <comment ref="I26" authorId="1" shapeId="0" xr:uid="{00000000-0006-0000-0A00-000004000000}">
      <text>
        <r>
          <rPr>
            <b/>
            <sz val="9"/>
            <color indexed="81"/>
            <rFont val="Tahoma"/>
            <family val="2"/>
            <charset val="238"/>
          </rPr>
          <t>JV:</t>
        </r>
        <r>
          <rPr>
            <sz val="9"/>
            <color indexed="81"/>
            <rFont val="Tahoma"/>
            <family val="2"/>
            <charset val="238"/>
          </rPr>
          <t xml:space="preserve">
Obsluha veřejných WC od 4/2019 do 10/2019</t>
        </r>
      </text>
    </comment>
    <comment ref="J26" authorId="1" shapeId="0" xr:uid="{00000000-0006-0000-0A00-000005000000}">
      <text>
        <r>
          <rPr>
            <b/>
            <sz val="9"/>
            <color indexed="81"/>
            <rFont val="Tahoma"/>
            <family val="2"/>
            <charset val="238"/>
          </rPr>
          <t>JV:</t>
        </r>
        <r>
          <rPr>
            <sz val="9"/>
            <color indexed="81"/>
            <rFont val="Tahoma"/>
            <family val="2"/>
            <charset val="238"/>
          </rPr>
          <t xml:space="preserve">
Obsluha veřejných WC od 4/2020 do 10/2020</t>
        </r>
      </text>
    </comment>
    <comment ref="K26" authorId="1" shapeId="0" xr:uid="{00000000-0006-0000-0A00-000006000000}">
      <text>
        <r>
          <rPr>
            <b/>
            <sz val="9"/>
            <color indexed="81"/>
            <rFont val="Tahoma"/>
            <family val="2"/>
            <charset val="238"/>
          </rPr>
          <t>JV:</t>
        </r>
        <r>
          <rPr>
            <sz val="9"/>
            <color indexed="81"/>
            <rFont val="Tahoma"/>
            <family val="2"/>
            <charset val="238"/>
          </rPr>
          <t xml:space="preserve">
Obsluha veřejných WC od 4/2020 do 10/2020</t>
        </r>
      </text>
    </comment>
    <comment ref="L26" authorId="1" shapeId="0" xr:uid="{00000000-0006-0000-0A00-000007000000}">
      <text>
        <r>
          <rPr>
            <b/>
            <sz val="9"/>
            <color indexed="81"/>
            <rFont val="Tahoma"/>
            <family val="2"/>
            <charset val="238"/>
          </rPr>
          <t>JV:</t>
        </r>
        <r>
          <rPr>
            <sz val="9"/>
            <color indexed="81"/>
            <rFont val="Tahoma"/>
            <family val="2"/>
            <charset val="238"/>
          </rPr>
          <t xml:space="preserve">
Obsluha veřejných WC od 4/2021 do 10/2021</t>
        </r>
      </text>
    </comment>
    <comment ref="G45" authorId="2" shapeId="0" xr:uid="{00000000-0006-0000-0A00-000008000000}">
      <text>
        <r>
          <rPr>
            <b/>
            <sz val="9"/>
            <color indexed="81"/>
            <rFont val="Tahoma"/>
            <family val="2"/>
            <charset val="238"/>
          </rPr>
          <t>Petr Tadlík:</t>
        </r>
        <r>
          <rPr>
            <sz val="9"/>
            <color indexed="81"/>
            <rFont val="Tahoma"/>
            <family val="2"/>
            <charset val="238"/>
          </rPr>
          <t xml:space="preserve">
nové dpravní značky a zrcadla </t>
        </r>
      </text>
    </comment>
    <comment ref="H45" authorId="2" shapeId="0" xr:uid="{00000000-0006-0000-0A00-000009000000}">
      <text>
        <r>
          <rPr>
            <b/>
            <sz val="9"/>
            <color indexed="81"/>
            <rFont val="Tahoma"/>
            <family val="2"/>
            <charset val="238"/>
          </rPr>
          <t>Petr Tadlík:</t>
        </r>
        <r>
          <rPr>
            <sz val="9"/>
            <color indexed="81"/>
            <rFont val="Tahoma"/>
            <family val="2"/>
            <charset val="238"/>
          </rPr>
          <t xml:space="preserve">
nové dopravní značky, velká změna dopravního značení v lokalitě RD Zahradní ul.</t>
        </r>
      </text>
    </comment>
    <comment ref="L45" authorId="3" shapeId="0" xr:uid="{00000000-0006-0000-0A00-00000A000000}">
      <text>
        <r>
          <rPr>
            <b/>
            <sz val="9"/>
            <color indexed="81"/>
            <rFont val="Tahoma"/>
            <family val="2"/>
            <charset val="238"/>
          </rPr>
          <t>Tadlík Petr:</t>
        </r>
        <r>
          <rPr>
            <sz val="9"/>
            <color indexed="81"/>
            <rFont val="Tahoma"/>
            <family val="2"/>
            <charset val="238"/>
          </rPr>
          <t xml:space="preserve">
zvýšená potřeba nového dopravního značení</t>
        </r>
      </text>
    </comment>
    <comment ref="G50" authorId="4" shapeId="0" xr:uid="{00000000-0006-0000-0A00-00000B000000}">
      <text>
        <r>
          <rPr>
            <b/>
            <sz val="9"/>
            <color indexed="81"/>
            <rFont val="Tahoma"/>
            <family val="2"/>
            <charset val="238"/>
          </rPr>
          <t>Pavel Soukup:</t>
        </r>
        <r>
          <rPr>
            <sz val="9"/>
            <color indexed="81"/>
            <rFont val="Tahoma"/>
            <family val="2"/>
            <charset val="238"/>
          </rPr>
          <t xml:space="preserve">
Technický dozor - rekonstrukce ulice Komenského a Růžová. Mostní prohlídky. 
</t>
        </r>
      </text>
    </comment>
    <comment ref="G52" authorId="0" shapeId="0" xr:uid="{00000000-0006-0000-0A00-00000C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částka vychází ze smlouvy uzavřené na obdobé 7 let - její čerpání je závislé především na stylu zimy- v případě sněžení a častých námraz bude vyčerpána, pokud bude zima mírná může být z částky ušetřeno - snížení však není možné, protože je třeba mít v rozpočtu finanční prostředky na zimu průměrnou</t>
        </r>
      </text>
    </comment>
    <comment ref="H56" authorId="0" shapeId="0" xr:uid="{00000000-0006-0000-0A00-00000D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nová smlouva obsahuje servis i odběr vzorků dohromady, proto je sloučeno do jednoho řádku</t>
        </r>
      </text>
    </comment>
    <comment ref="H60" authorId="2" shapeId="0" xr:uid="{00000000-0006-0000-0A00-00000E000000}">
      <text>
        <r>
          <rPr>
            <b/>
            <sz val="9"/>
            <color indexed="81"/>
            <rFont val="Tahoma"/>
            <family val="2"/>
            <charset val="238"/>
          </rPr>
          <t>Petr Tadlík:</t>
        </r>
        <r>
          <rPr>
            <sz val="9"/>
            <color indexed="81"/>
            <rFont val="Tahoma"/>
            <family val="2"/>
            <charset val="238"/>
          </rPr>
          <t xml:space="preserve">
údržba stávajícího vodorovného dopravního značení</t>
        </r>
      </text>
    </comment>
    <comment ref="H67" authorId="2" shapeId="0" xr:uid="{00000000-0006-0000-0A00-00000F000000}">
      <text>
        <r>
          <rPr>
            <b/>
            <sz val="9"/>
            <color indexed="81"/>
            <rFont val="Tahoma"/>
            <family val="2"/>
            <charset val="238"/>
          </rPr>
          <t>Petr Tadlík:</t>
        </r>
        <r>
          <rPr>
            <sz val="9"/>
            <color indexed="81"/>
            <rFont val="Tahoma"/>
            <family val="2"/>
            <charset val="238"/>
          </rPr>
          <t xml:space="preserve">
zvýšené finanční výdaje na opravu dopravního značení z důvodu jeho poškozování</t>
        </r>
      </text>
    </comment>
    <comment ref="H77" authorId="2" shapeId="0" xr:uid="{00000000-0006-0000-0A00-000010000000}">
      <text>
        <r>
          <rPr>
            <b/>
            <sz val="9"/>
            <color indexed="81"/>
            <rFont val="Tahoma"/>
            <family val="2"/>
            <charset val="238"/>
          </rPr>
          <t>Petr Tadlík:</t>
        </r>
        <r>
          <rPr>
            <sz val="9"/>
            <color indexed="81"/>
            <rFont val="Tahoma"/>
            <family val="2"/>
            <charset val="238"/>
          </rPr>
          <t xml:space="preserve">
Přesná částka dle uzavřených víceletých smluv o zajištění dopravní obslužnosti s Libereckým krajem.</t>
        </r>
      </text>
    </comment>
    <comment ref="I77" authorId="2" shapeId="0" xr:uid="{00000000-0006-0000-0A00-000011000000}">
      <text>
        <r>
          <rPr>
            <b/>
            <sz val="9"/>
            <color indexed="81"/>
            <rFont val="Tahoma"/>
            <family val="2"/>
            <charset val="238"/>
          </rPr>
          <t>Petr Tadlík:</t>
        </r>
        <r>
          <rPr>
            <sz val="9"/>
            <color indexed="81"/>
            <rFont val="Tahoma"/>
            <family val="2"/>
            <charset val="238"/>
          </rPr>
          <t xml:space="preserve">
Přesná částka dle uzavřených víceletých smluv o zajištění dopravní obslužnosti s Libereckým krajem.</t>
        </r>
      </text>
    </comment>
    <comment ref="G156" authorId="5" shapeId="0" xr:uid="{00000000-0006-0000-0A00-000012000000}">
      <text>
        <r>
          <rPr>
            <b/>
            <sz val="9"/>
            <color indexed="81"/>
            <rFont val="Tahoma"/>
            <family val="2"/>
            <charset val="238"/>
          </rPr>
          <t>Pavla Pelcova:</t>
        </r>
        <r>
          <rPr>
            <sz val="9"/>
            <color indexed="81"/>
            <rFont val="Tahoma"/>
            <family val="2"/>
            <charset val="238"/>
          </rPr>
          <t xml:space="preserve">
na rok 2017 je ohlášen nárůst autorských poplatků</t>
        </r>
      </text>
    </comment>
    <comment ref="G195" authorId="0" shapeId="0" xr:uid="{00000000-0006-0000-0A00-000013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ochranné pomůcky pro uklízečku a bytového technika</t>
        </r>
      </text>
    </comment>
    <comment ref="G198" authorId="0" shapeId="0" xr:uid="{00000000-0006-0000-0A00-000014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sporáky a kuchyńské linky dožívají, je třeba jich vyměnit více - navíc je nakupujeme zvlášť v akcích - což patří jako materiál na tuto položku, montáž je pak hrazena z pložky 5171 - kde bylo původně s touto částkou počítáno</t>
        </r>
      </text>
    </comment>
    <comment ref="H198" authorId="0" shapeId="0" xr:uid="{00000000-0006-0000-0A00-000015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zařizovací předměty dožívají, je třeba je postupně všechny vyměnit</t>
        </r>
      </text>
    </comment>
    <comment ref="G267" authorId="0" shapeId="0" xr:uid="{00000000-0006-0000-0A00-000016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poslední pro Termi, v dalších letech bude nižší částka pro Ulimex</t>
        </r>
      </text>
    </comment>
    <comment ref="G305" authorId="0" shapeId="0" xr:uid="{00000000-0006-0000-0A00-000017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tyto náklady mají smysl pouze v případě, že bude opravena střechy, jinak se budova znovu a znovu zaplňnuje holubím trusem</t>
        </r>
      </text>
    </comment>
    <comment ref="G310" authorId="0" shapeId="0" xr:uid="{00000000-0006-0000-0A00-000018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bylo by vhodné spojit s celkovou rekonstrukcí objektu - případně přestavba na byty</t>
        </r>
      </text>
    </comment>
    <comment ref="G311" authorId="0" shapeId="0" xr:uid="{00000000-0006-0000-0A00-000019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opravy a nátěry - střešní krytiny, svody, žlaby, likvidace bet. šachet</t>
        </r>
      </text>
    </comment>
    <comment ref="G312" authorId="6" shapeId="0" xr:uid="{00000000-0006-0000-0A00-00001A000000}">
      <text>
        <r>
          <rPr>
            <b/>
            <sz val="9"/>
            <color indexed="81"/>
            <rFont val="Tahoma"/>
            <family val="2"/>
            <charset val="238"/>
          </rPr>
          <t>Matyáš Kabeš:</t>
        </r>
        <r>
          <rPr>
            <sz val="9"/>
            <color indexed="81"/>
            <rFont val="Tahoma"/>
            <family val="2"/>
            <charset val="238"/>
          </rPr>
          <t xml:space="preserve">
Zabezpečení vchodů</t>
        </r>
      </text>
    </comment>
    <comment ref="G339" authorId="7" shapeId="0" xr:uid="{00000000-0006-0000-0A00-00001B000000}">
      <text>
        <r>
          <rPr>
            <b/>
            <sz val="9"/>
            <color indexed="81"/>
            <rFont val="Tahoma"/>
            <family val="2"/>
            <charset val="238"/>
          </rPr>
          <t>Jaroslava Vítková:</t>
        </r>
        <r>
          <rPr>
            <sz val="9"/>
            <color indexed="81"/>
            <rFont val="Tahoma"/>
            <family val="2"/>
            <charset val="238"/>
          </rPr>
          <t xml:space="preserve">
oprava světel v chodníku a oprava plotu Vranov</t>
        </r>
      </text>
    </comment>
    <comment ref="G343" authorId="2" shapeId="0" xr:uid="{00000000-0006-0000-0A00-00001C000000}">
      <text>
        <r>
          <rPr>
            <b/>
            <sz val="9"/>
            <color indexed="81"/>
            <rFont val="Tahoma"/>
            <family val="2"/>
            <charset val="238"/>
          </rPr>
          <t>Petr Tadlík:</t>
        </r>
        <r>
          <rPr>
            <sz val="9"/>
            <color indexed="81"/>
            <rFont val="Tahoma"/>
            <family val="2"/>
            <charset val="238"/>
          </rPr>
          <t xml:space="preserve">
jedná se o odhad k pokrytí případných nákladů potřebných k provedení změny ÚP</t>
        </r>
      </text>
    </comment>
    <comment ref="H343" authorId="2" shapeId="0" xr:uid="{00000000-0006-0000-0A00-00001D000000}">
      <text>
        <r>
          <rPr>
            <b/>
            <sz val="9"/>
            <color indexed="81"/>
            <rFont val="Tahoma"/>
            <family val="2"/>
            <charset val="238"/>
          </rPr>
          <t>Petr Tadlík:</t>
        </r>
        <r>
          <rPr>
            <sz val="9"/>
            <color indexed="81"/>
            <rFont val="Tahoma"/>
            <family val="2"/>
            <charset val="238"/>
          </rPr>
          <t xml:space="preserve">
Jedná se o odhad k pokrytí případných nákladů potřebných na provedení změn ÚP Mimoň.</t>
        </r>
      </text>
    </comment>
    <comment ref="H402" authorId="0" shapeId="0" xr:uid="{00000000-0006-0000-0A00-00001E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od ledna 2018 zvedlo město Ralsko svůj místní koeficient k dani z nemovitostí z 1 na 2. z toho důvodu daň, kterou odvádíme z nemovitostí na katastrech města Ralska (Ploužnice, Hradčany atd) bude dojnásobná</t>
        </r>
      </text>
    </comment>
    <comment ref="J412" authorId="8" shapeId="0" xr:uid="{00000000-0006-0000-0A00-00001F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nové koše na Mírovku</t>
        </r>
      </text>
    </comment>
    <comment ref="K412" authorId="8" shapeId="0" xr:uid="{00000000-0006-0000-0A00-000020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nové koše na Mírovku</t>
        </r>
      </text>
    </comment>
    <comment ref="L412" authorId="8" shapeId="0" xr:uid="{00000000-0006-0000-0A00-000021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nové koše na Mírovku</t>
        </r>
      </text>
    </comment>
    <comment ref="J413" authorId="8" shapeId="0" xr:uid="{00000000-0006-0000-0A00-000022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vybavení na SD
nákup kontejnerů</t>
        </r>
      </text>
    </comment>
    <comment ref="K413" authorId="8" shapeId="0" xr:uid="{00000000-0006-0000-0A00-000023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vybavení na SD
nákup kontejnerů</t>
        </r>
      </text>
    </comment>
    <comment ref="J421" authorId="8" shapeId="0" xr:uid="{00000000-0006-0000-0A00-000024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byl uzavřen dodatek ke smlouvě o navýšení ceny za obsluhu</t>
        </r>
      </text>
    </comment>
    <comment ref="K421" authorId="8" shapeId="0" xr:uid="{00000000-0006-0000-0A00-000025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byl uzavřen dodatek ke smlouvě o navýšení ceny za obsluhu</t>
        </r>
      </text>
    </comment>
    <comment ref="J423" authorId="8" shapeId="0" xr:uid="{00000000-0006-0000-0A00-000026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bude se letos nově soutěžit, nevím jak to dopadne</t>
        </r>
      </text>
    </comment>
    <comment ref="K423" authorId="8" shapeId="0" xr:uid="{00000000-0006-0000-0A00-000027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bude se letos nově soutěžit, nevím jak to dopadne</t>
        </r>
      </text>
    </comment>
    <comment ref="J431" authorId="8" shapeId="0" xr:uid="{00000000-0006-0000-0A00-000028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předpoklad na dotaci ve spolupráci s Mikroregionem. Částka je jen odhad, bude upřesněno po podání žádosti a vysoutěžení dodavatele.</t>
        </r>
      </text>
    </comment>
    <comment ref="K431" authorId="8" shapeId="0" xr:uid="{00000000-0006-0000-0A00-000029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předpoklad na dotaci ve spolupráci s Mikroregionem. Částka je jen odhad, bude upřesněno po podání žádosti a vysoutěžení dodavatele.</t>
        </r>
      </text>
    </comment>
    <comment ref="L431" authorId="8" shapeId="0" xr:uid="{00000000-0006-0000-0A00-00002A000000}">
      <text>
        <r>
          <rPr>
            <b/>
            <sz val="9"/>
            <color indexed="81"/>
            <rFont val="Tahoma"/>
            <family val="2"/>
            <charset val="238"/>
          </rPr>
          <t>Vítková Jaroslava:</t>
        </r>
        <r>
          <rPr>
            <sz val="9"/>
            <color indexed="81"/>
            <rFont val="Tahoma"/>
            <family val="2"/>
            <charset val="238"/>
          </rPr>
          <t xml:space="preserve">
předpoklad na dotaci ve spolupráci s Mikroregionem. Částka je jen odhad, bude upřesněno po podání žádosti a vysoutěžení dodavatele.</t>
        </r>
      </text>
    </comment>
    <comment ref="G438" authorId="4" shapeId="0" xr:uid="{00000000-0006-0000-0A00-00002B000000}">
      <text>
        <r>
          <rPr>
            <b/>
            <sz val="9"/>
            <color indexed="81"/>
            <rFont val="Tahoma"/>
            <family val="2"/>
            <charset val="238"/>
          </rPr>
          <t>Pavel Soukup:</t>
        </r>
        <r>
          <rPr>
            <sz val="9"/>
            <color indexed="81"/>
            <rFont val="Tahoma"/>
            <family val="2"/>
            <charset val="238"/>
          </rPr>
          <t xml:space="preserve">
Úprava opěrné zdi naváže na celkovou úpravu křižovatky Lužická x Pertoltická. </t>
        </r>
      </text>
    </comment>
    <comment ref="G439" authorId="4" shapeId="0" xr:uid="{00000000-0006-0000-0A00-00002C000000}">
      <text>
        <r>
          <rPr>
            <b/>
            <sz val="9"/>
            <color indexed="81"/>
            <rFont val="Tahoma"/>
            <family val="2"/>
            <charset val="238"/>
          </rPr>
          <t>Pavel Soukup:</t>
        </r>
        <r>
          <rPr>
            <sz val="9"/>
            <color indexed="81"/>
            <rFont val="Tahoma"/>
            <family val="2"/>
            <charset val="238"/>
          </rPr>
          <t xml:space="preserve">
Dokončení prací na opěrné zdi. První etapa proběhla v roce 2016. </t>
        </r>
      </text>
    </comment>
    <comment ref="G442" authorId="4" shapeId="0" xr:uid="{00000000-0006-0000-0A00-00002D000000}">
      <text>
        <r>
          <rPr>
            <b/>
            <sz val="9"/>
            <color indexed="81"/>
            <rFont val="Tahoma"/>
            <family val="2"/>
            <charset val="238"/>
          </rPr>
          <t>Pavel Soukup:</t>
        </r>
        <r>
          <rPr>
            <sz val="9"/>
            <color indexed="81"/>
            <rFont val="Tahoma"/>
            <family val="2"/>
            <charset val="238"/>
          </rPr>
          <t xml:space="preserve">
Doplnění chybějící zdi a zajištění bezpečnosti chodců v daném místě. </t>
        </r>
      </text>
    </comment>
    <comment ref="G444" authorId="4" shapeId="0" xr:uid="{00000000-0006-0000-0A00-00002E000000}">
      <text>
        <r>
          <rPr>
            <b/>
            <sz val="9"/>
            <color indexed="81"/>
            <rFont val="Tahoma"/>
            <family val="2"/>
            <charset val="238"/>
          </rPr>
          <t>Pavel Soukup:</t>
        </r>
        <r>
          <rPr>
            <sz val="9"/>
            <color indexed="81"/>
            <rFont val="Tahoma"/>
            <family val="2"/>
            <charset val="238"/>
          </rPr>
          <t xml:space="preserve">
Z důvodu bezpečnosti je nutné na opěrné zdi osadit zábradlí. </t>
        </r>
      </text>
    </comment>
    <comment ref="G445" authorId="4" shapeId="0" xr:uid="{00000000-0006-0000-0A00-00002F000000}">
      <text>
        <r>
          <rPr>
            <b/>
            <sz val="9"/>
            <color indexed="81"/>
            <rFont val="Tahoma"/>
            <family val="2"/>
            <charset val="238"/>
          </rPr>
          <t>Pavel Soukup:</t>
        </r>
        <r>
          <rPr>
            <sz val="9"/>
            <color indexed="81"/>
            <rFont val="Tahoma"/>
            <family val="2"/>
            <charset val="238"/>
          </rPr>
          <t xml:space="preserve">
Dokončení stavby zahájené v roce 2016.
</t>
        </r>
      </text>
    </comment>
    <comment ref="H469" authorId="9" shapeId="0" xr:uid="{00000000-0006-0000-0A00-000030000000}">
      <text>
        <r>
          <rPr>
            <b/>
            <sz val="9"/>
            <color indexed="81"/>
            <rFont val="Tahoma"/>
            <family val="2"/>
            <charset val="238"/>
          </rPr>
          <t>Jaroslava Vítková :</t>
        </r>
        <r>
          <rPr>
            <sz val="9"/>
            <color indexed="81"/>
            <rFont val="Tahoma"/>
            <family val="2"/>
            <charset val="238"/>
          </rPr>
          <t xml:space="preserve">
projekt obnovy parku, nové zhodnocení stavu stromů a návrh nových výsadeb</t>
        </r>
      </text>
    </comment>
    <comment ref="H475" authorId="9" shapeId="0" xr:uid="{00000000-0006-0000-0A00-000031000000}">
      <text>
        <r>
          <rPr>
            <b/>
            <sz val="9"/>
            <color indexed="81"/>
            <rFont val="Tahoma"/>
            <family val="2"/>
            <charset val="238"/>
          </rPr>
          <t>Jaroslava Vítková :</t>
        </r>
        <r>
          <rPr>
            <sz val="9"/>
            <color indexed="81"/>
            <rFont val="Tahoma"/>
            <family val="2"/>
            <charset val="238"/>
          </rPr>
          <t xml:space="preserve">
nutná výměna vazeb instalovaných v rámci dotace</t>
        </r>
      </text>
    </comment>
    <comment ref="G477" authorId="0" shapeId="0" xr:uid="{00000000-0006-0000-0A00-000032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platba byla najednou na 5 let v roce 2016 - po 5 letech bude znovu zařazeno do rozpočtu</t>
        </r>
      </text>
    </comment>
    <comment ref="H480" authorId="0" shapeId="0" xr:uid="{00000000-0006-0000-0A00-000033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Nutno doplnit kačírek a provést větší opravy a nátěry hřišť</t>
        </r>
      </text>
    </comment>
    <comment ref="G495" authorId="7" shapeId="0" xr:uid="{00000000-0006-0000-0A00-000034000000}">
      <text>
        <r>
          <rPr>
            <b/>
            <sz val="9"/>
            <color indexed="81"/>
            <rFont val="Tahoma"/>
            <family val="2"/>
            <charset val="238"/>
          </rPr>
          <t>Jaroslava Vítková:</t>
        </r>
        <r>
          <rPr>
            <sz val="9"/>
            <color indexed="81"/>
            <rFont val="Tahoma"/>
            <family val="2"/>
            <charset val="238"/>
          </rPr>
          <t xml:space="preserve">
10. ročník jubilejní
</t>
        </r>
      </text>
    </comment>
    <comment ref="M509" authorId="10" shapeId="0" xr:uid="{00000000-0006-0000-0A00-000035000000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Co to je?
</t>
        </r>
      </text>
    </comment>
    <comment ref="M526" authorId="10" shapeId="0" xr:uid="{00000000-0006-0000-0A00-000036000000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536" authorId="11" shapeId="0" xr:uid="{00000000-0006-0000-0A00-000037000000}">
      <text>
        <r>
          <rPr>
            <b/>
            <sz val="9"/>
            <color indexed="81"/>
            <rFont val="Tahoma"/>
            <family val="2"/>
            <charset val="238"/>
          </rPr>
          <t>Jana Váňová:</t>
        </r>
        <r>
          <rPr>
            <sz val="9"/>
            <color indexed="81"/>
            <rFont val="Tahoma"/>
            <family val="2"/>
            <charset val="238"/>
          </rPr>
          <t xml:space="preserve">
6 strážníků, 2 asistenti na celý rok, příplatky za přesčas a svátky a cca 50 tis. Kč na odměny</t>
        </r>
      </text>
    </comment>
    <comment ref="G543" authorId="12" shapeId="0" xr:uid="{00000000-0006-0000-0A00-000038000000}">
      <text>
        <r>
          <rPr>
            <b/>
            <sz val="9"/>
            <color indexed="81"/>
            <rFont val="Tahoma"/>
            <family val="2"/>
            <charset val="238"/>
          </rPr>
          <t>René Nesvadba:</t>
        </r>
        <r>
          <rPr>
            <sz val="9"/>
            <color indexed="81"/>
            <rFont val="Tahoma"/>
            <family val="2"/>
            <charset val="238"/>
          </rPr>
          <t xml:space="preserve">
Obnova vybavení služebny MěPo a nákup výstražného světelného a zvukového systému sl. vozu - majáku</t>
        </r>
      </text>
    </comment>
    <comment ref="H557" authorId="13" shapeId="0" xr:uid="{00000000-0006-0000-0A00-000039000000}">
      <text>
        <r>
          <rPr>
            <b/>
            <sz val="9"/>
            <color indexed="81"/>
            <rFont val="Tahoma"/>
            <family val="2"/>
            <charset val="238"/>
          </rPr>
          <t>Miroslav Krajíček:</t>
        </r>
        <r>
          <rPr>
            <sz val="9"/>
            <color indexed="81"/>
            <rFont val="Tahoma"/>
            <family val="2"/>
            <charset val="238"/>
          </rPr>
          <t xml:space="preserve">
certifikace radaru</t>
        </r>
      </text>
    </comment>
    <comment ref="H558" authorId="13" shapeId="0" xr:uid="{00000000-0006-0000-0A00-00003A000000}">
      <text>
        <r>
          <rPr>
            <b/>
            <sz val="9"/>
            <color indexed="81"/>
            <rFont val="Tahoma"/>
            <family val="2"/>
            <charset val="238"/>
          </rPr>
          <t>Miroslav Krajíček:</t>
        </r>
        <r>
          <rPr>
            <sz val="9"/>
            <color indexed="81"/>
            <rFont val="Tahoma"/>
            <family val="2"/>
            <charset val="238"/>
          </rPr>
          <t xml:space="preserve">
Odtahy, tehnické kontroly, homologace, ověření alkoholtestru</t>
        </r>
      </text>
    </comment>
    <comment ref="G559" authorId="12" shapeId="0" xr:uid="{00000000-0006-0000-0A00-00003B000000}">
      <text>
        <r>
          <rPr>
            <b/>
            <sz val="9"/>
            <color indexed="81"/>
            <rFont val="Tahoma"/>
            <family val="2"/>
            <charset val="238"/>
          </rPr>
          <t>René Nesvadba:</t>
        </r>
        <r>
          <rPr>
            <sz val="9"/>
            <color indexed="81"/>
            <rFont val="Tahoma"/>
            <family val="2"/>
            <charset val="238"/>
          </rPr>
          <t xml:space="preserve">
80.000,-Kč základní servisní smlouva MKDS</t>
        </r>
      </text>
    </comment>
    <comment ref="G631" authorId="14" shapeId="0" xr:uid="{00000000-0006-0000-0A00-00003C000000}">
      <text>
        <r>
          <rPr>
            <b/>
            <sz val="9"/>
            <color indexed="81"/>
            <rFont val="Tahoma"/>
            <family val="2"/>
            <charset val="238"/>
          </rPr>
          <t>monika:</t>
        </r>
        <r>
          <rPr>
            <sz val="9"/>
            <color indexed="81"/>
            <rFont val="Tahoma"/>
            <family val="2"/>
            <charset val="238"/>
          </rPr>
          <t xml:space="preserve">
navýšeno o 10 tis.</t>
        </r>
      </text>
    </comment>
    <comment ref="H639" authorId="0" shapeId="0" xr:uid="{00000000-0006-0000-0A00-00003D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dosud hrazeno z §6171 - správně je z tohoto §</t>
        </r>
      </text>
    </comment>
    <comment ref="H648" authorId="0" shapeId="0" xr:uid="{00000000-0006-0000-0A00-00003E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dosud hrazeno z §6171 i na Renaulta - správně je zařazení takto</t>
        </r>
      </text>
    </comment>
    <comment ref="J665" authorId="15" shapeId="0" xr:uid="{00000000-0006-0000-0A00-00003F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p. Rösler po skončení nemoci</t>
        </r>
      </text>
    </comment>
    <comment ref="K665" authorId="15" shapeId="0" xr:uid="{00000000-0006-0000-0A00-000040000000}">
      <text>
        <r>
          <rPr>
            <b/>
            <sz val="9"/>
            <color indexed="81"/>
            <rFont val="Tahoma"/>
            <family val="2"/>
            <charset val="238"/>
          </rPr>
          <t>Váňová Jana:</t>
        </r>
        <r>
          <rPr>
            <sz val="9"/>
            <color indexed="81"/>
            <rFont val="Tahoma"/>
            <family val="2"/>
            <charset val="238"/>
          </rPr>
          <t xml:space="preserve">
p. Rösler po skončení nemoci</t>
        </r>
      </text>
    </comment>
    <comment ref="G694" authorId="16" shapeId="0" xr:uid="{00000000-0006-0000-0A00-000041000000}">
      <text>
        <r>
          <rPr>
            <b/>
            <sz val="9"/>
            <color indexed="81"/>
            <rFont val="Tahoma"/>
            <family val="2"/>
            <charset val="238"/>
          </rPr>
          <t>Eva Kolaříková:</t>
        </r>
        <r>
          <rPr>
            <sz val="9"/>
            <color indexed="81"/>
            <rFont val="Tahoma"/>
            <family val="2"/>
            <charset val="238"/>
          </rPr>
          <t xml:space="preserve">
vloni nebyl zakoupen
</t>
        </r>
      </text>
    </comment>
    <comment ref="H739" authorId="0" shapeId="0" xr:uid="{00000000-0006-0000-0A00-000042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vypořádání minulých let proti zřízení věcného břemene - Metronet zapaltí VB městu, město zaplatí internet Metronetu</t>
        </r>
      </text>
    </comment>
    <comment ref="G740" authorId="0" shapeId="0" xr:uid="{00000000-0006-0000-0A00-000043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nájem HW - rozšíření kapacity serveru a serveru pro GINIS</t>
        </r>
      </text>
    </comment>
    <comment ref="H821" authorId="0" shapeId="0" xr:uid="{00000000-0006-0000-0A00-000046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Sw na insolvenci a zajištění GDPR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Blanka Fialová</author>
  </authors>
  <commentList>
    <comment ref="A34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jedná se o investice-mělo by dělat ORM</t>
        </r>
      </text>
    </comment>
    <comment ref="A35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jedná se o investice-mělo by dělat ORM</t>
        </r>
      </text>
    </comment>
    <comment ref="A36" authorId="0" shapeId="0" xr:uid="{00000000-0006-0000-0D00-000003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jedná se o investice-mělo by dělat ORM</t>
        </r>
      </text>
    </comment>
    <comment ref="A37" authorId="0" shapeId="0" xr:uid="{00000000-0006-0000-0D00-000004000000}">
      <text>
        <r>
          <rPr>
            <b/>
            <sz val="9"/>
            <color indexed="81"/>
            <rFont val="Tahoma"/>
            <family val="2"/>
            <charset val="238"/>
          </rPr>
          <t>Blanka Fialová:</t>
        </r>
        <r>
          <rPr>
            <sz val="9"/>
            <color indexed="81"/>
            <rFont val="Tahoma"/>
            <family val="2"/>
            <charset val="238"/>
          </rPr>
          <t xml:space="preserve">
jedná se o investice-mělo by dělat ORM</t>
        </r>
      </text>
    </comment>
  </commentList>
</comments>
</file>

<file path=xl/sharedStrings.xml><?xml version="1.0" encoding="utf-8"?>
<sst xmlns="http://schemas.openxmlformats.org/spreadsheetml/2006/main" count="2806" uniqueCount="1368">
  <si>
    <t>FINANCOVÁNÍ</t>
  </si>
  <si>
    <t>Položka</t>
  </si>
  <si>
    <t>v tis. Kč</t>
  </si>
  <si>
    <t>Změna stavu krátkodobých účtů hrazení schodku příjmy z minulých let</t>
  </si>
  <si>
    <t>Aktivní krátkodobé operace řízení likvidity</t>
  </si>
  <si>
    <t>Uhrazené splátky dlouhodobých přijatých půjček</t>
  </si>
  <si>
    <t>Financování celkem</t>
  </si>
  <si>
    <t>Příjmy celkem</t>
  </si>
  <si>
    <t>Výdaje celkem</t>
  </si>
  <si>
    <t>Saldo příjmů a výdajů</t>
  </si>
  <si>
    <t>Rekapitulace příjmů</t>
  </si>
  <si>
    <t>Daňové příjmy celkem</t>
  </si>
  <si>
    <t>Nedaňové příjmy celkem</t>
  </si>
  <si>
    <t>Kapitálové příjmy celkem</t>
  </si>
  <si>
    <t>Rekapitulace výdajů</t>
  </si>
  <si>
    <t>Běžné výdaje</t>
  </si>
  <si>
    <t>Kapitálové výdaje</t>
  </si>
  <si>
    <t>OdPa</t>
  </si>
  <si>
    <t>Pol</t>
  </si>
  <si>
    <t>Třída 1 - daňové příjmy</t>
  </si>
  <si>
    <t>Daň z příjmů FO</t>
  </si>
  <si>
    <t>Daň z příjmů FO ze SVČ</t>
  </si>
  <si>
    <t>Daň z příjmů FO z kapit.výnosů</t>
  </si>
  <si>
    <t>Daň z příjmů právnických osob</t>
  </si>
  <si>
    <t>Daň z přidané hodnoty</t>
  </si>
  <si>
    <t>Odvody za odnětí půdy ze zemědělského PF</t>
  </si>
  <si>
    <t>Poplatek za likvidaci komunálního odpadu</t>
  </si>
  <si>
    <t>Poplatek ze psů</t>
  </si>
  <si>
    <t>Poplatek za užívání veřejného prostranství</t>
  </si>
  <si>
    <t>Poplatek z ubytovací kapacity</t>
  </si>
  <si>
    <t>Správní poplatky</t>
  </si>
  <si>
    <t>Třída 2 - Nedaňové příjmy</t>
  </si>
  <si>
    <t>Splátky půjček od podnik subjektů</t>
  </si>
  <si>
    <t>Splátky půjčených prostředků od obyvatelstva</t>
  </si>
  <si>
    <t>Ostatní záležitosti lesního hospodářství</t>
  </si>
  <si>
    <t>Vnitřní obchod</t>
  </si>
  <si>
    <t xml:space="preserve">Cestovní ruch </t>
  </si>
  <si>
    <t>Základní školy ZŠaMŠ Pod Ralskem</t>
  </si>
  <si>
    <t>Film. tvorba, distrib, kina</t>
  </si>
  <si>
    <t xml:space="preserve">Činnosti knihovnické </t>
  </si>
  <si>
    <t>Činnost muzeí a galerií</t>
  </si>
  <si>
    <t>Ostatní záležitosti sdělovacích prostředků</t>
  </si>
  <si>
    <t xml:space="preserve">Bytové hospodářství </t>
  </si>
  <si>
    <t xml:space="preserve">Nebytové hospodářství </t>
  </si>
  <si>
    <t xml:space="preserve">Pohřebnictví </t>
  </si>
  <si>
    <t>Komunální služby a územní rozvoj</t>
  </si>
  <si>
    <t>Sběr a svoz komunálních odpadů</t>
  </si>
  <si>
    <t>Bezpečnost a veřejný pořádek</t>
  </si>
  <si>
    <t xml:space="preserve">Činnost místní správy </t>
  </si>
  <si>
    <t>Obecné příjmy a výdaje z finančních operací</t>
  </si>
  <si>
    <t>Nedaňové  příjmy celkem</t>
  </si>
  <si>
    <t>Třída 3 - Kapitálové příjmy</t>
  </si>
  <si>
    <t>Příjmy z prodeje pozemků</t>
  </si>
  <si>
    <t>Příjmy z prodeje nemovitostí</t>
  </si>
  <si>
    <t xml:space="preserve">Neinvestiční transf. ze SR </t>
  </si>
  <si>
    <t>Neinvestiční přijaté transfery od obcí</t>
  </si>
  <si>
    <t>Třída 5 - Běžné výdaje</t>
  </si>
  <si>
    <t>Ozdrav.hosp. zvířat a polních plodin</t>
  </si>
  <si>
    <t>Rybářství</t>
  </si>
  <si>
    <t>Vnitřní obchod - veřejné záchody</t>
  </si>
  <si>
    <t>Silnice</t>
  </si>
  <si>
    <t>Ostatní komunikace - chodníky</t>
  </si>
  <si>
    <t>Pitná voda</t>
  </si>
  <si>
    <t>Vodní díla v zemědělské krajině</t>
  </si>
  <si>
    <t>Základní školy</t>
  </si>
  <si>
    <t>Gymnázia</t>
  </si>
  <si>
    <t>Základní umělecké školy</t>
  </si>
  <si>
    <t xml:space="preserve">Film. tvorba, distribuce, kina a shrom. audio archiv  </t>
  </si>
  <si>
    <t>Činnosti knihovnické</t>
  </si>
  <si>
    <t>Ostatní záležitosti kultury</t>
  </si>
  <si>
    <t>Zachování a obnova kulturních památek</t>
  </si>
  <si>
    <t>Rozhlas a televize</t>
  </si>
  <si>
    <t>Ost. zálež. sdělovacích prostředků</t>
  </si>
  <si>
    <t xml:space="preserve">Ostatní záležitosti kultury, církví a sděl. prostředků    </t>
  </si>
  <si>
    <t>Ostatní tělovýchovná činnost</t>
  </si>
  <si>
    <t xml:space="preserve">Využití volného času dětí a mládeže </t>
  </si>
  <si>
    <t>Ostatní zájmová činnost a rekreace</t>
  </si>
  <si>
    <t>Bytové hospodářství</t>
  </si>
  <si>
    <t>Nebytové hospodářství</t>
  </si>
  <si>
    <t>Veřejné osvětlení</t>
  </si>
  <si>
    <t>Pohřebnictví</t>
  </si>
  <si>
    <t xml:space="preserve">Územní plánování </t>
  </si>
  <si>
    <t>Využívání a zneškodňování komunálních odpadů</t>
  </si>
  <si>
    <t>Protierozní, protilavinová a protipožární ochrana</t>
  </si>
  <si>
    <t>Péče o vzhled a veřejnou zeleň</t>
  </si>
  <si>
    <t>Veřejně prospěšné práce</t>
  </si>
  <si>
    <t xml:space="preserve">Ost. soc. péče a pomoc ostatním skup. obyvatelstva </t>
  </si>
  <si>
    <t xml:space="preserve">Osobní asist., peč. služba a podpora samost. bydlení </t>
  </si>
  <si>
    <t>Ostatní služby a činnosti v oblasti sociální péče</t>
  </si>
  <si>
    <t xml:space="preserve">Ost.správa v obl.hosp.opatření pro krizové stavy </t>
  </si>
  <si>
    <t>Požární ochrana – dobrovolná část</t>
  </si>
  <si>
    <t>Zastupitelstva obcí</t>
  </si>
  <si>
    <t>Pojištění funkčně nespecifikované</t>
  </si>
  <si>
    <t>Ostatní finanční operace</t>
  </si>
  <si>
    <t>Finanční vypořádání minulých let</t>
  </si>
  <si>
    <t>Ostatní činnosti jinde nezařazené</t>
  </si>
  <si>
    <t>Běžné výdaje celkem</t>
  </si>
  <si>
    <t>Třída 6 - Kapitálové výdaje</t>
  </si>
  <si>
    <t>Věcná břemena</t>
  </si>
  <si>
    <t>Kapitálové výdaje celkem</t>
  </si>
  <si>
    <t>Subjekt</t>
  </si>
  <si>
    <t>IČ</t>
  </si>
  <si>
    <t xml:space="preserve">Forma a účel poskytnutí fin.prostředků </t>
  </si>
  <si>
    <t>příspěvek na provoz</t>
  </si>
  <si>
    <t>Sociální služby města Mimoň, Pražská 273</t>
  </si>
  <si>
    <t xml:space="preserve">Zahradnictví Mimoň, Široká 678, Mimoň </t>
  </si>
  <si>
    <t>skutečnost</t>
  </si>
  <si>
    <t>Zůstatek finančních prostředků k 31.12.</t>
  </si>
  <si>
    <t xml:space="preserve">Zůstatek finančních prostředků na účtech </t>
  </si>
  <si>
    <t>rozpočet</t>
  </si>
  <si>
    <t>Poplatky za odnětí pozemků plnění funkcí lesa</t>
  </si>
  <si>
    <t>z toho</t>
  </si>
  <si>
    <t>Splátky půjčených prostředků od PO</t>
  </si>
  <si>
    <t>Příjmy z poskytování služeb a výrobků</t>
  </si>
  <si>
    <t>Příjmy z prodeje zboží nakoup. za účelem prod.</t>
  </si>
  <si>
    <t>Ostatní správa v prům, obch a službách</t>
  </si>
  <si>
    <t>Sankční platby přijaté od jiných subjektů</t>
  </si>
  <si>
    <t>Odvody příspěvkových organizací</t>
  </si>
  <si>
    <t>Činnost vysokých škol</t>
  </si>
  <si>
    <t>Příjmy z poskytování služeb a výrobků (Zpravodaj)</t>
  </si>
  <si>
    <t>Ostatní záležitosti kultury, církví a sdělovacích prostředků</t>
  </si>
  <si>
    <t>Příjmy z pronájmu pozemků</t>
  </si>
  <si>
    <t>Příjmy z pronájmu ost. nemovit. a jejich částí</t>
  </si>
  <si>
    <t>byty</t>
  </si>
  <si>
    <t>ubytovna Pražská</t>
  </si>
  <si>
    <t>Přijaté nekapitálové příspěvky a náhrady</t>
  </si>
  <si>
    <t>Ostatní nedaňové příjmy j.n.</t>
  </si>
  <si>
    <t>nebyty</t>
  </si>
  <si>
    <t>sklepy</t>
  </si>
  <si>
    <t>Příjmy z prodeje krátk. a drobného dlouhodob.majetku</t>
  </si>
  <si>
    <t>Ostatní příjmy z vlastní činnosti (věcná břemena)</t>
  </si>
  <si>
    <t>Ost.příjmy z fin.vypoř.předch.let od jin.veř.rozp.</t>
  </si>
  <si>
    <t>Příjmy z fin.vypořádání předch.let mezi obcemi</t>
  </si>
  <si>
    <t>Příjmy z prodeje krátkod.a drob.majetku</t>
  </si>
  <si>
    <t xml:space="preserve">Přijaté neinvestiční dary </t>
  </si>
  <si>
    <t>Přijaté pojistné náhrady</t>
  </si>
  <si>
    <t>Ost.nedaňové příjmy jinde nezařazené</t>
  </si>
  <si>
    <t>bonus za třídění Ekokom</t>
  </si>
  <si>
    <t xml:space="preserve">Příjmy z poskytování služeb a výrobků </t>
  </si>
  <si>
    <t>bonus za třídění Asekol, Elektrowin</t>
  </si>
  <si>
    <t>Ostatní správa v ochraně životního prostředí</t>
  </si>
  <si>
    <t>Požární ochrana</t>
  </si>
  <si>
    <t>Příjmy z úroků</t>
  </si>
  <si>
    <t>běžné prodeje</t>
  </si>
  <si>
    <t>Neinvestiční přijaté transf. z všeob. pokl. správy SR</t>
  </si>
  <si>
    <t>příspěvek na přenesenou působnost</t>
  </si>
  <si>
    <t>volby</t>
  </si>
  <si>
    <t>sčítání lidu</t>
  </si>
  <si>
    <t>Příspěvek na pomocný analytický přehled (PAP)</t>
  </si>
  <si>
    <t>na školy</t>
  </si>
  <si>
    <t>na výkon stát správy</t>
  </si>
  <si>
    <t>Ostatní neinv. transfery ze SR</t>
  </si>
  <si>
    <t>Neinv. transfery od krajů</t>
  </si>
  <si>
    <t xml:space="preserve">z toho </t>
  </si>
  <si>
    <t>Investiční přijaté transf. ze státních fondů</t>
  </si>
  <si>
    <t>Ostatní investice ze SR</t>
  </si>
  <si>
    <t xml:space="preserve">hasičské auto </t>
  </si>
  <si>
    <t>Investiční přijaté transfery od krajů</t>
  </si>
  <si>
    <t>ORJ</t>
  </si>
  <si>
    <t>Odd.,§</t>
  </si>
  <si>
    <t>Org</t>
  </si>
  <si>
    <t>Ozdrav.hosp. zvířat, polních plodin</t>
  </si>
  <si>
    <t>0015</t>
  </si>
  <si>
    <t>Nákup materiálu - sáčky na psí exkrementy</t>
  </si>
  <si>
    <t>Nákup ostatních služeb</t>
  </si>
  <si>
    <t>pobyt v útulcích, kastrace, vet. ošetření</t>
  </si>
  <si>
    <t>deratizace jaro, podzim, údržba</t>
  </si>
  <si>
    <t>DATAK poplatek</t>
  </si>
  <si>
    <t>Opravy a udržování - oprava značení psích louček</t>
  </si>
  <si>
    <t>Správa v lesním hospodářství</t>
  </si>
  <si>
    <t>0011</t>
  </si>
  <si>
    <t>Nákup služeb - lesní hospodář</t>
  </si>
  <si>
    <t>Nákup materiálu - tiskopisy</t>
  </si>
  <si>
    <t>Úspora energie a obnovitelné zdroje</t>
  </si>
  <si>
    <t>0012</t>
  </si>
  <si>
    <t>Konzultační, poradenské a právní služby</t>
  </si>
  <si>
    <t xml:space="preserve">Vnitřní obchod </t>
  </si>
  <si>
    <t>0020</t>
  </si>
  <si>
    <t>Platy zaměstnanců v pracovním poměru</t>
  </si>
  <si>
    <t>Ostatní osobní výdaje</t>
  </si>
  <si>
    <t xml:space="preserve">Povinné poj. na soc. zab. a přísp. na st. pol. zam.  </t>
  </si>
  <si>
    <t>Povinné poj. na veřejné zdravotní pojištění</t>
  </si>
  <si>
    <t>0017</t>
  </si>
  <si>
    <t>Studená voda</t>
  </si>
  <si>
    <t>Elektrická energie</t>
  </si>
  <si>
    <t>oprava a montáž informačních cedulí</t>
  </si>
  <si>
    <t>septik WC</t>
  </si>
  <si>
    <t>WC drobné opravy</t>
  </si>
  <si>
    <t>Knihy, učební pomůcky a tisk</t>
  </si>
  <si>
    <t>Drobný hmotný dlouhodobý majetek</t>
  </si>
  <si>
    <t>Nákup materiálu</t>
  </si>
  <si>
    <t>Opravy a udržování</t>
  </si>
  <si>
    <t>Cestovné</t>
  </si>
  <si>
    <t>Náhrady mezd v době nemoci</t>
  </si>
  <si>
    <t>0014</t>
  </si>
  <si>
    <t>dopravní značky</t>
  </si>
  <si>
    <t>materiál na opravu komunikací (VPP)</t>
  </si>
  <si>
    <t>Čištění komunikací - smlouva</t>
  </si>
  <si>
    <t>Pasport komunikací - smlouva</t>
  </si>
  <si>
    <t>Lapoly - čistění - smlouva</t>
  </si>
  <si>
    <t>Lapoly - odběr vzorků - smlouva</t>
  </si>
  <si>
    <t>Údržba</t>
  </si>
  <si>
    <t xml:space="preserve">údržba dopravního značení </t>
  </si>
  <si>
    <t>opravy po zimě</t>
  </si>
  <si>
    <t>běžné opravy</t>
  </si>
  <si>
    <t>Platby daní a poplatků státnímu rozpočtu</t>
  </si>
  <si>
    <t>Úhrady sankcí jiným rozpočtům</t>
  </si>
  <si>
    <t>Neinvestiční transfery krajům-příspěvek na dopravní obslužnost</t>
  </si>
  <si>
    <t xml:space="preserve">Opravy a udržování </t>
  </si>
  <si>
    <t>vpustě</t>
  </si>
  <si>
    <t>kašna</t>
  </si>
  <si>
    <t>čerpadlo čerpající vodu z Ploučnice do Zám. Rybníka</t>
  </si>
  <si>
    <t>0013</t>
  </si>
  <si>
    <t>Drobný hmotný dlouhodobý majetek- příspěvek GyMI</t>
  </si>
  <si>
    <t>Konzultační služby - statika ZŠ Pod Ralskem</t>
  </si>
  <si>
    <t>Neinvestiční transfery obcím - poplatek za dojíždějící žáky do ČL</t>
  </si>
  <si>
    <t xml:space="preserve">Neinvestiční příspěvky zřízeným přísp. org. </t>
  </si>
  <si>
    <t>*</t>
  </si>
  <si>
    <t>ZŠaMŠ Mírová</t>
  </si>
  <si>
    <t>ZŠaMŠ Pod Ralskem</t>
  </si>
  <si>
    <t>0010</t>
  </si>
  <si>
    <t>Neinvestiční dotace zřízeným přísp. org.</t>
  </si>
  <si>
    <t>Nákup kolků</t>
  </si>
  <si>
    <t>Pohoštění</t>
  </si>
  <si>
    <t xml:space="preserve">Příspěvek na provoz </t>
  </si>
  <si>
    <t>Platy zaměstnanců v prac.poměru</t>
  </si>
  <si>
    <t>Teplo</t>
  </si>
  <si>
    <t>Služby peněžních ústavů</t>
  </si>
  <si>
    <t>Nájemné</t>
  </si>
  <si>
    <t>Služby školení a vzdělávání</t>
  </si>
  <si>
    <t>Věcné dary</t>
  </si>
  <si>
    <t xml:space="preserve">Služby školení a vzdělávání </t>
  </si>
  <si>
    <t xml:space="preserve">Nákup ostatních služeb- </t>
  </si>
  <si>
    <t>drobné opravy</t>
  </si>
  <si>
    <t xml:space="preserve">Činnost muzeí a galerií   </t>
  </si>
  <si>
    <t>0019</t>
  </si>
  <si>
    <t>ostatní</t>
  </si>
  <si>
    <t>Dary obyvatelstvu</t>
  </si>
  <si>
    <t>Pohonné hmoty a maziva</t>
  </si>
  <si>
    <t xml:space="preserve">oprava ohradní zdi zámeckého parku </t>
  </si>
  <si>
    <t>Platby daní a poplatků SR (Varovný systém obyvatelstva)</t>
  </si>
  <si>
    <t>Nákup ostatních služeb - Mimoňský zpravodaj</t>
  </si>
  <si>
    <t xml:space="preserve">Nákup materiálu- </t>
  </si>
  <si>
    <t xml:space="preserve">Pohoštění </t>
  </si>
  <si>
    <t>Ostatní nákupy- úprava zevnějšku SPOZ</t>
  </si>
  <si>
    <t>obřadní síň</t>
  </si>
  <si>
    <t>Neinvestiční transfery o.s.</t>
  </si>
  <si>
    <t>příspěvek na činnost TJ Jiskra</t>
  </si>
  <si>
    <t>Využití volného času dětí a mládeže</t>
  </si>
  <si>
    <t xml:space="preserve">Příspěvek Junák - svaz skautů a skautek Mimoň </t>
  </si>
  <si>
    <t>Neinvestiční transfery - ostatní dotace</t>
  </si>
  <si>
    <t xml:space="preserve">Ostatní neinv. transfery nezisk. a podob. org. </t>
  </si>
  <si>
    <t>Plyn- Smetanova 543,544</t>
  </si>
  <si>
    <t>Pevná paliva - ubytovna Pražská</t>
  </si>
  <si>
    <t>Pohonné hmoty a maziva- sekačka Ploužnice</t>
  </si>
  <si>
    <t>projekty, změny užívání, poradenská činnost</t>
  </si>
  <si>
    <t>Služby školení a vzdělávání -zaškol.8 prac Starlit</t>
  </si>
  <si>
    <t>zálohy na kabelovou televizi k přeúčtování</t>
  </si>
  <si>
    <t>Svoz odpadu</t>
  </si>
  <si>
    <t>revize KPS, EH a. s.</t>
  </si>
  <si>
    <t>revize plynová kotelna</t>
  </si>
  <si>
    <t>revize komínů</t>
  </si>
  <si>
    <t>vývoz septiků</t>
  </si>
  <si>
    <t>exekuční vystěhování</t>
  </si>
  <si>
    <t>průběžné opravy bytů</t>
  </si>
  <si>
    <t>průběžné opravy uvolňovaných bytů</t>
  </si>
  <si>
    <t>opravy bytů po exekucích</t>
  </si>
  <si>
    <t>havárie, bytový inventář</t>
  </si>
  <si>
    <t>cejchování vodoměrů</t>
  </si>
  <si>
    <t>Zaplacené sankce</t>
  </si>
  <si>
    <t>technická pomoc, změna užívání, energ.štítky</t>
  </si>
  <si>
    <t xml:space="preserve">revize elektro </t>
  </si>
  <si>
    <t xml:space="preserve">revize HP </t>
  </si>
  <si>
    <t>Konzultační a poradenské služby</t>
  </si>
  <si>
    <t>výběrové řízení</t>
  </si>
  <si>
    <t>Nákup služeb - pasportizace VO</t>
  </si>
  <si>
    <t>mandátní smlouva Compag</t>
  </si>
  <si>
    <t>opravy dle harmonogramu</t>
  </si>
  <si>
    <t>Nákup materiálu- veřejné WC, posyp materiál</t>
  </si>
  <si>
    <t>voda pro občany</t>
  </si>
  <si>
    <t>služba hrobníka</t>
  </si>
  <si>
    <t>průzkum podloží</t>
  </si>
  <si>
    <t>odpady</t>
  </si>
  <si>
    <t xml:space="preserve"> </t>
  </si>
  <si>
    <t>Územní plánování</t>
  </si>
  <si>
    <t xml:space="preserve">Nákup ostatních služeb  </t>
  </si>
  <si>
    <t xml:space="preserve">Služby peněžních ústavů </t>
  </si>
  <si>
    <t>pojištění</t>
  </si>
  <si>
    <t>pojištění patronátní setkání</t>
  </si>
  <si>
    <t>partner vztahy</t>
  </si>
  <si>
    <t>dělení pozemků, znalecký posudek, geodetické zam.</t>
  </si>
  <si>
    <t>servis věžních hodin</t>
  </si>
  <si>
    <t>posouzení možnosti zástavby centra města</t>
  </si>
  <si>
    <t>Svaz měst a obcí</t>
  </si>
  <si>
    <t>LAG Podralsko</t>
  </si>
  <si>
    <t>Ostatní neinv. transfery veř. rozp. územní úrovně</t>
  </si>
  <si>
    <t>daň z převodu nemovitosti</t>
  </si>
  <si>
    <t>daň z nemovitosti</t>
  </si>
  <si>
    <t>daň z příjmů právnických osob</t>
  </si>
  <si>
    <t>DPH</t>
  </si>
  <si>
    <t>příspěvek na stavbu</t>
  </si>
  <si>
    <t>nákup kontejneru na tříděný textil</t>
  </si>
  <si>
    <t>nákup materiálu</t>
  </si>
  <si>
    <t>odpady, smlouva</t>
  </si>
  <si>
    <t>černé skládky</t>
  </si>
  <si>
    <t>sběrný dvůr, smlouva</t>
  </si>
  <si>
    <t>likvidace vánočních stromků</t>
  </si>
  <si>
    <t>odpadkové koše vývoz</t>
  </si>
  <si>
    <t>úprava stanovišť pro separáty</t>
  </si>
  <si>
    <t>oprava odpadkových košů</t>
  </si>
  <si>
    <t>Programové vybavení</t>
  </si>
  <si>
    <t>Nákup ostatních služeb (provozní výdaje spojené s nakl.s bioodpady)</t>
  </si>
  <si>
    <t>lavičky, stojany na kola…</t>
  </si>
  <si>
    <t xml:space="preserve">truhlíky na muškáty MěÚ </t>
  </si>
  <si>
    <t>barva na zábradlí</t>
  </si>
  <si>
    <t>ptačí budky do parku a do alejí</t>
  </si>
  <si>
    <t>tabulky k památným stromům, alejím, dět.hřišť.</t>
  </si>
  <si>
    <t>Vánoční strom na náměstí a DKR, výzdoba MěÚ</t>
  </si>
  <si>
    <t>Likvidace nevzhledných zákoutí</t>
  </si>
  <si>
    <t>ošetření stromů, likvidace havárií</t>
  </si>
  <si>
    <t>Revize dětských hřišť, odběry písku</t>
  </si>
  <si>
    <t>Náhradní výsadby</t>
  </si>
  <si>
    <t>Oprava a nátěry laviček a zábradlí na území města</t>
  </si>
  <si>
    <t>Úprava nevzhledných zákoutí</t>
  </si>
  <si>
    <t>Údržba a drobné opravy ptačích budek</t>
  </si>
  <si>
    <t>Pohoštění - soutěž</t>
  </si>
  <si>
    <t>Neinvestiční příspěvek pro Zahradnictví Mimoň</t>
  </si>
  <si>
    <t>Veřejná zeleň</t>
  </si>
  <si>
    <t>Čištění komunikací</t>
  </si>
  <si>
    <t>Potraviny- nápoje v létě</t>
  </si>
  <si>
    <t>Ochranné pomůcky- bezpečnostní vesty, rukavice</t>
  </si>
  <si>
    <t>Prádlo, oděv a obuv- montérky, bundy, vesty, boty</t>
  </si>
  <si>
    <t>Nákup materiálu- repelent, solvina, roundap, nářadí</t>
  </si>
  <si>
    <t>prevence kriminality</t>
  </si>
  <si>
    <t>Prevence kriminality</t>
  </si>
  <si>
    <t>Neinvestiční půjčené prostředky zřízeným PO</t>
  </si>
  <si>
    <t>Domov důchodců</t>
  </si>
  <si>
    <t>Neinv.transfery nefin.podnik.subj. - práv.osobám (sociální automobil)</t>
  </si>
  <si>
    <t>0021</t>
  </si>
  <si>
    <t>0018</t>
  </si>
  <si>
    <t>Léky a zdravotnický  materiál</t>
  </si>
  <si>
    <t>Prádlo,oděv a obuv- obnova výstroje strážníků</t>
  </si>
  <si>
    <t>Nákup materiálu- tiskopisy výzev, předvolání, evidenční knihy, ..</t>
  </si>
  <si>
    <t>Nájemné- smlouvy na radar končí k 1.8.09</t>
  </si>
  <si>
    <t>certifice radaru</t>
  </si>
  <si>
    <t>Cestovné související se školením</t>
  </si>
  <si>
    <t>Ostatní platy</t>
  </si>
  <si>
    <t>Ostatní platby za provedenou práci j. n.</t>
  </si>
  <si>
    <t>Ochranné pomůcky</t>
  </si>
  <si>
    <t xml:space="preserve">ostatní </t>
  </si>
  <si>
    <t>Prádlo, oděv a obuv</t>
  </si>
  <si>
    <t>revize hasících přístrojů</t>
  </si>
  <si>
    <t>technická kontrola vozidel</t>
  </si>
  <si>
    <t>emise vozidel</t>
  </si>
  <si>
    <t>poplatky CCS karty</t>
  </si>
  <si>
    <t xml:space="preserve">Odměny členů zastupitelstva obcí a krajů </t>
  </si>
  <si>
    <t>Pohonné hmoty</t>
  </si>
  <si>
    <t>partnerské vztahy</t>
  </si>
  <si>
    <t>Ostatní nákupy</t>
  </si>
  <si>
    <t>Věcné dary - reprefond starosty</t>
  </si>
  <si>
    <t>Volby do zastupitelstev ÚSC</t>
  </si>
  <si>
    <t>Volby do Evropského parlamentu</t>
  </si>
  <si>
    <t>Volba prezidenta republiky</t>
  </si>
  <si>
    <t>Ostatní všeobecná vnitřní správa j.n.</t>
  </si>
  <si>
    <t>0022</t>
  </si>
  <si>
    <t>Léky a zdravotnický materiál</t>
  </si>
  <si>
    <t>předplatné - Moderní obec</t>
  </si>
  <si>
    <t>předplatné - Poradce Veřejné správy</t>
  </si>
  <si>
    <t>předplatné - Právo a rodina</t>
  </si>
  <si>
    <t>předplatné - Cen. Věst. MF + Fin. zpr.</t>
  </si>
  <si>
    <t>předplatné - Věstník LK</t>
  </si>
  <si>
    <t>předplatné - obec a finance</t>
  </si>
  <si>
    <t>předplatné - řízení školy</t>
  </si>
  <si>
    <t>předplatné - mzdová účetní</t>
  </si>
  <si>
    <t>sbírka zákonů - 1 ks</t>
  </si>
  <si>
    <t>úřad</t>
  </si>
  <si>
    <t>kancelářské potřeby</t>
  </si>
  <si>
    <t>xeroxový papír</t>
  </si>
  <si>
    <t>čistící a hygienické prostředky</t>
  </si>
  <si>
    <t>prapory města Mimoň, žerdě</t>
  </si>
  <si>
    <t>archivní krabice, pytle</t>
  </si>
  <si>
    <t xml:space="preserve">barvící pásky, etikety do frank. Str. </t>
  </si>
  <si>
    <t>Identifikační kódy</t>
  </si>
  <si>
    <t>kabelová televize</t>
  </si>
  <si>
    <t>GSM Brány</t>
  </si>
  <si>
    <t>mobilní telefony</t>
  </si>
  <si>
    <t>smlouva - právník</t>
  </si>
  <si>
    <t>ostatní právní služby</t>
  </si>
  <si>
    <t>revize výtahu</t>
  </si>
  <si>
    <t>servis poštovního stroje</t>
  </si>
  <si>
    <t>voda do studánek</t>
  </si>
  <si>
    <t>sanitární dny studánek</t>
  </si>
  <si>
    <t>skartace dokumentů</t>
  </si>
  <si>
    <t>hudební produkce - obřadní síň</t>
  </si>
  <si>
    <t>poplatky za R a TV</t>
  </si>
  <si>
    <t>změna poštovních tarifů</t>
  </si>
  <si>
    <t>překlady žádostí o dotace</t>
  </si>
  <si>
    <t>fotopráce</t>
  </si>
  <si>
    <t>praní prádla</t>
  </si>
  <si>
    <t>inzerce</t>
  </si>
  <si>
    <t>preventivní prohlídky</t>
  </si>
  <si>
    <t>stravenky</t>
  </si>
  <si>
    <t>kulturní a společenské akce</t>
  </si>
  <si>
    <t>revize elektro</t>
  </si>
  <si>
    <t>Kopírování</t>
  </si>
  <si>
    <t xml:space="preserve">Programové vybavení </t>
  </si>
  <si>
    <t xml:space="preserve">Věcné dary </t>
  </si>
  <si>
    <t>sociální fond</t>
  </si>
  <si>
    <t xml:space="preserve">Odvody za neplnění povinnosti zaměst.zdrav.postiž. </t>
  </si>
  <si>
    <t>správní odbor</t>
  </si>
  <si>
    <t>Ostatní neinvestiční transfery obyvatelstvu</t>
  </si>
  <si>
    <t>penzijní fond</t>
  </si>
  <si>
    <t>Úroky vlastní</t>
  </si>
  <si>
    <t>Služby peněžních ústavů - pojištění majetek</t>
  </si>
  <si>
    <t>Ostatní poskytované zálohy a jistiny</t>
  </si>
  <si>
    <t>Vratky VRÚÚ transferů poskyt.v min.rozp.obdobích</t>
  </si>
  <si>
    <t>Výdaje finan. vypoř. min. let. mezi krajem a obcemi</t>
  </si>
  <si>
    <t>Ostatní čínnosti jinde nezařazené</t>
  </si>
  <si>
    <t>Ostatní neinv.výdaje j.n.</t>
  </si>
  <si>
    <t>finanční odbor</t>
  </si>
  <si>
    <t>odbor správy majetku</t>
  </si>
  <si>
    <t>odbor rozvoje města</t>
  </si>
  <si>
    <t>odbor  výstavby a územního plánování</t>
  </si>
  <si>
    <t>odbor zemědělství a životního prostředí</t>
  </si>
  <si>
    <t>odbor kultury</t>
  </si>
  <si>
    <t>městská policie</t>
  </si>
  <si>
    <t>projekt. manažer Atraktivity CR v Mimoni</t>
  </si>
  <si>
    <t>tajemnice</t>
  </si>
  <si>
    <t>starosta</t>
  </si>
  <si>
    <t>položka</t>
  </si>
  <si>
    <t>Celkem</t>
  </si>
  <si>
    <t>Komentář</t>
  </si>
  <si>
    <t>Příjmy</t>
  </si>
  <si>
    <t>Výdaje</t>
  </si>
  <si>
    <t>Stravenky</t>
  </si>
  <si>
    <t>Kulturní a společ.akce</t>
  </si>
  <si>
    <t>Výročí, odchody do důchodu</t>
  </si>
  <si>
    <t>Penzijní fond+životní pojištění</t>
  </si>
  <si>
    <t>Ostatní osobní náklady (tlumočení)</t>
  </si>
  <si>
    <t>Pojištění</t>
  </si>
  <si>
    <t>Cestovné vedení města</t>
  </si>
  <si>
    <t>Úvěrující banka</t>
  </si>
  <si>
    <t xml:space="preserve">Výše úvěru </t>
  </si>
  <si>
    <t xml:space="preserve">úroková sazba </t>
  </si>
  <si>
    <t>splatnost</t>
  </si>
  <si>
    <t>účel</t>
  </si>
  <si>
    <t xml:space="preserve">Celková částka </t>
  </si>
  <si>
    <t>Text</t>
  </si>
  <si>
    <t>Nákup pozemků</t>
  </si>
  <si>
    <t>opravy dopravního značení</t>
  </si>
  <si>
    <t>Odměny za užití duševního vlastnictví</t>
  </si>
  <si>
    <t>OSA - obřady</t>
  </si>
  <si>
    <t>Poskytnuté neinvestiční příspěvky a náhr. Pohřebné</t>
  </si>
  <si>
    <t>Výše částky v tis. Kč</t>
  </si>
  <si>
    <t>Poplatek Starlit</t>
  </si>
  <si>
    <t>Účelové neinvestiční transfery fyzickým osobám</t>
  </si>
  <si>
    <t>Ostatní neinv.transfery nezisk.a podob.organizacím</t>
  </si>
  <si>
    <t>Odstupné</t>
  </si>
  <si>
    <t>Nákup materiálu j.n.</t>
  </si>
  <si>
    <t>Neinvest. dotace zřízeným příspěvkovým organizacím</t>
  </si>
  <si>
    <t>zpracování PD záměru asanace býv.skládky Pražská</t>
  </si>
  <si>
    <t>opravy kanalizačních přípojek - humanizace</t>
  </si>
  <si>
    <t xml:space="preserve">oprava sochy sv. Vavřince </t>
  </si>
  <si>
    <t>Konzultační a poradenské služby (studie rozlučková síň)</t>
  </si>
  <si>
    <t>studie bezbariérového řešení čp. 121</t>
  </si>
  <si>
    <t>nepředpokládané havárie</t>
  </si>
  <si>
    <t>revize garážových vrat (3)</t>
  </si>
  <si>
    <t>revize dýchacích přístrojů a masek</t>
  </si>
  <si>
    <t>zateplení vrat</t>
  </si>
  <si>
    <t>oprava a údržba motových pil</t>
  </si>
  <si>
    <t>výmalba chodby</t>
  </si>
  <si>
    <t>předplatné - sociální zabezpečení</t>
  </si>
  <si>
    <t>předplatné - týdeník školství</t>
  </si>
  <si>
    <t>kniha - Abeceda mzdové účetní</t>
  </si>
  <si>
    <t>knihy dle potřeb odborů - změny zákonů</t>
  </si>
  <si>
    <t>novoročenky, pozvánky, vizitky</t>
  </si>
  <si>
    <t xml:space="preserve">náplně, tonery </t>
  </si>
  <si>
    <t>elektromateriál (žárovky, zářivkové trubice atd.)</t>
  </si>
  <si>
    <t xml:space="preserve">výroba klíčů, razítek, </t>
  </si>
  <si>
    <t>ovladače na bránu</t>
  </si>
  <si>
    <t>číslování domů a názvy ulic</t>
  </si>
  <si>
    <t>posypový materiál</t>
  </si>
  <si>
    <t>vánoční ozdoby</t>
  </si>
  <si>
    <t>kopírování dokumentace, mapy</t>
  </si>
  <si>
    <t xml:space="preserve">Czech Point, KÚ - poplatky </t>
  </si>
  <si>
    <t>TROLL - veřejné zakázky</t>
  </si>
  <si>
    <t>GINIS - administrace stávající programů</t>
  </si>
  <si>
    <t>ALIS - evidence hrobů</t>
  </si>
  <si>
    <t>tokeny</t>
  </si>
  <si>
    <t>Známky na odpady - kontejnery</t>
  </si>
  <si>
    <t>oprava tiskáren, kopírek</t>
  </si>
  <si>
    <t>oprava, výměna osvětlení</t>
  </si>
  <si>
    <t>oprava a údržba služebních vozidel</t>
  </si>
  <si>
    <t>na zprac.Lesního hosp.plánu</t>
  </si>
  <si>
    <t>z toho výročí, odch do důchodu</t>
  </si>
  <si>
    <t>neočekávané havárie na budovách 120 a 121 (vodovodní baterie apod.)</t>
  </si>
  <si>
    <t>Certifikáty</t>
  </si>
  <si>
    <t xml:space="preserve">Nákup nových odpadkových košů </t>
  </si>
  <si>
    <t xml:space="preserve">frézování pařezů </t>
  </si>
  <si>
    <t>Opravy dětských hřišť</t>
  </si>
  <si>
    <t>vánoční ozdoby na strom</t>
  </si>
  <si>
    <t xml:space="preserve">Vyčištění koryta koupaliště </t>
  </si>
  <si>
    <t>květinová výzdoba - obřadní síň, zased. místnosti</t>
  </si>
  <si>
    <t xml:space="preserve">ostatní dotace </t>
  </si>
  <si>
    <t>Aktualizace pasportu komunikací</t>
  </si>
  <si>
    <t>Související příjem z dotace</t>
  </si>
  <si>
    <t>Spoluúčast</t>
  </si>
  <si>
    <t>předpatné - Pro města a obce</t>
  </si>
  <si>
    <t>matrika v praxi</t>
  </si>
  <si>
    <t>tiskopisy pro matriku + ověřovací knihy</t>
  </si>
  <si>
    <t>Servisní smlouva - tiskárna (ORM)</t>
  </si>
  <si>
    <t>Revize workoutových hřišť</t>
  </si>
  <si>
    <t>Mírová 120 - výměna rozvodů vody (do plastu) - přízemí ve sklepě</t>
  </si>
  <si>
    <t>Prádlo,oděv a obuv - domovník</t>
  </si>
  <si>
    <t>nátěr střešní krytiny Nádražní 169</t>
  </si>
  <si>
    <t>Dary obyvatelstvu (1x3000 pro maturitní třídu)</t>
  </si>
  <si>
    <t>Věcné dary part. vztahy</t>
  </si>
  <si>
    <t>oprava střechy</t>
  </si>
  <si>
    <t>Nákup služeb</t>
  </si>
  <si>
    <t>veřejné zakázky</t>
  </si>
  <si>
    <t>koupaliště</t>
  </si>
  <si>
    <t>Licence Antivirus 2 roky do 5.12.2018</t>
  </si>
  <si>
    <t>věcná břemena</t>
  </si>
  <si>
    <t>přípojky Hvězdovská</t>
  </si>
  <si>
    <t>posudky - vyřazení materiálu + přístup do Centrální evidence exekucí</t>
  </si>
  <si>
    <t>Neinvestiční transfery o.p.s.</t>
  </si>
  <si>
    <t>Potraviny</t>
  </si>
  <si>
    <t>el. razítka</t>
  </si>
  <si>
    <t>zůstatek SF</t>
  </si>
  <si>
    <t>VPP+SÚPM</t>
  </si>
  <si>
    <t>ORM na návrhy technických řešení</t>
  </si>
  <si>
    <t xml:space="preserve">exekutor </t>
  </si>
  <si>
    <t>doplatek za administraci VZ</t>
  </si>
  <si>
    <t>ostatní (ZaMě apod.)</t>
  </si>
  <si>
    <t>Česká spořitelna</t>
  </si>
  <si>
    <t>4/2022</t>
  </si>
  <si>
    <t>koupě areálu velkovýkrmny</t>
  </si>
  <si>
    <t>1M PRIBOR+marže 0,49%</t>
  </si>
  <si>
    <t>poplatek za provedení vyúčtování</t>
  </si>
  <si>
    <t>výměna vstupních dveří za protipožární</t>
  </si>
  <si>
    <t>Nádražní 169 - rozvody vody</t>
  </si>
  <si>
    <t>areál býv kasáren (U Hřebčína)</t>
  </si>
  <si>
    <t>Datron - servis IT</t>
  </si>
  <si>
    <t>služby spojené s udržitelností projektu na IT</t>
  </si>
  <si>
    <t>Servisní smlouva na tiskárny - centrální</t>
  </si>
  <si>
    <t xml:space="preserve">oprava zdi Lužická </t>
  </si>
  <si>
    <t>oprava zdi ul. Hřbitovní</t>
  </si>
  <si>
    <t xml:space="preserve">oprava zdi serpentiny k ZŠ Mírová </t>
  </si>
  <si>
    <t>oprava zdi Žitavská</t>
  </si>
  <si>
    <t>Drobný hmotný dlouhodobý majetek - kompostéry</t>
  </si>
  <si>
    <t>prkna lavičky</t>
  </si>
  <si>
    <t>PD - Lužická - muzeum</t>
  </si>
  <si>
    <t>Zámecký rybník</t>
  </si>
  <si>
    <t>VO Slovany</t>
  </si>
  <si>
    <t>garanční prohlídka hasič. Vozidel</t>
  </si>
  <si>
    <t>zpracování dat a služby související</t>
  </si>
  <si>
    <t>z toho:</t>
  </si>
  <si>
    <t>program na Zprávy o zásahu</t>
  </si>
  <si>
    <t>KPO 6 program - evidence majetku</t>
  </si>
  <si>
    <t>Fireport SMS 300 - svolávací zařízení</t>
  </si>
  <si>
    <t>baterie do notebooku, PC, hodin, mobilů</t>
  </si>
  <si>
    <t>informační mapy města (ORM, VZ)</t>
  </si>
  <si>
    <t>internet</t>
  </si>
  <si>
    <t>Zpracování dat a služby související</t>
  </si>
  <si>
    <t>ACIT</t>
  </si>
  <si>
    <t>FLUX</t>
  </si>
  <si>
    <t>GINIS</t>
  </si>
  <si>
    <t>GRAMIS + technická podpora</t>
  </si>
  <si>
    <t>INISOFT</t>
  </si>
  <si>
    <t>Správa - Veřejné zakázky</t>
  </si>
  <si>
    <t>Správa - Webové stránky</t>
  </si>
  <si>
    <t>ASPI</t>
  </si>
  <si>
    <t>E-linka profi</t>
  </si>
  <si>
    <t>členský příspěvek STMOÚ</t>
  </si>
  <si>
    <t>úprava zevnějšku</t>
  </si>
  <si>
    <t>dálniční známky do zahraničí</t>
  </si>
  <si>
    <t xml:space="preserve">Ostatní nákupy </t>
  </si>
  <si>
    <t xml:space="preserve">členský příspěvek </t>
  </si>
  <si>
    <t>Platby daní a poplatků státnímu rozpočtu (dálniční známky)</t>
  </si>
  <si>
    <t xml:space="preserve">VZ na návrhy technických řešení a technický dozor </t>
  </si>
  <si>
    <t xml:space="preserve">schodiště na sídliště Letná </t>
  </si>
  <si>
    <t>Péče o vzhled obcí a veřejnou zeleň</t>
  </si>
  <si>
    <t xml:space="preserve">provoz Koupaliště </t>
  </si>
  <si>
    <t>Odkanalizování WC u parkoviště</t>
  </si>
  <si>
    <t>Okály Hvězdovská - odkanalizování</t>
  </si>
  <si>
    <t>licence MS OFFICE</t>
  </si>
  <si>
    <t>DHM - zařízení pro strahu vepřína</t>
  </si>
  <si>
    <t>ostraha vepřína -služba</t>
  </si>
  <si>
    <t>Elektrická energie - vepřín</t>
  </si>
  <si>
    <t xml:space="preserve">Ekologická výchova a osvěta </t>
  </si>
  <si>
    <t>Cyklostezka Mimoň -  Srní Potok</t>
  </si>
  <si>
    <t>Program rozvoje města - podklady</t>
  </si>
  <si>
    <t>servis MKDS</t>
  </si>
  <si>
    <t>administrace veřejné zakázky IT dle zákona</t>
  </si>
  <si>
    <t>opravy služebního vozu</t>
  </si>
  <si>
    <t>Přednostní umístění na webu</t>
  </si>
  <si>
    <t xml:space="preserve">   </t>
  </si>
  <si>
    <t>Prostředky na mimořádné potřeby úklidu</t>
  </si>
  <si>
    <t xml:space="preserve">Poskytnuté neinv.přísp. a náhrady </t>
  </si>
  <si>
    <t>město Mimoň</t>
  </si>
  <si>
    <t xml:space="preserve">Skutečnost </t>
  </si>
  <si>
    <t xml:space="preserve">Predikce </t>
  </si>
  <si>
    <t xml:space="preserve">Rozpočet </t>
  </si>
  <si>
    <t>Oprava studánky v Zám. parku (prameniště)</t>
  </si>
  <si>
    <t>Výměna parket včetně hydroizolace</t>
  </si>
  <si>
    <t>Servis kašny</t>
  </si>
  <si>
    <t>zajištění areálu vepřína</t>
  </si>
  <si>
    <t>opravy lapolů</t>
  </si>
  <si>
    <t>materiál na opravy budov MěÚ</t>
  </si>
  <si>
    <t>zdravotní prohlídky</t>
  </si>
  <si>
    <t>oprava a údržba techniky</t>
  </si>
  <si>
    <t>svědečné</t>
  </si>
  <si>
    <t>svědečné - úhrada ze zákona</t>
  </si>
  <si>
    <t>dílna - nářadí</t>
  </si>
  <si>
    <t>VoIP linky</t>
  </si>
  <si>
    <t>Mersite Systém (docházkový systém)</t>
  </si>
  <si>
    <t>městský urnový hrob pro sociální pohřby, zajišťované městem</t>
  </si>
  <si>
    <t>Pečovatelská služba</t>
  </si>
  <si>
    <t>Neinvestiční příspěvky zřízeným přísp. org. - z toho</t>
  </si>
  <si>
    <t>terminály</t>
  </si>
  <si>
    <t>internet pro VoIP</t>
  </si>
  <si>
    <t>Oprava mlatové cesty</t>
  </si>
  <si>
    <t xml:space="preserve">nezpevněné cesty </t>
  </si>
  <si>
    <t xml:space="preserve">Splátka budovy koupaliště </t>
  </si>
  <si>
    <t>Nákup budov</t>
  </si>
  <si>
    <t>webová komunikace</t>
  </si>
  <si>
    <t>přenosná stříkačka</t>
  </si>
  <si>
    <t>splátky do FRBI</t>
  </si>
  <si>
    <t xml:space="preserve"> splátky do FRBI</t>
  </si>
  <si>
    <t>Daň z hazardních her</t>
  </si>
  <si>
    <t xml:space="preserve">Drob. Hmot. dlouhodob majetek  </t>
  </si>
  <si>
    <t>Maják na služební automobil</t>
  </si>
  <si>
    <t>odstranění závad revize vyprošťovacího zařízení</t>
  </si>
  <si>
    <t>Získáno ÚR, je třeba dokončit SP a potom VŘ a realizace</t>
  </si>
  <si>
    <t>přechází z r.2017</t>
  </si>
  <si>
    <t>VŘ na dodavatele a realizace</t>
  </si>
  <si>
    <t xml:space="preserve">Zámecký park (tůň) </t>
  </si>
  <si>
    <t xml:space="preserve">Úprava areálu koupaliště </t>
  </si>
  <si>
    <t>Stavební úpravy - v souvislosti s požárním řešením objektu Domova pro seniory</t>
  </si>
  <si>
    <t>Rekonstrukce vytápění v Domově pro seniory</t>
  </si>
  <si>
    <t>Rozšíření a modernizace IS Města Mimoň</t>
  </si>
  <si>
    <t>Bezbariérovost MěÚ - výtah, dvůr</t>
  </si>
  <si>
    <t>získání ÚP a SP, možnost dotace na bezbariérovost a částečná realizace.</t>
  </si>
  <si>
    <t xml:space="preserve">Dotace z OP č. 28 - nutné předfinancovat - dotace na výpočetní techniku - žádost schválena - probíhá VŘ, realizace </t>
  </si>
  <si>
    <t>poslední splátka</t>
  </si>
  <si>
    <t>Bývalá ubytovna Falcon</t>
  </si>
  <si>
    <t>přesun z r 2017 - jímka jeví známky poškození</t>
  </si>
  <si>
    <t>U Nemocnice 543,544 - výmalba po rekonstrukci</t>
  </si>
  <si>
    <t>Internet - vypořádání minulých let</t>
  </si>
  <si>
    <t>Oprava oplocení MěÚ</t>
  </si>
  <si>
    <t xml:space="preserve">zábradlí u chodníku Sídliště pod Ralskem  </t>
  </si>
  <si>
    <t xml:space="preserve">Regenerace Sídliště pod Ralskem – dopravní značení                                      </t>
  </si>
  <si>
    <t>Studie - Místní komunikace Kozinovo náměstí - sídliště Pod Ralskem</t>
  </si>
  <si>
    <t>PD - Regenerace sídliště Letná</t>
  </si>
  <si>
    <t>Humanizace Nádražní ulice - 1. etapa</t>
  </si>
  <si>
    <t>PD - Cyklostezka Potoční - Ralsko</t>
  </si>
  <si>
    <t xml:space="preserve">PD - Vranov - Parkoviště, přístupová komunikace, odvod dešť. vod a VO </t>
  </si>
  <si>
    <t>Žitavská - Přechod pro chodce + přístupové chodníky</t>
  </si>
  <si>
    <t xml:space="preserve"> Svébořická - Rekonstrukce chodníku</t>
  </si>
  <si>
    <t xml:space="preserve">MŠ Eliášova - Rekonstrukce venkovních prostor a vodoinstalace a hygien. zař.  </t>
  </si>
  <si>
    <t xml:space="preserve">DKR Ralsko - Výměna podlahy v sále </t>
  </si>
  <si>
    <t>ZŠ Komenského - Výměna ventilů ÚT za termostatické</t>
  </si>
  <si>
    <t xml:space="preserve">PD - Rekonstrukce byt. domu Hvězdovská 141, 142 a 374 </t>
  </si>
  <si>
    <t xml:space="preserve">Nádražní 169 - úprava bytových a nebytových prostor </t>
  </si>
  <si>
    <t>BD Ploužnice - Kamerový systém do vchodů</t>
  </si>
  <si>
    <t>MěPo - Služební automobil</t>
  </si>
  <si>
    <t>Realizace 1.etapy. Celkový náklad 24mil.Kč. bez vysoutěžení. Realizace se týká komunikace, chodníku a osvětlení</t>
  </si>
  <si>
    <t>ZŠ a MŠ Pod Ralskem - úprava zadních vstupů Luční 530 a 653</t>
  </si>
  <si>
    <t>Nový hřbitov - terénní úpravy</t>
  </si>
  <si>
    <t>Stávající hřbitov - hrob pro sociální pohřby</t>
  </si>
  <si>
    <t>česko-polská spolupráce k získání dotace. DSP a dokončení ÚR.</t>
  </si>
  <si>
    <t xml:space="preserve">DPS Pražská - rekonstrukce bytů na bezbariérové </t>
  </si>
  <si>
    <t xml:space="preserve">Dláždění parkovací plochy u muzea </t>
  </si>
  <si>
    <t>osvětlení ke kostelu od hřbitova</t>
  </si>
  <si>
    <t xml:space="preserve">Úhrady sankcí jiným rozpočtům </t>
  </si>
  <si>
    <t>rekonstrukce vestibulu a vstupu do MěÚ</t>
  </si>
  <si>
    <t>nový server knihovna</t>
  </si>
  <si>
    <t>specifikace - například Dacia Duster cena cca 350 000 - 400 000 Kč</t>
  </si>
  <si>
    <t>opravy svislého dopravního značení</t>
  </si>
  <si>
    <t xml:space="preserve">Uzavřena smlouva na realizaci. Získána dotace ze SFDI ve výši 6046 tis. Kč a dotace od LBC kraje 500tis.Kč. </t>
  </si>
  <si>
    <t>přechází z r. 2017</t>
  </si>
  <si>
    <t>úprava křižovatky Ralská-Svébořická</t>
  </si>
  <si>
    <t>PD k ÚŘ a SP, realizace</t>
  </si>
  <si>
    <t>MIJANA štěpkovač</t>
  </si>
  <si>
    <t xml:space="preserve">MIJANA - Unimo buňka </t>
  </si>
  <si>
    <t>nutnost řešit kancelář a místnost pro zaměstnance</t>
  </si>
  <si>
    <t xml:space="preserve">U Nemocnice 543,544 - Snížení energetické náročnosti </t>
  </si>
  <si>
    <t xml:space="preserve">Okružní 529 - Zateplení a oprava fasády </t>
  </si>
  <si>
    <t>PD pro podání žádosti o dotaci z programu MMR regenerace sídlišť.</t>
  </si>
  <si>
    <t>studie propojení sídliště Pod Ralskem - Kozinovo náměstí - podklad pro DZ ÚP a zadání pro dokumentaci k územnímu řízení</t>
  </si>
  <si>
    <t>dokončení včetně fakturace - přechází z r. 2017</t>
  </si>
  <si>
    <t>VŘ a realizace (předávací stranice, výměník a dvojtrubkové rozvody)</t>
  </si>
  <si>
    <t xml:space="preserve">Schodiště a bezbariérový chodník u bývalého letního kina </t>
  </si>
  <si>
    <t>REALIZOVÁNO V 2017. v r. 2018 dokončení asfaltů na kraj komunikaci</t>
  </si>
  <si>
    <t>Široká - zpracování PD a koordinace s SVS</t>
  </si>
  <si>
    <t>Jedná se o kompromisní dohodě. Vlastníci domů požadují dražší čerpadla. V případě dokončení akce splatný podíl občanů 180tis.Kč</t>
  </si>
  <si>
    <t>Dokončení PD včetně SP.  Změna způsobu vytápění a PD podkrovního bytu Přechází z 2017</t>
  </si>
  <si>
    <t>je SP, VŘ a realizaci v postupných krocích, celkové výdaje 7400tis.Kč - odhad</t>
  </si>
  <si>
    <t xml:space="preserve">Zámecký park oprava cesty </t>
  </si>
  <si>
    <t>VŘ a realizace. PD hotova + 100 tis. pozastávka Sybanu</t>
  </si>
  <si>
    <t>Nákup ostatních služeb -vývo septiku veřejné WC + revize</t>
  </si>
  <si>
    <t>elektro revize</t>
  </si>
  <si>
    <t>Nádražní 26 - zateplení dvorní části</t>
  </si>
  <si>
    <t>dětská hřiště - materiál na drobné opravy a nátěry a kačírek + písek</t>
  </si>
  <si>
    <t>dokončení zateplení</t>
  </si>
  <si>
    <t>Letná 255,256 - Rekonstrukce a zateplení obálky</t>
  </si>
  <si>
    <t xml:space="preserve">Přechází z r.2017. Dokončení realizace - administrace dotace  </t>
  </si>
  <si>
    <t>Letná 255,256 - Rekonstrukce a zateplení střechy</t>
  </si>
  <si>
    <t>aktualizace PD k SP, žádost o dotaci</t>
  </si>
  <si>
    <t xml:space="preserve">Je PD. Zajistit SP, VŘ a postupnou rekonstrukci na bezbariérové řešení, </t>
  </si>
  <si>
    <t>dětské hřiště Zahradní</t>
  </si>
  <si>
    <t>statické zajištění svahu a sklepů pod kostelem</t>
  </si>
  <si>
    <t>SOD uzavřena v roce 2017 - výdaj přechází z 2017</t>
  </si>
  <si>
    <t>SOD uzavřena v roce 2017 od vstupu od zám mostu po křižovatku k prameništi - výdaj přechází z 2017</t>
  </si>
  <si>
    <t xml:space="preserve">Zámecký park - PD - Cesty pro pěší </t>
  </si>
  <si>
    <t>nárůst větví, jde o snížení nákladů zpracování a na dopravu</t>
  </si>
  <si>
    <t xml:space="preserve">Ploužnice - Rekonstrukce přečerpávací stanice kanalizace </t>
  </si>
  <si>
    <t>Platy zaměstnanců v pracovním poměru (veřejné WC)</t>
  </si>
  <si>
    <t>opravy autobusových zastávek</t>
  </si>
  <si>
    <t>PD - SpR parkovací plochy Novopolní</t>
  </si>
  <si>
    <t>dokončení SP, VŘ a realizace (cena dle rozpočtu)</t>
  </si>
  <si>
    <t>podána žádost o dotaci</t>
  </si>
  <si>
    <t>návaznost na kamerový systém Ploužnice  přechází z r. 2017</t>
  </si>
  <si>
    <t>Získána dotace MZe (2000tis.Kč) a OPŽP (2500tis. Kč), VŘ a realizace. Je zařazena i likvidace rákosu Bardzákem</t>
  </si>
  <si>
    <t>PD, Likvidace několika hal</t>
  </si>
  <si>
    <t>Likvidace hal bývalého vepřína</t>
  </si>
  <si>
    <t>oprava opěrné zdi Nádražní</t>
  </si>
  <si>
    <t>Studie - Napojení Nádražní ulice na obchvat a nová zástavbová studie u Mitexu</t>
  </si>
  <si>
    <t>Hvězdovská 140 - PD Rekonstrukce objektu a  bytů</t>
  </si>
  <si>
    <t>dům je neobsazen. Cílem je zvýšit počet bytů ze 4 na 9 rozdělením bytů v 1. a 2. podlaží ze 4 na 6 a realizací 3 nových bytů v podkroví</t>
  </si>
  <si>
    <t xml:space="preserve">např. Okrouhlická - 76, 80,81 - zajištění objektů </t>
  </si>
  <si>
    <t>PD rekonstrukce 1. a 2. podlaží na byty včetně vytápění, úpravy přízemí na přesun DDM</t>
  </si>
  <si>
    <t xml:space="preserve">Převody FKSP a sociálnímu fondu obcí a krajů </t>
  </si>
  <si>
    <t>Ostatní převody vlastním fondům (grantový fond)</t>
  </si>
  <si>
    <t xml:space="preserve">Převody z ostatních vlastních fondů </t>
  </si>
  <si>
    <t>13+37+40=90</t>
  </si>
  <si>
    <t>dokončení procesu pro SP a případně zahájit stavbu, aby bylo platné SP</t>
  </si>
  <si>
    <t>SVS má v záměru provést rekonstrukci kanalizace v r. 2019. Město v r. 2018 dokončení zpracování PD povchů a osvětlení - vyřešení přechodu a požadavků ŽP na umístění stromů Pokračování PD závisí na projektování SVS</t>
  </si>
  <si>
    <t>změna oplocení, úprava venkovních ploch pro sport, herní prvky, pískový filtr, terasa převlíkárny</t>
  </si>
  <si>
    <t>statikem potvrzeno - zřejmě prasklá kanalizace</t>
  </si>
  <si>
    <t>okapy - zabudování systému pro rozmrazování na DKR</t>
  </si>
  <si>
    <t>parkovací automaty na Mírové ulici</t>
  </si>
  <si>
    <t>přechází z r. 2017, zpracování návrhu řešení stabilizace svahu</t>
  </si>
  <si>
    <t xml:space="preserve">PD - zvýšení počtu parkovacích stání </t>
  </si>
  <si>
    <t xml:space="preserve">Splátka pozemku - budova koupaliště </t>
  </si>
  <si>
    <t>Zahradní čtvrť - Rozšíření komunikace ke hřbitovu</t>
  </si>
  <si>
    <t>provozování  kamer na Ploužnici</t>
  </si>
  <si>
    <t>Veřejné zakázky</t>
  </si>
  <si>
    <t>GDPR - audit</t>
  </si>
  <si>
    <t>studie napojení Nádražní ulice a průmyslového areálu na obchvat a aktualizace zástavbové studie RD U MITEXU</t>
  </si>
  <si>
    <t>VŘ na projekt, zpracování PD pro ÚR a SP na úrovni pro podání žádosti o dotaci na SFDI, na PD je  dotace z LK</t>
  </si>
  <si>
    <t>je PD pro ÚR, výdaj je na PD pro SP, získání ÚR a SP,po VŘ realizace (cena odhadnuta)</t>
  </si>
  <si>
    <t xml:space="preserve">úprava venkovních prostor a oprava oplocení, řešení dohodnuto s vedoucí školky </t>
  </si>
  <si>
    <t xml:space="preserve">je PD, VŘ na realizátora, Realizace. Získána dotace z IROP 1282tis.Kč, </t>
  </si>
  <si>
    <t>PD, VŘ rekonstrukce a realizace zateplení podkroví</t>
  </si>
  <si>
    <t>Územní studie ploch pro RD Vranovská alej</t>
  </si>
  <si>
    <t>likvidace chátrajících  bytových objektů</t>
  </si>
  <si>
    <t>rozšířit stávající zástavbovou studii ploch Z44 a Z45 dle ÚP Suchomelové (10 RD) o pozemky města (4100 m2) a Pozemkového fondu (5900 m2) - dalších 10 RD</t>
  </si>
  <si>
    <t xml:space="preserve">Kamerový systém IV. etapa </t>
  </si>
  <si>
    <t>není součástí služebního automobilu - nutno objednat zvlášť</t>
  </si>
  <si>
    <t>PD pro podání žádosti o dotaci na MMR</t>
  </si>
  <si>
    <t>Sedačky v kině</t>
  </si>
  <si>
    <t>Jsou statické podklady variant,podklady pro VŘ</t>
  </si>
  <si>
    <t xml:space="preserve">Studie  demolice nebo rekonstrukce </t>
  </si>
  <si>
    <t>pohřebné</t>
  </si>
  <si>
    <t>Příjmy úhrad za dobývání nerostů a popl.za geol.průzkum</t>
  </si>
  <si>
    <t>Zrušený odvod z loterií apod.her kromě VHP</t>
  </si>
  <si>
    <t>Zrušený odvod z VHP</t>
  </si>
  <si>
    <t>Příjmy z pronájmu movitých věcí</t>
  </si>
  <si>
    <t>Převody vlastním fondům v rozpočtech územní úrovně</t>
  </si>
  <si>
    <t>Převody z rozpočtových účtů</t>
  </si>
  <si>
    <t>Třída 4 - Přijaté transfery</t>
  </si>
  <si>
    <t xml:space="preserve">Neinvestiční přijaté transfery </t>
  </si>
  <si>
    <t xml:space="preserve">Investiční přijaté transfery </t>
  </si>
  <si>
    <t>Přijaté transfery celkem</t>
  </si>
  <si>
    <t>Příjmy z prodeje akcií</t>
  </si>
  <si>
    <t>sociální dávky/práce</t>
  </si>
  <si>
    <t>Obnova porostů</t>
  </si>
  <si>
    <t>Zámecký park/prameniště</t>
  </si>
  <si>
    <t>Dotace školy</t>
  </si>
  <si>
    <t>Transfery neinvestiční</t>
  </si>
  <si>
    <t>Transfery investiční</t>
  </si>
  <si>
    <t>Dopravní obslužnost</t>
  </si>
  <si>
    <t xml:space="preserve">Nákup služeb </t>
  </si>
  <si>
    <t>Mikroregion Podralsko členství</t>
  </si>
  <si>
    <t>SMOCR</t>
  </si>
  <si>
    <t>Euroregion Nisa</t>
  </si>
  <si>
    <t xml:space="preserve">Převody vlastním rozpočtovým účtům </t>
  </si>
  <si>
    <t xml:space="preserve">Platby daní  a poplatků krajům, obcím a st.fondům </t>
  </si>
  <si>
    <t>Převody vlastním fondům v rozpočtech územní úrovně (konsolidace)</t>
  </si>
  <si>
    <r>
      <rPr>
        <sz val="10"/>
        <rFont val="Arial"/>
        <family val="2"/>
        <charset val="238"/>
      </rPr>
      <t>Okrouhlická …., Hvězdovská  139, Tyrš nám 133 (uvolnění chodníku)</t>
    </r>
  </si>
  <si>
    <r>
      <rPr>
        <sz val="10"/>
        <rFont val="Arial"/>
        <family val="2"/>
        <charset val="238"/>
      </rPr>
      <t>V lednu 2018 podána žádost o dotaci na SFDI,odhad celkových výdajů 1,8 mil. Kč z toho dotace 1,0 mil. Kč, potom VŘ a realizace</t>
    </r>
  </si>
  <si>
    <r>
      <t>pokračování dle PD</t>
    </r>
    <r>
      <rPr>
        <sz val="10"/>
        <rFont val="Arial"/>
        <family val="2"/>
        <charset val="238"/>
      </rPr>
      <t xml:space="preserve"> </t>
    </r>
  </si>
  <si>
    <t>Zajištění bezpečnosti stávajícího objektu v Lužické</t>
  </si>
  <si>
    <t>Zabezpečení objektu před povětrnostními vlivy</t>
  </si>
  <si>
    <t>ČEZ odpojí stávající trafo VN</t>
  </si>
  <si>
    <t>Nová elektrická přípojka vepřín NN</t>
  </si>
  <si>
    <t>likvidace zbytků kejdy a odpadů pro zrušení IP</t>
  </si>
  <si>
    <t>Nákup materiálu - na vepřín - zámky</t>
  </si>
  <si>
    <t>elektrická sušící skříň</t>
  </si>
  <si>
    <t>na sušení hadic místo věže</t>
  </si>
  <si>
    <t>Rozpočet kapitálových výdajů na r. 2018</t>
  </si>
  <si>
    <t>i4b - licence sledování Insolvence</t>
  </si>
  <si>
    <t>rozpočtová skladba na rok 2019</t>
  </si>
  <si>
    <t>myčka na nádobí - sekretariát</t>
  </si>
  <si>
    <t>opravy vpustí - drobné opravy silničních zařízení</t>
  </si>
  <si>
    <t>energetické audity</t>
  </si>
  <si>
    <t>údržba MKDS</t>
  </si>
  <si>
    <t>údržba varovného systému</t>
  </si>
  <si>
    <t>servisní smlouva na varovný systém prostřednictvím Mikroregionu Podralsko</t>
  </si>
  <si>
    <t>technická prohlídka auta, mytí</t>
  </si>
  <si>
    <t>Nový hřbitov - pokračování</t>
  </si>
  <si>
    <t>Ostatní nákupy - ošatné</t>
  </si>
  <si>
    <t>opatření GDPR</t>
  </si>
  <si>
    <t>kříž Vranov</t>
  </si>
  <si>
    <t>PD na demolice vybydlených domů</t>
  </si>
  <si>
    <t>Služby telekomunikací - internet kamerový systém</t>
  </si>
  <si>
    <t>nábytek do konceláře vedení města</t>
  </si>
  <si>
    <t>Cyklostezka Potoční - Ploužnice</t>
  </si>
  <si>
    <t>zasedací místnost Malá 181</t>
  </si>
  <si>
    <t>Krizová opatření</t>
  </si>
  <si>
    <t xml:space="preserve">Rezerva na krizová opatření </t>
  </si>
  <si>
    <t>Dílčí daň z technických her</t>
  </si>
  <si>
    <t>počítače</t>
  </si>
  <si>
    <t>tiskárny</t>
  </si>
  <si>
    <t>Ostatní sportovní činnost</t>
  </si>
  <si>
    <t>Hospice</t>
  </si>
  <si>
    <t>Neinvestiční transfery obyvatelstvu nemající charakter daru (odměny)</t>
  </si>
  <si>
    <t>Dary obyvatelstvu - odměny členů komisí a výborů</t>
  </si>
  <si>
    <t>kancelářská křesla</t>
  </si>
  <si>
    <t xml:space="preserve">Občanská iniciativa </t>
  </si>
  <si>
    <t>Odtahy, technické kontroly, homologace, ověření alkoholtestru</t>
  </si>
  <si>
    <t>Potraviny (+nápoje)</t>
  </si>
  <si>
    <t>předplatné - Veřejné zakázky</t>
  </si>
  <si>
    <t xml:space="preserve">participační rozpočet </t>
  </si>
  <si>
    <t>zahrnuje</t>
  </si>
  <si>
    <t xml:space="preserve">zahrnuje </t>
  </si>
  <si>
    <t>Nový zavlažovací systém hřiště TJ Jiskra</t>
  </si>
  <si>
    <t>zajištění chodu čerpadla Ploužnice - biologické odbourání tuků</t>
  </si>
  <si>
    <t>zpracování dat a služby související (licence OFFiCE)</t>
  </si>
  <si>
    <t>Likvidace vepřína</t>
  </si>
  <si>
    <t>Výdaje - org. 869</t>
  </si>
  <si>
    <t>Odměny za užití osobního vlastnictví</t>
  </si>
  <si>
    <t>(bývalý SPOZ)</t>
  </si>
  <si>
    <t>Občanská iniciativa autobus, hudby, vstupenky do divadla</t>
  </si>
  <si>
    <t>Občanská iniciativa</t>
  </si>
  <si>
    <t>Věcné dary a drobné ceny do soutěží Občanská iniciativa</t>
  </si>
  <si>
    <t>starosta - repre</t>
  </si>
  <si>
    <t>3121/ Gymnázia</t>
  </si>
  <si>
    <t>3319/ Ostatní záležitosti kultury</t>
  </si>
  <si>
    <t>3419/ Ostatní sportovní činnost</t>
  </si>
  <si>
    <t>3421/ Využití volného času dětí a mládeže</t>
  </si>
  <si>
    <t>3429/ Ostatní zájmová činnost a rekreace</t>
  </si>
  <si>
    <t>3639/ Komunální služby a územní rozvoj</t>
  </si>
  <si>
    <t xml:space="preserve">3792/ Ekologická výchova a osvěta </t>
  </si>
  <si>
    <t xml:space="preserve">4349/ Ost. soc. péče a pomoc ostatním skup. obyvatelstva </t>
  </si>
  <si>
    <t>6112/ Zastupitelstva obcí</t>
  </si>
  <si>
    <t>neaktivní</t>
  </si>
  <si>
    <t>0023</t>
  </si>
  <si>
    <t>místostarostka</t>
  </si>
  <si>
    <t>Výdaje - ORG 999</t>
  </si>
  <si>
    <t>Výdaje - ORG 705</t>
  </si>
  <si>
    <t>Vybudování zavlažovacího systému na hlavním hřišti TJ Jiskra</t>
  </si>
  <si>
    <t>nová položka 1385</t>
  </si>
  <si>
    <t>VHP, poplatky stavebního úř, ověřování podpisů,</t>
  </si>
  <si>
    <t>bezdlužnost, matrika, evidence</t>
  </si>
  <si>
    <t>zahrnuje těžbu, svážení, nátěry, ožínání, výsadbu</t>
  </si>
  <si>
    <t>zahrnuje např.</t>
  </si>
  <si>
    <t xml:space="preserve">Základní škola a Mateřská škola Mírová 81, Mimoň </t>
  </si>
  <si>
    <t xml:space="preserve">Základní škola a Mateřská škola Pod Ralskem 572, Mimoň </t>
  </si>
  <si>
    <t xml:space="preserve">Základní umělecká škola Václava Snítila , Mírová 119, Mimoň </t>
  </si>
  <si>
    <t>Slavnostní otevření rybníka</t>
  </si>
  <si>
    <t>Financování</t>
  </si>
  <si>
    <t xml:space="preserve">Rozpočet Fondu rozvoje bydlení a infrastuktury </t>
  </si>
  <si>
    <t>Rozpočet Sociálního fondu</t>
  </si>
  <si>
    <t xml:space="preserve">Rozpočet Dotačního fondu </t>
  </si>
  <si>
    <t>Zpracování dat - poplatek Starlit</t>
  </si>
  <si>
    <t>návrh</t>
  </si>
  <si>
    <t>Návrh kapitálových výdajů na r. 2020</t>
  </si>
  <si>
    <t xml:space="preserve"> město Mimoň  - plán splácení  úvěrů v letech 2018-2022</t>
  </si>
  <si>
    <t>OZV zrušena</t>
  </si>
  <si>
    <t>pokračování dle PD - pokud se letos nestihne a platby archeologům</t>
  </si>
  <si>
    <t>úprava náměstí</t>
  </si>
  <si>
    <t>regenerace sídliště Letná</t>
  </si>
  <si>
    <t>rekonstrukce ulice Široká</t>
  </si>
  <si>
    <t>bytová zástavba u MITEXU</t>
  </si>
  <si>
    <t>cyklostezka Potoční ulice - Ploužnice</t>
  </si>
  <si>
    <t>parkovací plochy dolní Sídliště p.R.</t>
  </si>
  <si>
    <t>humanizace Hvězdovské ulice</t>
  </si>
  <si>
    <t>PD</t>
  </si>
  <si>
    <t>dokončení přípravy k realizaci, zajištění dotace</t>
  </si>
  <si>
    <t>realizace</t>
  </si>
  <si>
    <t>schodiště a bezbariérový chodník Ve stráni</t>
  </si>
  <si>
    <t>úprava projektové dokumentace</t>
  </si>
  <si>
    <t>chodník podél pravého břehu Ploučnice</t>
  </si>
  <si>
    <t>chodník podél komunikace ve Vranově</t>
  </si>
  <si>
    <t>lávka přes Panenský potok</t>
  </si>
  <si>
    <t>PD dokončení + povolení stavby</t>
  </si>
  <si>
    <t>sportoviště ZŠ Mírová</t>
  </si>
  <si>
    <t>výměna podlah PVC v ZŠ Eliášova</t>
  </si>
  <si>
    <t>studie zástavby západní části náměstí</t>
  </si>
  <si>
    <t>rekonstrukce koupaliště</t>
  </si>
  <si>
    <t>rekonstrukce provozní budovy koupaliště</t>
  </si>
  <si>
    <t>stavební úpravy v souvislosti s požárním řešení Domova pro seniory</t>
  </si>
  <si>
    <t>rekonstrukce topení Domova pro seniory</t>
  </si>
  <si>
    <t>rekonstrukce dvora MěÚ</t>
  </si>
  <si>
    <t>kanalizace ve Smetanově ulici</t>
  </si>
  <si>
    <t>dokončení povolení</t>
  </si>
  <si>
    <t>rekonstrukce regulace topení ZŠ Mírová</t>
  </si>
  <si>
    <t>položení PVC na staré podlahy + oplocení vpředu</t>
  </si>
  <si>
    <t>chodník Ralská</t>
  </si>
  <si>
    <t>dětské hřiště dolní Sídliště pod Ralskem</t>
  </si>
  <si>
    <t>skatepark</t>
  </si>
  <si>
    <t>rekonstrukce schodiště Vrchlického-Českolipská</t>
  </si>
  <si>
    <t>úprava pláně po demolici Lužické čp.102</t>
  </si>
  <si>
    <t>Čištění chodníků</t>
  </si>
  <si>
    <t>parkovací plochy Novopolní</t>
  </si>
  <si>
    <t>realizace - převod z r.2018</t>
  </si>
  <si>
    <t>demolice Hvězdovská č.p.139</t>
  </si>
  <si>
    <t>Teplo - byty MK a.s.</t>
  </si>
  <si>
    <t>Elektrická energie - byty MK a.s.</t>
  </si>
  <si>
    <t>Zpracování dat - poplatek Starlit - byty MK a.s.</t>
  </si>
  <si>
    <t>poplatek za provedení vyúčtování -byty MK a.s.</t>
  </si>
  <si>
    <t>deratizace - byty MK a.s.</t>
  </si>
  <si>
    <t>revize HP a požárních vodovodů - byty MK a.s.</t>
  </si>
  <si>
    <t>elektro revize - byty MK a.s.</t>
  </si>
  <si>
    <t>Svoz odpadu - byty MK a.s.</t>
  </si>
  <si>
    <t>Opravy a udržování - byty MK a.s.</t>
  </si>
  <si>
    <t>Opravy a udržování - byty město</t>
  </si>
  <si>
    <t>servis auta na 5 let</t>
  </si>
  <si>
    <t>Volby do Parlamentu ČR</t>
  </si>
  <si>
    <t>tonery</t>
  </si>
  <si>
    <t>příspěvek od Ralska veřejnopr.smlouva+hasiči</t>
  </si>
  <si>
    <t>příspěvek od Novin veřejnopr.smlouva+hasiči+MěP</t>
  </si>
  <si>
    <t>příspěvek od Pertoltic veřejnospr.smlouva</t>
  </si>
  <si>
    <t>příspěvek od Brniště veřejnospr.smlouva</t>
  </si>
  <si>
    <t>příspěvek od Valtinova veřejnospr.smlouva</t>
  </si>
  <si>
    <t>dobíhají stará povolení</t>
  </si>
  <si>
    <t>Opravy a udržování (služební auto)</t>
  </si>
  <si>
    <t>dům MK - vysoutěžené -pokud se stihne letos je možné to z rozpočtu vyjmout</t>
  </si>
  <si>
    <t>zateplení BD Ralská 239</t>
  </si>
  <si>
    <t>špatná fasáda</t>
  </si>
  <si>
    <t>Modernizace KPS</t>
  </si>
  <si>
    <t>KPS v domech na Ploužnici jsou v majetku ěmsta a vykazují velkou poruchovost, nutno postupně zmodernizovat, na rok 2020 je plán 2 ks</t>
  </si>
  <si>
    <t>rekonstrukce střechy a odpadů</t>
  </si>
  <si>
    <t>Malá 181 - výměna PVC</t>
  </si>
  <si>
    <t>Malá 181 - úpravy IT rozvodů a elektrorozvodů</t>
  </si>
  <si>
    <t>nátěr fasády a nátěr</t>
  </si>
  <si>
    <t>vyklízení nepořádku NP a sklepy</t>
  </si>
  <si>
    <t>dokončení SP a PD na zbylou část (most)</t>
  </si>
  <si>
    <t>Laserový měřič rychlosti</t>
  </si>
  <si>
    <t>Budovy MěÚ</t>
  </si>
  <si>
    <t>SW - transakční protokol</t>
  </si>
  <si>
    <t>ze zákona je povinností mít ve spisové službě SW, který sleduje denní pohyb dokumentů</t>
  </si>
  <si>
    <t>Malá 181 - osvětlení 2.NP</t>
  </si>
  <si>
    <t xml:space="preserve">Mírová 120 - oprava fasády </t>
  </si>
  <si>
    <t>Mírová 120 - zábrany proti ptactu</t>
  </si>
  <si>
    <t>DPS Pražská</t>
  </si>
  <si>
    <t>rekonstrukce topení (bude upřesněno po prohlídce)</t>
  </si>
  <si>
    <t>Studená voda byty DPS</t>
  </si>
  <si>
    <t>Nákup materiálu byty DPS</t>
  </si>
  <si>
    <t>Teplo byty DPS</t>
  </si>
  <si>
    <t>Elektrická energie - byty DPS</t>
  </si>
  <si>
    <t>Svoz odpadu - byty DPS</t>
  </si>
  <si>
    <t>elektrorevize - byty DPS</t>
  </si>
  <si>
    <t>revize HP a požárních vodovodů - byty DPS</t>
  </si>
  <si>
    <t>Opravy a udržování - byty DPS</t>
  </si>
  <si>
    <t>Ostatní přímé daně a poplatky - Mitel</t>
  </si>
  <si>
    <t>Nákup ostatních služeb- Mitel</t>
  </si>
  <si>
    <t>opravy ostatní na území města</t>
  </si>
  <si>
    <t>PC</t>
  </si>
  <si>
    <t xml:space="preserve">Výstavba ČOV </t>
  </si>
  <si>
    <t>Podpora výstavby ČOV pro rodinné domy</t>
  </si>
  <si>
    <t>výtah servis DPS</t>
  </si>
  <si>
    <t>doplnění zabezpečovacího systému (serverovna, spisovna, budova 181 - . A 3.NP</t>
  </si>
  <si>
    <t>licence Ginis pro PO Kultura</t>
  </si>
  <si>
    <t>stěhování kancelářského nábytku</t>
  </si>
  <si>
    <t>Starlit - sloučení programů města MK a.s. do jednoho</t>
  </si>
  <si>
    <t>Nákupy pozemků rozjednaných - na cyklostezky apod.</t>
  </si>
  <si>
    <t>přecházející práce na úpravách budovy z roku 2019 - pokud se stihne v 2019 vyjme se</t>
  </si>
  <si>
    <t>parkovací plochy Malá</t>
  </si>
  <si>
    <t>Podzemní kontejnery</t>
  </si>
  <si>
    <t>Dvůr MěÚ a parkoviště Malá, možnost dotace</t>
  </si>
  <si>
    <t>Univerzita 3. věku</t>
  </si>
  <si>
    <t>realizace 1 parkoviště</t>
  </si>
  <si>
    <t xml:space="preserve">PD </t>
  </si>
  <si>
    <t>Investice</t>
  </si>
  <si>
    <t>výdaje</t>
  </si>
  <si>
    <t>zůstatek do dalšího roku</t>
  </si>
  <si>
    <t>Oprava meteorologické stanice</t>
  </si>
  <si>
    <t>likvidace nepořádku z pozemků</t>
  </si>
  <si>
    <t>Veřejná služba</t>
  </si>
  <si>
    <t>SW – RAP Portál občana</t>
  </si>
  <si>
    <t>2018 skutečnost</t>
  </si>
  <si>
    <t>Aktivní dlouh. Operace řízení likvidity-příjmy</t>
  </si>
  <si>
    <t>Recyklace odpadů</t>
  </si>
  <si>
    <t>Parkoviště U Nemocnice</t>
  </si>
  <si>
    <t>Sekačka pro Zahradnictví</t>
  </si>
  <si>
    <t xml:space="preserve">výměna varného kotle a myčky - kuchyně </t>
  </si>
  <si>
    <t>orientační systém úřadu</t>
  </si>
  <si>
    <t>bezpečnost práce</t>
  </si>
  <si>
    <t>výběrové řízení na svoz komunálního odpadu</t>
  </si>
  <si>
    <t>půjčky z FRBI jsou postupně dopláceny</t>
  </si>
  <si>
    <t>již není příjem z likvidace vepřína</t>
  </si>
  <si>
    <t xml:space="preserve">Jedná se kompenzaci od Hasičského záchranného systému za zásah u dopravních nehod. Nelze předem odhadnout počet dopravních nehod. </t>
  </si>
  <si>
    <t>Reklama na sloupech veřejného osvětlení a Univerzita 3.věku</t>
  </si>
  <si>
    <t xml:space="preserve">Kultura Mimoň, příspěvková organizace </t>
  </si>
  <si>
    <t>investiční příspěvek</t>
  </si>
  <si>
    <t>2017 skutečnost</t>
  </si>
  <si>
    <t>2020 návrh</t>
  </si>
  <si>
    <t xml:space="preserve">Realizace zateplení bytových domů </t>
  </si>
  <si>
    <t>VŘ, projekty, dotace, udržitelnost</t>
  </si>
  <si>
    <t>Dle predikce daňových příjmů</t>
  </si>
  <si>
    <t>Některé nájmy nebytových prostorů byly v roce 2019 ukončeny-např. v kasárnách</t>
  </si>
  <si>
    <t>proti minulým letům ubytovna v tuto chvíli není plně obsazená a není předpoklad, že by se rychle obsadila, není taková poptávky</t>
  </si>
  <si>
    <t>08652341</t>
  </si>
  <si>
    <t>3525/Hospice</t>
  </si>
  <si>
    <t>energetické průkazy MK a.s.</t>
  </si>
  <si>
    <t>energetické průkazy byty DPS</t>
  </si>
  <si>
    <t>poplatek za provedení vyúčtování - byty DPS</t>
  </si>
  <si>
    <t>PD, bude soutěženo</t>
  </si>
  <si>
    <t xml:space="preserve">Několik parkovišť, PD </t>
  </si>
  <si>
    <t>nutná rekonstrukce topení, výměník, rozvody</t>
  </si>
  <si>
    <t>nájezd k BD 631</t>
  </si>
  <si>
    <t>dosluhující vybavení velkopacitní kuchyně Domova</t>
  </si>
  <si>
    <t>domy MK - vysoutěžené, smlouva</t>
  </si>
  <si>
    <t>SPR 636 (Chanos)</t>
  </si>
  <si>
    <t xml:space="preserve">Mírová ulice - rekonstrukce povrchů PD </t>
  </si>
  <si>
    <t xml:space="preserve">PD rekonstrukce povrchu komunikací </t>
  </si>
  <si>
    <t>Smíšená cyklostezka Pertoltice - Mimoň aut.nádr.</t>
  </si>
  <si>
    <t xml:space="preserve">PD nová cyklostezka </t>
  </si>
  <si>
    <t>Přeměna býv.letního kina na místo pro setkávání a park</t>
  </si>
  <si>
    <t>Cestovní ruch</t>
  </si>
  <si>
    <t xml:space="preserve">prodej pozemku Husova ul. </t>
  </si>
  <si>
    <t>střecha BD Sídliště pod Ralskem</t>
  </si>
  <si>
    <t>Malá 181 - úpravy + vybavení budovy</t>
  </si>
  <si>
    <t>Skutečnost</t>
  </si>
  <si>
    <t xml:space="preserve">Predikce daňových příjmů z RUD v tis. Kč na r. 2021 </t>
  </si>
  <si>
    <t xml:space="preserve">Přílohy           k návrhu rozpočtu                na r. 2021               </t>
  </si>
  <si>
    <t>Návrh rozpočtu na r. 2021</t>
  </si>
  <si>
    <t>2021 návrh</t>
  </si>
  <si>
    <t>Návrh rozpočtu běžných výdajů 2021 podrobně</t>
  </si>
  <si>
    <t>Návrh kapitálových výdajů na r. 2021</t>
  </si>
  <si>
    <t>Opravy a udržování - byty Ploužnice</t>
  </si>
  <si>
    <t>byty - město-Mimoň</t>
  </si>
  <si>
    <t>byty - Ploužnice</t>
  </si>
  <si>
    <t>byty - MK</t>
  </si>
  <si>
    <t>dotace měla proběhnout již v roce 2020, ale došlo ke zdržení, realizace 2021</t>
  </si>
  <si>
    <t>hnědé popelnice na bioodpad, předcházení skládkování</t>
  </si>
  <si>
    <t>webové stránky</t>
  </si>
  <si>
    <t>nové stránky, mobilní aplikace, rozklikávací rozpočet</t>
  </si>
  <si>
    <t>častý servis MKDS - měsíčně cca 7 - 8.000,-Kč</t>
  </si>
  <si>
    <t>spotřební zdravotnický materiál - rukavice, roušky, respirátory, dezinfekce</t>
  </si>
  <si>
    <t>navýšení ceny za likvidaci odpadů ze smlouvy s Compagem za rok 2020 o 8% a na rok 2021 o 5%, od 1.1.2020 předpokládaná změna zákona - předpokládané navýšení poplatku za skládkovné z 500Kč/t na 800 Kč/t, uzavření skládky ve Svébořicích, odpad se bude vozit do Volfartic</t>
  </si>
  <si>
    <t>kronikář/ka</t>
  </si>
  <si>
    <t>kamera ul. Nádražní</t>
  </si>
  <si>
    <t xml:space="preserve">MS OFFICE, komerční certifikáty, obnova </t>
  </si>
  <si>
    <t xml:space="preserve"> pokrytí ročního provozu vozidal, původní částka je hraniční</t>
  </si>
  <si>
    <t>rekonstrukce náměstí 1.máje</t>
  </si>
  <si>
    <t>realizace, včetně VO</t>
  </si>
  <si>
    <t>regenerace sídliště U Nemocnice</t>
  </si>
  <si>
    <t>Poštovní ulice - rekonstrukce</t>
  </si>
  <si>
    <t xml:space="preserve">Mírová ulice - rekonstrukce povrchů - PD </t>
  </si>
  <si>
    <t>chodník u koupaliště a u zahradnictví</t>
  </si>
  <si>
    <t>propojení cyklostezky na Srní potok</t>
  </si>
  <si>
    <t>dokončení</t>
  </si>
  <si>
    <t>realizace při získání dotace</t>
  </si>
  <si>
    <t xml:space="preserve">rekonstrukce býv. Ubytovny Falcon </t>
  </si>
  <si>
    <t>rozšíření VO Ralská</t>
  </si>
  <si>
    <t>rozšíření VO podél Ploučnice</t>
  </si>
  <si>
    <t>zástavba západní části náměstí</t>
  </si>
  <si>
    <t>zámecký park - tůň</t>
  </si>
  <si>
    <t>realizace v případě dotace</t>
  </si>
  <si>
    <t>Opravy a udržování - ZŠ Letná - statika výtah</t>
  </si>
  <si>
    <t>Opravy a udržování - ZŠ Pod Ralskem - oprava fasády MŠ Eliášova</t>
  </si>
  <si>
    <t>běžné opravy + schodiště u Letné ke garážím</t>
  </si>
  <si>
    <t>odstranění vlhkosti v domově důchodců - 2.část</t>
  </si>
  <si>
    <t>měření a vyhodnocení tepla pro dotace (ZŠ Mírová a Domov důchodců)</t>
  </si>
  <si>
    <t>výtahová šachta je prasklá a je potřeba ji staticky zajistit</t>
  </si>
  <si>
    <t>odstranění plísně na fasádě</t>
  </si>
  <si>
    <t>Nákup materiálu byty Mimoň+ubytovna</t>
  </si>
  <si>
    <t>Nákup materiálu- BD Ploužnice</t>
  </si>
  <si>
    <t>Studená voda byty Ploužnice</t>
  </si>
  <si>
    <t>Studená voda byby Mimoň</t>
  </si>
  <si>
    <t>Studená voda - byty od MK a.s.</t>
  </si>
  <si>
    <t>Nákup materiálu- byty od MK a.s.</t>
  </si>
  <si>
    <t>Teplo - byty Ploužnice</t>
  </si>
  <si>
    <t>Teplo - byty Mimoň</t>
  </si>
  <si>
    <t>Elektrická energie - byty Ploužnice</t>
  </si>
  <si>
    <t>Elektrická energie - bty Mimoň</t>
  </si>
  <si>
    <t>energetické průkazy Mimoň</t>
  </si>
  <si>
    <t>eneregotické průkazy Ploužnice</t>
  </si>
  <si>
    <t xml:space="preserve">jiný finanční tok </t>
  </si>
  <si>
    <t>Výtah servis - byty po MK a.s.</t>
  </si>
  <si>
    <t>elektrorevize - byty Mimoň</t>
  </si>
  <si>
    <t>elektro revize - byty Ploužnice</t>
  </si>
  <si>
    <t>revize HP a požárních vodovodů - Ploužnice</t>
  </si>
  <si>
    <t>revize HP a požárních vodovodů Mimoň</t>
  </si>
  <si>
    <t>deratizace - DPS</t>
  </si>
  <si>
    <t>deratizace Ploužnice</t>
  </si>
  <si>
    <t>deratozace Mimoň</t>
  </si>
  <si>
    <t>poplatek za provoz ústředen DPS</t>
  </si>
  <si>
    <t>Falco - Zabezpečovací služba</t>
  </si>
  <si>
    <t>Licence Antivirus 2 roky do 5.12.2020</t>
  </si>
  <si>
    <t>ALGO - cloud pro materiály do ZM</t>
  </si>
  <si>
    <t>KPS v domech na Ploužnici jsou v majetku města a vykazují velkou poruchovost, nutno postupně zmodernizovat, na rok 2021 je plán 2 ks</t>
  </si>
  <si>
    <t>Hvězdovská 140</t>
  </si>
  <si>
    <t>Nádražní 169</t>
  </si>
  <si>
    <t>stavební úpravy dle PD</t>
  </si>
  <si>
    <t>Nádražní 26</t>
  </si>
  <si>
    <t>zateplení zadního traktu ze dvora</t>
  </si>
  <si>
    <t>Zateplení BD Polní 337</t>
  </si>
  <si>
    <t>Odečtové jednotky - BD všechny</t>
  </si>
  <si>
    <t>odečtové jednotky k bezkontaktnímu odečtu dat vysílaných indikátory topných těles a moduly pro vodoměry</t>
  </si>
  <si>
    <t>Vranovská 667 - DPS</t>
  </si>
  <si>
    <t>nová digitální ústředna</t>
  </si>
  <si>
    <t>Letná 253</t>
  </si>
  <si>
    <t>sanační omítky do sklepních prostorů</t>
  </si>
  <si>
    <t>zvýšená potřeba nového dopravního značení</t>
  </si>
  <si>
    <t>až zase ve 2022 - ochrana PC</t>
  </si>
  <si>
    <t>příjem nájem + služby za byty +DPS a chráněné byty</t>
  </si>
  <si>
    <t>Budova C Malá 181</t>
  </si>
  <si>
    <t>Budova A Mírová 120</t>
  </si>
  <si>
    <t>v tom: 2,2 mil na lina v domech, 700 tis. na nové vodoměry</t>
  </si>
  <si>
    <t xml:space="preserve">rekonstrukce Mírové čp.76 na byty </t>
  </si>
  <si>
    <t>lávka do Zámeckého parku</t>
  </si>
  <si>
    <t>Neinvestiční transfery nefinančním podnik. subjektům - FO</t>
  </si>
  <si>
    <t>Neinvestiční transfery cizím příspěvkovým organizacím</t>
  </si>
  <si>
    <t xml:space="preserve">Neinvestiční transfery fundacím, ústavům, o.p.s. </t>
  </si>
  <si>
    <t>Účelové investiční transfery nepodnik. FO - DČOV</t>
  </si>
  <si>
    <t>programové dotace na výstavbu DČOV ve správním území města Mimoň</t>
  </si>
  <si>
    <t>Pd včetně dešťové kanalizace</t>
  </si>
  <si>
    <t>střecha včetně zateplení střechy - přechod akce z roku 2020 (z důvodu počasí nebude realizováno)</t>
  </si>
  <si>
    <t>zateplení BD Ralská 239 + plynofikace</t>
  </si>
  <si>
    <t>Klimatizace podatelna, sekretariát a stavební - 1.etapa</t>
  </si>
  <si>
    <t>plynofikace budov MěÚ</t>
  </si>
  <si>
    <t>odpisy budov</t>
  </si>
  <si>
    <t>odpisy majetku</t>
  </si>
  <si>
    <t>odpis majetku</t>
  </si>
  <si>
    <t>digitalizace kroniky</t>
  </si>
  <si>
    <t>Konvektomat - ZŠ Pod Ralskem</t>
  </si>
  <si>
    <t>předchozí konvektomat dosluhuje, nerentabilní oprava</t>
  </si>
  <si>
    <t>je zároveň v příjmu</t>
  </si>
  <si>
    <t>střechy BD Sídliště pod Ralskem</t>
  </si>
  <si>
    <t>domy MK - vysoutěžené, smlouva - pokračování v akci</t>
  </si>
  <si>
    <t>Budova MěÚ Mírová 120 a MěPo Mírová 121</t>
  </si>
  <si>
    <t>Opravy a udržování - ZŠ Mírová - havarijní stav střechy</t>
  </si>
  <si>
    <t>havarijní stav, nutná oprava celé střechy a římsy</t>
  </si>
  <si>
    <t>Ostatní činnosti k ochraně ovzduší</t>
  </si>
  <si>
    <t>přesun měření z roku 2020, zrušeno kvůli COVID</t>
  </si>
  <si>
    <t>měření kvality ovzduší</t>
  </si>
  <si>
    <t>Projektová dokumentace na plynofikaci budov MěÚ</t>
  </si>
  <si>
    <t>Výpočetní technika - MěÚ</t>
  </si>
  <si>
    <t>Velkokapacitní tiskárny a PC pro projekční činnost</t>
  </si>
  <si>
    <t>komunikace Mlýnská stezka</t>
  </si>
  <si>
    <t>Zimní pneumatiky+drogerie do auta</t>
  </si>
  <si>
    <t>úprava pokladny města</t>
  </si>
  <si>
    <t>dveře u sklepů + zazdění některých sklepů</t>
  </si>
  <si>
    <t>Mírová 120 - úprava staré zasedačky na kanceláře</t>
  </si>
  <si>
    <t xml:space="preserve">přesun serverovny z budovy 121 do budovy 120, nový zabezpečovací systém - částečně přechod z roku 2020 </t>
  </si>
  <si>
    <t>výměna oken + rekonstrukce</t>
  </si>
  <si>
    <t>Junák nákup vozidla</t>
  </si>
  <si>
    <t>dotace na nákup vozidla</t>
  </si>
  <si>
    <t>nájezd, schodiště k BD 631</t>
  </si>
  <si>
    <t>kolaudace+ dodělky</t>
  </si>
  <si>
    <t>Hvězdovská odkanalizování domů</t>
  </si>
  <si>
    <t>dokončení odkalizování domů v ul. Hvězdovská dle smlouvy</t>
  </si>
  <si>
    <t>PD + žádost o dotaci</t>
  </si>
  <si>
    <t>PD+ realizace</t>
  </si>
  <si>
    <t>Zůstatek finančních prostředků k 31.12.2021</t>
  </si>
  <si>
    <t>PD přechod Letná u veterinární ordinace</t>
  </si>
  <si>
    <t xml:space="preserve">zvýšený objem oprav na komunikacích </t>
  </si>
  <si>
    <t>zvýšený objem oprav na chodnících</t>
  </si>
  <si>
    <t>čerpání do rybníka</t>
  </si>
  <si>
    <t>vybudování připojení a přítoku do rybníka</t>
  </si>
  <si>
    <t>odpis je i v příjmech</t>
  </si>
  <si>
    <t>dodělání další části zdi s mlatovou stezkou</t>
  </si>
  <si>
    <t xml:space="preserve"> příští rok proběhne více gratulací - byly letos odloženy</t>
  </si>
  <si>
    <t xml:space="preserve">je potřeba navýšit z důvodu většího počtu předpokládaných oprav </t>
  </si>
  <si>
    <t>vyšší cena za odpady a více odpadů</t>
  </si>
  <si>
    <t xml:space="preserve">nová smlouva na terminály, zvýšení poplatků </t>
  </si>
  <si>
    <t>Návrh rozpočtu příjmů na r. 2021</t>
  </si>
  <si>
    <t>Návrh rozpočtu na r. 2021        v tis. Kč</t>
  </si>
  <si>
    <t>Daň z příjmů fyzických osob placených plátci</t>
  </si>
  <si>
    <t>Daň z příjmů fyzických osob placená poplatníky</t>
  </si>
  <si>
    <t>Daň z příjmů právnických osob za obce</t>
  </si>
  <si>
    <t>Daň z nemovitých věcí</t>
  </si>
  <si>
    <t>Daň z příjmů fyzických osob vybíraná srážkou</t>
  </si>
  <si>
    <t>Příjem z pronájmu pozemků</t>
  </si>
  <si>
    <t>Komentáře 2021</t>
  </si>
  <si>
    <t>Příjmy z prodeje ostatního hmotného majetku</t>
  </si>
  <si>
    <t>Snižující se úroky u jistin u půjček z FRBI a termínovaných vkladů</t>
  </si>
  <si>
    <t>2019 skutečnost</t>
  </si>
  <si>
    <t>Dopravní obslužnost veřejnými službami</t>
  </si>
  <si>
    <t>Činnost registrovaných církví a náboženských společností</t>
  </si>
  <si>
    <t>Neinvestiční transfery církvím a náboženským společnostem</t>
  </si>
  <si>
    <t>Ostatní služby a činnosti v oblasti sociální prevence</t>
  </si>
  <si>
    <t>Neinvestiční transfery spolkům</t>
  </si>
  <si>
    <t xml:space="preserve">Neinvestiční transfery spolkům </t>
  </si>
  <si>
    <t>Výdaje na náhrady za nezpůsobenou újmu</t>
  </si>
  <si>
    <t>Skutečnost k 31.10.2020</t>
  </si>
  <si>
    <t>Rozpočet Sociálního fondu na r.  2021</t>
  </si>
  <si>
    <t>Předpokládaný zůstatek z r. 2020</t>
  </si>
  <si>
    <t>Příděl do fondu v r. 2021</t>
  </si>
  <si>
    <t>Převod do r. 2022</t>
  </si>
  <si>
    <t>Rozpočet Dotačního fondu na r.  2021</t>
  </si>
  <si>
    <t>Rozpočet výdajů na partnerské vztahy na r.  2021</t>
  </si>
  <si>
    <t>Rozpočet výdajů na občanskou iniciativu na r. 2021</t>
  </si>
  <si>
    <t>odhad, částka v příjmech i výdajích</t>
  </si>
  <si>
    <t>peníze na zájezdy se sociálními dětmi</t>
  </si>
  <si>
    <t>upraveno (navýšeno o 30) po 12.11.2020</t>
  </si>
  <si>
    <t>upraveno (sníženo o 30) po 12.11.2020</t>
  </si>
  <si>
    <t>Film.tvorba,distribuce, kina a shrom.audio archiv.</t>
  </si>
  <si>
    <t xml:space="preserve">Péče o vzhled obcí a veřejnou zeleň </t>
  </si>
  <si>
    <t>Návrh rozpočtu kapitálových výdajů na r. 2021</t>
  </si>
  <si>
    <t>Návrh rozpočtu běžných výdajů na r. 2021</t>
  </si>
  <si>
    <t>Návrh rozpočtu na r. 2021 v tis. Kč</t>
  </si>
  <si>
    <t>Návrh rozpočtu na      r. 2021 v tis. Kč</t>
  </si>
  <si>
    <t>Zůstatek z r. 2020</t>
  </si>
  <si>
    <t>Příjem v tis. Kč v r. 2021</t>
  </si>
  <si>
    <t>Výdej v tis. Kč v r. 2021</t>
  </si>
  <si>
    <t>Saldo (převod do r. 2022)</t>
  </si>
  <si>
    <t>Rozpočet fondů na r. 2021</t>
  </si>
  <si>
    <t>Příjem v tis. Kč v r. 2021 (splátky)</t>
  </si>
  <si>
    <t>Příspěvky zřízeným příspěvkovým organizacím v r. 2021</t>
  </si>
  <si>
    <t>investiční příspěvek na konvektomat</t>
  </si>
  <si>
    <t>změněno - navýšeno podle návrhu MVČR na r. 2021</t>
  </si>
  <si>
    <t>změněno - navýšeno asistent MěPo</t>
  </si>
  <si>
    <t>dle plánu lesního hospodáře</t>
  </si>
  <si>
    <t>;</t>
  </si>
  <si>
    <t>je jich rozbito více</t>
  </si>
  <si>
    <t>zvýšen objem oprav</t>
  </si>
  <si>
    <t>jsou zde i odpisy, které jsou i  v příjmech</t>
  </si>
  <si>
    <t>to jsou nové položky u vzniku příspěvkovky</t>
  </si>
  <si>
    <t>pokračování v opravě zámecké zdi</t>
  </si>
  <si>
    <t>je potřeba zabezpečit sklepy - vstupy</t>
  </si>
  <si>
    <t>viz níže</t>
  </si>
  <si>
    <t>bude probíhat více směn pozemků, tlustec apod.</t>
  </si>
  <si>
    <t>upraveno (sníženo) po 12.11.2020 je to odhad buď se vyplatí či to zůstane</t>
  </si>
  <si>
    <t>viz níže - platí pro všechny položky s odpady</t>
  </si>
  <si>
    <t>je potřeba posoudit svah u kostela a u hřbitovní zdi</t>
  </si>
  <si>
    <t>zahradnictví má nyní navíc sběrný dvůr i se zaměstnanci, dále si převzalo opravu laviček a všechno ošetřování stromů, nátěry zábradlí - toto měla na sebe paní Vítková - systémově špatně a proto jí to bylo odebráno v rozpočtu</t>
  </si>
  <si>
    <t>PC 2x, monitor 2x,počítač na PCR náhrada za rozbitý</t>
  </si>
  <si>
    <t>navíc je potřeba</t>
  </si>
  <si>
    <t>platím z toho i rady, apod.</t>
  </si>
  <si>
    <t>dle skutečnosti</t>
  </si>
  <si>
    <t>volby dle předpokladu</t>
  </si>
  <si>
    <t>je potřeba kvůli koronaviru a bezpečnosti - přepážka</t>
  </si>
  <si>
    <t>dle smlouvy</t>
  </si>
  <si>
    <t>obnova a nové počítače</t>
  </si>
  <si>
    <t>zvedla se cena za odpady</t>
  </si>
  <si>
    <t>dle předpokladu</t>
  </si>
  <si>
    <t>předpoklad nízké zvýšení</t>
  </si>
  <si>
    <t>předpoklad revizí</t>
  </si>
  <si>
    <t>to je na svatby - bylo jich letos více - předpoklad</t>
  </si>
  <si>
    <t>navyšení je hlavně na silnicích, chodnících, odpisech ( jsou i v příjmu), odpadech ( jsou i v příjmech) a těchto věcech</t>
  </si>
  <si>
    <t>Park u Mitexu</t>
  </si>
  <si>
    <t>je i v příjmech - očekáváme větší obsazenost bytů po generálních opravách - skutčnost k 18.11.2020 je 4.588.510,- Kč</t>
  </si>
  <si>
    <t>nově rozpis celkové částky - skutečnost k 18.11.2020 3.085.623,- Kč</t>
  </si>
  <si>
    <t>nově rozpis celkové částky - skutečnost k 18.11.2020 723.996,- Kč,- Kč</t>
  </si>
  <si>
    <t>je i v příjmech - skutečnost k 18.11. je 13.117.583,- Kč</t>
  </si>
  <si>
    <t>je i v příjmech - skutečnost k 18.11. je 244.932,- Kč</t>
  </si>
  <si>
    <t>odhad  - nízké navýšení - skutečnost k 18.11.2020 je 23823,- Kč</t>
  </si>
  <si>
    <t>odhad fond je zanedbaný - v roce 2020 jsme již do oprav investovali 800 tis. Kč</t>
  </si>
  <si>
    <t>studie</t>
  </si>
  <si>
    <t>skutečnost k 31.10.2020</t>
  </si>
  <si>
    <t>Nákup materiálu j. n.</t>
  </si>
  <si>
    <t>Služby elektronických komunikací - Ploužnice</t>
  </si>
  <si>
    <t>Služby elektronických komunikací - DPS</t>
  </si>
  <si>
    <t>Služby elektronických komunikací MK a.s.</t>
  </si>
  <si>
    <t>Služby elektronických komunikací</t>
  </si>
  <si>
    <t>Poštovní služby</t>
  </si>
  <si>
    <t>Poštovní služby- ostatní</t>
  </si>
  <si>
    <t>Poštovní služby- byty MK a.s.</t>
  </si>
  <si>
    <t>Platby daní a poplatků státnímu rozpočtu - soudní poplatky</t>
  </si>
  <si>
    <t>Knihy, učeb.pomůcky a tisk</t>
  </si>
  <si>
    <t>Uzavřena pracovní smlouva s architektem</t>
  </si>
  <si>
    <t>příprava digit. Stavebního úřadu</t>
  </si>
  <si>
    <t>digitalizace stavebního úřadu</t>
  </si>
  <si>
    <t xml:space="preserve">Povinné pojistné na úrazové pojištění </t>
  </si>
  <si>
    <t xml:space="preserve"> k 31.10.2020</t>
  </si>
  <si>
    <t>Přechod Letná u veterinární kliniky</t>
  </si>
  <si>
    <t xml:space="preserve">Ostatní činnosti j. n. </t>
  </si>
  <si>
    <t>má na kontě ušetřených 900 tis Kč s tejně bychom mu to odvedli v lednua tak mu to neodvedem a jemu ty peníze spadnou do jeho rezervního a kapitálového účtu - takže mu vlastně zůstane více</t>
  </si>
  <si>
    <t>To je příspěvek kultuře, akorát je zde rozdělen 4x, na muzeu se dělá, čeká se na dotace z Iropu</t>
  </si>
  <si>
    <t>o dotace na sport si žádají i fyzické osoby</t>
  </si>
  <si>
    <t>jedná se o správné zatřídění, původně byly vádaje na jiných pol. A §, přesunuli jsme je podle výzev pod jinou položku</t>
  </si>
  <si>
    <t>opět se jedná o správné zatřídění, původně bylo na jiném §</t>
  </si>
  <si>
    <t>zatřídění výdaje</t>
  </si>
  <si>
    <t>výdaje za sociální pohřby, které platí město. Původně bylo na jiném §</t>
  </si>
  <si>
    <t>navýšení je z důvodu vyšší agendy, kterou jsme převazli od MK. Bohužel je to více bytů, tím pádem více korespondence</t>
  </si>
  <si>
    <t>zvýšený objem oprav</t>
  </si>
  <si>
    <t>v areálu hřbitova</t>
  </si>
  <si>
    <t>špatná fasáda + plynofikace a změna vytápění</t>
  </si>
  <si>
    <t>PD na rekonstrukci objektu</t>
  </si>
  <si>
    <t>PD pro stavební povolení + investiční činnost</t>
  </si>
  <si>
    <t>Kamery Sídliště pod Ralskem</t>
  </si>
  <si>
    <t>Kasárna rekonstrukce objektu pro Zahradnictví</t>
  </si>
  <si>
    <t>Kasárna -  kamery</t>
  </si>
  <si>
    <t>Přehozeno na §6112</t>
  </si>
  <si>
    <t>běžný materiál</t>
  </si>
  <si>
    <t>nákupy upomínkových předmětů</t>
  </si>
  <si>
    <t>přesunuto z § 2143</t>
  </si>
  <si>
    <t>Rekonstrukce náměstí 1.máje</t>
  </si>
  <si>
    <t>Regenerace sídliště Letná</t>
  </si>
  <si>
    <t>Regenerace sídliště U Nemocnice</t>
  </si>
  <si>
    <t>Bytová zástavba u MITEXU</t>
  </si>
  <si>
    <t>Cyklostezka Potoční ulice - Ploužnice</t>
  </si>
  <si>
    <t>Parkovací plochy dolní Sídliště p.R.</t>
  </si>
  <si>
    <t>Parkovací plochy Malá</t>
  </si>
  <si>
    <t>Humanizace Hvězdovské ulice</t>
  </si>
  <si>
    <t>Komunikace Mlýnská stezka</t>
  </si>
  <si>
    <t>Chodník u koupaliště a u zahradnictví</t>
  </si>
  <si>
    <t>Propojení cyklostezky na Srní potok</t>
  </si>
  <si>
    <t>Schodiště a bezbariérový chodník Ve stráni</t>
  </si>
  <si>
    <t>Chodník podél pravého břehu Ploučnice</t>
  </si>
  <si>
    <t>Chodník podél komunikace ve Vranově</t>
  </si>
  <si>
    <t>Lávka do Zámeckého parku</t>
  </si>
  <si>
    <t>Chodník Ralská</t>
  </si>
  <si>
    <t>Rekonstrukce schodiště Vrchlického-Českolipská</t>
  </si>
  <si>
    <t>Kanalizace ve Smetanově ulici</t>
  </si>
  <si>
    <t>Rekonstrukce koupaliště</t>
  </si>
  <si>
    <t>Skatepark</t>
  </si>
  <si>
    <t xml:space="preserve">Rekonstrukce býv. Ubytovny Falcon </t>
  </si>
  <si>
    <t>Střechy BD Sídliště pod Ralskem</t>
  </si>
  <si>
    <t>Zateplení BD Ralská 239 + plynofikace</t>
  </si>
  <si>
    <t>Rozšíření VO Ralská</t>
  </si>
  <si>
    <t>Rozšíření VO podél Ploučnice</t>
  </si>
  <si>
    <t>Zástavba západní části náměstí</t>
  </si>
  <si>
    <t>Úprava pláně po demolici Lužické čp.102</t>
  </si>
  <si>
    <t>Stavební úpravy v souvislosti s požárním řešení Domova pro seniory</t>
  </si>
  <si>
    <t xml:space="preserve">Hasičské auto </t>
  </si>
  <si>
    <t>Rekonstrukce dvora MěÚ</t>
  </si>
  <si>
    <t xml:space="preserve">Park u Mitexu </t>
  </si>
  <si>
    <t>Nájezd a schodiště k BD 631</t>
  </si>
  <si>
    <t>Predikce *)</t>
  </si>
  <si>
    <t>Predikce 11/2020 **)</t>
  </si>
  <si>
    <t>*) Predikce na r. 2021 podle  MF ČR 10/2020</t>
  </si>
  <si>
    <t>zašupovací dveře mezi kuchyňkou a zasedací místností. Je to je odhad i s prací, ale bude se poptávat.</t>
  </si>
  <si>
    <t>Stát nabízí, až 90 procent dotace, necháme jen obvodové zdi, aby se to tvářilo jako rekonstrukce a dostaneme na DPS novou 90 procent</t>
  </si>
  <si>
    <t>PD+zprovoznění vrtu - (elekřina a potrubí cca 5OO metrů), také projekty na koupaliště, část nádrže, elektřina, voda, kanalizace a protože je cena přes 6 mil. a je potřeba mít prováděcí listinu na tuto stavbu</t>
  </si>
  <si>
    <t>PD rekonstrukce povrchu komunikací. Chodníky jsou naše, LbK to zrekonstruuje jen pokud zaplatíme projekt - již bylo odsouhlaseno letos a toto je jen doplatek</t>
  </si>
  <si>
    <t xml:space="preserve">**) Predikce na r. 2021, která již zahrnuje dopady daňového balíčku, který byl nad ránem v pátek 20.11.2020 schválen v Poslanecké sněmovně ČR. </t>
  </si>
  <si>
    <t>vrt - karotážní práce koupaliště</t>
  </si>
  <si>
    <t>vrt - karotážní práce, zprovoznění vepřín</t>
  </si>
  <si>
    <r>
      <t xml:space="preserve">Návrh rozpočtu       na r. 2021                   </t>
    </r>
    <r>
      <rPr>
        <b/>
        <sz val="20"/>
        <rFont val="Times New Roman"/>
        <family val="1"/>
        <charset val="238"/>
      </rPr>
      <t>Závazné ukazatele</t>
    </r>
  </si>
  <si>
    <t>Oprava střechy tělocvična Letná</t>
  </si>
  <si>
    <t>zvýšený objem oprav - jsou zde i započítané opravy silnic z investičních akcí a je potřeba dodělat silnice ve městě, které nemají asfalty. Také se z toho opravuje třeba alej, aby bylo kam chodit na procházky. Na tyto akce nepotřebujem projekty a jsou rychle udělané. Příští rok již nebude potřeba tolik investic, protože většina silnic bude opravena</t>
  </si>
  <si>
    <t>zvednuto díky KM - spletl jsme se komunální společnost spadla pod nás a toto vyvstalo po převodu</t>
  </si>
  <si>
    <t>je i v příjmech - byty jsu plně obsazené a cena šla malinko nahoru (skutečnost k 18.11. je 1844704 Kč)</t>
  </si>
  <si>
    <t>je i v příjmech Rok 2020 byl odhad, skutečnost k 18.11.2020 je 86.420,- Kč. Zprovozňujeme další byt a ceny mírně stoupají.</t>
  </si>
  <si>
    <t>Je zatepleno úspora</t>
  </si>
  <si>
    <t>Elektřina společných prostorů - nově rozepsána i původně společná položka - viz nahoře je 0,- Kč</t>
  </si>
  <si>
    <t xml:space="preserve">Elektřina společných prostorů - nově rozepsána i původně společná položka - viz nahoře je 0,- Kč </t>
  </si>
  <si>
    <t>je i v příjmech  Původně bylo odhadnuto dle info od SSMM - nvrh dle skutečnosti - skutečnost k 18.11.2020 je 53.546,- Kč</t>
  </si>
  <si>
    <r>
      <t xml:space="preserve"> </t>
    </r>
    <r>
      <rPr>
        <sz val="10"/>
        <color rgb="FF0000FF"/>
        <rFont val="Arial"/>
        <family val="2"/>
        <charset val="238"/>
      </rPr>
      <t>Poštovné za statní soubor bytů mimo MK - skutečnost k 18.11.2020 je 14.003,- Kč.</t>
    </r>
  </si>
  <si>
    <t>Internet ke kamerovému systému</t>
  </si>
  <si>
    <t>Internet a komunikační služby pro vitřní telefoí síť a volání ven pro DPS</t>
  </si>
  <si>
    <t>Ze zákona - u větších BD jsou vyžadovány nejen průkazy, ale i audity - tam kde se zatepluje se dělají audity v rámci zateplení</t>
  </si>
  <si>
    <t>bez rozlišení ORG  Zde jsme přestali dělit podle typu bytů - Poplatky za SW nelze oddělit - níže jsou položky sečteny, jedná s etedy o součet</t>
  </si>
  <si>
    <t>odhad - nízké navýšení  - je to dle smlouvy uzavřené v roce 2020 - rok 2020 byl pouhý odhad</t>
  </si>
  <si>
    <t>Původní částka 70 tis. Kč viz řádek nad je rozepsána byty Ploužnice a byty původní Mimoň</t>
  </si>
  <si>
    <t>Dtto</t>
  </si>
  <si>
    <r>
      <rPr>
        <sz val="10"/>
        <color rgb="FF0000FF"/>
        <rFont val="Arial"/>
        <family val="2"/>
        <charset val="238"/>
      </rPr>
      <t>odhad - nízké navýšen</t>
    </r>
    <r>
      <rPr>
        <sz val="10"/>
        <color rgb="FFFF0000"/>
        <rFont val="Arial"/>
        <family val="2"/>
        <charset val="238"/>
      </rPr>
      <t xml:space="preserve">í - </t>
    </r>
    <r>
      <rPr>
        <sz val="10"/>
        <color rgb="FF0000FF"/>
        <rFont val="Arial"/>
        <family val="2"/>
        <charset val="238"/>
      </rPr>
      <t>je to dle skutečných faktur</t>
    </r>
  </si>
  <si>
    <t>exekuce, vystěhování - rozpis původně celkové částky</t>
  </si>
  <si>
    <t>odhad- skutečnost k 18.11.2020 je 124.118,- Kč</t>
  </si>
  <si>
    <t xml:space="preserve">dodělání kříže dle požadavku lidí </t>
  </si>
  <si>
    <t xml:space="preserve">sl. telefon, osobní kamera, tokeny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</si>
</sst>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0.00000"/>
    <numFmt numFmtId="166" formatCode="0.000"/>
    <numFmt numFmtId="167" formatCode="0.0000000"/>
    <numFmt numFmtId="168" formatCode="0.0"/>
  </numFmts>
  <fonts count="105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b/>
      <sz val="72"/>
      <name val="Times New Roman"/>
      <family val="1"/>
      <charset val="238"/>
    </font>
    <font>
      <b/>
      <sz val="20"/>
      <name val="Times New Roman"/>
      <family val="1"/>
      <charset val="238"/>
    </font>
    <font>
      <b/>
      <sz val="72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sz val="8"/>
      <name val="Arial"/>
      <family val="2"/>
      <charset val="238"/>
    </font>
    <font>
      <b/>
      <sz val="8"/>
      <name val="Arial CE"/>
      <family val="2"/>
      <charset val="238"/>
    </font>
    <font>
      <b/>
      <sz val="16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u/>
      <sz val="10"/>
      <name val="Arial"/>
      <family val="2"/>
      <charset val="238"/>
    </font>
    <font>
      <i/>
      <sz val="10"/>
      <color indexed="12"/>
      <name val="Arial"/>
      <family val="2"/>
      <charset val="238"/>
    </font>
    <font>
      <i/>
      <sz val="10"/>
      <name val="Arial CE"/>
      <family val="2"/>
      <charset val="238"/>
    </font>
    <font>
      <b/>
      <i/>
      <sz val="10"/>
      <name val="Arial"/>
      <family val="2"/>
      <charset val="238"/>
    </font>
    <font>
      <b/>
      <u/>
      <sz val="10"/>
      <name val="Arial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theme="0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sz val="10"/>
      <color rgb="FF0000FF"/>
      <name val="Arial"/>
      <family val="2"/>
      <charset val="238"/>
    </font>
    <font>
      <i/>
      <sz val="10"/>
      <color rgb="FF0000FF"/>
      <name val="Arial"/>
      <family val="2"/>
      <charset val="238"/>
    </font>
    <font>
      <b/>
      <sz val="10"/>
      <color rgb="FF0000FF"/>
      <name val="Arial"/>
      <family val="2"/>
      <charset val="238"/>
    </font>
    <font>
      <b/>
      <sz val="10"/>
      <color rgb="FF0000FF"/>
      <name val="Arial CE"/>
      <family val="2"/>
      <charset val="238"/>
    </font>
    <font>
      <sz val="10"/>
      <color theme="0"/>
      <name val="Arial CE"/>
      <charset val="238"/>
    </font>
    <font>
      <sz val="12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 CE"/>
      <charset val="238"/>
    </font>
    <font>
      <b/>
      <sz val="12"/>
      <name val="Arial CE"/>
      <family val="2"/>
      <charset val="238"/>
    </font>
    <font>
      <b/>
      <sz val="10"/>
      <color rgb="FF00FF00"/>
      <name val="Arial"/>
      <family val="2"/>
      <charset val="238"/>
    </font>
    <font>
      <b/>
      <sz val="10"/>
      <color indexed="12"/>
      <name val="Arial"/>
      <family val="2"/>
      <charset val="238"/>
    </font>
    <font>
      <b/>
      <sz val="10"/>
      <color indexed="11"/>
      <name val="Arial"/>
      <family val="2"/>
      <charset val="238"/>
    </font>
    <font>
      <b/>
      <sz val="10"/>
      <color indexed="60"/>
      <name val="Arial"/>
      <family val="2"/>
      <charset val="238"/>
    </font>
    <font>
      <b/>
      <sz val="10"/>
      <color indexed="14"/>
      <name val="Arial"/>
      <family val="2"/>
      <charset val="238"/>
    </font>
    <font>
      <b/>
      <i/>
      <sz val="10"/>
      <color indexed="52"/>
      <name val="Arial"/>
      <family val="2"/>
      <charset val="238"/>
    </font>
    <font>
      <b/>
      <i/>
      <sz val="10"/>
      <color indexed="60"/>
      <name val="Arial"/>
      <family val="2"/>
      <charset val="238"/>
    </font>
    <font>
      <b/>
      <i/>
      <sz val="10"/>
      <color rgb="FF0000FF"/>
      <name val="Arial"/>
      <family val="2"/>
      <charset val="238"/>
    </font>
    <font>
      <b/>
      <sz val="10"/>
      <color rgb="FF00FFFF"/>
      <name val="Arial"/>
      <family val="2"/>
      <charset val="238"/>
    </font>
    <font>
      <b/>
      <i/>
      <sz val="10"/>
      <color indexed="12"/>
      <name val="Arial"/>
      <family val="2"/>
      <charset val="238"/>
    </font>
    <font>
      <b/>
      <i/>
      <sz val="10"/>
      <color indexed="11"/>
      <name val="Arial"/>
      <family val="2"/>
      <charset val="238"/>
    </font>
    <font>
      <b/>
      <sz val="10"/>
      <color rgb="FFFF9900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i/>
      <sz val="10"/>
      <color indexed="14"/>
      <name val="Arial"/>
      <family val="2"/>
      <charset val="238"/>
    </font>
    <font>
      <b/>
      <sz val="10"/>
      <color rgb="FF993300"/>
      <name val="Arial"/>
      <family val="2"/>
      <charset val="238"/>
    </font>
    <font>
      <b/>
      <sz val="10"/>
      <color theme="9" tint="-0.499984740745262"/>
      <name val="Arial"/>
      <family val="2"/>
      <charset val="238"/>
    </font>
    <font>
      <b/>
      <i/>
      <sz val="10"/>
      <color indexed="10"/>
      <name val="Arial"/>
      <family val="2"/>
      <charset val="238"/>
    </font>
    <font>
      <u/>
      <sz val="10"/>
      <color rgb="FF0000FF"/>
      <name val="Arial"/>
      <family val="2"/>
      <charset val="238"/>
    </font>
    <font>
      <b/>
      <i/>
      <sz val="10"/>
      <color rgb="FF00FFFF"/>
      <name val="Arial"/>
      <family val="2"/>
      <charset val="238"/>
    </font>
    <font>
      <sz val="10"/>
      <name val="Arial CE"/>
      <charset val="238"/>
    </font>
    <font>
      <b/>
      <strike/>
      <sz val="10"/>
      <name val="Arial"/>
      <family val="2"/>
      <charset val="238"/>
    </font>
    <font>
      <strike/>
      <sz val="10"/>
      <name val="Arial"/>
      <family val="2"/>
      <charset val="238"/>
    </font>
    <font>
      <b/>
      <sz val="12"/>
      <color rgb="FFFF33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rgb="FF6600CC"/>
      <name val="Arial"/>
      <family val="2"/>
      <charset val="238"/>
    </font>
    <font>
      <sz val="11"/>
      <name val="Arial"/>
      <family val="2"/>
      <charset val="238"/>
    </font>
    <font>
      <b/>
      <u/>
      <sz val="11"/>
      <name val="Arial"/>
      <family val="2"/>
      <charset val="238"/>
    </font>
    <font>
      <b/>
      <u/>
      <sz val="14"/>
      <name val="Arial"/>
      <family val="2"/>
      <charset val="238"/>
    </font>
    <font>
      <sz val="14"/>
      <name val="Arial"/>
      <family val="2"/>
      <charset val="238"/>
    </font>
    <font>
      <b/>
      <sz val="11"/>
      <name val="Arial"/>
      <family val="2"/>
      <charset val="238"/>
    </font>
    <font>
      <b/>
      <sz val="10"/>
      <color theme="9"/>
      <name val="Arial"/>
      <family val="2"/>
      <charset val="238"/>
    </font>
    <font>
      <sz val="10"/>
      <name val="Tahoma"/>
      <family val="2"/>
      <charset val="238"/>
    </font>
    <font>
      <b/>
      <sz val="11"/>
      <name val="Calibri"/>
      <family val="2"/>
      <charset val="238"/>
    </font>
    <font>
      <b/>
      <sz val="20"/>
      <color rgb="FFFF0000"/>
      <name val="Arial"/>
      <family val="2"/>
      <charset val="238"/>
    </font>
    <font>
      <b/>
      <sz val="10"/>
      <color rgb="FFFFC000"/>
      <name val="Arial"/>
      <family val="2"/>
      <charset val="238"/>
    </font>
    <font>
      <sz val="7.5"/>
      <name val="Arial"/>
      <family val="2"/>
      <charset val="238"/>
    </font>
    <font>
      <i/>
      <sz val="10"/>
      <color theme="1"/>
      <name val="Arial"/>
      <family val="2"/>
      <charset val="238"/>
    </font>
    <font>
      <sz val="9"/>
      <name val="Arial"/>
      <family val="2"/>
      <charset val="238"/>
    </font>
    <font>
      <sz val="10"/>
      <color theme="0" tint="-4.9989318521683403E-2"/>
      <name val="Arial"/>
      <family val="2"/>
      <charset val="238"/>
    </font>
    <font>
      <sz val="8"/>
      <color theme="0" tint="-4.9989318521683403E-2"/>
      <name val="Arial"/>
      <family val="2"/>
      <charset val="238"/>
    </font>
    <font>
      <b/>
      <i/>
      <sz val="10"/>
      <color rgb="FFFF9900"/>
      <name val="Arial"/>
      <family val="2"/>
      <charset val="238"/>
    </font>
    <font>
      <b/>
      <sz val="14"/>
      <color rgb="FF0000FF"/>
      <name val="Arial"/>
      <family val="2"/>
      <charset val="238"/>
    </font>
    <font>
      <b/>
      <i/>
      <sz val="10"/>
      <color rgb="FF993300"/>
      <name val="Arial"/>
      <family val="2"/>
      <charset val="238"/>
    </font>
    <font>
      <i/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FF3399"/>
      <name val="Arial"/>
      <family val="2"/>
      <charset val="238"/>
    </font>
    <font>
      <sz val="10"/>
      <color indexed="60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color rgb="FF00FF00"/>
      <name val="Arial"/>
      <family val="2"/>
      <charset val="238"/>
    </font>
    <font>
      <b/>
      <sz val="18"/>
      <color rgb="FF0000FF"/>
      <name val="Arial"/>
      <family val="2"/>
      <charset val="238"/>
    </font>
    <font>
      <b/>
      <i/>
      <sz val="10"/>
      <color theme="9" tint="-0.49998474074526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0"/>
      <color rgb="FFFF66FF"/>
      <name val="Arial CE"/>
      <charset val="238"/>
    </font>
    <font>
      <b/>
      <sz val="10"/>
      <color rgb="FFFF3300"/>
      <name val="Arial"/>
      <family val="2"/>
      <charset val="238"/>
    </font>
    <font>
      <sz val="10"/>
      <color rgb="FFFF3300"/>
      <name val="Arial"/>
      <family val="2"/>
      <charset val="238"/>
    </font>
    <font>
      <i/>
      <sz val="10"/>
      <color rgb="FFFF3300"/>
      <name val="Arial"/>
      <family val="2"/>
      <charset val="238"/>
    </font>
    <font>
      <sz val="11"/>
      <color rgb="FF00B05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indexed="47"/>
        <bgColor indexed="22"/>
      </patternFill>
    </fill>
    <fill>
      <patternFill patternType="solid">
        <fgColor rgb="FF92D050"/>
        <bgColor indexed="26"/>
      </patternFill>
    </fill>
    <fill>
      <patternFill patternType="solid">
        <fgColor rgb="FF92D050"/>
        <bgColor indexed="3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27"/>
      </patternFill>
    </fill>
    <fill>
      <patternFill patternType="solid">
        <fgColor rgb="FFCCFFFF"/>
        <bgColor indexed="41"/>
      </patternFill>
    </fill>
    <fill>
      <patternFill patternType="solid">
        <fgColor rgb="FFCCFFFF"/>
        <bgColor indexed="27"/>
      </patternFill>
    </fill>
    <fill>
      <patternFill patternType="solid">
        <fgColor rgb="FFFF00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FFFF"/>
        <bgColor indexed="64"/>
      </patternFill>
    </fill>
  </fills>
  <borders count="4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31">
    <xf numFmtId="0" fontId="0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33" fillId="0" borderId="0"/>
    <xf numFmtId="9" fontId="33" fillId="0" borderId="0" applyFill="0" applyBorder="0" applyAlignment="0" applyProtection="0"/>
    <xf numFmtId="9" fontId="33" fillId="0" borderId="0" applyFill="0" applyBorder="0" applyAlignment="0" applyProtection="0"/>
    <xf numFmtId="0" fontId="33" fillId="0" borderId="0"/>
    <xf numFmtId="0" fontId="8" fillId="0" borderId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164" fontId="33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687">
    <xf numFmtId="0" fontId="0" fillId="0" borderId="0" xfId="0"/>
    <xf numFmtId="0" fontId="13" fillId="0" borderId="0" xfId="0" applyFont="1"/>
    <xf numFmtId="1" fontId="0" fillId="0" borderId="0" xfId="0" applyNumberFormat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7" fillId="2" borderId="1" xfId="0" applyNumberFormat="1" applyFont="1" applyFill="1" applyBorder="1" applyAlignment="1">
      <alignment horizontal="center"/>
    </xf>
    <xf numFmtId="0" fontId="18" fillId="2" borderId="2" xfId="0" applyFont="1" applyFill="1" applyBorder="1"/>
    <xf numFmtId="1" fontId="17" fillId="2" borderId="3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shrinkToFit="1"/>
    </xf>
    <xf numFmtId="1" fontId="0" fillId="0" borderId="2" xfId="0" applyNumberFormat="1" applyFill="1" applyBorder="1"/>
    <xf numFmtId="0" fontId="19" fillId="0" borderId="2" xfId="0" applyFont="1" applyFill="1" applyBorder="1" applyAlignment="1"/>
    <xf numFmtId="1" fontId="17" fillId="2" borderId="2" xfId="0" applyNumberFormat="1" applyFont="1" applyFill="1" applyBorder="1"/>
    <xf numFmtId="1" fontId="0" fillId="0" borderId="2" xfId="0" applyNumberFormat="1" applyFont="1" applyFill="1" applyBorder="1"/>
    <xf numFmtId="0" fontId="17" fillId="0" borderId="0" xfId="0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1" fontId="17" fillId="3" borderId="2" xfId="0" applyNumberFormat="1" applyFont="1" applyFill="1" applyBorder="1"/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/>
    <xf numFmtId="1" fontId="17" fillId="4" borderId="1" xfId="0" applyNumberFormat="1" applyFont="1" applyFill="1" applyBorder="1" applyAlignment="1">
      <alignment horizontal="center"/>
    </xf>
    <xf numFmtId="1" fontId="17" fillId="4" borderId="3" xfId="0" applyNumberFormat="1" applyFont="1" applyFill="1" applyBorder="1" applyAlignment="1">
      <alignment horizontal="center"/>
    </xf>
    <xf numFmtId="0" fontId="9" fillId="0" borderId="2" xfId="0" applyFont="1" applyFill="1" applyBorder="1" applyAlignment="1"/>
    <xf numFmtId="1" fontId="17" fillId="4" borderId="2" xfId="0" applyNumberFormat="1" applyFont="1" applyFill="1" applyBorder="1"/>
    <xf numFmtId="0" fontId="20" fillId="0" borderId="0" xfId="0" applyFont="1" applyFill="1" applyBorder="1" applyAlignment="1"/>
    <xf numFmtId="1" fontId="0" fillId="0" borderId="5" xfId="0" applyNumberFormat="1" applyFill="1" applyBorder="1"/>
    <xf numFmtId="1" fontId="17" fillId="5" borderId="1" xfId="0" applyNumberFormat="1" applyFont="1" applyFill="1" applyBorder="1" applyAlignment="1">
      <alignment horizontal="center"/>
    </xf>
    <xf numFmtId="1" fontId="0" fillId="0" borderId="4" xfId="0" applyNumberFormat="1" applyFont="1" applyFill="1" applyBorder="1"/>
    <xf numFmtId="1" fontId="15" fillId="5" borderId="2" xfId="0" applyNumberFormat="1" applyFont="1" applyFill="1" applyBorder="1"/>
    <xf numFmtId="0" fontId="0" fillId="0" borderId="0" xfId="0" applyFont="1"/>
    <xf numFmtId="0" fontId="0" fillId="0" borderId="0" xfId="0" applyFont="1" applyAlignment="1">
      <alignment horizontal="center"/>
    </xf>
    <xf numFmtId="1" fontId="0" fillId="0" borderId="0" xfId="0" applyNumberFormat="1" applyFont="1"/>
    <xf numFmtId="0" fontId="0" fillId="0" borderId="2" xfId="0" applyFont="1" applyBorder="1"/>
    <xf numFmtId="0" fontId="0" fillId="0" borderId="2" xfId="0" applyFont="1" applyBorder="1" applyAlignment="1">
      <alignment horizontal="center"/>
    </xf>
    <xf numFmtId="0" fontId="0" fillId="0" borderId="2" xfId="0" applyFont="1" applyFill="1" applyBorder="1"/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ont="1" applyBorder="1" applyAlignment="1">
      <alignment horizontal="right"/>
    </xf>
    <xf numFmtId="1" fontId="15" fillId="4" borderId="2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0" fillId="0" borderId="2" xfId="0" applyFont="1" applyFill="1" applyBorder="1" applyAlignment="1">
      <alignment horizontal="center"/>
    </xf>
    <xf numFmtId="1" fontId="0" fillId="0" borderId="0" xfId="0" applyNumberFormat="1" applyFont="1" applyFill="1"/>
    <xf numFmtId="0" fontId="0" fillId="0" borderId="0" xfId="0" applyFont="1" applyFill="1"/>
    <xf numFmtId="1" fontId="15" fillId="4" borderId="3" xfId="0" applyNumberFormat="1" applyFont="1" applyFill="1" applyBorder="1" applyAlignment="1">
      <alignment horizontal="right"/>
    </xf>
    <xf numFmtId="0" fontId="0" fillId="0" borderId="6" xfId="0" applyFont="1" applyBorder="1"/>
    <xf numFmtId="0" fontId="15" fillId="0" borderId="6" xfId="0" applyFont="1" applyBorder="1" applyAlignment="1">
      <alignment horizontal="center"/>
    </xf>
    <xf numFmtId="0" fontId="15" fillId="0" borderId="6" xfId="0" applyFont="1" applyBorder="1"/>
    <xf numFmtId="1" fontId="15" fillId="7" borderId="2" xfId="0" applyNumberFormat="1" applyFont="1" applyFill="1" applyBorder="1" applyAlignment="1">
      <alignment horizontal="right"/>
    </xf>
    <xf numFmtId="1" fontId="0" fillId="0" borderId="2" xfId="0" applyNumberFormat="1" applyFont="1" applyBorder="1"/>
    <xf numFmtId="0" fontId="0" fillId="0" borderId="0" xfId="0" applyFont="1" applyBorder="1"/>
    <xf numFmtId="0" fontId="0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0" fillId="6" borderId="0" xfId="0" applyFont="1" applyFill="1"/>
    <xf numFmtId="0" fontId="15" fillId="0" borderId="0" xfId="0" applyFont="1" applyFill="1" applyBorder="1"/>
    <xf numFmtId="1" fontId="0" fillId="6" borderId="0" xfId="0" applyNumberFormat="1" applyFont="1" applyFill="1"/>
    <xf numFmtId="0" fontId="0" fillId="0" borderId="7" xfId="0" applyFont="1" applyFill="1" applyBorder="1" applyAlignment="1">
      <alignment horizontal="center"/>
    </xf>
    <xf numFmtId="0" fontId="0" fillId="0" borderId="8" xfId="0" applyFont="1" applyFill="1" applyBorder="1"/>
    <xf numFmtId="0" fontId="0" fillId="0" borderId="9" xfId="0" applyFont="1" applyFill="1" applyBorder="1" applyAlignment="1">
      <alignment horizontal="center"/>
    </xf>
    <xf numFmtId="0" fontId="0" fillId="0" borderId="10" xfId="0" applyFont="1" applyFill="1" applyBorder="1"/>
    <xf numFmtId="0" fontId="0" fillId="0" borderId="11" xfId="0" applyFont="1" applyFill="1" applyBorder="1" applyAlignment="1">
      <alignment horizontal="center"/>
    </xf>
    <xf numFmtId="0" fontId="0" fillId="0" borderId="6" xfId="0" applyFont="1" applyFill="1" applyBorder="1"/>
    <xf numFmtId="0" fontId="15" fillId="5" borderId="12" xfId="0" applyFont="1" applyFill="1" applyBorder="1" applyAlignment="1">
      <alignment horizontal="left"/>
    </xf>
    <xf numFmtId="0" fontId="15" fillId="0" borderId="0" xfId="0" applyFont="1" applyBorder="1" applyAlignment="1">
      <alignment vertical="center"/>
    </xf>
    <xf numFmtId="0" fontId="15" fillId="7" borderId="2" xfId="0" applyFont="1" applyFill="1" applyBorder="1"/>
    <xf numFmtId="1" fontId="15" fillId="7" borderId="2" xfId="0" applyNumberFormat="1" applyFont="1" applyFill="1" applyBorder="1"/>
    <xf numFmtId="0" fontId="15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 wrapText="1"/>
    </xf>
    <xf numFmtId="3" fontId="0" fillId="0" borderId="2" xfId="0" applyNumberFormat="1" applyBorder="1"/>
    <xf numFmtId="1" fontId="23" fillId="0" borderId="2" xfId="0" applyNumberFormat="1" applyFont="1" applyFill="1" applyBorder="1"/>
    <xf numFmtId="0" fontId="17" fillId="3" borderId="14" xfId="0" applyFont="1" applyFill="1" applyBorder="1" applyAlignment="1">
      <alignment horizontal="left"/>
    </xf>
    <xf numFmtId="0" fontId="17" fillId="3" borderId="15" xfId="0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1" fontId="0" fillId="0" borderId="0" xfId="0" applyNumberFormat="1" applyFill="1"/>
    <xf numFmtId="0" fontId="15" fillId="0" borderId="2" xfId="0" applyFont="1" applyBorder="1"/>
    <xf numFmtId="1" fontId="15" fillId="0" borderId="2" xfId="0" applyNumberFormat="1" applyFont="1" applyFill="1" applyBorder="1" applyAlignment="1">
      <alignment horizontal="right"/>
    </xf>
    <xf numFmtId="1" fontId="15" fillId="0" borderId="2" xfId="0" applyNumberFormat="1" applyFont="1" applyBorder="1" applyAlignment="1">
      <alignment horizontal="right"/>
    </xf>
    <xf numFmtId="1" fontId="15" fillId="0" borderId="2" xfId="0" applyNumberFormat="1" applyFont="1" applyFill="1" applyBorder="1"/>
    <xf numFmtId="0" fontId="15" fillId="0" borderId="2" xfId="0" applyFont="1" applyFill="1" applyBorder="1"/>
    <xf numFmtId="0" fontId="15" fillId="0" borderId="0" xfId="0" applyFont="1"/>
    <xf numFmtId="0" fontId="23" fillId="0" borderId="2" xfId="0" applyFont="1" applyBorder="1"/>
    <xf numFmtId="1" fontId="23" fillId="0" borderId="2" xfId="0" applyNumberFormat="1" applyFont="1" applyFill="1" applyBorder="1" applyAlignment="1">
      <alignment horizontal="right"/>
    </xf>
    <xf numFmtId="1" fontId="23" fillId="0" borderId="2" xfId="0" applyNumberFormat="1" applyFont="1" applyBorder="1"/>
    <xf numFmtId="0" fontId="23" fillId="0" borderId="2" xfId="0" applyFont="1" applyBorder="1" applyAlignment="1">
      <alignment horizontal="center"/>
    </xf>
    <xf numFmtId="0" fontId="23" fillId="0" borderId="0" xfId="0" applyFont="1"/>
    <xf numFmtId="0" fontId="15" fillId="0" borderId="2" xfId="0" applyFont="1" applyFill="1" applyBorder="1" applyAlignment="1">
      <alignment horizontal="center"/>
    </xf>
    <xf numFmtId="0" fontId="15" fillId="0" borderId="0" xfId="0" applyFont="1" applyFill="1"/>
    <xf numFmtId="0" fontId="23" fillId="0" borderId="2" xfId="0" applyFont="1" applyBorder="1" applyAlignment="1">
      <alignment horizontal="left"/>
    </xf>
    <xf numFmtId="0" fontId="15" fillId="0" borderId="14" xfId="0" applyFont="1" applyBorder="1" applyAlignment="1">
      <alignment horizontal="center"/>
    </xf>
    <xf numFmtId="0" fontId="15" fillId="0" borderId="8" xfId="0" applyFont="1" applyBorder="1"/>
    <xf numFmtId="0" fontId="15" fillId="0" borderId="15" xfId="0" applyFont="1" applyBorder="1"/>
    <xf numFmtId="0" fontId="15" fillId="0" borderId="3" xfId="0" applyFont="1" applyBorder="1"/>
    <xf numFmtId="0" fontId="15" fillId="0" borderId="3" xfId="0" applyFont="1" applyBorder="1" applyAlignment="1">
      <alignment horizontal="center"/>
    </xf>
    <xf numFmtId="0" fontId="15" fillId="0" borderId="2" xfId="0" applyFont="1" applyFill="1" applyBorder="1" applyAlignment="1">
      <alignment horizontal="left"/>
    </xf>
    <xf numFmtId="0" fontId="23" fillId="0" borderId="0" xfId="0" applyFont="1" applyFill="1" applyBorder="1"/>
    <xf numFmtId="1" fontId="14" fillId="8" borderId="2" xfId="0" applyNumberFormat="1" applyFont="1" applyFill="1" applyBorder="1" applyAlignment="1">
      <alignment horizontal="right"/>
    </xf>
    <xf numFmtId="1" fontId="0" fillId="0" borderId="0" xfId="0" applyNumberFormat="1" applyFont="1" applyFill="1" applyAlignment="1">
      <alignment horizontal="right"/>
    </xf>
    <xf numFmtId="0" fontId="25" fillId="0" borderId="0" xfId="0" applyFont="1" applyFill="1"/>
    <xf numFmtId="0" fontId="0" fillId="0" borderId="0" xfId="0" applyFont="1" applyFill="1" applyAlignment="1">
      <alignment horizontal="right"/>
    </xf>
    <xf numFmtId="0" fontId="28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/>
    </xf>
    <xf numFmtId="0" fontId="14" fillId="0" borderId="0" xfId="0" applyFont="1" applyAlignment="1">
      <alignment horizontal="center" vertical="center"/>
    </xf>
    <xf numFmtId="0" fontId="0" fillId="7" borderId="2" xfId="0" applyFont="1" applyFill="1" applyBorder="1"/>
    <xf numFmtId="0" fontId="0" fillId="7" borderId="2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" fontId="0" fillId="7" borderId="2" xfId="0" applyNumberFormat="1" applyFont="1" applyFill="1" applyBorder="1" applyAlignment="1">
      <alignment horizontal="right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0" fillId="7" borderId="2" xfId="0" applyFont="1" applyFill="1" applyBorder="1" applyAlignment="1">
      <alignment horizontal="right"/>
    </xf>
    <xf numFmtId="0" fontId="31" fillId="0" borderId="0" xfId="0" applyFont="1" applyProtection="1">
      <protection locked="0"/>
    </xf>
    <xf numFmtId="0" fontId="32" fillId="9" borderId="16" xfId="0" applyFont="1" applyFill="1" applyBorder="1" applyAlignment="1" applyProtection="1">
      <alignment vertical="center" wrapText="1"/>
      <protection locked="0"/>
    </xf>
    <xf numFmtId="0" fontId="32" fillId="9" borderId="17" xfId="0" applyFont="1" applyFill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 applyProtection="1">
      <alignment horizontal="center" vertical="center" wrapText="1"/>
      <protection locked="0"/>
    </xf>
    <xf numFmtId="0" fontId="32" fillId="9" borderId="17" xfId="0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wrapText="1"/>
      <protection locked="0"/>
    </xf>
    <xf numFmtId="0" fontId="31" fillId="0" borderId="19" xfId="0" applyFont="1" applyBorder="1" applyAlignment="1" applyProtection="1">
      <alignment horizontal="left" vertical="center" wrapText="1"/>
      <protection locked="0"/>
    </xf>
    <xf numFmtId="3" fontId="31" fillId="0" borderId="2" xfId="0" applyNumberFormat="1" applyFont="1" applyBorder="1" applyAlignment="1" applyProtection="1">
      <alignment horizontal="right" vertical="center"/>
    </xf>
    <xf numFmtId="3" fontId="31" fillId="0" borderId="2" xfId="0" applyNumberFormat="1" applyFont="1" applyBorder="1" applyAlignment="1" applyProtection="1">
      <alignment horizontal="right" vertical="center"/>
      <protection locked="0"/>
    </xf>
    <xf numFmtId="49" fontId="31" fillId="0" borderId="2" xfId="0" applyNumberFormat="1" applyFont="1" applyBorder="1" applyAlignment="1" applyProtection="1">
      <alignment horizontal="right" vertical="center"/>
      <protection locked="0"/>
    </xf>
    <xf numFmtId="0" fontId="31" fillId="0" borderId="2" xfId="0" applyFont="1" applyBorder="1" applyAlignment="1" applyProtection="1">
      <alignment horizontal="right" vertical="center" wrapText="1"/>
      <protection locked="0"/>
    </xf>
    <xf numFmtId="0" fontId="32" fillId="9" borderId="16" xfId="0" applyFont="1" applyFill="1" applyBorder="1" applyAlignment="1" applyProtection="1">
      <alignment horizontal="left" vertical="center" wrapText="1"/>
      <protection locked="0"/>
    </xf>
    <xf numFmtId="3" fontId="32" fillId="9" borderId="17" xfId="0" applyNumberFormat="1" applyFont="1" applyFill="1" applyBorder="1" applyAlignment="1" applyProtection="1">
      <alignment horizontal="right" vertical="center"/>
    </xf>
    <xf numFmtId="4" fontId="32" fillId="9" borderId="17" xfId="0" applyNumberFormat="1" applyFont="1" applyFill="1" applyBorder="1" applyAlignment="1" applyProtection="1">
      <alignment horizontal="right" vertical="center"/>
    </xf>
    <xf numFmtId="0" fontId="15" fillId="5" borderId="1" xfId="0" applyFont="1" applyFill="1" applyBorder="1" applyAlignment="1">
      <alignment horizontal="center" vertical="center"/>
    </xf>
    <xf numFmtId="1" fontId="17" fillId="2" borderId="14" xfId="0" applyNumberFormat="1" applyFont="1" applyFill="1" applyBorder="1" applyAlignment="1">
      <alignment horizontal="center"/>
    </xf>
    <xf numFmtId="1" fontId="17" fillId="4" borderId="14" xfId="0" applyNumberFormat="1" applyFont="1" applyFill="1" applyBorder="1" applyAlignment="1">
      <alignment horizontal="center"/>
    </xf>
    <xf numFmtId="1" fontId="17" fillId="5" borderId="14" xfId="0" applyNumberFormat="1" applyFont="1" applyFill="1" applyBorder="1" applyAlignment="1">
      <alignment horizontal="center"/>
    </xf>
    <xf numFmtId="0" fontId="23" fillId="0" borderId="20" xfId="0" applyFont="1" applyFill="1" applyBorder="1"/>
    <xf numFmtId="1" fontId="0" fillId="0" borderId="20" xfId="0" applyNumberFormat="1" applyFill="1" applyBorder="1"/>
    <xf numFmtId="1" fontId="0" fillId="0" borderId="20" xfId="0" applyNumberFormat="1" applyFill="1" applyBorder="1" applyAlignment="1">
      <alignment shrinkToFit="1"/>
    </xf>
    <xf numFmtId="1" fontId="17" fillId="2" borderId="20" xfId="0" applyNumberFormat="1" applyFont="1" applyFill="1" applyBorder="1"/>
    <xf numFmtId="1" fontId="0" fillId="0" borderId="20" xfId="0" applyNumberFormat="1" applyFont="1" applyFill="1" applyBorder="1"/>
    <xf numFmtId="167" fontId="43" fillId="0" borderId="2" xfId="0" applyNumberFormat="1" applyFont="1" applyFill="1" applyBorder="1"/>
    <xf numFmtId="1" fontId="0" fillId="0" borderId="20" xfId="0" applyNumberFormat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1" fontId="15" fillId="0" borderId="20" xfId="0" applyNumberFormat="1" applyFont="1" applyFill="1" applyBorder="1"/>
    <xf numFmtId="1" fontId="15" fillId="0" borderId="20" xfId="0" applyNumberFormat="1" applyFont="1" applyBorder="1" applyAlignment="1">
      <alignment horizontal="right"/>
    </xf>
    <xf numFmtId="1" fontId="23" fillId="0" borderId="20" xfId="0" applyNumberFormat="1" applyFont="1" applyBorder="1"/>
    <xf numFmtId="1" fontId="15" fillId="0" borderId="20" xfId="0" applyNumberFormat="1" applyFont="1" applyBorder="1"/>
    <xf numFmtId="1" fontId="0" fillId="0" borderId="7" xfId="0" applyNumberFormat="1" applyFont="1" applyFill="1" applyBorder="1"/>
    <xf numFmtId="1" fontId="0" fillId="0" borderId="9" xfId="0" applyNumberFormat="1" applyFont="1" applyFill="1" applyBorder="1"/>
    <xf numFmtId="1" fontId="0" fillId="0" borderId="11" xfId="0" applyNumberFormat="1" applyFont="1" applyFill="1" applyBorder="1"/>
    <xf numFmtId="1" fontId="15" fillId="5" borderId="1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Border="1"/>
    <xf numFmtId="49" fontId="15" fillId="0" borderId="0" xfId="0" applyNumberFormat="1" applyFont="1" applyFill="1" applyAlignment="1">
      <alignment horizontal="center"/>
    </xf>
    <xf numFmtId="49" fontId="49" fillId="0" borderId="0" xfId="0" applyNumberFormat="1" applyFont="1" applyFill="1" applyAlignment="1">
      <alignment horizontal="center"/>
    </xf>
    <xf numFmtId="49" fontId="51" fillId="0" borderId="0" xfId="0" applyNumberFormat="1" applyFont="1" applyFill="1" applyAlignment="1">
      <alignment horizontal="center"/>
    </xf>
    <xf numFmtId="49" fontId="50" fillId="0" borderId="0" xfId="0" applyNumberFormat="1" applyFont="1" applyFill="1" applyAlignment="1">
      <alignment horizontal="center"/>
    </xf>
    <xf numFmtId="49" fontId="22" fillId="0" borderId="0" xfId="0" applyNumberFormat="1" applyFont="1" applyFill="1" applyAlignment="1">
      <alignment horizontal="center"/>
    </xf>
    <xf numFmtId="49" fontId="52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9" fontId="56" fillId="0" borderId="0" xfId="0" applyNumberFormat="1" applyFont="1" applyFill="1" applyAlignment="1">
      <alignment horizontal="center"/>
    </xf>
    <xf numFmtId="49" fontId="60" fillId="0" borderId="0" xfId="0" applyNumberFormat="1" applyFont="1" applyFill="1" applyAlignment="1">
      <alignment horizontal="center"/>
    </xf>
    <xf numFmtId="10" fontId="31" fillId="0" borderId="2" xfId="0" applyNumberFormat="1" applyFont="1" applyBorder="1" applyAlignment="1" applyProtection="1">
      <alignment horizontal="right" vertical="center" wrapText="1"/>
      <protection locked="0"/>
    </xf>
    <xf numFmtId="1" fontId="37" fillId="0" borderId="0" xfId="0" applyNumberFormat="1" applyFont="1"/>
    <xf numFmtId="0" fontId="0" fillId="0" borderId="0" xfId="0" applyFont="1" applyFill="1" applyBorder="1" applyAlignment="1">
      <alignment wrapText="1"/>
    </xf>
    <xf numFmtId="0" fontId="44" fillId="0" borderId="0" xfId="0" applyFont="1" applyFill="1" applyBorder="1"/>
    <xf numFmtId="49" fontId="15" fillId="0" borderId="0" xfId="0" applyNumberFormat="1" applyFont="1" applyFill="1" applyBorder="1" applyAlignment="1">
      <alignment horizontal="right"/>
    </xf>
    <xf numFmtId="49" fontId="51" fillId="0" borderId="20" xfId="0" applyNumberFormat="1" applyFont="1" applyFill="1" applyBorder="1" applyAlignment="1">
      <alignment horizontal="right"/>
    </xf>
    <xf numFmtId="0" fontId="16" fillId="0" borderId="0" xfId="0" applyFont="1" applyFill="1" applyBorder="1"/>
    <xf numFmtId="1" fontId="14" fillId="4" borderId="2" xfId="0" applyNumberFormat="1" applyFont="1" applyFill="1" applyBorder="1" applyAlignment="1">
      <alignment horizontal="right"/>
    </xf>
    <xf numFmtId="1" fontId="0" fillId="0" borderId="4" xfId="0" applyNumberFormat="1" applyBorder="1"/>
    <xf numFmtId="1" fontId="39" fillId="0" borderId="0" xfId="0" applyNumberFormat="1" applyFont="1" applyFill="1" applyAlignment="1">
      <alignment horizontal="right"/>
    </xf>
    <xf numFmtId="1" fontId="39" fillId="0" borderId="0" xfId="0" applyNumberFormat="1" applyFont="1" applyFill="1"/>
    <xf numFmtId="0" fontId="0" fillId="0" borderId="0" xfId="0" applyFont="1" applyFill="1" applyBorder="1" applyAlignment="1"/>
    <xf numFmtId="1" fontId="0" fillId="14" borderId="20" xfId="0" applyNumberFormat="1" applyFill="1" applyBorder="1"/>
    <xf numFmtId="1" fontId="17" fillId="4" borderId="23" xfId="0" applyNumberFormat="1" applyFont="1" applyFill="1" applyBorder="1"/>
    <xf numFmtId="1" fontId="15" fillId="5" borderId="24" xfId="0" applyNumberFormat="1" applyFont="1" applyFill="1" applyBorder="1"/>
    <xf numFmtId="49" fontId="68" fillId="0" borderId="0" xfId="0" applyNumberFormat="1" applyFont="1" applyFill="1" applyAlignment="1">
      <alignment horizontal="center"/>
    </xf>
    <xf numFmtId="0" fontId="69" fillId="0" borderId="0" xfId="0" applyFont="1" applyFill="1" applyAlignment="1">
      <alignment horizontal="left"/>
    </xf>
    <xf numFmtId="0" fontId="69" fillId="0" borderId="0" xfId="0" applyFont="1" applyFill="1"/>
    <xf numFmtId="1" fontId="70" fillId="0" borderId="2" xfId="0" applyNumberFormat="1" applyFont="1" applyFill="1" applyBorder="1" applyAlignment="1">
      <alignment horizontal="right" wrapText="1"/>
    </xf>
    <xf numFmtId="49" fontId="72" fillId="0" borderId="0" xfId="0" applyNumberFormat="1" applyFont="1" applyFill="1" applyAlignment="1">
      <alignment horizontal="center"/>
    </xf>
    <xf numFmtId="0" fontId="73" fillId="0" borderId="0" xfId="0" applyFont="1"/>
    <xf numFmtId="0" fontId="74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75" fillId="0" borderId="0" xfId="0" applyFont="1" applyAlignment="1">
      <alignment horizontal="center"/>
    </xf>
    <xf numFmtId="0" fontId="76" fillId="0" borderId="0" xfId="0" applyFont="1"/>
    <xf numFmtId="0" fontId="77" fillId="0" borderId="2" xfId="0" applyFont="1" applyBorder="1" applyAlignment="1">
      <alignment horizontal="left"/>
    </xf>
    <xf numFmtId="0" fontId="77" fillId="0" borderId="2" xfId="0" applyFont="1" applyBorder="1" applyAlignment="1">
      <alignment horizontal="center"/>
    </xf>
    <xf numFmtId="0" fontId="77" fillId="17" borderId="3" xfId="0" applyFont="1" applyFill="1" applyBorder="1" applyAlignment="1">
      <alignment horizontal="center" wrapText="1"/>
    </xf>
    <xf numFmtId="0" fontId="77" fillId="17" borderId="2" xfId="0" applyFont="1" applyFill="1" applyBorder="1" applyAlignment="1">
      <alignment horizontal="center" wrapText="1"/>
    </xf>
    <xf numFmtId="0" fontId="77" fillId="15" borderId="28" xfId="0" applyFont="1" applyFill="1" applyBorder="1" applyAlignment="1">
      <alignment horizontal="center" wrapText="1"/>
    </xf>
    <xf numFmtId="0" fontId="77" fillId="16" borderId="3" xfId="0" applyFont="1" applyFill="1" applyBorder="1" applyAlignment="1">
      <alignment horizontal="center" wrapText="1"/>
    </xf>
    <xf numFmtId="0" fontId="73" fillId="0" borderId="2" xfId="0" applyFont="1" applyBorder="1" applyAlignment="1">
      <alignment horizontal="center"/>
    </xf>
    <xf numFmtId="0" fontId="73" fillId="0" borderId="2" xfId="0" applyFont="1" applyBorder="1"/>
    <xf numFmtId="3" fontId="73" fillId="0" borderId="28" xfId="0" applyNumberFormat="1" applyFont="1" applyFill="1" applyBorder="1" applyAlignment="1">
      <alignment horizontal="right"/>
    </xf>
    <xf numFmtId="3" fontId="73" fillId="0" borderId="2" xfId="0" applyNumberFormat="1" applyFont="1" applyFill="1" applyBorder="1" applyAlignment="1">
      <alignment horizontal="right"/>
    </xf>
    <xf numFmtId="3" fontId="73" fillId="0" borderId="20" xfId="0" applyNumberFormat="1" applyFont="1" applyFill="1" applyBorder="1"/>
    <xf numFmtId="0" fontId="77" fillId="0" borderId="2" xfId="0" applyFont="1" applyBorder="1"/>
    <xf numFmtId="3" fontId="77" fillId="0" borderId="28" xfId="0" applyNumberFormat="1" applyFont="1" applyBorder="1"/>
    <xf numFmtId="3" fontId="77" fillId="0" borderId="21" xfId="0" applyNumberFormat="1" applyFont="1" applyBorder="1"/>
    <xf numFmtId="3" fontId="77" fillId="0" borderId="2" xfId="0" applyNumberFormat="1" applyFont="1" applyBorder="1"/>
    <xf numFmtId="0" fontId="77" fillId="0" borderId="0" xfId="0" applyFont="1"/>
    <xf numFmtId="49" fontId="50" fillId="0" borderId="20" xfId="0" applyNumberFormat="1" applyFont="1" applyFill="1" applyBorder="1" applyAlignment="1">
      <alignment horizontal="center"/>
    </xf>
    <xf numFmtId="49" fontId="51" fillId="0" borderId="20" xfId="0" applyNumberFormat="1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20" xfId="0" applyFont="1" applyFill="1" applyBorder="1" applyAlignment="1">
      <alignment wrapText="1"/>
    </xf>
    <xf numFmtId="1" fontId="0" fillId="0" borderId="20" xfId="0" applyNumberFormat="1" applyFont="1" applyFill="1" applyBorder="1" applyAlignment="1">
      <alignment horizontal="right"/>
    </xf>
    <xf numFmtId="0" fontId="0" fillId="0" borderId="20" xfId="0" applyFont="1" applyFill="1" applyBorder="1" applyAlignment="1">
      <alignment horizontal="right"/>
    </xf>
    <xf numFmtId="1" fontId="0" fillId="0" borderId="20" xfId="0" applyNumberFormat="1" applyFont="1" applyFill="1" applyBorder="1" applyAlignment="1">
      <alignment horizontal="left" wrapText="1"/>
    </xf>
    <xf numFmtId="49" fontId="62" fillId="0" borderId="20" xfId="0" applyNumberFormat="1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 shrinkToFit="1"/>
    </xf>
    <xf numFmtId="1" fontId="23" fillId="0" borderId="20" xfId="0" applyNumberFormat="1" applyFont="1" applyFill="1" applyBorder="1" applyAlignment="1">
      <alignment horizontal="right"/>
    </xf>
    <xf numFmtId="0" fontId="0" fillId="0" borderId="20" xfId="0" applyFont="1" applyFill="1" applyBorder="1"/>
    <xf numFmtId="0" fontId="79" fillId="0" borderId="20" xfId="0" applyFont="1" applyFill="1" applyBorder="1" applyAlignment="1">
      <alignment horizontal="center"/>
    </xf>
    <xf numFmtId="49" fontId="56" fillId="0" borderId="20" xfId="0" applyNumberFormat="1" applyFont="1" applyFill="1" applyBorder="1" applyAlignment="1">
      <alignment horizontal="center"/>
    </xf>
    <xf numFmtId="0" fontId="37" fillId="0" borderId="0" xfId="0" applyFont="1" applyFill="1" applyBorder="1"/>
    <xf numFmtId="0" fontId="81" fillId="0" borderId="0" xfId="0" applyFont="1"/>
    <xf numFmtId="49" fontId="63" fillId="0" borderId="20" xfId="0" applyNumberFormat="1" applyFont="1" applyFill="1" applyBorder="1" applyAlignment="1">
      <alignment horizontal="center"/>
    </xf>
    <xf numFmtId="0" fontId="0" fillId="18" borderId="20" xfId="0" applyFont="1" applyFill="1" applyBorder="1" applyAlignment="1">
      <alignment wrapText="1"/>
    </xf>
    <xf numFmtId="49" fontId="82" fillId="0" borderId="20" xfId="0" applyNumberFormat="1" applyFont="1" applyFill="1" applyBorder="1" applyAlignment="1">
      <alignment horizontal="center"/>
    </xf>
    <xf numFmtId="0" fontId="83" fillId="0" borderId="0" xfId="0" applyFont="1" applyAlignment="1">
      <alignment vertical="center" wrapText="1"/>
    </xf>
    <xf numFmtId="49" fontId="45" fillId="0" borderId="20" xfId="0" applyNumberFormat="1" applyFont="1" applyFill="1" applyBorder="1" applyAlignment="1">
      <alignment horizontal="center"/>
    </xf>
    <xf numFmtId="1" fontId="0" fillId="18" borderId="20" xfId="0" applyNumberFormat="1" applyFont="1" applyFill="1" applyBorder="1" applyAlignment="1">
      <alignment horizontal="left" wrapText="1"/>
    </xf>
    <xf numFmtId="4" fontId="85" fillId="0" borderId="29" xfId="0" applyNumberFormat="1" applyFont="1" applyFill="1" applyBorder="1"/>
    <xf numFmtId="0" fontId="86" fillId="0" borderId="0" xfId="0" applyFont="1"/>
    <xf numFmtId="0" fontId="87" fillId="0" borderId="0" xfId="0" applyFont="1" applyAlignment="1">
      <alignment horizontal="left"/>
    </xf>
    <xf numFmtId="2" fontId="0" fillId="0" borderId="0" xfId="0" applyNumberFormat="1"/>
    <xf numFmtId="0" fontId="0" fillId="0" borderId="0" xfId="0" applyNumberFormat="1" applyFill="1"/>
    <xf numFmtId="49" fontId="15" fillId="0" borderId="20" xfId="0" applyNumberFormat="1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right" vertical="center" wrapText="1"/>
    </xf>
    <xf numFmtId="0" fontId="15" fillId="0" borderId="20" xfId="0" applyFont="1" applyFill="1" applyBorder="1" applyAlignment="1">
      <alignment horizontal="center"/>
    </xf>
    <xf numFmtId="0" fontId="0" fillId="0" borderId="20" xfId="20" applyFont="1" applyFill="1" applyBorder="1" applyAlignment="1">
      <alignment horizontal="center" wrapText="1"/>
    </xf>
    <xf numFmtId="0" fontId="0" fillId="0" borderId="20" xfId="20" applyFont="1" applyFill="1" applyBorder="1" applyAlignment="1">
      <alignment wrapText="1"/>
    </xf>
    <xf numFmtId="1" fontId="0" fillId="0" borderId="20" xfId="20" applyNumberFormat="1" applyFont="1" applyFill="1" applyBorder="1" applyAlignment="1">
      <alignment horizontal="right" wrapText="1"/>
    </xf>
    <xf numFmtId="0" fontId="0" fillId="0" borderId="20" xfId="20" applyFont="1" applyFill="1" applyBorder="1" applyAlignment="1">
      <alignment horizontal="right" wrapText="1"/>
    </xf>
    <xf numFmtId="1" fontId="0" fillId="0" borderId="20" xfId="20" applyNumberFormat="1" applyFont="1" applyFill="1" applyBorder="1" applyAlignment="1">
      <alignment horizontal="left" wrapText="1"/>
    </xf>
    <xf numFmtId="49" fontId="49" fillId="0" borderId="20" xfId="0" applyNumberFormat="1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 wrapText="1"/>
    </xf>
    <xf numFmtId="1" fontId="0" fillId="0" borderId="20" xfId="0" applyNumberFormat="1" applyFont="1" applyFill="1" applyBorder="1" applyAlignment="1">
      <alignment wrapText="1"/>
    </xf>
    <xf numFmtId="0" fontId="0" fillId="0" borderId="20" xfId="0" applyFont="1" applyFill="1" applyBorder="1" applyAlignment="1">
      <alignment horizontal="right" wrapText="1"/>
    </xf>
    <xf numFmtId="1" fontId="0" fillId="0" borderId="20" xfId="0" applyNumberFormat="1" applyFont="1" applyFill="1" applyBorder="1" applyAlignment="1">
      <alignment horizontal="right" wrapText="1"/>
    </xf>
    <xf numFmtId="0" fontId="0" fillId="0" borderId="20" xfId="3" applyFont="1" applyFill="1" applyBorder="1" applyAlignment="1">
      <alignment wrapText="1"/>
    </xf>
    <xf numFmtId="0" fontId="67" fillId="0" borderId="20" xfId="0" applyFont="1" applyFill="1" applyBorder="1" applyAlignment="1">
      <alignment horizontal="left" vertical="center"/>
    </xf>
    <xf numFmtId="0" fontId="0" fillId="0" borderId="20" xfId="0" applyFont="1" applyFill="1" applyBorder="1" applyAlignment="1">
      <alignment horizontal="center" wrapText="1" shrinkToFit="1"/>
    </xf>
    <xf numFmtId="0" fontId="0" fillId="0" borderId="20" xfId="0" applyFont="1" applyFill="1" applyBorder="1" applyAlignment="1">
      <alignment horizontal="left" wrapText="1" shrinkToFit="1"/>
    </xf>
    <xf numFmtId="0" fontId="0" fillId="0" borderId="20" xfId="0" applyFont="1" applyFill="1" applyBorder="1" applyAlignment="1">
      <alignment horizontal="right" wrapText="1" shrinkToFit="1"/>
    </xf>
    <xf numFmtId="0" fontId="0" fillId="0" borderId="20" xfId="3" applyFont="1" applyFill="1" applyBorder="1" applyAlignment="1">
      <alignment vertical="top" wrapText="1"/>
    </xf>
    <xf numFmtId="0" fontId="0" fillId="0" borderId="20" xfId="0" applyFont="1" applyFill="1" applyBorder="1" applyAlignment="1">
      <alignment horizontal="left" wrapText="1"/>
    </xf>
    <xf numFmtId="1" fontId="0" fillId="18" borderId="20" xfId="0" applyNumberFormat="1" applyFont="1" applyFill="1" applyBorder="1" applyAlignment="1">
      <alignment horizontal="right" wrapText="1"/>
    </xf>
    <xf numFmtId="0" fontId="0" fillId="18" borderId="20" xfId="0" applyFont="1" applyFill="1" applyBorder="1" applyAlignment="1">
      <alignment horizontal="right" wrapText="1"/>
    </xf>
    <xf numFmtId="0" fontId="0" fillId="0" borderId="20" xfId="20" applyFont="1" applyFill="1" applyBorder="1" applyAlignment="1">
      <alignment horizontal="left" wrapText="1"/>
    </xf>
    <xf numFmtId="49" fontId="59" fillId="0" borderId="20" xfId="0" applyNumberFormat="1" applyFont="1" applyFill="1" applyBorder="1" applyAlignment="1">
      <alignment horizontal="center" wrapText="1"/>
    </xf>
    <xf numFmtId="49" fontId="72" fillId="0" borderId="20" xfId="0" applyNumberFormat="1" applyFont="1" applyFill="1" applyBorder="1" applyAlignment="1">
      <alignment horizontal="center"/>
    </xf>
    <xf numFmtId="1" fontId="0" fillId="0" borderId="20" xfId="0" applyNumberFormat="1" applyFont="1" applyFill="1" applyBorder="1" applyAlignment="1" applyProtection="1">
      <alignment horizontal="right"/>
    </xf>
    <xf numFmtId="49" fontId="56" fillId="0" borderId="20" xfId="0" applyNumberFormat="1" applyFont="1" applyFill="1" applyBorder="1" applyAlignment="1">
      <alignment horizontal="center" wrapText="1"/>
    </xf>
    <xf numFmtId="49" fontId="16" fillId="0" borderId="20" xfId="0" applyNumberFormat="1" applyFont="1" applyFill="1" applyBorder="1" applyAlignment="1">
      <alignment horizontal="right" wrapText="1"/>
    </xf>
    <xf numFmtId="0" fontId="16" fillId="0" borderId="20" xfId="0" applyFont="1" applyFill="1" applyBorder="1" applyAlignment="1">
      <alignment horizontal="center" wrapText="1"/>
    </xf>
    <xf numFmtId="0" fontId="16" fillId="0" borderId="20" xfId="0" applyFont="1" applyFill="1" applyBorder="1" applyAlignment="1">
      <alignment wrapText="1"/>
    </xf>
    <xf numFmtId="0" fontId="16" fillId="0" borderId="20" xfId="3" applyFont="1" applyFill="1" applyBorder="1" applyAlignment="1">
      <alignment wrapText="1"/>
    </xf>
    <xf numFmtId="49" fontId="51" fillId="18" borderId="20" xfId="0" applyNumberFormat="1" applyFont="1" applyFill="1" applyBorder="1" applyAlignment="1">
      <alignment horizontal="center"/>
    </xf>
    <xf numFmtId="0" fontId="0" fillId="18" borderId="20" xfId="0" applyFont="1" applyFill="1" applyBorder="1" applyAlignment="1">
      <alignment horizontal="center" wrapText="1"/>
    </xf>
    <xf numFmtId="0" fontId="15" fillId="18" borderId="0" xfId="0" applyFont="1" applyFill="1" applyBorder="1"/>
    <xf numFmtId="0" fontId="0" fillId="18" borderId="20" xfId="0" applyFont="1" applyFill="1" applyBorder="1" applyAlignment="1">
      <alignment horizontal="right" vertical="center" wrapText="1"/>
    </xf>
    <xf numFmtId="49" fontId="62" fillId="18" borderId="20" xfId="0" applyNumberFormat="1" applyFont="1" applyFill="1" applyBorder="1" applyAlignment="1">
      <alignment horizontal="center"/>
    </xf>
    <xf numFmtId="0" fontId="0" fillId="18" borderId="0" xfId="0" applyFont="1" applyFill="1" applyBorder="1"/>
    <xf numFmtId="1" fontId="0" fillId="18" borderId="20" xfId="0" applyNumberFormat="1" applyFont="1" applyFill="1" applyBorder="1" applyAlignment="1">
      <alignment horizontal="right"/>
    </xf>
    <xf numFmtId="0" fontId="0" fillId="0" borderId="20" xfId="0" applyFont="1" applyBorder="1" applyAlignment="1">
      <alignment horizontal="right" vertical="center" wrapText="1"/>
    </xf>
    <xf numFmtId="1" fontId="0" fillId="0" borderId="20" xfId="0" applyNumberFormat="1" applyFont="1" applyFill="1" applyBorder="1" applyAlignment="1">
      <alignment horizontal="center" wrapText="1"/>
    </xf>
    <xf numFmtId="1" fontId="16" fillId="0" borderId="20" xfId="0" applyNumberFormat="1" applyFont="1" applyFill="1" applyBorder="1" applyAlignment="1">
      <alignment horizontal="right" wrapText="1"/>
    </xf>
    <xf numFmtId="0" fontId="16" fillId="0" borderId="0" xfId="0" applyFont="1" applyFill="1" applyBorder="1" applyAlignment="1">
      <alignment wrapText="1"/>
    </xf>
    <xf numFmtId="0" fontId="16" fillId="0" borderId="0" xfId="0" applyFont="1" applyAlignment="1">
      <alignment vertical="center"/>
    </xf>
    <xf numFmtId="0" fontId="15" fillId="0" borderId="0" xfId="0" applyFont="1" applyFill="1" applyBorder="1" applyAlignment="1">
      <alignment wrapText="1"/>
    </xf>
    <xf numFmtId="0" fontId="9" fillId="0" borderId="5" xfId="0" applyFont="1" applyFill="1" applyBorder="1" applyAlignment="1"/>
    <xf numFmtId="0" fontId="0" fillId="0" borderId="5" xfId="0" applyFont="1" applyBorder="1" applyAlignment="1"/>
    <xf numFmtId="0" fontId="15" fillId="0" borderId="5" xfId="0" applyFont="1" applyBorder="1" applyAlignment="1"/>
    <xf numFmtId="0" fontId="0" fillId="0" borderId="21" xfId="0" applyBorder="1" applyAlignment="1"/>
    <xf numFmtId="0" fontId="0" fillId="0" borderId="0" xfId="0" applyAlignment="1">
      <alignment vertical="center" wrapText="1"/>
    </xf>
    <xf numFmtId="49" fontId="15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left"/>
    </xf>
    <xf numFmtId="49" fontId="51" fillId="0" borderId="0" xfId="0" applyNumberFormat="1" applyFont="1" applyFill="1" applyBorder="1" applyAlignment="1">
      <alignment horizontal="center"/>
    </xf>
    <xf numFmtId="0" fontId="80" fillId="0" borderId="0" xfId="0" applyFont="1" applyFill="1" applyBorder="1" applyAlignment="1">
      <alignment vertical="center"/>
    </xf>
    <xf numFmtId="49" fontId="52" fillId="0" borderId="0" xfId="0" applyNumberFormat="1" applyFont="1" applyFill="1" applyBorder="1" applyAlignment="1">
      <alignment horizontal="center"/>
    </xf>
    <xf numFmtId="0" fontId="80" fillId="0" borderId="0" xfId="0" applyFont="1" applyFill="1" applyAlignment="1">
      <alignment vertical="center"/>
    </xf>
    <xf numFmtId="0" fontId="0" fillId="0" borderId="21" xfId="0" applyFont="1" applyBorder="1"/>
    <xf numFmtId="0" fontId="0" fillId="0" borderId="5" xfId="0" applyFont="1" applyFill="1" applyBorder="1"/>
    <xf numFmtId="2" fontId="41" fillId="0" borderId="2" xfId="0" applyNumberFormat="1" applyFont="1" applyFill="1" applyBorder="1" applyAlignment="1">
      <alignment horizontal="right"/>
    </xf>
    <xf numFmtId="2" fontId="23" fillId="0" borderId="2" xfId="0" applyNumberFormat="1" applyFont="1" applyFill="1" applyBorder="1"/>
    <xf numFmtId="1" fontId="17" fillId="19" borderId="3" xfId="0" applyNumberFormat="1" applyFont="1" applyFill="1" applyBorder="1" applyAlignment="1">
      <alignment horizontal="center"/>
    </xf>
    <xf numFmtId="1" fontId="17" fillId="21" borderId="3" xfId="0" applyNumberFormat="1" applyFont="1" applyFill="1" applyBorder="1" applyAlignment="1">
      <alignment horizontal="center"/>
    </xf>
    <xf numFmtId="1" fontId="42" fillId="10" borderId="1" xfId="0" applyNumberFormat="1" applyFont="1" applyFill="1" applyBorder="1" applyAlignment="1">
      <alignment horizontal="center"/>
    </xf>
    <xf numFmtId="1" fontId="42" fillId="10" borderId="4" xfId="0" applyNumberFormat="1" applyFont="1" applyFill="1" applyBorder="1" applyAlignment="1">
      <alignment horizontal="center"/>
    </xf>
    <xf numFmtId="1" fontId="41" fillId="0" borderId="20" xfId="0" applyNumberFormat="1" applyFont="1" applyFill="1" applyBorder="1"/>
    <xf numFmtId="1" fontId="41" fillId="0" borderId="20" xfId="0" applyNumberFormat="1" applyFont="1" applyBorder="1"/>
    <xf numFmtId="1" fontId="23" fillId="0" borderId="20" xfId="0" applyNumberFormat="1" applyFont="1" applyFill="1" applyBorder="1"/>
    <xf numFmtId="1" fontId="41" fillId="0" borderId="2" xfId="0" applyNumberFormat="1" applyFont="1" applyFill="1" applyBorder="1" applyAlignment="1">
      <alignment horizontal="right"/>
    </xf>
    <xf numFmtId="1" fontId="41" fillId="0" borderId="2" xfId="0" applyNumberFormat="1" applyFont="1" applyFill="1" applyBorder="1"/>
    <xf numFmtId="1" fontId="39" fillId="0" borderId="2" xfId="0" applyNumberFormat="1" applyFont="1" applyFill="1" applyBorder="1"/>
    <xf numFmtId="1" fontId="39" fillId="0" borderId="2" xfId="0" applyNumberFormat="1" applyFont="1" applyBorder="1" applyAlignment="1">
      <alignment horizontal="right"/>
    </xf>
    <xf numFmtId="1" fontId="39" fillId="0" borderId="2" xfId="0" applyNumberFormat="1" applyFont="1" applyFill="1" applyBorder="1" applyAlignment="1">
      <alignment horizontal="right"/>
    </xf>
    <xf numFmtId="1" fontId="39" fillId="0" borderId="2" xfId="0" applyNumberFormat="1" applyFont="1" applyBorder="1"/>
    <xf numFmtId="1" fontId="41" fillId="10" borderId="2" xfId="0" applyNumberFormat="1" applyFont="1" applyFill="1" applyBorder="1" applyAlignment="1">
      <alignment horizontal="right"/>
    </xf>
    <xf numFmtId="1" fontId="41" fillId="7" borderId="2" xfId="0" applyNumberFormat="1" applyFont="1" applyFill="1" applyBorder="1" applyAlignment="1">
      <alignment horizontal="right"/>
    </xf>
    <xf numFmtId="1" fontId="23" fillId="0" borderId="2" xfId="0" applyNumberFormat="1" applyFont="1" applyFill="1" applyBorder="1" applyProtection="1"/>
    <xf numFmtId="1" fontId="89" fillId="11" borderId="2" xfId="0" applyNumberFormat="1" applyFont="1" applyFill="1" applyBorder="1" applyAlignment="1">
      <alignment horizontal="right"/>
    </xf>
    <xf numFmtId="0" fontId="0" fillId="0" borderId="0" xfId="0" applyFont="1" applyFill="1" applyAlignment="1">
      <alignment horizontal="left"/>
    </xf>
    <xf numFmtId="0" fontId="91" fillId="0" borderId="0" xfId="0" applyFont="1"/>
    <xf numFmtId="1" fontId="46" fillId="3" borderId="20" xfId="0" applyNumberFormat="1" applyFont="1" applyFill="1" applyBorder="1"/>
    <xf numFmtId="49" fontId="92" fillId="0" borderId="20" xfId="0" applyNumberFormat="1" applyFont="1" applyFill="1" applyBorder="1" applyAlignment="1">
      <alignment horizontal="center"/>
    </xf>
    <xf numFmtId="49" fontId="93" fillId="0" borderId="2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left"/>
    </xf>
    <xf numFmtId="0" fontId="76" fillId="0" borderId="0" xfId="0" applyFont="1" applyFill="1" applyBorder="1"/>
    <xf numFmtId="1" fontId="41" fillId="0" borderId="20" xfId="0" applyNumberFormat="1" applyFont="1" applyBorder="1" applyAlignment="1">
      <alignment horizontal="right"/>
    </xf>
    <xf numFmtId="49" fontId="60" fillId="0" borderId="20" xfId="0" applyNumberFormat="1" applyFont="1" applyFill="1" applyBorder="1" applyAlignment="1">
      <alignment horizontal="center"/>
    </xf>
    <xf numFmtId="1" fontId="41" fillId="4" borderId="2" xfId="0" applyNumberFormat="1" applyFont="1" applyFill="1" applyBorder="1" applyAlignment="1">
      <alignment horizontal="right"/>
    </xf>
    <xf numFmtId="0" fontId="0" fillId="7" borderId="5" xfId="0" applyFont="1" applyFill="1" applyBorder="1"/>
    <xf numFmtId="0" fontId="0" fillId="0" borderId="5" xfId="0" applyFont="1" applyBorder="1"/>
    <xf numFmtId="0" fontId="19" fillId="0" borderId="5" xfId="0" applyFont="1" applyBorder="1"/>
    <xf numFmtId="0" fontId="85" fillId="0" borderId="5" xfId="0" applyFont="1" applyBorder="1"/>
    <xf numFmtId="0" fontId="0" fillId="7" borderId="21" xfId="0" applyFont="1" applyFill="1" applyBorder="1"/>
    <xf numFmtId="0" fontId="0" fillId="0" borderId="21" xfId="0" applyFont="1" applyBorder="1" applyAlignment="1">
      <alignment horizontal="left" vertical="center"/>
    </xf>
    <xf numFmtId="0" fontId="0" fillId="0" borderId="0" xfId="0" applyBorder="1"/>
    <xf numFmtId="0" fontId="19" fillId="0" borderId="21" xfId="0" applyFont="1" applyBorder="1"/>
    <xf numFmtId="0" fontId="85" fillId="0" borderId="21" xfId="0" applyFont="1" applyBorder="1"/>
    <xf numFmtId="1" fontId="17" fillId="20" borderId="1" xfId="0" applyNumberFormat="1" applyFont="1" applyFill="1" applyBorder="1" applyAlignment="1">
      <alignment horizontal="center"/>
    </xf>
    <xf numFmtId="1" fontId="17" fillId="22" borderId="1" xfId="0" applyNumberFormat="1" applyFont="1" applyFill="1" applyBorder="1" applyAlignment="1">
      <alignment horizontal="center"/>
    </xf>
    <xf numFmtId="1" fontId="14" fillId="5" borderId="13" xfId="0" applyNumberFormat="1" applyFont="1" applyFill="1" applyBorder="1"/>
    <xf numFmtId="0" fontId="14" fillId="5" borderId="12" xfId="0" applyFont="1" applyFill="1" applyBorder="1" applyAlignment="1">
      <alignment horizontal="left"/>
    </xf>
    <xf numFmtId="49" fontId="15" fillId="0" borderId="20" xfId="0" applyNumberFormat="1" applyFont="1" applyFill="1" applyBorder="1" applyAlignment="1">
      <alignment horizontal="center" wrapText="1"/>
    </xf>
    <xf numFmtId="0" fontId="15" fillId="0" borderId="20" xfId="0" applyFont="1" applyFill="1" applyBorder="1" applyAlignment="1">
      <alignment wrapText="1"/>
    </xf>
    <xf numFmtId="49" fontId="30" fillId="0" borderId="20" xfId="0" applyNumberFormat="1" applyFont="1" applyFill="1" applyBorder="1" applyAlignment="1">
      <alignment horizontal="center" wrapText="1"/>
    </xf>
    <xf numFmtId="0" fontId="26" fillId="0" borderId="20" xfId="0" applyFont="1" applyFill="1" applyBorder="1" applyAlignment="1">
      <alignment wrapText="1"/>
    </xf>
    <xf numFmtId="1" fontId="26" fillId="0" borderId="20" xfId="0" applyNumberFormat="1" applyFont="1" applyFill="1" applyBorder="1" applyAlignment="1">
      <alignment horizontal="center" wrapText="1"/>
    </xf>
    <xf numFmtId="49" fontId="15" fillId="0" borderId="20" xfId="0" applyNumberFormat="1" applyFont="1" applyFill="1" applyBorder="1" applyAlignment="1">
      <alignment horizontal="center"/>
    </xf>
    <xf numFmtId="0" fontId="15" fillId="0" borderId="20" xfId="0" applyFont="1" applyFill="1" applyBorder="1"/>
    <xf numFmtId="1" fontId="15" fillId="0" borderId="20" xfId="0" applyNumberFormat="1" applyFont="1" applyFill="1" applyBorder="1" applyAlignment="1">
      <alignment horizontal="right"/>
    </xf>
    <xf numFmtId="1" fontId="16" fillId="0" borderId="20" xfId="0" applyNumberFormat="1" applyFont="1" applyFill="1" applyBorder="1" applyAlignment="1">
      <alignment horizontal="right"/>
    </xf>
    <xf numFmtId="49" fontId="48" fillId="0" borderId="20" xfId="0" applyNumberFormat="1" applyFont="1" applyFill="1" applyBorder="1" applyAlignment="1">
      <alignment horizontal="center" wrapText="1"/>
    </xf>
    <xf numFmtId="49" fontId="50" fillId="0" borderId="20" xfId="0" applyNumberFormat="1" applyFont="1" applyFill="1" applyBorder="1" applyAlignment="1">
      <alignment horizontal="center" wrapText="1"/>
    </xf>
    <xf numFmtId="0" fontId="49" fillId="0" borderId="20" xfId="0" applyFont="1" applyFill="1" applyBorder="1" applyAlignment="1">
      <alignment horizontal="center" wrapText="1"/>
    </xf>
    <xf numFmtId="0" fontId="23" fillId="0" borderId="20" xfId="0" applyFont="1" applyFill="1" applyBorder="1" applyAlignment="1"/>
    <xf numFmtId="0" fontId="23" fillId="0" borderId="20" xfId="0" applyFont="1" applyFill="1" applyBorder="1" applyAlignment="1">
      <alignment wrapText="1"/>
    </xf>
    <xf numFmtId="1" fontId="23" fillId="0" borderId="20" xfId="0" applyNumberFormat="1" applyFont="1" applyFill="1" applyBorder="1" applyAlignment="1">
      <alignment horizontal="right" wrapText="1"/>
    </xf>
    <xf numFmtId="49" fontId="22" fillId="0" borderId="20" xfId="0" applyNumberFormat="1" applyFont="1" applyFill="1" applyBorder="1" applyAlignment="1">
      <alignment horizontal="center"/>
    </xf>
    <xf numFmtId="49" fontId="52" fillId="0" borderId="20" xfId="0" applyNumberFormat="1" applyFont="1" applyFill="1" applyBorder="1" applyAlignment="1">
      <alignment horizontal="center"/>
    </xf>
    <xf numFmtId="49" fontId="53" fillId="0" borderId="20" xfId="0" applyNumberFormat="1" applyFont="1" applyFill="1" applyBorder="1" applyAlignment="1">
      <alignment horizontal="center"/>
    </xf>
    <xf numFmtId="1" fontId="0" fillId="0" borderId="20" xfId="19" applyNumberFormat="1" applyFont="1" applyFill="1" applyBorder="1" applyAlignment="1">
      <alignment horizontal="right"/>
    </xf>
    <xf numFmtId="49" fontId="29" fillId="0" borderId="20" xfId="0" applyNumberFormat="1" applyFont="1" applyFill="1" applyBorder="1" applyAlignment="1">
      <alignment horizontal="center"/>
    </xf>
    <xf numFmtId="0" fontId="28" fillId="0" borderId="20" xfId="0" applyFont="1" applyFill="1" applyBorder="1" applyAlignment="1"/>
    <xf numFmtId="1" fontId="0" fillId="0" borderId="20" xfId="3" applyNumberFormat="1" applyFont="1" applyFill="1" applyBorder="1" applyAlignment="1">
      <alignment horizontal="right"/>
    </xf>
    <xf numFmtId="1" fontId="0" fillId="0" borderId="20" xfId="3" applyNumberFormat="1" applyFont="1" applyFill="1" applyBorder="1"/>
    <xf numFmtId="1" fontId="23" fillId="0" borderId="20" xfId="3" applyNumberFormat="1" applyFont="1" applyFill="1" applyBorder="1"/>
    <xf numFmtId="49" fontId="41" fillId="0" borderId="20" xfId="0" applyNumberFormat="1" applyFont="1" applyFill="1" applyBorder="1" applyAlignment="1">
      <alignment horizontal="center"/>
    </xf>
    <xf numFmtId="49" fontId="54" fillId="0" borderId="20" xfId="0" applyNumberFormat="1" applyFont="1" applyFill="1" applyBorder="1" applyAlignment="1">
      <alignment horizontal="center"/>
    </xf>
    <xf numFmtId="0" fontId="29" fillId="0" borderId="20" xfId="0" applyFont="1" applyFill="1" applyBorder="1"/>
    <xf numFmtId="49" fontId="55" fillId="0" borderId="20" xfId="0" applyNumberFormat="1" applyFont="1" applyFill="1" applyBorder="1" applyAlignment="1">
      <alignment horizontal="center"/>
    </xf>
    <xf numFmtId="49" fontId="66" fillId="0" borderId="20" xfId="0" applyNumberFormat="1" applyFont="1" applyFill="1" applyBorder="1" applyAlignment="1">
      <alignment horizontal="center"/>
    </xf>
    <xf numFmtId="49" fontId="49" fillId="18" borderId="20" xfId="0" applyNumberFormat="1" applyFont="1" applyFill="1" applyBorder="1" applyAlignment="1">
      <alignment horizontal="center"/>
    </xf>
    <xf numFmtId="0" fontId="23" fillId="18" borderId="20" xfId="0" applyFont="1" applyFill="1" applyBorder="1"/>
    <xf numFmtId="1" fontId="23" fillId="18" borderId="20" xfId="0" applyNumberFormat="1" applyFont="1" applyFill="1" applyBorder="1" applyAlignment="1">
      <alignment horizontal="right"/>
    </xf>
    <xf numFmtId="49" fontId="51" fillId="0" borderId="20" xfId="0" applyNumberFormat="1" applyFont="1" applyFill="1" applyBorder="1" applyAlignment="1" applyProtection="1">
      <alignment horizontal="center"/>
    </xf>
    <xf numFmtId="49" fontId="57" fillId="18" borderId="20" xfId="0" applyNumberFormat="1" applyFont="1" applyFill="1" applyBorder="1" applyAlignment="1">
      <alignment horizontal="center"/>
    </xf>
    <xf numFmtId="49" fontId="57" fillId="0" borderId="20" xfId="0" applyNumberFormat="1" applyFont="1" applyFill="1" applyBorder="1" applyAlignment="1">
      <alignment horizontal="center"/>
    </xf>
    <xf numFmtId="0" fontId="23" fillId="0" borderId="20" xfId="0" applyFont="1" applyFill="1" applyBorder="1" applyAlignment="1">
      <alignment horizontal="left"/>
    </xf>
    <xf numFmtId="1" fontId="38" fillId="0" borderId="20" xfId="0" applyNumberFormat="1" applyFont="1" applyFill="1" applyBorder="1"/>
    <xf numFmtId="49" fontId="54" fillId="0" borderId="20" xfId="0" applyNumberFormat="1" applyFont="1" applyFill="1" applyBorder="1" applyAlignment="1" applyProtection="1">
      <alignment horizontal="center"/>
    </xf>
    <xf numFmtId="49" fontId="88" fillId="0" borderId="20" xfId="0" applyNumberFormat="1" applyFont="1" applyFill="1" applyBorder="1" applyAlignment="1">
      <alignment horizontal="center"/>
    </xf>
    <xf numFmtId="49" fontId="90" fillId="0" borderId="20" xfId="0" applyNumberFormat="1" applyFont="1" applyFill="1" applyBorder="1" applyAlignment="1">
      <alignment horizontal="center"/>
    </xf>
    <xf numFmtId="49" fontId="59" fillId="0" borderId="20" xfId="0" applyNumberFormat="1" applyFont="1" applyFill="1" applyBorder="1" applyAlignment="1">
      <alignment horizontal="center"/>
    </xf>
    <xf numFmtId="1" fontId="0" fillId="0" borderId="20" xfId="4" applyNumberFormat="1" applyFont="1" applyFill="1" applyBorder="1"/>
    <xf numFmtId="1" fontId="23" fillId="0" borderId="20" xfId="10" applyNumberFormat="1" applyFont="1" applyFill="1" applyBorder="1" applyAlignment="1">
      <alignment horizontal="right"/>
    </xf>
    <xf numFmtId="49" fontId="61" fillId="0" borderId="20" xfId="0" applyNumberFormat="1" applyFont="1" applyFill="1" applyBorder="1" applyAlignment="1">
      <alignment horizontal="center"/>
    </xf>
    <xf numFmtId="1" fontId="16" fillId="0" borderId="20" xfId="0" applyNumberFormat="1" applyFont="1" applyFill="1" applyBorder="1"/>
    <xf numFmtId="1" fontId="23" fillId="0" borderId="20" xfId="3" applyNumberFormat="1" applyFont="1" applyFill="1" applyBorder="1" applyAlignment="1">
      <alignment horizontal="right"/>
    </xf>
    <xf numFmtId="49" fontId="0" fillId="0" borderId="20" xfId="0" applyNumberFormat="1" applyFont="1" applyFill="1" applyBorder="1"/>
    <xf numFmtId="0" fontId="0" fillId="0" borderId="20" xfId="0" applyFont="1" applyFill="1" applyBorder="1" applyAlignment="1">
      <alignment horizontal="left"/>
    </xf>
    <xf numFmtId="1" fontId="0" fillId="0" borderId="20" xfId="0" applyNumberFormat="1" applyFont="1" applyFill="1" applyBorder="1" applyAlignment="1">
      <alignment horizontal="left"/>
    </xf>
    <xf numFmtId="0" fontId="28" fillId="0" borderId="20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vertical="center"/>
    </xf>
    <xf numFmtId="1" fontId="15" fillId="0" borderId="20" xfId="3" applyNumberFormat="1" applyFont="1" applyFill="1" applyBorder="1" applyAlignment="1">
      <alignment horizontal="right"/>
    </xf>
    <xf numFmtId="0" fontId="37" fillId="0" borderId="20" xfId="0" applyFont="1" applyFill="1" applyBorder="1"/>
    <xf numFmtId="49" fontId="49" fillId="0" borderId="20" xfId="0" applyNumberFormat="1" applyFont="1" applyFill="1" applyBorder="1" applyAlignment="1" applyProtection="1">
      <alignment horizontal="center"/>
    </xf>
    <xf numFmtId="49" fontId="23" fillId="0" borderId="20" xfId="0" applyNumberFormat="1" applyFont="1" applyFill="1" applyBorder="1"/>
    <xf numFmtId="49" fontId="58" fillId="0" borderId="20" xfId="0" applyNumberFormat="1" applyFont="1" applyFill="1" applyBorder="1" applyAlignment="1">
      <alignment horizontal="center"/>
    </xf>
    <xf numFmtId="0" fontId="0" fillId="0" borderId="20" xfId="0" applyFont="1" applyFill="1" applyBorder="1" applyProtection="1"/>
    <xf numFmtId="1" fontId="0" fillId="0" borderId="20" xfId="0" applyNumberFormat="1" applyFont="1" applyFill="1" applyBorder="1" applyProtection="1"/>
    <xf numFmtId="49" fontId="50" fillId="0" borderId="20" xfId="0" applyNumberFormat="1" applyFont="1" applyFill="1" applyBorder="1" applyAlignment="1" applyProtection="1">
      <alignment horizontal="center"/>
    </xf>
    <xf numFmtId="49" fontId="78" fillId="0" borderId="20" xfId="0" applyNumberFormat="1" applyFont="1" applyFill="1" applyBorder="1" applyAlignment="1">
      <alignment horizontal="center"/>
    </xf>
    <xf numFmtId="1" fontId="23" fillId="0" borderId="20" xfId="0" applyNumberFormat="1" applyFont="1" applyFill="1" applyBorder="1" applyAlignment="1" applyProtection="1">
      <alignment horizontal="right"/>
    </xf>
    <xf numFmtId="49" fontId="72" fillId="0" borderId="20" xfId="0" applyNumberFormat="1" applyFont="1" applyFill="1" applyBorder="1" applyAlignment="1" applyProtection="1">
      <alignment horizontal="center"/>
    </xf>
    <xf numFmtId="49" fontId="60" fillId="0" borderId="20" xfId="0" applyNumberFormat="1" applyFont="1" applyFill="1" applyBorder="1" applyAlignment="1" applyProtection="1">
      <alignment horizontal="center"/>
    </xf>
    <xf numFmtId="49" fontId="78" fillId="18" borderId="20" xfId="0" applyNumberFormat="1" applyFont="1" applyFill="1" applyBorder="1" applyAlignment="1">
      <alignment horizontal="center"/>
    </xf>
    <xf numFmtId="49" fontId="57" fillId="0" borderId="20" xfId="0" applyNumberFormat="1" applyFont="1" applyFill="1" applyBorder="1" applyAlignment="1" applyProtection="1">
      <alignment horizontal="center"/>
    </xf>
    <xf numFmtId="49" fontId="64" fillId="0" borderId="20" xfId="0" applyNumberFormat="1" applyFont="1" applyFill="1" applyBorder="1" applyAlignment="1">
      <alignment horizontal="center"/>
    </xf>
    <xf numFmtId="49" fontId="23" fillId="0" borderId="20" xfId="0" applyNumberFormat="1" applyFont="1" applyFill="1" applyBorder="1" applyAlignment="1">
      <alignment horizontal="left"/>
    </xf>
    <xf numFmtId="49" fontId="41" fillId="0" borderId="20" xfId="0" applyNumberFormat="1" applyFont="1" applyFill="1" applyBorder="1" applyAlignment="1" applyProtection="1">
      <alignment horizontal="center"/>
    </xf>
    <xf numFmtId="0" fontId="23" fillId="0" borderId="20" xfId="2" applyFont="1" applyFill="1" applyBorder="1" applyAlignment="1">
      <alignment horizontal="left"/>
    </xf>
    <xf numFmtId="1" fontId="23" fillId="0" borderId="20" xfId="2" applyNumberFormat="1" applyFont="1" applyFill="1" applyBorder="1" applyAlignment="1">
      <alignment horizontal="right"/>
    </xf>
    <xf numFmtId="1" fontId="0" fillId="0" borderId="20" xfId="2" applyNumberFormat="1" applyFont="1" applyFill="1" applyBorder="1" applyAlignment="1">
      <alignment horizontal="right"/>
    </xf>
    <xf numFmtId="0" fontId="23" fillId="0" borderId="20" xfId="2" applyFont="1" applyFill="1" applyBorder="1"/>
    <xf numFmtId="0" fontId="25" fillId="13" borderId="0" xfId="0" applyFont="1" applyFill="1" applyBorder="1"/>
    <xf numFmtId="0" fontId="25" fillId="0" borderId="0" xfId="0" applyFont="1" applyFill="1" applyBorder="1"/>
    <xf numFmtId="1" fontId="15" fillId="0" borderId="0" xfId="0" applyNumberFormat="1" applyFont="1" applyFill="1" applyBorder="1" applyAlignment="1">
      <alignment horizontal="right"/>
    </xf>
    <xf numFmtId="1" fontId="23" fillId="0" borderId="0" xfId="0" applyNumberFormat="1" applyFont="1" applyFill="1" applyBorder="1" applyAlignment="1">
      <alignment horizontal="right"/>
    </xf>
    <xf numFmtId="0" fontId="27" fillId="0" borderId="0" xfId="0" applyFont="1" applyFill="1" applyBorder="1"/>
    <xf numFmtId="49" fontId="49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/>
    <xf numFmtId="0" fontId="27" fillId="18" borderId="0" xfId="0" applyFont="1" applyFill="1" applyBorder="1"/>
    <xf numFmtId="0" fontId="23" fillId="18" borderId="0" xfId="0" applyFont="1" applyFill="1" applyBorder="1" applyAlignment="1">
      <alignment horizontal="left"/>
    </xf>
    <xf numFmtId="0" fontId="24" fillId="0" borderId="0" xfId="0" applyFont="1" applyFill="1" applyBorder="1"/>
    <xf numFmtId="49" fontId="23" fillId="0" borderId="0" xfId="0" applyNumberFormat="1" applyFont="1" applyFill="1" applyBorder="1"/>
    <xf numFmtId="0" fontId="0" fillId="0" borderId="0" xfId="0" applyFont="1" applyFill="1" applyBorder="1" applyProtection="1"/>
    <xf numFmtId="0" fontId="27" fillId="0" borderId="0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left"/>
    </xf>
    <xf numFmtId="1" fontId="0" fillId="0" borderId="36" xfId="0" applyNumberFormat="1" applyFont="1" applyFill="1" applyBorder="1" applyAlignment="1">
      <alignment horizontal="right" wrapText="1"/>
    </xf>
    <xf numFmtId="1" fontId="65" fillId="15" borderId="36" xfId="0" applyNumberFormat="1" applyFont="1" applyFill="1" applyBorder="1" applyAlignment="1">
      <alignment horizontal="right" wrapText="1"/>
    </xf>
    <xf numFmtId="1" fontId="70" fillId="0" borderId="36" xfId="0" applyNumberFormat="1" applyFont="1" applyFill="1" applyBorder="1" applyAlignment="1">
      <alignment horizontal="right"/>
    </xf>
    <xf numFmtId="1" fontId="39" fillId="0" borderId="36" xfId="0" applyNumberFormat="1" applyFont="1" applyFill="1" applyBorder="1" applyAlignment="1">
      <alignment horizontal="right"/>
    </xf>
    <xf numFmtId="1" fontId="23" fillId="0" borderId="36" xfId="0" applyNumberFormat="1" applyFont="1" applyFill="1" applyBorder="1" applyAlignment="1">
      <alignment horizontal="right"/>
    </xf>
    <xf numFmtId="1" fontId="39" fillId="0" borderId="36" xfId="0" applyNumberFormat="1" applyFont="1" applyFill="1" applyBorder="1" applyAlignment="1">
      <alignment horizontal="right" wrapText="1"/>
    </xf>
    <xf numFmtId="1" fontId="23" fillId="0" borderId="36" xfId="0" applyNumberFormat="1" applyFont="1" applyFill="1" applyBorder="1" applyAlignment="1">
      <alignment horizontal="right" wrapText="1"/>
    </xf>
    <xf numFmtId="1" fontId="39" fillId="0" borderId="36" xfId="19" applyNumberFormat="1" applyFont="1" applyFill="1" applyBorder="1" applyAlignment="1">
      <alignment horizontal="right"/>
    </xf>
    <xf numFmtId="1" fontId="15" fillId="0" borderId="36" xfId="0" applyNumberFormat="1" applyFont="1" applyFill="1" applyBorder="1" applyAlignment="1">
      <alignment horizontal="right"/>
    </xf>
    <xf numFmtId="1" fontId="39" fillId="0" borderId="36" xfId="3" applyNumberFormat="1" applyFont="1" applyFill="1" applyBorder="1"/>
    <xf numFmtId="1" fontId="23" fillId="0" borderId="36" xfId="3" applyNumberFormat="1" applyFont="1" applyFill="1" applyBorder="1"/>
    <xf numFmtId="1" fontId="84" fillId="0" borderId="36" xfId="0" applyNumberFormat="1" applyFont="1" applyFill="1" applyBorder="1" applyAlignment="1">
      <alignment horizontal="right"/>
    </xf>
    <xf numFmtId="1" fontId="23" fillId="18" borderId="36" xfId="0" applyNumberFormat="1" applyFont="1" applyFill="1" applyBorder="1" applyAlignment="1">
      <alignment horizontal="right"/>
    </xf>
    <xf numFmtId="1" fontId="39" fillId="0" borderId="36" xfId="0" applyNumberFormat="1" applyFont="1" applyFill="1" applyBorder="1"/>
    <xf numFmtId="1" fontId="23" fillId="0" borderId="36" xfId="0" applyNumberFormat="1" applyFont="1" applyFill="1" applyBorder="1"/>
    <xf numFmtId="1" fontId="40" fillId="0" borderId="36" xfId="0" applyNumberFormat="1" applyFont="1" applyFill="1" applyBorder="1" applyAlignment="1">
      <alignment horizontal="right"/>
    </xf>
    <xf numFmtId="1" fontId="39" fillId="0" borderId="36" xfId="4" applyNumberFormat="1" applyFont="1" applyFill="1" applyBorder="1"/>
    <xf numFmtId="1" fontId="23" fillId="0" borderId="36" xfId="10" applyNumberFormat="1" applyFont="1" applyFill="1" applyBorder="1" applyAlignment="1">
      <alignment horizontal="right"/>
    </xf>
    <xf numFmtId="1" fontId="70" fillId="0" borderId="36" xfId="0" applyNumberFormat="1" applyFont="1" applyFill="1" applyBorder="1"/>
    <xf numFmtId="1" fontId="37" fillId="0" borderId="36" xfId="0" applyNumberFormat="1" applyFont="1" applyFill="1" applyBorder="1" applyAlignment="1">
      <alignment horizontal="right"/>
    </xf>
    <xf numFmtId="1" fontId="71" fillId="0" borderId="36" xfId="0" applyNumberFormat="1" applyFont="1" applyFill="1" applyBorder="1" applyAlignment="1">
      <alignment horizontal="right"/>
    </xf>
    <xf numFmtId="1" fontId="23" fillId="0" borderId="36" xfId="3" applyNumberFormat="1" applyFont="1" applyFill="1" applyBorder="1" applyAlignment="1">
      <alignment horizontal="right"/>
    </xf>
    <xf numFmtId="1" fontId="39" fillId="0" borderId="36" xfId="0" applyNumberFormat="1" applyFont="1" applyFill="1" applyBorder="1" applyAlignment="1" applyProtection="1">
      <alignment horizontal="right"/>
    </xf>
    <xf numFmtId="1" fontId="23" fillId="0" borderId="36" xfId="0" applyNumberFormat="1" applyFont="1" applyFill="1" applyBorder="1" applyAlignment="1" applyProtection="1">
      <alignment horizontal="right"/>
    </xf>
    <xf numFmtId="1" fontId="41" fillId="0" borderId="36" xfId="0" applyNumberFormat="1" applyFont="1" applyFill="1" applyBorder="1" applyAlignment="1">
      <alignment horizontal="right"/>
    </xf>
    <xf numFmtId="1" fontId="23" fillId="0" borderId="36" xfId="2" applyNumberFormat="1" applyFont="1" applyFill="1" applyBorder="1" applyAlignment="1">
      <alignment horizontal="right"/>
    </xf>
    <xf numFmtId="0" fontId="23" fillId="0" borderId="20" xfId="0" applyFont="1" applyFill="1" applyBorder="1" applyProtection="1"/>
    <xf numFmtId="0" fontId="23" fillId="0" borderId="20" xfId="0" applyFont="1" applyFill="1" applyBorder="1" applyAlignment="1">
      <alignment horizontal="left"/>
    </xf>
    <xf numFmtId="3" fontId="0" fillId="0" borderId="20" xfId="0" applyNumberFormat="1" applyFont="1" applyFill="1" applyBorder="1" applyAlignment="1">
      <alignment wrapText="1"/>
    </xf>
    <xf numFmtId="3" fontId="0" fillId="0" borderId="20" xfId="0" applyNumberFormat="1" applyFont="1" applyFill="1" applyBorder="1" applyAlignment="1">
      <alignment horizontal="right" wrapText="1"/>
    </xf>
    <xf numFmtId="49" fontId="94" fillId="0" borderId="20" xfId="0" applyNumberFormat="1" applyFont="1" applyFill="1" applyBorder="1" applyAlignment="1">
      <alignment horizontal="center"/>
    </xf>
    <xf numFmtId="49" fontId="62" fillId="0" borderId="20" xfId="0" applyNumberFormat="1" applyFont="1" applyFill="1" applyBorder="1" applyAlignment="1" applyProtection="1">
      <alignment horizontal="center"/>
    </xf>
    <xf numFmtId="49" fontId="63" fillId="0" borderId="20" xfId="0" applyNumberFormat="1" applyFont="1" applyFill="1" applyBorder="1" applyAlignment="1" applyProtection="1">
      <alignment horizontal="center"/>
    </xf>
    <xf numFmtId="0" fontId="23" fillId="0" borderId="20" xfId="0" applyFont="1" applyFill="1" applyBorder="1" applyAlignment="1">
      <alignment horizontal="left"/>
    </xf>
    <xf numFmtId="49" fontId="57" fillId="18" borderId="20" xfId="0" applyNumberFormat="1" applyFont="1" applyFill="1" applyBorder="1" applyAlignment="1" applyProtection="1">
      <alignment horizontal="center"/>
    </xf>
    <xf numFmtId="0" fontId="23" fillId="0" borderId="20" xfId="0" applyFont="1" applyFill="1" applyBorder="1" applyAlignment="1" applyProtection="1">
      <alignment horizontal="left"/>
    </xf>
    <xf numFmtId="0" fontId="23" fillId="0" borderId="20" xfId="0" applyFont="1" applyFill="1" applyBorder="1" applyAlignment="1">
      <alignment horizontal="left"/>
    </xf>
    <xf numFmtId="0" fontId="28" fillId="0" borderId="20" xfId="0" applyFont="1" applyFill="1" applyBorder="1" applyAlignment="1" applyProtection="1">
      <alignment horizontal="left" vertical="center"/>
    </xf>
    <xf numFmtId="0" fontId="23" fillId="0" borderId="20" xfId="2" applyFont="1" applyFill="1" applyBorder="1" applyAlignment="1" applyProtection="1">
      <alignment horizontal="left"/>
    </xf>
    <xf numFmtId="0" fontId="23" fillId="0" borderId="20" xfId="0" applyFont="1" applyFill="1" applyBorder="1" applyAlignment="1">
      <alignment horizontal="left"/>
    </xf>
    <xf numFmtId="168" fontId="23" fillId="0" borderId="2" xfId="0" applyNumberFormat="1" applyFont="1" applyFill="1" applyBorder="1"/>
    <xf numFmtId="0" fontId="95" fillId="0" borderId="2" xfId="0" applyFont="1" applyBorder="1" applyAlignment="1">
      <alignment horizontal="center"/>
    </xf>
    <xf numFmtId="49" fontId="15" fillId="0" borderId="20" xfId="0" applyNumberFormat="1" applyFont="1" applyFill="1" applyBorder="1" applyAlignment="1">
      <alignment horizontal="right" wrapText="1"/>
    </xf>
    <xf numFmtId="0" fontId="85" fillId="0" borderId="20" xfId="0" applyFont="1" applyFill="1" applyBorder="1" applyAlignment="1">
      <alignment horizontal="center" wrapText="1"/>
    </xf>
    <xf numFmtId="0" fontId="23" fillId="0" borderId="20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left"/>
    </xf>
    <xf numFmtId="0" fontId="0" fillId="0" borderId="20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left"/>
    </xf>
    <xf numFmtId="49" fontId="59" fillId="0" borderId="20" xfId="0" applyNumberFormat="1" applyFont="1" applyFill="1" applyBorder="1" applyAlignment="1" applyProtection="1">
      <alignment horizontal="center"/>
    </xf>
    <xf numFmtId="0" fontId="23" fillId="0" borderId="20" xfId="0" applyFont="1" applyFill="1" applyBorder="1" applyAlignment="1">
      <alignment horizontal="left"/>
    </xf>
    <xf numFmtId="3" fontId="37" fillId="0" borderId="0" xfId="0" applyNumberFormat="1" applyFont="1" applyFill="1" applyBorder="1"/>
    <xf numFmtId="0" fontId="23" fillId="0" borderId="20" xfId="0" applyFont="1" applyFill="1" applyBorder="1" applyAlignment="1">
      <alignment horizontal="left"/>
    </xf>
    <xf numFmtId="0" fontId="0" fillId="0" borderId="20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left"/>
    </xf>
    <xf numFmtId="49" fontId="96" fillId="0" borderId="20" xfId="0" applyNumberFormat="1" applyFont="1" applyFill="1" applyBorder="1" applyAlignment="1">
      <alignment horizontal="center"/>
    </xf>
    <xf numFmtId="0" fontId="39" fillId="13" borderId="20" xfId="0" applyFont="1" applyFill="1" applyBorder="1"/>
    <xf numFmtId="2" fontId="39" fillId="16" borderId="20" xfId="0" applyNumberFormat="1" applyFont="1" applyFill="1" applyBorder="1"/>
    <xf numFmtId="2" fontId="39" fillId="18" borderId="20" xfId="0" applyNumberFormat="1" applyFont="1" applyFill="1" applyBorder="1"/>
    <xf numFmtId="2" fontId="55" fillId="16" borderId="20" xfId="0" applyNumberFormat="1" applyFont="1" applyFill="1" applyBorder="1"/>
    <xf numFmtId="0" fontId="97" fillId="12" borderId="20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9" fontId="17" fillId="2" borderId="2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2" xfId="0" applyFill="1" applyBorder="1" applyAlignment="1"/>
    <xf numFmtId="0" fontId="23" fillId="0" borderId="20" xfId="0" applyFont="1" applyFill="1" applyBorder="1" applyAlignment="1">
      <alignment horizontal="left"/>
    </xf>
    <xf numFmtId="0" fontId="23" fillId="0" borderId="20" xfId="0" applyFont="1" applyFill="1" applyBorder="1" applyAlignment="1"/>
    <xf numFmtId="3" fontId="0" fillId="0" borderId="20" xfId="0" applyNumberFormat="1" applyFont="1" applyFill="1" applyBorder="1" applyAlignment="1">
      <alignment horizontal="right"/>
    </xf>
    <xf numFmtId="49" fontId="17" fillId="2" borderId="5" xfId="0" applyNumberFormat="1" applyFont="1" applyFill="1" applyBorder="1" applyAlignment="1">
      <alignment horizontal="left"/>
    </xf>
    <xf numFmtId="0" fontId="0" fillId="0" borderId="5" xfId="0" applyFill="1" applyBorder="1" applyAlignment="1"/>
    <xf numFmtId="2" fontId="15" fillId="0" borderId="2" xfId="0" applyNumberFormat="1" applyFont="1" applyFill="1" applyBorder="1" applyAlignment="1">
      <alignment horizontal="right"/>
    </xf>
    <xf numFmtId="1" fontId="59" fillId="13" borderId="0" xfId="0" applyNumberFormat="1" applyFont="1" applyFill="1"/>
    <xf numFmtId="0" fontId="59" fillId="0" borderId="0" xfId="0" applyFont="1"/>
    <xf numFmtId="1" fontId="59" fillId="0" borderId="0" xfId="0" applyNumberFormat="1" applyFont="1"/>
    <xf numFmtId="3" fontId="0" fillId="0" borderId="2" xfId="0" applyNumberFormat="1" applyFill="1" applyBorder="1" applyAlignment="1">
      <alignment horizontal="right" vertical="center"/>
    </xf>
    <xf numFmtId="0" fontId="15" fillId="0" borderId="0" xfId="0" applyFont="1" applyAlignment="1"/>
    <xf numFmtId="0" fontId="19" fillId="0" borderId="0" xfId="0" applyFont="1" applyAlignment="1">
      <alignment wrapText="1"/>
    </xf>
    <xf numFmtId="0" fontId="36" fillId="0" borderId="0" xfId="0" applyFont="1" applyFill="1"/>
    <xf numFmtId="1" fontId="36" fillId="0" borderId="0" xfId="0" applyNumberFormat="1" applyFont="1" applyFill="1"/>
    <xf numFmtId="9" fontId="36" fillId="0" borderId="0" xfId="0" applyNumberFormat="1" applyFont="1" applyFill="1"/>
    <xf numFmtId="166" fontId="36" fillId="0" borderId="0" xfId="0" applyNumberFormat="1" applyFont="1" applyFill="1"/>
    <xf numFmtId="165" fontId="36" fillId="0" borderId="0" xfId="0" applyNumberFormat="1" applyFont="1" applyFill="1"/>
    <xf numFmtId="0" fontId="59" fillId="0" borderId="0" xfId="0" applyFont="1" applyFill="1" applyBorder="1" applyAlignment="1"/>
    <xf numFmtId="0" fontId="0" fillId="0" borderId="0" xfId="0"/>
    <xf numFmtId="0" fontId="0" fillId="0" borderId="2" xfId="0" applyFont="1" applyFill="1" applyBorder="1" applyAlignment="1"/>
    <xf numFmtId="49" fontId="98" fillId="0" borderId="20" xfId="0" applyNumberFormat="1" applyFont="1" applyFill="1" applyBorder="1" applyAlignment="1" applyProtection="1">
      <alignment horizontal="center"/>
    </xf>
    <xf numFmtId="0" fontId="37" fillId="0" borderId="20" xfId="0" applyFont="1" applyFill="1" applyBorder="1" applyAlignment="1">
      <alignment horizontal="center" wrapText="1"/>
    </xf>
    <xf numFmtId="3" fontId="0" fillId="0" borderId="0" xfId="0" applyNumberFormat="1" applyFont="1" applyFill="1" applyBorder="1" applyAlignment="1"/>
    <xf numFmtId="0" fontId="0" fillId="0" borderId="20" xfId="0" applyFont="1" applyFill="1" applyBorder="1" applyAlignment="1">
      <alignment horizontal="left"/>
    </xf>
    <xf numFmtId="0" fontId="0" fillId="0" borderId="0" xfId="0"/>
    <xf numFmtId="1" fontId="0" fillId="0" borderId="36" xfId="0" applyNumberFormat="1" applyFont="1" applyFill="1" applyBorder="1" applyAlignment="1">
      <alignment horizontal="right"/>
    </xf>
    <xf numFmtId="0" fontId="73" fillId="0" borderId="0" xfId="0" applyFont="1" applyBorder="1"/>
    <xf numFmtId="49" fontId="56" fillId="0" borderId="20" xfId="0" applyNumberFormat="1" applyFont="1" applyFill="1" applyBorder="1" applyAlignment="1" applyProtection="1">
      <alignment horizontal="center"/>
    </xf>
    <xf numFmtId="0" fontId="0" fillId="18" borderId="20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left"/>
    </xf>
    <xf numFmtId="0" fontId="15" fillId="0" borderId="20" xfId="0" applyFont="1" applyFill="1" applyBorder="1" applyProtection="1"/>
    <xf numFmtId="1" fontId="70" fillId="0" borderId="36" xfId="0" applyNumberFormat="1" applyFont="1" applyFill="1" applyBorder="1" applyProtection="1"/>
    <xf numFmtId="1" fontId="71" fillId="0" borderId="0" xfId="0" applyNumberFormat="1" applyFont="1"/>
    <xf numFmtId="0" fontId="0" fillId="0" borderId="20" xfId="0" applyFont="1" applyFill="1" applyBorder="1" applyAlignment="1">
      <alignment horizontal="left"/>
    </xf>
    <xf numFmtId="2" fontId="0" fillId="0" borderId="0" xfId="0" applyNumberFormat="1" applyFont="1"/>
    <xf numFmtId="0" fontId="0" fillId="0" borderId="2" xfId="0" applyFont="1" applyBorder="1" applyAlignment="1" applyProtection="1">
      <alignment horizontal="center"/>
    </xf>
    <xf numFmtId="0" fontId="0" fillId="0" borderId="2" xfId="0" applyFont="1" applyBorder="1" applyProtection="1"/>
    <xf numFmtId="1" fontId="39" fillId="0" borderId="2" xfId="0" applyNumberFormat="1" applyFont="1" applyFill="1" applyBorder="1" applyAlignment="1" applyProtection="1">
      <alignment horizontal="right"/>
    </xf>
    <xf numFmtId="0" fontId="0" fillId="0" borderId="0" xfId="0" applyFont="1"/>
    <xf numFmtId="1" fontId="40" fillId="0" borderId="36" xfId="0" applyNumberFormat="1" applyFont="1" applyFill="1" applyBorder="1"/>
    <xf numFmtId="0" fontId="25" fillId="0" borderId="0" xfId="0" applyFont="1" applyBorder="1"/>
    <xf numFmtId="0" fontId="27" fillId="0" borderId="0" xfId="0" applyFont="1" applyBorder="1"/>
    <xf numFmtId="0" fontId="23" fillId="0" borderId="0" xfId="0" applyFont="1" applyBorder="1"/>
    <xf numFmtId="0" fontId="59" fillId="0" borderId="0" xfId="0" applyFont="1" applyBorder="1"/>
    <xf numFmtId="0" fontId="23" fillId="0" borderId="0" xfId="0" applyFont="1" applyBorder="1" applyAlignment="1">
      <alignment horizontal="left"/>
    </xf>
    <xf numFmtId="1" fontId="0" fillId="0" borderId="0" xfId="0" applyNumberFormat="1" applyBorder="1"/>
    <xf numFmtId="0" fontId="24" fillId="0" borderId="0" xfId="0" applyFont="1" applyBorder="1"/>
    <xf numFmtId="0" fontId="37" fillId="0" borderId="0" xfId="0" applyFont="1" applyBorder="1"/>
    <xf numFmtId="0" fontId="0" fillId="0" borderId="0" xfId="0" applyBorder="1" applyAlignment="1">
      <alignment horizontal="left"/>
    </xf>
    <xf numFmtId="0" fontId="27" fillId="0" borderId="0" xfId="0" applyFont="1" applyBorder="1" applyAlignment="1">
      <alignment horizontal="left"/>
    </xf>
    <xf numFmtId="0" fontId="0" fillId="0" borderId="0" xfId="0" applyFont="1" applyBorder="1" applyAlignment="1"/>
    <xf numFmtId="1" fontId="71" fillId="0" borderId="20" xfId="0" applyNumberFormat="1" applyFont="1" applyFill="1" applyBorder="1" applyAlignment="1">
      <alignment horizontal="right"/>
    </xf>
    <xf numFmtId="1" fontId="16" fillId="0" borderId="36" xfId="0" applyNumberFormat="1" applyFont="1" applyFill="1" applyBorder="1" applyAlignment="1">
      <alignment horizontal="right"/>
    </xf>
    <xf numFmtId="0" fontId="36" fillId="24" borderId="0" xfId="0" applyFont="1" applyFill="1"/>
    <xf numFmtId="165" fontId="0" fillId="0" borderId="20" xfId="0" applyNumberFormat="1" applyFont="1" applyFill="1" applyBorder="1" applyAlignment="1">
      <alignment horizontal="right"/>
    </xf>
    <xf numFmtId="165" fontId="0" fillId="0" borderId="20" xfId="0" applyNumberFormat="1" applyFont="1" applyFill="1" applyBorder="1"/>
    <xf numFmtId="165" fontId="0" fillId="0" borderId="0" xfId="0" applyNumberFormat="1" applyFont="1" applyFill="1" applyBorder="1" applyAlignment="1">
      <alignment horizontal="right"/>
    </xf>
    <xf numFmtId="165" fontId="36" fillId="0" borderId="20" xfId="0" applyNumberFormat="1" applyFont="1" applyFill="1" applyBorder="1" applyAlignment="1">
      <alignment horizontal="right"/>
    </xf>
    <xf numFmtId="1" fontId="0" fillId="0" borderId="2" xfId="0" applyNumberFormat="1" applyBorder="1"/>
    <xf numFmtId="1" fontId="15" fillId="14" borderId="20" xfId="0" applyNumberFormat="1" applyFont="1" applyFill="1" applyBorder="1"/>
    <xf numFmtId="2" fontId="0" fillId="0" borderId="20" xfId="0" applyNumberFormat="1" applyBorder="1"/>
    <xf numFmtId="165" fontId="99" fillId="0" borderId="0" xfId="0" applyNumberFormat="1" applyFont="1"/>
    <xf numFmtId="1" fontId="100" fillId="3" borderId="20" xfId="0" applyNumberFormat="1" applyFont="1" applyFill="1" applyBorder="1"/>
    <xf numFmtId="0" fontId="101" fillId="0" borderId="0" xfId="0" applyFont="1" applyFill="1"/>
    <xf numFmtId="0" fontId="101" fillId="0" borderId="0" xfId="0" applyFont="1"/>
    <xf numFmtId="0" fontId="102" fillId="0" borderId="0" xfId="0" applyFont="1"/>
    <xf numFmtId="0" fontId="103" fillId="0" borderId="0" xfId="0" applyFont="1" applyFill="1"/>
    <xf numFmtId="0" fontId="0" fillId="0" borderId="20" xfId="0" applyBorder="1" applyAlignment="1">
      <alignment horizontal="left"/>
    </xf>
    <xf numFmtId="1" fontId="0" fillId="0" borderId="20" xfId="20" applyNumberFormat="1" applyFont="1" applyBorder="1" applyAlignment="1">
      <alignment horizontal="left" wrapText="1"/>
    </xf>
    <xf numFmtId="1" fontId="0" fillId="0" borderId="20" xfId="0" applyNumberFormat="1" applyBorder="1" applyAlignment="1">
      <alignment horizontal="left" wrapText="1"/>
    </xf>
    <xf numFmtId="49" fontId="45" fillId="0" borderId="0" xfId="0" applyNumberFormat="1" applyFont="1" applyAlignment="1">
      <alignment horizontal="left"/>
    </xf>
    <xf numFmtId="0" fontId="16" fillId="0" borderId="0" xfId="0" applyFont="1" applyAlignment="1">
      <alignment wrapText="1"/>
    </xf>
    <xf numFmtId="0" fontId="39" fillId="0" borderId="20" xfId="0" applyFont="1" applyBorder="1"/>
    <xf numFmtId="2" fontId="39" fillId="0" borderId="20" xfId="0" applyNumberFormat="1" applyFont="1" applyBorder="1"/>
    <xf numFmtId="0" fontId="15" fillId="0" borderId="20" xfId="0" applyFont="1" applyBorder="1"/>
    <xf numFmtId="0" fontId="40" fillId="0" borderId="20" xfId="0" applyFont="1" applyBorder="1"/>
    <xf numFmtId="2" fontId="37" fillId="0" borderId="20" xfId="0" applyNumberFormat="1" applyFont="1" applyBorder="1"/>
    <xf numFmtId="2" fontId="41" fillId="0" borderId="20" xfId="0" applyNumberFormat="1" applyFont="1" applyBorder="1"/>
    <xf numFmtId="2" fontId="38" fillId="0" borderId="20" xfId="0" applyNumberFormat="1" applyFont="1" applyBorder="1"/>
    <xf numFmtId="2" fontId="40" fillId="0" borderId="20" xfId="0" applyNumberFormat="1" applyFont="1" applyBorder="1"/>
    <xf numFmtId="49" fontId="39" fillId="0" borderId="20" xfId="0" applyNumberFormat="1" applyFont="1" applyBorder="1" applyAlignment="1">
      <alignment wrapText="1"/>
    </xf>
    <xf numFmtId="2" fontId="39" fillId="0" borderId="20" xfId="0" applyNumberFormat="1" applyFont="1" applyBorder="1" applyAlignment="1">
      <alignment wrapText="1"/>
    </xf>
    <xf numFmtId="0" fontId="37" fillId="0" borderId="20" xfId="0" applyFont="1" applyBorder="1"/>
    <xf numFmtId="0" fontId="39" fillId="0" borderId="20" xfId="0" applyFont="1" applyBorder="1" applyAlignment="1">
      <alignment wrapText="1"/>
    </xf>
    <xf numFmtId="2" fontId="103" fillId="0" borderId="20" xfId="0" applyNumberFormat="1" applyFont="1" applyBorder="1"/>
    <xf numFmtId="2" fontId="102" fillId="0" borderId="20" xfId="0" applyNumberFormat="1" applyFont="1" applyBorder="1"/>
    <xf numFmtId="1" fontId="0" fillId="0" borderId="20" xfId="0" applyNumberFormat="1" applyBorder="1" applyAlignment="1">
      <alignment horizontal="left"/>
    </xf>
    <xf numFmtId="2" fontId="45" fillId="0" borderId="20" xfId="0" applyNumberFormat="1" applyFont="1" applyBorder="1"/>
    <xf numFmtId="0" fontId="39" fillId="0" borderId="0" xfId="0" applyFont="1"/>
    <xf numFmtId="0" fontId="25" fillId="0" borderId="0" xfId="0" applyFont="1"/>
    <xf numFmtId="2" fontId="39" fillId="0" borderId="20" xfId="0" applyNumberFormat="1" applyFont="1" applyBorder="1" applyProtection="1"/>
    <xf numFmtId="1" fontId="0" fillId="0" borderId="20" xfId="0" applyNumberFormat="1" applyBorder="1" applyAlignment="1">
      <alignment horizontal="right" wrapText="1"/>
    </xf>
    <xf numFmtId="1" fontId="26" fillId="0" borderId="20" xfId="0" applyNumberFormat="1" applyFont="1" applyBorder="1" applyAlignment="1">
      <alignment horizontal="center" wrapText="1"/>
    </xf>
    <xf numFmtId="1" fontId="16" fillId="0" borderId="20" xfId="0" applyNumberFormat="1" applyFont="1" applyBorder="1" applyAlignment="1">
      <alignment horizontal="right"/>
    </xf>
    <xf numFmtId="1" fontId="0" fillId="0" borderId="20" xfId="0" applyNumberFormat="1" applyBorder="1" applyAlignment="1">
      <alignment horizontal="right"/>
    </xf>
    <xf numFmtId="1" fontId="23" fillId="0" borderId="20" xfId="0" applyNumberFormat="1" applyFont="1" applyBorder="1" applyAlignment="1">
      <alignment horizontal="right"/>
    </xf>
    <xf numFmtId="1" fontId="23" fillId="0" borderId="20" xfId="0" applyNumberFormat="1" applyFont="1" applyBorder="1" applyAlignment="1">
      <alignment horizontal="right" wrapText="1"/>
    </xf>
    <xf numFmtId="1" fontId="0" fillId="0" borderId="20" xfId="4" applyNumberFormat="1" applyFont="1" applyBorder="1"/>
    <xf numFmtId="1" fontId="23" fillId="0" borderId="20" xfId="10" applyNumberFormat="1" applyFont="1" applyBorder="1" applyAlignment="1">
      <alignment horizontal="right"/>
    </xf>
    <xf numFmtId="1" fontId="16" fillId="0" borderId="20" xfId="0" applyNumberFormat="1" applyFont="1" applyBorder="1"/>
    <xf numFmtId="1" fontId="0" fillId="0" borderId="20" xfId="3" applyNumberFormat="1" applyFont="1" applyBorder="1"/>
    <xf numFmtId="1" fontId="23" fillId="0" borderId="20" xfId="3" applyNumberFormat="1" applyFont="1" applyBorder="1" applyAlignment="1">
      <alignment horizontal="right"/>
    </xf>
    <xf numFmtId="1" fontId="23" fillId="0" borderId="20" xfId="3" applyNumberFormat="1" applyFont="1" applyBorder="1"/>
    <xf numFmtId="1" fontId="16" fillId="0" borderId="36" xfId="0" applyNumberFormat="1" applyFont="1" applyBorder="1" applyAlignment="1">
      <alignment horizontal="right"/>
    </xf>
    <xf numFmtId="1" fontId="23" fillId="0" borderId="20" xfId="2" applyNumberFormat="1" applyFont="1" applyBorder="1" applyAlignment="1">
      <alignment horizontal="right"/>
    </xf>
    <xf numFmtId="1" fontId="0" fillId="0" borderId="0" xfId="0" applyNumberFormat="1" applyAlignment="1">
      <alignment horizontal="right"/>
    </xf>
    <xf numFmtId="1" fontId="15" fillId="0" borderId="0" xfId="0" applyNumberFormat="1" applyFont="1" applyAlignment="1">
      <alignment horizontal="right"/>
    </xf>
    <xf numFmtId="1" fontId="30" fillId="0" borderId="20" xfId="0" applyNumberFormat="1" applyFont="1" applyFill="1" applyBorder="1" applyAlignment="1">
      <alignment horizontal="center" wrapText="1"/>
    </xf>
    <xf numFmtId="1" fontId="36" fillId="0" borderId="20" xfId="0" applyNumberFormat="1" applyFont="1" applyBorder="1" applyAlignment="1">
      <alignment horizontal="right"/>
    </xf>
    <xf numFmtId="1" fontId="71" fillId="0" borderId="20" xfId="0" applyNumberFormat="1" applyFont="1" applyBorder="1" applyAlignment="1">
      <alignment horizontal="right"/>
    </xf>
    <xf numFmtId="2" fontId="37" fillId="23" borderId="20" xfId="0" applyNumberFormat="1" applyFont="1" applyFill="1" applyBorder="1"/>
    <xf numFmtId="4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0" fontId="37" fillId="0" borderId="0" xfId="0" applyFont="1" applyFill="1" applyBorder="1" applyAlignment="1"/>
    <xf numFmtId="0" fontId="0" fillId="0" borderId="20" xfId="0" applyFont="1" applyFill="1" applyBorder="1" applyAlignment="1">
      <alignment horizontal="left"/>
    </xf>
    <xf numFmtId="3" fontId="73" fillId="0" borderId="0" xfId="0" applyNumberFormat="1" applyFont="1"/>
    <xf numFmtId="0" fontId="0" fillId="0" borderId="20" xfId="0" applyFont="1" applyFill="1" applyBorder="1" applyAlignment="1">
      <alignment horizontal="left"/>
    </xf>
    <xf numFmtId="1" fontId="0" fillId="0" borderId="20" xfId="0" applyNumberFormat="1" applyFont="1" applyBorder="1" applyAlignment="1">
      <alignment horizontal="right"/>
    </xf>
    <xf numFmtId="0" fontId="0" fillId="0" borderId="20" xfId="0" applyBorder="1" applyAlignment="1">
      <alignment horizontal="left" wrapText="1"/>
    </xf>
    <xf numFmtId="0" fontId="0" fillId="16" borderId="0" xfId="0" applyFont="1" applyFill="1" applyBorder="1"/>
    <xf numFmtId="0" fontId="0" fillId="0" borderId="20" xfId="0" applyFill="1" applyBorder="1" applyAlignment="1">
      <alignment horizontal="left"/>
    </xf>
    <xf numFmtId="0" fontId="0" fillId="0" borderId="20" xfId="0" applyFont="1" applyFill="1" applyBorder="1" applyAlignment="1">
      <alignment horizontal="left"/>
    </xf>
    <xf numFmtId="1" fontId="88" fillId="0" borderId="0" xfId="0" applyNumberFormat="1" applyFont="1"/>
    <xf numFmtId="3" fontId="73" fillId="0" borderId="0" xfId="0" applyNumberFormat="1" applyFont="1" applyFill="1" applyBorder="1"/>
    <xf numFmtId="3" fontId="104" fillId="0" borderId="0" xfId="0" applyNumberFormat="1" applyFont="1" applyFill="1" applyBorder="1"/>
    <xf numFmtId="0" fontId="0" fillId="0" borderId="20" xfId="0" applyFont="1" applyFill="1" applyBorder="1" applyAlignment="1">
      <alignment horizontal="left"/>
    </xf>
    <xf numFmtId="0" fontId="11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7" fillId="5" borderId="5" xfId="0" applyFont="1" applyFill="1" applyBorder="1" applyAlignment="1">
      <alignment horizontal="left"/>
    </xf>
    <xf numFmtId="0" fontId="9" fillId="0" borderId="5" xfId="0" applyFont="1" applyFill="1" applyBorder="1" applyAlignment="1"/>
    <xf numFmtId="0" fontId="17" fillId="4" borderId="5" xfId="0" applyFont="1" applyFill="1" applyBorder="1" applyAlignment="1">
      <alignment horizontal="left"/>
    </xf>
    <xf numFmtId="0" fontId="17" fillId="5" borderId="33" xfId="0" applyFont="1" applyFill="1" applyBorder="1" applyAlignment="1">
      <alignment horizontal="center" vertical="center"/>
    </xf>
    <xf numFmtId="0" fontId="17" fillId="5" borderId="34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49" fontId="17" fillId="2" borderId="2" xfId="0" applyNumberFormat="1" applyFont="1" applyFill="1" applyBorder="1" applyAlignment="1">
      <alignment horizontal="center"/>
    </xf>
    <xf numFmtId="0" fontId="17" fillId="2" borderId="2" xfId="0" applyFont="1" applyFill="1" applyBorder="1" applyAlignment="1">
      <alignment horizontal="left" shrinkToFit="1"/>
    </xf>
    <xf numFmtId="0" fontId="17" fillId="2" borderId="2" xfId="0" applyFont="1" applyFill="1" applyBorder="1" applyAlignment="1">
      <alignment horizontal="left"/>
    </xf>
    <xf numFmtId="0" fontId="47" fillId="3" borderId="2" xfId="0" applyFont="1" applyFill="1" applyBorder="1" applyAlignment="1">
      <alignment horizontal="left"/>
    </xf>
    <xf numFmtId="49" fontId="17" fillId="4" borderId="33" xfId="0" applyNumberFormat="1" applyFont="1" applyFill="1" applyBorder="1" applyAlignment="1">
      <alignment horizontal="center" vertical="center"/>
    </xf>
    <xf numFmtId="49" fontId="17" fillId="4" borderId="34" xfId="0" applyNumberFormat="1" applyFont="1" applyFill="1" applyBorder="1" applyAlignment="1">
      <alignment horizontal="center" vertical="center"/>
    </xf>
    <xf numFmtId="49" fontId="17" fillId="4" borderId="14" xfId="0" applyNumberFormat="1" applyFont="1" applyFill="1" applyBorder="1" applyAlignment="1">
      <alignment horizontal="center" vertical="center"/>
    </xf>
    <xf numFmtId="49" fontId="17" fillId="4" borderId="15" xfId="0" applyNumberFormat="1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1" fontId="15" fillId="4" borderId="1" xfId="0" applyNumberFormat="1" applyFont="1" applyFill="1" applyBorder="1" applyAlignment="1">
      <alignment horizontal="center" wrapText="1"/>
    </xf>
    <xf numFmtId="1" fontId="15" fillId="4" borderId="3" xfId="0" applyNumberFormat="1" applyFont="1" applyFill="1" applyBorder="1" applyAlignment="1">
      <alignment horizontal="center" wrapText="1"/>
    </xf>
    <xf numFmtId="0" fontId="15" fillId="4" borderId="3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5" fillId="4" borderId="33" xfId="0" applyFont="1" applyFill="1" applyBorder="1" applyAlignment="1">
      <alignment horizontal="center"/>
    </xf>
    <xf numFmtId="0" fontId="15" fillId="4" borderId="14" xfId="0" applyFont="1" applyFill="1" applyBorder="1" applyAlignment="1">
      <alignment horizontal="center"/>
    </xf>
    <xf numFmtId="0" fontId="15" fillId="5" borderId="13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1" fontId="15" fillId="5" borderId="13" xfId="0" applyNumberFormat="1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horizontal="center"/>
    </xf>
    <xf numFmtId="0" fontId="0" fillId="0" borderId="22" xfId="0" applyBorder="1" applyAlignment="1"/>
    <xf numFmtId="0" fontId="14" fillId="0" borderId="0" xfId="0" applyFont="1" applyBorder="1" applyAlignment="1">
      <alignment horizontal="center"/>
    </xf>
    <xf numFmtId="0" fontId="15" fillId="7" borderId="2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/>
    </xf>
    <xf numFmtId="0" fontId="9" fillId="0" borderId="39" xfId="0" applyFont="1" applyFill="1" applyBorder="1" applyAlignment="1"/>
    <xf numFmtId="0" fontId="17" fillId="5" borderId="21" xfId="0" applyFont="1" applyFill="1" applyBorder="1" applyAlignment="1">
      <alignment horizontal="left"/>
    </xf>
    <xf numFmtId="0" fontId="17" fillId="4" borderId="21" xfId="0" applyFont="1" applyFill="1" applyBorder="1" applyAlignment="1">
      <alignment horizontal="left"/>
    </xf>
    <xf numFmtId="0" fontId="46" fillId="5" borderId="33" xfId="0" applyFont="1" applyFill="1" applyBorder="1" applyAlignment="1">
      <alignment vertical="center"/>
    </xf>
    <xf numFmtId="0" fontId="46" fillId="5" borderId="34" xfId="0" applyFont="1" applyFill="1" applyBorder="1" applyAlignment="1">
      <alignment vertical="center"/>
    </xf>
    <xf numFmtId="0" fontId="46" fillId="5" borderId="14" xfId="0" applyFont="1" applyFill="1" applyBorder="1" applyAlignment="1">
      <alignment vertical="center"/>
    </xf>
    <xf numFmtId="0" fontId="46" fillId="5" borderId="15" xfId="0" applyFont="1" applyFill="1" applyBorder="1" applyAlignment="1">
      <alignment vertical="center"/>
    </xf>
    <xf numFmtId="0" fontId="0" fillId="0" borderId="0" xfId="0" applyAlignment="1">
      <alignment horizontal="center"/>
    </xf>
    <xf numFmtId="49" fontId="17" fillId="2" borderId="5" xfId="0" applyNumberFormat="1" applyFont="1" applyFill="1" applyBorder="1" applyAlignment="1">
      <alignment horizontal="center"/>
    </xf>
    <xf numFmtId="49" fontId="17" fillId="2" borderId="21" xfId="0" applyNumberFormat="1" applyFont="1" applyFill="1" applyBorder="1" applyAlignment="1">
      <alignment horizontal="center"/>
    </xf>
    <xf numFmtId="49" fontId="17" fillId="4" borderId="33" xfId="0" applyNumberFormat="1" applyFont="1" applyFill="1" applyBorder="1" applyAlignment="1">
      <alignment vertical="center"/>
    </xf>
    <xf numFmtId="49" fontId="17" fillId="4" borderId="34" xfId="0" applyNumberFormat="1" applyFont="1" applyFill="1" applyBorder="1" applyAlignment="1">
      <alignment vertical="center"/>
    </xf>
    <xf numFmtId="49" fontId="17" fillId="4" borderId="14" xfId="0" applyNumberFormat="1" applyFont="1" applyFill="1" applyBorder="1" applyAlignment="1">
      <alignment vertical="center"/>
    </xf>
    <xf numFmtId="49" fontId="17" fillId="4" borderId="15" xfId="0" applyNumberFormat="1" applyFont="1" applyFill="1" applyBorder="1" applyAlignment="1">
      <alignment vertical="center"/>
    </xf>
    <xf numFmtId="0" fontId="17" fillId="2" borderId="5" xfId="0" applyFont="1" applyFill="1" applyBorder="1" applyAlignment="1">
      <alignment horizontal="left" shrinkToFit="1"/>
    </xf>
    <xf numFmtId="0" fontId="17" fillId="2" borderId="21" xfId="0" applyFont="1" applyFill="1" applyBorder="1" applyAlignment="1">
      <alignment horizontal="left" shrinkToFit="1"/>
    </xf>
    <xf numFmtId="0" fontId="17" fillId="2" borderId="5" xfId="0" applyFont="1" applyFill="1" applyBorder="1" applyAlignment="1">
      <alignment horizontal="left"/>
    </xf>
    <xf numFmtId="0" fontId="17" fillId="2" borderId="39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7" fillId="3" borderId="21" xfId="0" applyFont="1" applyFill="1" applyBorder="1" applyAlignment="1">
      <alignment horizontal="left"/>
    </xf>
    <xf numFmtId="1" fontId="14" fillId="0" borderId="0" xfId="0" applyNumberFormat="1" applyFont="1" applyBorder="1" applyAlignment="1">
      <alignment horizontal="center"/>
    </xf>
    <xf numFmtId="0" fontId="15" fillId="4" borderId="2" xfId="0" applyFont="1" applyFill="1" applyBorder="1"/>
    <xf numFmtId="0" fontId="14" fillId="8" borderId="2" xfId="0" applyFont="1" applyFill="1" applyBorder="1"/>
    <xf numFmtId="0" fontId="0" fillId="0" borderId="5" xfId="0" applyFont="1" applyBorder="1" applyAlignment="1"/>
    <xf numFmtId="0" fontId="0" fillId="0" borderId="21" xfId="0" applyBorder="1" applyAlignment="1"/>
    <xf numFmtId="0" fontId="0" fillId="0" borderId="21" xfId="0" applyFont="1" applyBorder="1" applyAlignment="1"/>
    <xf numFmtId="0" fontId="0" fillId="0" borderId="20" xfId="0" applyFont="1" applyFill="1" applyBorder="1" applyAlignment="1">
      <alignment horizontal="left"/>
    </xf>
    <xf numFmtId="0" fontId="14" fillId="13" borderId="36" xfId="0" applyFont="1" applyFill="1" applyBorder="1" applyAlignment="1">
      <alignment horizontal="center" wrapText="1"/>
    </xf>
    <xf numFmtId="0" fontId="0" fillId="0" borderId="37" xfId="0" applyBorder="1" applyAlignment="1">
      <alignment horizontal="center"/>
    </xf>
    <xf numFmtId="0" fontId="0" fillId="0" borderId="26" xfId="0" applyBorder="1" applyAlignment="1">
      <alignment horizontal="center"/>
    </xf>
    <xf numFmtId="49" fontId="14" fillId="25" borderId="36" xfId="0" applyNumberFormat="1" applyFont="1" applyFill="1" applyBorder="1" applyAlignment="1">
      <alignment horizontal="center"/>
    </xf>
    <xf numFmtId="0" fontId="76" fillId="25" borderId="37" xfId="0" applyFont="1" applyFill="1" applyBorder="1" applyAlignment="1">
      <alignment horizontal="center"/>
    </xf>
    <xf numFmtId="0" fontId="76" fillId="25" borderId="26" xfId="0" applyFont="1" applyFill="1" applyBorder="1" applyAlignment="1">
      <alignment horizontal="center"/>
    </xf>
    <xf numFmtId="49" fontId="14" fillId="0" borderId="35" xfId="0" applyNumberFormat="1" applyFont="1" applyFill="1" applyBorder="1" applyAlignment="1">
      <alignment horizontal="center"/>
    </xf>
    <xf numFmtId="0" fontId="16" fillId="0" borderId="30" xfId="0" applyFont="1" applyFill="1" applyBorder="1" applyAlignment="1">
      <alignment horizontal="center"/>
    </xf>
    <xf numFmtId="0" fontId="16" fillId="0" borderId="31" xfId="0" applyFont="1" applyFill="1" applyBorder="1" applyAlignment="1">
      <alignment horizontal="center"/>
    </xf>
    <xf numFmtId="0" fontId="16" fillId="0" borderId="32" xfId="0" applyFont="1" applyFill="1" applyBorder="1" applyAlignment="1">
      <alignment horizontal="center"/>
    </xf>
    <xf numFmtId="0" fontId="47" fillId="0" borderId="0" xfId="0" applyFont="1" applyBorder="1" applyAlignment="1" applyProtection="1">
      <alignment horizontal="center" vertical="center"/>
      <protection locked="0"/>
    </xf>
    <xf numFmtId="0" fontId="75" fillId="0" borderId="30" xfId="0" applyFont="1" applyBorder="1" applyAlignment="1">
      <alignment horizontal="center"/>
    </xf>
    <xf numFmtId="0" fontId="75" fillId="0" borderId="31" xfId="0" applyFont="1" applyBorder="1" applyAlignment="1">
      <alignment horizontal="center"/>
    </xf>
    <xf numFmtId="0" fontId="75" fillId="0" borderId="32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75" fillId="0" borderId="38" xfId="0" applyFont="1" applyBorder="1" applyAlignment="1">
      <alignment horizontal="center"/>
    </xf>
    <xf numFmtId="0" fontId="0" fillId="0" borderId="0" xfId="0" applyAlignment="1">
      <alignment vertical="center" wrapText="1"/>
    </xf>
    <xf numFmtId="0" fontId="75" fillId="0" borderId="27" xfId="0" applyFont="1" applyBorder="1" applyAlignment="1">
      <alignment horizontal="center"/>
    </xf>
    <xf numFmtId="0" fontId="75" fillId="0" borderId="20" xfId="0" applyFont="1" applyBorder="1" applyAlignment="1">
      <alignment horizontal="center"/>
    </xf>
    <xf numFmtId="0" fontId="75" fillId="0" borderId="25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</cellXfs>
  <cellStyles count="31">
    <cellStyle name="Čárka" xfId="19" builtinId="3"/>
    <cellStyle name="Měna 2" xfId="17" xr:uid="{00000000-0005-0000-0000-000002000000}"/>
    <cellStyle name="Měna 2 2" xfId="26" xr:uid="{00000000-0005-0000-0000-000003000000}"/>
    <cellStyle name="Normální" xfId="0" builtinId="0"/>
    <cellStyle name="Normální 10" xfId="18" xr:uid="{00000000-0005-0000-0000-000005000000}"/>
    <cellStyle name="Normální 10 2" xfId="27" xr:uid="{00000000-0005-0000-0000-000006000000}"/>
    <cellStyle name="Normální 11" xfId="20" xr:uid="{00000000-0005-0000-0000-000007000000}"/>
    <cellStyle name="Normální 11 2" xfId="28" xr:uid="{00000000-0005-0000-0000-000008000000}"/>
    <cellStyle name="Normální 12" xfId="21" xr:uid="{00000000-0005-0000-0000-000009000000}"/>
    <cellStyle name="Normální 12 2" xfId="29" xr:uid="{00000000-0005-0000-0000-00000A000000}"/>
    <cellStyle name="Normální 13" xfId="22" xr:uid="{00000000-0005-0000-0000-00000B000000}"/>
    <cellStyle name="Normální 13 2" xfId="30" xr:uid="{00000000-0005-0000-0000-00000C000000}"/>
    <cellStyle name="Normální 2" xfId="1" xr:uid="{00000000-0005-0000-0000-00000D000000}"/>
    <cellStyle name="Normální 2 2" xfId="2" xr:uid="{00000000-0005-0000-0000-00000E000000}"/>
    <cellStyle name="Normální 2 2 2" xfId="3" xr:uid="{00000000-0005-0000-0000-00000F000000}"/>
    <cellStyle name="Normální 2 3" xfId="4" xr:uid="{00000000-0005-0000-0000-000010000000}"/>
    <cellStyle name="Normální 2 4" xfId="5" xr:uid="{00000000-0005-0000-0000-000011000000}"/>
    <cellStyle name="Normální 3" xfId="6" xr:uid="{00000000-0005-0000-0000-000012000000}"/>
    <cellStyle name="Normální 3 2" xfId="7" xr:uid="{00000000-0005-0000-0000-000013000000}"/>
    <cellStyle name="Normální 4" xfId="8" xr:uid="{00000000-0005-0000-0000-000014000000}"/>
    <cellStyle name="Normální 4 2" xfId="9" xr:uid="{00000000-0005-0000-0000-000015000000}"/>
    <cellStyle name="Normální 5" xfId="10" xr:uid="{00000000-0005-0000-0000-000016000000}"/>
    <cellStyle name="Normální 6" xfId="13" xr:uid="{00000000-0005-0000-0000-000017000000}"/>
    <cellStyle name="Normální 7" xfId="14" xr:uid="{00000000-0005-0000-0000-000018000000}"/>
    <cellStyle name="Normální 7 2" xfId="23" xr:uid="{00000000-0005-0000-0000-000019000000}"/>
    <cellStyle name="Normální 8" xfId="15" xr:uid="{00000000-0005-0000-0000-00001A000000}"/>
    <cellStyle name="Normální 8 2" xfId="24" xr:uid="{00000000-0005-0000-0000-00001B000000}"/>
    <cellStyle name="Normální 9" xfId="16" xr:uid="{00000000-0005-0000-0000-00001C000000}"/>
    <cellStyle name="Normální 9 2" xfId="25" xr:uid="{00000000-0005-0000-0000-00001D000000}"/>
    <cellStyle name="Procenta 2" xfId="11" xr:uid="{00000000-0005-0000-0000-00001E000000}"/>
    <cellStyle name="Procenta 2 2" xfId="12" xr:uid="{00000000-0005-0000-0000-00001F000000}"/>
  </cellStyles>
  <dxfs count="0"/>
  <tableStyles count="0" defaultTableStyle="TableStyleMedium2" defaultPivotStyle="PivotStyleLight16"/>
  <colors>
    <mruColors>
      <color rgb="FF0000FF"/>
      <color rgb="FFCCFFFF"/>
      <color rgb="FFFF3300"/>
      <color rgb="FFFFFF00"/>
      <color rgb="FFFF3399"/>
      <color rgb="FFFF66FF"/>
      <color rgb="FFFF9900"/>
      <color rgb="FF00FF00"/>
      <color rgb="FF00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"/>
  <sheetViews>
    <sheetView view="pageBreakPreview" zoomScaleSheetLayoutView="100" workbookViewId="0">
      <selection sqref="A1:I1"/>
    </sheetView>
  </sheetViews>
  <sheetFormatPr defaultRowHeight="12.75" x14ac:dyDescent="0.2"/>
  <sheetData>
    <row r="1" spans="1:9" s="1" customFormat="1" ht="409.6" customHeight="1" x14ac:dyDescent="1.2">
      <c r="A1" s="604" t="s">
        <v>1345</v>
      </c>
      <c r="B1" s="604"/>
      <c r="C1" s="604"/>
      <c r="D1" s="604"/>
      <c r="E1" s="604"/>
      <c r="F1" s="604"/>
      <c r="G1" s="604"/>
      <c r="H1" s="604"/>
      <c r="I1" s="604"/>
    </row>
  </sheetData>
  <sheetProtection selectLockedCells="1" selectUnlockedCells="1"/>
  <customSheetViews>
    <customSheetView guid="{60B9756A-32F5-4044-A532-ECDC148B7DE8}" showPageBreaks="1" view="pageBreakPreview">
      <selection activeCell="E11" sqref="E11"/>
      <pageMargins left="0.7" right="0.7" top="0.78749999999999998" bottom="0.78749999999999998" header="0.51180555555555551" footer="0.51180555555555551"/>
      <pageSetup paperSize="9" firstPageNumber="0" orientation="portrait" r:id="rId1"/>
      <headerFooter alignWithMargins="0"/>
    </customSheetView>
  </customSheetViews>
  <mergeCells count="1">
    <mergeCell ref="A1:I1"/>
  </mergeCells>
  <pageMargins left="0.7" right="0.7" top="0.78749999999999998" bottom="0.78749999999999998" header="0.51180555555555551" footer="0.51180555555555551"/>
  <pageSetup paperSize="9" firstPageNumber="0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P169"/>
  <sheetViews>
    <sheetView view="pageBreakPreview" zoomScaleNormal="100" zoomScaleSheetLayoutView="100" workbookViewId="0">
      <selection activeCell="I140" sqref="I140"/>
    </sheetView>
  </sheetViews>
  <sheetFormatPr defaultColWidth="9.140625" defaultRowHeight="12.75" x14ac:dyDescent="0.2"/>
  <cols>
    <col min="1" max="1" width="6.28515625" style="28" customWidth="1"/>
    <col min="2" max="2" width="8" style="29" customWidth="1"/>
    <col min="3" max="3" width="9.140625" style="28"/>
    <col min="4" max="4" width="43.140625" style="28" customWidth="1"/>
    <col min="5" max="5" width="10.7109375" style="157" bestFit="1" customWidth="1"/>
    <col min="6" max="7" width="10.7109375" style="30" bestFit="1" customWidth="1"/>
    <col min="8" max="8" width="11.140625" style="30" customWidth="1"/>
    <col min="9" max="9" width="10.7109375" style="501" customWidth="1"/>
    <col min="10" max="10" width="14.42578125" style="28" customWidth="1"/>
    <col min="11" max="13" width="9.140625" style="28"/>
    <col min="14" max="14" width="11.5703125" style="28" bestFit="1" customWidth="1"/>
    <col min="15" max="16384" width="9.140625" style="28"/>
  </cols>
  <sheetData>
    <row r="1" spans="1:10" ht="18" customHeight="1" x14ac:dyDescent="0.25">
      <c r="A1" s="658" t="s">
        <v>1181</v>
      </c>
      <c r="B1" s="645"/>
      <c r="C1" s="645"/>
      <c r="D1" s="645"/>
      <c r="E1" s="645"/>
      <c r="F1" s="645"/>
      <c r="G1" s="645"/>
      <c r="H1" s="645"/>
      <c r="I1" s="645"/>
    </row>
    <row r="3" spans="1:10" x14ac:dyDescent="0.2">
      <c r="A3" s="659" t="s">
        <v>17</v>
      </c>
      <c r="B3" s="622" t="s">
        <v>18</v>
      </c>
      <c r="C3" s="659" t="s">
        <v>19</v>
      </c>
      <c r="D3" s="659"/>
      <c r="E3" s="19" t="s">
        <v>106</v>
      </c>
      <c r="F3" s="19" t="s">
        <v>106</v>
      </c>
      <c r="G3" s="19" t="s">
        <v>109</v>
      </c>
      <c r="H3" s="19" t="s">
        <v>106</v>
      </c>
      <c r="I3" s="289" t="s">
        <v>877</v>
      </c>
    </row>
    <row r="4" spans="1:10" x14ac:dyDescent="0.2">
      <c r="A4" s="659"/>
      <c r="B4" s="622"/>
      <c r="C4" s="659"/>
      <c r="D4" s="659"/>
      <c r="E4" s="20">
        <v>2018</v>
      </c>
      <c r="F4" s="20">
        <v>2019</v>
      </c>
      <c r="G4" s="20">
        <v>2020</v>
      </c>
      <c r="H4" s="127" t="s">
        <v>1280</v>
      </c>
      <c r="I4" s="290">
        <v>2021</v>
      </c>
    </row>
    <row r="5" spans="1:10" s="78" customFormat="1" x14ac:dyDescent="0.2">
      <c r="A5" s="73"/>
      <c r="B5" s="64">
        <v>1111</v>
      </c>
      <c r="C5" s="73" t="s">
        <v>1183</v>
      </c>
      <c r="D5" s="73"/>
      <c r="E5" s="138">
        <v>21768</v>
      </c>
      <c r="F5" s="138">
        <v>24324.627550000001</v>
      </c>
      <c r="G5" s="138">
        <v>26392</v>
      </c>
      <c r="H5" s="138">
        <v>18242.237539999998</v>
      </c>
      <c r="I5" s="291">
        <v>25040</v>
      </c>
      <c r="J5" s="487" t="s">
        <v>1012</v>
      </c>
    </row>
    <row r="6" spans="1:10" s="78" customFormat="1" x14ac:dyDescent="0.2">
      <c r="A6" s="73"/>
      <c r="B6" s="64">
        <v>1112</v>
      </c>
      <c r="C6" s="73" t="s">
        <v>1184</v>
      </c>
      <c r="D6" s="73"/>
      <c r="E6" s="138">
        <v>501</v>
      </c>
      <c r="F6" s="138">
        <v>659.17700000000002</v>
      </c>
      <c r="G6" s="138">
        <v>506</v>
      </c>
      <c r="H6" s="138">
        <v>178.5496</v>
      </c>
      <c r="I6" s="291">
        <v>365</v>
      </c>
      <c r="J6" s="487" t="s">
        <v>1012</v>
      </c>
    </row>
    <row r="7" spans="1:10" s="78" customFormat="1" x14ac:dyDescent="0.2">
      <c r="A7" s="73"/>
      <c r="B7" s="64">
        <v>1113</v>
      </c>
      <c r="C7" s="73" t="s">
        <v>1187</v>
      </c>
      <c r="D7" s="73"/>
      <c r="E7" s="138">
        <v>1980</v>
      </c>
      <c r="F7" s="138">
        <v>2223.1296600000001</v>
      </c>
      <c r="G7" s="138">
        <v>2207</v>
      </c>
      <c r="H7" s="138">
        <v>1858.6802</v>
      </c>
      <c r="I7" s="291">
        <v>2284</v>
      </c>
      <c r="J7" s="487" t="s">
        <v>1012</v>
      </c>
    </row>
    <row r="8" spans="1:10" s="78" customFormat="1" x14ac:dyDescent="0.2">
      <c r="A8" s="73"/>
      <c r="B8" s="64">
        <v>1121</v>
      </c>
      <c r="C8" s="73" t="s">
        <v>23</v>
      </c>
      <c r="D8" s="73"/>
      <c r="E8" s="138">
        <v>18182</v>
      </c>
      <c r="F8" s="138">
        <v>20707.450769999999</v>
      </c>
      <c r="G8" s="138">
        <v>20515</v>
      </c>
      <c r="H8" s="138">
        <v>13142.174660000001</v>
      </c>
      <c r="I8" s="291">
        <v>14251</v>
      </c>
      <c r="J8" s="487" t="s">
        <v>1012</v>
      </c>
    </row>
    <row r="9" spans="1:10" s="78" customFormat="1" x14ac:dyDescent="0.2">
      <c r="A9" s="73"/>
      <c r="B9" s="64">
        <v>1122</v>
      </c>
      <c r="C9" s="73" t="s">
        <v>1185</v>
      </c>
      <c r="D9" s="73"/>
      <c r="E9" s="138">
        <v>3807</v>
      </c>
      <c r="F9" s="138">
        <v>5042.22</v>
      </c>
      <c r="G9" s="138">
        <v>8000</v>
      </c>
      <c r="H9" s="138">
        <v>6586.16</v>
      </c>
      <c r="I9" s="291">
        <v>8000</v>
      </c>
      <c r="J9" s="487"/>
    </row>
    <row r="10" spans="1:10" s="78" customFormat="1" x14ac:dyDescent="0.2">
      <c r="A10" s="73"/>
      <c r="B10" s="64">
        <v>1211</v>
      </c>
      <c r="C10" s="73" t="s">
        <v>24</v>
      </c>
      <c r="D10" s="73"/>
      <c r="E10" s="138">
        <v>44724</v>
      </c>
      <c r="F10" s="138">
        <v>46618.001060000002</v>
      </c>
      <c r="G10" s="138">
        <v>51379</v>
      </c>
      <c r="H10" s="138">
        <v>36585.663959999998</v>
      </c>
      <c r="I10" s="291">
        <v>47733</v>
      </c>
      <c r="J10" s="487" t="s">
        <v>1012</v>
      </c>
    </row>
    <row r="11" spans="1:10" s="78" customFormat="1" x14ac:dyDescent="0.2">
      <c r="A11" s="73"/>
      <c r="B11" s="64">
        <v>1334</v>
      </c>
      <c r="C11" s="73" t="s">
        <v>25</v>
      </c>
      <c r="D11" s="73"/>
      <c r="E11" s="138">
        <v>60</v>
      </c>
      <c r="F11" s="138">
        <v>79.5167</v>
      </c>
      <c r="G11" s="138">
        <v>50</v>
      </c>
      <c r="H11" s="138">
        <v>60.603369999999998</v>
      </c>
      <c r="I11" s="291">
        <v>50</v>
      </c>
    </row>
    <row r="12" spans="1:10" s="78" customFormat="1" x14ac:dyDescent="0.2">
      <c r="A12" s="73"/>
      <c r="B12" s="64">
        <v>1335</v>
      </c>
      <c r="C12" s="73" t="s">
        <v>110</v>
      </c>
      <c r="D12" s="73"/>
      <c r="E12" s="138">
        <v>12</v>
      </c>
      <c r="F12" s="138">
        <v>1.7330000000000002E-2</v>
      </c>
      <c r="G12" s="138">
        <v>30</v>
      </c>
      <c r="H12" s="138">
        <v>0</v>
      </c>
      <c r="I12" s="291">
        <v>30</v>
      </c>
    </row>
    <row r="13" spans="1:10" s="78" customFormat="1" x14ac:dyDescent="0.2">
      <c r="A13" s="73"/>
      <c r="B13" s="64">
        <v>1337</v>
      </c>
      <c r="C13" s="73" t="s">
        <v>26</v>
      </c>
      <c r="D13" s="73"/>
      <c r="E13" s="138">
        <v>3543</v>
      </c>
      <c r="F13" s="138">
        <v>3596.9001699999999</v>
      </c>
      <c r="G13" s="138">
        <v>3500</v>
      </c>
      <c r="H13" s="138">
        <v>3669.1311500000002</v>
      </c>
      <c r="I13" s="291">
        <v>3730</v>
      </c>
    </row>
    <row r="14" spans="1:10" s="78" customFormat="1" x14ac:dyDescent="0.2">
      <c r="A14" s="73"/>
      <c r="B14" s="64">
        <v>1341</v>
      </c>
      <c r="C14" s="73" t="s">
        <v>27</v>
      </c>
      <c r="D14" s="73"/>
      <c r="E14" s="138">
        <v>156</v>
      </c>
      <c r="F14" s="138">
        <v>123.834</v>
      </c>
      <c r="G14" s="138">
        <v>155</v>
      </c>
      <c r="H14" s="138">
        <v>171.03399999999999</v>
      </c>
      <c r="I14" s="291">
        <v>155</v>
      </c>
    </row>
    <row r="15" spans="1:10" s="78" customFormat="1" x14ac:dyDescent="0.2">
      <c r="A15" s="73"/>
      <c r="B15" s="64">
        <v>1343</v>
      </c>
      <c r="C15" s="73" t="s">
        <v>28</v>
      </c>
      <c r="D15" s="73"/>
      <c r="E15" s="138">
        <v>96</v>
      </c>
      <c r="F15" s="138">
        <v>89.2</v>
      </c>
      <c r="G15" s="138">
        <v>90</v>
      </c>
      <c r="H15" s="138">
        <v>42.104999999999997</v>
      </c>
      <c r="I15" s="291">
        <v>90</v>
      </c>
    </row>
    <row r="16" spans="1:10" s="78" customFormat="1" x14ac:dyDescent="0.2">
      <c r="A16" s="73"/>
      <c r="B16" s="64">
        <v>1345</v>
      </c>
      <c r="C16" s="73" t="s">
        <v>29</v>
      </c>
      <c r="D16" s="73"/>
      <c r="E16" s="138">
        <v>10</v>
      </c>
      <c r="F16" s="138">
        <v>0.23599999999999999</v>
      </c>
      <c r="G16" s="138">
        <v>0</v>
      </c>
      <c r="H16" s="138">
        <v>0</v>
      </c>
      <c r="I16" s="291">
        <v>0</v>
      </c>
      <c r="J16" s="78" t="s">
        <v>880</v>
      </c>
    </row>
    <row r="17" spans="1:10" s="78" customFormat="1" x14ac:dyDescent="0.2">
      <c r="A17" s="73"/>
      <c r="B17" s="64">
        <v>1356</v>
      </c>
      <c r="C17" s="73" t="s">
        <v>765</v>
      </c>
      <c r="D17" s="73"/>
      <c r="E17" s="138">
        <v>89</v>
      </c>
      <c r="F17" s="138">
        <v>89.341480000000004</v>
      </c>
      <c r="G17" s="138">
        <v>50</v>
      </c>
      <c r="H17" s="138">
        <v>89.341480000000004</v>
      </c>
      <c r="I17" s="291">
        <v>50</v>
      </c>
    </row>
    <row r="18" spans="1:10" s="78" customFormat="1" x14ac:dyDescent="0.2">
      <c r="A18" s="73"/>
      <c r="B18" s="64">
        <v>1361</v>
      </c>
      <c r="C18" s="73" t="s">
        <v>30</v>
      </c>
      <c r="D18" s="73"/>
      <c r="E18" s="139">
        <v>422.5</v>
      </c>
      <c r="F18" s="138">
        <v>308.86500000000001</v>
      </c>
      <c r="G18" s="138">
        <v>400</v>
      </c>
      <c r="H18" s="138">
        <v>220.55500000000001</v>
      </c>
      <c r="I18" s="291">
        <v>400</v>
      </c>
    </row>
    <row r="19" spans="1:10" s="78" customFormat="1" x14ac:dyDescent="0.2">
      <c r="A19" s="73"/>
      <c r="B19" s="64"/>
      <c r="C19" s="79" t="s">
        <v>836</v>
      </c>
      <c r="D19" s="79" t="s">
        <v>864</v>
      </c>
      <c r="E19" s="140"/>
      <c r="F19" s="140"/>
      <c r="G19" s="140"/>
      <c r="H19" s="140"/>
      <c r="I19" s="140"/>
    </row>
    <row r="20" spans="1:10" s="78" customFormat="1" x14ac:dyDescent="0.2">
      <c r="A20" s="73"/>
      <c r="B20" s="64"/>
      <c r="C20" s="79"/>
      <c r="D20" s="79" t="s">
        <v>865</v>
      </c>
      <c r="E20" s="140"/>
      <c r="F20" s="140"/>
      <c r="G20" s="140"/>
      <c r="H20" s="140"/>
      <c r="I20" s="140"/>
    </row>
    <row r="21" spans="1:10" s="78" customFormat="1" x14ac:dyDescent="0.2">
      <c r="A21" s="73"/>
      <c r="B21" s="64">
        <v>1381</v>
      </c>
      <c r="C21" s="73" t="s">
        <v>629</v>
      </c>
      <c r="D21" s="73"/>
      <c r="E21" s="141">
        <v>9964.5</v>
      </c>
      <c r="F21" s="141">
        <v>555.29864999999995</v>
      </c>
      <c r="G21" s="141">
        <v>400</v>
      </c>
      <c r="H21" s="141">
        <v>467.75103999999999</v>
      </c>
      <c r="I21" s="292">
        <v>400</v>
      </c>
      <c r="J21" s="78" t="s">
        <v>863</v>
      </c>
    </row>
    <row r="22" spans="1:10" s="78" customFormat="1" x14ac:dyDescent="0.2">
      <c r="A22" s="73"/>
      <c r="B22" s="64">
        <v>1382</v>
      </c>
      <c r="C22" s="73" t="s">
        <v>766</v>
      </c>
      <c r="D22" s="73"/>
      <c r="E22" s="141">
        <v>0</v>
      </c>
      <c r="F22" s="141">
        <v>2.79406</v>
      </c>
      <c r="G22" s="141">
        <v>0</v>
      </c>
      <c r="H22" s="141">
        <v>0</v>
      </c>
      <c r="I22" s="292">
        <v>0</v>
      </c>
    </row>
    <row r="23" spans="1:10" s="78" customFormat="1" x14ac:dyDescent="0.2">
      <c r="A23" s="73"/>
      <c r="B23" s="64">
        <v>1383</v>
      </c>
      <c r="C23" s="73" t="s">
        <v>767</v>
      </c>
      <c r="D23" s="73"/>
      <c r="E23" s="141">
        <v>0</v>
      </c>
      <c r="F23" s="141">
        <v>310.75641999999999</v>
      </c>
      <c r="G23" s="141">
        <v>100</v>
      </c>
      <c r="H23" s="141">
        <v>262.45</v>
      </c>
      <c r="I23" s="292">
        <v>100</v>
      </c>
      <c r="J23" s="78" t="s">
        <v>937</v>
      </c>
    </row>
    <row r="24" spans="1:10" s="78" customFormat="1" x14ac:dyDescent="0.2">
      <c r="A24" s="73"/>
      <c r="B24" s="64">
        <v>1385</v>
      </c>
      <c r="C24" s="73" t="s">
        <v>822</v>
      </c>
      <c r="D24" s="73"/>
      <c r="E24" s="141">
        <v>0</v>
      </c>
      <c r="F24" s="141">
        <v>8626.4845600000008</v>
      </c>
      <c r="G24" s="141">
        <v>4000</v>
      </c>
      <c r="H24" s="141">
        <v>5736.8714799999998</v>
      </c>
      <c r="I24" s="292">
        <v>7000</v>
      </c>
    </row>
    <row r="25" spans="1:10" s="78" customFormat="1" x14ac:dyDescent="0.2">
      <c r="A25" s="73"/>
      <c r="B25" s="64">
        <v>1511</v>
      </c>
      <c r="C25" s="73" t="s">
        <v>1186</v>
      </c>
      <c r="D25" s="73"/>
      <c r="E25" s="141">
        <v>3386.5</v>
      </c>
      <c r="F25" s="141">
        <v>3169.8237199999999</v>
      </c>
      <c r="G25" s="141">
        <v>3250</v>
      </c>
      <c r="H25" s="141">
        <v>2332.9667100000001</v>
      </c>
      <c r="I25" s="292">
        <v>3250</v>
      </c>
    </row>
    <row r="26" spans="1:10" x14ac:dyDescent="0.2">
      <c r="A26" s="622" t="s">
        <v>11</v>
      </c>
      <c r="B26" s="622"/>
      <c r="C26" s="622"/>
      <c r="D26" s="622"/>
      <c r="E26" s="36">
        <f>SUM(E5:E18,E21,E22,E23,E25)</f>
        <v>108701.5</v>
      </c>
      <c r="F26" s="36">
        <f>SUM(F5:F18,F21,F22,F23,F24,F25)</f>
        <v>116527.67413000001</v>
      </c>
      <c r="G26" s="36">
        <f>SUM(G5:G18,G21,G22,G23,G24,G25)</f>
        <v>121024</v>
      </c>
      <c r="H26" s="36">
        <f>SUM(H5:H18,H21:H25)</f>
        <v>89646.275189999986</v>
      </c>
      <c r="I26" s="313">
        <f>SUM(I5:I18,I21,I22,I23,I24,I25)</f>
        <v>112928</v>
      </c>
    </row>
    <row r="27" spans="1:10" x14ac:dyDescent="0.2">
      <c r="B27" s="37"/>
      <c r="C27" s="38"/>
      <c r="D27" s="38"/>
      <c r="E27" s="30"/>
      <c r="I27" s="157"/>
    </row>
    <row r="28" spans="1:10" ht="12.75" customHeight="1" x14ac:dyDescent="0.2">
      <c r="A28" s="659" t="s">
        <v>17</v>
      </c>
      <c r="B28" s="622" t="s">
        <v>18</v>
      </c>
      <c r="C28" s="659" t="s">
        <v>31</v>
      </c>
      <c r="D28" s="659"/>
      <c r="E28" s="19" t="s">
        <v>106</v>
      </c>
      <c r="F28" s="19" t="s">
        <v>106</v>
      </c>
      <c r="G28" s="19" t="s">
        <v>109</v>
      </c>
      <c r="H28" s="19" t="s">
        <v>106</v>
      </c>
      <c r="I28" s="289" t="s">
        <v>877</v>
      </c>
    </row>
    <row r="29" spans="1:10" x14ac:dyDescent="0.2">
      <c r="A29" s="659"/>
      <c r="B29" s="622"/>
      <c r="C29" s="659"/>
      <c r="D29" s="659"/>
      <c r="E29" s="20">
        <v>2018</v>
      </c>
      <c r="F29" s="20">
        <v>2019</v>
      </c>
      <c r="G29" s="20">
        <v>2020</v>
      </c>
      <c r="H29" s="127" t="s">
        <v>1280</v>
      </c>
      <c r="I29" s="290">
        <v>2021</v>
      </c>
    </row>
    <row r="30" spans="1:10" s="78" customFormat="1" x14ac:dyDescent="0.2">
      <c r="A30" s="73"/>
      <c r="B30" s="64">
        <v>2412</v>
      </c>
      <c r="C30" s="73" t="s">
        <v>32</v>
      </c>
      <c r="D30" s="73"/>
      <c r="E30" s="139">
        <f>SUM(E31)</f>
        <v>58</v>
      </c>
      <c r="F30" s="139">
        <f>SUM(F31)</f>
        <v>60.126399999999997</v>
      </c>
      <c r="G30" s="139">
        <f>SUM(G31)</f>
        <v>62</v>
      </c>
      <c r="H30" s="139">
        <v>51.5</v>
      </c>
      <c r="I30" s="311">
        <f>SUM(I31)</f>
        <v>64</v>
      </c>
    </row>
    <row r="31" spans="1:10" s="83" customFormat="1" x14ac:dyDescent="0.2">
      <c r="A31" s="79"/>
      <c r="B31" s="82"/>
      <c r="C31" s="79" t="s">
        <v>111</v>
      </c>
      <c r="D31" s="79" t="s">
        <v>628</v>
      </c>
      <c r="E31" s="140">
        <v>58</v>
      </c>
      <c r="F31" s="293">
        <v>60.126399999999997</v>
      </c>
      <c r="G31" s="293">
        <v>62</v>
      </c>
      <c r="H31" s="293"/>
      <c r="I31" s="293">
        <v>64</v>
      </c>
    </row>
    <row r="32" spans="1:10" s="78" customFormat="1" x14ac:dyDescent="0.2">
      <c r="A32" s="73"/>
      <c r="B32" s="64">
        <v>2451</v>
      </c>
      <c r="C32" s="73" t="s">
        <v>112</v>
      </c>
      <c r="D32" s="73"/>
      <c r="E32" s="74">
        <v>1316</v>
      </c>
      <c r="F32" s="74">
        <v>1900</v>
      </c>
      <c r="G32" s="74">
        <v>0</v>
      </c>
      <c r="H32" s="74">
        <v>0</v>
      </c>
      <c r="I32" s="294">
        <v>0</v>
      </c>
    </row>
    <row r="33" spans="1:10" s="78" customFormat="1" x14ac:dyDescent="0.2">
      <c r="A33" s="73"/>
      <c r="B33" s="64">
        <v>2460</v>
      </c>
      <c r="C33" s="73" t="s">
        <v>33</v>
      </c>
      <c r="D33" s="73"/>
      <c r="E33" s="139">
        <f>SUM(E34)</f>
        <v>84</v>
      </c>
      <c r="F33" s="139">
        <f>SUM(F34)</f>
        <v>44.206400000000002</v>
      </c>
      <c r="G33" s="139">
        <f>SUM(G34)</f>
        <v>34</v>
      </c>
      <c r="H33" s="139">
        <v>28.3323</v>
      </c>
      <c r="I33" s="311">
        <f>SUM(I34)</f>
        <v>35</v>
      </c>
    </row>
    <row r="34" spans="1:10" s="83" customFormat="1" x14ac:dyDescent="0.2">
      <c r="A34" s="79"/>
      <c r="B34" s="82"/>
      <c r="C34" s="79" t="s">
        <v>111</v>
      </c>
      <c r="D34" s="79" t="s">
        <v>627</v>
      </c>
      <c r="E34" s="140">
        <v>84</v>
      </c>
      <c r="F34" s="293">
        <v>44.206400000000002</v>
      </c>
      <c r="G34" s="293">
        <v>34</v>
      </c>
      <c r="H34" s="293"/>
      <c r="I34" s="293">
        <v>35</v>
      </c>
      <c r="J34" s="83" t="s">
        <v>1002</v>
      </c>
    </row>
    <row r="35" spans="1:10" s="78" customFormat="1" x14ac:dyDescent="0.2">
      <c r="A35" s="64">
        <v>1039</v>
      </c>
      <c r="B35" s="64"/>
      <c r="C35" s="73" t="s">
        <v>34</v>
      </c>
      <c r="D35" s="73"/>
      <c r="E35" s="76">
        <v>302</v>
      </c>
      <c r="F35" s="76">
        <f>SUM(F36)</f>
        <v>384.97120000000001</v>
      </c>
      <c r="G35" s="76">
        <f>G36</f>
        <v>200</v>
      </c>
      <c r="H35" s="76">
        <v>359.11320000000001</v>
      </c>
      <c r="I35" s="295">
        <f>I36</f>
        <v>100</v>
      </c>
      <c r="J35" s="41" t="s">
        <v>1228</v>
      </c>
    </row>
    <row r="36" spans="1:10" s="78" customFormat="1" x14ac:dyDescent="0.2">
      <c r="A36" s="64"/>
      <c r="B36" s="32">
        <v>2111</v>
      </c>
      <c r="C36" s="31" t="s">
        <v>113</v>
      </c>
      <c r="D36" s="73"/>
      <c r="E36" s="13">
        <v>302</v>
      </c>
      <c r="F36" s="13">
        <v>384.97120000000001</v>
      </c>
      <c r="G36" s="13">
        <v>200</v>
      </c>
      <c r="H36" s="13"/>
      <c r="I36" s="296">
        <v>100</v>
      </c>
    </row>
    <row r="37" spans="1:10" s="78" customFormat="1" x14ac:dyDescent="0.2">
      <c r="A37" s="64">
        <v>2141</v>
      </c>
      <c r="B37" s="64"/>
      <c r="C37" s="73" t="s">
        <v>35</v>
      </c>
      <c r="D37" s="73"/>
      <c r="E37" s="74">
        <v>75</v>
      </c>
      <c r="F37" s="74">
        <f>SUM(F38)</f>
        <v>55.926000000000002</v>
      </c>
      <c r="G37" s="74">
        <f>SUM(G38)</f>
        <v>0</v>
      </c>
      <c r="H37" s="74">
        <v>9.0990000000000002</v>
      </c>
      <c r="I37" s="294">
        <f>SUM(I38)</f>
        <v>0</v>
      </c>
    </row>
    <row r="38" spans="1:10" x14ac:dyDescent="0.2">
      <c r="A38" s="32"/>
      <c r="B38" s="32">
        <v>2111</v>
      </c>
      <c r="C38" s="31" t="s">
        <v>113</v>
      </c>
      <c r="D38" s="31"/>
      <c r="E38" s="13">
        <v>75</v>
      </c>
      <c r="F38" s="13">
        <v>55.926000000000002</v>
      </c>
      <c r="G38" s="13">
        <v>0</v>
      </c>
      <c r="H38" s="13"/>
      <c r="I38" s="296">
        <v>0</v>
      </c>
    </row>
    <row r="39" spans="1:10" s="78" customFormat="1" x14ac:dyDescent="0.2">
      <c r="A39" s="64">
        <v>2143</v>
      </c>
      <c r="B39" s="64"/>
      <c r="C39" s="73" t="s">
        <v>36</v>
      </c>
      <c r="D39" s="73"/>
      <c r="E39" s="76">
        <v>91</v>
      </c>
      <c r="F39" s="76">
        <f>SUM(F40)+F41</f>
        <v>94.816000000000003</v>
      </c>
      <c r="G39" s="76">
        <f>SUM(G40)</f>
        <v>0</v>
      </c>
      <c r="H39" s="76">
        <v>0</v>
      </c>
      <c r="I39" s="294">
        <f>SUM(I40)</f>
        <v>0</v>
      </c>
    </row>
    <row r="40" spans="1:10" x14ac:dyDescent="0.2">
      <c r="A40" s="32"/>
      <c r="B40" s="32">
        <v>2111</v>
      </c>
      <c r="C40" s="31" t="s">
        <v>113</v>
      </c>
      <c r="D40" s="31"/>
      <c r="E40" s="13">
        <v>0</v>
      </c>
      <c r="F40" s="13">
        <v>1.0740000000000001</v>
      </c>
      <c r="G40" s="13">
        <v>0</v>
      </c>
      <c r="H40" s="13"/>
      <c r="I40" s="296">
        <v>0</v>
      </c>
    </row>
    <row r="41" spans="1:10" x14ac:dyDescent="0.2">
      <c r="A41" s="32"/>
      <c r="B41" s="32">
        <v>2112</v>
      </c>
      <c r="C41" s="31" t="s">
        <v>114</v>
      </c>
      <c r="D41" s="31"/>
      <c r="E41" s="13"/>
      <c r="F41" s="13">
        <v>93.742000000000004</v>
      </c>
      <c r="G41" s="13">
        <v>0</v>
      </c>
      <c r="H41" s="13"/>
      <c r="I41" s="296">
        <v>0</v>
      </c>
    </row>
    <row r="42" spans="1:10" s="78" customFormat="1" x14ac:dyDescent="0.2">
      <c r="A42" s="64">
        <v>2169</v>
      </c>
      <c r="B42" s="64"/>
      <c r="C42" s="73" t="s">
        <v>115</v>
      </c>
      <c r="D42" s="73"/>
      <c r="E42" s="76">
        <v>15</v>
      </c>
      <c r="F42" s="76">
        <f>SUM(F43:F44)</f>
        <v>190.148</v>
      </c>
      <c r="G42" s="76">
        <v>0</v>
      </c>
      <c r="H42" s="76">
        <v>109.68583</v>
      </c>
      <c r="I42" s="295">
        <f>SUM(I43:I44)</f>
        <v>50</v>
      </c>
      <c r="J42" s="540"/>
    </row>
    <row r="43" spans="1:10" s="78" customFormat="1" x14ac:dyDescent="0.2">
      <c r="A43" s="64"/>
      <c r="B43" s="32">
        <v>2212</v>
      </c>
      <c r="C43" s="31" t="s">
        <v>116</v>
      </c>
      <c r="D43" s="31"/>
      <c r="E43" s="13"/>
      <c r="F43" s="13">
        <v>10.148</v>
      </c>
      <c r="G43" s="13">
        <v>0</v>
      </c>
      <c r="H43" s="13"/>
      <c r="I43" s="296">
        <v>25</v>
      </c>
    </row>
    <row r="44" spans="1:10" s="78" customFormat="1" x14ac:dyDescent="0.2">
      <c r="A44" s="64"/>
      <c r="B44" s="32">
        <v>2324</v>
      </c>
      <c r="C44" s="31" t="s">
        <v>125</v>
      </c>
      <c r="D44" s="31"/>
      <c r="E44" s="13">
        <v>0</v>
      </c>
      <c r="F44" s="13">
        <v>180</v>
      </c>
      <c r="G44" s="13">
        <v>0</v>
      </c>
      <c r="H44" s="13"/>
      <c r="I44" s="296">
        <v>25</v>
      </c>
    </row>
    <row r="45" spans="1:10" s="78" customFormat="1" x14ac:dyDescent="0.2">
      <c r="A45" s="64">
        <v>2212</v>
      </c>
      <c r="B45" s="64"/>
      <c r="C45" s="73" t="s">
        <v>60</v>
      </c>
      <c r="D45" s="73"/>
      <c r="E45" s="74">
        <v>0</v>
      </c>
      <c r="F45" s="74">
        <f>SUM(F46:F46)</f>
        <v>2602.58286</v>
      </c>
      <c r="G45" s="74">
        <f>SUM(G46:G46)</f>
        <v>0</v>
      </c>
      <c r="H45" s="74">
        <v>2295.8322199999998</v>
      </c>
      <c r="I45" s="294">
        <f>SUM(I46:I46)</f>
        <v>0</v>
      </c>
      <c r="J45" s="541"/>
    </row>
    <row r="46" spans="1:10" s="78" customFormat="1" x14ac:dyDescent="0.2">
      <c r="A46" s="32"/>
      <c r="B46" s="32">
        <v>2329</v>
      </c>
      <c r="C46" s="31" t="s">
        <v>126</v>
      </c>
      <c r="D46" s="31"/>
      <c r="E46" s="13">
        <v>0</v>
      </c>
      <c r="F46" s="13">
        <v>2602.58286</v>
      </c>
      <c r="G46" s="13">
        <v>0</v>
      </c>
      <c r="H46" s="13"/>
      <c r="I46" s="296">
        <v>0</v>
      </c>
    </row>
    <row r="47" spans="1:10" s="78" customFormat="1" x14ac:dyDescent="0.2">
      <c r="A47" s="64">
        <v>3113</v>
      </c>
      <c r="B47" s="64"/>
      <c r="C47" s="73" t="s">
        <v>37</v>
      </c>
      <c r="D47" s="73"/>
      <c r="E47" s="74">
        <f>SUM(E48)</f>
        <v>525</v>
      </c>
      <c r="F47" s="74">
        <f>SUM(F48)</f>
        <v>681</v>
      </c>
      <c r="G47" s="74">
        <f>SUM(G48)</f>
        <v>0</v>
      </c>
      <c r="H47" s="74">
        <v>280</v>
      </c>
      <c r="I47" s="294">
        <f>SUM(I48)</f>
        <v>3465</v>
      </c>
    </row>
    <row r="48" spans="1:10" x14ac:dyDescent="0.2">
      <c r="A48" s="32"/>
      <c r="B48" s="32">
        <v>2122</v>
      </c>
      <c r="C48" s="31" t="s">
        <v>117</v>
      </c>
      <c r="D48" s="31"/>
      <c r="E48" s="13">
        <v>525</v>
      </c>
      <c r="F48" s="13">
        <v>681</v>
      </c>
      <c r="G48" s="13">
        <v>0</v>
      </c>
      <c r="H48" s="13"/>
      <c r="I48" s="296">
        <v>3465</v>
      </c>
    </row>
    <row r="49" spans="1:9" s="78" customFormat="1" x14ac:dyDescent="0.2">
      <c r="A49" s="64">
        <v>3121</v>
      </c>
      <c r="B49" s="64"/>
      <c r="C49" s="73" t="s">
        <v>65</v>
      </c>
      <c r="D49" s="73"/>
      <c r="E49" s="76">
        <v>0</v>
      </c>
      <c r="F49" s="76">
        <v>0</v>
      </c>
      <c r="G49" s="76">
        <v>0</v>
      </c>
      <c r="H49" s="76">
        <v>4.72</v>
      </c>
      <c r="I49" s="295">
        <v>0</v>
      </c>
    </row>
    <row r="50" spans="1:9" x14ac:dyDescent="0.2">
      <c r="A50" s="64">
        <v>3211</v>
      </c>
      <c r="B50" s="64"/>
      <c r="C50" s="73" t="s">
        <v>118</v>
      </c>
      <c r="D50" s="73"/>
      <c r="E50" s="74">
        <v>18</v>
      </c>
      <c r="F50" s="74">
        <f>SUM(F51)</f>
        <v>11.46</v>
      </c>
      <c r="G50" s="74">
        <f>SUM(G51)</f>
        <v>0</v>
      </c>
      <c r="H50" s="74">
        <v>0</v>
      </c>
      <c r="I50" s="294">
        <f>SUM(I51)</f>
        <v>0</v>
      </c>
    </row>
    <row r="51" spans="1:9" x14ac:dyDescent="0.2">
      <c r="A51" s="32"/>
      <c r="B51" s="32">
        <v>2111</v>
      </c>
      <c r="C51" s="31" t="s">
        <v>113</v>
      </c>
      <c r="D51" s="31"/>
      <c r="E51" s="13"/>
      <c r="F51" s="13">
        <v>11.46</v>
      </c>
      <c r="G51" s="13">
        <v>0</v>
      </c>
      <c r="H51" s="13"/>
      <c r="I51" s="296">
        <v>0</v>
      </c>
    </row>
    <row r="52" spans="1:9" s="78" customFormat="1" x14ac:dyDescent="0.2">
      <c r="A52" s="84">
        <v>3313</v>
      </c>
      <c r="B52" s="84"/>
      <c r="C52" s="77" t="s">
        <v>38</v>
      </c>
      <c r="D52" s="77"/>
      <c r="E52" s="76">
        <v>771</v>
      </c>
      <c r="F52" s="74">
        <v>846.78863999999999</v>
      </c>
      <c r="G52" s="74">
        <v>0</v>
      </c>
      <c r="H52" s="74">
        <v>8.4700000000000006</v>
      </c>
      <c r="I52" s="294">
        <f>SUM(I53)</f>
        <v>635</v>
      </c>
    </row>
    <row r="53" spans="1:9" s="78" customFormat="1" x14ac:dyDescent="0.2">
      <c r="A53" s="84"/>
      <c r="B53" s="32">
        <v>2122</v>
      </c>
      <c r="C53" s="31" t="s">
        <v>117</v>
      </c>
      <c r="D53" s="31"/>
      <c r="E53" s="13">
        <v>0</v>
      </c>
      <c r="F53" s="34">
        <v>0</v>
      </c>
      <c r="G53" s="34">
        <v>0</v>
      </c>
      <c r="H53" s="34"/>
      <c r="I53" s="296">
        <v>635</v>
      </c>
    </row>
    <row r="54" spans="1:9" s="78" customFormat="1" x14ac:dyDescent="0.2">
      <c r="A54" s="84">
        <v>3314</v>
      </c>
      <c r="B54" s="84"/>
      <c r="C54" s="77" t="s">
        <v>39</v>
      </c>
      <c r="D54" s="77"/>
      <c r="E54" s="74">
        <v>25</v>
      </c>
      <c r="F54" s="76">
        <v>26.518599999999999</v>
      </c>
      <c r="G54" s="76">
        <v>0</v>
      </c>
      <c r="H54" s="76">
        <v>0</v>
      </c>
      <c r="I54" s="295">
        <f>SUM(I55)</f>
        <v>400</v>
      </c>
    </row>
    <row r="55" spans="1:9" s="78" customFormat="1" x14ac:dyDescent="0.2">
      <c r="A55" s="84"/>
      <c r="B55" s="32">
        <v>2122</v>
      </c>
      <c r="C55" s="31" t="s">
        <v>117</v>
      </c>
      <c r="D55" s="31"/>
      <c r="E55" s="74"/>
      <c r="F55" s="76"/>
      <c r="G55" s="76"/>
      <c r="H55" s="76"/>
      <c r="I55" s="296">
        <v>400</v>
      </c>
    </row>
    <row r="56" spans="1:9" s="78" customFormat="1" x14ac:dyDescent="0.2">
      <c r="A56" s="84">
        <v>3315</v>
      </c>
      <c r="B56" s="84"/>
      <c r="C56" s="77" t="s">
        <v>40</v>
      </c>
      <c r="D56" s="77"/>
      <c r="E56" s="74">
        <v>165</v>
      </c>
      <c r="F56" s="74">
        <v>104.99</v>
      </c>
      <c r="G56" s="74">
        <v>0</v>
      </c>
      <c r="H56" s="74">
        <v>0</v>
      </c>
      <c r="I56" s="294">
        <f>SUM(I57)</f>
        <v>400</v>
      </c>
    </row>
    <row r="57" spans="1:9" s="78" customFormat="1" x14ac:dyDescent="0.2">
      <c r="A57" s="84"/>
      <c r="B57" s="32">
        <v>2122</v>
      </c>
      <c r="C57" s="31" t="s">
        <v>117</v>
      </c>
      <c r="D57" s="31"/>
      <c r="E57" s="34">
        <v>0</v>
      </c>
      <c r="F57" s="34">
        <v>0</v>
      </c>
      <c r="G57" s="34">
        <v>0</v>
      </c>
      <c r="H57" s="34"/>
      <c r="I57" s="296">
        <v>400</v>
      </c>
    </row>
    <row r="58" spans="1:9" s="78" customFormat="1" x14ac:dyDescent="0.2">
      <c r="A58" s="84">
        <v>3319</v>
      </c>
      <c r="B58" s="84"/>
      <c r="C58" s="77" t="s">
        <v>69</v>
      </c>
      <c r="D58" s="77"/>
      <c r="E58" s="74">
        <v>56</v>
      </c>
      <c r="F58" s="74">
        <f>SUM(F59)</f>
        <v>76.48</v>
      </c>
      <c r="G58" s="74">
        <f>SUM(G59)</f>
        <v>0</v>
      </c>
      <c r="H58" s="74">
        <v>0</v>
      </c>
      <c r="I58" s="294">
        <f>SUM(I59)</f>
        <v>0</v>
      </c>
    </row>
    <row r="59" spans="1:9" x14ac:dyDescent="0.2">
      <c r="A59" s="39"/>
      <c r="B59" s="39">
        <v>2111</v>
      </c>
      <c r="C59" s="33" t="s">
        <v>113</v>
      </c>
      <c r="D59" s="33"/>
      <c r="E59" s="13">
        <v>56</v>
      </c>
      <c r="F59" s="13">
        <v>76.48</v>
      </c>
      <c r="G59" s="13">
        <v>0</v>
      </c>
      <c r="H59" s="13"/>
      <c r="I59" s="296">
        <v>0</v>
      </c>
    </row>
    <row r="60" spans="1:9" s="78" customFormat="1" x14ac:dyDescent="0.2">
      <c r="A60" s="84">
        <v>3349</v>
      </c>
      <c r="B60" s="84"/>
      <c r="C60" s="77" t="s">
        <v>41</v>
      </c>
      <c r="D60" s="77"/>
      <c r="E60" s="74">
        <v>135</v>
      </c>
      <c r="F60" s="74">
        <f>SUM(F61)</f>
        <v>99.962999999999994</v>
      </c>
      <c r="G60" s="74">
        <f>SUM(G61)</f>
        <v>0</v>
      </c>
      <c r="H60" s="74">
        <v>2</v>
      </c>
      <c r="I60" s="294">
        <f>SUM(I61)</f>
        <v>0</v>
      </c>
    </row>
    <row r="61" spans="1:9" x14ac:dyDescent="0.2">
      <c r="A61" s="39"/>
      <c r="B61" s="39">
        <v>2111</v>
      </c>
      <c r="C61" s="33" t="s">
        <v>119</v>
      </c>
      <c r="D61" s="33"/>
      <c r="E61" s="13"/>
      <c r="F61" s="13">
        <v>99.962999999999994</v>
      </c>
      <c r="G61" s="13">
        <v>0</v>
      </c>
      <c r="H61" s="13"/>
      <c r="I61" s="296">
        <v>0</v>
      </c>
    </row>
    <row r="62" spans="1:9" s="78" customFormat="1" x14ac:dyDescent="0.2">
      <c r="A62" s="84">
        <v>3399</v>
      </c>
      <c r="B62" s="84"/>
      <c r="C62" s="77" t="s">
        <v>120</v>
      </c>
      <c r="D62" s="77"/>
      <c r="E62" s="74">
        <v>30</v>
      </c>
      <c r="F62" s="74">
        <f>SUM(F63)</f>
        <v>36.299999999999997</v>
      </c>
      <c r="G62" s="74">
        <f>SUM(G63)</f>
        <v>0</v>
      </c>
      <c r="H62" s="74">
        <v>0</v>
      </c>
      <c r="I62" s="294">
        <f>SUM(I63)</f>
        <v>0</v>
      </c>
    </row>
    <row r="63" spans="1:9" x14ac:dyDescent="0.2">
      <c r="A63" s="39"/>
      <c r="B63" s="39">
        <v>2111</v>
      </c>
      <c r="C63" s="33" t="s">
        <v>138</v>
      </c>
      <c r="D63" s="33"/>
      <c r="E63" s="13">
        <v>0</v>
      </c>
      <c r="F63" s="13">
        <v>36.299999999999997</v>
      </c>
      <c r="G63" s="13">
        <v>0</v>
      </c>
      <c r="H63" s="13"/>
      <c r="I63" s="296">
        <v>0</v>
      </c>
    </row>
    <row r="64" spans="1:9" s="78" customFormat="1" x14ac:dyDescent="0.2">
      <c r="A64" s="84">
        <v>3429</v>
      </c>
      <c r="B64" s="84"/>
      <c r="C64" s="77" t="s">
        <v>76</v>
      </c>
      <c r="D64" s="77"/>
      <c r="E64" s="76">
        <v>0</v>
      </c>
      <c r="F64" s="76">
        <v>0</v>
      </c>
      <c r="G64" s="76">
        <v>0</v>
      </c>
      <c r="H64" s="76">
        <v>2.1259999999999999</v>
      </c>
      <c r="I64" s="295">
        <v>0</v>
      </c>
    </row>
    <row r="65" spans="1:10" s="78" customFormat="1" x14ac:dyDescent="0.2">
      <c r="A65" s="64">
        <v>3612</v>
      </c>
      <c r="B65" s="64"/>
      <c r="C65" s="73" t="s">
        <v>42</v>
      </c>
      <c r="D65" s="73"/>
      <c r="E65" s="75">
        <v>17048</v>
      </c>
      <c r="F65" s="75">
        <f>SUM(F66,F67,F70,F71)</f>
        <v>17159.890159999999</v>
      </c>
      <c r="G65" s="75">
        <f>SUM(G66,G67,G70,G71)</f>
        <v>71200</v>
      </c>
      <c r="H65" s="75">
        <v>57715.460180000002</v>
      </c>
      <c r="I65" s="294">
        <f>SUM(I66,I67,I70,I71)</f>
        <v>78260</v>
      </c>
    </row>
    <row r="66" spans="1:10" s="78" customFormat="1" x14ac:dyDescent="0.2">
      <c r="A66" s="64"/>
      <c r="B66" s="32">
        <v>2111</v>
      </c>
      <c r="C66" s="31" t="s">
        <v>113</v>
      </c>
      <c r="D66" s="31"/>
      <c r="E66" s="35">
        <v>0</v>
      </c>
      <c r="F66" s="35">
        <v>2.8</v>
      </c>
      <c r="G66" s="35">
        <v>0</v>
      </c>
      <c r="H66" s="35"/>
      <c r="I66" s="297">
        <v>0</v>
      </c>
    </row>
    <row r="67" spans="1:10" x14ac:dyDescent="0.2">
      <c r="A67" s="32"/>
      <c r="B67" s="32">
        <v>2132</v>
      </c>
      <c r="C67" s="31" t="s">
        <v>122</v>
      </c>
      <c r="D67" s="31"/>
      <c r="E67" s="34"/>
      <c r="F67" s="35">
        <v>17147.93244</v>
      </c>
      <c r="G67" s="35">
        <f>SUM(G68:G69)</f>
        <v>71150</v>
      </c>
      <c r="H67" s="35"/>
      <c r="I67" s="297">
        <f>SUM(I68:I69)</f>
        <v>78260</v>
      </c>
    </row>
    <row r="68" spans="1:10" s="83" customFormat="1" x14ac:dyDescent="0.2">
      <c r="A68" s="82"/>
      <c r="B68" s="82"/>
      <c r="C68" s="79" t="s">
        <v>111</v>
      </c>
      <c r="D68" s="79" t="s">
        <v>123</v>
      </c>
      <c r="E68" s="67"/>
      <c r="F68" s="67"/>
      <c r="G68" s="67">
        <v>70900</v>
      </c>
      <c r="H68" s="67"/>
      <c r="I68" s="67">
        <v>78000</v>
      </c>
      <c r="J68" s="83" t="s">
        <v>1120</v>
      </c>
    </row>
    <row r="69" spans="1:10" s="83" customFormat="1" x14ac:dyDescent="0.2">
      <c r="A69" s="82"/>
      <c r="B69" s="82"/>
      <c r="C69" s="79"/>
      <c r="D69" s="79" t="s">
        <v>124</v>
      </c>
      <c r="E69" s="67"/>
      <c r="F69" s="67"/>
      <c r="G69" s="67">
        <v>250</v>
      </c>
      <c r="H69" s="67"/>
      <c r="I69" s="67">
        <v>260</v>
      </c>
      <c r="J69" s="83" t="s">
        <v>1014</v>
      </c>
    </row>
    <row r="70" spans="1:10" s="83" customFormat="1" x14ac:dyDescent="0.2">
      <c r="A70" s="82"/>
      <c r="B70" s="32">
        <v>2322</v>
      </c>
      <c r="C70" s="661" t="s">
        <v>135</v>
      </c>
      <c r="D70" s="663"/>
      <c r="E70" s="13"/>
      <c r="F70" s="13">
        <v>0</v>
      </c>
      <c r="G70" s="13">
        <v>50</v>
      </c>
      <c r="H70" s="13"/>
      <c r="I70" s="296">
        <v>0</v>
      </c>
    </row>
    <row r="71" spans="1:10" x14ac:dyDescent="0.2">
      <c r="A71" s="32"/>
      <c r="B71" s="32">
        <v>2324</v>
      </c>
      <c r="C71" s="31" t="s">
        <v>125</v>
      </c>
      <c r="D71" s="31"/>
      <c r="E71" s="13">
        <v>0</v>
      </c>
      <c r="F71" s="13">
        <v>9.1577199999999994</v>
      </c>
      <c r="G71" s="13">
        <v>0</v>
      </c>
      <c r="H71" s="13"/>
      <c r="I71" s="296">
        <v>0</v>
      </c>
      <c r="J71"/>
    </row>
    <row r="72" spans="1:10" s="78" customFormat="1" x14ac:dyDescent="0.2">
      <c r="A72" s="64">
        <v>3613</v>
      </c>
      <c r="B72" s="64"/>
      <c r="C72" s="73" t="s">
        <v>43</v>
      </c>
      <c r="D72" s="73"/>
      <c r="E72" s="76">
        <v>2625</v>
      </c>
      <c r="F72" s="76">
        <f>SUM(F77,F76,F73)</f>
        <v>2298.5581100000004</v>
      </c>
      <c r="G72" s="76">
        <f>SUM(G77,G76,G73)</f>
        <v>2005</v>
      </c>
      <c r="H72" s="76">
        <v>2116.46468</v>
      </c>
      <c r="I72" s="295">
        <f>SUM(I77,I76,I73)</f>
        <v>2005</v>
      </c>
    </row>
    <row r="73" spans="1:10" x14ac:dyDescent="0.2">
      <c r="A73" s="32"/>
      <c r="B73" s="32">
        <v>2132</v>
      </c>
      <c r="C73" s="31" t="s">
        <v>122</v>
      </c>
      <c r="D73" s="31"/>
      <c r="E73" s="13"/>
      <c r="F73" s="13">
        <v>2258.5461100000002</v>
      </c>
      <c r="G73" s="13">
        <f>SUM(G74:G75)</f>
        <v>2005</v>
      </c>
      <c r="H73" s="13"/>
      <c r="I73" s="296">
        <f>SUM(I74:I75)</f>
        <v>2005</v>
      </c>
      <c r="J73" s="28" t="s">
        <v>1013</v>
      </c>
    </row>
    <row r="74" spans="1:10" x14ac:dyDescent="0.2">
      <c r="A74" s="32"/>
      <c r="B74" s="82"/>
      <c r="C74" s="79" t="s">
        <v>111</v>
      </c>
      <c r="D74" s="79" t="s">
        <v>127</v>
      </c>
      <c r="E74" s="80"/>
      <c r="F74" s="80"/>
      <c r="G74" s="80">
        <v>2000</v>
      </c>
      <c r="H74" s="80"/>
      <c r="I74" s="80">
        <v>2000</v>
      </c>
      <c r="J74" s="78"/>
    </row>
    <row r="75" spans="1:10" x14ac:dyDescent="0.2">
      <c r="A75" s="32"/>
      <c r="B75" s="82"/>
      <c r="C75" s="79"/>
      <c r="D75" s="79" t="s">
        <v>128</v>
      </c>
      <c r="E75" s="80"/>
      <c r="F75" s="80"/>
      <c r="G75" s="80">
        <v>5</v>
      </c>
      <c r="H75" s="80"/>
      <c r="I75" s="80">
        <v>5</v>
      </c>
    </row>
    <row r="76" spans="1:10" x14ac:dyDescent="0.2">
      <c r="A76" s="32"/>
      <c r="B76" s="32">
        <v>2310</v>
      </c>
      <c r="C76" s="31" t="s">
        <v>129</v>
      </c>
      <c r="D76" s="31"/>
      <c r="E76" s="13">
        <v>0</v>
      </c>
      <c r="F76" s="13">
        <v>0</v>
      </c>
      <c r="G76" s="13">
        <v>0</v>
      </c>
      <c r="H76" s="13"/>
      <c r="I76" s="296">
        <v>0</v>
      </c>
    </row>
    <row r="77" spans="1:10" x14ac:dyDescent="0.2">
      <c r="A77" s="32"/>
      <c r="B77" s="32">
        <v>2324</v>
      </c>
      <c r="C77" s="31" t="s">
        <v>125</v>
      </c>
      <c r="D77" s="31"/>
      <c r="E77" s="13">
        <v>0</v>
      </c>
      <c r="F77" s="13">
        <v>40.012</v>
      </c>
      <c r="G77" s="13">
        <v>0</v>
      </c>
      <c r="H77" s="13"/>
      <c r="I77" s="296">
        <v>0</v>
      </c>
    </row>
    <row r="78" spans="1:10" s="78" customFormat="1" x14ac:dyDescent="0.2">
      <c r="A78" s="64">
        <v>3632</v>
      </c>
      <c r="B78" s="64"/>
      <c r="C78" s="73" t="s">
        <v>44</v>
      </c>
      <c r="D78" s="73"/>
      <c r="E78" s="76">
        <v>156</v>
      </c>
      <c r="F78" s="76">
        <f>SUM(F79:F80)</f>
        <v>178.54</v>
      </c>
      <c r="G78" s="76">
        <f>SUM(G79:G80)</f>
        <v>131</v>
      </c>
      <c r="H78" s="76">
        <v>462.37198999999998</v>
      </c>
      <c r="I78" s="295">
        <v>131</v>
      </c>
    </row>
    <row r="79" spans="1:10" x14ac:dyDescent="0.2">
      <c r="A79" s="32"/>
      <c r="B79" s="32">
        <v>2131</v>
      </c>
      <c r="C79" s="31" t="s">
        <v>1188</v>
      </c>
      <c r="D79" s="31"/>
      <c r="E79" s="13"/>
      <c r="F79" s="13">
        <v>178.54</v>
      </c>
      <c r="G79" s="13">
        <v>131</v>
      </c>
      <c r="H79" s="13"/>
      <c r="I79" s="296">
        <v>131</v>
      </c>
    </row>
    <row r="80" spans="1:10" x14ac:dyDescent="0.2">
      <c r="A80" s="32"/>
      <c r="B80" s="32">
        <v>2132</v>
      </c>
      <c r="C80" s="661" t="s">
        <v>122</v>
      </c>
      <c r="D80" s="662"/>
      <c r="E80" s="13">
        <v>0</v>
      </c>
      <c r="F80" s="13">
        <v>0</v>
      </c>
      <c r="G80" s="13">
        <v>0</v>
      </c>
      <c r="H80" s="13"/>
      <c r="I80" s="296">
        <v>0</v>
      </c>
    </row>
    <row r="81" spans="1:15" s="78" customFormat="1" x14ac:dyDescent="0.2">
      <c r="A81" s="64">
        <v>3639</v>
      </c>
      <c r="B81" s="64"/>
      <c r="C81" s="73" t="s">
        <v>45</v>
      </c>
      <c r="D81" s="73"/>
      <c r="E81" s="74">
        <v>2225</v>
      </c>
      <c r="F81" s="74">
        <v>12801.38884</v>
      </c>
      <c r="G81" s="74">
        <f>SUM(G82,G83,G86,G89,G87,G90,G91,G92,G93,G94,G95)</f>
        <v>350</v>
      </c>
      <c r="H81" s="74">
        <v>2010.06566</v>
      </c>
      <c r="I81" s="294">
        <f>SUM(I82,I83,I86,I89,I87,I90,I91,I92,I93,I94,I95)</f>
        <v>900</v>
      </c>
      <c r="J81" s="541"/>
    </row>
    <row r="82" spans="1:15" s="78" customFormat="1" x14ac:dyDescent="0.2">
      <c r="A82" s="64"/>
      <c r="B82" s="32">
        <v>2111</v>
      </c>
      <c r="C82" s="31" t="s">
        <v>113</v>
      </c>
      <c r="D82" s="31"/>
      <c r="E82" s="34"/>
      <c r="F82" s="34"/>
      <c r="G82" s="34">
        <v>60</v>
      </c>
      <c r="H82" s="34"/>
      <c r="I82" s="298">
        <v>50</v>
      </c>
      <c r="J82" s="28" t="s">
        <v>1005</v>
      </c>
    </row>
    <row r="83" spans="1:15" x14ac:dyDescent="0.2">
      <c r="A83" s="32"/>
      <c r="B83" s="32">
        <v>2119</v>
      </c>
      <c r="C83" s="31" t="s">
        <v>130</v>
      </c>
      <c r="D83" s="31"/>
      <c r="E83" s="13"/>
      <c r="F83" s="13"/>
      <c r="G83" s="13">
        <f>SUM(G84:G85)</f>
        <v>50</v>
      </c>
      <c r="H83" s="13"/>
      <c r="I83" s="296">
        <f>SUM(I84:I85)</f>
        <v>50</v>
      </c>
    </row>
    <row r="84" spans="1:15" s="83" customFormat="1" x14ac:dyDescent="0.2">
      <c r="A84" s="82"/>
      <c r="B84" s="82"/>
      <c r="C84" s="79" t="s">
        <v>153</v>
      </c>
      <c r="D84" s="79" t="s">
        <v>522</v>
      </c>
      <c r="E84" s="67"/>
      <c r="F84" s="67"/>
      <c r="G84" s="67">
        <v>50</v>
      </c>
      <c r="H84" s="67"/>
      <c r="I84" s="67">
        <v>50</v>
      </c>
    </row>
    <row r="85" spans="1:15" s="83" customFormat="1" x14ac:dyDescent="0.2">
      <c r="A85" s="82"/>
      <c r="B85" s="82"/>
      <c r="C85" s="79"/>
      <c r="D85" s="79" t="s">
        <v>523</v>
      </c>
      <c r="E85" s="67"/>
      <c r="F85" s="67"/>
      <c r="G85" s="67">
        <v>0</v>
      </c>
      <c r="H85" s="67"/>
      <c r="I85" s="67">
        <v>0</v>
      </c>
    </row>
    <row r="86" spans="1:15" x14ac:dyDescent="0.2">
      <c r="A86" s="32"/>
      <c r="B86" s="32">
        <v>2131</v>
      </c>
      <c r="C86" s="31" t="s">
        <v>121</v>
      </c>
      <c r="D86" s="31"/>
      <c r="E86" s="13"/>
      <c r="F86" s="13"/>
      <c r="G86" s="13">
        <v>240</v>
      </c>
      <c r="H86" s="13"/>
      <c r="I86" s="296">
        <v>800</v>
      </c>
      <c r="J86" s="541"/>
    </row>
    <row r="87" spans="1:15" x14ac:dyDescent="0.2">
      <c r="A87" s="32"/>
      <c r="B87" s="32">
        <v>2132</v>
      </c>
      <c r="C87" s="661" t="s">
        <v>122</v>
      </c>
      <c r="D87" s="662"/>
      <c r="E87" s="13"/>
      <c r="F87" s="13"/>
      <c r="G87" s="13">
        <v>0</v>
      </c>
      <c r="H87" s="13"/>
      <c r="I87" s="296">
        <v>0</v>
      </c>
      <c r="N87" s="511"/>
      <c r="O87" s="30"/>
    </row>
    <row r="88" spans="1:15" x14ac:dyDescent="0.2">
      <c r="A88" s="32"/>
      <c r="B88" s="32">
        <v>2133</v>
      </c>
      <c r="C88" s="271" t="s">
        <v>768</v>
      </c>
      <c r="D88" s="273"/>
      <c r="E88" s="13"/>
      <c r="F88" s="13"/>
      <c r="G88" s="13">
        <v>0</v>
      </c>
      <c r="H88" s="13"/>
      <c r="I88" s="296">
        <v>0</v>
      </c>
      <c r="N88" s="30"/>
      <c r="O88" s="30"/>
    </row>
    <row r="89" spans="1:15" x14ac:dyDescent="0.2">
      <c r="A89" s="32"/>
      <c r="B89" s="32">
        <v>2222</v>
      </c>
      <c r="C89" s="31" t="s">
        <v>131</v>
      </c>
      <c r="D89" s="31"/>
      <c r="E89" s="13"/>
      <c r="F89" s="13"/>
      <c r="G89" s="13">
        <v>0</v>
      </c>
      <c r="H89" s="13"/>
      <c r="I89" s="296">
        <v>0</v>
      </c>
      <c r="N89" s="30"/>
      <c r="O89" s="30"/>
    </row>
    <row r="90" spans="1:15" x14ac:dyDescent="0.2">
      <c r="A90" s="32"/>
      <c r="B90" s="32">
        <v>2226</v>
      </c>
      <c r="C90" s="31" t="s">
        <v>132</v>
      </c>
      <c r="D90" s="31"/>
      <c r="E90" s="13"/>
      <c r="F90" s="13"/>
      <c r="G90" s="13">
        <v>0</v>
      </c>
      <c r="H90" s="13"/>
      <c r="I90" s="296">
        <v>0</v>
      </c>
      <c r="N90" s="511"/>
    </row>
    <row r="91" spans="1:15" x14ac:dyDescent="0.2">
      <c r="A91" s="32"/>
      <c r="B91" s="32">
        <v>2310</v>
      </c>
      <c r="C91" s="31" t="s">
        <v>133</v>
      </c>
      <c r="D91" s="31"/>
      <c r="E91" s="13"/>
      <c r="F91" s="13"/>
      <c r="G91" s="13">
        <v>0</v>
      </c>
      <c r="H91" s="13"/>
      <c r="I91" s="296">
        <v>0</v>
      </c>
      <c r="J91" s="28" t="s">
        <v>1003</v>
      </c>
    </row>
    <row r="92" spans="1:15" x14ac:dyDescent="0.2">
      <c r="A92" s="32"/>
      <c r="B92" s="32">
        <v>2321</v>
      </c>
      <c r="C92" s="31" t="s">
        <v>134</v>
      </c>
      <c r="D92" s="31"/>
      <c r="E92" s="13"/>
      <c r="F92" s="13"/>
      <c r="G92" s="13">
        <v>0</v>
      </c>
      <c r="H92" s="13"/>
      <c r="I92" s="296">
        <v>0</v>
      </c>
    </row>
    <row r="93" spans="1:15" x14ac:dyDescent="0.2">
      <c r="A93" s="32"/>
      <c r="B93" s="32">
        <v>2322</v>
      </c>
      <c r="C93" s="31" t="s">
        <v>135</v>
      </c>
      <c r="D93" s="31"/>
      <c r="E93" s="13"/>
      <c r="F93" s="13"/>
      <c r="G93" s="13">
        <v>0</v>
      </c>
      <c r="H93" s="13"/>
      <c r="I93" s="296">
        <v>0</v>
      </c>
    </row>
    <row r="94" spans="1:15" x14ac:dyDescent="0.2">
      <c r="A94" s="32"/>
      <c r="B94" s="32">
        <v>2324</v>
      </c>
      <c r="C94" s="31" t="s">
        <v>125</v>
      </c>
      <c r="D94" s="31"/>
      <c r="E94" s="13"/>
      <c r="F94" s="13"/>
      <c r="G94" s="13">
        <v>0</v>
      </c>
      <c r="H94" s="13"/>
      <c r="I94" s="296">
        <v>0</v>
      </c>
    </row>
    <row r="95" spans="1:15" x14ac:dyDescent="0.2">
      <c r="A95" s="32"/>
      <c r="B95" s="32">
        <v>2329</v>
      </c>
      <c r="C95" s="31" t="s">
        <v>136</v>
      </c>
      <c r="D95" s="31"/>
      <c r="E95" s="13"/>
      <c r="F95" s="13"/>
      <c r="G95" s="13">
        <v>0</v>
      </c>
      <c r="H95" s="13"/>
      <c r="I95" s="296">
        <v>0</v>
      </c>
    </row>
    <row r="96" spans="1:15" s="85" customFormat="1" x14ac:dyDescent="0.2">
      <c r="A96" s="84">
        <v>3722</v>
      </c>
      <c r="B96" s="84"/>
      <c r="C96" s="77" t="s">
        <v>46</v>
      </c>
      <c r="D96" s="77"/>
      <c r="E96" s="74">
        <v>682</v>
      </c>
      <c r="F96" s="74">
        <f>SUM(F97,F99)</f>
        <v>715.49199999999996</v>
      </c>
      <c r="G96" s="74">
        <f>SUM(G97,G99)</f>
        <v>600</v>
      </c>
      <c r="H96" s="74">
        <v>365.9255</v>
      </c>
      <c r="I96" s="294">
        <f>SUM(I97,I99)</f>
        <v>700</v>
      </c>
    </row>
    <row r="97" spans="1:10" x14ac:dyDescent="0.2">
      <c r="A97" s="32"/>
      <c r="B97" s="32">
        <v>2111</v>
      </c>
      <c r="C97" s="31" t="s">
        <v>113</v>
      </c>
      <c r="D97" s="31"/>
      <c r="E97" s="13">
        <v>0</v>
      </c>
      <c r="F97" s="13">
        <f>SUM(F98)</f>
        <v>715.49199999999996</v>
      </c>
      <c r="G97" s="13">
        <f>SUM(G98)</f>
        <v>600</v>
      </c>
      <c r="H97" s="13"/>
      <c r="I97" s="296">
        <f>SUM(I98)</f>
        <v>700</v>
      </c>
    </row>
    <row r="98" spans="1:10" s="83" customFormat="1" x14ac:dyDescent="0.2">
      <c r="A98" s="82"/>
      <c r="B98" s="82"/>
      <c r="C98" s="79" t="s">
        <v>111</v>
      </c>
      <c r="D98" s="79" t="s">
        <v>137</v>
      </c>
      <c r="E98" s="67"/>
      <c r="F98" s="67">
        <v>715.49199999999996</v>
      </c>
      <c r="G98" s="67">
        <v>600</v>
      </c>
      <c r="H98" s="67"/>
      <c r="I98" s="67">
        <v>700</v>
      </c>
    </row>
    <row r="99" spans="1:10" x14ac:dyDescent="0.2">
      <c r="A99" s="32"/>
      <c r="B99" s="32">
        <v>2112</v>
      </c>
      <c r="C99" s="31" t="s">
        <v>114</v>
      </c>
      <c r="D99" s="31"/>
      <c r="E99" s="13">
        <v>0</v>
      </c>
      <c r="F99" s="13">
        <v>0</v>
      </c>
      <c r="G99" s="13">
        <v>0</v>
      </c>
      <c r="H99" s="13"/>
      <c r="I99" s="296">
        <v>0</v>
      </c>
    </row>
    <row r="100" spans="1:10" s="78" customFormat="1" x14ac:dyDescent="0.2">
      <c r="A100" s="64">
        <v>3725</v>
      </c>
      <c r="B100" s="64"/>
      <c r="C100" s="73" t="s">
        <v>82</v>
      </c>
      <c r="D100" s="73"/>
      <c r="E100" s="74">
        <v>29</v>
      </c>
      <c r="F100" s="74">
        <f t="shared" ref="F100:I101" si="0">SUM(F101)</f>
        <v>13.647399999999999</v>
      </c>
      <c r="G100" s="74">
        <f t="shared" si="0"/>
        <v>15</v>
      </c>
      <c r="H100" s="74">
        <v>16.72175</v>
      </c>
      <c r="I100" s="294">
        <f t="shared" si="0"/>
        <v>15</v>
      </c>
    </row>
    <row r="101" spans="1:10" x14ac:dyDescent="0.2">
      <c r="A101" s="32"/>
      <c r="B101" s="32">
        <v>2324</v>
      </c>
      <c r="C101" s="31" t="s">
        <v>125</v>
      </c>
      <c r="D101" s="31"/>
      <c r="E101" s="34"/>
      <c r="F101" s="34">
        <f t="shared" si="0"/>
        <v>13.647399999999999</v>
      </c>
      <c r="G101" s="34">
        <f t="shared" si="0"/>
        <v>15</v>
      </c>
      <c r="H101" s="34"/>
      <c r="I101" s="298">
        <f t="shared" si="0"/>
        <v>15</v>
      </c>
    </row>
    <row r="102" spans="1:10" s="83" customFormat="1" x14ac:dyDescent="0.2">
      <c r="A102" s="82"/>
      <c r="B102" s="82"/>
      <c r="C102" s="79" t="s">
        <v>111</v>
      </c>
      <c r="D102" s="86" t="s">
        <v>139</v>
      </c>
      <c r="E102" s="80"/>
      <c r="F102" s="80">
        <v>13.647399999999999</v>
      </c>
      <c r="G102" s="80">
        <v>15</v>
      </c>
      <c r="H102" s="80"/>
      <c r="I102" s="80">
        <v>15</v>
      </c>
    </row>
    <row r="103" spans="1:10" s="83" customFormat="1" x14ac:dyDescent="0.2">
      <c r="A103" s="64">
        <v>3745</v>
      </c>
      <c r="B103" s="32"/>
      <c r="C103" s="272" t="s">
        <v>581</v>
      </c>
      <c r="D103" s="273"/>
      <c r="E103" s="74">
        <v>15</v>
      </c>
      <c r="F103" s="74">
        <v>0</v>
      </c>
      <c r="G103" s="74">
        <v>0</v>
      </c>
      <c r="H103" s="74">
        <v>0</v>
      </c>
      <c r="I103" s="294">
        <f>I104</f>
        <v>500</v>
      </c>
    </row>
    <row r="104" spans="1:10" s="83" customFormat="1" x14ac:dyDescent="0.2">
      <c r="A104" s="64"/>
      <c r="B104" s="512">
        <v>2122</v>
      </c>
      <c r="C104" s="513" t="s">
        <v>117</v>
      </c>
      <c r="D104" s="513"/>
      <c r="E104" s="74"/>
      <c r="F104" s="74"/>
      <c r="G104" s="74"/>
      <c r="H104" s="74"/>
      <c r="I104" s="514">
        <v>500</v>
      </c>
    </row>
    <row r="105" spans="1:10" s="78" customFormat="1" x14ac:dyDescent="0.2">
      <c r="A105" s="64">
        <v>3769</v>
      </c>
      <c r="B105" s="64"/>
      <c r="C105" s="73" t="s">
        <v>140</v>
      </c>
      <c r="D105" s="73"/>
      <c r="E105" s="74">
        <v>5.8</v>
      </c>
      <c r="F105" s="74">
        <v>0</v>
      </c>
      <c r="G105" s="74">
        <v>0</v>
      </c>
      <c r="H105" s="74">
        <v>0</v>
      </c>
      <c r="I105" s="294">
        <v>0</v>
      </c>
    </row>
    <row r="106" spans="1:10" s="78" customFormat="1" x14ac:dyDescent="0.2">
      <c r="A106" s="64">
        <v>4351</v>
      </c>
      <c r="B106" s="64"/>
      <c r="C106" s="73" t="s">
        <v>87</v>
      </c>
      <c r="D106" s="73"/>
      <c r="E106" s="74">
        <f>SUM(E107)</f>
        <v>0</v>
      </c>
      <c r="F106" s="74">
        <f>SUM(F107)</f>
        <v>0</v>
      </c>
      <c r="G106" s="74">
        <f>SUM(G107)</f>
        <v>0</v>
      </c>
      <c r="H106" s="74">
        <v>0</v>
      </c>
      <c r="I106" s="294">
        <f>SUM(I107)</f>
        <v>616</v>
      </c>
      <c r="J106" s="541"/>
    </row>
    <row r="107" spans="1:10" s="78" customFormat="1" x14ac:dyDescent="0.2">
      <c r="A107" s="32"/>
      <c r="B107" s="32">
        <v>2122</v>
      </c>
      <c r="C107" s="31" t="s">
        <v>117</v>
      </c>
      <c r="D107" s="31"/>
      <c r="E107" s="13">
        <v>0</v>
      </c>
      <c r="F107" s="13">
        <v>0</v>
      </c>
      <c r="G107" s="13">
        <v>0</v>
      </c>
      <c r="H107" s="13"/>
      <c r="I107" s="296">
        <v>616</v>
      </c>
    </row>
    <row r="108" spans="1:10" s="78" customFormat="1" x14ac:dyDescent="0.2">
      <c r="A108" s="64">
        <v>5311</v>
      </c>
      <c r="B108" s="64"/>
      <c r="C108" s="73" t="s">
        <v>47</v>
      </c>
      <c r="D108" s="73"/>
      <c r="E108" s="74">
        <v>29.7</v>
      </c>
      <c r="F108" s="76">
        <f>SUM(F109)</f>
        <v>24.10305</v>
      </c>
      <c r="G108" s="76">
        <f>SUM(G109)</f>
        <v>200</v>
      </c>
      <c r="H108" s="76">
        <v>31.146439999999998</v>
      </c>
      <c r="I108" s="294">
        <f>SUM(I109)</f>
        <v>200</v>
      </c>
    </row>
    <row r="109" spans="1:10" x14ac:dyDescent="0.2">
      <c r="A109" s="32"/>
      <c r="B109" s="32">
        <v>2212</v>
      </c>
      <c r="C109" s="31" t="s">
        <v>116</v>
      </c>
      <c r="D109" s="31"/>
      <c r="E109" s="34"/>
      <c r="F109" s="34">
        <v>24.10305</v>
      </c>
      <c r="G109" s="34">
        <v>200</v>
      </c>
      <c r="H109" s="34"/>
      <c r="I109" s="298">
        <v>200</v>
      </c>
      <c r="J109" s="542"/>
    </row>
    <row r="110" spans="1:10" s="78" customFormat="1" x14ac:dyDescent="0.2">
      <c r="A110" s="64">
        <v>5512</v>
      </c>
      <c r="B110" s="64"/>
      <c r="C110" s="73" t="s">
        <v>141</v>
      </c>
      <c r="D110" s="73"/>
      <c r="E110" s="76">
        <v>27.8</v>
      </c>
      <c r="F110" s="76">
        <f>SUM(F111)</f>
        <v>33.6</v>
      </c>
      <c r="G110" s="76">
        <f>SUM(G111)</f>
        <v>45</v>
      </c>
      <c r="H110" s="76">
        <v>16.8</v>
      </c>
      <c r="I110" s="295">
        <f>SUM(I111)</f>
        <v>45</v>
      </c>
    </row>
    <row r="111" spans="1:10" s="78" customFormat="1" x14ac:dyDescent="0.2">
      <c r="A111" s="64"/>
      <c r="B111" s="32">
        <v>2329</v>
      </c>
      <c r="C111" s="31" t="s">
        <v>126</v>
      </c>
      <c r="D111" s="73"/>
      <c r="E111" s="13"/>
      <c r="F111" s="13">
        <v>33.6</v>
      </c>
      <c r="G111" s="13">
        <v>45</v>
      </c>
      <c r="H111" s="13"/>
      <c r="I111" s="296">
        <v>45</v>
      </c>
      <c r="J111" s="28" t="s">
        <v>1004</v>
      </c>
    </row>
    <row r="112" spans="1:10" s="78" customFormat="1" x14ac:dyDescent="0.2">
      <c r="A112" s="64">
        <v>6171</v>
      </c>
      <c r="B112" s="64"/>
      <c r="C112" s="73" t="s">
        <v>48</v>
      </c>
      <c r="D112" s="73"/>
      <c r="E112" s="74">
        <v>31.8</v>
      </c>
      <c r="F112" s="74">
        <f>SUM(F113:F114)</f>
        <v>26.901599999999998</v>
      </c>
      <c r="G112" s="74">
        <f>SUM(G113:G114)</f>
        <v>30</v>
      </c>
      <c r="H112" s="74">
        <v>29.882999999999999</v>
      </c>
      <c r="I112" s="294">
        <f>SUM(I113:I114)</f>
        <v>30</v>
      </c>
    </row>
    <row r="113" spans="1:10" x14ac:dyDescent="0.2">
      <c r="A113" s="32"/>
      <c r="B113" s="32">
        <v>2212</v>
      </c>
      <c r="C113" s="31" t="s">
        <v>116</v>
      </c>
      <c r="D113" s="31"/>
      <c r="E113" s="13"/>
      <c r="F113" s="13">
        <v>24.401599999999998</v>
      </c>
      <c r="G113" s="13">
        <v>30</v>
      </c>
      <c r="H113" s="13"/>
      <c r="I113" s="296">
        <v>30</v>
      </c>
    </row>
    <row r="114" spans="1:10" x14ac:dyDescent="0.2">
      <c r="A114" s="32"/>
      <c r="B114" s="32">
        <v>2324</v>
      </c>
      <c r="C114" s="31" t="s">
        <v>125</v>
      </c>
      <c r="D114" s="31"/>
      <c r="E114" s="13">
        <v>0</v>
      </c>
      <c r="F114" s="13">
        <v>2.5</v>
      </c>
      <c r="G114" s="13">
        <v>0</v>
      </c>
      <c r="H114" s="13"/>
      <c r="I114" s="296">
        <v>0</v>
      </c>
    </row>
    <row r="115" spans="1:10" s="78" customFormat="1" x14ac:dyDescent="0.2">
      <c r="A115" s="64">
        <v>6310</v>
      </c>
      <c r="B115" s="64"/>
      <c r="C115" s="73" t="s">
        <v>49</v>
      </c>
      <c r="D115" s="73"/>
      <c r="E115" s="74">
        <v>64.5</v>
      </c>
      <c r="F115" s="74">
        <f>SUM(F116:F116)</f>
        <v>53.17953</v>
      </c>
      <c r="G115" s="74">
        <f>SUM(G116:G116)</f>
        <v>35</v>
      </c>
      <c r="H115" s="74">
        <v>46.948970000000003</v>
      </c>
      <c r="I115" s="294">
        <f>SUM(I116:I116)</f>
        <v>20</v>
      </c>
    </row>
    <row r="116" spans="1:10" x14ac:dyDescent="0.2">
      <c r="A116" s="32"/>
      <c r="B116" s="32">
        <v>2141</v>
      </c>
      <c r="C116" s="31" t="s">
        <v>142</v>
      </c>
      <c r="D116" s="31"/>
      <c r="E116" s="13"/>
      <c r="F116" s="13">
        <v>53.17953</v>
      </c>
      <c r="G116" s="13">
        <v>35</v>
      </c>
      <c r="H116" s="13"/>
      <c r="I116" s="296">
        <v>20</v>
      </c>
      <c r="J116" s="28" t="s">
        <v>1191</v>
      </c>
    </row>
    <row r="117" spans="1:10" s="78" customFormat="1" x14ac:dyDescent="0.2">
      <c r="A117" s="64">
        <v>6320</v>
      </c>
      <c r="B117" s="64"/>
      <c r="C117" s="73" t="s">
        <v>92</v>
      </c>
      <c r="D117" s="73"/>
      <c r="E117" s="76">
        <v>0</v>
      </c>
      <c r="F117" s="76">
        <v>6.0000000000000001E-3</v>
      </c>
      <c r="G117" s="76">
        <v>0</v>
      </c>
      <c r="H117" s="76">
        <v>0</v>
      </c>
      <c r="I117" s="295">
        <v>0</v>
      </c>
    </row>
    <row r="118" spans="1:10" s="78" customFormat="1" x14ac:dyDescent="0.2">
      <c r="A118" s="87">
        <v>6402</v>
      </c>
      <c r="B118" s="32"/>
      <c r="C118" s="88" t="s">
        <v>94</v>
      </c>
      <c r="D118" s="89"/>
      <c r="E118" s="76">
        <v>85.5</v>
      </c>
      <c r="F118" s="76">
        <v>377.43615</v>
      </c>
      <c r="G118" s="76">
        <v>0</v>
      </c>
      <c r="H118" s="76">
        <v>605.38340000000005</v>
      </c>
      <c r="I118" s="295">
        <v>0</v>
      </c>
    </row>
    <row r="119" spans="1:10" s="78" customFormat="1" x14ac:dyDescent="0.2">
      <c r="A119" s="87">
        <v>6409</v>
      </c>
      <c r="B119" s="32"/>
      <c r="C119" s="88" t="s">
        <v>1282</v>
      </c>
      <c r="D119" s="89"/>
      <c r="E119" s="76">
        <v>0</v>
      </c>
      <c r="F119" s="76">
        <v>0</v>
      </c>
      <c r="G119" s="76">
        <v>0</v>
      </c>
      <c r="H119" s="76">
        <v>7.5</v>
      </c>
      <c r="I119" s="295">
        <v>0</v>
      </c>
    </row>
    <row r="120" spans="1:10" x14ac:dyDescent="0.2">
      <c r="A120" s="626" t="s">
        <v>50</v>
      </c>
      <c r="B120" s="626"/>
      <c r="C120" s="626"/>
      <c r="D120" s="626"/>
      <c r="E120" s="42">
        <f>SUM(E30+E32+E33+E35+E37+E39+E45+E42+E47+E50+E52+E54+E56+E58+E60+E62+E65+E72+E78+E81+E96+E100+E103+E105+E108+E110+E112+E115+E117+E118)</f>
        <v>26691.1</v>
      </c>
      <c r="F120" s="42">
        <f>SUM(F30+F32+F33+F35+F37+F39+F45+F42+F47+F50+F52+F54+F56+F58+F60+F62+F65+F72+F78+F81+F96+F100+F103+F105+F108+F110+F112+F115+F117+F118)</f>
        <v>40899.019939999998</v>
      </c>
      <c r="G120" s="42">
        <f>SUM(G30+G32+G33+G35+G37+G39+G45+G42+G47+G50+G52+G54+G56+G58+G60+G62+G65+G72+G78+G81+G96+G100+G103+G105+G108+G110+G112+G115+G117+G118)</f>
        <v>74907</v>
      </c>
      <c r="H120" s="42">
        <f>SUM(H30,H32,H33,H35,H37,H39,H42,H45,H47,H49,H50,H52,H54,H56,H58,H60,H62,H64,H65,H72,H78,H81,H96,H100,H103,H105,H106,H108,H110,H112,H115,H117,H118,H119)</f>
        <v>66575.55012</v>
      </c>
      <c r="I120" s="300">
        <f>SUM(I30+I32+I33+I35+I37+I39+I45+I42+I47+I50+I52+I54+I56+I58+I60+I62+I65+I72+I78+I81+I96+I100+I103+I105+I106+I108+I110+I112+I115+I117+I118)</f>
        <v>88571</v>
      </c>
    </row>
    <row r="121" spans="1:10" x14ac:dyDescent="0.2">
      <c r="A121" s="43"/>
      <c r="B121" s="44"/>
      <c r="C121" s="45"/>
      <c r="D121" s="45"/>
      <c r="E121" s="30"/>
      <c r="I121" s="157"/>
    </row>
    <row r="122" spans="1:10" ht="12.75" customHeight="1" x14ac:dyDescent="0.2">
      <c r="A122" s="659" t="s">
        <v>17</v>
      </c>
      <c r="B122" s="622" t="s">
        <v>18</v>
      </c>
      <c r="C122" s="659" t="s">
        <v>51</v>
      </c>
      <c r="D122" s="659"/>
      <c r="E122" s="19" t="s">
        <v>106</v>
      </c>
      <c r="F122" s="19" t="s">
        <v>106</v>
      </c>
      <c r="G122" s="19" t="s">
        <v>109</v>
      </c>
      <c r="H122" s="19" t="s">
        <v>106</v>
      </c>
      <c r="I122" s="289" t="s">
        <v>877</v>
      </c>
    </row>
    <row r="123" spans="1:10" x14ac:dyDescent="0.2">
      <c r="A123" s="659"/>
      <c r="B123" s="622"/>
      <c r="C123" s="659"/>
      <c r="D123" s="659"/>
      <c r="E123" s="20">
        <v>2018</v>
      </c>
      <c r="F123" s="20">
        <v>2019</v>
      </c>
      <c r="G123" s="20">
        <v>2020</v>
      </c>
      <c r="H123" s="127" t="s">
        <v>1280</v>
      </c>
      <c r="I123" s="290">
        <v>2021</v>
      </c>
    </row>
    <row r="124" spans="1:10" x14ac:dyDescent="0.2">
      <c r="A124" s="32">
        <v>3639</v>
      </c>
      <c r="B124" s="32">
        <v>3111</v>
      </c>
      <c r="C124" s="31" t="s">
        <v>52</v>
      </c>
      <c r="D124" s="31"/>
      <c r="E124" s="47">
        <f>SUM(E125)</f>
        <v>266</v>
      </c>
      <c r="F124" s="47">
        <v>990.74800000000005</v>
      </c>
      <c r="G124" s="47">
        <v>5300</v>
      </c>
      <c r="H124" s="47">
        <v>2513.857</v>
      </c>
      <c r="I124" s="299">
        <v>5300</v>
      </c>
    </row>
    <row r="125" spans="1:10" s="83" customFormat="1" x14ac:dyDescent="0.2">
      <c r="A125" s="82"/>
      <c r="B125" s="82"/>
      <c r="C125" s="79" t="s">
        <v>111</v>
      </c>
      <c r="D125" s="79" t="s">
        <v>143</v>
      </c>
      <c r="E125" s="81">
        <v>266</v>
      </c>
      <c r="F125" s="81"/>
      <c r="G125" s="81">
        <v>300</v>
      </c>
      <c r="H125" s="81"/>
      <c r="I125" s="81">
        <v>300</v>
      </c>
    </row>
    <row r="126" spans="1:10" s="83" customFormat="1" x14ac:dyDescent="0.2">
      <c r="A126" s="82"/>
      <c r="B126" s="82"/>
      <c r="C126" s="79"/>
      <c r="D126" s="79" t="s">
        <v>1033</v>
      </c>
      <c r="E126" s="81"/>
      <c r="F126" s="81"/>
      <c r="G126" s="81">
        <v>5000</v>
      </c>
      <c r="H126" s="81"/>
      <c r="I126" s="81">
        <v>5000</v>
      </c>
    </row>
    <row r="127" spans="1:10" x14ac:dyDescent="0.2">
      <c r="A127" s="32">
        <v>3639</v>
      </c>
      <c r="B127" s="32">
        <v>3112</v>
      </c>
      <c r="C127" s="31" t="s">
        <v>53</v>
      </c>
      <c r="D127" s="31"/>
      <c r="E127" s="47">
        <v>518</v>
      </c>
      <c r="F127" s="47">
        <v>12.705</v>
      </c>
      <c r="G127" s="47">
        <v>0</v>
      </c>
      <c r="H127" s="47"/>
      <c r="I127" s="299">
        <v>0</v>
      </c>
    </row>
    <row r="128" spans="1:10" s="515" customFormat="1" x14ac:dyDescent="0.2">
      <c r="A128" s="32">
        <v>3639</v>
      </c>
      <c r="B128" s="32">
        <v>3201</v>
      </c>
      <c r="C128" s="31" t="s">
        <v>775</v>
      </c>
      <c r="D128" s="31"/>
      <c r="E128" s="47">
        <v>0</v>
      </c>
      <c r="F128" s="47">
        <v>0</v>
      </c>
      <c r="G128" s="47">
        <v>10000</v>
      </c>
      <c r="H128" s="47"/>
      <c r="I128" s="299">
        <v>0</v>
      </c>
    </row>
    <row r="129" spans="1:10" s="515" customFormat="1" x14ac:dyDescent="0.2">
      <c r="A129" s="32">
        <v>5311</v>
      </c>
      <c r="B129" s="32">
        <v>3113</v>
      </c>
      <c r="C129" s="31" t="s">
        <v>1190</v>
      </c>
      <c r="D129" s="31"/>
      <c r="E129" s="47">
        <v>0</v>
      </c>
      <c r="F129" s="47">
        <v>11.11</v>
      </c>
      <c r="G129" s="47">
        <v>0</v>
      </c>
      <c r="H129" s="47">
        <v>12.1</v>
      </c>
      <c r="I129" s="299">
        <v>0</v>
      </c>
    </row>
    <row r="130" spans="1:10" x14ac:dyDescent="0.2">
      <c r="A130" s="32">
        <v>6171</v>
      </c>
      <c r="B130" s="32">
        <v>3113</v>
      </c>
      <c r="C130" s="31" t="s">
        <v>1190</v>
      </c>
      <c r="D130" s="31"/>
      <c r="E130" s="47">
        <v>0</v>
      </c>
      <c r="F130" s="47">
        <v>15.2</v>
      </c>
      <c r="G130" s="47">
        <v>0</v>
      </c>
      <c r="H130" s="47"/>
      <c r="I130" s="299">
        <v>0</v>
      </c>
    </row>
    <row r="131" spans="1:10" x14ac:dyDescent="0.2">
      <c r="A131" s="622" t="s">
        <v>13</v>
      </c>
      <c r="B131" s="622"/>
      <c r="C131" s="622"/>
      <c r="D131" s="622"/>
      <c r="E131" s="36">
        <f>E124+E127</f>
        <v>784</v>
      </c>
      <c r="F131" s="36">
        <f>F124+F127+F128+F129+F130</f>
        <v>1029.7630000000001</v>
      </c>
      <c r="G131" s="36">
        <f>G124+G127+G128+G130</f>
        <v>15300</v>
      </c>
      <c r="H131" s="36">
        <f>SUM(H124:H130)</f>
        <v>2525.9569999999999</v>
      </c>
      <c r="I131" s="300">
        <f>I124+I127</f>
        <v>5300</v>
      </c>
    </row>
    <row r="132" spans="1:10" x14ac:dyDescent="0.2">
      <c r="A132" s="44"/>
      <c r="B132" s="44"/>
      <c r="C132" s="44"/>
      <c r="D132" s="44"/>
      <c r="E132" s="30"/>
      <c r="I132" s="157"/>
    </row>
    <row r="133" spans="1:10" ht="12.75" customHeight="1" x14ac:dyDescent="0.2">
      <c r="A133" s="659" t="s">
        <v>17</v>
      </c>
      <c r="B133" s="622" t="s">
        <v>18</v>
      </c>
      <c r="C133" s="659" t="s">
        <v>771</v>
      </c>
      <c r="D133" s="659"/>
      <c r="E133" s="19" t="s">
        <v>106</v>
      </c>
      <c r="F133" s="19" t="s">
        <v>106</v>
      </c>
      <c r="G133" s="19" t="s">
        <v>109</v>
      </c>
      <c r="H133" s="19" t="s">
        <v>106</v>
      </c>
      <c r="I133" s="289" t="s">
        <v>877</v>
      </c>
    </row>
    <row r="134" spans="1:10" x14ac:dyDescent="0.2">
      <c r="A134" s="659"/>
      <c r="B134" s="622"/>
      <c r="C134" s="659"/>
      <c r="D134" s="659"/>
      <c r="E134" s="20">
        <v>2018</v>
      </c>
      <c r="F134" s="20">
        <v>2019</v>
      </c>
      <c r="G134" s="20">
        <v>2020</v>
      </c>
      <c r="H134" s="127" t="s">
        <v>1280</v>
      </c>
      <c r="I134" s="290">
        <v>2021</v>
      </c>
    </row>
    <row r="135" spans="1:10" x14ac:dyDescent="0.2">
      <c r="A135" s="73"/>
      <c r="B135" s="64">
        <v>4111</v>
      </c>
      <c r="C135" s="73" t="s">
        <v>144</v>
      </c>
      <c r="D135" s="73"/>
      <c r="E135" s="74">
        <v>330</v>
      </c>
      <c r="F135" s="74">
        <v>238.23500000000001</v>
      </c>
      <c r="G135" s="74">
        <f>SUM(G136:G139)</f>
        <v>0</v>
      </c>
      <c r="H135" s="74">
        <v>8354.75</v>
      </c>
      <c r="I135" s="294">
        <f>SUM(I136:I139)</f>
        <v>0</v>
      </c>
    </row>
    <row r="136" spans="1:10" s="83" customFormat="1" x14ac:dyDescent="0.2">
      <c r="A136" s="79"/>
      <c r="B136" s="82"/>
      <c r="C136" s="79" t="s">
        <v>145</v>
      </c>
      <c r="D136" s="79"/>
      <c r="E136" s="67">
        <v>0</v>
      </c>
      <c r="F136" s="67">
        <v>0</v>
      </c>
      <c r="G136" s="67">
        <v>0</v>
      </c>
      <c r="H136" s="67"/>
      <c r="I136" s="67">
        <v>0</v>
      </c>
    </row>
    <row r="137" spans="1:10" s="83" customFormat="1" x14ac:dyDescent="0.2">
      <c r="A137" s="79"/>
      <c r="B137" s="82"/>
      <c r="C137" s="79" t="s">
        <v>146</v>
      </c>
      <c r="D137" s="79"/>
      <c r="E137" s="67">
        <v>0</v>
      </c>
      <c r="F137" s="67">
        <v>0</v>
      </c>
      <c r="G137" s="67">
        <v>0</v>
      </c>
      <c r="H137" s="67"/>
      <c r="I137" s="67">
        <v>0</v>
      </c>
    </row>
    <row r="138" spans="1:10" s="83" customFormat="1" x14ac:dyDescent="0.2">
      <c r="A138" s="79"/>
      <c r="B138" s="82"/>
      <c r="C138" s="79" t="s">
        <v>147</v>
      </c>
      <c r="D138" s="79"/>
      <c r="E138" s="67">
        <v>0</v>
      </c>
      <c r="F138" s="67">
        <v>0</v>
      </c>
      <c r="G138" s="67">
        <v>0</v>
      </c>
      <c r="H138" s="67"/>
      <c r="I138" s="67">
        <v>0</v>
      </c>
    </row>
    <row r="139" spans="1:10" s="83" customFormat="1" x14ac:dyDescent="0.2">
      <c r="A139" s="79"/>
      <c r="B139" s="82"/>
      <c r="C139" s="79" t="s">
        <v>148</v>
      </c>
      <c r="D139" s="79"/>
      <c r="E139" s="67">
        <v>0</v>
      </c>
      <c r="F139" s="67">
        <v>0</v>
      </c>
      <c r="G139" s="67">
        <v>0</v>
      </c>
      <c r="H139" s="67"/>
      <c r="I139" s="67">
        <v>0</v>
      </c>
    </row>
    <row r="140" spans="1:10" x14ac:dyDescent="0.2">
      <c r="A140" s="73"/>
      <c r="B140" s="64">
        <v>4112</v>
      </c>
      <c r="C140" s="73" t="s">
        <v>54</v>
      </c>
      <c r="D140" s="73"/>
      <c r="E140" s="74">
        <f>SUM(E141:E143)</f>
        <v>5692.5</v>
      </c>
      <c r="F140" s="482">
        <f>SUM(F141:F143)</f>
        <v>5941.7</v>
      </c>
      <c r="G140" s="482">
        <f>SUM(G141:G143)</f>
        <v>5622.2</v>
      </c>
      <c r="H140" s="482">
        <v>4685.17</v>
      </c>
      <c r="I140" s="285">
        <f>SUM(I141:I143)</f>
        <v>5812.3</v>
      </c>
    </row>
    <row r="141" spans="1:10" s="83" customFormat="1" x14ac:dyDescent="0.2">
      <c r="A141" s="79"/>
      <c r="B141" s="82"/>
      <c r="C141" s="79" t="s">
        <v>111</v>
      </c>
      <c r="D141" s="79" t="s">
        <v>149</v>
      </c>
      <c r="E141" s="67">
        <v>0</v>
      </c>
      <c r="F141" s="286">
        <v>0</v>
      </c>
      <c r="G141" s="286">
        <v>0</v>
      </c>
      <c r="H141" s="286"/>
      <c r="I141" s="286">
        <v>0</v>
      </c>
    </row>
    <row r="142" spans="1:10" s="83" customFormat="1" x14ac:dyDescent="0.2">
      <c r="A142" s="79"/>
      <c r="B142" s="82"/>
      <c r="C142" s="79"/>
      <c r="D142" s="79" t="s">
        <v>150</v>
      </c>
      <c r="E142" s="67">
        <v>5692.5</v>
      </c>
      <c r="F142" s="286">
        <v>5941.7</v>
      </c>
      <c r="G142" s="286">
        <v>5622.2</v>
      </c>
      <c r="H142" s="286"/>
      <c r="I142" s="286">
        <v>5812.3</v>
      </c>
      <c r="J142" s="543" t="s">
        <v>1226</v>
      </c>
    </row>
    <row r="143" spans="1:10" s="83" customFormat="1" x14ac:dyDescent="0.2">
      <c r="A143" s="79"/>
      <c r="B143" s="82"/>
      <c r="C143" s="79"/>
      <c r="D143" s="79" t="s">
        <v>493</v>
      </c>
      <c r="E143" s="67">
        <v>0</v>
      </c>
      <c r="F143" s="67">
        <v>0</v>
      </c>
      <c r="G143" s="67">
        <v>0</v>
      </c>
      <c r="H143" s="67"/>
      <c r="I143" s="67">
        <v>0</v>
      </c>
    </row>
    <row r="144" spans="1:10" x14ac:dyDescent="0.2">
      <c r="A144" s="73"/>
      <c r="B144" s="64">
        <v>4116</v>
      </c>
      <c r="C144" s="73" t="s">
        <v>151</v>
      </c>
      <c r="D144" s="73"/>
      <c r="E144" s="74">
        <v>2998</v>
      </c>
      <c r="F144" s="74">
        <v>5010.6657299999997</v>
      </c>
      <c r="G144" s="74">
        <f>SUM(G145:G150)</f>
        <v>0</v>
      </c>
      <c r="H144" s="74">
        <v>1863.5642800000001</v>
      </c>
      <c r="I144" s="294">
        <f>SUM(I145:I150)</f>
        <v>25</v>
      </c>
    </row>
    <row r="145" spans="1:16" s="83" customFormat="1" x14ac:dyDescent="0.2">
      <c r="A145" s="79"/>
      <c r="B145" s="82"/>
      <c r="C145" s="79" t="s">
        <v>111</v>
      </c>
      <c r="D145" s="79" t="s">
        <v>776</v>
      </c>
      <c r="E145" s="67">
        <v>0</v>
      </c>
      <c r="F145" s="67"/>
      <c r="G145" s="67">
        <v>0</v>
      </c>
      <c r="H145" s="67"/>
      <c r="I145" s="67">
        <v>0</v>
      </c>
    </row>
    <row r="146" spans="1:16" s="83" customFormat="1" x14ac:dyDescent="0.2">
      <c r="A146" s="79"/>
      <c r="B146" s="82"/>
      <c r="C146" s="79"/>
      <c r="D146" s="79" t="s">
        <v>529</v>
      </c>
      <c r="E146" s="67"/>
      <c r="F146" s="302"/>
      <c r="G146" s="302">
        <v>0</v>
      </c>
      <c r="H146" s="302"/>
      <c r="I146" s="302">
        <v>25</v>
      </c>
      <c r="J146" s="543" t="s">
        <v>1227</v>
      </c>
    </row>
    <row r="147" spans="1:16" s="83" customFormat="1" x14ac:dyDescent="0.2">
      <c r="A147" s="79"/>
      <c r="B147" s="82"/>
      <c r="C147" s="79"/>
      <c r="D147" s="79" t="s">
        <v>777</v>
      </c>
      <c r="E147" s="67">
        <v>0</v>
      </c>
      <c r="F147" s="67"/>
      <c r="G147" s="67">
        <v>0</v>
      </c>
      <c r="H147" s="67"/>
      <c r="I147" s="67">
        <v>0</v>
      </c>
    </row>
    <row r="148" spans="1:16" s="83" customFormat="1" x14ac:dyDescent="0.2">
      <c r="A148" s="79"/>
      <c r="B148" s="82"/>
      <c r="C148" s="79"/>
      <c r="D148" s="79" t="s">
        <v>778</v>
      </c>
      <c r="E148" s="67">
        <v>0</v>
      </c>
      <c r="F148" s="67"/>
      <c r="G148" s="67">
        <v>0</v>
      </c>
      <c r="H148" s="67"/>
      <c r="I148" s="67">
        <v>0</v>
      </c>
    </row>
    <row r="149" spans="1:16" s="83" customFormat="1" x14ac:dyDescent="0.2">
      <c r="A149" s="79"/>
      <c r="B149" s="82"/>
      <c r="C149" s="79"/>
      <c r="D149" s="79" t="s">
        <v>141</v>
      </c>
      <c r="E149" s="67">
        <v>0</v>
      </c>
      <c r="F149" s="67"/>
      <c r="G149" s="67">
        <v>0</v>
      </c>
      <c r="H149" s="67"/>
      <c r="I149" s="67">
        <v>0</v>
      </c>
    </row>
    <row r="150" spans="1:16" s="83" customFormat="1" x14ac:dyDescent="0.2">
      <c r="A150" s="79"/>
      <c r="B150" s="82"/>
      <c r="C150" s="79"/>
      <c r="D150" s="79" t="s">
        <v>779</v>
      </c>
      <c r="E150" s="67">
        <v>0</v>
      </c>
      <c r="F150" s="67"/>
      <c r="G150" s="67">
        <v>0</v>
      </c>
      <c r="H150" s="67"/>
      <c r="I150" s="67">
        <v>0</v>
      </c>
    </row>
    <row r="151" spans="1:16" x14ac:dyDescent="0.2">
      <c r="A151" s="90"/>
      <c r="B151" s="91">
        <v>4121</v>
      </c>
      <c r="C151" s="90" t="s">
        <v>55</v>
      </c>
      <c r="D151" s="90"/>
      <c r="E151" s="74">
        <v>616</v>
      </c>
      <c r="F151" s="482">
        <v>444.7</v>
      </c>
      <c r="G151" s="482">
        <f>SUM(G152:G156)</f>
        <v>432.8</v>
      </c>
      <c r="H151" s="482">
        <v>71</v>
      </c>
      <c r="I151" s="285">
        <f>SUM(I152:I156)</f>
        <v>432.7</v>
      </c>
      <c r="K151" s="83"/>
      <c r="L151" s="83"/>
      <c r="M151" s="83"/>
      <c r="N151" s="83"/>
      <c r="O151" s="83"/>
      <c r="P151" s="83"/>
    </row>
    <row r="152" spans="1:16" s="83" customFormat="1" x14ac:dyDescent="0.2">
      <c r="A152" s="79"/>
      <c r="B152" s="454">
        <v>4016</v>
      </c>
      <c r="C152" s="79" t="s">
        <v>835</v>
      </c>
      <c r="D152" s="79" t="s">
        <v>935</v>
      </c>
      <c r="E152" s="67"/>
      <c r="F152" s="67"/>
      <c r="G152" s="67">
        <v>27</v>
      </c>
      <c r="H152" s="67"/>
      <c r="I152" s="67">
        <v>27</v>
      </c>
    </row>
    <row r="153" spans="1:16" s="83" customFormat="1" x14ac:dyDescent="0.2">
      <c r="A153" s="79"/>
      <c r="B153" s="454">
        <v>4034</v>
      </c>
      <c r="C153" s="79"/>
      <c r="D153" s="93" t="s">
        <v>933</v>
      </c>
      <c r="E153" s="67"/>
      <c r="F153" s="286"/>
      <c r="G153" s="286">
        <v>86</v>
      </c>
      <c r="H153" s="286"/>
      <c r="I153" s="67">
        <v>86</v>
      </c>
    </row>
    <row r="154" spans="1:16" s="83" customFormat="1" x14ac:dyDescent="0.2">
      <c r="A154" s="79"/>
      <c r="B154" s="454">
        <v>4038</v>
      </c>
      <c r="C154" s="79"/>
      <c r="D154" s="79" t="s">
        <v>934</v>
      </c>
      <c r="E154" s="67"/>
      <c r="F154" s="67"/>
      <c r="G154" s="67">
        <v>38</v>
      </c>
      <c r="H154" s="67"/>
      <c r="I154" s="67">
        <v>38</v>
      </c>
    </row>
    <row r="155" spans="1:16" s="83" customFormat="1" x14ac:dyDescent="0.2">
      <c r="A155" s="79"/>
      <c r="B155" s="454">
        <v>4043</v>
      </c>
      <c r="C155" s="79"/>
      <c r="D155" s="79" t="s">
        <v>932</v>
      </c>
      <c r="E155" s="67"/>
      <c r="F155" s="67"/>
      <c r="G155" s="67">
        <v>279.10000000000002</v>
      </c>
      <c r="H155" s="67"/>
      <c r="I155" s="67">
        <v>279</v>
      </c>
    </row>
    <row r="156" spans="1:16" s="83" customFormat="1" x14ac:dyDescent="0.2">
      <c r="A156" s="79"/>
      <c r="B156" s="454">
        <v>4056</v>
      </c>
      <c r="C156" s="79"/>
      <c r="D156" s="129" t="s">
        <v>936</v>
      </c>
      <c r="E156" s="67"/>
      <c r="F156" s="67"/>
      <c r="G156" s="67">
        <v>2.7</v>
      </c>
      <c r="H156" s="67"/>
      <c r="I156" s="453">
        <v>2.7</v>
      </c>
    </row>
    <row r="157" spans="1:16" x14ac:dyDescent="0.2">
      <c r="A157" s="73"/>
      <c r="B157" s="64">
        <v>4122</v>
      </c>
      <c r="C157" s="73" t="s">
        <v>152</v>
      </c>
      <c r="D157" s="73"/>
      <c r="E157" s="74">
        <v>10238.5</v>
      </c>
      <c r="F157" s="74">
        <v>11835.9799</v>
      </c>
      <c r="G157" s="74">
        <v>0</v>
      </c>
      <c r="H157" s="74">
        <v>10290.775149999999</v>
      </c>
      <c r="I157" s="294">
        <v>0</v>
      </c>
    </row>
    <row r="158" spans="1:16" s="78" customFormat="1" x14ac:dyDescent="0.2">
      <c r="A158" s="64">
        <v>6330</v>
      </c>
      <c r="B158" s="32"/>
      <c r="C158" s="73" t="s">
        <v>769</v>
      </c>
      <c r="D158" s="73"/>
      <c r="E158" s="76">
        <f>SUM(E159:E160)</f>
        <v>257</v>
      </c>
      <c r="F158" s="76">
        <f>SUM(F159:F160)</f>
        <v>0</v>
      </c>
      <c r="G158" s="76">
        <f>SUM(G159:G160)</f>
        <v>200</v>
      </c>
      <c r="H158" s="76"/>
      <c r="I158" s="295">
        <f>SUM(I159:I160)</f>
        <v>200</v>
      </c>
      <c r="J158" s="488"/>
    </row>
    <row r="159" spans="1:16" x14ac:dyDescent="0.2">
      <c r="A159" s="32"/>
      <c r="B159" s="32">
        <v>4132</v>
      </c>
      <c r="C159" s="31" t="s">
        <v>734</v>
      </c>
      <c r="D159" s="31"/>
      <c r="E159" s="13">
        <v>257</v>
      </c>
      <c r="F159" s="13">
        <v>0</v>
      </c>
      <c r="G159" s="13">
        <v>200</v>
      </c>
      <c r="H159" s="13"/>
      <c r="I159" s="13">
        <v>200</v>
      </c>
      <c r="J159"/>
    </row>
    <row r="160" spans="1:16" x14ac:dyDescent="0.2">
      <c r="A160" s="32"/>
      <c r="B160" s="32">
        <v>4134</v>
      </c>
      <c r="C160" s="31" t="s">
        <v>770</v>
      </c>
      <c r="D160" s="31"/>
      <c r="E160" s="13"/>
      <c r="F160" s="13">
        <v>0</v>
      </c>
      <c r="G160" s="13">
        <v>0</v>
      </c>
      <c r="H160" s="13"/>
      <c r="I160" s="296">
        <v>0</v>
      </c>
      <c r="J160"/>
    </row>
    <row r="161" spans="1:14" x14ac:dyDescent="0.2">
      <c r="A161" s="623" t="s">
        <v>772</v>
      </c>
      <c r="B161" s="623"/>
      <c r="C161" s="623"/>
      <c r="D161" s="623"/>
      <c r="E161" s="46">
        <f>SUM(E135,E140,E144,E151,E157+E158)</f>
        <v>20132</v>
      </c>
      <c r="F161" s="46">
        <f>SUM(F135,F140,F144,F151,F157+F158)</f>
        <v>23471.280630000001</v>
      </c>
      <c r="G161" s="46">
        <f>SUM(G135,G140,G144,G151,G157+G158)</f>
        <v>6255</v>
      </c>
      <c r="H161" s="46">
        <f>SUM(H135,H140,H144,H151,H157+H158)</f>
        <v>25265.259429999998</v>
      </c>
      <c r="I161" s="301">
        <f>SUM(I135,I140,I144,I151,I157+I158)</f>
        <v>6470</v>
      </c>
      <c r="N161" s="484"/>
    </row>
    <row r="162" spans="1:14" s="41" customFormat="1" x14ac:dyDescent="0.2">
      <c r="A162" s="84"/>
      <c r="B162" s="84">
        <v>4213</v>
      </c>
      <c r="C162" s="92" t="s">
        <v>154</v>
      </c>
      <c r="D162" s="84"/>
      <c r="E162" s="76">
        <v>6046</v>
      </c>
      <c r="F162" s="76">
        <v>663</v>
      </c>
      <c r="G162" s="76">
        <v>0</v>
      </c>
      <c r="H162" s="76">
        <v>0</v>
      </c>
      <c r="I162" s="295">
        <v>0</v>
      </c>
    </row>
    <row r="163" spans="1:14" x14ac:dyDescent="0.2">
      <c r="A163" s="73"/>
      <c r="B163" s="64">
        <v>4216</v>
      </c>
      <c r="C163" s="73" t="s">
        <v>155</v>
      </c>
      <c r="D163" s="73"/>
      <c r="E163" s="74">
        <v>340</v>
      </c>
      <c r="F163" s="74">
        <v>7211.7446</v>
      </c>
      <c r="G163" s="74">
        <v>0</v>
      </c>
      <c r="H163" s="74">
        <v>4241.5619500000003</v>
      </c>
      <c r="I163" s="294">
        <v>0</v>
      </c>
    </row>
    <row r="164" spans="1:14" s="48" customFormat="1" x14ac:dyDescent="0.2">
      <c r="A164" s="73"/>
      <c r="B164" s="64">
        <v>4222</v>
      </c>
      <c r="C164" s="73" t="s">
        <v>157</v>
      </c>
      <c r="D164" s="73"/>
      <c r="E164" s="74">
        <v>812</v>
      </c>
      <c r="F164" s="74">
        <f>SUM(F165:F165)</f>
        <v>622.72</v>
      </c>
      <c r="G164" s="74">
        <f>SUM(G165:G165)</f>
        <v>0</v>
      </c>
      <c r="H164" s="74"/>
      <c r="I164" s="294">
        <f>SUM(I165:I165)</f>
        <v>0</v>
      </c>
      <c r="J164" s="28"/>
      <c r="K164" s="28"/>
      <c r="L164" s="28"/>
    </row>
    <row r="165" spans="1:14" s="93" customFormat="1" x14ac:dyDescent="0.2">
      <c r="A165" s="79"/>
      <c r="B165" s="82"/>
      <c r="C165" s="79" t="s">
        <v>111</v>
      </c>
      <c r="D165" s="79" t="s">
        <v>818</v>
      </c>
      <c r="E165" s="67">
        <v>0</v>
      </c>
      <c r="F165" s="67">
        <v>622.72</v>
      </c>
      <c r="G165" s="67">
        <v>0</v>
      </c>
      <c r="H165" s="67"/>
      <c r="I165" s="67">
        <v>0</v>
      </c>
      <c r="J165" s="83"/>
      <c r="K165" s="83"/>
      <c r="L165" s="83"/>
    </row>
    <row r="166" spans="1:14" x14ac:dyDescent="0.2">
      <c r="A166" s="623" t="s">
        <v>773</v>
      </c>
      <c r="B166" s="623"/>
      <c r="C166" s="623"/>
      <c r="D166" s="623"/>
      <c r="E166" s="46">
        <f>SUM(E162,E163,E164)</f>
        <v>7198</v>
      </c>
      <c r="F166" s="46">
        <f>SUM(F162,F163,F164)</f>
        <v>8497.4645999999993</v>
      </c>
      <c r="G166" s="46">
        <f>SUM(G162,G163,G164)</f>
        <v>0</v>
      </c>
      <c r="H166" s="46">
        <f>SUM(H162,H163,H164)</f>
        <v>4241.5619500000003</v>
      </c>
      <c r="I166" s="301">
        <f>SUM(I162,I163,I164)</f>
        <v>0</v>
      </c>
    </row>
    <row r="167" spans="1:14" x14ac:dyDescent="0.2">
      <c r="A167" s="622" t="s">
        <v>774</v>
      </c>
      <c r="B167" s="622"/>
      <c r="C167" s="622"/>
      <c r="D167" s="622"/>
      <c r="E167" s="36">
        <f>E161+E166</f>
        <v>27330</v>
      </c>
      <c r="F167" s="36">
        <f>F161+F166</f>
        <v>31968.74523</v>
      </c>
      <c r="G167" s="36">
        <f>G161+G166</f>
        <v>6255</v>
      </c>
      <c r="H167" s="36">
        <f>SUM(H161,H166)</f>
        <v>29506.821379999998</v>
      </c>
      <c r="I167" s="300">
        <f>I161+I166</f>
        <v>6470</v>
      </c>
    </row>
    <row r="168" spans="1:14" x14ac:dyDescent="0.2">
      <c r="A168" s="49"/>
      <c r="B168" s="50"/>
      <c r="C168" s="51"/>
      <c r="D168" s="52"/>
      <c r="E168" s="30"/>
      <c r="I168" s="157"/>
    </row>
    <row r="169" spans="1:14" ht="18" x14ac:dyDescent="0.25">
      <c r="A169" s="660" t="s">
        <v>7</v>
      </c>
      <c r="B169" s="660"/>
      <c r="C169" s="660"/>
      <c r="D169" s="660"/>
      <c r="E169" s="94">
        <f>E26+E120+E131+E167</f>
        <v>163506.6</v>
      </c>
      <c r="F169" s="94">
        <f>F26+F120+F131+F167</f>
        <v>190425.20230000003</v>
      </c>
      <c r="G169" s="94">
        <f>G26+G120+G131+G167</f>
        <v>217486</v>
      </c>
      <c r="H169" s="94">
        <f>H26+H120+H131+H167</f>
        <v>188254.60368999999</v>
      </c>
      <c r="I169" s="303">
        <f>I26+I120+I131+I167</f>
        <v>213269</v>
      </c>
    </row>
  </sheetData>
  <sheetProtection insertRows="0"/>
  <protectedRanges>
    <protectedRange algorithmName="SHA-512" hashValue="BVNlOuOn+MRU10irC6eO+8JxIMrXBZMU5p83GB0CLC0IpunlTWIUTS8ECDb2KkyAdc/WqF5aCUAGo4I1hyQKZA==" saltValue="wbCwgDVf1xIfQGrKVXeFjw==" spinCount="100000" sqref="F158:I160 F5:I25 J11:J25 J67:J69 F162:J165 F124:J130 F30:J66 F135:J157 F67:I113 J73:J113 F114:J119" name="Oblast2"/>
    <protectedRange algorithmName="SHA-512" hashValue="Bo07vjGXiY/zhceR917XrDRd1j436KXxNSgYEriSTgokkTnzpLSKQFy+SZuieQ6cB8lOVvlk4ckwQOj9a2ZM9A==" saltValue="+cZONR+P9vX2L5HYU9CyRg==" spinCount="100000" sqref="A5:B10 D5:D10 A11:D167" name="Oblast1"/>
    <protectedRange algorithmName="SHA-512" hashValue="JqWcuu5TtQUcc3N760PjmxoJpaQ0FspRAI4uIbpD+ssp+lOKU5DEOIAJbkAU1s6JeNNZ96xpYrYOvwWEwPpt6w==" saltValue="cwSG5GM5M/jWDdBurlIlkA==" spinCount="100000" sqref="J70:J72" name="Oblast2_2"/>
    <protectedRange algorithmName="SHA-512" hashValue="quGahP4RsnekEJiDQVJtM+DSavedomuL2avFkcDNndX6IVKbuxKvCCm+SARNr0lbHWAhbUcat6YesgjiEOSORg==" saltValue="dimLR9Hfc+/bOSY+9J5quQ==" spinCount="100000" sqref="J159:J160" name="Oblast2_4"/>
    <protectedRange sqref="H3:H4" name="Oblast1_1"/>
    <protectedRange sqref="H28:H29" name="Oblast1_1_1"/>
    <protectedRange sqref="H122:H123" name="Oblast1_1_2"/>
    <protectedRange sqref="H133:H134" name="Oblast1_1_3"/>
  </protectedRanges>
  <customSheetViews>
    <customSheetView guid="{60B9756A-32F5-4044-A532-ECDC148B7DE8}" showPageBreaks="1" view="pageBreakPreview">
      <pane xSplit="4" ySplit="4" topLeftCell="E128" activePane="bottomRight" state="frozenSplit"/>
      <selection pane="bottomRight" activeCell="M132" sqref="M132"/>
      <pageMargins left="0.59027777777777779" right="0.59027777777777779" top="0.98402777777777772" bottom="0.98402777777777772" header="0.51180555555555551" footer="0.51180555555555551"/>
      <printOptions horizontalCentered="1"/>
      <pageSetup paperSize="9" scale="54" firstPageNumber="0" orientation="portrait" r:id="rId1"/>
      <headerFooter alignWithMargins="0"/>
    </customSheetView>
  </customSheetViews>
  <mergeCells count="23">
    <mergeCell ref="C80:D80"/>
    <mergeCell ref="C87:D87"/>
    <mergeCell ref="C70:D70"/>
    <mergeCell ref="A28:A29"/>
    <mergeCell ref="B28:B29"/>
    <mergeCell ref="C28:D29"/>
    <mergeCell ref="A169:D169"/>
    <mergeCell ref="A120:D120"/>
    <mergeCell ref="A122:A123"/>
    <mergeCell ref="B122:B123"/>
    <mergeCell ref="C122:D123"/>
    <mergeCell ref="A131:D131"/>
    <mergeCell ref="A133:A134"/>
    <mergeCell ref="B133:B134"/>
    <mergeCell ref="C133:D134"/>
    <mergeCell ref="A161:D161"/>
    <mergeCell ref="A166:D166"/>
    <mergeCell ref="A167:D167"/>
    <mergeCell ref="A1:I1"/>
    <mergeCell ref="A3:A4"/>
    <mergeCell ref="B3:B4"/>
    <mergeCell ref="C3:D4"/>
    <mergeCell ref="A26:D26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6" firstPageNumber="0" orientation="portrait" r:id="rId2"/>
  <headerFooter alignWithMargins="0"/>
  <rowBreaks count="1" manualBreakCount="1">
    <brk id="132" max="7" man="1"/>
  </rowBreak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XDJ1127"/>
  <sheetViews>
    <sheetView view="pageBreakPreview" zoomScaleNormal="100" zoomScaleSheetLayoutView="100" workbookViewId="0">
      <pane ySplit="3" topLeftCell="A588" activePane="bottomLeft" state="frozenSplit"/>
      <selection pane="bottomLeft" activeCell="M579" sqref="M579"/>
    </sheetView>
  </sheetViews>
  <sheetFormatPr defaultColWidth="9.140625" defaultRowHeight="12.75" x14ac:dyDescent="0.2"/>
  <cols>
    <col min="1" max="1" width="5.5703125" style="404" bestFit="1" customWidth="1"/>
    <col min="2" max="2" width="6.7109375" style="49" customWidth="1"/>
    <col min="3" max="3" width="5.85546875" style="49" customWidth="1"/>
    <col min="4" max="4" width="5.140625" style="49" customWidth="1"/>
    <col min="5" max="5" width="20.85546875" style="49" customWidth="1"/>
    <col min="6" max="6" width="33.140625" style="49" customWidth="1"/>
    <col min="7" max="7" width="0.42578125" style="277" customWidth="1"/>
    <col min="8" max="8" width="10.42578125" style="401" customWidth="1"/>
    <col min="9" max="9" width="12.28515625" style="401" customWidth="1"/>
    <col min="10" max="10" width="10" style="583" customWidth="1"/>
    <col min="11" max="11" width="12" style="401" customWidth="1"/>
    <col min="12" max="12" width="11.7109375" style="401" bestFit="1" customWidth="1"/>
    <col min="13" max="13" width="68.28515625" style="565" customWidth="1"/>
    <col min="14" max="17" width="9.140625" style="517"/>
    <col min="18" max="18" width="9.140625" style="485"/>
    <col min="19" max="16384" width="9.140625" style="400"/>
  </cols>
  <sheetData>
    <row r="1" spans="1:18" s="399" customFormat="1" ht="18" customHeight="1" x14ac:dyDescent="0.25">
      <c r="A1" s="665" t="s">
        <v>1041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7"/>
      <c r="M1" s="468"/>
      <c r="R1" s="483"/>
    </row>
    <row r="2" spans="1:18" x14ac:dyDescent="0.2">
      <c r="A2" s="327"/>
      <c r="B2" s="201"/>
      <c r="C2" s="201"/>
      <c r="D2" s="201"/>
      <c r="E2" s="201"/>
      <c r="F2" s="328"/>
      <c r="G2" s="238"/>
      <c r="H2" s="238"/>
      <c r="I2" s="238"/>
      <c r="J2" s="568"/>
      <c r="K2" s="238"/>
      <c r="L2" s="413"/>
      <c r="M2" s="549"/>
    </row>
    <row r="3" spans="1:18" ht="42" customHeight="1" x14ac:dyDescent="0.35">
      <c r="A3" s="329" t="s">
        <v>158</v>
      </c>
      <c r="B3" s="330" t="s">
        <v>159</v>
      </c>
      <c r="C3" s="330" t="s">
        <v>18</v>
      </c>
      <c r="D3" s="330" t="s">
        <v>160</v>
      </c>
      <c r="E3" s="330" t="s">
        <v>56</v>
      </c>
      <c r="F3" s="330"/>
      <c r="G3" s="331" t="s">
        <v>1008</v>
      </c>
      <c r="H3" s="331" t="s">
        <v>993</v>
      </c>
      <c r="I3" s="331" t="s">
        <v>1192</v>
      </c>
      <c r="J3" s="569" t="s">
        <v>1009</v>
      </c>
      <c r="K3" s="584" t="s">
        <v>1265</v>
      </c>
      <c r="L3" s="414" t="s">
        <v>1040</v>
      </c>
      <c r="M3" s="472" t="s">
        <v>1189</v>
      </c>
    </row>
    <row r="4" spans="1:18" ht="15.75" customHeight="1" x14ac:dyDescent="0.25">
      <c r="A4" s="332"/>
      <c r="B4" s="333">
        <v>1014</v>
      </c>
      <c r="C4" s="333" t="s">
        <v>161</v>
      </c>
      <c r="D4" s="333"/>
      <c r="E4" s="333"/>
      <c r="F4" s="333"/>
      <c r="G4" s="334">
        <f>SUM(G5,G6,G10)</f>
        <v>84.147500000000008</v>
      </c>
      <c r="H4" s="335">
        <v>114</v>
      </c>
      <c r="I4" s="335">
        <v>70.628039999999999</v>
      </c>
      <c r="J4" s="570">
        <f>SUM(J5,J6,J10)</f>
        <v>113</v>
      </c>
      <c r="K4" s="335">
        <f>SUM(K5,K6,K10)</f>
        <v>36.372999999999998</v>
      </c>
      <c r="L4" s="415">
        <f>SUM(L5,L6,L10)</f>
        <v>113</v>
      </c>
      <c r="M4" s="550"/>
    </row>
    <row r="5" spans="1:18" s="403" customFormat="1" x14ac:dyDescent="0.2">
      <c r="A5" s="336" t="s">
        <v>162</v>
      </c>
      <c r="B5" s="129"/>
      <c r="C5" s="208">
        <v>5139</v>
      </c>
      <c r="D5" s="129"/>
      <c r="E5" s="208" t="s">
        <v>163</v>
      </c>
      <c r="F5" s="129"/>
      <c r="G5" s="202">
        <v>13.7613</v>
      </c>
      <c r="H5" s="202"/>
      <c r="I5" s="202"/>
      <c r="J5" s="571">
        <v>15</v>
      </c>
      <c r="K5" s="202">
        <v>1.5369999999999999</v>
      </c>
      <c r="L5" s="416">
        <v>15</v>
      </c>
      <c r="M5" s="550"/>
      <c r="N5" s="518"/>
      <c r="O5" s="518"/>
      <c r="P5" s="518"/>
      <c r="Q5" s="518"/>
      <c r="R5" s="485"/>
    </row>
    <row r="6" spans="1:18" s="403" customFormat="1" x14ac:dyDescent="0.2">
      <c r="A6" s="336" t="s">
        <v>162</v>
      </c>
      <c r="B6" s="129"/>
      <c r="C6" s="208">
        <v>5169</v>
      </c>
      <c r="D6" s="129"/>
      <c r="E6" s="208" t="s">
        <v>164</v>
      </c>
      <c r="F6" s="129"/>
      <c r="G6" s="202">
        <v>70.386200000000002</v>
      </c>
      <c r="H6" s="202"/>
      <c r="I6" s="202"/>
      <c r="J6" s="571">
        <f>SUM(J7:J9)</f>
        <v>93</v>
      </c>
      <c r="K6" s="202">
        <v>34.835999999999999</v>
      </c>
      <c r="L6" s="416">
        <f>SUM(L7:L9)</f>
        <v>93</v>
      </c>
      <c r="M6" s="550"/>
      <c r="N6" s="518"/>
      <c r="O6" s="518"/>
      <c r="P6" s="518"/>
      <c r="Q6" s="518"/>
      <c r="R6" s="485"/>
    </row>
    <row r="7" spans="1:18" s="403" customFormat="1" x14ac:dyDescent="0.2">
      <c r="A7" s="234"/>
      <c r="B7" s="129"/>
      <c r="C7" s="208"/>
      <c r="D7" s="129"/>
      <c r="E7" s="208" t="s">
        <v>111</v>
      </c>
      <c r="F7" s="129" t="s">
        <v>165</v>
      </c>
      <c r="G7" s="202"/>
      <c r="H7" s="207"/>
      <c r="I7" s="207"/>
      <c r="J7" s="572">
        <v>50</v>
      </c>
      <c r="K7" s="207"/>
      <c r="L7" s="417">
        <v>50</v>
      </c>
      <c r="M7" s="550"/>
      <c r="N7" s="518"/>
      <c r="O7" s="518"/>
      <c r="P7" s="518"/>
      <c r="Q7" s="518"/>
      <c r="R7" s="485"/>
    </row>
    <row r="8" spans="1:18" s="403" customFormat="1" x14ac:dyDescent="0.2">
      <c r="A8" s="234"/>
      <c r="B8" s="129"/>
      <c r="C8" s="208"/>
      <c r="D8" s="129"/>
      <c r="E8" s="208"/>
      <c r="F8" s="129" t="s">
        <v>166</v>
      </c>
      <c r="G8" s="202"/>
      <c r="H8" s="207"/>
      <c r="I8" s="207"/>
      <c r="J8" s="572">
        <v>40</v>
      </c>
      <c r="K8" s="207"/>
      <c r="L8" s="417">
        <v>40</v>
      </c>
      <c r="M8" s="550"/>
      <c r="N8" s="518"/>
      <c r="O8" s="518"/>
      <c r="P8" s="518"/>
      <c r="Q8" s="518"/>
      <c r="R8" s="485"/>
    </row>
    <row r="9" spans="1:18" s="403" customFormat="1" x14ac:dyDescent="0.2">
      <c r="A9" s="234"/>
      <c r="B9" s="129"/>
      <c r="C9" s="208"/>
      <c r="D9" s="129"/>
      <c r="E9" s="208"/>
      <c r="F9" s="129" t="s">
        <v>167</v>
      </c>
      <c r="G9" s="202"/>
      <c r="H9" s="207"/>
      <c r="I9" s="207"/>
      <c r="J9" s="572">
        <v>3</v>
      </c>
      <c r="K9" s="207"/>
      <c r="L9" s="417">
        <v>3</v>
      </c>
      <c r="M9" s="550"/>
      <c r="N9" s="518"/>
      <c r="O9" s="518"/>
      <c r="P9" s="518"/>
      <c r="Q9" s="518"/>
      <c r="R9" s="485"/>
    </row>
    <row r="10" spans="1:18" s="403" customFormat="1" x14ac:dyDescent="0.2">
      <c r="A10" s="336" t="s">
        <v>162</v>
      </c>
      <c r="B10" s="129"/>
      <c r="C10" s="208">
        <v>5171</v>
      </c>
      <c r="D10" s="129"/>
      <c r="E10" s="208" t="s">
        <v>168</v>
      </c>
      <c r="F10" s="129"/>
      <c r="G10" s="202">
        <v>0</v>
      </c>
      <c r="H10" s="202"/>
      <c r="I10" s="202"/>
      <c r="J10" s="571">
        <v>5</v>
      </c>
      <c r="K10" s="202">
        <v>0</v>
      </c>
      <c r="L10" s="416">
        <v>5</v>
      </c>
      <c r="M10" s="550"/>
      <c r="N10" s="518"/>
      <c r="O10" s="518"/>
      <c r="P10" s="518"/>
      <c r="Q10" s="518"/>
      <c r="R10" s="485"/>
    </row>
    <row r="11" spans="1:18" x14ac:dyDescent="0.2">
      <c r="A11" s="337"/>
      <c r="B11" s="201"/>
      <c r="C11" s="201"/>
      <c r="D11" s="201"/>
      <c r="E11" s="201"/>
      <c r="F11" s="201"/>
      <c r="G11" s="238"/>
      <c r="H11" s="238"/>
      <c r="I11" s="238"/>
      <c r="J11" s="568"/>
      <c r="K11" s="238"/>
      <c r="L11" s="418"/>
      <c r="M11" s="550"/>
    </row>
    <row r="12" spans="1:18" ht="15.75" x14ac:dyDescent="0.25">
      <c r="A12" s="332"/>
      <c r="B12" s="333">
        <v>1036</v>
      </c>
      <c r="C12" s="333" t="s">
        <v>169</v>
      </c>
      <c r="D12" s="333"/>
      <c r="E12" s="333"/>
      <c r="F12" s="333"/>
      <c r="G12" s="334">
        <f>SUM(G13)</f>
        <v>50.02111</v>
      </c>
      <c r="H12" s="335">
        <v>25</v>
      </c>
      <c r="I12" s="335">
        <v>50.020319999999998</v>
      </c>
      <c r="J12" s="570">
        <f>SUM(J13)</f>
        <v>58</v>
      </c>
      <c r="K12" s="335">
        <f>SUM(K13)</f>
        <v>51.641240000000003</v>
      </c>
      <c r="L12" s="415">
        <f>SUM(L13)</f>
        <v>58</v>
      </c>
      <c r="M12" s="550"/>
    </row>
    <row r="13" spans="1:18" s="403" customFormat="1" x14ac:dyDescent="0.2">
      <c r="A13" s="234" t="s">
        <v>170</v>
      </c>
      <c r="B13" s="129"/>
      <c r="C13" s="208">
        <v>5169</v>
      </c>
      <c r="D13" s="129"/>
      <c r="E13" s="208" t="s">
        <v>171</v>
      </c>
      <c r="F13" s="129"/>
      <c r="G13" s="133">
        <v>50.02111</v>
      </c>
      <c r="H13" s="202"/>
      <c r="I13" s="202"/>
      <c r="J13" s="571">
        <v>58</v>
      </c>
      <c r="K13" s="202">
        <v>51.641240000000003</v>
      </c>
      <c r="L13" s="416">
        <v>58</v>
      </c>
      <c r="M13" s="550"/>
      <c r="N13" s="518"/>
      <c r="O13" s="518"/>
      <c r="P13" s="518"/>
      <c r="Q13" s="518"/>
      <c r="R13" s="485"/>
    </row>
    <row r="14" spans="1:18" x14ac:dyDescent="0.2">
      <c r="A14" s="337"/>
      <c r="B14" s="201"/>
      <c r="C14" s="201"/>
      <c r="D14" s="201"/>
      <c r="E14" s="201"/>
      <c r="F14" s="201"/>
      <c r="G14" s="238"/>
      <c r="H14" s="238"/>
      <c r="I14" s="238"/>
      <c r="J14" s="568"/>
      <c r="K14" s="238"/>
      <c r="L14" s="418"/>
      <c r="M14" s="550"/>
    </row>
    <row r="15" spans="1:18" ht="15.75" x14ac:dyDescent="0.25">
      <c r="A15" s="332"/>
      <c r="B15" s="333">
        <v>1039</v>
      </c>
      <c r="C15" s="333" t="s">
        <v>34</v>
      </c>
      <c r="D15" s="333"/>
      <c r="E15" s="333"/>
      <c r="F15" s="333"/>
      <c r="G15" s="334">
        <f>SUM(G16:G17)</f>
        <v>418.0727</v>
      </c>
      <c r="H15" s="335">
        <v>182</v>
      </c>
      <c r="I15" s="335">
        <v>355.33120000000002</v>
      </c>
      <c r="J15" s="570">
        <f>SUM(J16:J17)</f>
        <v>410</v>
      </c>
      <c r="K15" s="335">
        <f>SUM(K16:K17)</f>
        <v>284.22089999999997</v>
      </c>
      <c r="L15" s="415">
        <f>SUM(L16:L17)</f>
        <v>360</v>
      </c>
      <c r="M15" s="550"/>
    </row>
    <row r="16" spans="1:18" s="403" customFormat="1" x14ac:dyDescent="0.2">
      <c r="A16" s="234" t="s">
        <v>170</v>
      </c>
      <c r="B16" s="129"/>
      <c r="C16" s="208">
        <v>5139</v>
      </c>
      <c r="D16" s="129"/>
      <c r="E16" s="208" t="s">
        <v>458</v>
      </c>
      <c r="F16" s="129"/>
      <c r="G16" s="133">
        <v>19.078499999999998</v>
      </c>
      <c r="H16" s="202"/>
      <c r="I16" s="202"/>
      <c r="J16" s="571">
        <v>60</v>
      </c>
      <c r="K16" s="202">
        <v>0</v>
      </c>
      <c r="L16" s="416">
        <v>60</v>
      </c>
      <c r="M16" s="550"/>
      <c r="N16" s="518"/>
      <c r="O16" s="518"/>
      <c r="P16" s="518"/>
      <c r="Q16" s="518"/>
      <c r="R16" s="485"/>
    </row>
    <row r="17" spans="1:18" s="403" customFormat="1" x14ac:dyDescent="0.2">
      <c r="A17" s="234" t="s">
        <v>170</v>
      </c>
      <c r="B17" s="129"/>
      <c r="C17" s="208">
        <v>5169</v>
      </c>
      <c r="D17" s="129"/>
      <c r="E17" s="208" t="s">
        <v>164</v>
      </c>
      <c r="F17" s="129"/>
      <c r="G17" s="202">
        <v>398.99419999999998</v>
      </c>
      <c r="H17" s="202"/>
      <c r="I17" s="202"/>
      <c r="J17" s="571">
        <v>350</v>
      </c>
      <c r="K17" s="202">
        <v>284.22089999999997</v>
      </c>
      <c r="L17" s="416">
        <v>300</v>
      </c>
      <c r="M17" s="550"/>
      <c r="N17" s="518"/>
      <c r="O17" s="518"/>
      <c r="P17" s="518"/>
      <c r="Q17" s="518"/>
      <c r="R17" s="485"/>
    </row>
    <row r="18" spans="1:18" ht="12" customHeight="1" x14ac:dyDescent="0.2">
      <c r="A18" s="338"/>
      <c r="B18" s="201"/>
      <c r="C18" s="201"/>
      <c r="D18" s="201"/>
      <c r="E18" s="339" t="s">
        <v>866</v>
      </c>
      <c r="F18" s="340"/>
      <c r="G18" s="238"/>
      <c r="H18" s="341"/>
      <c r="I18" s="341"/>
      <c r="J18" s="573"/>
      <c r="K18" s="341"/>
      <c r="L18" s="419"/>
      <c r="M18" s="550"/>
    </row>
    <row r="19" spans="1:18" ht="15.75" x14ac:dyDescent="0.25">
      <c r="A19" s="332"/>
      <c r="B19" s="333">
        <v>1070</v>
      </c>
      <c r="C19" s="333" t="s">
        <v>58</v>
      </c>
      <c r="D19" s="333"/>
      <c r="E19" s="333"/>
      <c r="F19" s="333"/>
      <c r="G19" s="334">
        <f>SUM(G20)</f>
        <v>4.2359999999999998</v>
      </c>
      <c r="H19" s="335">
        <v>4</v>
      </c>
      <c r="I19" s="335">
        <v>2.9580000000000002</v>
      </c>
      <c r="J19" s="570">
        <f>SUM(J20)</f>
        <v>5</v>
      </c>
      <c r="K19" s="335">
        <f>SUM(K20)</f>
        <v>4.2380000000000004</v>
      </c>
      <c r="L19" s="415">
        <f>SUM(L20)</f>
        <v>5</v>
      </c>
      <c r="M19" s="550"/>
    </row>
    <row r="20" spans="1:18" s="403" customFormat="1" x14ac:dyDescent="0.2">
      <c r="A20" s="336" t="s">
        <v>162</v>
      </c>
      <c r="B20" s="129"/>
      <c r="C20" s="208">
        <v>5139</v>
      </c>
      <c r="D20" s="129"/>
      <c r="E20" s="208" t="s">
        <v>172</v>
      </c>
      <c r="F20" s="129"/>
      <c r="G20" s="133">
        <v>4.2359999999999998</v>
      </c>
      <c r="H20" s="202">
        <v>4</v>
      </c>
      <c r="I20" s="202"/>
      <c r="J20" s="571">
        <v>5</v>
      </c>
      <c r="K20" s="202">
        <v>4.2380000000000004</v>
      </c>
      <c r="L20" s="416">
        <v>5</v>
      </c>
      <c r="M20" s="550"/>
      <c r="N20" s="518"/>
      <c r="O20" s="518"/>
      <c r="P20" s="518"/>
      <c r="Q20" s="518"/>
      <c r="R20" s="485"/>
    </row>
    <row r="21" spans="1:18" x14ac:dyDescent="0.2">
      <c r="A21" s="337"/>
      <c r="B21" s="201"/>
      <c r="C21" s="201"/>
      <c r="D21" s="201"/>
      <c r="E21" s="201"/>
      <c r="F21" s="201"/>
      <c r="G21" s="238"/>
      <c r="H21" s="238"/>
      <c r="I21" s="238"/>
      <c r="J21" s="568"/>
      <c r="K21" s="238"/>
      <c r="L21" s="418"/>
      <c r="M21" s="550"/>
    </row>
    <row r="22" spans="1:18" ht="15.75" x14ac:dyDescent="0.25">
      <c r="A22" s="332"/>
      <c r="B22" s="333">
        <v>2115</v>
      </c>
      <c r="C22" s="333" t="s">
        <v>173</v>
      </c>
      <c r="D22" s="333"/>
      <c r="E22" s="333"/>
      <c r="F22" s="333"/>
      <c r="G22" s="334">
        <f>SUM(G23)</f>
        <v>22.178000000000001</v>
      </c>
      <c r="H22" s="335">
        <v>86</v>
      </c>
      <c r="I22" s="335">
        <v>96.222350000000006</v>
      </c>
      <c r="J22" s="570">
        <f>SUM(J23)</f>
        <v>300</v>
      </c>
      <c r="K22" s="335">
        <f>SUM(K23)</f>
        <v>224.89400000000001</v>
      </c>
      <c r="L22" s="415">
        <f>SUM(L23)</f>
        <v>300</v>
      </c>
      <c r="M22" s="550"/>
    </row>
    <row r="23" spans="1:18" x14ac:dyDescent="0.2">
      <c r="A23" s="199" t="s">
        <v>174</v>
      </c>
      <c r="B23" s="208"/>
      <c r="C23" s="208">
        <v>5166</v>
      </c>
      <c r="D23" s="208"/>
      <c r="E23" s="208" t="s">
        <v>175</v>
      </c>
      <c r="F23" s="208"/>
      <c r="G23" s="202">
        <v>22.178000000000001</v>
      </c>
      <c r="H23" s="202"/>
      <c r="I23" s="202"/>
      <c r="J23" s="571">
        <v>300</v>
      </c>
      <c r="K23" s="202">
        <v>224.89400000000001</v>
      </c>
      <c r="L23" s="416">
        <v>300</v>
      </c>
      <c r="M23" s="551" t="s">
        <v>1077</v>
      </c>
      <c r="N23" s="527"/>
      <c r="O23" s="527"/>
      <c r="P23" s="527"/>
      <c r="Q23" s="527"/>
    </row>
    <row r="24" spans="1:18" x14ac:dyDescent="0.2">
      <c r="A24" s="198"/>
      <c r="B24" s="208"/>
      <c r="C24" s="208"/>
      <c r="D24" s="208"/>
      <c r="E24" s="208"/>
      <c r="F24" s="208"/>
      <c r="G24" s="202"/>
      <c r="H24" s="202"/>
      <c r="I24" s="202"/>
      <c r="J24" s="571"/>
      <c r="K24" s="202"/>
      <c r="L24" s="416"/>
      <c r="M24" s="550"/>
    </row>
    <row r="25" spans="1:18" ht="15.75" x14ac:dyDescent="0.25">
      <c r="A25" s="332"/>
      <c r="B25" s="333">
        <v>2141</v>
      </c>
      <c r="C25" s="333" t="s">
        <v>176</v>
      </c>
      <c r="D25" s="333"/>
      <c r="E25" s="333"/>
      <c r="F25" s="333"/>
      <c r="G25" s="334" t="e">
        <f>SUM(G26,G27,G28,#REF!,G29,G30,G31,G32,G33,#REF!)</f>
        <v>#REF!</v>
      </c>
      <c r="H25" s="335">
        <v>189</v>
      </c>
      <c r="I25" s="335">
        <v>81.418260000000004</v>
      </c>
      <c r="J25" s="570">
        <f>SUM(J26,J27,J28,J29,J30,J31,J32,J33)</f>
        <v>244</v>
      </c>
      <c r="K25" s="335">
        <f>SUM(K26,K27,K28,K29,K30,K31,K32,K33)</f>
        <v>78.477639999999994</v>
      </c>
      <c r="L25" s="415">
        <f>SUM(L26,L27,L28,L29,L30,L31,L32,L33)</f>
        <v>242</v>
      </c>
      <c r="M25" s="550"/>
    </row>
    <row r="26" spans="1:18" x14ac:dyDescent="0.2">
      <c r="A26" s="342" t="s">
        <v>177</v>
      </c>
      <c r="B26" s="208"/>
      <c r="C26" s="208">
        <v>5011</v>
      </c>
      <c r="D26" s="208"/>
      <c r="E26" s="208" t="s">
        <v>717</v>
      </c>
      <c r="F26" s="208"/>
      <c r="G26" s="202">
        <v>45.048999999999999</v>
      </c>
      <c r="H26" s="202"/>
      <c r="I26" s="202"/>
      <c r="J26" s="571">
        <v>100</v>
      </c>
      <c r="K26" s="202">
        <v>42.253</v>
      </c>
      <c r="L26" s="416">
        <v>100</v>
      </c>
      <c r="M26" s="550"/>
    </row>
    <row r="27" spans="1:18" x14ac:dyDescent="0.2">
      <c r="A27" s="342" t="s">
        <v>177</v>
      </c>
      <c r="B27" s="208"/>
      <c r="C27" s="208">
        <v>5031</v>
      </c>
      <c r="D27" s="208"/>
      <c r="E27" s="208" t="s">
        <v>180</v>
      </c>
      <c r="F27" s="208"/>
      <c r="G27" s="202">
        <v>11.26</v>
      </c>
      <c r="H27" s="202"/>
      <c r="I27" s="202"/>
      <c r="J27" s="571">
        <v>25</v>
      </c>
      <c r="K27" s="202">
        <v>10.478</v>
      </c>
      <c r="L27" s="416">
        <v>25</v>
      </c>
      <c r="M27" s="550"/>
    </row>
    <row r="28" spans="1:18" x14ac:dyDescent="0.2">
      <c r="A28" s="342" t="s">
        <v>177</v>
      </c>
      <c r="B28" s="208"/>
      <c r="C28" s="208">
        <v>5032</v>
      </c>
      <c r="D28" s="208"/>
      <c r="E28" s="208" t="s">
        <v>181</v>
      </c>
      <c r="F28" s="208"/>
      <c r="G28" s="202">
        <v>4.05</v>
      </c>
      <c r="H28" s="202"/>
      <c r="I28" s="202"/>
      <c r="J28" s="571">
        <v>9</v>
      </c>
      <c r="K28" s="202">
        <v>3.802</v>
      </c>
      <c r="L28" s="416">
        <v>9</v>
      </c>
      <c r="M28" s="550"/>
    </row>
    <row r="29" spans="1:18" s="403" customFormat="1" x14ac:dyDescent="0.2">
      <c r="A29" s="234" t="s">
        <v>170</v>
      </c>
      <c r="B29" s="129"/>
      <c r="C29" s="208">
        <v>5139</v>
      </c>
      <c r="D29" s="129"/>
      <c r="E29" s="208" t="s">
        <v>458</v>
      </c>
      <c r="F29" s="129"/>
      <c r="G29" s="202"/>
      <c r="H29" s="202"/>
      <c r="I29" s="202"/>
      <c r="J29" s="571">
        <v>5</v>
      </c>
      <c r="K29" s="202">
        <v>1.5795399999999999</v>
      </c>
      <c r="L29" s="416">
        <v>4</v>
      </c>
      <c r="M29" s="550"/>
      <c r="N29" s="518"/>
      <c r="O29" s="518"/>
      <c r="P29" s="518"/>
      <c r="Q29" s="518"/>
      <c r="R29" s="485"/>
    </row>
    <row r="30" spans="1:18" x14ac:dyDescent="0.2">
      <c r="A30" s="234" t="s">
        <v>170</v>
      </c>
      <c r="B30" s="208"/>
      <c r="C30" s="208">
        <v>5151</v>
      </c>
      <c r="D30" s="208"/>
      <c r="E30" s="208" t="s">
        <v>183</v>
      </c>
      <c r="F30" s="208"/>
      <c r="G30" s="202">
        <v>1.5980000000000001</v>
      </c>
      <c r="H30" s="345"/>
      <c r="I30" s="345"/>
      <c r="J30" s="345">
        <v>5</v>
      </c>
      <c r="K30" s="345">
        <v>0.28199999999999997</v>
      </c>
      <c r="L30" s="420">
        <v>4</v>
      </c>
      <c r="M30" s="550"/>
    </row>
    <row r="31" spans="1:18" x14ac:dyDescent="0.2">
      <c r="A31" s="234" t="s">
        <v>170</v>
      </c>
      <c r="B31" s="208"/>
      <c r="C31" s="208">
        <v>5154</v>
      </c>
      <c r="D31" s="208"/>
      <c r="E31" s="208" t="s">
        <v>184</v>
      </c>
      <c r="F31" s="208"/>
      <c r="G31" s="202">
        <v>35.888890000000004</v>
      </c>
      <c r="H31" s="345"/>
      <c r="I31" s="345"/>
      <c r="J31" s="345">
        <v>15</v>
      </c>
      <c r="K31" s="345">
        <v>16.033100000000001</v>
      </c>
      <c r="L31" s="420">
        <v>15</v>
      </c>
      <c r="M31" s="550"/>
    </row>
    <row r="32" spans="1:18" x14ac:dyDescent="0.2">
      <c r="A32" s="234" t="s">
        <v>170</v>
      </c>
      <c r="B32" s="208"/>
      <c r="C32" s="208">
        <v>5169</v>
      </c>
      <c r="D32" s="208"/>
      <c r="E32" s="208" t="s">
        <v>700</v>
      </c>
      <c r="F32" s="208"/>
      <c r="G32" s="202">
        <v>13.449020000000001</v>
      </c>
      <c r="H32" s="202"/>
      <c r="I32" s="202"/>
      <c r="J32" s="571">
        <v>15</v>
      </c>
      <c r="K32" s="202">
        <v>1.5</v>
      </c>
      <c r="L32" s="416">
        <v>15</v>
      </c>
      <c r="M32" s="550"/>
    </row>
    <row r="33" spans="1:18" x14ac:dyDescent="0.2">
      <c r="A33" s="234" t="s">
        <v>170</v>
      </c>
      <c r="B33" s="208"/>
      <c r="C33" s="208">
        <v>5171</v>
      </c>
      <c r="D33" s="208"/>
      <c r="E33" s="208" t="s">
        <v>191</v>
      </c>
      <c r="F33" s="208"/>
      <c r="G33" s="202">
        <v>57.74841</v>
      </c>
      <c r="H33" s="202"/>
      <c r="I33" s="202"/>
      <c r="J33" s="571">
        <f>SUM(J34:J37)</f>
        <v>70</v>
      </c>
      <c r="K33" s="202">
        <v>2.5499999999999998</v>
      </c>
      <c r="L33" s="416">
        <v>70</v>
      </c>
      <c r="M33" s="550"/>
    </row>
    <row r="34" spans="1:18" s="403" customFormat="1" x14ac:dyDescent="0.2">
      <c r="A34" s="346"/>
      <c r="B34" s="129"/>
      <c r="C34" s="129"/>
      <c r="D34" s="129"/>
      <c r="E34" s="129" t="s">
        <v>867</v>
      </c>
      <c r="F34" s="347" t="s">
        <v>185</v>
      </c>
      <c r="G34" s="202"/>
      <c r="H34" s="207"/>
      <c r="I34" s="207"/>
      <c r="J34" s="572">
        <v>20</v>
      </c>
      <c r="K34" s="207"/>
      <c r="L34" s="417">
        <v>30</v>
      </c>
      <c r="M34" s="550" t="s">
        <v>1230</v>
      </c>
      <c r="N34" s="518"/>
      <c r="O34" s="518"/>
      <c r="P34" s="518"/>
      <c r="Q34" s="518"/>
      <c r="R34" s="485"/>
    </row>
    <row r="35" spans="1:18" s="403" customFormat="1" x14ac:dyDescent="0.2">
      <c r="A35" s="346"/>
      <c r="B35" s="129"/>
      <c r="C35" s="129"/>
      <c r="D35" s="129"/>
      <c r="E35" s="129"/>
      <c r="F35" s="347" t="s">
        <v>186</v>
      </c>
      <c r="G35" s="202"/>
      <c r="H35" s="207"/>
      <c r="I35" s="207"/>
      <c r="J35" s="572">
        <v>15</v>
      </c>
      <c r="K35" s="207"/>
      <c r="L35" s="417">
        <v>15</v>
      </c>
      <c r="M35" s="550"/>
      <c r="N35" s="518"/>
      <c r="O35" s="518"/>
      <c r="P35" s="518"/>
      <c r="Q35" s="518"/>
      <c r="R35" s="485"/>
    </row>
    <row r="36" spans="1:18" s="403" customFormat="1" x14ac:dyDescent="0.2">
      <c r="A36" s="346"/>
      <c r="B36" s="129"/>
      <c r="C36" s="129"/>
      <c r="D36" s="129"/>
      <c r="E36" s="129"/>
      <c r="F36" s="347" t="s">
        <v>187</v>
      </c>
      <c r="G36" s="202"/>
      <c r="H36" s="207"/>
      <c r="I36" s="207"/>
      <c r="J36" s="572">
        <v>5</v>
      </c>
      <c r="K36" s="207"/>
      <c r="L36" s="417">
        <v>5</v>
      </c>
      <c r="M36" s="550"/>
      <c r="N36" s="518"/>
      <c r="O36" s="518"/>
      <c r="P36" s="518"/>
      <c r="Q36" s="518"/>
      <c r="R36" s="485"/>
    </row>
    <row r="37" spans="1:18" s="403" customFormat="1" x14ac:dyDescent="0.2">
      <c r="A37" s="346"/>
      <c r="B37" s="129"/>
      <c r="C37" s="129"/>
      <c r="D37" s="129"/>
      <c r="E37" s="129"/>
      <c r="F37" s="347" t="s">
        <v>718</v>
      </c>
      <c r="G37" s="202"/>
      <c r="H37" s="207"/>
      <c r="I37" s="207"/>
      <c r="J37" s="572">
        <v>30</v>
      </c>
      <c r="K37" s="207"/>
      <c r="L37" s="417">
        <v>20</v>
      </c>
      <c r="M37" s="550"/>
      <c r="N37" s="518"/>
      <c r="O37" s="518"/>
      <c r="P37" s="518"/>
      <c r="Q37" s="518"/>
      <c r="R37" s="485"/>
    </row>
    <row r="38" spans="1:18" x14ac:dyDescent="0.2">
      <c r="A38" s="234"/>
      <c r="B38" s="208"/>
      <c r="C38" s="208"/>
      <c r="D38" s="208"/>
      <c r="E38" s="208"/>
      <c r="F38" s="208"/>
      <c r="G38" s="202"/>
      <c r="H38" s="334"/>
      <c r="I38" s="334"/>
      <c r="J38" s="139"/>
      <c r="K38" s="334"/>
      <c r="L38" s="421"/>
      <c r="M38" s="549"/>
    </row>
    <row r="39" spans="1:18" ht="15.75" x14ac:dyDescent="0.25">
      <c r="A39" s="332"/>
      <c r="B39" s="333">
        <v>2143</v>
      </c>
      <c r="C39" s="333" t="s">
        <v>1032</v>
      </c>
      <c r="D39" s="333"/>
      <c r="E39" s="333"/>
      <c r="F39" s="333"/>
      <c r="G39" s="335" t="e">
        <f>SUM(#REF!,#REF!,#REF!,G40,#REF!,#REF!,#REF!)</f>
        <v>#REF!</v>
      </c>
      <c r="H39" s="335">
        <v>217</v>
      </c>
      <c r="I39" s="335">
        <v>176.95862</v>
      </c>
      <c r="J39" s="570">
        <f>SUM(J40)</f>
        <v>80</v>
      </c>
      <c r="K39" s="335">
        <f>SUM(K40)</f>
        <v>0</v>
      </c>
      <c r="L39" s="415">
        <f>SUM(L40)</f>
        <v>0</v>
      </c>
      <c r="M39" s="550" t="s">
        <v>1299</v>
      </c>
    </row>
    <row r="40" spans="1:18" s="49" customFormat="1" x14ac:dyDescent="0.2">
      <c r="A40" s="461" t="s">
        <v>212</v>
      </c>
      <c r="B40" s="208"/>
      <c r="C40" s="208">
        <v>5139</v>
      </c>
      <c r="D40" s="208"/>
      <c r="E40" s="208" t="s">
        <v>190</v>
      </c>
      <c r="F40" s="208"/>
      <c r="G40" s="202">
        <v>46.742600000000003</v>
      </c>
      <c r="H40" s="202"/>
      <c r="I40" s="202"/>
      <c r="J40" s="571">
        <v>80</v>
      </c>
      <c r="K40" s="202">
        <v>0</v>
      </c>
      <c r="L40" s="416">
        <v>0</v>
      </c>
      <c r="M40" s="550"/>
      <c r="N40" s="320"/>
      <c r="O40" s="320"/>
      <c r="P40" s="320"/>
      <c r="Q40" s="320"/>
      <c r="R40" s="485"/>
    </row>
    <row r="41" spans="1:18" s="49" customFormat="1" x14ac:dyDescent="0.2">
      <c r="A41" s="461"/>
      <c r="B41" s="208"/>
      <c r="C41" s="208"/>
      <c r="D41" s="208"/>
      <c r="E41" s="208"/>
      <c r="F41" s="208"/>
      <c r="G41" s="202"/>
      <c r="H41" s="202"/>
      <c r="I41" s="202"/>
      <c r="J41" s="571"/>
      <c r="K41" s="202"/>
      <c r="L41" s="416"/>
      <c r="M41" s="550"/>
      <c r="N41" s="320"/>
      <c r="O41" s="320"/>
      <c r="P41" s="320"/>
      <c r="Q41" s="320"/>
      <c r="R41" s="485"/>
    </row>
    <row r="42" spans="1:18" ht="15.75" x14ac:dyDescent="0.25">
      <c r="A42" s="332"/>
      <c r="B42" s="333">
        <v>2212</v>
      </c>
      <c r="C42" s="333" t="s">
        <v>60</v>
      </c>
      <c r="D42" s="333"/>
      <c r="E42" s="333"/>
      <c r="F42" s="333"/>
      <c r="G42" s="138" t="e">
        <f>SUM(G43,G44,G47,G51,G61,#REF!,#REF!,#REF!)+#REF!</f>
        <v>#REF!</v>
      </c>
      <c r="H42" s="335">
        <v>9700</v>
      </c>
      <c r="I42" s="335">
        <v>7565.49316</v>
      </c>
      <c r="J42" s="570">
        <f>SUM(J43,J44,J47,J51,J61)</f>
        <v>12835</v>
      </c>
      <c r="K42" s="335">
        <f>SUM(K43,K44,K47,K51,K61)</f>
        <v>11501.439679999999</v>
      </c>
      <c r="L42" s="528">
        <f>SUM(L43,L44,L47,L51,L61)</f>
        <v>18085</v>
      </c>
      <c r="M42" s="550" t="s">
        <v>1171</v>
      </c>
    </row>
    <row r="43" spans="1:18" s="49" customFormat="1" x14ac:dyDescent="0.2">
      <c r="A43" s="199" t="s">
        <v>174</v>
      </c>
      <c r="B43" s="333"/>
      <c r="C43" s="208">
        <v>5137</v>
      </c>
      <c r="D43" s="208"/>
      <c r="E43" s="208" t="s">
        <v>189</v>
      </c>
      <c r="F43" s="208"/>
      <c r="G43" s="133">
        <v>18.391999999999999</v>
      </c>
      <c r="H43" s="202"/>
      <c r="I43" s="202"/>
      <c r="J43" s="571">
        <v>0</v>
      </c>
      <c r="K43" s="202">
        <v>0</v>
      </c>
      <c r="L43" s="416">
        <v>0</v>
      </c>
      <c r="M43" s="550"/>
      <c r="N43" s="320"/>
      <c r="O43" s="320"/>
      <c r="P43" s="320"/>
      <c r="Q43" s="320"/>
      <c r="R43" s="485"/>
    </row>
    <row r="44" spans="1:18" s="49" customFormat="1" x14ac:dyDescent="0.2">
      <c r="A44" s="228"/>
      <c r="B44" s="208"/>
      <c r="C44" s="208">
        <v>5139</v>
      </c>
      <c r="D44" s="208"/>
      <c r="E44" s="208" t="s">
        <v>190</v>
      </c>
      <c r="F44" s="208"/>
      <c r="G44" s="133">
        <v>0</v>
      </c>
      <c r="H44" s="202"/>
      <c r="I44" s="202"/>
      <c r="J44" s="571">
        <f>J45+J46</f>
        <v>85</v>
      </c>
      <c r="K44" s="202">
        <v>55.586399999999998</v>
      </c>
      <c r="L44" s="416">
        <f>L45+L46</f>
        <v>85</v>
      </c>
      <c r="M44" s="550"/>
      <c r="N44" s="320"/>
      <c r="O44" s="320"/>
      <c r="P44" s="320"/>
      <c r="Q44" s="320"/>
      <c r="R44" s="485"/>
    </row>
    <row r="45" spans="1:18" s="49" customFormat="1" x14ac:dyDescent="0.2">
      <c r="A45" s="332" t="s">
        <v>194</v>
      </c>
      <c r="B45" s="208"/>
      <c r="C45" s="208"/>
      <c r="D45" s="129">
        <v>797</v>
      </c>
      <c r="E45" s="129" t="s">
        <v>111</v>
      </c>
      <c r="F45" s="129" t="s">
        <v>195</v>
      </c>
      <c r="G45" s="133"/>
      <c r="H45" s="207"/>
      <c r="I45" s="207"/>
      <c r="J45" s="572">
        <v>70</v>
      </c>
      <c r="K45" s="207"/>
      <c r="L45" s="417">
        <v>80</v>
      </c>
      <c r="M45" s="550" t="s">
        <v>1118</v>
      </c>
      <c r="N45" s="320"/>
      <c r="O45" s="320"/>
      <c r="P45" s="320"/>
      <c r="Q45" s="320"/>
      <c r="R45" s="485"/>
    </row>
    <row r="46" spans="1:18" s="49" customFormat="1" x14ac:dyDescent="0.2">
      <c r="A46" s="351" t="s">
        <v>170</v>
      </c>
      <c r="B46" s="208"/>
      <c r="C46" s="208"/>
      <c r="D46" s="208"/>
      <c r="E46" s="129"/>
      <c r="F46" s="129" t="s">
        <v>196</v>
      </c>
      <c r="G46" s="133"/>
      <c r="H46" s="207"/>
      <c r="I46" s="207"/>
      <c r="J46" s="572">
        <v>15</v>
      </c>
      <c r="K46" s="207"/>
      <c r="L46" s="417">
        <v>5</v>
      </c>
      <c r="M46" s="550"/>
      <c r="N46" s="320"/>
      <c r="O46" s="320"/>
      <c r="P46" s="320"/>
      <c r="Q46" s="320"/>
      <c r="R46" s="485"/>
    </row>
    <row r="47" spans="1:18" s="49" customFormat="1" x14ac:dyDescent="0.2">
      <c r="A47" s="364" t="s">
        <v>174</v>
      </c>
      <c r="B47" s="333"/>
      <c r="C47" s="208">
        <v>5166</v>
      </c>
      <c r="D47" s="208"/>
      <c r="E47" s="208" t="s">
        <v>175</v>
      </c>
      <c r="F47" s="208"/>
      <c r="G47" s="133">
        <v>104.6892</v>
      </c>
      <c r="H47" s="202"/>
      <c r="I47" s="202"/>
      <c r="J47" s="571">
        <f>SUM(J48:J50)</f>
        <v>200</v>
      </c>
      <c r="K47" s="202">
        <f>SUM(K48:K50)</f>
        <v>188.76</v>
      </c>
      <c r="L47" s="416">
        <v>200</v>
      </c>
      <c r="M47" s="550"/>
      <c r="N47" s="320"/>
      <c r="O47" s="320"/>
      <c r="P47" s="320"/>
      <c r="Q47" s="320"/>
      <c r="R47" s="485"/>
    </row>
    <row r="48" spans="1:18" s="93" customFormat="1" x14ac:dyDescent="0.2">
      <c r="A48" s="352" t="s">
        <v>174</v>
      </c>
      <c r="B48" s="353"/>
      <c r="C48" s="129"/>
      <c r="D48" s="129"/>
      <c r="E48" s="129" t="s">
        <v>111</v>
      </c>
      <c r="F48" s="129" t="s">
        <v>530</v>
      </c>
      <c r="G48" s="202"/>
      <c r="H48" s="207"/>
      <c r="I48" s="207"/>
      <c r="J48" s="572">
        <v>200</v>
      </c>
      <c r="K48" s="207">
        <v>188.76</v>
      </c>
      <c r="L48" s="417">
        <v>200</v>
      </c>
      <c r="M48" s="469"/>
      <c r="N48" s="519"/>
      <c r="O48" s="519"/>
      <c r="P48" s="519"/>
      <c r="Q48" s="519"/>
      <c r="R48" s="485"/>
    </row>
    <row r="49" spans="1:18" s="93" customFormat="1" x14ac:dyDescent="0.2">
      <c r="A49" s="354" t="s">
        <v>170</v>
      </c>
      <c r="B49" s="353"/>
      <c r="C49" s="129"/>
      <c r="D49" s="129"/>
      <c r="E49" s="129"/>
      <c r="F49" s="129" t="s">
        <v>532</v>
      </c>
      <c r="G49" s="202"/>
      <c r="H49" s="207"/>
      <c r="I49" s="207"/>
      <c r="J49" s="572"/>
      <c r="K49" s="207"/>
      <c r="L49" s="417">
        <v>0</v>
      </c>
      <c r="M49" s="550"/>
      <c r="N49" s="519"/>
      <c r="O49" s="519"/>
      <c r="P49" s="519"/>
      <c r="Q49" s="519"/>
      <c r="R49" s="485"/>
    </row>
    <row r="50" spans="1:18" s="93" customFormat="1" x14ac:dyDescent="0.2">
      <c r="A50" s="355"/>
      <c r="B50" s="353"/>
      <c r="C50" s="129"/>
      <c r="D50" s="129"/>
      <c r="E50" s="129"/>
      <c r="F50" s="129" t="s">
        <v>579</v>
      </c>
      <c r="G50" s="202"/>
      <c r="H50" s="207"/>
      <c r="I50" s="207"/>
      <c r="J50" s="572"/>
      <c r="K50" s="207"/>
      <c r="L50" s="417"/>
      <c r="M50" s="550"/>
      <c r="N50" s="519"/>
      <c r="O50" s="519"/>
      <c r="P50" s="519"/>
      <c r="Q50" s="519"/>
      <c r="R50" s="485"/>
    </row>
    <row r="51" spans="1:18" x14ac:dyDescent="0.2">
      <c r="A51" s="234"/>
      <c r="B51" s="208"/>
      <c r="C51" s="208">
        <v>5169</v>
      </c>
      <c r="D51" s="208"/>
      <c r="E51" s="208" t="s">
        <v>164</v>
      </c>
      <c r="F51" s="208"/>
      <c r="G51" s="202">
        <v>2523.5733599999999</v>
      </c>
      <c r="H51" s="202"/>
      <c r="I51" s="202"/>
      <c r="J51" s="571">
        <f>SUM(J52:J60)</f>
        <v>3660</v>
      </c>
      <c r="K51" s="202">
        <v>1339.5955200000001</v>
      </c>
      <c r="L51" s="416">
        <f>SUM(L52:L60)</f>
        <v>3410</v>
      </c>
      <c r="M51" s="550"/>
    </row>
    <row r="52" spans="1:18" s="93" customFormat="1" x14ac:dyDescent="0.2">
      <c r="A52" s="351" t="s">
        <v>170</v>
      </c>
      <c r="B52" s="129"/>
      <c r="C52" s="129"/>
      <c r="D52" s="129"/>
      <c r="E52" s="129" t="s">
        <v>111</v>
      </c>
      <c r="F52" s="129" t="s">
        <v>197</v>
      </c>
      <c r="G52" s="202"/>
      <c r="H52" s="207"/>
      <c r="I52" s="207"/>
      <c r="J52" s="572">
        <v>3000</v>
      </c>
      <c r="K52" s="207"/>
      <c r="L52" s="424">
        <v>3000</v>
      </c>
      <c r="M52" s="550"/>
      <c r="N52" s="519"/>
      <c r="O52" s="519"/>
      <c r="P52" s="519"/>
      <c r="Q52" s="519"/>
      <c r="R52" s="485"/>
    </row>
    <row r="53" spans="1:18" s="93" customFormat="1" x14ac:dyDescent="0.2">
      <c r="A53" s="351" t="s">
        <v>170</v>
      </c>
      <c r="B53" s="129"/>
      <c r="C53" s="129"/>
      <c r="D53" s="129"/>
      <c r="E53" s="129"/>
      <c r="F53" s="129" t="s">
        <v>597</v>
      </c>
      <c r="G53" s="202"/>
      <c r="H53" s="207"/>
      <c r="I53" s="207"/>
      <c r="J53" s="572">
        <v>50</v>
      </c>
      <c r="K53" s="207"/>
      <c r="L53" s="417">
        <v>50</v>
      </c>
      <c r="M53" s="552"/>
      <c r="N53" s="519"/>
      <c r="O53" s="519"/>
      <c r="P53" s="519"/>
      <c r="Q53" s="519"/>
      <c r="R53" s="485"/>
    </row>
    <row r="54" spans="1:18" s="403" customFormat="1" x14ac:dyDescent="0.2">
      <c r="A54" s="199" t="s">
        <v>174</v>
      </c>
      <c r="B54" s="129"/>
      <c r="C54" s="129"/>
      <c r="D54" s="129"/>
      <c r="E54" s="129"/>
      <c r="F54" s="129" t="s">
        <v>198</v>
      </c>
      <c r="G54" s="202"/>
      <c r="H54" s="207"/>
      <c r="I54" s="207"/>
      <c r="J54" s="572"/>
      <c r="K54" s="207"/>
      <c r="L54" s="417"/>
      <c r="M54" s="550"/>
      <c r="N54" s="518"/>
      <c r="O54" s="518"/>
      <c r="P54" s="518"/>
      <c r="Q54" s="518"/>
      <c r="R54" s="485"/>
    </row>
    <row r="55" spans="1:18" s="403" customFormat="1" x14ac:dyDescent="0.2">
      <c r="A55" s="199" t="s">
        <v>174</v>
      </c>
      <c r="B55" s="129"/>
      <c r="C55" s="129"/>
      <c r="D55" s="129"/>
      <c r="E55" s="129"/>
      <c r="F55" s="478" t="s">
        <v>504</v>
      </c>
      <c r="G55" s="202"/>
      <c r="H55" s="207"/>
      <c r="I55" s="207"/>
      <c r="J55" s="572"/>
      <c r="K55" s="207"/>
      <c r="L55" s="417"/>
      <c r="M55" s="469"/>
      <c r="N55" s="518"/>
      <c r="O55" s="518"/>
      <c r="P55" s="518"/>
      <c r="Q55" s="518"/>
      <c r="R55" s="485"/>
    </row>
    <row r="56" spans="1:18" s="403" customFormat="1" x14ac:dyDescent="0.2">
      <c r="A56" s="234" t="s">
        <v>170</v>
      </c>
      <c r="B56" s="129"/>
      <c r="C56" s="129"/>
      <c r="D56" s="129"/>
      <c r="E56" s="129"/>
      <c r="F56" s="129" t="s">
        <v>199</v>
      </c>
      <c r="G56" s="202"/>
      <c r="H56" s="207"/>
      <c r="I56" s="207"/>
      <c r="J56" s="572">
        <v>120</v>
      </c>
      <c r="K56" s="207"/>
      <c r="L56" s="417">
        <v>120</v>
      </c>
      <c r="M56" s="550"/>
      <c r="N56" s="518"/>
      <c r="O56" s="518"/>
      <c r="P56" s="518"/>
      <c r="Q56" s="518"/>
      <c r="R56" s="485"/>
    </row>
    <row r="57" spans="1:18" s="403" customFormat="1" x14ac:dyDescent="0.2">
      <c r="A57" s="234" t="s">
        <v>170</v>
      </c>
      <c r="B57" s="129"/>
      <c r="C57" s="129"/>
      <c r="D57" s="129"/>
      <c r="E57" s="129"/>
      <c r="F57" s="129" t="s">
        <v>200</v>
      </c>
      <c r="G57" s="202"/>
      <c r="H57" s="207"/>
      <c r="I57" s="207"/>
      <c r="J57" s="572"/>
      <c r="K57" s="207"/>
      <c r="L57" s="417"/>
      <c r="M57" s="550"/>
      <c r="N57" s="518"/>
      <c r="O57" s="518"/>
      <c r="P57" s="518"/>
      <c r="Q57" s="518"/>
      <c r="R57" s="485"/>
    </row>
    <row r="58" spans="1:18" s="406" customFormat="1" x14ac:dyDescent="0.2">
      <c r="A58" s="356" t="s">
        <v>170</v>
      </c>
      <c r="B58" s="357"/>
      <c r="C58" s="357"/>
      <c r="D58" s="357"/>
      <c r="E58" s="357"/>
      <c r="F58" s="357" t="s">
        <v>201</v>
      </c>
      <c r="G58" s="263"/>
      <c r="H58" s="358"/>
      <c r="I58" s="358"/>
      <c r="J58" s="358">
        <v>20</v>
      </c>
      <c r="K58" s="358"/>
      <c r="L58" s="425">
        <v>20</v>
      </c>
      <c r="M58" s="470"/>
      <c r="R58" s="485"/>
    </row>
    <row r="59" spans="1:18" s="403" customFormat="1" x14ac:dyDescent="0.2">
      <c r="A59" s="199" t="s">
        <v>174</v>
      </c>
      <c r="B59" s="129"/>
      <c r="C59" s="129"/>
      <c r="D59" s="129"/>
      <c r="E59" s="129"/>
      <c r="F59" s="129" t="s">
        <v>995</v>
      </c>
      <c r="G59" s="202"/>
      <c r="H59" s="207"/>
      <c r="I59" s="207"/>
      <c r="J59" s="572">
        <v>450</v>
      </c>
      <c r="K59" s="207"/>
      <c r="L59" s="417">
        <v>200</v>
      </c>
      <c r="M59" s="553"/>
      <c r="N59" s="518"/>
      <c r="O59" s="518"/>
      <c r="P59" s="518"/>
      <c r="Q59" s="518"/>
      <c r="R59" s="485"/>
    </row>
    <row r="60" spans="1:18" s="403" customFormat="1" x14ac:dyDescent="0.2">
      <c r="A60" s="346" t="s">
        <v>194</v>
      </c>
      <c r="B60" s="129"/>
      <c r="C60" s="129"/>
      <c r="D60" s="129">
        <v>797</v>
      </c>
      <c r="E60" s="129"/>
      <c r="F60" s="129" t="s">
        <v>202</v>
      </c>
      <c r="G60" s="202"/>
      <c r="H60" s="207"/>
      <c r="I60" s="207"/>
      <c r="J60" s="572">
        <v>20</v>
      </c>
      <c r="K60" s="207"/>
      <c r="L60" s="417">
        <v>20</v>
      </c>
      <c r="M60" s="550"/>
      <c r="N60" s="518"/>
      <c r="O60" s="518"/>
      <c r="P60" s="518"/>
      <c r="Q60" s="518"/>
      <c r="R60" s="485"/>
    </row>
    <row r="61" spans="1:18" x14ac:dyDescent="0.2">
      <c r="A61" s="359" t="s">
        <v>174</v>
      </c>
      <c r="B61" s="208"/>
      <c r="C61" s="208">
        <v>5171</v>
      </c>
      <c r="D61" s="208"/>
      <c r="E61" s="208" t="s">
        <v>191</v>
      </c>
      <c r="F61" s="208"/>
      <c r="G61" s="202">
        <v>8489.1307500000003</v>
      </c>
      <c r="H61" s="133"/>
      <c r="I61" s="133"/>
      <c r="J61" s="135">
        <f>SUM(J62:J67)</f>
        <v>8890</v>
      </c>
      <c r="K61" s="133">
        <v>9917.4977600000002</v>
      </c>
      <c r="L61" s="426">
        <f>SUM(L62:L67)</f>
        <v>14390</v>
      </c>
      <c r="M61" s="550" t="s">
        <v>1291</v>
      </c>
    </row>
    <row r="62" spans="1:18" s="403" customFormat="1" x14ac:dyDescent="0.2">
      <c r="A62" s="352"/>
      <c r="B62" s="129"/>
      <c r="C62" s="129"/>
      <c r="D62" s="129"/>
      <c r="E62" s="129" t="s">
        <v>111</v>
      </c>
      <c r="F62" s="129" t="s">
        <v>622</v>
      </c>
      <c r="G62" s="133"/>
      <c r="H62" s="293"/>
      <c r="I62" s="293"/>
      <c r="J62" s="140">
        <v>300</v>
      </c>
      <c r="K62" s="293"/>
      <c r="L62" s="427">
        <v>300</v>
      </c>
      <c r="M62" s="554"/>
      <c r="N62" s="518"/>
      <c r="O62" s="518"/>
      <c r="P62" s="518"/>
      <c r="Q62" s="518"/>
      <c r="R62" s="485"/>
    </row>
    <row r="63" spans="1:18" s="403" customFormat="1" x14ac:dyDescent="0.2">
      <c r="A63" s="352"/>
      <c r="B63" s="129"/>
      <c r="C63" s="129"/>
      <c r="D63" s="129"/>
      <c r="E63" s="129"/>
      <c r="F63" s="129" t="s">
        <v>203</v>
      </c>
      <c r="G63" s="133"/>
      <c r="H63" s="293"/>
      <c r="I63" s="293"/>
      <c r="J63" s="140"/>
      <c r="K63" s="293"/>
      <c r="L63" s="427"/>
      <c r="M63" s="550"/>
      <c r="N63" s="518"/>
      <c r="O63" s="518"/>
      <c r="P63" s="518"/>
      <c r="Q63" s="518"/>
      <c r="R63" s="485"/>
    </row>
    <row r="64" spans="1:18" s="403" customFormat="1" x14ac:dyDescent="0.2">
      <c r="A64" s="352"/>
      <c r="B64" s="129"/>
      <c r="C64" s="129"/>
      <c r="D64" s="129"/>
      <c r="E64" s="129"/>
      <c r="F64" s="129" t="s">
        <v>204</v>
      </c>
      <c r="G64" s="133"/>
      <c r="H64" s="293"/>
      <c r="I64" s="293"/>
      <c r="J64" s="140">
        <v>8500</v>
      </c>
      <c r="K64" s="293"/>
      <c r="L64" s="427">
        <v>14000</v>
      </c>
      <c r="M64" s="550" t="s">
        <v>1347</v>
      </c>
      <c r="N64" s="518"/>
      <c r="O64" s="518"/>
      <c r="P64" s="518"/>
      <c r="Q64" s="518"/>
      <c r="R64" s="485"/>
    </row>
    <row r="65" spans="1:18" s="403" customFormat="1" x14ac:dyDescent="0.2">
      <c r="A65" s="360" t="s">
        <v>170</v>
      </c>
      <c r="B65" s="129"/>
      <c r="C65" s="129"/>
      <c r="D65" s="129"/>
      <c r="E65" s="129"/>
      <c r="F65" s="129" t="s">
        <v>607</v>
      </c>
      <c r="G65" s="133"/>
      <c r="H65" s="293"/>
      <c r="I65" s="293"/>
      <c r="J65" s="140">
        <v>50</v>
      </c>
      <c r="K65" s="293"/>
      <c r="L65" s="427">
        <v>50</v>
      </c>
      <c r="M65" s="550"/>
      <c r="N65" s="518"/>
      <c r="O65" s="518"/>
      <c r="P65" s="518"/>
      <c r="Q65" s="518"/>
      <c r="R65" s="485"/>
    </row>
    <row r="66" spans="1:18" s="403" customFormat="1" x14ac:dyDescent="0.2">
      <c r="A66" s="360" t="s">
        <v>170</v>
      </c>
      <c r="B66" s="129"/>
      <c r="C66" s="129"/>
      <c r="D66" s="129"/>
      <c r="E66" s="129"/>
      <c r="F66" s="129" t="s">
        <v>805</v>
      </c>
      <c r="G66" s="133"/>
      <c r="H66" s="293"/>
      <c r="I66" s="293"/>
      <c r="J66" s="140">
        <v>20</v>
      </c>
      <c r="K66" s="293"/>
      <c r="L66" s="427">
        <v>20</v>
      </c>
      <c r="M66" s="550"/>
      <c r="N66" s="518"/>
      <c r="O66" s="518"/>
      <c r="P66" s="518"/>
      <c r="Q66" s="518"/>
      <c r="R66" s="485"/>
    </row>
    <row r="67" spans="1:18" s="403" customFormat="1" x14ac:dyDescent="0.2">
      <c r="A67" s="346" t="s">
        <v>194</v>
      </c>
      <c r="B67" s="129"/>
      <c r="C67" s="129"/>
      <c r="D67" s="129">
        <v>797</v>
      </c>
      <c r="E67" s="129"/>
      <c r="F67" s="129" t="s">
        <v>449</v>
      </c>
      <c r="G67" s="133"/>
      <c r="H67" s="293"/>
      <c r="I67" s="293"/>
      <c r="J67" s="140">
        <v>20</v>
      </c>
      <c r="K67" s="293"/>
      <c r="L67" s="427">
        <v>20</v>
      </c>
      <c r="M67" s="550"/>
      <c r="N67" s="518"/>
      <c r="O67" s="518"/>
      <c r="P67" s="518"/>
      <c r="Q67" s="518"/>
      <c r="R67" s="485"/>
    </row>
    <row r="68" spans="1:18" x14ac:dyDescent="0.2">
      <c r="A68" s="199"/>
      <c r="B68" s="208"/>
      <c r="C68" s="208"/>
      <c r="D68" s="208"/>
      <c r="E68" s="208"/>
      <c r="F68" s="208"/>
      <c r="G68" s="202"/>
      <c r="H68" s="202"/>
      <c r="I68" s="202"/>
      <c r="J68" s="571"/>
      <c r="K68" s="202"/>
      <c r="L68" s="416"/>
      <c r="M68" s="550"/>
    </row>
    <row r="69" spans="1:18" ht="15.75" x14ac:dyDescent="0.25">
      <c r="A69" s="199"/>
      <c r="B69" s="333">
        <v>2219</v>
      </c>
      <c r="C69" s="333" t="s">
        <v>61</v>
      </c>
      <c r="D69" s="333"/>
      <c r="E69" s="208"/>
      <c r="F69" s="208"/>
      <c r="G69" s="334" t="e">
        <f>SUM(G70:G73)+#REF!</f>
        <v>#REF!</v>
      </c>
      <c r="H69" s="335">
        <v>2521</v>
      </c>
      <c r="I69" s="335">
        <v>1803.4333300000001</v>
      </c>
      <c r="J69" s="570">
        <f>SUM(J70:J73)</f>
        <v>3400</v>
      </c>
      <c r="K69" s="335">
        <f>SUM(K70:K73)</f>
        <v>3255.4793099999997</v>
      </c>
      <c r="L69" s="415">
        <f>SUM(L70:L73)</f>
        <v>4300</v>
      </c>
      <c r="M69" s="550" t="s">
        <v>1172</v>
      </c>
    </row>
    <row r="70" spans="1:18" x14ac:dyDescent="0.2">
      <c r="A70" s="199" t="s">
        <v>174</v>
      </c>
      <c r="B70" s="208"/>
      <c r="C70" s="208">
        <v>5166</v>
      </c>
      <c r="D70" s="208"/>
      <c r="E70" s="208" t="s">
        <v>175</v>
      </c>
      <c r="F70" s="208"/>
      <c r="G70" s="202">
        <v>48.4</v>
      </c>
      <c r="H70" s="202"/>
      <c r="I70" s="202"/>
      <c r="J70" s="571">
        <v>100</v>
      </c>
      <c r="K70" s="202">
        <v>36.420999999999999</v>
      </c>
      <c r="L70" s="416">
        <v>100</v>
      </c>
      <c r="M70" s="550"/>
    </row>
    <row r="71" spans="1:18" x14ac:dyDescent="0.2">
      <c r="A71" s="199" t="s">
        <v>174</v>
      </c>
      <c r="B71" s="208"/>
      <c r="C71" s="208">
        <v>5169</v>
      </c>
      <c r="D71" s="208"/>
      <c r="E71" s="208" t="s">
        <v>164</v>
      </c>
      <c r="F71" s="208"/>
      <c r="G71" s="202">
        <v>47.25</v>
      </c>
      <c r="H71" s="202"/>
      <c r="I71" s="202"/>
      <c r="J71" s="571">
        <v>50</v>
      </c>
      <c r="K71" s="202">
        <v>78.650000000000006</v>
      </c>
      <c r="L71" s="416">
        <v>50</v>
      </c>
      <c r="M71" s="553"/>
    </row>
    <row r="72" spans="1:18" x14ac:dyDescent="0.2">
      <c r="A72" s="447" t="s">
        <v>170</v>
      </c>
      <c r="B72" s="208"/>
      <c r="C72" s="208">
        <v>5169</v>
      </c>
      <c r="D72" s="208"/>
      <c r="E72" s="208" t="s">
        <v>915</v>
      </c>
      <c r="F72" s="208"/>
      <c r="G72" s="202"/>
      <c r="H72" s="202"/>
      <c r="I72" s="202"/>
      <c r="J72" s="571">
        <v>150</v>
      </c>
      <c r="K72" s="202">
        <v>0</v>
      </c>
      <c r="L72" s="416">
        <v>150</v>
      </c>
      <c r="M72" s="550"/>
    </row>
    <row r="73" spans="1:18" x14ac:dyDescent="0.2">
      <c r="A73" s="359" t="s">
        <v>174</v>
      </c>
      <c r="B73" s="208"/>
      <c r="C73" s="208">
        <v>5171</v>
      </c>
      <c r="D73" s="208"/>
      <c r="E73" s="208" t="s">
        <v>191</v>
      </c>
      <c r="F73" s="208"/>
      <c r="G73" s="202">
        <v>2298.0838199999998</v>
      </c>
      <c r="H73" s="202"/>
      <c r="I73" s="202"/>
      <c r="J73" s="571">
        <f>J74</f>
        <v>3100</v>
      </c>
      <c r="K73" s="202">
        <f>K74</f>
        <v>3140.4083099999998</v>
      </c>
      <c r="L73" s="416">
        <v>4000</v>
      </c>
      <c r="M73" s="550" t="s">
        <v>1231</v>
      </c>
    </row>
    <row r="74" spans="1:18" s="403" customFormat="1" x14ac:dyDescent="0.2">
      <c r="A74" s="361"/>
      <c r="B74" s="129"/>
      <c r="C74" s="129"/>
      <c r="D74" s="129"/>
      <c r="E74" s="129" t="s">
        <v>111</v>
      </c>
      <c r="F74" s="362" t="s">
        <v>204</v>
      </c>
      <c r="G74" s="363"/>
      <c r="H74" s="207"/>
      <c r="I74" s="207"/>
      <c r="J74" s="572">
        <v>3100</v>
      </c>
      <c r="K74" s="207">
        <v>3140.4083099999998</v>
      </c>
      <c r="L74" s="417"/>
      <c r="M74" s="550"/>
      <c r="N74" s="518"/>
      <c r="O74" s="518"/>
      <c r="P74" s="518"/>
      <c r="Q74" s="518"/>
      <c r="R74" s="485"/>
    </row>
    <row r="75" spans="1:18" s="403" customFormat="1" x14ac:dyDescent="0.2">
      <c r="A75" s="361"/>
      <c r="B75" s="129"/>
      <c r="C75" s="129"/>
      <c r="D75" s="129"/>
      <c r="E75" s="129"/>
      <c r="F75" s="129"/>
      <c r="G75" s="202"/>
      <c r="H75" s="207"/>
      <c r="I75" s="207"/>
      <c r="J75" s="572"/>
      <c r="K75" s="207"/>
      <c r="L75" s="428"/>
      <c r="M75" s="550"/>
      <c r="N75" s="518"/>
      <c r="O75" s="518"/>
      <c r="P75" s="518"/>
      <c r="Q75" s="518"/>
      <c r="R75" s="485"/>
    </row>
    <row r="76" spans="1:18" ht="15.75" x14ac:dyDescent="0.25">
      <c r="A76" s="332"/>
      <c r="B76" s="333">
        <v>2292</v>
      </c>
      <c r="C76" s="333" t="s">
        <v>1193</v>
      </c>
      <c r="D76" s="333"/>
      <c r="E76" s="333"/>
      <c r="F76" s="333"/>
      <c r="G76" s="334">
        <f>SUM(G77,G78)</f>
        <v>665.09</v>
      </c>
      <c r="H76" s="335">
        <v>665</v>
      </c>
      <c r="I76" s="335">
        <v>665.09</v>
      </c>
      <c r="J76" s="570">
        <f>SUM(J77,J78)</f>
        <v>700</v>
      </c>
      <c r="K76" s="335">
        <f>SUM(K77,K78)</f>
        <v>511.54500000000002</v>
      </c>
      <c r="L76" s="433">
        <f>SUM(L77,L78)</f>
        <v>700</v>
      </c>
      <c r="M76" s="550"/>
    </row>
    <row r="77" spans="1:18" s="49" customFormat="1" x14ac:dyDescent="0.2">
      <c r="A77" s="332" t="s">
        <v>194</v>
      </c>
      <c r="B77" s="208"/>
      <c r="C77" s="208">
        <v>5323</v>
      </c>
      <c r="D77" s="208"/>
      <c r="E77" s="208" t="s">
        <v>207</v>
      </c>
      <c r="F77" s="208"/>
      <c r="G77" s="133">
        <v>665.09</v>
      </c>
      <c r="H77" s="202"/>
      <c r="I77" s="202"/>
      <c r="J77" s="571">
        <v>700</v>
      </c>
      <c r="K77" s="202">
        <v>511.54500000000002</v>
      </c>
      <c r="L77" s="416">
        <v>700</v>
      </c>
      <c r="M77" s="550"/>
      <c r="N77" s="320"/>
      <c r="O77" s="320"/>
      <c r="P77" s="320"/>
      <c r="Q77" s="320"/>
      <c r="R77" s="485"/>
    </row>
    <row r="78" spans="1:18" s="49" customFormat="1" x14ac:dyDescent="0.2">
      <c r="A78" s="332"/>
      <c r="B78" s="208"/>
      <c r="C78" s="208"/>
      <c r="D78" s="208"/>
      <c r="E78" s="208"/>
      <c r="F78" s="208"/>
      <c r="G78" s="202"/>
      <c r="H78" s="202"/>
      <c r="I78" s="202"/>
      <c r="J78" s="571"/>
      <c r="K78" s="202"/>
      <c r="L78" s="416"/>
      <c r="M78" s="550"/>
      <c r="N78" s="320"/>
      <c r="O78" s="320"/>
      <c r="P78" s="320"/>
      <c r="Q78" s="320"/>
      <c r="R78" s="485"/>
    </row>
    <row r="79" spans="1:18" ht="15.75" x14ac:dyDescent="0.25">
      <c r="A79" s="332"/>
      <c r="B79" s="333">
        <v>2310</v>
      </c>
      <c r="C79" s="333" t="s">
        <v>62</v>
      </c>
      <c r="D79" s="333"/>
      <c r="E79" s="333"/>
      <c r="F79" s="333"/>
      <c r="G79" s="334" t="e">
        <f>SUM(#REF!,G80,#REF!,G82)</f>
        <v>#REF!</v>
      </c>
      <c r="H79" s="335">
        <v>124</v>
      </c>
      <c r="I79" s="335">
        <v>133.12554</v>
      </c>
      <c r="J79" s="570">
        <f>SUM(J80,J81,J82)</f>
        <v>307</v>
      </c>
      <c r="K79" s="335">
        <f>SUM(K80,K81,K82)</f>
        <v>271.89443</v>
      </c>
      <c r="L79" s="528">
        <f>SUM(L80,L81,L82)</f>
        <v>307</v>
      </c>
      <c r="M79" s="550"/>
    </row>
    <row r="80" spans="1:18" x14ac:dyDescent="0.2">
      <c r="A80" s="234" t="s">
        <v>170</v>
      </c>
      <c r="B80" s="208"/>
      <c r="C80" s="208">
        <v>5151</v>
      </c>
      <c r="D80" s="208"/>
      <c r="E80" s="208" t="s">
        <v>183</v>
      </c>
      <c r="F80" s="208"/>
      <c r="G80" s="202">
        <v>1.8</v>
      </c>
      <c r="H80" s="202"/>
      <c r="I80" s="202"/>
      <c r="J80" s="571">
        <v>50</v>
      </c>
      <c r="K80" s="202">
        <v>6.4169999999999998</v>
      </c>
      <c r="L80" s="416">
        <v>7</v>
      </c>
      <c r="M80" s="550"/>
    </row>
    <row r="81" spans="1:18" x14ac:dyDescent="0.2">
      <c r="A81" s="351" t="s">
        <v>170</v>
      </c>
      <c r="B81" s="208"/>
      <c r="C81" s="208">
        <v>5169</v>
      </c>
      <c r="D81" s="208"/>
      <c r="E81" s="208" t="s">
        <v>605</v>
      </c>
      <c r="F81" s="208"/>
      <c r="G81" s="202">
        <v>41.627499999999998</v>
      </c>
      <c r="H81" s="202"/>
      <c r="I81" s="202"/>
      <c r="J81" s="571">
        <v>7</v>
      </c>
      <c r="K81" s="202">
        <v>29.2</v>
      </c>
      <c r="L81" s="416">
        <v>50</v>
      </c>
      <c r="M81" s="550"/>
    </row>
    <row r="82" spans="1:18" x14ac:dyDescent="0.2">
      <c r="A82" s="199"/>
      <c r="B82" s="333"/>
      <c r="C82" s="208">
        <v>5171</v>
      </c>
      <c r="D82" s="208"/>
      <c r="E82" s="208" t="s">
        <v>208</v>
      </c>
      <c r="F82" s="208"/>
      <c r="G82" s="202">
        <f>SUM(G83:G85)</f>
        <v>136.56495999999999</v>
      </c>
      <c r="H82" s="202"/>
      <c r="I82" s="202"/>
      <c r="J82" s="571">
        <f>SUM(J83:J85)</f>
        <v>250</v>
      </c>
      <c r="K82" s="202">
        <v>236.27743000000001</v>
      </c>
      <c r="L82" s="416">
        <f>SUM(L83:L85)</f>
        <v>250</v>
      </c>
      <c r="M82" s="550"/>
    </row>
    <row r="83" spans="1:18" s="93" customFormat="1" x14ac:dyDescent="0.2">
      <c r="A83" s="364" t="s">
        <v>174</v>
      </c>
      <c r="B83" s="353"/>
      <c r="C83" s="129"/>
      <c r="D83" s="129"/>
      <c r="E83" s="129" t="s">
        <v>111</v>
      </c>
      <c r="F83" s="129" t="s">
        <v>209</v>
      </c>
      <c r="G83" s="293">
        <v>133.26195999999999</v>
      </c>
      <c r="H83" s="207"/>
      <c r="I83" s="207"/>
      <c r="J83" s="572">
        <v>200</v>
      </c>
      <c r="K83" s="207"/>
      <c r="L83" s="417">
        <v>200</v>
      </c>
      <c r="M83" s="471"/>
      <c r="N83" s="519"/>
      <c r="O83" s="519"/>
      <c r="P83" s="519"/>
      <c r="Q83" s="519"/>
      <c r="R83" s="485"/>
    </row>
    <row r="84" spans="1:18" s="93" customFormat="1" x14ac:dyDescent="0.2">
      <c r="A84" s="361" t="s">
        <v>170</v>
      </c>
      <c r="B84" s="353"/>
      <c r="C84" s="129"/>
      <c r="D84" s="129"/>
      <c r="E84" s="129"/>
      <c r="F84" s="129" t="s">
        <v>210</v>
      </c>
      <c r="G84" s="293">
        <v>3.3029999999999999</v>
      </c>
      <c r="H84" s="207"/>
      <c r="I84" s="207"/>
      <c r="J84" s="572">
        <v>50</v>
      </c>
      <c r="K84" s="207"/>
      <c r="L84" s="417">
        <v>50</v>
      </c>
      <c r="M84" s="555"/>
      <c r="N84" s="519"/>
      <c r="O84" s="519"/>
      <c r="P84" s="519"/>
      <c r="Q84" s="519"/>
      <c r="R84" s="485"/>
    </row>
    <row r="85" spans="1:18" s="93" customFormat="1" x14ac:dyDescent="0.2">
      <c r="A85" s="355"/>
      <c r="B85" s="353"/>
      <c r="C85" s="129"/>
      <c r="D85" s="129"/>
      <c r="E85" s="129"/>
      <c r="F85" s="129" t="s">
        <v>461</v>
      </c>
      <c r="G85" s="207">
        <v>0</v>
      </c>
      <c r="H85" s="207"/>
      <c r="I85" s="207"/>
      <c r="J85" s="572"/>
      <c r="K85" s="207"/>
      <c r="L85" s="417"/>
      <c r="M85" s="556"/>
      <c r="N85" s="519"/>
      <c r="O85" s="519"/>
      <c r="P85" s="519"/>
      <c r="Q85" s="519"/>
      <c r="R85" s="485"/>
    </row>
    <row r="86" spans="1:18" s="93" customFormat="1" x14ac:dyDescent="0.2">
      <c r="A86" s="346"/>
      <c r="B86" s="353"/>
      <c r="C86" s="129"/>
      <c r="D86" s="129"/>
      <c r="E86" s="129"/>
      <c r="F86" s="129"/>
      <c r="G86" s="202"/>
      <c r="H86" s="207"/>
      <c r="I86" s="207"/>
      <c r="J86" s="572"/>
      <c r="K86" s="207"/>
      <c r="L86" s="428"/>
      <c r="M86" s="550"/>
      <c r="N86" s="519"/>
      <c r="O86" s="519"/>
      <c r="P86" s="519"/>
      <c r="Q86" s="519"/>
      <c r="R86" s="485"/>
    </row>
    <row r="87" spans="1:18" ht="15.75" x14ac:dyDescent="0.25">
      <c r="A87" s="332"/>
      <c r="B87" s="333">
        <v>2341</v>
      </c>
      <c r="C87" s="333" t="s">
        <v>63</v>
      </c>
      <c r="D87" s="333"/>
      <c r="E87" s="333"/>
      <c r="F87" s="333"/>
      <c r="G87" s="334" t="e">
        <f>SUM(#REF!,G88,G89,#REF!,#REF!,#REF!)</f>
        <v>#REF!</v>
      </c>
      <c r="H87" s="335">
        <v>38</v>
      </c>
      <c r="I87" s="335">
        <v>71.760000000000005</v>
      </c>
      <c r="J87" s="570">
        <f>SUM(J88:J89)</f>
        <v>100</v>
      </c>
      <c r="K87" s="335">
        <f>SUM(K88:K89)</f>
        <v>50.276829999999997</v>
      </c>
      <c r="L87" s="415">
        <f>SUM(L88:L89)</f>
        <v>130</v>
      </c>
      <c r="M87" s="553"/>
    </row>
    <row r="88" spans="1:18" s="49" customFormat="1" x14ac:dyDescent="0.2">
      <c r="A88" s="198" t="s">
        <v>162</v>
      </c>
      <c r="B88" s="208"/>
      <c r="C88" s="208">
        <v>5151</v>
      </c>
      <c r="D88" s="208"/>
      <c r="E88" s="208" t="s">
        <v>183</v>
      </c>
      <c r="F88" s="208"/>
      <c r="G88" s="202">
        <v>11.16</v>
      </c>
      <c r="H88" s="202"/>
      <c r="I88" s="202"/>
      <c r="J88" s="571">
        <v>20</v>
      </c>
      <c r="K88" s="202">
        <v>-1.768</v>
      </c>
      <c r="L88" s="416">
        <v>20</v>
      </c>
      <c r="M88" s="550"/>
      <c r="N88" s="320"/>
      <c r="O88" s="320"/>
      <c r="P88" s="320"/>
      <c r="Q88" s="320"/>
      <c r="R88" s="485"/>
    </row>
    <row r="89" spans="1:18" s="49" customFormat="1" x14ac:dyDescent="0.2">
      <c r="A89" s="198" t="s">
        <v>162</v>
      </c>
      <c r="B89" s="208"/>
      <c r="C89" s="208">
        <v>5154</v>
      </c>
      <c r="D89" s="208"/>
      <c r="E89" s="208" t="s">
        <v>184</v>
      </c>
      <c r="F89" s="208"/>
      <c r="G89" s="202">
        <v>9.5340000000000007</v>
      </c>
      <c r="H89" s="202"/>
      <c r="I89" s="202"/>
      <c r="J89" s="571">
        <f>SUM(J90:J91)</f>
        <v>80</v>
      </c>
      <c r="K89" s="202">
        <v>52.044829999999997</v>
      </c>
      <c r="L89" s="416">
        <f>SUM(L90:L91)</f>
        <v>110</v>
      </c>
      <c r="M89" s="550" t="s">
        <v>1173</v>
      </c>
      <c r="N89" s="320"/>
      <c r="O89" s="320"/>
      <c r="P89" s="320"/>
      <c r="Q89" s="320"/>
      <c r="R89" s="485"/>
    </row>
    <row r="90" spans="1:18" s="93" customFormat="1" x14ac:dyDescent="0.2">
      <c r="A90" s="365"/>
      <c r="B90" s="129"/>
      <c r="C90" s="129"/>
      <c r="D90" s="129"/>
      <c r="E90" s="129" t="s">
        <v>211</v>
      </c>
      <c r="F90" s="129"/>
      <c r="G90" s="207"/>
      <c r="H90" s="207"/>
      <c r="I90" s="207"/>
      <c r="J90" s="572">
        <v>10</v>
      </c>
      <c r="K90" s="207"/>
      <c r="L90" s="417">
        <v>100</v>
      </c>
      <c r="M90" s="556" t="s">
        <v>1174</v>
      </c>
      <c r="N90" s="519"/>
      <c r="O90" s="519"/>
      <c r="P90" s="519"/>
      <c r="Q90" s="519"/>
      <c r="R90" s="485"/>
    </row>
    <row r="91" spans="1:18" s="93" customFormat="1" x14ac:dyDescent="0.2">
      <c r="A91" s="366"/>
      <c r="B91" s="129"/>
      <c r="C91" s="129"/>
      <c r="D91" s="129"/>
      <c r="E91" s="129" t="s">
        <v>520</v>
      </c>
      <c r="F91" s="129"/>
      <c r="G91" s="207"/>
      <c r="H91" s="207"/>
      <c r="I91" s="207"/>
      <c r="J91" s="572">
        <v>70</v>
      </c>
      <c r="K91" s="207"/>
      <c r="L91" s="417">
        <v>10</v>
      </c>
      <c r="M91" s="556"/>
      <c r="N91" s="519"/>
      <c r="O91" s="519"/>
      <c r="P91" s="519"/>
      <c r="Q91" s="519"/>
      <c r="R91" s="485"/>
    </row>
    <row r="92" spans="1:18" s="49" customFormat="1" x14ac:dyDescent="0.2">
      <c r="A92" s="332"/>
      <c r="B92" s="208"/>
      <c r="C92" s="208"/>
      <c r="D92" s="208"/>
      <c r="E92" s="208"/>
      <c r="F92" s="208"/>
      <c r="G92" s="368"/>
      <c r="H92" s="368"/>
      <c r="I92" s="368"/>
      <c r="J92" s="574"/>
      <c r="K92" s="368"/>
      <c r="L92" s="429"/>
      <c r="M92" s="550"/>
      <c r="N92" s="320"/>
      <c r="O92" s="320"/>
      <c r="P92" s="320"/>
      <c r="Q92" s="320"/>
      <c r="R92" s="485"/>
    </row>
    <row r="93" spans="1:18" ht="15.75" x14ac:dyDescent="0.25">
      <c r="A93" s="332"/>
      <c r="B93" s="333">
        <v>3113</v>
      </c>
      <c r="C93" s="333" t="s">
        <v>64</v>
      </c>
      <c r="D93" s="333"/>
      <c r="E93" s="333"/>
      <c r="F93" s="333"/>
      <c r="G93" s="334">
        <f>SUM(G94,G95,G99,G100,G105,G106)</f>
        <v>12804.17323</v>
      </c>
      <c r="H93" s="335">
        <v>13317</v>
      </c>
      <c r="I93" s="335">
        <v>15812.430630000001</v>
      </c>
      <c r="J93" s="570">
        <f>SUM(J94,J95,J99,J100,J105)+J96</f>
        <v>10260</v>
      </c>
      <c r="K93" s="335">
        <f>SUM(K94,K95,K99,K100,K105)+K96</f>
        <v>8005.84</v>
      </c>
      <c r="L93" s="528">
        <f>SUM(L94,L95,L96,L98,L99,L100,L105)</f>
        <v>17025</v>
      </c>
      <c r="M93" s="550" t="s">
        <v>1232</v>
      </c>
    </row>
    <row r="94" spans="1:18" s="49" customFormat="1" x14ac:dyDescent="0.2">
      <c r="A94" s="367" t="s">
        <v>212</v>
      </c>
      <c r="B94" s="208"/>
      <c r="C94" s="208">
        <v>5137</v>
      </c>
      <c r="D94" s="208"/>
      <c r="E94" s="208" t="s">
        <v>213</v>
      </c>
      <c r="F94" s="208"/>
      <c r="G94" s="202">
        <v>0</v>
      </c>
      <c r="H94" s="202"/>
      <c r="I94" s="202">
        <v>0</v>
      </c>
      <c r="J94" s="571">
        <v>0</v>
      </c>
      <c r="K94" s="202">
        <v>0</v>
      </c>
      <c r="L94" s="416">
        <v>0</v>
      </c>
      <c r="M94" s="550"/>
      <c r="N94" s="320"/>
      <c r="O94" s="320"/>
      <c r="P94" s="320"/>
      <c r="Q94" s="320"/>
      <c r="R94" s="485"/>
    </row>
    <row r="95" spans="1:18" s="49" customFormat="1" x14ac:dyDescent="0.2">
      <c r="A95" s="205" t="s">
        <v>174</v>
      </c>
      <c r="B95" s="208"/>
      <c r="C95" s="208">
        <v>5166</v>
      </c>
      <c r="D95" s="208"/>
      <c r="E95" s="129" t="s">
        <v>214</v>
      </c>
      <c r="F95" s="208"/>
      <c r="G95" s="202">
        <v>0</v>
      </c>
      <c r="H95" s="202"/>
      <c r="I95" s="202">
        <v>11.132</v>
      </c>
      <c r="J95" s="571">
        <v>0</v>
      </c>
      <c r="K95" s="202">
        <v>0</v>
      </c>
      <c r="L95" s="416">
        <v>0</v>
      </c>
      <c r="M95" s="550"/>
      <c r="N95" s="320"/>
      <c r="O95" s="320"/>
      <c r="P95" s="320"/>
      <c r="Q95" s="320"/>
      <c r="R95" s="485"/>
    </row>
    <row r="96" spans="1:18" s="49" customFormat="1" x14ac:dyDescent="0.2">
      <c r="A96" s="205" t="s">
        <v>174</v>
      </c>
      <c r="B96" s="208"/>
      <c r="C96" s="208">
        <v>5171</v>
      </c>
      <c r="D96" s="208">
        <v>307</v>
      </c>
      <c r="E96" s="208" t="s">
        <v>1073</v>
      </c>
      <c r="F96" s="208"/>
      <c r="G96" s="202"/>
      <c r="H96" s="202"/>
      <c r="I96" s="202">
        <v>29.161000000000001</v>
      </c>
      <c r="J96" s="571"/>
      <c r="K96" s="202">
        <v>0</v>
      </c>
      <c r="L96" s="416">
        <v>300</v>
      </c>
      <c r="M96" s="550" t="s">
        <v>1078</v>
      </c>
      <c r="N96" s="320"/>
      <c r="O96" s="320"/>
      <c r="P96" s="320"/>
      <c r="Q96" s="320"/>
      <c r="R96" s="485"/>
    </row>
    <row r="97" spans="1:18" s="49" customFormat="1" x14ac:dyDescent="0.2">
      <c r="A97" s="444" t="s">
        <v>174</v>
      </c>
      <c r="B97" s="208"/>
      <c r="C97" s="208"/>
      <c r="D97" s="208">
        <v>308</v>
      </c>
      <c r="E97" s="383" t="s">
        <v>1074</v>
      </c>
      <c r="F97" s="208"/>
      <c r="G97" s="202"/>
      <c r="H97" s="202"/>
      <c r="I97" s="202"/>
      <c r="J97" s="571"/>
      <c r="K97" s="202"/>
      <c r="L97" s="416"/>
      <c r="M97" s="550" t="s">
        <v>1079</v>
      </c>
      <c r="N97" s="320"/>
      <c r="O97" s="320"/>
      <c r="P97" s="320"/>
      <c r="Q97" s="320"/>
      <c r="R97" s="485"/>
    </row>
    <row r="98" spans="1:18" s="49" customFormat="1" x14ac:dyDescent="0.2">
      <c r="A98" s="444" t="s">
        <v>174</v>
      </c>
      <c r="B98" s="208"/>
      <c r="C98" s="208"/>
      <c r="D98" s="208">
        <v>307</v>
      </c>
      <c r="E98" s="383" t="s">
        <v>1146</v>
      </c>
      <c r="F98" s="208"/>
      <c r="G98" s="202"/>
      <c r="H98" s="202"/>
      <c r="I98" s="202"/>
      <c r="J98" s="571"/>
      <c r="K98" s="202"/>
      <c r="L98" s="416">
        <v>3000</v>
      </c>
      <c r="M98" s="550" t="s">
        <v>1147</v>
      </c>
      <c r="N98" s="320"/>
      <c r="O98" s="320"/>
      <c r="P98" s="320"/>
      <c r="Q98" s="320"/>
      <c r="R98" s="485"/>
    </row>
    <row r="99" spans="1:18" s="49" customFormat="1" x14ac:dyDescent="0.2">
      <c r="A99" s="312" t="s">
        <v>212</v>
      </c>
      <c r="B99" s="208"/>
      <c r="C99" s="208">
        <v>5321</v>
      </c>
      <c r="D99" s="208"/>
      <c r="E99" s="208" t="s">
        <v>215</v>
      </c>
      <c r="F99" s="208"/>
      <c r="G99" s="202">
        <v>0</v>
      </c>
      <c r="H99" s="202"/>
      <c r="I99" s="202"/>
      <c r="J99" s="571"/>
      <c r="K99" s="202"/>
      <c r="L99" s="416"/>
      <c r="M99" s="550"/>
      <c r="N99" s="320"/>
      <c r="O99" s="320"/>
      <c r="P99" s="320"/>
      <c r="Q99" s="320"/>
      <c r="R99" s="485"/>
    </row>
    <row r="100" spans="1:18" x14ac:dyDescent="0.2">
      <c r="A100" s="312" t="s">
        <v>212</v>
      </c>
      <c r="B100" s="208"/>
      <c r="C100" s="208">
        <v>5331</v>
      </c>
      <c r="D100" s="208"/>
      <c r="E100" s="208" t="s">
        <v>216</v>
      </c>
      <c r="F100" s="208"/>
      <c r="G100" s="202">
        <f>SUM(G101:G103)</f>
        <v>10640</v>
      </c>
      <c r="H100" s="368"/>
      <c r="I100" s="368">
        <f>SUM(I101:I103)</f>
        <v>11260</v>
      </c>
      <c r="J100" s="574">
        <f>SUM(J101:J103)</f>
        <v>10260</v>
      </c>
      <c r="K100" s="368">
        <f>SUM(K101:K103)</f>
        <v>7975</v>
      </c>
      <c r="L100" s="429">
        <f>SUM(L101,L103)</f>
        <v>13725</v>
      </c>
      <c r="M100" s="553"/>
    </row>
    <row r="101" spans="1:18" s="93" customFormat="1" x14ac:dyDescent="0.2">
      <c r="A101" s="346"/>
      <c r="B101" s="129"/>
      <c r="C101" s="129" t="s">
        <v>217</v>
      </c>
      <c r="D101" s="129">
        <v>307</v>
      </c>
      <c r="E101" s="129" t="s">
        <v>218</v>
      </c>
      <c r="F101" s="129"/>
      <c r="G101" s="133">
        <v>6100</v>
      </c>
      <c r="H101" s="369"/>
      <c r="I101" s="369">
        <v>7000</v>
      </c>
      <c r="J101" s="575">
        <v>6000</v>
      </c>
      <c r="K101" s="369">
        <v>4780</v>
      </c>
      <c r="L101" s="430">
        <v>6695</v>
      </c>
      <c r="M101" s="550"/>
      <c r="N101" s="519"/>
      <c r="O101" s="519"/>
      <c r="P101" s="519"/>
      <c r="Q101" s="519"/>
      <c r="R101" s="485"/>
    </row>
    <row r="102" spans="1:18" s="93" customFormat="1" x14ac:dyDescent="0.2">
      <c r="A102" s="346"/>
      <c r="B102" s="129"/>
      <c r="C102" s="129"/>
      <c r="D102" s="129"/>
      <c r="E102" s="129" t="s">
        <v>153</v>
      </c>
      <c r="F102" s="129" t="s">
        <v>1136</v>
      </c>
      <c r="G102" s="133"/>
      <c r="H102" s="369"/>
      <c r="I102" s="369"/>
      <c r="J102" s="575"/>
      <c r="K102" s="369"/>
      <c r="L102" s="430">
        <v>695</v>
      </c>
      <c r="M102" s="550" t="s">
        <v>1175</v>
      </c>
      <c r="N102" s="519"/>
      <c r="O102" s="519"/>
      <c r="P102" s="519"/>
      <c r="Q102" s="519"/>
      <c r="R102" s="485"/>
    </row>
    <row r="103" spans="1:18" s="93" customFormat="1" x14ac:dyDescent="0.2">
      <c r="A103" s="346"/>
      <c r="B103" s="129"/>
      <c r="C103" s="129" t="s">
        <v>217</v>
      </c>
      <c r="D103" s="129">
        <v>308</v>
      </c>
      <c r="E103" s="129" t="s">
        <v>219</v>
      </c>
      <c r="F103" s="129"/>
      <c r="G103" s="133">
        <v>4540</v>
      </c>
      <c r="H103" s="369"/>
      <c r="I103" s="369">
        <v>4260</v>
      </c>
      <c r="J103" s="575">
        <v>4260</v>
      </c>
      <c r="K103" s="369">
        <v>3195</v>
      </c>
      <c r="L103" s="430">
        <v>7030</v>
      </c>
      <c r="M103" s="550"/>
      <c r="N103" s="519"/>
      <c r="O103" s="519"/>
      <c r="P103" s="519"/>
      <c r="Q103" s="519"/>
      <c r="R103" s="485"/>
    </row>
    <row r="104" spans="1:18" s="93" customFormat="1" x14ac:dyDescent="0.2">
      <c r="A104" s="346"/>
      <c r="B104" s="129"/>
      <c r="C104" s="129"/>
      <c r="D104" s="129"/>
      <c r="E104" s="129" t="s">
        <v>153</v>
      </c>
      <c r="F104" s="129" t="s">
        <v>1136</v>
      </c>
      <c r="G104" s="202">
        <v>525</v>
      </c>
      <c r="H104" s="207"/>
      <c r="I104" s="207">
        <v>525</v>
      </c>
      <c r="J104" s="572">
        <v>0</v>
      </c>
      <c r="K104" s="207">
        <v>0</v>
      </c>
      <c r="L104" s="417">
        <v>2770</v>
      </c>
      <c r="M104" s="550" t="s">
        <v>1175</v>
      </c>
      <c r="N104" s="519"/>
      <c r="O104" s="519"/>
      <c r="P104" s="519"/>
      <c r="Q104" s="519"/>
      <c r="R104" s="485"/>
    </row>
    <row r="105" spans="1:18" s="49" customFormat="1" x14ac:dyDescent="0.2">
      <c r="A105" s="332" t="s">
        <v>220</v>
      </c>
      <c r="B105" s="208"/>
      <c r="C105" s="208">
        <v>5336</v>
      </c>
      <c r="D105" s="208"/>
      <c r="E105" s="208" t="s">
        <v>221</v>
      </c>
      <c r="F105" s="208"/>
      <c r="G105" s="202">
        <v>2164.1732299999999</v>
      </c>
      <c r="H105" s="202"/>
      <c r="I105" s="202">
        <v>4512.1376300000002</v>
      </c>
      <c r="J105" s="571">
        <v>0</v>
      </c>
      <c r="K105" s="202">
        <v>30.84</v>
      </c>
      <c r="L105" s="416">
        <v>0</v>
      </c>
      <c r="M105" s="550"/>
      <c r="N105" s="320"/>
      <c r="O105" s="320"/>
      <c r="P105" s="320"/>
      <c r="Q105" s="320"/>
      <c r="R105" s="485"/>
    </row>
    <row r="106" spans="1:18" x14ac:dyDescent="0.2">
      <c r="A106" s="312"/>
      <c r="B106" s="208"/>
      <c r="C106" s="208"/>
      <c r="D106" s="208"/>
      <c r="E106" s="208"/>
      <c r="F106" s="208"/>
      <c r="G106" s="202"/>
      <c r="H106" s="202"/>
      <c r="I106" s="202"/>
      <c r="J106" s="571"/>
      <c r="K106" s="202"/>
      <c r="L106" s="416"/>
      <c r="M106" s="550"/>
    </row>
    <row r="107" spans="1:18" s="49" customFormat="1" ht="15.75" x14ac:dyDescent="0.25">
      <c r="A107" s="312"/>
      <c r="B107" s="333">
        <v>3121</v>
      </c>
      <c r="C107" s="333" t="s">
        <v>65</v>
      </c>
      <c r="D107" s="333"/>
      <c r="E107" s="333"/>
      <c r="F107" s="208"/>
      <c r="G107" s="334">
        <f>SUM(G108:G110)</f>
        <v>153</v>
      </c>
      <c r="H107" s="335">
        <v>100</v>
      </c>
      <c r="I107" s="335">
        <v>190</v>
      </c>
      <c r="J107" s="570">
        <f>SUM(J108:J110)</f>
        <v>103</v>
      </c>
      <c r="K107" s="335">
        <f>SUM(K108:K110)</f>
        <v>0</v>
      </c>
      <c r="L107" s="415">
        <f>SUM(L108:L110)</f>
        <v>113</v>
      </c>
      <c r="M107" s="550"/>
      <c r="N107" s="320"/>
      <c r="O107" s="320"/>
      <c r="P107" s="320"/>
      <c r="Q107" s="320"/>
      <c r="R107" s="485"/>
    </row>
    <row r="108" spans="1:18" s="49" customFormat="1" x14ac:dyDescent="0.2">
      <c r="A108" s="312" t="s">
        <v>212</v>
      </c>
      <c r="B108" s="208"/>
      <c r="C108" s="208">
        <v>5222</v>
      </c>
      <c r="D108" s="208">
        <v>999</v>
      </c>
      <c r="E108" s="208" t="s">
        <v>1197</v>
      </c>
      <c r="F108" s="208"/>
      <c r="G108" s="202">
        <v>150</v>
      </c>
      <c r="H108" s="202"/>
      <c r="I108" s="202"/>
      <c r="J108" s="571">
        <v>100</v>
      </c>
      <c r="K108" s="202">
        <v>0</v>
      </c>
      <c r="L108" s="416">
        <v>100</v>
      </c>
      <c r="M108" s="550"/>
      <c r="N108" s="320"/>
      <c r="O108" s="320"/>
      <c r="P108" s="320"/>
      <c r="Q108" s="320"/>
      <c r="R108" s="485"/>
    </row>
    <row r="109" spans="1:18" s="49" customFormat="1" x14ac:dyDescent="0.2">
      <c r="A109" s="389" t="s">
        <v>212</v>
      </c>
      <c r="B109" s="208"/>
      <c r="C109" s="208">
        <v>5339</v>
      </c>
      <c r="D109" s="208">
        <v>999</v>
      </c>
      <c r="E109" s="208" t="s">
        <v>1127</v>
      </c>
      <c r="F109" s="208"/>
      <c r="G109" s="202"/>
      <c r="H109" s="202"/>
      <c r="I109" s="202"/>
      <c r="J109" s="571"/>
      <c r="K109" s="202"/>
      <c r="L109" s="416">
        <v>10</v>
      </c>
      <c r="M109" s="553"/>
      <c r="N109" s="320"/>
      <c r="O109" s="320"/>
      <c r="P109" s="320"/>
      <c r="Q109" s="320"/>
      <c r="R109" s="485"/>
    </row>
    <row r="110" spans="1:18" s="49" customFormat="1" x14ac:dyDescent="0.2">
      <c r="A110" s="312" t="s">
        <v>212</v>
      </c>
      <c r="B110" s="208"/>
      <c r="C110" s="208">
        <v>5492</v>
      </c>
      <c r="D110" s="208">
        <v>999</v>
      </c>
      <c r="E110" s="208" t="s">
        <v>515</v>
      </c>
      <c r="F110" s="208"/>
      <c r="G110" s="202">
        <v>3</v>
      </c>
      <c r="H110" s="202"/>
      <c r="I110" s="202"/>
      <c r="J110" s="571">
        <v>3</v>
      </c>
      <c r="K110" s="202">
        <v>0</v>
      </c>
      <c r="L110" s="416">
        <v>3</v>
      </c>
      <c r="M110" s="550"/>
      <c r="N110" s="320"/>
      <c r="O110" s="320"/>
      <c r="P110" s="320"/>
      <c r="Q110" s="320"/>
      <c r="R110" s="485"/>
    </row>
    <row r="111" spans="1:18" s="49" customFormat="1" x14ac:dyDescent="0.2">
      <c r="A111" s="312"/>
      <c r="B111" s="208"/>
      <c r="C111" s="208"/>
      <c r="D111" s="208"/>
      <c r="E111" s="208"/>
      <c r="F111" s="208"/>
      <c r="G111" s="202"/>
      <c r="H111" s="207"/>
      <c r="I111" s="207"/>
      <c r="J111" s="572"/>
      <c r="K111" s="207"/>
      <c r="L111" s="428"/>
      <c r="M111" s="550"/>
      <c r="N111" s="320"/>
      <c r="O111" s="320"/>
      <c r="P111" s="320"/>
      <c r="Q111" s="320"/>
      <c r="R111" s="485"/>
    </row>
    <row r="112" spans="1:18" s="49" customFormat="1" ht="15.75" x14ac:dyDescent="0.25">
      <c r="A112" s="312"/>
      <c r="B112" s="333">
        <v>3211</v>
      </c>
      <c r="C112" s="333" t="s">
        <v>118</v>
      </c>
      <c r="D112" s="333"/>
      <c r="E112" s="333"/>
      <c r="F112" s="208"/>
      <c r="G112" s="334" t="e">
        <f>SUM(#REF!,#REF!)</f>
        <v>#REF!</v>
      </c>
      <c r="H112" s="335">
        <v>38</v>
      </c>
      <c r="I112" s="335">
        <v>45.603999999999999</v>
      </c>
      <c r="J112" s="570">
        <v>0</v>
      </c>
      <c r="K112" s="335">
        <v>0</v>
      </c>
      <c r="L112" s="415">
        <v>0</v>
      </c>
      <c r="M112" s="550"/>
      <c r="N112" s="320"/>
      <c r="O112" s="320"/>
      <c r="P112" s="320"/>
      <c r="Q112" s="320"/>
      <c r="R112" s="485"/>
    </row>
    <row r="113" spans="1:18" s="49" customFormat="1" x14ac:dyDescent="0.2">
      <c r="A113" s="312"/>
      <c r="B113" s="208"/>
      <c r="C113" s="208"/>
      <c r="D113" s="208"/>
      <c r="E113" s="129"/>
      <c r="F113" s="208"/>
      <c r="G113" s="202"/>
      <c r="H113" s="207"/>
      <c r="I113" s="207"/>
      <c r="J113" s="572"/>
      <c r="K113" s="207"/>
      <c r="L113" s="428"/>
      <c r="M113" s="550"/>
      <c r="N113" s="320"/>
      <c r="O113" s="320"/>
      <c r="P113" s="320"/>
      <c r="Q113" s="320"/>
      <c r="R113" s="485"/>
    </row>
    <row r="114" spans="1:18" ht="15.75" x14ac:dyDescent="0.25">
      <c r="A114" s="332"/>
      <c r="B114" s="333">
        <v>3231</v>
      </c>
      <c r="C114" s="333" t="s">
        <v>66</v>
      </c>
      <c r="D114" s="333"/>
      <c r="E114" s="333"/>
      <c r="F114" s="333"/>
      <c r="G114" s="334">
        <f>SUM(G115:G118)</f>
        <v>335</v>
      </c>
      <c r="H114" s="371">
        <f>SUM(H115:H118)</f>
        <v>423</v>
      </c>
      <c r="I114" s="371">
        <f>SUM(I115)</f>
        <v>600</v>
      </c>
      <c r="J114" s="576">
        <f>SUM(J115)</f>
        <v>400</v>
      </c>
      <c r="K114" s="371">
        <f>SUM(K115)</f>
        <v>400</v>
      </c>
      <c r="L114" s="431">
        <f>SUM(L115)</f>
        <v>100</v>
      </c>
      <c r="M114" s="553"/>
    </row>
    <row r="115" spans="1:18" s="49" customFormat="1" x14ac:dyDescent="0.2">
      <c r="A115" s="312" t="s">
        <v>212</v>
      </c>
      <c r="B115" s="208"/>
      <c r="C115" s="208">
        <v>5331</v>
      </c>
      <c r="D115" s="208"/>
      <c r="E115" s="208" t="s">
        <v>224</v>
      </c>
      <c r="F115" s="208"/>
      <c r="G115" s="133">
        <v>335</v>
      </c>
      <c r="H115" s="202">
        <v>423</v>
      </c>
      <c r="I115" s="202">
        <v>600</v>
      </c>
      <c r="J115" s="571">
        <v>400</v>
      </c>
      <c r="K115" s="202">
        <v>400</v>
      </c>
      <c r="L115" s="416">
        <v>100</v>
      </c>
      <c r="M115" s="550" t="s">
        <v>1283</v>
      </c>
      <c r="N115" s="320"/>
      <c r="O115" s="320"/>
      <c r="P115" s="320"/>
      <c r="Q115" s="320"/>
      <c r="R115" s="485"/>
    </row>
    <row r="116" spans="1:18" s="49" customFormat="1" x14ac:dyDescent="0.2">
      <c r="A116" s="312"/>
      <c r="B116" s="208"/>
      <c r="C116" s="208"/>
      <c r="D116" s="208"/>
      <c r="E116" s="129" t="s">
        <v>111</v>
      </c>
      <c r="F116" s="129" t="s">
        <v>1136</v>
      </c>
      <c r="G116" s="202">
        <v>0</v>
      </c>
      <c r="H116" s="207">
        <v>0</v>
      </c>
      <c r="I116" s="207">
        <v>177</v>
      </c>
      <c r="J116" s="572"/>
      <c r="K116" s="207"/>
      <c r="L116" s="417"/>
      <c r="M116" s="550"/>
      <c r="N116" s="320"/>
      <c r="O116" s="320"/>
      <c r="P116" s="320"/>
      <c r="Q116" s="320"/>
      <c r="R116" s="485"/>
    </row>
    <row r="117" spans="1:18" s="49" customFormat="1" x14ac:dyDescent="0.2">
      <c r="A117" s="332" t="s">
        <v>220</v>
      </c>
      <c r="B117" s="208"/>
      <c r="C117" s="208">
        <v>5336</v>
      </c>
      <c r="D117" s="208"/>
      <c r="E117" s="208" t="s">
        <v>221</v>
      </c>
      <c r="F117" s="208"/>
      <c r="G117" s="202">
        <v>0</v>
      </c>
      <c r="H117" s="202">
        <v>0</v>
      </c>
      <c r="I117" s="202">
        <v>0</v>
      </c>
      <c r="J117" s="571">
        <v>0</v>
      </c>
      <c r="K117" s="202">
        <v>0</v>
      </c>
      <c r="L117" s="416">
        <v>0</v>
      </c>
      <c r="M117" s="550"/>
      <c r="N117" s="320"/>
      <c r="O117" s="320"/>
      <c r="P117" s="320"/>
      <c r="Q117" s="320"/>
      <c r="R117" s="485"/>
    </row>
    <row r="118" spans="1:18" s="49" customFormat="1" x14ac:dyDescent="0.2">
      <c r="A118" s="199" t="s">
        <v>174</v>
      </c>
      <c r="B118" s="208"/>
      <c r="C118" s="208">
        <v>5171</v>
      </c>
      <c r="D118" s="208"/>
      <c r="E118" s="208" t="s">
        <v>208</v>
      </c>
      <c r="F118" s="208"/>
      <c r="G118" s="202">
        <v>0</v>
      </c>
      <c r="H118" s="202">
        <v>0</v>
      </c>
      <c r="I118" s="202">
        <v>0</v>
      </c>
      <c r="J118" s="571">
        <v>0</v>
      </c>
      <c r="K118" s="202">
        <v>0</v>
      </c>
      <c r="L118" s="416">
        <v>0</v>
      </c>
      <c r="M118" s="550"/>
      <c r="N118" s="320"/>
      <c r="O118" s="320"/>
      <c r="P118" s="320"/>
      <c r="Q118" s="320"/>
      <c r="R118" s="485"/>
    </row>
    <row r="119" spans="1:18" s="93" customFormat="1" x14ac:dyDescent="0.2">
      <c r="A119" s="346"/>
      <c r="B119" s="129"/>
      <c r="C119" s="129"/>
      <c r="D119" s="129"/>
      <c r="E119" s="129"/>
      <c r="F119" s="129"/>
      <c r="G119" s="202"/>
      <c r="H119" s="207"/>
      <c r="I119" s="207"/>
      <c r="J119" s="572"/>
      <c r="K119" s="207"/>
      <c r="L119" s="428"/>
      <c r="M119" s="550"/>
      <c r="N119" s="519"/>
      <c r="O119" s="519"/>
      <c r="P119" s="519"/>
      <c r="Q119" s="519"/>
      <c r="R119" s="485"/>
    </row>
    <row r="120" spans="1:18" ht="15.75" x14ac:dyDescent="0.25">
      <c r="A120" s="332"/>
      <c r="B120" s="333">
        <v>3313</v>
      </c>
      <c r="C120" s="333" t="s">
        <v>67</v>
      </c>
      <c r="D120" s="333"/>
      <c r="E120" s="333"/>
      <c r="F120" s="333"/>
      <c r="G120" s="138" t="e">
        <f>SUM(#REF!,#REF!,#REF!,#REF!,#REF!,#REF!,#REF!,#REF!,#REF!,#REF!,#REF!,#REF!,#REF!,#REF!,#REF!,#REF!,#REF!,#REF!,#REF!,#REF!,#REF!,#REF!,#REF!,#REF!,#REF!,#REF!,#REF!,#REF!,#REF!,#REF!,#REF!)</f>
        <v>#REF!</v>
      </c>
      <c r="H120" s="335">
        <v>2821</v>
      </c>
      <c r="I120" s="335">
        <v>2725.63618</v>
      </c>
      <c r="J120" s="570">
        <v>4635</v>
      </c>
      <c r="K120" s="335">
        <v>5963.2027799999996</v>
      </c>
      <c r="L120" s="415">
        <f>SUM(L121)</f>
        <v>3400</v>
      </c>
      <c r="M120" s="557" t="s">
        <v>1233</v>
      </c>
    </row>
    <row r="121" spans="1:18" x14ac:dyDescent="0.2">
      <c r="A121" s="367" t="s">
        <v>212</v>
      </c>
      <c r="B121" s="208"/>
      <c r="C121" s="208">
        <v>5331</v>
      </c>
      <c r="D121" s="208"/>
      <c r="E121" s="208" t="s">
        <v>216</v>
      </c>
      <c r="F121" s="208"/>
      <c r="G121" s="202"/>
      <c r="H121" s="202"/>
      <c r="I121" s="202"/>
      <c r="J121" s="571">
        <v>4635</v>
      </c>
      <c r="K121" s="202">
        <v>5535</v>
      </c>
      <c r="L121" s="416">
        <v>3400</v>
      </c>
      <c r="M121" s="550"/>
    </row>
    <row r="122" spans="1:18" x14ac:dyDescent="0.2">
      <c r="A122" s="367"/>
      <c r="B122" s="208"/>
      <c r="C122" s="208"/>
      <c r="D122" s="208"/>
      <c r="E122" s="129" t="s">
        <v>153</v>
      </c>
      <c r="F122" s="129" t="s">
        <v>1137</v>
      </c>
      <c r="G122" s="202"/>
      <c r="H122" s="202"/>
      <c r="I122" s="202"/>
      <c r="J122" s="571"/>
      <c r="K122" s="202"/>
      <c r="L122" s="428">
        <v>635</v>
      </c>
      <c r="M122" s="550" t="s">
        <v>1175</v>
      </c>
    </row>
    <row r="123" spans="1:18" x14ac:dyDescent="0.2">
      <c r="A123" s="234"/>
      <c r="B123" s="208"/>
      <c r="C123" s="208"/>
      <c r="D123" s="208"/>
      <c r="E123" s="208"/>
      <c r="F123" s="208"/>
      <c r="G123" s="202"/>
      <c r="H123" s="202"/>
      <c r="I123" s="202"/>
      <c r="J123" s="571"/>
      <c r="K123" s="202"/>
      <c r="L123" s="416"/>
      <c r="M123" s="550"/>
    </row>
    <row r="124" spans="1:18" ht="15.75" x14ac:dyDescent="0.25">
      <c r="A124" s="332"/>
      <c r="B124" s="333">
        <v>3314</v>
      </c>
      <c r="C124" s="333" t="s">
        <v>68</v>
      </c>
      <c r="D124" s="333"/>
      <c r="E124" s="333"/>
      <c r="F124" s="333"/>
      <c r="G124" s="334" t="e">
        <f>SUM(#REF!,#REF!,#REF!,#REF!,#REF!,#REF!,#REF!,#REF!,#REF!,#REF!,#REF!,#REF!,#REF!,#REF!,#REF!,#REF!,#REF!,#REF!,#REF!,#REF!,#REF!)+#REF!</f>
        <v>#REF!</v>
      </c>
      <c r="H124" s="335">
        <v>2031</v>
      </c>
      <c r="I124" s="335">
        <v>1925.01289</v>
      </c>
      <c r="J124" s="570">
        <f>SUM(J125)</f>
        <v>3493</v>
      </c>
      <c r="K124" s="335">
        <v>1978.49566</v>
      </c>
      <c r="L124" s="415">
        <f>SUM(L125)</f>
        <v>3400</v>
      </c>
      <c r="M124" s="557" t="s">
        <v>1233</v>
      </c>
    </row>
    <row r="125" spans="1:18" x14ac:dyDescent="0.2">
      <c r="A125" s="367" t="s">
        <v>212</v>
      </c>
      <c r="B125" s="208"/>
      <c r="C125" s="208">
        <v>5331</v>
      </c>
      <c r="D125" s="208"/>
      <c r="E125" s="208" t="s">
        <v>216</v>
      </c>
      <c r="F125" s="208"/>
      <c r="G125" s="202"/>
      <c r="H125" s="202"/>
      <c r="I125" s="202"/>
      <c r="J125" s="571">
        <v>3493</v>
      </c>
      <c r="K125" s="202">
        <v>1954.288</v>
      </c>
      <c r="L125" s="416">
        <v>3400</v>
      </c>
      <c r="M125" s="550"/>
    </row>
    <row r="126" spans="1:18" x14ac:dyDescent="0.2">
      <c r="A126" s="367"/>
      <c r="B126" s="208"/>
      <c r="C126" s="208"/>
      <c r="D126" s="208"/>
      <c r="E126" s="129" t="s">
        <v>111</v>
      </c>
      <c r="F126" s="129" t="s">
        <v>1138</v>
      </c>
      <c r="G126" s="202"/>
      <c r="H126" s="202"/>
      <c r="I126" s="202"/>
      <c r="J126" s="571"/>
      <c r="K126" s="202"/>
      <c r="L126" s="428">
        <v>400</v>
      </c>
      <c r="M126" s="550" t="s">
        <v>1175</v>
      </c>
    </row>
    <row r="127" spans="1:18" x14ac:dyDescent="0.2">
      <c r="A127" s="332"/>
      <c r="B127" s="208"/>
      <c r="C127" s="208"/>
      <c r="D127" s="208"/>
      <c r="E127" s="208"/>
      <c r="F127" s="208"/>
      <c r="G127" s="202"/>
      <c r="H127" s="202"/>
      <c r="I127" s="202"/>
      <c r="J127" s="571"/>
      <c r="K127" s="202"/>
      <c r="L127" s="416"/>
      <c r="M127" s="550"/>
    </row>
    <row r="128" spans="1:18" ht="15.75" x14ac:dyDescent="0.25">
      <c r="A128" s="332"/>
      <c r="B128" s="333">
        <v>3315</v>
      </c>
      <c r="C128" s="333" t="s">
        <v>234</v>
      </c>
      <c r="D128" s="333"/>
      <c r="E128" s="333"/>
      <c r="F128" s="333"/>
      <c r="G128" s="334" t="e">
        <f>SUM(#REF!,#REF!,#REF!,#REF!,#REF!,#REF!,#REF!,#REF!,#REF!,#REF!,#REF!,#REF!,#REF!,#REF!,#REF!,#REF!,#REF!,#REF!,#REF!,#REF!,#REF!,#REF!,#REF!,#REF!,#REF!,#REF!,#REF!,#REF!)</f>
        <v>#REF!</v>
      </c>
      <c r="H128" s="335">
        <v>1305</v>
      </c>
      <c r="I128" s="335">
        <v>1172.1584499999999</v>
      </c>
      <c r="J128" s="570">
        <f>SUM(J129)</f>
        <v>1172</v>
      </c>
      <c r="K128" s="335">
        <v>15.840439999999999</v>
      </c>
      <c r="L128" s="415">
        <f>SUM(L129)</f>
        <v>3900</v>
      </c>
      <c r="M128" s="557" t="s">
        <v>1233</v>
      </c>
    </row>
    <row r="129" spans="1:18" x14ac:dyDescent="0.2">
      <c r="A129" s="367" t="s">
        <v>212</v>
      </c>
      <c r="B129" s="208"/>
      <c r="C129" s="208">
        <v>5331</v>
      </c>
      <c r="D129" s="208"/>
      <c r="E129" s="208" t="s">
        <v>216</v>
      </c>
      <c r="F129" s="208"/>
      <c r="G129" s="133"/>
      <c r="H129" s="133"/>
      <c r="I129" s="133"/>
      <c r="J129" s="135">
        <v>1172</v>
      </c>
      <c r="K129" s="133">
        <v>0</v>
      </c>
      <c r="L129" s="426">
        <v>3900</v>
      </c>
      <c r="M129" s="553"/>
    </row>
    <row r="130" spans="1:18" x14ac:dyDescent="0.2">
      <c r="A130" s="367"/>
      <c r="B130" s="208"/>
      <c r="C130" s="208"/>
      <c r="D130" s="208"/>
      <c r="E130" s="129" t="s">
        <v>111</v>
      </c>
      <c r="F130" s="129" t="s">
        <v>1138</v>
      </c>
      <c r="G130" s="133"/>
      <c r="H130" s="133"/>
      <c r="I130" s="133"/>
      <c r="J130" s="135"/>
      <c r="K130" s="133"/>
      <c r="L130" s="516">
        <v>400</v>
      </c>
      <c r="M130" s="550" t="s">
        <v>1175</v>
      </c>
    </row>
    <row r="131" spans="1:18" x14ac:dyDescent="0.2">
      <c r="A131" s="343"/>
      <c r="B131" s="208"/>
      <c r="C131" s="208"/>
      <c r="D131" s="208"/>
      <c r="E131" s="208"/>
      <c r="F131" s="208"/>
      <c r="G131" s="133"/>
      <c r="H131" s="133"/>
      <c r="I131" s="133"/>
      <c r="J131" s="135"/>
      <c r="K131" s="133"/>
      <c r="L131" s="426"/>
      <c r="M131" s="550" t="s">
        <v>1284</v>
      </c>
    </row>
    <row r="132" spans="1:18" ht="15.75" x14ac:dyDescent="0.25">
      <c r="A132" s="332"/>
      <c r="B132" s="333">
        <v>3319</v>
      </c>
      <c r="C132" s="333" t="s">
        <v>69</v>
      </c>
      <c r="D132" s="333"/>
      <c r="E132" s="333"/>
      <c r="F132" s="333"/>
      <c r="G132" s="334" t="e">
        <f>SUM(#REF!,#REF!,#REF!,#REF!,#REF!,#REF!,#REF!,#REF!,#REF!,#REF!,G133)+#REF!</f>
        <v>#REF!</v>
      </c>
      <c r="H132" s="335">
        <v>322</v>
      </c>
      <c r="I132" s="335">
        <v>173.62890999999999</v>
      </c>
      <c r="J132" s="570">
        <f>SUM(J133)</f>
        <v>120</v>
      </c>
      <c r="K132" s="335">
        <f>SUM(K133)</f>
        <v>0</v>
      </c>
      <c r="L132" s="415">
        <f>SUM(L133)</f>
        <v>120</v>
      </c>
      <c r="M132" s="557"/>
    </row>
    <row r="133" spans="1:18" x14ac:dyDescent="0.2">
      <c r="A133" s="312" t="s">
        <v>212</v>
      </c>
      <c r="B133" s="208"/>
      <c r="C133" s="208">
        <v>5492</v>
      </c>
      <c r="D133" s="208">
        <v>999</v>
      </c>
      <c r="E133" s="208" t="s">
        <v>237</v>
      </c>
      <c r="F133" s="208"/>
      <c r="G133" s="202">
        <v>120</v>
      </c>
      <c r="H133" s="202"/>
      <c r="I133" s="202"/>
      <c r="J133" s="571">
        <v>120</v>
      </c>
      <c r="K133" s="202">
        <v>0</v>
      </c>
      <c r="L133" s="416">
        <v>120</v>
      </c>
      <c r="M133" s="550"/>
    </row>
    <row r="134" spans="1:18" s="403" customFormat="1" x14ac:dyDescent="0.2">
      <c r="A134" s="370"/>
      <c r="B134" s="129"/>
      <c r="C134" s="129"/>
      <c r="D134" s="129"/>
      <c r="E134" s="129"/>
      <c r="F134" s="129"/>
      <c r="G134" s="207"/>
      <c r="H134" s="207"/>
      <c r="I134" s="207"/>
      <c r="J134" s="572"/>
      <c r="K134" s="207"/>
      <c r="L134" s="417"/>
      <c r="M134" s="556"/>
      <c r="N134" s="518"/>
      <c r="O134" s="518"/>
      <c r="P134" s="518"/>
      <c r="Q134" s="518"/>
      <c r="R134" s="485"/>
    </row>
    <row r="135" spans="1:18" ht="15.75" x14ac:dyDescent="0.25">
      <c r="A135" s="332"/>
      <c r="B135" s="333">
        <v>3322</v>
      </c>
      <c r="C135" s="333" t="s">
        <v>70</v>
      </c>
      <c r="D135" s="333"/>
      <c r="E135" s="333"/>
      <c r="F135" s="333"/>
      <c r="G135" s="334" t="e">
        <f>SUM(#REF!,#REF!,#REF!,#REF!,G138,#REF!,#REF!,#REF!)</f>
        <v>#REF!</v>
      </c>
      <c r="H135" s="335">
        <v>231</v>
      </c>
      <c r="I135" s="335">
        <v>658.10206000000005</v>
      </c>
      <c r="J135" s="570">
        <f>SUM(J138)</f>
        <v>350</v>
      </c>
      <c r="K135" s="335">
        <f>SUM(K136,K137,K138)</f>
        <v>5.2876999999999992</v>
      </c>
      <c r="L135" s="415">
        <f>SUM(L138)</f>
        <v>600</v>
      </c>
      <c r="M135" s="550" t="s">
        <v>1234</v>
      </c>
    </row>
    <row r="136" spans="1:18" ht="15.75" x14ac:dyDescent="0.25">
      <c r="A136" s="205"/>
      <c r="B136" s="208"/>
      <c r="C136" s="208">
        <v>5139</v>
      </c>
      <c r="D136" s="208"/>
      <c r="E136" s="208" t="s">
        <v>1266</v>
      </c>
      <c r="F136" s="208"/>
      <c r="G136" s="202"/>
      <c r="H136" s="202"/>
      <c r="I136" s="202"/>
      <c r="J136" s="570"/>
      <c r="K136" s="202">
        <v>4.9246999999999996</v>
      </c>
      <c r="L136" s="416"/>
      <c r="M136" s="550"/>
    </row>
    <row r="137" spans="1:18" ht="15.75" x14ac:dyDescent="0.25">
      <c r="A137" s="205"/>
      <c r="B137" s="208"/>
      <c r="C137" s="208">
        <v>5169</v>
      </c>
      <c r="D137" s="208"/>
      <c r="E137" s="208" t="s">
        <v>164</v>
      </c>
      <c r="F137" s="208"/>
      <c r="G137" s="202"/>
      <c r="H137" s="202"/>
      <c r="I137" s="202"/>
      <c r="J137" s="570"/>
      <c r="K137" s="202">
        <v>0.36299999999999999</v>
      </c>
      <c r="L137" s="416"/>
      <c r="M137" s="550"/>
    </row>
    <row r="138" spans="1:18" x14ac:dyDescent="0.2">
      <c r="A138" s="205" t="s">
        <v>174</v>
      </c>
      <c r="B138" s="208"/>
      <c r="C138" s="208">
        <v>5171</v>
      </c>
      <c r="D138" s="208"/>
      <c r="E138" s="208" t="s">
        <v>191</v>
      </c>
      <c r="F138" s="208"/>
      <c r="G138" s="202">
        <v>1077.4969000000001</v>
      </c>
      <c r="H138" s="202"/>
      <c r="I138" s="202"/>
      <c r="J138" s="571">
        <f>SUM(J139:J142)</f>
        <v>350</v>
      </c>
      <c r="K138" s="202">
        <v>0</v>
      </c>
      <c r="L138" s="416">
        <f>SUM(L139:L142)</f>
        <v>600</v>
      </c>
      <c r="M138" s="550"/>
    </row>
    <row r="139" spans="1:18" s="403" customFormat="1" x14ac:dyDescent="0.2">
      <c r="A139" s="352"/>
      <c r="B139" s="129"/>
      <c r="C139" s="129"/>
      <c r="D139" s="129">
        <v>951</v>
      </c>
      <c r="E139" s="129" t="s">
        <v>153</v>
      </c>
      <c r="F139" s="362" t="s">
        <v>462</v>
      </c>
      <c r="G139" s="202"/>
      <c r="H139" s="207"/>
      <c r="I139" s="207"/>
      <c r="J139" s="572">
        <v>0</v>
      </c>
      <c r="K139" s="207"/>
      <c r="L139" s="417"/>
      <c r="M139" s="550"/>
      <c r="N139" s="518"/>
      <c r="O139" s="518"/>
      <c r="P139" s="518"/>
      <c r="Q139" s="518"/>
      <c r="R139" s="485"/>
    </row>
    <row r="140" spans="1:18" s="403" customFormat="1" x14ac:dyDescent="0.2">
      <c r="A140" s="352"/>
      <c r="B140" s="129"/>
      <c r="C140" s="129"/>
      <c r="D140" s="129"/>
      <c r="E140" s="129"/>
      <c r="F140" s="362" t="s">
        <v>239</v>
      </c>
      <c r="G140" s="202"/>
      <c r="H140" s="207"/>
      <c r="I140" s="207"/>
      <c r="J140" s="572">
        <v>200</v>
      </c>
      <c r="K140" s="207"/>
      <c r="L140" s="417">
        <v>500</v>
      </c>
      <c r="M140" s="550" t="s">
        <v>1176</v>
      </c>
      <c r="N140" s="518"/>
      <c r="O140" s="518"/>
      <c r="P140" s="518"/>
      <c r="Q140" s="518"/>
      <c r="R140" s="485"/>
    </row>
    <row r="141" spans="1:18" s="93" customFormat="1" x14ac:dyDescent="0.2">
      <c r="A141" s="352"/>
      <c r="B141" s="129"/>
      <c r="C141" s="129"/>
      <c r="D141" s="129">
        <v>944</v>
      </c>
      <c r="E141" s="129"/>
      <c r="F141" s="362" t="s">
        <v>603</v>
      </c>
      <c r="G141" s="202"/>
      <c r="H141" s="207"/>
      <c r="I141" s="207"/>
      <c r="J141" s="572">
        <v>50</v>
      </c>
      <c r="K141" s="207"/>
      <c r="L141" s="417"/>
      <c r="M141" s="550"/>
      <c r="N141" s="519"/>
      <c r="O141" s="519"/>
      <c r="P141" s="519"/>
      <c r="Q141" s="519"/>
      <c r="R141" s="485"/>
    </row>
    <row r="142" spans="1:18" s="93" customFormat="1" x14ac:dyDescent="0.2">
      <c r="A142" s="352"/>
      <c r="B142" s="129"/>
      <c r="C142" s="129"/>
      <c r="D142" s="129"/>
      <c r="E142" s="129"/>
      <c r="F142" s="440" t="s">
        <v>233</v>
      </c>
      <c r="G142" s="202"/>
      <c r="H142" s="207"/>
      <c r="I142" s="207"/>
      <c r="J142" s="572">
        <v>100</v>
      </c>
      <c r="K142" s="207"/>
      <c r="L142" s="417">
        <v>100</v>
      </c>
      <c r="M142" s="550"/>
      <c r="N142" s="519"/>
      <c r="O142" s="519"/>
      <c r="P142" s="519"/>
      <c r="Q142" s="519"/>
      <c r="R142" s="485"/>
    </row>
    <row r="143" spans="1:18" s="93" customFormat="1" x14ac:dyDescent="0.2">
      <c r="A143" s="352"/>
      <c r="B143" s="129"/>
      <c r="C143" s="129"/>
      <c r="D143" s="129"/>
      <c r="E143" s="129"/>
      <c r="F143" s="477"/>
      <c r="G143" s="202"/>
      <c r="H143" s="207"/>
      <c r="I143" s="207"/>
      <c r="J143" s="572"/>
      <c r="K143" s="207"/>
      <c r="L143" s="417"/>
      <c r="M143" s="550"/>
      <c r="N143" s="519"/>
      <c r="O143" s="519"/>
      <c r="P143" s="519"/>
      <c r="Q143" s="519"/>
      <c r="R143" s="485"/>
    </row>
    <row r="144" spans="1:18" ht="15.75" x14ac:dyDescent="0.25">
      <c r="A144" s="332"/>
      <c r="B144" s="333">
        <v>3330</v>
      </c>
      <c r="C144" s="333" t="s">
        <v>1194</v>
      </c>
      <c r="D144" s="333"/>
      <c r="E144" s="333"/>
      <c r="F144" s="333"/>
      <c r="G144" s="334" t="e">
        <f>SUM(#REF!,#REF!,#REF!,#REF!,#REF!,#REF!,#REF!,#REF!,#REF!,#REF!,G145)+#REF!</f>
        <v>#REF!</v>
      </c>
      <c r="H144" s="335">
        <v>0</v>
      </c>
      <c r="I144" s="335">
        <v>5</v>
      </c>
      <c r="J144" s="570">
        <v>0</v>
      </c>
      <c r="K144" s="335">
        <v>0</v>
      </c>
      <c r="L144" s="415">
        <f>SUM(L145)</f>
        <v>0</v>
      </c>
      <c r="M144" s="557"/>
    </row>
    <row r="145" spans="1:18" x14ac:dyDescent="0.2">
      <c r="A145" s="312" t="s">
        <v>212</v>
      </c>
      <c r="B145" s="208"/>
      <c r="C145" s="208">
        <v>5223</v>
      </c>
      <c r="D145" s="208">
        <v>999</v>
      </c>
      <c r="E145" s="208" t="s">
        <v>1195</v>
      </c>
      <c r="F145" s="208"/>
      <c r="G145" s="202">
        <v>120</v>
      </c>
      <c r="H145" s="202"/>
      <c r="I145" s="202"/>
      <c r="J145" s="571"/>
      <c r="K145" s="202"/>
      <c r="L145" s="416">
        <v>0</v>
      </c>
      <c r="M145" s="550"/>
    </row>
    <row r="146" spans="1:18" s="93" customFormat="1" x14ac:dyDescent="0.2">
      <c r="A146" s="370"/>
      <c r="B146" s="129"/>
      <c r="C146" s="129"/>
      <c r="D146" s="129"/>
      <c r="E146" s="129"/>
      <c r="F146" s="129"/>
      <c r="G146" s="202"/>
      <c r="H146" s="207"/>
      <c r="I146" s="207"/>
      <c r="J146" s="572"/>
      <c r="K146" s="207"/>
      <c r="L146" s="417"/>
      <c r="M146" s="550"/>
      <c r="N146" s="519"/>
      <c r="O146" s="519"/>
      <c r="P146" s="519"/>
      <c r="Q146" s="519"/>
      <c r="R146" s="485"/>
    </row>
    <row r="147" spans="1:18" ht="15.75" x14ac:dyDescent="0.25">
      <c r="A147" s="332"/>
      <c r="B147" s="333">
        <v>3341</v>
      </c>
      <c r="C147" s="333" t="s">
        <v>71</v>
      </c>
      <c r="D147" s="333"/>
      <c r="E147" s="333"/>
      <c r="F147" s="333"/>
      <c r="G147" s="334">
        <f>SUM(G148:G150)</f>
        <v>3.5529999999999999</v>
      </c>
      <c r="H147" s="335">
        <v>704</v>
      </c>
      <c r="I147" s="335">
        <v>703.85900000000004</v>
      </c>
      <c r="J147" s="570">
        <f>SUM(J148:J150)</f>
        <v>82</v>
      </c>
      <c r="K147" s="335">
        <f>SUM(K148:K150)</f>
        <v>3.875</v>
      </c>
      <c r="L147" s="415">
        <f>SUM(L149)</f>
        <v>7</v>
      </c>
      <c r="M147" s="550"/>
    </row>
    <row r="148" spans="1:18" x14ac:dyDescent="0.2">
      <c r="A148" s="380" t="s">
        <v>170</v>
      </c>
      <c r="B148" s="208"/>
      <c r="C148" s="208"/>
      <c r="D148" s="208"/>
      <c r="E148" s="208" t="s">
        <v>968</v>
      </c>
      <c r="F148" s="208"/>
      <c r="G148" s="202"/>
      <c r="H148" s="202"/>
      <c r="I148" s="202"/>
      <c r="J148" s="571">
        <v>70</v>
      </c>
      <c r="K148" s="202">
        <v>0</v>
      </c>
      <c r="L148" s="416">
        <v>0</v>
      </c>
      <c r="M148" s="550"/>
    </row>
    <row r="149" spans="1:18" x14ac:dyDescent="0.2">
      <c r="A149" s="234" t="s">
        <v>170</v>
      </c>
      <c r="B149" s="374"/>
      <c r="C149" s="203">
        <v>5362</v>
      </c>
      <c r="D149" s="374"/>
      <c r="E149" s="374" t="s">
        <v>240</v>
      </c>
      <c r="F149" s="374"/>
      <c r="G149" s="202">
        <v>3.5529999999999999</v>
      </c>
      <c r="H149" s="202"/>
      <c r="I149" s="202"/>
      <c r="J149" s="571">
        <v>7</v>
      </c>
      <c r="K149" s="202">
        <v>3.875</v>
      </c>
      <c r="L149" s="416">
        <v>7</v>
      </c>
      <c r="M149" s="550"/>
    </row>
    <row r="150" spans="1:18" x14ac:dyDescent="0.2">
      <c r="A150" s="380" t="s">
        <v>170</v>
      </c>
      <c r="B150" s="459"/>
      <c r="C150" s="203"/>
      <c r="D150" s="459"/>
      <c r="E150" s="459" t="s">
        <v>967</v>
      </c>
      <c r="F150" s="459"/>
      <c r="G150" s="202"/>
      <c r="H150" s="202"/>
      <c r="I150" s="202"/>
      <c r="J150" s="571">
        <v>5</v>
      </c>
      <c r="K150" s="202">
        <v>0</v>
      </c>
      <c r="L150" s="416">
        <v>0</v>
      </c>
      <c r="M150" s="550"/>
    </row>
    <row r="151" spans="1:18" x14ac:dyDescent="0.2">
      <c r="A151" s="234"/>
      <c r="B151" s="333"/>
      <c r="C151" s="208"/>
      <c r="D151" s="208"/>
      <c r="E151" s="208"/>
      <c r="F151" s="208"/>
      <c r="G151" s="202"/>
      <c r="H151" s="202"/>
      <c r="I151" s="202"/>
      <c r="J151" s="571"/>
      <c r="K151" s="202"/>
      <c r="L151" s="416"/>
      <c r="M151" s="550"/>
    </row>
    <row r="152" spans="1:18" ht="15.75" x14ac:dyDescent="0.25">
      <c r="A152" s="332"/>
      <c r="B152" s="333">
        <v>3349</v>
      </c>
      <c r="C152" s="333" t="s">
        <v>72</v>
      </c>
      <c r="D152" s="333"/>
      <c r="E152" s="333"/>
      <c r="F152" s="333"/>
      <c r="G152" s="334">
        <f>SUM(G153)</f>
        <v>241.56</v>
      </c>
      <c r="H152" s="335">
        <v>249</v>
      </c>
      <c r="I152" s="335">
        <f>SUM(I153)</f>
        <v>226.316</v>
      </c>
      <c r="J152" s="570">
        <f>SUM(J153)</f>
        <v>0</v>
      </c>
      <c r="K152" s="335">
        <f>SUM(K153)</f>
        <v>0</v>
      </c>
      <c r="L152" s="415">
        <f>SUM(L153)</f>
        <v>0</v>
      </c>
      <c r="M152" s="550"/>
    </row>
    <row r="153" spans="1:18" x14ac:dyDescent="0.2">
      <c r="A153" s="343"/>
      <c r="B153" s="208"/>
      <c r="C153" s="208">
        <v>5169</v>
      </c>
      <c r="D153" s="208"/>
      <c r="E153" s="208" t="s">
        <v>241</v>
      </c>
      <c r="F153" s="208"/>
      <c r="G153" s="202">
        <v>241.56</v>
      </c>
      <c r="H153" s="202">
        <v>249</v>
      </c>
      <c r="I153" s="202">
        <v>226.316</v>
      </c>
      <c r="J153" s="571">
        <v>0</v>
      </c>
      <c r="K153" s="202">
        <v>0</v>
      </c>
      <c r="L153" s="416">
        <v>0</v>
      </c>
      <c r="M153" s="550"/>
    </row>
    <row r="154" spans="1:18" x14ac:dyDescent="0.2">
      <c r="A154" s="234"/>
      <c r="B154" s="333"/>
      <c r="C154" s="208"/>
      <c r="D154" s="208"/>
      <c r="E154" s="208"/>
      <c r="F154" s="208"/>
      <c r="G154" s="202"/>
      <c r="H154" s="202"/>
      <c r="I154" s="202"/>
      <c r="J154" s="571"/>
      <c r="K154" s="202"/>
      <c r="L154" s="416"/>
      <c r="M154" s="550"/>
    </row>
    <row r="155" spans="1:18" ht="15.75" x14ac:dyDescent="0.25">
      <c r="A155" s="332"/>
      <c r="B155" s="333">
        <v>3399</v>
      </c>
      <c r="C155" s="333" t="s">
        <v>73</v>
      </c>
      <c r="D155" s="333"/>
      <c r="E155" s="333"/>
      <c r="F155" s="333"/>
      <c r="G155" s="335" t="e">
        <f>SUM(#REF!,G156,#REF!,G158,#REF!,#REF!,#REF!,#REF!,#REF!,G160,#REF!,G162,G164,G165,#REF!,#REF!,#REF!)</f>
        <v>#REF!</v>
      </c>
      <c r="H155" s="335">
        <v>698</v>
      </c>
      <c r="I155" s="335">
        <v>905.99603999999999</v>
      </c>
      <c r="J155" s="570">
        <f>SUM(J156,J158,J160,J162,J165)</f>
        <v>200</v>
      </c>
      <c r="K155" s="335">
        <f>SUM(K156,K158,K160,K162,K165)</f>
        <v>69.617570000000001</v>
      </c>
      <c r="L155" s="415">
        <f>SUM(L156,L158,L160,L162,L164,L165)</f>
        <v>212</v>
      </c>
      <c r="M155" s="550"/>
    </row>
    <row r="156" spans="1:18" x14ac:dyDescent="0.2">
      <c r="A156" s="504" t="s">
        <v>858</v>
      </c>
      <c r="B156" s="208"/>
      <c r="C156" s="208">
        <v>5041</v>
      </c>
      <c r="D156" s="208"/>
      <c r="E156" s="208" t="s">
        <v>450</v>
      </c>
      <c r="F156" s="208"/>
      <c r="G156" s="202">
        <v>13.669</v>
      </c>
      <c r="H156" s="202"/>
      <c r="I156" s="202"/>
      <c r="J156" s="571">
        <f>SUM(J157)</f>
        <v>1</v>
      </c>
      <c r="K156" s="202">
        <f>SUM(K157)</f>
        <v>0</v>
      </c>
      <c r="L156" s="416">
        <f>SUM(L157)</f>
        <v>0</v>
      </c>
      <c r="M156" s="550"/>
    </row>
    <row r="157" spans="1:18" s="93" customFormat="1" x14ac:dyDescent="0.2">
      <c r="A157" s="210" t="s">
        <v>858</v>
      </c>
      <c r="B157" s="129"/>
      <c r="C157" s="129"/>
      <c r="D157" s="129">
        <v>869</v>
      </c>
      <c r="E157" s="129"/>
      <c r="F157" s="129" t="s">
        <v>245</v>
      </c>
      <c r="G157" s="202"/>
      <c r="H157" s="207"/>
      <c r="I157" s="207"/>
      <c r="J157" s="572">
        <v>1</v>
      </c>
      <c r="K157" s="207">
        <v>0</v>
      </c>
      <c r="L157" s="417">
        <v>0</v>
      </c>
      <c r="M157" s="550"/>
      <c r="N157" s="519"/>
      <c r="O157" s="519"/>
      <c r="P157" s="519"/>
      <c r="Q157" s="519"/>
      <c r="R157" s="485"/>
    </row>
    <row r="158" spans="1:18" x14ac:dyDescent="0.2">
      <c r="A158" s="210" t="s">
        <v>858</v>
      </c>
      <c r="B158" s="208"/>
      <c r="C158" s="208">
        <v>5139</v>
      </c>
      <c r="D158" s="208">
        <v>869</v>
      </c>
      <c r="E158" s="208" t="s">
        <v>242</v>
      </c>
      <c r="F158" s="208"/>
      <c r="G158" s="202">
        <v>16.1922</v>
      </c>
      <c r="H158" s="202"/>
      <c r="I158" s="202"/>
      <c r="J158" s="571">
        <f>SUM(J159:J159)</f>
        <v>32</v>
      </c>
      <c r="K158" s="202">
        <f>SUM(K159:K159)</f>
        <v>14.02957</v>
      </c>
      <c r="L158" s="416">
        <f>SUM(L159)</f>
        <v>32</v>
      </c>
      <c r="M158" s="550"/>
    </row>
    <row r="159" spans="1:18" s="93" customFormat="1" x14ac:dyDescent="0.2">
      <c r="A159" s="346"/>
      <c r="B159" s="129"/>
      <c r="C159" s="129"/>
      <c r="D159" s="129"/>
      <c r="E159" s="129" t="s">
        <v>153</v>
      </c>
      <c r="F159" s="129" t="s">
        <v>830</v>
      </c>
      <c r="G159" s="202"/>
      <c r="H159" s="207"/>
      <c r="I159" s="207"/>
      <c r="J159" s="572">
        <v>32</v>
      </c>
      <c r="K159" s="207">
        <v>14.02957</v>
      </c>
      <c r="L159" s="417">
        <v>32</v>
      </c>
      <c r="M159" s="550"/>
      <c r="N159" s="519"/>
      <c r="O159" s="519"/>
      <c r="P159" s="519"/>
      <c r="Q159" s="519"/>
      <c r="R159" s="485"/>
    </row>
    <row r="160" spans="1:18" x14ac:dyDescent="0.2">
      <c r="A160" s="210" t="s">
        <v>858</v>
      </c>
      <c r="B160" s="208"/>
      <c r="C160" s="208">
        <v>5169</v>
      </c>
      <c r="D160" s="208">
        <v>869</v>
      </c>
      <c r="E160" s="208" t="s">
        <v>232</v>
      </c>
      <c r="F160" s="208"/>
      <c r="G160" s="202">
        <v>23.987500000000001</v>
      </c>
      <c r="H160" s="202"/>
      <c r="I160" s="202"/>
      <c r="J160" s="571">
        <f>SUM(J161:J161)</f>
        <v>90</v>
      </c>
      <c r="K160" s="202">
        <f>SUM(K161:K161)</f>
        <v>15.52</v>
      </c>
      <c r="L160" s="416">
        <f>SUM(L161)</f>
        <v>90</v>
      </c>
      <c r="M160" s="557"/>
    </row>
    <row r="161" spans="1:18" s="93" customFormat="1" x14ac:dyDescent="0.2">
      <c r="A161" s="346"/>
      <c r="B161" s="129"/>
      <c r="C161" s="129"/>
      <c r="D161" s="129"/>
      <c r="E161" s="129" t="s">
        <v>153</v>
      </c>
      <c r="F161" s="129" t="s">
        <v>844</v>
      </c>
      <c r="G161" s="202"/>
      <c r="H161" s="207"/>
      <c r="I161" s="207"/>
      <c r="J161" s="572">
        <v>90</v>
      </c>
      <c r="K161" s="207">
        <v>15.52</v>
      </c>
      <c r="L161" s="417">
        <v>90</v>
      </c>
      <c r="M161" s="550"/>
      <c r="N161" s="519"/>
      <c r="O161" s="519"/>
      <c r="P161" s="519"/>
      <c r="Q161" s="519"/>
      <c r="R161" s="485"/>
    </row>
    <row r="162" spans="1:18" x14ac:dyDescent="0.2">
      <c r="A162" s="312"/>
      <c r="B162" s="208"/>
      <c r="C162" s="208">
        <v>5175</v>
      </c>
      <c r="D162" s="208"/>
      <c r="E162" s="208" t="s">
        <v>243</v>
      </c>
      <c r="F162" s="208"/>
      <c r="G162" s="202">
        <f>SUM(G163:G163)</f>
        <v>3.7170000000000001</v>
      </c>
      <c r="H162" s="202"/>
      <c r="I162" s="202"/>
      <c r="J162" s="571">
        <f>SUM(J163)</f>
        <v>12</v>
      </c>
      <c r="K162" s="202">
        <f>SUM(K163)</f>
        <v>7.1630000000000003</v>
      </c>
      <c r="L162" s="416">
        <f>SUM(L163)</f>
        <v>20</v>
      </c>
      <c r="M162" s="550" t="s">
        <v>1177</v>
      </c>
    </row>
    <row r="163" spans="1:18" s="93" customFormat="1" x14ac:dyDescent="0.2">
      <c r="A163" s="210" t="s">
        <v>858</v>
      </c>
      <c r="B163" s="129"/>
      <c r="C163" s="129"/>
      <c r="D163" s="129">
        <v>869</v>
      </c>
      <c r="E163" s="129" t="s">
        <v>153</v>
      </c>
      <c r="F163" s="129" t="s">
        <v>845</v>
      </c>
      <c r="G163" s="202">
        <v>3.7170000000000001</v>
      </c>
      <c r="H163" s="207"/>
      <c r="I163" s="207"/>
      <c r="J163" s="572">
        <v>12</v>
      </c>
      <c r="K163" s="207">
        <v>7.1630000000000003</v>
      </c>
      <c r="L163" s="417">
        <v>20</v>
      </c>
      <c r="M163" s="550"/>
      <c r="N163" s="519"/>
      <c r="O163" s="519"/>
      <c r="P163" s="519"/>
      <c r="Q163" s="519"/>
      <c r="R163" s="485"/>
    </row>
    <row r="164" spans="1:18" x14ac:dyDescent="0.2">
      <c r="A164" s="312"/>
      <c r="B164" s="208"/>
      <c r="C164" s="208">
        <v>5179</v>
      </c>
      <c r="D164" s="208">
        <v>869</v>
      </c>
      <c r="E164" s="208" t="s">
        <v>244</v>
      </c>
      <c r="F164" s="208"/>
      <c r="G164" s="202">
        <v>1.7</v>
      </c>
      <c r="H164" s="202"/>
      <c r="I164" s="202"/>
      <c r="J164" s="571">
        <v>0</v>
      </c>
      <c r="K164" s="202">
        <v>0</v>
      </c>
      <c r="L164" s="416">
        <v>5</v>
      </c>
      <c r="M164" s="550"/>
    </row>
    <row r="165" spans="1:18" x14ac:dyDescent="0.2">
      <c r="A165" s="210" t="s">
        <v>858</v>
      </c>
      <c r="B165" s="208"/>
      <c r="C165" s="208">
        <v>5194</v>
      </c>
      <c r="D165" s="208">
        <v>869</v>
      </c>
      <c r="E165" s="208" t="s">
        <v>846</v>
      </c>
      <c r="F165" s="208"/>
      <c r="G165" s="202">
        <v>58.595999999999997</v>
      </c>
      <c r="H165" s="202"/>
      <c r="I165" s="202"/>
      <c r="J165" s="571">
        <v>65</v>
      </c>
      <c r="K165" s="202">
        <v>32.905000000000001</v>
      </c>
      <c r="L165" s="416">
        <v>65</v>
      </c>
      <c r="M165" s="550"/>
    </row>
    <row r="166" spans="1:18" x14ac:dyDescent="0.2">
      <c r="A166" s="234"/>
      <c r="B166" s="208"/>
      <c r="C166" s="208"/>
      <c r="D166" s="208"/>
      <c r="E166" s="208"/>
      <c r="F166" s="208"/>
      <c r="G166" s="202"/>
      <c r="H166" s="202"/>
      <c r="I166" s="202"/>
      <c r="J166" s="571"/>
      <c r="K166" s="202"/>
      <c r="L166" s="416"/>
      <c r="M166" s="550"/>
    </row>
    <row r="167" spans="1:18" ht="15.75" x14ac:dyDescent="0.25">
      <c r="A167" s="332"/>
      <c r="B167" s="333">
        <v>3419</v>
      </c>
      <c r="C167" s="333" t="s">
        <v>825</v>
      </c>
      <c r="D167" s="333"/>
      <c r="E167" s="333"/>
      <c r="F167" s="333"/>
      <c r="G167" s="334" t="e">
        <f>SUM(G169,G172,#REF!,#REF!,#REF!)</f>
        <v>#REF!</v>
      </c>
      <c r="H167" s="335">
        <v>1379</v>
      </c>
      <c r="I167" s="335">
        <v>1016</v>
      </c>
      <c r="J167" s="570">
        <f>SUM(J169,J172)</f>
        <v>1100</v>
      </c>
      <c r="K167" s="335">
        <f>SUM(K169,K172)</f>
        <v>940.83199999999999</v>
      </c>
      <c r="L167" s="415">
        <f>SUM(L168,L169,L172)</f>
        <v>1105</v>
      </c>
      <c r="M167" s="550"/>
    </row>
    <row r="168" spans="1:18" ht="15.75" x14ac:dyDescent="0.25">
      <c r="A168" s="389" t="s">
        <v>212</v>
      </c>
      <c r="B168" s="333"/>
      <c r="C168" s="208">
        <v>5212</v>
      </c>
      <c r="D168" s="208">
        <v>999</v>
      </c>
      <c r="E168" s="208" t="s">
        <v>1126</v>
      </c>
      <c r="F168" s="208"/>
      <c r="G168" s="334"/>
      <c r="H168" s="335"/>
      <c r="I168" s="335"/>
      <c r="J168" s="570"/>
      <c r="K168" s="335">
        <v>0</v>
      </c>
      <c r="L168" s="416">
        <v>5</v>
      </c>
      <c r="M168" s="550"/>
    </row>
    <row r="169" spans="1:18" x14ac:dyDescent="0.2">
      <c r="A169" s="312" t="s">
        <v>212</v>
      </c>
      <c r="B169" s="208"/>
      <c r="C169" s="208">
        <v>5222</v>
      </c>
      <c r="D169" s="208"/>
      <c r="E169" s="208" t="s">
        <v>246</v>
      </c>
      <c r="F169" s="208"/>
      <c r="G169" s="202">
        <v>1007.5</v>
      </c>
      <c r="H169" s="202"/>
      <c r="I169" s="202"/>
      <c r="J169" s="571">
        <f>SUM(J170:J171)</f>
        <v>1100</v>
      </c>
      <c r="K169" s="202">
        <v>921.89599999999996</v>
      </c>
      <c r="L169" s="416">
        <f>SUM(L170:L171)</f>
        <v>1070</v>
      </c>
      <c r="M169" s="550"/>
    </row>
    <row r="170" spans="1:18" s="403" customFormat="1" x14ac:dyDescent="0.2">
      <c r="A170" s="346"/>
      <c r="B170" s="129"/>
      <c r="C170" s="129"/>
      <c r="D170" s="129">
        <v>999</v>
      </c>
      <c r="E170" s="129" t="s">
        <v>111</v>
      </c>
      <c r="F170" s="129" t="s">
        <v>247</v>
      </c>
      <c r="G170" s="202"/>
      <c r="H170" s="207"/>
      <c r="I170" s="207"/>
      <c r="J170" s="572">
        <v>800</v>
      </c>
      <c r="K170" s="207"/>
      <c r="L170" s="417">
        <v>800</v>
      </c>
      <c r="M170" s="550"/>
      <c r="N170" s="518"/>
      <c r="O170" s="518"/>
      <c r="P170" s="518"/>
      <c r="Q170" s="518"/>
      <c r="R170" s="485"/>
    </row>
    <row r="171" spans="1:18" s="403" customFormat="1" x14ac:dyDescent="0.2">
      <c r="A171" s="346"/>
      <c r="B171" s="129"/>
      <c r="C171" s="129"/>
      <c r="D171" s="129">
        <v>999</v>
      </c>
      <c r="E171" s="129"/>
      <c r="F171" s="129" t="s">
        <v>503</v>
      </c>
      <c r="G171" s="202"/>
      <c r="H171" s="207"/>
      <c r="I171" s="207"/>
      <c r="J171" s="572">
        <v>300</v>
      </c>
      <c r="K171" s="207"/>
      <c r="L171" s="417">
        <v>270</v>
      </c>
      <c r="M171" s="554"/>
      <c r="N171" s="518"/>
      <c r="O171" s="518"/>
      <c r="P171" s="518"/>
      <c r="Q171" s="518"/>
      <c r="R171" s="485"/>
    </row>
    <row r="172" spans="1:18" x14ac:dyDescent="0.2">
      <c r="A172" s="332"/>
      <c r="B172" s="208"/>
      <c r="C172" s="208">
        <v>5493</v>
      </c>
      <c r="D172" s="208">
        <v>999</v>
      </c>
      <c r="E172" s="208" t="s">
        <v>455</v>
      </c>
      <c r="F172" s="208"/>
      <c r="G172" s="202">
        <v>0</v>
      </c>
      <c r="H172" s="202"/>
      <c r="I172" s="202"/>
      <c r="J172" s="571">
        <v>0</v>
      </c>
      <c r="K172" s="202">
        <v>18.936</v>
      </c>
      <c r="L172" s="416">
        <v>30</v>
      </c>
      <c r="M172" s="553"/>
    </row>
    <row r="173" spans="1:18" x14ac:dyDescent="0.2">
      <c r="A173" s="234"/>
      <c r="B173" s="208"/>
      <c r="C173" s="208"/>
      <c r="D173" s="208"/>
      <c r="E173" s="208"/>
      <c r="F173" s="208"/>
      <c r="G173" s="202"/>
      <c r="H173" s="202"/>
      <c r="I173" s="202"/>
      <c r="J173" s="571"/>
      <c r="K173" s="202"/>
      <c r="L173" s="432"/>
      <c r="M173" s="550" t="s">
        <v>1285</v>
      </c>
      <c r="N173" s="400"/>
      <c r="O173" s="400"/>
      <c r="P173" s="400"/>
      <c r="Q173" s="400"/>
      <c r="R173" s="400"/>
    </row>
    <row r="174" spans="1:18" ht="15.75" x14ac:dyDescent="0.25">
      <c r="A174" s="332"/>
      <c r="B174" s="333">
        <v>3421</v>
      </c>
      <c r="C174" s="333" t="s">
        <v>248</v>
      </c>
      <c r="D174" s="333"/>
      <c r="E174" s="333"/>
      <c r="F174" s="333"/>
      <c r="G174" s="334">
        <v>248</v>
      </c>
      <c r="H174" s="335">
        <v>248</v>
      </c>
      <c r="I174" s="335">
        <v>455</v>
      </c>
      <c r="J174" s="570">
        <f>SUM(J176:J177)</f>
        <v>500</v>
      </c>
      <c r="K174" s="335">
        <f>SUM(K176:K177)</f>
        <v>250</v>
      </c>
      <c r="L174" s="415">
        <f>SUM(L175:L178)</f>
        <v>390</v>
      </c>
      <c r="M174" s="550"/>
      <c r="N174" s="400"/>
      <c r="O174" s="400"/>
      <c r="P174" s="400"/>
      <c r="Q174" s="400"/>
      <c r="R174" s="400"/>
    </row>
    <row r="175" spans="1:18" ht="15.75" x14ac:dyDescent="0.25">
      <c r="A175" s="389" t="s">
        <v>212</v>
      </c>
      <c r="B175" s="333"/>
      <c r="C175" s="208">
        <v>5212</v>
      </c>
      <c r="D175" s="208">
        <v>999</v>
      </c>
      <c r="E175" s="208" t="s">
        <v>1126</v>
      </c>
      <c r="F175" s="208"/>
      <c r="G175" s="334"/>
      <c r="H175" s="335"/>
      <c r="I175" s="335"/>
      <c r="J175" s="570"/>
      <c r="K175" s="335"/>
      <c r="L175" s="416">
        <v>10</v>
      </c>
      <c r="M175" s="553"/>
      <c r="N175" s="400"/>
      <c r="O175" s="400"/>
      <c r="P175" s="400"/>
      <c r="Q175" s="400"/>
      <c r="R175" s="400"/>
    </row>
    <row r="176" spans="1:18" x14ac:dyDescent="0.2">
      <c r="A176" s="312" t="s">
        <v>212</v>
      </c>
      <c r="B176" s="208"/>
      <c r="C176" s="208">
        <v>5222</v>
      </c>
      <c r="D176" s="208">
        <v>999</v>
      </c>
      <c r="E176" s="208" t="s">
        <v>249</v>
      </c>
      <c r="F176" s="208"/>
      <c r="G176" s="202"/>
      <c r="H176" s="202"/>
      <c r="I176" s="202"/>
      <c r="J176" s="571">
        <v>470</v>
      </c>
      <c r="K176" s="202">
        <v>240</v>
      </c>
      <c r="L176" s="416">
        <v>220</v>
      </c>
      <c r="M176" s="550" t="s">
        <v>1287</v>
      </c>
      <c r="N176" s="400"/>
      <c r="O176" s="400"/>
      <c r="P176" s="400"/>
      <c r="Q176" s="400"/>
      <c r="R176" s="400"/>
    </row>
    <row r="177" spans="1:18" x14ac:dyDescent="0.2">
      <c r="A177" s="312" t="s">
        <v>212</v>
      </c>
      <c r="B177" s="208"/>
      <c r="C177" s="208">
        <v>5222</v>
      </c>
      <c r="D177" s="208">
        <v>999</v>
      </c>
      <c r="E177" s="208" t="s">
        <v>250</v>
      </c>
      <c r="F177" s="208"/>
      <c r="G177" s="202"/>
      <c r="H177" s="202"/>
      <c r="I177" s="202"/>
      <c r="J177" s="571">
        <v>30</v>
      </c>
      <c r="K177" s="202">
        <v>10</v>
      </c>
      <c r="L177" s="416">
        <v>150</v>
      </c>
      <c r="M177" s="567" t="s">
        <v>1288</v>
      </c>
      <c r="N177" s="400"/>
      <c r="O177" s="400"/>
      <c r="P177" s="400"/>
      <c r="Q177" s="400"/>
      <c r="R177" s="400"/>
    </row>
    <row r="178" spans="1:18" x14ac:dyDescent="0.2">
      <c r="A178" s="389" t="s">
        <v>212</v>
      </c>
      <c r="B178" s="208"/>
      <c r="C178" s="208">
        <v>5493</v>
      </c>
      <c r="D178" s="208">
        <v>999</v>
      </c>
      <c r="E178" s="208" t="s">
        <v>455</v>
      </c>
      <c r="F178" s="208"/>
      <c r="G178" s="202"/>
      <c r="H178" s="202"/>
      <c r="I178" s="202"/>
      <c r="J178" s="571"/>
      <c r="K178" s="202"/>
      <c r="L178" s="416">
        <v>10</v>
      </c>
      <c r="M178" s="553"/>
      <c r="N178" s="400"/>
      <c r="O178" s="400"/>
      <c r="P178" s="400"/>
      <c r="Q178" s="400"/>
      <c r="R178" s="400"/>
    </row>
    <row r="179" spans="1:18" x14ac:dyDescent="0.2">
      <c r="A179" s="234"/>
      <c r="B179" s="208"/>
      <c r="C179" s="208"/>
      <c r="D179" s="208"/>
      <c r="E179" s="208"/>
      <c r="F179" s="208"/>
      <c r="G179" s="202"/>
      <c r="H179" s="202"/>
      <c r="I179" s="202"/>
      <c r="J179" s="571"/>
      <c r="K179" s="202"/>
      <c r="L179" s="432"/>
      <c r="M179" s="550"/>
      <c r="N179" s="400"/>
      <c r="O179" s="400"/>
      <c r="P179" s="400"/>
      <c r="Q179" s="400"/>
      <c r="R179" s="400"/>
    </row>
    <row r="180" spans="1:18" ht="15.75" x14ac:dyDescent="0.25">
      <c r="A180" s="332"/>
      <c r="B180" s="333">
        <v>3429</v>
      </c>
      <c r="C180" s="333" t="s">
        <v>76</v>
      </c>
      <c r="D180" s="333"/>
      <c r="E180" s="333"/>
      <c r="F180" s="333"/>
      <c r="G180" s="334">
        <f>SUM(G182:G184)</f>
        <v>157</v>
      </c>
      <c r="H180" s="335">
        <v>286</v>
      </c>
      <c r="I180" s="335">
        <v>534.11199999999997</v>
      </c>
      <c r="J180" s="570">
        <f>SUM(J182:J184)</f>
        <v>450</v>
      </c>
      <c r="K180" s="335">
        <f>SUM(K181:K184)</f>
        <v>281.60000000000002</v>
      </c>
      <c r="L180" s="415">
        <f>SUM(L181:L184)</f>
        <v>450</v>
      </c>
      <c r="M180" s="550"/>
      <c r="N180" s="400"/>
      <c r="O180" s="400"/>
      <c r="P180" s="400"/>
      <c r="Q180" s="400"/>
      <c r="R180" s="400"/>
    </row>
    <row r="181" spans="1:18" ht="15.75" x14ac:dyDescent="0.25">
      <c r="A181" s="312" t="s">
        <v>212</v>
      </c>
      <c r="B181" s="208"/>
      <c r="C181" s="208">
        <v>5212</v>
      </c>
      <c r="D181" s="208">
        <v>999</v>
      </c>
      <c r="E181" s="208" t="s">
        <v>1126</v>
      </c>
      <c r="F181" s="208"/>
      <c r="G181" s="202"/>
      <c r="H181" s="202"/>
      <c r="I181" s="202"/>
      <c r="J181" s="570"/>
      <c r="K181" s="202">
        <v>5</v>
      </c>
      <c r="L181" s="416">
        <v>25</v>
      </c>
      <c r="M181" s="550"/>
      <c r="N181" s="400"/>
      <c r="O181" s="400"/>
      <c r="P181" s="400"/>
      <c r="Q181" s="400"/>
      <c r="R181" s="400"/>
    </row>
    <row r="182" spans="1:18" x14ac:dyDescent="0.2">
      <c r="A182" s="312" t="s">
        <v>212</v>
      </c>
      <c r="B182" s="208"/>
      <c r="C182" s="208">
        <v>5222</v>
      </c>
      <c r="D182" s="208">
        <v>999</v>
      </c>
      <c r="E182" s="208" t="s">
        <v>251</v>
      </c>
      <c r="F182" s="208"/>
      <c r="G182" s="202">
        <v>157</v>
      </c>
      <c r="H182" s="202"/>
      <c r="I182" s="202"/>
      <c r="J182" s="571">
        <v>450</v>
      </c>
      <c r="K182" s="202">
        <v>237.6</v>
      </c>
      <c r="L182" s="416">
        <v>345</v>
      </c>
      <c r="M182" s="550"/>
      <c r="N182" s="400"/>
      <c r="O182" s="400"/>
      <c r="P182" s="400"/>
      <c r="Q182" s="400"/>
      <c r="R182" s="400"/>
    </row>
    <row r="183" spans="1:18" x14ac:dyDescent="0.2">
      <c r="A183" s="312"/>
      <c r="B183" s="208"/>
      <c r="C183" s="208">
        <v>5229</v>
      </c>
      <c r="D183" s="208"/>
      <c r="E183" s="208" t="s">
        <v>456</v>
      </c>
      <c r="F183" s="208"/>
      <c r="G183" s="202">
        <v>0</v>
      </c>
      <c r="H183" s="202"/>
      <c r="I183" s="202"/>
      <c r="J183" s="571">
        <v>0</v>
      </c>
      <c r="K183" s="202">
        <v>0</v>
      </c>
      <c r="L183" s="416">
        <v>0</v>
      </c>
      <c r="M183" s="550"/>
      <c r="N183" s="400"/>
      <c r="O183" s="400"/>
      <c r="P183" s="400"/>
      <c r="Q183" s="400"/>
      <c r="R183" s="400"/>
    </row>
    <row r="184" spans="1:18" x14ac:dyDescent="0.2">
      <c r="A184" s="312"/>
      <c r="B184" s="208"/>
      <c r="C184" s="208">
        <v>5493</v>
      </c>
      <c r="D184" s="208">
        <v>999</v>
      </c>
      <c r="E184" s="208" t="s">
        <v>455</v>
      </c>
      <c r="F184" s="208"/>
      <c r="G184" s="202">
        <v>0</v>
      </c>
      <c r="H184" s="202"/>
      <c r="I184" s="202"/>
      <c r="J184" s="571">
        <v>0</v>
      </c>
      <c r="K184" s="202">
        <v>39</v>
      </c>
      <c r="L184" s="416">
        <v>80</v>
      </c>
      <c r="M184" s="553"/>
      <c r="N184" s="400"/>
      <c r="O184" s="400"/>
      <c r="P184" s="400"/>
      <c r="Q184" s="400"/>
      <c r="R184" s="400"/>
    </row>
    <row r="185" spans="1:18" x14ac:dyDescent="0.2">
      <c r="A185" s="312"/>
      <c r="B185" s="208"/>
      <c r="C185" s="208"/>
      <c r="D185" s="208"/>
      <c r="E185" s="208"/>
      <c r="F185" s="208"/>
      <c r="G185" s="202"/>
      <c r="H185" s="202"/>
      <c r="I185" s="202"/>
      <c r="J185" s="571"/>
      <c r="K185" s="202"/>
      <c r="L185" s="432"/>
      <c r="M185" s="550" t="s">
        <v>1286</v>
      </c>
      <c r="N185" s="400"/>
      <c r="O185" s="400"/>
      <c r="P185" s="400"/>
      <c r="Q185" s="400"/>
      <c r="R185" s="400"/>
    </row>
    <row r="186" spans="1:18" ht="15.75" x14ac:dyDescent="0.25">
      <c r="A186" s="312"/>
      <c r="B186" s="333">
        <v>3525</v>
      </c>
      <c r="C186" s="333" t="s">
        <v>826</v>
      </c>
      <c r="D186" s="333"/>
      <c r="E186" s="333"/>
      <c r="F186" s="208"/>
      <c r="G186" s="334">
        <v>32.365000000000002</v>
      </c>
      <c r="H186" s="335">
        <v>32</v>
      </c>
      <c r="I186" s="335">
        <v>32.07</v>
      </c>
      <c r="J186" s="570">
        <f>SUM(J187)</f>
        <v>32</v>
      </c>
      <c r="K186" s="335">
        <f>SUM(K187)</f>
        <v>32</v>
      </c>
      <c r="L186" s="415">
        <f>SUM(L187)</f>
        <v>32</v>
      </c>
      <c r="M186" s="550"/>
      <c r="N186" s="400"/>
      <c r="O186" s="400"/>
      <c r="P186" s="400"/>
      <c r="Q186" s="400"/>
      <c r="R186" s="400"/>
    </row>
    <row r="187" spans="1:18" x14ac:dyDescent="0.2">
      <c r="A187" s="312" t="s">
        <v>212</v>
      </c>
      <c r="B187" s="208"/>
      <c r="C187" s="208">
        <v>5221</v>
      </c>
      <c r="D187" s="208">
        <v>999</v>
      </c>
      <c r="E187" s="208" t="s">
        <v>525</v>
      </c>
      <c r="F187" s="208"/>
      <c r="G187" s="334">
        <v>32.365000000000002</v>
      </c>
      <c r="H187" s="202">
        <v>0</v>
      </c>
      <c r="I187" s="202">
        <v>32</v>
      </c>
      <c r="J187" s="571">
        <v>32</v>
      </c>
      <c r="K187" s="202">
        <v>32</v>
      </c>
      <c r="L187" s="416">
        <v>32</v>
      </c>
      <c r="M187" s="550"/>
      <c r="N187" s="400"/>
      <c r="O187" s="400"/>
      <c r="P187" s="400"/>
      <c r="Q187" s="400"/>
      <c r="R187" s="400"/>
    </row>
    <row r="188" spans="1:18" x14ac:dyDescent="0.2">
      <c r="A188" s="234"/>
      <c r="B188" s="333"/>
      <c r="C188" s="208"/>
      <c r="D188" s="208"/>
      <c r="E188" s="208"/>
      <c r="F188" s="208"/>
      <c r="G188" s="202"/>
      <c r="H188" s="202"/>
      <c r="I188" s="202"/>
      <c r="J188" s="571"/>
      <c r="K188" s="202"/>
      <c r="L188" s="416"/>
      <c r="M188" s="550"/>
      <c r="N188" s="400"/>
      <c r="O188" s="400"/>
      <c r="P188" s="400"/>
      <c r="Q188" s="400"/>
      <c r="R188" s="400"/>
    </row>
    <row r="189" spans="1:18" ht="15.75" x14ac:dyDescent="0.25">
      <c r="A189" s="332"/>
      <c r="B189" s="333">
        <v>3612</v>
      </c>
      <c r="C189" s="333" t="s">
        <v>77</v>
      </c>
      <c r="D189" s="333"/>
      <c r="E189" s="333"/>
      <c r="F189" s="333"/>
      <c r="G189" s="335">
        <f>SUM(G190:G228,G235:G239,G273,G287:G291)</f>
        <v>11019.340189999997</v>
      </c>
      <c r="H189" s="335">
        <v>12415</v>
      </c>
      <c r="I189" s="335">
        <v>12339.842650000001</v>
      </c>
      <c r="J189" s="335">
        <f>SUM(J190:J228,J235:J239,J273,J286,J287,J291)</f>
        <v>51581</v>
      </c>
      <c r="K189" s="335">
        <f>SUM(K190:K228,K235:K239,K273,K286,K287,K291)</f>
        <v>33962.957560000003</v>
      </c>
      <c r="L189" s="433">
        <f>SUM(L190:L228,L235:L239,L273,L287,L291)</f>
        <v>48421</v>
      </c>
      <c r="M189" s="558"/>
      <c r="O189" s="520"/>
      <c r="P189" s="400"/>
      <c r="Q189" s="400"/>
      <c r="R189" s="400"/>
    </row>
    <row r="190" spans="1:18" x14ac:dyDescent="0.2">
      <c r="A190" s="342" t="s">
        <v>177</v>
      </c>
      <c r="B190" s="208"/>
      <c r="C190" s="208">
        <v>5011</v>
      </c>
      <c r="D190" s="208"/>
      <c r="E190" s="208" t="s">
        <v>225</v>
      </c>
      <c r="F190" s="208"/>
      <c r="G190" s="202">
        <v>879.13800000000003</v>
      </c>
      <c r="H190" s="202"/>
      <c r="I190" s="202"/>
      <c r="J190" s="571">
        <v>3000</v>
      </c>
      <c r="K190" s="202">
        <v>1799.634</v>
      </c>
      <c r="L190" s="416">
        <v>3000</v>
      </c>
      <c r="M190" s="550"/>
      <c r="P190" s="400"/>
      <c r="Q190" s="400"/>
      <c r="R190" s="400"/>
    </row>
    <row r="191" spans="1:18" x14ac:dyDescent="0.2">
      <c r="A191" s="342" t="s">
        <v>177</v>
      </c>
      <c r="B191" s="208"/>
      <c r="C191" s="208">
        <v>5021</v>
      </c>
      <c r="D191" s="208"/>
      <c r="E191" s="208" t="s">
        <v>179</v>
      </c>
      <c r="F191" s="208"/>
      <c r="G191" s="202">
        <v>200.01300000000001</v>
      </c>
      <c r="H191" s="202"/>
      <c r="I191" s="202"/>
      <c r="J191" s="571">
        <v>400</v>
      </c>
      <c r="K191" s="202">
        <v>195.345</v>
      </c>
      <c r="L191" s="416">
        <v>400</v>
      </c>
      <c r="M191" s="550"/>
      <c r="P191" s="400"/>
      <c r="Q191" s="400"/>
      <c r="R191" s="400"/>
    </row>
    <row r="192" spans="1:18" x14ac:dyDescent="0.2">
      <c r="A192" s="342" t="s">
        <v>177</v>
      </c>
      <c r="B192" s="208"/>
      <c r="C192" s="208">
        <v>5024</v>
      </c>
      <c r="D192" s="208"/>
      <c r="E192" s="208" t="s">
        <v>457</v>
      </c>
      <c r="F192" s="208"/>
      <c r="G192" s="202">
        <v>0</v>
      </c>
      <c r="H192" s="202"/>
      <c r="I192" s="202"/>
      <c r="J192" s="571">
        <v>0</v>
      </c>
      <c r="K192" s="202">
        <v>0</v>
      </c>
      <c r="L192" s="416">
        <v>0</v>
      </c>
      <c r="M192" s="550"/>
      <c r="P192" s="400"/>
      <c r="Q192" s="400"/>
      <c r="R192" s="400"/>
    </row>
    <row r="193" spans="1:18" x14ac:dyDescent="0.2">
      <c r="A193" s="342" t="s">
        <v>177</v>
      </c>
      <c r="B193" s="208"/>
      <c r="C193" s="208">
        <v>5031</v>
      </c>
      <c r="D193" s="208"/>
      <c r="E193" s="208" t="s">
        <v>180</v>
      </c>
      <c r="F193" s="208"/>
      <c r="G193" s="202">
        <v>265.94499999999999</v>
      </c>
      <c r="H193" s="202"/>
      <c r="I193" s="202"/>
      <c r="J193" s="571">
        <v>843</v>
      </c>
      <c r="K193" s="202">
        <v>476.59100000000001</v>
      </c>
      <c r="L193" s="416">
        <v>843</v>
      </c>
      <c r="M193" s="550"/>
      <c r="P193" s="400"/>
      <c r="Q193" s="400"/>
      <c r="R193" s="400"/>
    </row>
    <row r="194" spans="1:18" x14ac:dyDescent="0.2">
      <c r="A194" s="342" t="s">
        <v>177</v>
      </c>
      <c r="B194" s="208"/>
      <c r="C194" s="208">
        <v>5032</v>
      </c>
      <c r="D194" s="208"/>
      <c r="E194" s="208" t="s">
        <v>181</v>
      </c>
      <c r="F194" s="208"/>
      <c r="G194" s="202">
        <v>94.304000000000002</v>
      </c>
      <c r="H194" s="202"/>
      <c r="I194" s="202"/>
      <c r="J194" s="571">
        <v>306</v>
      </c>
      <c r="K194" s="202">
        <v>172.947</v>
      </c>
      <c r="L194" s="416">
        <v>306</v>
      </c>
      <c r="M194" s="550"/>
      <c r="P194" s="400"/>
      <c r="Q194" s="400"/>
      <c r="R194" s="400"/>
    </row>
    <row r="195" spans="1:18" x14ac:dyDescent="0.2">
      <c r="A195" s="234" t="s">
        <v>170</v>
      </c>
      <c r="B195" s="208"/>
      <c r="C195" s="208">
        <v>5134</v>
      </c>
      <c r="D195" s="208"/>
      <c r="E195" s="208" t="s">
        <v>513</v>
      </c>
      <c r="F195" s="208"/>
      <c r="G195" s="202">
        <v>1.599</v>
      </c>
      <c r="H195" s="202"/>
      <c r="I195" s="202"/>
      <c r="J195" s="571">
        <v>2</v>
      </c>
      <c r="K195" s="202">
        <v>0</v>
      </c>
      <c r="L195" s="416">
        <v>2</v>
      </c>
      <c r="M195" s="550"/>
      <c r="P195" s="400"/>
      <c r="Q195" s="400"/>
      <c r="R195" s="400"/>
    </row>
    <row r="196" spans="1:18" x14ac:dyDescent="0.2">
      <c r="A196" s="234" t="s">
        <v>170</v>
      </c>
      <c r="B196" s="208"/>
      <c r="C196" s="208">
        <v>5137</v>
      </c>
      <c r="D196" s="208"/>
      <c r="E196" s="208" t="s">
        <v>189</v>
      </c>
      <c r="F196" s="208"/>
      <c r="G196" s="202">
        <v>0</v>
      </c>
      <c r="H196" s="202"/>
      <c r="I196" s="202"/>
      <c r="J196" s="571">
        <v>170</v>
      </c>
      <c r="K196" s="202">
        <v>47.473140000000001</v>
      </c>
      <c r="L196" s="416">
        <v>50</v>
      </c>
      <c r="M196" s="550"/>
      <c r="P196" s="400"/>
      <c r="Q196" s="400"/>
      <c r="R196" s="400"/>
    </row>
    <row r="197" spans="1:18" x14ac:dyDescent="0.2">
      <c r="A197" s="234"/>
      <c r="B197" s="208"/>
      <c r="C197" s="208">
        <v>5139</v>
      </c>
      <c r="D197" s="208"/>
      <c r="E197" s="208" t="s">
        <v>190</v>
      </c>
      <c r="F197" s="208"/>
      <c r="G197" s="202"/>
      <c r="H197" s="202"/>
      <c r="I197" s="202"/>
      <c r="J197" s="571"/>
      <c r="K197" s="202">
        <v>315.73239000000001</v>
      </c>
      <c r="L197" s="416">
        <v>0</v>
      </c>
      <c r="M197" s="550"/>
      <c r="P197" s="400"/>
      <c r="Q197" s="400"/>
      <c r="R197" s="400"/>
    </row>
    <row r="198" spans="1:18" x14ac:dyDescent="0.2">
      <c r="A198" s="234" t="s">
        <v>170</v>
      </c>
      <c r="B198" s="208"/>
      <c r="C198" s="208">
        <v>5139</v>
      </c>
      <c r="D198" s="208">
        <v>840</v>
      </c>
      <c r="E198" s="208" t="s">
        <v>1081</v>
      </c>
      <c r="F198" s="208"/>
      <c r="G198" s="202">
        <v>366.02800000000002</v>
      </c>
      <c r="H198" s="202"/>
      <c r="I198" s="202"/>
      <c r="J198" s="571">
        <v>400</v>
      </c>
      <c r="K198" s="202"/>
      <c r="L198" s="416">
        <v>200</v>
      </c>
      <c r="M198" s="550"/>
      <c r="P198" s="400"/>
      <c r="Q198" s="400"/>
      <c r="R198" s="400"/>
    </row>
    <row r="199" spans="1:18" x14ac:dyDescent="0.2">
      <c r="A199" s="380" t="s">
        <v>170</v>
      </c>
      <c r="B199" s="208"/>
      <c r="C199" s="208"/>
      <c r="D199" s="208">
        <v>508</v>
      </c>
      <c r="E199" s="208" t="s">
        <v>1085</v>
      </c>
      <c r="F199" s="208"/>
      <c r="G199" s="202"/>
      <c r="H199" s="202"/>
      <c r="I199" s="202"/>
      <c r="J199" s="571">
        <v>200</v>
      </c>
      <c r="K199" s="202"/>
      <c r="L199" s="416">
        <v>280</v>
      </c>
      <c r="M199" s="550" t="s">
        <v>1348</v>
      </c>
      <c r="P199" s="400"/>
      <c r="Q199" s="400"/>
      <c r="R199" s="400"/>
    </row>
    <row r="200" spans="1:18" x14ac:dyDescent="0.2">
      <c r="A200" s="380"/>
      <c r="B200" s="208"/>
      <c r="C200" s="208"/>
      <c r="D200" s="208">
        <v>954</v>
      </c>
      <c r="E200" s="208" t="s">
        <v>1080</v>
      </c>
      <c r="F200" s="208"/>
      <c r="G200" s="202"/>
      <c r="H200" s="202"/>
      <c r="I200" s="202"/>
      <c r="J200" s="571"/>
      <c r="K200" s="202"/>
      <c r="L200" s="416">
        <v>100</v>
      </c>
      <c r="M200" s="550"/>
      <c r="P200" s="400"/>
      <c r="Q200" s="400"/>
      <c r="R200" s="400"/>
    </row>
    <row r="201" spans="1:18" x14ac:dyDescent="0.2">
      <c r="A201" s="380"/>
      <c r="B201" s="208"/>
      <c r="C201" s="208"/>
      <c r="D201" s="208">
        <v>703</v>
      </c>
      <c r="E201" s="208" t="s">
        <v>960</v>
      </c>
      <c r="F201" s="208"/>
      <c r="G201" s="202"/>
      <c r="H201" s="202"/>
      <c r="I201" s="202"/>
      <c r="J201" s="571">
        <v>20</v>
      </c>
      <c r="K201" s="202"/>
      <c r="L201" s="416">
        <v>20</v>
      </c>
      <c r="M201" s="550"/>
      <c r="P201" s="400"/>
      <c r="Q201" s="400"/>
      <c r="R201" s="400"/>
    </row>
    <row r="202" spans="1:18" x14ac:dyDescent="0.2">
      <c r="A202" s="234" t="s">
        <v>170</v>
      </c>
      <c r="B202" s="208"/>
      <c r="C202" s="208">
        <v>5151</v>
      </c>
      <c r="D202" s="208"/>
      <c r="E202" s="208" t="s">
        <v>183</v>
      </c>
      <c r="F202" s="208"/>
      <c r="G202" s="202">
        <v>2082.8090999999999</v>
      </c>
      <c r="H202" s="202"/>
      <c r="I202" s="202"/>
      <c r="J202" s="571"/>
      <c r="K202" s="202">
        <v>6908.4440000000004</v>
      </c>
      <c r="L202" s="416"/>
      <c r="M202" s="550"/>
      <c r="P202" s="400"/>
      <c r="Q202" s="400"/>
      <c r="R202" s="400"/>
    </row>
    <row r="203" spans="1:18" x14ac:dyDescent="0.2">
      <c r="A203" s="234"/>
      <c r="B203" s="208"/>
      <c r="C203" s="208"/>
      <c r="D203" s="208">
        <v>840</v>
      </c>
      <c r="E203" s="208" t="s">
        <v>1082</v>
      </c>
      <c r="F203" s="208"/>
      <c r="G203" s="202"/>
      <c r="H203" s="202"/>
      <c r="I203" s="202"/>
      <c r="J203" s="571">
        <v>1800</v>
      </c>
      <c r="K203" s="202"/>
      <c r="L203" s="502">
        <v>2200</v>
      </c>
      <c r="M203" s="550" t="s">
        <v>1349</v>
      </c>
      <c r="N203" s="400"/>
      <c r="O203" s="400"/>
      <c r="P203" s="400"/>
      <c r="Q203" s="400"/>
      <c r="R203" s="400"/>
    </row>
    <row r="204" spans="1:18" x14ac:dyDescent="0.2">
      <c r="A204" s="234"/>
      <c r="B204" s="208"/>
      <c r="C204" s="208"/>
      <c r="D204" s="208">
        <v>954</v>
      </c>
      <c r="E204" s="208" t="s">
        <v>1083</v>
      </c>
      <c r="F204" s="208"/>
      <c r="G204" s="202"/>
      <c r="H204" s="202"/>
      <c r="I204" s="202"/>
      <c r="J204" s="571">
        <v>750</v>
      </c>
      <c r="K204" s="202"/>
      <c r="L204" s="502">
        <v>750</v>
      </c>
      <c r="M204" s="550"/>
      <c r="N204" s="400"/>
      <c r="O204" s="400"/>
      <c r="P204" s="400"/>
      <c r="Q204" s="400"/>
      <c r="R204" s="400"/>
    </row>
    <row r="205" spans="1:18" x14ac:dyDescent="0.2">
      <c r="A205" s="380" t="s">
        <v>170</v>
      </c>
      <c r="B205" s="208"/>
      <c r="C205" s="208"/>
      <c r="D205" s="208">
        <v>508</v>
      </c>
      <c r="E205" s="383" t="s">
        <v>1084</v>
      </c>
      <c r="F205" s="208"/>
      <c r="G205" s="202"/>
      <c r="H205" s="202"/>
      <c r="I205" s="202"/>
      <c r="J205" s="571">
        <v>5400</v>
      </c>
      <c r="K205" s="202"/>
      <c r="L205" s="502">
        <v>5700</v>
      </c>
      <c r="M205" s="550" t="s">
        <v>1257</v>
      </c>
      <c r="N205" s="400"/>
      <c r="O205" s="400"/>
      <c r="P205" s="400"/>
      <c r="Q205" s="400"/>
      <c r="R205" s="400"/>
    </row>
    <row r="206" spans="1:18" x14ac:dyDescent="0.2">
      <c r="A206" s="380"/>
      <c r="B206" s="208"/>
      <c r="C206" s="208"/>
      <c r="D206" s="208">
        <v>703</v>
      </c>
      <c r="E206" s="383" t="s">
        <v>959</v>
      </c>
      <c r="F206" s="208"/>
      <c r="G206" s="202"/>
      <c r="H206" s="202"/>
      <c r="I206" s="202"/>
      <c r="J206" s="571">
        <v>100</v>
      </c>
      <c r="K206" s="202"/>
      <c r="L206" s="502">
        <v>150</v>
      </c>
      <c r="M206" s="550" t="s">
        <v>1350</v>
      </c>
      <c r="N206" s="400"/>
      <c r="O206" s="400"/>
      <c r="P206" s="400"/>
      <c r="Q206" s="400"/>
      <c r="R206" s="400"/>
    </row>
    <row r="207" spans="1:18" x14ac:dyDescent="0.2">
      <c r="A207" s="234" t="s">
        <v>170</v>
      </c>
      <c r="B207" s="208"/>
      <c r="C207" s="208">
        <v>5152</v>
      </c>
      <c r="D207" s="208"/>
      <c r="E207" s="208" t="s">
        <v>226</v>
      </c>
      <c r="F207" s="208"/>
      <c r="G207" s="202">
        <v>4412.86204</v>
      </c>
      <c r="H207" s="202"/>
      <c r="I207" s="202"/>
      <c r="J207" s="571">
        <v>4650</v>
      </c>
      <c r="K207" s="202">
        <v>15425.74467</v>
      </c>
      <c r="L207" s="416"/>
      <c r="M207" s="550"/>
      <c r="N207" s="400"/>
      <c r="O207" s="400"/>
      <c r="P207" s="400"/>
      <c r="Q207" s="400"/>
      <c r="R207" s="400"/>
    </row>
    <row r="208" spans="1:18" x14ac:dyDescent="0.2">
      <c r="A208" s="234"/>
      <c r="B208" s="208"/>
      <c r="C208" s="208"/>
      <c r="D208" s="208">
        <v>840</v>
      </c>
      <c r="E208" s="208" t="s">
        <v>1086</v>
      </c>
      <c r="F208" s="208"/>
      <c r="G208" s="202"/>
      <c r="H208" s="202"/>
      <c r="I208" s="202"/>
      <c r="J208" s="571"/>
      <c r="K208" s="202"/>
      <c r="L208" s="416">
        <v>3550</v>
      </c>
      <c r="M208" s="550" t="s">
        <v>1258</v>
      </c>
      <c r="N208" s="400"/>
      <c r="O208" s="400"/>
      <c r="P208" s="400"/>
      <c r="Q208" s="400"/>
      <c r="R208" s="400"/>
    </row>
    <row r="209" spans="1:18" x14ac:dyDescent="0.2">
      <c r="A209" s="234"/>
      <c r="B209" s="208"/>
      <c r="C209" s="208"/>
      <c r="D209" s="208">
        <v>954</v>
      </c>
      <c r="E209" s="208" t="s">
        <v>1087</v>
      </c>
      <c r="F209" s="208"/>
      <c r="G209" s="202"/>
      <c r="H209" s="202"/>
      <c r="I209" s="202"/>
      <c r="J209" s="571"/>
      <c r="K209" s="202"/>
      <c r="L209" s="416">
        <v>1000</v>
      </c>
      <c r="M209" s="567" t="s">
        <v>1259</v>
      </c>
      <c r="N209" s="400"/>
      <c r="O209" s="400"/>
      <c r="P209" s="400"/>
      <c r="Q209" s="400"/>
      <c r="R209" s="400"/>
    </row>
    <row r="210" spans="1:18" x14ac:dyDescent="0.2">
      <c r="A210" s="380" t="s">
        <v>170</v>
      </c>
      <c r="B210" s="208"/>
      <c r="C210" s="208"/>
      <c r="D210" s="208">
        <v>508</v>
      </c>
      <c r="E210" s="383" t="s">
        <v>919</v>
      </c>
      <c r="F210" s="208"/>
      <c r="G210" s="202"/>
      <c r="H210" s="202"/>
      <c r="I210" s="202"/>
      <c r="J210" s="571">
        <v>16300</v>
      </c>
      <c r="K210" s="202"/>
      <c r="L210" s="416">
        <v>16500</v>
      </c>
      <c r="M210" s="550" t="s">
        <v>1260</v>
      </c>
      <c r="N210" s="400"/>
      <c r="O210" s="400"/>
      <c r="P210" s="400"/>
      <c r="Q210" s="400"/>
      <c r="R210" s="400"/>
    </row>
    <row r="211" spans="1:18" x14ac:dyDescent="0.2">
      <c r="A211" s="380"/>
      <c r="B211" s="208"/>
      <c r="C211" s="208"/>
      <c r="D211" s="208">
        <v>703</v>
      </c>
      <c r="E211" s="383" t="s">
        <v>961</v>
      </c>
      <c r="F211" s="208"/>
      <c r="G211" s="202"/>
      <c r="H211" s="202"/>
      <c r="I211" s="202"/>
      <c r="J211" s="571">
        <v>315</v>
      </c>
      <c r="K211" s="202"/>
      <c r="L211" s="416">
        <v>320</v>
      </c>
      <c r="M211" s="550" t="s">
        <v>1261</v>
      </c>
      <c r="N211" s="400"/>
      <c r="O211" s="400"/>
      <c r="P211" s="400"/>
      <c r="Q211" s="400"/>
      <c r="R211" s="400"/>
    </row>
    <row r="212" spans="1:18" x14ac:dyDescent="0.2">
      <c r="A212" s="234" t="s">
        <v>170</v>
      </c>
      <c r="B212" s="208"/>
      <c r="C212" s="208">
        <v>5153</v>
      </c>
      <c r="D212" s="208"/>
      <c r="E212" s="208" t="s">
        <v>252</v>
      </c>
      <c r="F212" s="208"/>
      <c r="G212" s="202">
        <v>282.23687999999999</v>
      </c>
      <c r="H212" s="202"/>
      <c r="I212" s="202"/>
      <c r="J212" s="571">
        <v>280</v>
      </c>
      <c r="K212" s="202">
        <v>104.06165</v>
      </c>
      <c r="L212" s="416">
        <v>200</v>
      </c>
      <c r="M212" s="550" t="s">
        <v>1351</v>
      </c>
      <c r="N212" s="400"/>
      <c r="O212" s="400"/>
      <c r="P212" s="400"/>
      <c r="Q212" s="400"/>
      <c r="R212" s="400"/>
    </row>
    <row r="213" spans="1:18" x14ac:dyDescent="0.2">
      <c r="A213" s="234" t="s">
        <v>170</v>
      </c>
      <c r="B213" s="208"/>
      <c r="C213" s="208">
        <v>5154</v>
      </c>
      <c r="D213" s="208"/>
      <c r="E213" s="208" t="s">
        <v>184</v>
      </c>
      <c r="F213" s="208"/>
      <c r="G213" s="202">
        <v>240.10391000000001</v>
      </c>
      <c r="H213" s="202"/>
      <c r="I213" s="202"/>
      <c r="J213" s="571">
        <v>330</v>
      </c>
      <c r="K213" s="202">
        <v>990.07065999999998</v>
      </c>
      <c r="L213" s="416"/>
      <c r="M213" s="550"/>
      <c r="N213" s="400"/>
      <c r="O213" s="400"/>
      <c r="P213" s="400"/>
      <c r="Q213" s="400"/>
      <c r="R213" s="400"/>
    </row>
    <row r="214" spans="1:18" x14ac:dyDescent="0.2">
      <c r="A214" s="234"/>
      <c r="B214" s="208"/>
      <c r="C214" s="208"/>
      <c r="D214" s="208"/>
      <c r="E214" s="208" t="s">
        <v>1088</v>
      </c>
      <c r="F214" s="208"/>
      <c r="G214" s="202"/>
      <c r="H214" s="202"/>
      <c r="I214" s="202"/>
      <c r="J214" s="571"/>
      <c r="K214" s="202"/>
      <c r="L214" s="416">
        <v>180</v>
      </c>
      <c r="M214" s="550" t="s">
        <v>1352</v>
      </c>
      <c r="N214" s="400"/>
      <c r="O214" s="400"/>
      <c r="P214" s="400"/>
      <c r="Q214" s="400"/>
      <c r="R214" s="400"/>
    </row>
    <row r="215" spans="1:18" x14ac:dyDescent="0.2">
      <c r="A215" s="234"/>
      <c r="B215" s="208"/>
      <c r="C215" s="208"/>
      <c r="D215" s="208"/>
      <c r="E215" s="208" t="s">
        <v>1089</v>
      </c>
      <c r="F215" s="208"/>
      <c r="G215" s="202"/>
      <c r="H215" s="202"/>
      <c r="I215" s="202"/>
      <c r="J215" s="571"/>
      <c r="K215" s="202"/>
      <c r="L215" s="416">
        <v>160</v>
      </c>
      <c r="M215" s="550" t="s">
        <v>1353</v>
      </c>
      <c r="N215" s="400"/>
      <c r="O215" s="400"/>
      <c r="P215" s="400"/>
      <c r="Q215" s="400"/>
      <c r="R215" s="400"/>
    </row>
    <row r="216" spans="1:18" x14ac:dyDescent="0.2">
      <c r="A216" s="380" t="s">
        <v>170</v>
      </c>
      <c r="B216" s="208"/>
      <c r="C216" s="208"/>
      <c r="D216" s="208"/>
      <c r="E216" s="383" t="s">
        <v>920</v>
      </c>
      <c r="F216" s="208"/>
      <c r="G216" s="202"/>
      <c r="H216" s="202"/>
      <c r="I216" s="202"/>
      <c r="J216" s="571">
        <v>1000</v>
      </c>
      <c r="K216" s="202"/>
      <c r="L216" s="416">
        <v>1000</v>
      </c>
      <c r="M216" s="550"/>
      <c r="N216" s="400"/>
      <c r="O216" s="400"/>
      <c r="P216" s="400"/>
      <c r="Q216" s="400"/>
      <c r="R216" s="400"/>
    </row>
    <row r="217" spans="1:18" ht="25.5" x14ac:dyDescent="0.2">
      <c r="A217" s="380"/>
      <c r="B217" s="208"/>
      <c r="C217" s="208"/>
      <c r="D217" s="208"/>
      <c r="E217" s="383" t="s">
        <v>962</v>
      </c>
      <c r="F217" s="208"/>
      <c r="G217" s="202"/>
      <c r="H217" s="202"/>
      <c r="I217" s="202"/>
      <c r="J217" s="571">
        <v>40</v>
      </c>
      <c r="K217" s="202"/>
      <c r="L217" s="416">
        <v>55</v>
      </c>
      <c r="M217" s="558" t="s">
        <v>1354</v>
      </c>
      <c r="N217" s="400"/>
      <c r="O217" s="400"/>
      <c r="P217" s="400"/>
      <c r="Q217" s="400"/>
      <c r="R217" s="400"/>
    </row>
    <row r="218" spans="1:18" x14ac:dyDescent="0.2">
      <c r="A218" s="234" t="s">
        <v>170</v>
      </c>
      <c r="B218" s="208"/>
      <c r="C218" s="208">
        <v>5155</v>
      </c>
      <c r="D218" s="208"/>
      <c r="E218" s="208" t="s">
        <v>253</v>
      </c>
      <c r="F218" s="208"/>
      <c r="G218" s="202">
        <v>37.158000000000001</v>
      </c>
      <c r="H218" s="202"/>
      <c r="I218" s="202"/>
      <c r="J218" s="571">
        <v>70</v>
      </c>
      <c r="K218" s="202">
        <v>46.902999999999999</v>
      </c>
      <c r="L218" s="416">
        <v>60</v>
      </c>
      <c r="M218" s="550"/>
      <c r="N218" s="400"/>
      <c r="O218" s="400"/>
      <c r="P218" s="400"/>
      <c r="Q218" s="400"/>
      <c r="R218" s="400"/>
    </row>
    <row r="219" spans="1:18" x14ac:dyDescent="0.2">
      <c r="A219" s="234" t="s">
        <v>170</v>
      </c>
      <c r="B219" s="208"/>
      <c r="C219" s="208">
        <v>5156</v>
      </c>
      <c r="D219" s="208"/>
      <c r="E219" s="208" t="s">
        <v>254</v>
      </c>
      <c r="F219" s="208"/>
      <c r="G219" s="133">
        <v>0</v>
      </c>
      <c r="H219" s="202"/>
      <c r="I219" s="202"/>
      <c r="J219" s="571">
        <v>0</v>
      </c>
      <c r="K219" s="202">
        <v>0</v>
      </c>
      <c r="L219" s="416">
        <v>0</v>
      </c>
      <c r="M219" s="550"/>
    </row>
    <row r="220" spans="1:18" x14ac:dyDescent="0.2">
      <c r="A220" s="234" t="s">
        <v>170</v>
      </c>
      <c r="B220" s="208"/>
      <c r="C220" s="208">
        <v>5161</v>
      </c>
      <c r="D220" s="208"/>
      <c r="E220" s="208" t="s">
        <v>1271</v>
      </c>
      <c r="F220" s="208"/>
      <c r="G220" s="202">
        <v>11.882199999999999</v>
      </c>
      <c r="H220" s="202"/>
      <c r="I220" s="202"/>
      <c r="J220" s="571">
        <v>15</v>
      </c>
      <c r="K220" s="202">
        <v>33.954599999999999</v>
      </c>
      <c r="L220" s="416"/>
      <c r="M220" s="550"/>
    </row>
    <row r="221" spans="1:18" x14ac:dyDescent="0.2">
      <c r="A221" s="234"/>
      <c r="B221" s="208"/>
      <c r="C221" s="208"/>
      <c r="D221" s="208"/>
      <c r="E221" s="383" t="s">
        <v>1272</v>
      </c>
      <c r="F221" s="208"/>
      <c r="G221" s="202"/>
      <c r="H221" s="202"/>
      <c r="I221" s="202"/>
      <c r="J221" s="571"/>
      <c r="K221" s="202"/>
      <c r="L221" s="416">
        <v>20</v>
      </c>
      <c r="M221" s="553" t="s">
        <v>1355</v>
      </c>
    </row>
    <row r="222" spans="1:18" x14ac:dyDescent="0.2">
      <c r="A222" s="380" t="s">
        <v>170</v>
      </c>
      <c r="B222" s="208"/>
      <c r="C222" s="208"/>
      <c r="D222" s="208">
        <v>508</v>
      </c>
      <c r="E222" s="208" t="s">
        <v>1273</v>
      </c>
      <c r="F222" s="208"/>
      <c r="G222" s="202"/>
      <c r="H222" s="202"/>
      <c r="I222" s="202"/>
      <c r="J222" s="571">
        <v>23</v>
      </c>
      <c r="K222" s="202"/>
      <c r="L222" s="416">
        <v>25</v>
      </c>
      <c r="M222" s="550" t="s">
        <v>1262</v>
      </c>
    </row>
    <row r="223" spans="1:18" x14ac:dyDescent="0.2">
      <c r="A223" s="380" t="s">
        <v>170</v>
      </c>
      <c r="B223" s="208"/>
      <c r="C223" s="208">
        <v>5162</v>
      </c>
      <c r="D223" s="208"/>
      <c r="E223" s="208" t="s">
        <v>1270</v>
      </c>
      <c r="F223" s="208"/>
      <c r="G223" s="202"/>
      <c r="H223" s="202"/>
      <c r="I223" s="202"/>
      <c r="J223" s="571"/>
      <c r="K223" s="202">
        <v>43.679250000000003</v>
      </c>
      <c r="L223" s="416"/>
      <c r="M223" s="550"/>
    </row>
    <row r="224" spans="1:18" x14ac:dyDescent="0.2">
      <c r="A224" s="380"/>
      <c r="B224" s="208"/>
      <c r="C224" s="208"/>
      <c r="D224" s="208">
        <v>840</v>
      </c>
      <c r="E224" s="208" t="s">
        <v>1267</v>
      </c>
      <c r="F224" s="208"/>
      <c r="G224" s="202"/>
      <c r="H224" s="202"/>
      <c r="I224" s="202"/>
      <c r="J224" s="571"/>
      <c r="K224" s="202"/>
      <c r="L224" s="416">
        <v>30</v>
      </c>
      <c r="M224" s="550" t="s">
        <v>1356</v>
      </c>
    </row>
    <row r="225" spans="1:18" x14ac:dyDescent="0.2">
      <c r="A225" s="380"/>
      <c r="B225" s="208"/>
      <c r="C225" s="208"/>
      <c r="D225" s="208">
        <v>703</v>
      </c>
      <c r="E225" s="208" t="s">
        <v>1268</v>
      </c>
      <c r="F225" s="208"/>
      <c r="G225" s="202"/>
      <c r="H225" s="202"/>
      <c r="I225" s="202"/>
      <c r="J225" s="571"/>
      <c r="K225" s="202"/>
      <c r="L225" s="416">
        <v>35</v>
      </c>
      <c r="M225" s="550" t="s">
        <v>1357</v>
      </c>
    </row>
    <row r="226" spans="1:18" x14ac:dyDescent="0.2">
      <c r="A226" s="234" t="s">
        <v>170</v>
      </c>
      <c r="B226" s="208"/>
      <c r="C226" s="208"/>
      <c r="D226" s="208">
        <v>508</v>
      </c>
      <c r="E226" s="208" t="s">
        <v>1269</v>
      </c>
      <c r="F226" s="208"/>
      <c r="G226" s="202">
        <v>0.37341000000000002</v>
      </c>
      <c r="H226" s="202"/>
      <c r="I226" s="202"/>
      <c r="J226" s="571">
        <v>35</v>
      </c>
      <c r="K226" s="202"/>
      <c r="L226" s="416">
        <v>10</v>
      </c>
      <c r="M226" s="550"/>
    </row>
    <row r="227" spans="1:18" x14ac:dyDescent="0.2">
      <c r="A227" s="234" t="s">
        <v>170</v>
      </c>
      <c r="B227" s="208"/>
      <c r="C227" s="208">
        <v>5164</v>
      </c>
      <c r="D227" s="208"/>
      <c r="E227" s="208" t="s">
        <v>228</v>
      </c>
      <c r="F227" s="208"/>
      <c r="G227" s="202">
        <v>0</v>
      </c>
      <c r="H227" s="202"/>
      <c r="I227" s="202"/>
      <c r="J227" s="571">
        <v>0</v>
      </c>
      <c r="K227" s="202">
        <v>0</v>
      </c>
      <c r="L227" s="416">
        <v>0</v>
      </c>
      <c r="M227" s="550"/>
    </row>
    <row r="228" spans="1:18" x14ac:dyDescent="0.2">
      <c r="A228" s="234" t="s">
        <v>170</v>
      </c>
      <c r="B228" s="333"/>
      <c r="C228" s="208">
        <v>5166</v>
      </c>
      <c r="D228" s="208"/>
      <c r="E228" s="208" t="s">
        <v>175</v>
      </c>
      <c r="F228" s="208"/>
      <c r="G228" s="202">
        <v>3.8</v>
      </c>
      <c r="H228" s="202"/>
      <c r="I228" s="202"/>
      <c r="J228" s="571">
        <f>SUM(J229)+J230+J233+J234</f>
        <v>510</v>
      </c>
      <c r="K228" s="202">
        <v>58.37</v>
      </c>
      <c r="L228" s="416">
        <f>SUM(L229:L234)</f>
        <v>410</v>
      </c>
      <c r="M228" s="550"/>
    </row>
    <row r="229" spans="1:18" s="99" customFormat="1" x14ac:dyDescent="0.2">
      <c r="A229" s="380" t="s">
        <v>170</v>
      </c>
      <c r="B229" s="362"/>
      <c r="C229" s="362"/>
      <c r="D229" s="362"/>
      <c r="E229" s="362" t="s">
        <v>111</v>
      </c>
      <c r="F229" s="362" t="s">
        <v>255</v>
      </c>
      <c r="G229" s="202"/>
      <c r="H229" s="207"/>
      <c r="I229" s="207"/>
      <c r="J229" s="572">
        <v>150</v>
      </c>
      <c r="K229" s="207"/>
      <c r="L229" s="417">
        <v>150</v>
      </c>
      <c r="M229" s="550"/>
      <c r="N229" s="521"/>
      <c r="O229" s="521"/>
      <c r="P229" s="521"/>
      <c r="Q229" s="521"/>
      <c r="R229" s="485"/>
    </row>
    <row r="230" spans="1:18" s="99" customFormat="1" x14ac:dyDescent="0.2">
      <c r="A230" s="199" t="s">
        <v>174</v>
      </c>
      <c r="B230" s="362"/>
      <c r="C230" s="362"/>
      <c r="D230" s="362"/>
      <c r="E230" s="362"/>
      <c r="F230" s="362" t="s">
        <v>815</v>
      </c>
      <c r="G230" s="202"/>
      <c r="H230" s="207"/>
      <c r="I230" s="207"/>
      <c r="J230" s="572">
        <v>100</v>
      </c>
      <c r="K230" s="207"/>
      <c r="L230" s="417"/>
      <c r="M230" s="550"/>
      <c r="N230" s="521"/>
      <c r="O230" s="521"/>
      <c r="P230" s="521"/>
      <c r="Q230" s="521"/>
      <c r="R230" s="485"/>
    </row>
    <row r="231" spans="1:18" s="99" customFormat="1" x14ac:dyDescent="0.2">
      <c r="A231" s="199"/>
      <c r="B231" s="477"/>
      <c r="C231" s="477"/>
      <c r="D231" s="477"/>
      <c r="E231" s="477"/>
      <c r="F231" s="477" t="s">
        <v>1090</v>
      </c>
      <c r="G231" s="202"/>
      <c r="H231" s="207"/>
      <c r="I231" s="207"/>
      <c r="J231" s="572"/>
      <c r="K231" s="207"/>
      <c r="L231" s="417">
        <v>100</v>
      </c>
      <c r="M231" s="550" t="s">
        <v>1358</v>
      </c>
      <c r="N231" s="521"/>
      <c r="O231" s="521"/>
      <c r="P231" s="521"/>
      <c r="Q231" s="521"/>
      <c r="R231" s="485"/>
    </row>
    <row r="232" spans="1:18" s="99" customFormat="1" x14ac:dyDescent="0.2">
      <c r="A232" s="199"/>
      <c r="B232" s="477"/>
      <c r="C232" s="477"/>
      <c r="D232" s="477"/>
      <c r="E232" s="477"/>
      <c r="F232" s="477" t="s">
        <v>1091</v>
      </c>
      <c r="G232" s="202"/>
      <c r="H232" s="207"/>
      <c r="I232" s="207"/>
      <c r="J232" s="572"/>
      <c r="K232" s="207"/>
      <c r="L232" s="417">
        <v>100</v>
      </c>
      <c r="M232" s="550" t="s">
        <v>1358</v>
      </c>
      <c r="N232" s="521"/>
      <c r="O232" s="521"/>
      <c r="P232" s="521"/>
      <c r="Q232" s="521"/>
      <c r="R232" s="485"/>
    </row>
    <row r="233" spans="1:18" s="99" customFormat="1" x14ac:dyDescent="0.2">
      <c r="A233" s="380" t="s">
        <v>170</v>
      </c>
      <c r="B233" s="446"/>
      <c r="C233" s="446"/>
      <c r="D233" s="446"/>
      <c r="E233" s="446"/>
      <c r="F233" s="446" t="s">
        <v>1017</v>
      </c>
      <c r="G233" s="202"/>
      <c r="H233" s="207"/>
      <c r="I233" s="207"/>
      <c r="J233" s="572">
        <v>200</v>
      </c>
      <c r="K233" s="207"/>
      <c r="L233" s="417"/>
      <c r="M233" s="550"/>
      <c r="N233" s="521"/>
      <c r="O233" s="521"/>
      <c r="P233" s="521"/>
      <c r="Q233" s="521"/>
      <c r="R233" s="485"/>
    </row>
    <row r="234" spans="1:18" s="99" customFormat="1" x14ac:dyDescent="0.2">
      <c r="A234" s="380"/>
      <c r="B234" s="458"/>
      <c r="C234" s="458"/>
      <c r="D234" s="458"/>
      <c r="E234" s="458"/>
      <c r="F234" s="458" t="s">
        <v>1018</v>
      </c>
      <c r="G234" s="202"/>
      <c r="H234" s="207"/>
      <c r="I234" s="207"/>
      <c r="J234" s="572">
        <v>60</v>
      </c>
      <c r="K234" s="207"/>
      <c r="L234" s="417">
        <v>60</v>
      </c>
      <c r="M234" s="550" t="s">
        <v>1358</v>
      </c>
      <c r="N234" s="521"/>
      <c r="O234" s="521"/>
      <c r="P234" s="521"/>
      <c r="Q234" s="521"/>
      <c r="R234" s="485"/>
    </row>
    <row r="235" spans="1:18" s="99" customFormat="1" x14ac:dyDescent="0.2">
      <c r="A235" s="234" t="s">
        <v>170</v>
      </c>
      <c r="B235" s="362"/>
      <c r="C235" s="208">
        <v>5167</v>
      </c>
      <c r="D235" s="362"/>
      <c r="E235" s="374" t="s">
        <v>256</v>
      </c>
      <c r="F235" s="362"/>
      <c r="G235" s="202">
        <v>6.2919999999999998</v>
      </c>
      <c r="H235" s="202"/>
      <c r="I235" s="202"/>
      <c r="J235" s="571">
        <v>10</v>
      </c>
      <c r="K235" s="202">
        <v>0</v>
      </c>
      <c r="L235" s="416">
        <v>10</v>
      </c>
      <c r="M235" s="550"/>
      <c r="N235" s="521"/>
      <c r="O235" s="521"/>
      <c r="P235" s="521"/>
      <c r="Q235" s="521"/>
      <c r="R235" s="485"/>
    </row>
    <row r="236" spans="1:18" s="99" customFormat="1" x14ac:dyDescent="0.2">
      <c r="A236" s="234" t="s">
        <v>170</v>
      </c>
      <c r="B236" s="412"/>
      <c r="C236" s="208">
        <v>5168</v>
      </c>
      <c r="D236" s="412"/>
      <c r="E236" s="208" t="s">
        <v>876</v>
      </c>
      <c r="F236" s="412"/>
      <c r="G236" s="202"/>
      <c r="H236" s="202"/>
      <c r="I236" s="202"/>
      <c r="J236" s="571">
        <v>26</v>
      </c>
      <c r="K236" s="202">
        <v>51.478140000000003</v>
      </c>
      <c r="L236" s="416">
        <v>100</v>
      </c>
      <c r="M236" s="550" t="s">
        <v>1359</v>
      </c>
      <c r="N236" s="521"/>
      <c r="O236" s="521"/>
      <c r="P236" s="521"/>
      <c r="Q236" s="521"/>
      <c r="R236" s="485"/>
    </row>
    <row r="237" spans="1:18" s="99" customFormat="1" x14ac:dyDescent="0.2">
      <c r="A237" s="380" t="s">
        <v>170</v>
      </c>
      <c r="B237" s="449"/>
      <c r="C237" s="208"/>
      <c r="D237" s="449">
        <v>508</v>
      </c>
      <c r="E237" s="383" t="s">
        <v>921</v>
      </c>
      <c r="F237" s="449"/>
      <c r="G237" s="202"/>
      <c r="H237" s="202"/>
      <c r="I237" s="202"/>
      <c r="J237" s="571">
        <v>95</v>
      </c>
      <c r="K237" s="202"/>
      <c r="L237" s="416">
        <v>0</v>
      </c>
      <c r="M237" s="550"/>
      <c r="N237" s="521"/>
      <c r="O237" s="521"/>
      <c r="P237" s="521"/>
      <c r="Q237" s="521"/>
      <c r="R237" s="485"/>
    </row>
    <row r="238" spans="1:18" s="99" customFormat="1" x14ac:dyDescent="0.2">
      <c r="A238" s="380"/>
      <c r="B238" s="464"/>
      <c r="C238" s="208"/>
      <c r="D238" s="464">
        <v>508</v>
      </c>
      <c r="E238" s="383" t="s">
        <v>977</v>
      </c>
      <c r="F238" s="464"/>
      <c r="G238" s="202"/>
      <c r="H238" s="202"/>
      <c r="I238" s="202"/>
      <c r="J238" s="571">
        <v>30</v>
      </c>
      <c r="K238" s="202"/>
      <c r="L238" s="416">
        <v>0</v>
      </c>
      <c r="M238" s="550"/>
      <c r="N238" s="521"/>
      <c r="O238" s="521"/>
      <c r="P238" s="521"/>
      <c r="Q238" s="521"/>
      <c r="R238" s="485"/>
    </row>
    <row r="239" spans="1:18" x14ac:dyDescent="0.2">
      <c r="A239" s="234" t="s">
        <v>170</v>
      </c>
      <c r="B239" s="208"/>
      <c r="C239" s="208">
        <v>5169</v>
      </c>
      <c r="D239" s="208"/>
      <c r="E239" s="208" t="s">
        <v>164</v>
      </c>
      <c r="F239" s="208"/>
      <c r="G239" s="202">
        <v>343.12833999999998</v>
      </c>
      <c r="H239" s="202"/>
      <c r="I239" s="202"/>
      <c r="J239" s="571">
        <f>SUM(J240:J272)</f>
        <v>3541</v>
      </c>
      <c r="K239" s="202">
        <v>869.77170999999998</v>
      </c>
      <c r="L239" s="416">
        <f>SUM(L240:L272)</f>
        <v>1755</v>
      </c>
      <c r="M239" s="558"/>
    </row>
    <row r="240" spans="1:18" x14ac:dyDescent="0.2">
      <c r="A240" s="234"/>
      <c r="B240" s="208"/>
      <c r="C240" s="208"/>
      <c r="D240" s="208"/>
      <c r="E240" s="362" t="s">
        <v>835</v>
      </c>
      <c r="F240" s="376" t="s">
        <v>257</v>
      </c>
      <c r="G240" s="202"/>
      <c r="H240" s="207"/>
      <c r="I240" s="207"/>
      <c r="J240" s="572">
        <v>0</v>
      </c>
      <c r="K240" s="207"/>
      <c r="L240" s="417"/>
      <c r="M240" s="549"/>
    </row>
    <row r="241" spans="1:16338" s="407" customFormat="1" x14ac:dyDescent="0.2">
      <c r="A241" s="234"/>
      <c r="B241" s="208"/>
      <c r="C241" s="208"/>
      <c r="D241" s="208"/>
      <c r="E241" s="362"/>
      <c r="F241" s="376" t="s">
        <v>258</v>
      </c>
      <c r="G241" s="202"/>
      <c r="H241" s="207"/>
      <c r="I241" s="207"/>
      <c r="J241" s="572">
        <v>140</v>
      </c>
      <c r="K241" s="207"/>
      <c r="L241" s="417">
        <v>0</v>
      </c>
      <c r="M241" s="549" t="s">
        <v>1092</v>
      </c>
      <c r="N241" s="320"/>
      <c r="O241" s="522"/>
      <c r="P241" s="522"/>
      <c r="Q241" s="522"/>
      <c r="R241" s="485"/>
      <c r="S241" s="277"/>
      <c r="T241" s="277"/>
      <c r="U241" s="277"/>
      <c r="V241" s="277"/>
      <c r="W241" s="277"/>
      <c r="X241" s="277"/>
      <c r="Y241" s="277"/>
      <c r="Z241" s="402"/>
      <c r="AA241" s="404"/>
      <c r="AB241" s="49"/>
      <c r="AC241" s="49"/>
      <c r="AD241" s="49"/>
      <c r="AE241" s="99"/>
      <c r="AF241" s="98"/>
      <c r="AG241" s="49"/>
      <c r="AH241" s="405"/>
      <c r="AI241" s="405"/>
      <c r="AJ241" s="277"/>
      <c r="AK241" s="277"/>
      <c r="AL241" s="277"/>
      <c r="AM241" s="277"/>
      <c r="AN241" s="277"/>
      <c r="AO241" s="277"/>
      <c r="AP241" s="277"/>
      <c r="AQ241" s="277"/>
      <c r="AR241" s="402"/>
      <c r="AS241" s="404"/>
      <c r="AT241" s="49"/>
      <c r="AU241" s="49"/>
      <c r="AV241" s="49"/>
      <c r="AW241" s="99"/>
      <c r="AX241" s="98"/>
      <c r="AY241" s="49"/>
      <c r="AZ241" s="405"/>
      <c r="BA241" s="405"/>
      <c r="BB241" s="277"/>
      <c r="BC241" s="277"/>
      <c r="BD241" s="277"/>
      <c r="BE241" s="277"/>
      <c r="BF241" s="277"/>
      <c r="BG241" s="277"/>
      <c r="BH241" s="277"/>
      <c r="BI241" s="277"/>
      <c r="BJ241" s="402"/>
      <c r="BK241" s="404"/>
      <c r="BL241" s="49"/>
      <c r="BM241" s="49"/>
      <c r="BN241" s="49"/>
      <c r="BO241" s="99"/>
      <c r="BP241" s="98"/>
      <c r="BQ241" s="49"/>
      <c r="BR241" s="405"/>
      <c r="BS241" s="405"/>
      <c r="BT241" s="277"/>
      <c r="BU241" s="277"/>
      <c r="BV241" s="277"/>
      <c r="BW241" s="277"/>
      <c r="BX241" s="277"/>
      <c r="BY241" s="277"/>
      <c r="BZ241" s="277"/>
      <c r="CA241" s="277"/>
      <c r="CB241" s="402"/>
      <c r="CC241" s="404"/>
      <c r="CD241" s="49"/>
      <c r="CE241" s="49"/>
      <c r="CF241" s="49"/>
      <c r="CG241" s="99"/>
      <c r="CH241" s="98"/>
      <c r="CI241" s="49"/>
      <c r="CJ241" s="405"/>
      <c r="CK241" s="405"/>
      <c r="CL241" s="277"/>
      <c r="CM241" s="277"/>
      <c r="CN241" s="277"/>
      <c r="CO241" s="277"/>
      <c r="CP241" s="277"/>
      <c r="CQ241" s="277"/>
      <c r="CR241" s="277"/>
      <c r="CS241" s="277"/>
      <c r="CT241" s="402"/>
      <c r="CU241" s="404"/>
      <c r="CV241" s="49"/>
      <c r="CW241" s="49"/>
      <c r="CX241" s="49"/>
      <c r="CY241" s="99"/>
      <c r="CZ241" s="98"/>
      <c r="DA241" s="49"/>
      <c r="DB241" s="405"/>
      <c r="DC241" s="405"/>
      <c r="DD241" s="277"/>
      <c r="DE241" s="277"/>
      <c r="DF241" s="277"/>
      <c r="DG241" s="277"/>
      <c r="DH241" s="277"/>
      <c r="DI241" s="277"/>
      <c r="DJ241" s="277"/>
      <c r="DK241" s="277"/>
      <c r="DL241" s="402"/>
      <c r="DM241" s="404"/>
      <c r="DN241" s="49"/>
      <c r="DO241" s="49"/>
      <c r="DP241" s="49"/>
      <c r="DQ241" s="99"/>
      <c r="DR241" s="98"/>
      <c r="DS241" s="49"/>
      <c r="DT241" s="405"/>
      <c r="DU241" s="405"/>
      <c r="DV241" s="277"/>
      <c r="DW241" s="277"/>
      <c r="DX241" s="277"/>
      <c r="DY241" s="277"/>
      <c r="DZ241" s="277"/>
      <c r="EA241" s="277"/>
      <c r="EB241" s="277"/>
      <c r="EC241" s="277"/>
      <c r="ED241" s="402"/>
      <c r="EE241" s="404"/>
      <c r="EF241" s="49"/>
      <c r="EG241" s="49"/>
      <c r="EH241" s="49"/>
      <c r="EI241" s="99"/>
      <c r="EJ241" s="98"/>
      <c r="EK241" s="49"/>
      <c r="EL241" s="405"/>
      <c r="EM241" s="405"/>
      <c r="EN241" s="277"/>
      <c r="EO241" s="277"/>
      <c r="EP241" s="277"/>
      <c r="EQ241" s="277"/>
      <c r="ER241" s="277"/>
      <c r="ES241" s="277"/>
      <c r="ET241" s="277"/>
      <c r="EU241" s="277"/>
      <c r="EV241" s="402"/>
      <c r="EW241" s="404"/>
      <c r="EX241" s="49"/>
      <c r="EY241" s="49"/>
      <c r="EZ241" s="49"/>
      <c r="FA241" s="99"/>
      <c r="FB241" s="98"/>
      <c r="FC241" s="49"/>
      <c r="FD241" s="405"/>
      <c r="FE241" s="405"/>
      <c r="FF241" s="277"/>
      <c r="FG241" s="277"/>
      <c r="FH241" s="277"/>
      <c r="FI241" s="277"/>
      <c r="FJ241" s="277"/>
      <c r="FK241" s="277"/>
      <c r="FL241" s="277"/>
      <c r="FM241" s="277"/>
      <c r="FN241" s="402"/>
      <c r="FO241" s="404"/>
      <c r="FP241" s="49"/>
      <c r="FQ241" s="49"/>
      <c r="FR241" s="49"/>
      <c r="FS241" s="99"/>
      <c r="FT241" s="98"/>
      <c r="FU241" s="49"/>
      <c r="FV241" s="405"/>
      <c r="FW241" s="405"/>
      <c r="FX241" s="277"/>
      <c r="FY241" s="277"/>
      <c r="FZ241" s="277"/>
      <c r="GA241" s="277"/>
      <c r="GB241" s="277"/>
      <c r="GC241" s="277"/>
      <c r="GD241" s="277"/>
      <c r="GE241" s="277"/>
      <c r="GF241" s="402"/>
      <c r="GG241" s="404"/>
      <c r="GH241" s="49"/>
      <c r="GI241" s="49"/>
      <c r="GJ241" s="49"/>
      <c r="GK241" s="99"/>
      <c r="GL241" s="98"/>
      <c r="GM241" s="49"/>
      <c r="GN241" s="405"/>
      <c r="GO241" s="405"/>
      <c r="GP241" s="277"/>
      <c r="GQ241" s="277"/>
      <c r="GR241" s="277"/>
      <c r="GS241" s="277"/>
      <c r="GT241" s="277"/>
      <c r="GU241" s="277"/>
      <c r="GV241" s="277"/>
      <c r="GW241" s="277"/>
      <c r="GX241" s="402"/>
      <c r="GY241" s="404"/>
      <c r="GZ241" s="49"/>
      <c r="HA241" s="49"/>
      <c r="HB241" s="49"/>
      <c r="HC241" s="99"/>
      <c r="HD241" s="98"/>
      <c r="HE241" s="49"/>
      <c r="HF241" s="405"/>
      <c r="HG241" s="405"/>
      <c r="HH241" s="277"/>
      <c r="HI241" s="277"/>
      <c r="HJ241" s="277"/>
      <c r="HK241" s="277"/>
      <c r="HL241" s="277"/>
      <c r="HM241" s="277"/>
      <c r="HN241" s="277"/>
      <c r="HO241" s="277"/>
      <c r="HP241" s="402"/>
      <c r="HQ241" s="404"/>
      <c r="HR241" s="49"/>
      <c r="HS241" s="49"/>
      <c r="HT241" s="49"/>
      <c r="HU241" s="99"/>
      <c r="HV241" s="98"/>
      <c r="HW241" s="49"/>
      <c r="HX241" s="405"/>
      <c r="HY241" s="405"/>
      <c r="HZ241" s="277"/>
      <c r="IA241" s="277"/>
      <c r="IB241" s="277"/>
      <c r="IC241" s="277"/>
      <c r="ID241" s="277"/>
      <c r="IE241" s="277"/>
      <c r="IF241" s="277"/>
      <c r="IG241" s="277"/>
      <c r="IH241" s="402"/>
      <c r="II241" s="404"/>
      <c r="IJ241" s="49"/>
      <c r="IK241" s="49"/>
      <c r="IL241" s="49"/>
      <c r="IM241" s="99"/>
      <c r="IN241" s="98"/>
      <c r="IO241" s="49"/>
      <c r="IP241" s="405"/>
      <c r="IQ241" s="405"/>
      <c r="IR241" s="277"/>
      <c r="IS241" s="277"/>
      <c r="IT241" s="277"/>
      <c r="IU241" s="277"/>
      <c r="IV241" s="277"/>
      <c r="IW241" s="277"/>
      <c r="IX241" s="277"/>
      <c r="IY241" s="277"/>
      <c r="IZ241" s="402"/>
      <c r="JA241" s="404"/>
      <c r="JB241" s="49"/>
      <c r="JC241" s="49"/>
      <c r="JD241" s="49"/>
      <c r="JE241" s="99"/>
      <c r="JF241" s="98"/>
      <c r="JG241" s="49"/>
      <c r="JH241" s="405"/>
      <c r="JI241" s="405"/>
      <c r="JJ241" s="277"/>
      <c r="JK241" s="277"/>
      <c r="JL241" s="277"/>
      <c r="JM241" s="277"/>
      <c r="JN241" s="277"/>
      <c r="JO241" s="277"/>
      <c r="JP241" s="277"/>
      <c r="JQ241" s="277"/>
      <c r="JR241" s="402"/>
      <c r="JS241" s="404"/>
      <c r="JT241" s="49"/>
      <c r="JU241" s="49"/>
      <c r="JV241" s="49"/>
      <c r="JW241" s="99"/>
      <c r="JX241" s="98"/>
      <c r="JY241" s="49"/>
      <c r="JZ241" s="405"/>
      <c r="KA241" s="405"/>
      <c r="KB241" s="277"/>
      <c r="KC241" s="277"/>
      <c r="KD241" s="277"/>
      <c r="KE241" s="277"/>
      <c r="KF241" s="277"/>
      <c r="KG241" s="277"/>
      <c r="KH241" s="277"/>
      <c r="KI241" s="277"/>
      <c r="KJ241" s="402"/>
      <c r="KK241" s="404"/>
      <c r="KL241" s="49"/>
      <c r="KM241" s="49"/>
      <c r="KN241" s="49"/>
      <c r="KO241" s="99"/>
      <c r="KP241" s="98"/>
      <c r="KQ241" s="49"/>
      <c r="KR241" s="405"/>
      <c r="KS241" s="405"/>
      <c r="KT241" s="277"/>
      <c r="KU241" s="277"/>
      <c r="KV241" s="277"/>
      <c r="KW241" s="277"/>
      <c r="KX241" s="277"/>
      <c r="KY241" s="277"/>
      <c r="KZ241" s="277"/>
      <c r="LA241" s="277"/>
      <c r="LB241" s="402"/>
      <c r="LC241" s="404"/>
      <c r="LD241" s="49"/>
      <c r="LE241" s="49"/>
      <c r="LF241" s="49"/>
      <c r="LG241" s="99"/>
      <c r="LH241" s="98"/>
      <c r="LI241" s="49"/>
      <c r="LJ241" s="405"/>
      <c r="LK241" s="405"/>
      <c r="LL241" s="277"/>
      <c r="LM241" s="277"/>
      <c r="LN241" s="277"/>
      <c r="LO241" s="277"/>
      <c r="LP241" s="277"/>
      <c r="LQ241" s="277"/>
      <c r="LR241" s="277"/>
      <c r="LS241" s="277"/>
      <c r="LT241" s="402"/>
      <c r="LU241" s="404"/>
      <c r="LV241" s="49"/>
      <c r="LW241" s="49"/>
      <c r="LX241" s="49"/>
      <c r="LY241" s="99"/>
      <c r="LZ241" s="98"/>
      <c r="MA241" s="49"/>
      <c r="MB241" s="405"/>
      <c r="MC241" s="405"/>
      <c r="MD241" s="277"/>
      <c r="ME241" s="277"/>
      <c r="MF241" s="277"/>
      <c r="MG241" s="277"/>
      <c r="MH241" s="277"/>
      <c r="MI241" s="277"/>
      <c r="MJ241" s="277"/>
      <c r="MK241" s="277"/>
      <c r="ML241" s="402"/>
      <c r="MM241" s="404"/>
      <c r="MN241" s="49"/>
      <c r="MO241" s="49"/>
      <c r="MP241" s="49"/>
      <c r="MQ241" s="99"/>
      <c r="MR241" s="98"/>
      <c r="MS241" s="49"/>
      <c r="MT241" s="405"/>
      <c r="MU241" s="405"/>
      <c r="MV241" s="277"/>
      <c r="MW241" s="277"/>
      <c r="MX241" s="277"/>
      <c r="MY241" s="277"/>
      <c r="MZ241" s="277"/>
      <c r="NA241" s="277"/>
      <c r="NB241" s="277"/>
      <c r="NC241" s="277"/>
      <c r="ND241" s="402"/>
      <c r="NE241" s="404"/>
      <c r="NF241" s="49"/>
      <c r="NG241" s="49"/>
      <c r="NH241" s="49"/>
      <c r="NI241" s="99"/>
      <c r="NJ241" s="98"/>
      <c r="NK241" s="49"/>
      <c r="NL241" s="405"/>
      <c r="NM241" s="405"/>
      <c r="NN241" s="277"/>
      <c r="NO241" s="277"/>
      <c r="NP241" s="277"/>
      <c r="NQ241" s="277"/>
      <c r="NR241" s="277"/>
      <c r="NS241" s="277"/>
      <c r="NT241" s="277"/>
      <c r="NU241" s="277"/>
      <c r="NV241" s="402"/>
      <c r="NW241" s="404"/>
      <c r="NX241" s="49"/>
      <c r="NY241" s="49"/>
      <c r="NZ241" s="49"/>
      <c r="OA241" s="99"/>
      <c r="OB241" s="98"/>
      <c r="OC241" s="49"/>
      <c r="OD241" s="405"/>
      <c r="OE241" s="405"/>
      <c r="OF241" s="277"/>
      <c r="OG241" s="277"/>
      <c r="OH241" s="277"/>
      <c r="OI241" s="277"/>
      <c r="OJ241" s="277"/>
      <c r="OK241" s="277"/>
      <c r="OL241" s="277"/>
      <c r="OM241" s="277"/>
      <c r="ON241" s="402"/>
      <c r="OO241" s="404"/>
      <c r="OP241" s="49"/>
      <c r="OQ241" s="49"/>
      <c r="OR241" s="49"/>
      <c r="OS241" s="99"/>
      <c r="OT241" s="98"/>
      <c r="OU241" s="49"/>
      <c r="OV241" s="405"/>
      <c r="OW241" s="405"/>
      <c r="OX241" s="277"/>
      <c r="OY241" s="277"/>
      <c r="OZ241" s="277"/>
      <c r="PA241" s="277"/>
      <c r="PB241" s="277"/>
      <c r="PC241" s="277"/>
      <c r="PD241" s="277"/>
      <c r="PE241" s="277"/>
      <c r="PF241" s="402"/>
      <c r="PG241" s="404"/>
      <c r="PH241" s="49"/>
      <c r="PI241" s="49"/>
      <c r="PJ241" s="49"/>
      <c r="PK241" s="99"/>
      <c r="PL241" s="98"/>
      <c r="PM241" s="49"/>
      <c r="PN241" s="405"/>
      <c r="PO241" s="405"/>
      <c r="PP241" s="277"/>
      <c r="PQ241" s="277"/>
      <c r="PR241" s="277"/>
      <c r="PS241" s="277"/>
      <c r="PT241" s="277"/>
      <c r="PU241" s="277"/>
      <c r="PV241" s="277"/>
      <c r="PW241" s="277"/>
      <c r="PX241" s="402"/>
      <c r="PY241" s="404"/>
      <c r="PZ241" s="49"/>
      <c r="QA241" s="49"/>
      <c r="QB241" s="49"/>
      <c r="QC241" s="99"/>
      <c r="QD241" s="98"/>
      <c r="QE241" s="49"/>
      <c r="QF241" s="405"/>
      <c r="QG241" s="405"/>
      <c r="QH241" s="277"/>
      <c r="QI241" s="277"/>
      <c r="QJ241" s="277"/>
      <c r="QK241" s="277"/>
      <c r="QL241" s="277"/>
      <c r="QM241" s="277"/>
      <c r="QN241" s="277"/>
      <c r="QO241" s="277"/>
      <c r="QP241" s="402"/>
      <c r="QQ241" s="404"/>
      <c r="QR241" s="49"/>
      <c r="QS241" s="49"/>
      <c r="QT241" s="49"/>
      <c r="QU241" s="99"/>
      <c r="QV241" s="98"/>
      <c r="QW241" s="49"/>
      <c r="QX241" s="405"/>
      <c r="QY241" s="405"/>
      <c r="QZ241" s="277"/>
      <c r="RA241" s="277"/>
      <c r="RB241" s="277"/>
      <c r="RC241" s="277"/>
      <c r="RD241" s="277"/>
      <c r="RE241" s="277"/>
      <c r="RF241" s="277"/>
      <c r="RG241" s="277"/>
      <c r="RH241" s="402"/>
      <c r="RI241" s="404"/>
      <c r="RJ241" s="49"/>
      <c r="RK241" s="49"/>
      <c r="RL241" s="49"/>
      <c r="RM241" s="99"/>
      <c r="RN241" s="98"/>
      <c r="RO241" s="49"/>
      <c r="RP241" s="405"/>
      <c r="RQ241" s="405"/>
      <c r="RR241" s="277"/>
      <c r="RS241" s="277"/>
      <c r="RT241" s="277"/>
      <c r="RU241" s="277"/>
      <c r="RV241" s="277"/>
      <c r="RW241" s="277"/>
      <c r="RX241" s="277"/>
      <c r="RY241" s="277"/>
      <c r="RZ241" s="402"/>
      <c r="SA241" s="404"/>
      <c r="SB241" s="49"/>
      <c r="SC241" s="49"/>
      <c r="SD241" s="49"/>
      <c r="SE241" s="99"/>
      <c r="SF241" s="98"/>
      <c r="SG241" s="49"/>
      <c r="SH241" s="405"/>
      <c r="SI241" s="405"/>
      <c r="SJ241" s="277"/>
      <c r="SK241" s="277"/>
      <c r="SL241" s="277"/>
      <c r="SM241" s="277"/>
      <c r="SN241" s="277"/>
      <c r="SO241" s="277"/>
      <c r="SP241" s="277"/>
      <c r="SQ241" s="277"/>
      <c r="SR241" s="402"/>
      <c r="SS241" s="404"/>
      <c r="ST241" s="49"/>
      <c r="SU241" s="49"/>
      <c r="SV241" s="49"/>
      <c r="SW241" s="99"/>
      <c r="SX241" s="98"/>
      <c r="SY241" s="49"/>
      <c r="SZ241" s="405"/>
      <c r="TA241" s="405"/>
      <c r="TB241" s="277"/>
      <c r="TC241" s="277"/>
      <c r="TD241" s="277"/>
      <c r="TE241" s="277"/>
      <c r="TF241" s="277"/>
      <c r="TG241" s="277"/>
      <c r="TH241" s="277"/>
      <c r="TI241" s="277"/>
      <c r="TJ241" s="402"/>
      <c r="TK241" s="404"/>
      <c r="TL241" s="49"/>
      <c r="TM241" s="49"/>
      <c r="TN241" s="49"/>
      <c r="TO241" s="99"/>
      <c r="TP241" s="98"/>
      <c r="TQ241" s="49"/>
      <c r="TR241" s="405"/>
      <c r="TS241" s="405"/>
      <c r="TT241" s="277"/>
      <c r="TU241" s="277"/>
      <c r="TV241" s="277"/>
      <c r="TW241" s="277"/>
      <c r="TX241" s="277"/>
      <c r="TY241" s="277"/>
      <c r="TZ241" s="277"/>
      <c r="UA241" s="277"/>
      <c r="UB241" s="402"/>
      <c r="UC241" s="404"/>
      <c r="UD241" s="49"/>
      <c r="UE241" s="49"/>
      <c r="UF241" s="49"/>
      <c r="UG241" s="99"/>
      <c r="UH241" s="98"/>
      <c r="UI241" s="49"/>
      <c r="UJ241" s="405"/>
      <c r="UK241" s="405"/>
      <c r="UL241" s="277"/>
      <c r="UM241" s="277"/>
      <c r="UN241" s="277"/>
      <c r="UO241" s="277"/>
      <c r="UP241" s="277"/>
      <c r="UQ241" s="277"/>
      <c r="UR241" s="277"/>
      <c r="US241" s="277"/>
      <c r="UT241" s="402"/>
      <c r="UU241" s="404"/>
      <c r="UV241" s="49"/>
      <c r="UW241" s="49"/>
      <c r="UX241" s="49"/>
      <c r="UY241" s="99"/>
      <c r="UZ241" s="98"/>
      <c r="VA241" s="49"/>
      <c r="VB241" s="405"/>
      <c r="VC241" s="405"/>
      <c r="VD241" s="277"/>
      <c r="VE241" s="277"/>
      <c r="VF241" s="277"/>
      <c r="VG241" s="277"/>
      <c r="VH241" s="277"/>
      <c r="VI241" s="277"/>
      <c r="VJ241" s="277"/>
      <c r="VK241" s="277"/>
      <c r="VL241" s="402"/>
      <c r="VM241" s="404"/>
      <c r="VN241" s="49"/>
      <c r="VO241" s="49"/>
      <c r="VP241" s="49"/>
      <c r="VQ241" s="99"/>
      <c r="VR241" s="98"/>
      <c r="VS241" s="49"/>
      <c r="VT241" s="405"/>
      <c r="VU241" s="405"/>
      <c r="VV241" s="277"/>
      <c r="VW241" s="277"/>
      <c r="VX241" s="277"/>
      <c r="VY241" s="277"/>
      <c r="VZ241" s="277"/>
      <c r="WA241" s="277"/>
      <c r="WB241" s="277"/>
      <c r="WC241" s="277"/>
      <c r="WD241" s="402"/>
      <c r="WE241" s="404"/>
      <c r="WF241" s="49"/>
      <c r="WG241" s="49"/>
      <c r="WH241" s="49"/>
      <c r="WI241" s="99"/>
      <c r="WJ241" s="98"/>
      <c r="WK241" s="49"/>
      <c r="WL241" s="405"/>
      <c r="WM241" s="405"/>
      <c r="WN241" s="277"/>
      <c r="WO241" s="277"/>
      <c r="WP241" s="277"/>
      <c r="WQ241" s="277"/>
      <c r="WR241" s="277"/>
      <c r="WS241" s="277"/>
      <c r="WT241" s="277"/>
      <c r="WU241" s="277"/>
      <c r="WV241" s="402"/>
      <c r="WW241" s="404"/>
      <c r="WX241" s="49"/>
      <c r="WY241" s="49"/>
      <c r="WZ241" s="49"/>
      <c r="XA241" s="99"/>
      <c r="XB241" s="98"/>
      <c r="XC241" s="49"/>
      <c r="XD241" s="405"/>
      <c r="XE241" s="405"/>
      <c r="XF241" s="277"/>
      <c r="XG241" s="277"/>
      <c r="XH241" s="277"/>
      <c r="XI241" s="277"/>
      <c r="XJ241" s="277"/>
      <c r="XK241" s="277"/>
      <c r="XL241" s="277"/>
      <c r="XM241" s="277"/>
      <c r="XN241" s="402"/>
      <c r="XO241" s="404"/>
      <c r="XP241" s="49"/>
      <c r="XQ241" s="49"/>
      <c r="XR241" s="49"/>
      <c r="XS241" s="99"/>
      <c r="XT241" s="98"/>
      <c r="XU241" s="49"/>
      <c r="XV241" s="405"/>
      <c r="XW241" s="405"/>
      <c r="XX241" s="277"/>
      <c r="XY241" s="277"/>
      <c r="XZ241" s="277"/>
      <c r="YA241" s="277"/>
      <c r="YB241" s="277"/>
      <c r="YC241" s="277"/>
      <c r="YD241" s="277"/>
      <c r="YE241" s="277"/>
      <c r="YF241" s="402"/>
      <c r="YG241" s="404"/>
      <c r="YH241" s="49"/>
      <c r="YI241" s="49"/>
      <c r="YJ241" s="49"/>
      <c r="YK241" s="99"/>
      <c r="YL241" s="98"/>
      <c r="YM241" s="49"/>
      <c r="YN241" s="405"/>
      <c r="YO241" s="405"/>
      <c r="YP241" s="277"/>
      <c r="YQ241" s="277"/>
      <c r="YR241" s="277"/>
      <c r="YS241" s="277"/>
      <c r="YT241" s="277"/>
      <c r="YU241" s="277"/>
      <c r="YV241" s="277"/>
      <c r="YW241" s="277"/>
      <c r="YX241" s="402"/>
      <c r="YY241" s="404"/>
      <c r="YZ241" s="49"/>
      <c r="ZA241" s="49"/>
      <c r="ZB241" s="49"/>
      <c r="ZC241" s="99"/>
      <c r="ZD241" s="98"/>
      <c r="ZE241" s="49"/>
      <c r="ZF241" s="405"/>
      <c r="ZG241" s="405"/>
      <c r="ZH241" s="277"/>
      <c r="ZI241" s="277"/>
      <c r="ZJ241" s="277"/>
      <c r="ZK241" s="277"/>
      <c r="ZL241" s="277"/>
      <c r="ZM241" s="277"/>
      <c r="ZN241" s="277"/>
      <c r="ZO241" s="277"/>
      <c r="ZP241" s="402"/>
      <c r="ZQ241" s="404"/>
      <c r="ZR241" s="49"/>
      <c r="ZS241" s="49"/>
      <c r="ZT241" s="49"/>
      <c r="ZU241" s="99"/>
      <c r="ZV241" s="98"/>
      <c r="ZW241" s="49"/>
      <c r="ZX241" s="405"/>
      <c r="ZY241" s="405"/>
      <c r="ZZ241" s="277"/>
      <c r="AAA241" s="277"/>
      <c r="AAB241" s="277"/>
      <c r="AAC241" s="277"/>
      <c r="AAD241" s="277"/>
      <c r="AAE241" s="277"/>
      <c r="AAF241" s="277"/>
      <c r="AAG241" s="277"/>
      <c r="AAH241" s="402"/>
      <c r="AAI241" s="404"/>
      <c r="AAJ241" s="49"/>
      <c r="AAK241" s="49"/>
      <c r="AAL241" s="49"/>
      <c r="AAM241" s="99"/>
      <c r="AAN241" s="98"/>
      <c r="AAO241" s="49"/>
      <c r="AAP241" s="405"/>
      <c r="AAQ241" s="405"/>
      <c r="AAR241" s="277"/>
      <c r="AAS241" s="277"/>
      <c r="AAT241" s="277"/>
      <c r="AAU241" s="277"/>
      <c r="AAV241" s="277"/>
      <c r="AAW241" s="277"/>
      <c r="AAX241" s="277"/>
      <c r="AAY241" s="277"/>
      <c r="AAZ241" s="402"/>
      <c r="ABA241" s="404"/>
      <c r="ABB241" s="49"/>
      <c r="ABC241" s="49"/>
      <c r="ABD241" s="49"/>
      <c r="ABE241" s="99"/>
      <c r="ABF241" s="98"/>
      <c r="ABG241" s="49"/>
      <c r="ABH241" s="405"/>
      <c r="ABI241" s="405"/>
      <c r="ABJ241" s="277"/>
      <c r="ABK241" s="277"/>
      <c r="ABL241" s="277"/>
      <c r="ABM241" s="277"/>
      <c r="ABN241" s="277"/>
      <c r="ABO241" s="277"/>
      <c r="ABP241" s="277"/>
      <c r="ABQ241" s="277"/>
      <c r="ABR241" s="402"/>
      <c r="ABS241" s="404"/>
      <c r="ABT241" s="49"/>
      <c r="ABU241" s="49"/>
      <c r="ABV241" s="49"/>
      <c r="ABW241" s="99"/>
      <c r="ABX241" s="98"/>
      <c r="ABY241" s="49"/>
      <c r="ABZ241" s="405"/>
      <c r="ACA241" s="405"/>
      <c r="ACB241" s="277"/>
      <c r="ACC241" s="277"/>
      <c r="ACD241" s="277"/>
      <c r="ACE241" s="277"/>
      <c r="ACF241" s="277"/>
      <c r="ACG241" s="277"/>
      <c r="ACH241" s="277"/>
      <c r="ACI241" s="277"/>
      <c r="ACJ241" s="402"/>
      <c r="ACK241" s="404"/>
      <c r="ACL241" s="49"/>
      <c r="ACM241" s="49"/>
      <c r="ACN241" s="49"/>
      <c r="ACO241" s="99"/>
      <c r="ACP241" s="98"/>
      <c r="ACQ241" s="49"/>
      <c r="ACR241" s="405"/>
      <c r="ACS241" s="405"/>
      <c r="ACT241" s="277"/>
      <c r="ACU241" s="277"/>
      <c r="ACV241" s="277"/>
      <c r="ACW241" s="277"/>
      <c r="ACX241" s="277"/>
      <c r="ACY241" s="277"/>
      <c r="ACZ241" s="277"/>
      <c r="ADA241" s="277"/>
      <c r="ADB241" s="402"/>
      <c r="ADC241" s="404"/>
      <c r="ADD241" s="49"/>
      <c r="ADE241" s="49"/>
      <c r="ADF241" s="49"/>
      <c r="ADG241" s="99"/>
      <c r="ADH241" s="98"/>
      <c r="ADI241" s="49"/>
      <c r="ADJ241" s="405"/>
      <c r="ADK241" s="405"/>
      <c r="ADL241" s="277"/>
      <c r="ADM241" s="277"/>
      <c r="ADN241" s="277"/>
      <c r="ADO241" s="277"/>
      <c r="ADP241" s="277"/>
      <c r="ADQ241" s="277"/>
      <c r="ADR241" s="277"/>
      <c r="ADS241" s="277"/>
      <c r="ADT241" s="402"/>
      <c r="ADU241" s="404"/>
      <c r="ADV241" s="49"/>
      <c r="ADW241" s="49"/>
      <c r="ADX241" s="49"/>
      <c r="ADY241" s="99"/>
      <c r="ADZ241" s="98"/>
      <c r="AEA241" s="49"/>
      <c r="AEB241" s="405"/>
      <c r="AEC241" s="405"/>
      <c r="AED241" s="277"/>
      <c r="AEE241" s="277"/>
      <c r="AEF241" s="277"/>
      <c r="AEG241" s="277"/>
      <c r="AEH241" s="277"/>
      <c r="AEI241" s="277"/>
      <c r="AEJ241" s="277"/>
      <c r="AEK241" s="277"/>
      <c r="AEL241" s="402"/>
      <c r="AEM241" s="404"/>
      <c r="AEN241" s="49"/>
      <c r="AEO241" s="49"/>
      <c r="AEP241" s="49"/>
      <c r="AEQ241" s="99"/>
      <c r="AER241" s="98"/>
      <c r="AES241" s="49"/>
      <c r="AET241" s="405"/>
      <c r="AEU241" s="405"/>
      <c r="AEV241" s="277"/>
      <c r="AEW241" s="277"/>
      <c r="AEX241" s="277"/>
      <c r="AEY241" s="277"/>
      <c r="AEZ241" s="277"/>
      <c r="AFA241" s="277"/>
      <c r="AFB241" s="277"/>
      <c r="AFC241" s="277"/>
      <c r="AFD241" s="402"/>
      <c r="AFE241" s="404"/>
      <c r="AFF241" s="49"/>
      <c r="AFG241" s="49"/>
      <c r="AFH241" s="49"/>
      <c r="AFI241" s="99"/>
      <c r="AFJ241" s="98"/>
      <c r="AFK241" s="49"/>
      <c r="AFL241" s="405"/>
      <c r="AFM241" s="405"/>
      <c r="AFN241" s="277"/>
      <c r="AFO241" s="277"/>
      <c r="AFP241" s="277"/>
      <c r="AFQ241" s="277"/>
      <c r="AFR241" s="277"/>
      <c r="AFS241" s="277"/>
      <c r="AFT241" s="277"/>
      <c r="AFU241" s="277"/>
      <c r="AFV241" s="402"/>
      <c r="AFW241" s="404"/>
      <c r="AFX241" s="49"/>
      <c r="AFY241" s="49"/>
      <c r="AFZ241" s="49"/>
      <c r="AGA241" s="99"/>
      <c r="AGB241" s="98"/>
      <c r="AGC241" s="49"/>
      <c r="AGD241" s="405"/>
      <c r="AGE241" s="405"/>
      <c r="AGF241" s="277"/>
      <c r="AGG241" s="277"/>
      <c r="AGH241" s="277"/>
      <c r="AGI241" s="277"/>
      <c r="AGJ241" s="277"/>
      <c r="AGK241" s="277"/>
      <c r="AGL241" s="277"/>
      <c r="AGM241" s="277"/>
      <c r="AGN241" s="402"/>
      <c r="AGO241" s="404"/>
      <c r="AGP241" s="49"/>
      <c r="AGQ241" s="49"/>
      <c r="AGR241" s="49"/>
      <c r="AGS241" s="99"/>
      <c r="AGT241" s="98"/>
      <c r="AGU241" s="49"/>
      <c r="AGV241" s="405"/>
      <c r="AGW241" s="405"/>
      <c r="AGX241" s="277"/>
      <c r="AGY241" s="277"/>
      <c r="AGZ241" s="277"/>
      <c r="AHA241" s="277"/>
      <c r="AHB241" s="277"/>
      <c r="AHC241" s="277"/>
      <c r="AHD241" s="277"/>
      <c r="AHE241" s="277"/>
      <c r="AHF241" s="402"/>
      <c r="AHG241" s="404"/>
      <c r="AHH241" s="49"/>
      <c r="AHI241" s="49"/>
      <c r="AHJ241" s="49"/>
      <c r="AHK241" s="99"/>
      <c r="AHL241" s="98"/>
      <c r="AHM241" s="49"/>
      <c r="AHN241" s="405"/>
      <c r="AHO241" s="405"/>
      <c r="AHP241" s="277"/>
      <c r="AHQ241" s="277"/>
      <c r="AHR241" s="277"/>
      <c r="AHS241" s="277"/>
      <c r="AHT241" s="277"/>
      <c r="AHU241" s="277"/>
      <c r="AHV241" s="277"/>
      <c r="AHW241" s="277"/>
      <c r="AHX241" s="402"/>
      <c r="AHY241" s="404"/>
      <c r="AHZ241" s="49"/>
      <c r="AIA241" s="49"/>
      <c r="AIB241" s="49"/>
      <c r="AIC241" s="99"/>
      <c r="AID241" s="98"/>
      <c r="AIE241" s="49"/>
      <c r="AIF241" s="405"/>
      <c r="AIG241" s="405"/>
      <c r="AIH241" s="277"/>
      <c r="AII241" s="277"/>
      <c r="AIJ241" s="277"/>
      <c r="AIK241" s="277"/>
      <c r="AIL241" s="277"/>
      <c r="AIM241" s="277"/>
      <c r="AIN241" s="277"/>
      <c r="AIO241" s="277"/>
      <c r="AIP241" s="402"/>
      <c r="AIQ241" s="404"/>
      <c r="AIR241" s="49"/>
      <c r="AIS241" s="49"/>
      <c r="AIT241" s="49"/>
      <c r="AIU241" s="99"/>
      <c r="AIV241" s="98"/>
      <c r="AIW241" s="49"/>
      <c r="AIX241" s="405"/>
      <c r="AIY241" s="405"/>
      <c r="AIZ241" s="277"/>
      <c r="AJA241" s="277"/>
      <c r="AJB241" s="277"/>
      <c r="AJC241" s="277"/>
      <c r="AJD241" s="277"/>
      <c r="AJE241" s="277"/>
      <c r="AJF241" s="277"/>
      <c r="AJG241" s="277"/>
      <c r="AJH241" s="402"/>
      <c r="AJI241" s="404"/>
      <c r="AJJ241" s="49"/>
      <c r="AJK241" s="49"/>
      <c r="AJL241" s="49"/>
      <c r="AJM241" s="99"/>
      <c r="AJN241" s="98"/>
      <c r="AJO241" s="49"/>
      <c r="AJP241" s="405"/>
      <c r="AJQ241" s="405"/>
      <c r="AJR241" s="277"/>
      <c r="AJS241" s="277"/>
      <c r="AJT241" s="277"/>
      <c r="AJU241" s="277"/>
      <c r="AJV241" s="277"/>
      <c r="AJW241" s="277"/>
      <c r="AJX241" s="277"/>
      <c r="AJY241" s="277"/>
      <c r="AJZ241" s="402"/>
      <c r="AKA241" s="404"/>
      <c r="AKB241" s="49"/>
      <c r="AKC241" s="49"/>
      <c r="AKD241" s="49"/>
      <c r="AKE241" s="99"/>
      <c r="AKF241" s="98"/>
      <c r="AKG241" s="49"/>
      <c r="AKH241" s="405"/>
      <c r="AKI241" s="405"/>
      <c r="AKJ241" s="277"/>
      <c r="AKK241" s="277"/>
      <c r="AKL241" s="277"/>
      <c r="AKM241" s="277"/>
      <c r="AKN241" s="277"/>
      <c r="AKO241" s="277"/>
      <c r="AKP241" s="277"/>
      <c r="AKQ241" s="277"/>
      <c r="AKR241" s="402"/>
      <c r="AKS241" s="404"/>
      <c r="AKT241" s="49"/>
      <c r="AKU241" s="49"/>
      <c r="AKV241" s="49"/>
      <c r="AKW241" s="99"/>
      <c r="AKX241" s="98"/>
      <c r="AKY241" s="49"/>
      <c r="AKZ241" s="405"/>
      <c r="ALA241" s="405"/>
      <c r="ALB241" s="277"/>
      <c r="ALC241" s="277"/>
      <c r="ALD241" s="277"/>
      <c r="ALE241" s="277"/>
      <c r="ALF241" s="277"/>
      <c r="ALG241" s="277"/>
      <c r="ALH241" s="277"/>
      <c r="ALI241" s="277"/>
      <c r="ALJ241" s="402"/>
      <c r="ALK241" s="404"/>
      <c r="ALL241" s="49"/>
      <c r="ALM241" s="49"/>
      <c r="ALN241" s="49"/>
      <c r="ALO241" s="99"/>
      <c r="ALP241" s="98"/>
      <c r="ALQ241" s="49"/>
      <c r="ALR241" s="405"/>
      <c r="ALS241" s="405"/>
      <c r="ALT241" s="277"/>
      <c r="ALU241" s="277"/>
      <c r="ALV241" s="277"/>
      <c r="ALW241" s="277"/>
      <c r="ALX241" s="277"/>
      <c r="ALY241" s="277"/>
      <c r="ALZ241" s="277"/>
      <c r="AMA241" s="277"/>
      <c r="AMB241" s="402"/>
      <c r="AMC241" s="404"/>
      <c r="AMD241" s="49"/>
      <c r="AME241" s="49"/>
      <c r="AMF241" s="49"/>
      <c r="AMG241" s="99"/>
      <c r="AMH241" s="98"/>
      <c r="AMI241" s="49"/>
      <c r="AMJ241" s="405"/>
      <c r="AMK241" s="405"/>
      <c r="AML241" s="277"/>
      <c r="AMM241" s="277"/>
      <c r="AMN241" s="277"/>
      <c r="AMO241" s="277"/>
      <c r="AMP241" s="277"/>
      <c r="AMQ241" s="277"/>
      <c r="AMR241" s="277"/>
      <c r="AMS241" s="277"/>
      <c r="AMT241" s="402"/>
      <c r="AMU241" s="404"/>
      <c r="AMV241" s="49"/>
      <c r="AMW241" s="49"/>
      <c r="AMX241" s="49"/>
      <c r="AMY241" s="99"/>
      <c r="AMZ241" s="98"/>
      <c r="ANA241" s="49"/>
      <c r="ANB241" s="405"/>
      <c r="ANC241" s="405"/>
      <c r="AND241" s="277"/>
      <c r="ANE241" s="277"/>
      <c r="ANF241" s="277"/>
      <c r="ANG241" s="277"/>
      <c r="ANH241" s="277"/>
      <c r="ANI241" s="277"/>
      <c r="ANJ241" s="277"/>
      <c r="ANK241" s="277"/>
      <c r="ANL241" s="402"/>
      <c r="ANM241" s="404"/>
      <c r="ANN241" s="49"/>
      <c r="ANO241" s="49"/>
      <c r="ANP241" s="49"/>
      <c r="ANQ241" s="99"/>
      <c r="ANR241" s="98"/>
      <c r="ANS241" s="49"/>
      <c r="ANT241" s="405"/>
      <c r="ANU241" s="405"/>
      <c r="ANV241" s="277"/>
      <c r="ANW241" s="277"/>
      <c r="ANX241" s="277"/>
      <c r="ANY241" s="277"/>
      <c r="ANZ241" s="277"/>
      <c r="AOA241" s="277"/>
      <c r="AOB241" s="277"/>
      <c r="AOC241" s="277"/>
      <c r="AOD241" s="402"/>
      <c r="AOE241" s="404"/>
      <c r="AOF241" s="49"/>
      <c r="AOG241" s="49"/>
      <c r="AOH241" s="49"/>
      <c r="AOI241" s="99"/>
      <c r="AOJ241" s="98"/>
      <c r="AOK241" s="49"/>
      <c r="AOL241" s="405"/>
      <c r="AOM241" s="405"/>
      <c r="AON241" s="277"/>
      <c r="AOO241" s="277"/>
      <c r="AOP241" s="277"/>
      <c r="AOQ241" s="277"/>
      <c r="AOR241" s="277"/>
      <c r="AOS241" s="277"/>
      <c r="AOT241" s="277"/>
      <c r="AOU241" s="277"/>
      <c r="AOV241" s="402"/>
      <c r="AOW241" s="404"/>
      <c r="AOX241" s="49"/>
      <c r="AOY241" s="49"/>
      <c r="AOZ241" s="49"/>
      <c r="APA241" s="99"/>
      <c r="APB241" s="98"/>
      <c r="APC241" s="49"/>
      <c r="APD241" s="405"/>
      <c r="APE241" s="405"/>
      <c r="APF241" s="277"/>
      <c r="APG241" s="277"/>
      <c r="APH241" s="277"/>
      <c r="API241" s="277"/>
      <c r="APJ241" s="277"/>
      <c r="APK241" s="277"/>
      <c r="APL241" s="277"/>
      <c r="APM241" s="277"/>
      <c r="APN241" s="402"/>
      <c r="APO241" s="404"/>
      <c r="APP241" s="49"/>
      <c r="APQ241" s="49"/>
      <c r="APR241" s="49"/>
      <c r="APS241" s="99"/>
      <c r="APT241" s="98"/>
      <c r="APU241" s="49"/>
      <c r="APV241" s="405"/>
      <c r="APW241" s="405"/>
      <c r="APX241" s="277"/>
      <c r="APY241" s="277"/>
      <c r="APZ241" s="277"/>
      <c r="AQA241" s="277"/>
      <c r="AQB241" s="277"/>
      <c r="AQC241" s="277"/>
      <c r="AQD241" s="277"/>
      <c r="AQE241" s="277"/>
      <c r="AQF241" s="402"/>
      <c r="AQG241" s="404"/>
      <c r="AQH241" s="49"/>
      <c r="AQI241" s="49"/>
      <c r="AQJ241" s="49"/>
      <c r="AQK241" s="99"/>
      <c r="AQL241" s="98"/>
      <c r="AQM241" s="49"/>
      <c r="AQN241" s="405"/>
      <c r="AQO241" s="405"/>
      <c r="AQP241" s="277"/>
      <c r="AQQ241" s="277"/>
      <c r="AQR241" s="277"/>
      <c r="AQS241" s="277"/>
      <c r="AQT241" s="277"/>
      <c r="AQU241" s="277"/>
      <c r="AQV241" s="277"/>
      <c r="AQW241" s="277"/>
      <c r="AQX241" s="402"/>
      <c r="AQY241" s="404"/>
      <c r="AQZ241" s="49"/>
      <c r="ARA241" s="49"/>
      <c r="ARB241" s="49"/>
      <c r="ARC241" s="99"/>
      <c r="ARD241" s="98"/>
      <c r="ARE241" s="49"/>
      <c r="ARF241" s="405"/>
      <c r="ARG241" s="405"/>
      <c r="ARH241" s="277"/>
      <c r="ARI241" s="277"/>
      <c r="ARJ241" s="277"/>
      <c r="ARK241" s="277"/>
      <c r="ARL241" s="277"/>
      <c r="ARM241" s="277"/>
      <c r="ARN241" s="277"/>
      <c r="ARO241" s="277"/>
      <c r="ARP241" s="402"/>
      <c r="ARQ241" s="404"/>
      <c r="ARR241" s="49"/>
      <c r="ARS241" s="49"/>
      <c r="ART241" s="49"/>
      <c r="ARU241" s="99"/>
      <c r="ARV241" s="98"/>
      <c r="ARW241" s="49"/>
      <c r="ARX241" s="405"/>
      <c r="ARY241" s="405"/>
      <c r="ARZ241" s="277"/>
      <c r="ASA241" s="277"/>
      <c r="ASB241" s="277"/>
      <c r="ASC241" s="277"/>
      <c r="ASD241" s="277"/>
      <c r="ASE241" s="277"/>
      <c r="ASF241" s="277"/>
      <c r="ASG241" s="277"/>
      <c r="ASH241" s="402"/>
      <c r="ASI241" s="404"/>
      <c r="ASJ241" s="49"/>
      <c r="ASK241" s="49"/>
      <c r="ASL241" s="49"/>
      <c r="ASM241" s="99"/>
      <c r="ASN241" s="98"/>
      <c r="ASO241" s="49"/>
      <c r="ASP241" s="405"/>
      <c r="ASQ241" s="405"/>
      <c r="ASR241" s="277"/>
      <c r="ASS241" s="277"/>
      <c r="AST241" s="277"/>
      <c r="ASU241" s="277"/>
      <c r="ASV241" s="277"/>
      <c r="ASW241" s="277"/>
      <c r="ASX241" s="277"/>
      <c r="ASY241" s="277"/>
      <c r="ASZ241" s="402"/>
      <c r="ATA241" s="404"/>
      <c r="ATB241" s="49"/>
      <c r="ATC241" s="49"/>
      <c r="ATD241" s="49"/>
      <c r="ATE241" s="99"/>
      <c r="ATF241" s="98"/>
      <c r="ATG241" s="49"/>
      <c r="ATH241" s="405"/>
      <c r="ATI241" s="405"/>
      <c r="ATJ241" s="277"/>
      <c r="ATK241" s="277"/>
      <c r="ATL241" s="277"/>
      <c r="ATM241" s="277"/>
      <c r="ATN241" s="277"/>
      <c r="ATO241" s="277"/>
      <c r="ATP241" s="277"/>
      <c r="ATQ241" s="277"/>
      <c r="ATR241" s="402"/>
      <c r="ATS241" s="404"/>
      <c r="ATT241" s="49"/>
      <c r="ATU241" s="49"/>
      <c r="ATV241" s="49"/>
      <c r="ATW241" s="99"/>
      <c r="ATX241" s="98"/>
      <c r="ATY241" s="49"/>
      <c r="ATZ241" s="405"/>
      <c r="AUA241" s="405"/>
      <c r="AUB241" s="277"/>
      <c r="AUC241" s="277"/>
      <c r="AUD241" s="277"/>
      <c r="AUE241" s="277"/>
      <c r="AUF241" s="277"/>
      <c r="AUG241" s="277"/>
      <c r="AUH241" s="277"/>
      <c r="AUI241" s="277"/>
      <c r="AUJ241" s="402"/>
      <c r="AUK241" s="404"/>
      <c r="AUL241" s="49"/>
      <c r="AUM241" s="49"/>
      <c r="AUN241" s="49"/>
      <c r="AUO241" s="99"/>
      <c r="AUP241" s="98"/>
      <c r="AUQ241" s="49"/>
      <c r="AUR241" s="405"/>
      <c r="AUS241" s="405"/>
      <c r="AUT241" s="277"/>
      <c r="AUU241" s="277"/>
      <c r="AUV241" s="277"/>
      <c r="AUW241" s="277"/>
      <c r="AUX241" s="277"/>
      <c r="AUY241" s="277"/>
      <c r="AUZ241" s="277"/>
      <c r="AVA241" s="277"/>
      <c r="AVB241" s="402"/>
      <c r="AVC241" s="404"/>
      <c r="AVD241" s="49"/>
      <c r="AVE241" s="49"/>
      <c r="AVF241" s="49"/>
      <c r="AVG241" s="99"/>
      <c r="AVH241" s="98"/>
      <c r="AVI241" s="49"/>
      <c r="AVJ241" s="405"/>
      <c r="AVK241" s="405"/>
      <c r="AVL241" s="277"/>
      <c r="AVM241" s="277"/>
      <c r="AVN241" s="277"/>
      <c r="AVO241" s="277"/>
      <c r="AVP241" s="277"/>
      <c r="AVQ241" s="277"/>
      <c r="AVR241" s="277"/>
      <c r="AVS241" s="277"/>
      <c r="AVT241" s="402"/>
      <c r="AVU241" s="404"/>
      <c r="AVV241" s="49"/>
      <c r="AVW241" s="49"/>
      <c r="AVX241" s="49"/>
      <c r="AVY241" s="99"/>
      <c r="AVZ241" s="98"/>
      <c r="AWA241" s="49"/>
      <c r="AWB241" s="405"/>
      <c r="AWC241" s="405"/>
      <c r="AWD241" s="277"/>
      <c r="AWE241" s="277"/>
      <c r="AWF241" s="277"/>
      <c r="AWG241" s="277"/>
      <c r="AWH241" s="277"/>
      <c r="AWI241" s="277"/>
      <c r="AWJ241" s="277"/>
      <c r="AWK241" s="277"/>
      <c r="AWL241" s="402"/>
      <c r="AWM241" s="404"/>
      <c r="AWN241" s="49"/>
      <c r="AWO241" s="49"/>
      <c r="AWP241" s="49"/>
      <c r="AWQ241" s="99"/>
      <c r="AWR241" s="98"/>
      <c r="AWS241" s="49"/>
      <c r="AWT241" s="405"/>
      <c r="AWU241" s="405"/>
      <c r="AWV241" s="277"/>
      <c r="AWW241" s="277"/>
      <c r="AWX241" s="277"/>
      <c r="AWY241" s="277"/>
      <c r="AWZ241" s="277"/>
      <c r="AXA241" s="277"/>
      <c r="AXB241" s="277"/>
      <c r="AXC241" s="277"/>
      <c r="AXD241" s="402"/>
      <c r="AXE241" s="404"/>
      <c r="AXF241" s="49"/>
      <c r="AXG241" s="49"/>
      <c r="AXH241" s="49"/>
      <c r="AXI241" s="99"/>
      <c r="AXJ241" s="98"/>
      <c r="AXK241" s="49"/>
      <c r="AXL241" s="405"/>
      <c r="AXM241" s="405"/>
      <c r="AXN241" s="277"/>
      <c r="AXO241" s="277"/>
      <c r="AXP241" s="277"/>
      <c r="AXQ241" s="277"/>
      <c r="AXR241" s="277"/>
      <c r="AXS241" s="277"/>
      <c r="AXT241" s="277"/>
      <c r="AXU241" s="277"/>
      <c r="AXV241" s="402"/>
      <c r="AXW241" s="404"/>
      <c r="AXX241" s="49"/>
      <c r="AXY241" s="49"/>
      <c r="AXZ241" s="49"/>
      <c r="AYA241" s="99"/>
      <c r="AYB241" s="98"/>
      <c r="AYC241" s="49"/>
      <c r="AYD241" s="405"/>
      <c r="AYE241" s="405"/>
      <c r="AYF241" s="277"/>
      <c r="AYG241" s="277"/>
      <c r="AYH241" s="277"/>
      <c r="AYI241" s="277"/>
      <c r="AYJ241" s="277"/>
      <c r="AYK241" s="277"/>
      <c r="AYL241" s="277"/>
      <c r="AYM241" s="277"/>
      <c r="AYN241" s="402"/>
      <c r="AYO241" s="404"/>
      <c r="AYP241" s="49"/>
      <c r="AYQ241" s="49"/>
      <c r="AYR241" s="49"/>
      <c r="AYS241" s="99"/>
      <c r="AYT241" s="98"/>
      <c r="AYU241" s="49"/>
      <c r="AYV241" s="405"/>
      <c r="AYW241" s="405"/>
      <c r="AYX241" s="277"/>
      <c r="AYY241" s="277"/>
      <c r="AYZ241" s="277"/>
      <c r="AZA241" s="277"/>
      <c r="AZB241" s="277"/>
      <c r="AZC241" s="277"/>
      <c r="AZD241" s="277"/>
      <c r="AZE241" s="277"/>
      <c r="AZF241" s="402"/>
      <c r="AZG241" s="404"/>
      <c r="AZH241" s="49"/>
      <c r="AZI241" s="49"/>
      <c r="AZJ241" s="49"/>
      <c r="AZK241" s="99"/>
      <c r="AZL241" s="98"/>
      <c r="AZM241" s="49"/>
      <c r="AZN241" s="405"/>
      <c r="AZO241" s="405"/>
      <c r="AZP241" s="277"/>
      <c r="AZQ241" s="277"/>
      <c r="AZR241" s="277"/>
      <c r="AZS241" s="277"/>
      <c r="AZT241" s="277"/>
      <c r="AZU241" s="277"/>
      <c r="AZV241" s="277"/>
      <c r="AZW241" s="277"/>
      <c r="AZX241" s="402"/>
      <c r="AZY241" s="404"/>
      <c r="AZZ241" s="49"/>
      <c r="BAA241" s="49"/>
      <c r="BAB241" s="49"/>
      <c r="BAC241" s="99"/>
      <c r="BAD241" s="98"/>
      <c r="BAE241" s="49"/>
      <c r="BAF241" s="405"/>
      <c r="BAG241" s="405"/>
      <c r="BAH241" s="277"/>
      <c r="BAI241" s="277"/>
      <c r="BAJ241" s="277"/>
      <c r="BAK241" s="277"/>
      <c r="BAL241" s="277"/>
      <c r="BAM241" s="277"/>
      <c r="BAN241" s="277"/>
      <c r="BAO241" s="277"/>
      <c r="BAP241" s="402"/>
      <c r="BAQ241" s="404"/>
      <c r="BAR241" s="49"/>
      <c r="BAS241" s="49"/>
      <c r="BAT241" s="49"/>
      <c r="BAU241" s="99"/>
      <c r="BAV241" s="98"/>
      <c r="BAW241" s="49"/>
      <c r="BAX241" s="405"/>
      <c r="BAY241" s="405"/>
      <c r="BAZ241" s="277"/>
      <c r="BBA241" s="277"/>
      <c r="BBB241" s="277"/>
      <c r="BBC241" s="277"/>
      <c r="BBD241" s="277"/>
      <c r="BBE241" s="277"/>
      <c r="BBF241" s="277"/>
      <c r="BBG241" s="277"/>
      <c r="BBH241" s="402"/>
      <c r="BBI241" s="404"/>
      <c r="BBJ241" s="49"/>
      <c r="BBK241" s="49"/>
      <c r="BBL241" s="49"/>
      <c r="BBM241" s="99"/>
      <c r="BBN241" s="98"/>
      <c r="BBO241" s="49"/>
      <c r="BBP241" s="405"/>
      <c r="BBQ241" s="405"/>
      <c r="BBR241" s="277"/>
      <c r="BBS241" s="277"/>
      <c r="BBT241" s="277"/>
      <c r="BBU241" s="277"/>
      <c r="BBV241" s="277"/>
      <c r="BBW241" s="277"/>
      <c r="BBX241" s="277"/>
      <c r="BBY241" s="277"/>
      <c r="BBZ241" s="402"/>
      <c r="BCA241" s="404"/>
      <c r="BCB241" s="49"/>
      <c r="BCC241" s="49"/>
      <c r="BCD241" s="49"/>
      <c r="BCE241" s="99"/>
      <c r="BCF241" s="98"/>
      <c r="BCG241" s="49"/>
      <c r="BCH241" s="405"/>
      <c r="BCI241" s="405"/>
      <c r="BCJ241" s="277"/>
      <c r="BCK241" s="277"/>
      <c r="BCL241" s="277"/>
      <c r="BCM241" s="277"/>
      <c r="BCN241" s="277"/>
      <c r="BCO241" s="277"/>
      <c r="BCP241" s="277"/>
      <c r="BCQ241" s="277"/>
      <c r="BCR241" s="402"/>
      <c r="BCS241" s="404"/>
      <c r="BCT241" s="49"/>
      <c r="BCU241" s="49"/>
      <c r="BCV241" s="49"/>
      <c r="BCW241" s="99"/>
      <c r="BCX241" s="98"/>
      <c r="BCY241" s="49"/>
      <c r="BCZ241" s="405"/>
      <c r="BDA241" s="405"/>
      <c r="BDB241" s="277"/>
      <c r="BDC241" s="277"/>
      <c r="BDD241" s="277"/>
      <c r="BDE241" s="277"/>
      <c r="BDF241" s="277"/>
      <c r="BDG241" s="277"/>
      <c r="BDH241" s="277"/>
      <c r="BDI241" s="277"/>
      <c r="BDJ241" s="402"/>
      <c r="BDK241" s="404"/>
      <c r="BDL241" s="49"/>
      <c r="BDM241" s="49"/>
      <c r="BDN241" s="49"/>
      <c r="BDO241" s="99"/>
      <c r="BDP241" s="98"/>
      <c r="BDQ241" s="49"/>
      <c r="BDR241" s="405"/>
      <c r="BDS241" s="405"/>
      <c r="BDT241" s="277"/>
      <c r="BDU241" s="277"/>
      <c r="BDV241" s="277"/>
      <c r="BDW241" s="277"/>
      <c r="BDX241" s="277"/>
      <c r="BDY241" s="277"/>
      <c r="BDZ241" s="277"/>
      <c r="BEA241" s="277"/>
      <c r="BEB241" s="402"/>
      <c r="BEC241" s="404"/>
      <c r="BED241" s="49"/>
      <c r="BEE241" s="49"/>
      <c r="BEF241" s="49"/>
      <c r="BEG241" s="99"/>
      <c r="BEH241" s="98"/>
      <c r="BEI241" s="49"/>
      <c r="BEJ241" s="405"/>
      <c r="BEK241" s="405"/>
      <c r="BEL241" s="277"/>
      <c r="BEM241" s="277"/>
      <c r="BEN241" s="277"/>
      <c r="BEO241" s="277"/>
      <c r="BEP241" s="277"/>
      <c r="BEQ241" s="277"/>
      <c r="BER241" s="277"/>
      <c r="BES241" s="277"/>
      <c r="BET241" s="402"/>
      <c r="BEU241" s="404"/>
      <c r="BEV241" s="49"/>
      <c r="BEW241" s="49"/>
      <c r="BEX241" s="49"/>
      <c r="BEY241" s="99"/>
      <c r="BEZ241" s="98"/>
      <c r="BFA241" s="49"/>
      <c r="BFB241" s="405"/>
      <c r="BFC241" s="405"/>
      <c r="BFD241" s="277"/>
      <c r="BFE241" s="277"/>
      <c r="BFF241" s="277"/>
      <c r="BFG241" s="277"/>
      <c r="BFH241" s="277"/>
      <c r="BFI241" s="277"/>
      <c r="BFJ241" s="277"/>
      <c r="BFK241" s="277"/>
      <c r="BFL241" s="402"/>
      <c r="BFM241" s="404"/>
      <c r="BFN241" s="49"/>
      <c r="BFO241" s="49"/>
      <c r="BFP241" s="49"/>
      <c r="BFQ241" s="99"/>
      <c r="BFR241" s="98"/>
      <c r="BFS241" s="49"/>
      <c r="BFT241" s="405"/>
      <c r="BFU241" s="405"/>
      <c r="BFV241" s="277"/>
      <c r="BFW241" s="277"/>
      <c r="BFX241" s="277"/>
      <c r="BFY241" s="277"/>
      <c r="BFZ241" s="277"/>
      <c r="BGA241" s="277"/>
      <c r="BGB241" s="277"/>
      <c r="BGC241" s="277"/>
      <c r="BGD241" s="402"/>
      <c r="BGE241" s="404"/>
      <c r="BGF241" s="49"/>
      <c r="BGG241" s="49"/>
      <c r="BGH241" s="49"/>
      <c r="BGI241" s="99"/>
      <c r="BGJ241" s="98"/>
      <c r="BGK241" s="49"/>
      <c r="BGL241" s="405"/>
      <c r="BGM241" s="405"/>
      <c r="BGN241" s="277"/>
      <c r="BGO241" s="277"/>
      <c r="BGP241" s="277"/>
      <c r="BGQ241" s="277"/>
      <c r="BGR241" s="277"/>
      <c r="BGS241" s="277"/>
      <c r="BGT241" s="277"/>
      <c r="BGU241" s="277"/>
      <c r="BGV241" s="402"/>
      <c r="BGW241" s="404"/>
      <c r="BGX241" s="49"/>
      <c r="BGY241" s="49"/>
      <c r="BGZ241" s="49"/>
      <c r="BHA241" s="99"/>
      <c r="BHB241" s="98"/>
      <c r="BHC241" s="49"/>
      <c r="BHD241" s="405"/>
      <c r="BHE241" s="405"/>
      <c r="BHF241" s="277"/>
      <c r="BHG241" s="277"/>
      <c r="BHH241" s="277"/>
      <c r="BHI241" s="277"/>
      <c r="BHJ241" s="277"/>
      <c r="BHK241" s="277"/>
      <c r="BHL241" s="277"/>
      <c r="BHM241" s="277"/>
      <c r="BHN241" s="402"/>
      <c r="BHO241" s="404"/>
      <c r="BHP241" s="49"/>
      <c r="BHQ241" s="49"/>
      <c r="BHR241" s="49"/>
      <c r="BHS241" s="99"/>
      <c r="BHT241" s="98"/>
      <c r="BHU241" s="49"/>
      <c r="BHV241" s="405"/>
      <c r="BHW241" s="405"/>
      <c r="BHX241" s="277"/>
      <c r="BHY241" s="277"/>
      <c r="BHZ241" s="277"/>
      <c r="BIA241" s="277"/>
      <c r="BIB241" s="277"/>
      <c r="BIC241" s="277"/>
      <c r="BID241" s="277"/>
      <c r="BIE241" s="277"/>
      <c r="BIF241" s="402"/>
      <c r="BIG241" s="404"/>
      <c r="BIH241" s="49"/>
      <c r="BII241" s="49"/>
      <c r="BIJ241" s="49"/>
      <c r="BIK241" s="99"/>
      <c r="BIL241" s="98"/>
      <c r="BIM241" s="49"/>
      <c r="BIN241" s="405"/>
      <c r="BIO241" s="405"/>
      <c r="BIP241" s="277"/>
      <c r="BIQ241" s="277"/>
      <c r="BIR241" s="277"/>
      <c r="BIS241" s="277"/>
      <c r="BIT241" s="277"/>
      <c r="BIU241" s="277"/>
      <c r="BIV241" s="277"/>
      <c r="BIW241" s="277"/>
      <c r="BIX241" s="402"/>
      <c r="BIY241" s="404"/>
      <c r="BIZ241" s="49"/>
      <c r="BJA241" s="49"/>
      <c r="BJB241" s="49"/>
      <c r="BJC241" s="99"/>
      <c r="BJD241" s="98"/>
      <c r="BJE241" s="49"/>
      <c r="BJF241" s="405"/>
      <c r="BJG241" s="405"/>
      <c r="BJH241" s="277"/>
      <c r="BJI241" s="277"/>
      <c r="BJJ241" s="277"/>
      <c r="BJK241" s="277"/>
      <c r="BJL241" s="277"/>
      <c r="BJM241" s="277"/>
      <c r="BJN241" s="277"/>
      <c r="BJO241" s="277"/>
      <c r="BJP241" s="402"/>
      <c r="BJQ241" s="404"/>
      <c r="BJR241" s="49"/>
      <c r="BJS241" s="49"/>
      <c r="BJT241" s="49"/>
      <c r="BJU241" s="99"/>
      <c r="BJV241" s="98"/>
      <c r="BJW241" s="49"/>
      <c r="BJX241" s="405"/>
      <c r="BJY241" s="405"/>
      <c r="BJZ241" s="277"/>
      <c r="BKA241" s="277"/>
      <c r="BKB241" s="277"/>
      <c r="BKC241" s="277"/>
      <c r="BKD241" s="277"/>
      <c r="BKE241" s="277"/>
      <c r="BKF241" s="277"/>
      <c r="BKG241" s="277"/>
      <c r="BKH241" s="402"/>
      <c r="BKI241" s="404"/>
      <c r="BKJ241" s="49"/>
      <c r="BKK241" s="49"/>
      <c r="BKL241" s="49"/>
      <c r="BKM241" s="99"/>
      <c r="BKN241" s="98"/>
      <c r="BKO241" s="49"/>
      <c r="BKP241" s="405"/>
      <c r="BKQ241" s="405"/>
      <c r="BKR241" s="277"/>
      <c r="BKS241" s="277"/>
      <c r="BKT241" s="277"/>
      <c r="BKU241" s="277"/>
      <c r="BKV241" s="277"/>
      <c r="BKW241" s="277"/>
      <c r="BKX241" s="277"/>
      <c r="BKY241" s="277"/>
      <c r="BKZ241" s="402"/>
      <c r="BLA241" s="404"/>
      <c r="BLB241" s="49"/>
      <c r="BLC241" s="49"/>
      <c r="BLD241" s="49"/>
      <c r="BLE241" s="99"/>
      <c r="BLF241" s="98"/>
      <c r="BLG241" s="49"/>
      <c r="BLH241" s="405"/>
      <c r="BLI241" s="405"/>
      <c r="BLJ241" s="277"/>
      <c r="BLK241" s="277"/>
      <c r="BLL241" s="277"/>
      <c r="BLM241" s="277"/>
      <c r="BLN241" s="277"/>
      <c r="BLO241" s="277"/>
      <c r="BLP241" s="277"/>
      <c r="BLQ241" s="277"/>
      <c r="BLR241" s="402"/>
      <c r="BLS241" s="404"/>
      <c r="BLT241" s="49"/>
      <c r="BLU241" s="49"/>
      <c r="BLV241" s="49"/>
      <c r="BLW241" s="99"/>
      <c r="BLX241" s="98"/>
      <c r="BLY241" s="49"/>
      <c r="BLZ241" s="405"/>
      <c r="BMA241" s="405"/>
      <c r="BMB241" s="277"/>
      <c r="BMC241" s="277"/>
      <c r="BMD241" s="277"/>
      <c r="BME241" s="277"/>
      <c r="BMF241" s="277"/>
      <c r="BMG241" s="277"/>
      <c r="BMH241" s="277"/>
      <c r="BMI241" s="277"/>
      <c r="BMJ241" s="402"/>
      <c r="BMK241" s="404"/>
      <c r="BML241" s="49"/>
      <c r="BMM241" s="49"/>
      <c r="BMN241" s="49"/>
      <c r="BMO241" s="99"/>
      <c r="BMP241" s="98"/>
      <c r="BMQ241" s="49"/>
      <c r="BMR241" s="405"/>
      <c r="BMS241" s="405"/>
      <c r="BMT241" s="277"/>
      <c r="BMU241" s="277"/>
      <c r="BMV241" s="277"/>
      <c r="BMW241" s="277"/>
      <c r="BMX241" s="277"/>
      <c r="BMY241" s="277"/>
      <c r="BMZ241" s="277"/>
      <c r="BNA241" s="277"/>
      <c r="BNB241" s="402"/>
      <c r="BNC241" s="404"/>
      <c r="BND241" s="49"/>
      <c r="BNE241" s="49"/>
      <c r="BNF241" s="49"/>
      <c r="BNG241" s="99"/>
      <c r="BNH241" s="98"/>
      <c r="BNI241" s="49"/>
      <c r="BNJ241" s="405"/>
      <c r="BNK241" s="405"/>
      <c r="BNL241" s="277"/>
      <c r="BNM241" s="277"/>
      <c r="BNN241" s="277"/>
      <c r="BNO241" s="277"/>
      <c r="BNP241" s="277"/>
      <c r="BNQ241" s="277"/>
      <c r="BNR241" s="277"/>
      <c r="BNS241" s="277"/>
      <c r="BNT241" s="402"/>
      <c r="BNU241" s="404"/>
      <c r="BNV241" s="49"/>
      <c r="BNW241" s="49"/>
      <c r="BNX241" s="49"/>
      <c r="BNY241" s="99"/>
      <c r="BNZ241" s="98"/>
      <c r="BOA241" s="49"/>
      <c r="BOB241" s="405"/>
      <c r="BOC241" s="405"/>
      <c r="BOD241" s="277"/>
      <c r="BOE241" s="277"/>
      <c r="BOF241" s="277"/>
      <c r="BOG241" s="277"/>
      <c r="BOH241" s="277"/>
      <c r="BOI241" s="277"/>
      <c r="BOJ241" s="277"/>
      <c r="BOK241" s="277"/>
      <c r="BOL241" s="402"/>
      <c r="BOM241" s="404"/>
      <c r="BON241" s="49"/>
      <c r="BOO241" s="49"/>
      <c r="BOP241" s="49"/>
      <c r="BOQ241" s="99"/>
      <c r="BOR241" s="98"/>
      <c r="BOS241" s="49"/>
      <c r="BOT241" s="405"/>
      <c r="BOU241" s="405"/>
      <c r="BOV241" s="277"/>
      <c r="BOW241" s="277"/>
      <c r="BOX241" s="277"/>
      <c r="BOY241" s="277"/>
      <c r="BOZ241" s="277"/>
      <c r="BPA241" s="277"/>
      <c r="BPB241" s="277"/>
      <c r="BPC241" s="277"/>
      <c r="BPD241" s="402"/>
      <c r="BPE241" s="404"/>
      <c r="BPF241" s="49"/>
      <c r="BPG241" s="49"/>
      <c r="BPH241" s="49"/>
      <c r="BPI241" s="99"/>
      <c r="BPJ241" s="98"/>
      <c r="BPK241" s="49"/>
      <c r="BPL241" s="405"/>
      <c r="BPM241" s="405"/>
      <c r="BPN241" s="277"/>
      <c r="BPO241" s="277"/>
      <c r="BPP241" s="277"/>
      <c r="BPQ241" s="277"/>
      <c r="BPR241" s="277"/>
      <c r="BPS241" s="277"/>
      <c r="BPT241" s="277"/>
      <c r="BPU241" s="277"/>
      <c r="BPV241" s="402"/>
      <c r="BPW241" s="404"/>
      <c r="BPX241" s="49"/>
      <c r="BPY241" s="49"/>
      <c r="BPZ241" s="49"/>
      <c r="BQA241" s="99"/>
      <c r="BQB241" s="98"/>
      <c r="BQC241" s="49"/>
      <c r="BQD241" s="405"/>
      <c r="BQE241" s="405"/>
      <c r="BQF241" s="277"/>
      <c r="BQG241" s="277"/>
      <c r="BQH241" s="277"/>
      <c r="BQI241" s="277"/>
      <c r="BQJ241" s="277"/>
      <c r="BQK241" s="277"/>
      <c r="BQL241" s="277"/>
      <c r="BQM241" s="277"/>
      <c r="BQN241" s="402"/>
      <c r="BQO241" s="404"/>
      <c r="BQP241" s="49"/>
      <c r="BQQ241" s="49"/>
      <c r="BQR241" s="49"/>
      <c r="BQS241" s="99"/>
      <c r="BQT241" s="98"/>
      <c r="BQU241" s="49"/>
      <c r="BQV241" s="405"/>
      <c r="BQW241" s="405"/>
      <c r="BQX241" s="277"/>
      <c r="BQY241" s="277"/>
      <c r="BQZ241" s="277"/>
      <c r="BRA241" s="277"/>
      <c r="BRB241" s="277"/>
      <c r="BRC241" s="277"/>
      <c r="BRD241" s="277"/>
      <c r="BRE241" s="277"/>
      <c r="BRF241" s="402"/>
      <c r="BRG241" s="404"/>
      <c r="BRH241" s="49"/>
      <c r="BRI241" s="49"/>
      <c r="BRJ241" s="49"/>
      <c r="BRK241" s="99"/>
      <c r="BRL241" s="98"/>
      <c r="BRM241" s="49"/>
      <c r="BRN241" s="405"/>
      <c r="BRO241" s="405"/>
      <c r="BRP241" s="277"/>
      <c r="BRQ241" s="277"/>
      <c r="BRR241" s="277"/>
      <c r="BRS241" s="277"/>
      <c r="BRT241" s="277"/>
      <c r="BRU241" s="277"/>
      <c r="BRV241" s="277"/>
      <c r="BRW241" s="277"/>
      <c r="BRX241" s="402"/>
      <c r="BRY241" s="404"/>
      <c r="BRZ241" s="49"/>
      <c r="BSA241" s="49"/>
      <c r="BSB241" s="49"/>
      <c r="BSC241" s="99"/>
      <c r="BSD241" s="98"/>
      <c r="BSE241" s="49"/>
      <c r="BSF241" s="405"/>
      <c r="BSG241" s="405"/>
      <c r="BSH241" s="277"/>
      <c r="BSI241" s="277"/>
      <c r="BSJ241" s="277"/>
      <c r="BSK241" s="277"/>
      <c r="BSL241" s="277"/>
      <c r="BSM241" s="277"/>
      <c r="BSN241" s="277"/>
      <c r="BSO241" s="277"/>
      <c r="BSP241" s="402"/>
      <c r="BSQ241" s="404"/>
      <c r="BSR241" s="49"/>
      <c r="BSS241" s="49"/>
      <c r="BST241" s="49"/>
      <c r="BSU241" s="99"/>
      <c r="BSV241" s="98"/>
      <c r="BSW241" s="49"/>
      <c r="BSX241" s="405"/>
      <c r="BSY241" s="405"/>
      <c r="BSZ241" s="277"/>
      <c r="BTA241" s="277"/>
      <c r="BTB241" s="277"/>
      <c r="BTC241" s="277"/>
      <c r="BTD241" s="277"/>
      <c r="BTE241" s="277"/>
      <c r="BTF241" s="277"/>
      <c r="BTG241" s="277"/>
      <c r="BTH241" s="402"/>
      <c r="BTI241" s="404"/>
      <c r="BTJ241" s="49"/>
      <c r="BTK241" s="49"/>
      <c r="BTL241" s="49"/>
      <c r="BTM241" s="99"/>
      <c r="BTN241" s="98"/>
      <c r="BTO241" s="49"/>
      <c r="BTP241" s="405"/>
      <c r="BTQ241" s="405"/>
      <c r="BTR241" s="277"/>
      <c r="BTS241" s="277"/>
      <c r="BTT241" s="277"/>
      <c r="BTU241" s="277"/>
      <c r="BTV241" s="277"/>
      <c r="BTW241" s="277"/>
      <c r="BTX241" s="277"/>
      <c r="BTY241" s="277"/>
      <c r="BTZ241" s="402"/>
      <c r="BUA241" s="404"/>
      <c r="BUB241" s="49"/>
      <c r="BUC241" s="49"/>
      <c r="BUD241" s="49"/>
      <c r="BUE241" s="99"/>
      <c r="BUF241" s="98"/>
      <c r="BUG241" s="49"/>
      <c r="BUH241" s="405"/>
      <c r="BUI241" s="405"/>
      <c r="BUJ241" s="277"/>
      <c r="BUK241" s="277"/>
      <c r="BUL241" s="277"/>
      <c r="BUM241" s="277"/>
      <c r="BUN241" s="277"/>
      <c r="BUO241" s="277"/>
      <c r="BUP241" s="277"/>
      <c r="BUQ241" s="277"/>
      <c r="BUR241" s="402"/>
      <c r="BUS241" s="404"/>
      <c r="BUT241" s="49"/>
      <c r="BUU241" s="49"/>
      <c r="BUV241" s="49"/>
      <c r="BUW241" s="99"/>
      <c r="BUX241" s="98"/>
      <c r="BUY241" s="49"/>
      <c r="BUZ241" s="405"/>
      <c r="BVA241" s="405"/>
      <c r="BVB241" s="277"/>
      <c r="BVC241" s="277"/>
      <c r="BVD241" s="277"/>
      <c r="BVE241" s="277"/>
      <c r="BVF241" s="277"/>
      <c r="BVG241" s="277"/>
      <c r="BVH241" s="277"/>
      <c r="BVI241" s="277"/>
      <c r="BVJ241" s="402"/>
      <c r="BVK241" s="404"/>
      <c r="BVL241" s="49"/>
      <c r="BVM241" s="49"/>
      <c r="BVN241" s="49"/>
      <c r="BVO241" s="99"/>
      <c r="BVP241" s="98"/>
      <c r="BVQ241" s="49"/>
      <c r="BVR241" s="405"/>
      <c r="BVS241" s="405"/>
      <c r="BVT241" s="277"/>
      <c r="BVU241" s="277"/>
      <c r="BVV241" s="277"/>
      <c r="BVW241" s="277"/>
      <c r="BVX241" s="277"/>
      <c r="BVY241" s="277"/>
      <c r="BVZ241" s="277"/>
      <c r="BWA241" s="277"/>
      <c r="BWB241" s="402"/>
      <c r="BWC241" s="404"/>
      <c r="BWD241" s="49"/>
      <c r="BWE241" s="49"/>
      <c r="BWF241" s="49"/>
      <c r="BWG241" s="99"/>
      <c r="BWH241" s="98"/>
      <c r="BWI241" s="49"/>
      <c r="BWJ241" s="405"/>
      <c r="BWK241" s="405"/>
      <c r="BWL241" s="277"/>
      <c r="BWM241" s="277"/>
      <c r="BWN241" s="277"/>
      <c r="BWO241" s="277"/>
      <c r="BWP241" s="277"/>
      <c r="BWQ241" s="277"/>
      <c r="BWR241" s="277"/>
      <c r="BWS241" s="277"/>
      <c r="BWT241" s="402"/>
      <c r="BWU241" s="404"/>
      <c r="BWV241" s="49"/>
      <c r="BWW241" s="49"/>
      <c r="BWX241" s="49"/>
      <c r="BWY241" s="99"/>
      <c r="BWZ241" s="98"/>
      <c r="BXA241" s="49"/>
      <c r="BXB241" s="405"/>
      <c r="BXC241" s="405"/>
      <c r="BXD241" s="277"/>
      <c r="BXE241" s="277"/>
      <c r="BXF241" s="277"/>
      <c r="BXG241" s="277"/>
      <c r="BXH241" s="277"/>
      <c r="BXI241" s="277"/>
      <c r="BXJ241" s="277"/>
      <c r="BXK241" s="277"/>
      <c r="BXL241" s="402"/>
      <c r="BXM241" s="404"/>
      <c r="BXN241" s="49"/>
      <c r="BXO241" s="49"/>
      <c r="BXP241" s="49"/>
      <c r="BXQ241" s="99"/>
      <c r="BXR241" s="98"/>
      <c r="BXS241" s="49"/>
      <c r="BXT241" s="405"/>
      <c r="BXU241" s="405"/>
      <c r="BXV241" s="277"/>
      <c r="BXW241" s="277"/>
      <c r="BXX241" s="277"/>
      <c r="BXY241" s="277"/>
      <c r="BXZ241" s="277"/>
      <c r="BYA241" s="277"/>
      <c r="BYB241" s="277"/>
      <c r="BYC241" s="277"/>
      <c r="BYD241" s="402"/>
      <c r="BYE241" s="404"/>
      <c r="BYF241" s="49"/>
      <c r="BYG241" s="49"/>
      <c r="BYH241" s="49"/>
      <c r="BYI241" s="99"/>
      <c r="BYJ241" s="98"/>
      <c r="BYK241" s="49"/>
      <c r="BYL241" s="405"/>
      <c r="BYM241" s="405"/>
      <c r="BYN241" s="277"/>
      <c r="BYO241" s="277"/>
      <c r="BYP241" s="277"/>
      <c r="BYQ241" s="277"/>
      <c r="BYR241" s="277"/>
      <c r="BYS241" s="277"/>
      <c r="BYT241" s="277"/>
      <c r="BYU241" s="277"/>
      <c r="BYV241" s="402"/>
      <c r="BYW241" s="404"/>
      <c r="BYX241" s="49"/>
      <c r="BYY241" s="49"/>
      <c r="BYZ241" s="49"/>
      <c r="BZA241" s="99"/>
      <c r="BZB241" s="98"/>
      <c r="BZC241" s="49"/>
      <c r="BZD241" s="405"/>
      <c r="BZE241" s="405"/>
      <c r="BZF241" s="277"/>
      <c r="BZG241" s="277"/>
      <c r="BZH241" s="277"/>
      <c r="BZI241" s="277"/>
      <c r="BZJ241" s="277"/>
      <c r="BZK241" s="277"/>
      <c r="BZL241" s="277"/>
      <c r="BZM241" s="277"/>
      <c r="BZN241" s="402"/>
      <c r="BZO241" s="404"/>
      <c r="BZP241" s="49"/>
      <c r="BZQ241" s="49"/>
      <c r="BZR241" s="49"/>
      <c r="BZS241" s="99"/>
      <c r="BZT241" s="98"/>
      <c r="BZU241" s="49"/>
      <c r="BZV241" s="405"/>
      <c r="BZW241" s="405"/>
      <c r="BZX241" s="277"/>
      <c r="BZY241" s="277"/>
      <c r="BZZ241" s="277"/>
      <c r="CAA241" s="277"/>
      <c r="CAB241" s="277"/>
      <c r="CAC241" s="277"/>
      <c r="CAD241" s="277"/>
      <c r="CAE241" s="277"/>
      <c r="CAF241" s="402"/>
      <c r="CAG241" s="404"/>
      <c r="CAH241" s="49"/>
      <c r="CAI241" s="49"/>
      <c r="CAJ241" s="49"/>
      <c r="CAK241" s="99"/>
      <c r="CAL241" s="98"/>
      <c r="CAM241" s="49"/>
      <c r="CAN241" s="405"/>
      <c r="CAO241" s="405"/>
      <c r="CAP241" s="277"/>
      <c r="CAQ241" s="277"/>
      <c r="CAR241" s="277"/>
      <c r="CAS241" s="277"/>
      <c r="CAT241" s="277"/>
      <c r="CAU241" s="277"/>
      <c r="CAV241" s="277"/>
      <c r="CAW241" s="277"/>
      <c r="CAX241" s="402"/>
      <c r="CAY241" s="404"/>
      <c r="CAZ241" s="49"/>
      <c r="CBA241" s="49"/>
      <c r="CBB241" s="49"/>
      <c r="CBC241" s="99"/>
      <c r="CBD241" s="98"/>
      <c r="CBE241" s="49"/>
      <c r="CBF241" s="405"/>
      <c r="CBG241" s="405"/>
      <c r="CBH241" s="277"/>
      <c r="CBI241" s="277"/>
      <c r="CBJ241" s="277"/>
      <c r="CBK241" s="277"/>
      <c r="CBL241" s="277"/>
      <c r="CBM241" s="277"/>
      <c r="CBN241" s="277"/>
      <c r="CBO241" s="277"/>
      <c r="CBP241" s="402"/>
      <c r="CBQ241" s="404"/>
      <c r="CBR241" s="49"/>
      <c r="CBS241" s="49"/>
      <c r="CBT241" s="49"/>
      <c r="CBU241" s="99"/>
      <c r="CBV241" s="98"/>
      <c r="CBW241" s="49"/>
      <c r="CBX241" s="405"/>
      <c r="CBY241" s="405"/>
      <c r="CBZ241" s="277"/>
      <c r="CCA241" s="277"/>
      <c r="CCB241" s="277"/>
      <c r="CCC241" s="277"/>
      <c r="CCD241" s="277"/>
      <c r="CCE241" s="277"/>
      <c r="CCF241" s="277"/>
      <c r="CCG241" s="277"/>
      <c r="CCH241" s="402"/>
      <c r="CCI241" s="404"/>
      <c r="CCJ241" s="49"/>
      <c r="CCK241" s="49"/>
      <c r="CCL241" s="49"/>
      <c r="CCM241" s="99"/>
      <c r="CCN241" s="98"/>
      <c r="CCO241" s="49"/>
      <c r="CCP241" s="405"/>
      <c r="CCQ241" s="405"/>
      <c r="CCR241" s="277"/>
      <c r="CCS241" s="277"/>
      <c r="CCT241" s="277"/>
      <c r="CCU241" s="277"/>
      <c r="CCV241" s="277"/>
      <c r="CCW241" s="277"/>
      <c r="CCX241" s="277"/>
      <c r="CCY241" s="277"/>
      <c r="CCZ241" s="402"/>
      <c r="CDA241" s="404"/>
      <c r="CDB241" s="49"/>
      <c r="CDC241" s="49"/>
      <c r="CDD241" s="49"/>
      <c r="CDE241" s="99"/>
      <c r="CDF241" s="98"/>
      <c r="CDG241" s="49"/>
      <c r="CDH241" s="405"/>
      <c r="CDI241" s="405"/>
      <c r="CDJ241" s="277"/>
      <c r="CDK241" s="277"/>
      <c r="CDL241" s="277"/>
      <c r="CDM241" s="277"/>
      <c r="CDN241" s="277"/>
      <c r="CDO241" s="277"/>
      <c r="CDP241" s="277"/>
      <c r="CDQ241" s="277"/>
      <c r="CDR241" s="402"/>
      <c r="CDS241" s="404"/>
      <c r="CDT241" s="49"/>
      <c r="CDU241" s="49"/>
      <c r="CDV241" s="49"/>
      <c r="CDW241" s="99"/>
      <c r="CDX241" s="98"/>
      <c r="CDY241" s="49"/>
      <c r="CDZ241" s="405"/>
      <c r="CEA241" s="405"/>
      <c r="CEB241" s="277"/>
      <c r="CEC241" s="277"/>
      <c r="CED241" s="277"/>
      <c r="CEE241" s="277"/>
      <c r="CEF241" s="277"/>
      <c r="CEG241" s="277"/>
      <c r="CEH241" s="277"/>
      <c r="CEI241" s="277"/>
      <c r="CEJ241" s="402"/>
      <c r="CEK241" s="404"/>
      <c r="CEL241" s="49"/>
      <c r="CEM241" s="49"/>
      <c r="CEN241" s="49"/>
      <c r="CEO241" s="99"/>
      <c r="CEP241" s="98"/>
      <c r="CEQ241" s="49"/>
      <c r="CER241" s="405"/>
      <c r="CES241" s="405"/>
      <c r="CET241" s="277"/>
      <c r="CEU241" s="277"/>
      <c r="CEV241" s="277"/>
      <c r="CEW241" s="277"/>
      <c r="CEX241" s="277"/>
      <c r="CEY241" s="277"/>
      <c r="CEZ241" s="277"/>
      <c r="CFA241" s="277"/>
      <c r="CFB241" s="402"/>
      <c r="CFC241" s="404"/>
      <c r="CFD241" s="49"/>
      <c r="CFE241" s="49"/>
      <c r="CFF241" s="49"/>
      <c r="CFG241" s="99"/>
      <c r="CFH241" s="98"/>
      <c r="CFI241" s="49"/>
      <c r="CFJ241" s="405"/>
      <c r="CFK241" s="405"/>
      <c r="CFL241" s="277"/>
      <c r="CFM241" s="277"/>
      <c r="CFN241" s="277"/>
      <c r="CFO241" s="277"/>
      <c r="CFP241" s="277"/>
      <c r="CFQ241" s="277"/>
      <c r="CFR241" s="277"/>
      <c r="CFS241" s="277"/>
      <c r="CFT241" s="402"/>
      <c r="CFU241" s="404"/>
      <c r="CFV241" s="49"/>
      <c r="CFW241" s="49"/>
      <c r="CFX241" s="49"/>
      <c r="CFY241" s="99"/>
      <c r="CFZ241" s="98"/>
      <c r="CGA241" s="49"/>
      <c r="CGB241" s="405"/>
      <c r="CGC241" s="405"/>
      <c r="CGD241" s="277"/>
      <c r="CGE241" s="277"/>
      <c r="CGF241" s="277"/>
      <c r="CGG241" s="277"/>
      <c r="CGH241" s="277"/>
      <c r="CGI241" s="277"/>
      <c r="CGJ241" s="277"/>
      <c r="CGK241" s="277"/>
      <c r="CGL241" s="402"/>
      <c r="CGM241" s="404"/>
      <c r="CGN241" s="49"/>
      <c r="CGO241" s="49"/>
      <c r="CGP241" s="49"/>
      <c r="CGQ241" s="99"/>
      <c r="CGR241" s="98"/>
      <c r="CGS241" s="49"/>
      <c r="CGT241" s="405"/>
      <c r="CGU241" s="405"/>
      <c r="CGV241" s="277"/>
      <c r="CGW241" s="277"/>
      <c r="CGX241" s="277"/>
      <c r="CGY241" s="277"/>
      <c r="CGZ241" s="277"/>
      <c r="CHA241" s="277"/>
      <c r="CHB241" s="277"/>
      <c r="CHC241" s="277"/>
      <c r="CHD241" s="402"/>
      <c r="CHE241" s="404"/>
      <c r="CHF241" s="49"/>
      <c r="CHG241" s="49"/>
      <c r="CHH241" s="49"/>
      <c r="CHI241" s="99"/>
      <c r="CHJ241" s="98"/>
      <c r="CHK241" s="49"/>
      <c r="CHL241" s="405"/>
      <c r="CHM241" s="405"/>
      <c r="CHN241" s="277"/>
      <c r="CHO241" s="277"/>
      <c r="CHP241" s="277"/>
      <c r="CHQ241" s="277"/>
      <c r="CHR241" s="277"/>
      <c r="CHS241" s="277"/>
      <c r="CHT241" s="277"/>
      <c r="CHU241" s="277"/>
      <c r="CHV241" s="402"/>
      <c r="CHW241" s="404"/>
      <c r="CHX241" s="49"/>
      <c r="CHY241" s="49"/>
      <c r="CHZ241" s="49"/>
      <c r="CIA241" s="99"/>
      <c r="CIB241" s="98"/>
      <c r="CIC241" s="49"/>
      <c r="CID241" s="405"/>
      <c r="CIE241" s="405"/>
      <c r="CIF241" s="277"/>
      <c r="CIG241" s="277"/>
      <c r="CIH241" s="277"/>
      <c r="CII241" s="277"/>
      <c r="CIJ241" s="277"/>
      <c r="CIK241" s="277"/>
      <c r="CIL241" s="277"/>
      <c r="CIM241" s="277"/>
      <c r="CIN241" s="402"/>
      <c r="CIO241" s="404"/>
      <c r="CIP241" s="49"/>
      <c r="CIQ241" s="49"/>
      <c r="CIR241" s="49"/>
      <c r="CIS241" s="99"/>
      <c r="CIT241" s="98"/>
      <c r="CIU241" s="49"/>
      <c r="CIV241" s="405"/>
      <c r="CIW241" s="405"/>
      <c r="CIX241" s="277"/>
      <c r="CIY241" s="277"/>
      <c r="CIZ241" s="277"/>
      <c r="CJA241" s="277"/>
      <c r="CJB241" s="277"/>
      <c r="CJC241" s="277"/>
      <c r="CJD241" s="277"/>
      <c r="CJE241" s="277"/>
      <c r="CJF241" s="402"/>
      <c r="CJG241" s="404"/>
      <c r="CJH241" s="49"/>
      <c r="CJI241" s="49"/>
      <c r="CJJ241" s="49"/>
      <c r="CJK241" s="99"/>
      <c r="CJL241" s="98"/>
      <c r="CJM241" s="49"/>
      <c r="CJN241" s="405"/>
      <c r="CJO241" s="405"/>
      <c r="CJP241" s="277"/>
      <c r="CJQ241" s="277"/>
      <c r="CJR241" s="277"/>
      <c r="CJS241" s="277"/>
      <c r="CJT241" s="277"/>
      <c r="CJU241" s="277"/>
      <c r="CJV241" s="277"/>
      <c r="CJW241" s="277"/>
      <c r="CJX241" s="402"/>
      <c r="CJY241" s="404"/>
      <c r="CJZ241" s="49"/>
      <c r="CKA241" s="49"/>
      <c r="CKB241" s="49"/>
      <c r="CKC241" s="99"/>
      <c r="CKD241" s="98"/>
      <c r="CKE241" s="49"/>
      <c r="CKF241" s="405"/>
      <c r="CKG241" s="405"/>
      <c r="CKH241" s="277"/>
      <c r="CKI241" s="277"/>
      <c r="CKJ241" s="277"/>
      <c r="CKK241" s="277"/>
      <c r="CKL241" s="277"/>
      <c r="CKM241" s="277"/>
      <c r="CKN241" s="277"/>
      <c r="CKO241" s="277"/>
      <c r="CKP241" s="402"/>
      <c r="CKQ241" s="404"/>
      <c r="CKR241" s="49"/>
      <c r="CKS241" s="49"/>
      <c r="CKT241" s="49"/>
      <c r="CKU241" s="99"/>
      <c r="CKV241" s="98"/>
      <c r="CKW241" s="49"/>
      <c r="CKX241" s="405"/>
      <c r="CKY241" s="405"/>
      <c r="CKZ241" s="277"/>
      <c r="CLA241" s="277"/>
      <c r="CLB241" s="277"/>
      <c r="CLC241" s="277"/>
      <c r="CLD241" s="277"/>
      <c r="CLE241" s="277"/>
      <c r="CLF241" s="277"/>
      <c r="CLG241" s="277"/>
      <c r="CLH241" s="402"/>
      <c r="CLI241" s="404"/>
      <c r="CLJ241" s="49"/>
      <c r="CLK241" s="49"/>
      <c r="CLL241" s="49"/>
      <c r="CLM241" s="99"/>
      <c r="CLN241" s="98"/>
      <c r="CLO241" s="49"/>
      <c r="CLP241" s="405"/>
      <c r="CLQ241" s="405"/>
      <c r="CLR241" s="277"/>
      <c r="CLS241" s="277"/>
      <c r="CLT241" s="277"/>
      <c r="CLU241" s="277"/>
      <c r="CLV241" s="277"/>
      <c r="CLW241" s="277"/>
      <c r="CLX241" s="277"/>
      <c r="CLY241" s="277"/>
      <c r="CLZ241" s="402"/>
      <c r="CMA241" s="404"/>
      <c r="CMB241" s="49"/>
      <c r="CMC241" s="49"/>
      <c r="CMD241" s="49"/>
      <c r="CME241" s="99"/>
      <c r="CMF241" s="98"/>
      <c r="CMG241" s="49"/>
      <c r="CMH241" s="405"/>
      <c r="CMI241" s="405"/>
      <c r="CMJ241" s="277"/>
      <c r="CMK241" s="277"/>
      <c r="CML241" s="277"/>
      <c r="CMM241" s="277"/>
      <c r="CMN241" s="277"/>
      <c r="CMO241" s="277"/>
      <c r="CMP241" s="277"/>
      <c r="CMQ241" s="277"/>
      <c r="CMR241" s="402"/>
      <c r="CMS241" s="404"/>
      <c r="CMT241" s="49"/>
      <c r="CMU241" s="49"/>
      <c r="CMV241" s="49"/>
      <c r="CMW241" s="99"/>
      <c r="CMX241" s="98"/>
      <c r="CMY241" s="49"/>
      <c r="CMZ241" s="405"/>
      <c r="CNA241" s="405"/>
      <c r="CNB241" s="277"/>
      <c r="CNC241" s="277"/>
      <c r="CND241" s="277"/>
      <c r="CNE241" s="277"/>
      <c r="CNF241" s="277"/>
      <c r="CNG241" s="277"/>
      <c r="CNH241" s="277"/>
      <c r="CNI241" s="277"/>
      <c r="CNJ241" s="402"/>
      <c r="CNK241" s="404"/>
      <c r="CNL241" s="49"/>
      <c r="CNM241" s="49"/>
      <c r="CNN241" s="49"/>
      <c r="CNO241" s="99"/>
      <c r="CNP241" s="98"/>
      <c r="CNQ241" s="49"/>
      <c r="CNR241" s="405"/>
      <c r="CNS241" s="405"/>
      <c r="CNT241" s="277"/>
      <c r="CNU241" s="277"/>
      <c r="CNV241" s="277"/>
      <c r="CNW241" s="277"/>
      <c r="CNX241" s="277"/>
      <c r="CNY241" s="277"/>
      <c r="CNZ241" s="277"/>
      <c r="COA241" s="277"/>
      <c r="COB241" s="402"/>
      <c r="COC241" s="404"/>
      <c r="COD241" s="49"/>
      <c r="COE241" s="49"/>
      <c r="COF241" s="49"/>
      <c r="COG241" s="99"/>
      <c r="COH241" s="98"/>
      <c r="COI241" s="49"/>
      <c r="COJ241" s="405"/>
      <c r="COK241" s="405"/>
      <c r="COL241" s="277"/>
      <c r="COM241" s="277"/>
      <c r="CON241" s="277"/>
      <c r="COO241" s="277"/>
      <c r="COP241" s="277"/>
      <c r="COQ241" s="277"/>
      <c r="COR241" s="277"/>
      <c r="COS241" s="277"/>
      <c r="COT241" s="402"/>
      <c r="COU241" s="404"/>
      <c r="COV241" s="49"/>
      <c r="COW241" s="49"/>
      <c r="COX241" s="49"/>
      <c r="COY241" s="99"/>
      <c r="COZ241" s="98"/>
      <c r="CPA241" s="49"/>
      <c r="CPB241" s="405"/>
      <c r="CPC241" s="405"/>
      <c r="CPD241" s="277"/>
      <c r="CPE241" s="277"/>
      <c r="CPF241" s="277"/>
      <c r="CPG241" s="277"/>
      <c r="CPH241" s="277"/>
      <c r="CPI241" s="277"/>
      <c r="CPJ241" s="277"/>
      <c r="CPK241" s="277"/>
      <c r="CPL241" s="402"/>
      <c r="CPM241" s="404"/>
      <c r="CPN241" s="49"/>
      <c r="CPO241" s="49"/>
      <c r="CPP241" s="49"/>
      <c r="CPQ241" s="99"/>
      <c r="CPR241" s="98"/>
      <c r="CPS241" s="49"/>
      <c r="CPT241" s="405"/>
      <c r="CPU241" s="405"/>
      <c r="CPV241" s="277"/>
      <c r="CPW241" s="277"/>
      <c r="CPX241" s="277"/>
      <c r="CPY241" s="277"/>
      <c r="CPZ241" s="277"/>
      <c r="CQA241" s="277"/>
      <c r="CQB241" s="277"/>
      <c r="CQC241" s="277"/>
      <c r="CQD241" s="402"/>
      <c r="CQE241" s="404"/>
      <c r="CQF241" s="49"/>
      <c r="CQG241" s="49"/>
      <c r="CQH241" s="49"/>
      <c r="CQI241" s="99"/>
      <c r="CQJ241" s="98"/>
      <c r="CQK241" s="49"/>
      <c r="CQL241" s="405"/>
      <c r="CQM241" s="405"/>
      <c r="CQN241" s="277"/>
      <c r="CQO241" s="277"/>
      <c r="CQP241" s="277"/>
      <c r="CQQ241" s="277"/>
      <c r="CQR241" s="277"/>
      <c r="CQS241" s="277"/>
      <c r="CQT241" s="277"/>
      <c r="CQU241" s="277"/>
      <c r="CQV241" s="402"/>
      <c r="CQW241" s="404"/>
      <c r="CQX241" s="49"/>
      <c r="CQY241" s="49"/>
      <c r="CQZ241" s="49"/>
      <c r="CRA241" s="99"/>
      <c r="CRB241" s="98"/>
      <c r="CRC241" s="49"/>
      <c r="CRD241" s="405"/>
      <c r="CRE241" s="405"/>
      <c r="CRF241" s="277"/>
      <c r="CRG241" s="277"/>
      <c r="CRH241" s="277"/>
      <c r="CRI241" s="277"/>
      <c r="CRJ241" s="277"/>
      <c r="CRK241" s="277"/>
      <c r="CRL241" s="277"/>
      <c r="CRM241" s="277"/>
      <c r="CRN241" s="402"/>
      <c r="CRO241" s="404"/>
      <c r="CRP241" s="49"/>
      <c r="CRQ241" s="49"/>
      <c r="CRR241" s="49"/>
      <c r="CRS241" s="99"/>
      <c r="CRT241" s="98"/>
      <c r="CRU241" s="49"/>
      <c r="CRV241" s="405"/>
      <c r="CRW241" s="405"/>
      <c r="CRX241" s="277"/>
      <c r="CRY241" s="277"/>
      <c r="CRZ241" s="277"/>
      <c r="CSA241" s="277"/>
      <c r="CSB241" s="277"/>
      <c r="CSC241" s="277"/>
      <c r="CSD241" s="277"/>
      <c r="CSE241" s="277"/>
      <c r="CSF241" s="402"/>
      <c r="CSG241" s="404"/>
      <c r="CSH241" s="49"/>
      <c r="CSI241" s="49"/>
      <c r="CSJ241" s="49"/>
      <c r="CSK241" s="99"/>
      <c r="CSL241" s="98"/>
      <c r="CSM241" s="49"/>
      <c r="CSN241" s="405"/>
      <c r="CSO241" s="405"/>
      <c r="CSP241" s="277"/>
      <c r="CSQ241" s="277"/>
      <c r="CSR241" s="277"/>
      <c r="CSS241" s="277"/>
      <c r="CST241" s="277"/>
      <c r="CSU241" s="277"/>
      <c r="CSV241" s="277"/>
      <c r="CSW241" s="277"/>
      <c r="CSX241" s="402"/>
      <c r="CSY241" s="404"/>
      <c r="CSZ241" s="49"/>
      <c r="CTA241" s="49"/>
      <c r="CTB241" s="49"/>
      <c r="CTC241" s="99"/>
      <c r="CTD241" s="98"/>
      <c r="CTE241" s="49"/>
      <c r="CTF241" s="405"/>
      <c r="CTG241" s="405"/>
      <c r="CTH241" s="277"/>
      <c r="CTI241" s="277"/>
      <c r="CTJ241" s="277"/>
      <c r="CTK241" s="277"/>
      <c r="CTL241" s="277"/>
      <c r="CTM241" s="277"/>
      <c r="CTN241" s="277"/>
      <c r="CTO241" s="277"/>
      <c r="CTP241" s="402"/>
      <c r="CTQ241" s="404"/>
      <c r="CTR241" s="49"/>
      <c r="CTS241" s="49"/>
      <c r="CTT241" s="49"/>
      <c r="CTU241" s="99"/>
      <c r="CTV241" s="98"/>
      <c r="CTW241" s="49"/>
      <c r="CTX241" s="405"/>
      <c r="CTY241" s="405"/>
      <c r="CTZ241" s="277"/>
      <c r="CUA241" s="277"/>
      <c r="CUB241" s="277"/>
      <c r="CUC241" s="277"/>
      <c r="CUD241" s="277"/>
      <c r="CUE241" s="277"/>
      <c r="CUF241" s="277"/>
      <c r="CUG241" s="277"/>
      <c r="CUH241" s="402"/>
      <c r="CUI241" s="404"/>
      <c r="CUJ241" s="49"/>
      <c r="CUK241" s="49"/>
      <c r="CUL241" s="49"/>
      <c r="CUM241" s="99"/>
      <c r="CUN241" s="98"/>
      <c r="CUO241" s="49"/>
      <c r="CUP241" s="405"/>
      <c r="CUQ241" s="405"/>
      <c r="CUR241" s="277"/>
      <c r="CUS241" s="277"/>
      <c r="CUT241" s="277"/>
      <c r="CUU241" s="277"/>
      <c r="CUV241" s="277"/>
      <c r="CUW241" s="277"/>
      <c r="CUX241" s="277"/>
      <c r="CUY241" s="277"/>
      <c r="CUZ241" s="402"/>
      <c r="CVA241" s="404"/>
      <c r="CVB241" s="49"/>
      <c r="CVC241" s="49"/>
      <c r="CVD241" s="49"/>
      <c r="CVE241" s="99"/>
      <c r="CVF241" s="98"/>
      <c r="CVG241" s="49"/>
      <c r="CVH241" s="405"/>
      <c r="CVI241" s="405"/>
      <c r="CVJ241" s="277"/>
      <c r="CVK241" s="277"/>
      <c r="CVL241" s="277"/>
      <c r="CVM241" s="277"/>
      <c r="CVN241" s="277"/>
      <c r="CVO241" s="277"/>
      <c r="CVP241" s="277"/>
      <c r="CVQ241" s="277"/>
      <c r="CVR241" s="402"/>
      <c r="CVS241" s="404"/>
      <c r="CVT241" s="49"/>
      <c r="CVU241" s="49"/>
      <c r="CVV241" s="49"/>
      <c r="CVW241" s="99"/>
      <c r="CVX241" s="98"/>
      <c r="CVY241" s="49"/>
      <c r="CVZ241" s="405"/>
      <c r="CWA241" s="405"/>
      <c r="CWB241" s="277"/>
      <c r="CWC241" s="277"/>
      <c r="CWD241" s="277"/>
      <c r="CWE241" s="277"/>
      <c r="CWF241" s="277"/>
      <c r="CWG241" s="277"/>
      <c r="CWH241" s="277"/>
      <c r="CWI241" s="277"/>
      <c r="CWJ241" s="402"/>
      <c r="CWK241" s="404"/>
      <c r="CWL241" s="49"/>
      <c r="CWM241" s="49"/>
      <c r="CWN241" s="49"/>
      <c r="CWO241" s="99"/>
      <c r="CWP241" s="98"/>
      <c r="CWQ241" s="49"/>
      <c r="CWR241" s="405"/>
      <c r="CWS241" s="405"/>
      <c r="CWT241" s="277"/>
      <c r="CWU241" s="277"/>
      <c r="CWV241" s="277"/>
      <c r="CWW241" s="277"/>
      <c r="CWX241" s="277"/>
      <c r="CWY241" s="277"/>
      <c r="CWZ241" s="277"/>
      <c r="CXA241" s="277"/>
      <c r="CXB241" s="402"/>
      <c r="CXC241" s="404"/>
      <c r="CXD241" s="49"/>
      <c r="CXE241" s="49"/>
      <c r="CXF241" s="49"/>
      <c r="CXG241" s="99"/>
      <c r="CXH241" s="98"/>
      <c r="CXI241" s="49"/>
      <c r="CXJ241" s="405"/>
      <c r="CXK241" s="405"/>
      <c r="CXL241" s="277"/>
      <c r="CXM241" s="277"/>
      <c r="CXN241" s="277"/>
      <c r="CXO241" s="277"/>
      <c r="CXP241" s="277"/>
      <c r="CXQ241" s="277"/>
      <c r="CXR241" s="277"/>
      <c r="CXS241" s="277"/>
      <c r="CXT241" s="402"/>
      <c r="CXU241" s="404"/>
      <c r="CXV241" s="49"/>
      <c r="CXW241" s="49"/>
      <c r="CXX241" s="49"/>
      <c r="CXY241" s="99"/>
      <c r="CXZ241" s="98"/>
      <c r="CYA241" s="49"/>
      <c r="CYB241" s="405"/>
      <c r="CYC241" s="405"/>
      <c r="CYD241" s="277"/>
      <c r="CYE241" s="277"/>
      <c r="CYF241" s="277"/>
      <c r="CYG241" s="277"/>
      <c r="CYH241" s="277"/>
      <c r="CYI241" s="277"/>
      <c r="CYJ241" s="277"/>
      <c r="CYK241" s="277"/>
      <c r="CYL241" s="402"/>
      <c r="CYM241" s="404"/>
      <c r="CYN241" s="49"/>
      <c r="CYO241" s="49"/>
      <c r="CYP241" s="49"/>
      <c r="CYQ241" s="99"/>
      <c r="CYR241" s="98"/>
      <c r="CYS241" s="49"/>
      <c r="CYT241" s="405"/>
      <c r="CYU241" s="405"/>
      <c r="CYV241" s="277"/>
      <c r="CYW241" s="277"/>
      <c r="CYX241" s="277"/>
      <c r="CYY241" s="277"/>
      <c r="CYZ241" s="277"/>
      <c r="CZA241" s="277"/>
      <c r="CZB241" s="277"/>
      <c r="CZC241" s="277"/>
      <c r="CZD241" s="402"/>
      <c r="CZE241" s="404"/>
      <c r="CZF241" s="49"/>
      <c r="CZG241" s="49"/>
      <c r="CZH241" s="49"/>
      <c r="CZI241" s="99"/>
      <c r="CZJ241" s="98"/>
      <c r="CZK241" s="49"/>
      <c r="CZL241" s="405"/>
      <c r="CZM241" s="405"/>
      <c r="CZN241" s="277"/>
      <c r="CZO241" s="277"/>
      <c r="CZP241" s="277"/>
      <c r="CZQ241" s="277"/>
      <c r="CZR241" s="277"/>
      <c r="CZS241" s="277"/>
      <c r="CZT241" s="277"/>
      <c r="CZU241" s="277"/>
      <c r="CZV241" s="402"/>
      <c r="CZW241" s="404"/>
      <c r="CZX241" s="49"/>
      <c r="CZY241" s="49"/>
      <c r="CZZ241" s="49"/>
      <c r="DAA241" s="99"/>
      <c r="DAB241" s="98"/>
      <c r="DAC241" s="49"/>
      <c r="DAD241" s="405"/>
      <c r="DAE241" s="405"/>
      <c r="DAF241" s="277"/>
      <c r="DAG241" s="277"/>
      <c r="DAH241" s="277"/>
      <c r="DAI241" s="277"/>
      <c r="DAJ241" s="277"/>
      <c r="DAK241" s="277"/>
      <c r="DAL241" s="277"/>
      <c r="DAM241" s="277"/>
      <c r="DAN241" s="402"/>
      <c r="DAO241" s="404"/>
      <c r="DAP241" s="49"/>
      <c r="DAQ241" s="49"/>
      <c r="DAR241" s="49"/>
      <c r="DAS241" s="99"/>
      <c r="DAT241" s="98"/>
      <c r="DAU241" s="49"/>
      <c r="DAV241" s="405"/>
      <c r="DAW241" s="405"/>
      <c r="DAX241" s="277"/>
      <c r="DAY241" s="277"/>
      <c r="DAZ241" s="277"/>
      <c r="DBA241" s="277"/>
      <c r="DBB241" s="277"/>
      <c r="DBC241" s="277"/>
      <c r="DBD241" s="277"/>
      <c r="DBE241" s="277"/>
      <c r="DBF241" s="402"/>
      <c r="DBG241" s="404"/>
      <c r="DBH241" s="49"/>
      <c r="DBI241" s="49"/>
      <c r="DBJ241" s="49"/>
      <c r="DBK241" s="99"/>
      <c r="DBL241" s="98"/>
      <c r="DBM241" s="49"/>
      <c r="DBN241" s="405"/>
      <c r="DBO241" s="405"/>
      <c r="DBP241" s="277"/>
      <c r="DBQ241" s="277"/>
      <c r="DBR241" s="277"/>
      <c r="DBS241" s="277"/>
      <c r="DBT241" s="277"/>
      <c r="DBU241" s="277"/>
      <c r="DBV241" s="277"/>
      <c r="DBW241" s="277"/>
      <c r="DBX241" s="402"/>
      <c r="DBY241" s="404"/>
      <c r="DBZ241" s="49"/>
      <c r="DCA241" s="49"/>
      <c r="DCB241" s="49"/>
      <c r="DCC241" s="99"/>
      <c r="DCD241" s="98"/>
      <c r="DCE241" s="49"/>
      <c r="DCF241" s="405"/>
      <c r="DCG241" s="405"/>
      <c r="DCH241" s="277"/>
      <c r="DCI241" s="277"/>
      <c r="DCJ241" s="277"/>
      <c r="DCK241" s="277"/>
      <c r="DCL241" s="277"/>
      <c r="DCM241" s="277"/>
      <c r="DCN241" s="277"/>
      <c r="DCO241" s="277"/>
      <c r="DCP241" s="402"/>
      <c r="DCQ241" s="404"/>
      <c r="DCR241" s="49"/>
      <c r="DCS241" s="49"/>
      <c r="DCT241" s="49"/>
      <c r="DCU241" s="99"/>
      <c r="DCV241" s="98"/>
      <c r="DCW241" s="49"/>
      <c r="DCX241" s="405"/>
      <c r="DCY241" s="405"/>
      <c r="DCZ241" s="277"/>
      <c r="DDA241" s="277"/>
      <c r="DDB241" s="277"/>
      <c r="DDC241" s="277"/>
      <c r="DDD241" s="277"/>
      <c r="DDE241" s="277"/>
      <c r="DDF241" s="277"/>
      <c r="DDG241" s="277"/>
      <c r="DDH241" s="402"/>
      <c r="DDI241" s="404"/>
      <c r="DDJ241" s="49"/>
      <c r="DDK241" s="49"/>
      <c r="DDL241" s="49"/>
      <c r="DDM241" s="99"/>
      <c r="DDN241" s="98"/>
      <c r="DDO241" s="49"/>
      <c r="DDP241" s="405"/>
      <c r="DDQ241" s="405"/>
      <c r="DDR241" s="277"/>
      <c r="DDS241" s="277"/>
      <c r="DDT241" s="277"/>
      <c r="DDU241" s="277"/>
      <c r="DDV241" s="277"/>
      <c r="DDW241" s="277"/>
      <c r="DDX241" s="277"/>
      <c r="DDY241" s="277"/>
      <c r="DDZ241" s="402"/>
      <c r="DEA241" s="404"/>
      <c r="DEB241" s="49"/>
      <c r="DEC241" s="49"/>
      <c r="DED241" s="49"/>
      <c r="DEE241" s="99"/>
      <c r="DEF241" s="98"/>
      <c r="DEG241" s="49"/>
      <c r="DEH241" s="405"/>
      <c r="DEI241" s="405"/>
      <c r="DEJ241" s="277"/>
      <c r="DEK241" s="277"/>
      <c r="DEL241" s="277"/>
      <c r="DEM241" s="277"/>
      <c r="DEN241" s="277"/>
      <c r="DEO241" s="277"/>
      <c r="DEP241" s="277"/>
      <c r="DEQ241" s="277"/>
      <c r="DER241" s="402"/>
      <c r="DES241" s="404"/>
      <c r="DET241" s="49"/>
      <c r="DEU241" s="49"/>
      <c r="DEV241" s="49"/>
      <c r="DEW241" s="99"/>
      <c r="DEX241" s="98"/>
      <c r="DEY241" s="49"/>
      <c r="DEZ241" s="405"/>
      <c r="DFA241" s="405"/>
      <c r="DFB241" s="277"/>
      <c r="DFC241" s="277"/>
      <c r="DFD241" s="277"/>
      <c r="DFE241" s="277"/>
      <c r="DFF241" s="277"/>
      <c r="DFG241" s="277"/>
      <c r="DFH241" s="277"/>
      <c r="DFI241" s="277"/>
      <c r="DFJ241" s="402"/>
      <c r="DFK241" s="404"/>
      <c r="DFL241" s="49"/>
      <c r="DFM241" s="49"/>
      <c r="DFN241" s="49"/>
      <c r="DFO241" s="99"/>
      <c r="DFP241" s="98"/>
      <c r="DFQ241" s="49"/>
      <c r="DFR241" s="405"/>
      <c r="DFS241" s="405"/>
      <c r="DFT241" s="277"/>
      <c r="DFU241" s="277"/>
      <c r="DFV241" s="277"/>
      <c r="DFW241" s="277"/>
      <c r="DFX241" s="277"/>
      <c r="DFY241" s="277"/>
      <c r="DFZ241" s="277"/>
      <c r="DGA241" s="277"/>
      <c r="DGB241" s="402"/>
      <c r="DGC241" s="404"/>
      <c r="DGD241" s="49"/>
      <c r="DGE241" s="49"/>
      <c r="DGF241" s="49"/>
      <c r="DGG241" s="99"/>
      <c r="DGH241" s="98"/>
      <c r="DGI241" s="49"/>
      <c r="DGJ241" s="405"/>
      <c r="DGK241" s="405"/>
      <c r="DGL241" s="277"/>
      <c r="DGM241" s="277"/>
      <c r="DGN241" s="277"/>
      <c r="DGO241" s="277"/>
      <c r="DGP241" s="277"/>
      <c r="DGQ241" s="277"/>
      <c r="DGR241" s="277"/>
      <c r="DGS241" s="277"/>
      <c r="DGT241" s="402"/>
      <c r="DGU241" s="404"/>
      <c r="DGV241" s="49"/>
      <c r="DGW241" s="49"/>
      <c r="DGX241" s="49"/>
      <c r="DGY241" s="99"/>
      <c r="DGZ241" s="98"/>
      <c r="DHA241" s="49"/>
      <c r="DHB241" s="405"/>
      <c r="DHC241" s="405"/>
      <c r="DHD241" s="277"/>
      <c r="DHE241" s="277"/>
      <c r="DHF241" s="277"/>
      <c r="DHG241" s="277"/>
      <c r="DHH241" s="277"/>
      <c r="DHI241" s="277"/>
      <c r="DHJ241" s="277"/>
      <c r="DHK241" s="277"/>
      <c r="DHL241" s="402"/>
      <c r="DHM241" s="404"/>
      <c r="DHN241" s="49"/>
      <c r="DHO241" s="49"/>
      <c r="DHP241" s="49"/>
      <c r="DHQ241" s="99"/>
      <c r="DHR241" s="98"/>
      <c r="DHS241" s="49"/>
      <c r="DHT241" s="405"/>
      <c r="DHU241" s="405"/>
      <c r="DHV241" s="277"/>
      <c r="DHW241" s="277"/>
      <c r="DHX241" s="277"/>
      <c r="DHY241" s="277"/>
      <c r="DHZ241" s="277"/>
      <c r="DIA241" s="277"/>
      <c r="DIB241" s="277"/>
      <c r="DIC241" s="277"/>
      <c r="DID241" s="402"/>
      <c r="DIE241" s="404"/>
      <c r="DIF241" s="49"/>
      <c r="DIG241" s="49"/>
      <c r="DIH241" s="49"/>
      <c r="DII241" s="99"/>
      <c r="DIJ241" s="98"/>
      <c r="DIK241" s="49"/>
      <c r="DIL241" s="405"/>
      <c r="DIM241" s="405"/>
      <c r="DIN241" s="277"/>
      <c r="DIO241" s="277"/>
      <c r="DIP241" s="277"/>
      <c r="DIQ241" s="277"/>
      <c r="DIR241" s="277"/>
      <c r="DIS241" s="277"/>
      <c r="DIT241" s="277"/>
      <c r="DIU241" s="277"/>
      <c r="DIV241" s="402"/>
      <c r="DIW241" s="404"/>
      <c r="DIX241" s="49"/>
      <c r="DIY241" s="49"/>
      <c r="DIZ241" s="49"/>
      <c r="DJA241" s="99"/>
      <c r="DJB241" s="98"/>
      <c r="DJC241" s="49"/>
      <c r="DJD241" s="405"/>
      <c r="DJE241" s="405"/>
      <c r="DJF241" s="277"/>
      <c r="DJG241" s="277"/>
      <c r="DJH241" s="277"/>
      <c r="DJI241" s="277"/>
      <c r="DJJ241" s="277"/>
      <c r="DJK241" s="277"/>
      <c r="DJL241" s="277"/>
      <c r="DJM241" s="277"/>
      <c r="DJN241" s="402"/>
      <c r="DJO241" s="404"/>
      <c r="DJP241" s="49"/>
      <c r="DJQ241" s="49"/>
      <c r="DJR241" s="49"/>
      <c r="DJS241" s="99"/>
      <c r="DJT241" s="98"/>
      <c r="DJU241" s="49"/>
      <c r="DJV241" s="405"/>
      <c r="DJW241" s="405"/>
      <c r="DJX241" s="277"/>
      <c r="DJY241" s="277"/>
      <c r="DJZ241" s="277"/>
      <c r="DKA241" s="277"/>
      <c r="DKB241" s="277"/>
      <c r="DKC241" s="277"/>
      <c r="DKD241" s="277"/>
      <c r="DKE241" s="277"/>
      <c r="DKF241" s="402"/>
      <c r="DKG241" s="404"/>
      <c r="DKH241" s="49"/>
      <c r="DKI241" s="49"/>
      <c r="DKJ241" s="49"/>
      <c r="DKK241" s="99"/>
      <c r="DKL241" s="98"/>
      <c r="DKM241" s="49"/>
      <c r="DKN241" s="405"/>
      <c r="DKO241" s="405"/>
      <c r="DKP241" s="277"/>
      <c r="DKQ241" s="277"/>
      <c r="DKR241" s="277"/>
      <c r="DKS241" s="277"/>
      <c r="DKT241" s="277"/>
      <c r="DKU241" s="277"/>
      <c r="DKV241" s="277"/>
      <c r="DKW241" s="277"/>
      <c r="DKX241" s="402"/>
      <c r="DKY241" s="404"/>
      <c r="DKZ241" s="49"/>
      <c r="DLA241" s="49"/>
      <c r="DLB241" s="49"/>
      <c r="DLC241" s="99"/>
      <c r="DLD241" s="98"/>
      <c r="DLE241" s="49"/>
      <c r="DLF241" s="405"/>
      <c r="DLG241" s="405"/>
      <c r="DLH241" s="277"/>
      <c r="DLI241" s="277"/>
      <c r="DLJ241" s="277"/>
      <c r="DLK241" s="277"/>
      <c r="DLL241" s="277"/>
      <c r="DLM241" s="277"/>
      <c r="DLN241" s="277"/>
      <c r="DLO241" s="277"/>
      <c r="DLP241" s="402"/>
      <c r="DLQ241" s="404"/>
      <c r="DLR241" s="49"/>
      <c r="DLS241" s="49"/>
      <c r="DLT241" s="49"/>
      <c r="DLU241" s="99"/>
      <c r="DLV241" s="98"/>
      <c r="DLW241" s="49"/>
      <c r="DLX241" s="405"/>
      <c r="DLY241" s="405"/>
      <c r="DLZ241" s="277"/>
      <c r="DMA241" s="277"/>
      <c r="DMB241" s="277"/>
      <c r="DMC241" s="277"/>
      <c r="DMD241" s="277"/>
      <c r="DME241" s="277"/>
      <c r="DMF241" s="277"/>
      <c r="DMG241" s="277"/>
      <c r="DMH241" s="402"/>
      <c r="DMI241" s="404"/>
      <c r="DMJ241" s="49"/>
      <c r="DMK241" s="49"/>
      <c r="DML241" s="49"/>
      <c r="DMM241" s="99"/>
      <c r="DMN241" s="98"/>
      <c r="DMO241" s="49"/>
      <c r="DMP241" s="405"/>
      <c r="DMQ241" s="405"/>
      <c r="DMR241" s="277"/>
      <c r="DMS241" s="277"/>
      <c r="DMT241" s="277"/>
      <c r="DMU241" s="277"/>
      <c r="DMV241" s="277"/>
      <c r="DMW241" s="277"/>
      <c r="DMX241" s="277"/>
      <c r="DMY241" s="277"/>
      <c r="DMZ241" s="402"/>
      <c r="DNA241" s="404"/>
      <c r="DNB241" s="49"/>
      <c r="DNC241" s="49"/>
      <c r="DND241" s="49"/>
      <c r="DNE241" s="99"/>
      <c r="DNF241" s="98"/>
      <c r="DNG241" s="49"/>
      <c r="DNH241" s="405"/>
      <c r="DNI241" s="405"/>
      <c r="DNJ241" s="277"/>
      <c r="DNK241" s="277"/>
      <c r="DNL241" s="277"/>
      <c r="DNM241" s="277"/>
      <c r="DNN241" s="277"/>
      <c r="DNO241" s="277"/>
      <c r="DNP241" s="277"/>
      <c r="DNQ241" s="277"/>
      <c r="DNR241" s="402"/>
      <c r="DNS241" s="404"/>
      <c r="DNT241" s="49"/>
      <c r="DNU241" s="49"/>
      <c r="DNV241" s="49"/>
      <c r="DNW241" s="99"/>
      <c r="DNX241" s="98"/>
      <c r="DNY241" s="49"/>
      <c r="DNZ241" s="405"/>
      <c r="DOA241" s="405"/>
      <c r="DOB241" s="277"/>
      <c r="DOC241" s="277"/>
      <c r="DOD241" s="277"/>
      <c r="DOE241" s="277"/>
      <c r="DOF241" s="277"/>
      <c r="DOG241" s="277"/>
      <c r="DOH241" s="277"/>
      <c r="DOI241" s="277"/>
      <c r="DOJ241" s="402"/>
      <c r="DOK241" s="404"/>
      <c r="DOL241" s="49"/>
      <c r="DOM241" s="49"/>
      <c r="DON241" s="49"/>
      <c r="DOO241" s="99"/>
      <c r="DOP241" s="98"/>
      <c r="DOQ241" s="49"/>
      <c r="DOR241" s="405"/>
      <c r="DOS241" s="405"/>
      <c r="DOT241" s="277"/>
      <c r="DOU241" s="277"/>
      <c r="DOV241" s="277"/>
      <c r="DOW241" s="277"/>
      <c r="DOX241" s="277"/>
      <c r="DOY241" s="277"/>
      <c r="DOZ241" s="277"/>
      <c r="DPA241" s="277"/>
      <c r="DPB241" s="402"/>
      <c r="DPC241" s="404"/>
      <c r="DPD241" s="49"/>
      <c r="DPE241" s="49"/>
      <c r="DPF241" s="49"/>
      <c r="DPG241" s="99"/>
      <c r="DPH241" s="98"/>
      <c r="DPI241" s="49"/>
      <c r="DPJ241" s="405"/>
      <c r="DPK241" s="405"/>
      <c r="DPL241" s="277"/>
      <c r="DPM241" s="277"/>
      <c r="DPN241" s="277"/>
      <c r="DPO241" s="277"/>
      <c r="DPP241" s="277"/>
      <c r="DPQ241" s="277"/>
      <c r="DPR241" s="277"/>
      <c r="DPS241" s="277"/>
      <c r="DPT241" s="402"/>
      <c r="DPU241" s="404"/>
      <c r="DPV241" s="49"/>
      <c r="DPW241" s="49"/>
      <c r="DPX241" s="49"/>
      <c r="DPY241" s="99"/>
      <c r="DPZ241" s="98"/>
      <c r="DQA241" s="49"/>
      <c r="DQB241" s="405"/>
      <c r="DQC241" s="405"/>
      <c r="DQD241" s="277"/>
      <c r="DQE241" s="277"/>
      <c r="DQF241" s="277"/>
      <c r="DQG241" s="277"/>
      <c r="DQH241" s="277"/>
      <c r="DQI241" s="277"/>
      <c r="DQJ241" s="277"/>
      <c r="DQK241" s="277"/>
      <c r="DQL241" s="402"/>
      <c r="DQM241" s="404"/>
      <c r="DQN241" s="49"/>
      <c r="DQO241" s="49"/>
      <c r="DQP241" s="49"/>
      <c r="DQQ241" s="99"/>
      <c r="DQR241" s="98"/>
      <c r="DQS241" s="49"/>
      <c r="DQT241" s="405"/>
      <c r="DQU241" s="405"/>
      <c r="DQV241" s="277"/>
      <c r="DQW241" s="277"/>
      <c r="DQX241" s="277"/>
      <c r="DQY241" s="277"/>
      <c r="DQZ241" s="277"/>
      <c r="DRA241" s="277"/>
      <c r="DRB241" s="277"/>
      <c r="DRC241" s="277"/>
      <c r="DRD241" s="402"/>
      <c r="DRE241" s="404"/>
      <c r="DRF241" s="49"/>
      <c r="DRG241" s="49"/>
      <c r="DRH241" s="49"/>
      <c r="DRI241" s="99"/>
      <c r="DRJ241" s="98"/>
      <c r="DRK241" s="49"/>
      <c r="DRL241" s="405"/>
      <c r="DRM241" s="405"/>
      <c r="DRN241" s="277"/>
      <c r="DRO241" s="277"/>
      <c r="DRP241" s="277"/>
      <c r="DRQ241" s="277"/>
      <c r="DRR241" s="277"/>
      <c r="DRS241" s="277"/>
      <c r="DRT241" s="277"/>
      <c r="DRU241" s="277"/>
      <c r="DRV241" s="402"/>
      <c r="DRW241" s="404"/>
      <c r="DRX241" s="49"/>
      <c r="DRY241" s="49"/>
      <c r="DRZ241" s="49"/>
      <c r="DSA241" s="99"/>
      <c r="DSB241" s="98"/>
      <c r="DSC241" s="49"/>
      <c r="DSD241" s="405"/>
      <c r="DSE241" s="405"/>
      <c r="DSF241" s="277"/>
      <c r="DSG241" s="277"/>
      <c r="DSH241" s="277"/>
      <c r="DSI241" s="277"/>
      <c r="DSJ241" s="277"/>
      <c r="DSK241" s="277"/>
      <c r="DSL241" s="277"/>
      <c r="DSM241" s="277"/>
      <c r="DSN241" s="402"/>
      <c r="DSO241" s="404"/>
      <c r="DSP241" s="49"/>
      <c r="DSQ241" s="49"/>
      <c r="DSR241" s="49"/>
      <c r="DSS241" s="99"/>
      <c r="DST241" s="98"/>
      <c r="DSU241" s="49"/>
      <c r="DSV241" s="405"/>
      <c r="DSW241" s="405"/>
      <c r="DSX241" s="277"/>
      <c r="DSY241" s="277"/>
      <c r="DSZ241" s="277"/>
      <c r="DTA241" s="277"/>
      <c r="DTB241" s="277"/>
      <c r="DTC241" s="277"/>
      <c r="DTD241" s="277"/>
      <c r="DTE241" s="277"/>
      <c r="DTF241" s="402"/>
      <c r="DTG241" s="404"/>
      <c r="DTH241" s="49"/>
      <c r="DTI241" s="49"/>
      <c r="DTJ241" s="49"/>
      <c r="DTK241" s="99"/>
      <c r="DTL241" s="98"/>
      <c r="DTM241" s="49"/>
      <c r="DTN241" s="405"/>
      <c r="DTO241" s="405"/>
      <c r="DTP241" s="277"/>
      <c r="DTQ241" s="277"/>
      <c r="DTR241" s="277"/>
      <c r="DTS241" s="277"/>
      <c r="DTT241" s="277"/>
      <c r="DTU241" s="277"/>
      <c r="DTV241" s="277"/>
      <c r="DTW241" s="277"/>
      <c r="DTX241" s="402"/>
      <c r="DTY241" s="404"/>
      <c r="DTZ241" s="49"/>
      <c r="DUA241" s="49"/>
      <c r="DUB241" s="49"/>
      <c r="DUC241" s="99"/>
      <c r="DUD241" s="98"/>
      <c r="DUE241" s="49"/>
      <c r="DUF241" s="405"/>
      <c r="DUG241" s="405"/>
      <c r="DUH241" s="277"/>
      <c r="DUI241" s="277"/>
      <c r="DUJ241" s="277"/>
      <c r="DUK241" s="277"/>
      <c r="DUL241" s="277"/>
      <c r="DUM241" s="277"/>
      <c r="DUN241" s="277"/>
      <c r="DUO241" s="277"/>
      <c r="DUP241" s="402"/>
      <c r="DUQ241" s="404"/>
      <c r="DUR241" s="49"/>
      <c r="DUS241" s="49"/>
      <c r="DUT241" s="49"/>
      <c r="DUU241" s="99"/>
      <c r="DUV241" s="98"/>
      <c r="DUW241" s="49"/>
      <c r="DUX241" s="405"/>
      <c r="DUY241" s="405"/>
      <c r="DUZ241" s="277"/>
      <c r="DVA241" s="277"/>
      <c r="DVB241" s="277"/>
      <c r="DVC241" s="277"/>
      <c r="DVD241" s="277"/>
      <c r="DVE241" s="277"/>
      <c r="DVF241" s="277"/>
      <c r="DVG241" s="277"/>
      <c r="DVH241" s="402"/>
      <c r="DVI241" s="404"/>
      <c r="DVJ241" s="49"/>
      <c r="DVK241" s="49"/>
      <c r="DVL241" s="49"/>
      <c r="DVM241" s="99"/>
      <c r="DVN241" s="98"/>
      <c r="DVO241" s="49"/>
      <c r="DVP241" s="405"/>
      <c r="DVQ241" s="405"/>
      <c r="DVR241" s="277"/>
      <c r="DVS241" s="277"/>
      <c r="DVT241" s="277"/>
      <c r="DVU241" s="277"/>
      <c r="DVV241" s="277"/>
      <c r="DVW241" s="277"/>
      <c r="DVX241" s="277"/>
      <c r="DVY241" s="277"/>
      <c r="DVZ241" s="402"/>
      <c r="DWA241" s="404"/>
      <c r="DWB241" s="49"/>
      <c r="DWC241" s="49"/>
      <c r="DWD241" s="49"/>
      <c r="DWE241" s="99"/>
      <c r="DWF241" s="98"/>
      <c r="DWG241" s="49"/>
      <c r="DWH241" s="405"/>
      <c r="DWI241" s="405"/>
      <c r="DWJ241" s="277"/>
      <c r="DWK241" s="277"/>
      <c r="DWL241" s="277"/>
      <c r="DWM241" s="277"/>
      <c r="DWN241" s="277"/>
      <c r="DWO241" s="277"/>
      <c r="DWP241" s="277"/>
      <c r="DWQ241" s="277"/>
      <c r="DWR241" s="402"/>
      <c r="DWS241" s="404"/>
      <c r="DWT241" s="49"/>
      <c r="DWU241" s="49"/>
      <c r="DWV241" s="49"/>
      <c r="DWW241" s="99"/>
      <c r="DWX241" s="98"/>
      <c r="DWY241" s="49"/>
      <c r="DWZ241" s="405"/>
      <c r="DXA241" s="405"/>
      <c r="DXB241" s="277"/>
      <c r="DXC241" s="277"/>
      <c r="DXD241" s="277"/>
      <c r="DXE241" s="277"/>
      <c r="DXF241" s="277"/>
      <c r="DXG241" s="277"/>
      <c r="DXH241" s="277"/>
      <c r="DXI241" s="277"/>
      <c r="DXJ241" s="402"/>
      <c r="DXK241" s="404"/>
      <c r="DXL241" s="49"/>
      <c r="DXM241" s="49"/>
      <c r="DXN241" s="49"/>
      <c r="DXO241" s="99"/>
      <c r="DXP241" s="98"/>
      <c r="DXQ241" s="49"/>
      <c r="DXR241" s="405"/>
      <c r="DXS241" s="405"/>
      <c r="DXT241" s="277"/>
      <c r="DXU241" s="277"/>
      <c r="DXV241" s="277"/>
      <c r="DXW241" s="277"/>
      <c r="DXX241" s="277"/>
      <c r="DXY241" s="277"/>
      <c r="DXZ241" s="277"/>
      <c r="DYA241" s="277"/>
      <c r="DYB241" s="402"/>
      <c r="DYC241" s="404"/>
      <c r="DYD241" s="49"/>
      <c r="DYE241" s="49"/>
      <c r="DYF241" s="49"/>
      <c r="DYG241" s="99"/>
      <c r="DYH241" s="98"/>
      <c r="DYI241" s="49"/>
      <c r="DYJ241" s="405"/>
      <c r="DYK241" s="405"/>
      <c r="DYL241" s="277"/>
      <c r="DYM241" s="277"/>
      <c r="DYN241" s="277"/>
      <c r="DYO241" s="277"/>
      <c r="DYP241" s="277"/>
      <c r="DYQ241" s="277"/>
      <c r="DYR241" s="277"/>
      <c r="DYS241" s="277"/>
      <c r="DYT241" s="402"/>
      <c r="DYU241" s="404"/>
      <c r="DYV241" s="49"/>
      <c r="DYW241" s="49"/>
      <c r="DYX241" s="49"/>
      <c r="DYY241" s="99"/>
      <c r="DYZ241" s="98"/>
      <c r="DZA241" s="49"/>
      <c r="DZB241" s="405"/>
      <c r="DZC241" s="405"/>
      <c r="DZD241" s="277"/>
      <c r="DZE241" s="277"/>
      <c r="DZF241" s="277"/>
      <c r="DZG241" s="277"/>
      <c r="DZH241" s="277"/>
      <c r="DZI241" s="277"/>
      <c r="DZJ241" s="277"/>
      <c r="DZK241" s="277"/>
      <c r="DZL241" s="402"/>
      <c r="DZM241" s="404"/>
      <c r="DZN241" s="49"/>
      <c r="DZO241" s="49"/>
      <c r="DZP241" s="49"/>
      <c r="DZQ241" s="99"/>
      <c r="DZR241" s="98"/>
      <c r="DZS241" s="49"/>
      <c r="DZT241" s="405"/>
      <c r="DZU241" s="405"/>
      <c r="DZV241" s="277"/>
      <c r="DZW241" s="277"/>
      <c r="DZX241" s="277"/>
      <c r="DZY241" s="277"/>
      <c r="DZZ241" s="277"/>
      <c r="EAA241" s="277"/>
      <c r="EAB241" s="277"/>
      <c r="EAC241" s="277"/>
      <c r="EAD241" s="402"/>
      <c r="EAE241" s="404"/>
      <c r="EAF241" s="49"/>
      <c r="EAG241" s="49"/>
      <c r="EAH241" s="49"/>
      <c r="EAI241" s="99"/>
      <c r="EAJ241" s="98"/>
      <c r="EAK241" s="49"/>
      <c r="EAL241" s="405"/>
      <c r="EAM241" s="405"/>
      <c r="EAN241" s="277"/>
      <c r="EAO241" s="277"/>
      <c r="EAP241" s="277"/>
      <c r="EAQ241" s="277"/>
      <c r="EAR241" s="277"/>
      <c r="EAS241" s="277"/>
      <c r="EAT241" s="277"/>
      <c r="EAU241" s="277"/>
      <c r="EAV241" s="402"/>
      <c r="EAW241" s="404"/>
      <c r="EAX241" s="49"/>
      <c r="EAY241" s="49"/>
      <c r="EAZ241" s="49"/>
      <c r="EBA241" s="99"/>
      <c r="EBB241" s="98"/>
      <c r="EBC241" s="49"/>
      <c r="EBD241" s="405"/>
      <c r="EBE241" s="405"/>
      <c r="EBF241" s="277"/>
      <c r="EBG241" s="277"/>
      <c r="EBH241" s="277"/>
      <c r="EBI241" s="277"/>
      <c r="EBJ241" s="277"/>
      <c r="EBK241" s="277"/>
      <c r="EBL241" s="277"/>
      <c r="EBM241" s="277"/>
      <c r="EBN241" s="402"/>
      <c r="EBO241" s="404"/>
      <c r="EBP241" s="49"/>
      <c r="EBQ241" s="49"/>
      <c r="EBR241" s="49"/>
      <c r="EBS241" s="99"/>
      <c r="EBT241" s="98"/>
      <c r="EBU241" s="49"/>
      <c r="EBV241" s="405"/>
      <c r="EBW241" s="405"/>
      <c r="EBX241" s="277"/>
      <c r="EBY241" s="277"/>
      <c r="EBZ241" s="277"/>
      <c r="ECA241" s="277"/>
      <c r="ECB241" s="277"/>
      <c r="ECC241" s="277"/>
      <c r="ECD241" s="277"/>
      <c r="ECE241" s="277"/>
      <c r="ECF241" s="402"/>
      <c r="ECG241" s="404"/>
      <c r="ECH241" s="49"/>
      <c r="ECI241" s="49"/>
      <c r="ECJ241" s="49"/>
      <c r="ECK241" s="99"/>
      <c r="ECL241" s="98"/>
      <c r="ECM241" s="49"/>
      <c r="ECN241" s="405"/>
      <c r="ECO241" s="405"/>
      <c r="ECP241" s="277"/>
      <c r="ECQ241" s="277"/>
      <c r="ECR241" s="277"/>
      <c r="ECS241" s="277"/>
      <c r="ECT241" s="277"/>
      <c r="ECU241" s="277"/>
      <c r="ECV241" s="277"/>
      <c r="ECW241" s="277"/>
      <c r="ECX241" s="402"/>
      <c r="ECY241" s="404"/>
      <c r="ECZ241" s="49"/>
      <c r="EDA241" s="49"/>
      <c r="EDB241" s="49"/>
      <c r="EDC241" s="99"/>
      <c r="EDD241" s="98"/>
      <c r="EDE241" s="49"/>
      <c r="EDF241" s="405"/>
      <c r="EDG241" s="405"/>
      <c r="EDH241" s="277"/>
      <c r="EDI241" s="277"/>
      <c r="EDJ241" s="277"/>
      <c r="EDK241" s="277"/>
      <c r="EDL241" s="277"/>
      <c r="EDM241" s="277"/>
      <c r="EDN241" s="277"/>
      <c r="EDO241" s="277"/>
      <c r="EDP241" s="402"/>
      <c r="EDQ241" s="404"/>
      <c r="EDR241" s="49"/>
      <c r="EDS241" s="49"/>
      <c r="EDT241" s="49"/>
      <c r="EDU241" s="99"/>
      <c r="EDV241" s="98"/>
      <c r="EDW241" s="49"/>
      <c r="EDX241" s="405"/>
      <c r="EDY241" s="405"/>
      <c r="EDZ241" s="277"/>
      <c r="EEA241" s="277"/>
      <c r="EEB241" s="277"/>
      <c r="EEC241" s="277"/>
      <c r="EED241" s="277"/>
      <c r="EEE241" s="277"/>
      <c r="EEF241" s="277"/>
      <c r="EEG241" s="277"/>
      <c r="EEH241" s="402"/>
      <c r="EEI241" s="404"/>
      <c r="EEJ241" s="49"/>
      <c r="EEK241" s="49"/>
      <c r="EEL241" s="49"/>
      <c r="EEM241" s="99"/>
      <c r="EEN241" s="98"/>
      <c r="EEO241" s="49"/>
      <c r="EEP241" s="405"/>
      <c r="EEQ241" s="405"/>
      <c r="EER241" s="277"/>
      <c r="EES241" s="277"/>
      <c r="EET241" s="277"/>
      <c r="EEU241" s="277"/>
      <c r="EEV241" s="277"/>
      <c r="EEW241" s="277"/>
      <c r="EEX241" s="277"/>
      <c r="EEY241" s="277"/>
      <c r="EEZ241" s="402"/>
      <c r="EFA241" s="404"/>
      <c r="EFB241" s="49"/>
      <c r="EFC241" s="49"/>
      <c r="EFD241" s="49"/>
      <c r="EFE241" s="99"/>
      <c r="EFF241" s="98"/>
      <c r="EFG241" s="49"/>
      <c r="EFH241" s="405"/>
      <c r="EFI241" s="405"/>
      <c r="EFJ241" s="277"/>
      <c r="EFK241" s="277"/>
      <c r="EFL241" s="277"/>
      <c r="EFM241" s="277"/>
      <c r="EFN241" s="277"/>
      <c r="EFO241" s="277"/>
      <c r="EFP241" s="277"/>
      <c r="EFQ241" s="277"/>
      <c r="EFR241" s="402"/>
      <c r="EFS241" s="404"/>
      <c r="EFT241" s="49"/>
      <c r="EFU241" s="49"/>
      <c r="EFV241" s="49"/>
      <c r="EFW241" s="99"/>
      <c r="EFX241" s="98"/>
      <c r="EFY241" s="49"/>
      <c r="EFZ241" s="405"/>
      <c r="EGA241" s="405"/>
      <c r="EGB241" s="277"/>
      <c r="EGC241" s="277"/>
      <c r="EGD241" s="277"/>
      <c r="EGE241" s="277"/>
      <c r="EGF241" s="277"/>
      <c r="EGG241" s="277"/>
      <c r="EGH241" s="277"/>
      <c r="EGI241" s="277"/>
      <c r="EGJ241" s="402"/>
      <c r="EGK241" s="404"/>
      <c r="EGL241" s="49"/>
      <c r="EGM241" s="49"/>
      <c r="EGN241" s="49"/>
      <c r="EGO241" s="99"/>
      <c r="EGP241" s="98"/>
      <c r="EGQ241" s="49"/>
      <c r="EGR241" s="405"/>
      <c r="EGS241" s="405"/>
      <c r="EGT241" s="277"/>
      <c r="EGU241" s="277"/>
      <c r="EGV241" s="277"/>
      <c r="EGW241" s="277"/>
      <c r="EGX241" s="277"/>
      <c r="EGY241" s="277"/>
      <c r="EGZ241" s="277"/>
      <c r="EHA241" s="277"/>
      <c r="EHB241" s="402"/>
      <c r="EHC241" s="404"/>
      <c r="EHD241" s="49"/>
      <c r="EHE241" s="49"/>
      <c r="EHF241" s="49"/>
      <c r="EHG241" s="99"/>
      <c r="EHH241" s="98"/>
      <c r="EHI241" s="49"/>
      <c r="EHJ241" s="405"/>
      <c r="EHK241" s="405"/>
      <c r="EHL241" s="277"/>
      <c r="EHM241" s="277"/>
      <c r="EHN241" s="277"/>
      <c r="EHO241" s="277"/>
      <c r="EHP241" s="277"/>
      <c r="EHQ241" s="277"/>
      <c r="EHR241" s="277"/>
      <c r="EHS241" s="277"/>
      <c r="EHT241" s="402"/>
      <c r="EHU241" s="404"/>
      <c r="EHV241" s="49"/>
      <c r="EHW241" s="49"/>
      <c r="EHX241" s="49"/>
      <c r="EHY241" s="99"/>
      <c r="EHZ241" s="98"/>
      <c r="EIA241" s="49"/>
      <c r="EIB241" s="405"/>
      <c r="EIC241" s="405"/>
      <c r="EID241" s="277"/>
      <c r="EIE241" s="277"/>
      <c r="EIF241" s="277"/>
      <c r="EIG241" s="277"/>
      <c r="EIH241" s="277"/>
      <c r="EII241" s="277"/>
      <c r="EIJ241" s="277"/>
      <c r="EIK241" s="277"/>
      <c r="EIL241" s="402"/>
      <c r="EIM241" s="404"/>
      <c r="EIN241" s="49"/>
      <c r="EIO241" s="49"/>
      <c r="EIP241" s="49"/>
      <c r="EIQ241" s="99"/>
      <c r="EIR241" s="98"/>
      <c r="EIS241" s="49"/>
      <c r="EIT241" s="405"/>
      <c r="EIU241" s="405"/>
      <c r="EIV241" s="277"/>
      <c r="EIW241" s="277"/>
      <c r="EIX241" s="277"/>
      <c r="EIY241" s="277"/>
      <c r="EIZ241" s="277"/>
      <c r="EJA241" s="277"/>
      <c r="EJB241" s="277"/>
      <c r="EJC241" s="277"/>
      <c r="EJD241" s="402"/>
      <c r="EJE241" s="404"/>
      <c r="EJF241" s="49"/>
      <c r="EJG241" s="49"/>
      <c r="EJH241" s="49"/>
      <c r="EJI241" s="99"/>
      <c r="EJJ241" s="98"/>
      <c r="EJK241" s="49"/>
      <c r="EJL241" s="405"/>
      <c r="EJM241" s="405"/>
      <c r="EJN241" s="277"/>
      <c r="EJO241" s="277"/>
      <c r="EJP241" s="277"/>
      <c r="EJQ241" s="277"/>
      <c r="EJR241" s="277"/>
      <c r="EJS241" s="277"/>
      <c r="EJT241" s="277"/>
      <c r="EJU241" s="277"/>
      <c r="EJV241" s="402"/>
      <c r="EJW241" s="404"/>
      <c r="EJX241" s="49"/>
      <c r="EJY241" s="49"/>
      <c r="EJZ241" s="49"/>
      <c r="EKA241" s="99"/>
      <c r="EKB241" s="98"/>
      <c r="EKC241" s="49"/>
      <c r="EKD241" s="405"/>
      <c r="EKE241" s="405"/>
      <c r="EKF241" s="277"/>
      <c r="EKG241" s="277"/>
      <c r="EKH241" s="277"/>
      <c r="EKI241" s="277"/>
      <c r="EKJ241" s="277"/>
      <c r="EKK241" s="277"/>
      <c r="EKL241" s="277"/>
      <c r="EKM241" s="277"/>
      <c r="EKN241" s="402"/>
      <c r="EKO241" s="404"/>
      <c r="EKP241" s="49"/>
      <c r="EKQ241" s="49"/>
      <c r="EKR241" s="49"/>
      <c r="EKS241" s="99"/>
      <c r="EKT241" s="98"/>
      <c r="EKU241" s="49"/>
      <c r="EKV241" s="405"/>
      <c r="EKW241" s="405"/>
      <c r="EKX241" s="277"/>
      <c r="EKY241" s="277"/>
      <c r="EKZ241" s="277"/>
      <c r="ELA241" s="277"/>
      <c r="ELB241" s="277"/>
      <c r="ELC241" s="277"/>
      <c r="ELD241" s="277"/>
      <c r="ELE241" s="277"/>
      <c r="ELF241" s="402"/>
      <c r="ELG241" s="404"/>
      <c r="ELH241" s="49"/>
      <c r="ELI241" s="49"/>
      <c r="ELJ241" s="49"/>
      <c r="ELK241" s="99"/>
      <c r="ELL241" s="98"/>
      <c r="ELM241" s="49"/>
      <c r="ELN241" s="405"/>
      <c r="ELO241" s="405"/>
      <c r="ELP241" s="277"/>
      <c r="ELQ241" s="277"/>
      <c r="ELR241" s="277"/>
      <c r="ELS241" s="277"/>
      <c r="ELT241" s="277"/>
      <c r="ELU241" s="277"/>
      <c r="ELV241" s="277"/>
      <c r="ELW241" s="277"/>
      <c r="ELX241" s="402"/>
      <c r="ELY241" s="404"/>
      <c r="ELZ241" s="49"/>
      <c r="EMA241" s="49"/>
      <c r="EMB241" s="49"/>
      <c r="EMC241" s="99"/>
      <c r="EMD241" s="98"/>
      <c r="EME241" s="49"/>
      <c r="EMF241" s="405"/>
      <c r="EMG241" s="405"/>
      <c r="EMH241" s="277"/>
      <c r="EMI241" s="277"/>
      <c r="EMJ241" s="277"/>
      <c r="EMK241" s="277"/>
      <c r="EML241" s="277"/>
      <c r="EMM241" s="277"/>
      <c r="EMN241" s="277"/>
      <c r="EMO241" s="277"/>
      <c r="EMP241" s="402"/>
      <c r="EMQ241" s="404"/>
      <c r="EMR241" s="49"/>
      <c r="EMS241" s="49"/>
      <c r="EMT241" s="49"/>
      <c r="EMU241" s="99"/>
      <c r="EMV241" s="98"/>
      <c r="EMW241" s="49"/>
      <c r="EMX241" s="405"/>
      <c r="EMY241" s="405"/>
      <c r="EMZ241" s="277"/>
      <c r="ENA241" s="277"/>
      <c r="ENB241" s="277"/>
      <c r="ENC241" s="277"/>
      <c r="END241" s="277"/>
      <c r="ENE241" s="277"/>
      <c r="ENF241" s="277"/>
      <c r="ENG241" s="277"/>
      <c r="ENH241" s="402"/>
      <c r="ENI241" s="404"/>
      <c r="ENJ241" s="49"/>
      <c r="ENK241" s="49"/>
      <c r="ENL241" s="49"/>
      <c r="ENM241" s="99"/>
      <c r="ENN241" s="98"/>
      <c r="ENO241" s="49"/>
      <c r="ENP241" s="405"/>
      <c r="ENQ241" s="405"/>
      <c r="ENR241" s="277"/>
      <c r="ENS241" s="277"/>
      <c r="ENT241" s="277"/>
      <c r="ENU241" s="277"/>
      <c r="ENV241" s="277"/>
      <c r="ENW241" s="277"/>
      <c r="ENX241" s="277"/>
      <c r="ENY241" s="277"/>
      <c r="ENZ241" s="402"/>
      <c r="EOA241" s="404"/>
      <c r="EOB241" s="49"/>
      <c r="EOC241" s="49"/>
      <c r="EOD241" s="49"/>
      <c r="EOE241" s="99"/>
      <c r="EOF241" s="98"/>
      <c r="EOG241" s="49"/>
      <c r="EOH241" s="405"/>
      <c r="EOI241" s="405"/>
      <c r="EOJ241" s="277"/>
      <c r="EOK241" s="277"/>
      <c r="EOL241" s="277"/>
      <c r="EOM241" s="277"/>
      <c r="EON241" s="277"/>
      <c r="EOO241" s="277"/>
      <c r="EOP241" s="277"/>
      <c r="EOQ241" s="277"/>
      <c r="EOR241" s="402"/>
      <c r="EOS241" s="404"/>
      <c r="EOT241" s="49"/>
      <c r="EOU241" s="49"/>
      <c r="EOV241" s="49"/>
      <c r="EOW241" s="99"/>
      <c r="EOX241" s="98"/>
      <c r="EOY241" s="49"/>
      <c r="EOZ241" s="405"/>
      <c r="EPA241" s="405"/>
      <c r="EPB241" s="277"/>
      <c r="EPC241" s="277"/>
      <c r="EPD241" s="277"/>
      <c r="EPE241" s="277"/>
      <c r="EPF241" s="277"/>
      <c r="EPG241" s="277"/>
      <c r="EPH241" s="277"/>
      <c r="EPI241" s="277"/>
      <c r="EPJ241" s="402"/>
      <c r="EPK241" s="404"/>
      <c r="EPL241" s="49"/>
      <c r="EPM241" s="49"/>
      <c r="EPN241" s="49"/>
      <c r="EPO241" s="99"/>
      <c r="EPP241" s="98"/>
      <c r="EPQ241" s="49"/>
      <c r="EPR241" s="405"/>
      <c r="EPS241" s="405"/>
      <c r="EPT241" s="277"/>
      <c r="EPU241" s="277"/>
      <c r="EPV241" s="277"/>
      <c r="EPW241" s="277"/>
      <c r="EPX241" s="277"/>
      <c r="EPY241" s="277"/>
      <c r="EPZ241" s="277"/>
      <c r="EQA241" s="277"/>
      <c r="EQB241" s="402"/>
      <c r="EQC241" s="404"/>
      <c r="EQD241" s="49"/>
      <c r="EQE241" s="49"/>
      <c r="EQF241" s="49"/>
      <c r="EQG241" s="99"/>
      <c r="EQH241" s="98"/>
      <c r="EQI241" s="49"/>
      <c r="EQJ241" s="405"/>
      <c r="EQK241" s="405"/>
      <c r="EQL241" s="277"/>
      <c r="EQM241" s="277"/>
      <c r="EQN241" s="277"/>
      <c r="EQO241" s="277"/>
      <c r="EQP241" s="277"/>
      <c r="EQQ241" s="277"/>
      <c r="EQR241" s="277"/>
      <c r="EQS241" s="277"/>
      <c r="EQT241" s="402"/>
      <c r="EQU241" s="404"/>
      <c r="EQV241" s="49"/>
      <c r="EQW241" s="49"/>
      <c r="EQX241" s="49"/>
      <c r="EQY241" s="99"/>
      <c r="EQZ241" s="98"/>
      <c r="ERA241" s="49"/>
      <c r="ERB241" s="405"/>
      <c r="ERC241" s="405"/>
      <c r="ERD241" s="277"/>
      <c r="ERE241" s="277"/>
      <c r="ERF241" s="277"/>
      <c r="ERG241" s="277"/>
      <c r="ERH241" s="277"/>
      <c r="ERI241" s="277"/>
      <c r="ERJ241" s="277"/>
      <c r="ERK241" s="277"/>
      <c r="ERL241" s="402"/>
      <c r="ERM241" s="404"/>
      <c r="ERN241" s="49"/>
      <c r="ERO241" s="49"/>
      <c r="ERP241" s="49"/>
      <c r="ERQ241" s="99"/>
      <c r="ERR241" s="98"/>
      <c r="ERS241" s="49"/>
      <c r="ERT241" s="405"/>
      <c r="ERU241" s="405"/>
      <c r="ERV241" s="277"/>
      <c r="ERW241" s="277"/>
      <c r="ERX241" s="277"/>
      <c r="ERY241" s="277"/>
      <c r="ERZ241" s="277"/>
      <c r="ESA241" s="277"/>
      <c r="ESB241" s="277"/>
      <c r="ESC241" s="277"/>
      <c r="ESD241" s="402"/>
      <c r="ESE241" s="404"/>
      <c r="ESF241" s="49"/>
      <c r="ESG241" s="49"/>
      <c r="ESH241" s="49"/>
      <c r="ESI241" s="99"/>
      <c r="ESJ241" s="98"/>
      <c r="ESK241" s="49"/>
      <c r="ESL241" s="405"/>
      <c r="ESM241" s="405"/>
      <c r="ESN241" s="277"/>
      <c r="ESO241" s="277"/>
      <c r="ESP241" s="277"/>
      <c r="ESQ241" s="277"/>
      <c r="ESR241" s="277"/>
      <c r="ESS241" s="277"/>
      <c r="EST241" s="277"/>
      <c r="ESU241" s="277"/>
      <c r="ESV241" s="402"/>
      <c r="ESW241" s="404"/>
      <c r="ESX241" s="49"/>
      <c r="ESY241" s="49"/>
      <c r="ESZ241" s="49"/>
      <c r="ETA241" s="99"/>
      <c r="ETB241" s="98"/>
      <c r="ETC241" s="49"/>
      <c r="ETD241" s="405"/>
      <c r="ETE241" s="405"/>
      <c r="ETF241" s="277"/>
      <c r="ETG241" s="277"/>
      <c r="ETH241" s="277"/>
      <c r="ETI241" s="277"/>
      <c r="ETJ241" s="277"/>
      <c r="ETK241" s="277"/>
      <c r="ETL241" s="277"/>
      <c r="ETM241" s="277"/>
      <c r="ETN241" s="402"/>
      <c r="ETO241" s="404"/>
      <c r="ETP241" s="49"/>
      <c r="ETQ241" s="49"/>
      <c r="ETR241" s="49"/>
      <c r="ETS241" s="99"/>
      <c r="ETT241" s="98"/>
      <c r="ETU241" s="49"/>
      <c r="ETV241" s="405"/>
      <c r="ETW241" s="405"/>
      <c r="ETX241" s="277"/>
      <c r="ETY241" s="277"/>
      <c r="ETZ241" s="277"/>
      <c r="EUA241" s="277"/>
      <c r="EUB241" s="277"/>
      <c r="EUC241" s="277"/>
      <c r="EUD241" s="277"/>
      <c r="EUE241" s="277"/>
      <c r="EUF241" s="402"/>
      <c r="EUG241" s="404"/>
      <c r="EUH241" s="49"/>
      <c r="EUI241" s="49"/>
      <c r="EUJ241" s="49"/>
      <c r="EUK241" s="99"/>
      <c r="EUL241" s="98"/>
      <c r="EUM241" s="49"/>
      <c r="EUN241" s="405"/>
      <c r="EUO241" s="405"/>
      <c r="EUP241" s="277"/>
      <c r="EUQ241" s="277"/>
      <c r="EUR241" s="277"/>
      <c r="EUS241" s="277"/>
      <c r="EUT241" s="277"/>
      <c r="EUU241" s="277"/>
      <c r="EUV241" s="277"/>
      <c r="EUW241" s="277"/>
      <c r="EUX241" s="402"/>
      <c r="EUY241" s="404"/>
      <c r="EUZ241" s="49"/>
      <c r="EVA241" s="49"/>
      <c r="EVB241" s="49"/>
      <c r="EVC241" s="99"/>
      <c r="EVD241" s="98"/>
      <c r="EVE241" s="49"/>
      <c r="EVF241" s="405"/>
      <c r="EVG241" s="405"/>
      <c r="EVH241" s="277"/>
      <c r="EVI241" s="277"/>
      <c r="EVJ241" s="277"/>
      <c r="EVK241" s="277"/>
      <c r="EVL241" s="277"/>
      <c r="EVM241" s="277"/>
      <c r="EVN241" s="277"/>
      <c r="EVO241" s="277"/>
      <c r="EVP241" s="402"/>
      <c r="EVQ241" s="404"/>
      <c r="EVR241" s="49"/>
      <c r="EVS241" s="49"/>
      <c r="EVT241" s="49"/>
      <c r="EVU241" s="99"/>
      <c r="EVV241" s="98"/>
      <c r="EVW241" s="49"/>
      <c r="EVX241" s="405"/>
      <c r="EVY241" s="405"/>
      <c r="EVZ241" s="277"/>
      <c r="EWA241" s="277"/>
      <c r="EWB241" s="277"/>
      <c r="EWC241" s="277"/>
      <c r="EWD241" s="277"/>
      <c r="EWE241" s="277"/>
      <c r="EWF241" s="277"/>
      <c r="EWG241" s="277"/>
      <c r="EWH241" s="402"/>
      <c r="EWI241" s="404"/>
      <c r="EWJ241" s="49"/>
      <c r="EWK241" s="49"/>
      <c r="EWL241" s="49"/>
      <c r="EWM241" s="99"/>
      <c r="EWN241" s="98"/>
      <c r="EWO241" s="49"/>
      <c r="EWP241" s="405"/>
      <c r="EWQ241" s="405"/>
      <c r="EWR241" s="277"/>
      <c r="EWS241" s="277"/>
      <c r="EWT241" s="277"/>
      <c r="EWU241" s="277"/>
      <c r="EWV241" s="277"/>
      <c r="EWW241" s="277"/>
      <c r="EWX241" s="277"/>
      <c r="EWY241" s="277"/>
      <c r="EWZ241" s="402"/>
      <c r="EXA241" s="404"/>
      <c r="EXB241" s="49"/>
      <c r="EXC241" s="49"/>
      <c r="EXD241" s="49"/>
      <c r="EXE241" s="99"/>
      <c r="EXF241" s="98"/>
      <c r="EXG241" s="49"/>
      <c r="EXH241" s="405"/>
      <c r="EXI241" s="405"/>
      <c r="EXJ241" s="277"/>
      <c r="EXK241" s="277"/>
      <c r="EXL241" s="277"/>
      <c r="EXM241" s="277"/>
      <c r="EXN241" s="277"/>
      <c r="EXO241" s="277"/>
      <c r="EXP241" s="277"/>
      <c r="EXQ241" s="277"/>
      <c r="EXR241" s="402"/>
      <c r="EXS241" s="404"/>
      <c r="EXT241" s="49"/>
      <c r="EXU241" s="49"/>
      <c r="EXV241" s="49"/>
      <c r="EXW241" s="99"/>
      <c r="EXX241" s="98"/>
      <c r="EXY241" s="49"/>
      <c r="EXZ241" s="405"/>
      <c r="EYA241" s="405"/>
      <c r="EYB241" s="277"/>
      <c r="EYC241" s="277"/>
      <c r="EYD241" s="277"/>
      <c r="EYE241" s="277"/>
      <c r="EYF241" s="277"/>
      <c r="EYG241" s="277"/>
      <c r="EYH241" s="277"/>
      <c r="EYI241" s="277"/>
      <c r="EYJ241" s="402"/>
      <c r="EYK241" s="404"/>
      <c r="EYL241" s="49"/>
      <c r="EYM241" s="49"/>
      <c r="EYN241" s="49"/>
      <c r="EYO241" s="99"/>
      <c r="EYP241" s="98"/>
      <c r="EYQ241" s="49"/>
      <c r="EYR241" s="405"/>
      <c r="EYS241" s="405"/>
      <c r="EYT241" s="277"/>
      <c r="EYU241" s="277"/>
      <c r="EYV241" s="277"/>
      <c r="EYW241" s="277"/>
      <c r="EYX241" s="277"/>
      <c r="EYY241" s="277"/>
      <c r="EYZ241" s="277"/>
      <c r="EZA241" s="277"/>
      <c r="EZB241" s="402"/>
      <c r="EZC241" s="404"/>
      <c r="EZD241" s="49"/>
      <c r="EZE241" s="49"/>
      <c r="EZF241" s="49"/>
      <c r="EZG241" s="99"/>
      <c r="EZH241" s="98"/>
      <c r="EZI241" s="49"/>
      <c r="EZJ241" s="405"/>
      <c r="EZK241" s="405"/>
      <c r="EZL241" s="277"/>
      <c r="EZM241" s="277"/>
      <c r="EZN241" s="277"/>
      <c r="EZO241" s="277"/>
      <c r="EZP241" s="277"/>
      <c r="EZQ241" s="277"/>
      <c r="EZR241" s="277"/>
      <c r="EZS241" s="277"/>
      <c r="EZT241" s="402"/>
      <c r="EZU241" s="404"/>
      <c r="EZV241" s="49"/>
      <c r="EZW241" s="49"/>
      <c r="EZX241" s="49"/>
      <c r="EZY241" s="99"/>
      <c r="EZZ241" s="98"/>
      <c r="FAA241" s="49"/>
      <c r="FAB241" s="405"/>
      <c r="FAC241" s="405"/>
      <c r="FAD241" s="277"/>
      <c r="FAE241" s="277"/>
      <c r="FAF241" s="277"/>
      <c r="FAG241" s="277"/>
      <c r="FAH241" s="277"/>
      <c r="FAI241" s="277"/>
      <c r="FAJ241" s="277"/>
      <c r="FAK241" s="277"/>
      <c r="FAL241" s="402"/>
      <c r="FAM241" s="404"/>
      <c r="FAN241" s="49"/>
      <c r="FAO241" s="49"/>
      <c r="FAP241" s="49"/>
      <c r="FAQ241" s="99"/>
      <c r="FAR241" s="98"/>
      <c r="FAS241" s="49"/>
      <c r="FAT241" s="405"/>
      <c r="FAU241" s="405"/>
      <c r="FAV241" s="277"/>
      <c r="FAW241" s="277"/>
      <c r="FAX241" s="277"/>
      <c r="FAY241" s="277"/>
      <c r="FAZ241" s="277"/>
      <c r="FBA241" s="277"/>
      <c r="FBB241" s="277"/>
      <c r="FBC241" s="277"/>
      <c r="FBD241" s="402"/>
      <c r="FBE241" s="404"/>
      <c r="FBF241" s="49"/>
      <c r="FBG241" s="49"/>
      <c r="FBH241" s="49"/>
      <c r="FBI241" s="99"/>
      <c r="FBJ241" s="98"/>
      <c r="FBK241" s="49"/>
      <c r="FBL241" s="405"/>
      <c r="FBM241" s="405"/>
      <c r="FBN241" s="277"/>
      <c r="FBO241" s="277"/>
      <c r="FBP241" s="277"/>
      <c r="FBQ241" s="277"/>
      <c r="FBR241" s="277"/>
      <c r="FBS241" s="277"/>
      <c r="FBT241" s="277"/>
      <c r="FBU241" s="277"/>
      <c r="FBV241" s="402"/>
      <c r="FBW241" s="404"/>
      <c r="FBX241" s="49"/>
      <c r="FBY241" s="49"/>
      <c r="FBZ241" s="49"/>
      <c r="FCA241" s="99"/>
      <c r="FCB241" s="98"/>
      <c r="FCC241" s="49"/>
      <c r="FCD241" s="405"/>
      <c r="FCE241" s="405"/>
      <c r="FCF241" s="277"/>
      <c r="FCG241" s="277"/>
      <c r="FCH241" s="277"/>
      <c r="FCI241" s="277"/>
      <c r="FCJ241" s="277"/>
      <c r="FCK241" s="277"/>
      <c r="FCL241" s="277"/>
      <c r="FCM241" s="277"/>
      <c r="FCN241" s="402"/>
      <c r="FCO241" s="404"/>
      <c r="FCP241" s="49"/>
      <c r="FCQ241" s="49"/>
      <c r="FCR241" s="49"/>
      <c r="FCS241" s="99"/>
      <c r="FCT241" s="98"/>
      <c r="FCU241" s="49"/>
      <c r="FCV241" s="405"/>
      <c r="FCW241" s="405"/>
      <c r="FCX241" s="277"/>
      <c r="FCY241" s="277"/>
      <c r="FCZ241" s="277"/>
      <c r="FDA241" s="277"/>
      <c r="FDB241" s="277"/>
      <c r="FDC241" s="277"/>
      <c r="FDD241" s="277"/>
      <c r="FDE241" s="277"/>
      <c r="FDF241" s="402"/>
      <c r="FDG241" s="404"/>
      <c r="FDH241" s="49"/>
      <c r="FDI241" s="49"/>
      <c r="FDJ241" s="49"/>
      <c r="FDK241" s="99"/>
      <c r="FDL241" s="98"/>
      <c r="FDM241" s="49"/>
      <c r="FDN241" s="405"/>
      <c r="FDO241" s="405"/>
      <c r="FDP241" s="277"/>
      <c r="FDQ241" s="277"/>
      <c r="FDR241" s="277"/>
      <c r="FDS241" s="277"/>
      <c r="FDT241" s="277"/>
      <c r="FDU241" s="277"/>
      <c r="FDV241" s="277"/>
      <c r="FDW241" s="277"/>
      <c r="FDX241" s="402"/>
      <c r="FDY241" s="404"/>
      <c r="FDZ241" s="49"/>
      <c r="FEA241" s="49"/>
      <c r="FEB241" s="49"/>
      <c r="FEC241" s="99"/>
      <c r="FED241" s="98"/>
      <c r="FEE241" s="49"/>
      <c r="FEF241" s="405"/>
      <c r="FEG241" s="405"/>
      <c r="FEH241" s="277"/>
      <c r="FEI241" s="277"/>
      <c r="FEJ241" s="277"/>
      <c r="FEK241" s="277"/>
      <c r="FEL241" s="277"/>
      <c r="FEM241" s="277"/>
      <c r="FEN241" s="277"/>
      <c r="FEO241" s="277"/>
      <c r="FEP241" s="402"/>
      <c r="FEQ241" s="404"/>
      <c r="FER241" s="49"/>
      <c r="FES241" s="49"/>
      <c r="FET241" s="49"/>
      <c r="FEU241" s="99"/>
      <c r="FEV241" s="98"/>
      <c r="FEW241" s="49"/>
      <c r="FEX241" s="405"/>
      <c r="FEY241" s="405"/>
      <c r="FEZ241" s="277"/>
      <c r="FFA241" s="277"/>
      <c r="FFB241" s="277"/>
      <c r="FFC241" s="277"/>
      <c r="FFD241" s="277"/>
      <c r="FFE241" s="277"/>
      <c r="FFF241" s="277"/>
      <c r="FFG241" s="277"/>
      <c r="FFH241" s="402"/>
      <c r="FFI241" s="404"/>
      <c r="FFJ241" s="49"/>
      <c r="FFK241" s="49"/>
      <c r="FFL241" s="49"/>
      <c r="FFM241" s="99"/>
      <c r="FFN241" s="98"/>
      <c r="FFO241" s="49"/>
      <c r="FFP241" s="405"/>
      <c r="FFQ241" s="405"/>
      <c r="FFR241" s="277"/>
      <c r="FFS241" s="277"/>
      <c r="FFT241" s="277"/>
      <c r="FFU241" s="277"/>
      <c r="FFV241" s="277"/>
      <c r="FFW241" s="277"/>
      <c r="FFX241" s="277"/>
      <c r="FFY241" s="277"/>
      <c r="FFZ241" s="402"/>
      <c r="FGA241" s="404"/>
      <c r="FGB241" s="49"/>
      <c r="FGC241" s="49"/>
      <c r="FGD241" s="49"/>
      <c r="FGE241" s="99"/>
      <c r="FGF241" s="98"/>
      <c r="FGG241" s="49"/>
      <c r="FGH241" s="405"/>
      <c r="FGI241" s="405"/>
      <c r="FGJ241" s="277"/>
      <c r="FGK241" s="277"/>
      <c r="FGL241" s="277"/>
      <c r="FGM241" s="277"/>
      <c r="FGN241" s="277"/>
      <c r="FGO241" s="277"/>
      <c r="FGP241" s="277"/>
      <c r="FGQ241" s="277"/>
      <c r="FGR241" s="402"/>
      <c r="FGS241" s="404"/>
      <c r="FGT241" s="49"/>
      <c r="FGU241" s="49"/>
      <c r="FGV241" s="49"/>
      <c r="FGW241" s="99"/>
      <c r="FGX241" s="98"/>
      <c r="FGY241" s="49"/>
      <c r="FGZ241" s="405"/>
      <c r="FHA241" s="405"/>
      <c r="FHB241" s="277"/>
      <c r="FHC241" s="277"/>
      <c r="FHD241" s="277"/>
      <c r="FHE241" s="277"/>
      <c r="FHF241" s="277"/>
      <c r="FHG241" s="277"/>
      <c r="FHH241" s="277"/>
      <c r="FHI241" s="277"/>
      <c r="FHJ241" s="402"/>
      <c r="FHK241" s="404"/>
      <c r="FHL241" s="49"/>
      <c r="FHM241" s="49"/>
      <c r="FHN241" s="49"/>
      <c r="FHO241" s="99"/>
      <c r="FHP241" s="98"/>
      <c r="FHQ241" s="49"/>
      <c r="FHR241" s="405"/>
      <c r="FHS241" s="405"/>
      <c r="FHT241" s="277"/>
      <c r="FHU241" s="277"/>
      <c r="FHV241" s="277"/>
      <c r="FHW241" s="277"/>
      <c r="FHX241" s="277"/>
      <c r="FHY241" s="277"/>
      <c r="FHZ241" s="277"/>
      <c r="FIA241" s="277"/>
      <c r="FIB241" s="402"/>
      <c r="FIC241" s="404"/>
      <c r="FID241" s="49"/>
      <c r="FIE241" s="49"/>
      <c r="FIF241" s="49"/>
      <c r="FIG241" s="99"/>
      <c r="FIH241" s="98"/>
      <c r="FII241" s="49"/>
      <c r="FIJ241" s="405"/>
      <c r="FIK241" s="405"/>
      <c r="FIL241" s="277"/>
      <c r="FIM241" s="277"/>
      <c r="FIN241" s="277"/>
      <c r="FIO241" s="277"/>
      <c r="FIP241" s="277"/>
      <c r="FIQ241" s="277"/>
      <c r="FIR241" s="277"/>
      <c r="FIS241" s="277"/>
      <c r="FIT241" s="402"/>
      <c r="FIU241" s="404"/>
      <c r="FIV241" s="49"/>
      <c r="FIW241" s="49"/>
      <c r="FIX241" s="49"/>
      <c r="FIY241" s="99"/>
      <c r="FIZ241" s="98"/>
      <c r="FJA241" s="49"/>
      <c r="FJB241" s="405"/>
      <c r="FJC241" s="405"/>
      <c r="FJD241" s="277"/>
      <c r="FJE241" s="277"/>
      <c r="FJF241" s="277"/>
      <c r="FJG241" s="277"/>
      <c r="FJH241" s="277"/>
      <c r="FJI241" s="277"/>
      <c r="FJJ241" s="277"/>
      <c r="FJK241" s="277"/>
      <c r="FJL241" s="402"/>
      <c r="FJM241" s="404"/>
      <c r="FJN241" s="49"/>
      <c r="FJO241" s="49"/>
      <c r="FJP241" s="49"/>
      <c r="FJQ241" s="99"/>
      <c r="FJR241" s="98"/>
      <c r="FJS241" s="49"/>
      <c r="FJT241" s="405"/>
      <c r="FJU241" s="405"/>
      <c r="FJV241" s="277"/>
      <c r="FJW241" s="277"/>
      <c r="FJX241" s="277"/>
      <c r="FJY241" s="277"/>
      <c r="FJZ241" s="277"/>
      <c r="FKA241" s="277"/>
      <c r="FKB241" s="277"/>
      <c r="FKC241" s="277"/>
      <c r="FKD241" s="402"/>
      <c r="FKE241" s="404"/>
      <c r="FKF241" s="49"/>
      <c r="FKG241" s="49"/>
      <c r="FKH241" s="49"/>
      <c r="FKI241" s="99"/>
      <c r="FKJ241" s="98"/>
      <c r="FKK241" s="49"/>
      <c r="FKL241" s="405"/>
      <c r="FKM241" s="405"/>
      <c r="FKN241" s="277"/>
      <c r="FKO241" s="277"/>
      <c r="FKP241" s="277"/>
      <c r="FKQ241" s="277"/>
      <c r="FKR241" s="277"/>
      <c r="FKS241" s="277"/>
      <c r="FKT241" s="277"/>
      <c r="FKU241" s="277"/>
      <c r="FKV241" s="402"/>
      <c r="FKW241" s="404"/>
      <c r="FKX241" s="49"/>
      <c r="FKY241" s="49"/>
      <c r="FKZ241" s="49"/>
      <c r="FLA241" s="99"/>
      <c r="FLB241" s="98"/>
      <c r="FLC241" s="49"/>
      <c r="FLD241" s="405"/>
      <c r="FLE241" s="405"/>
      <c r="FLF241" s="277"/>
      <c r="FLG241" s="277"/>
      <c r="FLH241" s="277"/>
      <c r="FLI241" s="277"/>
      <c r="FLJ241" s="277"/>
      <c r="FLK241" s="277"/>
      <c r="FLL241" s="277"/>
      <c r="FLM241" s="277"/>
      <c r="FLN241" s="402"/>
      <c r="FLO241" s="404"/>
      <c r="FLP241" s="49"/>
      <c r="FLQ241" s="49"/>
      <c r="FLR241" s="49"/>
      <c r="FLS241" s="99"/>
      <c r="FLT241" s="98"/>
      <c r="FLU241" s="49"/>
      <c r="FLV241" s="405"/>
      <c r="FLW241" s="405"/>
      <c r="FLX241" s="277"/>
      <c r="FLY241" s="277"/>
      <c r="FLZ241" s="277"/>
      <c r="FMA241" s="277"/>
      <c r="FMB241" s="277"/>
      <c r="FMC241" s="277"/>
      <c r="FMD241" s="277"/>
      <c r="FME241" s="277"/>
      <c r="FMF241" s="402"/>
      <c r="FMG241" s="404"/>
      <c r="FMH241" s="49"/>
      <c r="FMI241" s="49"/>
      <c r="FMJ241" s="49"/>
      <c r="FMK241" s="99"/>
      <c r="FML241" s="98"/>
      <c r="FMM241" s="49"/>
      <c r="FMN241" s="405"/>
      <c r="FMO241" s="405"/>
      <c r="FMP241" s="277"/>
      <c r="FMQ241" s="277"/>
      <c r="FMR241" s="277"/>
      <c r="FMS241" s="277"/>
      <c r="FMT241" s="277"/>
      <c r="FMU241" s="277"/>
      <c r="FMV241" s="277"/>
      <c r="FMW241" s="277"/>
      <c r="FMX241" s="402"/>
      <c r="FMY241" s="404"/>
      <c r="FMZ241" s="49"/>
      <c r="FNA241" s="49"/>
      <c r="FNB241" s="49"/>
      <c r="FNC241" s="99"/>
      <c r="FND241" s="98"/>
      <c r="FNE241" s="49"/>
      <c r="FNF241" s="405"/>
      <c r="FNG241" s="405"/>
      <c r="FNH241" s="277"/>
      <c r="FNI241" s="277"/>
      <c r="FNJ241" s="277"/>
      <c r="FNK241" s="277"/>
      <c r="FNL241" s="277"/>
      <c r="FNM241" s="277"/>
      <c r="FNN241" s="277"/>
      <c r="FNO241" s="277"/>
      <c r="FNP241" s="402"/>
      <c r="FNQ241" s="404"/>
      <c r="FNR241" s="49"/>
      <c r="FNS241" s="49"/>
      <c r="FNT241" s="49"/>
      <c r="FNU241" s="99"/>
      <c r="FNV241" s="98"/>
      <c r="FNW241" s="49"/>
      <c r="FNX241" s="405"/>
      <c r="FNY241" s="405"/>
      <c r="FNZ241" s="277"/>
      <c r="FOA241" s="277"/>
      <c r="FOB241" s="277"/>
      <c r="FOC241" s="277"/>
      <c r="FOD241" s="277"/>
      <c r="FOE241" s="277"/>
      <c r="FOF241" s="277"/>
      <c r="FOG241" s="277"/>
      <c r="FOH241" s="402"/>
      <c r="FOI241" s="404"/>
      <c r="FOJ241" s="49"/>
      <c r="FOK241" s="49"/>
      <c r="FOL241" s="49"/>
      <c r="FOM241" s="99"/>
      <c r="FON241" s="98"/>
      <c r="FOO241" s="49"/>
      <c r="FOP241" s="405"/>
      <c r="FOQ241" s="405"/>
      <c r="FOR241" s="277"/>
      <c r="FOS241" s="277"/>
      <c r="FOT241" s="277"/>
      <c r="FOU241" s="277"/>
      <c r="FOV241" s="277"/>
      <c r="FOW241" s="277"/>
      <c r="FOX241" s="277"/>
      <c r="FOY241" s="277"/>
      <c r="FOZ241" s="402"/>
      <c r="FPA241" s="404"/>
      <c r="FPB241" s="49"/>
      <c r="FPC241" s="49"/>
      <c r="FPD241" s="49"/>
      <c r="FPE241" s="99"/>
      <c r="FPF241" s="98"/>
      <c r="FPG241" s="49"/>
      <c r="FPH241" s="405"/>
      <c r="FPI241" s="405"/>
      <c r="FPJ241" s="277"/>
      <c r="FPK241" s="277"/>
      <c r="FPL241" s="277"/>
      <c r="FPM241" s="277"/>
      <c r="FPN241" s="277"/>
      <c r="FPO241" s="277"/>
      <c r="FPP241" s="277"/>
      <c r="FPQ241" s="277"/>
      <c r="FPR241" s="402"/>
      <c r="FPS241" s="404"/>
      <c r="FPT241" s="49"/>
      <c r="FPU241" s="49"/>
      <c r="FPV241" s="49"/>
      <c r="FPW241" s="99"/>
      <c r="FPX241" s="98"/>
      <c r="FPY241" s="49"/>
      <c r="FPZ241" s="405"/>
      <c r="FQA241" s="405"/>
      <c r="FQB241" s="277"/>
      <c r="FQC241" s="277"/>
      <c r="FQD241" s="277"/>
      <c r="FQE241" s="277"/>
      <c r="FQF241" s="277"/>
      <c r="FQG241" s="277"/>
      <c r="FQH241" s="277"/>
      <c r="FQI241" s="277"/>
      <c r="FQJ241" s="402"/>
      <c r="FQK241" s="404"/>
      <c r="FQL241" s="49"/>
      <c r="FQM241" s="49"/>
      <c r="FQN241" s="49"/>
      <c r="FQO241" s="99"/>
      <c r="FQP241" s="98"/>
      <c r="FQQ241" s="49"/>
      <c r="FQR241" s="405"/>
      <c r="FQS241" s="405"/>
      <c r="FQT241" s="277"/>
      <c r="FQU241" s="277"/>
      <c r="FQV241" s="277"/>
      <c r="FQW241" s="277"/>
      <c r="FQX241" s="277"/>
      <c r="FQY241" s="277"/>
      <c r="FQZ241" s="277"/>
      <c r="FRA241" s="277"/>
      <c r="FRB241" s="402"/>
      <c r="FRC241" s="404"/>
      <c r="FRD241" s="49"/>
      <c r="FRE241" s="49"/>
      <c r="FRF241" s="49"/>
      <c r="FRG241" s="99"/>
      <c r="FRH241" s="98"/>
      <c r="FRI241" s="49"/>
      <c r="FRJ241" s="405"/>
      <c r="FRK241" s="405"/>
      <c r="FRL241" s="277"/>
      <c r="FRM241" s="277"/>
      <c r="FRN241" s="277"/>
      <c r="FRO241" s="277"/>
      <c r="FRP241" s="277"/>
      <c r="FRQ241" s="277"/>
      <c r="FRR241" s="277"/>
      <c r="FRS241" s="277"/>
      <c r="FRT241" s="402"/>
      <c r="FRU241" s="404"/>
      <c r="FRV241" s="49"/>
      <c r="FRW241" s="49"/>
      <c r="FRX241" s="49"/>
      <c r="FRY241" s="99"/>
      <c r="FRZ241" s="98"/>
      <c r="FSA241" s="49"/>
      <c r="FSB241" s="405"/>
      <c r="FSC241" s="405"/>
      <c r="FSD241" s="277"/>
      <c r="FSE241" s="277"/>
      <c r="FSF241" s="277"/>
      <c r="FSG241" s="277"/>
      <c r="FSH241" s="277"/>
      <c r="FSI241" s="277"/>
      <c r="FSJ241" s="277"/>
      <c r="FSK241" s="277"/>
      <c r="FSL241" s="402"/>
      <c r="FSM241" s="404"/>
      <c r="FSN241" s="49"/>
      <c r="FSO241" s="49"/>
      <c r="FSP241" s="49"/>
      <c r="FSQ241" s="99"/>
      <c r="FSR241" s="98"/>
      <c r="FSS241" s="49"/>
      <c r="FST241" s="405"/>
      <c r="FSU241" s="405"/>
      <c r="FSV241" s="277"/>
      <c r="FSW241" s="277"/>
      <c r="FSX241" s="277"/>
      <c r="FSY241" s="277"/>
      <c r="FSZ241" s="277"/>
      <c r="FTA241" s="277"/>
      <c r="FTB241" s="277"/>
      <c r="FTC241" s="277"/>
      <c r="FTD241" s="402"/>
      <c r="FTE241" s="404"/>
      <c r="FTF241" s="49"/>
      <c r="FTG241" s="49"/>
      <c r="FTH241" s="49"/>
      <c r="FTI241" s="99"/>
      <c r="FTJ241" s="98"/>
      <c r="FTK241" s="49"/>
      <c r="FTL241" s="405"/>
      <c r="FTM241" s="405"/>
      <c r="FTN241" s="277"/>
      <c r="FTO241" s="277"/>
      <c r="FTP241" s="277"/>
      <c r="FTQ241" s="277"/>
      <c r="FTR241" s="277"/>
      <c r="FTS241" s="277"/>
      <c r="FTT241" s="277"/>
      <c r="FTU241" s="277"/>
      <c r="FTV241" s="402"/>
      <c r="FTW241" s="404"/>
      <c r="FTX241" s="49"/>
      <c r="FTY241" s="49"/>
      <c r="FTZ241" s="49"/>
      <c r="FUA241" s="99"/>
      <c r="FUB241" s="98"/>
      <c r="FUC241" s="49"/>
      <c r="FUD241" s="405"/>
      <c r="FUE241" s="405"/>
      <c r="FUF241" s="277"/>
      <c r="FUG241" s="277"/>
      <c r="FUH241" s="277"/>
      <c r="FUI241" s="277"/>
      <c r="FUJ241" s="277"/>
      <c r="FUK241" s="277"/>
      <c r="FUL241" s="277"/>
      <c r="FUM241" s="277"/>
      <c r="FUN241" s="402"/>
      <c r="FUO241" s="404"/>
      <c r="FUP241" s="49"/>
      <c r="FUQ241" s="49"/>
      <c r="FUR241" s="49"/>
      <c r="FUS241" s="99"/>
      <c r="FUT241" s="98"/>
      <c r="FUU241" s="49"/>
      <c r="FUV241" s="405"/>
      <c r="FUW241" s="405"/>
      <c r="FUX241" s="277"/>
      <c r="FUY241" s="277"/>
      <c r="FUZ241" s="277"/>
      <c r="FVA241" s="277"/>
      <c r="FVB241" s="277"/>
      <c r="FVC241" s="277"/>
      <c r="FVD241" s="277"/>
      <c r="FVE241" s="277"/>
      <c r="FVF241" s="402"/>
      <c r="FVG241" s="404"/>
      <c r="FVH241" s="49"/>
      <c r="FVI241" s="49"/>
      <c r="FVJ241" s="49"/>
      <c r="FVK241" s="99"/>
      <c r="FVL241" s="98"/>
      <c r="FVM241" s="49"/>
      <c r="FVN241" s="405"/>
      <c r="FVO241" s="405"/>
      <c r="FVP241" s="277"/>
      <c r="FVQ241" s="277"/>
      <c r="FVR241" s="277"/>
      <c r="FVS241" s="277"/>
      <c r="FVT241" s="277"/>
      <c r="FVU241" s="277"/>
      <c r="FVV241" s="277"/>
      <c r="FVW241" s="277"/>
      <c r="FVX241" s="402"/>
      <c r="FVY241" s="404"/>
      <c r="FVZ241" s="49"/>
      <c r="FWA241" s="49"/>
      <c r="FWB241" s="49"/>
      <c r="FWC241" s="99"/>
      <c r="FWD241" s="98"/>
      <c r="FWE241" s="49"/>
      <c r="FWF241" s="405"/>
      <c r="FWG241" s="405"/>
      <c r="FWH241" s="277"/>
      <c r="FWI241" s="277"/>
      <c r="FWJ241" s="277"/>
      <c r="FWK241" s="277"/>
      <c r="FWL241" s="277"/>
      <c r="FWM241" s="277"/>
      <c r="FWN241" s="277"/>
      <c r="FWO241" s="277"/>
      <c r="FWP241" s="402"/>
      <c r="FWQ241" s="404"/>
      <c r="FWR241" s="49"/>
      <c r="FWS241" s="49"/>
      <c r="FWT241" s="49"/>
      <c r="FWU241" s="99"/>
      <c r="FWV241" s="98"/>
      <c r="FWW241" s="49"/>
      <c r="FWX241" s="405"/>
      <c r="FWY241" s="405"/>
      <c r="FWZ241" s="277"/>
      <c r="FXA241" s="277"/>
      <c r="FXB241" s="277"/>
      <c r="FXC241" s="277"/>
      <c r="FXD241" s="277"/>
      <c r="FXE241" s="277"/>
      <c r="FXF241" s="277"/>
      <c r="FXG241" s="277"/>
      <c r="FXH241" s="402"/>
      <c r="FXI241" s="404"/>
      <c r="FXJ241" s="49"/>
      <c r="FXK241" s="49"/>
      <c r="FXL241" s="49"/>
      <c r="FXM241" s="99"/>
      <c r="FXN241" s="98"/>
      <c r="FXO241" s="49"/>
      <c r="FXP241" s="405"/>
      <c r="FXQ241" s="405"/>
      <c r="FXR241" s="277"/>
      <c r="FXS241" s="277"/>
      <c r="FXT241" s="277"/>
      <c r="FXU241" s="277"/>
      <c r="FXV241" s="277"/>
      <c r="FXW241" s="277"/>
      <c r="FXX241" s="277"/>
      <c r="FXY241" s="277"/>
      <c r="FXZ241" s="402"/>
      <c r="FYA241" s="404"/>
      <c r="FYB241" s="49"/>
      <c r="FYC241" s="49"/>
      <c r="FYD241" s="49"/>
      <c r="FYE241" s="99"/>
      <c r="FYF241" s="98"/>
      <c r="FYG241" s="49"/>
      <c r="FYH241" s="405"/>
      <c r="FYI241" s="405"/>
      <c r="FYJ241" s="277"/>
      <c r="FYK241" s="277"/>
      <c r="FYL241" s="277"/>
      <c r="FYM241" s="277"/>
      <c r="FYN241" s="277"/>
      <c r="FYO241" s="277"/>
      <c r="FYP241" s="277"/>
      <c r="FYQ241" s="277"/>
      <c r="FYR241" s="402"/>
      <c r="FYS241" s="404"/>
      <c r="FYT241" s="49"/>
      <c r="FYU241" s="49"/>
      <c r="FYV241" s="49"/>
      <c r="FYW241" s="99"/>
      <c r="FYX241" s="98"/>
      <c r="FYY241" s="49"/>
      <c r="FYZ241" s="405"/>
      <c r="FZA241" s="405"/>
      <c r="FZB241" s="277"/>
      <c r="FZC241" s="277"/>
      <c r="FZD241" s="277"/>
      <c r="FZE241" s="277"/>
      <c r="FZF241" s="277"/>
      <c r="FZG241" s="277"/>
      <c r="FZH241" s="277"/>
      <c r="FZI241" s="277"/>
      <c r="FZJ241" s="402"/>
      <c r="FZK241" s="404"/>
      <c r="FZL241" s="49"/>
      <c r="FZM241" s="49"/>
      <c r="FZN241" s="49"/>
      <c r="FZO241" s="99"/>
      <c r="FZP241" s="98"/>
      <c r="FZQ241" s="49"/>
      <c r="FZR241" s="405"/>
      <c r="FZS241" s="405"/>
      <c r="FZT241" s="277"/>
      <c r="FZU241" s="277"/>
      <c r="FZV241" s="277"/>
      <c r="FZW241" s="277"/>
      <c r="FZX241" s="277"/>
      <c r="FZY241" s="277"/>
      <c r="FZZ241" s="277"/>
      <c r="GAA241" s="277"/>
      <c r="GAB241" s="402"/>
      <c r="GAC241" s="404"/>
      <c r="GAD241" s="49"/>
      <c r="GAE241" s="49"/>
      <c r="GAF241" s="49"/>
      <c r="GAG241" s="99"/>
      <c r="GAH241" s="98"/>
      <c r="GAI241" s="49"/>
      <c r="GAJ241" s="405"/>
      <c r="GAK241" s="405"/>
      <c r="GAL241" s="277"/>
      <c r="GAM241" s="277"/>
      <c r="GAN241" s="277"/>
      <c r="GAO241" s="277"/>
      <c r="GAP241" s="277"/>
      <c r="GAQ241" s="277"/>
      <c r="GAR241" s="277"/>
      <c r="GAS241" s="277"/>
      <c r="GAT241" s="402"/>
      <c r="GAU241" s="404"/>
      <c r="GAV241" s="49"/>
      <c r="GAW241" s="49"/>
      <c r="GAX241" s="49"/>
      <c r="GAY241" s="99"/>
      <c r="GAZ241" s="98"/>
      <c r="GBA241" s="49"/>
      <c r="GBB241" s="405"/>
      <c r="GBC241" s="405"/>
      <c r="GBD241" s="277"/>
      <c r="GBE241" s="277"/>
      <c r="GBF241" s="277"/>
      <c r="GBG241" s="277"/>
      <c r="GBH241" s="277"/>
      <c r="GBI241" s="277"/>
      <c r="GBJ241" s="277"/>
      <c r="GBK241" s="277"/>
      <c r="GBL241" s="402"/>
      <c r="GBM241" s="404"/>
      <c r="GBN241" s="49"/>
      <c r="GBO241" s="49"/>
      <c r="GBP241" s="49"/>
      <c r="GBQ241" s="99"/>
      <c r="GBR241" s="98"/>
      <c r="GBS241" s="49"/>
      <c r="GBT241" s="405"/>
      <c r="GBU241" s="405"/>
      <c r="GBV241" s="277"/>
      <c r="GBW241" s="277"/>
      <c r="GBX241" s="277"/>
      <c r="GBY241" s="277"/>
      <c r="GBZ241" s="277"/>
      <c r="GCA241" s="277"/>
      <c r="GCB241" s="277"/>
      <c r="GCC241" s="277"/>
      <c r="GCD241" s="402"/>
      <c r="GCE241" s="404"/>
      <c r="GCF241" s="49"/>
      <c r="GCG241" s="49"/>
      <c r="GCH241" s="49"/>
      <c r="GCI241" s="99"/>
      <c r="GCJ241" s="98"/>
      <c r="GCK241" s="49"/>
      <c r="GCL241" s="405"/>
      <c r="GCM241" s="405"/>
      <c r="GCN241" s="277"/>
      <c r="GCO241" s="277"/>
      <c r="GCP241" s="277"/>
      <c r="GCQ241" s="277"/>
      <c r="GCR241" s="277"/>
      <c r="GCS241" s="277"/>
      <c r="GCT241" s="277"/>
      <c r="GCU241" s="277"/>
      <c r="GCV241" s="402"/>
      <c r="GCW241" s="404"/>
      <c r="GCX241" s="49"/>
      <c r="GCY241" s="49"/>
      <c r="GCZ241" s="49"/>
      <c r="GDA241" s="99"/>
      <c r="GDB241" s="98"/>
      <c r="GDC241" s="49"/>
      <c r="GDD241" s="405"/>
      <c r="GDE241" s="405"/>
      <c r="GDF241" s="277"/>
      <c r="GDG241" s="277"/>
      <c r="GDH241" s="277"/>
      <c r="GDI241" s="277"/>
      <c r="GDJ241" s="277"/>
      <c r="GDK241" s="277"/>
      <c r="GDL241" s="277"/>
      <c r="GDM241" s="277"/>
      <c r="GDN241" s="402"/>
      <c r="GDO241" s="404"/>
      <c r="GDP241" s="49"/>
      <c r="GDQ241" s="49"/>
      <c r="GDR241" s="49"/>
      <c r="GDS241" s="99"/>
      <c r="GDT241" s="98"/>
      <c r="GDU241" s="49"/>
      <c r="GDV241" s="405"/>
      <c r="GDW241" s="405"/>
      <c r="GDX241" s="277"/>
      <c r="GDY241" s="277"/>
      <c r="GDZ241" s="277"/>
      <c r="GEA241" s="277"/>
      <c r="GEB241" s="277"/>
      <c r="GEC241" s="277"/>
      <c r="GED241" s="277"/>
      <c r="GEE241" s="277"/>
      <c r="GEF241" s="402"/>
      <c r="GEG241" s="404"/>
      <c r="GEH241" s="49"/>
      <c r="GEI241" s="49"/>
      <c r="GEJ241" s="49"/>
      <c r="GEK241" s="99"/>
      <c r="GEL241" s="98"/>
      <c r="GEM241" s="49"/>
      <c r="GEN241" s="405"/>
      <c r="GEO241" s="405"/>
      <c r="GEP241" s="277"/>
      <c r="GEQ241" s="277"/>
      <c r="GER241" s="277"/>
      <c r="GES241" s="277"/>
      <c r="GET241" s="277"/>
      <c r="GEU241" s="277"/>
      <c r="GEV241" s="277"/>
      <c r="GEW241" s="277"/>
      <c r="GEX241" s="402"/>
      <c r="GEY241" s="404"/>
      <c r="GEZ241" s="49"/>
      <c r="GFA241" s="49"/>
      <c r="GFB241" s="49"/>
      <c r="GFC241" s="99"/>
      <c r="GFD241" s="98"/>
      <c r="GFE241" s="49"/>
      <c r="GFF241" s="405"/>
      <c r="GFG241" s="405"/>
      <c r="GFH241" s="277"/>
      <c r="GFI241" s="277"/>
      <c r="GFJ241" s="277"/>
      <c r="GFK241" s="277"/>
      <c r="GFL241" s="277"/>
      <c r="GFM241" s="277"/>
      <c r="GFN241" s="277"/>
      <c r="GFO241" s="277"/>
      <c r="GFP241" s="402"/>
      <c r="GFQ241" s="404"/>
      <c r="GFR241" s="49"/>
      <c r="GFS241" s="49"/>
      <c r="GFT241" s="49"/>
      <c r="GFU241" s="99"/>
      <c r="GFV241" s="98"/>
      <c r="GFW241" s="49"/>
      <c r="GFX241" s="405"/>
      <c r="GFY241" s="405"/>
      <c r="GFZ241" s="277"/>
      <c r="GGA241" s="277"/>
      <c r="GGB241" s="277"/>
      <c r="GGC241" s="277"/>
      <c r="GGD241" s="277"/>
      <c r="GGE241" s="277"/>
      <c r="GGF241" s="277"/>
      <c r="GGG241" s="277"/>
      <c r="GGH241" s="402"/>
      <c r="GGI241" s="404"/>
      <c r="GGJ241" s="49"/>
      <c r="GGK241" s="49"/>
      <c r="GGL241" s="49"/>
      <c r="GGM241" s="99"/>
      <c r="GGN241" s="98"/>
      <c r="GGO241" s="49"/>
      <c r="GGP241" s="405"/>
      <c r="GGQ241" s="405"/>
      <c r="GGR241" s="277"/>
      <c r="GGS241" s="277"/>
      <c r="GGT241" s="277"/>
      <c r="GGU241" s="277"/>
      <c r="GGV241" s="277"/>
      <c r="GGW241" s="277"/>
      <c r="GGX241" s="277"/>
      <c r="GGY241" s="277"/>
      <c r="GGZ241" s="402"/>
      <c r="GHA241" s="404"/>
      <c r="GHB241" s="49"/>
      <c r="GHC241" s="49"/>
      <c r="GHD241" s="49"/>
      <c r="GHE241" s="99"/>
      <c r="GHF241" s="98"/>
      <c r="GHG241" s="49"/>
      <c r="GHH241" s="405"/>
      <c r="GHI241" s="405"/>
      <c r="GHJ241" s="277"/>
      <c r="GHK241" s="277"/>
      <c r="GHL241" s="277"/>
      <c r="GHM241" s="277"/>
      <c r="GHN241" s="277"/>
      <c r="GHO241" s="277"/>
      <c r="GHP241" s="277"/>
      <c r="GHQ241" s="277"/>
      <c r="GHR241" s="402"/>
      <c r="GHS241" s="404"/>
      <c r="GHT241" s="49"/>
      <c r="GHU241" s="49"/>
      <c r="GHV241" s="49"/>
      <c r="GHW241" s="99"/>
      <c r="GHX241" s="98"/>
      <c r="GHY241" s="49"/>
      <c r="GHZ241" s="405"/>
      <c r="GIA241" s="405"/>
      <c r="GIB241" s="277"/>
      <c r="GIC241" s="277"/>
      <c r="GID241" s="277"/>
      <c r="GIE241" s="277"/>
      <c r="GIF241" s="277"/>
      <c r="GIG241" s="277"/>
      <c r="GIH241" s="277"/>
      <c r="GII241" s="277"/>
      <c r="GIJ241" s="402"/>
      <c r="GIK241" s="404"/>
      <c r="GIL241" s="49"/>
      <c r="GIM241" s="49"/>
      <c r="GIN241" s="49"/>
      <c r="GIO241" s="99"/>
      <c r="GIP241" s="98"/>
      <c r="GIQ241" s="49"/>
      <c r="GIR241" s="405"/>
      <c r="GIS241" s="405"/>
      <c r="GIT241" s="277"/>
      <c r="GIU241" s="277"/>
      <c r="GIV241" s="277"/>
      <c r="GIW241" s="277"/>
      <c r="GIX241" s="277"/>
      <c r="GIY241" s="277"/>
      <c r="GIZ241" s="277"/>
      <c r="GJA241" s="277"/>
      <c r="GJB241" s="402"/>
      <c r="GJC241" s="404"/>
      <c r="GJD241" s="49"/>
      <c r="GJE241" s="49"/>
      <c r="GJF241" s="49"/>
      <c r="GJG241" s="99"/>
      <c r="GJH241" s="98"/>
      <c r="GJI241" s="49"/>
      <c r="GJJ241" s="405"/>
      <c r="GJK241" s="405"/>
      <c r="GJL241" s="277"/>
      <c r="GJM241" s="277"/>
      <c r="GJN241" s="277"/>
      <c r="GJO241" s="277"/>
      <c r="GJP241" s="277"/>
      <c r="GJQ241" s="277"/>
      <c r="GJR241" s="277"/>
      <c r="GJS241" s="277"/>
      <c r="GJT241" s="402"/>
      <c r="GJU241" s="404"/>
      <c r="GJV241" s="49"/>
      <c r="GJW241" s="49"/>
      <c r="GJX241" s="49"/>
      <c r="GJY241" s="99"/>
      <c r="GJZ241" s="98"/>
      <c r="GKA241" s="49"/>
      <c r="GKB241" s="405"/>
      <c r="GKC241" s="405"/>
      <c r="GKD241" s="277"/>
      <c r="GKE241" s="277"/>
      <c r="GKF241" s="277"/>
      <c r="GKG241" s="277"/>
      <c r="GKH241" s="277"/>
      <c r="GKI241" s="277"/>
      <c r="GKJ241" s="277"/>
      <c r="GKK241" s="277"/>
      <c r="GKL241" s="402"/>
      <c r="GKM241" s="404"/>
      <c r="GKN241" s="49"/>
      <c r="GKO241" s="49"/>
      <c r="GKP241" s="49"/>
      <c r="GKQ241" s="99"/>
      <c r="GKR241" s="98"/>
      <c r="GKS241" s="49"/>
      <c r="GKT241" s="405"/>
      <c r="GKU241" s="405"/>
      <c r="GKV241" s="277"/>
      <c r="GKW241" s="277"/>
      <c r="GKX241" s="277"/>
      <c r="GKY241" s="277"/>
      <c r="GKZ241" s="277"/>
      <c r="GLA241" s="277"/>
      <c r="GLB241" s="277"/>
      <c r="GLC241" s="277"/>
      <c r="GLD241" s="402"/>
      <c r="GLE241" s="404"/>
      <c r="GLF241" s="49"/>
      <c r="GLG241" s="49"/>
      <c r="GLH241" s="49"/>
      <c r="GLI241" s="99"/>
      <c r="GLJ241" s="98"/>
      <c r="GLK241" s="49"/>
      <c r="GLL241" s="405"/>
      <c r="GLM241" s="405"/>
      <c r="GLN241" s="277"/>
      <c r="GLO241" s="277"/>
      <c r="GLP241" s="277"/>
      <c r="GLQ241" s="277"/>
      <c r="GLR241" s="277"/>
      <c r="GLS241" s="277"/>
      <c r="GLT241" s="277"/>
      <c r="GLU241" s="277"/>
      <c r="GLV241" s="402"/>
      <c r="GLW241" s="404"/>
      <c r="GLX241" s="49"/>
      <c r="GLY241" s="49"/>
      <c r="GLZ241" s="49"/>
      <c r="GMA241" s="99"/>
      <c r="GMB241" s="98"/>
      <c r="GMC241" s="49"/>
      <c r="GMD241" s="405"/>
      <c r="GME241" s="405"/>
      <c r="GMF241" s="277"/>
      <c r="GMG241" s="277"/>
      <c r="GMH241" s="277"/>
      <c r="GMI241" s="277"/>
      <c r="GMJ241" s="277"/>
      <c r="GMK241" s="277"/>
      <c r="GML241" s="277"/>
      <c r="GMM241" s="277"/>
      <c r="GMN241" s="402"/>
      <c r="GMO241" s="404"/>
      <c r="GMP241" s="49"/>
      <c r="GMQ241" s="49"/>
      <c r="GMR241" s="49"/>
      <c r="GMS241" s="99"/>
      <c r="GMT241" s="98"/>
      <c r="GMU241" s="49"/>
      <c r="GMV241" s="405"/>
      <c r="GMW241" s="405"/>
      <c r="GMX241" s="277"/>
      <c r="GMY241" s="277"/>
      <c r="GMZ241" s="277"/>
      <c r="GNA241" s="277"/>
      <c r="GNB241" s="277"/>
      <c r="GNC241" s="277"/>
      <c r="GND241" s="277"/>
      <c r="GNE241" s="277"/>
      <c r="GNF241" s="402"/>
      <c r="GNG241" s="404"/>
      <c r="GNH241" s="49"/>
      <c r="GNI241" s="49"/>
      <c r="GNJ241" s="49"/>
      <c r="GNK241" s="99"/>
      <c r="GNL241" s="98"/>
      <c r="GNM241" s="49"/>
      <c r="GNN241" s="405"/>
      <c r="GNO241" s="405"/>
      <c r="GNP241" s="277"/>
      <c r="GNQ241" s="277"/>
      <c r="GNR241" s="277"/>
      <c r="GNS241" s="277"/>
      <c r="GNT241" s="277"/>
      <c r="GNU241" s="277"/>
      <c r="GNV241" s="277"/>
      <c r="GNW241" s="277"/>
      <c r="GNX241" s="402"/>
      <c r="GNY241" s="404"/>
      <c r="GNZ241" s="49"/>
      <c r="GOA241" s="49"/>
      <c r="GOB241" s="49"/>
      <c r="GOC241" s="99"/>
      <c r="GOD241" s="98"/>
      <c r="GOE241" s="49"/>
      <c r="GOF241" s="405"/>
      <c r="GOG241" s="405"/>
      <c r="GOH241" s="277"/>
      <c r="GOI241" s="277"/>
      <c r="GOJ241" s="277"/>
      <c r="GOK241" s="277"/>
      <c r="GOL241" s="277"/>
      <c r="GOM241" s="277"/>
      <c r="GON241" s="277"/>
      <c r="GOO241" s="277"/>
      <c r="GOP241" s="402"/>
      <c r="GOQ241" s="404"/>
      <c r="GOR241" s="49"/>
      <c r="GOS241" s="49"/>
      <c r="GOT241" s="49"/>
      <c r="GOU241" s="99"/>
      <c r="GOV241" s="98"/>
      <c r="GOW241" s="49"/>
      <c r="GOX241" s="405"/>
      <c r="GOY241" s="405"/>
      <c r="GOZ241" s="277"/>
      <c r="GPA241" s="277"/>
      <c r="GPB241" s="277"/>
      <c r="GPC241" s="277"/>
      <c r="GPD241" s="277"/>
      <c r="GPE241" s="277"/>
      <c r="GPF241" s="277"/>
      <c r="GPG241" s="277"/>
      <c r="GPH241" s="402"/>
      <c r="GPI241" s="404"/>
      <c r="GPJ241" s="49"/>
      <c r="GPK241" s="49"/>
      <c r="GPL241" s="49"/>
      <c r="GPM241" s="99"/>
      <c r="GPN241" s="98"/>
      <c r="GPO241" s="49"/>
      <c r="GPP241" s="405"/>
      <c r="GPQ241" s="405"/>
      <c r="GPR241" s="277"/>
      <c r="GPS241" s="277"/>
      <c r="GPT241" s="277"/>
      <c r="GPU241" s="277"/>
      <c r="GPV241" s="277"/>
      <c r="GPW241" s="277"/>
      <c r="GPX241" s="277"/>
      <c r="GPY241" s="277"/>
      <c r="GPZ241" s="402"/>
      <c r="GQA241" s="404"/>
      <c r="GQB241" s="49"/>
      <c r="GQC241" s="49"/>
      <c r="GQD241" s="49"/>
      <c r="GQE241" s="99"/>
      <c r="GQF241" s="98"/>
      <c r="GQG241" s="49"/>
      <c r="GQH241" s="405"/>
      <c r="GQI241" s="405"/>
      <c r="GQJ241" s="277"/>
      <c r="GQK241" s="277"/>
      <c r="GQL241" s="277"/>
      <c r="GQM241" s="277"/>
      <c r="GQN241" s="277"/>
      <c r="GQO241" s="277"/>
      <c r="GQP241" s="277"/>
      <c r="GQQ241" s="277"/>
      <c r="GQR241" s="402"/>
      <c r="GQS241" s="404"/>
      <c r="GQT241" s="49"/>
      <c r="GQU241" s="49"/>
      <c r="GQV241" s="49"/>
      <c r="GQW241" s="99"/>
      <c r="GQX241" s="98"/>
      <c r="GQY241" s="49"/>
      <c r="GQZ241" s="405"/>
      <c r="GRA241" s="405"/>
      <c r="GRB241" s="277"/>
      <c r="GRC241" s="277"/>
      <c r="GRD241" s="277"/>
      <c r="GRE241" s="277"/>
      <c r="GRF241" s="277"/>
      <c r="GRG241" s="277"/>
      <c r="GRH241" s="277"/>
      <c r="GRI241" s="277"/>
      <c r="GRJ241" s="402"/>
      <c r="GRK241" s="404"/>
      <c r="GRL241" s="49"/>
      <c r="GRM241" s="49"/>
      <c r="GRN241" s="49"/>
      <c r="GRO241" s="99"/>
      <c r="GRP241" s="98"/>
      <c r="GRQ241" s="49"/>
      <c r="GRR241" s="405"/>
      <c r="GRS241" s="405"/>
      <c r="GRT241" s="277"/>
      <c r="GRU241" s="277"/>
      <c r="GRV241" s="277"/>
      <c r="GRW241" s="277"/>
      <c r="GRX241" s="277"/>
      <c r="GRY241" s="277"/>
      <c r="GRZ241" s="277"/>
      <c r="GSA241" s="277"/>
      <c r="GSB241" s="402"/>
      <c r="GSC241" s="404"/>
      <c r="GSD241" s="49"/>
      <c r="GSE241" s="49"/>
      <c r="GSF241" s="49"/>
      <c r="GSG241" s="99"/>
      <c r="GSH241" s="98"/>
      <c r="GSI241" s="49"/>
      <c r="GSJ241" s="405"/>
      <c r="GSK241" s="405"/>
      <c r="GSL241" s="277"/>
      <c r="GSM241" s="277"/>
      <c r="GSN241" s="277"/>
      <c r="GSO241" s="277"/>
      <c r="GSP241" s="277"/>
      <c r="GSQ241" s="277"/>
      <c r="GSR241" s="277"/>
      <c r="GSS241" s="277"/>
      <c r="GST241" s="402"/>
      <c r="GSU241" s="404"/>
      <c r="GSV241" s="49"/>
      <c r="GSW241" s="49"/>
      <c r="GSX241" s="49"/>
      <c r="GSY241" s="99"/>
      <c r="GSZ241" s="98"/>
      <c r="GTA241" s="49"/>
      <c r="GTB241" s="405"/>
      <c r="GTC241" s="405"/>
      <c r="GTD241" s="277"/>
      <c r="GTE241" s="277"/>
      <c r="GTF241" s="277"/>
      <c r="GTG241" s="277"/>
      <c r="GTH241" s="277"/>
      <c r="GTI241" s="277"/>
      <c r="GTJ241" s="277"/>
      <c r="GTK241" s="277"/>
      <c r="GTL241" s="402"/>
      <c r="GTM241" s="404"/>
      <c r="GTN241" s="49"/>
      <c r="GTO241" s="49"/>
      <c r="GTP241" s="49"/>
      <c r="GTQ241" s="99"/>
      <c r="GTR241" s="98"/>
      <c r="GTS241" s="49"/>
      <c r="GTT241" s="405"/>
      <c r="GTU241" s="405"/>
      <c r="GTV241" s="277"/>
      <c r="GTW241" s="277"/>
      <c r="GTX241" s="277"/>
      <c r="GTY241" s="277"/>
      <c r="GTZ241" s="277"/>
      <c r="GUA241" s="277"/>
      <c r="GUB241" s="277"/>
      <c r="GUC241" s="277"/>
      <c r="GUD241" s="402"/>
      <c r="GUE241" s="404"/>
      <c r="GUF241" s="49"/>
      <c r="GUG241" s="49"/>
      <c r="GUH241" s="49"/>
      <c r="GUI241" s="99"/>
      <c r="GUJ241" s="98"/>
      <c r="GUK241" s="49"/>
      <c r="GUL241" s="405"/>
      <c r="GUM241" s="405"/>
      <c r="GUN241" s="277"/>
      <c r="GUO241" s="277"/>
      <c r="GUP241" s="277"/>
      <c r="GUQ241" s="277"/>
      <c r="GUR241" s="277"/>
      <c r="GUS241" s="277"/>
      <c r="GUT241" s="277"/>
      <c r="GUU241" s="277"/>
      <c r="GUV241" s="402"/>
      <c r="GUW241" s="404"/>
      <c r="GUX241" s="49"/>
      <c r="GUY241" s="49"/>
      <c r="GUZ241" s="49"/>
      <c r="GVA241" s="99"/>
      <c r="GVB241" s="98"/>
      <c r="GVC241" s="49"/>
      <c r="GVD241" s="405"/>
      <c r="GVE241" s="405"/>
      <c r="GVF241" s="277"/>
      <c r="GVG241" s="277"/>
      <c r="GVH241" s="277"/>
      <c r="GVI241" s="277"/>
      <c r="GVJ241" s="277"/>
      <c r="GVK241" s="277"/>
      <c r="GVL241" s="277"/>
      <c r="GVM241" s="277"/>
      <c r="GVN241" s="402"/>
      <c r="GVO241" s="404"/>
      <c r="GVP241" s="49"/>
      <c r="GVQ241" s="49"/>
      <c r="GVR241" s="49"/>
      <c r="GVS241" s="99"/>
      <c r="GVT241" s="98"/>
      <c r="GVU241" s="49"/>
      <c r="GVV241" s="405"/>
      <c r="GVW241" s="405"/>
      <c r="GVX241" s="277"/>
      <c r="GVY241" s="277"/>
      <c r="GVZ241" s="277"/>
      <c r="GWA241" s="277"/>
      <c r="GWB241" s="277"/>
      <c r="GWC241" s="277"/>
      <c r="GWD241" s="277"/>
      <c r="GWE241" s="277"/>
      <c r="GWF241" s="402"/>
      <c r="GWG241" s="404"/>
      <c r="GWH241" s="49"/>
      <c r="GWI241" s="49"/>
      <c r="GWJ241" s="49"/>
      <c r="GWK241" s="99"/>
      <c r="GWL241" s="98"/>
      <c r="GWM241" s="49"/>
      <c r="GWN241" s="405"/>
      <c r="GWO241" s="405"/>
      <c r="GWP241" s="277"/>
      <c r="GWQ241" s="277"/>
      <c r="GWR241" s="277"/>
      <c r="GWS241" s="277"/>
      <c r="GWT241" s="277"/>
      <c r="GWU241" s="277"/>
      <c r="GWV241" s="277"/>
      <c r="GWW241" s="277"/>
      <c r="GWX241" s="402"/>
      <c r="GWY241" s="404"/>
      <c r="GWZ241" s="49"/>
      <c r="GXA241" s="49"/>
      <c r="GXB241" s="49"/>
      <c r="GXC241" s="99"/>
      <c r="GXD241" s="98"/>
      <c r="GXE241" s="49"/>
      <c r="GXF241" s="405"/>
      <c r="GXG241" s="405"/>
      <c r="GXH241" s="277"/>
      <c r="GXI241" s="277"/>
      <c r="GXJ241" s="277"/>
      <c r="GXK241" s="277"/>
      <c r="GXL241" s="277"/>
      <c r="GXM241" s="277"/>
      <c r="GXN241" s="277"/>
      <c r="GXO241" s="277"/>
      <c r="GXP241" s="402"/>
      <c r="GXQ241" s="404"/>
      <c r="GXR241" s="49"/>
      <c r="GXS241" s="49"/>
      <c r="GXT241" s="49"/>
      <c r="GXU241" s="99"/>
      <c r="GXV241" s="98"/>
      <c r="GXW241" s="49"/>
      <c r="GXX241" s="405"/>
      <c r="GXY241" s="405"/>
      <c r="GXZ241" s="277"/>
      <c r="GYA241" s="277"/>
      <c r="GYB241" s="277"/>
      <c r="GYC241" s="277"/>
      <c r="GYD241" s="277"/>
      <c r="GYE241" s="277"/>
      <c r="GYF241" s="277"/>
      <c r="GYG241" s="277"/>
      <c r="GYH241" s="402"/>
      <c r="GYI241" s="404"/>
      <c r="GYJ241" s="49"/>
      <c r="GYK241" s="49"/>
      <c r="GYL241" s="49"/>
      <c r="GYM241" s="99"/>
      <c r="GYN241" s="98"/>
      <c r="GYO241" s="49"/>
      <c r="GYP241" s="405"/>
      <c r="GYQ241" s="405"/>
      <c r="GYR241" s="277"/>
      <c r="GYS241" s="277"/>
      <c r="GYT241" s="277"/>
      <c r="GYU241" s="277"/>
      <c r="GYV241" s="277"/>
      <c r="GYW241" s="277"/>
      <c r="GYX241" s="277"/>
      <c r="GYY241" s="277"/>
      <c r="GYZ241" s="402"/>
      <c r="GZA241" s="404"/>
      <c r="GZB241" s="49"/>
      <c r="GZC241" s="49"/>
      <c r="GZD241" s="49"/>
      <c r="GZE241" s="99"/>
      <c r="GZF241" s="98"/>
      <c r="GZG241" s="49"/>
      <c r="GZH241" s="405"/>
      <c r="GZI241" s="405"/>
      <c r="GZJ241" s="277"/>
      <c r="GZK241" s="277"/>
      <c r="GZL241" s="277"/>
      <c r="GZM241" s="277"/>
      <c r="GZN241" s="277"/>
      <c r="GZO241" s="277"/>
      <c r="GZP241" s="277"/>
      <c r="GZQ241" s="277"/>
      <c r="GZR241" s="402"/>
      <c r="GZS241" s="404"/>
      <c r="GZT241" s="49"/>
      <c r="GZU241" s="49"/>
      <c r="GZV241" s="49"/>
      <c r="GZW241" s="99"/>
      <c r="GZX241" s="98"/>
      <c r="GZY241" s="49"/>
      <c r="GZZ241" s="405"/>
      <c r="HAA241" s="405"/>
      <c r="HAB241" s="277"/>
      <c r="HAC241" s="277"/>
      <c r="HAD241" s="277"/>
      <c r="HAE241" s="277"/>
      <c r="HAF241" s="277"/>
      <c r="HAG241" s="277"/>
      <c r="HAH241" s="277"/>
      <c r="HAI241" s="277"/>
      <c r="HAJ241" s="402"/>
      <c r="HAK241" s="404"/>
      <c r="HAL241" s="49"/>
      <c r="HAM241" s="49"/>
      <c r="HAN241" s="49"/>
      <c r="HAO241" s="99"/>
      <c r="HAP241" s="98"/>
      <c r="HAQ241" s="49"/>
      <c r="HAR241" s="405"/>
      <c r="HAS241" s="405"/>
      <c r="HAT241" s="277"/>
      <c r="HAU241" s="277"/>
      <c r="HAV241" s="277"/>
      <c r="HAW241" s="277"/>
      <c r="HAX241" s="277"/>
      <c r="HAY241" s="277"/>
      <c r="HAZ241" s="277"/>
      <c r="HBA241" s="277"/>
      <c r="HBB241" s="402"/>
      <c r="HBC241" s="404"/>
      <c r="HBD241" s="49"/>
      <c r="HBE241" s="49"/>
      <c r="HBF241" s="49"/>
      <c r="HBG241" s="99"/>
      <c r="HBH241" s="98"/>
      <c r="HBI241" s="49"/>
      <c r="HBJ241" s="405"/>
      <c r="HBK241" s="405"/>
      <c r="HBL241" s="277"/>
      <c r="HBM241" s="277"/>
      <c r="HBN241" s="277"/>
      <c r="HBO241" s="277"/>
      <c r="HBP241" s="277"/>
      <c r="HBQ241" s="277"/>
      <c r="HBR241" s="277"/>
      <c r="HBS241" s="277"/>
      <c r="HBT241" s="402"/>
      <c r="HBU241" s="404"/>
      <c r="HBV241" s="49"/>
      <c r="HBW241" s="49"/>
      <c r="HBX241" s="49"/>
      <c r="HBY241" s="99"/>
      <c r="HBZ241" s="98"/>
      <c r="HCA241" s="49"/>
      <c r="HCB241" s="405"/>
      <c r="HCC241" s="405"/>
      <c r="HCD241" s="277"/>
      <c r="HCE241" s="277"/>
      <c r="HCF241" s="277"/>
      <c r="HCG241" s="277"/>
      <c r="HCH241" s="277"/>
      <c r="HCI241" s="277"/>
      <c r="HCJ241" s="277"/>
      <c r="HCK241" s="277"/>
      <c r="HCL241" s="402"/>
      <c r="HCM241" s="404"/>
      <c r="HCN241" s="49"/>
      <c r="HCO241" s="49"/>
      <c r="HCP241" s="49"/>
      <c r="HCQ241" s="99"/>
      <c r="HCR241" s="98"/>
      <c r="HCS241" s="49"/>
      <c r="HCT241" s="405"/>
      <c r="HCU241" s="405"/>
      <c r="HCV241" s="277"/>
      <c r="HCW241" s="277"/>
      <c r="HCX241" s="277"/>
      <c r="HCY241" s="277"/>
      <c r="HCZ241" s="277"/>
      <c r="HDA241" s="277"/>
      <c r="HDB241" s="277"/>
      <c r="HDC241" s="277"/>
      <c r="HDD241" s="402"/>
      <c r="HDE241" s="404"/>
      <c r="HDF241" s="49"/>
      <c r="HDG241" s="49"/>
      <c r="HDH241" s="49"/>
      <c r="HDI241" s="99"/>
      <c r="HDJ241" s="98"/>
      <c r="HDK241" s="49"/>
      <c r="HDL241" s="405"/>
      <c r="HDM241" s="405"/>
      <c r="HDN241" s="277"/>
      <c r="HDO241" s="277"/>
      <c r="HDP241" s="277"/>
      <c r="HDQ241" s="277"/>
      <c r="HDR241" s="277"/>
      <c r="HDS241" s="277"/>
      <c r="HDT241" s="277"/>
      <c r="HDU241" s="277"/>
      <c r="HDV241" s="402"/>
      <c r="HDW241" s="404"/>
      <c r="HDX241" s="49"/>
      <c r="HDY241" s="49"/>
      <c r="HDZ241" s="49"/>
      <c r="HEA241" s="99"/>
      <c r="HEB241" s="98"/>
      <c r="HEC241" s="49"/>
      <c r="HED241" s="405"/>
      <c r="HEE241" s="405"/>
      <c r="HEF241" s="277"/>
      <c r="HEG241" s="277"/>
      <c r="HEH241" s="277"/>
      <c r="HEI241" s="277"/>
      <c r="HEJ241" s="277"/>
      <c r="HEK241" s="277"/>
      <c r="HEL241" s="277"/>
      <c r="HEM241" s="277"/>
      <c r="HEN241" s="402"/>
      <c r="HEO241" s="404"/>
      <c r="HEP241" s="49"/>
      <c r="HEQ241" s="49"/>
      <c r="HER241" s="49"/>
      <c r="HES241" s="99"/>
      <c r="HET241" s="98"/>
      <c r="HEU241" s="49"/>
      <c r="HEV241" s="405"/>
      <c r="HEW241" s="405"/>
      <c r="HEX241" s="277"/>
      <c r="HEY241" s="277"/>
      <c r="HEZ241" s="277"/>
      <c r="HFA241" s="277"/>
      <c r="HFB241" s="277"/>
      <c r="HFC241" s="277"/>
      <c r="HFD241" s="277"/>
      <c r="HFE241" s="277"/>
      <c r="HFF241" s="402"/>
      <c r="HFG241" s="404"/>
      <c r="HFH241" s="49"/>
      <c r="HFI241" s="49"/>
      <c r="HFJ241" s="49"/>
      <c r="HFK241" s="99"/>
      <c r="HFL241" s="98"/>
      <c r="HFM241" s="49"/>
      <c r="HFN241" s="405"/>
      <c r="HFO241" s="405"/>
      <c r="HFP241" s="277"/>
      <c r="HFQ241" s="277"/>
      <c r="HFR241" s="277"/>
      <c r="HFS241" s="277"/>
      <c r="HFT241" s="277"/>
      <c r="HFU241" s="277"/>
      <c r="HFV241" s="277"/>
      <c r="HFW241" s="277"/>
      <c r="HFX241" s="402"/>
      <c r="HFY241" s="404"/>
      <c r="HFZ241" s="49"/>
      <c r="HGA241" s="49"/>
      <c r="HGB241" s="49"/>
      <c r="HGC241" s="99"/>
      <c r="HGD241" s="98"/>
      <c r="HGE241" s="49"/>
      <c r="HGF241" s="405"/>
      <c r="HGG241" s="405"/>
      <c r="HGH241" s="277"/>
      <c r="HGI241" s="277"/>
      <c r="HGJ241" s="277"/>
      <c r="HGK241" s="277"/>
      <c r="HGL241" s="277"/>
      <c r="HGM241" s="277"/>
      <c r="HGN241" s="277"/>
      <c r="HGO241" s="277"/>
      <c r="HGP241" s="402"/>
      <c r="HGQ241" s="404"/>
      <c r="HGR241" s="49"/>
      <c r="HGS241" s="49"/>
      <c r="HGT241" s="49"/>
      <c r="HGU241" s="99"/>
      <c r="HGV241" s="98"/>
      <c r="HGW241" s="49"/>
      <c r="HGX241" s="405"/>
      <c r="HGY241" s="405"/>
      <c r="HGZ241" s="277"/>
      <c r="HHA241" s="277"/>
      <c r="HHB241" s="277"/>
      <c r="HHC241" s="277"/>
      <c r="HHD241" s="277"/>
      <c r="HHE241" s="277"/>
      <c r="HHF241" s="277"/>
      <c r="HHG241" s="277"/>
      <c r="HHH241" s="402"/>
      <c r="HHI241" s="404"/>
      <c r="HHJ241" s="49"/>
      <c r="HHK241" s="49"/>
      <c r="HHL241" s="49"/>
      <c r="HHM241" s="99"/>
      <c r="HHN241" s="98"/>
      <c r="HHO241" s="49"/>
      <c r="HHP241" s="405"/>
      <c r="HHQ241" s="405"/>
      <c r="HHR241" s="277"/>
      <c r="HHS241" s="277"/>
      <c r="HHT241" s="277"/>
      <c r="HHU241" s="277"/>
      <c r="HHV241" s="277"/>
      <c r="HHW241" s="277"/>
      <c r="HHX241" s="277"/>
      <c r="HHY241" s="277"/>
      <c r="HHZ241" s="402"/>
      <c r="HIA241" s="404"/>
      <c r="HIB241" s="49"/>
      <c r="HIC241" s="49"/>
      <c r="HID241" s="49"/>
      <c r="HIE241" s="99"/>
      <c r="HIF241" s="98"/>
      <c r="HIG241" s="49"/>
      <c r="HIH241" s="405"/>
      <c r="HII241" s="405"/>
      <c r="HIJ241" s="277"/>
      <c r="HIK241" s="277"/>
      <c r="HIL241" s="277"/>
      <c r="HIM241" s="277"/>
      <c r="HIN241" s="277"/>
      <c r="HIO241" s="277"/>
      <c r="HIP241" s="277"/>
      <c r="HIQ241" s="277"/>
      <c r="HIR241" s="402"/>
      <c r="HIS241" s="404"/>
      <c r="HIT241" s="49"/>
      <c r="HIU241" s="49"/>
      <c r="HIV241" s="49"/>
      <c r="HIW241" s="99"/>
      <c r="HIX241" s="98"/>
      <c r="HIY241" s="49"/>
      <c r="HIZ241" s="405"/>
      <c r="HJA241" s="405"/>
      <c r="HJB241" s="277"/>
      <c r="HJC241" s="277"/>
      <c r="HJD241" s="277"/>
      <c r="HJE241" s="277"/>
      <c r="HJF241" s="277"/>
      <c r="HJG241" s="277"/>
      <c r="HJH241" s="277"/>
      <c r="HJI241" s="277"/>
      <c r="HJJ241" s="402"/>
      <c r="HJK241" s="404"/>
      <c r="HJL241" s="49"/>
      <c r="HJM241" s="49"/>
      <c r="HJN241" s="49"/>
      <c r="HJO241" s="99"/>
      <c r="HJP241" s="98"/>
      <c r="HJQ241" s="49"/>
      <c r="HJR241" s="405"/>
      <c r="HJS241" s="405"/>
      <c r="HJT241" s="277"/>
      <c r="HJU241" s="277"/>
      <c r="HJV241" s="277"/>
      <c r="HJW241" s="277"/>
      <c r="HJX241" s="277"/>
      <c r="HJY241" s="277"/>
      <c r="HJZ241" s="277"/>
      <c r="HKA241" s="277"/>
      <c r="HKB241" s="402"/>
      <c r="HKC241" s="404"/>
      <c r="HKD241" s="49"/>
      <c r="HKE241" s="49"/>
      <c r="HKF241" s="49"/>
      <c r="HKG241" s="99"/>
      <c r="HKH241" s="98"/>
      <c r="HKI241" s="49"/>
      <c r="HKJ241" s="405"/>
      <c r="HKK241" s="405"/>
      <c r="HKL241" s="277"/>
      <c r="HKM241" s="277"/>
      <c r="HKN241" s="277"/>
      <c r="HKO241" s="277"/>
      <c r="HKP241" s="277"/>
      <c r="HKQ241" s="277"/>
      <c r="HKR241" s="277"/>
      <c r="HKS241" s="277"/>
      <c r="HKT241" s="402"/>
      <c r="HKU241" s="404"/>
      <c r="HKV241" s="49"/>
      <c r="HKW241" s="49"/>
      <c r="HKX241" s="49"/>
      <c r="HKY241" s="99"/>
      <c r="HKZ241" s="98"/>
      <c r="HLA241" s="49"/>
      <c r="HLB241" s="405"/>
      <c r="HLC241" s="405"/>
      <c r="HLD241" s="277"/>
      <c r="HLE241" s="277"/>
      <c r="HLF241" s="277"/>
      <c r="HLG241" s="277"/>
      <c r="HLH241" s="277"/>
      <c r="HLI241" s="277"/>
      <c r="HLJ241" s="277"/>
      <c r="HLK241" s="277"/>
      <c r="HLL241" s="402"/>
      <c r="HLM241" s="404"/>
      <c r="HLN241" s="49"/>
      <c r="HLO241" s="49"/>
      <c r="HLP241" s="49"/>
      <c r="HLQ241" s="99"/>
      <c r="HLR241" s="98"/>
      <c r="HLS241" s="49"/>
      <c r="HLT241" s="405"/>
      <c r="HLU241" s="405"/>
      <c r="HLV241" s="277"/>
      <c r="HLW241" s="277"/>
      <c r="HLX241" s="277"/>
      <c r="HLY241" s="277"/>
      <c r="HLZ241" s="277"/>
      <c r="HMA241" s="277"/>
      <c r="HMB241" s="277"/>
      <c r="HMC241" s="277"/>
      <c r="HMD241" s="402"/>
      <c r="HME241" s="404"/>
      <c r="HMF241" s="49"/>
      <c r="HMG241" s="49"/>
      <c r="HMH241" s="49"/>
      <c r="HMI241" s="99"/>
      <c r="HMJ241" s="98"/>
      <c r="HMK241" s="49"/>
      <c r="HML241" s="405"/>
      <c r="HMM241" s="405"/>
      <c r="HMN241" s="277"/>
      <c r="HMO241" s="277"/>
      <c r="HMP241" s="277"/>
      <c r="HMQ241" s="277"/>
      <c r="HMR241" s="277"/>
      <c r="HMS241" s="277"/>
      <c r="HMT241" s="277"/>
      <c r="HMU241" s="277"/>
      <c r="HMV241" s="402"/>
      <c r="HMW241" s="404"/>
      <c r="HMX241" s="49"/>
      <c r="HMY241" s="49"/>
      <c r="HMZ241" s="49"/>
      <c r="HNA241" s="99"/>
      <c r="HNB241" s="98"/>
      <c r="HNC241" s="49"/>
      <c r="HND241" s="405"/>
      <c r="HNE241" s="405"/>
      <c r="HNF241" s="277"/>
      <c r="HNG241" s="277"/>
      <c r="HNH241" s="277"/>
      <c r="HNI241" s="277"/>
      <c r="HNJ241" s="277"/>
      <c r="HNK241" s="277"/>
      <c r="HNL241" s="277"/>
      <c r="HNM241" s="277"/>
      <c r="HNN241" s="402"/>
      <c r="HNO241" s="404"/>
      <c r="HNP241" s="49"/>
      <c r="HNQ241" s="49"/>
      <c r="HNR241" s="49"/>
      <c r="HNS241" s="99"/>
      <c r="HNT241" s="98"/>
      <c r="HNU241" s="49"/>
      <c r="HNV241" s="405"/>
      <c r="HNW241" s="405"/>
      <c r="HNX241" s="277"/>
      <c r="HNY241" s="277"/>
      <c r="HNZ241" s="277"/>
      <c r="HOA241" s="277"/>
      <c r="HOB241" s="277"/>
      <c r="HOC241" s="277"/>
      <c r="HOD241" s="277"/>
      <c r="HOE241" s="277"/>
      <c r="HOF241" s="402"/>
      <c r="HOG241" s="404"/>
      <c r="HOH241" s="49"/>
      <c r="HOI241" s="49"/>
      <c r="HOJ241" s="49"/>
      <c r="HOK241" s="99"/>
      <c r="HOL241" s="98"/>
      <c r="HOM241" s="49"/>
      <c r="HON241" s="405"/>
      <c r="HOO241" s="405"/>
      <c r="HOP241" s="277"/>
      <c r="HOQ241" s="277"/>
      <c r="HOR241" s="277"/>
      <c r="HOS241" s="277"/>
      <c r="HOT241" s="277"/>
      <c r="HOU241" s="277"/>
      <c r="HOV241" s="277"/>
      <c r="HOW241" s="277"/>
      <c r="HOX241" s="402"/>
      <c r="HOY241" s="404"/>
      <c r="HOZ241" s="49"/>
      <c r="HPA241" s="49"/>
      <c r="HPB241" s="49"/>
      <c r="HPC241" s="99"/>
      <c r="HPD241" s="98"/>
      <c r="HPE241" s="49"/>
      <c r="HPF241" s="405"/>
      <c r="HPG241" s="405"/>
      <c r="HPH241" s="277"/>
      <c r="HPI241" s="277"/>
      <c r="HPJ241" s="277"/>
      <c r="HPK241" s="277"/>
      <c r="HPL241" s="277"/>
      <c r="HPM241" s="277"/>
      <c r="HPN241" s="277"/>
      <c r="HPO241" s="277"/>
      <c r="HPP241" s="402"/>
      <c r="HPQ241" s="404"/>
      <c r="HPR241" s="49"/>
      <c r="HPS241" s="49"/>
      <c r="HPT241" s="49"/>
      <c r="HPU241" s="99"/>
      <c r="HPV241" s="98"/>
      <c r="HPW241" s="49"/>
      <c r="HPX241" s="405"/>
      <c r="HPY241" s="405"/>
      <c r="HPZ241" s="277"/>
      <c r="HQA241" s="277"/>
      <c r="HQB241" s="277"/>
      <c r="HQC241" s="277"/>
      <c r="HQD241" s="277"/>
      <c r="HQE241" s="277"/>
      <c r="HQF241" s="277"/>
      <c r="HQG241" s="277"/>
      <c r="HQH241" s="402"/>
      <c r="HQI241" s="404"/>
      <c r="HQJ241" s="49"/>
      <c r="HQK241" s="49"/>
      <c r="HQL241" s="49"/>
      <c r="HQM241" s="99"/>
      <c r="HQN241" s="98"/>
      <c r="HQO241" s="49"/>
      <c r="HQP241" s="405"/>
      <c r="HQQ241" s="405"/>
      <c r="HQR241" s="277"/>
      <c r="HQS241" s="277"/>
      <c r="HQT241" s="277"/>
      <c r="HQU241" s="277"/>
      <c r="HQV241" s="277"/>
      <c r="HQW241" s="277"/>
      <c r="HQX241" s="277"/>
      <c r="HQY241" s="277"/>
      <c r="HQZ241" s="402"/>
      <c r="HRA241" s="404"/>
      <c r="HRB241" s="49"/>
      <c r="HRC241" s="49"/>
      <c r="HRD241" s="49"/>
      <c r="HRE241" s="99"/>
      <c r="HRF241" s="98"/>
      <c r="HRG241" s="49"/>
      <c r="HRH241" s="405"/>
      <c r="HRI241" s="405"/>
      <c r="HRJ241" s="277"/>
      <c r="HRK241" s="277"/>
      <c r="HRL241" s="277"/>
      <c r="HRM241" s="277"/>
      <c r="HRN241" s="277"/>
      <c r="HRO241" s="277"/>
      <c r="HRP241" s="277"/>
      <c r="HRQ241" s="277"/>
      <c r="HRR241" s="402"/>
      <c r="HRS241" s="404"/>
      <c r="HRT241" s="49"/>
      <c r="HRU241" s="49"/>
      <c r="HRV241" s="49"/>
      <c r="HRW241" s="99"/>
      <c r="HRX241" s="98"/>
      <c r="HRY241" s="49"/>
      <c r="HRZ241" s="405"/>
      <c r="HSA241" s="405"/>
      <c r="HSB241" s="277"/>
      <c r="HSC241" s="277"/>
      <c r="HSD241" s="277"/>
      <c r="HSE241" s="277"/>
      <c r="HSF241" s="277"/>
      <c r="HSG241" s="277"/>
      <c r="HSH241" s="277"/>
      <c r="HSI241" s="277"/>
      <c r="HSJ241" s="402"/>
      <c r="HSK241" s="404"/>
      <c r="HSL241" s="49"/>
      <c r="HSM241" s="49"/>
      <c r="HSN241" s="49"/>
      <c r="HSO241" s="99"/>
      <c r="HSP241" s="98"/>
      <c r="HSQ241" s="49"/>
      <c r="HSR241" s="405"/>
      <c r="HSS241" s="405"/>
      <c r="HST241" s="277"/>
      <c r="HSU241" s="277"/>
      <c r="HSV241" s="277"/>
      <c r="HSW241" s="277"/>
      <c r="HSX241" s="277"/>
      <c r="HSY241" s="277"/>
      <c r="HSZ241" s="277"/>
      <c r="HTA241" s="277"/>
      <c r="HTB241" s="402"/>
      <c r="HTC241" s="404"/>
      <c r="HTD241" s="49"/>
      <c r="HTE241" s="49"/>
      <c r="HTF241" s="49"/>
      <c r="HTG241" s="99"/>
      <c r="HTH241" s="98"/>
      <c r="HTI241" s="49"/>
      <c r="HTJ241" s="405"/>
      <c r="HTK241" s="405"/>
      <c r="HTL241" s="277"/>
      <c r="HTM241" s="277"/>
      <c r="HTN241" s="277"/>
      <c r="HTO241" s="277"/>
      <c r="HTP241" s="277"/>
      <c r="HTQ241" s="277"/>
      <c r="HTR241" s="277"/>
      <c r="HTS241" s="277"/>
      <c r="HTT241" s="402"/>
      <c r="HTU241" s="404"/>
      <c r="HTV241" s="49"/>
      <c r="HTW241" s="49"/>
      <c r="HTX241" s="49"/>
      <c r="HTY241" s="99"/>
      <c r="HTZ241" s="98"/>
      <c r="HUA241" s="49"/>
      <c r="HUB241" s="405"/>
      <c r="HUC241" s="405"/>
      <c r="HUD241" s="277"/>
      <c r="HUE241" s="277"/>
      <c r="HUF241" s="277"/>
      <c r="HUG241" s="277"/>
      <c r="HUH241" s="277"/>
      <c r="HUI241" s="277"/>
      <c r="HUJ241" s="277"/>
      <c r="HUK241" s="277"/>
      <c r="HUL241" s="402"/>
      <c r="HUM241" s="404"/>
      <c r="HUN241" s="49"/>
      <c r="HUO241" s="49"/>
      <c r="HUP241" s="49"/>
      <c r="HUQ241" s="99"/>
      <c r="HUR241" s="98"/>
      <c r="HUS241" s="49"/>
      <c r="HUT241" s="405"/>
      <c r="HUU241" s="405"/>
      <c r="HUV241" s="277"/>
      <c r="HUW241" s="277"/>
      <c r="HUX241" s="277"/>
      <c r="HUY241" s="277"/>
      <c r="HUZ241" s="277"/>
      <c r="HVA241" s="277"/>
      <c r="HVB241" s="277"/>
      <c r="HVC241" s="277"/>
      <c r="HVD241" s="402"/>
      <c r="HVE241" s="404"/>
      <c r="HVF241" s="49"/>
      <c r="HVG241" s="49"/>
      <c r="HVH241" s="49"/>
      <c r="HVI241" s="99"/>
      <c r="HVJ241" s="98"/>
      <c r="HVK241" s="49"/>
      <c r="HVL241" s="405"/>
      <c r="HVM241" s="405"/>
      <c r="HVN241" s="277"/>
      <c r="HVO241" s="277"/>
      <c r="HVP241" s="277"/>
      <c r="HVQ241" s="277"/>
      <c r="HVR241" s="277"/>
      <c r="HVS241" s="277"/>
      <c r="HVT241" s="277"/>
      <c r="HVU241" s="277"/>
      <c r="HVV241" s="402"/>
      <c r="HVW241" s="404"/>
      <c r="HVX241" s="49"/>
      <c r="HVY241" s="49"/>
      <c r="HVZ241" s="49"/>
      <c r="HWA241" s="99"/>
      <c r="HWB241" s="98"/>
      <c r="HWC241" s="49"/>
      <c r="HWD241" s="405"/>
      <c r="HWE241" s="405"/>
      <c r="HWF241" s="277"/>
      <c r="HWG241" s="277"/>
      <c r="HWH241" s="277"/>
      <c r="HWI241" s="277"/>
      <c r="HWJ241" s="277"/>
      <c r="HWK241" s="277"/>
      <c r="HWL241" s="277"/>
      <c r="HWM241" s="277"/>
      <c r="HWN241" s="402"/>
      <c r="HWO241" s="404"/>
      <c r="HWP241" s="49"/>
      <c r="HWQ241" s="49"/>
      <c r="HWR241" s="49"/>
      <c r="HWS241" s="99"/>
      <c r="HWT241" s="98"/>
      <c r="HWU241" s="49"/>
      <c r="HWV241" s="405"/>
      <c r="HWW241" s="405"/>
      <c r="HWX241" s="277"/>
      <c r="HWY241" s="277"/>
      <c r="HWZ241" s="277"/>
      <c r="HXA241" s="277"/>
      <c r="HXB241" s="277"/>
      <c r="HXC241" s="277"/>
      <c r="HXD241" s="277"/>
      <c r="HXE241" s="277"/>
      <c r="HXF241" s="402"/>
      <c r="HXG241" s="404"/>
      <c r="HXH241" s="49"/>
      <c r="HXI241" s="49"/>
      <c r="HXJ241" s="49"/>
      <c r="HXK241" s="99"/>
      <c r="HXL241" s="98"/>
      <c r="HXM241" s="49"/>
      <c r="HXN241" s="405"/>
      <c r="HXO241" s="405"/>
      <c r="HXP241" s="277"/>
      <c r="HXQ241" s="277"/>
      <c r="HXR241" s="277"/>
      <c r="HXS241" s="277"/>
      <c r="HXT241" s="277"/>
      <c r="HXU241" s="277"/>
      <c r="HXV241" s="277"/>
      <c r="HXW241" s="277"/>
      <c r="HXX241" s="402"/>
      <c r="HXY241" s="404"/>
      <c r="HXZ241" s="49"/>
      <c r="HYA241" s="49"/>
      <c r="HYB241" s="49"/>
      <c r="HYC241" s="99"/>
      <c r="HYD241" s="98"/>
      <c r="HYE241" s="49"/>
      <c r="HYF241" s="405"/>
      <c r="HYG241" s="405"/>
      <c r="HYH241" s="277"/>
      <c r="HYI241" s="277"/>
      <c r="HYJ241" s="277"/>
      <c r="HYK241" s="277"/>
      <c r="HYL241" s="277"/>
      <c r="HYM241" s="277"/>
      <c r="HYN241" s="277"/>
      <c r="HYO241" s="277"/>
      <c r="HYP241" s="402"/>
      <c r="HYQ241" s="404"/>
      <c r="HYR241" s="49"/>
      <c r="HYS241" s="49"/>
      <c r="HYT241" s="49"/>
      <c r="HYU241" s="99"/>
      <c r="HYV241" s="98"/>
      <c r="HYW241" s="49"/>
      <c r="HYX241" s="405"/>
      <c r="HYY241" s="405"/>
      <c r="HYZ241" s="277"/>
      <c r="HZA241" s="277"/>
      <c r="HZB241" s="277"/>
      <c r="HZC241" s="277"/>
      <c r="HZD241" s="277"/>
      <c r="HZE241" s="277"/>
      <c r="HZF241" s="277"/>
      <c r="HZG241" s="277"/>
      <c r="HZH241" s="402"/>
      <c r="HZI241" s="404"/>
      <c r="HZJ241" s="49"/>
      <c r="HZK241" s="49"/>
      <c r="HZL241" s="49"/>
      <c r="HZM241" s="99"/>
      <c r="HZN241" s="98"/>
      <c r="HZO241" s="49"/>
      <c r="HZP241" s="405"/>
      <c r="HZQ241" s="405"/>
      <c r="HZR241" s="277"/>
      <c r="HZS241" s="277"/>
      <c r="HZT241" s="277"/>
      <c r="HZU241" s="277"/>
      <c r="HZV241" s="277"/>
      <c r="HZW241" s="277"/>
      <c r="HZX241" s="277"/>
      <c r="HZY241" s="277"/>
      <c r="HZZ241" s="402"/>
      <c r="IAA241" s="404"/>
      <c r="IAB241" s="49"/>
      <c r="IAC241" s="49"/>
      <c r="IAD241" s="49"/>
      <c r="IAE241" s="99"/>
      <c r="IAF241" s="98"/>
      <c r="IAG241" s="49"/>
      <c r="IAH241" s="405"/>
      <c r="IAI241" s="405"/>
      <c r="IAJ241" s="277"/>
      <c r="IAK241" s="277"/>
      <c r="IAL241" s="277"/>
      <c r="IAM241" s="277"/>
      <c r="IAN241" s="277"/>
      <c r="IAO241" s="277"/>
      <c r="IAP241" s="277"/>
      <c r="IAQ241" s="277"/>
      <c r="IAR241" s="402"/>
      <c r="IAS241" s="404"/>
      <c r="IAT241" s="49"/>
      <c r="IAU241" s="49"/>
      <c r="IAV241" s="49"/>
      <c r="IAW241" s="99"/>
      <c r="IAX241" s="98"/>
      <c r="IAY241" s="49"/>
      <c r="IAZ241" s="405"/>
      <c r="IBA241" s="405"/>
      <c r="IBB241" s="277"/>
      <c r="IBC241" s="277"/>
      <c r="IBD241" s="277"/>
      <c r="IBE241" s="277"/>
      <c r="IBF241" s="277"/>
      <c r="IBG241" s="277"/>
      <c r="IBH241" s="277"/>
      <c r="IBI241" s="277"/>
      <c r="IBJ241" s="402"/>
      <c r="IBK241" s="404"/>
      <c r="IBL241" s="49"/>
      <c r="IBM241" s="49"/>
      <c r="IBN241" s="49"/>
      <c r="IBO241" s="99"/>
      <c r="IBP241" s="98"/>
      <c r="IBQ241" s="49"/>
      <c r="IBR241" s="405"/>
      <c r="IBS241" s="405"/>
      <c r="IBT241" s="277"/>
      <c r="IBU241" s="277"/>
      <c r="IBV241" s="277"/>
      <c r="IBW241" s="277"/>
      <c r="IBX241" s="277"/>
      <c r="IBY241" s="277"/>
      <c r="IBZ241" s="277"/>
      <c r="ICA241" s="277"/>
      <c r="ICB241" s="402"/>
      <c r="ICC241" s="404"/>
      <c r="ICD241" s="49"/>
      <c r="ICE241" s="49"/>
      <c r="ICF241" s="49"/>
      <c r="ICG241" s="99"/>
      <c r="ICH241" s="98"/>
      <c r="ICI241" s="49"/>
      <c r="ICJ241" s="405"/>
      <c r="ICK241" s="405"/>
      <c r="ICL241" s="277"/>
      <c r="ICM241" s="277"/>
      <c r="ICN241" s="277"/>
      <c r="ICO241" s="277"/>
      <c r="ICP241" s="277"/>
      <c r="ICQ241" s="277"/>
      <c r="ICR241" s="277"/>
      <c r="ICS241" s="277"/>
      <c r="ICT241" s="402"/>
      <c r="ICU241" s="404"/>
      <c r="ICV241" s="49"/>
      <c r="ICW241" s="49"/>
      <c r="ICX241" s="49"/>
      <c r="ICY241" s="99"/>
      <c r="ICZ241" s="98"/>
      <c r="IDA241" s="49"/>
      <c r="IDB241" s="405"/>
      <c r="IDC241" s="405"/>
      <c r="IDD241" s="277"/>
      <c r="IDE241" s="277"/>
      <c r="IDF241" s="277"/>
      <c r="IDG241" s="277"/>
      <c r="IDH241" s="277"/>
      <c r="IDI241" s="277"/>
      <c r="IDJ241" s="277"/>
      <c r="IDK241" s="277"/>
      <c r="IDL241" s="402"/>
      <c r="IDM241" s="404"/>
      <c r="IDN241" s="49"/>
      <c r="IDO241" s="49"/>
      <c r="IDP241" s="49"/>
      <c r="IDQ241" s="99"/>
      <c r="IDR241" s="98"/>
      <c r="IDS241" s="49"/>
      <c r="IDT241" s="405"/>
      <c r="IDU241" s="405"/>
      <c r="IDV241" s="277"/>
      <c r="IDW241" s="277"/>
      <c r="IDX241" s="277"/>
      <c r="IDY241" s="277"/>
      <c r="IDZ241" s="277"/>
      <c r="IEA241" s="277"/>
      <c r="IEB241" s="277"/>
      <c r="IEC241" s="277"/>
      <c r="IED241" s="402"/>
      <c r="IEE241" s="404"/>
      <c r="IEF241" s="49"/>
      <c r="IEG241" s="49"/>
      <c r="IEH241" s="49"/>
      <c r="IEI241" s="99"/>
      <c r="IEJ241" s="98"/>
      <c r="IEK241" s="49"/>
      <c r="IEL241" s="405"/>
      <c r="IEM241" s="405"/>
      <c r="IEN241" s="277"/>
      <c r="IEO241" s="277"/>
      <c r="IEP241" s="277"/>
      <c r="IEQ241" s="277"/>
      <c r="IER241" s="277"/>
      <c r="IES241" s="277"/>
      <c r="IET241" s="277"/>
      <c r="IEU241" s="277"/>
      <c r="IEV241" s="402"/>
      <c r="IEW241" s="404"/>
      <c r="IEX241" s="49"/>
      <c r="IEY241" s="49"/>
      <c r="IEZ241" s="49"/>
      <c r="IFA241" s="99"/>
      <c r="IFB241" s="98"/>
      <c r="IFC241" s="49"/>
      <c r="IFD241" s="405"/>
      <c r="IFE241" s="405"/>
      <c r="IFF241" s="277"/>
      <c r="IFG241" s="277"/>
      <c r="IFH241" s="277"/>
      <c r="IFI241" s="277"/>
      <c r="IFJ241" s="277"/>
      <c r="IFK241" s="277"/>
      <c r="IFL241" s="277"/>
      <c r="IFM241" s="277"/>
      <c r="IFN241" s="402"/>
      <c r="IFO241" s="404"/>
      <c r="IFP241" s="49"/>
      <c r="IFQ241" s="49"/>
      <c r="IFR241" s="49"/>
      <c r="IFS241" s="99"/>
      <c r="IFT241" s="98"/>
      <c r="IFU241" s="49"/>
      <c r="IFV241" s="405"/>
      <c r="IFW241" s="405"/>
      <c r="IFX241" s="277"/>
      <c r="IFY241" s="277"/>
      <c r="IFZ241" s="277"/>
      <c r="IGA241" s="277"/>
      <c r="IGB241" s="277"/>
      <c r="IGC241" s="277"/>
      <c r="IGD241" s="277"/>
      <c r="IGE241" s="277"/>
      <c r="IGF241" s="402"/>
      <c r="IGG241" s="404"/>
      <c r="IGH241" s="49"/>
      <c r="IGI241" s="49"/>
      <c r="IGJ241" s="49"/>
      <c r="IGK241" s="99"/>
      <c r="IGL241" s="98"/>
      <c r="IGM241" s="49"/>
      <c r="IGN241" s="405"/>
      <c r="IGO241" s="405"/>
      <c r="IGP241" s="277"/>
      <c r="IGQ241" s="277"/>
      <c r="IGR241" s="277"/>
      <c r="IGS241" s="277"/>
      <c r="IGT241" s="277"/>
      <c r="IGU241" s="277"/>
      <c r="IGV241" s="277"/>
      <c r="IGW241" s="277"/>
      <c r="IGX241" s="402"/>
      <c r="IGY241" s="404"/>
      <c r="IGZ241" s="49"/>
      <c r="IHA241" s="49"/>
      <c r="IHB241" s="49"/>
      <c r="IHC241" s="99"/>
      <c r="IHD241" s="98"/>
      <c r="IHE241" s="49"/>
      <c r="IHF241" s="405"/>
      <c r="IHG241" s="405"/>
      <c r="IHH241" s="277"/>
      <c r="IHI241" s="277"/>
      <c r="IHJ241" s="277"/>
      <c r="IHK241" s="277"/>
      <c r="IHL241" s="277"/>
      <c r="IHM241" s="277"/>
      <c r="IHN241" s="277"/>
      <c r="IHO241" s="277"/>
      <c r="IHP241" s="402"/>
      <c r="IHQ241" s="404"/>
      <c r="IHR241" s="49"/>
      <c r="IHS241" s="49"/>
      <c r="IHT241" s="49"/>
      <c r="IHU241" s="99"/>
      <c r="IHV241" s="98"/>
      <c r="IHW241" s="49"/>
      <c r="IHX241" s="405"/>
      <c r="IHY241" s="405"/>
      <c r="IHZ241" s="277"/>
      <c r="IIA241" s="277"/>
      <c r="IIB241" s="277"/>
      <c r="IIC241" s="277"/>
      <c r="IID241" s="277"/>
      <c r="IIE241" s="277"/>
      <c r="IIF241" s="277"/>
      <c r="IIG241" s="277"/>
      <c r="IIH241" s="402"/>
      <c r="III241" s="404"/>
      <c r="IIJ241" s="49"/>
      <c r="IIK241" s="49"/>
      <c r="IIL241" s="49"/>
      <c r="IIM241" s="99"/>
      <c r="IIN241" s="98"/>
      <c r="IIO241" s="49"/>
      <c r="IIP241" s="405"/>
      <c r="IIQ241" s="405"/>
      <c r="IIR241" s="277"/>
      <c r="IIS241" s="277"/>
      <c r="IIT241" s="277"/>
      <c r="IIU241" s="277"/>
      <c r="IIV241" s="277"/>
      <c r="IIW241" s="277"/>
      <c r="IIX241" s="277"/>
      <c r="IIY241" s="277"/>
      <c r="IIZ241" s="402"/>
      <c r="IJA241" s="404"/>
      <c r="IJB241" s="49"/>
      <c r="IJC241" s="49"/>
      <c r="IJD241" s="49"/>
      <c r="IJE241" s="99"/>
      <c r="IJF241" s="98"/>
      <c r="IJG241" s="49"/>
      <c r="IJH241" s="405"/>
      <c r="IJI241" s="405"/>
      <c r="IJJ241" s="277"/>
      <c r="IJK241" s="277"/>
      <c r="IJL241" s="277"/>
      <c r="IJM241" s="277"/>
      <c r="IJN241" s="277"/>
      <c r="IJO241" s="277"/>
      <c r="IJP241" s="277"/>
      <c r="IJQ241" s="277"/>
      <c r="IJR241" s="402"/>
      <c r="IJS241" s="404"/>
      <c r="IJT241" s="49"/>
      <c r="IJU241" s="49"/>
      <c r="IJV241" s="49"/>
      <c r="IJW241" s="99"/>
      <c r="IJX241" s="98"/>
      <c r="IJY241" s="49"/>
      <c r="IJZ241" s="405"/>
      <c r="IKA241" s="405"/>
      <c r="IKB241" s="277"/>
      <c r="IKC241" s="277"/>
      <c r="IKD241" s="277"/>
      <c r="IKE241" s="277"/>
      <c r="IKF241" s="277"/>
      <c r="IKG241" s="277"/>
      <c r="IKH241" s="277"/>
      <c r="IKI241" s="277"/>
      <c r="IKJ241" s="402"/>
      <c r="IKK241" s="404"/>
      <c r="IKL241" s="49"/>
      <c r="IKM241" s="49"/>
      <c r="IKN241" s="49"/>
      <c r="IKO241" s="99"/>
      <c r="IKP241" s="98"/>
      <c r="IKQ241" s="49"/>
      <c r="IKR241" s="405"/>
      <c r="IKS241" s="405"/>
      <c r="IKT241" s="277"/>
      <c r="IKU241" s="277"/>
      <c r="IKV241" s="277"/>
      <c r="IKW241" s="277"/>
      <c r="IKX241" s="277"/>
      <c r="IKY241" s="277"/>
      <c r="IKZ241" s="277"/>
      <c r="ILA241" s="277"/>
      <c r="ILB241" s="402"/>
      <c r="ILC241" s="404"/>
      <c r="ILD241" s="49"/>
      <c r="ILE241" s="49"/>
      <c r="ILF241" s="49"/>
      <c r="ILG241" s="99"/>
      <c r="ILH241" s="98"/>
      <c r="ILI241" s="49"/>
      <c r="ILJ241" s="405"/>
      <c r="ILK241" s="405"/>
      <c r="ILL241" s="277"/>
      <c r="ILM241" s="277"/>
      <c r="ILN241" s="277"/>
      <c r="ILO241" s="277"/>
      <c r="ILP241" s="277"/>
      <c r="ILQ241" s="277"/>
      <c r="ILR241" s="277"/>
      <c r="ILS241" s="277"/>
      <c r="ILT241" s="402"/>
      <c r="ILU241" s="404"/>
      <c r="ILV241" s="49"/>
      <c r="ILW241" s="49"/>
      <c r="ILX241" s="49"/>
      <c r="ILY241" s="99"/>
      <c r="ILZ241" s="98"/>
      <c r="IMA241" s="49"/>
      <c r="IMB241" s="405"/>
      <c r="IMC241" s="405"/>
      <c r="IMD241" s="277"/>
      <c r="IME241" s="277"/>
      <c r="IMF241" s="277"/>
      <c r="IMG241" s="277"/>
      <c r="IMH241" s="277"/>
      <c r="IMI241" s="277"/>
      <c r="IMJ241" s="277"/>
      <c r="IMK241" s="277"/>
      <c r="IML241" s="402"/>
      <c r="IMM241" s="404"/>
      <c r="IMN241" s="49"/>
      <c r="IMO241" s="49"/>
      <c r="IMP241" s="49"/>
      <c r="IMQ241" s="99"/>
      <c r="IMR241" s="98"/>
      <c r="IMS241" s="49"/>
      <c r="IMT241" s="405"/>
      <c r="IMU241" s="405"/>
      <c r="IMV241" s="277"/>
      <c r="IMW241" s="277"/>
      <c r="IMX241" s="277"/>
      <c r="IMY241" s="277"/>
      <c r="IMZ241" s="277"/>
      <c r="INA241" s="277"/>
      <c r="INB241" s="277"/>
      <c r="INC241" s="277"/>
      <c r="IND241" s="402"/>
      <c r="INE241" s="404"/>
      <c r="INF241" s="49"/>
      <c r="ING241" s="49"/>
      <c r="INH241" s="49"/>
      <c r="INI241" s="99"/>
      <c r="INJ241" s="98"/>
      <c r="INK241" s="49"/>
      <c r="INL241" s="405"/>
      <c r="INM241" s="405"/>
      <c r="INN241" s="277"/>
      <c r="INO241" s="277"/>
      <c r="INP241" s="277"/>
      <c r="INQ241" s="277"/>
      <c r="INR241" s="277"/>
      <c r="INS241" s="277"/>
      <c r="INT241" s="277"/>
      <c r="INU241" s="277"/>
      <c r="INV241" s="402"/>
      <c r="INW241" s="404"/>
      <c r="INX241" s="49"/>
      <c r="INY241" s="49"/>
      <c r="INZ241" s="49"/>
      <c r="IOA241" s="99"/>
      <c r="IOB241" s="98"/>
      <c r="IOC241" s="49"/>
      <c r="IOD241" s="405"/>
      <c r="IOE241" s="405"/>
      <c r="IOF241" s="277"/>
      <c r="IOG241" s="277"/>
      <c r="IOH241" s="277"/>
      <c r="IOI241" s="277"/>
      <c r="IOJ241" s="277"/>
      <c r="IOK241" s="277"/>
      <c r="IOL241" s="277"/>
      <c r="IOM241" s="277"/>
      <c r="ION241" s="402"/>
      <c r="IOO241" s="404"/>
      <c r="IOP241" s="49"/>
      <c r="IOQ241" s="49"/>
      <c r="IOR241" s="49"/>
      <c r="IOS241" s="99"/>
      <c r="IOT241" s="98"/>
      <c r="IOU241" s="49"/>
      <c r="IOV241" s="405"/>
      <c r="IOW241" s="405"/>
      <c r="IOX241" s="277"/>
      <c r="IOY241" s="277"/>
      <c r="IOZ241" s="277"/>
      <c r="IPA241" s="277"/>
      <c r="IPB241" s="277"/>
      <c r="IPC241" s="277"/>
      <c r="IPD241" s="277"/>
      <c r="IPE241" s="277"/>
      <c r="IPF241" s="402"/>
      <c r="IPG241" s="404"/>
      <c r="IPH241" s="49"/>
      <c r="IPI241" s="49"/>
      <c r="IPJ241" s="49"/>
      <c r="IPK241" s="99"/>
      <c r="IPL241" s="98"/>
      <c r="IPM241" s="49"/>
      <c r="IPN241" s="405"/>
      <c r="IPO241" s="405"/>
      <c r="IPP241" s="277"/>
      <c r="IPQ241" s="277"/>
      <c r="IPR241" s="277"/>
      <c r="IPS241" s="277"/>
      <c r="IPT241" s="277"/>
      <c r="IPU241" s="277"/>
      <c r="IPV241" s="277"/>
      <c r="IPW241" s="277"/>
      <c r="IPX241" s="402"/>
      <c r="IPY241" s="404"/>
      <c r="IPZ241" s="49"/>
      <c r="IQA241" s="49"/>
      <c r="IQB241" s="49"/>
      <c r="IQC241" s="99"/>
      <c r="IQD241" s="98"/>
      <c r="IQE241" s="49"/>
      <c r="IQF241" s="405"/>
      <c r="IQG241" s="405"/>
      <c r="IQH241" s="277"/>
      <c r="IQI241" s="277"/>
      <c r="IQJ241" s="277"/>
      <c r="IQK241" s="277"/>
      <c r="IQL241" s="277"/>
      <c r="IQM241" s="277"/>
      <c r="IQN241" s="277"/>
      <c r="IQO241" s="277"/>
      <c r="IQP241" s="402"/>
      <c r="IQQ241" s="404"/>
      <c r="IQR241" s="49"/>
      <c r="IQS241" s="49"/>
      <c r="IQT241" s="49"/>
      <c r="IQU241" s="99"/>
      <c r="IQV241" s="98"/>
      <c r="IQW241" s="49"/>
      <c r="IQX241" s="405"/>
      <c r="IQY241" s="405"/>
      <c r="IQZ241" s="277"/>
      <c r="IRA241" s="277"/>
      <c r="IRB241" s="277"/>
      <c r="IRC241" s="277"/>
      <c r="IRD241" s="277"/>
      <c r="IRE241" s="277"/>
      <c r="IRF241" s="277"/>
      <c r="IRG241" s="277"/>
      <c r="IRH241" s="402"/>
      <c r="IRI241" s="404"/>
      <c r="IRJ241" s="49"/>
      <c r="IRK241" s="49"/>
      <c r="IRL241" s="49"/>
      <c r="IRM241" s="99"/>
      <c r="IRN241" s="98"/>
      <c r="IRO241" s="49"/>
      <c r="IRP241" s="405"/>
      <c r="IRQ241" s="405"/>
      <c r="IRR241" s="277"/>
      <c r="IRS241" s="277"/>
      <c r="IRT241" s="277"/>
      <c r="IRU241" s="277"/>
      <c r="IRV241" s="277"/>
      <c r="IRW241" s="277"/>
      <c r="IRX241" s="277"/>
      <c r="IRY241" s="277"/>
      <c r="IRZ241" s="402"/>
      <c r="ISA241" s="404"/>
      <c r="ISB241" s="49"/>
      <c r="ISC241" s="49"/>
      <c r="ISD241" s="49"/>
      <c r="ISE241" s="99"/>
      <c r="ISF241" s="98"/>
      <c r="ISG241" s="49"/>
      <c r="ISH241" s="405"/>
      <c r="ISI241" s="405"/>
      <c r="ISJ241" s="277"/>
      <c r="ISK241" s="277"/>
      <c r="ISL241" s="277"/>
      <c r="ISM241" s="277"/>
      <c r="ISN241" s="277"/>
      <c r="ISO241" s="277"/>
      <c r="ISP241" s="277"/>
      <c r="ISQ241" s="277"/>
      <c r="ISR241" s="402"/>
      <c r="ISS241" s="404"/>
      <c r="IST241" s="49"/>
      <c r="ISU241" s="49"/>
      <c r="ISV241" s="49"/>
      <c r="ISW241" s="99"/>
      <c r="ISX241" s="98"/>
      <c r="ISY241" s="49"/>
      <c r="ISZ241" s="405"/>
      <c r="ITA241" s="405"/>
      <c r="ITB241" s="277"/>
      <c r="ITC241" s="277"/>
      <c r="ITD241" s="277"/>
      <c r="ITE241" s="277"/>
      <c r="ITF241" s="277"/>
      <c r="ITG241" s="277"/>
      <c r="ITH241" s="277"/>
      <c r="ITI241" s="277"/>
      <c r="ITJ241" s="402"/>
      <c r="ITK241" s="404"/>
      <c r="ITL241" s="49"/>
      <c r="ITM241" s="49"/>
      <c r="ITN241" s="49"/>
      <c r="ITO241" s="99"/>
      <c r="ITP241" s="98"/>
      <c r="ITQ241" s="49"/>
      <c r="ITR241" s="405"/>
      <c r="ITS241" s="405"/>
      <c r="ITT241" s="277"/>
      <c r="ITU241" s="277"/>
      <c r="ITV241" s="277"/>
      <c r="ITW241" s="277"/>
      <c r="ITX241" s="277"/>
      <c r="ITY241" s="277"/>
      <c r="ITZ241" s="277"/>
      <c r="IUA241" s="277"/>
      <c r="IUB241" s="402"/>
      <c r="IUC241" s="404"/>
      <c r="IUD241" s="49"/>
      <c r="IUE241" s="49"/>
      <c r="IUF241" s="49"/>
      <c r="IUG241" s="99"/>
      <c r="IUH241" s="98"/>
      <c r="IUI241" s="49"/>
      <c r="IUJ241" s="405"/>
      <c r="IUK241" s="405"/>
      <c r="IUL241" s="277"/>
      <c r="IUM241" s="277"/>
      <c r="IUN241" s="277"/>
      <c r="IUO241" s="277"/>
      <c r="IUP241" s="277"/>
      <c r="IUQ241" s="277"/>
      <c r="IUR241" s="277"/>
      <c r="IUS241" s="277"/>
      <c r="IUT241" s="402"/>
      <c r="IUU241" s="404"/>
      <c r="IUV241" s="49"/>
      <c r="IUW241" s="49"/>
      <c r="IUX241" s="49"/>
      <c r="IUY241" s="99"/>
      <c r="IUZ241" s="98"/>
      <c r="IVA241" s="49"/>
      <c r="IVB241" s="405"/>
      <c r="IVC241" s="405"/>
      <c r="IVD241" s="277"/>
      <c r="IVE241" s="277"/>
      <c r="IVF241" s="277"/>
      <c r="IVG241" s="277"/>
      <c r="IVH241" s="277"/>
      <c r="IVI241" s="277"/>
      <c r="IVJ241" s="277"/>
      <c r="IVK241" s="277"/>
      <c r="IVL241" s="402"/>
      <c r="IVM241" s="404"/>
      <c r="IVN241" s="49"/>
      <c r="IVO241" s="49"/>
      <c r="IVP241" s="49"/>
      <c r="IVQ241" s="99"/>
      <c r="IVR241" s="98"/>
      <c r="IVS241" s="49"/>
      <c r="IVT241" s="405"/>
      <c r="IVU241" s="405"/>
      <c r="IVV241" s="277"/>
      <c r="IVW241" s="277"/>
      <c r="IVX241" s="277"/>
      <c r="IVY241" s="277"/>
      <c r="IVZ241" s="277"/>
      <c r="IWA241" s="277"/>
      <c r="IWB241" s="277"/>
      <c r="IWC241" s="277"/>
      <c r="IWD241" s="402"/>
      <c r="IWE241" s="404"/>
      <c r="IWF241" s="49"/>
      <c r="IWG241" s="49"/>
      <c r="IWH241" s="49"/>
      <c r="IWI241" s="99"/>
      <c r="IWJ241" s="98"/>
      <c r="IWK241" s="49"/>
      <c r="IWL241" s="405"/>
      <c r="IWM241" s="405"/>
      <c r="IWN241" s="277"/>
      <c r="IWO241" s="277"/>
      <c r="IWP241" s="277"/>
      <c r="IWQ241" s="277"/>
      <c r="IWR241" s="277"/>
      <c r="IWS241" s="277"/>
      <c r="IWT241" s="277"/>
      <c r="IWU241" s="277"/>
      <c r="IWV241" s="402"/>
      <c r="IWW241" s="404"/>
      <c r="IWX241" s="49"/>
      <c r="IWY241" s="49"/>
      <c r="IWZ241" s="49"/>
      <c r="IXA241" s="99"/>
      <c r="IXB241" s="98"/>
      <c r="IXC241" s="49"/>
      <c r="IXD241" s="405"/>
      <c r="IXE241" s="405"/>
      <c r="IXF241" s="277"/>
      <c r="IXG241" s="277"/>
      <c r="IXH241" s="277"/>
      <c r="IXI241" s="277"/>
      <c r="IXJ241" s="277"/>
      <c r="IXK241" s="277"/>
      <c r="IXL241" s="277"/>
      <c r="IXM241" s="277"/>
      <c r="IXN241" s="402"/>
      <c r="IXO241" s="404"/>
      <c r="IXP241" s="49"/>
      <c r="IXQ241" s="49"/>
      <c r="IXR241" s="49"/>
      <c r="IXS241" s="99"/>
      <c r="IXT241" s="98"/>
      <c r="IXU241" s="49"/>
      <c r="IXV241" s="405"/>
      <c r="IXW241" s="405"/>
      <c r="IXX241" s="277"/>
      <c r="IXY241" s="277"/>
      <c r="IXZ241" s="277"/>
      <c r="IYA241" s="277"/>
      <c r="IYB241" s="277"/>
      <c r="IYC241" s="277"/>
      <c r="IYD241" s="277"/>
      <c r="IYE241" s="277"/>
      <c r="IYF241" s="402"/>
      <c r="IYG241" s="404"/>
      <c r="IYH241" s="49"/>
      <c r="IYI241" s="49"/>
      <c r="IYJ241" s="49"/>
      <c r="IYK241" s="99"/>
      <c r="IYL241" s="98"/>
      <c r="IYM241" s="49"/>
      <c r="IYN241" s="405"/>
      <c r="IYO241" s="405"/>
      <c r="IYP241" s="277"/>
      <c r="IYQ241" s="277"/>
      <c r="IYR241" s="277"/>
      <c r="IYS241" s="277"/>
      <c r="IYT241" s="277"/>
      <c r="IYU241" s="277"/>
      <c r="IYV241" s="277"/>
      <c r="IYW241" s="277"/>
      <c r="IYX241" s="402"/>
      <c r="IYY241" s="404"/>
      <c r="IYZ241" s="49"/>
      <c r="IZA241" s="49"/>
      <c r="IZB241" s="49"/>
      <c r="IZC241" s="99"/>
      <c r="IZD241" s="98"/>
      <c r="IZE241" s="49"/>
      <c r="IZF241" s="405"/>
      <c r="IZG241" s="405"/>
      <c r="IZH241" s="277"/>
      <c r="IZI241" s="277"/>
      <c r="IZJ241" s="277"/>
      <c r="IZK241" s="277"/>
      <c r="IZL241" s="277"/>
      <c r="IZM241" s="277"/>
      <c r="IZN241" s="277"/>
      <c r="IZO241" s="277"/>
      <c r="IZP241" s="402"/>
      <c r="IZQ241" s="404"/>
      <c r="IZR241" s="49"/>
      <c r="IZS241" s="49"/>
      <c r="IZT241" s="49"/>
      <c r="IZU241" s="99"/>
      <c r="IZV241" s="98"/>
      <c r="IZW241" s="49"/>
      <c r="IZX241" s="405"/>
      <c r="IZY241" s="405"/>
      <c r="IZZ241" s="277"/>
      <c r="JAA241" s="277"/>
      <c r="JAB241" s="277"/>
      <c r="JAC241" s="277"/>
      <c r="JAD241" s="277"/>
      <c r="JAE241" s="277"/>
      <c r="JAF241" s="277"/>
      <c r="JAG241" s="277"/>
      <c r="JAH241" s="402"/>
      <c r="JAI241" s="404"/>
      <c r="JAJ241" s="49"/>
      <c r="JAK241" s="49"/>
      <c r="JAL241" s="49"/>
      <c r="JAM241" s="99"/>
      <c r="JAN241" s="98"/>
      <c r="JAO241" s="49"/>
      <c r="JAP241" s="405"/>
      <c r="JAQ241" s="405"/>
      <c r="JAR241" s="277"/>
      <c r="JAS241" s="277"/>
      <c r="JAT241" s="277"/>
      <c r="JAU241" s="277"/>
      <c r="JAV241" s="277"/>
      <c r="JAW241" s="277"/>
      <c r="JAX241" s="277"/>
      <c r="JAY241" s="277"/>
      <c r="JAZ241" s="402"/>
      <c r="JBA241" s="404"/>
      <c r="JBB241" s="49"/>
      <c r="JBC241" s="49"/>
      <c r="JBD241" s="49"/>
      <c r="JBE241" s="99"/>
      <c r="JBF241" s="98"/>
      <c r="JBG241" s="49"/>
      <c r="JBH241" s="405"/>
      <c r="JBI241" s="405"/>
      <c r="JBJ241" s="277"/>
      <c r="JBK241" s="277"/>
      <c r="JBL241" s="277"/>
      <c r="JBM241" s="277"/>
      <c r="JBN241" s="277"/>
      <c r="JBO241" s="277"/>
      <c r="JBP241" s="277"/>
      <c r="JBQ241" s="277"/>
      <c r="JBR241" s="402"/>
      <c r="JBS241" s="404"/>
      <c r="JBT241" s="49"/>
      <c r="JBU241" s="49"/>
      <c r="JBV241" s="49"/>
      <c r="JBW241" s="99"/>
      <c r="JBX241" s="98"/>
      <c r="JBY241" s="49"/>
      <c r="JBZ241" s="405"/>
      <c r="JCA241" s="405"/>
      <c r="JCB241" s="277"/>
      <c r="JCC241" s="277"/>
      <c r="JCD241" s="277"/>
      <c r="JCE241" s="277"/>
      <c r="JCF241" s="277"/>
      <c r="JCG241" s="277"/>
      <c r="JCH241" s="277"/>
      <c r="JCI241" s="277"/>
      <c r="JCJ241" s="402"/>
      <c r="JCK241" s="404"/>
      <c r="JCL241" s="49"/>
      <c r="JCM241" s="49"/>
      <c r="JCN241" s="49"/>
      <c r="JCO241" s="99"/>
      <c r="JCP241" s="98"/>
      <c r="JCQ241" s="49"/>
      <c r="JCR241" s="405"/>
      <c r="JCS241" s="405"/>
      <c r="JCT241" s="277"/>
      <c r="JCU241" s="277"/>
      <c r="JCV241" s="277"/>
      <c r="JCW241" s="277"/>
      <c r="JCX241" s="277"/>
      <c r="JCY241" s="277"/>
      <c r="JCZ241" s="277"/>
      <c r="JDA241" s="277"/>
      <c r="JDB241" s="402"/>
      <c r="JDC241" s="404"/>
      <c r="JDD241" s="49"/>
      <c r="JDE241" s="49"/>
      <c r="JDF241" s="49"/>
      <c r="JDG241" s="99"/>
      <c r="JDH241" s="98"/>
      <c r="JDI241" s="49"/>
      <c r="JDJ241" s="405"/>
      <c r="JDK241" s="405"/>
      <c r="JDL241" s="277"/>
      <c r="JDM241" s="277"/>
      <c r="JDN241" s="277"/>
      <c r="JDO241" s="277"/>
      <c r="JDP241" s="277"/>
      <c r="JDQ241" s="277"/>
      <c r="JDR241" s="277"/>
      <c r="JDS241" s="277"/>
      <c r="JDT241" s="402"/>
      <c r="JDU241" s="404"/>
      <c r="JDV241" s="49"/>
      <c r="JDW241" s="49"/>
      <c r="JDX241" s="49"/>
      <c r="JDY241" s="99"/>
      <c r="JDZ241" s="98"/>
      <c r="JEA241" s="49"/>
      <c r="JEB241" s="405"/>
      <c r="JEC241" s="405"/>
      <c r="JED241" s="277"/>
      <c r="JEE241" s="277"/>
      <c r="JEF241" s="277"/>
      <c r="JEG241" s="277"/>
      <c r="JEH241" s="277"/>
      <c r="JEI241" s="277"/>
      <c r="JEJ241" s="277"/>
      <c r="JEK241" s="277"/>
      <c r="JEL241" s="402"/>
      <c r="JEM241" s="404"/>
      <c r="JEN241" s="49"/>
      <c r="JEO241" s="49"/>
      <c r="JEP241" s="49"/>
      <c r="JEQ241" s="99"/>
      <c r="JER241" s="98"/>
      <c r="JES241" s="49"/>
      <c r="JET241" s="405"/>
      <c r="JEU241" s="405"/>
      <c r="JEV241" s="277"/>
      <c r="JEW241" s="277"/>
      <c r="JEX241" s="277"/>
      <c r="JEY241" s="277"/>
      <c r="JEZ241" s="277"/>
      <c r="JFA241" s="277"/>
      <c r="JFB241" s="277"/>
      <c r="JFC241" s="277"/>
      <c r="JFD241" s="402"/>
      <c r="JFE241" s="404"/>
      <c r="JFF241" s="49"/>
      <c r="JFG241" s="49"/>
      <c r="JFH241" s="49"/>
      <c r="JFI241" s="99"/>
      <c r="JFJ241" s="98"/>
      <c r="JFK241" s="49"/>
      <c r="JFL241" s="405"/>
      <c r="JFM241" s="405"/>
      <c r="JFN241" s="277"/>
      <c r="JFO241" s="277"/>
      <c r="JFP241" s="277"/>
      <c r="JFQ241" s="277"/>
      <c r="JFR241" s="277"/>
      <c r="JFS241" s="277"/>
      <c r="JFT241" s="277"/>
      <c r="JFU241" s="277"/>
      <c r="JFV241" s="402"/>
      <c r="JFW241" s="404"/>
      <c r="JFX241" s="49"/>
      <c r="JFY241" s="49"/>
      <c r="JFZ241" s="49"/>
      <c r="JGA241" s="99"/>
      <c r="JGB241" s="98"/>
      <c r="JGC241" s="49"/>
      <c r="JGD241" s="405"/>
      <c r="JGE241" s="405"/>
      <c r="JGF241" s="277"/>
      <c r="JGG241" s="277"/>
      <c r="JGH241" s="277"/>
      <c r="JGI241" s="277"/>
      <c r="JGJ241" s="277"/>
      <c r="JGK241" s="277"/>
      <c r="JGL241" s="277"/>
      <c r="JGM241" s="277"/>
      <c r="JGN241" s="402"/>
      <c r="JGO241" s="404"/>
      <c r="JGP241" s="49"/>
      <c r="JGQ241" s="49"/>
      <c r="JGR241" s="49"/>
      <c r="JGS241" s="99"/>
      <c r="JGT241" s="98"/>
      <c r="JGU241" s="49"/>
      <c r="JGV241" s="405"/>
      <c r="JGW241" s="405"/>
      <c r="JGX241" s="277"/>
      <c r="JGY241" s="277"/>
      <c r="JGZ241" s="277"/>
      <c r="JHA241" s="277"/>
      <c r="JHB241" s="277"/>
      <c r="JHC241" s="277"/>
      <c r="JHD241" s="277"/>
      <c r="JHE241" s="277"/>
      <c r="JHF241" s="402"/>
      <c r="JHG241" s="404"/>
      <c r="JHH241" s="49"/>
      <c r="JHI241" s="49"/>
      <c r="JHJ241" s="49"/>
      <c r="JHK241" s="99"/>
      <c r="JHL241" s="98"/>
      <c r="JHM241" s="49"/>
      <c r="JHN241" s="405"/>
      <c r="JHO241" s="405"/>
      <c r="JHP241" s="277"/>
      <c r="JHQ241" s="277"/>
      <c r="JHR241" s="277"/>
      <c r="JHS241" s="277"/>
      <c r="JHT241" s="277"/>
      <c r="JHU241" s="277"/>
      <c r="JHV241" s="277"/>
      <c r="JHW241" s="277"/>
      <c r="JHX241" s="402"/>
      <c r="JHY241" s="404"/>
      <c r="JHZ241" s="49"/>
      <c r="JIA241" s="49"/>
      <c r="JIB241" s="49"/>
      <c r="JIC241" s="99"/>
      <c r="JID241" s="98"/>
      <c r="JIE241" s="49"/>
      <c r="JIF241" s="405"/>
      <c r="JIG241" s="405"/>
      <c r="JIH241" s="277"/>
      <c r="JII241" s="277"/>
      <c r="JIJ241" s="277"/>
      <c r="JIK241" s="277"/>
      <c r="JIL241" s="277"/>
      <c r="JIM241" s="277"/>
      <c r="JIN241" s="277"/>
      <c r="JIO241" s="277"/>
      <c r="JIP241" s="402"/>
      <c r="JIQ241" s="404"/>
      <c r="JIR241" s="49"/>
      <c r="JIS241" s="49"/>
      <c r="JIT241" s="49"/>
      <c r="JIU241" s="99"/>
      <c r="JIV241" s="98"/>
      <c r="JIW241" s="49"/>
      <c r="JIX241" s="405"/>
      <c r="JIY241" s="405"/>
      <c r="JIZ241" s="277"/>
      <c r="JJA241" s="277"/>
      <c r="JJB241" s="277"/>
      <c r="JJC241" s="277"/>
      <c r="JJD241" s="277"/>
      <c r="JJE241" s="277"/>
      <c r="JJF241" s="277"/>
      <c r="JJG241" s="277"/>
      <c r="JJH241" s="402"/>
      <c r="JJI241" s="404"/>
      <c r="JJJ241" s="49"/>
      <c r="JJK241" s="49"/>
      <c r="JJL241" s="49"/>
      <c r="JJM241" s="99"/>
      <c r="JJN241" s="98"/>
      <c r="JJO241" s="49"/>
      <c r="JJP241" s="405"/>
      <c r="JJQ241" s="405"/>
      <c r="JJR241" s="277"/>
      <c r="JJS241" s="277"/>
      <c r="JJT241" s="277"/>
      <c r="JJU241" s="277"/>
      <c r="JJV241" s="277"/>
      <c r="JJW241" s="277"/>
      <c r="JJX241" s="277"/>
      <c r="JJY241" s="277"/>
      <c r="JJZ241" s="402"/>
      <c r="JKA241" s="404"/>
      <c r="JKB241" s="49"/>
      <c r="JKC241" s="49"/>
      <c r="JKD241" s="49"/>
      <c r="JKE241" s="99"/>
      <c r="JKF241" s="98"/>
      <c r="JKG241" s="49"/>
      <c r="JKH241" s="405"/>
      <c r="JKI241" s="405"/>
      <c r="JKJ241" s="277"/>
      <c r="JKK241" s="277"/>
      <c r="JKL241" s="277"/>
      <c r="JKM241" s="277"/>
      <c r="JKN241" s="277"/>
      <c r="JKO241" s="277"/>
      <c r="JKP241" s="277"/>
      <c r="JKQ241" s="277"/>
      <c r="JKR241" s="402"/>
      <c r="JKS241" s="404"/>
      <c r="JKT241" s="49"/>
      <c r="JKU241" s="49"/>
      <c r="JKV241" s="49"/>
      <c r="JKW241" s="99"/>
      <c r="JKX241" s="98"/>
      <c r="JKY241" s="49"/>
      <c r="JKZ241" s="405"/>
      <c r="JLA241" s="405"/>
      <c r="JLB241" s="277"/>
      <c r="JLC241" s="277"/>
      <c r="JLD241" s="277"/>
      <c r="JLE241" s="277"/>
      <c r="JLF241" s="277"/>
      <c r="JLG241" s="277"/>
      <c r="JLH241" s="277"/>
      <c r="JLI241" s="277"/>
      <c r="JLJ241" s="402"/>
      <c r="JLK241" s="404"/>
      <c r="JLL241" s="49"/>
      <c r="JLM241" s="49"/>
      <c r="JLN241" s="49"/>
      <c r="JLO241" s="99"/>
      <c r="JLP241" s="98"/>
      <c r="JLQ241" s="49"/>
      <c r="JLR241" s="405"/>
      <c r="JLS241" s="405"/>
      <c r="JLT241" s="277"/>
      <c r="JLU241" s="277"/>
      <c r="JLV241" s="277"/>
      <c r="JLW241" s="277"/>
      <c r="JLX241" s="277"/>
      <c r="JLY241" s="277"/>
      <c r="JLZ241" s="277"/>
      <c r="JMA241" s="277"/>
      <c r="JMB241" s="402"/>
      <c r="JMC241" s="404"/>
      <c r="JMD241" s="49"/>
      <c r="JME241" s="49"/>
      <c r="JMF241" s="49"/>
      <c r="JMG241" s="99"/>
      <c r="JMH241" s="98"/>
      <c r="JMI241" s="49"/>
      <c r="JMJ241" s="405"/>
      <c r="JMK241" s="405"/>
      <c r="JML241" s="277"/>
      <c r="JMM241" s="277"/>
      <c r="JMN241" s="277"/>
      <c r="JMO241" s="277"/>
      <c r="JMP241" s="277"/>
      <c r="JMQ241" s="277"/>
      <c r="JMR241" s="277"/>
      <c r="JMS241" s="277"/>
      <c r="JMT241" s="402"/>
      <c r="JMU241" s="404"/>
      <c r="JMV241" s="49"/>
      <c r="JMW241" s="49"/>
      <c r="JMX241" s="49"/>
      <c r="JMY241" s="99"/>
      <c r="JMZ241" s="98"/>
      <c r="JNA241" s="49"/>
      <c r="JNB241" s="405"/>
      <c r="JNC241" s="405"/>
      <c r="JND241" s="277"/>
      <c r="JNE241" s="277"/>
      <c r="JNF241" s="277"/>
      <c r="JNG241" s="277"/>
      <c r="JNH241" s="277"/>
      <c r="JNI241" s="277"/>
      <c r="JNJ241" s="277"/>
      <c r="JNK241" s="277"/>
      <c r="JNL241" s="402"/>
      <c r="JNM241" s="404"/>
      <c r="JNN241" s="49"/>
      <c r="JNO241" s="49"/>
      <c r="JNP241" s="49"/>
      <c r="JNQ241" s="99"/>
      <c r="JNR241" s="98"/>
      <c r="JNS241" s="49"/>
      <c r="JNT241" s="405"/>
      <c r="JNU241" s="405"/>
      <c r="JNV241" s="277"/>
      <c r="JNW241" s="277"/>
      <c r="JNX241" s="277"/>
      <c r="JNY241" s="277"/>
      <c r="JNZ241" s="277"/>
      <c r="JOA241" s="277"/>
      <c r="JOB241" s="277"/>
      <c r="JOC241" s="277"/>
      <c r="JOD241" s="402"/>
      <c r="JOE241" s="404"/>
      <c r="JOF241" s="49"/>
      <c r="JOG241" s="49"/>
      <c r="JOH241" s="49"/>
      <c r="JOI241" s="99"/>
      <c r="JOJ241" s="98"/>
      <c r="JOK241" s="49"/>
      <c r="JOL241" s="405"/>
      <c r="JOM241" s="405"/>
      <c r="JON241" s="277"/>
      <c r="JOO241" s="277"/>
      <c r="JOP241" s="277"/>
      <c r="JOQ241" s="277"/>
      <c r="JOR241" s="277"/>
      <c r="JOS241" s="277"/>
      <c r="JOT241" s="277"/>
      <c r="JOU241" s="277"/>
      <c r="JOV241" s="402"/>
      <c r="JOW241" s="404"/>
      <c r="JOX241" s="49"/>
      <c r="JOY241" s="49"/>
      <c r="JOZ241" s="49"/>
      <c r="JPA241" s="99"/>
      <c r="JPB241" s="98"/>
      <c r="JPC241" s="49"/>
      <c r="JPD241" s="405"/>
      <c r="JPE241" s="405"/>
      <c r="JPF241" s="277"/>
      <c r="JPG241" s="277"/>
      <c r="JPH241" s="277"/>
      <c r="JPI241" s="277"/>
      <c r="JPJ241" s="277"/>
      <c r="JPK241" s="277"/>
      <c r="JPL241" s="277"/>
      <c r="JPM241" s="277"/>
      <c r="JPN241" s="402"/>
      <c r="JPO241" s="404"/>
      <c r="JPP241" s="49"/>
      <c r="JPQ241" s="49"/>
      <c r="JPR241" s="49"/>
      <c r="JPS241" s="99"/>
      <c r="JPT241" s="98"/>
      <c r="JPU241" s="49"/>
      <c r="JPV241" s="405"/>
      <c r="JPW241" s="405"/>
      <c r="JPX241" s="277"/>
      <c r="JPY241" s="277"/>
      <c r="JPZ241" s="277"/>
      <c r="JQA241" s="277"/>
      <c r="JQB241" s="277"/>
      <c r="JQC241" s="277"/>
      <c r="JQD241" s="277"/>
      <c r="JQE241" s="277"/>
      <c r="JQF241" s="402"/>
      <c r="JQG241" s="404"/>
      <c r="JQH241" s="49"/>
      <c r="JQI241" s="49"/>
      <c r="JQJ241" s="49"/>
      <c r="JQK241" s="99"/>
      <c r="JQL241" s="98"/>
      <c r="JQM241" s="49"/>
      <c r="JQN241" s="405"/>
      <c r="JQO241" s="405"/>
      <c r="JQP241" s="277"/>
      <c r="JQQ241" s="277"/>
      <c r="JQR241" s="277"/>
      <c r="JQS241" s="277"/>
      <c r="JQT241" s="277"/>
      <c r="JQU241" s="277"/>
      <c r="JQV241" s="277"/>
      <c r="JQW241" s="277"/>
      <c r="JQX241" s="402"/>
      <c r="JQY241" s="404"/>
      <c r="JQZ241" s="49"/>
      <c r="JRA241" s="49"/>
      <c r="JRB241" s="49"/>
      <c r="JRC241" s="99"/>
      <c r="JRD241" s="98"/>
      <c r="JRE241" s="49"/>
      <c r="JRF241" s="405"/>
      <c r="JRG241" s="405"/>
      <c r="JRH241" s="277"/>
      <c r="JRI241" s="277"/>
      <c r="JRJ241" s="277"/>
      <c r="JRK241" s="277"/>
      <c r="JRL241" s="277"/>
      <c r="JRM241" s="277"/>
      <c r="JRN241" s="277"/>
      <c r="JRO241" s="277"/>
      <c r="JRP241" s="402"/>
      <c r="JRQ241" s="404"/>
      <c r="JRR241" s="49"/>
      <c r="JRS241" s="49"/>
      <c r="JRT241" s="49"/>
      <c r="JRU241" s="99"/>
      <c r="JRV241" s="98"/>
      <c r="JRW241" s="49"/>
      <c r="JRX241" s="405"/>
      <c r="JRY241" s="405"/>
      <c r="JRZ241" s="277"/>
      <c r="JSA241" s="277"/>
      <c r="JSB241" s="277"/>
      <c r="JSC241" s="277"/>
      <c r="JSD241" s="277"/>
      <c r="JSE241" s="277"/>
      <c r="JSF241" s="277"/>
      <c r="JSG241" s="277"/>
      <c r="JSH241" s="402"/>
      <c r="JSI241" s="404"/>
      <c r="JSJ241" s="49"/>
      <c r="JSK241" s="49"/>
      <c r="JSL241" s="49"/>
      <c r="JSM241" s="99"/>
      <c r="JSN241" s="98"/>
      <c r="JSO241" s="49"/>
      <c r="JSP241" s="405"/>
      <c r="JSQ241" s="405"/>
      <c r="JSR241" s="277"/>
      <c r="JSS241" s="277"/>
      <c r="JST241" s="277"/>
      <c r="JSU241" s="277"/>
      <c r="JSV241" s="277"/>
      <c r="JSW241" s="277"/>
      <c r="JSX241" s="277"/>
      <c r="JSY241" s="277"/>
      <c r="JSZ241" s="402"/>
      <c r="JTA241" s="404"/>
      <c r="JTB241" s="49"/>
      <c r="JTC241" s="49"/>
      <c r="JTD241" s="49"/>
      <c r="JTE241" s="99"/>
      <c r="JTF241" s="98"/>
      <c r="JTG241" s="49"/>
      <c r="JTH241" s="405"/>
      <c r="JTI241" s="405"/>
      <c r="JTJ241" s="277"/>
      <c r="JTK241" s="277"/>
      <c r="JTL241" s="277"/>
      <c r="JTM241" s="277"/>
      <c r="JTN241" s="277"/>
      <c r="JTO241" s="277"/>
      <c r="JTP241" s="277"/>
      <c r="JTQ241" s="277"/>
      <c r="JTR241" s="402"/>
      <c r="JTS241" s="404"/>
      <c r="JTT241" s="49"/>
      <c r="JTU241" s="49"/>
      <c r="JTV241" s="49"/>
      <c r="JTW241" s="99"/>
      <c r="JTX241" s="98"/>
      <c r="JTY241" s="49"/>
      <c r="JTZ241" s="405"/>
      <c r="JUA241" s="405"/>
      <c r="JUB241" s="277"/>
      <c r="JUC241" s="277"/>
      <c r="JUD241" s="277"/>
      <c r="JUE241" s="277"/>
      <c r="JUF241" s="277"/>
      <c r="JUG241" s="277"/>
      <c r="JUH241" s="277"/>
      <c r="JUI241" s="277"/>
      <c r="JUJ241" s="402"/>
      <c r="JUK241" s="404"/>
      <c r="JUL241" s="49"/>
      <c r="JUM241" s="49"/>
      <c r="JUN241" s="49"/>
      <c r="JUO241" s="99"/>
      <c r="JUP241" s="98"/>
      <c r="JUQ241" s="49"/>
      <c r="JUR241" s="405"/>
      <c r="JUS241" s="405"/>
      <c r="JUT241" s="277"/>
      <c r="JUU241" s="277"/>
      <c r="JUV241" s="277"/>
      <c r="JUW241" s="277"/>
      <c r="JUX241" s="277"/>
      <c r="JUY241" s="277"/>
      <c r="JUZ241" s="277"/>
      <c r="JVA241" s="277"/>
      <c r="JVB241" s="402"/>
      <c r="JVC241" s="404"/>
      <c r="JVD241" s="49"/>
      <c r="JVE241" s="49"/>
      <c r="JVF241" s="49"/>
      <c r="JVG241" s="99"/>
      <c r="JVH241" s="98"/>
      <c r="JVI241" s="49"/>
      <c r="JVJ241" s="405"/>
      <c r="JVK241" s="405"/>
      <c r="JVL241" s="277"/>
      <c r="JVM241" s="277"/>
      <c r="JVN241" s="277"/>
      <c r="JVO241" s="277"/>
      <c r="JVP241" s="277"/>
      <c r="JVQ241" s="277"/>
      <c r="JVR241" s="277"/>
      <c r="JVS241" s="277"/>
      <c r="JVT241" s="402"/>
      <c r="JVU241" s="404"/>
      <c r="JVV241" s="49"/>
      <c r="JVW241" s="49"/>
      <c r="JVX241" s="49"/>
      <c r="JVY241" s="99"/>
      <c r="JVZ241" s="98"/>
      <c r="JWA241" s="49"/>
      <c r="JWB241" s="405"/>
      <c r="JWC241" s="405"/>
      <c r="JWD241" s="277"/>
      <c r="JWE241" s="277"/>
      <c r="JWF241" s="277"/>
      <c r="JWG241" s="277"/>
      <c r="JWH241" s="277"/>
      <c r="JWI241" s="277"/>
      <c r="JWJ241" s="277"/>
      <c r="JWK241" s="277"/>
      <c r="JWL241" s="402"/>
      <c r="JWM241" s="404"/>
      <c r="JWN241" s="49"/>
      <c r="JWO241" s="49"/>
      <c r="JWP241" s="49"/>
      <c r="JWQ241" s="99"/>
      <c r="JWR241" s="98"/>
      <c r="JWS241" s="49"/>
      <c r="JWT241" s="405"/>
      <c r="JWU241" s="405"/>
      <c r="JWV241" s="277"/>
      <c r="JWW241" s="277"/>
      <c r="JWX241" s="277"/>
      <c r="JWY241" s="277"/>
      <c r="JWZ241" s="277"/>
      <c r="JXA241" s="277"/>
      <c r="JXB241" s="277"/>
      <c r="JXC241" s="277"/>
      <c r="JXD241" s="402"/>
      <c r="JXE241" s="404"/>
      <c r="JXF241" s="49"/>
      <c r="JXG241" s="49"/>
      <c r="JXH241" s="49"/>
      <c r="JXI241" s="99"/>
      <c r="JXJ241" s="98"/>
      <c r="JXK241" s="49"/>
      <c r="JXL241" s="405"/>
      <c r="JXM241" s="405"/>
      <c r="JXN241" s="277"/>
      <c r="JXO241" s="277"/>
      <c r="JXP241" s="277"/>
      <c r="JXQ241" s="277"/>
      <c r="JXR241" s="277"/>
      <c r="JXS241" s="277"/>
      <c r="JXT241" s="277"/>
      <c r="JXU241" s="277"/>
      <c r="JXV241" s="402"/>
      <c r="JXW241" s="404"/>
      <c r="JXX241" s="49"/>
      <c r="JXY241" s="49"/>
      <c r="JXZ241" s="49"/>
      <c r="JYA241" s="99"/>
      <c r="JYB241" s="98"/>
      <c r="JYC241" s="49"/>
      <c r="JYD241" s="405"/>
      <c r="JYE241" s="405"/>
      <c r="JYF241" s="277"/>
      <c r="JYG241" s="277"/>
      <c r="JYH241" s="277"/>
      <c r="JYI241" s="277"/>
      <c r="JYJ241" s="277"/>
      <c r="JYK241" s="277"/>
      <c r="JYL241" s="277"/>
      <c r="JYM241" s="277"/>
      <c r="JYN241" s="402"/>
      <c r="JYO241" s="404"/>
      <c r="JYP241" s="49"/>
      <c r="JYQ241" s="49"/>
      <c r="JYR241" s="49"/>
      <c r="JYS241" s="99"/>
      <c r="JYT241" s="98"/>
      <c r="JYU241" s="49"/>
      <c r="JYV241" s="405"/>
      <c r="JYW241" s="405"/>
      <c r="JYX241" s="277"/>
      <c r="JYY241" s="277"/>
      <c r="JYZ241" s="277"/>
      <c r="JZA241" s="277"/>
      <c r="JZB241" s="277"/>
      <c r="JZC241" s="277"/>
      <c r="JZD241" s="277"/>
      <c r="JZE241" s="277"/>
      <c r="JZF241" s="402"/>
      <c r="JZG241" s="404"/>
      <c r="JZH241" s="49"/>
      <c r="JZI241" s="49"/>
      <c r="JZJ241" s="49"/>
      <c r="JZK241" s="99"/>
      <c r="JZL241" s="98"/>
      <c r="JZM241" s="49"/>
      <c r="JZN241" s="405"/>
      <c r="JZO241" s="405"/>
      <c r="JZP241" s="277"/>
      <c r="JZQ241" s="277"/>
      <c r="JZR241" s="277"/>
      <c r="JZS241" s="277"/>
      <c r="JZT241" s="277"/>
      <c r="JZU241" s="277"/>
      <c r="JZV241" s="277"/>
      <c r="JZW241" s="277"/>
      <c r="JZX241" s="402"/>
      <c r="JZY241" s="404"/>
      <c r="JZZ241" s="49"/>
      <c r="KAA241" s="49"/>
      <c r="KAB241" s="49"/>
      <c r="KAC241" s="99"/>
      <c r="KAD241" s="98"/>
      <c r="KAE241" s="49"/>
      <c r="KAF241" s="405"/>
      <c r="KAG241" s="405"/>
      <c r="KAH241" s="277"/>
      <c r="KAI241" s="277"/>
      <c r="KAJ241" s="277"/>
      <c r="KAK241" s="277"/>
      <c r="KAL241" s="277"/>
      <c r="KAM241" s="277"/>
      <c r="KAN241" s="277"/>
      <c r="KAO241" s="277"/>
      <c r="KAP241" s="402"/>
      <c r="KAQ241" s="404"/>
      <c r="KAR241" s="49"/>
      <c r="KAS241" s="49"/>
      <c r="KAT241" s="49"/>
      <c r="KAU241" s="99"/>
      <c r="KAV241" s="98"/>
      <c r="KAW241" s="49"/>
      <c r="KAX241" s="405"/>
      <c r="KAY241" s="405"/>
      <c r="KAZ241" s="277"/>
      <c r="KBA241" s="277"/>
      <c r="KBB241" s="277"/>
      <c r="KBC241" s="277"/>
      <c r="KBD241" s="277"/>
      <c r="KBE241" s="277"/>
      <c r="KBF241" s="277"/>
      <c r="KBG241" s="277"/>
      <c r="KBH241" s="402"/>
      <c r="KBI241" s="404"/>
      <c r="KBJ241" s="49"/>
      <c r="KBK241" s="49"/>
      <c r="KBL241" s="49"/>
      <c r="KBM241" s="99"/>
      <c r="KBN241" s="98"/>
      <c r="KBO241" s="49"/>
      <c r="KBP241" s="405"/>
      <c r="KBQ241" s="405"/>
      <c r="KBR241" s="277"/>
      <c r="KBS241" s="277"/>
      <c r="KBT241" s="277"/>
      <c r="KBU241" s="277"/>
      <c r="KBV241" s="277"/>
      <c r="KBW241" s="277"/>
      <c r="KBX241" s="277"/>
      <c r="KBY241" s="277"/>
      <c r="KBZ241" s="402"/>
      <c r="KCA241" s="404"/>
      <c r="KCB241" s="49"/>
      <c r="KCC241" s="49"/>
      <c r="KCD241" s="49"/>
      <c r="KCE241" s="99"/>
      <c r="KCF241" s="98"/>
      <c r="KCG241" s="49"/>
      <c r="KCH241" s="405"/>
      <c r="KCI241" s="405"/>
      <c r="KCJ241" s="277"/>
      <c r="KCK241" s="277"/>
      <c r="KCL241" s="277"/>
      <c r="KCM241" s="277"/>
      <c r="KCN241" s="277"/>
      <c r="KCO241" s="277"/>
      <c r="KCP241" s="277"/>
      <c r="KCQ241" s="277"/>
      <c r="KCR241" s="402"/>
      <c r="KCS241" s="404"/>
      <c r="KCT241" s="49"/>
      <c r="KCU241" s="49"/>
      <c r="KCV241" s="49"/>
      <c r="KCW241" s="99"/>
      <c r="KCX241" s="98"/>
      <c r="KCY241" s="49"/>
      <c r="KCZ241" s="405"/>
      <c r="KDA241" s="405"/>
      <c r="KDB241" s="277"/>
      <c r="KDC241" s="277"/>
      <c r="KDD241" s="277"/>
      <c r="KDE241" s="277"/>
      <c r="KDF241" s="277"/>
      <c r="KDG241" s="277"/>
      <c r="KDH241" s="277"/>
      <c r="KDI241" s="277"/>
      <c r="KDJ241" s="402"/>
      <c r="KDK241" s="404"/>
      <c r="KDL241" s="49"/>
      <c r="KDM241" s="49"/>
      <c r="KDN241" s="49"/>
      <c r="KDO241" s="99"/>
      <c r="KDP241" s="98"/>
      <c r="KDQ241" s="49"/>
      <c r="KDR241" s="405"/>
      <c r="KDS241" s="405"/>
      <c r="KDT241" s="277"/>
      <c r="KDU241" s="277"/>
      <c r="KDV241" s="277"/>
      <c r="KDW241" s="277"/>
      <c r="KDX241" s="277"/>
      <c r="KDY241" s="277"/>
      <c r="KDZ241" s="277"/>
      <c r="KEA241" s="277"/>
      <c r="KEB241" s="402"/>
      <c r="KEC241" s="404"/>
      <c r="KED241" s="49"/>
      <c r="KEE241" s="49"/>
      <c r="KEF241" s="49"/>
      <c r="KEG241" s="99"/>
      <c r="KEH241" s="98"/>
      <c r="KEI241" s="49"/>
      <c r="KEJ241" s="405"/>
      <c r="KEK241" s="405"/>
      <c r="KEL241" s="277"/>
      <c r="KEM241" s="277"/>
      <c r="KEN241" s="277"/>
      <c r="KEO241" s="277"/>
      <c r="KEP241" s="277"/>
      <c r="KEQ241" s="277"/>
      <c r="KER241" s="277"/>
      <c r="KES241" s="277"/>
      <c r="KET241" s="402"/>
      <c r="KEU241" s="404"/>
      <c r="KEV241" s="49"/>
      <c r="KEW241" s="49"/>
      <c r="KEX241" s="49"/>
      <c r="KEY241" s="99"/>
      <c r="KEZ241" s="98"/>
      <c r="KFA241" s="49"/>
      <c r="KFB241" s="405"/>
      <c r="KFC241" s="405"/>
      <c r="KFD241" s="277"/>
      <c r="KFE241" s="277"/>
      <c r="KFF241" s="277"/>
      <c r="KFG241" s="277"/>
      <c r="KFH241" s="277"/>
      <c r="KFI241" s="277"/>
      <c r="KFJ241" s="277"/>
      <c r="KFK241" s="277"/>
      <c r="KFL241" s="402"/>
      <c r="KFM241" s="404"/>
      <c r="KFN241" s="49"/>
      <c r="KFO241" s="49"/>
      <c r="KFP241" s="49"/>
      <c r="KFQ241" s="99"/>
      <c r="KFR241" s="98"/>
      <c r="KFS241" s="49"/>
      <c r="KFT241" s="405"/>
      <c r="KFU241" s="405"/>
      <c r="KFV241" s="277"/>
      <c r="KFW241" s="277"/>
      <c r="KFX241" s="277"/>
      <c r="KFY241" s="277"/>
      <c r="KFZ241" s="277"/>
      <c r="KGA241" s="277"/>
      <c r="KGB241" s="277"/>
      <c r="KGC241" s="277"/>
      <c r="KGD241" s="402"/>
      <c r="KGE241" s="404"/>
      <c r="KGF241" s="49"/>
      <c r="KGG241" s="49"/>
      <c r="KGH241" s="49"/>
      <c r="KGI241" s="99"/>
      <c r="KGJ241" s="98"/>
      <c r="KGK241" s="49"/>
      <c r="KGL241" s="405"/>
      <c r="KGM241" s="405"/>
      <c r="KGN241" s="277"/>
      <c r="KGO241" s="277"/>
      <c r="KGP241" s="277"/>
      <c r="KGQ241" s="277"/>
      <c r="KGR241" s="277"/>
      <c r="KGS241" s="277"/>
      <c r="KGT241" s="277"/>
      <c r="KGU241" s="277"/>
      <c r="KGV241" s="402"/>
      <c r="KGW241" s="404"/>
      <c r="KGX241" s="49"/>
      <c r="KGY241" s="49"/>
      <c r="KGZ241" s="49"/>
      <c r="KHA241" s="99"/>
      <c r="KHB241" s="98"/>
      <c r="KHC241" s="49"/>
      <c r="KHD241" s="405"/>
      <c r="KHE241" s="405"/>
      <c r="KHF241" s="277"/>
      <c r="KHG241" s="277"/>
      <c r="KHH241" s="277"/>
      <c r="KHI241" s="277"/>
      <c r="KHJ241" s="277"/>
      <c r="KHK241" s="277"/>
      <c r="KHL241" s="277"/>
      <c r="KHM241" s="277"/>
      <c r="KHN241" s="402"/>
      <c r="KHO241" s="404"/>
      <c r="KHP241" s="49"/>
      <c r="KHQ241" s="49"/>
      <c r="KHR241" s="49"/>
      <c r="KHS241" s="99"/>
      <c r="KHT241" s="98"/>
      <c r="KHU241" s="49"/>
      <c r="KHV241" s="405"/>
      <c r="KHW241" s="405"/>
      <c r="KHX241" s="277"/>
      <c r="KHY241" s="277"/>
      <c r="KHZ241" s="277"/>
      <c r="KIA241" s="277"/>
      <c r="KIB241" s="277"/>
      <c r="KIC241" s="277"/>
      <c r="KID241" s="277"/>
      <c r="KIE241" s="277"/>
      <c r="KIF241" s="402"/>
      <c r="KIG241" s="404"/>
      <c r="KIH241" s="49"/>
      <c r="KII241" s="49"/>
      <c r="KIJ241" s="49"/>
      <c r="KIK241" s="99"/>
      <c r="KIL241" s="98"/>
      <c r="KIM241" s="49"/>
      <c r="KIN241" s="405"/>
      <c r="KIO241" s="405"/>
      <c r="KIP241" s="277"/>
      <c r="KIQ241" s="277"/>
      <c r="KIR241" s="277"/>
      <c r="KIS241" s="277"/>
      <c r="KIT241" s="277"/>
      <c r="KIU241" s="277"/>
      <c r="KIV241" s="277"/>
      <c r="KIW241" s="277"/>
      <c r="KIX241" s="402"/>
      <c r="KIY241" s="404"/>
      <c r="KIZ241" s="49"/>
      <c r="KJA241" s="49"/>
      <c r="KJB241" s="49"/>
      <c r="KJC241" s="99"/>
      <c r="KJD241" s="98"/>
      <c r="KJE241" s="49"/>
      <c r="KJF241" s="405"/>
      <c r="KJG241" s="405"/>
      <c r="KJH241" s="277"/>
      <c r="KJI241" s="277"/>
      <c r="KJJ241" s="277"/>
      <c r="KJK241" s="277"/>
      <c r="KJL241" s="277"/>
      <c r="KJM241" s="277"/>
      <c r="KJN241" s="277"/>
      <c r="KJO241" s="277"/>
      <c r="KJP241" s="402"/>
      <c r="KJQ241" s="404"/>
      <c r="KJR241" s="49"/>
      <c r="KJS241" s="49"/>
      <c r="KJT241" s="49"/>
      <c r="KJU241" s="99"/>
      <c r="KJV241" s="98"/>
      <c r="KJW241" s="49"/>
      <c r="KJX241" s="405"/>
      <c r="KJY241" s="405"/>
      <c r="KJZ241" s="277"/>
      <c r="KKA241" s="277"/>
      <c r="KKB241" s="277"/>
      <c r="KKC241" s="277"/>
      <c r="KKD241" s="277"/>
      <c r="KKE241" s="277"/>
      <c r="KKF241" s="277"/>
      <c r="KKG241" s="277"/>
      <c r="KKH241" s="402"/>
      <c r="KKI241" s="404"/>
      <c r="KKJ241" s="49"/>
      <c r="KKK241" s="49"/>
      <c r="KKL241" s="49"/>
      <c r="KKM241" s="99"/>
      <c r="KKN241" s="98"/>
      <c r="KKO241" s="49"/>
      <c r="KKP241" s="405"/>
      <c r="KKQ241" s="405"/>
      <c r="KKR241" s="277"/>
      <c r="KKS241" s="277"/>
      <c r="KKT241" s="277"/>
      <c r="KKU241" s="277"/>
      <c r="KKV241" s="277"/>
      <c r="KKW241" s="277"/>
      <c r="KKX241" s="277"/>
      <c r="KKY241" s="277"/>
      <c r="KKZ241" s="402"/>
      <c r="KLA241" s="404"/>
      <c r="KLB241" s="49"/>
      <c r="KLC241" s="49"/>
      <c r="KLD241" s="49"/>
      <c r="KLE241" s="99"/>
      <c r="KLF241" s="98"/>
      <c r="KLG241" s="49"/>
      <c r="KLH241" s="405"/>
      <c r="KLI241" s="405"/>
      <c r="KLJ241" s="277"/>
      <c r="KLK241" s="277"/>
      <c r="KLL241" s="277"/>
      <c r="KLM241" s="277"/>
      <c r="KLN241" s="277"/>
      <c r="KLO241" s="277"/>
      <c r="KLP241" s="277"/>
      <c r="KLQ241" s="277"/>
      <c r="KLR241" s="402"/>
      <c r="KLS241" s="404"/>
      <c r="KLT241" s="49"/>
      <c r="KLU241" s="49"/>
      <c r="KLV241" s="49"/>
      <c r="KLW241" s="99"/>
      <c r="KLX241" s="98"/>
      <c r="KLY241" s="49"/>
      <c r="KLZ241" s="405"/>
      <c r="KMA241" s="405"/>
      <c r="KMB241" s="277"/>
      <c r="KMC241" s="277"/>
      <c r="KMD241" s="277"/>
      <c r="KME241" s="277"/>
      <c r="KMF241" s="277"/>
      <c r="KMG241" s="277"/>
      <c r="KMH241" s="277"/>
      <c r="KMI241" s="277"/>
      <c r="KMJ241" s="402"/>
      <c r="KMK241" s="404"/>
      <c r="KML241" s="49"/>
      <c r="KMM241" s="49"/>
      <c r="KMN241" s="49"/>
      <c r="KMO241" s="99"/>
      <c r="KMP241" s="98"/>
      <c r="KMQ241" s="49"/>
      <c r="KMR241" s="405"/>
      <c r="KMS241" s="405"/>
      <c r="KMT241" s="277"/>
      <c r="KMU241" s="277"/>
      <c r="KMV241" s="277"/>
      <c r="KMW241" s="277"/>
      <c r="KMX241" s="277"/>
      <c r="KMY241" s="277"/>
      <c r="KMZ241" s="277"/>
      <c r="KNA241" s="277"/>
      <c r="KNB241" s="402"/>
      <c r="KNC241" s="404"/>
      <c r="KND241" s="49"/>
      <c r="KNE241" s="49"/>
      <c r="KNF241" s="49"/>
      <c r="KNG241" s="99"/>
      <c r="KNH241" s="98"/>
      <c r="KNI241" s="49"/>
      <c r="KNJ241" s="405"/>
      <c r="KNK241" s="405"/>
      <c r="KNL241" s="277"/>
      <c r="KNM241" s="277"/>
      <c r="KNN241" s="277"/>
      <c r="KNO241" s="277"/>
      <c r="KNP241" s="277"/>
      <c r="KNQ241" s="277"/>
      <c r="KNR241" s="277"/>
      <c r="KNS241" s="277"/>
      <c r="KNT241" s="402"/>
      <c r="KNU241" s="404"/>
      <c r="KNV241" s="49"/>
      <c r="KNW241" s="49"/>
      <c r="KNX241" s="49"/>
      <c r="KNY241" s="99"/>
      <c r="KNZ241" s="98"/>
      <c r="KOA241" s="49"/>
      <c r="KOB241" s="405"/>
      <c r="KOC241" s="405"/>
      <c r="KOD241" s="277"/>
      <c r="KOE241" s="277"/>
      <c r="KOF241" s="277"/>
      <c r="KOG241" s="277"/>
      <c r="KOH241" s="277"/>
      <c r="KOI241" s="277"/>
      <c r="KOJ241" s="277"/>
      <c r="KOK241" s="277"/>
      <c r="KOL241" s="402"/>
      <c r="KOM241" s="404"/>
      <c r="KON241" s="49"/>
      <c r="KOO241" s="49"/>
      <c r="KOP241" s="49"/>
      <c r="KOQ241" s="99"/>
      <c r="KOR241" s="98"/>
      <c r="KOS241" s="49"/>
      <c r="KOT241" s="405"/>
      <c r="KOU241" s="405"/>
      <c r="KOV241" s="277"/>
      <c r="KOW241" s="277"/>
      <c r="KOX241" s="277"/>
      <c r="KOY241" s="277"/>
      <c r="KOZ241" s="277"/>
      <c r="KPA241" s="277"/>
      <c r="KPB241" s="277"/>
      <c r="KPC241" s="277"/>
      <c r="KPD241" s="402"/>
      <c r="KPE241" s="404"/>
      <c r="KPF241" s="49"/>
      <c r="KPG241" s="49"/>
      <c r="KPH241" s="49"/>
      <c r="KPI241" s="99"/>
      <c r="KPJ241" s="98"/>
      <c r="KPK241" s="49"/>
      <c r="KPL241" s="405"/>
      <c r="KPM241" s="405"/>
      <c r="KPN241" s="277"/>
      <c r="KPO241" s="277"/>
      <c r="KPP241" s="277"/>
      <c r="KPQ241" s="277"/>
      <c r="KPR241" s="277"/>
      <c r="KPS241" s="277"/>
      <c r="KPT241" s="277"/>
      <c r="KPU241" s="277"/>
      <c r="KPV241" s="402"/>
      <c r="KPW241" s="404"/>
      <c r="KPX241" s="49"/>
      <c r="KPY241" s="49"/>
      <c r="KPZ241" s="49"/>
      <c r="KQA241" s="99"/>
      <c r="KQB241" s="98"/>
      <c r="KQC241" s="49"/>
      <c r="KQD241" s="405"/>
      <c r="KQE241" s="405"/>
      <c r="KQF241" s="277"/>
      <c r="KQG241" s="277"/>
      <c r="KQH241" s="277"/>
      <c r="KQI241" s="277"/>
      <c r="KQJ241" s="277"/>
      <c r="KQK241" s="277"/>
      <c r="KQL241" s="277"/>
      <c r="KQM241" s="277"/>
      <c r="KQN241" s="402"/>
      <c r="KQO241" s="404"/>
      <c r="KQP241" s="49"/>
      <c r="KQQ241" s="49"/>
      <c r="KQR241" s="49"/>
      <c r="KQS241" s="99"/>
      <c r="KQT241" s="98"/>
      <c r="KQU241" s="49"/>
      <c r="KQV241" s="405"/>
      <c r="KQW241" s="405"/>
      <c r="KQX241" s="277"/>
      <c r="KQY241" s="277"/>
      <c r="KQZ241" s="277"/>
      <c r="KRA241" s="277"/>
      <c r="KRB241" s="277"/>
      <c r="KRC241" s="277"/>
      <c r="KRD241" s="277"/>
      <c r="KRE241" s="277"/>
      <c r="KRF241" s="402"/>
      <c r="KRG241" s="404"/>
      <c r="KRH241" s="49"/>
      <c r="KRI241" s="49"/>
      <c r="KRJ241" s="49"/>
      <c r="KRK241" s="99"/>
      <c r="KRL241" s="98"/>
      <c r="KRM241" s="49"/>
      <c r="KRN241" s="405"/>
      <c r="KRO241" s="405"/>
      <c r="KRP241" s="277"/>
      <c r="KRQ241" s="277"/>
      <c r="KRR241" s="277"/>
      <c r="KRS241" s="277"/>
      <c r="KRT241" s="277"/>
      <c r="KRU241" s="277"/>
      <c r="KRV241" s="277"/>
      <c r="KRW241" s="277"/>
      <c r="KRX241" s="402"/>
      <c r="KRY241" s="404"/>
      <c r="KRZ241" s="49"/>
      <c r="KSA241" s="49"/>
      <c r="KSB241" s="49"/>
      <c r="KSC241" s="99"/>
      <c r="KSD241" s="98"/>
      <c r="KSE241" s="49"/>
      <c r="KSF241" s="405"/>
      <c r="KSG241" s="405"/>
      <c r="KSH241" s="277"/>
      <c r="KSI241" s="277"/>
      <c r="KSJ241" s="277"/>
      <c r="KSK241" s="277"/>
      <c r="KSL241" s="277"/>
      <c r="KSM241" s="277"/>
      <c r="KSN241" s="277"/>
      <c r="KSO241" s="277"/>
      <c r="KSP241" s="402"/>
      <c r="KSQ241" s="404"/>
      <c r="KSR241" s="49"/>
      <c r="KSS241" s="49"/>
      <c r="KST241" s="49"/>
      <c r="KSU241" s="99"/>
      <c r="KSV241" s="98"/>
      <c r="KSW241" s="49"/>
      <c r="KSX241" s="405"/>
      <c r="KSY241" s="405"/>
      <c r="KSZ241" s="277"/>
      <c r="KTA241" s="277"/>
      <c r="KTB241" s="277"/>
      <c r="KTC241" s="277"/>
      <c r="KTD241" s="277"/>
      <c r="KTE241" s="277"/>
      <c r="KTF241" s="277"/>
      <c r="KTG241" s="277"/>
      <c r="KTH241" s="402"/>
      <c r="KTI241" s="404"/>
      <c r="KTJ241" s="49"/>
      <c r="KTK241" s="49"/>
      <c r="KTL241" s="49"/>
      <c r="KTM241" s="99"/>
      <c r="KTN241" s="98"/>
      <c r="KTO241" s="49"/>
      <c r="KTP241" s="405"/>
      <c r="KTQ241" s="405"/>
      <c r="KTR241" s="277"/>
      <c r="KTS241" s="277"/>
      <c r="KTT241" s="277"/>
      <c r="KTU241" s="277"/>
      <c r="KTV241" s="277"/>
      <c r="KTW241" s="277"/>
      <c r="KTX241" s="277"/>
      <c r="KTY241" s="277"/>
      <c r="KTZ241" s="402"/>
      <c r="KUA241" s="404"/>
      <c r="KUB241" s="49"/>
      <c r="KUC241" s="49"/>
      <c r="KUD241" s="49"/>
      <c r="KUE241" s="99"/>
      <c r="KUF241" s="98"/>
      <c r="KUG241" s="49"/>
      <c r="KUH241" s="405"/>
      <c r="KUI241" s="405"/>
      <c r="KUJ241" s="277"/>
      <c r="KUK241" s="277"/>
      <c r="KUL241" s="277"/>
      <c r="KUM241" s="277"/>
      <c r="KUN241" s="277"/>
      <c r="KUO241" s="277"/>
      <c r="KUP241" s="277"/>
      <c r="KUQ241" s="277"/>
      <c r="KUR241" s="402"/>
      <c r="KUS241" s="404"/>
      <c r="KUT241" s="49"/>
      <c r="KUU241" s="49"/>
      <c r="KUV241" s="49"/>
      <c r="KUW241" s="99"/>
      <c r="KUX241" s="98"/>
      <c r="KUY241" s="49"/>
      <c r="KUZ241" s="405"/>
      <c r="KVA241" s="405"/>
      <c r="KVB241" s="277"/>
      <c r="KVC241" s="277"/>
      <c r="KVD241" s="277"/>
      <c r="KVE241" s="277"/>
      <c r="KVF241" s="277"/>
      <c r="KVG241" s="277"/>
      <c r="KVH241" s="277"/>
      <c r="KVI241" s="277"/>
      <c r="KVJ241" s="402"/>
      <c r="KVK241" s="404"/>
      <c r="KVL241" s="49"/>
      <c r="KVM241" s="49"/>
      <c r="KVN241" s="49"/>
      <c r="KVO241" s="99"/>
      <c r="KVP241" s="98"/>
      <c r="KVQ241" s="49"/>
      <c r="KVR241" s="405"/>
      <c r="KVS241" s="405"/>
      <c r="KVT241" s="277"/>
      <c r="KVU241" s="277"/>
      <c r="KVV241" s="277"/>
      <c r="KVW241" s="277"/>
      <c r="KVX241" s="277"/>
      <c r="KVY241" s="277"/>
      <c r="KVZ241" s="277"/>
      <c r="KWA241" s="277"/>
      <c r="KWB241" s="402"/>
      <c r="KWC241" s="404"/>
      <c r="KWD241" s="49"/>
      <c r="KWE241" s="49"/>
      <c r="KWF241" s="49"/>
      <c r="KWG241" s="99"/>
      <c r="KWH241" s="98"/>
      <c r="KWI241" s="49"/>
      <c r="KWJ241" s="405"/>
      <c r="KWK241" s="405"/>
      <c r="KWL241" s="277"/>
      <c r="KWM241" s="277"/>
      <c r="KWN241" s="277"/>
      <c r="KWO241" s="277"/>
      <c r="KWP241" s="277"/>
      <c r="KWQ241" s="277"/>
      <c r="KWR241" s="277"/>
      <c r="KWS241" s="277"/>
      <c r="KWT241" s="402"/>
      <c r="KWU241" s="404"/>
      <c r="KWV241" s="49"/>
      <c r="KWW241" s="49"/>
      <c r="KWX241" s="49"/>
      <c r="KWY241" s="99"/>
      <c r="KWZ241" s="98"/>
      <c r="KXA241" s="49"/>
      <c r="KXB241" s="405"/>
      <c r="KXC241" s="405"/>
      <c r="KXD241" s="277"/>
      <c r="KXE241" s="277"/>
      <c r="KXF241" s="277"/>
      <c r="KXG241" s="277"/>
      <c r="KXH241" s="277"/>
      <c r="KXI241" s="277"/>
      <c r="KXJ241" s="277"/>
      <c r="KXK241" s="277"/>
      <c r="KXL241" s="402"/>
      <c r="KXM241" s="404"/>
      <c r="KXN241" s="49"/>
      <c r="KXO241" s="49"/>
      <c r="KXP241" s="49"/>
      <c r="KXQ241" s="99"/>
      <c r="KXR241" s="98"/>
      <c r="KXS241" s="49"/>
      <c r="KXT241" s="405"/>
      <c r="KXU241" s="405"/>
      <c r="KXV241" s="277"/>
      <c r="KXW241" s="277"/>
      <c r="KXX241" s="277"/>
      <c r="KXY241" s="277"/>
      <c r="KXZ241" s="277"/>
      <c r="KYA241" s="277"/>
      <c r="KYB241" s="277"/>
      <c r="KYC241" s="277"/>
      <c r="KYD241" s="402"/>
      <c r="KYE241" s="404"/>
      <c r="KYF241" s="49"/>
      <c r="KYG241" s="49"/>
      <c r="KYH241" s="49"/>
      <c r="KYI241" s="99"/>
      <c r="KYJ241" s="98"/>
      <c r="KYK241" s="49"/>
      <c r="KYL241" s="405"/>
      <c r="KYM241" s="405"/>
      <c r="KYN241" s="277"/>
      <c r="KYO241" s="277"/>
      <c r="KYP241" s="277"/>
      <c r="KYQ241" s="277"/>
      <c r="KYR241" s="277"/>
      <c r="KYS241" s="277"/>
      <c r="KYT241" s="277"/>
      <c r="KYU241" s="277"/>
      <c r="KYV241" s="402"/>
      <c r="KYW241" s="404"/>
      <c r="KYX241" s="49"/>
      <c r="KYY241" s="49"/>
      <c r="KYZ241" s="49"/>
      <c r="KZA241" s="99"/>
      <c r="KZB241" s="98"/>
      <c r="KZC241" s="49"/>
      <c r="KZD241" s="405"/>
      <c r="KZE241" s="405"/>
      <c r="KZF241" s="277"/>
      <c r="KZG241" s="277"/>
      <c r="KZH241" s="277"/>
      <c r="KZI241" s="277"/>
      <c r="KZJ241" s="277"/>
      <c r="KZK241" s="277"/>
      <c r="KZL241" s="277"/>
      <c r="KZM241" s="277"/>
      <c r="KZN241" s="402"/>
      <c r="KZO241" s="404"/>
      <c r="KZP241" s="49"/>
      <c r="KZQ241" s="49"/>
      <c r="KZR241" s="49"/>
      <c r="KZS241" s="99"/>
      <c r="KZT241" s="98"/>
      <c r="KZU241" s="49"/>
      <c r="KZV241" s="405"/>
      <c r="KZW241" s="405"/>
      <c r="KZX241" s="277"/>
      <c r="KZY241" s="277"/>
      <c r="KZZ241" s="277"/>
      <c r="LAA241" s="277"/>
      <c r="LAB241" s="277"/>
      <c r="LAC241" s="277"/>
      <c r="LAD241" s="277"/>
      <c r="LAE241" s="277"/>
      <c r="LAF241" s="402"/>
      <c r="LAG241" s="404"/>
      <c r="LAH241" s="49"/>
      <c r="LAI241" s="49"/>
      <c r="LAJ241" s="49"/>
      <c r="LAK241" s="99"/>
      <c r="LAL241" s="98"/>
      <c r="LAM241" s="49"/>
      <c r="LAN241" s="405"/>
      <c r="LAO241" s="405"/>
      <c r="LAP241" s="277"/>
      <c r="LAQ241" s="277"/>
      <c r="LAR241" s="277"/>
      <c r="LAS241" s="277"/>
      <c r="LAT241" s="277"/>
      <c r="LAU241" s="277"/>
      <c r="LAV241" s="277"/>
      <c r="LAW241" s="277"/>
      <c r="LAX241" s="402"/>
      <c r="LAY241" s="404"/>
      <c r="LAZ241" s="49"/>
      <c r="LBA241" s="49"/>
      <c r="LBB241" s="49"/>
      <c r="LBC241" s="99"/>
      <c r="LBD241" s="98"/>
      <c r="LBE241" s="49"/>
      <c r="LBF241" s="405"/>
      <c r="LBG241" s="405"/>
      <c r="LBH241" s="277"/>
      <c r="LBI241" s="277"/>
      <c r="LBJ241" s="277"/>
      <c r="LBK241" s="277"/>
      <c r="LBL241" s="277"/>
      <c r="LBM241" s="277"/>
      <c r="LBN241" s="277"/>
      <c r="LBO241" s="277"/>
      <c r="LBP241" s="402"/>
      <c r="LBQ241" s="404"/>
      <c r="LBR241" s="49"/>
      <c r="LBS241" s="49"/>
      <c r="LBT241" s="49"/>
      <c r="LBU241" s="99"/>
      <c r="LBV241" s="98"/>
      <c r="LBW241" s="49"/>
      <c r="LBX241" s="405"/>
      <c r="LBY241" s="405"/>
      <c r="LBZ241" s="277"/>
      <c r="LCA241" s="277"/>
      <c r="LCB241" s="277"/>
      <c r="LCC241" s="277"/>
      <c r="LCD241" s="277"/>
      <c r="LCE241" s="277"/>
      <c r="LCF241" s="277"/>
      <c r="LCG241" s="277"/>
      <c r="LCH241" s="402"/>
      <c r="LCI241" s="404"/>
      <c r="LCJ241" s="49"/>
      <c r="LCK241" s="49"/>
      <c r="LCL241" s="49"/>
      <c r="LCM241" s="99"/>
      <c r="LCN241" s="98"/>
      <c r="LCO241" s="49"/>
      <c r="LCP241" s="405"/>
      <c r="LCQ241" s="405"/>
      <c r="LCR241" s="277"/>
      <c r="LCS241" s="277"/>
      <c r="LCT241" s="277"/>
      <c r="LCU241" s="277"/>
      <c r="LCV241" s="277"/>
      <c r="LCW241" s="277"/>
      <c r="LCX241" s="277"/>
      <c r="LCY241" s="277"/>
      <c r="LCZ241" s="402"/>
      <c r="LDA241" s="404"/>
      <c r="LDB241" s="49"/>
      <c r="LDC241" s="49"/>
      <c r="LDD241" s="49"/>
      <c r="LDE241" s="99"/>
      <c r="LDF241" s="98"/>
      <c r="LDG241" s="49"/>
      <c r="LDH241" s="405"/>
      <c r="LDI241" s="405"/>
      <c r="LDJ241" s="277"/>
      <c r="LDK241" s="277"/>
      <c r="LDL241" s="277"/>
      <c r="LDM241" s="277"/>
      <c r="LDN241" s="277"/>
      <c r="LDO241" s="277"/>
      <c r="LDP241" s="277"/>
      <c r="LDQ241" s="277"/>
      <c r="LDR241" s="402"/>
      <c r="LDS241" s="404"/>
      <c r="LDT241" s="49"/>
      <c r="LDU241" s="49"/>
      <c r="LDV241" s="49"/>
      <c r="LDW241" s="99"/>
      <c r="LDX241" s="98"/>
      <c r="LDY241" s="49"/>
      <c r="LDZ241" s="405"/>
      <c r="LEA241" s="405"/>
      <c r="LEB241" s="277"/>
      <c r="LEC241" s="277"/>
      <c r="LED241" s="277"/>
      <c r="LEE241" s="277"/>
      <c r="LEF241" s="277"/>
      <c r="LEG241" s="277"/>
      <c r="LEH241" s="277"/>
      <c r="LEI241" s="277"/>
      <c r="LEJ241" s="402"/>
      <c r="LEK241" s="404"/>
      <c r="LEL241" s="49"/>
      <c r="LEM241" s="49"/>
      <c r="LEN241" s="49"/>
      <c r="LEO241" s="99"/>
      <c r="LEP241" s="98"/>
      <c r="LEQ241" s="49"/>
      <c r="LER241" s="405"/>
      <c r="LES241" s="405"/>
      <c r="LET241" s="277"/>
      <c r="LEU241" s="277"/>
      <c r="LEV241" s="277"/>
      <c r="LEW241" s="277"/>
      <c r="LEX241" s="277"/>
      <c r="LEY241" s="277"/>
      <c r="LEZ241" s="277"/>
      <c r="LFA241" s="277"/>
      <c r="LFB241" s="402"/>
      <c r="LFC241" s="404"/>
      <c r="LFD241" s="49"/>
      <c r="LFE241" s="49"/>
      <c r="LFF241" s="49"/>
      <c r="LFG241" s="99"/>
      <c r="LFH241" s="98"/>
      <c r="LFI241" s="49"/>
      <c r="LFJ241" s="405"/>
      <c r="LFK241" s="405"/>
      <c r="LFL241" s="277"/>
      <c r="LFM241" s="277"/>
      <c r="LFN241" s="277"/>
      <c r="LFO241" s="277"/>
      <c r="LFP241" s="277"/>
      <c r="LFQ241" s="277"/>
      <c r="LFR241" s="277"/>
      <c r="LFS241" s="277"/>
      <c r="LFT241" s="402"/>
      <c r="LFU241" s="404"/>
      <c r="LFV241" s="49"/>
      <c r="LFW241" s="49"/>
      <c r="LFX241" s="49"/>
      <c r="LFY241" s="99"/>
      <c r="LFZ241" s="98"/>
      <c r="LGA241" s="49"/>
      <c r="LGB241" s="405"/>
      <c r="LGC241" s="405"/>
      <c r="LGD241" s="277"/>
      <c r="LGE241" s="277"/>
      <c r="LGF241" s="277"/>
      <c r="LGG241" s="277"/>
      <c r="LGH241" s="277"/>
      <c r="LGI241" s="277"/>
      <c r="LGJ241" s="277"/>
      <c r="LGK241" s="277"/>
      <c r="LGL241" s="402"/>
      <c r="LGM241" s="404"/>
      <c r="LGN241" s="49"/>
      <c r="LGO241" s="49"/>
      <c r="LGP241" s="49"/>
      <c r="LGQ241" s="99"/>
      <c r="LGR241" s="98"/>
      <c r="LGS241" s="49"/>
      <c r="LGT241" s="405"/>
      <c r="LGU241" s="405"/>
      <c r="LGV241" s="277"/>
      <c r="LGW241" s="277"/>
      <c r="LGX241" s="277"/>
      <c r="LGY241" s="277"/>
      <c r="LGZ241" s="277"/>
      <c r="LHA241" s="277"/>
      <c r="LHB241" s="277"/>
      <c r="LHC241" s="277"/>
      <c r="LHD241" s="402"/>
      <c r="LHE241" s="404"/>
      <c r="LHF241" s="49"/>
      <c r="LHG241" s="49"/>
      <c r="LHH241" s="49"/>
      <c r="LHI241" s="99"/>
      <c r="LHJ241" s="98"/>
      <c r="LHK241" s="49"/>
      <c r="LHL241" s="405"/>
      <c r="LHM241" s="405"/>
      <c r="LHN241" s="277"/>
      <c r="LHO241" s="277"/>
      <c r="LHP241" s="277"/>
      <c r="LHQ241" s="277"/>
      <c r="LHR241" s="277"/>
      <c r="LHS241" s="277"/>
      <c r="LHT241" s="277"/>
      <c r="LHU241" s="277"/>
      <c r="LHV241" s="402"/>
      <c r="LHW241" s="404"/>
      <c r="LHX241" s="49"/>
      <c r="LHY241" s="49"/>
      <c r="LHZ241" s="49"/>
      <c r="LIA241" s="99"/>
      <c r="LIB241" s="98"/>
      <c r="LIC241" s="49"/>
      <c r="LID241" s="405"/>
      <c r="LIE241" s="405"/>
      <c r="LIF241" s="277"/>
      <c r="LIG241" s="277"/>
      <c r="LIH241" s="277"/>
      <c r="LII241" s="277"/>
      <c r="LIJ241" s="277"/>
      <c r="LIK241" s="277"/>
      <c r="LIL241" s="277"/>
      <c r="LIM241" s="277"/>
      <c r="LIN241" s="402"/>
      <c r="LIO241" s="404"/>
      <c r="LIP241" s="49"/>
      <c r="LIQ241" s="49"/>
      <c r="LIR241" s="49"/>
      <c r="LIS241" s="99"/>
      <c r="LIT241" s="98"/>
      <c r="LIU241" s="49"/>
      <c r="LIV241" s="405"/>
      <c r="LIW241" s="405"/>
      <c r="LIX241" s="277"/>
      <c r="LIY241" s="277"/>
      <c r="LIZ241" s="277"/>
      <c r="LJA241" s="277"/>
      <c r="LJB241" s="277"/>
      <c r="LJC241" s="277"/>
      <c r="LJD241" s="277"/>
      <c r="LJE241" s="277"/>
      <c r="LJF241" s="402"/>
      <c r="LJG241" s="404"/>
      <c r="LJH241" s="49"/>
      <c r="LJI241" s="49"/>
      <c r="LJJ241" s="49"/>
      <c r="LJK241" s="99"/>
      <c r="LJL241" s="98"/>
      <c r="LJM241" s="49"/>
      <c r="LJN241" s="405"/>
      <c r="LJO241" s="405"/>
      <c r="LJP241" s="277"/>
      <c r="LJQ241" s="277"/>
      <c r="LJR241" s="277"/>
      <c r="LJS241" s="277"/>
      <c r="LJT241" s="277"/>
      <c r="LJU241" s="277"/>
      <c r="LJV241" s="277"/>
      <c r="LJW241" s="277"/>
      <c r="LJX241" s="402"/>
      <c r="LJY241" s="404"/>
      <c r="LJZ241" s="49"/>
      <c r="LKA241" s="49"/>
      <c r="LKB241" s="49"/>
      <c r="LKC241" s="99"/>
      <c r="LKD241" s="98"/>
      <c r="LKE241" s="49"/>
      <c r="LKF241" s="405"/>
      <c r="LKG241" s="405"/>
      <c r="LKH241" s="277"/>
      <c r="LKI241" s="277"/>
      <c r="LKJ241" s="277"/>
      <c r="LKK241" s="277"/>
      <c r="LKL241" s="277"/>
      <c r="LKM241" s="277"/>
      <c r="LKN241" s="277"/>
      <c r="LKO241" s="277"/>
      <c r="LKP241" s="402"/>
      <c r="LKQ241" s="404"/>
      <c r="LKR241" s="49"/>
      <c r="LKS241" s="49"/>
      <c r="LKT241" s="49"/>
      <c r="LKU241" s="99"/>
      <c r="LKV241" s="98"/>
      <c r="LKW241" s="49"/>
      <c r="LKX241" s="405"/>
      <c r="LKY241" s="405"/>
      <c r="LKZ241" s="277"/>
      <c r="LLA241" s="277"/>
      <c r="LLB241" s="277"/>
      <c r="LLC241" s="277"/>
      <c r="LLD241" s="277"/>
      <c r="LLE241" s="277"/>
      <c r="LLF241" s="277"/>
      <c r="LLG241" s="277"/>
      <c r="LLH241" s="402"/>
      <c r="LLI241" s="404"/>
      <c r="LLJ241" s="49"/>
      <c r="LLK241" s="49"/>
      <c r="LLL241" s="49"/>
      <c r="LLM241" s="99"/>
      <c r="LLN241" s="98"/>
      <c r="LLO241" s="49"/>
      <c r="LLP241" s="405"/>
      <c r="LLQ241" s="405"/>
      <c r="LLR241" s="277"/>
      <c r="LLS241" s="277"/>
      <c r="LLT241" s="277"/>
      <c r="LLU241" s="277"/>
      <c r="LLV241" s="277"/>
      <c r="LLW241" s="277"/>
      <c r="LLX241" s="277"/>
      <c r="LLY241" s="277"/>
      <c r="LLZ241" s="402"/>
      <c r="LMA241" s="404"/>
      <c r="LMB241" s="49"/>
      <c r="LMC241" s="49"/>
      <c r="LMD241" s="49"/>
      <c r="LME241" s="99"/>
      <c r="LMF241" s="98"/>
      <c r="LMG241" s="49"/>
      <c r="LMH241" s="405"/>
      <c r="LMI241" s="405"/>
      <c r="LMJ241" s="277"/>
      <c r="LMK241" s="277"/>
      <c r="LML241" s="277"/>
      <c r="LMM241" s="277"/>
      <c r="LMN241" s="277"/>
      <c r="LMO241" s="277"/>
      <c r="LMP241" s="277"/>
      <c r="LMQ241" s="277"/>
      <c r="LMR241" s="402"/>
      <c r="LMS241" s="404"/>
      <c r="LMT241" s="49"/>
      <c r="LMU241" s="49"/>
      <c r="LMV241" s="49"/>
      <c r="LMW241" s="99"/>
      <c r="LMX241" s="98"/>
      <c r="LMY241" s="49"/>
      <c r="LMZ241" s="405"/>
      <c r="LNA241" s="405"/>
      <c r="LNB241" s="277"/>
      <c r="LNC241" s="277"/>
      <c r="LND241" s="277"/>
      <c r="LNE241" s="277"/>
      <c r="LNF241" s="277"/>
      <c r="LNG241" s="277"/>
      <c r="LNH241" s="277"/>
      <c r="LNI241" s="277"/>
      <c r="LNJ241" s="402"/>
      <c r="LNK241" s="404"/>
      <c r="LNL241" s="49"/>
      <c r="LNM241" s="49"/>
      <c r="LNN241" s="49"/>
      <c r="LNO241" s="99"/>
      <c r="LNP241" s="98"/>
      <c r="LNQ241" s="49"/>
      <c r="LNR241" s="405"/>
      <c r="LNS241" s="405"/>
      <c r="LNT241" s="277"/>
      <c r="LNU241" s="277"/>
      <c r="LNV241" s="277"/>
      <c r="LNW241" s="277"/>
      <c r="LNX241" s="277"/>
      <c r="LNY241" s="277"/>
      <c r="LNZ241" s="277"/>
      <c r="LOA241" s="277"/>
      <c r="LOB241" s="402"/>
      <c r="LOC241" s="404"/>
      <c r="LOD241" s="49"/>
      <c r="LOE241" s="49"/>
      <c r="LOF241" s="49"/>
      <c r="LOG241" s="99"/>
      <c r="LOH241" s="98"/>
      <c r="LOI241" s="49"/>
      <c r="LOJ241" s="405"/>
      <c r="LOK241" s="405"/>
      <c r="LOL241" s="277"/>
      <c r="LOM241" s="277"/>
      <c r="LON241" s="277"/>
      <c r="LOO241" s="277"/>
      <c r="LOP241" s="277"/>
      <c r="LOQ241" s="277"/>
      <c r="LOR241" s="277"/>
      <c r="LOS241" s="277"/>
      <c r="LOT241" s="402"/>
      <c r="LOU241" s="404"/>
      <c r="LOV241" s="49"/>
      <c r="LOW241" s="49"/>
      <c r="LOX241" s="49"/>
      <c r="LOY241" s="99"/>
      <c r="LOZ241" s="98"/>
      <c r="LPA241" s="49"/>
      <c r="LPB241" s="405"/>
      <c r="LPC241" s="405"/>
      <c r="LPD241" s="277"/>
      <c r="LPE241" s="277"/>
      <c r="LPF241" s="277"/>
      <c r="LPG241" s="277"/>
      <c r="LPH241" s="277"/>
      <c r="LPI241" s="277"/>
      <c r="LPJ241" s="277"/>
      <c r="LPK241" s="277"/>
      <c r="LPL241" s="402"/>
      <c r="LPM241" s="404"/>
      <c r="LPN241" s="49"/>
      <c r="LPO241" s="49"/>
      <c r="LPP241" s="49"/>
      <c r="LPQ241" s="99"/>
      <c r="LPR241" s="98"/>
      <c r="LPS241" s="49"/>
      <c r="LPT241" s="405"/>
      <c r="LPU241" s="405"/>
      <c r="LPV241" s="277"/>
      <c r="LPW241" s="277"/>
      <c r="LPX241" s="277"/>
      <c r="LPY241" s="277"/>
      <c r="LPZ241" s="277"/>
      <c r="LQA241" s="277"/>
      <c r="LQB241" s="277"/>
      <c r="LQC241" s="277"/>
      <c r="LQD241" s="402"/>
      <c r="LQE241" s="404"/>
      <c r="LQF241" s="49"/>
      <c r="LQG241" s="49"/>
      <c r="LQH241" s="49"/>
      <c r="LQI241" s="99"/>
      <c r="LQJ241" s="98"/>
      <c r="LQK241" s="49"/>
      <c r="LQL241" s="405"/>
      <c r="LQM241" s="405"/>
      <c r="LQN241" s="277"/>
      <c r="LQO241" s="277"/>
      <c r="LQP241" s="277"/>
      <c r="LQQ241" s="277"/>
      <c r="LQR241" s="277"/>
      <c r="LQS241" s="277"/>
      <c r="LQT241" s="277"/>
      <c r="LQU241" s="277"/>
      <c r="LQV241" s="402"/>
      <c r="LQW241" s="404"/>
      <c r="LQX241" s="49"/>
      <c r="LQY241" s="49"/>
      <c r="LQZ241" s="49"/>
      <c r="LRA241" s="99"/>
      <c r="LRB241" s="98"/>
      <c r="LRC241" s="49"/>
      <c r="LRD241" s="405"/>
      <c r="LRE241" s="405"/>
      <c r="LRF241" s="277"/>
      <c r="LRG241" s="277"/>
      <c r="LRH241" s="277"/>
      <c r="LRI241" s="277"/>
      <c r="LRJ241" s="277"/>
      <c r="LRK241" s="277"/>
      <c r="LRL241" s="277"/>
      <c r="LRM241" s="277"/>
      <c r="LRN241" s="402"/>
      <c r="LRO241" s="404"/>
      <c r="LRP241" s="49"/>
      <c r="LRQ241" s="49"/>
      <c r="LRR241" s="49"/>
      <c r="LRS241" s="99"/>
      <c r="LRT241" s="98"/>
      <c r="LRU241" s="49"/>
      <c r="LRV241" s="405"/>
      <c r="LRW241" s="405"/>
      <c r="LRX241" s="277"/>
      <c r="LRY241" s="277"/>
      <c r="LRZ241" s="277"/>
      <c r="LSA241" s="277"/>
      <c r="LSB241" s="277"/>
      <c r="LSC241" s="277"/>
      <c r="LSD241" s="277"/>
      <c r="LSE241" s="277"/>
      <c r="LSF241" s="402"/>
      <c r="LSG241" s="404"/>
      <c r="LSH241" s="49"/>
      <c r="LSI241" s="49"/>
      <c r="LSJ241" s="49"/>
      <c r="LSK241" s="99"/>
      <c r="LSL241" s="98"/>
      <c r="LSM241" s="49"/>
      <c r="LSN241" s="405"/>
      <c r="LSO241" s="405"/>
      <c r="LSP241" s="277"/>
      <c r="LSQ241" s="277"/>
      <c r="LSR241" s="277"/>
      <c r="LSS241" s="277"/>
      <c r="LST241" s="277"/>
      <c r="LSU241" s="277"/>
      <c r="LSV241" s="277"/>
      <c r="LSW241" s="277"/>
      <c r="LSX241" s="402"/>
      <c r="LSY241" s="404"/>
      <c r="LSZ241" s="49"/>
      <c r="LTA241" s="49"/>
      <c r="LTB241" s="49"/>
      <c r="LTC241" s="99"/>
      <c r="LTD241" s="98"/>
      <c r="LTE241" s="49"/>
      <c r="LTF241" s="405"/>
      <c r="LTG241" s="405"/>
      <c r="LTH241" s="277"/>
      <c r="LTI241" s="277"/>
      <c r="LTJ241" s="277"/>
      <c r="LTK241" s="277"/>
      <c r="LTL241" s="277"/>
      <c r="LTM241" s="277"/>
      <c r="LTN241" s="277"/>
      <c r="LTO241" s="277"/>
      <c r="LTP241" s="402"/>
      <c r="LTQ241" s="404"/>
      <c r="LTR241" s="49"/>
      <c r="LTS241" s="49"/>
      <c r="LTT241" s="49"/>
      <c r="LTU241" s="99"/>
      <c r="LTV241" s="98"/>
      <c r="LTW241" s="49"/>
      <c r="LTX241" s="405"/>
      <c r="LTY241" s="405"/>
      <c r="LTZ241" s="277"/>
      <c r="LUA241" s="277"/>
      <c r="LUB241" s="277"/>
      <c r="LUC241" s="277"/>
      <c r="LUD241" s="277"/>
      <c r="LUE241" s="277"/>
      <c r="LUF241" s="277"/>
      <c r="LUG241" s="277"/>
      <c r="LUH241" s="402"/>
      <c r="LUI241" s="404"/>
      <c r="LUJ241" s="49"/>
      <c r="LUK241" s="49"/>
      <c r="LUL241" s="49"/>
      <c r="LUM241" s="99"/>
      <c r="LUN241" s="98"/>
      <c r="LUO241" s="49"/>
      <c r="LUP241" s="405"/>
      <c r="LUQ241" s="405"/>
      <c r="LUR241" s="277"/>
      <c r="LUS241" s="277"/>
      <c r="LUT241" s="277"/>
      <c r="LUU241" s="277"/>
      <c r="LUV241" s="277"/>
      <c r="LUW241" s="277"/>
      <c r="LUX241" s="277"/>
      <c r="LUY241" s="277"/>
      <c r="LUZ241" s="402"/>
      <c r="LVA241" s="404"/>
      <c r="LVB241" s="49"/>
      <c r="LVC241" s="49"/>
      <c r="LVD241" s="49"/>
      <c r="LVE241" s="99"/>
      <c r="LVF241" s="98"/>
      <c r="LVG241" s="49"/>
      <c r="LVH241" s="405"/>
      <c r="LVI241" s="405"/>
      <c r="LVJ241" s="277"/>
      <c r="LVK241" s="277"/>
      <c r="LVL241" s="277"/>
      <c r="LVM241" s="277"/>
      <c r="LVN241" s="277"/>
      <c r="LVO241" s="277"/>
      <c r="LVP241" s="277"/>
      <c r="LVQ241" s="277"/>
      <c r="LVR241" s="402"/>
      <c r="LVS241" s="404"/>
      <c r="LVT241" s="49"/>
      <c r="LVU241" s="49"/>
      <c r="LVV241" s="49"/>
      <c r="LVW241" s="99"/>
      <c r="LVX241" s="98"/>
      <c r="LVY241" s="49"/>
      <c r="LVZ241" s="405"/>
      <c r="LWA241" s="405"/>
      <c r="LWB241" s="277"/>
      <c r="LWC241" s="277"/>
      <c r="LWD241" s="277"/>
      <c r="LWE241" s="277"/>
      <c r="LWF241" s="277"/>
      <c r="LWG241" s="277"/>
      <c r="LWH241" s="277"/>
      <c r="LWI241" s="277"/>
      <c r="LWJ241" s="402"/>
      <c r="LWK241" s="404"/>
      <c r="LWL241" s="49"/>
      <c r="LWM241" s="49"/>
      <c r="LWN241" s="49"/>
      <c r="LWO241" s="99"/>
      <c r="LWP241" s="98"/>
      <c r="LWQ241" s="49"/>
      <c r="LWR241" s="405"/>
      <c r="LWS241" s="405"/>
      <c r="LWT241" s="277"/>
      <c r="LWU241" s="277"/>
      <c r="LWV241" s="277"/>
      <c r="LWW241" s="277"/>
      <c r="LWX241" s="277"/>
      <c r="LWY241" s="277"/>
      <c r="LWZ241" s="277"/>
      <c r="LXA241" s="277"/>
      <c r="LXB241" s="402"/>
      <c r="LXC241" s="404"/>
      <c r="LXD241" s="49"/>
      <c r="LXE241" s="49"/>
      <c r="LXF241" s="49"/>
      <c r="LXG241" s="99"/>
      <c r="LXH241" s="98"/>
      <c r="LXI241" s="49"/>
      <c r="LXJ241" s="405"/>
      <c r="LXK241" s="405"/>
      <c r="LXL241" s="277"/>
      <c r="LXM241" s="277"/>
      <c r="LXN241" s="277"/>
      <c r="LXO241" s="277"/>
      <c r="LXP241" s="277"/>
      <c r="LXQ241" s="277"/>
      <c r="LXR241" s="277"/>
      <c r="LXS241" s="277"/>
      <c r="LXT241" s="402"/>
      <c r="LXU241" s="404"/>
      <c r="LXV241" s="49"/>
      <c r="LXW241" s="49"/>
      <c r="LXX241" s="49"/>
      <c r="LXY241" s="99"/>
      <c r="LXZ241" s="98"/>
      <c r="LYA241" s="49"/>
      <c r="LYB241" s="405"/>
      <c r="LYC241" s="405"/>
      <c r="LYD241" s="277"/>
      <c r="LYE241" s="277"/>
      <c r="LYF241" s="277"/>
      <c r="LYG241" s="277"/>
      <c r="LYH241" s="277"/>
      <c r="LYI241" s="277"/>
      <c r="LYJ241" s="277"/>
      <c r="LYK241" s="277"/>
      <c r="LYL241" s="402"/>
      <c r="LYM241" s="404"/>
      <c r="LYN241" s="49"/>
      <c r="LYO241" s="49"/>
      <c r="LYP241" s="49"/>
      <c r="LYQ241" s="99"/>
      <c r="LYR241" s="98"/>
      <c r="LYS241" s="49"/>
      <c r="LYT241" s="405"/>
      <c r="LYU241" s="405"/>
      <c r="LYV241" s="277"/>
      <c r="LYW241" s="277"/>
      <c r="LYX241" s="277"/>
      <c r="LYY241" s="277"/>
      <c r="LYZ241" s="277"/>
      <c r="LZA241" s="277"/>
      <c r="LZB241" s="277"/>
      <c r="LZC241" s="277"/>
      <c r="LZD241" s="402"/>
      <c r="LZE241" s="404"/>
      <c r="LZF241" s="49"/>
      <c r="LZG241" s="49"/>
      <c r="LZH241" s="49"/>
      <c r="LZI241" s="99"/>
      <c r="LZJ241" s="98"/>
      <c r="LZK241" s="49"/>
      <c r="LZL241" s="405"/>
      <c r="LZM241" s="405"/>
      <c r="LZN241" s="277"/>
      <c r="LZO241" s="277"/>
      <c r="LZP241" s="277"/>
      <c r="LZQ241" s="277"/>
      <c r="LZR241" s="277"/>
      <c r="LZS241" s="277"/>
      <c r="LZT241" s="277"/>
      <c r="LZU241" s="277"/>
      <c r="LZV241" s="402"/>
      <c r="LZW241" s="404"/>
      <c r="LZX241" s="49"/>
      <c r="LZY241" s="49"/>
      <c r="LZZ241" s="49"/>
      <c r="MAA241" s="99"/>
      <c r="MAB241" s="98"/>
      <c r="MAC241" s="49"/>
      <c r="MAD241" s="405"/>
      <c r="MAE241" s="405"/>
      <c r="MAF241" s="277"/>
      <c r="MAG241" s="277"/>
      <c r="MAH241" s="277"/>
      <c r="MAI241" s="277"/>
      <c r="MAJ241" s="277"/>
      <c r="MAK241" s="277"/>
      <c r="MAL241" s="277"/>
      <c r="MAM241" s="277"/>
      <c r="MAN241" s="402"/>
      <c r="MAO241" s="404"/>
      <c r="MAP241" s="49"/>
      <c r="MAQ241" s="49"/>
      <c r="MAR241" s="49"/>
      <c r="MAS241" s="99"/>
      <c r="MAT241" s="98"/>
      <c r="MAU241" s="49"/>
      <c r="MAV241" s="405"/>
      <c r="MAW241" s="405"/>
      <c r="MAX241" s="277"/>
      <c r="MAY241" s="277"/>
      <c r="MAZ241" s="277"/>
      <c r="MBA241" s="277"/>
      <c r="MBB241" s="277"/>
      <c r="MBC241" s="277"/>
      <c r="MBD241" s="277"/>
      <c r="MBE241" s="277"/>
      <c r="MBF241" s="402"/>
      <c r="MBG241" s="404"/>
      <c r="MBH241" s="49"/>
      <c r="MBI241" s="49"/>
      <c r="MBJ241" s="49"/>
      <c r="MBK241" s="99"/>
      <c r="MBL241" s="98"/>
      <c r="MBM241" s="49"/>
      <c r="MBN241" s="405"/>
      <c r="MBO241" s="405"/>
      <c r="MBP241" s="277"/>
      <c r="MBQ241" s="277"/>
      <c r="MBR241" s="277"/>
      <c r="MBS241" s="277"/>
      <c r="MBT241" s="277"/>
      <c r="MBU241" s="277"/>
      <c r="MBV241" s="277"/>
      <c r="MBW241" s="277"/>
      <c r="MBX241" s="402"/>
      <c r="MBY241" s="404"/>
      <c r="MBZ241" s="49"/>
      <c r="MCA241" s="49"/>
      <c r="MCB241" s="49"/>
      <c r="MCC241" s="99"/>
      <c r="MCD241" s="98"/>
      <c r="MCE241" s="49"/>
      <c r="MCF241" s="405"/>
      <c r="MCG241" s="405"/>
      <c r="MCH241" s="277"/>
      <c r="MCI241" s="277"/>
      <c r="MCJ241" s="277"/>
      <c r="MCK241" s="277"/>
      <c r="MCL241" s="277"/>
      <c r="MCM241" s="277"/>
      <c r="MCN241" s="277"/>
      <c r="MCO241" s="277"/>
      <c r="MCP241" s="402"/>
      <c r="MCQ241" s="404"/>
      <c r="MCR241" s="49"/>
      <c r="MCS241" s="49"/>
      <c r="MCT241" s="49"/>
      <c r="MCU241" s="99"/>
      <c r="MCV241" s="98"/>
      <c r="MCW241" s="49"/>
      <c r="MCX241" s="405"/>
      <c r="MCY241" s="405"/>
      <c r="MCZ241" s="277"/>
      <c r="MDA241" s="277"/>
      <c r="MDB241" s="277"/>
      <c r="MDC241" s="277"/>
      <c r="MDD241" s="277"/>
      <c r="MDE241" s="277"/>
      <c r="MDF241" s="277"/>
      <c r="MDG241" s="277"/>
      <c r="MDH241" s="402"/>
      <c r="MDI241" s="404"/>
      <c r="MDJ241" s="49"/>
      <c r="MDK241" s="49"/>
      <c r="MDL241" s="49"/>
      <c r="MDM241" s="99"/>
      <c r="MDN241" s="98"/>
      <c r="MDO241" s="49"/>
      <c r="MDP241" s="405"/>
      <c r="MDQ241" s="405"/>
      <c r="MDR241" s="277"/>
      <c r="MDS241" s="277"/>
      <c r="MDT241" s="277"/>
      <c r="MDU241" s="277"/>
      <c r="MDV241" s="277"/>
      <c r="MDW241" s="277"/>
      <c r="MDX241" s="277"/>
      <c r="MDY241" s="277"/>
      <c r="MDZ241" s="402"/>
      <c r="MEA241" s="404"/>
      <c r="MEB241" s="49"/>
      <c r="MEC241" s="49"/>
      <c r="MED241" s="49"/>
      <c r="MEE241" s="99"/>
      <c r="MEF241" s="98"/>
      <c r="MEG241" s="49"/>
      <c r="MEH241" s="405"/>
      <c r="MEI241" s="405"/>
      <c r="MEJ241" s="277"/>
      <c r="MEK241" s="277"/>
      <c r="MEL241" s="277"/>
      <c r="MEM241" s="277"/>
      <c r="MEN241" s="277"/>
      <c r="MEO241" s="277"/>
      <c r="MEP241" s="277"/>
      <c r="MEQ241" s="277"/>
      <c r="MER241" s="402"/>
      <c r="MES241" s="404"/>
      <c r="MET241" s="49"/>
      <c r="MEU241" s="49"/>
      <c r="MEV241" s="49"/>
      <c r="MEW241" s="99"/>
      <c r="MEX241" s="98"/>
      <c r="MEY241" s="49"/>
      <c r="MEZ241" s="405"/>
      <c r="MFA241" s="405"/>
      <c r="MFB241" s="277"/>
      <c r="MFC241" s="277"/>
      <c r="MFD241" s="277"/>
      <c r="MFE241" s="277"/>
      <c r="MFF241" s="277"/>
      <c r="MFG241" s="277"/>
      <c r="MFH241" s="277"/>
      <c r="MFI241" s="277"/>
      <c r="MFJ241" s="402"/>
      <c r="MFK241" s="404"/>
      <c r="MFL241" s="49"/>
      <c r="MFM241" s="49"/>
      <c r="MFN241" s="49"/>
      <c r="MFO241" s="99"/>
      <c r="MFP241" s="98"/>
      <c r="MFQ241" s="49"/>
      <c r="MFR241" s="405"/>
      <c r="MFS241" s="405"/>
      <c r="MFT241" s="277"/>
      <c r="MFU241" s="277"/>
      <c r="MFV241" s="277"/>
      <c r="MFW241" s="277"/>
      <c r="MFX241" s="277"/>
      <c r="MFY241" s="277"/>
      <c r="MFZ241" s="277"/>
      <c r="MGA241" s="277"/>
      <c r="MGB241" s="402"/>
      <c r="MGC241" s="404"/>
      <c r="MGD241" s="49"/>
      <c r="MGE241" s="49"/>
      <c r="MGF241" s="49"/>
      <c r="MGG241" s="99"/>
      <c r="MGH241" s="98"/>
      <c r="MGI241" s="49"/>
      <c r="MGJ241" s="405"/>
      <c r="MGK241" s="405"/>
      <c r="MGL241" s="277"/>
      <c r="MGM241" s="277"/>
      <c r="MGN241" s="277"/>
      <c r="MGO241" s="277"/>
      <c r="MGP241" s="277"/>
      <c r="MGQ241" s="277"/>
      <c r="MGR241" s="277"/>
      <c r="MGS241" s="277"/>
      <c r="MGT241" s="402"/>
      <c r="MGU241" s="404"/>
      <c r="MGV241" s="49"/>
      <c r="MGW241" s="49"/>
      <c r="MGX241" s="49"/>
      <c r="MGY241" s="99"/>
      <c r="MGZ241" s="98"/>
      <c r="MHA241" s="49"/>
      <c r="MHB241" s="405"/>
      <c r="MHC241" s="405"/>
      <c r="MHD241" s="277"/>
      <c r="MHE241" s="277"/>
      <c r="MHF241" s="277"/>
      <c r="MHG241" s="277"/>
      <c r="MHH241" s="277"/>
      <c r="MHI241" s="277"/>
      <c r="MHJ241" s="277"/>
      <c r="MHK241" s="277"/>
      <c r="MHL241" s="402"/>
      <c r="MHM241" s="404"/>
      <c r="MHN241" s="49"/>
      <c r="MHO241" s="49"/>
      <c r="MHP241" s="49"/>
      <c r="MHQ241" s="99"/>
      <c r="MHR241" s="98"/>
      <c r="MHS241" s="49"/>
      <c r="MHT241" s="405"/>
      <c r="MHU241" s="405"/>
      <c r="MHV241" s="277"/>
      <c r="MHW241" s="277"/>
      <c r="MHX241" s="277"/>
      <c r="MHY241" s="277"/>
      <c r="MHZ241" s="277"/>
      <c r="MIA241" s="277"/>
      <c r="MIB241" s="277"/>
      <c r="MIC241" s="277"/>
      <c r="MID241" s="402"/>
      <c r="MIE241" s="404"/>
      <c r="MIF241" s="49"/>
      <c r="MIG241" s="49"/>
      <c r="MIH241" s="49"/>
      <c r="MII241" s="99"/>
      <c r="MIJ241" s="98"/>
      <c r="MIK241" s="49"/>
      <c r="MIL241" s="405"/>
      <c r="MIM241" s="405"/>
      <c r="MIN241" s="277"/>
      <c r="MIO241" s="277"/>
      <c r="MIP241" s="277"/>
      <c r="MIQ241" s="277"/>
      <c r="MIR241" s="277"/>
      <c r="MIS241" s="277"/>
      <c r="MIT241" s="277"/>
      <c r="MIU241" s="277"/>
      <c r="MIV241" s="402"/>
      <c r="MIW241" s="404"/>
      <c r="MIX241" s="49"/>
      <c r="MIY241" s="49"/>
      <c r="MIZ241" s="49"/>
      <c r="MJA241" s="99"/>
      <c r="MJB241" s="98"/>
      <c r="MJC241" s="49"/>
      <c r="MJD241" s="405"/>
      <c r="MJE241" s="405"/>
      <c r="MJF241" s="277"/>
      <c r="MJG241" s="277"/>
      <c r="MJH241" s="277"/>
      <c r="MJI241" s="277"/>
      <c r="MJJ241" s="277"/>
      <c r="MJK241" s="277"/>
      <c r="MJL241" s="277"/>
      <c r="MJM241" s="277"/>
      <c r="MJN241" s="402"/>
      <c r="MJO241" s="404"/>
      <c r="MJP241" s="49"/>
      <c r="MJQ241" s="49"/>
      <c r="MJR241" s="49"/>
      <c r="MJS241" s="99"/>
      <c r="MJT241" s="98"/>
      <c r="MJU241" s="49"/>
      <c r="MJV241" s="405"/>
      <c r="MJW241" s="405"/>
      <c r="MJX241" s="277"/>
      <c r="MJY241" s="277"/>
      <c r="MJZ241" s="277"/>
      <c r="MKA241" s="277"/>
      <c r="MKB241" s="277"/>
      <c r="MKC241" s="277"/>
      <c r="MKD241" s="277"/>
      <c r="MKE241" s="277"/>
      <c r="MKF241" s="402"/>
      <c r="MKG241" s="404"/>
      <c r="MKH241" s="49"/>
      <c r="MKI241" s="49"/>
      <c r="MKJ241" s="49"/>
      <c r="MKK241" s="99"/>
      <c r="MKL241" s="98"/>
      <c r="MKM241" s="49"/>
      <c r="MKN241" s="405"/>
      <c r="MKO241" s="405"/>
      <c r="MKP241" s="277"/>
      <c r="MKQ241" s="277"/>
      <c r="MKR241" s="277"/>
      <c r="MKS241" s="277"/>
      <c r="MKT241" s="277"/>
      <c r="MKU241" s="277"/>
      <c r="MKV241" s="277"/>
      <c r="MKW241" s="277"/>
      <c r="MKX241" s="402"/>
      <c r="MKY241" s="404"/>
      <c r="MKZ241" s="49"/>
      <c r="MLA241" s="49"/>
      <c r="MLB241" s="49"/>
      <c r="MLC241" s="99"/>
      <c r="MLD241" s="98"/>
      <c r="MLE241" s="49"/>
      <c r="MLF241" s="405"/>
      <c r="MLG241" s="405"/>
      <c r="MLH241" s="277"/>
      <c r="MLI241" s="277"/>
      <c r="MLJ241" s="277"/>
      <c r="MLK241" s="277"/>
      <c r="MLL241" s="277"/>
      <c r="MLM241" s="277"/>
      <c r="MLN241" s="277"/>
      <c r="MLO241" s="277"/>
      <c r="MLP241" s="402"/>
      <c r="MLQ241" s="404"/>
      <c r="MLR241" s="49"/>
      <c r="MLS241" s="49"/>
      <c r="MLT241" s="49"/>
      <c r="MLU241" s="99"/>
      <c r="MLV241" s="98"/>
      <c r="MLW241" s="49"/>
      <c r="MLX241" s="405"/>
      <c r="MLY241" s="405"/>
      <c r="MLZ241" s="277"/>
      <c r="MMA241" s="277"/>
      <c r="MMB241" s="277"/>
      <c r="MMC241" s="277"/>
      <c r="MMD241" s="277"/>
      <c r="MME241" s="277"/>
      <c r="MMF241" s="277"/>
      <c r="MMG241" s="277"/>
      <c r="MMH241" s="402"/>
      <c r="MMI241" s="404"/>
      <c r="MMJ241" s="49"/>
      <c r="MMK241" s="49"/>
      <c r="MML241" s="49"/>
      <c r="MMM241" s="99"/>
      <c r="MMN241" s="98"/>
      <c r="MMO241" s="49"/>
      <c r="MMP241" s="405"/>
      <c r="MMQ241" s="405"/>
      <c r="MMR241" s="277"/>
      <c r="MMS241" s="277"/>
      <c r="MMT241" s="277"/>
      <c r="MMU241" s="277"/>
      <c r="MMV241" s="277"/>
      <c r="MMW241" s="277"/>
      <c r="MMX241" s="277"/>
      <c r="MMY241" s="277"/>
      <c r="MMZ241" s="402"/>
      <c r="MNA241" s="404"/>
      <c r="MNB241" s="49"/>
      <c r="MNC241" s="49"/>
      <c r="MND241" s="49"/>
      <c r="MNE241" s="99"/>
      <c r="MNF241" s="98"/>
      <c r="MNG241" s="49"/>
      <c r="MNH241" s="405"/>
      <c r="MNI241" s="405"/>
      <c r="MNJ241" s="277"/>
      <c r="MNK241" s="277"/>
      <c r="MNL241" s="277"/>
      <c r="MNM241" s="277"/>
      <c r="MNN241" s="277"/>
      <c r="MNO241" s="277"/>
      <c r="MNP241" s="277"/>
      <c r="MNQ241" s="277"/>
      <c r="MNR241" s="402"/>
      <c r="MNS241" s="404"/>
      <c r="MNT241" s="49"/>
      <c r="MNU241" s="49"/>
      <c r="MNV241" s="49"/>
      <c r="MNW241" s="99"/>
      <c r="MNX241" s="98"/>
      <c r="MNY241" s="49"/>
      <c r="MNZ241" s="405"/>
      <c r="MOA241" s="405"/>
      <c r="MOB241" s="277"/>
      <c r="MOC241" s="277"/>
      <c r="MOD241" s="277"/>
      <c r="MOE241" s="277"/>
      <c r="MOF241" s="277"/>
      <c r="MOG241" s="277"/>
      <c r="MOH241" s="277"/>
      <c r="MOI241" s="277"/>
      <c r="MOJ241" s="402"/>
      <c r="MOK241" s="404"/>
      <c r="MOL241" s="49"/>
      <c r="MOM241" s="49"/>
      <c r="MON241" s="49"/>
      <c r="MOO241" s="99"/>
      <c r="MOP241" s="98"/>
      <c r="MOQ241" s="49"/>
      <c r="MOR241" s="405"/>
      <c r="MOS241" s="405"/>
      <c r="MOT241" s="277"/>
      <c r="MOU241" s="277"/>
      <c r="MOV241" s="277"/>
      <c r="MOW241" s="277"/>
      <c r="MOX241" s="277"/>
      <c r="MOY241" s="277"/>
      <c r="MOZ241" s="277"/>
      <c r="MPA241" s="277"/>
      <c r="MPB241" s="402"/>
      <c r="MPC241" s="404"/>
      <c r="MPD241" s="49"/>
      <c r="MPE241" s="49"/>
      <c r="MPF241" s="49"/>
      <c r="MPG241" s="99"/>
      <c r="MPH241" s="98"/>
      <c r="MPI241" s="49"/>
      <c r="MPJ241" s="405"/>
      <c r="MPK241" s="405"/>
      <c r="MPL241" s="277"/>
      <c r="MPM241" s="277"/>
      <c r="MPN241" s="277"/>
      <c r="MPO241" s="277"/>
      <c r="MPP241" s="277"/>
      <c r="MPQ241" s="277"/>
      <c r="MPR241" s="277"/>
      <c r="MPS241" s="277"/>
      <c r="MPT241" s="402"/>
      <c r="MPU241" s="404"/>
      <c r="MPV241" s="49"/>
      <c r="MPW241" s="49"/>
      <c r="MPX241" s="49"/>
      <c r="MPY241" s="99"/>
      <c r="MPZ241" s="98"/>
      <c r="MQA241" s="49"/>
      <c r="MQB241" s="405"/>
      <c r="MQC241" s="405"/>
      <c r="MQD241" s="277"/>
      <c r="MQE241" s="277"/>
      <c r="MQF241" s="277"/>
      <c r="MQG241" s="277"/>
      <c r="MQH241" s="277"/>
      <c r="MQI241" s="277"/>
      <c r="MQJ241" s="277"/>
      <c r="MQK241" s="277"/>
      <c r="MQL241" s="402"/>
      <c r="MQM241" s="404"/>
      <c r="MQN241" s="49"/>
      <c r="MQO241" s="49"/>
      <c r="MQP241" s="49"/>
      <c r="MQQ241" s="99"/>
      <c r="MQR241" s="98"/>
      <c r="MQS241" s="49"/>
      <c r="MQT241" s="405"/>
      <c r="MQU241" s="405"/>
      <c r="MQV241" s="277"/>
      <c r="MQW241" s="277"/>
      <c r="MQX241" s="277"/>
      <c r="MQY241" s="277"/>
      <c r="MQZ241" s="277"/>
      <c r="MRA241" s="277"/>
      <c r="MRB241" s="277"/>
      <c r="MRC241" s="277"/>
      <c r="MRD241" s="402"/>
      <c r="MRE241" s="404"/>
      <c r="MRF241" s="49"/>
      <c r="MRG241" s="49"/>
      <c r="MRH241" s="49"/>
      <c r="MRI241" s="99"/>
      <c r="MRJ241" s="98"/>
      <c r="MRK241" s="49"/>
      <c r="MRL241" s="405"/>
      <c r="MRM241" s="405"/>
      <c r="MRN241" s="277"/>
      <c r="MRO241" s="277"/>
      <c r="MRP241" s="277"/>
      <c r="MRQ241" s="277"/>
      <c r="MRR241" s="277"/>
      <c r="MRS241" s="277"/>
      <c r="MRT241" s="277"/>
      <c r="MRU241" s="277"/>
      <c r="MRV241" s="402"/>
      <c r="MRW241" s="404"/>
      <c r="MRX241" s="49"/>
      <c r="MRY241" s="49"/>
      <c r="MRZ241" s="49"/>
      <c r="MSA241" s="99"/>
      <c r="MSB241" s="98"/>
      <c r="MSC241" s="49"/>
      <c r="MSD241" s="405"/>
      <c r="MSE241" s="405"/>
      <c r="MSF241" s="277"/>
      <c r="MSG241" s="277"/>
      <c r="MSH241" s="277"/>
      <c r="MSI241" s="277"/>
      <c r="MSJ241" s="277"/>
      <c r="MSK241" s="277"/>
      <c r="MSL241" s="277"/>
      <c r="MSM241" s="277"/>
      <c r="MSN241" s="402"/>
      <c r="MSO241" s="404"/>
      <c r="MSP241" s="49"/>
      <c r="MSQ241" s="49"/>
      <c r="MSR241" s="49"/>
      <c r="MSS241" s="99"/>
      <c r="MST241" s="98"/>
      <c r="MSU241" s="49"/>
      <c r="MSV241" s="405"/>
      <c r="MSW241" s="405"/>
      <c r="MSX241" s="277"/>
      <c r="MSY241" s="277"/>
      <c r="MSZ241" s="277"/>
      <c r="MTA241" s="277"/>
      <c r="MTB241" s="277"/>
      <c r="MTC241" s="277"/>
      <c r="MTD241" s="277"/>
      <c r="MTE241" s="277"/>
      <c r="MTF241" s="402"/>
      <c r="MTG241" s="404"/>
      <c r="MTH241" s="49"/>
      <c r="MTI241" s="49"/>
      <c r="MTJ241" s="49"/>
      <c r="MTK241" s="99"/>
      <c r="MTL241" s="98"/>
      <c r="MTM241" s="49"/>
      <c r="MTN241" s="405"/>
      <c r="MTO241" s="405"/>
      <c r="MTP241" s="277"/>
      <c r="MTQ241" s="277"/>
      <c r="MTR241" s="277"/>
      <c r="MTS241" s="277"/>
      <c r="MTT241" s="277"/>
      <c r="MTU241" s="277"/>
      <c r="MTV241" s="277"/>
      <c r="MTW241" s="277"/>
      <c r="MTX241" s="402"/>
      <c r="MTY241" s="404"/>
      <c r="MTZ241" s="49"/>
      <c r="MUA241" s="49"/>
      <c r="MUB241" s="49"/>
      <c r="MUC241" s="99"/>
      <c r="MUD241" s="98"/>
      <c r="MUE241" s="49"/>
      <c r="MUF241" s="405"/>
      <c r="MUG241" s="405"/>
      <c r="MUH241" s="277"/>
      <c r="MUI241" s="277"/>
      <c r="MUJ241" s="277"/>
      <c r="MUK241" s="277"/>
      <c r="MUL241" s="277"/>
      <c r="MUM241" s="277"/>
      <c r="MUN241" s="277"/>
      <c r="MUO241" s="277"/>
      <c r="MUP241" s="402"/>
      <c r="MUQ241" s="404"/>
      <c r="MUR241" s="49"/>
      <c r="MUS241" s="49"/>
      <c r="MUT241" s="49"/>
      <c r="MUU241" s="99"/>
      <c r="MUV241" s="98"/>
      <c r="MUW241" s="49"/>
      <c r="MUX241" s="405"/>
      <c r="MUY241" s="405"/>
      <c r="MUZ241" s="277"/>
      <c r="MVA241" s="277"/>
      <c r="MVB241" s="277"/>
      <c r="MVC241" s="277"/>
      <c r="MVD241" s="277"/>
      <c r="MVE241" s="277"/>
      <c r="MVF241" s="277"/>
      <c r="MVG241" s="277"/>
      <c r="MVH241" s="402"/>
      <c r="MVI241" s="404"/>
      <c r="MVJ241" s="49"/>
      <c r="MVK241" s="49"/>
      <c r="MVL241" s="49"/>
      <c r="MVM241" s="99"/>
      <c r="MVN241" s="98"/>
      <c r="MVO241" s="49"/>
      <c r="MVP241" s="405"/>
      <c r="MVQ241" s="405"/>
      <c r="MVR241" s="277"/>
      <c r="MVS241" s="277"/>
      <c r="MVT241" s="277"/>
      <c r="MVU241" s="277"/>
      <c r="MVV241" s="277"/>
      <c r="MVW241" s="277"/>
      <c r="MVX241" s="277"/>
      <c r="MVY241" s="277"/>
      <c r="MVZ241" s="402"/>
      <c r="MWA241" s="404"/>
      <c r="MWB241" s="49"/>
      <c r="MWC241" s="49"/>
      <c r="MWD241" s="49"/>
      <c r="MWE241" s="99"/>
      <c r="MWF241" s="98"/>
      <c r="MWG241" s="49"/>
      <c r="MWH241" s="405"/>
      <c r="MWI241" s="405"/>
      <c r="MWJ241" s="277"/>
      <c r="MWK241" s="277"/>
      <c r="MWL241" s="277"/>
      <c r="MWM241" s="277"/>
      <c r="MWN241" s="277"/>
      <c r="MWO241" s="277"/>
      <c r="MWP241" s="277"/>
      <c r="MWQ241" s="277"/>
      <c r="MWR241" s="402"/>
      <c r="MWS241" s="404"/>
      <c r="MWT241" s="49"/>
      <c r="MWU241" s="49"/>
      <c r="MWV241" s="49"/>
      <c r="MWW241" s="99"/>
      <c r="MWX241" s="98"/>
      <c r="MWY241" s="49"/>
      <c r="MWZ241" s="405"/>
      <c r="MXA241" s="405"/>
      <c r="MXB241" s="277"/>
      <c r="MXC241" s="277"/>
      <c r="MXD241" s="277"/>
      <c r="MXE241" s="277"/>
      <c r="MXF241" s="277"/>
      <c r="MXG241" s="277"/>
      <c r="MXH241" s="277"/>
      <c r="MXI241" s="277"/>
      <c r="MXJ241" s="402"/>
      <c r="MXK241" s="404"/>
      <c r="MXL241" s="49"/>
      <c r="MXM241" s="49"/>
      <c r="MXN241" s="49"/>
      <c r="MXO241" s="99"/>
      <c r="MXP241" s="98"/>
      <c r="MXQ241" s="49"/>
      <c r="MXR241" s="405"/>
      <c r="MXS241" s="405"/>
      <c r="MXT241" s="277"/>
      <c r="MXU241" s="277"/>
      <c r="MXV241" s="277"/>
      <c r="MXW241" s="277"/>
      <c r="MXX241" s="277"/>
      <c r="MXY241" s="277"/>
      <c r="MXZ241" s="277"/>
      <c r="MYA241" s="277"/>
      <c r="MYB241" s="402"/>
      <c r="MYC241" s="404"/>
      <c r="MYD241" s="49"/>
      <c r="MYE241" s="49"/>
      <c r="MYF241" s="49"/>
      <c r="MYG241" s="99"/>
      <c r="MYH241" s="98"/>
      <c r="MYI241" s="49"/>
      <c r="MYJ241" s="405"/>
      <c r="MYK241" s="405"/>
      <c r="MYL241" s="277"/>
      <c r="MYM241" s="277"/>
      <c r="MYN241" s="277"/>
      <c r="MYO241" s="277"/>
      <c r="MYP241" s="277"/>
      <c r="MYQ241" s="277"/>
      <c r="MYR241" s="277"/>
      <c r="MYS241" s="277"/>
      <c r="MYT241" s="402"/>
      <c r="MYU241" s="404"/>
      <c r="MYV241" s="49"/>
      <c r="MYW241" s="49"/>
      <c r="MYX241" s="49"/>
      <c r="MYY241" s="99"/>
      <c r="MYZ241" s="98"/>
      <c r="MZA241" s="49"/>
      <c r="MZB241" s="405"/>
      <c r="MZC241" s="405"/>
      <c r="MZD241" s="277"/>
      <c r="MZE241" s="277"/>
      <c r="MZF241" s="277"/>
      <c r="MZG241" s="277"/>
      <c r="MZH241" s="277"/>
      <c r="MZI241" s="277"/>
      <c r="MZJ241" s="277"/>
      <c r="MZK241" s="277"/>
      <c r="MZL241" s="402"/>
      <c r="MZM241" s="404"/>
      <c r="MZN241" s="49"/>
      <c r="MZO241" s="49"/>
      <c r="MZP241" s="49"/>
      <c r="MZQ241" s="99"/>
      <c r="MZR241" s="98"/>
      <c r="MZS241" s="49"/>
      <c r="MZT241" s="405"/>
      <c r="MZU241" s="405"/>
      <c r="MZV241" s="277"/>
      <c r="MZW241" s="277"/>
      <c r="MZX241" s="277"/>
      <c r="MZY241" s="277"/>
      <c r="MZZ241" s="277"/>
      <c r="NAA241" s="277"/>
      <c r="NAB241" s="277"/>
      <c r="NAC241" s="277"/>
      <c r="NAD241" s="402"/>
      <c r="NAE241" s="404"/>
      <c r="NAF241" s="49"/>
      <c r="NAG241" s="49"/>
      <c r="NAH241" s="49"/>
      <c r="NAI241" s="99"/>
      <c r="NAJ241" s="98"/>
      <c r="NAK241" s="49"/>
      <c r="NAL241" s="405"/>
      <c r="NAM241" s="405"/>
      <c r="NAN241" s="277"/>
      <c r="NAO241" s="277"/>
      <c r="NAP241" s="277"/>
      <c r="NAQ241" s="277"/>
      <c r="NAR241" s="277"/>
      <c r="NAS241" s="277"/>
      <c r="NAT241" s="277"/>
      <c r="NAU241" s="277"/>
      <c r="NAV241" s="402"/>
      <c r="NAW241" s="404"/>
      <c r="NAX241" s="49"/>
      <c r="NAY241" s="49"/>
      <c r="NAZ241" s="49"/>
      <c r="NBA241" s="99"/>
      <c r="NBB241" s="98"/>
      <c r="NBC241" s="49"/>
      <c r="NBD241" s="405"/>
      <c r="NBE241" s="405"/>
      <c r="NBF241" s="277"/>
      <c r="NBG241" s="277"/>
      <c r="NBH241" s="277"/>
      <c r="NBI241" s="277"/>
      <c r="NBJ241" s="277"/>
      <c r="NBK241" s="277"/>
      <c r="NBL241" s="277"/>
      <c r="NBM241" s="277"/>
      <c r="NBN241" s="402"/>
      <c r="NBO241" s="404"/>
      <c r="NBP241" s="49"/>
      <c r="NBQ241" s="49"/>
      <c r="NBR241" s="49"/>
      <c r="NBS241" s="99"/>
      <c r="NBT241" s="98"/>
      <c r="NBU241" s="49"/>
      <c r="NBV241" s="405"/>
      <c r="NBW241" s="405"/>
      <c r="NBX241" s="277"/>
      <c r="NBY241" s="277"/>
      <c r="NBZ241" s="277"/>
      <c r="NCA241" s="277"/>
      <c r="NCB241" s="277"/>
      <c r="NCC241" s="277"/>
      <c r="NCD241" s="277"/>
      <c r="NCE241" s="277"/>
      <c r="NCF241" s="402"/>
      <c r="NCG241" s="404"/>
      <c r="NCH241" s="49"/>
      <c r="NCI241" s="49"/>
      <c r="NCJ241" s="49"/>
      <c r="NCK241" s="99"/>
      <c r="NCL241" s="98"/>
      <c r="NCM241" s="49"/>
      <c r="NCN241" s="405"/>
      <c r="NCO241" s="405"/>
      <c r="NCP241" s="277"/>
      <c r="NCQ241" s="277"/>
      <c r="NCR241" s="277"/>
      <c r="NCS241" s="277"/>
      <c r="NCT241" s="277"/>
      <c r="NCU241" s="277"/>
      <c r="NCV241" s="277"/>
      <c r="NCW241" s="277"/>
      <c r="NCX241" s="402"/>
      <c r="NCY241" s="404"/>
      <c r="NCZ241" s="49"/>
      <c r="NDA241" s="49"/>
      <c r="NDB241" s="49"/>
      <c r="NDC241" s="99"/>
      <c r="NDD241" s="98"/>
      <c r="NDE241" s="49"/>
      <c r="NDF241" s="405"/>
      <c r="NDG241" s="405"/>
      <c r="NDH241" s="277"/>
      <c r="NDI241" s="277"/>
      <c r="NDJ241" s="277"/>
      <c r="NDK241" s="277"/>
      <c r="NDL241" s="277"/>
      <c r="NDM241" s="277"/>
      <c r="NDN241" s="277"/>
      <c r="NDO241" s="277"/>
      <c r="NDP241" s="402"/>
      <c r="NDQ241" s="404"/>
      <c r="NDR241" s="49"/>
      <c r="NDS241" s="49"/>
      <c r="NDT241" s="49"/>
      <c r="NDU241" s="99"/>
      <c r="NDV241" s="98"/>
      <c r="NDW241" s="49"/>
      <c r="NDX241" s="405"/>
      <c r="NDY241" s="405"/>
      <c r="NDZ241" s="277"/>
      <c r="NEA241" s="277"/>
      <c r="NEB241" s="277"/>
      <c r="NEC241" s="277"/>
      <c r="NED241" s="277"/>
      <c r="NEE241" s="277"/>
      <c r="NEF241" s="277"/>
      <c r="NEG241" s="277"/>
      <c r="NEH241" s="402"/>
      <c r="NEI241" s="404"/>
      <c r="NEJ241" s="49"/>
      <c r="NEK241" s="49"/>
      <c r="NEL241" s="49"/>
      <c r="NEM241" s="99"/>
      <c r="NEN241" s="98"/>
      <c r="NEO241" s="49"/>
      <c r="NEP241" s="405"/>
      <c r="NEQ241" s="405"/>
      <c r="NER241" s="277"/>
      <c r="NES241" s="277"/>
      <c r="NET241" s="277"/>
      <c r="NEU241" s="277"/>
      <c r="NEV241" s="277"/>
      <c r="NEW241" s="277"/>
      <c r="NEX241" s="277"/>
      <c r="NEY241" s="277"/>
      <c r="NEZ241" s="402"/>
      <c r="NFA241" s="404"/>
      <c r="NFB241" s="49"/>
      <c r="NFC241" s="49"/>
      <c r="NFD241" s="49"/>
      <c r="NFE241" s="99"/>
      <c r="NFF241" s="98"/>
      <c r="NFG241" s="49"/>
      <c r="NFH241" s="405"/>
      <c r="NFI241" s="405"/>
      <c r="NFJ241" s="277"/>
      <c r="NFK241" s="277"/>
      <c r="NFL241" s="277"/>
      <c r="NFM241" s="277"/>
      <c r="NFN241" s="277"/>
      <c r="NFO241" s="277"/>
      <c r="NFP241" s="277"/>
      <c r="NFQ241" s="277"/>
      <c r="NFR241" s="402"/>
      <c r="NFS241" s="404"/>
      <c r="NFT241" s="49"/>
      <c r="NFU241" s="49"/>
      <c r="NFV241" s="49"/>
      <c r="NFW241" s="99"/>
      <c r="NFX241" s="98"/>
      <c r="NFY241" s="49"/>
      <c r="NFZ241" s="405"/>
      <c r="NGA241" s="405"/>
      <c r="NGB241" s="277"/>
      <c r="NGC241" s="277"/>
      <c r="NGD241" s="277"/>
      <c r="NGE241" s="277"/>
      <c r="NGF241" s="277"/>
      <c r="NGG241" s="277"/>
      <c r="NGH241" s="277"/>
      <c r="NGI241" s="277"/>
      <c r="NGJ241" s="402"/>
      <c r="NGK241" s="404"/>
      <c r="NGL241" s="49"/>
      <c r="NGM241" s="49"/>
      <c r="NGN241" s="49"/>
      <c r="NGO241" s="99"/>
      <c r="NGP241" s="98"/>
      <c r="NGQ241" s="49"/>
      <c r="NGR241" s="405"/>
      <c r="NGS241" s="405"/>
      <c r="NGT241" s="277"/>
      <c r="NGU241" s="277"/>
      <c r="NGV241" s="277"/>
      <c r="NGW241" s="277"/>
      <c r="NGX241" s="277"/>
      <c r="NGY241" s="277"/>
      <c r="NGZ241" s="277"/>
      <c r="NHA241" s="277"/>
      <c r="NHB241" s="402"/>
      <c r="NHC241" s="404"/>
      <c r="NHD241" s="49"/>
      <c r="NHE241" s="49"/>
      <c r="NHF241" s="49"/>
      <c r="NHG241" s="99"/>
      <c r="NHH241" s="98"/>
      <c r="NHI241" s="49"/>
      <c r="NHJ241" s="405"/>
      <c r="NHK241" s="405"/>
      <c r="NHL241" s="277"/>
      <c r="NHM241" s="277"/>
      <c r="NHN241" s="277"/>
      <c r="NHO241" s="277"/>
      <c r="NHP241" s="277"/>
      <c r="NHQ241" s="277"/>
      <c r="NHR241" s="277"/>
      <c r="NHS241" s="277"/>
      <c r="NHT241" s="402"/>
      <c r="NHU241" s="404"/>
      <c r="NHV241" s="49"/>
      <c r="NHW241" s="49"/>
      <c r="NHX241" s="49"/>
      <c r="NHY241" s="99"/>
      <c r="NHZ241" s="98"/>
      <c r="NIA241" s="49"/>
      <c r="NIB241" s="405"/>
      <c r="NIC241" s="405"/>
      <c r="NID241" s="277"/>
      <c r="NIE241" s="277"/>
      <c r="NIF241" s="277"/>
      <c r="NIG241" s="277"/>
      <c r="NIH241" s="277"/>
      <c r="NII241" s="277"/>
      <c r="NIJ241" s="277"/>
      <c r="NIK241" s="277"/>
      <c r="NIL241" s="402"/>
      <c r="NIM241" s="404"/>
      <c r="NIN241" s="49"/>
      <c r="NIO241" s="49"/>
      <c r="NIP241" s="49"/>
      <c r="NIQ241" s="99"/>
      <c r="NIR241" s="98"/>
      <c r="NIS241" s="49"/>
      <c r="NIT241" s="405"/>
      <c r="NIU241" s="405"/>
      <c r="NIV241" s="277"/>
      <c r="NIW241" s="277"/>
      <c r="NIX241" s="277"/>
      <c r="NIY241" s="277"/>
      <c r="NIZ241" s="277"/>
      <c r="NJA241" s="277"/>
      <c r="NJB241" s="277"/>
      <c r="NJC241" s="277"/>
      <c r="NJD241" s="402"/>
      <c r="NJE241" s="404"/>
      <c r="NJF241" s="49"/>
      <c r="NJG241" s="49"/>
      <c r="NJH241" s="49"/>
      <c r="NJI241" s="99"/>
      <c r="NJJ241" s="98"/>
      <c r="NJK241" s="49"/>
      <c r="NJL241" s="405"/>
      <c r="NJM241" s="405"/>
      <c r="NJN241" s="277"/>
      <c r="NJO241" s="277"/>
      <c r="NJP241" s="277"/>
      <c r="NJQ241" s="277"/>
      <c r="NJR241" s="277"/>
      <c r="NJS241" s="277"/>
      <c r="NJT241" s="277"/>
      <c r="NJU241" s="277"/>
      <c r="NJV241" s="402"/>
      <c r="NJW241" s="404"/>
      <c r="NJX241" s="49"/>
      <c r="NJY241" s="49"/>
      <c r="NJZ241" s="49"/>
      <c r="NKA241" s="99"/>
      <c r="NKB241" s="98"/>
      <c r="NKC241" s="49"/>
      <c r="NKD241" s="405"/>
      <c r="NKE241" s="405"/>
      <c r="NKF241" s="277"/>
      <c r="NKG241" s="277"/>
      <c r="NKH241" s="277"/>
      <c r="NKI241" s="277"/>
      <c r="NKJ241" s="277"/>
      <c r="NKK241" s="277"/>
      <c r="NKL241" s="277"/>
      <c r="NKM241" s="277"/>
      <c r="NKN241" s="402"/>
      <c r="NKO241" s="404"/>
      <c r="NKP241" s="49"/>
      <c r="NKQ241" s="49"/>
      <c r="NKR241" s="49"/>
      <c r="NKS241" s="99"/>
      <c r="NKT241" s="98"/>
      <c r="NKU241" s="49"/>
      <c r="NKV241" s="405"/>
      <c r="NKW241" s="405"/>
      <c r="NKX241" s="277"/>
      <c r="NKY241" s="277"/>
      <c r="NKZ241" s="277"/>
      <c r="NLA241" s="277"/>
      <c r="NLB241" s="277"/>
      <c r="NLC241" s="277"/>
      <c r="NLD241" s="277"/>
      <c r="NLE241" s="277"/>
      <c r="NLF241" s="402"/>
      <c r="NLG241" s="404"/>
      <c r="NLH241" s="49"/>
      <c r="NLI241" s="49"/>
      <c r="NLJ241" s="49"/>
      <c r="NLK241" s="99"/>
      <c r="NLL241" s="98"/>
      <c r="NLM241" s="49"/>
      <c r="NLN241" s="405"/>
      <c r="NLO241" s="405"/>
      <c r="NLP241" s="277"/>
      <c r="NLQ241" s="277"/>
      <c r="NLR241" s="277"/>
      <c r="NLS241" s="277"/>
      <c r="NLT241" s="277"/>
      <c r="NLU241" s="277"/>
      <c r="NLV241" s="277"/>
      <c r="NLW241" s="277"/>
      <c r="NLX241" s="402"/>
      <c r="NLY241" s="404"/>
      <c r="NLZ241" s="49"/>
      <c r="NMA241" s="49"/>
      <c r="NMB241" s="49"/>
      <c r="NMC241" s="99"/>
      <c r="NMD241" s="98"/>
      <c r="NME241" s="49"/>
      <c r="NMF241" s="405"/>
      <c r="NMG241" s="405"/>
      <c r="NMH241" s="277"/>
      <c r="NMI241" s="277"/>
      <c r="NMJ241" s="277"/>
      <c r="NMK241" s="277"/>
      <c r="NML241" s="277"/>
      <c r="NMM241" s="277"/>
      <c r="NMN241" s="277"/>
      <c r="NMO241" s="277"/>
      <c r="NMP241" s="402"/>
      <c r="NMQ241" s="404"/>
      <c r="NMR241" s="49"/>
      <c r="NMS241" s="49"/>
      <c r="NMT241" s="49"/>
      <c r="NMU241" s="99"/>
      <c r="NMV241" s="98"/>
      <c r="NMW241" s="49"/>
      <c r="NMX241" s="405"/>
      <c r="NMY241" s="405"/>
      <c r="NMZ241" s="277"/>
      <c r="NNA241" s="277"/>
      <c r="NNB241" s="277"/>
      <c r="NNC241" s="277"/>
      <c r="NND241" s="277"/>
      <c r="NNE241" s="277"/>
      <c r="NNF241" s="277"/>
      <c r="NNG241" s="277"/>
      <c r="NNH241" s="402"/>
      <c r="NNI241" s="404"/>
      <c r="NNJ241" s="49"/>
      <c r="NNK241" s="49"/>
      <c r="NNL241" s="49"/>
      <c r="NNM241" s="99"/>
      <c r="NNN241" s="98"/>
      <c r="NNO241" s="49"/>
      <c r="NNP241" s="405"/>
      <c r="NNQ241" s="405"/>
      <c r="NNR241" s="277"/>
      <c r="NNS241" s="277"/>
      <c r="NNT241" s="277"/>
      <c r="NNU241" s="277"/>
      <c r="NNV241" s="277"/>
      <c r="NNW241" s="277"/>
      <c r="NNX241" s="277"/>
      <c r="NNY241" s="277"/>
      <c r="NNZ241" s="402"/>
      <c r="NOA241" s="404"/>
      <c r="NOB241" s="49"/>
      <c r="NOC241" s="49"/>
      <c r="NOD241" s="49"/>
      <c r="NOE241" s="99"/>
      <c r="NOF241" s="98"/>
      <c r="NOG241" s="49"/>
      <c r="NOH241" s="405"/>
      <c r="NOI241" s="405"/>
      <c r="NOJ241" s="277"/>
      <c r="NOK241" s="277"/>
      <c r="NOL241" s="277"/>
      <c r="NOM241" s="277"/>
      <c r="NON241" s="277"/>
      <c r="NOO241" s="277"/>
      <c r="NOP241" s="277"/>
      <c r="NOQ241" s="277"/>
      <c r="NOR241" s="402"/>
      <c r="NOS241" s="404"/>
      <c r="NOT241" s="49"/>
      <c r="NOU241" s="49"/>
      <c r="NOV241" s="49"/>
      <c r="NOW241" s="99"/>
      <c r="NOX241" s="98"/>
      <c r="NOY241" s="49"/>
      <c r="NOZ241" s="405"/>
      <c r="NPA241" s="405"/>
      <c r="NPB241" s="277"/>
      <c r="NPC241" s="277"/>
      <c r="NPD241" s="277"/>
      <c r="NPE241" s="277"/>
      <c r="NPF241" s="277"/>
      <c r="NPG241" s="277"/>
      <c r="NPH241" s="277"/>
      <c r="NPI241" s="277"/>
      <c r="NPJ241" s="402"/>
      <c r="NPK241" s="404"/>
      <c r="NPL241" s="49"/>
      <c r="NPM241" s="49"/>
      <c r="NPN241" s="49"/>
      <c r="NPO241" s="99"/>
      <c r="NPP241" s="98"/>
      <c r="NPQ241" s="49"/>
      <c r="NPR241" s="405"/>
      <c r="NPS241" s="405"/>
      <c r="NPT241" s="277"/>
      <c r="NPU241" s="277"/>
      <c r="NPV241" s="277"/>
      <c r="NPW241" s="277"/>
      <c r="NPX241" s="277"/>
      <c r="NPY241" s="277"/>
      <c r="NPZ241" s="277"/>
      <c r="NQA241" s="277"/>
      <c r="NQB241" s="402"/>
      <c r="NQC241" s="404"/>
      <c r="NQD241" s="49"/>
      <c r="NQE241" s="49"/>
      <c r="NQF241" s="49"/>
      <c r="NQG241" s="99"/>
      <c r="NQH241" s="98"/>
      <c r="NQI241" s="49"/>
      <c r="NQJ241" s="405"/>
      <c r="NQK241" s="405"/>
      <c r="NQL241" s="277"/>
      <c r="NQM241" s="277"/>
      <c r="NQN241" s="277"/>
      <c r="NQO241" s="277"/>
      <c r="NQP241" s="277"/>
      <c r="NQQ241" s="277"/>
      <c r="NQR241" s="277"/>
      <c r="NQS241" s="277"/>
      <c r="NQT241" s="402"/>
      <c r="NQU241" s="404"/>
      <c r="NQV241" s="49"/>
      <c r="NQW241" s="49"/>
      <c r="NQX241" s="49"/>
      <c r="NQY241" s="99"/>
      <c r="NQZ241" s="98"/>
      <c r="NRA241" s="49"/>
      <c r="NRB241" s="405"/>
      <c r="NRC241" s="405"/>
      <c r="NRD241" s="277"/>
      <c r="NRE241" s="277"/>
      <c r="NRF241" s="277"/>
      <c r="NRG241" s="277"/>
      <c r="NRH241" s="277"/>
      <c r="NRI241" s="277"/>
      <c r="NRJ241" s="277"/>
      <c r="NRK241" s="277"/>
      <c r="NRL241" s="402"/>
      <c r="NRM241" s="404"/>
      <c r="NRN241" s="49"/>
      <c r="NRO241" s="49"/>
      <c r="NRP241" s="49"/>
      <c r="NRQ241" s="99"/>
      <c r="NRR241" s="98"/>
      <c r="NRS241" s="49"/>
      <c r="NRT241" s="405"/>
      <c r="NRU241" s="405"/>
      <c r="NRV241" s="277"/>
      <c r="NRW241" s="277"/>
      <c r="NRX241" s="277"/>
      <c r="NRY241" s="277"/>
      <c r="NRZ241" s="277"/>
      <c r="NSA241" s="277"/>
      <c r="NSB241" s="277"/>
      <c r="NSC241" s="277"/>
      <c r="NSD241" s="402"/>
      <c r="NSE241" s="404"/>
      <c r="NSF241" s="49"/>
      <c r="NSG241" s="49"/>
      <c r="NSH241" s="49"/>
      <c r="NSI241" s="99"/>
      <c r="NSJ241" s="98"/>
      <c r="NSK241" s="49"/>
      <c r="NSL241" s="405"/>
      <c r="NSM241" s="405"/>
      <c r="NSN241" s="277"/>
      <c r="NSO241" s="277"/>
      <c r="NSP241" s="277"/>
      <c r="NSQ241" s="277"/>
      <c r="NSR241" s="277"/>
      <c r="NSS241" s="277"/>
      <c r="NST241" s="277"/>
      <c r="NSU241" s="277"/>
      <c r="NSV241" s="402"/>
      <c r="NSW241" s="404"/>
      <c r="NSX241" s="49"/>
      <c r="NSY241" s="49"/>
      <c r="NSZ241" s="49"/>
      <c r="NTA241" s="99"/>
      <c r="NTB241" s="98"/>
      <c r="NTC241" s="49"/>
      <c r="NTD241" s="405"/>
      <c r="NTE241" s="405"/>
      <c r="NTF241" s="277"/>
      <c r="NTG241" s="277"/>
      <c r="NTH241" s="277"/>
      <c r="NTI241" s="277"/>
      <c r="NTJ241" s="277"/>
      <c r="NTK241" s="277"/>
      <c r="NTL241" s="277"/>
      <c r="NTM241" s="277"/>
      <c r="NTN241" s="402"/>
      <c r="NTO241" s="404"/>
      <c r="NTP241" s="49"/>
      <c r="NTQ241" s="49"/>
      <c r="NTR241" s="49"/>
      <c r="NTS241" s="99"/>
      <c r="NTT241" s="98"/>
      <c r="NTU241" s="49"/>
      <c r="NTV241" s="405"/>
      <c r="NTW241" s="405"/>
      <c r="NTX241" s="277"/>
      <c r="NTY241" s="277"/>
      <c r="NTZ241" s="277"/>
      <c r="NUA241" s="277"/>
      <c r="NUB241" s="277"/>
      <c r="NUC241" s="277"/>
      <c r="NUD241" s="277"/>
      <c r="NUE241" s="277"/>
      <c r="NUF241" s="402"/>
      <c r="NUG241" s="404"/>
      <c r="NUH241" s="49"/>
      <c r="NUI241" s="49"/>
      <c r="NUJ241" s="49"/>
      <c r="NUK241" s="99"/>
      <c r="NUL241" s="98"/>
      <c r="NUM241" s="49"/>
      <c r="NUN241" s="405"/>
      <c r="NUO241" s="405"/>
      <c r="NUP241" s="277"/>
      <c r="NUQ241" s="277"/>
      <c r="NUR241" s="277"/>
      <c r="NUS241" s="277"/>
      <c r="NUT241" s="277"/>
      <c r="NUU241" s="277"/>
      <c r="NUV241" s="277"/>
      <c r="NUW241" s="277"/>
      <c r="NUX241" s="402"/>
      <c r="NUY241" s="404"/>
      <c r="NUZ241" s="49"/>
      <c r="NVA241" s="49"/>
      <c r="NVB241" s="49"/>
      <c r="NVC241" s="99"/>
      <c r="NVD241" s="98"/>
      <c r="NVE241" s="49"/>
      <c r="NVF241" s="405"/>
      <c r="NVG241" s="405"/>
      <c r="NVH241" s="277"/>
      <c r="NVI241" s="277"/>
      <c r="NVJ241" s="277"/>
      <c r="NVK241" s="277"/>
      <c r="NVL241" s="277"/>
      <c r="NVM241" s="277"/>
      <c r="NVN241" s="277"/>
      <c r="NVO241" s="277"/>
      <c r="NVP241" s="402"/>
      <c r="NVQ241" s="404"/>
      <c r="NVR241" s="49"/>
      <c r="NVS241" s="49"/>
      <c r="NVT241" s="49"/>
      <c r="NVU241" s="99"/>
      <c r="NVV241" s="98"/>
      <c r="NVW241" s="49"/>
      <c r="NVX241" s="405"/>
      <c r="NVY241" s="405"/>
      <c r="NVZ241" s="277"/>
      <c r="NWA241" s="277"/>
      <c r="NWB241" s="277"/>
      <c r="NWC241" s="277"/>
      <c r="NWD241" s="277"/>
      <c r="NWE241" s="277"/>
      <c r="NWF241" s="277"/>
      <c r="NWG241" s="277"/>
      <c r="NWH241" s="402"/>
      <c r="NWI241" s="404"/>
      <c r="NWJ241" s="49"/>
      <c r="NWK241" s="49"/>
      <c r="NWL241" s="49"/>
      <c r="NWM241" s="99"/>
      <c r="NWN241" s="98"/>
      <c r="NWO241" s="49"/>
      <c r="NWP241" s="405"/>
      <c r="NWQ241" s="405"/>
      <c r="NWR241" s="277"/>
      <c r="NWS241" s="277"/>
      <c r="NWT241" s="277"/>
      <c r="NWU241" s="277"/>
      <c r="NWV241" s="277"/>
      <c r="NWW241" s="277"/>
      <c r="NWX241" s="277"/>
      <c r="NWY241" s="277"/>
      <c r="NWZ241" s="402"/>
      <c r="NXA241" s="404"/>
      <c r="NXB241" s="49"/>
      <c r="NXC241" s="49"/>
      <c r="NXD241" s="49"/>
      <c r="NXE241" s="99"/>
      <c r="NXF241" s="98"/>
      <c r="NXG241" s="49"/>
      <c r="NXH241" s="405"/>
      <c r="NXI241" s="405"/>
      <c r="NXJ241" s="277"/>
      <c r="NXK241" s="277"/>
      <c r="NXL241" s="277"/>
      <c r="NXM241" s="277"/>
      <c r="NXN241" s="277"/>
      <c r="NXO241" s="277"/>
      <c r="NXP241" s="277"/>
      <c r="NXQ241" s="277"/>
      <c r="NXR241" s="402"/>
      <c r="NXS241" s="404"/>
      <c r="NXT241" s="49"/>
      <c r="NXU241" s="49"/>
      <c r="NXV241" s="49"/>
      <c r="NXW241" s="99"/>
      <c r="NXX241" s="98"/>
      <c r="NXY241" s="49"/>
      <c r="NXZ241" s="405"/>
      <c r="NYA241" s="405"/>
      <c r="NYB241" s="277"/>
      <c r="NYC241" s="277"/>
      <c r="NYD241" s="277"/>
      <c r="NYE241" s="277"/>
      <c r="NYF241" s="277"/>
      <c r="NYG241" s="277"/>
      <c r="NYH241" s="277"/>
      <c r="NYI241" s="277"/>
      <c r="NYJ241" s="402"/>
      <c r="NYK241" s="404"/>
      <c r="NYL241" s="49"/>
      <c r="NYM241" s="49"/>
      <c r="NYN241" s="49"/>
      <c r="NYO241" s="99"/>
      <c r="NYP241" s="98"/>
      <c r="NYQ241" s="49"/>
      <c r="NYR241" s="405"/>
      <c r="NYS241" s="405"/>
      <c r="NYT241" s="277"/>
      <c r="NYU241" s="277"/>
      <c r="NYV241" s="277"/>
      <c r="NYW241" s="277"/>
      <c r="NYX241" s="277"/>
      <c r="NYY241" s="277"/>
      <c r="NYZ241" s="277"/>
      <c r="NZA241" s="277"/>
      <c r="NZB241" s="402"/>
      <c r="NZC241" s="404"/>
      <c r="NZD241" s="49"/>
      <c r="NZE241" s="49"/>
      <c r="NZF241" s="49"/>
      <c r="NZG241" s="99"/>
      <c r="NZH241" s="98"/>
      <c r="NZI241" s="49"/>
      <c r="NZJ241" s="405"/>
      <c r="NZK241" s="405"/>
      <c r="NZL241" s="277"/>
      <c r="NZM241" s="277"/>
      <c r="NZN241" s="277"/>
      <c r="NZO241" s="277"/>
      <c r="NZP241" s="277"/>
      <c r="NZQ241" s="277"/>
      <c r="NZR241" s="277"/>
      <c r="NZS241" s="277"/>
      <c r="NZT241" s="402"/>
      <c r="NZU241" s="404"/>
      <c r="NZV241" s="49"/>
      <c r="NZW241" s="49"/>
      <c r="NZX241" s="49"/>
      <c r="NZY241" s="99"/>
      <c r="NZZ241" s="98"/>
      <c r="OAA241" s="49"/>
      <c r="OAB241" s="405"/>
      <c r="OAC241" s="405"/>
      <c r="OAD241" s="277"/>
      <c r="OAE241" s="277"/>
      <c r="OAF241" s="277"/>
      <c r="OAG241" s="277"/>
      <c r="OAH241" s="277"/>
      <c r="OAI241" s="277"/>
      <c r="OAJ241" s="277"/>
      <c r="OAK241" s="277"/>
      <c r="OAL241" s="402"/>
      <c r="OAM241" s="404"/>
      <c r="OAN241" s="49"/>
      <c r="OAO241" s="49"/>
      <c r="OAP241" s="49"/>
      <c r="OAQ241" s="99"/>
      <c r="OAR241" s="98"/>
      <c r="OAS241" s="49"/>
      <c r="OAT241" s="405"/>
      <c r="OAU241" s="405"/>
      <c r="OAV241" s="277"/>
      <c r="OAW241" s="277"/>
      <c r="OAX241" s="277"/>
      <c r="OAY241" s="277"/>
      <c r="OAZ241" s="277"/>
      <c r="OBA241" s="277"/>
      <c r="OBB241" s="277"/>
      <c r="OBC241" s="277"/>
      <c r="OBD241" s="402"/>
      <c r="OBE241" s="404"/>
      <c r="OBF241" s="49"/>
      <c r="OBG241" s="49"/>
      <c r="OBH241" s="49"/>
      <c r="OBI241" s="99"/>
      <c r="OBJ241" s="98"/>
      <c r="OBK241" s="49"/>
      <c r="OBL241" s="405"/>
      <c r="OBM241" s="405"/>
      <c r="OBN241" s="277"/>
      <c r="OBO241" s="277"/>
      <c r="OBP241" s="277"/>
      <c r="OBQ241" s="277"/>
      <c r="OBR241" s="277"/>
      <c r="OBS241" s="277"/>
      <c r="OBT241" s="277"/>
      <c r="OBU241" s="277"/>
      <c r="OBV241" s="402"/>
      <c r="OBW241" s="404"/>
      <c r="OBX241" s="49"/>
      <c r="OBY241" s="49"/>
      <c r="OBZ241" s="49"/>
      <c r="OCA241" s="99"/>
      <c r="OCB241" s="98"/>
      <c r="OCC241" s="49"/>
      <c r="OCD241" s="405"/>
      <c r="OCE241" s="405"/>
      <c r="OCF241" s="277"/>
      <c r="OCG241" s="277"/>
      <c r="OCH241" s="277"/>
      <c r="OCI241" s="277"/>
      <c r="OCJ241" s="277"/>
      <c r="OCK241" s="277"/>
      <c r="OCL241" s="277"/>
      <c r="OCM241" s="277"/>
      <c r="OCN241" s="402"/>
      <c r="OCO241" s="404"/>
      <c r="OCP241" s="49"/>
      <c r="OCQ241" s="49"/>
      <c r="OCR241" s="49"/>
      <c r="OCS241" s="99"/>
      <c r="OCT241" s="98"/>
      <c r="OCU241" s="49"/>
      <c r="OCV241" s="405"/>
      <c r="OCW241" s="405"/>
      <c r="OCX241" s="277"/>
      <c r="OCY241" s="277"/>
      <c r="OCZ241" s="277"/>
      <c r="ODA241" s="277"/>
      <c r="ODB241" s="277"/>
      <c r="ODC241" s="277"/>
      <c r="ODD241" s="277"/>
      <c r="ODE241" s="277"/>
      <c r="ODF241" s="402"/>
      <c r="ODG241" s="404"/>
      <c r="ODH241" s="49"/>
      <c r="ODI241" s="49"/>
      <c r="ODJ241" s="49"/>
      <c r="ODK241" s="99"/>
      <c r="ODL241" s="98"/>
      <c r="ODM241" s="49"/>
      <c r="ODN241" s="405"/>
      <c r="ODO241" s="405"/>
      <c r="ODP241" s="277"/>
      <c r="ODQ241" s="277"/>
      <c r="ODR241" s="277"/>
      <c r="ODS241" s="277"/>
      <c r="ODT241" s="277"/>
      <c r="ODU241" s="277"/>
      <c r="ODV241" s="277"/>
      <c r="ODW241" s="277"/>
      <c r="ODX241" s="402"/>
      <c r="ODY241" s="404"/>
      <c r="ODZ241" s="49"/>
      <c r="OEA241" s="49"/>
      <c r="OEB241" s="49"/>
      <c r="OEC241" s="99"/>
      <c r="OED241" s="98"/>
      <c r="OEE241" s="49"/>
      <c r="OEF241" s="405"/>
      <c r="OEG241" s="405"/>
      <c r="OEH241" s="277"/>
      <c r="OEI241" s="277"/>
      <c r="OEJ241" s="277"/>
      <c r="OEK241" s="277"/>
      <c r="OEL241" s="277"/>
      <c r="OEM241" s="277"/>
      <c r="OEN241" s="277"/>
      <c r="OEO241" s="277"/>
      <c r="OEP241" s="402"/>
      <c r="OEQ241" s="404"/>
      <c r="OER241" s="49"/>
      <c r="OES241" s="49"/>
      <c r="OET241" s="49"/>
      <c r="OEU241" s="99"/>
      <c r="OEV241" s="98"/>
      <c r="OEW241" s="49"/>
      <c r="OEX241" s="405"/>
      <c r="OEY241" s="405"/>
      <c r="OEZ241" s="277"/>
      <c r="OFA241" s="277"/>
      <c r="OFB241" s="277"/>
      <c r="OFC241" s="277"/>
      <c r="OFD241" s="277"/>
      <c r="OFE241" s="277"/>
      <c r="OFF241" s="277"/>
      <c r="OFG241" s="277"/>
      <c r="OFH241" s="402"/>
      <c r="OFI241" s="404"/>
      <c r="OFJ241" s="49"/>
      <c r="OFK241" s="49"/>
      <c r="OFL241" s="49"/>
      <c r="OFM241" s="99"/>
      <c r="OFN241" s="98"/>
      <c r="OFO241" s="49"/>
      <c r="OFP241" s="405"/>
      <c r="OFQ241" s="405"/>
      <c r="OFR241" s="277"/>
      <c r="OFS241" s="277"/>
      <c r="OFT241" s="277"/>
      <c r="OFU241" s="277"/>
      <c r="OFV241" s="277"/>
      <c r="OFW241" s="277"/>
      <c r="OFX241" s="277"/>
      <c r="OFY241" s="277"/>
      <c r="OFZ241" s="402"/>
      <c r="OGA241" s="404"/>
      <c r="OGB241" s="49"/>
      <c r="OGC241" s="49"/>
      <c r="OGD241" s="49"/>
      <c r="OGE241" s="99"/>
      <c r="OGF241" s="98"/>
      <c r="OGG241" s="49"/>
      <c r="OGH241" s="405"/>
      <c r="OGI241" s="405"/>
      <c r="OGJ241" s="277"/>
      <c r="OGK241" s="277"/>
      <c r="OGL241" s="277"/>
      <c r="OGM241" s="277"/>
      <c r="OGN241" s="277"/>
      <c r="OGO241" s="277"/>
      <c r="OGP241" s="277"/>
      <c r="OGQ241" s="277"/>
      <c r="OGR241" s="402"/>
      <c r="OGS241" s="404"/>
      <c r="OGT241" s="49"/>
      <c r="OGU241" s="49"/>
      <c r="OGV241" s="49"/>
      <c r="OGW241" s="99"/>
      <c r="OGX241" s="98"/>
      <c r="OGY241" s="49"/>
      <c r="OGZ241" s="405"/>
      <c r="OHA241" s="405"/>
      <c r="OHB241" s="277"/>
      <c r="OHC241" s="277"/>
      <c r="OHD241" s="277"/>
      <c r="OHE241" s="277"/>
      <c r="OHF241" s="277"/>
      <c r="OHG241" s="277"/>
      <c r="OHH241" s="277"/>
      <c r="OHI241" s="277"/>
      <c r="OHJ241" s="402"/>
      <c r="OHK241" s="404"/>
      <c r="OHL241" s="49"/>
      <c r="OHM241" s="49"/>
      <c r="OHN241" s="49"/>
      <c r="OHO241" s="99"/>
      <c r="OHP241" s="98"/>
      <c r="OHQ241" s="49"/>
      <c r="OHR241" s="405"/>
      <c r="OHS241" s="405"/>
      <c r="OHT241" s="277"/>
      <c r="OHU241" s="277"/>
      <c r="OHV241" s="277"/>
      <c r="OHW241" s="277"/>
      <c r="OHX241" s="277"/>
      <c r="OHY241" s="277"/>
      <c r="OHZ241" s="277"/>
      <c r="OIA241" s="277"/>
      <c r="OIB241" s="402"/>
      <c r="OIC241" s="404"/>
      <c r="OID241" s="49"/>
      <c r="OIE241" s="49"/>
      <c r="OIF241" s="49"/>
      <c r="OIG241" s="99"/>
      <c r="OIH241" s="98"/>
      <c r="OII241" s="49"/>
      <c r="OIJ241" s="405"/>
      <c r="OIK241" s="405"/>
      <c r="OIL241" s="277"/>
      <c r="OIM241" s="277"/>
      <c r="OIN241" s="277"/>
      <c r="OIO241" s="277"/>
      <c r="OIP241" s="277"/>
      <c r="OIQ241" s="277"/>
      <c r="OIR241" s="277"/>
      <c r="OIS241" s="277"/>
      <c r="OIT241" s="402"/>
      <c r="OIU241" s="404"/>
      <c r="OIV241" s="49"/>
      <c r="OIW241" s="49"/>
      <c r="OIX241" s="49"/>
      <c r="OIY241" s="99"/>
      <c r="OIZ241" s="98"/>
      <c r="OJA241" s="49"/>
      <c r="OJB241" s="405"/>
      <c r="OJC241" s="405"/>
      <c r="OJD241" s="277"/>
      <c r="OJE241" s="277"/>
      <c r="OJF241" s="277"/>
      <c r="OJG241" s="277"/>
      <c r="OJH241" s="277"/>
      <c r="OJI241" s="277"/>
      <c r="OJJ241" s="277"/>
      <c r="OJK241" s="277"/>
      <c r="OJL241" s="402"/>
      <c r="OJM241" s="404"/>
      <c r="OJN241" s="49"/>
      <c r="OJO241" s="49"/>
      <c r="OJP241" s="49"/>
      <c r="OJQ241" s="99"/>
      <c r="OJR241" s="98"/>
      <c r="OJS241" s="49"/>
      <c r="OJT241" s="405"/>
      <c r="OJU241" s="405"/>
      <c r="OJV241" s="277"/>
      <c r="OJW241" s="277"/>
      <c r="OJX241" s="277"/>
      <c r="OJY241" s="277"/>
      <c r="OJZ241" s="277"/>
      <c r="OKA241" s="277"/>
      <c r="OKB241" s="277"/>
      <c r="OKC241" s="277"/>
      <c r="OKD241" s="402"/>
      <c r="OKE241" s="404"/>
      <c r="OKF241" s="49"/>
      <c r="OKG241" s="49"/>
      <c r="OKH241" s="49"/>
      <c r="OKI241" s="99"/>
      <c r="OKJ241" s="98"/>
      <c r="OKK241" s="49"/>
      <c r="OKL241" s="405"/>
      <c r="OKM241" s="405"/>
      <c r="OKN241" s="277"/>
      <c r="OKO241" s="277"/>
      <c r="OKP241" s="277"/>
      <c r="OKQ241" s="277"/>
      <c r="OKR241" s="277"/>
      <c r="OKS241" s="277"/>
      <c r="OKT241" s="277"/>
      <c r="OKU241" s="277"/>
      <c r="OKV241" s="402"/>
      <c r="OKW241" s="404"/>
      <c r="OKX241" s="49"/>
      <c r="OKY241" s="49"/>
      <c r="OKZ241" s="49"/>
      <c r="OLA241" s="99"/>
      <c r="OLB241" s="98"/>
      <c r="OLC241" s="49"/>
      <c r="OLD241" s="405"/>
      <c r="OLE241" s="405"/>
      <c r="OLF241" s="277"/>
      <c r="OLG241" s="277"/>
      <c r="OLH241" s="277"/>
      <c r="OLI241" s="277"/>
      <c r="OLJ241" s="277"/>
      <c r="OLK241" s="277"/>
      <c r="OLL241" s="277"/>
      <c r="OLM241" s="277"/>
      <c r="OLN241" s="402"/>
      <c r="OLO241" s="404"/>
      <c r="OLP241" s="49"/>
      <c r="OLQ241" s="49"/>
      <c r="OLR241" s="49"/>
      <c r="OLS241" s="99"/>
      <c r="OLT241" s="98"/>
      <c r="OLU241" s="49"/>
      <c r="OLV241" s="405"/>
      <c r="OLW241" s="405"/>
      <c r="OLX241" s="277"/>
      <c r="OLY241" s="277"/>
      <c r="OLZ241" s="277"/>
      <c r="OMA241" s="277"/>
      <c r="OMB241" s="277"/>
      <c r="OMC241" s="277"/>
      <c r="OMD241" s="277"/>
      <c r="OME241" s="277"/>
      <c r="OMF241" s="402"/>
      <c r="OMG241" s="404"/>
      <c r="OMH241" s="49"/>
      <c r="OMI241" s="49"/>
      <c r="OMJ241" s="49"/>
      <c r="OMK241" s="99"/>
      <c r="OML241" s="98"/>
      <c r="OMM241" s="49"/>
      <c r="OMN241" s="405"/>
      <c r="OMO241" s="405"/>
      <c r="OMP241" s="277"/>
      <c r="OMQ241" s="277"/>
      <c r="OMR241" s="277"/>
      <c r="OMS241" s="277"/>
      <c r="OMT241" s="277"/>
      <c r="OMU241" s="277"/>
      <c r="OMV241" s="277"/>
      <c r="OMW241" s="277"/>
      <c r="OMX241" s="402"/>
      <c r="OMY241" s="404"/>
      <c r="OMZ241" s="49"/>
      <c r="ONA241" s="49"/>
      <c r="ONB241" s="49"/>
      <c r="ONC241" s="99"/>
      <c r="OND241" s="98"/>
      <c r="ONE241" s="49"/>
      <c r="ONF241" s="405"/>
      <c r="ONG241" s="405"/>
      <c r="ONH241" s="277"/>
      <c r="ONI241" s="277"/>
      <c r="ONJ241" s="277"/>
      <c r="ONK241" s="277"/>
      <c r="ONL241" s="277"/>
      <c r="ONM241" s="277"/>
      <c r="ONN241" s="277"/>
      <c r="ONO241" s="277"/>
      <c r="ONP241" s="402"/>
      <c r="ONQ241" s="404"/>
      <c r="ONR241" s="49"/>
      <c r="ONS241" s="49"/>
      <c r="ONT241" s="49"/>
      <c r="ONU241" s="99"/>
      <c r="ONV241" s="98"/>
      <c r="ONW241" s="49"/>
      <c r="ONX241" s="405"/>
      <c r="ONY241" s="405"/>
      <c r="ONZ241" s="277"/>
      <c r="OOA241" s="277"/>
      <c r="OOB241" s="277"/>
      <c r="OOC241" s="277"/>
      <c r="OOD241" s="277"/>
      <c r="OOE241" s="277"/>
      <c r="OOF241" s="277"/>
      <c r="OOG241" s="277"/>
      <c r="OOH241" s="402"/>
      <c r="OOI241" s="404"/>
      <c r="OOJ241" s="49"/>
      <c r="OOK241" s="49"/>
      <c r="OOL241" s="49"/>
      <c r="OOM241" s="99"/>
      <c r="OON241" s="98"/>
      <c r="OOO241" s="49"/>
      <c r="OOP241" s="405"/>
      <c r="OOQ241" s="405"/>
      <c r="OOR241" s="277"/>
      <c r="OOS241" s="277"/>
      <c r="OOT241" s="277"/>
      <c r="OOU241" s="277"/>
      <c r="OOV241" s="277"/>
      <c r="OOW241" s="277"/>
      <c r="OOX241" s="277"/>
      <c r="OOY241" s="277"/>
      <c r="OOZ241" s="402"/>
      <c r="OPA241" s="404"/>
      <c r="OPB241" s="49"/>
      <c r="OPC241" s="49"/>
      <c r="OPD241" s="49"/>
      <c r="OPE241" s="99"/>
      <c r="OPF241" s="98"/>
      <c r="OPG241" s="49"/>
      <c r="OPH241" s="405"/>
      <c r="OPI241" s="405"/>
      <c r="OPJ241" s="277"/>
      <c r="OPK241" s="277"/>
      <c r="OPL241" s="277"/>
      <c r="OPM241" s="277"/>
      <c r="OPN241" s="277"/>
      <c r="OPO241" s="277"/>
      <c r="OPP241" s="277"/>
      <c r="OPQ241" s="277"/>
      <c r="OPR241" s="402"/>
      <c r="OPS241" s="404"/>
      <c r="OPT241" s="49"/>
      <c r="OPU241" s="49"/>
      <c r="OPV241" s="49"/>
      <c r="OPW241" s="99"/>
      <c r="OPX241" s="98"/>
      <c r="OPY241" s="49"/>
      <c r="OPZ241" s="405"/>
      <c r="OQA241" s="405"/>
      <c r="OQB241" s="277"/>
      <c r="OQC241" s="277"/>
      <c r="OQD241" s="277"/>
      <c r="OQE241" s="277"/>
      <c r="OQF241" s="277"/>
      <c r="OQG241" s="277"/>
      <c r="OQH241" s="277"/>
      <c r="OQI241" s="277"/>
      <c r="OQJ241" s="402"/>
      <c r="OQK241" s="404"/>
      <c r="OQL241" s="49"/>
      <c r="OQM241" s="49"/>
      <c r="OQN241" s="49"/>
      <c r="OQO241" s="99"/>
      <c r="OQP241" s="98"/>
      <c r="OQQ241" s="49"/>
      <c r="OQR241" s="405"/>
      <c r="OQS241" s="405"/>
      <c r="OQT241" s="277"/>
      <c r="OQU241" s="277"/>
      <c r="OQV241" s="277"/>
      <c r="OQW241" s="277"/>
      <c r="OQX241" s="277"/>
      <c r="OQY241" s="277"/>
      <c r="OQZ241" s="277"/>
      <c r="ORA241" s="277"/>
      <c r="ORB241" s="402"/>
      <c r="ORC241" s="404"/>
      <c r="ORD241" s="49"/>
      <c r="ORE241" s="49"/>
      <c r="ORF241" s="49"/>
      <c r="ORG241" s="99"/>
      <c r="ORH241" s="98"/>
      <c r="ORI241" s="49"/>
      <c r="ORJ241" s="405"/>
      <c r="ORK241" s="405"/>
      <c r="ORL241" s="277"/>
      <c r="ORM241" s="277"/>
      <c r="ORN241" s="277"/>
      <c r="ORO241" s="277"/>
      <c r="ORP241" s="277"/>
      <c r="ORQ241" s="277"/>
      <c r="ORR241" s="277"/>
      <c r="ORS241" s="277"/>
      <c r="ORT241" s="402"/>
      <c r="ORU241" s="404"/>
      <c r="ORV241" s="49"/>
      <c r="ORW241" s="49"/>
      <c r="ORX241" s="49"/>
      <c r="ORY241" s="99"/>
      <c r="ORZ241" s="98"/>
      <c r="OSA241" s="49"/>
      <c r="OSB241" s="405"/>
      <c r="OSC241" s="405"/>
      <c r="OSD241" s="277"/>
      <c r="OSE241" s="277"/>
      <c r="OSF241" s="277"/>
      <c r="OSG241" s="277"/>
      <c r="OSH241" s="277"/>
      <c r="OSI241" s="277"/>
      <c r="OSJ241" s="277"/>
      <c r="OSK241" s="277"/>
      <c r="OSL241" s="402"/>
      <c r="OSM241" s="404"/>
      <c r="OSN241" s="49"/>
      <c r="OSO241" s="49"/>
      <c r="OSP241" s="49"/>
      <c r="OSQ241" s="99"/>
      <c r="OSR241" s="98"/>
      <c r="OSS241" s="49"/>
      <c r="OST241" s="405"/>
      <c r="OSU241" s="405"/>
      <c r="OSV241" s="277"/>
      <c r="OSW241" s="277"/>
      <c r="OSX241" s="277"/>
      <c r="OSY241" s="277"/>
      <c r="OSZ241" s="277"/>
      <c r="OTA241" s="277"/>
      <c r="OTB241" s="277"/>
      <c r="OTC241" s="277"/>
      <c r="OTD241" s="402"/>
      <c r="OTE241" s="404"/>
      <c r="OTF241" s="49"/>
      <c r="OTG241" s="49"/>
      <c r="OTH241" s="49"/>
      <c r="OTI241" s="99"/>
      <c r="OTJ241" s="98"/>
      <c r="OTK241" s="49"/>
      <c r="OTL241" s="405"/>
      <c r="OTM241" s="405"/>
      <c r="OTN241" s="277"/>
      <c r="OTO241" s="277"/>
      <c r="OTP241" s="277"/>
      <c r="OTQ241" s="277"/>
      <c r="OTR241" s="277"/>
      <c r="OTS241" s="277"/>
      <c r="OTT241" s="277"/>
      <c r="OTU241" s="277"/>
      <c r="OTV241" s="402"/>
      <c r="OTW241" s="404"/>
      <c r="OTX241" s="49"/>
      <c r="OTY241" s="49"/>
      <c r="OTZ241" s="49"/>
      <c r="OUA241" s="99"/>
      <c r="OUB241" s="98"/>
      <c r="OUC241" s="49"/>
      <c r="OUD241" s="405"/>
      <c r="OUE241" s="405"/>
      <c r="OUF241" s="277"/>
      <c r="OUG241" s="277"/>
      <c r="OUH241" s="277"/>
      <c r="OUI241" s="277"/>
      <c r="OUJ241" s="277"/>
      <c r="OUK241" s="277"/>
      <c r="OUL241" s="277"/>
      <c r="OUM241" s="277"/>
      <c r="OUN241" s="402"/>
      <c r="OUO241" s="404"/>
      <c r="OUP241" s="49"/>
      <c r="OUQ241" s="49"/>
      <c r="OUR241" s="49"/>
      <c r="OUS241" s="99"/>
      <c r="OUT241" s="98"/>
      <c r="OUU241" s="49"/>
      <c r="OUV241" s="405"/>
      <c r="OUW241" s="405"/>
      <c r="OUX241" s="277"/>
      <c r="OUY241" s="277"/>
      <c r="OUZ241" s="277"/>
      <c r="OVA241" s="277"/>
      <c r="OVB241" s="277"/>
      <c r="OVC241" s="277"/>
      <c r="OVD241" s="277"/>
      <c r="OVE241" s="277"/>
      <c r="OVF241" s="402"/>
      <c r="OVG241" s="404"/>
      <c r="OVH241" s="49"/>
      <c r="OVI241" s="49"/>
      <c r="OVJ241" s="49"/>
      <c r="OVK241" s="99"/>
      <c r="OVL241" s="98"/>
      <c r="OVM241" s="49"/>
      <c r="OVN241" s="405"/>
      <c r="OVO241" s="405"/>
      <c r="OVP241" s="277"/>
      <c r="OVQ241" s="277"/>
      <c r="OVR241" s="277"/>
      <c r="OVS241" s="277"/>
      <c r="OVT241" s="277"/>
      <c r="OVU241" s="277"/>
      <c r="OVV241" s="277"/>
      <c r="OVW241" s="277"/>
      <c r="OVX241" s="402"/>
      <c r="OVY241" s="404"/>
      <c r="OVZ241" s="49"/>
      <c r="OWA241" s="49"/>
      <c r="OWB241" s="49"/>
      <c r="OWC241" s="99"/>
      <c r="OWD241" s="98"/>
      <c r="OWE241" s="49"/>
      <c r="OWF241" s="405"/>
      <c r="OWG241" s="405"/>
      <c r="OWH241" s="277"/>
      <c r="OWI241" s="277"/>
      <c r="OWJ241" s="277"/>
      <c r="OWK241" s="277"/>
      <c r="OWL241" s="277"/>
      <c r="OWM241" s="277"/>
      <c r="OWN241" s="277"/>
      <c r="OWO241" s="277"/>
      <c r="OWP241" s="402"/>
      <c r="OWQ241" s="404"/>
      <c r="OWR241" s="49"/>
      <c r="OWS241" s="49"/>
      <c r="OWT241" s="49"/>
      <c r="OWU241" s="99"/>
      <c r="OWV241" s="98"/>
      <c r="OWW241" s="49"/>
      <c r="OWX241" s="405"/>
      <c r="OWY241" s="405"/>
      <c r="OWZ241" s="277"/>
      <c r="OXA241" s="277"/>
      <c r="OXB241" s="277"/>
      <c r="OXC241" s="277"/>
      <c r="OXD241" s="277"/>
      <c r="OXE241" s="277"/>
      <c r="OXF241" s="277"/>
      <c r="OXG241" s="277"/>
      <c r="OXH241" s="402"/>
      <c r="OXI241" s="404"/>
      <c r="OXJ241" s="49"/>
      <c r="OXK241" s="49"/>
      <c r="OXL241" s="49"/>
      <c r="OXM241" s="99"/>
      <c r="OXN241" s="98"/>
      <c r="OXO241" s="49"/>
      <c r="OXP241" s="405"/>
      <c r="OXQ241" s="405"/>
      <c r="OXR241" s="277"/>
      <c r="OXS241" s="277"/>
      <c r="OXT241" s="277"/>
      <c r="OXU241" s="277"/>
      <c r="OXV241" s="277"/>
      <c r="OXW241" s="277"/>
      <c r="OXX241" s="277"/>
      <c r="OXY241" s="277"/>
      <c r="OXZ241" s="402"/>
      <c r="OYA241" s="404"/>
      <c r="OYB241" s="49"/>
      <c r="OYC241" s="49"/>
      <c r="OYD241" s="49"/>
      <c r="OYE241" s="99"/>
      <c r="OYF241" s="98"/>
      <c r="OYG241" s="49"/>
      <c r="OYH241" s="405"/>
      <c r="OYI241" s="405"/>
      <c r="OYJ241" s="277"/>
      <c r="OYK241" s="277"/>
      <c r="OYL241" s="277"/>
      <c r="OYM241" s="277"/>
      <c r="OYN241" s="277"/>
      <c r="OYO241" s="277"/>
      <c r="OYP241" s="277"/>
      <c r="OYQ241" s="277"/>
      <c r="OYR241" s="402"/>
      <c r="OYS241" s="404"/>
      <c r="OYT241" s="49"/>
      <c r="OYU241" s="49"/>
      <c r="OYV241" s="49"/>
      <c r="OYW241" s="99"/>
      <c r="OYX241" s="98"/>
      <c r="OYY241" s="49"/>
      <c r="OYZ241" s="405"/>
      <c r="OZA241" s="405"/>
      <c r="OZB241" s="277"/>
      <c r="OZC241" s="277"/>
      <c r="OZD241" s="277"/>
      <c r="OZE241" s="277"/>
      <c r="OZF241" s="277"/>
      <c r="OZG241" s="277"/>
      <c r="OZH241" s="277"/>
      <c r="OZI241" s="277"/>
      <c r="OZJ241" s="402"/>
      <c r="OZK241" s="404"/>
      <c r="OZL241" s="49"/>
      <c r="OZM241" s="49"/>
      <c r="OZN241" s="49"/>
      <c r="OZO241" s="99"/>
      <c r="OZP241" s="98"/>
      <c r="OZQ241" s="49"/>
      <c r="OZR241" s="405"/>
      <c r="OZS241" s="405"/>
      <c r="OZT241" s="277"/>
      <c r="OZU241" s="277"/>
      <c r="OZV241" s="277"/>
      <c r="OZW241" s="277"/>
      <c r="OZX241" s="277"/>
      <c r="OZY241" s="277"/>
      <c r="OZZ241" s="277"/>
      <c r="PAA241" s="277"/>
      <c r="PAB241" s="402"/>
      <c r="PAC241" s="404"/>
      <c r="PAD241" s="49"/>
      <c r="PAE241" s="49"/>
      <c r="PAF241" s="49"/>
      <c r="PAG241" s="99"/>
      <c r="PAH241" s="98"/>
      <c r="PAI241" s="49"/>
      <c r="PAJ241" s="405"/>
      <c r="PAK241" s="405"/>
      <c r="PAL241" s="277"/>
      <c r="PAM241" s="277"/>
      <c r="PAN241" s="277"/>
      <c r="PAO241" s="277"/>
      <c r="PAP241" s="277"/>
      <c r="PAQ241" s="277"/>
      <c r="PAR241" s="277"/>
      <c r="PAS241" s="277"/>
      <c r="PAT241" s="402"/>
      <c r="PAU241" s="404"/>
      <c r="PAV241" s="49"/>
      <c r="PAW241" s="49"/>
      <c r="PAX241" s="49"/>
      <c r="PAY241" s="99"/>
      <c r="PAZ241" s="98"/>
      <c r="PBA241" s="49"/>
      <c r="PBB241" s="405"/>
      <c r="PBC241" s="405"/>
      <c r="PBD241" s="277"/>
      <c r="PBE241" s="277"/>
      <c r="PBF241" s="277"/>
      <c r="PBG241" s="277"/>
      <c r="PBH241" s="277"/>
      <c r="PBI241" s="277"/>
      <c r="PBJ241" s="277"/>
      <c r="PBK241" s="277"/>
      <c r="PBL241" s="402"/>
      <c r="PBM241" s="404"/>
      <c r="PBN241" s="49"/>
      <c r="PBO241" s="49"/>
      <c r="PBP241" s="49"/>
      <c r="PBQ241" s="99"/>
      <c r="PBR241" s="98"/>
      <c r="PBS241" s="49"/>
      <c r="PBT241" s="405"/>
      <c r="PBU241" s="405"/>
      <c r="PBV241" s="277"/>
      <c r="PBW241" s="277"/>
      <c r="PBX241" s="277"/>
      <c r="PBY241" s="277"/>
      <c r="PBZ241" s="277"/>
      <c r="PCA241" s="277"/>
      <c r="PCB241" s="277"/>
      <c r="PCC241" s="277"/>
      <c r="PCD241" s="402"/>
      <c r="PCE241" s="404"/>
      <c r="PCF241" s="49"/>
      <c r="PCG241" s="49"/>
      <c r="PCH241" s="49"/>
      <c r="PCI241" s="99"/>
      <c r="PCJ241" s="98"/>
      <c r="PCK241" s="49"/>
      <c r="PCL241" s="405"/>
      <c r="PCM241" s="405"/>
      <c r="PCN241" s="277"/>
      <c r="PCO241" s="277"/>
      <c r="PCP241" s="277"/>
      <c r="PCQ241" s="277"/>
      <c r="PCR241" s="277"/>
      <c r="PCS241" s="277"/>
      <c r="PCT241" s="277"/>
      <c r="PCU241" s="277"/>
      <c r="PCV241" s="402"/>
      <c r="PCW241" s="404"/>
      <c r="PCX241" s="49"/>
      <c r="PCY241" s="49"/>
      <c r="PCZ241" s="49"/>
      <c r="PDA241" s="99"/>
      <c r="PDB241" s="98"/>
      <c r="PDC241" s="49"/>
      <c r="PDD241" s="405"/>
      <c r="PDE241" s="405"/>
      <c r="PDF241" s="277"/>
      <c r="PDG241" s="277"/>
      <c r="PDH241" s="277"/>
      <c r="PDI241" s="277"/>
      <c r="PDJ241" s="277"/>
      <c r="PDK241" s="277"/>
      <c r="PDL241" s="277"/>
      <c r="PDM241" s="277"/>
      <c r="PDN241" s="402"/>
      <c r="PDO241" s="404"/>
      <c r="PDP241" s="49"/>
      <c r="PDQ241" s="49"/>
      <c r="PDR241" s="49"/>
      <c r="PDS241" s="99"/>
      <c r="PDT241" s="98"/>
      <c r="PDU241" s="49"/>
      <c r="PDV241" s="405"/>
      <c r="PDW241" s="405"/>
      <c r="PDX241" s="277"/>
      <c r="PDY241" s="277"/>
      <c r="PDZ241" s="277"/>
      <c r="PEA241" s="277"/>
      <c r="PEB241" s="277"/>
      <c r="PEC241" s="277"/>
      <c r="PED241" s="277"/>
      <c r="PEE241" s="277"/>
      <c r="PEF241" s="402"/>
      <c r="PEG241" s="404"/>
      <c r="PEH241" s="49"/>
      <c r="PEI241" s="49"/>
      <c r="PEJ241" s="49"/>
      <c r="PEK241" s="99"/>
      <c r="PEL241" s="98"/>
      <c r="PEM241" s="49"/>
      <c r="PEN241" s="405"/>
      <c r="PEO241" s="405"/>
      <c r="PEP241" s="277"/>
      <c r="PEQ241" s="277"/>
      <c r="PER241" s="277"/>
      <c r="PES241" s="277"/>
      <c r="PET241" s="277"/>
      <c r="PEU241" s="277"/>
      <c r="PEV241" s="277"/>
      <c r="PEW241" s="277"/>
      <c r="PEX241" s="402"/>
      <c r="PEY241" s="404"/>
      <c r="PEZ241" s="49"/>
      <c r="PFA241" s="49"/>
      <c r="PFB241" s="49"/>
      <c r="PFC241" s="99"/>
      <c r="PFD241" s="98"/>
      <c r="PFE241" s="49"/>
      <c r="PFF241" s="405"/>
      <c r="PFG241" s="405"/>
      <c r="PFH241" s="277"/>
      <c r="PFI241" s="277"/>
      <c r="PFJ241" s="277"/>
      <c r="PFK241" s="277"/>
      <c r="PFL241" s="277"/>
      <c r="PFM241" s="277"/>
      <c r="PFN241" s="277"/>
      <c r="PFO241" s="277"/>
      <c r="PFP241" s="402"/>
      <c r="PFQ241" s="404"/>
      <c r="PFR241" s="49"/>
      <c r="PFS241" s="49"/>
      <c r="PFT241" s="49"/>
      <c r="PFU241" s="99"/>
      <c r="PFV241" s="98"/>
      <c r="PFW241" s="49"/>
      <c r="PFX241" s="405"/>
      <c r="PFY241" s="405"/>
      <c r="PFZ241" s="277"/>
      <c r="PGA241" s="277"/>
      <c r="PGB241" s="277"/>
      <c r="PGC241" s="277"/>
      <c r="PGD241" s="277"/>
      <c r="PGE241" s="277"/>
      <c r="PGF241" s="277"/>
      <c r="PGG241" s="277"/>
      <c r="PGH241" s="402"/>
      <c r="PGI241" s="404"/>
      <c r="PGJ241" s="49"/>
      <c r="PGK241" s="49"/>
      <c r="PGL241" s="49"/>
      <c r="PGM241" s="99"/>
      <c r="PGN241" s="98"/>
      <c r="PGO241" s="49"/>
      <c r="PGP241" s="405"/>
      <c r="PGQ241" s="405"/>
      <c r="PGR241" s="277"/>
      <c r="PGS241" s="277"/>
      <c r="PGT241" s="277"/>
      <c r="PGU241" s="277"/>
      <c r="PGV241" s="277"/>
      <c r="PGW241" s="277"/>
      <c r="PGX241" s="277"/>
      <c r="PGY241" s="277"/>
      <c r="PGZ241" s="402"/>
      <c r="PHA241" s="404"/>
      <c r="PHB241" s="49"/>
      <c r="PHC241" s="49"/>
      <c r="PHD241" s="49"/>
      <c r="PHE241" s="99"/>
      <c r="PHF241" s="98"/>
      <c r="PHG241" s="49"/>
      <c r="PHH241" s="405"/>
      <c r="PHI241" s="405"/>
      <c r="PHJ241" s="277"/>
      <c r="PHK241" s="277"/>
      <c r="PHL241" s="277"/>
      <c r="PHM241" s="277"/>
      <c r="PHN241" s="277"/>
      <c r="PHO241" s="277"/>
      <c r="PHP241" s="277"/>
      <c r="PHQ241" s="277"/>
      <c r="PHR241" s="402"/>
      <c r="PHS241" s="404"/>
      <c r="PHT241" s="49"/>
      <c r="PHU241" s="49"/>
      <c r="PHV241" s="49"/>
      <c r="PHW241" s="99"/>
      <c r="PHX241" s="98"/>
      <c r="PHY241" s="49"/>
      <c r="PHZ241" s="405"/>
      <c r="PIA241" s="405"/>
      <c r="PIB241" s="277"/>
      <c r="PIC241" s="277"/>
      <c r="PID241" s="277"/>
      <c r="PIE241" s="277"/>
      <c r="PIF241" s="277"/>
      <c r="PIG241" s="277"/>
      <c r="PIH241" s="277"/>
      <c r="PII241" s="277"/>
      <c r="PIJ241" s="402"/>
      <c r="PIK241" s="404"/>
      <c r="PIL241" s="49"/>
      <c r="PIM241" s="49"/>
      <c r="PIN241" s="49"/>
      <c r="PIO241" s="99"/>
      <c r="PIP241" s="98"/>
      <c r="PIQ241" s="49"/>
      <c r="PIR241" s="405"/>
      <c r="PIS241" s="405"/>
      <c r="PIT241" s="277"/>
      <c r="PIU241" s="277"/>
      <c r="PIV241" s="277"/>
      <c r="PIW241" s="277"/>
      <c r="PIX241" s="277"/>
      <c r="PIY241" s="277"/>
      <c r="PIZ241" s="277"/>
      <c r="PJA241" s="277"/>
      <c r="PJB241" s="402"/>
      <c r="PJC241" s="404"/>
      <c r="PJD241" s="49"/>
      <c r="PJE241" s="49"/>
      <c r="PJF241" s="49"/>
      <c r="PJG241" s="99"/>
      <c r="PJH241" s="98"/>
      <c r="PJI241" s="49"/>
      <c r="PJJ241" s="405"/>
      <c r="PJK241" s="405"/>
      <c r="PJL241" s="277"/>
      <c r="PJM241" s="277"/>
      <c r="PJN241" s="277"/>
      <c r="PJO241" s="277"/>
      <c r="PJP241" s="277"/>
      <c r="PJQ241" s="277"/>
      <c r="PJR241" s="277"/>
      <c r="PJS241" s="277"/>
      <c r="PJT241" s="402"/>
      <c r="PJU241" s="404"/>
      <c r="PJV241" s="49"/>
      <c r="PJW241" s="49"/>
      <c r="PJX241" s="49"/>
      <c r="PJY241" s="99"/>
      <c r="PJZ241" s="98"/>
      <c r="PKA241" s="49"/>
      <c r="PKB241" s="405"/>
      <c r="PKC241" s="405"/>
      <c r="PKD241" s="277"/>
      <c r="PKE241" s="277"/>
      <c r="PKF241" s="277"/>
      <c r="PKG241" s="277"/>
      <c r="PKH241" s="277"/>
      <c r="PKI241" s="277"/>
      <c r="PKJ241" s="277"/>
      <c r="PKK241" s="277"/>
      <c r="PKL241" s="402"/>
      <c r="PKM241" s="404"/>
      <c r="PKN241" s="49"/>
      <c r="PKO241" s="49"/>
      <c r="PKP241" s="49"/>
      <c r="PKQ241" s="99"/>
      <c r="PKR241" s="98"/>
      <c r="PKS241" s="49"/>
      <c r="PKT241" s="405"/>
      <c r="PKU241" s="405"/>
      <c r="PKV241" s="277"/>
      <c r="PKW241" s="277"/>
      <c r="PKX241" s="277"/>
      <c r="PKY241" s="277"/>
      <c r="PKZ241" s="277"/>
      <c r="PLA241" s="277"/>
      <c r="PLB241" s="277"/>
      <c r="PLC241" s="277"/>
      <c r="PLD241" s="402"/>
      <c r="PLE241" s="404"/>
      <c r="PLF241" s="49"/>
      <c r="PLG241" s="49"/>
      <c r="PLH241" s="49"/>
      <c r="PLI241" s="99"/>
      <c r="PLJ241" s="98"/>
      <c r="PLK241" s="49"/>
      <c r="PLL241" s="405"/>
      <c r="PLM241" s="405"/>
      <c r="PLN241" s="277"/>
      <c r="PLO241" s="277"/>
      <c r="PLP241" s="277"/>
      <c r="PLQ241" s="277"/>
      <c r="PLR241" s="277"/>
      <c r="PLS241" s="277"/>
      <c r="PLT241" s="277"/>
      <c r="PLU241" s="277"/>
      <c r="PLV241" s="402"/>
      <c r="PLW241" s="404"/>
      <c r="PLX241" s="49"/>
      <c r="PLY241" s="49"/>
      <c r="PLZ241" s="49"/>
      <c r="PMA241" s="99"/>
      <c r="PMB241" s="98"/>
      <c r="PMC241" s="49"/>
      <c r="PMD241" s="405"/>
      <c r="PME241" s="405"/>
      <c r="PMF241" s="277"/>
      <c r="PMG241" s="277"/>
      <c r="PMH241" s="277"/>
      <c r="PMI241" s="277"/>
      <c r="PMJ241" s="277"/>
      <c r="PMK241" s="277"/>
      <c r="PML241" s="277"/>
      <c r="PMM241" s="277"/>
      <c r="PMN241" s="402"/>
      <c r="PMO241" s="404"/>
      <c r="PMP241" s="49"/>
      <c r="PMQ241" s="49"/>
      <c r="PMR241" s="49"/>
      <c r="PMS241" s="99"/>
      <c r="PMT241" s="98"/>
      <c r="PMU241" s="49"/>
      <c r="PMV241" s="405"/>
      <c r="PMW241" s="405"/>
      <c r="PMX241" s="277"/>
      <c r="PMY241" s="277"/>
      <c r="PMZ241" s="277"/>
      <c r="PNA241" s="277"/>
      <c r="PNB241" s="277"/>
      <c r="PNC241" s="277"/>
      <c r="PND241" s="277"/>
      <c r="PNE241" s="277"/>
      <c r="PNF241" s="402"/>
      <c r="PNG241" s="404"/>
      <c r="PNH241" s="49"/>
      <c r="PNI241" s="49"/>
      <c r="PNJ241" s="49"/>
      <c r="PNK241" s="99"/>
      <c r="PNL241" s="98"/>
      <c r="PNM241" s="49"/>
      <c r="PNN241" s="405"/>
      <c r="PNO241" s="405"/>
      <c r="PNP241" s="277"/>
      <c r="PNQ241" s="277"/>
      <c r="PNR241" s="277"/>
      <c r="PNS241" s="277"/>
      <c r="PNT241" s="277"/>
      <c r="PNU241" s="277"/>
      <c r="PNV241" s="277"/>
      <c r="PNW241" s="277"/>
      <c r="PNX241" s="402"/>
      <c r="PNY241" s="404"/>
      <c r="PNZ241" s="49"/>
      <c r="POA241" s="49"/>
      <c r="POB241" s="49"/>
      <c r="POC241" s="99"/>
      <c r="POD241" s="98"/>
      <c r="POE241" s="49"/>
      <c r="POF241" s="405"/>
      <c r="POG241" s="405"/>
      <c r="POH241" s="277"/>
      <c r="POI241" s="277"/>
      <c r="POJ241" s="277"/>
      <c r="POK241" s="277"/>
      <c r="POL241" s="277"/>
      <c r="POM241" s="277"/>
      <c r="PON241" s="277"/>
      <c r="POO241" s="277"/>
      <c r="POP241" s="402"/>
      <c r="POQ241" s="404"/>
      <c r="POR241" s="49"/>
      <c r="POS241" s="49"/>
      <c r="POT241" s="49"/>
      <c r="POU241" s="99"/>
      <c r="POV241" s="98"/>
      <c r="POW241" s="49"/>
      <c r="POX241" s="405"/>
      <c r="POY241" s="405"/>
      <c r="POZ241" s="277"/>
      <c r="PPA241" s="277"/>
      <c r="PPB241" s="277"/>
      <c r="PPC241" s="277"/>
      <c r="PPD241" s="277"/>
      <c r="PPE241" s="277"/>
      <c r="PPF241" s="277"/>
      <c r="PPG241" s="277"/>
      <c r="PPH241" s="402"/>
      <c r="PPI241" s="404"/>
      <c r="PPJ241" s="49"/>
      <c r="PPK241" s="49"/>
      <c r="PPL241" s="49"/>
      <c r="PPM241" s="99"/>
      <c r="PPN241" s="98"/>
      <c r="PPO241" s="49"/>
      <c r="PPP241" s="405"/>
      <c r="PPQ241" s="405"/>
      <c r="PPR241" s="277"/>
      <c r="PPS241" s="277"/>
      <c r="PPT241" s="277"/>
      <c r="PPU241" s="277"/>
      <c r="PPV241" s="277"/>
      <c r="PPW241" s="277"/>
      <c r="PPX241" s="277"/>
      <c r="PPY241" s="277"/>
      <c r="PPZ241" s="402"/>
      <c r="PQA241" s="404"/>
      <c r="PQB241" s="49"/>
      <c r="PQC241" s="49"/>
      <c r="PQD241" s="49"/>
      <c r="PQE241" s="99"/>
      <c r="PQF241" s="98"/>
      <c r="PQG241" s="49"/>
      <c r="PQH241" s="405"/>
      <c r="PQI241" s="405"/>
      <c r="PQJ241" s="277"/>
      <c r="PQK241" s="277"/>
      <c r="PQL241" s="277"/>
      <c r="PQM241" s="277"/>
      <c r="PQN241" s="277"/>
      <c r="PQO241" s="277"/>
      <c r="PQP241" s="277"/>
      <c r="PQQ241" s="277"/>
      <c r="PQR241" s="402"/>
      <c r="PQS241" s="404"/>
      <c r="PQT241" s="49"/>
      <c r="PQU241" s="49"/>
      <c r="PQV241" s="49"/>
      <c r="PQW241" s="99"/>
      <c r="PQX241" s="98"/>
      <c r="PQY241" s="49"/>
      <c r="PQZ241" s="405"/>
      <c r="PRA241" s="405"/>
      <c r="PRB241" s="277"/>
      <c r="PRC241" s="277"/>
      <c r="PRD241" s="277"/>
      <c r="PRE241" s="277"/>
      <c r="PRF241" s="277"/>
      <c r="PRG241" s="277"/>
      <c r="PRH241" s="277"/>
      <c r="PRI241" s="277"/>
      <c r="PRJ241" s="402"/>
      <c r="PRK241" s="404"/>
      <c r="PRL241" s="49"/>
      <c r="PRM241" s="49"/>
      <c r="PRN241" s="49"/>
      <c r="PRO241" s="99"/>
      <c r="PRP241" s="98"/>
      <c r="PRQ241" s="49"/>
      <c r="PRR241" s="405"/>
      <c r="PRS241" s="405"/>
      <c r="PRT241" s="277"/>
      <c r="PRU241" s="277"/>
      <c r="PRV241" s="277"/>
      <c r="PRW241" s="277"/>
      <c r="PRX241" s="277"/>
      <c r="PRY241" s="277"/>
      <c r="PRZ241" s="277"/>
      <c r="PSA241" s="277"/>
      <c r="PSB241" s="402"/>
      <c r="PSC241" s="404"/>
      <c r="PSD241" s="49"/>
      <c r="PSE241" s="49"/>
      <c r="PSF241" s="49"/>
      <c r="PSG241" s="99"/>
      <c r="PSH241" s="98"/>
      <c r="PSI241" s="49"/>
      <c r="PSJ241" s="405"/>
      <c r="PSK241" s="405"/>
      <c r="PSL241" s="277"/>
      <c r="PSM241" s="277"/>
      <c r="PSN241" s="277"/>
      <c r="PSO241" s="277"/>
      <c r="PSP241" s="277"/>
      <c r="PSQ241" s="277"/>
      <c r="PSR241" s="277"/>
      <c r="PSS241" s="277"/>
      <c r="PST241" s="402"/>
      <c r="PSU241" s="404"/>
      <c r="PSV241" s="49"/>
      <c r="PSW241" s="49"/>
      <c r="PSX241" s="49"/>
      <c r="PSY241" s="99"/>
      <c r="PSZ241" s="98"/>
      <c r="PTA241" s="49"/>
      <c r="PTB241" s="405"/>
      <c r="PTC241" s="405"/>
      <c r="PTD241" s="277"/>
      <c r="PTE241" s="277"/>
      <c r="PTF241" s="277"/>
      <c r="PTG241" s="277"/>
      <c r="PTH241" s="277"/>
      <c r="PTI241" s="277"/>
      <c r="PTJ241" s="277"/>
      <c r="PTK241" s="277"/>
      <c r="PTL241" s="402"/>
      <c r="PTM241" s="404"/>
      <c r="PTN241" s="49"/>
      <c r="PTO241" s="49"/>
      <c r="PTP241" s="49"/>
      <c r="PTQ241" s="99"/>
      <c r="PTR241" s="98"/>
      <c r="PTS241" s="49"/>
      <c r="PTT241" s="405"/>
      <c r="PTU241" s="405"/>
      <c r="PTV241" s="277"/>
      <c r="PTW241" s="277"/>
      <c r="PTX241" s="277"/>
      <c r="PTY241" s="277"/>
      <c r="PTZ241" s="277"/>
      <c r="PUA241" s="277"/>
      <c r="PUB241" s="277"/>
      <c r="PUC241" s="277"/>
      <c r="PUD241" s="402"/>
      <c r="PUE241" s="404"/>
      <c r="PUF241" s="49"/>
      <c r="PUG241" s="49"/>
      <c r="PUH241" s="49"/>
      <c r="PUI241" s="99"/>
      <c r="PUJ241" s="98"/>
      <c r="PUK241" s="49"/>
      <c r="PUL241" s="405"/>
      <c r="PUM241" s="405"/>
      <c r="PUN241" s="277"/>
      <c r="PUO241" s="277"/>
      <c r="PUP241" s="277"/>
      <c r="PUQ241" s="277"/>
      <c r="PUR241" s="277"/>
      <c r="PUS241" s="277"/>
      <c r="PUT241" s="277"/>
      <c r="PUU241" s="277"/>
      <c r="PUV241" s="402"/>
      <c r="PUW241" s="404"/>
      <c r="PUX241" s="49"/>
      <c r="PUY241" s="49"/>
      <c r="PUZ241" s="49"/>
      <c r="PVA241" s="99"/>
      <c r="PVB241" s="98"/>
      <c r="PVC241" s="49"/>
      <c r="PVD241" s="405"/>
      <c r="PVE241" s="405"/>
      <c r="PVF241" s="277"/>
      <c r="PVG241" s="277"/>
      <c r="PVH241" s="277"/>
      <c r="PVI241" s="277"/>
      <c r="PVJ241" s="277"/>
      <c r="PVK241" s="277"/>
      <c r="PVL241" s="277"/>
      <c r="PVM241" s="277"/>
      <c r="PVN241" s="402"/>
      <c r="PVO241" s="404"/>
      <c r="PVP241" s="49"/>
      <c r="PVQ241" s="49"/>
      <c r="PVR241" s="49"/>
      <c r="PVS241" s="99"/>
      <c r="PVT241" s="98"/>
      <c r="PVU241" s="49"/>
      <c r="PVV241" s="405"/>
      <c r="PVW241" s="405"/>
      <c r="PVX241" s="277"/>
      <c r="PVY241" s="277"/>
      <c r="PVZ241" s="277"/>
      <c r="PWA241" s="277"/>
      <c r="PWB241" s="277"/>
      <c r="PWC241" s="277"/>
      <c r="PWD241" s="277"/>
      <c r="PWE241" s="277"/>
      <c r="PWF241" s="402"/>
      <c r="PWG241" s="404"/>
      <c r="PWH241" s="49"/>
      <c r="PWI241" s="49"/>
      <c r="PWJ241" s="49"/>
      <c r="PWK241" s="99"/>
      <c r="PWL241" s="98"/>
      <c r="PWM241" s="49"/>
      <c r="PWN241" s="405"/>
      <c r="PWO241" s="405"/>
      <c r="PWP241" s="277"/>
      <c r="PWQ241" s="277"/>
      <c r="PWR241" s="277"/>
      <c r="PWS241" s="277"/>
      <c r="PWT241" s="277"/>
      <c r="PWU241" s="277"/>
      <c r="PWV241" s="277"/>
      <c r="PWW241" s="277"/>
      <c r="PWX241" s="402"/>
      <c r="PWY241" s="404"/>
      <c r="PWZ241" s="49"/>
      <c r="PXA241" s="49"/>
      <c r="PXB241" s="49"/>
      <c r="PXC241" s="99"/>
      <c r="PXD241" s="98"/>
      <c r="PXE241" s="49"/>
      <c r="PXF241" s="405"/>
      <c r="PXG241" s="405"/>
      <c r="PXH241" s="277"/>
      <c r="PXI241" s="277"/>
      <c r="PXJ241" s="277"/>
      <c r="PXK241" s="277"/>
      <c r="PXL241" s="277"/>
      <c r="PXM241" s="277"/>
      <c r="PXN241" s="277"/>
      <c r="PXO241" s="277"/>
      <c r="PXP241" s="402"/>
      <c r="PXQ241" s="404"/>
      <c r="PXR241" s="49"/>
      <c r="PXS241" s="49"/>
      <c r="PXT241" s="49"/>
      <c r="PXU241" s="99"/>
      <c r="PXV241" s="98"/>
      <c r="PXW241" s="49"/>
      <c r="PXX241" s="405"/>
      <c r="PXY241" s="405"/>
      <c r="PXZ241" s="277"/>
      <c r="PYA241" s="277"/>
      <c r="PYB241" s="277"/>
      <c r="PYC241" s="277"/>
      <c r="PYD241" s="277"/>
      <c r="PYE241" s="277"/>
      <c r="PYF241" s="277"/>
      <c r="PYG241" s="277"/>
      <c r="PYH241" s="402"/>
      <c r="PYI241" s="404"/>
      <c r="PYJ241" s="49"/>
      <c r="PYK241" s="49"/>
      <c r="PYL241" s="49"/>
      <c r="PYM241" s="99"/>
      <c r="PYN241" s="98"/>
      <c r="PYO241" s="49"/>
      <c r="PYP241" s="405"/>
      <c r="PYQ241" s="405"/>
      <c r="PYR241" s="277"/>
      <c r="PYS241" s="277"/>
      <c r="PYT241" s="277"/>
      <c r="PYU241" s="277"/>
      <c r="PYV241" s="277"/>
      <c r="PYW241" s="277"/>
      <c r="PYX241" s="277"/>
      <c r="PYY241" s="277"/>
      <c r="PYZ241" s="402"/>
      <c r="PZA241" s="404"/>
      <c r="PZB241" s="49"/>
      <c r="PZC241" s="49"/>
      <c r="PZD241" s="49"/>
      <c r="PZE241" s="99"/>
      <c r="PZF241" s="98"/>
      <c r="PZG241" s="49"/>
      <c r="PZH241" s="405"/>
      <c r="PZI241" s="405"/>
      <c r="PZJ241" s="277"/>
      <c r="PZK241" s="277"/>
      <c r="PZL241" s="277"/>
      <c r="PZM241" s="277"/>
      <c r="PZN241" s="277"/>
      <c r="PZO241" s="277"/>
      <c r="PZP241" s="277"/>
      <c r="PZQ241" s="277"/>
      <c r="PZR241" s="402"/>
      <c r="PZS241" s="404"/>
      <c r="PZT241" s="49"/>
      <c r="PZU241" s="49"/>
      <c r="PZV241" s="49"/>
      <c r="PZW241" s="99"/>
      <c r="PZX241" s="98"/>
      <c r="PZY241" s="49"/>
      <c r="PZZ241" s="405"/>
      <c r="QAA241" s="405"/>
      <c r="QAB241" s="277"/>
      <c r="QAC241" s="277"/>
      <c r="QAD241" s="277"/>
      <c r="QAE241" s="277"/>
      <c r="QAF241" s="277"/>
      <c r="QAG241" s="277"/>
      <c r="QAH241" s="277"/>
      <c r="QAI241" s="277"/>
      <c r="QAJ241" s="402"/>
      <c r="QAK241" s="404"/>
      <c r="QAL241" s="49"/>
      <c r="QAM241" s="49"/>
      <c r="QAN241" s="49"/>
      <c r="QAO241" s="99"/>
      <c r="QAP241" s="98"/>
      <c r="QAQ241" s="49"/>
      <c r="QAR241" s="405"/>
      <c r="QAS241" s="405"/>
      <c r="QAT241" s="277"/>
      <c r="QAU241" s="277"/>
      <c r="QAV241" s="277"/>
      <c r="QAW241" s="277"/>
      <c r="QAX241" s="277"/>
      <c r="QAY241" s="277"/>
      <c r="QAZ241" s="277"/>
      <c r="QBA241" s="277"/>
      <c r="QBB241" s="402"/>
      <c r="QBC241" s="404"/>
      <c r="QBD241" s="49"/>
      <c r="QBE241" s="49"/>
      <c r="QBF241" s="49"/>
      <c r="QBG241" s="99"/>
      <c r="QBH241" s="98"/>
      <c r="QBI241" s="49"/>
      <c r="QBJ241" s="405"/>
      <c r="QBK241" s="405"/>
      <c r="QBL241" s="277"/>
      <c r="QBM241" s="277"/>
      <c r="QBN241" s="277"/>
      <c r="QBO241" s="277"/>
      <c r="QBP241" s="277"/>
      <c r="QBQ241" s="277"/>
      <c r="QBR241" s="277"/>
      <c r="QBS241" s="277"/>
      <c r="QBT241" s="402"/>
      <c r="QBU241" s="404"/>
      <c r="QBV241" s="49"/>
      <c r="QBW241" s="49"/>
      <c r="QBX241" s="49"/>
      <c r="QBY241" s="99"/>
      <c r="QBZ241" s="98"/>
      <c r="QCA241" s="49"/>
      <c r="QCB241" s="405"/>
      <c r="QCC241" s="405"/>
      <c r="QCD241" s="277"/>
      <c r="QCE241" s="277"/>
      <c r="QCF241" s="277"/>
      <c r="QCG241" s="277"/>
      <c r="QCH241" s="277"/>
      <c r="QCI241" s="277"/>
      <c r="QCJ241" s="277"/>
      <c r="QCK241" s="277"/>
      <c r="QCL241" s="402"/>
      <c r="QCM241" s="404"/>
      <c r="QCN241" s="49"/>
      <c r="QCO241" s="49"/>
      <c r="QCP241" s="49"/>
      <c r="QCQ241" s="99"/>
      <c r="QCR241" s="98"/>
      <c r="QCS241" s="49"/>
      <c r="QCT241" s="405"/>
      <c r="QCU241" s="405"/>
      <c r="QCV241" s="277"/>
      <c r="QCW241" s="277"/>
      <c r="QCX241" s="277"/>
      <c r="QCY241" s="277"/>
      <c r="QCZ241" s="277"/>
      <c r="QDA241" s="277"/>
      <c r="QDB241" s="277"/>
      <c r="QDC241" s="277"/>
      <c r="QDD241" s="402"/>
      <c r="QDE241" s="404"/>
      <c r="QDF241" s="49"/>
      <c r="QDG241" s="49"/>
      <c r="QDH241" s="49"/>
      <c r="QDI241" s="99"/>
      <c r="QDJ241" s="98"/>
      <c r="QDK241" s="49"/>
      <c r="QDL241" s="405"/>
      <c r="QDM241" s="405"/>
      <c r="QDN241" s="277"/>
      <c r="QDO241" s="277"/>
      <c r="QDP241" s="277"/>
      <c r="QDQ241" s="277"/>
      <c r="QDR241" s="277"/>
      <c r="QDS241" s="277"/>
      <c r="QDT241" s="277"/>
      <c r="QDU241" s="277"/>
      <c r="QDV241" s="402"/>
      <c r="QDW241" s="404"/>
      <c r="QDX241" s="49"/>
      <c r="QDY241" s="49"/>
      <c r="QDZ241" s="49"/>
      <c r="QEA241" s="99"/>
      <c r="QEB241" s="98"/>
      <c r="QEC241" s="49"/>
      <c r="QED241" s="405"/>
      <c r="QEE241" s="405"/>
      <c r="QEF241" s="277"/>
      <c r="QEG241" s="277"/>
      <c r="QEH241" s="277"/>
      <c r="QEI241" s="277"/>
      <c r="QEJ241" s="277"/>
      <c r="QEK241" s="277"/>
      <c r="QEL241" s="277"/>
      <c r="QEM241" s="277"/>
      <c r="QEN241" s="402"/>
      <c r="QEO241" s="404"/>
      <c r="QEP241" s="49"/>
      <c r="QEQ241" s="49"/>
      <c r="QER241" s="49"/>
      <c r="QES241" s="99"/>
      <c r="QET241" s="98"/>
      <c r="QEU241" s="49"/>
      <c r="QEV241" s="405"/>
      <c r="QEW241" s="405"/>
      <c r="QEX241" s="277"/>
      <c r="QEY241" s="277"/>
      <c r="QEZ241" s="277"/>
      <c r="QFA241" s="277"/>
      <c r="QFB241" s="277"/>
      <c r="QFC241" s="277"/>
      <c r="QFD241" s="277"/>
      <c r="QFE241" s="277"/>
      <c r="QFF241" s="402"/>
      <c r="QFG241" s="404"/>
      <c r="QFH241" s="49"/>
      <c r="QFI241" s="49"/>
      <c r="QFJ241" s="49"/>
      <c r="QFK241" s="99"/>
      <c r="QFL241" s="98"/>
      <c r="QFM241" s="49"/>
      <c r="QFN241" s="405"/>
      <c r="QFO241" s="405"/>
      <c r="QFP241" s="277"/>
      <c r="QFQ241" s="277"/>
      <c r="QFR241" s="277"/>
      <c r="QFS241" s="277"/>
      <c r="QFT241" s="277"/>
      <c r="QFU241" s="277"/>
      <c r="QFV241" s="277"/>
      <c r="QFW241" s="277"/>
      <c r="QFX241" s="402"/>
      <c r="QFY241" s="404"/>
      <c r="QFZ241" s="49"/>
      <c r="QGA241" s="49"/>
      <c r="QGB241" s="49"/>
      <c r="QGC241" s="99"/>
      <c r="QGD241" s="98"/>
      <c r="QGE241" s="49"/>
      <c r="QGF241" s="405"/>
      <c r="QGG241" s="405"/>
      <c r="QGH241" s="277"/>
      <c r="QGI241" s="277"/>
      <c r="QGJ241" s="277"/>
      <c r="QGK241" s="277"/>
      <c r="QGL241" s="277"/>
      <c r="QGM241" s="277"/>
      <c r="QGN241" s="277"/>
      <c r="QGO241" s="277"/>
      <c r="QGP241" s="402"/>
      <c r="QGQ241" s="404"/>
      <c r="QGR241" s="49"/>
      <c r="QGS241" s="49"/>
      <c r="QGT241" s="49"/>
      <c r="QGU241" s="99"/>
      <c r="QGV241" s="98"/>
      <c r="QGW241" s="49"/>
      <c r="QGX241" s="405"/>
      <c r="QGY241" s="405"/>
      <c r="QGZ241" s="277"/>
      <c r="QHA241" s="277"/>
      <c r="QHB241" s="277"/>
      <c r="QHC241" s="277"/>
      <c r="QHD241" s="277"/>
      <c r="QHE241" s="277"/>
      <c r="QHF241" s="277"/>
      <c r="QHG241" s="277"/>
      <c r="QHH241" s="402"/>
      <c r="QHI241" s="404"/>
      <c r="QHJ241" s="49"/>
      <c r="QHK241" s="49"/>
      <c r="QHL241" s="49"/>
      <c r="QHM241" s="99"/>
      <c r="QHN241" s="98"/>
      <c r="QHO241" s="49"/>
      <c r="QHP241" s="405"/>
      <c r="QHQ241" s="405"/>
      <c r="QHR241" s="277"/>
      <c r="QHS241" s="277"/>
      <c r="QHT241" s="277"/>
      <c r="QHU241" s="277"/>
      <c r="QHV241" s="277"/>
      <c r="QHW241" s="277"/>
      <c r="QHX241" s="277"/>
      <c r="QHY241" s="277"/>
      <c r="QHZ241" s="402"/>
      <c r="QIA241" s="404"/>
      <c r="QIB241" s="49"/>
      <c r="QIC241" s="49"/>
      <c r="QID241" s="49"/>
      <c r="QIE241" s="99"/>
      <c r="QIF241" s="98"/>
      <c r="QIG241" s="49"/>
      <c r="QIH241" s="405"/>
      <c r="QII241" s="405"/>
      <c r="QIJ241" s="277"/>
      <c r="QIK241" s="277"/>
      <c r="QIL241" s="277"/>
      <c r="QIM241" s="277"/>
      <c r="QIN241" s="277"/>
      <c r="QIO241" s="277"/>
      <c r="QIP241" s="277"/>
      <c r="QIQ241" s="277"/>
      <c r="QIR241" s="402"/>
      <c r="QIS241" s="404"/>
      <c r="QIT241" s="49"/>
      <c r="QIU241" s="49"/>
      <c r="QIV241" s="49"/>
      <c r="QIW241" s="99"/>
      <c r="QIX241" s="98"/>
      <c r="QIY241" s="49"/>
      <c r="QIZ241" s="405"/>
      <c r="QJA241" s="405"/>
      <c r="QJB241" s="277"/>
      <c r="QJC241" s="277"/>
      <c r="QJD241" s="277"/>
      <c r="QJE241" s="277"/>
      <c r="QJF241" s="277"/>
      <c r="QJG241" s="277"/>
      <c r="QJH241" s="277"/>
      <c r="QJI241" s="277"/>
      <c r="QJJ241" s="402"/>
      <c r="QJK241" s="404"/>
      <c r="QJL241" s="49"/>
      <c r="QJM241" s="49"/>
      <c r="QJN241" s="49"/>
      <c r="QJO241" s="99"/>
      <c r="QJP241" s="98"/>
      <c r="QJQ241" s="49"/>
      <c r="QJR241" s="405"/>
      <c r="QJS241" s="405"/>
      <c r="QJT241" s="277"/>
      <c r="QJU241" s="277"/>
      <c r="QJV241" s="277"/>
      <c r="QJW241" s="277"/>
      <c r="QJX241" s="277"/>
      <c r="QJY241" s="277"/>
      <c r="QJZ241" s="277"/>
      <c r="QKA241" s="277"/>
      <c r="QKB241" s="402"/>
      <c r="QKC241" s="404"/>
      <c r="QKD241" s="49"/>
      <c r="QKE241" s="49"/>
      <c r="QKF241" s="49"/>
      <c r="QKG241" s="99"/>
      <c r="QKH241" s="98"/>
      <c r="QKI241" s="49"/>
      <c r="QKJ241" s="405"/>
      <c r="QKK241" s="405"/>
      <c r="QKL241" s="277"/>
      <c r="QKM241" s="277"/>
      <c r="QKN241" s="277"/>
      <c r="QKO241" s="277"/>
      <c r="QKP241" s="277"/>
      <c r="QKQ241" s="277"/>
      <c r="QKR241" s="277"/>
      <c r="QKS241" s="277"/>
      <c r="QKT241" s="402"/>
      <c r="QKU241" s="404"/>
      <c r="QKV241" s="49"/>
      <c r="QKW241" s="49"/>
      <c r="QKX241" s="49"/>
      <c r="QKY241" s="99"/>
      <c r="QKZ241" s="98"/>
      <c r="QLA241" s="49"/>
      <c r="QLB241" s="405"/>
      <c r="QLC241" s="405"/>
      <c r="QLD241" s="277"/>
      <c r="QLE241" s="277"/>
      <c r="QLF241" s="277"/>
      <c r="QLG241" s="277"/>
      <c r="QLH241" s="277"/>
      <c r="QLI241" s="277"/>
      <c r="QLJ241" s="277"/>
      <c r="QLK241" s="277"/>
      <c r="QLL241" s="402"/>
      <c r="QLM241" s="404"/>
      <c r="QLN241" s="49"/>
      <c r="QLO241" s="49"/>
      <c r="QLP241" s="49"/>
      <c r="QLQ241" s="99"/>
      <c r="QLR241" s="98"/>
      <c r="QLS241" s="49"/>
      <c r="QLT241" s="405"/>
      <c r="QLU241" s="405"/>
      <c r="QLV241" s="277"/>
      <c r="QLW241" s="277"/>
      <c r="QLX241" s="277"/>
      <c r="QLY241" s="277"/>
      <c r="QLZ241" s="277"/>
      <c r="QMA241" s="277"/>
      <c r="QMB241" s="277"/>
      <c r="QMC241" s="277"/>
      <c r="QMD241" s="402"/>
      <c r="QME241" s="404"/>
      <c r="QMF241" s="49"/>
      <c r="QMG241" s="49"/>
      <c r="QMH241" s="49"/>
      <c r="QMI241" s="99"/>
      <c r="QMJ241" s="98"/>
      <c r="QMK241" s="49"/>
      <c r="QML241" s="405"/>
      <c r="QMM241" s="405"/>
      <c r="QMN241" s="277"/>
      <c r="QMO241" s="277"/>
      <c r="QMP241" s="277"/>
      <c r="QMQ241" s="277"/>
      <c r="QMR241" s="277"/>
      <c r="QMS241" s="277"/>
      <c r="QMT241" s="277"/>
      <c r="QMU241" s="277"/>
      <c r="QMV241" s="402"/>
      <c r="QMW241" s="404"/>
      <c r="QMX241" s="49"/>
      <c r="QMY241" s="49"/>
      <c r="QMZ241" s="49"/>
      <c r="QNA241" s="99"/>
      <c r="QNB241" s="98"/>
      <c r="QNC241" s="49"/>
      <c r="QND241" s="405"/>
      <c r="QNE241" s="405"/>
      <c r="QNF241" s="277"/>
      <c r="QNG241" s="277"/>
      <c r="QNH241" s="277"/>
      <c r="QNI241" s="277"/>
      <c r="QNJ241" s="277"/>
      <c r="QNK241" s="277"/>
      <c r="QNL241" s="277"/>
      <c r="QNM241" s="277"/>
      <c r="QNN241" s="402"/>
      <c r="QNO241" s="404"/>
      <c r="QNP241" s="49"/>
      <c r="QNQ241" s="49"/>
      <c r="QNR241" s="49"/>
      <c r="QNS241" s="99"/>
      <c r="QNT241" s="98"/>
      <c r="QNU241" s="49"/>
      <c r="QNV241" s="405"/>
      <c r="QNW241" s="405"/>
      <c r="QNX241" s="277"/>
      <c r="QNY241" s="277"/>
      <c r="QNZ241" s="277"/>
      <c r="QOA241" s="277"/>
      <c r="QOB241" s="277"/>
      <c r="QOC241" s="277"/>
      <c r="QOD241" s="277"/>
      <c r="QOE241" s="277"/>
      <c r="QOF241" s="402"/>
      <c r="QOG241" s="404"/>
      <c r="QOH241" s="49"/>
      <c r="QOI241" s="49"/>
      <c r="QOJ241" s="49"/>
      <c r="QOK241" s="99"/>
      <c r="QOL241" s="98"/>
      <c r="QOM241" s="49"/>
      <c r="QON241" s="405"/>
      <c r="QOO241" s="405"/>
      <c r="QOP241" s="277"/>
      <c r="QOQ241" s="277"/>
      <c r="QOR241" s="277"/>
      <c r="QOS241" s="277"/>
      <c r="QOT241" s="277"/>
      <c r="QOU241" s="277"/>
      <c r="QOV241" s="277"/>
      <c r="QOW241" s="277"/>
      <c r="QOX241" s="402"/>
      <c r="QOY241" s="404"/>
      <c r="QOZ241" s="49"/>
      <c r="QPA241" s="49"/>
      <c r="QPB241" s="49"/>
      <c r="QPC241" s="99"/>
      <c r="QPD241" s="98"/>
      <c r="QPE241" s="49"/>
      <c r="QPF241" s="405"/>
      <c r="QPG241" s="405"/>
      <c r="QPH241" s="277"/>
      <c r="QPI241" s="277"/>
      <c r="QPJ241" s="277"/>
      <c r="QPK241" s="277"/>
      <c r="QPL241" s="277"/>
      <c r="QPM241" s="277"/>
      <c r="QPN241" s="277"/>
      <c r="QPO241" s="277"/>
      <c r="QPP241" s="402"/>
      <c r="QPQ241" s="404"/>
      <c r="QPR241" s="49"/>
      <c r="QPS241" s="49"/>
      <c r="QPT241" s="49"/>
      <c r="QPU241" s="99"/>
      <c r="QPV241" s="98"/>
      <c r="QPW241" s="49"/>
      <c r="QPX241" s="405"/>
      <c r="QPY241" s="405"/>
      <c r="QPZ241" s="277"/>
      <c r="QQA241" s="277"/>
      <c r="QQB241" s="277"/>
      <c r="QQC241" s="277"/>
      <c r="QQD241" s="277"/>
      <c r="QQE241" s="277"/>
      <c r="QQF241" s="277"/>
      <c r="QQG241" s="277"/>
      <c r="QQH241" s="402"/>
      <c r="QQI241" s="404"/>
      <c r="QQJ241" s="49"/>
      <c r="QQK241" s="49"/>
      <c r="QQL241" s="49"/>
      <c r="QQM241" s="99"/>
      <c r="QQN241" s="98"/>
      <c r="QQO241" s="49"/>
      <c r="QQP241" s="405"/>
      <c r="QQQ241" s="405"/>
      <c r="QQR241" s="277"/>
      <c r="QQS241" s="277"/>
      <c r="QQT241" s="277"/>
      <c r="QQU241" s="277"/>
      <c r="QQV241" s="277"/>
      <c r="QQW241" s="277"/>
      <c r="QQX241" s="277"/>
      <c r="QQY241" s="277"/>
      <c r="QQZ241" s="402"/>
      <c r="QRA241" s="404"/>
      <c r="QRB241" s="49"/>
      <c r="QRC241" s="49"/>
      <c r="QRD241" s="49"/>
      <c r="QRE241" s="99"/>
      <c r="QRF241" s="98"/>
      <c r="QRG241" s="49"/>
      <c r="QRH241" s="405"/>
      <c r="QRI241" s="405"/>
      <c r="QRJ241" s="277"/>
      <c r="QRK241" s="277"/>
      <c r="QRL241" s="277"/>
      <c r="QRM241" s="277"/>
      <c r="QRN241" s="277"/>
      <c r="QRO241" s="277"/>
      <c r="QRP241" s="277"/>
      <c r="QRQ241" s="277"/>
      <c r="QRR241" s="402"/>
      <c r="QRS241" s="404"/>
      <c r="QRT241" s="49"/>
      <c r="QRU241" s="49"/>
      <c r="QRV241" s="49"/>
      <c r="QRW241" s="99"/>
      <c r="QRX241" s="98"/>
      <c r="QRY241" s="49"/>
      <c r="QRZ241" s="405"/>
      <c r="QSA241" s="405"/>
      <c r="QSB241" s="277"/>
      <c r="QSC241" s="277"/>
      <c r="QSD241" s="277"/>
      <c r="QSE241" s="277"/>
      <c r="QSF241" s="277"/>
      <c r="QSG241" s="277"/>
      <c r="QSH241" s="277"/>
      <c r="QSI241" s="277"/>
      <c r="QSJ241" s="402"/>
      <c r="QSK241" s="404"/>
      <c r="QSL241" s="49"/>
      <c r="QSM241" s="49"/>
      <c r="QSN241" s="49"/>
      <c r="QSO241" s="99"/>
      <c r="QSP241" s="98"/>
      <c r="QSQ241" s="49"/>
      <c r="QSR241" s="405"/>
      <c r="QSS241" s="405"/>
      <c r="QST241" s="277"/>
      <c r="QSU241" s="277"/>
      <c r="QSV241" s="277"/>
      <c r="QSW241" s="277"/>
      <c r="QSX241" s="277"/>
      <c r="QSY241" s="277"/>
      <c r="QSZ241" s="277"/>
      <c r="QTA241" s="277"/>
      <c r="QTB241" s="402"/>
      <c r="QTC241" s="404"/>
      <c r="QTD241" s="49"/>
      <c r="QTE241" s="49"/>
      <c r="QTF241" s="49"/>
      <c r="QTG241" s="99"/>
      <c r="QTH241" s="98"/>
      <c r="QTI241" s="49"/>
      <c r="QTJ241" s="405"/>
      <c r="QTK241" s="405"/>
      <c r="QTL241" s="277"/>
      <c r="QTM241" s="277"/>
      <c r="QTN241" s="277"/>
      <c r="QTO241" s="277"/>
      <c r="QTP241" s="277"/>
      <c r="QTQ241" s="277"/>
      <c r="QTR241" s="277"/>
      <c r="QTS241" s="277"/>
      <c r="QTT241" s="402"/>
      <c r="QTU241" s="404"/>
      <c r="QTV241" s="49"/>
      <c r="QTW241" s="49"/>
      <c r="QTX241" s="49"/>
      <c r="QTY241" s="99"/>
      <c r="QTZ241" s="98"/>
      <c r="QUA241" s="49"/>
      <c r="QUB241" s="405"/>
      <c r="QUC241" s="405"/>
      <c r="QUD241" s="277"/>
      <c r="QUE241" s="277"/>
      <c r="QUF241" s="277"/>
      <c r="QUG241" s="277"/>
      <c r="QUH241" s="277"/>
      <c r="QUI241" s="277"/>
      <c r="QUJ241" s="277"/>
      <c r="QUK241" s="277"/>
      <c r="QUL241" s="402"/>
      <c r="QUM241" s="404"/>
      <c r="QUN241" s="49"/>
      <c r="QUO241" s="49"/>
      <c r="QUP241" s="49"/>
      <c r="QUQ241" s="99"/>
      <c r="QUR241" s="98"/>
      <c r="QUS241" s="49"/>
      <c r="QUT241" s="405"/>
      <c r="QUU241" s="405"/>
      <c r="QUV241" s="277"/>
      <c r="QUW241" s="277"/>
      <c r="QUX241" s="277"/>
      <c r="QUY241" s="277"/>
      <c r="QUZ241" s="277"/>
      <c r="QVA241" s="277"/>
      <c r="QVB241" s="277"/>
      <c r="QVC241" s="277"/>
      <c r="QVD241" s="402"/>
      <c r="QVE241" s="404"/>
      <c r="QVF241" s="49"/>
      <c r="QVG241" s="49"/>
      <c r="QVH241" s="49"/>
      <c r="QVI241" s="99"/>
      <c r="QVJ241" s="98"/>
      <c r="QVK241" s="49"/>
      <c r="QVL241" s="405"/>
      <c r="QVM241" s="405"/>
      <c r="QVN241" s="277"/>
      <c r="QVO241" s="277"/>
      <c r="QVP241" s="277"/>
      <c r="QVQ241" s="277"/>
      <c r="QVR241" s="277"/>
      <c r="QVS241" s="277"/>
      <c r="QVT241" s="277"/>
      <c r="QVU241" s="277"/>
      <c r="QVV241" s="402"/>
      <c r="QVW241" s="404"/>
      <c r="QVX241" s="49"/>
      <c r="QVY241" s="49"/>
      <c r="QVZ241" s="49"/>
      <c r="QWA241" s="99"/>
      <c r="QWB241" s="98"/>
      <c r="QWC241" s="49"/>
      <c r="QWD241" s="405"/>
      <c r="QWE241" s="405"/>
      <c r="QWF241" s="277"/>
      <c r="QWG241" s="277"/>
      <c r="QWH241" s="277"/>
      <c r="QWI241" s="277"/>
      <c r="QWJ241" s="277"/>
      <c r="QWK241" s="277"/>
      <c r="QWL241" s="277"/>
      <c r="QWM241" s="277"/>
      <c r="QWN241" s="402"/>
      <c r="QWO241" s="404"/>
      <c r="QWP241" s="49"/>
      <c r="QWQ241" s="49"/>
      <c r="QWR241" s="49"/>
      <c r="QWS241" s="99"/>
      <c r="QWT241" s="98"/>
      <c r="QWU241" s="49"/>
      <c r="QWV241" s="405"/>
      <c r="QWW241" s="405"/>
      <c r="QWX241" s="277"/>
      <c r="QWY241" s="277"/>
      <c r="QWZ241" s="277"/>
      <c r="QXA241" s="277"/>
      <c r="QXB241" s="277"/>
      <c r="QXC241" s="277"/>
      <c r="QXD241" s="277"/>
      <c r="QXE241" s="277"/>
      <c r="QXF241" s="402"/>
      <c r="QXG241" s="404"/>
      <c r="QXH241" s="49"/>
      <c r="QXI241" s="49"/>
      <c r="QXJ241" s="49"/>
      <c r="QXK241" s="99"/>
      <c r="QXL241" s="98"/>
      <c r="QXM241" s="49"/>
      <c r="QXN241" s="405"/>
      <c r="QXO241" s="405"/>
      <c r="QXP241" s="277"/>
      <c r="QXQ241" s="277"/>
      <c r="QXR241" s="277"/>
      <c r="QXS241" s="277"/>
      <c r="QXT241" s="277"/>
      <c r="QXU241" s="277"/>
      <c r="QXV241" s="277"/>
      <c r="QXW241" s="277"/>
      <c r="QXX241" s="402"/>
      <c r="QXY241" s="404"/>
      <c r="QXZ241" s="49"/>
      <c r="QYA241" s="49"/>
      <c r="QYB241" s="49"/>
      <c r="QYC241" s="99"/>
      <c r="QYD241" s="98"/>
      <c r="QYE241" s="49"/>
      <c r="QYF241" s="405"/>
      <c r="QYG241" s="405"/>
      <c r="QYH241" s="277"/>
      <c r="QYI241" s="277"/>
      <c r="QYJ241" s="277"/>
      <c r="QYK241" s="277"/>
      <c r="QYL241" s="277"/>
      <c r="QYM241" s="277"/>
      <c r="QYN241" s="277"/>
      <c r="QYO241" s="277"/>
      <c r="QYP241" s="402"/>
      <c r="QYQ241" s="404"/>
      <c r="QYR241" s="49"/>
      <c r="QYS241" s="49"/>
      <c r="QYT241" s="49"/>
      <c r="QYU241" s="99"/>
      <c r="QYV241" s="98"/>
      <c r="QYW241" s="49"/>
      <c r="QYX241" s="405"/>
      <c r="QYY241" s="405"/>
      <c r="QYZ241" s="277"/>
      <c r="QZA241" s="277"/>
      <c r="QZB241" s="277"/>
      <c r="QZC241" s="277"/>
      <c r="QZD241" s="277"/>
      <c r="QZE241" s="277"/>
      <c r="QZF241" s="277"/>
      <c r="QZG241" s="277"/>
      <c r="QZH241" s="402"/>
      <c r="QZI241" s="404"/>
      <c r="QZJ241" s="49"/>
      <c r="QZK241" s="49"/>
      <c r="QZL241" s="49"/>
      <c r="QZM241" s="99"/>
      <c r="QZN241" s="98"/>
      <c r="QZO241" s="49"/>
      <c r="QZP241" s="405"/>
      <c r="QZQ241" s="405"/>
      <c r="QZR241" s="277"/>
      <c r="QZS241" s="277"/>
      <c r="QZT241" s="277"/>
      <c r="QZU241" s="277"/>
      <c r="QZV241" s="277"/>
      <c r="QZW241" s="277"/>
      <c r="QZX241" s="277"/>
      <c r="QZY241" s="277"/>
      <c r="QZZ241" s="402"/>
      <c r="RAA241" s="404"/>
      <c r="RAB241" s="49"/>
      <c r="RAC241" s="49"/>
      <c r="RAD241" s="49"/>
      <c r="RAE241" s="99"/>
      <c r="RAF241" s="98"/>
      <c r="RAG241" s="49"/>
      <c r="RAH241" s="405"/>
      <c r="RAI241" s="405"/>
      <c r="RAJ241" s="277"/>
      <c r="RAK241" s="277"/>
      <c r="RAL241" s="277"/>
      <c r="RAM241" s="277"/>
      <c r="RAN241" s="277"/>
      <c r="RAO241" s="277"/>
      <c r="RAP241" s="277"/>
      <c r="RAQ241" s="277"/>
      <c r="RAR241" s="402"/>
      <c r="RAS241" s="404"/>
      <c r="RAT241" s="49"/>
      <c r="RAU241" s="49"/>
      <c r="RAV241" s="49"/>
      <c r="RAW241" s="99"/>
      <c r="RAX241" s="98"/>
      <c r="RAY241" s="49"/>
      <c r="RAZ241" s="405"/>
      <c r="RBA241" s="405"/>
      <c r="RBB241" s="277"/>
      <c r="RBC241" s="277"/>
      <c r="RBD241" s="277"/>
      <c r="RBE241" s="277"/>
      <c r="RBF241" s="277"/>
      <c r="RBG241" s="277"/>
      <c r="RBH241" s="277"/>
      <c r="RBI241" s="277"/>
      <c r="RBJ241" s="402"/>
      <c r="RBK241" s="404"/>
      <c r="RBL241" s="49"/>
      <c r="RBM241" s="49"/>
      <c r="RBN241" s="49"/>
      <c r="RBO241" s="99"/>
      <c r="RBP241" s="98"/>
      <c r="RBQ241" s="49"/>
      <c r="RBR241" s="405"/>
      <c r="RBS241" s="405"/>
      <c r="RBT241" s="277"/>
      <c r="RBU241" s="277"/>
      <c r="RBV241" s="277"/>
      <c r="RBW241" s="277"/>
      <c r="RBX241" s="277"/>
      <c r="RBY241" s="277"/>
      <c r="RBZ241" s="277"/>
      <c r="RCA241" s="277"/>
      <c r="RCB241" s="402"/>
      <c r="RCC241" s="404"/>
      <c r="RCD241" s="49"/>
      <c r="RCE241" s="49"/>
      <c r="RCF241" s="49"/>
      <c r="RCG241" s="99"/>
      <c r="RCH241" s="98"/>
      <c r="RCI241" s="49"/>
      <c r="RCJ241" s="405"/>
      <c r="RCK241" s="405"/>
      <c r="RCL241" s="277"/>
      <c r="RCM241" s="277"/>
      <c r="RCN241" s="277"/>
      <c r="RCO241" s="277"/>
      <c r="RCP241" s="277"/>
      <c r="RCQ241" s="277"/>
      <c r="RCR241" s="277"/>
      <c r="RCS241" s="277"/>
      <c r="RCT241" s="402"/>
      <c r="RCU241" s="404"/>
      <c r="RCV241" s="49"/>
      <c r="RCW241" s="49"/>
      <c r="RCX241" s="49"/>
      <c r="RCY241" s="99"/>
      <c r="RCZ241" s="98"/>
      <c r="RDA241" s="49"/>
      <c r="RDB241" s="405"/>
      <c r="RDC241" s="405"/>
      <c r="RDD241" s="277"/>
      <c r="RDE241" s="277"/>
      <c r="RDF241" s="277"/>
      <c r="RDG241" s="277"/>
      <c r="RDH241" s="277"/>
      <c r="RDI241" s="277"/>
      <c r="RDJ241" s="277"/>
      <c r="RDK241" s="277"/>
      <c r="RDL241" s="402"/>
      <c r="RDM241" s="404"/>
      <c r="RDN241" s="49"/>
      <c r="RDO241" s="49"/>
      <c r="RDP241" s="49"/>
      <c r="RDQ241" s="99"/>
      <c r="RDR241" s="98"/>
      <c r="RDS241" s="49"/>
      <c r="RDT241" s="405"/>
      <c r="RDU241" s="405"/>
      <c r="RDV241" s="277"/>
      <c r="RDW241" s="277"/>
      <c r="RDX241" s="277"/>
      <c r="RDY241" s="277"/>
      <c r="RDZ241" s="277"/>
      <c r="REA241" s="277"/>
      <c r="REB241" s="277"/>
      <c r="REC241" s="277"/>
      <c r="RED241" s="402"/>
      <c r="REE241" s="404"/>
      <c r="REF241" s="49"/>
      <c r="REG241" s="49"/>
      <c r="REH241" s="49"/>
      <c r="REI241" s="99"/>
      <c r="REJ241" s="98"/>
      <c r="REK241" s="49"/>
      <c r="REL241" s="405"/>
      <c r="REM241" s="405"/>
      <c r="REN241" s="277"/>
      <c r="REO241" s="277"/>
      <c r="REP241" s="277"/>
      <c r="REQ241" s="277"/>
      <c r="RER241" s="277"/>
      <c r="RES241" s="277"/>
      <c r="RET241" s="277"/>
      <c r="REU241" s="277"/>
      <c r="REV241" s="402"/>
      <c r="REW241" s="404"/>
      <c r="REX241" s="49"/>
      <c r="REY241" s="49"/>
      <c r="REZ241" s="49"/>
      <c r="RFA241" s="99"/>
      <c r="RFB241" s="98"/>
      <c r="RFC241" s="49"/>
      <c r="RFD241" s="405"/>
      <c r="RFE241" s="405"/>
      <c r="RFF241" s="277"/>
      <c r="RFG241" s="277"/>
      <c r="RFH241" s="277"/>
      <c r="RFI241" s="277"/>
      <c r="RFJ241" s="277"/>
      <c r="RFK241" s="277"/>
      <c r="RFL241" s="277"/>
      <c r="RFM241" s="277"/>
      <c r="RFN241" s="402"/>
      <c r="RFO241" s="404"/>
      <c r="RFP241" s="49"/>
      <c r="RFQ241" s="49"/>
      <c r="RFR241" s="49"/>
      <c r="RFS241" s="99"/>
      <c r="RFT241" s="98"/>
      <c r="RFU241" s="49"/>
      <c r="RFV241" s="405"/>
      <c r="RFW241" s="405"/>
      <c r="RFX241" s="277"/>
      <c r="RFY241" s="277"/>
      <c r="RFZ241" s="277"/>
      <c r="RGA241" s="277"/>
      <c r="RGB241" s="277"/>
      <c r="RGC241" s="277"/>
      <c r="RGD241" s="277"/>
      <c r="RGE241" s="277"/>
      <c r="RGF241" s="402"/>
      <c r="RGG241" s="404"/>
      <c r="RGH241" s="49"/>
      <c r="RGI241" s="49"/>
      <c r="RGJ241" s="49"/>
      <c r="RGK241" s="99"/>
      <c r="RGL241" s="98"/>
      <c r="RGM241" s="49"/>
      <c r="RGN241" s="405"/>
      <c r="RGO241" s="405"/>
      <c r="RGP241" s="277"/>
      <c r="RGQ241" s="277"/>
      <c r="RGR241" s="277"/>
      <c r="RGS241" s="277"/>
      <c r="RGT241" s="277"/>
      <c r="RGU241" s="277"/>
      <c r="RGV241" s="277"/>
      <c r="RGW241" s="277"/>
      <c r="RGX241" s="402"/>
      <c r="RGY241" s="404"/>
      <c r="RGZ241" s="49"/>
      <c r="RHA241" s="49"/>
      <c r="RHB241" s="49"/>
      <c r="RHC241" s="99"/>
      <c r="RHD241" s="98"/>
      <c r="RHE241" s="49"/>
      <c r="RHF241" s="405"/>
      <c r="RHG241" s="405"/>
      <c r="RHH241" s="277"/>
      <c r="RHI241" s="277"/>
      <c r="RHJ241" s="277"/>
      <c r="RHK241" s="277"/>
      <c r="RHL241" s="277"/>
      <c r="RHM241" s="277"/>
      <c r="RHN241" s="277"/>
      <c r="RHO241" s="277"/>
      <c r="RHP241" s="402"/>
      <c r="RHQ241" s="404"/>
      <c r="RHR241" s="49"/>
      <c r="RHS241" s="49"/>
      <c r="RHT241" s="49"/>
      <c r="RHU241" s="99"/>
      <c r="RHV241" s="98"/>
      <c r="RHW241" s="49"/>
      <c r="RHX241" s="405"/>
      <c r="RHY241" s="405"/>
      <c r="RHZ241" s="277"/>
      <c r="RIA241" s="277"/>
      <c r="RIB241" s="277"/>
      <c r="RIC241" s="277"/>
      <c r="RID241" s="277"/>
      <c r="RIE241" s="277"/>
      <c r="RIF241" s="277"/>
      <c r="RIG241" s="277"/>
      <c r="RIH241" s="402"/>
      <c r="RII241" s="404"/>
      <c r="RIJ241" s="49"/>
      <c r="RIK241" s="49"/>
      <c r="RIL241" s="49"/>
      <c r="RIM241" s="99"/>
      <c r="RIN241" s="98"/>
      <c r="RIO241" s="49"/>
      <c r="RIP241" s="405"/>
      <c r="RIQ241" s="405"/>
      <c r="RIR241" s="277"/>
      <c r="RIS241" s="277"/>
      <c r="RIT241" s="277"/>
      <c r="RIU241" s="277"/>
      <c r="RIV241" s="277"/>
      <c r="RIW241" s="277"/>
      <c r="RIX241" s="277"/>
      <c r="RIY241" s="277"/>
      <c r="RIZ241" s="402"/>
      <c r="RJA241" s="404"/>
      <c r="RJB241" s="49"/>
      <c r="RJC241" s="49"/>
      <c r="RJD241" s="49"/>
      <c r="RJE241" s="99"/>
      <c r="RJF241" s="98"/>
      <c r="RJG241" s="49"/>
      <c r="RJH241" s="405"/>
      <c r="RJI241" s="405"/>
      <c r="RJJ241" s="277"/>
      <c r="RJK241" s="277"/>
      <c r="RJL241" s="277"/>
      <c r="RJM241" s="277"/>
      <c r="RJN241" s="277"/>
      <c r="RJO241" s="277"/>
      <c r="RJP241" s="277"/>
      <c r="RJQ241" s="277"/>
      <c r="RJR241" s="402"/>
      <c r="RJS241" s="404"/>
      <c r="RJT241" s="49"/>
      <c r="RJU241" s="49"/>
      <c r="RJV241" s="49"/>
      <c r="RJW241" s="99"/>
      <c r="RJX241" s="98"/>
      <c r="RJY241" s="49"/>
      <c r="RJZ241" s="405"/>
      <c r="RKA241" s="405"/>
      <c r="RKB241" s="277"/>
      <c r="RKC241" s="277"/>
      <c r="RKD241" s="277"/>
      <c r="RKE241" s="277"/>
      <c r="RKF241" s="277"/>
      <c r="RKG241" s="277"/>
      <c r="RKH241" s="277"/>
      <c r="RKI241" s="277"/>
      <c r="RKJ241" s="402"/>
      <c r="RKK241" s="404"/>
      <c r="RKL241" s="49"/>
      <c r="RKM241" s="49"/>
      <c r="RKN241" s="49"/>
      <c r="RKO241" s="99"/>
      <c r="RKP241" s="98"/>
      <c r="RKQ241" s="49"/>
      <c r="RKR241" s="405"/>
      <c r="RKS241" s="405"/>
      <c r="RKT241" s="277"/>
      <c r="RKU241" s="277"/>
      <c r="RKV241" s="277"/>
      <c r="RKW241" s="277"/>
      <c r="RKX241" s="277"/>
      <c r="RKY241" s="277"/>
      <c r="RKZ241" s="277"/>
      <c r="RLA241" s="277"/>
      <c r="RLB241" s="402"/>
      <c r="RLC241" s="404"/>
      <c r="RLD241" s="49"/>
      <c r="RLE241" s="49"/>
      <c r="RLF241" s="49"/>
      <c r="RLG241" s="99"/>
      <c r="RLH241" s="98"/>
      <c r="RLI241" s="49"/>
      <c r="RLJ241" s="405"/>
      <c r="RLK241" s="405"/>
      <c r="RLL241" s="277"/>
      <c r="RLM241" s="277"/>
      <c r="RLN241" s="277"/>
      <c r="RLO241" s="277"/>
      <c r="RLP241" s="277"/>
      <c r="RLQ241" s="277"/>
      <c r="RLR241" s="277"/>
      <c r="RLS241" s="277"/>
      <c r="RLT241" s="402"/>
      <c r="RLU241" s="404"/>
      <c r="RLV241" s="49"/>
      <c r="RLW241" s="49"/>
      <c r="RLX241" s="49"/>
      <c r="RLY241" s="99"/>
      <c r="RLZ241" s="98"/>
      <c r="RMA241" s="49"/>
      <c r="RMB241" s="405"/>
      <c r="RMC241" s="405"/>
      <c r="RMD241" s="277"/>
      <c r="RME241" s="277"/>
      <c r="RMF241" s="277"/>
      <c r="RMG241" s="277"/>
      <c r="RMH241" s="277"/>
      <c r="RMI241" s="277"/>
      <c r="RMJ241" s="277"/>
      <c r="RMK241" s="277"/>
      <c r="RML241" s="402"/>
      <c r="RMM241" s="404"/>
      <c r="RMN241" s="49"/>
      <c r="RMO241" s="49"/>
      <c r="RMP241" s="49"/>
      <c r="RMQ241" s="99"/>
      <c r="RMR241" s="98"/>
      <c r="RMS241" s="49"/>
      <c r="RMT241" s="405"/>
      <c r="RMU241" s="405"/>
      <c r="RMV241" s="277"/>
      <c r="RMW241" s="277"/>
      <c r="RMX241" s="277"/>
      <c r="RMY241" s="277"/>
      <c r="RMZ241" s="277"/>
      <c r="RNA241" s="277"/>
      <c r="RNB241" s="277"/>
      <c r="RNC241" s="277"/>
      <c r="RND241" s="402"/>
      <c r="RNE241" s="404"/>
      <c r="RNF241" s="49"/>
      <c r="RNG241" s="49"/>
      <c r="RNH241" s="49"/>
      <c r="RNI241" s="99"/>
      <c r="RNJ241" s="98"/>
      <c r="RNK241" s="49"/>
      <c r="RNL241" s="405"/>
      <c r="RNM241" s="405"/>
      <c r="RNN241" s="277"/>
      <c r="RNO241" s="277"/>
      <c r="RNP241" s="277"/>
      <c r="RNQ241" s="277"/>
      <c r="RNR241" s="277"/>
      <c r="RNS241" s="277"/>
      <c r="RNT241" s="277"/>
      <c r="RNU241" s="277"/>
      <c r="RNV241" s="402"/>
      <c r="RNW241" s="404"/>
      <c r="RNX241" s="49"/>
      <c r="RNY241" s="49"/>
      <c r="RNZ241" s="49"/>
      <c r="ROA241" s="99"/>
      <c r="ROB241" s="98"/>
      <c r="ROC241" s="49"/>
      <c r="ROD241" s="405"/>
      <c r="ROE241" s="405"/>
      <c r="ROF241" s="277"/>
      <c r="ROG241" s="277"/>
      <c r="ROH241" s="277"/>
      <c r="ROI241" s="277"/>
      <c r="ROJ241" s="277"/>
      <c r="ROK241" s="277"/>
      <c r="ROL241" s="277"/>
      <c r="ROM241" s="277"/>
      <c r="RON241" s="402"/>
      <c r="ROO241" s="404"/>
      <c r="ROP241" s="49"/>
      <c r="ROQ241" s="49"/>
      <c r="ROR241" s="49"/>
      <c r="ROS241" s="99"/>
      <c r="ROT241" s="98"/>
      <c r="ROU241" s="49"/>
      <c r="ROV241" s="405"/>
      <c r="ROW241" s="405"/>
      <c r="ROX241" s="277"/>
      <c r="ROY241" s="277"/>
      <c r="ROZ241" s="277"/>
      <c r="RPA241" s="277"/>
      <c r="RPB241" s="277"/>
      <c r="RPC241" s="277"/>
      <c r="RPD241" s="277"/>
      <c r="RPE241" s="277"/>
      <c r="RPF241" s="402"/>
      <c r="RPG241" s="404"/>
      <c r="RPH241" s="49"/>
      <c r="RPI241" s="49"/>
      <c r="RPJ241" s="49"/>
      <c r="RPK241" s="99"/>
      <c r="RPL241" s="98"/>
      <c r="RPM241" s="49"/>
      <c r="RPN241" s="405"/>
      <c r="RPO241" s="405"/>
      <c r="RPP241" s="277"/>
      <c r="RPQ241" s="277"/>
      <c r="RPR241" s="277"/>
      <c r="RPS241" s="277"/>
      <c r="RPT241" s="277"/>
      <c r="RPU241" s="277"/>
      <c r="RPV241" s="277"/>
      <c r="RPW241" s="277"/>
      <c r="RPX241" s="402"/>
      <c r="RPY241" s="404"/>
      <c r="RPZ241" s="49"/>
      <c r="RQA241" s="49"/>
      <c r="RQB241" s="49"/>
      <c r="RQC241" s="99"/>
      <c r="RQD241" s="98"/>
      <c r="RQE241" s="49"/>
      <c r="RQF241" s="405"/>
      <c r="RQG241" s="405"/>
      <c r="RQH241" s="277"/>
      <c r="RQI241" s="277"/>
      <c r="RQJ241" s="277"/>
      <c r="RQK241" s="277"/>
      <c r="RQL241" s="277"/>
      <c r="RQM241" s="277"/>
      <c r="RQN241" s="277"/>
      <c r="RQO241" s="277"/>
      <c r="RQP241" s="402"/>
      <c r="RQQ241" s="404"/>
      <c r="RQR241" s="49"/>
      <c r="RQS241" s="49"/>
      <c r="RQT241" s="49"/>
      <c r="RQU241" s="99"/>
      <c r="RQV241" s="98"/>
      <c r="RQW241" s="49"/>
      <c r="RQX241" s="405"/>
      <c r="RQY241" s="405"/>
      <c r="RQZ241" s="277"/>
      <c r="RRA241" s="277"/>
      <c r="RRB241" s="277"/>
      <c r="RRC241" s="277"/>
      <c r="RRD241" s="277"/>
      <c r="RRE241" s="277"/>
      <c r="RRF241" s="277"/>
      <c r="RRG241" s="277"/>
      <c r="RRH241" s="402"/>
      <c r="RRI241" s="404"/>
      <c r="RRJ241" s="49"/>
      <c r="RRK241" s="49"/>
      <c r="RRL241" s="49"/>
      <c r="RRM241" s="99"/>
      <c r="RRN241" s="98"/>
      <c r="RRO241" s="49"/>
      <c r="RRP241" s="405"/>
      <c r="RRQ241" s="405"/>
      <c r="RRR241" s="277"/>
      <c r="RRS241" s="277"/>
      <c r="RRT241" s="277"/>
      <c r="RRU241" s="277"/>
      <c r="RRV241" s="277"/>
      <c r="RRW241" s="277"/>
      <c r="RRX241" s="277"/>
      <c r="RRY241" s="277"/>
      <c r="RRZ241" s="402"/>
      <c r="RSA241" s="404"/>
      <c r="RSB241" s="49"/>
      <c r="RSC241" s="49"/>
      <c r="RSD241" s="49"/>
      <c r="RSE241" s="99"/>
      <c r="RSF241" s="98"/>
      <c r="RSG241" s="49"/>
      <c r="RSH241" s="405"/>
      <c r="RSI241" s="405"/>
      <c r="RSJ241" s="277"/>
      <c r="RSK241" s="277"/>
      <c r="RSL241" s="277"/>
      <c r="RSM241" s="277"/>
      <c r="RSN241" s="277"/>
      <c r="RSO241" s="277"/>
      <c r="RSP241" s="277"/>
      <c r="RSQ241" s="277"/>
      <c r="RSR241" s="402"/>
      <c r="RSS241" s="404"/>
      <c r="RST241" s="49"/>
      <c r="RSU241" s="49"/>
      <c r="RSV241" s="49"/>
      <c r="RSW241" s="99"/>
      <c r="RSX241" s="98"/>
      <c r="RSY241" s="49"/>
      <c r="RSZ241" s="405"/>
      <c r="RTA241" s="405"/>
      <c r="RTB241" s="277"/>
      <c r="RTC241" s="277"/>
      <c r="RTD241" s="277"/>
      <c r="RTE241" s="277"/>
      <c r="RTF241" s="277"/>
      <c r="RTG241" s="277"/>
      <c r="RTH241" s="277"/>
      <c r="RTI241" s="277"/>
      <c r="RTJ241" s="402"/>
      <c r="RTK241" s="404"/>
      <c r="RTL241" s="49"/>
      <c r="RTM241" s="49"/>
      <c r="RTN241" s="49"/>
      <c r="RTO241" s="99"/>
      <c r="RTP241" s="98"/>
      <c r="RTQ241" s="49"/>
      <c r="RTR241" s="405"/>
      <c r="RTS241" s="405"/>
      <c r="RTT241" s="277"/>
      <c r="RTU241" s="277"/>
      <c r="RTV241" s="277"/>
      <c r="RTW241" s="277"/>
      <c r="RTX241" s="277"/>
      <c r="RTY241" s="277"/>
      <c r="RTZ241" s="277"/>
      <c r="RUA241" s="277"/>
      <c r="RUB241" s="402"/>
      <c r="RUC241" s="404"/>
      <c r="RUD241" s="49"/>
      <c r="RUE241" s="49"/>
      <c r="RUF241" s="49"/>
      <c r="RUG241" s="99"/>
      <c r="RUH241" s="98"/>
      <c r="RUI241" s="49"/>
      <c r="RUJ241" s="405"/>
      <c r="RUK241" s="405"/>
      <c r="RUL241" s="277"/>
      <c r="RUM241" s="277"/>
      <c r="RUN241" s="277"/>
      <c r="RUO241" s="277"/>
      <c r="RUP241" s="277"/>
      <c r="RUQ241" s="277"/>
      <c r="RUR241" s="277"/>
      <c r="RUS241" s="277"/>
      <c r="RUT241" s="402"/>
      <c r="RUU241" s="404"/>
      <c r="RUV241" s="49"/>
      <c r="RUW241" s="49"/>
      <c r="RUX241" s="49"/>
      <c r="RUY241" s="99"/>
      <c r="RUZ241" s="98"/>
      <c r="RVA241" s="49"/>
      <c r="RVB241" s="405"/>
      <c r="RVC241" s="405"/>
      <c r="RVD241" s="277"/>
      <c r="RVE241" s="277"/>
      <c r="RVF241" s="277"/>
      <c r="RVG241" s="277"/>
      <c r="RVH241" s="277"/>
      <c r="RVI241" s="277"/>
      <c r="RVJ241" s="277"/>
      <c r="RVK241" s="277"/>
      <c r="RVL241" s="402"/>
      <c r="RVM241" s="404"/>
      <c r="RVN241" s="49"/>
      <c r="RVO241" s="49"/>
      <c r="RVP241" s="49"/>
      <c r="RVQ241" s="99"/>
      <c r="RVR241" s="98"/>
      <c r="RVS241" s="49"/>
      <c r="RVT241" s="405"/>
      <c r="RVU241" s="405"/>
      <c r="RVV241" s="277"/>
      <c r="RVW241" s="277"/>
      <c r="RVX241" s="277"/>
      <c r="RVY241" s="277"/>
      <c r="RVZ241" s="277"/>
      <c r="RWA241" s="277"/>
      <c r="RWB241" s="277"/>
      <c r="RWC241" s="277"/>
      <c r="RWD241" s="402"/>
      <c r="RWE241" s="404"/>
      <c r="RWF241" s="49"/>
      <c r="RWG241" s="49"/>
      <c r="RWH241" s="49"/>
      <c r="RWI241" s="99"/>
      <c r="RWJ241" s="98"/>
      <c r="RWK241" s="49"/>
      <c r="RWL241" s="405"/>
      <c r="RWM241" s="405"/>
      <c r="RWN241" s="277"/>
      <c r="RWO241" s="277"/>
      <c r="RWP241" s="277"/>
      <c r="RWQ241" s="277"/>
      <c r="RWR241" s="277"/>
      <c r="RWS241" s="277"/>
      <c r="RWT241" s="277"/>
      <c r="RWU241" s="277"/>
      <c r="RWV241" s="402"/>
      <c r="RWW241" s="404"/>
      <c r="RWX241" s="49"/>
      <c r="RWY241" s="49"/>
      <c r="RWZ241" s="49"/>
      <c r="RXA241" s="99"/>
      <c r="RXB241" s="98"/>
      <c r="RXC241" s="49"/>
      <c r="RXD241" s="405"/>
      <c r="RXE241" s="405"/>
      <c r="RXF241" s="277"/>
      <c r="RXG241" s="277"/>
      <c r="RXH241" s="277"/>
      <c r="RXI241" s="277"/>
      <c r="RXJ241" s="277"/>
      <c r="RXK241" s="277"/>
      <c r="RXL241" s="277"/>
      <c r="RXM241" s="277"/>
      <c r="RXN241" s="402"/>
      <c r="RXO241" s="404"/>
      <c r="RXP241" s="49"/>
      <c r="RXQ241" s="49"/>
      <c r="RXR241" s="49"/>
      <c r="RXS241" s="99"/>
      <c r="RXT241" s="98"/>
      <c r="RXU241" s="49"/>
      <c r="RXV241" s="405"/>
      <c r="RXW241" s="405"/>
      <c r="RXX241" s="277"/>
      <c r="RXY241" s="277"/>
      <c r="RXZ241" s="277"/>
      <c r="RYA241" s="277"/>
      <c r="RYB241" s="277"/>
      <c r="RYC241" s="277"/>
      <c r="RYD241" s="277"/>
      <c r="RYE241" s="277"/>
      <c r="RYF241" s="402"/>
      <c r="RYG241" s="404"/>
      <c r="RYH241" s="49"/>
      <c r="RYI241" s="49"/>
      <c r="RYJ241" s="49"/>
      <c r="RYK241" s="99"/>
      <c r="RYL241" s="98"/>
      <c r="RYM241" s="49"/>
      <c r="RYN241" s="405"/>
      <c r="RYO241" s="405"/>
      <c r="RYP241" s="277"/>
      <c r="RYQ241" s="277"/>
      <c r="RYR241" s="277"/>
      <c r="RYS241" s="277"/>
      <c r="RYT241" s="277"/>
      <c r="RYU241" s="277"/>
      <c r="RYV241" s="277"/>
      <c r="RYW241" s="277"/>
      <c r="RYX241" s="402"/>
      <c r="RYY241" s="404"/>
      <c r="RYZ241" s="49"/>
      <c r="RZA241" s="49"/>
      <c r="RZB241" s="49"/>
      <c r="RZC241" s="99"/>
      <c r="RZD241" s="98"/>
      <c r="RZE241" s="49"/>
      <c r="RZF241" s="405"/>
      <c r="RZG241" s="405"/>
      <c r="RZH241" s="277"/>
      <c r="RZI241" s="277"/>
      <c r="RZJ241" s="277"/>
      <c r="RZK241" s="277"/>
      <c r="RZL241" s="277"/>
      <c r="RZM241" s="277"/>
      <c r="RZN241" s="277"/>
      <c r="RZO241" s="277"/>
      <c r="RZP241" s="402"/>
      <c r="RZQ241" s="404"/>
      <c r="RZR241" s="49"/>
      <c r="RZS241" s="49"/>
      <c r="RZT241" s="49"/>
      <c r="RZU241" s="99"/>
      <c r="RZV241" s="98"/>
      <c r="RZW241" s="49"/>
      <c r="RZX241" s="405"/>
      <c r="RZY241" s="405"/>
      <c r="RZZ241" s="277"/>
      <c r="SAA241" s="277"/>
      <c r="SAB241" s="277"/>
      <c r="SAC241" s="277"/>
      <c r="SAD241" s="277"/>
      <c r="SAE241" s="277"/>
      <c r="SAF241" s="277"/>
      <c r="SAG241" s="277"/>
      <c r="SAH241" s="402"/>
      <c r="SAI241" s="404"/>
      <c r="SAJ241" s="49"/>
      <c r="SAK241" s="49"/>
      <c r="SAL241" s="49"/>
      <c r="SAM241" s="99"/>
      <c r="SAN241" s="98"/>
      <c r="SAO241" s="49"/>
      <c r="SAP241" s="405"/>
      <c r="SAQ241" s="405"/>
      <c r="SAR241" s="277"/>
      <c r="SAS241" s="277"/>
      <c r="SAT241" s="277"/>
      <c r="SAU241" s="277"/>
      <c r="SAV241" s="277"/>
      <c r="SAW241" s="277"/>
      <c r="SAX241" s="277"/>
      <c r="SAY241" s="277"/>
      <c r="SAZ241" s="402"/>
      <c r="SBA241" s="404"/>
      <c r="SBB241" s="49"/>
      <c r="SBC241" s="49"/>
      <c r="SBD241" s="49"/>
      <c r="SBE241" s="99"/>
      <c r="SBF241" s="98"/>
      <c r="SBG241" s="49"/>
      <c r="SBH241" s="405"/>
      <c r="SBI241" s="405"/>
      <c r="SBJ241" s="277"/>
      <c r="SBK241" s="277"/>
      <c r="SBL241" s="277"/>
      <c r="SBM241" s="277"/>
      <c r="SBN241" s="277"/>
      <c r="SBO241" s="277"/>
      <c r="SBP241" s="277"/>
      <c r="SBQ241" s="277"/>
      <c r="SBR241" s="402"/>
      <c r="SBS241" s="404"/>
      <c r="SBT241" s="49"/>
      <c r="SBU241" s="49"/>
      <c r="SBV241" s="49"/>
      <c r="SBW241" s="99"/>
      <c r="SBX241" s="98"/>
      <c r="SBY241" s="49"/>
      <c r="SBZ241" s="405"/>
      <c r="SCA241" s="405"/>
      <c r="SCB241" s="277"/>
      <c r="SCC241" s="277"/>
      <c r="SCD241" s="277"/>
      <c r="SCE241" s="277"/>
      <c r="SCF241" s="277"/>
      <c r="SCG241" s="277"/>
      <c r="SCH241" s="277"/>
      <c r="SCI241" s="277"/>
      <c r="SCJ241" s="402"/>
      <c r="SCK241" s="404"/>
      <c r="SCL241" s="49"/>
      <c r="SCM241" s="49"/>
      <c r="SCN241" s="49"/>
      <c r="SCO241" s="99"/>
      <c r="SCP241" s="98"/>
      <c r="SCQ241" s="49"/>
      <c r="SCR241" s="405"/>
      <c r="SCS241" s="405"/>
      <c r="SCT241" s="277"/>
      <c r="SCU241" s="277"/>
      <c r="SCV241" s="277"/>
      <c r="SCW241" s="277"/>
      <c r="SCX241" s="277"/>
      <c r="SCY241" s="277"/>
      <c r="SCZ241" s="277"/>
      <c r="SDA241" s="277"/>
      <c r="SDB241" s="402"/>
      <c r="SDC241" s="404"/>
      <c r="SDD241" s="49"/>
      <c r="SDE241" s="49"/>
      <c r="SDF241" s="49"/>
      <c r="SDG241" s="99"/>
      <c r="SDH241" s="98"/>
      <c r="SDI241" s="49"/>
      <c r="SDJ241" s="405"/>
      <c r="SDK241" s="405"/>
      <c r="SDL241" s="277"/>
      <c r="SDM241" s="277"/>
      <c r="SDN241" s="277"/>
      <c r="SDO241" s="277"/>
      <c r="SDP241" s="277"/>
      <c r="SDQ241" s="277"/>
      <c r="SDR241" s="277"/>
      <c r="SDS241" s="277"/>
      <c r="SDT241" s="402"/>
      <c r="SDU241" s="404"/>
      <c r="SDV241" s="49"/>
      <c r="SDW241" s="49"/>
      <c r="SDX241" s="49"/>
      <c r="SDY241" s="99"/>
      <c r="SDZ241" s="98"/>
      <c r="SEA241" s="49"/>
      <c r="SEB241" s="405"/>
      <c r="SEC241" s="405"/>
      <c r="SED241" s="277"/>
      <c r="SEE241" s="277"/>
      <c r="SEF241" s="277"/>
      <c r="SEG241" s="277"/>
      <c r="SEH241" s="277"/>
      <c r="SEI241" s="277"/>
      <c r="SEJ241" s="277"/>
      <c r="SEK241" s="277"/>
      <c r="SEL241" s="402"/>
      <c r="SEM241" s="404"/>
      <c r="SEN241" s="49"/>
      <c r="SEO241" s="49"/>
      <c r="SEP241" s="49"/>
      <c r="SEQ241" s="99"/>
      <c r="SER241" s="98"/>
      <c r="SES241" s="49"/>
      <c r="SET241" s="405"/>
      <c r="SEU241" s="405"/>
      <c r="SEV241" s="277"/>
      <c r="SEW241" s="277"/>
      <c r="SEX241" s="277"/>
      <c r="SEY241" s="277"/>
      <c r="SEZ241" s="277"/>
      <c r="SFA241" s="277"/>
      <c r="SFB241" s="277"/>
      <c r="SFC241" s="277"/>
      <c r="SFD241" s="402"/>
      <c r="SFE241" s="404"/>
      <c r="SFF241" s="49"/>
      <c r="SFG241" s="49"/>
      <c r="SFH241" s="49"/>
      <c r="SFI241" s="99"/>
      <c r="SFJ241" s="98"/>
      <c r="SFK241" s="49"/>
      <c r="SFL241" s="405"/>
      <c r="SFM241" s="405"/>
      <c r="SFN241" s="277"/>
      <c r="SFO241" s="277"/>
      <c r="SFP241" s="277"/>
      <c r="SFQ241" s="277"/>
      <c r="SFR241" s="277"/>
      <c r="SFS241" s="277"/>
      <c r="SFT241" s="277"/>
      <c r="SFU241" s="277"/>
      <c r="SFV241" s="402"/>
      <c r="SFW241" s="404"/>
      <c r="SFX241" s="49"/>
      <c r="SFY241" s="49"/>
      <c r="SFZ241" s="49"/>
      <c r="SGA241" s="99"/>
      <c r="SGB241" s="98"/>
      <c r="SGC241" s="49"/>
      <c r="SGD241" s="405"/>
      <c r="SGE241" s="405"/>
      <c r="SGF241" s="277"/>
      <c r="SGG241" s="277"/>
      <c r="SGH241" s="277"/>
      <c r="SGI241" s="277"/>
      <c r="SGJ241" s="277"/>
      <c r="SGK241" s="277"/>
      <c r="SGL241" s="277"/>
      <c r="SGM241" s="277"/>
      <c r="SGN241" s="402"/>
      <c r="SGO241" s="404"/>
      <c r="SGP241" s="49"/>
      <c r="SGQ241" s="49"/>
      <c r="SGR241" s="49"/>
      <c r="SGS241" s="99"/>
      <c r="SGT241" s="98"/>
      <c r="SGU241" s="49"/>
      <c r="SGV241" s="405"/>
      <c r="SGW241" s="405"/>
      <c r="SGX241" s="277"/>
      <c r="SGY241" s="277"/>
      <c r="SGZ241" s="277"/>
      <c r="SHA241" s="277"/>
      <c r="SHB241" s="277"/>
      <c r="SHC241" s="277"/>
      <c r="SHD241" s="277"/>
      <c r="SHE241" s="277"/>
      <c r="SHF241" s="402"/>
      <c r="SHG241" s="404"/>
      <c r="SHH241" s="49"/>
      <c r="SHI241" s="49"/>
      <c r="SHJ241" s="49"/>
      <c r="SHK241" s="99"/>
      <c r="SHL241" s="98"/>
      <c r="SHM241" s="49"/>
      <c r="SHN241" s="405"/>
      <c r="SHO241" s="405"/>
      <c r="SHP241" s="277"/>
      <c r="SHQ241" s="277"/>
      <c r="SHR241" s="277"/>
      <c r="SHS241" s="277"/>
      <c r="SHT241" s="277"/>
      <c r="SHU241" s="277"/>
      <c r="SHV241" s="277"/>
      <c r="SHW241" s="277"/>
      <c r="SHX241" s="402"/>
      <c r="SHY241" s="404"/>
      <c r="SHZ241" s="49"/>
      <c r="SIA241" s="49"/>
      <c r="SIB241" s="49"/>
      <c r="SIC241" s="99"/>
      <c r="SID241" s="98"/>
      <c r="SIE241" s="49"/>
      <c r="SIF241" s="405"/>
      <c r="SIG241" s="405"/>
      <c r="SIH241" s="277"/>
      <c r="SII241" s="277"/>
      <c r="SIJ241" s="277"/>
      <c r="SIK241" s="277"/>
      <c r="SIL241" s="277"/>
      <c r="SIM241" s="277"/>
      <c r="SIN241" s="277"/>
      <c r="SIO241" s="277"/>
      <c r="SIP241" s="402"/>
      <c r="SIQ241" s="404"/>
      <c r="SIR241" s="49"/>
      <c r="SIS241" s="49"/>
      <c r="SIT241" s="49"/>
      <c r="SIU241" s="99"/>
      <c r="SIV241" s="98"/>
      <c r="SIW241" s="49"/>
      <c r="SIX241" s="405"/>
      <c r="SIY241" s="405"/>
      <c r="SIZ241" s="277"/>
      <c r="SJA241" s="277"/>
      <c r="SJB241" s="277"/>
      <c r="SJC241" s="277"/>
      <c r="SJD241" s="277"/>
      <c r="SJE241" s="277"/>
      <c r="SJF241" s="277"/>
      <c r="SJG241" s="277"/>
      <c r="SJH241" s="402"/>
      <c r="SJI241" s="404"/>
      <c r="SJJ241" s="49"/>
      <c r="SJK241" s="49"/>
      <c r="SJL241" s="49"/>
      <c r="SJM241" s="99"/>
      <c r="SJN241" s="98"/>
      <c r="SJO241" s="49"/>
      <c r="SJP241" s="405"/>
      <c r="SJQ241" s="405"/>
      <c r="SJR241" s="277"/>
      <c r="SJS241" s="277"/>
      <c r="SJT241" s="277"/>
      <c r="SJU241" s="277"/>
      <c r="SJV241" s="277"/>
      <c r="SJW241" s="277"/>
      <c r="SJX241" s="277"/>
      <c r="SJY241" s="277"/>
      <c r="SJZ241" s="402"/>
      <c r="SKA241" s="404"/>
      <c r="SKB241" s="49"/>
      <c r="SKC241" s="49"/>
      <c r="SKD241" s="49"/>
      <c r="SKE241" s="99"/>
      <c r="SKF241" s="98"/>
      <c r="SKG241" s="49"/>
      <c r="SKH241" s="405"/>
      <c r="SKI241" s="405"/>
      <c r="SKJ241" s="277"/>
      <c r="SKK241" s="277"/>
      <c r="SKL241" s="277"/>
      <c r="SKM241" s="277"/>
      <c r="SKN241" s="277"/>
      <c r="SKO241" s="277"/>
      <c r="SKP241" s="277"/>
      <c r="SKQ241" s="277"/>
      <c r="SKR241" s="402"/>
      <c r="SKS241" s="404"/>
      <c r="SKT241" s="49"/>
      <c r="SKU241" s="49"/>
      <c r="SKV241" s="49"/>
      <c r="SKW241" s="99"/>
      <c r="SKX241" s="98"/>
      <c r="SKY241" s="49"/>
      <c r="SKZ241" s="405"/>
      <c r="SLA241" s="405"/>
      <c r="SLB241" s="277"/>
      <c r="SLC241" s="277"/>
      <c r="SLD241" s="277"/>
      <c r="SLE241" s="277"/>
      <c r="SLF241" s="277"/>
      <c r="SLG241" s="277"/>
      <c r="SLH241" s="277"/>
      <c r="SLI241" s="277"/>
      <c r="SLJ241" s="402"/>
      <c r="SLK241" s="404"/>
      <c r="SLL241" s="49"/>
      <c r="SLM241" s="49"/>
      <c r="SLN241" s="49"/>
      <c r="SLO241" s="99"/>
      <c r="SLP241" s="98"/>
      <c r="SLQ241" s="49"/>
      <c r="SLR241" s="405"/>
      <c r="SLS241" s="405"/>
      <c r="SLT241" s="277"/>
      <c r="SLU241" s="277"/>
      <c r="SLV241" s="277"/>
      <c r="SLW241" s="277"/>
      <c r="SLX241" s="277"/>
      <c r="SLY241" s="277"/>
      <c r="SLZ241" s="277"/>
      <c r="SMA241" s="277"/>
      <c r="SMB241" s="402"/>
      <c r="SMC241" s="404"/>
      <c r="SMD241" s="49"/>
      <c r="SME241" s="49"/>
      <c r="SMF241" s="49"/>
      <c r="SMG241" s="99"/>
      <c r="SMH241" s="98"/>
      <c r="SMI241" s="49"/>
      <c r="SMJ241" s="405"/>
      <c r="SMK241" s="405"/>
      <c r="SML241" s="277"/>
      <c r="SMM241" s="277"/>
      <c r="SMN241" s="277"/>
      <c r="SMO241" s="277"/>
      <c r="SMP241" s="277"/>
      <c r="SMQ241" s="277"/>
      <c r="SMR241" s="277"/>
      <c r="SMS241" s="277"/>
      <c r="SMT241" s="402"/>
      <c r="SMU241" s="404"/>
      <c r="SMV241" s="49"/>
      <c r="SMW241" s="49"/>
      <c r="SMX241" s="49"/>
      <c r="SMY241" s="99"/>
      <c r="SMZ241" s="98"/>
      <c r="SNA241" s="49"/>
      <c r="SNB241" s="405"/>
      <c r="SNC241" s="405"/>
      <c r="SND241" s="277"/>
      <c r="SNE241" s="277"/>
      <c r="SNF241" s="277"/>
      <c r="SNG241" s="277"/>
      <c r="SNH241" s="277"/>
      <c r="SNI241" s="277"/>
      <c r="SNJ241" s="277"/>
      <c r="SNK241" s="277"/>
      <c r="SNL241" s="402"/>
      <c r="SNM241" s="404"/>
      <c r="SNN241" s="49"/>
      <c r="SNO241" s="49"/>
      <c r="SNP241" s="49"/>
      <c r="SNQ241" s="99"/>
      <c r="SNR241" s="98"/>
      <c r="SNS241" s="49"/>
      <c r="SNT241" s="405"/>
      <c r="SNU241" s="405"/>
      <c r="SNV241" s="277"/>
      <c r="SNW241" s="277"/>
      <c r="SNX241" s="277"/>
      <c r="SNY241" s="277"/>
      <c r="SNZ241" s="277"/>
      <c r="SOA241" s="277"/>
      <c r="SOB241" s="277"/>
      <c r="SOC241" s="277"/>
      <c r="SOD241" s="402"/>
      <c r="SOE241" s="404"/>
      <c r="SOF241" s="49"/>
      <c r="SOG241" s="49"/>
      <c r="SOH241" s="49"/>
      <c r="SOI241" s="99"/>
      <c r="SOJ241" s="98"/>
      <c r="SOK241" s="49"/>
      <c r="SOL241" s="405"/>
      <c r="SOM241" s="405"/>
      <c r="SON241" s="277"/>
      <c r="SOO241" s="277"/>
      <c r="SOP241" s="277"/>
      <c r="SOQ241" s="277"/>
      <c r="SOR241" s="277"/>
      <c r="SOS241" s="277"/>
      <c r="SOT241" s="277"/>
      <c r="SOU241" s="277"/>
      <c r="SOV241" s="402"/>
      <c r="SOW241" s="404"/>
      <c r="SOX241" s="49"/>
      <c r="SOY241" s="49"/>
      <c r="SOZ241" s="49"/>
      <c r="SPA241" s="99"/>
      <c r="SPB241" s="98"/>
      <c r="SPC241" s="49"/>
      <c r="SPD241" s="405"/>
      <c r="SPE241" s="405"/>
      <c r="SPF241" s="277"/>
      <c r="SPG241" s="277"/>
      <c r="SPH241" s="277"/>
      <c r="SPI241" s="277"/>
      <c r="SPJ241" s="277"/>
      <c r="SPK241" s="277"/>
      <c r="SPL241" s="277"/>
      <c r="SPM241" s="277"/>
      <c r="SPN241" s="402"/>
      <c r="SPO241" s="404"/>
      <c r="SPP241" s="49"/>
      <c r="SPQ241" s="49"/>
      <c r="SPR241" s="49"/>
      <c r="SPS241" s="99"/>
      <c r="SPT241" s="98"/>
      <c r="SPU241" s="49"/>
      <c r="SPV241" s="405"/>
      <c r="SPW241" s="405"/>
      <c r="SPX241" s="277"/>
      <c r="SPY241" s="277"/>
      <c r="SPZ241" s="277"/>
      <c r="SQA241" s="277"/>
      <c r="SQB241" s="277"/>
      <c r="SQC241" s="277"/>
      <c r="SQD241" s="277"/>
      <c r="SQE241" s="277"/>
      <c r="SQF241" s="402"/>
      <c r="SQG241" s="404"/>
      <c r="SQH241" s="49"/>
      <c r="SQI241" s="49"/>
      <c r="SQJ241" s="49"/>
      <c r="SQK241" s="99"/>
      <c r="SQL241" s="98"/>
      <c r="SQM241" s="49"/>
      <c r="SQN241" s="405"/>
      <c r="SQO241" s="405"/>
      <c r="SQP241" s="277"/>
      <c r="SQQ241" s="277"/>
      <c r="SQR241" s="277"/>
      <c r="SQS241" s="277"/>
      <c r="SQT241" s="277"/>
      <c r="SQU241" s="277"/>
      <c r="SQV241" s="277"/>
      <c r="SQW241" s="277"/>
      <c r="SQX241" s="402"/>
      <c r="SQY241" s="404"/>
      <c r="SQZ241" s="49"/>
      <c r="SRA241" s="49"/>
      <c r="SRB241" s="49"/>
      <c r="SRC241" s="99"/>
      <c r="SRD241" s="98"/>
      <c r="SRE241" s="49"/>
      <c r="SRF241" s="405"/>
      <c r="SRG241" s="405"/>
      <c r="SRH241" s="277"/>
      <c r="SRI241" s="277"/>
      <c r="SRJ241" s="277"/>
      <c r="SRK241" s="277"/>
      <c r="SRL241" s="277"/>
      <c r="SRM241" s="277"/>
      <c r="SRN241" s="277"/>
      <c r="SRO241" s="277"/>
      <c r="SRP241" s="402"/>
      <c r="SRQ241" s="404"/>
      <c r="SRR241" s="49"/>
      <c r="SRS241" s="49"/>
      <c r="SRT241" s="49"/>
      <c r="SRU241" s="99"/>
      <c r="SRV241" s="98"/>
      <c r="SRW241" s="49"/>
      <c r="SRX241" s="405"/>
      <c r="SRY241" s="405"/>
      <c r="SRZ241" s="277"/>
      <c r="SSA241" s="277"/>
      <c r="SSB241" s="277"/>
      <c r="SSC241" s="277"/>
      <c r="SSD241" s="277"/>
      <c r="SSE241" s="277"/>
      <c r="SSF241" s="277"/>
      <c r="SSG241" s="277"/>
      <c r="SSH241" s="402"/>
      <c r="SSI241" s="404"/>
      <c r="SSJ241" s="49"/>
      <c r="SSK241" s="49"/>
      <c r="SSL241" s="49"/>
      <c r="SSM241" s="99"/>
      <c r="SSN241" s="98"/>
      <c r="SSO241" s="49"/>
      <c r="SSP241" s="405"/>
      <c r="SSQ241" s="405"/>
      <c r="SSR241" s="277"/>
      <c r="SSS241" s="277"/>
      <c r="SST241" s="277"/>
      <c r="SSU241" s="277"/>
      <c r="SSV241" s="277"/>
      <c r="SSW241" s="277"/>
      <c r="SSX241" s="277"/>
      <c r="SSY241" s="277"/>
      <c r="SSZ241" s="402"/>
      <c r="STA241" s="404"/>
      <c r="STB241" s="49"/>
      <c r="STC241" s="49"/>
      <c r="STD241" s="49"/>
      <c r="STE241" s="99"/>
      <c r="STF241" s="98"/>
      <c r="STG241" s="49"/>
      <c r="STH241" s="405"/>
      <c r="STI241" s="405"/>
      <c r="STJ241" s="277"/>
      <c r="STK241" s="277"/>
      <c r="STL241" s="277"/>
      <c r="STM241" s="277"/>
      <c r="STN241" s="277"/>
      <c r="STO241" s="277"/>
      <c r="STP241" s="277"/>
      <c r="STQ241" s="277"/>
      <c r="STR241" s="402"/>
      <c r="STS241" s="404"/>
      <c r="STT241" s="49"/>
      <c r="STU241" s="49"/>
      <c r="STV241" s="49"/>
      <c r="STW241" s="99"/>
      <c r="STX241" s="98"/>
      <c r="STY241" s="49"/>
      <c r="STZ241" s="405"/>
      <c r="SUA241" s="405"/>
      <c r="SUB241" s="277"/>
      <c r="SUC241" s="277"/>
      <c r="SUD241" s="277"/>
      <c r="SUE241" s="277"/>
      <c r="SUF241" s="277"/>
      <c r="SUG241" s="277"/>
      <c r="SUH241" s="277"/>
      <c r="SUI241" s="277"/>
      <c r="SUJ241" s="402"/>
      <c r="SUK241" s="404"/>
      <c r="SUL241" s="49"/>
      <c r="SUM241" s="49"/>
      <c r="SUN241" s="49"/>
      <c r="SUO241" s="99"/>
      <c r="SUP241" s="98"/>
      <c r="SUQ241" s="49"/>
      <c r="SUR241" s="405"/>
      <c r="SUS241" s="405"/>
      <c r="SUT241" s="277"/>
      <c r="SUU241" s="277"/>
      <c r="SUV241" s="277"/>
      <c r="SUW241" s="277"/>
      <c r="SUX241" s="277"/>
      <c r="SUY241" s="277"/>
      <c r="SUZ241" s="277"/>
      <c r="SVA241" s="277"/>
      <c r="SVB241" s="402"/>
      <c r="SVC241" s="404"/>
      <c r="SVD241" s="49"/>
      <c r="SVE241" s="49"/>
      <c r="SVF241" s="49"/>
      <c r="SVG241" s="99"/>
      <c r="SVH241" s="98"/>
      <c r="SVI241" s="49"/>
      <c r="SVJ241" s="405"/>
      <c r="SVK241" s="405"/>
      <c r="SVL241" s="277"/>
      <c r="SVM241" s="277"/>
      <c r="SVN241" s="277"/>
      <c r="SVO241" s="277"/>
      <c r="SVP241" s="277"/>
      <c r="SVQ241" s="277"/>
      <c r="SVR241" s="277"/>
      <c r="SVS241" s="277"/>
      <c r="SVT241" s="402"/>
      <c r="SVU241" s="404"/>
      <c r="SVV241" s="49"/>
      <c r="SVW241" s="49"/>
      <c r="SVX241" s="49"/>
      <c r="SVY241" s="99"/>
      <c r="SVZ241" s="98"/>
      <c r="SWA241" s="49"/>
      <c r="SWB241" s="405"/>
      <c r="SWC241" s="405"/>
      <c r="SWD241" s="277"/>
      <c r="SWE241" s="277"/>
      <c r="SWF241" s="277"/>
      <c r="SWG241" s="277"/>
      <c r="SWH241" s="277"/>
      <c r="SWI241" s="277"/>
      <c r="SWJ241" s="277"/>
      <c r="SWK241" s="277"/>
      <c r="SWL241" s="402"/>
      <c r="SWM241" s="404"/>
      <c r="SWN241" s="49"/>
      <c r="SWO241" s="49"/>
      <c r="SWP241" s="49"/>
      <c r="SWQ241" s="99"/>
      <c r="SWR241" s="98"/>
      <c r="SWS241" s="49"/>
      <c r="SWT241" s="405"/>
      <c r="SWU241" s="405"/>
      <c r="SWV241" s="277"/>
      <c r="SWW241" s="277"/>
      <c r="SWX241" s="277"/>
      <c r="SWY241" s="277"/>
      <c r="SWZ241" s="277"/>
      <c r="SXA241" s="277"/>
      <c r="SXB241" s="277"/>
      <c r="SXC241" s="277"/>
      <c r="SXD241" s="402"/>
      <c r="SXE241" s="404"/>
      <c r="SXF241" s="49"/>
      <c r="SXG241" s="49"/>
      <c r="SXH241" s="49"/>
      <c r="SXI241" s="99"/>
      <c r="SXJ241" s="98"/>
      <c r="SXK241" s="49"/>
      <c r="SXL241" s="405"/>
      <c r="SXM241" s="405"/>
      <c r="SXN241" s="277"/>
      <c r="SXO241" s="277"/>
      <c r="SXP241" s="277"/>
      <c r="SXQ241" s="277"/>
      <c r="SXR241" s="277"/>
      <c r="SXS241" s="277"/>
      <c r="SXT241" s="277"/>
      <c r="SXU241" s="277"/>
      <c r="SXV241" s="402"/>
      <c r="SXW241" s="404"/>
      <c r="SXX241" s="49"/>
      <c r="SXY241" s="49"/>
      <c r="SXZ241" s="49"/>
      <c r="SYA241" s="99"/>
      <c r="SYB241" s="98"/>
      <c r="SYC241" s="49"/>
      <c r="SYD241" s="405"/>
      <c r="SYE241" s="405"/>
      <c r="SYF241" s="277"/>
      <c r="SYG241" s="277"/>
      <c r="SYH241" s="277"/>
      <c r="SYI241" s="277"/>
      <c r="SYJ241" s="277"/>
      <c r="SYK241" s="277"/>
      <c r="SYL241" s="277"/>
      <c r="SYM241" s="277"/>
      <c r="SYN241" s="402"/>
      <c r="SYO241" s="404"/>
      <c r="SYP241" s="49"/>
      <c r="SYQ241" s="49"/>
      <c r="SYR241" s="49"/>
      <c r="SYS241" s="99"/>
      <c r="SYT241" s="98"/>
      <c r="SYU241" s="49"/>
      <c r="SYV241" s="405"/>
      <c r="SYW241" s="405"/>
      <c r="SYX241" s="277"/>
      <c r="SYY241" s="277"/>
      <c r="SYZ241" s="277"/>
      <c r="SZA241" s="277"/>
      <c r="SZB241" s="277"/>
      <c r="SZC241" s="277"/>
      <c r="SZD241" s="277"/>
      <c r="SZE241" s="277"/>
      <c r="SZF241" s="402"/>
      <c r="SZG241" s="404"/>
      <c r="SZH241" s="49"/>
      <c r="SZI241" s="49"/>
      <c r="SZJ241" s="49"/>
      <c r="SZK241" s="99"/>
      <c r="SZL241" s="98"/>
      <c r="SZM241" s="49"/>
      <c r="SZN241" s="405"/>
      <c r="SZO241" s="405"/>
      <c r="SZP241" s="277"/>
      <c r="SZQ241" s="277"/>
      <c r="SZR241" s="277"/>
      <c r="SZS241" s="277"/>
      <c r="SZT241" s="277"/>
      <c r="SZU241" s="277"/>
      <c r="SZV241" s="277"/>
      <c r="SZW241" s="277"/>
      <c r="SZX241" s="402"/>
      <c r="SZY241" s="404"/>
      <c r="SZZ241" s="49"/>
      <c r="TAA241" s="49"/>
      <c r="TAB241" s="49"/>
      <c r="TAC241" s="99"/>
      <c r="TAD241" s="98"/>
      <c r="TAE241" s="49"/>
      <c r="TAF241" s="405"/>
      <c r="TAG241" s="405"/>
      <c r="TAH241" s="277"/>
      <c r="TAI241" s="277"/>
      <c r="TAJ241" s="277"/>
      <c r="TAK241" s="277"/>
      <c r="TAL241" s="277"/>
      <c r="TAM241" s="277"/>
      <c r="TAN241" s="277"/>
      <c r="TAO241" s="277"/>
      <c r="TAP241" s="402"/>
      <c r="TAQ241" s="404"/>
      <c r="TAR241" s="49"/>
      <c r="TAS241" s="49"/>
      <c r="TAT241" s="49"/>
      <c r="TAU241" s="99"/>
      <c r="TAV241" s="98"/>
      <c r="TAW241" s="49"/>
      <c r="TAX241" s="405"/>
      <c r="TAY241" s="405"/>
      <c r="TAZ241" s="277"/>
      <c r="TBA241" s="277"/>
      <c r="TBB241" s="277"/>
      <c r="TBC241" s="277"/>
      <c r="TBD241" s="277"/>
      <c r="TBE241" s="277"/>
      <c r="TBF241" s="277"/>
      <c r="TBG241" s="277"/>
      <c r="TBH241" s="402"/>
      <c r="TBI241" s="404"/>
      <c r="TBJ241" s="49"/>
      <c r="TBK241" s="49"/>
      <c r="TBL241" s="49"/>
      <c r="TBM241" s="99"/>
      <c r="TBN241" s="98"/>
      <c r="TBO241" s="49"/>
      <c r="TBP241" s="405"/>
      <c r="TBQ241" s="405"/>
      <c r="TBR241" s="277"/>
      <c r="TBS241" s="277"/>
      <c r="TBT241" s="277"/>
      <c r="TBU241" s="277"/>
      <c r="TBV241" s="277"/>
      <c r="TBW241" s="277"/>
      <c r="TBX241" s="277"/>
      <c r="TBY241" s="277"/>
      <c r="TBZ241" s="402"/>
      <c r="TCA241" s="404"/>
      <c r="TCB241" s="49"/>
      <c r="TCC241" s="49"/>
      <c r="TCD241" s="49"/>
      <c r="TCE241" s="99"/>
      <c r="TCF241" s="98"/>
      <c r="TCG241" s="49"/>
      <c r="TCH241" s="405"/>
      <c r="TCI241" s="405"/>
      <c r="TCJ241" s="277"/>
      <c r="TCK241" s="277"/>
      <c r="TCL241" s="277"/>
      <c r="TCM241" s="277"/>
      <c r="TCN241" s="277"/>
      <c r="TCO241" s="277"/>
      <c r="TCP241" s="277"/>
      <c r="TCQ241" s="277"/>
      <c r="TCR241" s="402"/>
      <c r="TCS241" s="404"/>
      <c r="TCT241" s="49"/>
      <c r="TCU241" s="49"/>
      <c r="TCV241" s="49"/>
      <c r="TCW241" s="99"/>
      <c r="TCX241" s="98"/>
      <c r="TCY241" s="49"/>
      <c r="TCZ241" s="405"/>
      <c r="TDA241" s="405"/>
      <c r="TDB241" s="277"/>
      <c r="TDC241" s="277"/>
      <c r="TDD241" s="277"/>
      <c r="TDE241" s="277"/>
      <c r="TDF241" s="277"/>
      <c r="TDG241" s="277"/>
      <c r="TDH241" s="277"/>
      <c r="TDI241" s="277"/>
      <c r="TDJ241" s="402"/>
      <c r="TDK241" s="404"/>
      <c r="TDL241" s="49"/>
      <c r="TDM241" s="49"/>
      <c r="TDN241" s="49"/>
      <c r="TDO241" s="99"/>
      <c r="TDP241" s="98"/>
      <c r="TDQ241" s="49"/>
      <c r="TDR241" s="405"/>
      <c r="TDS241" s="405"/>
      <c r="TDT241" s="277"/>
      <c r="TDU241" s="277"/>
      <c r="TDV241" s="277"/>
      <c r="TDW241" s="277"/>
      <c r="TDX241" s="277"/>
      <c r="TDY241" s="277"/>
      <c r="TDZ241" s="277"/>
      <c r="TEA241" s="277"/>
      <c r="TEB241" s="402"/>
      <c r="TEC241" s="404"/>
      <c r="TED241" s="49"/>
      <c r="TEE241" s="49"/>
      <c r="TEF241" s="49"/>
      <c r="TEG241" s="99"/>
      <c r="TEH241" s="98"/>
      <c r="TEI241" s="49"/>
      <c r="TEJ241" s="405"/>
      <c r="TEK241" s="405"/>
      <c r="TEL241" s="277"/>
      <c r="TEM241" s="277"/>
      <c r="TEN241" s="277"/>
      <c r="TEO241" s="277"/>
      <c r="TEP241" s="277"/>
      <c r="TEQ241" s="277"/>
      <c r="TER241" s="277"/>
      <c r="TES241" s="277"/>
      <c r="TET241" s="402"/>
      <c r="TEU241" s="404"/>
      <c r="TEV241" s="49"/>
      <c r="TEW241" s="49"/>
      <c r="TEX241" s="49"/>
      <c r="TEY241" s="99"/>
      <c r="TEZ241" s="98"/>
      <c r="TFA241" s="49"/>
      <c r="TFB241" s="405"/>
      <c r="TFC241" s="405"/>
      <c r="TFD241" s="277"/>
      <c r="TFE241" s="277"/>
      <c r="TFF241" s="277"/>
      <c r="TFG241" s="277"/>
      <c r="TFH241" s="277"/>
      <c r="TFI241" s="277"/>
      <c r="TFJ241" s="277"/>
      <c r="TFK241" s="277"/>
      <c r="TFL241" s="402"/>
      <c r="TFM241" s="404"/>
      <c r="TFN241" s="49"/>
      <c r="TFO241" s="49"/>
      <c r="TFP241" s="49"/>
      <c r="TFQ241" s="99"/>
      <c r="TFR241" s="98"/>
      <c r="TFS241" s="49"/>
      <c r="TFT241" s="405"/>
      <c r="TFU241" s="405"/>
      <c r="TFV241" s="277"/>
      <c r="TFW241" s="277"/>
      <c r="TFX241" s="277"/>
      <c r="TFY241" s="277"/>
      <c r="TFZ241" s="277"/>
      <c r="TGA241" s="277"/>
      <c r="TGB241" s="277"/>
      <c r="TGC241" s="277"/>
      <c r="TGD241" s="402"/>
      <c r="TGE241" s="404"/>
      <c r="TGF241" s="49"/>
      <c r="TGG241" s="49"/>
      <c r="TGH241" s="49"/>
      <c r="TGI241" s="99"/>
      <c r="TGJ241" s="98"/>
      <c r="TGK241" s="49"/>
      <c r="TGL241" s="405"/>
      <c r="TGM241" s="405"/>
      <c r="TGN241" s="277"/>
      <c r="TGO241" s="277"/>
      <c r="TGP241" s="277"/>
      <c r="TGQ241" s="277"/>
      <c r="TGR241" s="277"/>
      <c r="TGS241" s="277"/>
      <c r="TGT241" s="277"/>
      <c r="TGU241" s="277"/>
      <c r="TGV241" s="402"/>
      <c r="TGW241" s="404"/>
      <c r="TGX241" s="49"/>
      <c r="TGY241" s="49"/>
      <c r="TGZ241" s="49"/>
      <c r="THA241" s="99"/>
      <c r="THB241" s="98"/>
      <c r="THC241" s="49"/>
      <c r="THD241" s="405"/>
      <c r="THE241" s="405"/>
      <c r="THF241" s="277"/>
      <c r="THG241" s="277"/>
      <c r="THH241" s="277"/>
      <c r="THI241" s="277"/>
      <c r="THJ241" s="277"/>
      <c r="THK241" s="277"/>
      <c r="THL241" s="277"/>
      <c r="THM241" s="277"/>
      <c r="THN241" s="402"/>
      <c r="THO241" s="404"/>
      <c r="THP241" s="49"/>
      <c r="THQ241" s="49"/>
      <c r="THR241" s="49"/>
      <c r="THS241" s="99"/>
      <c r="THT241" s="98"/>
      <c r="THU241" s="49"/>
      <c r="THV241" s="405"/>
      <c r="THW241" s="405"/>
      <c r="THX241" s="277"/>
      <c r="THY241" s="277"/>
      <c r="THZ241" s="277"/>
      <c r="TIA241" s="277"/>
      <c r="TIB241" s="277"/>
      <c r="TIC241" s="277"/>
      <c r="TID241" s="277"/>
      <c r="TIE241" s="277"/>
      <c r="TIF241" s="402"/>
      <c r="TIG241" s="404"/>
      <c r="TIH241" s="49"/>
      <c r="TII241" s="49"/>
      <c r="TIJ241" s="49"/>
      <c r="TIK241" s="99"/>
      <c r="TIL241" s="98"/>
      <c r="TIM241" s="49"/>
      <c r="TIN241" s="405"/>
      <c r="TIO241" s="405"/>
      <c r="TIP241" s="277"/>
      <c r="TIQ241" s="277"/>
      <c r="TIR241" s="277"/>
      <c r="TIS241" s="277"/>
      <c r="TIT241" s="277"/>
      <c r="TIU241" s="277"/>
      <c r="TIV241" s="277"/>
      <c r="TIW241" s="277"/>
      <c r="TIX241" s="402"/>
      <c r="TIY241" s="404"/>
      <c r="TIZ241" s="49"/>
      <c r="TJA241" s="49"/>
      <c r="TJB241" s="49"/>
      <c r="TJC241" s="99"/>
      <c r="TJD241" s="98"/>
      <c r="TJE241" s="49"/>
      <c r="TJF241" s="405"/>
      <c r="TJG241" s="405"/>
      <c r="TJH241" s="277"/>
      <c r="TJI241" s="277"/>
      <c r="TJJ241" s="277"/>
      <c r="TJK241" s="277"/>
      <c r="TJL241" s="277"/>
      <c r="TJM241" s="277"/>
      <c r="TJN241" s="277"/>
      <c r="TJO241" s="277"/>
      <c r="TJP241" s="402"/>
      <c r="TJQ241" s="404"/>
      <c r="TJR241" s="49"/>
      <c r="TJS241" s="49"/>
      <c r="TJT241" s="49"/>
      <c r="TJU241" s="99"/>
      <c r="TJV241" s="98"/>
      <c r="TJW241" s="49"/>
      <c r="TJX241" s="405"/>
      <c r="TJY241" s="405"/>
      <c r="TJZ241" s="277"/>
      <c r="TKA241" s="277"/>
      <c r="TKB241" s="277"/>
      <c r="TKC241" s="277"/>
      <c r="TKD241" s="277"/>
      <c r="TKE241" s="277"/>
      <c r="TKF241" s="277"/>
      <c r="TKG241" s="277"/>
      <c r="TKH241" s="402"/>
      <c r="TKI241" s="404"/>
      <c r="TKJ241" s="49"/>
      <c r="TKK241" s="49"/>
      <c r="TKL241" s="49"/>
      <c r="TKM241" s="99"/>
      <c r="TKN241" s="98"/>
      <c r="TKO241" s="49"/>
      <c r="TKP241" s="405"/>
      <c r="TKQ241" s="405"/>
      <c r="TKR241" s="277"/>
      <c r="TKS241" s="277"/>
      <c r="TKT241" s="277"/>
      <c r="TKU241" s="277"/>
      <c r="TKV241" s="277"/>
      <c r="TKW241" s="277"/>
      <c r="TKX241" s="277"/>
      <c r="TKY241" s="277"/>
      <c r="TKZ241" s="402"/>
      <c r="TLA241" s="404"/>
      <c r="TLB241" s="49"/>
      <c r="TLC241" s="49"/>
      <c r="TLD241" s="49"/>
      <c r="TLE241" s="99"/>
      <c r="TLF241" s="98"/>
      <c r="TLG241" s="49"/>
      <c r="TLH241" s="405"/>
      <c r="TLI241" s="405"/>
      <c r="TLJ241" s="277"/>
      <c r="TLK241" s="277"/>
      <c r="TLL241" s="277"/>
      <c r="TLM241" s="277"/>
      <c r="TLN241" s="277"/>
      <c r="TLO241" s="277"/>
      <c r="TLP241" s="277"/>
      <c r="TLQ241" s="277"/>
      <c r="TLR241" s="402"/>
      <c r="TLS241" s="404"/>
      <c r="TLT241" s="49"/>
      <c r="TLU241" s="49"/>
      <c r="TLV241" s="49"/>
      <c r="TLW241" s="99"/>
      <c r="TLX241" s="98"/>
      <c r="TLY241" s="49"/>
      <c r="TLZ241" s="405"/>
      <c r="TMA241" s="405"/>
      <c r="TMB241" s="277"/>
      <c r="TMC241" s="277"/>
      <c r="TMD241" s="277"/>
      <c r="TME241" s="277"/>
      <c r="TMF241" s="277"/>
      <c r="TMG241" s="277"/>
      <c r="TMH241" s="277"/>
      <c r="TMI241" s="277"/>
      <c r="TMJ241" s="402"/>
      <c r="TMK241" s="404"/>
      <c r="TML241" s="49"/>
      <c r="TMM241" s="49"/>
      <c r="TMN241" s="49"/>
      <c r="TMO241" s="99"/>
      <c r="TMP241" s="98"/>
      <c r="TMQ241" s="49"/>
      <c r="TMR241" s="405"/>
      <c r="TMS241" s="405"/>
      <c r="TMT241" s="277"/>
      <c r="TMU241" s="277"/>
      <c r="TMV241" s="277"/>
      <c r="TMW241" s="277"/>
      <c r="TMX241" s="277"/>
      <c r="TMY241" s="277"/>
      <c r="TMZ241" s="277"/>
      <c r="TNA241" s="277"/>
      <c r="TNB241" s="402"/>
      <c r="TNC241" s="404"/>
      <c r="TND241" s="49"/>
      <c r="TNE241" s="49"/>
      <c r="TNF241" s="49"/>
      <c r="TNG241" s="99"/>
      <c r="TNH241" s="98"/>
      <c r="TNI241" s="49"/>
      <c r="TNJ241" s="405"/>
      <c r="TNK241" s="405"/>
      <c r="TNL241" s="277"/>
      <c r="TNM241" s="277"/>
      <c r="TNN241" s="277"/>
      <c r="TNO241" s="277"/>
      <c r="TNP241" s="277"/>
      <c r="TNQ241" s="277"/>
      <c r="TNR241" s="277"/>
      <c r="TNS241" s="277"/>
      <c r="TNT241" s="402"/>
      <c r="TNU241" s="404"/>
      <c r="TNV241" s="49"/>
      <c r="TNW241" s="49"/>
      <c r="TNX241" s="49"/>
      <c r="TNY241" s="99"/>
      <c r="TNZ241" s="98"/>
      <c r="TOA241" s="49"/>
      <c r="TOB241" s="405"/>
      <c r="TOC241" s="405"/>
      <c r="TOD241" s="277"/>
      <c r="TOE241" s="277"/>
      <c r="TOF241" s="277"/>
      <c r="TOG241" s="277"/>
      <c r="TOH241" s="277"/>
      <c r="TOI241" s="277"/>
      <c r="TOJ241" s="277"/>
      <c r="TOK241" s="277"/>
      <c r="TOL241" s="402"/>
      <c r="TOM241" s="404"/>
      <c r="TON241" s="49"/>
      <c r="TOO241" s="49"/>
      <c r="TOP241" s="49"/>
      <c r="TOQ241" s="99"/>
      <c r="TOR241" s="98"/>
      <c r="TOS241" s="49"/>
      <c r="TOT241" s="405"/>
      <c r="TOU241" s="405"/>
      <c r="TOV241" s="277"/>
      <c r="TOW241" s="277"/>
      <c r="TOX241" s="277"/>
      <c r="TOY241" s="277"/>
      <c r="TOZ241" s="277"/>
      <c r="TPA241" s="277"/>
      <c r="TPB241" s="277"/>
      <c r="TPC241" s="277"/>
      <c r="TPD241" s="402"/>
      <c r="TPE241" s="404"/>
      <c r="TPF241" s="49"/>
      <c r="TPG241" s="49"/>
      <c r="TPH241" s="49"/>
      <c r="TPI241" s="99"/>
      <c r="TPJ241" s="98"/>
      <c r="TPK241" s="49"/>
      <c r="TPL241" s="405"/>
      <c r="TPM241" s="405"/>
      <c r="TPN241" s="277"/>
      <c r="TPO241" s="277"/>
      <c r="TPP241" s="277"/>
      <c r="TPQ241" s="277"/>
      <c r="TPR241" s="277"/>
      <c r="TPS241" s="277"/>
      <c r="TPT241" s="277"/>
      <c r="TPU241" s="277"/>
      <c r="TPV241" s="402"/>
      <c r="TPW241" s="404"/>
      <c r="TPX241" s="49"/>
      <c r="TPY241" s="49"/>
      <c r="TPZ241" s="49"/>
      <c r="TQA241" s="99"/>
      <c r="TQB241" s="98"/>
      <c r="TQC241" s="49"/>
      <c r="TQD241" s="405"/>
      <c r="TQE241" s="405"/>
      <c r="TQF241" s="277"/>
      <c r="TQG241" s="277"/>
      <c r="TQH241" s="277"/>
      <c r="TQI241" s="277"/>
      <c r="TQJ241" s="277"/>
      <c r="TQK241" s="277"/>
      <c r="TQL241" s="277"/>
      <c r="TQM241" s="277"/>
      <c r="TQN241" s="402"/>
      <c r="TQO241" s="404"/>
      <c r="TQP241" s="49"/>
      <c r="TQQ241" s="49"/>
      <c r="TQR241" s="49"/>
      <c r="TQS241" s="99"/>
      <c r="TQT241" s="98"/>
      <c r="TQU241" s="49"/>
      <c r="TQV241" s="405"/>
      <c r="TQW241" s="405"/>
      <c r="TQX241" s="277"/>
      <c r="TQY241" s="277"/>
      <c r="TQZ241" s="277"/>
      <c r="TRA241" s="277"/>
      <c r="TRB241" s="277"/>
      <c r="TRC241" s="277"/>
      <c r="TRD241" s="277"/>
      <c r="TRE241" s="277"/>
      <c r="TRF241" s="402"/>
      <c r="TRG241" s="404"/>
      <c r="TRH241" s="49"/>
      <c r="TRI241" s="49"/>
      <c r="TRJ241" s="49"/>
      <c r="TRK241" s="99"/>
      <c r="TRL241" s="98"/>
      <c r="TRM241" s="49"/>
      <c r="TRN241" s="405"/>
      <c r="TRO241" s="405"/>
      <c r="TRP241" s="277"/>
      <c r="TRQ241" s="277"/>
      <c r="TRR241" s="277"/>
      <c r="TRS241" s="277"/>
      <c r="TRT241" s="277"/>
      <c r="TRU241" s="277"/>
      <c r="TRV241" s="277"/>
      <c r="TRW241" s="277"/>
      <c r="TRX241" s="402"/>
      <c r="TRY241" s="404"/>
      <c r="TRZ241" s="49"/>
      <c r="TSA241" s="49"/>
      <c r="TSB241" s="49"/>
      <c r="TSC241" s="99"/>
      <c r="TSD241" s="98"/>
      <c r="TSE241" s="49"/>
      <c r="TSF241" s="405"/>
      <c r="TSG241" s="405"/>
      <c r="TSH241" s="277"/>
      <c r="TSI241" s="277"/>
      <c r="TSJ241" s="277"/>
      <c r="TSK241" s="277"/>
      <c r="TSL241" s="277"/>
      <c r="TSM241" s="277"/>
      <c r="TSN241" s="277"/>
      <c r="TSO241" s="277"/>
      <c r="TSP241" s="402"/>
      <c r="TSQ241" s="404"/>
      <c r="TSR241" s="49"/>
      <c r="TSS241" s="49"/>
      <c r="TST241" s="49"/>
      <c r="TSU241" s="99"/>
      <c r="TSV241" s="98"/>
      <c r="TSW241" s="49"/>
      <c r="TSX241" s="405"/>
      <c r="TSY241" s="405"/>
      <c r="TSZ241" s="277"/>
      <c r="TTA241" s="277"/>
      <c r="TTB241" s="277"/>
      <c r="TTC241" s="277"/>
      <c r="TTD241" s="277"/>
      <c r="TTE241" s="277"/>
      <c r="TTF241" s="277"/>
      <c r="TTG241" s="277"/>
      <c r="TTH241" s="402"/>
      <c r="TTI241" s="404"/>
      <c r="TTJ241" s="49"/>
      <c r="TTK241" s="49"/>
      <c r="TTL241" s="49"/>
      <c r="TTM241" s="99"/>
      <c r="TTN241" s="98"/>
      <c r="TTO241" s="49"/>
      <c r="TTP241" s="405"/>
      <c r="TTQ241" s="405"/>
      <c r="TTR241" s="277"/>
      <c r="TTS241" s="277"/>
      <c r="TTT241" s="277"/>
      <c r="TTU241" s="277"/>
      <c r="TTV241" s="277"/>
      <c r="TTW241" s="277"/>
      <c r="TTX241" s="277"/>
      <c r="TTY241" s="277"/>
      <c r="TTZ241" s="402"/>
      <c r="TUA241" s="404"/>
      <c r="TUB241" s="49"/>
      <c r="TUC241" s="49"/>
      <c r="TUD241" s="49"/>
      <c r="TUE241" s="99"/>
      <c r="TUF241" s="98"/>
      <c r="TUG241" s="49"/>
      <c r="TUH241" s="405"/>
      <c r="TUI241" s="405"/>
      <c r="TUJ241" s="277"/>
      <c r="TUK241" s="277"/>
      <c r="TUL241" s="277"/>
      <c r="TUM241" s="277"/>
      <c r="TUN241" s="277"/>
      <c r="TUO241" s="277"/>
      <c r="TUP241" s="277"/>
      <c r="TUQ241" s="277"/>
      <c r="TUR241" s="402"/>
      <c r="TUS241" s="404"/>
      <c r="TUT241" s="49"/>
      <c r="TUU241" s="49"/>
      <c r="TUV241" s="49"/>
      <c r="TUW241" s="99"/>
      <c r="TUX241" s="98"/>
      <c r="TUY241" s="49"/>
      <c r="TUZ241" s="405"/>
      <c r="TVA241" s="405"/>
      <c r="TVB241" s="277"/>
      <c r="TVC241" s="277"/>
      <c r="TVD241" s="277"/>
      <c r="TVE241" s="277"/>
      <c r="TVF241" s="277"/>
      <c r="TVG241" s="277"/>
      <c r="TVH241" s="277"/>
      <c r="TVI241" s="277"/>
      <c r="TVJ241" s="402"/>
      <c r="TVK241" s="404"/>
      <c r="TVL241" s="49"/>
      <c r="TVM241" s="49"/>
      <c r="TVN241" s="49"/>
      <c r="TVO241" s="99"/>
      <c r="TVP241" s="98"/>
      <c r="TVQ241" s="49"/>
      <c r="TVR241" s="405"/>
      <c r="TVS241" s="405"/>
      <c r="TVT241" s="277"/>
      <c r="TVU241" s="277"/>
      <c r="TVV241" s="277"/>
      <c r="TVW241" s="277"/>
      <c r="TVX241" s="277"/>
      <c r="TVY241" s="277"/>
      <c r="TVZ241" s="277"/>
      <c r="TWA241" s="277"/>
      <c r="TWB241" s="402"/>
      <c r="TWC241" s="404"/>
      <c r="TWD241" s="49"/>
      <c r="TWE241" s="49"/>
      <c r="TWF241" s="49"/>
      <c r="TWG241" s="99"/>
      <c r="TWH241" s="98"/>
      <c r="TWI241" s="49"/>
      <c r="TWJ241" s="405"/>
      <c r="TWK241" s="405"/>
      <c r="TWL241" s="277"/>
      <c r="TWM241" s="277"/>
      <c r="TWN241" s="277"/>
      <c r="TWO241" s="277"/>
      <c r="TWP241" s="277"/>
      <c r="TWQ241" s="277"/>
      <c r="TWR241" s="277"/>
      <c r="TWS241" s="277"/>
      <c r="TWT241" s="402"/>
      <c r="TWU241" s="404"/>
      <c r="TWV241" s="49"/>
      <c r="TWW241" s="49"/>
      <c r="TWX241" s="49"/>
      <c r="TWY241" s="99"/>
      <c r="TWZ241" s="98"/>
      <c r="TXA241" s="49"/>
      <c r="TXB241" s="405"/>
      <c r="TXC241" s="405"/>
      <c r="TXD241" s="277"/>
      <c r="TXE241" s="277"/>
      <c r="TXF241" s="277"/>
      <c r="TXG241" s="277"/>
      <c r="TXH241" s="277"/>
      <c r="TXI241" s="277"/>
      <c r="TXJ241" s="277"/>
      <c r="TXK241" s="277"/>
      <c r="TXL241" s="402"/>
      <c r="TXM241" s="404"/>
      <c r="TXN241" s="49"/>
      <c r="TXO241" s="49"/>
      <c r="TXP241" s="49"/>
      <c r="TXQ241" s="99"/>
      <c r="TXR241" s="98"/>
      <c r="TXS241" s="49"/>
      <c r="TXT241" s="405"/>
      <c r="TXU241" s="405"/>
      <c r="TXV241" s="277"/>
      <c r="TXW241" s="277"/>
      <c r="TXX241" s="277"/>
      <c r="TXY241" s="277"/>
      <c r="TXZ241" s="277"/>
      <c r="TYA241" s="277"/>
      <c r="TYB241" s="277"/>
      <c r="TYC241" s="277"/>
      <c r="TYD241" s="402"/>
      <c r="TYE241" s="404"/>
      <c r="TYF241" s="49"/>
      <c r="TYG241" s="49"/>
      <c r="TYH241" s="49"/>
      <c r="TYI241" s="99"/>
      <c r="TYJ241" s="98"/>
      <c r="TYK241" s="49"/>
      <c r="TYL241" s="405"/>
      <c r="TYM241" s="405"/>
      <c r="TYN241" s="277"/>
      <c r="TYO241" s="277"/>
      <c r="TYP241" s="277"/>
      <c r="TYQ241" s="277"/>
      <c r="TYR241" s="277"/>
      <c r="TYS241" s="277"/>
      <c r="TYT241" s="277"/>
      <c r="TYU241" s="277"/>
      <c r="TYV241" s="402"/>
      <c r="TYW241" s="404"/>
      <c r="TYX241" s="49"/>
      <c r="TYY241" s="49"/>
      <c r="TYZ241" s="49"/>
      <c r="TZA241" s="99"/>
      <c r="TZB241" s="98"/>
      <c r="TZC241" s="49"/>
      <c r="TZD241" s="405"/>
      <c r="TZE241" s="405"/>
      <c r="TZF241" s="277"/>
      <c r="TZG241" s="277"/>
      <c r="TZH241" s="277"/>
      <c r="TZI241" s="277"/>
      <c r="TZJ241" s="277"/>
      <c r="TZK241" s="277"/>
      <c r="TZL241" s="277"/>
      <c r="TZM241" s="277"/>
      <c r="TZN241" s="402"/>
      <c r="TZO241" s="404"/>
      <c r="TZP241" s="49"/>
      <c r="TZQ241" s="49"/>
      <c r="TZR241" s="49"/>
      <c r="TZS241" s="99"/>
      <c r="TZT241" s="98"/>
      <c r="TZU241" s="49"/>
      <c r="TZV241" s="405"/>
      <c r="TZW241" s="405"/>
      <c r="TZX241" s="277"/>
      <c r="TZY241" s="277"/>
      <c r="TZZ241" s="277"/>
      <c r="UAA241" s="277"/>
      <c r="UAB241" s="277"/>
      <c r="UAC241" s="277"/>
      <c r="UAD241" s="277"/>
      <c r="UAE241" s="277"/>
      <c r="UAF241" s="402"/>
      <c r="UAG241" s="404"/>
      <c r="UAH241" s="49"/>
      <c r="UAI241" s="49"/>
      <c r="UAJ241" s="49"/>
      <c r="UAK241" s="99"/>
      <c r="UAL241" s="98"/>
      <c r="UAM241" s="49"/>
      <c r="UAN241" s="405"/>
      <c r="UAO241" s="405"/>
      <c r="UAP241" s="277"/>
      <c r="UAQ241" s="277"/>
      <c r="UAR241" s="277"/>
      <c r="UAS241" s="277"/>
      <c r="UAT241" s="277"/>
      <c r="UAU241" s="277"/>
      <c r="UAV241" s="277"/>
      <c r="UAW241" s="277"/>
      <c r="UAX241" s="402"/>
      <c r="UAY241" s="404"/>
      <c r="UAZ241" s="49"/>
      <c r="UBA241" s="49"/>
      <c r="UBB241" s="49"/>
      <c r="UBC241" s="99"/>
      <c r="UBD241" s="98"/>
      <c r="UBE241" s="49"/>
      <c r="UBF241" s="405"/>
      <c r="UBG241" s="405"/>
      <c r="UBH241" s="277"/>
      <c r="UBI241" s="277"/>
      <c r="UBJ241" s="277"/>
      <c r="UBK241" s="277"/>
      <c r="UBL241" s="277"/>
      <c r="UBM241" s="277"/>
      <c r="UBN241" s="277"/>
      <c r="UBO241" s="277"/>
      <c r="UBP241" s="402"/>
      <c r="UBQ241" s="404"/>
      <c r="UBR241" s="49"/>
      <c r="UBS241" s="49"/>
      <c r="UBT241" s="49"/>
      <c r="UBU241" s="99"/>
      <c r="UBV241" s="98"/>
      <c r="UBW241" s="49"/>
      <c r="UBX241" s="405"/>
      <c r="UBY241" s="405"/>
      <c r="UBZ241" s="277"/>
      <c r="UCA241" s="277"/>
      <c r="UCB241" s="277"/>
      <c r="UCC241" s="277"/>
      <c r="UCD241" s="277"/>
      <c r="UCE241" s="277"/>
      <c r="UCF241" s="277"/>
      <c r="UCG241" s="277"/>
      <c r="UCH241" s="402"/>
      <c r="UCI241" s="404"/>
      <c r="UCJ241" s="49"/>
      <c r="UCK241" s="49"/>
      <c r="UCL241" s="49"/>
      <c r="UCM241" s="99"/>
      <c r="UCN241" s="98"/>
      <c r="UCO241" s="49"/>
      <c r="UCP241" s="405"/>
      <c r="UCQ241" s="405"/>
      <c r="UCR241" s="277"/>
      <c r="UCS241" s="277"/>
      <c r="UCT241" s="277"/>
      <c r="UCU241" s="277"/>
      <c r="UCV241" s="277"/>
      <c r="UCW241" s="277"/>
      <c r="UCX241" s="277"/>
      <c r="UCY241" s="277"/>
      <c r="UCZ241" s="402"/>
      <c r="UDA241" s="404"/>
      <c r="UDB241" s="49"/>
      <c r="UDC241" s="49"/>
      <c r="UDD241" s="49"/>
      <c r="UDE241" s="99"/>
      <c r="UDF241" s="98"/>
      <c r="UDG241" s="49"/>
      <c r="UDH241" s="405"/>
      <c r="UDI241" s="405"/>
      <c r="UDJ241" s="277"/>
      <c r="UDK241" s="277"/>
      <c r="UDL241" s="277"/>
      <c r="UDM241" s="277"/>
      <c r="UDN241" s="277"/>
      <c r="UDO241" s="277"/>
      <c r="UDP241" s="277"/>
      <c r="UDQ241" s="277"/>
      <c r="UDR241" s="402"/>
      <c r="UDS241" s="404"/>
      <c r="UDT241" s="49"/>
      <c r="UDU241" s="49"/>
      <c r="UDV241" s="49"/>
      <c r="UDW241" s="99"/>
      <c r="UDX241" s="98"/>
      <c r="UDY241" s="49"/>
      <c r="UDZ241" s="405"/>
      <c r="UEA241" s="405"/>
      <c r="UEB241" s="277"/>
      <c r="UEC241" s="277"/>
      <c r="UED241" s="277"/>
      <c r="UEE241" s="277"/>
      <c r="UEF241" s="277"/>
      <c r="UEG241" s="277"/>
      <c r="UEH241" s="277"/>
      <c r="UEI241" s="277"/>
      <c r="UEJ241" s="402"/>
      <c r="UEK241" s="404"/>
      <c r="UEL241" s="49"/>
      <c r="UEM241" s="49"/>
      <c r="UEN241" s="49"/>
      <c r="UEO241" s="99"/>
      <c r="UEP241" s="98"/>
      <c r="UEQ241" s="49"/>
      <c r="UER241" s="405"/>
      <c r="UES241" s="405"/>
      <c r="UET241" s="277"/>
      <c r="UEU241" s="277"/>
      <c r="UEV241" s="277"/>
      <c r="UEW241" s="277"/>
      <c r="UEX241" s="277"/>
      <c r="UEY241" s="277"/>
      <c r="UEZ241" s="277"/>
      <c r="UFA241" s="277"/>
      <c r="UFB241" s="402"/>
      <c r="UFC241" s="404"/>
      <c r="UFD241" s="49"/>
      <c r="UFE241" s="49"/>
      <c r="UFF241" s="49"/>
      <c r="UFG241" s="99"/>
      <c r="UFH241" s="98"/>
      <c r="UFI241" s="49"/>
      <c r="UFJ241" s="405"/>
      <c r="UFK241" s="405"/>
      <c r="UFL241" s="277"/>
      <c r="UFM241" s="277"/>
      <c r="UFN241" s="277"/>
      <c r="UFO241" s="277"/>
      <c r="UFP241" s="277"/>
      <c r="UFQ241" s="277"/>
      <c r="UFR241" s="277"/>
      <c r="UFS241" s="277"/>
      <c r="UFT241" s="402"/>
      <c r="UFU241" s="404"/>
      <c r="UFV241" s="49"/>
      <c r="UFW241" s="49"/>
      <c r="UFX241" s="49"/>
      <c r="UFY241" s="99"/>
      <c r="UFZ241" s="98"/>
      <c r="UGA241" s="49"/>
      <c r="UGB241" s="405"/>
      <c r="UGC241" s="405"/>
      <c r="UGD241" s="277"/>
      <c r="UGE241" s="277"/>
      <c r="UGF241" s="277"/>
      <c r="UGG241" s="277"/>
      <c r="UGH241" s="277"/>
      <c r="UGI241" s="277"/>
      <c r="UGJ241" s="277"/>
      <c r="UGK241" s="277"/>
      <c r="UGL241" s="402"/>
      <c r="UGM241" s="404"/>
      <c r="UGN241" s="49"/>
      <c r="UGO241" s="49"/>
      <c r="UGP241" s="49"/>
      <c r="UGQ241" s="99"/>
      <c r="UGR241" s="98"/>
      <c r="UGS241" s="49"/>
      <c r="UGT241" s="405"/>
      <c r="UGU241" s="405"/>
      <c r="UGV241" s="277"/>
      <c r="UGW241" s="277"/>
      <c r="UGX241" s="277"/>
      <c r="UGY241" s="277"/>
      <c r="UGZ241" s="277"/>
      <c r="UHA241" s="277"/>
      <c r="UHB241" s="277"/>
      <c r="UHC241" s="277"/>
      <c r="UHD241" s="402"/>
      <c r="UHE241" s="404"/>
      <c r="UHF241" s="49"/>
      <c r="UHG241" s="49"/>
      <c r="UHH241" s="49"/>
      <c r="UHI241" s="99"/>
      <c r="UHJ241" s="98"/>
      <c r="UHK241" s="49"/>
      <c r="UHL241" s="405"/>
      <c r="UHM241" s="405"/>
      <c r="UHN241" s="277"/>
      <c r="UHO241" s="277"/>
      <c r="UHP241" s="277"/>
      <c r="UHQ241" s="277"/>
      <c r="UHR241" s="277"/>
      <c r="UHS241" s="277"/>
      <c r="UHT241" s="277"/>
      <c r="UHU241" s="277"/>
      <c r="UHV241" s="402"/>
      <c r="UHW241" s="404"/>
      <c r="UHX241" s="49"/>
      <c r="UHY241" s="49"/>
      <c r="UHZ241" s="49"/>
      <c r="UIA241" s="99"/>
      <c r="UIB241" s="98"/>
      <c r="UIC241" s="49"/>
      <c r="UID241" s="405"/>
      <c r="UIE241" s="405"/>
      <c r="UIF241" s="277"/>
      <c r="UIG241" s="277"/>
      <c r="UIH241" s="277"/>
      <c r="UII241" s="277"/>
      <c r="UIJ241" s="277"/>
      <c r="UIK241" s="277"/>
      <c r="UIL241" s="277"/>
      <c r="UIM241" s="277"/>
      <c r="UIN241" s="402"/>
      <c r="UIO241" s="404"/>
      <c r="UIP241" s="49"/>
      <c r="UIQ241" s="49"/>
      <c r="UIR241" s="49"/>
      <c r="UIS241" s="99"/>
      <c r="UIT241" s="98"/>
      <c r="UIU241" s="49"/>
      <c r="UIV241" s="405"/>
      <c r="UIW241" s="405"/>
      <c r="UIX241" s="277"/>
      <c r="UIY241" s="277"/>
      <c r="UIZ241" s="277"/>
      <c r="UJA241" s="277"/>
      <c r="UJB241" s="277"/>
      <c r="UJC241" s="277"/>
      <c r="UJD241" s="277"/>
      <c r="UJE241" s="277"/>
      <c r="UJF241" s="402"/>
      <c r="UJG241" s="404"/>
      <c r="UJH241" s="49"/>
      <c r="UJI241" s="49"/>
      <c r="UJJ241" s="49"/>
      <c r="UJK241" s="99"/>
      <c r="UJL241" s="98"/>
      <c r="UJM241" s="49"/>
      <c r="UJN241" s="405"/>
      <c r="UJO241" s="405"/>
      <c r="UJP241" s="277"/>
      <c r="UJQ241" s="277"/>
      <c r="UJR241" s="277"/>
      <c r="UJS241" s="277"/>
      <c r="UJT241" s="277"/>
      <c r="UJU241" s="277"/>
      <c r="UJV241" s="277"/>
      <c r="UJW241" s="277"/>
      <c r="UJX241" s="402"/>
      <c r="UJY241" s="404"/>
      <c r="UJZ241" s="49"/>
      <c r="UKA241" s="49"/>
      <c r="UKB241" s="49"/>
      <c r="UKC241" s="99"/>
      <c r="UKD241" s="98"/>
      <c r="UKE241" s="49"/>
      <c r="UKF241" s="405"/>
      <c r="UKG241" s="405"/>
      <c r="UKH241" s="277"/>
      <c r="UKI241" s="277"/>
      <c r="UKJ241" s="277"/>
      <c r="UKK241" s="277"/>
      <c r="UKL241" s="277"/>
      <c r="UKM241" s="277"/>
      <c r="UKN241" s="277"/>
      <c r="UKO241" s="277"/>
      <c r="UKP241" s="402"/>
      <c r="UKQ241" s="404"/>
      <c r="UKR241" s="49"/>
      <c r="UKS241" s="49"/>
      <c r="UKT241" s="49"/>
      <c r="UKU241" s="99"/>
      <c r="UKV241" s="98"/>
      <c r="UKW241" s="49"/>
      <c r="UKX241" s="405"/>
      <c r="UKY241" s="405"/>
      <c r="UKZ241" s="277"/>
      <c r="ULA241" s="277"/>
      <c r="ULB241" s="277"/>
      <c r="ULC241" s="277"/>
      <c r="ULD241" s="277"/>
      <c r="ULE241" s="277"/>
      <c r="ULF241" s="277"/>
      <c r="ULG241" s="277"/>
      <c r="ULH241" s="402"/>
      <c r="ULI241" s="404"/>
      <c r="ULJ241" s="49"/>
      <c r="ULK241" s="49"/>
      <c r="ULL241" s="49"/>
      <c r="ULM241" s="99"/>
      <c r="ULN241" s="98"/>
      <c r="ULO241" s="49"/>
      <c r="ULP241" s="405"/>
      <c r="ULQ241" s="405"/>
      <c r="ULR241" s="277"/>
      <c r="ULS241" s="277"/>
      <c r="ULT241" s="277"/>
      <c r="ULU241" s="277"/>
      <c r="ULV241" s="277"/>
      <c r="ULW241" s="277"/>
      <c r="ULX241" s="277"/>
      <c r="ULY241" s="277"/>
      <c r="ULZ241" s="402"/>
      <c r="UMA241" s="404"/>
      <c r="UMB241" s="49"/>
      <c r="UMC241" s="49"/>
      <c r="UMD241" s="49"/>
      <c r="UME241" s="99"/>
      <c r="UMF241" s="98"/>
      <c r="UMG241" s="49"/>
      <c r="UMH241" s="405"/>
      <c r="UMI241" s="405"/>
      <c r="UMJ241" s="277"/>
      <c r="UMK241" s="277"/>
      <c r="UML241" s="277"/>
      <c r="UMM241" s="277"/>
      <c r="UMN241" s="277"/>
      <c r="UMO241" s="277"/>
      <c r="UMP241" s="277"/>
      <c r="UMQ241" s="277"/>
      <c r="UMR241" s="402"/>
      <c r="UMS241" s="404"/>
      <c r="UMT241" s="49"/>
      <c r="UMU241" s="49"/>
      <c r="UMV241" s="49"/>
      <c r="UMW241" s="99"/>
      <c r="UMX241" s="98"/>
      <c r="UMY241" s="49"/>
      <c r="UMZ241" s="405"/>
      <c r="UNA241" s="405"/>
      <c r="UNB241" s="277"/>
      <c r="UNC241" s="277"/>
      <c r="UND241" s="277"/>
      <c r="UNE241" s="277"/>
      <c r="UNF241" s="277"/>
      <c r="UNG241" s="277"/>
      <c r="UNH241" s="277"/>
      <c r="UNI241" s="277"/>
      <c r="UNJ241" s="402"/>
      <c r="UNK241" s="404"/>
      <c r="UNL241" s="49"/>
      <c r="UNM241" s="49"/>
      <c r="UNN241" s="49"/>
      <c r="UNO241" s="99"/>
      <c r="UNP241" s="98"/>
      <c r="UNQ241" s="49"/>
      <c r="UNR241" s="405"/>
      <c r="UNS241" s="405"/>
      <c r="UNT241" s="277"/>
      <c r="UNU241" s="277"/>
      <c r="UNV241" s="277"/>
      <c r="UNW241" s="277"/>
      <c r="UNX241" s="277"/>
      <c r="UNY241" s="277"/>
      <c r="UNZ241" s="277"/>
      <c r="UOA241" s="277"/>
      <c r="UOB241" s="402"/>
      <c r="UOC241" s="404"/>
      <c r="UOD241" s="49"/>
      <c r="UOE241" s="49"/>
      <c r="UOF241" s="49"/>
      <c r="UOG241" s="99"/>
      <c r="UOH241" s="98"/>
      <c r="UOI241" s="49"/>
      <c r="UOJ241" s="405"/>
      <c r="UOK241" s="405"/>
      <c r="UOL241" s="277"/>
      <c r="UOM241" s="277"/>
      <c r="UON241" s="277"/>
      <c r="UOO241" s="277"/>
      <c r="UOP241" s="277"/>
      <c r="UOQ241" s="277"/>
      <c r="UOR241" s="277"/>
      <c r="UOS241" s="277"/>
      <c r="UOT241" s="402"/>
      <c r="UOU241" s="404"/>
      <c r="UOV241" s="49"/>
      <c r="UOW241" s="49"/>
      <c r="UOX241" s="49"/>
      <c r="UOY241" s="99"/>
      <c r="UOZ241" s="98"/>
      <c r="UPA241" s="49"/>
      <c r="UPB241" s="405"/>
      <c r="UPC241" s="405"/>
      <c r="UPD241" s="277"/>
      <c r="UPE241" s="277"/>
      <c r="UPF241" s="277"/>
      <c r="UPG241" s="277"/>
      <c r="UPH241" s="277"/>
      <c r="UPI241" s="277"/>
      <c r="UPJ241" s="277"/>
      <c r="UPK241" s="277"/>
      <c r="UPL241" s="402"/>
      <c r="UPM241" s="404"/>
      <c r="UPN241" s="49"/>
      <c r="UPO241" s="49"/>
      <c r="UPP241" s="49"/>
      <c r="UPQ241" s="99"/>
      <c r="UPR241" s="98"/>
      <c r="UPS241" s="49"/>
      <c r="UPT241" s="405"/>
      <c r="UPU241" s="405"/>
      <c r="UPV241" s="277"/>
      <c r="UPW241" s="277"/>
      <c r="UPX241" s="277"/>
      <c r="UPY241" s="277"/>
      <c r="UPZ241" s="277"/>
      <c r="UQA241" s="277"/>
      <c r="UQB241" s="277"/>
      <c r="UQC241" s="277"/>
      <c r="UQD241" s="402"/>
      <c r="UQE241" s="404"/>
      <c r="UQF241" s="49"/>
      <c r="UQG241" s="49"/>
      <c r="UQH241" s="49"/>
      <c r="UQI241" s="99"/>
      <c r="UQJ241" s="98"/>
      <c r="UQK241" s="49"/>
      <c r="UQL241" s="405"/>
      <c r="UQM241" s="405"/>
      <c r="UQN241" s="277"/>
      <c r="UQO241" s="277"/>
      <c r="UQP241" s="277"/>
      <c r="UQQ241" s="277"/>
      <c r="UQR241" s="277"/>
      <c r="UQS241" s="277"/>
      <c r="UQT241" s="277"/>
      <c r="UQU241" s="277"/>
      <c r="UQV241" s="402"/>
      <c r="UQW241" s="404"/>
      <c r="UQX241" s="49"/>
      <c r="UQY241" s="49"/>
      <c r="UQZ241" s="49"/>
      <c r="URA241" s="99"/>
      <c r="URB241" s="98"/>
      <c r="URC241" s="49"/>
      <c r="URD241" s="405"/>
      <c r="URE241" s="405"/>
      <c r="URF241" s="277"/>
      <c r="URG241" s="277"/>
      <c r="URH241" s="277"/>
      <c r="URI241" s="277"/>
      <c r="URJ241" s="277"/>
      <c r="URK241" s="277"/>
      <c r="URL241" s="277"/>
      <c r="URM241" s="277"/>
      <c r="URN241" s="402"/>
      <c r="URO241" s="404"/>
      <c r="URP241" s="49"/>
      <c r="URQ241" s="49"/>
      <c r="URR241" s="49"/>
      <c r="URS241" s="99"/>
      <c r="URT241" s="98"/>
      <c r="URU241" s="49"/>
      <c r="URV241" s="405"/>
      <c r="URW241" s="405"/>
      <c r="URX241" s="277"/>
      <c r="URY241" s="277"/>
      <c r="URZ241" s="277"/>
      <c r="USA241" s="277"/>
      <c r="USB241" s="277"/>
      <c r="USC241" s="277"/>
      <c r="USD241" s="277"/>
      <c r="USE241" s="277"/>
      <c r="USF241" s="402"/>
      <c r="USG241" s="404"/>
      <c r="USH241" s="49"/>
      <c r="USI241" s="49"/>
      <c r="USJ241" s="49"/>
      <c r="USK241" s="99"/>
      <c r="USL241" s="98"/>
      <c r="USM241" s="49"/>
      <c r="USN241" s="405"/>
      <c r="USO241" s="405"/>
      <c r="USP241" s="277"/>
      <c r="USQ241" s="277"/>
      <c r="USR241" s="277"/>
      <c r="USS241" s="277"/>
      <c r="UST241" s="277"/>
      <c r="USU241" s="277"/>
      <c r="USV241" s="277"/>
      <c r="USW241" s="277"/>
      <c r="USX241" s="402"/>
      <c r="USY241" s="404"/>
      <c r="USZ241" s="49"/>
      <c r="UTA241" s="49"/>
      <c r="UTB241" s="49"/>
      <c r="UTC241" s="99"/>
      <c r="UTD241" s="98"/>
      <c r="UTE241" s="49"/>
      <c r="UTF241" s="405"/>
      <c r="UTG241" s="405"/>
      <c r="UTH241" s="277"/>
      <c r="UTI241" s="277"/>
      <c r="UTJ241" s="277"/>
      <c r="UTK241" s="277"/>
      <c r="UTL241" s="277"/>
      <c r="UTM241" s="277"/>
      <c r="UTN241" s="277"/>
      <c r="UTO241" s="277"/>
      <c r="UTP241" s="402"/>
      <c r="UTQ241" s="404"/>
      <c r="UTR241" s="49"/>
      <c r="UTS241" s="49"/>
      <c r="UTT241" s="49"/>
      <c r="UTU241" s="99"/>
      <c r="UTV241" s="98"/>
      <c r="UTW241" s="49"/>
      <c r="UTX241" s="405"/>
      <c r="UTY241" s="405"/>
      <c r="UTZ241" s="277"/>
      <c r="UUA241" s="277"/>
      <c r="UUB241" s="277"/>
      <c r="UUC241" s="277"/>
      <c r="UUD241" s="277"/>
      <c r="UUE241" s="277"/>
      <c r="UUF241" s="277"/>
      <c r="UUG241" s="277"/>
      <c r="UUH241" s="402"/>
      <c r="UUI241" s="404"/>
      <c r="UUJ241" s="49"/>
      <c r="UUK241" s="49"/>
      <c r="UUL241" s="49"/>
      <c r="UUM241" s="99"/>
      <c r="UUN241" s="98"/>
      <c r="UUO241" s="49"/>
      <c r="UUP241" s="405"/>
      <c r="UUQ241" s="405"/>
      <c r="UUR241" s="277"/>
      <c r="UUS241" s="277"/>
      <c r="UUT241" s="277"/>
      <c r="UUU241" s="277"/>
      <c r="UUV241" s="277"/>
      <c r="UUW241" s="277"/>
      <c r="UUX241" s="277"/>
      <c r="UUY241" s="277"/>
      <c r="UUZ241" s="402"/>
      <c r="UVA241" s="404"/>
      <c r="UVB241" s="49"/>
      <c r="UVC241" s="49"/>
      <c r="UVD241" s="49"/>
      <c r="UVE241" s="99"/>
      <c r="UVF241" s="98"/>
      <c r="UVG241" s="49"/>
      <c r="UVH241" s="405"/>
      <c r="UVI241" s="405"/>
      <c r="UVJ241" s="277"/>
      <c r="UVK241" s="277"/>
      <c r="UVL241" s="277"/>
      <c r="UVM241" s="277"/>
      <c r="UVN241" s="277"/>
      <c r="UVO241" s="277"/>
      <c r="UVP241" s="277"/>
      <c r="UVQ241" s="277"/>
      <c r="UVR241" s="402"/>
      <c r="UVS241" s="404"/>
      <c r="UVT241" s="49"/>
      <c r="UVU241" s="49"/>
      <c r="UVV241" s="49"/>
      <c r="UVW241" s="99"/>
      <c r="UVX241" s="98"/>
      <c r="UVY241" s="49"/>
      <c r="UVZ241" s="405"/>
      <c r="UWA241" s="405"/>
      <c r="UWB241" s="277"/>
      <c r="UWC241" s="277"/>
      <c r="UWD241" s="277"/>
      <c r="UWE241" s="277"/>
      <c r="UWF241" s="277"/>
      <c r="UWG241" s="277"/>
      <c r="UWH241" s="277"/>
      <c r="UWI241" s="277"/>
      <c r="UWJ241" s="402"/>
      <c r="UWK241" s="404"/>
      <c r="UWL241" s="49"/>
      <c r="UWM241" s="49"/>
      <c r="UWN241" s="49"/>
      <c r="UWO241" s="99"/>
      <c r="UWP241" s="98"/>
      <c r="UWQ241" s="49"/>
      <c r="UWR241" s="405"/>
      <c r="UWS241" s="405"/>
      <c r="UWT241" s="277"/>
      <c r="UWU241" s="277"/>
      <c r="UWV241" s="277"/>
      <c r="UWW241" s="277"/>
      <c r="UWX241" s="277"/>
      <c r="UWY241" s="277"/>
      <c r="UWZ241" s="277"/>
      <c r="UXA241" s="277"/>
      <c r="UXB241" s="402"/>
      <c r="UXC241" s="404"/>
      <c r="UXD241" s="49"/>
      <c r="UXE241" s="49"/>
      <c r="UXF241" s="49"/>
      <c r="UXG241" s="99"/>
      <c r="UXH241" s="98"/>
      <c r="UXI241" s="49"/>
      <c r="UXJ241" s="405"/>
      <c r="UXK241" s="405"/>
      <c r="UXL241" s="277"/>
      <c r="UXM241" s="277"/>
      <c r="UXN241" s="277"/>
      <c r="UXO241" s="277"/>
      <c r="UXP241" s="277"/>
      <c r="UXQ241" s="277"/>
      <c r="UXR241" s="277"/>
      <c r="UXS241" s="277"/>
      <c r="UXT241" s="402"/>
      <c r="UXU241" s="404"/>
      <c r="UXV241" s="49"/>
      <c r="UXW241" s="49"/>
      <c r="UXX241" s="49"/>
      <c r="UXY241" s="99"/>
      <c r="UXZ241" s="98"/>
      <c r="UYA241" s="49"/>
      <c r="UYB241" s="405"/>
      <c r="UYC241" s="405"/>
      <c r="UYD241" s="277"/>
      <c r="UYE241" s="277"/>
      <c r="UYF241" s="277"/>
      <c r="UYG241" s="277"/>
      <c r="UYH241" s="277"/>
      <c r="UYI241" s="277"/>
      <c r="UYJ241" s="277"/>
      <c r="UYK241" s="277"/>
      <c r="UYL241" s="402"/>
      <c r="UYM241" s="404"/>
      <c r="UYN241" s="49"/>
      <c r="UYO241" s="49"/>
      <c r="UYP241" s="49"/>
      <c r="UYQ241" s="99"/>
      <c r="UYR241" s="98"/>
      <c r="UYS241" s="49"/>
      <c r="UYT241" s="405"/>
      <c r="UYU241" s="405"/>
      <c r="UYV241" s="277"/>
      <c r="UYW241" s="277"/>
      <c r="UYX241" s="277"/>
      <c r="UYY241" s="277"/>
      <c r="UYZ241" s="277"/>
      <c r="UZA241" s="277"/>
      <c r="UZB241" s="277"/>
      <c r="UZC241" s="277"/>
      <c r="UZD241" s="402"/>
      <c r="UZE241" s="404"/>
      <c r="UZF241" s="49"/>
      <c r="UZG241" s="49"/>
      <c r="UZH241" s="49"/>
      <c r="UZI241" s="99"/>
      <c r="UZJ241" s="98"/>
      <c r="UZK241" s="49"/>
      <c r="UZL241" s="405"/>
      <c r="UZM241" s="405"/>
      <c r="UZN241" s="277"/>
      <c r="UZO241" s="277"/>
      <c r="UZP241" s="277"/>
      <c r="UZQ241" s="277"/>
      <c r="UZR241" s="277"/>
      <c r="UZS241" s="277"/>
      <c r="UZT241" s="277"/>
      <c r="UZU241" s="277"/>
      <c r="UZV241" s="402"/>
      <c r="UZW241" s="404"/>
      <c r="UZX241" s="49"/>
      <c r="UZY241" s="49"/>
      <c r="UZZ241" s="49"/>
      <c r="VAA241" s="99"/>
      <c r="VAB241" s="98"/>
      <c r="VAC241" s="49"/>
      <c r="VAD241" s="405"/>
      <c r="VAE241" s="405"/>
      <c r="VAF241" s="277"/>
      <c r="VAG241" s="277"/>
      <c r="VAH241" s="277"/>
      <c r="VAI241" s="277"/>
      <c r="VAJ241" s="277"/>
      <c r="VAK241" s="277"/>
      <c r="VAL241" s="277"/>
      <c r="VAM241" s="277"/>
      <c r="VAN241" s="402"/>
      <c r="VAO241" s="404"/>
      <c r="VAP241" s="49"/>
      <c r="VAQ241" s="49"/>
      <c r="VAR241" s="49"/>
      <c r="VAS241" s="99"/>
      <c r="VAT241" s="98"/>
      <c r="VAU241" s="49"/>
      <c r="VAV241" s="405"/>
      <c r="VAW241" s="405"/>
      <c r="VAX241" s="277"/>
      <c r="VAY241" s="277"/>
      <c r="VAZ241" s="277"/>
      <c r="VBA241" s="277"/>
      <c r="VBB241" s="277"/>
      <c r="VBC241" s="277"/>
      <c r="VBD241" s="277"/>
      <c r="VBE241" s="277"/>
      <c r="VBF241" s="402"/>
      <c r="VBG241" s="404"/>
      <c r="VBH241" s="49"/>
      <c r="VBI241" s="49"/>
      <c r="VBJ241" s="49"/>
      <c r="VBK241" s="99"/>
      <c r="VBL241" s="98"/>
      <c r="VBM241" s="49"/>
      <c r="VBN241" s="405"/>
      <c r="VBO241" s="405"/>
      <c r="VBP241" s="277"/>
      <c r="VBQ241" s="277"/>
      <c r="VBR241" s="277"/>
      <c r="VBS241" s="277"/>
      <c r="VBT241" s="277"/>
      <c r="VBU241" s="277"/>
      <c r="VBV241" s="277"/>
      <c r="VBW241" s="277"/>
      <c r="VBX241" s="402"/>
      <c r="VBY241" s="404"/>
      <c r="VBZ241" s="49"/>
      <c r="VCA241" s="49"/>
      <c r="VCB241" s="49"/>
      <c r="VCC241" s="99"/>
      <c r="VCD241" s="98"/>
      <c r="VCE241" s="49"/>
      <c r="VCF241" s="405"/>
      <c r="VCG241" s="405"/>
      <c r="VCH241" s="277"/>
      <c r="VCI241" s="277"/>
      <c r="VCJ241" s="277"/>
      <c r="VCK241" s="277"/>
      <c r="VCL241" s="277"/>
      <c r="VCM241" s="277"/>
      <c r="VCN241" s="277"/>
      <c r="VCO241" s="277"/>
      <c r="VCP241" s="402"/>
      <c r="VCQ241" s="404"/>
      <c r="VCR241" s="49"/>
      <c r="VCS241" s="49"/>
      <c r="VCT241" s="49"/>
      <c r="VCU241" s="99"/>
      <c r="VCV241" s="98"/>
      <c r="VCW241" s="49"/>
      <c r="VCX241" s="405"/>
      <c r="VCY241" s="405"/>
      <c r="VCZ241" s="277"/>
      <c r="VDA241" s="277"/>
      <c r="VDB241" s="277"/>
      <c r="VDC241" s="277"/>
      <c r="VDD241" s="277"/>
      <c r="VDE241" s="277"/>
      <c r="VDF241" s="277"/>
      <c r="VDG241" s="277"/>
      <c r="VDH241" s="402"/>
      <c r="VDI241" s="404"/>
      <c r="VDJ241" s="49"/>
      <c r="VDK241" s="49"/>
      <c r="VDL241" s="49"/>
      <c r="VDM241" s="99"/>
      <c r="VDN241" s="98"/>
      <c r="VDO241" s="49"/>
      <c r="VDP241" s="405"/>
      <c r="VDQ241" s="405"/>
      <c r="VDR241" s="277"/>
      <c r="VDS241" s="277"/>
      <c r="VDT241" s="277"/>
      <c r="VDU241" s="277"/>
      <c r="VDV241" s="277"/>
      <c r="VDW241" s="277"/>
      <c r="VDX241" s="277"/>
      <c r="VDY241" s="277"/>
      <c r="VDZ241" s="402"/>
      <c r="VEA241" s="404"/>
      <c r="VEB241" s="49"/>
      <c r="VEC241" s="49"/>
      <c r="VED241" s="49"/>
      <c r="VEE241" s="99"/>
      <c r="VEF241" s="98"/>
      <c r="VEG241" s="49"/>
      <c r="VEH241" s="405"/>
      <c r="VEI241" s="405"/>
      <c r="VEJ241" s="277"/>
      <c r="VEK241" s="277"/>
      <c r="VEL241" s="277"/>
      <c r="VEM241" s="277"/>
      <c r="VEN241" s="277"/>
      <c r="VEO241" s="277"/>
      <c r="VEP241" s="277"/>
      <c r="VEQ241" s="277"/>
      <c r="VER241" s="402"/>
      <c r="VES241" s="404"/>
      <c r="VET241" s="49"/>
      <c r="VEU241" s="49"/>
      <c r="VEV241" s="49"/>
      <c r="VEW241" s="99"/>
      <c r="VEX241" s="98"/>
      <c r="VEY241" s="49"/>
      <c r="VEZ241" s="405"/>
      <c r="VFA241" s="405"/>
      <c r="VFB241" s="277"/>
      <c r="VFC241" s="277"/>
      <c r="VFD241" s="277"/>
      <c r="VFE241" s="277"/>
      <c r="VFF241" s="277"/>
      <c r="VFG241" s="277"/>
      <c r="VFH241" s="277"/>
      <c r="VFI241" s="277"/>
      <c r="VFJ241" s="402"/>
      <c r="VFK241" s="404"/>
      <c r="VFL241" s="49"/>
      <c r="VFM241" s="49"/>
      <c r="VFN241" s="49"/>
      <c r="VFO241" s="99"/>
      <c r="VFP241" s="98"/>
      <c r="VFQ241" s="49"/>
      <c r="VFR241" s="405"/>
      <c r="VFS241" s="405"/>
      <c r="VFT241" s="277"/>
      <c r="VFU241" s="277"/>
      <c r="VFV241" s="277"/>
      <c r="VFW241" s="277"/>
      <c r="VFX241" s="277"/>
      <c r="VFY241" s="277"/>
      <c r="VFZ241" s="277"/>
      <c r="VGA241" s="277"/>
      <c r="VGB241" s="402"/>
      <c r="VGC241" s="404"/>
      <c r="VGD241" s="49"/>
      <c r="VGE241" s="49"/>
      <c r="VGF241" s="49"/>
      <c r="VGG241" s="99"/>
      <c r="VGH241" s="98"/>
      <c r="VGI241" s="49"/>
      <c r="VGJ241" s="405"/>
      <c r="VGK241" s="405"/>
      <c r="VGL241" s="277"/>
      <c r="VGM241" s="277"/>
      <c r="VGN241" s="277"/>
      <c r="VGO241" s="277"/>
      <c r="VGP241" s="277"/>
      <c r="VGQ241" s="277"/>
      <c r="VGR241" s="277"/>
      <c r="VGS241" s="277"/>
      <c r="VGT241" s="402"/>
      <c r="VGU241" s="404"/>
      <c r="VGV241" s="49"/>
      <c r="VGW241" s="49"/>
      <c r="VGX241" s="49"/>
      <c r="VGY241" s="99"/>
      <c r="VGZ241" s="98"/>
      <c r="VHA241" s="49"/>
      <c r="VHB241" s="405"/>
      <c r="VHC241" s="405"/>
      <c r="VHD241" s="277"/>
      <c r="VHE241" s="277"/>
      <c r="VHF241" s="277"/>
      <c r="VHG241" s="277"/>
      <c r="VHH241" s="277"/>
      <c r="VHI241" s="277"/>
      <c r="VHJ241" s="277"/>
      <c r="VHK241" s="277"/>
      <c r="VHL241" s="402"/>
      <c r="VHM241" s="404"/>
      <c r="VHN241" s="49"/>
      <c r="VHO241" s="49"/>
      <c r="VHP241" s="49"/>
      <c r="VHQ241" s="99"/>
      <c r="VHR241" s="98"/>
      <c r="VHS241" s="49"/>
      <c r="VHT241" s="405"/>
      <c r="VHU241" s="405"/>
      <c r="VHV241" s="277"/>
      <c r="VHW241" s="277"/>
      <c r="VHX241" s="277"/>
      <c r="VHY241" s="277"/>
      <c r="VHZ241" s="277"/>
      <c r="VIA241" s="277"/>
      <c r="VIB241" s="277"/>
      <c r="VIC241" s="277"/>
      <c r="VID241" s="402"/>
      <c r="VIE241" s="404"/>
      <c r="VIF241" s="49"/>
      <c r="VIG241" s="49"/>
      <c r="VIH241" s="49"/>
      <c r="VII241" s="99"/>
      <c r="VIJ241" s="98"/>
      <c r="VIK241" s="49"/>
      <c r="VIL241" s="405"/>
      <c r="VIM241" s="405"/>
      <c r="VIN241" s="277"/>
      <c r="VIO241" s="277"/>
      <c r="VIP241" s="277"/>
      <c r="VIQ241" s="277"/>
      <c r="VIR241" s="277"/>
      <c r="VIS241" s="277"/>
      <c r="VIT241" s="277"/>
      <c r="VIU241" s="277"/>
      <c r="VIV241" s="402"/>
      <c r="VIW241" s="404"/>
      <c r="VIX241" s="49"/>
      <c r="VIY241" s="49"/>
      <c r="VIZ241" s="49"/>
      <c r="VJA241" s="99"/>
      <c r="VJB241" s="98"/>
      <c r="VJC241" s="49"/>
      <c r="VJD241" s="405"/>
      <c r="VJE241" s="405"/>
      <c r="VJF241" s="277"/>
      <c r="VJG241" s="277"/>
      <c r="VJH241" s="277"/>
      <c r="VJI241" s="277"/>
      <c r="VJJ241" s="277"/>
      <c r="VJK241" s="277"/>
      <c r="VJL241" s="277"/>
      <c r="VJM241" s="277"/>
      <c r="VJN241" s="402"/>
      <c r="VJO241" s="404"/>
      <c r="VJP241" s="49"/>
      <c r="VJQ241" s="49"/>
      <c r="VJR241" s="49"/>
      <c r="VJS241" s="99"/>
      <c r="VJT241" s="98"/>
      <c r="VJU241" s="49"/>
      <c r="VJV241" s="405"/>
      <c r="VJW241" s="405"/>
      <c r="VJX241" s="277"/>
      <c r="VJY241" s="277"/>
      <c r="VJZ241" s="277"/>
      <c r="VKA241" s="277"/>
      <c r="VKB241" s="277"/>
      <c r="VKC241" s="277"/>
      <c r="VKD241" s="277"/>
      <c r="VKE241" s="277"/>
      <c r="VKF241" s="402"/>
      <c r="VKG241" s="404"/>
      <c r="VKH241" s="49"/>
      <c r="VKI241" s="49"/>
      <c r="VKJ241" s="49"/>
      <c r="VKK241" s="99"/>
      <c r="VKL241" s="98"/>
      <c r="VKM241" s="49"/>
      <c r="VKN241" s="405"/>
      <c r="VKO241" s="405"/>
      <c r="VKP241" s="277"/>
      <c r="VKQ241" s="277"/>
      <c r="VKR241" s="277"/>
      <c r="VKS241" s="277"/>
      <c r="VKT241" s="277"/>
      <c r="VKU241" s="277"/>
      <c r="VKV241" s="277"/>
      <c r="VKW241" s="277"/>
      <c r="VKX241" s="402"/>
      <c r="VKY241" s="404"/>
      <c r="VKZ241" s="49"/>
      <c r="VLA241" s="49"/>
      <c r="VLB241" s="49"/>
      <c r="VLC241" s="99"/>
      <c r="VLD241" s="98"/>
      <c r="VLE241" s="49"/>
      <c r="VLF241" s="405"/>
      <c r="VLG241" s="405"/>
      <c r="VLH241" s="277"/>
      <c r="VLI241" s="277"/>
      <c r="VLJ241" s="277"/>
      <c r="VLK241" s="277"/>
      <c r="VLL241" s="277"/>
      <c r="VLM241" s="277"/>
      <c r="VLN241" s="277"/>
      <c r="VLO241" s="277"/>
      <c r="VLP241" s="402"/>
      <c r="VLQ241" s="404"/>
      <c r="VLR241" s="49"/>
      <c r="VLS241" s="49"/>
      <c r="VLT241" s="49"/>
      <c r="VLU241" s="99"/>
      <c r="VLV241" s="98"/>
      <c r="VLW241" s="49"/>
      <c r="VLX241" s="405"/>
      <c r="VLY241" s="405"/>
      <c r="VLZ241" s="277"/>
      <c r="VMA241" s="277"/>
      <c r="VMB241" s="277"/>
      <c r="VMC241" s="277"/>
      <c r="VMD241" s="277"/>
      <c r="VME241" s="277"/>
      <c r="VMF241" s="277"/>
      <c r="VMG241" s="277"/>
      <c r="VMH241" s="402"/>
      <c r="VMI241" s="404"/>
      <c r="VMJ241" s="49"/>
      <c r="VMK241" s="49"/>
      <c r="VML241" s="49"/>
      <c r="VMM241" s="99"/>
      <c r="VMN241" s="98"/>
      <c r="VMO241" s="49"/>
      <c r="VMP241" s="405"/>
      <c r="VMQ241" s="405"/>
      <c r="VMR241" s="277"/>
      <c r="VMS241" s="277"/>
      <c r="VMT241" s="277"/>
      <c r="VMU241" s="277"/>
      <c r="VMV241" s="277"/>
      <c r="VMW241" s="277"/>
      <c r="VMX241" s="277"/>
      <c r="VMY241" s="277"/>
      <c r="VMZ241" s="402"/>
      <c r="VNA241" s="404"/>
      <c r="VNB241" s="49"/>
      <c r="VNC241" s="49"/>
      <c r="VND241" s="49"/>
      <c r="VNE241" s="99"/>
      <c r="VNF241" s="98"/>
      <c r="VNG241" s="49"/>
      <c r="VNH241" s="405"/>
      <c r="VNI241" s="405"/>
      <c r="VNJ241" s="277"/>
      <c r="VNK241" s="277"/>
      <c r="VNL241" s="277"/>
      <c r="VNM241" s="277"/>
      <c r="VNN241" s="277"/>
      <c r="VNO241" s="277"/>
      <c r="VNP241" s="277"/>
      <c r="VNQ241" s="277"/>
      <c r="VNR241" s="402"/>
      <c r="VNS241" s="404"/>
      <c r="VNT241" s="49"/>
      <c r="VNU241" s="49"/>
      <c r="VNV241" s="49"/>
      <c r="VNW241" s="99"/>
      <c r="VNX241" s="98"/>
      <c r="VNY241" s="49"/>
      <c r="VNZ241" s="405"/>
      <c r="VOA241" s="405"/>
      <c r="VOB241" s="277"/>
      <c r="VOC241" s="277"/>
      <c r="VOD241" s="277"/>
      <c r="VOE241" s="277"/>
      <c r="VOF241" s="277"/>
      <c r="VOG241" s="277"/>
      <c r="VOH241" s="277"/>
      <c r="VOI241" s="277"/>
      <c r="VOJ241" s="402"/>
      <c r="VOK241" s="404"/>
      <c r="VOL241" s="49"/>
      <c r="VOM241" s="49"/>
      <c r="VON241" s="49"/>
      <c r="VOO241" s="99"/>
      <c r="VOP241" s="98"/>
      <c r="VOQ241" s="49"/>
      <c r="VOR241" s="405"/>
      <c r="VOS241" s="405"/>
      <c r="VOT241" s="277"/>
      <c r="VOU241" s="277"/>
      <c r="VOV241" s="277"/>
      <c r="VOW241" s="277"/>
      <c r="VOX241" s="277"/>
      <c r="VOY241" s="277"/>
      <c r="VOZ241" s="277"/>
      <c r="VPA241" s="277"/>
      <c r="VPB241" s="402"/>
      <c r="VPC241" s="404"/>
      <c r="VPD241" s="49"/>
      <c r="VPE241" s="49"/>
      <c r="VPF241" s="49"/>
      <c r="VPG241" s="99"/>
      <c r="VPH241" s="98"/>
      <c r="VPI241" s="49"/>
      <c r="VPJ241" s="405"/>
      <c r="VPK241" s="405"/>
      <c r="VPL241" s="277"/>
      <c r="VPM241" s="277"/>
      <c r="VPN241" s="277"/>
      <c r="VPO241" s="277"/>
      <c r="VPP241" s="277"/>
      <c r="VPQ241" s="277"/>
      <c r="VPR241" s="277"/>
      <c r="VPS241" s="277"/>
      <c r="VPT241" s="402"/>
      <c r="VPU241" s="404"/>
      <c r="VPV241" s="49"/>
      <c r="VPW241" s="49"/>
      <c r="VPX241" s="49"/>
      <c r="VPY241" s="99"/>
      <c r="VPZ241" s="98"/>
      <c r="VQA241" s="49"/>
      <c r="VQB241" s="405"/>
      <c r="VQC241" s="405"/>
      <c r="VQD241" s="277"/>
      <c r="VQE241" s="277"/>
      <c r="VQF241" s="277"/>
      <c r="VQG241" s="277"/>
      <c r="VQH241" s="277"/>
      <c r="VQI241" s="277"/>
      <c r="VQJ241" s="277"/>
      <c r="VQK241" s="277"/>
      <c r="VQL241" s="402"/>
      <c r="VQM241" s="404"/>
      <c r="VQN241" s="49"/>
      <c r="VQO241" s="49"/>
      <c r="VQP241" s="49"/>
      <c r="VQQ241" s="99"/>
      <c r="VQR241" s="98"/>
      <c r="VQS241" s="49"/>
      <c r="VQT241" s="405"/>
      <c r="VQU241" s="405"/>
      <c r="VQV241" s="277"/>
      <c r="VQW241" s="277"/>
      <c r="VQX241" s="277"/>
      <c r="VQY241" s="277"/>
      <c r="VQZ241" s="277"/>
      <c r="VRA241" s="277"/>
      <c r="VRB241" s="277"/>
      <c r="VRC241" s="277"/>
      <c r="VRD241" s="402"/>
      <c r="VRE241" s="404"/>
      <c r="VRF241" s="49"/>
      <c r="VRG241" s="49"/>
      <c r="VRH241" s="49"/>
      <c r="VRI241" s="99"/>
      <c r="VRJ241" s="98"/>
      <c r="VRK241" s="49"/>
      <c r="VRL241" s="405"/>
      <c r="VRM241" s="405"/>
      <c r="VRN241" s="277"/>
      <c r="VRO241" s="277"/>
      <c r="VRP241" s="277"/>
      <c r="VRQ241" s="277"/>
      <c r="VRR241" s="277"/>
      <c r="VRS241" s="277"/>
      <c r="VRT241" s="277"/>
      <c r="VRU241" s="277"/>
      <c r="VRV241" s="402"/>
      <c r="VRW241" s="404"/>
      <c r="VRX241" s="49"/>
      <c r="VRY241" s="49"/>
      <c r="VRZ241" s="49"/>
      <c r="VSA241" s="99"/>
      <c r="VSB241" s="98"/>
      <c r="VSC241" s="49"/>
      <c r="VSD241" s="405"/>
      <c r="VSE241" s="405"/>
      <c r="VSF241" s="277"/>
      <c r="VSG241" s="277"/>
      <c r="VSH241" s="277"/>
      <c r="VSI241" s="277"/>
      <c r="VSJ241" s="277"/>
      <c r="VSK241" s="277"/>
      <c r="VSL241" s="277"/>
      <c r="VSM241" s="277"/>
      <c r="VSN241" s="402"/>
      <c r="VSO241" s="404"/>
      <c r="VSP241" s="49"/>
      <c r="VSQ241" s="49"/>
      <c r="VSR241" s="49"/>
      <c r="VSS241" s="99"/>
      <c r="VST241" s="98"/>
      <c r="VSU241" s="49"/>
      <c r="VSV241" s="405"/>
      <c r="VSW241" s="405"/>
      <c r="VSX241" s="277"/>
      <c r="VSY241" s="277"/>
      <c r="VSZ241" s="277"/>
      <c r="VTA241" s="277"/>
      <c r="VTB241" s="277"/>
      <c r="VTC241" s="277"/>
      <c r="VTD241" s="277"/>
      <c r="VTE241" s="277"/>
      <c r="VTF241" s="402"/>
      <c r="VTG241" s="404"/>
      <c r="VTH241" s="49"/>
      <c r="VTI241" s="49"/>
      <c r="VTJ241" s="49"/>
      <c r="VTK241" s="99"/>
      <c r="VTL241" s="98"/>
      <c r="VTM241" s="49"/>
      <c r="VTN241" s="405"/>
      <c r="VTO241" s="405"/>
      <c r="VTP241" s="277"/>
      <c r="VTQ241" s="277"/>
      <c r="VTR241" s="277"/>
      <c r="VTS241" s="277"/>
      <c r="VTT241" s="277"/>
      <c r="VTU241" s="277"/>
      <c r="VTV241" s="277"/>
      <c r="VTW241" s="277"/>
      <c r="VTX241" s="402"/>
      <c r="VTY241" s="404"/>
      <c r="VTZ241" s="49"/>
      <c r="VUA241" s="49"/>
      <c r="VUB241" s="49"/>
      <c r="VUC241" s="99"/>
      <c r="VUD241" s="98"/>
      <c r="VUE241" s="49"/>
      <c r="VUF241" s="405"/>
      <c r="VUG241" s="405"/>
      <c r="VUH241" s="277"/>
      <c r="VUI241" s="277"/>
      <c r="VUJ241" s="277"/>
      <c r="VUK241" s="277"/>
      <c r="VUL241" s="277"/>
      <c r="VUM241" s="277"/>
      <c r="VUN241" s="277"/>
      <c r="VUO241" s="277"/>
      <c r="VUP241" s="402"/>
      <c r="VUQ241" s="404"/>
      <c r="VUR241" s="49"/>
      <c r="VUS241" s="49"/>
      <c r="VUT241" s="49"/>
      <c r="VUU241" s="99"/>
      <c r="VUV241" s="98"/>
      <c r="VUW241" s="49"/>
      <c r="VUX241" s="405"/>
      <c r="VUY241" s="405"/>
      <c r="VUZ241" s="277"/>
      <c r="VVA241" s="277"/>
      <c r="VVB241" s="277"/>
      <c r="VVC241" s="277"/>
      <c r="VVD241" s="277"/>
      <c r="VVE241" s="277"/>
      <c r="VVF241" s="277"/>
      <c r="VVG241" s="277"/>
      <c r="VVH241" s="402"/>
      <c r="VVI241" s="404"/>
      <c r="VVJ241" s="49"/>
      <c r="VVK241" s="49"/>
      <c r="VVL241" s="49"/>
      <c r="VVM241" s="99"/>
      <c r="VVN241" s="98"/>
      <c r="VVO241" s="49"/>
      <c r="VVP241" s="405"/>
      <c r="VVQ241" s="405"/>
      <c r="VVR241" s="277"/>
      <c r="VVS241" s="277"/>
      <c r="VVT241" s="277"/>
      <c r="VVU241" s="277"/>
      <c r="VVV241" s="277"/>
      <c r="VVW241" s="277"/>
      <c r="VVX241" s="277"/>
      <c r="VVY241" s="277"/>
      <c r="VVZ241" s="402"/>
      <c r="VWA241" s="404"/>
      <c r="VWB241" s="49"/>
      <c r="VWC241" s="49"/>
      <c r="VWD241" s="49"/>
      <c r="VWE241" s="99"/>
      <c r="VWF241" s="98"/>
      <c r="VWG241" s="49"/>
      <c r="VWH241" s="405"/>
      <c r="VWI241" s="405"/>
      <c r="VWJ241" s="277"/>
      <c r="VWK241" s="277"/>
      <c r="VWL241" s="277"/>
      <c r="VWM241" s="277"/>
      <c r="VWN241" s="277"/>
      <c r="VWO241" s="277"/>
      <c r="VWP241" s="277"/>
      <c r="VWQ241" s="277"/>
      <c r="VWR241" s="402"/>
      <c r="VWS241" s="404"/>
      <c r="VWT241" s="49"/>
      <c r="VWU241" s="49"/>
      <c r="VWV241" s="49"/>
      <c r="VWW241" s="99"/>
      <c r="VWX241" s="98"/>
      <c r="VWY241" s="49"/>
      <c r="VWZ241" s="405"/>
      <c r="VXA241" s="405"/>
      <c r="VXB241" s="277"/>
      <c r="VXC241" s="277"/>
      <c r="VXD241" s="277"/>
      <c r="VXE241" s="277"/>
      <c r="VXF241" s="277"/>
      <c r="VXG241" s="277"/>
      <c r="VXH241" s="277"/>
      <c r="VXI241" s="277"/>
      <c r="VXJ241" s="402"/>
      <c r="VXK241" s="404"/>
      <c r="VXL241" s="49"/>
      <c r="VXM241" s="49"/>
      <c r="VXN241" s="49"/>
      <c r="VXO241" s="99"/>
      <c r="VXP241" s="98"/>
      <c r="VXQ241" s="49"/>
      <c r="VXR241" s="405"/>
      <c r="VXS241" s="405"/>
      <c r="VXT241" s="277"/>
      <c r="VXU241" s="277"/>
      <c r="VXV241" s="277"/>
      <c r="VXW241" s="277"/>
      <c r="VXX241" s="277"/>
      <c r="VXY241" s="277"/>
      <c r="VXZ241" s="277"/>
      <c r="VYA241" s="277"/>
      <c r="VYB241" s="402"/>
      <c r="VYC241" s="404"/>
      <c r="VYD241" s="49"/>
      <c r="VYE241" s="49"/>
      <c r="VYF241" s="49"/>
      <c r="VYG241" s="99"/>
      <c r="VYH241" s="98"/>
      <c r="VYI241" s="49"/>
      <c r="VYJ241" s="405"/>
      <c r="VYK241" s="405"/>
      <c r="VYL241" s="277"/>
      <c r="VYM241" s="277"/>
      <c r="VYN241" s="277"/>
      <c r="VYO241" s="277"/>
      <c r="VYP241" s="277"/>
      <c r="VYQ241" s="277"/>
      <c r="VYR241" s="277"/>
      <c r="VYS241" s="277"/>
      <c r="VYT241" s="402"/>
      <c r="VYU241" s="404"/>
      <c r="VYV241" s="49"/>
      <c r="VYW241" s="49"/>
      <c r="VYX241" s="49"/>
      <c r="VYY241" s="99"/>
      <c r="VYZ241" s="98"/>
      <c r="VZA241" s="49"/>
      <c r="VZB241" s="405"/>
      <c r="VZC241" s="405"/>
      <c r="VZD241" s="277"/>
      <c r="VZE241" s="277"/>
      <c r="VZF241" s="277"/>
      <c r="VZG241" s="277"/>
      <c r="VZH241" s="277"/>
      <c r="VZI241" s="277"/>
      <c r="VZJ241" s="277"/>
      <c r="VZK241" s="277"/>
      <c r="VZL241" s="402"/>
      <c r="VZM241" s="404"/>
      <c r="VZN241" s="49"/>
      <c r="VZO241" s="49"/>
      <c r="VZP241" s="49"/>
      <c r="VZQ241" s="99"/>
      <c r="VZR241" s="98"/>
      <c r="VZS241" s="49"/>
      <c r="VZT241" s="405"/>
      <c r="VZU241" s="405"/>
      <c r="VZV241" s="277"/>
      <c r="VZW241" s="277"/>
      <c r="VZX241" s="277"/>
      <c r="VZY241" s="277"/>
      <c r="VZZ241" s="277"/>
      <c r="WAA241" s="277"/>
      <c r="WAB241" s="277"/>
      <c r="WAC241" s="277"/>
      <c r="WAD241" s="402"/>
      <c r="WAE241" s="404"/>
      <c r="WAF241" s="49"/>
      <c r="WAG241" s="49"/>
      <c r="WAH241" s="49"/>
      <c r="WAI241" s="99"/>
      <c r="WAJ241" s="98"/>
      <c r="WAK241" s="49"/>
      <c r="WAL241" s="405"/>
      <c r="WAM241" s="405"/>
      <c r="WAN241" s="277"/>
      <c r="WAO241" s="277"/>
      <c r="WAP241" s="277"/>
      <c r="WAQ241" s="277"/>
      <c r="WAR241" s="277"/>
      <c r="WAS241" s="277"/>
      <c r="WAT241" s="277"/>
      <c r="WAU241" s="277"/>
      <c r="WAV241" s="402"/>
      <c r="WAW241" s="404"/>
      <c r="WAX241" s="49"/>
      <c r="WAY241" s="49"/>
      <c r="WAZ241" s="49"/>
      <c r="WBA241" s="99"/>
      <c r="WBB241" s="98"/>
      <c r="WBC241" s="49"/>
      <c r="WBD241" s="405"/>
      <c r="WBE241" s="405"/>
      <c r="WBF241" s="277"/>
      <c r="WBG241" s="277"/>
      <c r="WBH241" s="277"/>
      <c r="WBI241" s="277"/>
      <c r="WBJ241" s="277"/>
      <c r="WBK241" s="277"/>
      <c r="WBL241" s="277"/>
      <c r="WBM241" s="277"/>
      <c r="WBN241" s="402"/>
      <c r="WBO241" s="404"/>
      <c r="WBP241" s="49"/>
      <c r="WBQ241" s="49"/>
      <c r="WBR241" s="49"/>
      <c r="WBS241" s="99"/>
      <c r="WBT241" s="98"/>
      <c r="WBU241" s="49"/>
      <c r="WBV241" s="405"/>
      <c r="WBW241" s="405"/>
      <c r="WBX241" s="277"/>
      <c r="WBY241" s="277"/>
      <c r="WBZ241" s="277"/>
      <c r="WCA241" s="277"/>
      <c r="WCB241" s="277"/>
      <c r="WCC241" s="277"/>
      <c r="WCD241" s="277"/>
      <c r="WCE241" s="277"/>
      <c r="WCF241" s="402"/>
      <c r="WCG241" s="404"/>
      <c r="WCH241" s="49"/>
      <c r="WCI241" s="49"/>
      <c r="WCJ241" s="49"/>
      <c r="WCK241" s="99"/>
      <c r="WCL241" s="98"/>
      <c r="WCM241" s="49"/>
      <c r="WCN241" s="405"/>
      <c r="WCO241" s="405"/>
      <c r="WCP241" s="277"/>
      <c r="WCQ241" s="277"/>
      <c r="WCR241" s="277"/>
      <c r="WCS241" s="277"/>
      <c r="WCT241" s="277"/>
      <c r="WCU241" s="277"/>
      <c r="WCV241" s="277"/>
      <c r="WCW241" s="277"/>
      <c r="WCX241" s="402"/>
      <c r="WCY241" s="404"/>
      <c r="WCZ241" s="49"/>
      <c r="WDA241" s="49"/>
      <c r="WDB241" s="49"/>
      <c r="WDC241" s="99"/>
      <c r="WDD241" s="98"/>
      <c r="WDE241" s="49"/>
      <c r="WDF241" s="405"/>
      <c r="WDG241" s="405"/>
      <c r="WDH241" s="277"/>
      <c r="WDI241" s="277"/>
      <c r="WDJ241" s="277"/>
      <c r="WDK241" s="277"/>
      <c r="WDL241" s="277"/>
      <c r="WDM241" s="277"/>
      <c r="WDN241" s="277"/>
      <c r="WDO241" s="277"/>
      <c r="WDP241" s="402"/>
      <c r="WDQ241" s="404"/>
      <c r="WDR241" s="49"/>
      <c r="WDS241" s="49"/>
      <c r="WDT241" s="49"/>
      <c r="WDU241" s="99"/>
      <c r="WDV241" s="98"/>
      <c r="WDW241" s="49"/>
      <c r="WDX241" s="405"/>
      <c r="WDY241" s="405"/>
      <c r="WDZ241" s="277"/>
      <c r="WEA241" s="277"/>
      <c r="WEB241" s="277"/>
      <c r="WEC241" s="277"/>
      <c r="WED241" s="277"/>
      <c r="WEE241" s="277"/>
      <c r="WEF241" s="277"/>
      <c r="WEG241" s="277"/>
      <c r="WEH241" s="402"/>
      <c r="WEI241" s="404"/>
      <c r="WEJ241" s="49"/>
      <c r="WEK241" s="49"/>
      <c r="WEL241" s="49"/>
      <c r="WEM241" s="99"/>
      <c r="WEN241" s="98"/>
      <c r="WEO241" s="49"/>
      <c r="WEP241" s="405"/>
      <c r="WEQ241" s="405"/>
      <c r="WER241" s="277"/>
      <c r="WES241" s="277"/>
      <c r="WET241" s="277"/>
      <c r="WEU241" s="277"/>
      <c r="WEV241" s="277"/>
      <c r="WEW241" s="277"/>
      <c r="WEX241" s="277"/>
      <c r="WEY241" s="277"/>
      <c r="WEZ241" s="402"/>
      <c r="WFA241" s="404"/>
      <c r="WFB241" s="49"/>
      <c r="WFC241" s="49"/>
      <c r="WFD241" s="49"/>
      <c r="WFE241" s="99"/>
      <c r="WFF241" s="98"/>
      <c r="WFG241" s="49"/>
      <c r="WFH241" s="405"/>
      <c r="WFI241" s="405"/>
      <c r="WFJ241" s="277"/>
      <c r="WFK241" s="277"/>
      <c r="WFL241" s="277"/>
      <c r="WFM241" s="277"/>
      <c r="WFN241" s="277"/>
      <c r="WFO241" s="277"/>
      <c r="WFP241" s="277"/>
      <c r="WFQ241" s="277"/>
      <c r="WFR241" s="402"/>
      <c r="WFS241" s="404"/>
      <c r="WFT241" s="49"/>
      <c r="WFU241" s="49"/>
      <c r="WFV241" s="49"/>
      <c r="WFW241" s="99"/>
      <c r="WFX241" s="98"/>
      <c r="WFY241" s="49"/>
      <c r="WFZ241" s="405"/>
      <c r="WGA241" s="405"/>
      <c r="WGB241" s="277"/>
      <c r="WGC241" s="277"/>
      <c r="WGD241" s="277"/>
      <c r="WGE241" s="277"/>
      <c r="WGF241" s="277"/>
      <c r="WGG241" s="277"/>
      <c r="WGH241" s="277"/>
      <c r="WGI241" s="277"/>
      <c r="WGJ241" s="402"/>
      <c r="WGK241" s="404"/>
      <c r="WGL241" s="49"/>
      <c r="WGM241" s="49"/>
      <c r="WGN241" s="49"/>
      <c r="WGO241" s="99"/>
      <c r="WGP241" s="98"/>
      <c r="WGQ241" s="49"/>
      <c r="WGR241" s="405"/>
      <c r="WGS241" s="405"/>
      <c r="WGT241" s="277"/>
      <c r="WGU241" s="277"/>
      <c r="WGV241" s="277"/>
      <c r="WGW241" s="277"/>
      <c r="WGX241" s="277"/>
      <c r="WGY241" s="277"/>
      <c r="WGZ241" s="277"/>
      <c r="WHA241" s="277"/>
      <c r="WHB241" s="402"/>
      <c r="WHC241" s="404"/>
      <c r="WHD241" s="49"/>
      <c r="WHE241" s="49"/>
      <c r="WHF241" s="49"/>
      <c r="WHG241" s="99"/>
      <c r="WHH241" s="98"/>
      <c r="WHI241" s="49"/>
      <c r="WHJ241" s="405"/>
      <c r="WHK241" s="405"/>
      <c r="WHL241" s="277"/>
      <c r="WHM241" s="277"/>
      <c r="WHN241" s="277"/>
      <c r="WHO241" s="277"/>
      <c r="WHP241" s="277"/>
      <c r="WHQ241" s="277"/>
      <c r="WHR241" s="277"/>
      <c r="WHS241" s="277"/>
      <c r="WHT241" s="402"/>
      <c r="WHU241" s="404"/>
      <c r="WHV241" s="49"/>
      <c r="WHW241" s="49"/>
      <c r="WHX241" s="49"/>
      <c r="WHY241" s="99"/>
      <c r="WHZ241" s="98"/>
      <c r="WIA241" s="49"/>
      <c r="WIB241" s="405"/>
      <c r="WIC241" s="405"/>
      <c r="WID241" s="277"/>
      <c r="WIE241" s="277"/>
      <c r="WIF241" s="277"/>
      <c r="WIG241" s="277"/>
      <c r="WIH241" s="277"/>
      <c r="WII241" s="277"/>
      <c r="WIJ241" s="277"/>
      <c r="WIK241" s="277"/>
      <c r="WIL241" s="402"/>
      <c r="WIM241" s="404"/>
      <c r="WIN241" s="49"/>
      <c r="WIO241" s="49"/>
      <c r="WIP241" s="49"/>
      <c r="WIQ241" s="99"/>
      <c r="WIR241" s="98"/>
      <c r="WIS241" s="49"/>
      <c r="WIT241" s="405"/>
      <c r="WIU241" s="405"/>
      <c r="WIV241" s="277"/>
      <c r="WIW241" s="277"/>
      <c r="WIX241" s="277"/>
      <c r="WIY241" s="277"/>
      <c r="WIZ241" s="277"/>
      <c r="WJA241" s="277"/>
      <c r="WJB241" s="277"/>
      <c r="WJC241" s="277"/>
      <c r="WJD241" s="402"/>
      <c r="WJE241" s="404"/>
      <c r="WJF241" s="49"/>
      <c r="WJG241" s="49"/>
      <c r="WJH241" s="49"/>
      <c r="WJI241" s="99"/>
      <c r="WJJ241" s="98"/>
      <c r="WJK241" s="49"/>
      <c r="WJL241" s="405"/>
      <c r="WJM241" s="405"/>
      <c r="WJN241" s="277"/>
      <c r="WJO241" s="277"/>
      <c r="WJP241" s="277"/>
      <c r="WJQ241" s="277"/>
      <c r="WJR241" s="277"/>
      <c r="WJS241" s="277"/>
      <c r="WJT241" s="277"/>
      <c r="WJU241" s="277"/>
      <c r="WJV241" s="402"/>
      <c r="WJW241" s="404"/>
      <c r="WJX241" s="49"/>
      <c r="WJY241" s="49"/>
      <c r="WJZ241" s="49"/>
      <c r="WKA241" s="99"/>
      <c r="WKB241" s="98"/>
      <c r="WKC241" s="49"/>
      <c r="WKD241" s="405"/>
      <c r="WKE241" s="405"/>
      <c r="WKF241" s="277"/>
      <c r="WKG241" s="277"/>
      <c r="WKH241" s="277"/>
      <c r="WKI241" s="277"/>
      <c r="WKJ241" s="277"/>
      <c r="WKK241" s="277"/>
      <c r="WKL241" s="277"/>
      <c r="WKM241" s="277"/>
      <c r="WKN241" s="402"/>
      <c r="WKO241" s="404"/>
      <c r="WKP241" s="49"/>
      <c r="WKQ241" s="49"/>
      <c r="WKR241" s="49"/>
      <c r="WKS241" s="99"/>
      <c r="WKT241" s="98"/>
      <c r="WKU241" s="49"/>
      <c r="WKV241" s="405"/>
      <c r="WKW241" s="405"/>
      <c r="WKX241" s="277"/>
      <c r="WKY241" s="277"/>
      <c r="WKZ241" s="277"/>
      <c r="WLA241" s="277"/>
      <c r="WLB241" s="277"/>
      <c r="WLC241" s="277"/>
      <c r="WLD241" s="277"/>
      <c r="WLE241" s="277"/>
      <c r="WLF241" s="402"/>
      <c r="WLG241" s="404"/>
      <c r="WLH241" s="49"/>
      <c r="WLI241" s="49"/>
      <c r="WLJ241" s="49"/>
      <c r="WLK241" s="99"/>
      <c r="WLL241" s="98"/>
      <c r="WLM241" s="49"/>
      <c r="WLN241" s="405"/>
      <c r="WLO241" s="405"/>
      <c r="WLP241" s="277"/>
      <c r="WLQ241" s="277"/>
      <c r="WLR241" s="277"/>
      <c r="WLS241" s="277"/>
      <c r="WLT241" s="277"/>
      <c r="WLU241" s="277"/>
      <c r="WLV241" s="277"/>
      <c r="WLW241" s="277"/>
      <c r="WLX241" s="402"/>
      <c r="WLY241" s="404"/>
      <c r="WLZ241" s="49"/>
      <c r="WMA241" s="49"/>
      <c r="WMB241" s="49"/>
      <c r="WMC241" s="99"/>
      <c r="WMD241" s="98"/>
      <c r="WME241" s="49"/>
      <c r="WMF241" s="405"/>
      <c r="WMG241" s="405"/>
      <c r="WMH241" s="277"/>
      <c r="WMI241" s="277"/>
      <c r="WMJ241" s="277"/>
      <c r="WMK241" s="277"/>
      <c r="WML241" s="277"/>
      <c r="WMM241" s="277"/>
      <c r="WMN241" s="277"/>
      <c r="WMO241" s="277"/>
      <c r="WMP241" s="402"/>
      <c r="WMQ241" s="404"/>
      <c r="WMR241" s="49"/>
      <c r="WMS241" s="49"/>
      <c r="WMT241" s="49"/>
      <c r="WMU241" s="99"/>
      <c r="WMV241" s="98"/>
      <c r="WMW241" s="49"/>
      <c r="WMX241" s="405"/>
      <c r="WMY241" s="405"/>
      <c r="WMZ241" s="277"/>
      <c r="WNA241" s="277"/>
      <c r="WNB241" s="277"/>
      <c r="WNC241" s="277"/>
      <c r="WND241" s="277"/>
      <c r="WNE241" s="277"/>
      <c r="WNF241" s="277"/>
      <c r="WNG241" s="277"/>
      <c r="WNH241" s="402"/>
      <c r="WNI241" s="404"/>
      <c r="WNJ241" s="49"/>
      <c r="WNK241" s="49"/>
      <c r="WNL241" s="49"/>
      <c r="WNM241" s="99"/>
      <c r="WNN241" s="98"/>
      <c r="WNO241" s="49"/>
      <c r="WNP241" s="405"/>
      <c r="WNQ241" s="405"/>
      <c r="WNR241" s="277"/>
      <c r="WNS241" s="277"/>
      <c r="WNT241" s="277"/>
      <c r="WNU241" s="277"/>
      <c r="WNV241" s="277"/>
      <c r="WNW241" s="277"/>
      <c r="WNX241" s="277"/>
      <c r="WNY241" s="277"/>
      <c r="WNZ241" s="402"/>
      <c r="WOA241" s="404"/>
      <c r="WOB241" s="49"/>
      <c r="WOC241" s="49"/>
      <c r="WOD241" s="49"/>
      <c r="WOE241" s="99"/>
      <c r="WOF241" s="98"/>
      <c r="WOG241" s="49"/>
      <c r="WOH241" s="405"/>
      <c r="WOI241" s="405"/>
      <c r="WOJ241" s="277"/>
      <c r="WOK241" s="277"/>
      <c r="WOL241" s="277"/>
      <c r="WOM241" s="277"/>
      <c r="WON241" s="277"/>
      <c r="WOO241" s="277"/>
      <c r="WOP241" s="277"/>
      <c r="WOQ241" s="277"/>
      <c r="WOR241" s="402"/>
      <c r="WOS241" s="404"/>
      <c r="WOT241" s="49"/>
      <c r="WOU241" s="49"/>
      <c r="WOV241" s="49"/>
      <c r="WOW241" s="99"/>
      <c r="WOX241" s="98"/>
      <c r="WOY241" s="49"/>
      <c r="WOZ241" s="405"/>
      <c r="WPA241" s="405"/>
      <c r="WPB241" s="277"/>
      <c r="WPC241" s="277"/>
      <c r="WPD241" s="277"/>
      <c r="WPE241" s="277"/>
      <c r="WPF241" s="277"/>
      <c r="WPG241" s="277"/>
      <c r="WPH241" s="277"/>
      <c r="WPI241" s="277"/>
      <c r="WPJ241" s="402"/>
      <c r="WPK241" s="404"/>
      <c r="WPL241" s="49"/>
      <c r="WPM241" s="49"/>
      <c r="WPN241" s="49"/>
      <c r="WPO241" s="99"/>
      <c r="WPP241" s="98"/>
      <c r="WPQ241" s="49"/>
      <c r="WPR241" s="405"/>
      <c r="WPS241" s="405"/>
      <c r="WPT241" s="277"/>
      <c r="WPU241" s="277"/>
      <c r="WPV241" s="277"/>
      <c r="WPW241" s="277"/>
      <c r="WPX241" s="277"/>
      <c r="WPY241" s="277"/>
      <c r="WPZ241" s="277"/>
      <c r="WQA241" s="277"/>
      <c r="WQB241" s="402"/>
      <c r="WQC241" s="404"/>
      <c r="WQD241" s="49"/>
      <c r="WQE241" s="49"/>
      <c r="WQF241" s="49"/>
      <c r="WQG241" s="99"/>
      <c r="WQH241" s="98"/>
      <c r="WQI241" s="49"/>
      <c r="WQJ241" s="405"/>
      <c r="WQK241" s="405"/>
      <c r="WQL241" s="277"/>
      <c r="WQM241" s="277"/>
      <c r="WQN241" s="277"/>
      <c r="WQO241" s="277"/>
      <c r="WQP241" s="277"/>
      <c r="WQQ241" s="277"/>
      <c r="WQR241" s="277"/>
      <c r="WQS241" s="277"/>
      <c r="WQT241" s="402"/>
      <c r="WQU241" s="404"/>
      <c r="WQV241" s="49"/>
      <c r="WQW241" s="49"/>
      <c r="WQX241" s="49"/>
      <c r="WQY241" s="99"/>
      <c r="WQZ241" s="98"/>
      <c r="WRA241" s="49"/>
      <c r="WRB241" s="405"/>
      <c r="WRC241" s="405"/>
      <c r="WRD241" s="277"/>
      <c r="WRE241" s="277"/>
      <c r="WRF241" s="277"/>
      <c r="WRG241" s="277"/>
      <c r="WRH241" s="277"/>
      <c r="WRI241" s="277"/>
      <c r="WRJ241" s="277"/>
      <c r="WRK241" s="277"/>
      <c r="WRL241" s="402"/>
      <c r="WRM241" s="404"/>
      <c r="WRN241" s="49"/>
      <c r="WRO241" s="49"/>
      <c r="WRP241" s="49"/>
      <c r="WRQ241" s="99"/>
      <c r="WRR241" s="98"/>
      <c r="WRS241" s="49"/>
      <c r="WRT241" s="405"/>
      <c r="WRU241" s="405"/>
      <c r="WRV241" s="277"/>
      <c r="WRW241" s="277"/>
      <c r="WRX241" s="277"/>
      <c r="WRY241" s="277"/>
      <c r="WRZ241" s="277"/>
      <c r="WSA241" s="277"/>
      <c r="WSB241" s="277"/>
      <c r="WSC241" s="277"/>
      <c r="WSD241" s="402"/>
      <c r="WSE241" s="404"/>
      <c r="WSF241" s="49"/>
      <c r="WSG241" s="49"/>
      <c r="WSH241" s="49"/>
      <c r="WSI241" s="99"/>
      <c r="WSJ241" s="98"/>
      <c r="WSK241" s="49"/>
      <c r="WSL241" s="405"/>
      <c r="WSM241" s="405"/>
      <c r="WSN241" s="277"/>
      <c r="WSO241" s="277"/>
      <c r="WSP241" s="277"/>
      <c r="WSQ241" s="277"/>
      <c r="WSR241" s="277"/>
      <c r="WSS241" s="277"/>
      <c r="WST241" s="277"/>
      <c r="WSU241" s="277"/>
      <c r="WSV241" s="402"/>
      <c r="WSW241" s="404"/>
      <c r="WSX241" s="49"/>
      <c r="WSY241" s="49"/>
      <c r="WSZ241" s="49"/>
      <c r="WTA241" s="99"/>
      <c r="WTB241" s="98"/>
      <c r="WTC241" s="49"/>
      <c r="WTD241" s="405"/>
      <c r="WTE241" s="405"/>
      <c r="WTF241" s="277"/>
      <c r="WTG241" s="277"/>
      <c r="WTH241" s="277"/>
      <c r="WTI241" s="277"/>
      <c r="WTJ241" s="277"/>
      <c r="WTK241" s="277"/>
      <c r="WTL241" s="277"/>
      <c r="WTM241" s="277"/>
      <c r="WTN241" s="402"/>
      <c r="WTO241" s="404"/>
      <c r="WTP241" s="49"/>
      <c r="WTQ241" s="49"/>
      <c r="WTR241" s="49"/>
      <c r="WTS241" s="99"/>
      <c r="WTT241" s="98"/>
      <c r="WTU241" s="49"/>
      <c r="WTV241" s="405"/>
      <c r="WTW241" s="405"/>
      <c r="WTX241" s="277"/>
      <c r="WTY241" s="277"/>
      <c r="WTZ241" s="277"/>
      <c r="WUA241" s="277"/>
      <c r="WUB241" s="277"/>
      <c r="WUC241" s="277"/>
      <c r="WUD241" s="277"/>
      <c r="WUE241" s="277"/>
      <c r="WUF241" s="402"/>
      <c r="WUG241" s="404"/>
      <c r="WUH241" s="49"/>
      <c r="WUI241" s="49"/>
      <c r="WUJ241" s="49"/>
      <c r="WUK241" s="99"/>
      <c r="WUL241" s="98"/>
      <c r="WUM241" s="49"/>
      <c r="WUN241" s="405"/>
      <c r="WUO241" s="405"/>
      <c r="WUP241" s="277"/>
      <c r="WUQ241" s="277"/>
      <c r="WUR241" s="277"/>
      <c r="WUS241" s="277"/>
      <c r="WUT241" s="277"/>
      <c r="WUU241" s="277"/>
      <c r="WUV241" s="277"/>
      <c r="WUW241" s="277"/>
      <c r="WUX241" s="402"/>
      <c r="WUY241" s="404"/>
      <c r="WUZ241" s="49"/>
      <c r="WVA241" s="49"/>
      <c r="WVB241" s="49"/>
      <c r="WVC241" s="99"/>
      <c r="WVD241" s="98"/>
      <c r="WVE241" s="49"/>
      <c r="WVF241" s="405"/>
      <c r="WVG241" s="405"/>
      <c r="WVH241" s="277"/>
      <c r="WVI241" s="277"/>
      <c r="WVJ241" s="277"/>
      <c r="WVK241" s="277"/>
      <c r="WVL241" s="277"/>
      <c r="WVM241" s="277"/>
      <c r="WVN241" s="277"/>
      <c r="WVO241" s="277"/>
      <c r="WVP241" s="402"/>
      <c r="WVQ241" s="404"/>
      <c r="WVR241" s="49"/>
      <c r="WVS241" s="49"/>
      <c r="WVT241" s="49"/>
      <c r="WVU241" s="99"/>
      <c r="WVV241" s="98"/>
      <c r="WVW241" s="49"/>
      <c r="WVX241" s="405"/>
      <c r="WVY241" s="405"/>
      <c r="WVZ241" s="277"/>
      <c r="WWA241" s="277"/>
      <c r="WWB241" s="277"/>
      <c r="WWC241" s="277"/>
      <c r="WWD241" s="277"/>
      <c r="WWE241" s="277"/>
      <c r="WWF241" s="277"/>
      <c r="WWG241" s="277"/>
      <c r="WWH241" s="402"/>
      <c r="WWI241" s="404"/>
      <c r="WWJ241" s="49"/>
      <c r="WWK241" s="49"/>
      <c r="WWL241" s="49"/>
      <c r="WWM241" s="99"/>
      <c r="WWN241" s="98"/>
      <c r="WWO241" s="49"/>
      <c r="WWP241" s="405"/>
      <c r="WWQ241" s="405"/>
      <c r="WWR241" s="277"/>
      <c r="WWS241" s="277"/>
      <c r="WWT241" s="277"/>
      <c r="WWU241" s="277"/>
      <c r="WWV241" s="277"/>
      <c r="WWW241" s="277"/>
      <c r="WWX241" s="277"/>
      <c r="WWY241" s="277"/>
      <c r="WWZ241" s="402"/>
      <c r="WXA241" s="404"/>
      <c r="WXB241" s="49"/>
      <c r="WXC241" s="49"/>
      <c r="WXD241" s="49"/>
      <c r="WXE241" s="99"/>
      <c r="WXF241" s="98"/>
      <c r="WXG241" s="49"/>
      <c r="WXH241" s="405"/>
      <c r="WXI241" s="405"/>
      <c r="WXJ241" s="277"/>
      <c r="WXK241" s="277"/>
      <c r="WXL241" s="277"/>
      <c r="WXM241" s="277"/>
      <c r="WXN241" s="277"/>
      <c r="WXO241" s="277"/>
      <c r="WXP241" s="277"/>
      <c r="WXQ241" s="277"/>
      <c r="WXR241" s="402"/>
      <c r="WXS241" s="404"/>
      <c r="WXT241" s="49"/>
      <c r="WXU241" s="49"/>
      <c r="WXV241" s="49"/>
      <c r="WXW241" s="99"/>
      <c r="WXX241" s="98"/>
      <c r="WXY241" s="49"/>
      <c r="WXZ241" s="405"/>
      <c r="WYA241" s="405"/>
      <c r="WYB241" s="277"/>
      <c r="WYC241" s="277"/>
      <c r="WYD241" s="277"/>
      <c r="WYE241" s="277"/>
      <c r="WYF241" s="277"/>
      <c r="WYG241" s="277"/>
      <c r="WYH241" s="277"/>
      <c r="WYI241" s="277"/>
      <c r="WYJ241" s="402"/>
      <c r="WYK241" s="404"/>
      <c r="WYL241" s="49"/>
      <c r="WYM241" s="49"/>
      <c r="WYN241" s="49"/>
      <c r="WYO241" s="99"/>
      <c r="WYP241" s="98"/>
      <c r="WYQ241" s="49"/>
      <c r="WYR241" s="405"/>
      <c r="WYS241" s="405"/>
      <c r="WYT241" s="277"/>
      <c r="WYU241" s="277"/>
      <c r="WYV241" s="277"/>
      <c r="WYW241" s="277"/>
      <c r="WYX241" s="277"/>
      <c r="WYY241" s="277"/>
      <c r="WYZ241" s="277"/>
      <c r="WZA241" s="277"/>
      <c r="WZB241" s="402"/>
      <c r="WZC241" s="404"/>
      <c r="WZD241" s="49"/>
      <c r="WZE241" s="49"/>
      <c r="WZF241" s="49"/>
      <c r="WZG241" s="99"/>
      <c r="WZH241" s="98"/>
      <c r="WZI241" s="49"/>
      <c r="WZJ241" s="405"/>
      <c r="WZK241" s="405"/>
      <c r="WZL241" s="277"/>
      <c r="WZM241" s="277"/>
      <c r="WZN241" s="277"/>
      <c r="WZO241" s="277"/>
      <c r="WZP241" s="277"/>
      <c r="WZQ241" s="277"/>
      <c r="WZR241" s="277"/>
      <c r="WZS241" s="277"/>
      <c r="WZT241" s="402"/>
      <c r="WZU241" s="404"/>
      <c r="WZV241" s="49"/>
      <c r="WZW241" s="49"/>
      <c r="WZX241" s="49"/>
      <c r="WZY241" s="99"/>
      <c r="WZZ241" s="98"/>
      <c r="XAA241" s="49"/>
      <c r="XAB241" s="405"/>
      <c r="XAC241" s="405"/>
      <c r="XAD241" s="277"/>
      <c r="XAE241" s="277"/>
      <c r="XAF241" s="277"/>
      <c r="XAG241" s="277"/>
      <c r="XAH241" s="277"/>
      <c r="XAI241" s="277"/>
      <c r="XAJ241" s="277"/>
      <c r="XAK241" s="277"/>
      <c r="XAL241" s="402"/>
      <c r="XAM241" s="404"/>
      <c r="XAN241" s="49"/>
      <c r="XAO241" s="49"/>
      <c r="XAP241" s="49"/>
      <c r="XAQ241" s="99"/>
      <c r="XAR241" s="98"/>
      <c r="XAS241" s="49"/>
      <c r="XAT241" s="405"/>
      <c r="XAU241" s="405"/>
      <c r="XAV241" s="277"/>
      <c r="XAW241" s="277"/>
      <c r="XAX241" s="277"/>
      <c r="XAY241" s="277"/>
      <c r="XAZ241" s="277"/>
      <c r="XBA241" s="277"/>
      <c r="XBB241" s="277"/>
      <c r="XBC241" s="277"/>
      <c r="XBD241" s="402"/>
      <c r="XBE241" s="404"/>
      <c r="XBF241" s="49"/>
      <c r="XBG241" s="49"/>
      <c r="XBH241" s="49"/>
      <c r="XBI241" s="99"/>
      <c r="XBJ241" s="98"/>
      <c r="XBK241" s="49"/>
      <c r="XBL241" s="405"/>
      <c r="XBM241" s="405"/>
      <c r="XBN241" s="277"/>
      <c r="XBO241" s="277"/>
      <c r="XBP241" s="277"/>
      <c r="XBQ241" s="277"/>
      <c r="XBR241" s="277"/>
      <c r="XBS241" s="277"/>
      <c r="XBT241" s="277"/>
      <c r="XBU241" s="277"/>
      <c r="XBV241" s="402"/>
      <c r="XBW241" s="404"/>
      <c r="XBX241" s="49"/>
      <c r="XBY241" s="49"/>
      <c r="XBZ241" s="49"/>
      <c r="XCA241" s="99"/>
      <c r="XCB241" s="98"/>
      <c r="XCC241" s="49"/>
      <c r="XCD241" s="405"/>
      <c r="XCE241" s="405"/>
      <c r="XCF241" s="277"/>
      <c r="XCG241" s="277"/>
      <c r="XCH241" s="277"/>
      <c r="XCI241" s="277"/>
      <c r="XCJ241" s="277"/>
      <c r="XCK241" s="277"/>
      <c r="XCL241" s="277"/>
      <c r="XCM241" s="277"/>
      <c r="XCN241" s="402"/>
      <c r="XCO241" s="404"/>
      <c r="XCP241" s="49"/>
      <c r="XCQ241" s="49"/>
      <c r="XCR241" s="49"/>
      <c r="XCS241" s="99"/>
      <c r="XCT241" s="98"/>
      <c r="XCU241" s="49"/>
      <c r="XCV241" s="405"/>
      <c r="XCW241" s="405"/>
      <c r="XCX241" s="277"/>
      <c r="XCY241" s="277"/>
      <c r="XCZ241" s="277"/>
      <c r="XDA241" s="277"/>
      <c r="XDB241" s="277"/>
      <c r="XDC241" s="277"/>
      <c r="XDD241" s="277"/>
      <c r="XDE241" s="277"/>
      <c r="XDF241" s="402"/>
      <c r="XDG241" s="404"/>
      <c r="XDH241" s="49"/>
      <c r="XDI241" s="49"/>
      <c r="XDJ241" s="49"/>
    </row>
    <row r="242" spans="1:16338" s="407" customFormat="1" x14ac:dyDescent="0.2">
      <c r="A242" s="234"/>
      <c r="B242" s="208"/>
      <c r="C242" s="208"/>
      <c r="D242" s="208"/>
      <c r="E242" s="449"/>
      <c r="F242" s="450" t="s">
        <v>926</v>
      </c>
      <c r="G242" s="202"/>
      <c r="H242" s="207"/>
      <c r="I242" s="207"/>
      <c r="J242" s="572">
        <v>1355</v>
      </c>
      <c r="K242" s="207"/>
      <c r="L242" s="417">
        <v>0</v>
      </c>
      <c r="M242" s="549" t="s">
        <v>1092</v>
      </c>
      <c r="N242" s="320"/>
      <c r="O242" s="522"/>
      <c r="P242" s="522"/>
      <c r="Q242" s="522"/>
      <c r="R242" s="485"/>
      <c r="S242" s="277"/>
      <c r="T242" s="277"/>
      <c r="U242" s="277"/>
      <c r="V242" s="277"/>
      <c r="W242" s="277"/>
      <c r="X242" s="277"/>
      <c r="Y242" s="277"/>
      <c r="Z242" s="402"/>
      <c r="AA242" s="404"/>
      <c r="AB242" s="49"/>
      <c r="AC242" s="49"/>
      <c r="AD242" s="49"/>
      <c r="AE242" s="99"/>
      <c r="AF242" s="98"/>
      <c r="AG242" s="49"/>
      <c r="AH242" s="405"/>
      <c r="AI242" s="405"/>
      <c r="AJ242" s="277"/>
      <c r="AK242" s="277"/>
      <c r="AL242" s="277"/>
      <c r="AM242" s="277"/>
      <c r="AN242" s="277"/>
      <c r="AO242" s="277"/>
      <c r="AP242" s="277"/>
      <c r="AQ242" s="277"/>
      <c r="AR242" s="402"/>
      <c r="AS242" s="404"/>
      <c r="AT242" s="49"/>
      <c r="AU242" s="49"/>
      <c r="AV242" s="49"/>
      <c r="AW242" s="99"/>
      <c r="AX242" s="98"/>
      <c r="AY242" s="49"/>
      <c r="AZ242" s="405"/>
      <c r="BA242" s="405"/>
      <c r="BB242" s="277"/>
      <c r="BC242" s="277"/>
      <c r="BD242" s="277"/>
      <c r="BE242" s="277"/>
      <c r="BF242" s="277"/>
      <c r="BG242" s="277"/>
      <c r="BH242" s="277"/>
      <c r="BI242" s="277"/>
      <c r="BJ242" s="402"/>
      <c r="BK242" s="404"/>
      <c r="BL242" s="49"/>
      <c r="BM242" s="49"/>
      <c r="BN242" s="49"/>
      <c r="BO242" s="99"/>
      <c r="BP242" s="98"/>
      <c r="BQ242" s="49"/>
      <c r="BR242" s="405"/>
      <c r="BS242" s="405"/>
      <c r="BT242" s="277"/>
      <c r="BU242" s="277"/>
      <c r="BV242" s="277"/>
      <c r="BW242" s="277"/>
      <c r="BX242" s="277"/>
      <c r="BY242" s="277"/>
      <c r="BZ242" s="277"/>
      <c r="CA242" s="277"/>
      <c r="CB242" s="402"/>
      <c r="CC242" s="404"/>
      <c r="CD242" s="49"/>
      <c r="CE242" s="49"/>
      <c r="CF242" s="49"/>
      <c r="CG242" s="99"/>
      <c r="CH242" s="98"/>
      <c r="CI242" s="49"/>
      <c r="CJ242" s="405"/>
      <c r="CK242" s="405"/>
      <c r="CL242" s="277"/>
      <c r="CM242" s="277"/>
      <c r="CN242" s="277"/>
      <c r="CO242" s="277"/>
      <c r="CP242" s="277"/>
      <c r="CQ242" s="277"/>
      <c r="CR242" s="277"/>
      <c r="CS242" s="277"/>
      <c r="CT242" s="402"/>
      <c r="CU242" s="404"/>
      <c r="CV242" s="49"/>
      <c r="CW242" s="49"/>
      <c r="CX242" s="49"/>
      <c r="CY242" s="99"/>
      <c r="CZ242" s="98"/>
      <c r="DA242" s="49"/>
      <c r="DB242" s="405"/>
      <c r="DC242" s="405"/>
      <c r="DD242" s="277"/>
      <c r="DE242" s="277"/>
      <c r="DF242" s="277"/>
      <c r="DG242" s="277"/>
      <c r="DH242" s="277"/>
      <c r="DI242" s="277"/>
      <c r="DJ242" s="277"/>
      <c r="DK242" s="277"/>
      <c r="DL242" s="402"/>
      <c r="DM242" s="404"/>
      <c r="DN242" s="49"/>
      <c r="DO242" s="49"/>
      <c r="DP242" s="49"/>
      <c r="DQ242" s="99"/>
      <c r="DR242" s="98"/>
      <c r="DS242" s="49"/>
      <c r="DT242" s="405"/>
      <c r="DU242" s="405"/>
      <c r="DV242" s="277"/>
      <c r="DW242" s="277"/>
      <c r="DX242" s="277"/>
      <c r="DY242" s="277"/>
      <c r="DZ242" s="277"/>
      <c r="EA242" s="277"/>
      <c r="EB242" s="277"/>
      <c r="EC242" s="277"/>
      <c r="ED242" s="402"/>
      <c r="EE242" s="404"/>
      <c r="EF242" s="49"/>
      <c r="EG242" s="49"/>
      <c r="EH242" s="49"/>
      <c r="EI242" s="99"/>
      <c r="EJ242" s="98"/>
      <c r="EK242" s="49"/>
      <c r="EL242" s="405"/>
      <c r="EM242" s="405"/>
      <c r="EN242" s="277"/>
      <c r="EO242" s="277"/>
      <c r="EP242" s="277"/>
      <c r="EQ242" s="277"/>
      <c r="ER242" s="277"/>
      <c r="ES242" s="277"/>
      <c r="ET242" s="277"/>
      <c r="EU242" s="277"/>
      <c r="EV242" s="402"/>
      <c r="EW242" s="404"/>
      <c r="EX242" s="49"/>
      <c r="EY242" s="49"/>
      <c r="EZ242" s="49"/>
      <c r="FA242" s="99"/>
      <c r="FB242" s="98"/>
      <c r="FC242" s="49"/>
      <c r="FD242" s="405"/>
      <c r="FE242" s="405"/>
      <c r="FF242" s="277"/>
      <c r="FG242" s="277"/>
      <c r="FH242" s="277"/>
      <c r="FI242" s="277"/>
      <c r="FJ242" s="277"/>
      <c r="FK242" s="277"/>
      <c r="FL242" s="277"/>
      <c r="FM242" s="277"/>
      <c r="FN242" s="402"/>
      <c r="FO242" s="404"/>
      <c r="FP242" s="49"/>
      <c r="FQ242" s="49"/>
      <c r="FR242" s="49"/>
      <c r="FS242" s="99"/>
      <c r="FT242" s="98"/>
      <c r="FU242" s="49"/>
      <c r="FV242" s="405"/>
      <c r="FW242" s="405"/>
      <c r="FX242" s="277"/>
      <c r="FY242" s="277"/>
      <c r="FZ242" s="277"/>
      <c r="GA242" s="277"/>
      <c r="GB242" s="277"/>
      <c r="GC242" s="277"/>
      <c r="GD242" s="277"/>
      <c r="GE242" s="277"/>
      <c r="GF242" s="402"/>
      <c r="GG242" s="404"/>
      <c r="GH242" s="49"/>
      <c r="GI242" s="49"/>
      <c r="GJ242" s="49"/>
      <c r="GK242" s="99"/>
      <c r="GL242" s="98"/>
      <c r="GM242" s="49"/>
      <c r="GN242" s="405"/>
      <c r="GO242" s="405"/>
      <c r="GP242" s="277"/>
      <c r="GQ242" s="277"/>
      <c r="GR242" s="277"/>
      <c r="GS242" s="277"/>
      <c r="GT242" s="277"/>
      <c r="GU242" s="277"/>
      <c r="GV242" s="277"/>
      <c r="GW242" s="277"/>
      <c r="GX242" s="402"/>
      <c r="GY242" s="404"/>
      <c r="GZ242" s="49"/>
      <c r="HA242" s="49"/>
      <c r="HB242" s="49"/>
      <c r="HC242" s="99"/>
      <c r="HD242" s="98"/>
      <c r="HE242" s="49"/>
      <c r="HF242" s="405"/>
      <c r="HG242" s="405"/>
      <c r="HH242" s="277"/>
      <c r="HI242" s="277"/>
      <c r="HJ242" s="277"/>
      <c r="HK242" s="277"/>
      <c r="HL242" s="277"/>
      <c r="HM242" s="277"/>
      <c r="HN242" s="277"/>
      <c r="HO242" s="277"/>
      <c r="HP242" s="402"/>
      <c r="HQ242" s="404"/>
      <c r="HR242" s="49"/>
      <c r="HS242" s="49"/>
      <c r="HT242" s="49"/>
      <c r="HU242" s="99"/>
      <c r="HV242" s="98"/>
      <c r="HW242" s="49"/>
      <c r="HX242" s="405"/>
      <c r="HY242" s="405"/>
      <c r="HZ242" s="277"/>
      <c r="IA242" s="277"/>
      <c r="IB242" s="277"/>
      <c r="IC242" s="277"/>
      <c r="ID242" s="277"/>
      <c r="IE242" s="277"/>
      <c r="IF242" s="277"/>
      <c r="IG242" s="277"/>
      <c r="IH242" s="402"/>
      <c r="II242" s="404"/>
      <c r="IJ242" s="49"/>
      <c r="IK242" s="49"/>
      <c r="IL242" s="49"/>
      <c r="IM242" s="99"/>
      <c r="IN242" s="98"/>
      <c r="IO242" s="49"/>
      <c r="IP242" s="405"/>
      <c r="IQ242" s="405"/>
      <c r="IR242" s="277"/>
      <c r="IS242" s="277"/>
      <c r="IT242" s="277"/>
      <c r="IU242" s="277"/>
      <c r="IV242" s="277"/>
      <c r="IW242" s="277"/>
      <c r="IX242" s="277"/>
      <c r="IY242" s="277"/>
      <c r="IZ242" s="402"/>
      <c r="JA242" s="404"/>
      <c r="JB242" s="49"/>
      <c r="JC242" s="49"/>
      <c r="JD242" s="49"/>
      <c r="JE242" s="99"/>
      <c r="JF242" s="98"/>
      <c r="JG242" s="49"/>
      <c r="JH242" s="405"/>
      <c r="JI242" s="405"/>
      <c r="JJ242" s="277"/>
      <c r="JK242" s="277"/>
      <c r="JL242" s="277"/>
      <c r="JM242" s="277"/>
      <c r="JN242" s="277"/>
      <c r="JO242" s="277"/>
      <c r="JP242" s="277"/>
      <c r="JQ242" s="277"/>
      <c r="JR242" s="402"/>
      <c r="JS242" s="404"/>
      <c r="JT242" s="49"/>
      <c r="JU242" s="49"/>
      <c r="JV242" s="49"/>
      <c r="JW242" s="99"/>
      <c r="JX242" s="98"/>
      <c r="JY242" s="49"/>
      <c r="JZ242" s="405"/>
      <c r="KA242" s="405"/>
      <c r="KB242" s="277"/>
      <c r="KC242" s="277"/>
      <c r="KD242" s="277"/>
      <c r="KE242" s="277"/>
      <c r="KF242" s="277"/>
      <c r="KG242" s="277"/>
      <c r="KH242" s="277"/>
      <c r="KI242" s="277"/>
      <c r="KJ242" s="402"/>
      <c r="KK242" s="404"/>
      <c r="KL242" s="49"/>
      <c r="KM242" s="49"/>
      <c r="KN242" s="49"/>
      <c r="KO242" s="99"/>
      <c r="KP242" s="98"/>
      <c r="KQ242" s="49"/>
      <c r="KR242" s="405"/>
      <c r="KS242" s="405"/>
      <c r="KT242" s="277"/>
      <c r="KU242" s="277"/>
      <c r="KV242" s="277"/>
      <c r="KW242" s="277"/>
      <c r="KX242" s="277"/>
      <c r="KY242" s="277"/>
      <c r="KZ242" s="277"/>
      <c r="LA242" s="277"/>
      <c r="LB242" s="402"/>
      <c r="LC242" s="404"/>
      <c r="LD242" s="49"/>
      <c r="LE242" s="49"/>
      <c r="LF242" s="49"/>
      <c r="LG242" s="99"/>
      <c r="LH242" s="98"/>
      <c r="LI242" s="49"/>
      <c r="LJ242" s="405"/>
      <c r="LK242" s="405"/>
      <c r="LL242" s="277"/>
      <c r="LM242" s="277"/>
      <c r="LN242" s="277"/>
      <c r="LO242" s="277"/>
      <c r="LP242" s="277"/>
      <c r="LQ242" s="277"/>
      <c r="LR242" s="277"/>
      <c r="LS242" s="277"/>
      <c r="LT242" s="402"/>
      <c r="LU242" s="404"/>
      <c r="LV242" s="49"/>
      <c r="LW242" s="49"/>
      <c r="LX242" s="49"/>
      <c r="LY242" s="99"/>
      <c r="LZ242" s="98"/>
      <c r="MA242" s="49"/>
      <c r="MB242" s="405"/>
      <c r="MC242" s="405"/>
      <c r="MD242" s="277"/>
      <c r="ME242" s="277"/>
      <c r="MF242" s="277"/>
      <c r="MG242" s="277"/>
      <c r="MH242" s="277"/>
      <c r="MI242" s="277"/>
      <c r="MJ242" s="277"/>
      <c r="MK242" s="277"/>
      <c r="ML242" s="402"/>
      <c r="MM242" s="404"/>
      <c r="MN242" s="49"/>
      <c r="MO242" s="49"/>
      <c r="MP242" s="49"/>
      <c r="MQ242" s="99"/>
      <c r="MR242" s="98"/>
      <c r="MS242" s="49"/>
      <c r="MT242" s="405"/>
      <c r="MU242" s="405"/>
      <c r="MV242" s="277"/>
      <c r="MW242" s="277"/>
      <c r="MX242" s="277"/>
      <c r="MY242" s="277"/>
      <c r="MZ242" s="277"/>
      <c r="NA242" s="277"/>
      <c r="NB242" s="277"/>
      <c r="NC242" s="277"/>
      <c r="ND242" s="402"/>
      <c r="NE242" s="404"/>
      <c r="NF242" s="49"/>
      <c r="NG242" s="49"/>
      <c r="NH242" s="49"/>
      <c r="NI242" s="99"/>
      <c r="NJ242" s="98"/>
      <c r="NK242" s="49"/>
      <c r="NL242" s="405"/>
      <c r="NM242" s="405"/>
      <c r="NN242" s="277"/>
      <c r="NO242" s="277"/>
      <c r="NP242" s="277"/>
      <c r="NQ242" s="277"/>
      <c r="NR242" s="277"/>
      <c r="NS242" s="277"/>
      <c r="NT242" s="277"/>
      <c r="NU242" s="277"/>
      <c r="NV242" s="402"/>
      <c r="NW242" s="404"/>
      <c r="NX242" s="49"/>
      <c r="NY242" s="49"/>
      <c r="NZ242" s="49"/>
      <c r="OA242" s="99"/>
      <c r="OB242" s="98"/>
      <c r="OC242" s="49"/>
      <c r="OD242" s="405"/>
      <c r="OE242" s="405"/>
      <c r="OF242" s="277"/>
      <c r="OG242" s="277"/>
      <c r="OH242" s="277"/>
      <c r="OI242" s="277"/>
      <c r="OJ242" s="277"/>
      <c r="OK242" s="277"/>
      <c r="OL242" s="277"/>
      <c r="OM242" s="277"/>
      <c r="ON242" s="402"/>
      <c r="OO242" s="404"/>
      <c r="OP242" s="49"/>
      <c r="OQ242" s="49"/>
      <c r="OR242" s="49"/>
      <c r="OS242" s="99"/>
      <c r="OT242" s="98"/>
      <c r="OU242" s="49"/>
      <c r="OV242" s="405"/>
      <c r="OW242" s="405"/>
      <c r="OX242" s="277"/>
      <c r="OY242" s="277"/>
      <c r="OZ242" s="277"/>
      <c r="PA242" s="277"/>
      <c r="PB242" s="277"/>
      <c r="PC242" s="277"/>
      <c r="PD242" s="277"/>
      <c r="PE242" s="277"/>
      <c r="PF242" s="402"/>
      <c r="PG242" s="404"/>
      <c r="PH242" s="49"/>
      <c r="PI242" s="49"/>
      <c r="PJ242" s="49"/>
      <c r="PK242" s="99"/>
      <c r="PL242" s="98"/>
      <c r="PM242" s="49"/>
      <c r="PN242" s="405"/>
      <c r="PO242" s="405"/>
      <c r="PP242" s="277"/>
      <c r="PQ242" s="277"/>
      <c r="PR242" s="277"/>
      <c r="PS242" s="277"/>
      <c r="PT242" s="277"/>
      <c r="PU242" s="277"/>
      <c r="PV242" s="277"/>
      <c r="PW242" s="277"/>
      <c r="PX242" s="402"/>
      <c r="PY242" s="404"/>
      <c r="PZ242" s="49"/>
      <c r="QA242" s="49"/>
      <c r="QB242" s="49"/>
      <c r="QC242" s="99"/>
      <c r="QD242" s="98"/>
      <c r="QE242" s="49"/>
      <c r="QF242" s="405"/>
      <c r="QG242" s="405"/>
      <c r="QH242" s="277"/>
      <c r="QI242" s="277"/>
      <c r="QJ242" s="277"/>
      <c r="QK242" s="277"/>
      <c r="QL242" s="277"/>
      <c r="QM242" s="277"/>
      <c r="QN242" s="277"/>
      <c r="QO242" s="277"/>
      <c r="QP242" s="402"/>
      <c r="QQ242" s="404"/>
      <c r="QR242" s="49"/>
      <c r="QS242" s="49"/>
      <c r="QT242" s="49"/>
      <c r="QU242" s="99"/>
      <c r="QV242" s="98"/>
      <c r="QW242" s="49"/>
      <c r="QX242" s="405"/>
      <c r="QY242" s="405"/>
      <c r="QZ242" s="277"/>
      <c r="RA242" s="277"/>
      <c r="RB242" s="277"/>
      <c r="RC242" s="277"/>
      <c r="RD242" s="277"/>
      <c r="RE242" s="277"/>
      <c r="RF242" s="277"/>
      <c r="RG242" s="277"/>
      <c r="RH242" s="402"/>
      <c r="RI242" s="404"/>
      <c r="RJ242" s="49"/>
      <c r="RK242" s="49"/>
      <c r="RL242" s="49"/>
      <c r="RM242" s="99"/>
      <c r="RN242" s="98"/>
      <c r="RO242" s="49"/>
      <c r="RP242" s="405"/>
      <c r="RQ242" s="405"/>
      <c r="RR242" s="277"/>
      <c r="RS242" s="277"/>
      <c r="RT242" s="277"/>
      <c r="RU242" s="277"/>
      <c r="RV242" s="277"/>
      <c r="RW242" s="277"/>
      <c r="RX242" s="277"/>
      <c r="RY242" s="277"/>
      <c r="RZ242" s="402"/>
      <c r="SA242" s="404"/>
      <c r="SB242" s="49"/>
      <c r="SC242" s="49"/>
      <c r="SD242" s="49"/>
      <c r="SE242" s="99"/>
      <c r="SF242" s="98"/>
      <c r="SG242" s="49"/>
      <c r="SH242" s="405"/>
      <c r="SI242" s="405"/>
      <c r="SJ242" s="277"/>
      <c r="SK242" s="277"/>
      <c r="SL242" s="277"/>
      <c r="SM242" s="277"/>
      <c r="SN242" s="277"/>
      <c r="SO242" s="277"/>
      <c r="SP242" s="277"/>
      <c r="SQ242" s="277"/>
      <c r="SR242" s="402"/>
      <c r="SS242" s="404"/>
      <c r="ST242" s="49"/>
      <c r="SU242" s="49"/>
      <c r="SV242" s="49"/>
      <c r="SW242" s="99"/>
      <c r="SX242" s="98"/>
      <c r="SY242" s="49"/>
      <c r="SZ242" s="405"/>
      <c r="TA242" s="405"/>
      <c r="TB242" s="277"/>
      <c r="TC242" s="277"/>
      <c r="TD242" s="277"/>
      <c r="TE242" s="277"/>
      <c r="TF242" s="277"/>
      <c r="TG242" s="277"/>
      <c r="TH242" s="277"/>
      <c r="TI242" s="277"/>
      <c r="TJ242" s="402"/>
      <c r="TK242" s="404"/>
      <c r="TL242" s="49"/>
      <c r="TM242" s="49"/>
      <c r="TN242" s="49"/>
      <c r="TO242" s="99"/>
      <c r="TP242" s="98"/>
      <c r="TQ242" s="49"/>
      <c r="TR242" s="405"/>
      <c r="TS242" s="405"/>
      <c r="TT242" s="277"/>
      <c r="TU242" s="277"/>
      <c r="TV242" s="277"/>
      <c r="TW242" s="277"/>
      <c r="TX242" s="277"/>
      <c r="TY242" s="277"/>
      <c r="TZ242" s="277"/>
      <c r="UA242" s="277"/>
      <c r="UB242" s="402"/>
      <c r="UC242" s="404"/>
      <c r="UD242" s="49"/>
      <c r="UE242" s="49"/>
      <c r="UF242" s="49"/>
      <c r="UG242" s="99"/>
      <c r="UH242" s="98"/>
      <c r="UI242" s="49"/>
      <c r="UJ242" s="405"/>
      <c r="UK242" s="405"/>
      <c r="UL242" s="277"/>
      <c r="UM242" s="277"/>
      <c r="UN242" s="277"/>
      <c r="UO242" s="277"/>
      <c r="UP242" s="277"/>
      <c r="UQ242" s="277"/>
      <c r="UR242" s="277"/>
      <c r="US242" s="277"/>
      <c r="UT242" s="402"/>
      <c r="UU242" s="404"/>
      <c r="UV242" s="49"/>
      <c r="UW242" s="49"/>
      <c r="UX242" s="49"/>
      <c r="UY242" s="99"/>
      <c r="UZ242" s="98"/>
      <c r="VA242" s="49"/>
      <c r="VB242" s="405"/>
      <c r="VC242" s="405"/>
      <c r="VD242" s="277"/>
      <c r="VE242" s="277"/>
      <c r="VF242" s="277"/>
      <c r="VG242" s="277"/>
      <c r="VH242" s="277"/>
      <c r="VI242" s="277"/>
      <c r="VJ242" s="277"/>
      <c r="VK242" s="277"/>
      <c r="VL242" s="402"/>
      <c r="VM242" s="404"/>
      <c r="VN242" s="49"/>
      <c r="VO242" s="49"/>
      <c r="VP242" s="49"/>
      <c r="VQ242" s="99"/>
      <c r="VR242" s="98"/>
      <c r="VS242" s="49"/>
      <c r="VT242" s="405"/>
      <c r="VU242" s="405"/>
      <c r="VV242" s="277"/>
      <c r="VW242" s="277"/>
      <c r="VX242" s="277"/>
      <c r="VY242" s="277"/>
      <c r="VZ242" s="277"/>
      <c r="WA242" s="277"/>
      <c r="WB242" s="277"/>
      <c r="WC242" s="277"/>
      <c r="WD242" s="402"/>
      <c r="WE242" s="404"/>
      <c r="WF242" s="49"/>
      <c r="WG242" s="49"/>
      <c r="WH242" s="49"/>
      <c r="WI242" s="99"/>
      <c r="WJ242" s="98"/>
      <c r="WK242" s="49"/>
      <c r="WL242" s="405"/>
      <c r="WM242" s="405"/>
      <c r="WN242" s="277"/>
      <c r="WO242" s="277"/>
      <c r="WP242" s="277"/>
      <c r="WQ242" s="277"/>
      <c r="WR242" s="277"/>
      <c r="WS242" s="277"/>
      <c r="WT242" s="277"/>
      <c r="WU242" s="277"/>
      <c r="WV242" s="402"/>
      <c r="WW242" s="404"/>
      <c r="WX242" s="49"/>
      <c r="WY242" s="49"/>
      <c r="WZ242" s="49"/>
      <c r="XA242" s="99"/>
      <c r="XB242" s="98"/>
      <c r="XC242" s="49"/>
      <c r="XD242" s="405"/>
      <c r="XE242" s="405"/>
      <c r="XF242" s="277"/>
      <c r="XG242" s="277"/>
      <c r="XH242" s="277"/>
      <c r="XI242" s="277"/>
      <c r="XJ242" s="277"/>
      <c r="XK242" s="277"/>
      <c r="XL242" s="277"/>
      <c r="XM242" s="277"/>
      <c r="XN242" s="402"/>
      <c r="XO242" s="404"/>
      <c r="XP242" s="49"/>
      <c r="XQ242" s="49"/>
      <c r="XR242" s="49"/>
      <c r="XS242" s="99"/>
      <c r="XT242" s="98"/>
      <c r="XU242" s="49"/>
      <c r="XV242" s="405"/>
      <c r="XW242" s="405"/>
      <c r="XX242" s="277"/>
      <c r="XY242" s="277"/>
      <c r="XZ242" s="277"/>
      <c r="YA242" s="277"/>
      <c r="YB242" s="277"/>
      <c r="YC242" s="277"/>
      <c r="YD242" s="277"/>
      <c r="YE242" s="277"/>
      <c r="YF242" s="402"/>
      <c r="YG242" s="404"/>
      <c r="YH242" s="49"/>
      <c r="YI242" s="49"/>
      <c r="YJ242" s="49"/>
      <c r="YK242" s="99"/>
      <c r="YL242" s="98"/>
      <c r="YM242" s="49"/>
      <c r="YN242" s="405"/>
      <c r="YO242" s="405"/>
      <c r="YP242" s="277"/>
      <c r="YQ242" s="277"/>
      <c r="YR242" s="277"/>
      <c r="YS242" s="277"/>
      <c r="YT242" s="277"/>
      <c r="YU242" s="277"/>
      <c r="YV242" s="277"/>
      <c r="YW242" s="277"/>
      <c r="YX242" s="402"/>
      <c r="YY242" s="404"/>
      <c r="YZ242" s="49"/>
      <c r="ZA242" s="49"/>
      <c r="ZB242" s="49"/>
      <c r="ZC242" s="99"/>
      <c r="ZD242" s="98"/>
      <c r="ZE242" s="49"/>
      <c r="ZF242" s="405"/>
      <c r="ZG242" s="405"/>
      <c r="ZH242" s="277"/>
      <c r="ZI242" s="277"/>
      <c r="ZJ242" s="277"/>
      <c r="ZK242" s="277"/>
      <c r="ZL242" s="277"/>
      <c r="ZM242" s="277"/>
      <c r="ZN242" s="277"/>
      <c r="ZO242" s="277"/>
      <c r="ZP242" s="402"/>
      <c r="ZQ242" s="404"/>
      <c r="ZR242" s="49"/>
      <c r="ZS242" s="49"/>
      <c r="ZT242" s="49"/>
      <c r="ZU242" s="99"/>
      <c r="ZV242" s="98"/>
      <c r="ZW242" s="49"/>
      <c r="ZX242" s="405"/>
      <c r="ZY242" s="405"/>
      <c r="ZZ242" s="277"/>
      <c r="AAA242" s="277"/>
      <c r="AAB242" s="277"/>
      <c r="AAC242" s="277"/>
      <c r="AAD242" s="277"/>
      <c r="AAE242" s="277"/>
      <c r="AAF242" s="277"/>
      <c r="AAG242" s="277"/>
      <c r="AAH242" s="402"/>
      <c r="AAI242" s="404"/>
      <c r="AAJ242" s="49"/>
      <c r="AAK242" s="49"/>
      <c r="AAL242" s="49"/>
      <c r="AAM242" s="99"/>
      <c r="AAN242" s="98"/>
      <c r="AAO242" s="49"/>
      <c r="AAP242" s="405"/>
      <c r="AAQ242" s="405"/>
      <c r="AAR242" s="277"/>
      <c r="AAS242" s="277"/>
      <c r="AAT242" s="277"/>
      <c r="AAU242" s="277"/>
      <c r="AAV242" s="277"/>
      <c r="AAW242" s="277"/>
      <c r="AAX242" s="277"/>
      <c r="AAY242" s="277"/>
      <c r="AAZ242" s="402"/>
      <c r="ABA242" s="404"/>
      <c r="ABB242" s="49"/>
      <c r="ABC242" s="49"/>
      <c r="ABD242" s="49"/>
      <c r="ABE242" s="99"/>
      <c r="ABF242" s="98"/>
      <c r="ABG242" s="49"/>
      <c r="ABH242" s="405"/>
      <c r="ABI242" s="405"/>
      <c r="ABJ242" s="277"/>
      <c r="ABK242" s="277"/>
      <c r="ABL242" s="277"/>
      <c r="ABM242" s="277"/>
      <c r="ABN242" s="277"/>
      <c r="ABO242" s="277"/>
      <c r="ABP242" s="277"/>
      <c r="ABQ242" s="277"/>
      <c r="ABR242" s="402"/>
      <c r="ABS242" s="404"/>
      <c r="ABT242" s="49"/>
      <c r="ABU242" s="49"/>
      <c r="ABV242" s="49"/>
      <c r="ABW242" s="99"/>
      <c r="ABX242" s="98"/>
      <c r="ABY242" s="49"/>
      <c r="ABZ242" s="405"/>
      <c r="ACA242" s="405"/>
      <c r="ACB242" s="277"/>
      <c r="ACC242" s="277"/>
      <c r="ACD242" s="277"/>
      <c r="ACE242" s="277"/>
      <c r="ACF242" s="277"/>
      <c r="ACG242" s="277"/>
      <c r="ACH242" s="277"/>
      <c r="ACI242" s="277"/>
      <c r="ACJ242" s="402"/>
      <c r="ACK242" s="404"/>
      <c r="ACL242" s="49"/>
      <c r="ACM242" s="49"/>
      <c r="ACN242" s="49"/>
      <c r="ACO242" s="99"/>
      <c r="ACP242" s="98"/>
      <c r="ACQ242" s="49"/>
      <c r="ACR242" s="405"/>
      <c r="ACS242" s="405"/>
      <c r="ACT242" s="277"/>
      <c r="ACU242" s="277"/>
      <c r="ACV242" s="277"/>
      <c r="ACW242" s="277"/>
      <c r="ACX242" s="277"/>
      <c r="ACY242" s="277"/>
      <c r="ACZ242" s="277"/>
      <c r="ADA242" s="277"/>
      <c r="ADB242" s="402"/>
      <c r="ADC242" s="404"/>
      <c r="ADD242" s="49"/>
      <c r="ADE242" s="49"/>
      <c r="ADF242" s="49"/>
      <c r="ADG242" s="99"/>
      <c r="ADH242" s="98"/>
      <c r="ADI242" s="49"/>
      <c r="ADJ242" s="405"/>
      <c r="ADK242" s="405"/>
      <c r="ADL242" s="277"/>
      <c r="ADM242" s="277"/>
      <c r="ADN242" s="277"/>
      <c r="ADO242" s="277"/>
      <c r="ADP242" s="277"/>
      <c r="ADQ242" s="277"/>
      <c r="ADR242" s="277"/>
      <c r="ADS242" s="277"/>
      <c r="ADT242" s="402"/>
      <c r="ADU242" s="404"/>
      <c r="ADV242" s="49"/>
      <c r="ADW242" s="49"/>
      <c r="ADX242" s="49"/>
      <c r="ADY242" s="99"/>
      <c r="ADZ242" s="98"/>
      <c r="AEA242" s="49"/>
      <c r="AEB242" s="405"/>
      <c r="AEC242" s="405"/>
      <c r="AED242" s="277"/>
      <c r="AEE242" s="277"/>
      <c r="AEF242" s="277"/>
      <c r="AEG242" s="277"/>
      <c r="AEH242" s="277"/>
      <c r="AEI242" s="277"/>
      <c r="AEJ242" s="277"/>
      <c r="AEK242" s="277"/>
      <c r="AEL242" s="402"/>
      <c r="AEM242" s="404"/>
      <c r="AEN242" s="49"/>
      <c r="AEO242" s="49"/>
      <c r="AEP242" s="49"/>
      <c r="AEQ242" s="99"/>
      <c r="AER242" s="98"/>
      <c r="AES242" s="49"/>
      <c r="AET242" s="405"/>
      <c r="AEU242" s="405"/>
      <c r="AEV242" s="277"/>
      <c r="AEW242" s="277"/>
      <c r="AEX242" s="277"/>
      <c r="AEY242" s="277"/>
      <c r="AEZ242" s="277"/>
      <c r="AFA242" s="277"/>
      <c r="AFB242" s="277"/>
      <c r="AFC242" s="277"/>
      <c r="AFD242" s="402"/>
      <c r="AFE242" s="404"/>
      <c r="AFF242" s="49"/>
      <c r="AFG242" s="49"/>
      <c r="AFH242" s="49"/>
      <c r="AFI242" s="99"/>
      <c r="AFJ242" s="98"/>
      <c r="AFK242" s="49"/>
      <c r="AFL242" s="405"/>
      <c r="AFM242" s="405"/>
      <c r="AFN242" s="277"/>
      <c r="AFO242" s="277"/>
      <c r="AFP242" s="277"/>
      <c r="AFQ242" s="277"/>
      <c r="AFR242" s="277"/>
      <c r="AFS242" s="277"/>
      <c r="AFT242" s="277"/>
      <c r="AFU242" s="277"/>
      <c r="AFV242" s="402"/>
      <c r="AFW242" s="404"/>
      <c r="AFX242" s="49"/>
      <c r="AFY242" s="49"/>
      <c r="AFZ242" s="49"/>
      <c r="AGA242" s="99"/>
      <c r="AGB242" s="98"/>
      <c r="AGC242" s="49"/>
      <c r="AGD242" s="405"/>
      <c r="AGE242" s="405"/>
      <c r="AGF242" s="277"/>
      <c r="AGG242" s="277"/>
      <c r="AGH242" s="277"/>
      <c r="AGI242" s="277"/>
      <c r="AGJ242" s="277"/>
      <c r="AGK242" s="277"/>
      <c r="AGL242" s="277"/>
      <c r="AGM242" s="277"/>
      <c r="AGN242" s="402"/>
      <c r="AGO242" s="404"/>
      <c r="AGP242" s="49"/>
      <c r="AGQ242" s="49"/>
      <c r="AGR242" s="49"/>
      <c r="AGS242" s="99"/>
      <c r="AGT242" s="98"/>
      <c r="AGU242" s="49"/>
      <c r="AGV242" s="405"/>
      <c r="AGW242" s="405"/>
      <c r="AGX242" s="277"/>
      <c r="AGY242" s="277"/>
      <c r="AGZ242" s="277"/>
      <c r="AHA242" s="277"/>
      <c r="AHB242" s="277"/>
      <c r="AHC242" s="277"/>
      <c r="AHD242" s="277"/>
      <c r="AHE242" s="277"/>
      <c r="AHF242" s="402"/>
      <c r="AHG242" s="404"/>
      <c r="AHH242" s="49"/>
      <c r="AHI242" s="49"/>
      <c r="AHJ242" s="49"/>
      <c r="AHK242" s="99"/>
      <c r="AHL242" s="98"/>
      <c r="AHM242" s="49"/>
      <c r="AHN242" s="405"/>
      <c r="AHO242" s="405"/>
      <c r="AHP242" s="277"/>
      <c r="AHQ242" s="277"/>
      <c r="AHR242" s="277"/>
      <c r="AHS242" s="277"/>
      <c r="AHT242" s="277"/>
      <c r="AHU242" s="277"/>
      <c r="AHV242" s="277"/>
      <c r="AHW242" s="277"/>
      <c r="AHX242" s="402"/>
      <c r="AHY242" s="404"/>
      <c r="AHZ242" s="49"/>
      <c r="AIA242" s="49"/>
      <c r="AIB242" s="49"/>
      <c r="AIC242" s="99"/>
      <c r="AID242" s="98"/>
      <c r="AIE242" s="49"/>
      <c r="AIF242" s="405"/>
      <c r="AIG242" s="405"/>
      <c r="AIH242" s="277"/>
      <c r="AII242" s="277"/>
      <c r="AIJ242" s="277"/>
      <c r="AIK242" s="277"/>
      <c r="AIL242" s="277"/>
      <c r="AIM242" s="277"/>
      <c r="AIN242" s="277"/>
      <c r="AIO242" s="277"/>
      <c r="AIP242" s="402"/>
      <c r="AIQ242" s="404"/>
      <c r="AIR242" s="49"/>
      <c r="AIS242" s="49"/>
      <c r="AIT242" s="49"/>
      <c r="AIU242" s="99"/>
      <c r="AIV242" s="98"/>
      <c r="AIW242" s="49"/>
      <c r="AIX242" s="405"/>
      <c r="AIY242" s="405"/>
      <c r="AIZ242" s="277"/>
      <c r="AJA242" s="277"/>
      <c r="AJB242" s="277"/>
      <c r="AJC242" s="277"/>
      <c r="AJD242" s="277"/>
      <c r="AJE242" s="277"/>
      <c r="AJF242" s="277"/>
      <c r="AJG242" s="277"/>
      <c r="AJH242" s="402"/>
      <c r="AJI242" s="404"/>
      <c r="AJJ242" s="49"/>
      <c r="AJK242" s="49"/>
      <c r="AJL242" s="49"/>
      <c r="AJM242" s="99"/>
      <c r="AJN242" s="98"/>
      <c r="AJO242" s="49"/>
      <c r="AJP242" s="405"/>
      <c r="AJQ242" s="405"/>
      <c r="AJR242" s="277"/>
      <c r="AJS242" s="277"/>
      <c r="AJT242" s="277"/>
      <c r="AJU242" s="277"/>
      <c r="AJV242" s="277"/>
      <c r="AJW242" s="277"/>
      <c r="AJX242" s="277"/>
      <c r="AJY242" s="277"/>
      <c r="AJZ242" s="402"/>
      <c r="AKA242" s="404"/>
      <c r="AKB242" s="49"/>
      <c r="AKC242" s="49"/>
      <c r="AKD242" s="49"/>
      <c r="AKE242" s="99"/>
      <c r="AKF242" s="98"/>
      <c r="AKG242" s="49"/>
      <c r="AKH242" s="405"/>
      <c r="AKI242" s="405"/>
      <c r="AKJ242" s="277"/>
      <c r="AKK242" s="277"/>
      <c r="AKL242" s="277"/>
      <c r="AKM242" s="277"/>
      <c r="AKN242" s="277"/>
      <c r="AKO242" s="277"/>
      <c r="AKP242" s="277"/>
      <c r="AKQ242" s="277"/>
      <c r="AKR242" s="402"/>
      <c r="AKS242" s="404"/>
      <c r="AKT242" s="49"/>
      <c r="AKU242" s="49"/>
      <c r="AKV242" s="49"/>
      <c r="AKW242" s="99"/>
      <c r="AKX242" s="98"/>
      <c r="AKY242" s="49"/>
      <c r="AKZ242" s="405"/>
      <c r="ALA242" s="405"/>
      <c r="ALB242" s="277"/>
      <c r="ALC242" s="277"/>
      <c r="ALD242" s="277"/>
      <c r="ALE242" s="277"/>
      <c r="ALF242" s="277"/>
      <c r="ALG242" s="277"/>
      <c r="ALH242" s="277"/>
      <c r="ALI242" s="277"/>
      <c r="ALJ242" s="402"/>
      <c r="ALK242" s="404"/>
      <c r="ALL242" s="49"/>
      <c r="ALM242" s="49"/>
      <c r="ALN242" s="49"/>
      <c r="ALO242" s="99"/>
      <c r="ALP242" s="98"/>
      <c r="ALQ242" s="49"/>
      <c r="ALR242" s="405"/>
      <c r="ALS242" s="405"/>
      <c r="ALT242" s="277"/>
      <c r="ALU242" s="277"/>
      <c r="ALV242" s="277"/>
      <c r="ALW242" s="277"/>
      <c r="ALX242" s="277"/>
      <c r="ALY242" s="277"/>
      <c r="ALZ242" s="277"/>
      <c r="AMA242" s="277"/>
      <c r="AMB242" s="402"/>
      <c r="AMC242" s="404"/>
      <c r="AMD242" s="49"/>
      <c r="AME242" s="49"/>
      <c r="AMF242" s="49"/>
      <c r="AMG242" s="99"/>
      <c r="AMH242" s="98"/>
      <c r="AMI242" s="49"/>
      <c r="AMJ242" s="405"/>
      <c r="AMK242" s="405"/>
      <c r="AML242" s="277"/>
      <c r="AMM242" s="277"/>
      <c r="AMN242" s="277"/>
      <c r="AMO242" s="277"/>
      <c r="AMP242" s="277"/>
      <c r="AMQ242" s="277"/>
      <c r="AMR242" s="277"/>
      <c r="AMS242" s="277"/>
      <c r="AMT242" s="402"/>
      <c r="AMU242" s="404"/>
      <c r="AMV242" s="49"/>
      <c r="AMW242" s="49"/>
      <c r="AMX242" s="49"/>
      <c r="AMY242" s="99"/>
      <c r="AMZ242" s="98"/>
      <c r="ANA242" s="49"/>
      <c r="ANB242" s="405"/>
      <c r="ANC242" s="405"/>
      <c r="AND242" s="277"/>
      <c r="ANE242" s="277"/>
      <c r="ANF242" s="277"/>
      <c r="ANG242" s="277"/>
      <c r="ANH242" s="277"/>
      <c r="ANI242" s="277"/>
      <c r="ANJ242" s="277"/>
      <c r="ANK242" s="277"/>
      <c r="ANL242" s="402"/>
      <c r="ANM242" s="404"/>
      <c r="ANN242" s="49"/>
      <c r="ANO242" s="49"/>
      <c r="ANP242" s="49"/>
      <c r="ANQ242" s="99"/>
      <c r="ANR242" s="98"/>
      <c r="ANS242" s="49"/>
      <c r="ANT242" s="405"/>
      <c r="ANU242" s="405"/>
      <c r="ANV242" s="277"/>
      <c r="ANW242" s="277"/>
      <c r="ANX242" s="277"/>
      <c r="ANY242" s="277"/>
      <c r="ANZ242" s="277"/>
      <c r="AOA242" s="277"/>
      <c r="AOB242" s="277"/>
      <c r="AOC242" s="277"/>
      <c r="AOD242" s="402"/>
      <c r="AOE242" s="404"/>
      <c r="AOF242" s="49"/>
      <c r="AOG242" s="49"/>
      <c r="AOH242" s="49"/>
      <c r="AOI242" s="99"/>
      <c r="AOJ242" s="98"/>
      <c r="AOK242" s="49"/>
      <c r="AOL242" s="405"/>
      <c r="AOM242" s="405"/>
      <c r="AON242" s="277"/>
      <c r="AOO242" s="277"/>
      <c r="AOP242" s="277"/>
      <c r="AOQ242" s="277"/>
      <c r="AOR242" s="277"/>
      <c r="AOS242" s="277"/>
      <c r="AOT242" s="277"/>
      <c r="AOU242" s="277"/>
      <c r="AOV242" s="402"/>
      <c r="AOW242" s="404"/>
      <c r="AOX242" s="49"/>
      <c r="AOY242" s="49"/>
      <c r="AOZ242" s="49"/>
      <c r="APA242" s="99"/>
      <c r="APB242" s="98"/>
      <c r="APC242" s="49"/>
      <c r="APD242" s="405"/>
      <c r="APE242" s="405"/>
      <c r="APF242" s="277"/>
      <c r="APG242" s="277"/>
      <c r="APH242" s="277"/>
      <c r="API242" s="277"/>
      <c r="APJ242" s="277"/>
      <c r="APK242" s="277"/>
      <c r="APL242" s="277"/>
      <c r="APM242" s="277"/>
      <c r="APN242" s="402"/>
      <c r="APO242" s="404"/>
      <c r="APP242" s="49"/>
      <c r="APQ242" s="49"/>
      <c r="APR242" s="49"/>
      <c r="APS242" s="99"/>
      <c r="APT242" s="98"/>
      <c r="APU242" s="49"/>
      <c r="APV242" s="405"/>
      <c r="APW242" s="405"/>
      <c r="APX242" s="277"/>
      <c r="APY242" s="277"/>
      <c r="APZ242" s="277"/>
      <c r="AQA242" s="277"/>
      <c r="AQB242" s="277"/>
      <c r="AQC242" s="277"/>
      <c r="AQD242" s="277"/>
      <c r="AQE242" s="277"/>
      <c r="AQF242" s="402"/>
      <c r="AQG242" s="404"/>
      <c r="AQH242" s="49"/>
      <c r="AQI242" s="49"/>
      <c r="AQJ242" s="49"/>
      <c r="AQK242" s="99"/>
      <c r="AQL242" s="98"/>
      <c r="AQM242" s="49"/>
      <c r="AQN242" s="405"/>
      <c r="AQO242" s="405"/>
      <c r="AQP242" s="277"/>
      <c r="AQQ242" s="277"/>
      <c r="AQR242" s="277"/>
      <c r="AQS242" s="277"/>
      <c r="AQT242" s="277"/>
      <c r="AQU242" s="277"/>
      <c r="AQV242" s="277"/>
      <c r="AQW242" s="277"/>
      <c r="AQX242" s="402"/>
      <c r="AQY242" s="404"/>
      <c r="AQZ242" s="49"/>
      <c r="ARA242" s="49"/>
      <c r="ARB242" s="49"/>
      <c r="ARC242" s="99"/>
      <c r="ARD242" s="98"/>
      <c r="ARE242" s="49"/>
      <c r="ARF242" s="405"/>
      <c r="ARG242" s="405"/>
      <c r="ARH242" s="277"/>
      <c r="ARI242" s="277"/>
      <c r="ARJ242" s="277"/>
      <c r="ARK242" s="277"/>
      <c r="ARL242" s="277"/>
      <c r="ARM242" s="277"/>
      <c r="ARN242" s="277"/>
      <c r="ARO242" s="277"/>
      <c r="ARP242" s="402"/>
      <c r="ARQ242" s="404"/>
      <c r="ARR242" s="49"/>
      <c r="ARS242" s="49"/>
      <c r="ART242" s="49"/>
      <c r="ARU242" s="99"/>
      <c r="ARV242" s="98"/>
      <c r="ARW242" s="49"/>
      <c r="ARX242" s="405"/>
      <c r="ARY242" s="405"/>
      <c r="ARZ242" s="277"/>
      <c r="ASA242" s="277"/>
      <c r="ASB242" s="277"/>
      <c r="ASC242" s="277"/>
      <c r="ASD242" s="277"/>
      <c r="ASE242" s="277"/>
      <c r="ASF242" s="277"/>
      <c r="ASG242" s="277"/>
      <c r="ASH242" s="402"/>
      <c r="ASI242" s="404"/>
      <c r="ASJ242" s="49"/>
      <c r="ASK242" s="49"/>
      <c r="ASL242" s="49"/>
      <c r="ASM242" s="99"/>
      <c r="ASN242" s="98"/>
      <c r="ASO242" s="49"/>
      <c r="ASP242" s="405"/>
      <c r="ASQ242" s="405"/>
      <c r="ASR242" s="277"/>
      <c r="ASS242" s="277"/>
      <c r="AST242" s="277"/>
      <c r="ASU242" s="277"/>
      <c r="ASV242" s="277"/>
      <c r="ASW242" s="277"/>
      <c r="ASX242" s="277"/>
      <c r="ASY242" s="277"/>
      <c r="ASZ242" s="402"/>
      <c r="ATA242" s="404"/>
      <c r="ATB242" s="49"/>
      <c r="ATC242" s="49"/>
      <c r="ATD242" s="49"/>
      <c r="ATE242" s="99"/>
      <c r="ATF242" s="98"/>
      <c r="ATG242" s="49"/>
      <c r="ATH242" s="405"/>
      <c r="ATI242" s="405"/>
      <c r="ATJ242" s="277"/>
      <c r="ATK242" s="277"/>
      <c r="ATL242" s="277"/>
      <c r="ATM242" s="277"/>
      <c r="ATN242" s="277"/>
      <c r="ATO242" s="277"/>
      <c r="ATP242" s="277"/>
      <c r="ATQ242" s="277"/>
      <c r="ATR242" s="402"/>
      <c r="ATS242" s="404"/>
      <c r="ATT242" s="49"/>
      <c r="ATU242" s="49"/>
      <c r="ATV242" s="49"/>
      <c r="ATW242" s="99"/>
      <c r="ATX242" s="98"/>
      <c r="ATY242" s="49"/>
      <c r="ATZ242" s="405"/>
      <c r="AUA242" s="405"/>
      <c r="AUB242" s="277"/>
      <c r="AUC242" s="277"/>
      <c r="AUD242" s="277"/>
      <c r="AUE242" s="277"/>
      <c r="AUF242" s="277"/>
      <c r="AUG242" s="277"/>
      <c r="AUH242" s="277"/>
      <c r="AUI242" s="277"/>
      <c r="AUJ242" s="402"/>
      <c r="AUK242" s="404"/>
      <c r="AUL242" s="49"/>
      <c r="AUM242" s="49"/>
      <c r="AUN242" s="49"/>
      <c r="AUO242" s="99"/>
      <c r="AUP242" s="98"/>
      <c r="AUQ242" s="49"/>
      <c r="AUR242" s="405"/>
      <c r="AUS242" s="405"/>
      <c r="AUT242" s="277"/>
      <c r="AUU242" s="277"/>
      <c r="AUV242" s="277"/>
      <c r="AUW242" s="277"/>
      <c r="AUX242" s="277"/>
      <c r="AUY242" s="277"/>
      <c r="AUZ242" s="277"/>
      <c r="AVA242" s="277"/>
      <c r="AVB242" s="402"/>
      <c r="AVC242" s="404"/>
      <c r="AVD242" s="49"/>
      <c r="AVE242" s="49"/>
      <c r="AVF242" s="49"/>
      <c r="AVG242" s="99"/>
      <c r="AVH242" s="98"/>
      <c r="AVI242" s="49"/>
      <c r="AVJ242" s="405"/>
      <c r="AVK242" s="405"/>
      <c r="AVL242" s="277"/>
      <c r="AVM242" s="277"/>
      <c r="AVN242" s="277"/>
      <c r="AVO242" s="277"/>
      <c r="AVP242" s="277"/>
      <c r="AVQ242" s="277"/>
      <c r="AVR242" s="277"/>
      <c r="AVS242" s="277"/>
      <c r="AVT242" s="402"/>
      <c r="AVU242" s="404"/>
      <c r="AVV242" s="49"/>
      <c r="AVW242" s="49"/>
      <c r="AVX242" s="49"/>
      <c r="AVY242" s="99"/>
      <c r="AVZ242" s="98"/>
      <c r="AWA242" s="49"/>
      <c r="AWB242" s="405"/>
      <c r="AWC242" s="405"/>
      <c r="AWD242" s="277"/>
      <c r="AWE242" s="277"/>
      <c r="AWF242" s="277"/>
      <c r="AWG242" s="277"/>
      <c r="AWH242" s="277"/>
      <c r="AWI242" s="277"/>
      <c r="AWJ242" s="277"/>
      <c r="AWK242" s="277"/>
      <c r="AWL242" s="402"/>
      <c r="AWM242" s="404"/>
      <c r="AWN242" s="49"/>
      <c r="AWO242" s="49"/>
      <c r="AWP242" s="49"/>
      <c r="AWQ242" s="99"/>
      <c r="AWR242" s="98"/>
      <c r="AWS242" s="49"/>
      <c r="AWT242" s="405"/>
      <c r="AWU242" s="405"/>
      <c r="AWV242" s="277"/>
      <c r="AWW242" s="277"/>
      <c r="AWX242" s="277"/>
      <c r="AWY242" s="277"/>
      <c r="AWZ242" s="277"/>
      <c r="AXA242" s="277"/>
      <c r="AXB242" s="277"/>
      <c r="AXC242" s="277"/>
      <c r="AXD242" s="402"/>
      <c r="AXE242" s="404"/>
      <c r="AXF242" s="49"/>
      <c r="AXG242" s="49"/>
      <c r="AXH242" s="49"/>
      <c r="AXI242" s="99"/>
      <c r="AXJ242" s="98"/>
      <c r="AXK242" s="49"/>
      <c r="AXL242" s="405"/>
      <c r="AXM242" s="405"/>
      <c r="AXN242" s="277"/>
      <c r="AXO242" s="277"/>
      <c r="AXP242" s="277"/>
      <c r="AXQ242" s="277"/>
      <c r="AXR242" s="277"/>
      <c r="AXS242" s="277"/>
      <c r="AXT242" s="277"/>
      <c r="AXU242" s="277"/>
      <c r="AXV242" s="402"/>
      <c r="AXW242" s="404"/>
      <c r="AXX242" s="49"/>
      <c r="AXY242" s="49"/>
      <c r="AXZ242" s="49"/>
      <c r="AYA242" s="99"/>
      <c r="AYB242" s="98"/>
      <c r="AYC242" s="49"/>
      <c r="AYD242" s="405"/>
      <c r="AYE242" s="405"/>
      <c r="AYF242" s="277"/>
      <c r="AYG242" s="277"/>
      <c r="AYH242" s="277"/>
      <c r="AYI242" s="277"/>
      <c r="AYJ242" s="277"/>
      <c r="AYK242" s="277"/>
      <c r="AYL242" s="277"/>
      <c r="AYM242" s="277"/>
      <c r="AYN242" s="402"/>
      <c r="AYO242" s="404"/>
      <c r="AYP242" s="49"/>
      <c r="AYQ242" s="49"/>
      <c r="AYR242" s="49"/>
      <c r="AYS242" s="99"/>
      <c r="AYT242" s="98"/>
      <c r="AYU242" s="49"/>
      <c r="AYV242" s="405"/>
      <c r="AYW242" s="405"/>
      <c r="AYX242" s="277"/>
      <c r="AYY242" s="277"/>
      <c r="AYZ242" s="277"/>
      <c r="AZA242" s="277"/>
      <c r="AZB242" s="277"/>
      <c r="AZC242" s="277"/>
      <c r="AZD242" s="277"/>
      <c r="AZE242" s="277"/>
      <c r="AZF242" s="402"/>
      <c r="AZG242" s="404"/>
      <c r="AZH242" s="49"/>
      <c r="AZI242" s="49"/>
      <c r="AZJ242" s="49"/>
      <c r="AZK242" s="99"/>
      <c r="AZL242" s="98"/>
      <c r="AZM242" s="49"/>
      <c r="AZN242" s="405"/>
      <c r="AZO242" s="405"/>
      <c r="AZP242" s="277"/>
      <c r="AZQ242" s="277"/>
      <c r="AZR242" s="277"/>
      <c r="AZS242" s="277"/>
      <c r="AZT242" s="277"/>
      <c r="AZU242" s="277"/>
      <c r="AZV242" s="277"/>
      <c r="AZW242" s="277"/>
      <c r="AZX242" s="402"/>
      <c r="AZY242" s="404"/>
      <c r="AZZ242" s="49"/>
      <c r="BAA242" s="49"/>
      <c r="BAB242" s="49"/>
      <c r="BAC242" s="99"/>
      <c r="BAD242" s="98"/>
      <c r="BAE242" s="49"/>
      <c r="BAF242" s="405"/>
      <c r="BAG242" s="405"/>
      <c r="BAH242" s="277"/>
      <c r="BAI242" s="277"/>
      <c r="BAJ242" s="277"/>
      <c r="BAK242" s="277"/>
      <c r="BAL242" s="277"/>
      <c r="BAM242" s="277"/>
      <c r="BAN242" s="277"/>
      <c r="BAO242" s="277"/>
      <c r="BAP242" s="402"/>
      <c r="BAQ242" s="404"/>
      <c r="BAR242" s="49"/>
      <c r="BAS242" s="49"/>
      <c r="BAT242" s="49"/>
      <c r="BAU242" s="99"/>
      <c r="BAV242" s="98"/>
      <c r="BAW242" s="49"/>
      <c r="BAX242" s="405"/>
      <c r="BAY242" s="405"/>
      <c r="BAZ242" s="277"/>
      <c r="BBA242" s="277"/>
      <c r="BBB242" s="277"/>
      <c r="BBC242" s="277"/>
      <c r="BBD242" s="277"/>
      <c r="BBE242" s="277"/>
      <c r="BBF242" s="277"/>
      <c r="BBG242" s="277"/>
      <c r="BBH242" s="402"/>
      <c r="BBI242" s="404"/>
      <c r="BBJ242" s="49"/>
      <c r="BBK242" s="49"/>
      <c r="BBL242" s="49"/>
      <c r="BBM242" s="99"/>
      <c r="BBN242" s="98"/>
      <c r="BBO242" s="49"/>
      <c r="BBP242" s="405"/>
      <c r="BBQ242" s="405"/>
      <c r="BBR242" s="277"/>
      <c r="BBS242" s="277"/>
      <c r="BBT242" s="277"/>
      <c r="BBU242" s="277"/>
      <c r="BBV242" s="277"/>
      <c r="BBW242" s="277"/>
      <c r="BBX242" s="277"/>
      <c r="BBY242" s="277"/>
      <c r="BBZ242" s="402"/>
      <c r="BCA242" s="404"/>
      <c r="BCB242" s="49"/>
      <c r="BCC242" s="49"/>
      <c r="BCD242" s="49"/>
      <c r="BCE242" s="99"/>
      <c r="BCF242" s="98"/>
      <c r="BCG242" s="49"/>
      <c r="BCH242" s="405"/>
      <c r="BCI242" s="405"/>
      <c r="BCJ242" s="277"/>
      <c r="BCK242" s="277"/>
      <c r="BCL242" s="277"/>
      <c r="BCM242" s="277"/>
      <c r="BCN242" s="277"/>
      <c r="BCO242" s="277"/>
      <c r="BCP242" s="277"/>
      <c r="BCQ242" s="277"/>
      <c r="BCR242" s="402"/>
      <c r="BCS242" s="404"/>
      <c r="BCT242" s="49"/>
      <c r="BCU242" s="49"/>
      <c r="BCV242" s="49"/>
      <c r="BCW242" s="99"/>
      <c r="BCX242" s="98"/>
      <c r="BCY242" s="49"/>
      <c r="BCZ242" s="405"/>
      <c r="BDA242" s="405"/>
      <c r="BDB242" s="277"/>
      <c r="BDC242" s="277"/>
      <c r="BDD242" s="277"/>
      <c r="BDE242" s="277"/>
      <c r="BDF242" s="277"/>
      <c r="BDG242" s="277"/>
      <c r="BDH242" s="277"/>
      <c r="BDI242" s="277"/>
      <c r="BDJ242" s="402"/>
      <c r="BDK242" s="404"/>
      <c r="BDL242" s="49"/>
      <c r="BDM242" s="49"/>
      <c r="BDN242" s="49"/>
      <c r="BDO242" s="99"/>
      <c r="BDP242" s="98"/>
      <c r="BDQ242" s="49"/>
      <c r="BDR242" s="405"/>
      <c r="BDS242" s="405"/>
      <c r="BDT242" s="277"/>
      <c r="BDU242" s="277"/>
      <c r="BDV242" s="277"/>
      <c r="BDW242" s="277"/>
      <c r="BDX242" s="277"/>
      <c r="BDY242" s="277"/>
      <c r="BDZ242" s="277"/>
      <c r="BEA242" s="277"/>
      <c r="BEB242" s="402"/>
      <c r="BEC242" s="404"/>
      <c r="BED242" s="49"/>
      <c r="BEE242" s="49"/>
      <c r="BEF242" s="49"/>
      <c r="BEG242" s="99"/>
      <c r="BEH242" s="98"/>
      <c r="BEI242" s="49"/>
      <c r="BEJ242" s="405"/>
      <c r="BEK242" s="405"/>
      <c r="BEL242" s="277"/>
      <c r="BEM242" s="277"/>
      <c r="BEN242" s="277"/>
      <c r="BEO242" s="277"/>
      <c r="BEP242" s="277"/>
      <c r="BEQ242" s="277"/>
      <c r="BER242" s="277"/>
      <c r="BES242" s="277"/>
      <c r="BET242" s="402"/>
      <c r="BEU242" s="404"/>
      <c r="BEV242" s="49"/>
      <c r="BEW242" s="49"/>
      <c r="BEX242" s="49"/>
      <c r="BEY242" s="99"/>
      <c r="BEZ242" s="98"/>
      <c r="BFA242" s="49"/>
      <c r="BFB242" s="405"/>
      <c r="BFC242" s="405"/>
      <c r="BFD242" s="277"/>
      <c r="BFE242" s="277"/>
      <c r="BFF242" s="277"/>
      <c r="BFG242" s="277"/>
      <c r="BFH242" s="277"/>
      <c r="BFI242" s="277"/>
      <c r="BFJ242" s="277"/>
      <c r="BFK242" s="277"/>
      <c r="BFL242" s="402"/>
      <c r="BFM242" s="404"/>
      <c r="BFN242" s="49"/>
      <c r="BFO242" s="49"/>
      <c r="BFP242" s="49"/>
      <c r="BFQ242" s="99"/>
      <c r="BFR242" s="98"/>
      <c r="BFS242" s="49"/>
      <c r="BFT242" s="405"/>
      <c r="BFU242" s="405"/>
      <c r="BFV242" s="277"/>
      <c r="BFW242" s="277"/>
      <c r="BFX242" s="277"/>
      <c r="BFY242" s="277"/>
      <c r="BFZ242" s="277"/>
      <c r="BGA242" s="277"/>
      <c r="BGB242" s="277"/>
      <c r="BGC242" s="277"/>
      <c r="BGD242" s="402"/>
      <c r="BGE242" s="404"/>
      <c r="BGF242" s="49"/>
      <c r="BGG242" s="49"/>
      <c r="BGH242" s="49"/>
      <c r="BGI242" s="99"/>
      <c r="BGJ242" s="98"/>
      <c r="BGK242" s="49"/>
      <c r="BGL242" s="405"/>
      <c r="BGM242" s="405"/>
      <c r="BGN242" s="277"/>
      <c r="BGO242" s="277"/>
      <c r="BGP242" s="277"/>
      <c r="BGQ242" s="277"/>
      <c r="BGR242" s="277"/>
      <c r="BGS242" s="277"/>
      <c r="BGT242" s="277"/>
      <c r="BGU242" s="277"/>
      <c r="BGV242" s="402"/>
      <c r="BGW242" s="404"/>
      <c r="BGX242" s="49"/>
      <c r="BGY242" s="49"/>
      <c r="BGZ242" s="49"/>
      <c r="BHA242" s="99"/>
      <c r="BHB242" s="98"/>
      <c r="BHC242" s="49"/>
      <c r="BHD242" s="405"/>
      <c r="BHE242" s="405"/>
      <c r="BHF242" s="277"/>
      <c r="BHG242" s="277"/>
      <c r="BHH242" s="277"/>
      <c r="BHI242" s="277"/>
      <c r="BHJ242" s="277"/>
      <c r="BHK242" s="277"/>
      <c r="BHL242" s="277"/>
      <c r="BHM242" s="277"/>
      <c r="BHN242" s="402"/>
      <c r="BHO242" s="404"/>
      <c r="BHP242" s="49"/>
      <c r="BHQ242" s="49"/>
      <c r="BHR242" s="49"/>
      <c r="BHS242" s="99"/>
      <c r="BHT242" s="98"/>
      <c r="BHU242" s="49"/>
      <c r="BHV242" s="405"/>
      <c r="BHW242" s="405"/>
      <c r="BHX242" s="277"/>
      <c r="BHY242" s="277"/>
      <c r="BHZ242" s="277"/>
      <c r="BIA242" s="277"/>
      <c r="BIB242" s="277"/>
      <c r="BIC242" s="277"/>
      <c r="BID242" s="277"/>
      <c r="BIE242" s="277"/>
      <c r="BIF242" s="402"/>
      <c r="BIG242" s="404"/>
      <c r="BIH242" s="49"/>
      <c r="BII242" s="49"/>
      <c r="BIJ242" s="49"/>
      <c r="BIK242" s="99"/>
      <c r="BIL242" s="98"/>
      <c r="BIM242" s="49"/>
      <c r="BIN242" s="405"/>
      <c r="BIO242" s="405"/>
      <c r="BIP242" s="277"/>
      <c r="BIQ242" s="277"/>
      <c r="BIR242" s="277"/>
      <c r="BIS242" s="277"/>
      <c r="BIT242" s="277"/>
      <c r="BIU242" s="277"/>
      <c r="BIV242" s="277"/>
      <c r="BIW242" s="277"/>
      <c r="BIX242" s="402"/>
      <c r="BIY242" s="404"/>
      <c r="BIZ242" s="49"/>
      <c r="BJA242" s="49"/>
      <c r="BJB242" s="49"/>
      <c r="BJC242" s="99"/>
      <c r="BJD242" s="98"/>
      <c r="BJE242" s="49"/>
      <c r="BJF242" s="405"/>
      <c r="BJG242" s="405"/>
      <c r="BJH242" s="277"/>
      <c r="BJI242" s="277"/>
      <c r="BJJ242" s="277"/>
      <c r="BJK242" s="277"/>
      <c r="BJL242" s="277"/>
      <c r="BJM242" s="277"/>
      <c r="BJN242" s="277"/>
      <c r="BJO242" s="277"/>
      <c r="BJP242" s="402"/>
      <c r="BJQ242" s="404"/>
      <c r="BJR242" s="49"/>
      <c r="BJS242" s="49"/>
      <c r="BJT242" s="49"/>
      <c r="BJU242" s="99"/>
      <c r="BJV242" s="98"/>
      <c r="BJW242" s="49"/>
      <c r="BJX242" s="405"/>
      <c r="BJY242" s="405"/>
      <c r="BJZ242" s="277"/>
      <c r="BKA242" s="277"/>
      <c r="BKB242" s="277"/>
      <c r="BKC242" s="277"/>
      <c r="BKD242" s="277"/>
      <c r="BKE242" s="277"/>
      <c r="BKF242" s="277"/>
      <c r="BKG242" s="277"/>
      <c r="BKH242" s="402"/>
      <c r="BKI242" s="404"/>
      <c r="BKJ242" s="49"/>
      <c r="BKK242" s="49"/>
      <c r="BKL242" s="49"/>
      <c r="BKM242" s="99"/>
      <c r="BKN242" s="98"/>
      <c r="BKO242" s="49"/>
      <c r="BKP242" s="405"/>
      <c r="BKQ242" s="405"/>
      <c r="BKR242" s="277"/>
      <c r="BKS242" s="277"/>
      <c r="BKT242" s="277"/>
      <c r="BKU242" s="277"/>
      <c r="BKV242" s="277"/>
      <c r="BKW242" s="277"/>
      <c r="BKX242" s="277"/>
      <c r="BKY242" s="277"/>
      <c r="BKZ242" s="402"/>
      <c r="BLA242" s="404"/>
      <c r="BLB242" s="49"/>
      <c r="BLC242" s="49"/>
      <c r="BLD242" s="49"/>
      <c r="BLE242" s="99"/>
      <c r="BLF242" s="98"/>
      <c r="BLG242" s="49"/>
      <c r="BLH242" s="405"/>
      <c r="BLI242" s="405"/>
      <c r="BLJ242" s="277"/>
      <c r="BLK242" s="277"/>
      <c r="BLL242" s="277"/>
      <c r="BLM242" s="277"/>
      <c r="BLN242" s="277"/>
      <c r="BLO242" s="277"/>
      <c r="BLP242" s="277"/>
      <c r="BLQ242" s="277"/>
      <c r="BLR242" s="402"/>
      <c r="BLS242" s="404"/>
      <c r="BLT242" s="49"/>
      <c r="BLU242" s="49"/>
      <c r="BLV242" s="49"/>
      <c r="BLW242" s="99"/>
      <c r="BLX242" s="98"/>
      <c r="BLY242" s="49"/>
      <c r="BLZ242" s="405"/>
      <c r="BMA242" s="405"/>
      <c r="BMB242" s="277"/>
      <c r="BMC242" s="277"/>
      <c r="BMD242" s="277"/>
      <c r="BME242" s="277"/>
      <c r="BMF242" s="277"/>
      <c r="BMG242" s="277"/>
      <c r="BMH242" s="277"/>
      <c r="BMI242" s="277"/>
      <c r="BMJ242" s="402"/>
      <c r="BMK242" s="404"/>
      <c r="BML242" s="49"/>
      <c r="BMM242" s="49"/>
      <c r="BMN242" s="49"/>
      <c r="BMO242" s="99"/>
      <c r="BMP242" s="98"/>
      <c r="BMQ242" s="49"/>
      <c r="BMR242" s="405"/>
      <c r="BMS242" s="405"/>
      <c r="BMT242" s="277"/>
      <c r="BMU242" s="277"/>
      <c r="BMV242" s="277"/>
      <c r="BMW242" s="277"/>
      <c r="BMX242" s="277"/>
      <c r="BMY242" s="277"/>
      <c r="BMZ242" s="277"/>
      <c r="BNA242" s="277"/>
      <c r="BNB242" s="402"/>
      <c r="BNC242" s="404"/>
      <c r="BND242" s="49"/>
      <c r="BNE242" s="49"/>
      <c r="BNF242" s="49"/>
      <c r="BNG242" s="99"/>
      <c r="BNH242" s="98"/>
      <c r="BNI242" s="49"/>
      <c r="BNJ242" s="405"/>
      <c r="BNK242" s="405"/>
      <c r="BNL242" s="277"/>
      <c r="BNM242" s="277"/>
      <c r="BNN242" s="277"/>
      <c r="BNO242" s="277"/>
      <c r="BNP242" s="277"/>
      <c r="BNQ242" s="277"/>
      <c r="BNR242" s="277"/>
      <c r="BNS242" s="277"/>
      <c r="BNT242" s="402"/>
      <c r="BNU242" s="404"/>
      <c r="BNV242" s="49"/>
      <c r="BNW242" s="49"/>
      <c r="BNX242" s="49"/>
      <c r="BNY242" s="99"/>
      <c r="BNZ242" s="98"/>
      <c r="BOA242" s="49"/>
      <c r="BOB242" s="405"/>
      <c r="BOC242" s="405"/>
      <c r="BOD242" s="277"/>
      <c r="BOE242" s="277"/>
      <c r="BOF242" s="277"/>
      <c r="BOG242" s="277"/>
      <c r="BOH242" s="277"/>
      <c r="BOI242" s="277"/>
      <c r="BOJ242" s="277"/>
      <c r="BOK242" s="277"/>
      <c r="BOL242" s="402"/>
      <c r="BOM242" s="404"/>
      <c r="BON242" s="49"/>
      <c r="BOO242" s="49"/>
      <c r="BOP242" s="49"/>
      <c r="BOQ242" s="99"/>
      <c r="BOR242" s="98"/>
      <c r="BOS242" s="49"/>
      <c r="BOT242" s="405"/>
      <c r="BOU242" s="405"/>
      <c r="BOV242" s="277"/>
      <c r="BOW242" s="277"/>
      <c r="BOX242" s="277"/>
      <c r="BOY242" s="277"/>
      <c r="BOZ242" s="277"/>
      <c r="BPA242" s="277"/>
      <c r="BPB242" s="277"/>
      <c r="BPC242" s="277"/>
      <c r="BPD242" s="402"/>
      <c r="BPE242" s="404"/>
      <c r="BPF242" s="49"/>
      <c r="BPG242" s="49"/>
      <c r="BPH242" s="49"/>
      <c r="BPI242" s="99"/>
      <c r="BPJ242" s="98"/>
      <c r="BPK242" s="49"/>
      <c r="BPL242" s="405"/>
      <c r="BPM242" s="405"/>
      <c r="BPN242" s="277"/>
      <c r="BPO242" s="277"/>
      <c r="BPP242" s="277"/>
      <c r="BPQ242" s="277"/>
      <c r="BPR242" s="277"/>
      <c r="BPS242" s="277"/>
      <c r="BPT242" s="277"/>
      <c r="BPU242" s="277"/>
      <c r="BPV242" s="402"/>
      <c r="BPW242" s="404"/>
      <c r="BPX242" s="49"/>
      <c r="BPY242" s="49"/>
      <c r="BPZ242" s="49"/>
      <c r="BQA242" s="99"/>
      <c r="BQB242" s="98"/>
      <c r="BQC242" s="49"/>
      <c r="BQD242" s="405"/>
      <c r="BQE242" s="405"/>
      <c r="BQF242" s="277"/>
      <c r="BQG242" s="277"/>
      <c r="BQH242" s="277"/>
      <c r="BQI242" s="277"/>
      <c r="BQJ242" s="277"/>
      <c r="BQK242" s="277"/>
      <c r="BQL242" s="277"/>
      <c r="BQM242" s="277"/>
      <c r="BQN242" s="402"/>
      <c r="BQO242" s="404"/>
      <c r="BQP242" s="49"/>
      <c r="BQQ242" s="49"/>
      <c r="BQR242" s="49"/>
      <c r="BQS242" s="99"/>
      <c r="BQT242" s="98"/>
      <c r="BQU242" s="49"/>
      <c r="BQV242" s="405"/>
      <c r="BQW242" s="405"/>
      <c r="BQX242" s="277"/>
      <c r="BQY242" s="277"/>
      <c r="BQZ242" s="277"/>
      <c r="BRA242" s="277"/>
      <c r="BRB242" s="277"/>
      <c r="BRC242" s="277"/>
      <c r="BRD242" s="277"/>
      <c r="BRE242" s="277"/>
      <c r="BRF242" s="402"/>
      <c r="BRG242" s="404"/>
      <c r="BRH242" s="49"/>
      <c r="BRI242" s="49"/>
      <c r="BRJ242" s="49"/>
      <c r="BRK242" s="99"/>
      <c r="BRL242" s="98"/>
      <c r="BRM242" s="49"/>
      <c r="BRN242" s="405"/>
      <c r="BRO242" s="405"/>
      <c r="BRP242" s="277"/>
      <c r="BRQ242" s="277"/>
      <c r="BRR242" s="277"/>
      <c r="BRS242" s="277"/>
      <c r="BRT242" s="277"/>
      <c r="BRU242" s="277"/>
      <c r="BRV242" s="277"/>
      <c r="BRW242" s="277"/>
      <c r="BRX242" s="402"/>
      <c r="BRY242" s="404"/>
      <c r="BRZ242" s="49"/>
      <c r="BSA242" s="49"/>
      <c r="BSB242" s="49"/>
      <c r="BSC242" s="99"/>
      <c r="BSD242" s="98"/>
      <c r="BSE242" s="49"/>
      <c r="BSF242" s="405"/>
      <c r="BSG242" s="405"/>
      <c r="BSH242" s="277"/>
      <c r="BSI242" s="277"/>
      <c r="BSJ242" s="277"/>
      <c r="BSK242" s="277"/>
      <c r="BSL242" s="277"/>
      <c r="BSM242" s="277"/>
      <c r="BSN242" s="277"/>
      <c r="BSO242" s="277"/>
      <c r="BSP242" s="402"/>
      <c r="BSQ242" s="404"/>
      <c r="BSR242" s="49"/>
      <c r="BSS242" s="49"/>
      <c r="BST242" s="49"/>
      <c r="BSU242" s="99"/>
      <c r="BSV242" s="98"/>
      <c r="BSW242" s="49"/>
      <c r="BSX242" s="405"/>
      <c r="BSY242" s="405"/>
      <c r="BSZ242" s="277"/>
      <c r="BTA242" s="277"/>
      <c r="BTB242" s="277"/>
      <c r="BTC242" s="277"/>
      <c r="BTD242" s="277"/>
      <c r="BTE242" s="277"/>
      <c r="BTF242" s="277"/>
      <c r="BTG242" s="277"/>
      <c r="BTH242" s="402"/>
      <c r="BTI242" s="404"/>
      <c r="BTJ242" s="49"/>
      <c r="BTK242" s="49"/>
      <c r="BTL242" s="49"/>
      <c r="BTM242" s="99"/>
      <c r="BTN242" s="98"/>
      <c r="BTO242" s="49"/>
      <c r="BTP242" s="405"/>
      <c r="BTQ242" s="405"/>
      <c r="BTR242" s="277"/>
      <c r="BTS242" s="277"/>
      <c r="BTT242" s="277"/>
      <c r="BTU242" s="277"/>
      <c r="BTV242" s="277"/>
      <c r="BTW242" s="277"/>
      <c r="BTX242" s="277"/>
      <c r="BTY242" s="277"/>
      <c r="BTZ242" s="402"/>
      <c r="BUA242" s="404"/>
      <c r="BUB242" s="49"/>
      <c r="BUC242" s="49"/>
      <c r="BUD242" s="49"/>
      <c r="BUE242" s="99"/>
      <c r="BUF242" s="98"/>
      <c r="BUG242" s="49"/>
      <c r="BUH242" s="405"/>
      <c r="BUI242" s="405"/>
      <c r="BUJ242" s="277"/>
      <c r="BUK242" s="277"/>
      <c r="BUL242" s="277"/>
      <c r="BUM242" s="277"/>
      <c r="BUN242" s="277"/>
      <c r="BUO242" s="277"/>
      <c r="BUP242" s="277"/>
      <c r="BUQ242" s="277"/>
      <c r="BUR242" s="402"/>
      <c r="BUS242" s="404"/>
      <c r="BUT242" s="49"/>
      <c r="BUU242" s="49"/>
      <c r="BUV242" s="49"/>
      <c r="BUW242" s="99"/>
      <c r="BUX242" s="98"/>
      <c r="BUY242" s="49"/>
      <c r="BUZ242" s="405"/>
      <c r="BVA242" s="405"/>
      <c r="BVB242" s="277"/>
      <c r="BVC242" s="277"/>
      <c r="BVD242" s="277"/>
      <c r="BVE242" s="277"/>
      <c r="BVF242" s="277"/>
      <c r="BVG242" s="277"/>
      <c r="BVH242" s="277"/>
      <c r="BVI242" s="277"/>
      <c r="BVJ242" s="402"/>
      <c r="BVK242" s="404"/>
      <c r="BVL242" s="49"/>
      <c r="BVM242" s="49"/>
      <c r="BVN242" s="49"/>
      <c r="BVO242" s="99"/>
      <c r="BVP242" s="98"/>
      <c r="BVQ242" s="49"/>
      <c r="BVR242" s="405"/>
      <c r="BVS242" s="405"/>
      <c r="BVT242" s="277"/>
      <c r="BVU242" s="277"/>
      <c r="BVV242" s="277"/>
      <c r="BVW242" s="277"/>
      <c r="BVX242" s="277"/>
      <c r="BVY242" s="277"/>
      <c r="BVZ242" s="277"/>
      <c r="BWA242" s="277"/>
      <c r="BWB242" s="402"/>
      <c r="BWC242" s="404"/>
      <c r="BWD242" s="49"/>
      <c r="BWE242" s="49"/>
      <c r="BWF242" s="49"/>
      <c r="BWG242" s="99"/>
      <c r="BWH242" s="98"/>
      <c r="BWI242" s="49"/>
      <c r="BWJ242" s="405"/>
      <c r="BWK242" s="405"/>
      <c r="BWL242" s="277"/>
      <c r="BWM242" s="277"/>
      <c r="BWN242" s="277"/>
      <c r="BWO242" s="277"/>
      <c r="BWP242" s="277"/>
      <c r="BWQ242" s="277"/>
      <c r="BWR242" s="277"/>
      <c r="BWS242" s="277"/>
      <c r="BWT242" s="402"/>
      <c r="BWU242" s="404"/>
      <c r="BWV242" s="49"/>
      <c r="BWW242" s="49"/>
      <c r="BWX242" s="49"/>
      <c r="BWY242" s="99"/>
      <c r="BWZ242" s="98"/>
      <c r="BXA242" s="49"/>
      <c r="BXB242" s="405"/>
      <c r="BXC242" s="405"/>
      <c r="BXD242" s="277"/>
      <c r="BXE242" s="277"/>
      <c r="BXF242" s="277"/>
      <c r="BXG242" s="277"/>
      <c r="BXH242" s="277"/>
      <c r="BXI242" s="277"/>
      <c r="BXJ242" s="277"/>
      <c r="BXK242" s="277"/>
      <c r="BXL242" s="402"/>
      <c r="BXM242" s="404"/>
      <c r="BXN242" s="49"/>
      <c r="BXO242" s="49"/>
      <c r="BXP242" s="49"/>
      <c r="BXQ242" s="99"/>
      <c r="BXR242" s="98"/>
      <c r="BXS242" s="49"/>
      <c r="BXT242" s="405"/>
      <c r="BXU242" s="405"/>
      <c r="BXV242" s="277"/>
      <c r="BXW242" s="277"/>
      <c r="BXX242" s="277"/>
      <c r="BXY242" s="277"/>
      <c r="BXZ242" s="277"/>
      <c r="BYA242" s="277"/>
      <c r="BYB242" s="277"/>
      <c r="BYC242" s="277"/>
      <c r="BYD242" s="402"/>
      <c r="BYE242" s="404"/>
      <c r="BYF242" s="49"/>
      <c r="BYG242" s="49"/>
      <c r="BYH242" s="49"/>
      <c r="BYI242" s="99"/>
      <c r="BYJ242" s="98"/>
      <c r="BYK242" s="49"/>
      <c r="BYL242" s="405"/>
      <c r="BYM242" s="405"/>
      <c r="BYN242" s="277"/>
      <c r="BYO242" s="277"/>
      <c r="BYP242" s="277"/>
      <c r="BYQ242" s="277"/>
      <c r="BYR242" s="277"/>
      <c r="BYS242" s="277"/>
      <c r="BYT242" s="277"/>
      <c r="BYU242" s="277"/>
      <c r="BYV242" s="402"/>
      <c r="BYW242" s="404"/>
      <c r="BYX242" s="49"/>
      <c r="BYY242" s="49"/>
      <c r="BYZ242" s="49"/>
      <c r="BZA242" s="99"/>
      <c r="BZB242" s="98"/>
      <c r="BZC242" s="49"/>
      <c r="BZD242" s="405"/>
      <c r="BZE242" s="405"/>
      <c r="BZF242" s="277"/>
      <c r="BZG242" s="277"/>
      <c r="BZH242" s="277"/>
      <c r="BZI242" s="277"/>
      <c r="BZJ242" s="277"/>
      <c r="BZK242" s="277"/>
      <c r="BZL242" s="277"/>
      <c r="BZM242" s="277"/>
      <c r="BZN242" s="402"/>
      <c r="BZO242" s="404"/>
      <c r="BZP242" s="49"/>
      <c r="BZQ242" s="49"/>
      <c r="BZR242" s="49"/>
      <c r="BZS242" s="99"/>
      <c r="BZT242" s="98"/>
      <c r="BZU242" s="49"/>
      <c r="BZV242" s="405"/>
      <c r="BZW242" s="405"/>
      <c r="BZX242" s="277"/>
      <c r="BZY242" s="277"/>
      <c r="BZZ242" s="277"/>
      <c r="CAA242" s="277"/>
      <c r="CAB242" s="277"/>
      <c r="CAC242" s="277"/>
      <c r="CAD242" s="277"/>
      <c r="CAE242" s="277"/>
      <c r="CAF242" s="402"/>
      <c r="CAG242" s="404"/>
      <c r="CAH242" s="49"/>
      <c r="CAI242" s="49"/>
      <c r="CAJ242" s="49"/>
      <c r="CAK242" s="99"/>
      <c r="CAL242" s="98"/>
      <c r="CAM242" s="49"/>
      <c r="CAN242" s="405"/>
      <c r="CAO242" s="405"/>
      <c r="CAP242" s="277"/>
      <c r="CAQ242" s="277"/>
      <c r="CAR242" s="277"/>
      <c r="CAS242" s="277"/>
      <c r="CAT242" s="277"/>
      <c r="CAU242" s="277"/>
      <c r="CAV242" s="277"/>
      <c r="CAW242" s="277"/>
      <c r="CAX242" s="402"/>
      <c r="CAY242" s="404"/>
      <c r="CAZ242" s="49"/>
      <c r="CBA242" s="49"/>
      <c r="CBB242" s="49"/>
      <c r="CBC242" s="99"/>
      <c r="CBD242" s="98"/>
      <c r="CBE242" s="49"/>
      <c r="CBF242" s="405"/>
      <c r="CBG242" s="405"/>
      <c r="CBH242" s="277"/>
      <c r="CBI242" s="277"/>
      <c r="CBJ242" s="277"/>
      <c r="CBK242" s="277"/>
      <c r="CBL242" s="277"/>
      <c r="CBM242" s="277"/>
      <c r="CBN242" s="277"/>
      <c r="CBO242" s="277"/>
      <c r="CBP242" s="402"/>
      <c r="CBQ242" s="404"/>
      <c r="CBR242" s="49"/>
      <c r="CBS242" s="49"/>
      <c r="CBT242" s="49"/>
      <c r="CBU242" s="99"/>
      <c r="CBV242" s="98"/>
      <c r="CBW242" s="49"/>
      <c r="CBX242" s="405"/>
      <c r="CBY242" s="405"/>
      <c r="CBZ242" s="277"/>
      <c r="CCA242" s="277"/>
      <c r="CCB242" s="277"/>
      <c r="CCC242" s="277"/>
      <c r="CCD242" s="277"/>
      <c r="CCE242" s="277"/>
      <c r="CCF242" s="277"/>
      <c r="CCG242" s="277"/>
      <c r="CCH242" s="402"/>
      <c r="CCI242" s="404"/>
      <c r="CCJ242" s="49"/>
      <c r="CCK242" s="49"/>
      <c r="CCL242" s="49"/>
      <c r="CCM242" s="99"/>
      <c r="CCN242" s="98"/>
      <c r="CCO242" s="49"/>
      <c r="CCP242" s="405"/>
      <c r="CCQ242" s="405"/>
      <c r="CCR242" s="277"/>
      <c r="CCS242" s="277"/>
      <c r="CCT242" s="277"/>
      <c r="CCU242" s="277"/>
      <c r="CCV242" s="277"/>
      <c r="CCW242" s="277"/>
      <c r="CCX242" s="277"/>
      <c r="CCY242" s="277"/>
      <c r="CCZ242" s="402"/>
      <c r="CDA242" s="404"/>
      <c r="CDB242" s="49"/>
      <c r="CDC242" s="49"/>
      <c r="CDD242" s="49"/>
      <c r="CDE242" s="99"/>
      <c r="CDF242" s="98"/>
      <c r="CDG242" s="49"/>
      <c r="CDH242" s="405"/>
      <c r="CDI242" s="405"/>
      <c r="CDJ242" s="277"/>
      <c r="CDK242" s="277"/>
      <c r="CDL242" s="277"/>
      <c r="CDM242" s="277"/>
      <c r="CDN242" s="277"/>
      <c r="CDO242" s="277"/>
      <c r="CDP242" s="277"/>
      <c r="CDQ242" s="277"/>
      <c r="CDR242" s="402"/>
      <c r="CDS242" s="404"/>
      <c r="CDT242" s="49"/>
      <c r="CDU242" s="49"/>
      <c r="CDV242" s="49"/>
      <c r="CDW242" s="99"/>
      <c r="CDX242" s="98"/>
      <c r="CDY242" s="49"/>
      <c r="CDZ242" s="405"/>
      <c r="CEA242" s="405"/>
      <c r="CEB242" s="277"/>
      <c r="CEC242" s="277"/>
      <c r="CED242" s="277"/>
      <c r="CEE242" s="277"/>
      <c r="CEF242" s="277"/>
      <c r="CEG242" s="277"/>
      <c r="CEH242" s="277"/>
      <c r="CEI242" s="277"/>
      <c r="CEJ242" s="402"/>
      <c r="CEK242" s="404"/>
      <c r="CEL242" s="49"/>
      <c r="CEM242" s="49"/>
      <c r="CEN242" s="49"/>
      <c r="CEO242" s="99"/>
      <c r="CEP242" s="98"/>
      <c r="CEQ242" s="49"/>
      <c r="CER242" s="405"/>
      <c r="CES242" s="405"/>
      <c r="CET242" s="277"/>
      <c r="CEU242" s="277"/>
      <c r="CEV242" s="277"/>
      <c r="CEW242" s="277"/>
      <c r="CEX242" s="277"/>
      <c r="CEY242" s="277"/>
      <c r="CEZ242" s="277"/>
      <c r="CFA242" s="277"/>
      <c r="CFB242" s="402"/>
      <c r="CFC242" s="404"/>
      <c r="CFD242" s="49"/>
      <c r="CFE242" s="49"/>
      <c r="CFF242" s="49"/>
      <c r="CFG242" s="99"/>
      <c r="CFH242" s="98"/>
      <c r="CFI242" s="49"/>
      <c r="CFJ242" s="405"/>
      <c r="CFK242" s="405"/>
      <c r="CFL242" s="277"/>
      <c r="CFM242" s="277"/>
      <c r="CFN242" s="277"/>
      <c r="CFO242" s="277"/>
      <c r="CFP242" s="277"/>
      <c r="CFQ242" s="277"/>
      <c r="CFR242" s="277"/>
      <c r="CFS242" s="277"/>
      <c r="CFT242" s="402"/>
      <c r="CFU242" s="404"/>
      <c r="CFV242" s="49"/>
      <c r="CFW242" s="49"/>
      <c r="CFX242" s="49"/>
      <c r="CFY242" s="99"/>
      <c r="CFZ242" s="98"/>
      <c r="CGA242" s="49"/>
      <c r="CGB242" s="405"/>
      <c r="CGC242" s="405"/>
      <c r="CGD242" s="277"/>
      <c r="CGE242" s="277"/>
      <c r="CGF242" s="277"/>
      <c r="CGG242" s="277"/>
      <c r="CGH242" s="277"/>
      <c r="CGI242" s="277"/>
      <c r="CGJ242" s="277"/>
      <c r="CGK242" s="277"/>
      <c r="CGL242" s="402"/>
      <c r="CGM242" s="404"/>
      <c r="CGN242" s="49"/>
      <c r="CGO242" s="49"/>
      <c r="CGP242" s="49"/>
      <c r="CGQ242" s="99"/>
      <c r="CGR242" s="98"/>
      <c r="CGS242" s="49"/>
      <c r="CGT242" s="405"/>
      <c r="CGU242" s="405"/>
      <c r="CGV242" s="277"/>
      <c r="CGW242" s="277"/>
      <c r="CGX242" s="277"/>
      <c r="CGY242" s="277"/>
      <c r="CGZ242" s="277"/>
      <c r="CHA242" s="277"/>
      <c r="CHB242" s="277"/>
      <c r="CHC242" s="277"/>
      <c r="CHD242" s="402"/>
      <c r="CHE242" s="404"/>
      <c r="CHF242" s="49"/>
      <c r="CHG242" s="49"/>
      <c r="CHH242" s="49"/>
      <c r="CHI242" s="99"/>
      <c r="CHJ242" s="98"/>
      <c r="CHK242" s="49"/>
      <c r="CHL242" s="405"/>
      <c r="CHM242" s="405"/>
      <c r="CHN242" s="277"/>
      <c r="CHO242" s="277"/>
      <c r="CHP242" s="277"/>
      <c r="CHQ242" s="277"/>
      <c r="CHR242" s="277"/>
      <c r="CHS242" s="277"/>
      <c r="CHT242" s="277"/>
      <c r="CHU242" s="277"/>
      <c r="CHV242" s="402"/>
      <c r="CHW242" s="404"/>
      <c r="CHX242" s="49"/>
      <c r="CHY242" s="49"/>
      <c r="CHZ242" s="49"/>
      <c r="CIA242" s="99"/>
      <c r="CIB242" s="98"/>
      <c r="CIC242" s="49"/>
      <c r="CID242" s="405"/>
      <c r="CIE242" s="405"/>
      <c r="CIF242" s="277"/>
      <c r="CIG242" s="277"/>
      <c r="CIH242" s="277"/>
      <c r="CII242" s="277"/>
      <c r="CIJ242" s="277"/>
      <c r="CIK242" s="277"/>
      <c r="CIL242" s="277"/>
      <c r="CIM242" s="277"/>
      <c r="CIN242" s="402"/>
      <c r="CIO242" s="404"/>
      <c r="CIP242" s="49"/>
      <c r="CIQ242" s="49"/>
      <c r="CIR242" s="49"/>
      <c r="CIS242" s="99"/>
      <c r="CIT242" s="98"/>
      <c r="CIU242" s="49"/>
      <c r="CIV242" s="405"/>
      <c r="CIW242" s="405"/>
      <c r="CIX242" s="277"/>
      <c r="CIY242" s="277"/>
      <c r="CIZ242" s="277"/>
      <c r="CJA242" s="277"/>
      <c r="CJB242" s="277"/>
      <c r="CJC242" s="277"/>
      <c r="CJD242" s="277"/>
      <c r="CJE242" s="277"/>
      <c r="CJF242" s="402"/>
      <c r="CJG242" s="404"/>
      <c r="CJH242" s="49"/>
      <c r="CJI242" s="49"/>
      <c r="CJJ242" s="49"/>
      <c r="CJK242" s="99"/>
      <c r="CJL242" s="98"/>
      <c r="CJM242" s="49"/>
      <c r="CJN242" s="405"/>
      <c r="CJO242" s="405"/>
      <c r="CJP242" s="277"/>
      <c r="CJQ242" s="277"/>
      <c r="CJR242" s="277"/>
      <c r="CJS242" s="277"/>
      <c r="CJT242" s="277"/>
      <c r="CJU242" s="277"/>
      <c r="CJV242" s="277"/>
      <c r="CJW242" s="277"/>
      <c r="CJX242" s="402"/>
      <c r="CJY242" s="404"/>
      <c r="CJZ242" s="49"/>
      <c r="CKA242" s="49"/>
      <c r="CKB242" s="49"/>
      <c r="CKC242" s="99"/>
      <c r="CKD242" s="98"/>
      <c r="CKE242" s="49"/>
      <c r="CKF242" s="405"/>
      <c r="CKG242" s="405"/>
      <c r="CKH242" s="277"/>
      <c r="CKI242" s="277"/>
      <c r="CKJ242" s="277"/>
      <c r="CKK242" s="277"/>
      <c r="CKL242" s="277"/>
      <c r="CKM242" s="277"/>
      <c r="CKN242" s="277"/>
      <c r="CKO242" s="277"/>
      <c r="CKP242" s="402"/>
      <c r="CKQ242" s="404"/>
      <c r="CKR242" s="49"/>
      <c r="CKS242" s="49"/>
      <c r="CKT242" s="49"/>
      <c r="CKU242" s="99"/>
      <c r="CKV242" s="98"/>
      <c r="CKW242" s="49"/>
      <c r="CKX242" s="405"/>
      <c r="CKY242" s="405"/>
      <c r="CKZ242" s="277"/>
      <c r="CLA242" s="277"/>
      <c r="CLB242" s="277"/>
      <c r="CLC242" s="277"/>
      <c r="CLD242" s="277"/>
      <c r="CLE242" s="277"/>
      <c r="CLF242" s="277"/>
      <c r="CLG242" s="277"/>
      <c r="CLH242" s="402"/>
      <c r="CLI242" s="404"/>
      <c r="CLJ242" s="49"/>
      <c r="CLK242" s="49"/>
      <c r="CLL242" s="49"/>
      <c r="CLM242" s="99"/>
      <c r="CLN242" s="98"/>
      <c r="CLO242" s="49"/>
      <c r="CLP242" s="405"/>
      <c r="CLQ242" s="405"/>
      <c r="CLR242" s="277"/>
      <c r="CLS242" s="277"/>
      <c r="CLT242" s="277"/>
      <c r="CLU242" s="277"/>
      <c r="CLV242" s="277"/>
      <c r="CLW242" s="277"/>
      <c r="CLX242" s="277"/>
      <c r="CLY242" s="277"/>
      <c r="CLZ242" s="402"/>
      <c r="CMA242" s="404"/>
      <c r="CMB242" s="49"/>
      <c r="CMC242" s="49"/>
      <c r="CMD242" s="49"/>
      <c r="CME242" s="99"/>
      <c r="CMF242" s="98"/>
      <c r="CMG242" s="49"/>
      <c r="CMH242" s="405"/>
      <c r="CMI242" s="405"/>
      <c r="CMJ242" s="277"/>
      <c r="CMK242" s="277"/>
      <c r="CML242" s="277"/>
      <c r="CMM242" s="277"/>
      <c r="CMN242" s="277"/>
      <c r="CMO242" s="277"/>
      <c r="CMP242" s="277"/>
      <c r="CMQ242" s="277"/>
      <c r="CMR242" s="402"/>
      <c r="CMS242" s="404"/>
      <c r="CMT242" s="49"/>
      <c r="CMU242" s="49"/>
      <c r="CMV242" s="49"/>
      <c r="CMW242" s="99"/>
      <c r="CMX242" s="98"/>
      <c r="CMY242" s="49"/>
      <c r="CMZ242" s="405"/>
      <c r="CNA242" s="405"/>
      <c r="CNB242" s="277"/>
      <c r="CNC242" s="277"/>
      <c r="CND242" s="277"/>
      <c r="CNE242" s="277"/>
      <c r="CNF242" s="277"/>
      <c r="CNG242" s="277"/>
      <c r="CNH242" s="277"/>
      <c r="CNI242" s="277"/>
      <c r="CNJ242" s="402"/>
      <c r="CNK242" s="404"/>
      <c r="CNL242" s="49"/>
      <c r="CNM242" s="49"/>
      <c r="CNN242" s="49"/>
      <c r="CNO242" s="99"/>
      <c r="CNP242" s="98"/>
      <c r="CNQ242" s="49"/>
      <c r="CNR242" s="405"/>
      <c r="CNS242" s="405"/>
      <c r="CNT242" s="277"/>
      <c r="CNU242" s="277"/>
      <c r="CNV242" s="277"/>
      <c r="CNW242" s="277"/>
      <c r="CNX242" s="277"/>
      <c r="CNY242" s="277"/>
      <c r="CNZ242" s="277"/>
      <c r="COA242" s="277"/>
      <c r="COB242" s="402"/>
      <c r="COC242" s="404"/>
      <c r="COD242" s="49"/>
      <c r="COE242" s="49"/>
      <c r="COF242" s="49"/>
      <c r="COG242" s="99"/>
      <c r="COH242" s="98"/>
      <c r="COI242" s="49"/>
      <c r="COJ242" s="405"/>
      <c r="COK242" s="405"/>
      <c r="COL242" s="277"/>
      <c r="COM242" s="277"/>
      <c r="CON242" s="277"/>
      <c r="COO242" s="277"/>
      <c r="COP242" s="277"/>
      <c r="COQ242" s="277"/>
      <c r="COR242" s="277"/>
      <c r="COS242" s="277"/>
      <c r="COT242" s="402"/>
      <c r="COU242" s="404"/>
      <c r="COV242" s="49"/>
      <c r="COW242" s="49"/>
      <c r="COX242" s="49"/>
      <c r="COY242" s="99"/>
      <c r="COZ242" s="98"/>
      <c r="CPA242" s="49"/>
      <c r="CPB242" s="405"/>
      <c r="CPC242" s="405"/>
      <c r="CPD242" s="277"/>
      <c r="CPE242" s="277"/>
      <c r="CPF242" s="277"/>
      <c r="CPG242" s="277"/>
      <c r="CPH242" s="277"/>
      <c r="CPI242" s="277"/>
      <c r="CPJ242" s="277"/>
      <c r="CPK242" s="277"/>
      <c r="CPL242" s="402"/>
      <c r="CPM242" s="404"/>
      <c r="CPN242" s="49"/>
      <c r="CPO242" s="49"/>
      <c r="CPP242" s="49"/>
      <c r="CPQ242" s="99"/>
      <c r="CPR242" s="98"/>
      <c r="CPS242" s="49"/>
      <c r="CPT242" s="405"/>
      <c r="CPU242" s="405"/>
      <c r="CPV242" s="277"/>
      <c r="CPW242" s="277"/>
      <c r="CPX242" s="277"/>
      <c r="CPY242" s="277"/>
      <c r="CPZ242" s="277"/>
      <c r="CQA242" s="277"/>
      <c r="CQB242" s="277"/>
      <c r="CQC242" s="277"/>
      <c r="CQD242" s="402"/>
      <c r="CQE242" s="404"/>
      <c r="CQF242" s="49"/>
      <c r="CQG242" s="49"/>
      <c r="CQH242" s="49"/>
      <c r="CQI242" s="99"/>
      <c r="CQJ242" s="98"/>
      <c r="CQK242" s="49"/>
      <c r="CQL242" s="405"/>
      <c r="CQM242" s="405"/>
      <c r="CQN242" s="277"/>
      <c r="CQO242" s="277"/>
      <c r="CQP242" s="277"/>
      <c r="CQQ242" s="277"/>
      <c r="CQR242" s="277"/>
      <c r="CQS242" s="277"/>
      <c r="CQT242" s="277"/>
      <c r="CQU242" s="277"/>
      <c r="CQV242" s="402"/>
      <c r="CQW242" s="404"/>
      <c r="CQX242" s="49"/>
      <c r="CQY242" s="49"/>
      <c r="CQZ242" s="49"/>
      <c r="CRA242" s="99"/>
      <c r="CRB242" s="98"/>
      <c r="CRC242" s="49"/>
      <c r="CRD242" s="405"/>
      <c r="CRE242" s="405"/>
      <c r="CRF242" s="277"/>
      <c r="CRG242" s="277"/>
      <c r="CRH242" s="277"/>
      <c r="CRI242" s="277"/>
      <c r="CRJ242" s="277"/>
      <c r="CRK242" s="277"/>
      <c r="CRL242" s="277"/>
      <c r="CRM242" s="277"/>
      <c r="CRN242" s="402"/>
      <c r="CRO242" s="404"/>
      <c r="CRP242" s="49"/>
      <c r="CRQ242" s="49"/>
      <c r="CRR242" s="49"/>
      <c r="CRS242" s="99"/>
      <c r="CRT242" s="98"/>
      <c r="CRU242" s="49"/>
      <c r="CRV242" s="405"/>
      <c r="CRW242" s="405"/>
      <c r="CRX242" s="277"/>
      <c r="CRY242" s="277"/>
      <c r="CRZ242" s="277"/>
      <c r="CSA242" s="277"/>
      <c r="CSB242" s="277"/>
      <c r="CSC242" s="277"/>
      <c r="CSD242" s="277"/>
      <c r="CSE242" s="277"/>
      <c r="CSF242" s="402"/>
      <c r="CSG242" s="404"/>
      <c r="CSH242" s="49"/>
      <c r="CSI242" s="49"/>
      <c r="CSJ242" s="49"/>
      <c r="CSK242" s="99"/>
      <c r="CSL242" s="98"/>
      <c r="CSM242" s="49"/>
      <c r="CSN242" s="405"/>
      <c r="CSO242" s="405"/>
      <c r="CSP242" s="277"/>
      <c r="CSQ242" s="277"/>
      <c r="CSR242" s="277"/>
      <c r="CSS242" s="277"/>
      <c r="CST242" s="277"/>
      <c r="CSU242" s="277"/>
      <c r="CSV242" s="277"/>
      <c r="CSW242" s="277"/>
      <c r="CSX242" s="402"/>
      <c r="CSY242" s="404"/>
      <c r="CSZ242" s="49"/>
      <c r="CTA242" s="49"/>
      <c r="CTB242" s="49"/>
      <c r="CTC242" s="99"/>
      <c r="CTD242" s="98"/>
      <c r="CTE242" s="49"/>
      <c r="CTF242" s="405"/>
      <c r="CTG242" s="405"/>
      <c r="CTH242" s="277"/>
      <c r="CTI242" s="277"/>
      <c r="CTJ242" s="277"/>
      <c r="CTK242" s="277"/>
      <c r="CTL242" s="277"/>
      <c r="CTM242" s="277"/>
      <c r="CTN242" s="277"/>
      <c r="CTO242" s="277"/>
      <c r="CTP242" s="402"/>
      <c r="CTQ242" s="404"/>
      <c r="CTR242" s="49"/>
      <c r="CTS242" s="49"/>
      <c r="CTT242" s="49"/>
      <c r="CTU242" s="99"/>
      <c r="CTV242" s="98"/>
      <c r="CTW242" s="49"/>
      <c r="CTX242" s="405"/>
      <c r="CTY242" s="405"/>
      <c r="CTZ242" s="277"/>
      <c r="CUA242" s="277"/>
      <c r="CUB242" s="277"/>
      <c r="CUC242" s="277"/>
      <c r="CUD242" s="277"/>
      <c r="CUE242" s="277"/>
      <c r="CUF242" s="277"/>
      <c r="CUG242" s="277"/>
      <c r="CUH242" s="402"/>
      <c r="CUI242" s="404"/>
      <c r="CUJ242" s="49"/>
      <c r="CUK242" s="49"/>
      <c r="CUL242" s="49"/>
      <c r="CUM242" s="99"/>
      <c r="CUN242" s="98"/>
      <c r="CUO242" s="49"/>
      <c r="CUP242" s="405"/>
      <c r="CUQ242" s="405"/>
      <c r="CUR242" s="277"/>
      <c r="CUS242" s="277"/>
      <c r="CUT242" s="277"/>
      <c r="CUU242" s="277"/>
      <c r="CUV242" s="277"/>
      <c r="CUW242" s="277"/>
      <c r="CUX242" s="277"/>
      <c r="CUY242" s="277"/>
      <c r="CUZ242" s="402"/>
      <c r="CVA242" s="404"/>
      <c r="CVB242" s="49"/>
      <c r="CVC242" s="49"/>
      <c r="CVD242" s="49"/>
      <c r="CVE242" s="99"/>
      <c r="CVF242" s="98"/>
      <c r="CVG242" s="49"/>
      <c r="CVH242" s="405"/>
      <c r="CVI242" s="405"/>
      <c r="CVJ242" s="277"/>
      <c r="CVK242" s="277"/>
      <c r="CVL242" s="277"/>
      <c r="CVM242" s="277"/>
      <c r="CVN242" s="277"/>
      <c r="CVO242" s="277"/>
      <c r="CVP242" s="277"/>
      <c r="CVQ242" s="277"/>
      <c r="CVR242" s="402"/>
      <c r="CVS242" s="404"/>
      <c r="CVT242" s="49"/>
      <c r="CVU242" s="49"/>
      <c r="CVV242" s="49"/>
      <c r="CVW242" s="99"/>
      <c r="CVX242" s="98"/>
      <c r="CVY242" s="49"/>
      <c r="CVZ242" s="405"/>
      <c r="CWA242" s="405"/>
      <c r="CWB242" s="277"/>
      <c r="CWC242" s="277"/>
      <c r="CWD242" s="277"/>
      <c r="CWE242" s="277"/>
      <c r="CWF242" s="277"/>
      <c r="CWG242" s="277"/>
      <c r="CWH242" s="277"/>
      <c r="CWI242" s="277"/>
      <c r="CWJ242" s="402"/>
      <c r="CWK242" s="404"/>
      <c r="CWL242" s="49"/>
      <c r="CWM242" s="49"/>
      <c r="CWN242" s="49"/>
      <c r="CWO242" s="99"/>
      <c r="CWP242" s="98"/>
      <c r="CWQ242" s="49"/>
      <c r="CWR242" s="405"/>
      <c r="CWS242" s="405"/>
      <c r="CWT242" s="277"/>
      <c r="CWU242" s="277"/>
      <c r="CWV242" s="277"/>
      <c r="CWW242" s="277"/>
      <c r="CWX242" s="277"/>
      <c r="CWY242" s="277"/>
      <c r="CWZ242" s="277"/>
      <c r="CXA242" s="277"/>
      <c r="CXB242" s="402"/>
      <c r="CXC242" s="404"/>
      <c r="CXD242" s="49"/>
      <c r="CXE242" s="49"/>
      <c r="CXF242" s="49"/>
      <c r="CXG242" s="99"/>
      <c r="CXH242" s="98"/>
      <c r="CXI242" s="49"/>
      <c r="CXJ242" s="405"/>
      <c r="CXK242" s="405"/>
      <c r="CXL242" s="277"/>
      <c r="CXM242" s="277"/>
      <c r="CXN242" s="277"/>
      <c r="CXO242" s="277"/>
      <c r="CXP242" s="277"/>
      <c r="CXQ242" s="277"/>
      <c r="CXR242" s="277"/>
      <c r="CXS242" s="277"/>
      <c r="CXT242" s="402"/>
      <c r="CXU242" s="404"/>
      <c r="CXV242" s="49"/>
      <c r="CXW242" s="49"/>
      <c r="CXX242" s="49"/>
      <c r="CXY242" s="99"/>
      <c r="CXZ242" s="98"/>
      <c r="CYA242" s="49"/>
      <c r="CYB242" s="405"/>
      <c r="CYC242" s="405"/>
      <c r="CYD242" s="277"/>
      <c r="CYE242" s="277"/>
      <c r="CYF242" s="277"/>
      <c r="CYG242" s="277"/>
      <c r="CYH242" s="277"/>
      <c r="CYI242" s="277"/>
      <c r="CYJ242" s="277"/>
      <c r="CYK242" s="277"/>
      <c r="CYL242" s="402"/>
      <c r="CYM242" s="404"/>
      <c r="CYN242" s="49"/>
      <c r="CYO242" s="49"/>
      <c r="CYP242" s="49"/>
      <c r="CYQ242" s="99"/>
      <c r="CYR242" s="98"/>
      <c r="CYS242" s="49"/>
      <c r="CYT242" s="405"/>
      <c r="CYU242" s="405"/>
      <c r="CYV242" s="277"/>
      <c r="CYW242" s="277"/>
      <c r="CYX242" s="277"/>
      <c r="CYY242" s="277"/>
      <c r="CYZ242" s="277"/>
      <c r="CZA242" s="277"/>
      <c r="CZB242" s="277"/>
      <c r="CZC242" s="277"/>
      <c r="CZD242" s="402"/>
      <c r="CZE242" s="404"/>
      <c r="CZF242" s="49"/>
      <c r="CZG242" s="49"/>
      <c r="CZH242" s="49"/>
      <c r="CZI242" s="99"/>
      <c r="CZJ242" s="98"/>
      <c r="CZK242" s="49"/>
      <c r="CZL242" s="405"/>
      <c r="CZM242" s="405"/>
      <c r="CZN242" s="277"/>
      <c r="CZO242" s="277"/>
      <c r="CZP242" s="277"/>
      <c r="CZQ242" s="277"/>
      <c r="CZR242" s="277"/>
      <c r="CZS242" s="277"/>
      <c r="CZT242" s="277"/>
      <c r="CZU242" s="277"/>
      <c r="CZV242" s="402"/>
      <c r="CZW242" s="404"/>
      <c r="CZX242" s="49"/>
      <c r="CZY242" s="49"/>
      <c r="CZZ242" s="49"/>
      <c r="DAA242" s="99"/>
      <c r="DAB242" s="98"/>
      <c r="DAC242" s="49"/>
      <c r="DAD242" s="405"/>
      <c r="DAE242" s="405"/>
      <c r="DAF242" s="277"/>
      <c r="DAG242" s="277"/>
      <c r="DAH242" s="277"/>
      <c r="DAI242" s="277"/>
      <c r="DAJ242" s="277"/>
      <c r="DAK242" s="277"/>
      <c r="DAL242" s="277"/>
      <c r="DAM242" s="277"/>
      <c r="DAN242" s="402"/>
      <c r="DAO242" s="404"/>
      <c r="DAP242" s="49"/>
      <c r="DAQ242" s="49"/>
      <c r="DAR242" s="49"/>
      <c r="DAS242" s="99"/>
      <c r="DAT242" s="98"/>
      <c r="DAU242" s="49"/>
      <c r="DAV242" s="405"/>
      <c r="DAW242" s="405"/>
      <c r="DAX242" s="277"/>
      <c r="DAY242" s="277"/>
      <c r="DAZ242" s="277"/>
      <c r="DBA242" s="277"/>
      <c r="DBB242" s="277"/>
      <c r="DBC242" s="277"/>
      <c r="DBD242" s="277"/>
      <c r="DBE242" s="277"/>
      <c r="DBF242" s="402"/>
      <c r="DBG242" s="404"/>
      <c r="DBH242" s="49"/>
      <c r="DBI242" s="49"/>
      <c r="DBJ242" s="49"/>
      <c r="DBK242" s="99"/>
      <c r="DBL242" s="98"/>
      <c r="DBM242" s="49"/>
      <c r="DBN242" s="405"/>
      <c r="DBO242" s="405"/>
      <c r="DBP242" s="277"/>
      <c r="DBQ242" s="277"/>
      <c r="DBR242" s="277"/>
      <c r="DBS242" s="277"/>
      <c r="DBT242" s="277"/>
      <c r="DBU242" s="277"/>
      <c r="DBV242" s="277"/>
      <c r="DBW242" s="277"/>
      <c r="DBX242" s="402"/>
      <c r="DBY242" s="404"/>
      <c r="DBZ242" s="49"/>
      <c r="DCA242" s="49"/>
      <c r="DCB242" s="49"/>
      <c r="DCC242" s="99"/>
      <c r="DCD242" s="98"/>
      <c r="DCE242" s="49"/>
      <c r="DCF242" s="405"/>
      <c r="DCG242" s="405"/>
      <c r="DCH242" s="277"/>
      <c r="DCI242" s="277"/>
      <c r="DCJ242" s="277"/>
      <c r="DCK242" s="277"/>
      <c r="DCL242" s="277"/>
      <c r="DCM242" s="277"/>
      <c r="DCN242" s="277"/>
      <c r="DCO242" s="277"/>
      <c r="DCP242" s="402"/>
      <c r="DCQ242" s="404"/>
      <c r="DCR242" s="49"/>
      <c r="DCS242" s="49"/>
      <c r="DCT242" s="49"/>
      <c r="DCU242" s="99"/>
      <c r="DCV242" s="98"/>
      <c r="DCW242" s="49"/>
      <c r="DCX242" s="405"/>
      <c r="DCY242" s="405"/>
      <c r="DCZ242" s="277"/>
      <c r="DDA242" s="277"/>
      <c r="DDB242" s="277"/>
      <c r="DDC242" s="277"/>
      <c r="DDD242" s="277"/>
      <c r="DDE242" s="277"/>
      <c r="DDF242" s="277"/>
      <c r="DDG242" s="277"/>
      <c r="DDH242" s="402"/>
      <c r="DDI242" s="404"/>
      <c r="DDJ242" s="49"/>
      <c r="DDK242" s="49"/>
      <c r="DDL242" s="49"/>
      <c r="DDM242" s="99"/>
      <c r="DDN242" s="98"/>
      <c r="DDO242" s="49"/>
      <c r="DDP242" s="405"/>
      <c r="DDQ242" s="405"/>
      <c r="DDR242" s="277"/>
      <c r="DDS242" s="277"/>
      <c r="DDT242" s="277"/>
      <c r="DDU242" s="277"/>
      <c r="DDV242" s="277"/>
      <c r="DDW242" s="277"/>
      <c r="DDX242" s="277"/>
      <c r="DDY242" s="277"/>
      <c r="DDZ242" s="402"/>
      <c r="DEA242" s="404"/>
      <c r="DEB242" s="49"/>
      <c r="DEC242" s="49"/>
      <c r="DED242" s="49"/>
      <c r="DEE242" s="99"/>
      <c r="DEF242" s="98"/>
      <c r="DEG242" s="49"/>
      <c r="DEH242" s="405"/>
      <c r="DEI242" s="405"/>
      <c r="DEJ242" s="277"/>
      <c r="DEK242" s="277"/>
      <c r="DEL242" s="277"/>
      <c r="DEM242" s="277"/>
      <c r="DEN242" s="277"/>
      <c r="DEO242" s="277"/>
      <c r="DEP242" s="277"/>
      <c r="DEQ242" s="277"/>
      <c r="DER242" s="402"/>
      <c r="DES242" s="404"/>
      <c r="DET242" s="49"/>
      <c r="DEU242" s="49"/>
      <c r="DEV242" s="49"/>
      <c r="DEW242" s="99"/>
      <c r="DEX242" s="98"/>
      <c r="DEY242" s="49"/>
      <c r="DEZ242" s="405"/>
      <c r="DFA242" s="405"/>
      <c r="DFB242" s="277"/>
      <c r="DFC242" s="277"/>
      <c r="DFD242" s="277"/>
      <c r="DFE242" s="277"/>
      <c r="DFF242" s="277"/>
      <c r="DFG242" s="277"/>
      <c r="DFH242" s="277"/>
      <c r="DFI242" s="277"/>
      <c r="DFJ242" s="402"/>
      <c r="DFK242" s="404"/>
      <c r="DFL242" s="49"/>
      <c r="DFM242" s="49"/>
      <c r="DFN242" s="49"/>
      <c r="DFO242" s="99"/>
      <c r="DFP242" s="98"/>
      <c r="DFQ242" s="49"/>
      <c r="DFR242" s="405"/>
      <c r="DFS242" s="405"/>
      <c r="DFT242" s="277"/>
      <c r="DFU242" s="277"/>
      <c r="DFV242" s="277"/>
      <c r="DFW242" s="277"/>
      <c r="DFX242" s="277"/>
      <c r="DFY242" s="277"/>
      <c r="DFZ242" s="277"/>
      <c r="DGA242" s="277"/>
      <c r="DGB242" s="402"/>
      <c r="DGC242" s="404"/>
      <c r="DGD242" s="49"/>
      <c r="DGE242" s="49"/>
      <c r="DGF242" s="49"/>
      <c r="DGG242" s="99"/>
      <c r="DGH242" s="98"/>
      <c r="DGI242" s="49"/>
      <c r="DGJ242" s="405"/>
      <c r="DGK242" s="405"/>
      <c r="DGL242" s="277"/>
      <c r="DGM242" s="277"/>
      <c r="DGN242" s="277"/>
      <c r="DGO242" s="277"/>
      <c r="DGP242" s="277"/>
      <c r="DGQ242" s="277"/>
      <c r="DGR242" s="277"/>
      <c r="DGS242" s="277"/>
      <c r="DGT242" s="402"/>
      <c r="DGU242" s="404"/>
      <c r="DGV242" s="49"/>
      <c r="DGW242" s="49"/>
      <c r="DGX242" s="49"/>
      <c r="DGY242" s="99"/>
      <c r="DGZ242" s="98"/>
      <c r="DHA242" s="49"/>
      <c r="DHB242" s="405"/>
      <c r="DHC242" s="405"/>
      <c r="DHD242" s="277"/>
      <c r="DHE242" s="277"/>
      <c r="DHF242" s="277"/>
      <c r="DHG242" s="277"/>
      <c r="DHH242" s="277"/>
      <c r="DHI242" s="277"/>
      <c r="DHJ242" s="277"/>
      <c r="DHK242" s="277"/>
      <c r="DHL242" s="402"/>
      <c r="DHM242" s="404"/>
      <c r="DHN242" s="49"/>
      <c r="DHO242" s="49"/>
      <c r="DHP242" s="49"/>
      <c r="DHQ242" s="99"/>
      <c r="DHR242" s="98"/>
      <c r="DHS242" s="49"/>
      <c r="DHT242" s="405"/>
      <c r="DHU242" s="405"/>
      <c r="DHV242" s="277"/>
      <c r="DHW242" s="277"/>
      <c r="DHX242" s="277"/>
      <c r="DHY242" s="277"/>
      <c r="DHZ242" s="277"/>
      <c r="DIA242" s="277"/>
      <c r="DIB242" s="277"/>
      <c r="DIC242" s="277"/>
      <c r="DID242" s="402"/>
      <c r="DIE242" s="404"/>
      <c r="DIF242" s="49"/>
      <c r="DIG242" s="49"/>
      <c r="DIH242" s="49"/>
      <c r="DII242" s="99"/>
      <c r="DIJ242" s="98"/>
      <c r="DIK242" s="49"/>
      <c r="DIL242" s="405"/>
      <c r="DIM242" s="405"/>
      <c r="DIN242" s="277"/>
      <c r="DIO242" s="277"/>
      <c r="DIP242" s="277"/>
      <c r="DIQ242" s="277"/>
      <c r="DIR242" s="277"/>
      <c r="DIS242" s="277"/>
      <c r="DIT242" s="277"/>
      <c r="DIU242" s="277"/>
      <c r="DIV242" s="402"/>
      <c r="DIW242" s="404"/>
      <c r="DIX242" s="49"/>
      <c r="DIY242" s="49"/>
      <c r="DIZ242" s="49"/>
      <c r="DJA242" s="99"/>
      <c r="DJB242" s="98"/>
      <c r="DJC242" s="49"/>
      <c r="DJD242" s="405"/>
      <c r="DJE242" s="405"/>
      <c r="DJF242" s="277"/>
      <c r="DJG242" s="277"/>
      <c r="DJH242" s="277"/>
      <c r="DJI242" s="277"/>
      <c r="DJJ242" s="277"/>
      <c r="DJK242" s="277"/>
      <c r="DJL242" s="277"/>
      <c r="DJM242" s="277"/>
      <c r="DJN242" s="402"/>
      <c r="DJO242" s="404"/>
      <c r="DJP242" s="49"/>
      <c r="DJQ242" s="49"/>
      <c r="DJR242" s="49"/>
      <c r="DJS242" s="99"/>
      <c r="DJT242" s="98"/>
      <c r="DJU242" s="49"/>
      <c r="DJV242" s="405"/>
      <c r="DJW242" s="405"/>
      <c r="DJX242" s="277"/>
      <c r="DJY242" s="277"/>
      <c r="DJZ242" s="277"/>
      <c r="DKA242" s="277"/>
      <c r="DKB242" s="277"/>
      <c r="DKC242" s="277"/>
      <c r="DKD242" s="277"/>
      <c r="DKE242" s="277"/>
      <c r="DKF242" s="402"/>
      <c r="DKG242" s="404"/>
      <c r="DKH242" s="49"/>
      <c r="DKI242" s="49"/>
      <c r="DKJ242" s="49"/>
      <c r="DKK242" s="99"/>
      <c r="DKL242" s="98"/>
      <c r="DKM242" s="49"/>
      <c r="DKN242" s="405"/>
      <c r="DKO242" s="405"/>
      <c r="DKP242" s="277"/>
      <c r="DKQ242" s="277"/>
      <c r="DKR242" s="277"/>
      <c r="DKS242" s="277"/>
      <c r="DKT242" s="277"/>
      <c r="DKU242" s="277"/>
      <c r="DKV242" s="277"/>
      <c r="DKW242" s="277"/>
      <c r="DKX242" s="402"/>
      <c r="DKY242" s="404"/>
      <c r="DKZ242" s="49"/>
      <c r="DLA242" s="49"/>
      <c r="DLB242" s="49"/>
      <c r="DLC242" s="99"/>
      <c r="DLD242" s="98"/>
      <c r="DLE242" s="49"/>
      <c r="DLF242" s="405"/>
      <c r="DLG242" s="405"/>
      <c r="DLH242" s="277"/>
      <c r="DLI242" s="277"/>
      <c r="DLJ242" s="277"/>
      <c r="DLK242" s="277"/>
      <c r="DLL242" s="277"/>
      <c r="DLM242" s="277"/>
      <c r="DLN242" s="277"/>
      <c r="DLO242" s="277"/>
      <c r="DLP242" s="402"/>
      <c r="DLQ242" s="404"/>
      <c r="DLR242" s="49"/>
      <c r="DLS242" s="49"/>
      <c r="DLT242" s="49"/>
      <c r="DLU242" s="99"/>
      <c r="DLV242" s="98"/>
      <c r="DLW242" s="49"/>
      <c r="DLX242" s="405"/>
      <c r="DLY242" s="405"/>
      <c r="DLZ242" s="277"/>
      <c r="DMA242" s="277"/>
      <c r="DMB242" s="277"/>
      <c r="DMC242" s="277"/>
      <c r="DMD242" s="277"/>
      <c r="DME242" s="277"/>
      <c r="DMF242" s="277"/>
      <c r="DMG242" s="277"/>
      <c r="DMH242" s="402"/>
      <c r="DMI242" s="404"/>
      <c r="DMJ242" s="49"/>
      <c r="DMK242" s="49"/>
      <c r="DML242" s="49"/>
      <c r="DMM242" s="99"/>
      <c r="DMN242" s="98"/>
      <c r="DMO242" s="49"/>
      <c r="DMP242" s="405"/>
      <c r="DMQ242" s="405"/>
      <c r="DMR242" s="277"/>
      <c r="DMS242" s="277"/>
      <c r="DMT242" s="277"/>
      <c r="DMU242" s="277"/>
      <c r="DMV242" s="277"/>
      <c r="DMW242" s="277"/>
      <c r="DMX242" s="277"/>
      <c r="DMY242" s="277"/>
      <c r="DMZ242" s="402"/>
      <c r="DNA242" s="404"/>
      <c r="DNB242" s="49"/>
      <c r="DNC242" s="49"/>
      <c r="DND242" s="49"/>
      <c r="DNE242" s="99"/>
      <c r="DNF242" s="98"/>
      <c r="DNG242" s="49"/>
      <c r="DNH242" s="405"/>
      <c r="DNI242" s="405"/>
      <c r="DNJ242" s="277"/>
      <c r="DNK242" s="277"/>
      <c r="DNL242" s="277"/>
      <c r="DNM242" s="277"/>
      <c r="DNN242" s="277"/>
      <c r="DNO242" s="277"/>
      <c r="DNP242" s="277"/>
      <c r="DNQ242" s="277"/>
      <c r="DNR242" s="402"/>
      <c r="DNS242" s="404"/>
      <c r="DNT242" s="49"/>
      <c r="DNU242" s="49"/>
      <c r="DNV242" s="49"/>
      <c r="DNW242" s="99"/>
      <c r="DNX242" s="98"/>
      <c r="DNY242" s="49"/>
      <c r="DNZ242" s="405"/>
      <c r="DOA242" s="405"/>
      <c r="DOB242" s="277"/>
      <c r="DOC242" s="277"/>
      <c r="DOD242" s="277"/>
      <c r="DOE242" s="277"/>
      <c r="DOF242" s="277"/>
      <c r="DOG242" s="277"/>
      <c r="DOH242" s="277"/>
      <c r="DOI242" s="277"/>
      <c r="DOJ242" s="402"/>
      <c r="DOK242" s="404"/>
      <c r="DOL242" s="49"/>
      <c r="DOM242" s="49"/>
      <c r="DON242" s="49"/>
      <c r="DOO242" s="99"/>
      <c r="DOP242" s="98"/>
      <c r="DOQ242" s="49"/>
      <c r="DOR242" s="405"/>
      <c r="DOS242" s="405"/>
      <c r="DOT242" s="277"/>
      <c r="DOU242" s="277"/>
      <c r="DOV242" s="277"/>
      <c r="DOW242" s="277"/>
      <c r="DOX242" s="277"/>
      <c r="DOY242" s="277"/>
      <c r="DOZ242" s="277"/>
      <c r="DPA242" s="277"/>
      <c r="DPB242" s="402"/>
      <c r="DPC242" s="404"/>
      <c r="DPD242" s="49"/>
      <c r="DPE242" s="49"/>
      <c r="DPF242" s="49"/>
      <c r="DPG242" s="99"/>
      <c r="DPH242" s="98"/>
      <c r="DPI242" s="49"/>
      <c r="DPJ242" s="405"/>
      <c r="DPK242" s="405"/>
      <c r="DPL242" s="277"/>
      <c r="DPM242" s="277"/>
      <c r="DPN242" s="277"/>
      <c r="DPO242" s="277"/>
      <c r="DPP242" s="277"/>
      <c r="DPQ242" s="277"/>
      <c r="DPR242" s="277"/>
      <c r="DPS242" s="277"/>
      <c r="DPT242" s="402"/>
      <c r="DPU242" s="404"/>
      <c r="DPV242" s="49"/>
      <c r="DPW242" s="49"/>
      <c r="DPX242" s="49"/>
      <c r="DPY242" s="99"/>
      <c r="DPZ242" s="98"/>
      <c r="DQA242" s="49"/>
      <c r="DQB242" s="405"/>
      <c r="DQC242" s="405"/>
      <c r="DQD242" s="277"/>
      <c r="DQE242" s="277"/>
      <c r="DQF242" s="277"/>
      <c r="DQG242" s="277"/>
      <c r="DQH242" s="277"/>
      <c r="DQI242" s="277"/>
      <c r="DQJ242" s="277"/>
      <c r="DQK242" s="277"/>
      <c r="DQL242" s="402"/>
      <c r="DQM242" s="404"/>
      <c r="DQN242" s="49"/>
      <c r="DQO242" s="49"/>
      <c r="DQP242" s="49"/>
      <c r="DQQ242" s="99"/>
      <c r="DQR242" s="98"/>
      <c r="DQS242" s="49"/>
      <c r="DQT242" s="405"/>
      <c r="DQU242" s="405"/>
      <c r="DQV242" s="277"/>
      <c r="DQW242" s="277"/>
      <c r="DQX242" s="277"/>
      <c r="DQY242" s="277"/>
      <c r="DQZ242" s="277"/>
      <c r="DRA242" s="277"/>
      <c r="DRB242" s="277"/>
      <c r="DRC242" s="277"/>
      <c r="DRD242" s="402"/>
      <c r="DRE242" s="404"/>
      <c r="DRF242" s="49"/>
      <c r="DRG242" s="49"/>
      <c r="DRH242" s="49"/>
      <c r="DRI242" s="99"/>
      <c r="DRJ242" s="98"/>
      <c r="DRK242" s="49"/>
      <c r="DRL242" s="405"/>
      <c r="DRM242" s="405"/>
      <c r="DRN242" s="277"/>
      <c r="DRO242" s="277"/>
      <c r="DRP242" s="277"/>
      <c r="DRQ242" s="277"/>
      <c r="DRR242" s="277"/>
      <c r="DRS242" s="277"/>
      <c r="DRT242" s="277"/>
      <c r="DRU242" s="277"/>
      <c r="DRV242" s="402"/>
      <c r="DRW242" s="404"/>
      <c r="DRX242" s="49"/>
      <c r="DRY242" s="49"/>
      <c r="DRZ242" s="49"/>
      <c r="DSA242" s="99"/>
      <c r="DSB242" s="98"/>
      <c r="DSC242" s="49"/>
      <c r="DSD242" s="405"/>
      <c r="DSE242" s="405"/>
      <c r="DSF242" s="277"/>
      <c r="DSG242" s="277"/>
      <c r="DSH242" s="277"/>
      <c r="DSI242" s="277"/>
      <c r="DSJ242" s="277"/>
      <c r="DSK242" s="277"/>
      <c r="DSL242" s="277"/>
      <c r="DSM242" s="277"/>
      <c r="DSN242" s="402"/>
      <c r="DSO242" s="404"/>
      <c r="DSP242" s="49"/>
      <c r="DSQ242" s="49"/>
      <c r="DSR242" s="49"/>
      <c r="DSS242" s="99"/>
      <c r="DST242" s="98"/>
      <c r="DSU242" s="49"/>
      <c r="DSV242" s="405"/>
      <c r="DSW242" s="405"/>
      <c r="DSX242" s="277"/>
      <c r="DSY242" s="277"/>
      <c r="DSZ242" s="277"/>
      <c r="DTA242" s="277"/>
      <c r="DTB242" s="277"/>
      <c r="DTC242" s="277"/>
      <c r="DTD242" s="277"/>
      <c r="DTE242" s="277"/>
      <c r="DTF242" s="402"/>
      <c r="DTG242" s="404"/>
      <c r="DTH242" s="49"/>
      <c r="DTI242" s="49"/>
      <c r="DTJ242" s="49"/>
      <c r="DTK242" s="99"/>
      <c r="DTL242" s="98"/>
      <c r="DTM242" s="49"/>
      <c r="DTN242" s="405"/>
      <c r="DTO242" s="405"/>
      <c r="DTP242" s="277"/>
      <c r="DTQ242" s="277"/>
      <c r="DTR242" s="277"/>
      <c r="DTS242" s="277"/>
      <c r="DTT242" s="277"/>
      <c r="DTU242" s="277"/>
      <c r="DTV242" s="277"/>
      <c r="DTW242" s="277"/>
      <c r="DTX242" s="402"/>
      <c r="DTY242" s="404"/>
      <c r="DTZ242" s="49"/>
      <c r="DUA242" s="49"/>
      <c r="DUB242" s="49"/>
      <c r="DUC242" s="99"/>
      <c r="DUD242" s="98"/>
      <c r="DUE242" s="49"/>
      <c r="DUF242" s="405"/>
      <c r="DUG242" s="405"/>
      <c r="DUH242" s="277"/>
      <c r="DUI242" s="277"/>
      <c r="DUJ242" s="277"/>
      <c r="DUK242" s="277"/>
      <c r="DUL242" s="277"/>
      <c r="DUM242" s="277"/>
      <c r="DUN242" s="277"/>
      <c r="DUO242" s="277"/>
      <c r="DUP242" s="402"/>
      <c r="DUQ242" s="404"/>
      <c r="DUR242" s="49"/>
      <c r="DUS242" s="49"/>
      <c r="DUT242" s="49"/>
      <c r="DUU242" s="99"/>
      <c r="DUV242" s="98"/>
      <c r="DUW242" s="49"/>
      <c r="DUX242" s="405"/>
      <c r="DUY242" s="405"/>
      <c r="DUZ242" s="277"/>
      <c r="DVA242" s="277"/>
      <c r="DVB242" s="277"/>
      <c r="DVC242" s="277"/>
      <c r="DVD242" s="277"/>
      <c r="DVE242" s="277"/>
      <c r="DVF242" s="277"/>
      <c r="DVG242" s="277"/>
      <c r="DVH242" s="402"/>
      <c r="DVI242" s="404"/>
      <c r="DVJ242" s="49"/>
      <c r="DVK242" s="49"/>
      <c r="DVL242" s="49"/>
      <c r="DVM242" s="99"/>
      <c r="DVN242" s="98"/>
      <c r="DVO242" s="49"/>
      <c r="DVP242" s="405"/>
      <c r="DVQ242" s="405"/>
      <c r="DVR242" s="277"/>
      <c r="DVS242" s="277"/>
      <c r="DVT242" s="277"/>
      <c r="DVU242" s="277"/>
      <c r="DVV242" s="277"/>
      <c r="DVW242" s="277"/>
      <c r="DVX242" s="277"/>
      <c r="DVY242" s="277"/>
      <c r="DVZ242" s="402"/>
      <c r="DWA242" s="404"/>
      <c r="DWB242" s="49"/>
      <c r="DWC242" s="49"/>
      <c r="DWD242" s="49"/>
      <c r="DWE242" s="99"/>
      <c r="DWF242" s="98"/>
      <c r="DWG242" s="49"/>
      <c r="DWH242" s="405"/>
      <c r="DWI242" s="405"/>
      <c r="DWJ242" s="277"/>
      <c r="DWK242" s="277"/>
      <c r="DWL242" s="277"/>
      <c r="DWM242" s="277"/>
      <c r="DWN242" s="277"/>
      <c r="DWO242" s="277"/>
      <c r="DWP242" s="277"/>
      <c r="DWQ242" s="277"/>
      <c r="DWR242" s="402"/>
      <c r="DWS242" s="404"/>
      <c r="DWT242" s="49"/>
      <c r="DWU242" s="49"/>
      <c r="DWV242" s="49"/>
      <c r="DWW242" s="99"/>
      <c r="DWX242" s="98"/>
      <c r="DWY242" s="49"/>
      <c r="DWZ242" s="405"/>
      <c r="DXA242" s="405"/>
      <c r="DXB242" s="277"/>
      <c r="DXC242" s="277"/>
      <c r="DXD242" s="277"/>
      <c r="DXE242" s="277"/>
      <c r="DXF242" s="277"/>
      <c r="DXG242" s="277"/>
      <c r="DXH242" s="277"/>
      <c r="DXI242" s="277"/>
      <c r="DXJ242" s="402"/>
      <c r="DXK242" s="404"/>
      <c r="DXL242" s="49"/>
      <c r="DXM242" s="49"/>
      <c r="DXN242" s="49"/>
      <c r="DXO242" s="99"/>
      <c r="DXP242" s="98"/>
      <c r="DXQ242" s="49"/>
      <c r="DXR242" s="405"/>
      <c r="DXS242" s="405"/>
      <c r="DXT242" s="277"/>
      <c r="DXU242" s="277"/>
      <c r="DXV242" s="277"/>
      <c r="DXW242" s="277"/>
      <c r="DXX242" s="277"/>
      <c r="DXY242" s="277"/>
      <c r="DXZ242" s="277"/>
      <c r="DYA242" s="277"/>
      <c r="DYB242" s="402"/>
      <c r="DYC242" s="404"/>
      <c r="DYD242" s="49"/>
      <c r="DYE242" s="49"/>
      <c r="DYF242" s="49"/>
      <c r="DYG242" s="99"/>
      <c r="DYH242" s="98"/>
      <c r="DYI242" s="49"/>
      <c r="DYJ242" s="405"/>
      <c r="DYK242" s="405"/>
      <c r="DYL242" s="277"/>
      <c r="DYM242" s="277"/>
      <c r="DYN242" s="277"/>
      <c r="DYO242" s="277"/>
      <c r="DYP242" s="277"/>
      <c r="DYQ242" s="277"/>
      <c r="DYR242" s="277"/>
      <c r="DYS242" s="277"/>
      <c r="DYT242" s="402"/>
      <c r="DYU242" s="404"/>
      <c r="DYV242" s="49"/>
      <c r="DYW242" s="49"/>
      <c r="DYX242" s="49"/>
      <c r="DYY242" s="99"/>
      <c r="DYZ242" s="98"/>
      <c r="DZA242" s="49"/>
      <c r="DZB242" s="405"/>
      <c r="DZC242" s="405"/>
      <c r="DZD242" s="277"/>
      <c r="DZE242" s="277"/>
      <c r="DZF242" s="277"/>
      <c r="DZG242" s="277"/>
      <c r="DZH242" s="277"/>
      <c r="DZI242" s="277"/>
      <c r="DZJ242" s="277"/>
      <c r="DZK242" s="277"/>
      <c r="DZL242" s="402"/>
      <c r="DZM242" s="404"/>
      <c r="DZN242" s="49"/>
      <c r="DZO242" s="49"/>
      <c r="DZP242" s="49"/>
      <c r="DZQ242" s="99"/>
      <c r="DZR242" s="98"/>
      <c r="DZS242" s="49"/>
      <c r="DZT242" s="405"/>
      <c r="DZU242" s="405"/>
      <c r="DZV242" s="277"/>
      <c r="DZW242" s="277"/>
      <c r="DZX242" s="277"/>
      <c r="DZY242" s="277"/>
      <c r="DZZ242" s="277"/>
      <c r="EAA242" s="277"/>
      <c r="EAB242" s="277"/>
      <c r="EAC242" s="277"/>
      <c r="EAD242" s="402"/>
      <c r="EAE242" s="404"/>
      <c r="EAF242" s="49"/>
      <c r="EAG242" s="49"/>
      <c r="EAH242" s="49"/>
      <c r="EAI242" s="99"/>
      <c r="EAJ242" s="98"/>
      <c r="EAK242" s="49"/>
      <c r="EAL242" s="405"/>
      <c r="EAM242" s="405"/>
      <c r="EAN242" s="277"/>
      <c r="EAO242" s="277"/>
      <c r="EAP242" s="277"/>
      <c r="EAQ242" s="277"/>
      <c r="EAR242" s="277"/>
      <c r="EAS242" s="277"/>
      <c r="EAT242" s="277"/>
      <c r="EAU242" s="277"/>
      <c r="EAV242" s="402"/>
      <c r="EAW242" s="404"/>
      <c r="EAX242" s="49"/>
      <c r="EAY242" s="49"/>
      <c r="EAZ242" s="49"/>
      <c r="EBA242" s="99"/>
      <c r="EBB242" s="98"/>
      <c r="EBC242" s="49"/>
      <c r="EBD242" s="405"/>
      <c r="EBE242" s="405"/>
      <c r="EBF242" s="277"/>
      <c r="EBG242" s="277"/>
      <c r="EBH242" s="277"/>
      <c r="EBI242" s="277"/>
      <c r="EBJ242" s="277"/>
      <c r="EBK242" s="277"/>
      <c r="EBL242" s="277"/>
      <c r="EBM242" s="277"/>
      <c r="EBN242" s="402"/>
      <c r="EBO242" s="404"/>
      <c r="EBP242" s="49"/>
      <c r="EBQ242" s="49"/>
      <c r="EBR242" s="49"/>
      <c r="EBS242" s="99"/>
      <c r="EBT242" s="98"/>
      <c r="EBU242" s="49"/>
      <c r="EBV242" s="405"/>
      <c r="EBW242" s="405"/>
      <c r="EBX242" s="277"/>
      <c r="EBY242" s="277"/>
      <c r="EBZ242" s="277"/>
      <c r="ECA242" s="277"/>
      <c r="ECB242" s="277"/>
      <c r="ECC242" s="277"/>
      <c r="ECD242" s="277"/>
      <c r="ECE242" s="277"/>
      <c r="ECF242" s="402"/>
      <c r="ECG242" s="404"/>
      <c r="ECH242" s="49"/>
      <c r="ECI242" s="49"/>
      <c r="ECJ242" s="49"/>
      <c r="ECK242" s="99"/>
      <c r="ECL242" s="98"/>
      <c r="ECM242" s="49"/>
      <c r="ECN242" s="405"/>
      <c r="ECO242" s="405"/>
      <c r="ECP242" s="277"/>
      <c r="ECQ242" s="277"/>
      <c r="ECR242" s="277"/>
      <c r="ECS242" s="277"/>
      <c r="ECT242" s="277"/>
      <c r="ECU242" s="277"/>
      <c r="ECV242" s="277"/>
      <c r="ECW242" s="277"/>
      <c r="ECX242" s="402"/>
      <c r="ECY242" s="404"/>
      <c r="ECZ242" s="49"/>
      <c r="EDA242" s="49"/>
      <c r="EDB242" s="49"/>
      <c r="EDC242" s="99"/>
      <c r="EDD242" s="98"/>
      <c r="EDE242" s="49"/>
      <c r="EDF242" s="405"/>
      <c r="EDG242" s="405"/>
      <c r="EDH242" s="277"/>
      <c r="EDI242" s="277"/>
      <c r="EDJ242" s="277"/>
      <c r="EDK242" s="277"/>
      <c r="EDL242" s="277"/>
      <c r="EDM242" s="277"/>
      <c r="EDN242" s="277"/>
      <c r="EDO242" s="277"/>
      <c r="EDP242" s="402"/>
      <c r="EDQ242" s="404"/>
      <c r="EDR242" s="49"/>
      <c r="EDS242" s="49"/>
      <c r="EDT242" s="49"/>
      <c r="EDU242" s="99"/>
      <c r="EDV242" s="98"/>
      <c r="EDW242" s="49"/>
      <c r="EDX242" s="405"/>
      <c r="EDY242" s="405"/>
      <c r="EDZ242" s="277"/>
      <c r="EEA242" s="277"/>
      <c r="EEB242" s="277"/>
      <c r="EEC242" s="277"/>
      <c r="EED242" s="277"/>
      <c r="EEE242" s="277"/>
      <c r="EEF242" s="277"/>
      <c r="EEG242" s="277"/>
      <c r="EEH242" s="402"/>
      <c r="EEI242" s="404"/>
      <c r="EEJ242" s="49"/>
      <c r="EEK242" s="49"/>
      <c r="EEL242" s="49"/>
      <c r="EEM242" s="99"/>
      <c r="EEN242" s="98"/>
      <c r="EEO242" s="49"/>
      <c r="EEP242" s="405"/>
      <c r="EEQ242" s="405"/>
      <c r="EER242" s="277"/>
      <c r="EES242" s="277"/>
      <c r="EET242" s="277"/>
      <c r="EEU242" s="277"/>
      <c r="EEV242" s="277"/>
      <c r="EEW242" s="277"/>
      <c r="EEX242" s="277"/>
      <c r="EEY242" s="277"/>
      <c r="EEZ242" s="402"/>
      <c r="EFA242" s="404"/>
      <c r="EFB242" s="49"/>
      <c r="EFC242" s="49"/>
      <c r="EFD242" s="49"/>
      <c r="EFE242" s="99"/>
      <c r="EFF242" s="98"/>
      <c r="EFG242" s="49"/>
      <c r="EFH242" s="405"/>
      <c r="EFI242" s="405"/>
      <c r="EFJ242" s="277"/>
      <c r="EFK242" s="277"/>
      <c r="EFL242" s="277"/>
      <c r="EFM242" s="277"/>
      <c r="EFN242" s="277"/>
      <c r="EFO242" s="277"/>
      <c r="EFP242" s="277"/>
      <c r="EFQ242" s="277"/>
      <c r="EFR242" s="402"/>
      <c r="EFS242" s="404"/>
      <c r="EFT242" s="49"/>
      <c r="EFU242" s="49"/>
      <c r="EFV242" s="49"/>
      <c r="EFW242" s="99"/>
      <c r="EFX242" s="98"/>
      <c r="EFY242" s="49"/>
      <c r="EFZ242" s="405"/>
      <c r="EGA242" s="405"/>
      <c r="EGB242" s="277"/>
      <c r="EGC242" s="277"/>
      <c r="EGD242" s="277"/>
      <c r="EGE242" s="277"/>
      <c r="EGF242" s="277"/>
      <c r="EGG242" s="277"/>
      <c r="EGH242" s="277"/>
      <c r="EGI242" s="277"/>
      <c r="EGJ242" s="402"/>
      <c r="EGK242" s="404"/>
      <c r="EGL242" s="49"/>
      <c r="EGM242" s="49"/>
      <c r="EGN242" s="49"/>
      <c r="EGO242" s="99"/>
      <c r="EGP242" s="98"/>
      <c r="EGQ242" s="49"/>
      <c r="EGR242" s="405"/>
      <c r="EGS242" s="405"/>
      <c r="EGT242" s="277"/>
      <c r="EGU242" s="277"/>
      <c r="EGV242" s="277"/>
      <c r="EGW242" s="277"/>
      <c r="EGX242" s="277"/>
      <c r="EGY242" s="277"/>
      <c r="EGZ242" s="277"/>
      <c r="EHA242" s="277"/>
      <c r="EHB242" s="402"/>
      <c r="EHC242" s="404"/>
      <c r="EHD242" s="49"/>
      <c r="EHE242" s="49"/>
      <c r="EHF242" s="49"/>
      <c r="EHG242" s="99"/>
      <c r="EHH242" s="98"/>
      <c r="EHI242" s="49"/>
      <c r="EHJ242" s="405"/>
      <c r="EHK242" s="405"/>
      <c r="EHL242" s="277"/>
      <c r="EHM242" s="277"/>
      <c r="EHN242" s="277"/>
      <c r="EHO242" s="277"/>
      <c r="EHP242" s="277"/>
      <c r="EHQ242" s="277"/>
      <c r="EHR242" s="277"/>
      <c r="EHS242" s="277"/>
      <c r="EHT242" s="402"/>
      <c r="EHU242" s="404"/>
      <c r="EHV242" s="49"/>
      <c r="EHW242" s="49"/>
      <c r="EHX242" s="49"/>
      <c r="EHY242" s="99"/>
      <c r="EHZ242" s="98"/>
      <c r="EIA242" s="49"/>
      <c r="EIB242" s="405"/>
      <c r="EIC242" s="405"/>
      <c r="EID242" s="277"/>
      <c r="EIE242" s="277"/>
      <c r="EIF242" s="277"/>
      <c r="EIG242" s="277"/>
      <c r="EIH242" s="277"/>
      <c r="EII242" s="277"/>
      <c r="EIJ242" s="277"/>
      <c r="EIK242" s="277"/>
      <c r="EIL242" s="402"/>
      <c r="EIM242" s="404"/>
      <c r="EIN242" s="49"/>
      <c r="EIO242" s="49"/>
      <c r="EIP242" s="49"/>
      <c r="EIQ242" s="99"/>
      <c r="EIR242" s="98"/>
      <c r="EIS242" s="49"/>
      <c r="EIT242" s="405"/>
      <c r="EIU242" s="405"/>
      <c r="EIV242" s="277"/>
      <c r="EIW242" s="277"/>
      <c r="EIX242" s="277"/>
      <c r="EIY242" s="277"/>
      <c r="EIZ242" s="277"/>
      <c r="EJA242" s="277"/>
      <c r="EJB242" s="277"/>
      <c r="EJC242" s="277"/>
      <c r="EJD242" s="402"/>
      <c r="EJE242" s="404"/>
      <c r="EJF242" s="49"/>
      <c r="EJG242" s="49"/>
      <c r="EJH242" s="49"/>
      <c r="EJI242" s="99"/>
      <c r="EJJ242" s="98"/>
      <c r="EJK242" s="49"/>
      <c r="EJL242" s="405"/>
      <c r="EJM242" s="405"/>
      <c r="EJN242" s="277"/>
      <c r="EJO242" s="277"/>
      <c r="EJP242" s="277"/>
      <c r="EJQ242" s="277"/>
      <c r="EJR242" s="277"/>
      <c r="EJS242" s="277"/>
      <c r="EJT242" s="277"/>
      <c r="EJU242" s="277"/>
      <c r="EJV242" s="402"/>
      <c r="EJW242" s="404"/>
      <c r="EJX242" s="49"/>
      <c r="EJY242" s="49"/>
      <c r="EJZ242" s="49"/>
      <c r="EKA242" s="99"/>
      <c r="EKB242" s="98"/>
      <c r="EKC242" s="49"/>
      <c r="EKD242" s="405"/>
      <c r="EKE242" s="405"/>
      <c r="EKF242" s="277"/>
      <c r="EKG242" s="277"/>
      <c r="EKH242" s="277"/>
      <c r="EKI242" s="277"/>
      <c r="EKJ242" s="277"/>
      <c r="EKK242" s="277"/>
      <c r="EKL242" s="277"/>
      <c r="EKM242" s="277"/>
      <c r="EKN242" s="402"/>
      <c r="EKO242" s="404"/>
      <c r="EKP242" s="49"/>
      <c r="EKQ242" s="49"/>
      <c r="EKR242" s="49"/>
      <c r="EKS242" s="99"/>
      <c r="EKT242" s="98"/>
      <c r="EKU242" s="49"/>
      <c r="EKV242" s="405"/>
      <c r="EKW242" s="405"/>
      <c r="EKX242" s="277"/>
      <c r="EKY242" s="277"/>
      <c r="EKZ242" s="277"/>
      <c r="ELA242" s="277"/>
      <c r="ELB242" s="277"/>
      <c r="ELC242" s="277"/>
      <c r="ELD242" s="277"/>
      <c r="ELE242" s="277"/>
      <c r="ELF242" s="402"/>
      <c r="ELG242" s="404"/>
      <c r="ELH242" s="49"/>
      <c r="ELI242" s="49"/>
      <c r="ELJ242" s="49"/>
      <c r="ELK242" s="99"/>
      <c r="ELL242" s="98"/>
      <c r="ELM242" s="49"/>
      <c r="ELN242" s="405"/>
      <c r="ELO242" s="405"/>
      <c r="ELP242" s="277"/>
      <c r="ELQ242" s="277"/>
      <c r="ELR242" s="277"/>
      <c r="ELS242" s="277"/>
      <c r="ELT242" s="277"/>
      <c r="ELU242" s="277"/>
      <c r="ELV242" s="277"/>
      <c r="ELW242" s="277"/>
      <c r="ELX242" s="402"/>
      <c r="ELY242" s="404"/>
      <c r="ELZ242" s="49"/>
      <c r="EMA242" s="49"/>
      <c r="EMB242" s="49"/>
      <c r="EMC242" s="99"/>
      <c r="EMD242" s="98"/>
      <c r="EME242" s="49"/>
      <c r="EMF242" s="405"/>
      <c r="EMG242" s="405"/>
      <c r="EMH242" s="277"/>
      <c r="EMI242" s="277"/>
      <c r="EMJ242" s="277"/>
      <c r="EMK242" s="277"/>
      <c r="EML242" s="277"/>
      <c r="EMM242" s="277"/>
      <c r="EMN242" s="277"/>
      <c r="EMO242" s="277"/>
      <c r="EMP242" s="402"/>
      <c r="EMQ242" s="404"/>
      <c r="EMR242" s="49"/>
      <c r="EMS242" s="49"/>
      <c r="EMT242" s="49"/>
      <c r="EMU242" s="99"/>
      <c r="EMV242" s="98"/>
      <c r="EMW242" s="49"/>
      <c r="EMX242" s="405"/>
      <c r="EMY242" s="405"/>
      <c r="EMZ242" s="277"/>
      <c r="ENA242" s="277"/>
      <c r="ENB242" s="277"/>
      <c r="ENC242" s="277"/>
      <c r="END242" s="277"/>
      <c r="ENE242" s="277"/>
      <c r="ENF242" s="277"/>
      <c r="ENG242" s="277"/>
      <c r="ENH242" s="402"/>
      <c r="ENI242" s="404"/>
      <c r="ENJ242" s="49"/>
      <c r="ENK242" s="49"/>
      <c r="ENL242" s="49"/>
      <c r="ENM242" s="99"/>
      <c r="ENN242" s="98"/>
      <c r="ENO242" s="49"/>
      <c r="ENP242" s="405"/>
      <c r="ENQ242" s="405"/>
      <c r="ENR242" s="277"/>
      <c r="ENS242" s="277"/>
      <c r="ENT242" s="277"/>
      <c r="ENU242" s="277"/>
      <c r="ENV242" s="277"/>
      <c r="ENW242" s="277"/>
      <c r="ENX242" s="277"/>
      <c r="ENY242" s="277"/>
      <c r="ENZ242" s="402"/>
      <c r="EOA242" s="404"/>
      <c r="EOB242" s="49"/>
      <c r="EOC242" s="49"/>
      <c r="EOD242" s="49"/>
      <c r="EOE242" s="99"/>
      <c r="EOF242" s="98"/>
      <c r="EOG242" s="49"/>
      <c r="EOH242" s="405"/>
      <c r="EOI242" s="405"/>
      <c r="EOJ242" s="277"/>
      <c r="EOK242" s="277"/>
      <c r="EOL242" s="277"/>
      <c r="EOM242" s="277"/>
      <c r="EON242" s="277"/>
      <c r="EOO242" s="277"/>
      <c r="EOP242" s="277"/>
      <c r="EOQ242" s="277"/>
      <c r="EOR242" s="402"/>
      <c r="EOS242" s="404"/>
      <c r="EOT242" s="49"/>
      <c r="EOU242" s="49"/>
      <c r="EOV242" s="49"/>
      <c r="EOW242" s="99"/>
      <c r="EOX242" s="98"/>
      <c r="EOY242" s="49"/>
      <c r="EOZ242" s="405"/>
      <c r="EPA242" s="405"/>
      <c r="EPB242" s="277"/>
      <c r="EPC242" s="277"/>
      <c r="EPD242" s="277"/>
      <c r="EPE242" s="277"/>
      <c r="EPF242" s="277"/>
      <c r="EPG242" s="277"/>
      <c r="EPH242" s="277"/>
      <c r="EPI242" s="277"/>
      <c r="EPJ242" s="402"/>
      <c r="EPK242" s="404"/>
      <c r="EPL242" s="49"/>
      <c r="EPM242" s="49"/>
      <c r="EPN242" s="49"/>
      <c r="EPO242" s="99"/>
      <c r="EPP242" s="98"/>
      <c r="EPQ242" s="49"/>
      <c r="EPR242" s="405"/>
      <c r="EPS242" s="405"/>
      <c r="EPT242" s="277"/>
      <c r="EPU242" s="277"/>
      <c r="EPV242" s="277"/>
      <c r="EPW242" s="277"/>
      <c r="EPX242" s="277"/>
      <c r="EPY242" s="277"/>
      <c r="EPZ242" s="277"/>
      <c r="EQA242" s="277"/>
      <c r="EQB242" s="402"/>
      <c r="EQC242" s="404"/>
      <c r="EQD242" s="49"/>
      <c r="EQE242" s="49"/>
      <c r="EQF242" s="49"/>
      <c r="EQG242" s="99"/>
      <c r="EQH242" s="98"/>
      <c r="EQI242" s="49"/>
      <c r="EQJ242" s="405"/>
      <c r="EQK242" s="405"/>
      <c r="EQL242" s="277"/>
      <c r="EQM242" s="277"/>
      <c r="EQN242" s="277"/>
      <c r="EQO242" s="277"/>
      <c r="EQP242" s="277"/>
      <c r="EQQ242" s="277"/>
      <c r="EQR242" s="277"/>
      <c r="EQS242" s="277"/>
      <c r="EQT242" s="402"/>
      <c r="EQU242" s="404"/>
      <c r="EQV242" s="49"/>
      <c r="EQW242" s="49"/>
      <c r="EQX242" s="49"/>
      <c r="EQY242" s="99"/>
      <c r="EQZ242" s="98"/>
      <c r="ERA242" s="49"/>
      <c r="ERB242" s="405"/>
      <c r="ERC242" s="405"/>
      <c r="ERD242" s="277"/>
      <c r="ERE242" s="277"/>
      <c r="ERF242" s="277"/>
      <c r="ERG242" s="277"/>
      <c r="ERH242" s="277"/>
      <c r="ERI242" s="277"/>
      <c r="ERJ242" s="277"/>
      <c r="ERK242" s="277"/>
      <c r="ERL242" s="402"/>
      <c r="ERM242" s="404"/>
      <c r="ERN242" s="49"/>
      <c r="ERO242" s="49"/>
      <c r="ERP242" s="49"/>
      <c r="ERQ242" s="99"/>
      <c r="ERR242" s="98"/>
      <c r="ERS242" s="49"/>
      <c r="ERT242" s="405"/>
      <c r="ERU242" s="405"/>
      <c r="ERV242" s="277"/>
      <c r="ERW242" s="277"/>
      <c r="ERX242" s="277"/>
      <c r="ERY242" s="277"/>
      <c r="ERZ242" s="277"/>
      <c r="ESA242" s="277"/>
      <c r="ESB242" s="277"/>
      <c r="ESC242" s="277"/>
      <c r="ESD242" s="402"/>
      <c r="ESE242" s="404"/>
      <c r="ESF242" s="49"/>
      <c r="ESG242" s="49"/>
      <c r="ESH242" s="49"/>
      <c r="ESI242" s="99"/>
      <c r="ESJ242" s="98"/>
      <c r="ESK242" s="49"/>
      <c r="ESL242" s="405"/>
      <c r="ESM242" s="405"/>
      <c r="ESN242" s="277"/>
      <c r="ESO242" s="277"/>
      <c r="ESP242" s="277"/>
      <c r="ESQ242" s="277"/>
      <c r="ESR242" s="277"/>
      <c r="ESS242" s="277"/>
      <c r="EST242" s="277"/>
      <c r="ESU242" s="277"/>
      <c r="ESV242" s="402"/>
      <c r="ESW242" s="404"/>
      <c r="ESX242" s="49"/>
      <c r="ESY242" s="49"/>
      <c r="ESZ242" s="49"/>
      <c r="ETA242" s="99"/>
      <c r="ETB242" s="98"/>
      <c r="ETC242" s="49"/>
      <c r="ETD242" s="405"/>
      <c r="ETE242" s="405"/>
      <c r="ETF242" s="277"/>
      <c r="ETG242" s="277"/>
      <c r="ETH242" s="277"/>
      <c r="ETI242" s="277"/>
      <c r="ETJ242" s="277"/>
      <c r="ETK242" s="277"/>
      <c r="ETL242" s="277"/>
      <c r="ETM242" s="277"/>
      <c r="ETN242" s="402"/>
      <c r="ETO242" s="404"/>
      <c r="ETP242" s="49"/>
      <c r="ETQ242" s="49"/>
      <c r="ETR242" s="49"/>
      <c r="ETS242" s="99"/>
      <c r="ETT242" s="98"/>
      <c r="ETU242" s="49"/>
      <c r="ETV242" s="405"/>
      <c r="ETW242" s="405"/>
      <c r="ETX242" s="277"/>
      <c r="ETY242" s="277"/>
      <c r="ETZ242" s="277"/>
      <c r="EUA242" s="277"/>
      <c r="EUB242" s="277"/>
      <c r="EUC242" s="277"/>
      <c r="EUD242" s="277"/>
      <c r="EUE242" s="277"/>
      <c r="EUF242" s="402"/>
      <c r="EUG242" s="404"/>
      <c r="EUH242" s="49"/>
      <c r="EUI242" s="49"/>
      <c r="EUJ242" s="49"/>
      <c r="EUK242" s="99"/>
      <c r="EUL242" s="98"/>
      <c r="EUM242" s="49"/>
      <c r="EUN242" s="405"/>
      <c r="EUO242" s="405"/>
      <c r="EUP242" s="277"/>
      <c r="EUQ242" s="277"/>
      <c r="EUR242" s="277"/>
      <c r="EUS242" s="277"/>
      <c r="EUT242" s="277"/>
      <c r="EUU242" s="277"/>
      <c r="EUV242" s="277"/>
      <c r="EUW242" s="277"/>
      <c r="EUX242" s="402"/>
      <c r="EUY242" s="404"/>
      <c r="EUZ242" s="49"/>
      <c r="EVA242" s="49"/>
      <c r="EVB242" s="49"/>
      <c r="EVC242" s="99"/>
      <c r="EVD242" s="98"/>
      <c r="EVE242" s="49"/>
      <c r="EVF242" s="405"/>
      <c r="EVG242" s="405"/>
      <c r="EVH242" s="277"/>
      <c r="EVI242" s="277"/>
      <c r="EVJ242" s="277"/>
      <c r="EVK242" s="277"/>
      <c r="EVL242" s="277"/>
      <c r="EVM242" s="277"/>
      <c r="EVN242" s="277"/>
      <c r="EVO242" s="277"/>
      <c r="EVP242" s="402"/>
      <c r="EVQ242" s="404"/>
      <c r="EVR242" s="49"/>
      <c r="EVS242" s="49"/>
      <c r="EVT242" s="49"/>
      <c r="EVU242" s="99"/>
      <c r="EVV242" s="98"/>
      <c r="EVW242" s="49"/>
      <c r="EVX242" s="405"/>
      <c r="EVY242" s="405"/>
      <c r="EVZ242" s="277"/>
      <c r="EWA242" s="277"/>
      <c r="EWB242" s="277"/>
      <c r="EWC242" s="277"/>
      <c r="EWD242" s="277"/>
      <c r="EWE242" s="277"/>
      <c r="EWF242" s="277"/>
      <c r="EWG242" s="277"/>
      <c r="EWH242" s="402"/>
      <c r="EWI242" s="404"/>
      <c r="EWJ242" s="49"/>
      <c r="EWK242" s="49"/>
      <c r="EWL242" s="49"/>
      <c r="EWM242" s="99"/>
      <c r="EWN242" s="98"/>
      <c r="EWO242" s="49"/>
      <c r="EWP242" s="405"/>
      <c r="EWQ242" s="405"/>
      <c r="EWR242" s="277"/>
      <c r="EWS242" s="277"/>
      <c r="EWT242" s="277"/>
      <c r="EWU242" s="277"/>
      <c r="EWV242" s="277"/>
      <c r="EWW242" s="277"/>
      <c r="EWX242" s="277"/>
      <c r="EWY242" s="277"/>
      <c r="EWZ242" s="402"/>
      <c r="EXA242" s="404"/>
      <c r="EXB242" s="49"/>
      <c r="EXC242" s="49"/>
      <c r="EXD242" s="49"/>
      <c r="EXE242" s="99"/>
      <c r="EXF242" s="98"/>
      <c r="EXG242" s="49"/>
      <c r="EXH242" s="405"/>
      <c r="EXI242" s="405"/>
      <c r="EXJ242" s="277"/>
      <c r="EXK242" s="277"/>
      <c r="EXL242" s="277"/>
      <c r="EXM242" s="277"/>
      <c r="EXN242" s="277"/>
      <c r="EXO242" s="277"/>
      <c r="EXP242" s="277"/>
      <c r="EXQ242" s="277"/>
      <c r="EXR242" s="402"/>
      <c r="EXS242" s="404"/>
      <c r="EXT242" s="49"/>
      <c r="EXU242" s="49"/>
      <c r="EXV242" s="49"/>
      <c r="EXW242" s="99"/>
      <c r="EXX242" s="98"/>
      <c r="EXY242" s="49"/>
      <c r="EXZ242" s="405"/>
      <c r="EYA242" s="405"/>
      <c r="EYB242" s="277"/>
      <c r="EYC242" s="277"/>
      <c r="EYD242" s="277"/>
      <c r="EYE242" s="277"/>
      <c r="EYF242" s="277"/>
      <c r="EYG242" s="277"/>
      <c r="EYH242" s="277"/>
      <c r="EYI242" s="277"/>
      <c r="EYJ242" s="402"/>
      <c r="EYK242" s="404"/>
      <c r="EYL242" s="49"/>
      <c r="EYM242" s="49"/>
      <c r="EYN242" s="49"/>
      <c r="EYO242" s="99"/>
      <c r="EYP242" s="98"/>
      <c r="EYQ242" s="49"/>
      <c r="EYR242" s="405"/>
      <c r="EYS242" s="405"/>
      <c r="EYT242" s="277"/>
      <c r="EYU242" s="277"/>
      <c r="EYV242" s="277"/>
      <c r="EYW242" s="277"/>
      <c r="EYX242" s="277"/>
      <c r="EYY242" s="277"/>
      <c r="EYZ242" s="277"/>
      <c r="EZA242" s="277"/>
      <c r="EZB242" s="402"/>
      <c r="EZC242" s="404"/>
      <c r="EZD242" s="49"/>
      <c r="EZE242" s="49"/>
      <c r="EZF242" s="49"/>
      <c r="EZG242" s="99"/>
      <c r="EZH242" s="98"/>
      <c r="EZI242" s="49"/>
      <c r="EZJ242" s="405"/>
      <c r="EZK242" s="405"/>
      <c r="EZL242" s="277"/>
      <c r="EZM242" s="277"/>
      <c r="EZN242" s="277"/>
      <c r="EZO242" s="277"/>
      <c r="EZP242" s="277"/>
      <c r="EZQ242" s="277"/>
      <c r="EZR242" s="277"/>
      <c r="EZS242" s="277"/>
      <c r="EZT242" s="402"/>
      <c r="EZU242" s="404"/>
      <c r="EZV242" s="49"/>
      <c r="EZW242" s="49"/>
      <c r="EZX242" s="49"/>
      <c r="EZY242" s="99"/>
      <c r="EZZ242" s="98"/>
      <c r="FAA242" s="49"/>
      <c r="FAB242" s="405"/>
      <c r="FAC242" s="405"/>
      <c r="FAD242" s="277"/>
      <c r="FAE242" s="277"/>
      <c r="FAF242" s="277"/>
      <c r="FAG242" s="277"/>
      <c r="FAH242" s="277"/>
      <c r="FAI242" s="277"/>
      <c r="FAJ242" s="277"/>
      <c r="FAK242" s="277"/>
      <c r="FAL242" s="402"/>
      <c r="FAM242" s="404"/>
      <c r="FAN242" s="49"/>
      <c r="FAO242" s="49"/>
      <c r="FAP242" s="49"/>
      <c r="FAQ242" s="99"/>
      <c r="FAR242" s="98"/>
      <c r="FAS242" s="49"/>
      <c r="FAT242" s="405"/>
      <c r="FAU242" s="405"/>
      <c r="FAV242" s="277"/>
      <c r="FAW242" s="277"/>
      <c r="FAX242" s="277"/>
      <c r="FAY242" s="277"/>
      <c r="FAZ242" s="277"/>
      <c r="FBA242" s="277"/>
      <c r="FBB242" s="277"/>
      <c r="FBC242" s="277"/>
      <c r="FBD242" s="402"/>
      <c r="FBE242" s="404"/>
      <c r="FBF242" s="49"/>
      <c r="FBG242" s="49"/>
      <c r="FBH242" s="49"/>
      <c r="FBI242" s="99"/>
      <c r="FBJ242" s="98"/>
      <c r="FBK242" s="49"/>
      <c r="FBL242" s="405"/>
      <c r="FBM242" s="405"/>
      <c r="FBN242" s="277"/>
      <c r="FBO242" s="277"/>
      <c r="FBP242" s="277"/>
      <c r="FBQ242" s="277"/>
      <c r="FBR242" s="277"/>
      <c r="FBS242" s="277"/>
      <c r="FBT242" s="277"/>
      <c r="FBU242" s="277"/>
      <c r="FBV242" s="402"/>
      <c r="FBW242" s="404"/>
      <c r="FBX242" s="49"/>
      <c r="FBY242" s="49"/>
      <c r="FBZ242" s="49"/>
      <c r="FCA242" s="99"/>
      <c r="FCB242" s="98"/>
      <c r="FCC242" s="49"/>
      <c r="FCD242" s="405"/>
      <c r="FCE242" s="405"/>
      <c r="FCF242" s="277"/>
      <c r="FCG242" s="277"/>
      <c r="FCH242" s="277"/>
      <c r="FCI242" s="277"/>
      <c r="FCJ242" s="277"/>
      <c r="FCK242" s="277"/>
      <c r="FCL242" s="277"/>
      <c r="FCM242" s="277"/>
      <c r="FCN242" s="402"/>
      <c r="FCO242" s="404"/>
      <c r="FCP242" s="49"/>
      <c r="FCQ242" s="49"/>
      <c r="FCR242" s="49"/>
      <c r="FCS242" s="99"/>
      <c r="FCT242" s="98"/>
      <c r="FCU242" s="49"/>
      <c r="FCV242" s="405"/>
      <c r="FCW242" s="405"/>
      <c r="FCX242" s="277"/>
      <c r="FCY242" s="277"/>
      <c r="FCZ242" s="277"/>
      <c r="FDA242" s="277"/>
      <c r="FDB242" s="277"/>
      <c r="FDC242" s="277"/>
      <c r="FDD242" s="277"/>
      <c r="FDE242" s="277"/>
      <c r="FDF242" s="402"/>
      <c r="FDG242" s="404"/>
      <c r="FDH242" s="49"/>
      <c r="FDI242" s="49"/>
      <c r="FDJ242" s="49"/>
      <c r="FDK242" s="99"/>
      <c r="FDL242" s="98"/>
      <c r="FDM242" s="49"/>
      <c r="FDN242" s="405"/>
      <c r="FDO242" s="405"/>
      <c r="FDP242" s="277"/>
      <c r="FDQ242" s="277"/>
      <c r="FDR242" s="277"/>
      <c r="FDS242" s="277"/>
      <c r="FDT242" s="277"/>
      <c r="FDU242" s="277"/>
      <c r="FDV242" s="277"/>
      <c r="FDW242" s="277"/>
      <c r="FDX242" s="402"/>
      <c r="FDY242" s="404"/>
      <c r="FDZ242" s="49"/>
      <c r="FEA242" s="49"/>
      <c r="FEB242" s="49"/>
      <c r="FEC242" s="99"/>
      <c r="FED242" s="98"/>
      <c r="FEE242" s="49"/>
      <c r="FEF242" s="405"/>
      <c r="FEG242" s="405"/>
      <c r="FEH242" s="277"/>
      <c r="FEI242" s="277"/>
      <c r="FEJ242" s="277"/>
      <c r="FEK242" s="277"/>
      <c r="FEL242" s="277"/>
      <c r="FEM242" s="277"/>
      <c r="FEN242" s="277"/>
      <c r="FEO242" s="277"/>
      <c r="FEP242" s="402"/>
      <c r="FEQ242" s="404"/>
      <c r="FER242" s="49"/>
      <c r="FES242" s="49"/>
      <c r="FET242" s="49"/>
      <c r="FEU242" s="99"/>
      <c r="FEV242" s="98"/>
      <c r="FEW242" s="49"/>
      <c r="FEX242" s="405"/>
      <c r="FEY242" s="405"/>
      <c r="FEZ242" s="277"/>
      <c r="FFA242" s="277"/>
      <c r="FFB242" s="277"/>
      <c r="FFC242" s="277"/>
      <c r="FFD242" s="277"/>
      <c r="FFE242" s="277"/>
      <c r="FFF242" s="277"/>
      <c r="FFG242" s="277"/>
      <c r="FFH242" s="402"/>
      <c r="FFI242" s="404"/>
      <c r="FFJ242" s="49"/>
      <c r="FFK242" s="49"/>
      <c r="FFL242" s="49"/>
      <c r="FFM242" s="99"/>
      <c r="FFN242" s="98"/>
      <c r="FFO242" s="49"/>
      <c r="FFP242" s="405"/>
      <c r="FFQ242" s="405"/>
      <c r="FFR242" s="277"/>
      <c r="FFS242" s="277"/>
      <c r="FFT242" s="277"/>
      <c r="FFU242" s="277"/>
      <c r="FFV242" s="277"/>
      <c r="FFW242" s="277"/>
      <c r="FFX242" s="277"/>
      <c r="FFY242" s="277"/>
      <c r="FFZ242" s="402"/>
      <c r="FGA242" s="404"/>
      <c r="FGB242" s="49"/>
      <c r="FGC242" s="49"/>
      <c r="FGD242" s="49"/>
      <c r="FGE242" s="99"/>
      <c r="FGF242" s="98"/>
      <c r="FGG242" s="49"/>
      <c r="FGH242" s="405"/>
      <c r="FGI242" s="405"/>
      <c r="FGJ242" s="277"/>
      <c r="FGK242" s="277"/>
      <c r="FGL242" s="277"/>
      <c r="FGM242" s="277"/>
      <c r="FGN242" s="277"/>
      <c r="FGO242" s="277"/>
      <c r="FGP242" s="277"/>
      <c r="FGQ242" s="277"/>
      <c r="FGR242" s="402"/>
      <c r="FGS242" s="404"/>
      <c r="FGT242" s="49"/>
      <c r="FGU242" s="49"/>
      <c r="FGV242" s="49"/>
      <c r="FGW242" s="99"/>
      <c r="FGX242" s="98"/>
      <c r="FGY242" s="49"/>
      <c r="FGZ242" s="405"/>
      <c r="FHA242" s="405"/>
      <c r="FHB242" s="277"/>
      <c r="FHC242" s="277"/>
      <c r="FHD242" s="277"/>
      <c r="FHE242" s="277"/>
      <c r="FHF242" s="277"/>
      <c r="FHG242" s="277"/>
      <c r="FHH242" s="277"/>
      <c r="FHI242" s="277"/>
      <c r="FHJ242" s="402"/>
      <c r="FHK242" s="404"/>
      <c r="FHL242" s="49"/>
      <c r="FHM242" s="49"/>
      <c r="FHN242" s="49"/>
      <c r="FHO242" s="99"/>
      <c r="FHP242" s="98"/>
      <c r="FHQ242" s="49"/>
      <c r="FHR242" s="405"/>
      <c r="FHS242" s="405"/>
      <c r="FHT242" s="277"/>
      <c r="FHU242" s="277"/>
      <c r="FHV242" s="277"/>
      <c r="FHW242" s="277"/>
      <c r="FHX242" s="277"/>
      <c r="FHY242" s="277"/>
      <c r="FHZ242" s="277"/>
      <c r="FIA242" s="277"/>
      <c r="FIB242" s="402"/>
      <c r="FIC242" s="404"/>
      <c r="FID242" s="49"/>
      <c r="FIE242" s="49"/>
      <c r="FIF242" s="49"/>
      <c r="FIG242" s="99"/>
      <c r="FIH242" s="98"/>
      <c r="FII242" s="49"/>
      <c r="FIJ242" s="405"/>
      <c r="FIK242" s="405"/>
      <c r="FIL242" s="277"/>
      <c r="FIM242" s="277"/>
      <c r="FIN242" s="277"/>
      <c r="FIO242" s="277"/>
      <c r="FIP242" s="277"/>
      <c r="FIQ242" s="277"/>
      <c r="FIR242" s="277"/>
      <c r="FIS242" s="277"/>
      <c r="FIT242" s="402"/>
      <c r="FIU242" s="404"/>
      <c r="FIV242" s="49"/>
      <c r="FIW242" s="49"/>
      <c r="FIX242" s="49"/>
      <c r="FIY242" s="99"/>
      <c r="FIZ242" s="98"/>
      <c r="FJA242" s="49"/>
      <c r="FJB242" s="405"/>
      <c r="FJC242" s="405"/>
      <c r="FJD242" s="277"/>
      <c r="FJE242" s="277"/>
      <c r="FJF242" s="277"/>
      <c r="FJG242" s="277"/>
      <c r="FJH242" s="277"/>
      <c r="FJI242" s="277"/>
      <c r="FJJ242" s="277"/>
      <c r="FJK242" s="277"/>
      <c r="FJL242" s="402"/>
      <c r="FJM242" s="404"/>
      <c r="FJN242" s="49"/>
      <c r="FJO242" s="49"/>
      <c r="FJP242" s="49"/>
      <c r="FJQ242" s="99"/>
      <c r="FJR242" s="98"/>
      <c r="FJS242" s="49"/>
      <c r="FJT242" s="405"/>
      <c r="FJU242" s="405"/>
      <c r="FJV242" s="277"/>
      <c r="FJW242" s="277"/>
      <c r="FJX242" s="277"/>
      <c r="FJY242" s="277"/>
      <c r="FJZ242" s="277"/>
      <c r="FKA242" s="277"/>
      <c r="FKB242" s="277"/>
      <c r="FKC242" s="277"/>
      <c r="FKD242" s="402"/>
      <c r="FKE242" s="404"/>
      <c r="FKF242" s="49"/>
      <c r="FKG242" s="49"/>
      <c r="FKH242" s="49"/>
      <c r="FKI242" s="99"/>
      <c r="FKJ242" s="98"/>
      <c r="FKK242" s="49"/>
      <c r="FKL242" s="405"/>
      <c r="FKM242" s="405"/>
      <c r="FKN242" s="277"/>
      <c r="FKO242" s="277"/>
      <c r="FKP242" s="277"/>
      <c r="FKQ242" s="277"/>
      <c r="FKR242" s="277"/>
      <c r="FKS242" s="277"/>
      <c r="FKT242" s="277"/>
      <c r="FKU242" s="277"/>
      <c r="FKV242" s="402"/>
      <c r="FKW242" s="404"/>
      <c r="FKX242" s="49"/>
      <c r="FKY242" s="49"/>
      <c r="FKZ242" s="49"/>
      <c r="FLA242" s="99"/>
      <c r="FLB242" s="98"/>
      <c r="FLC242" s="49"/>
      <c r="FLD242" s="405"/>
      <c r="FLE242" s="405"/>
      <c r="FLF242" s="277"/>
      <c r="FLG242" s="277"/>
      <c r="FLH242" s="277"/>
      <c r="FLI242" s="277"/>
      <c r="FLJ242" s="277"/>
      <c r="FLK242" s="277"/>
      <c r="FLL242" s="277"/>
      <c r="FLM242" s="277"/>
      <c r="FLN242" s="402"/>
      <c r="FLO242" s="404"/>
      <c r="FLP242" s="49"/>
      <c r="FLQ242" s="49"/>
      <c r="FLR242" s="49"/>
      <c r="FLS242" s="99"/>
      <c r="FLT242" s="98"/>
      <c r="FLU242" s="49"/>
      <c r="FLV242" s="405"/>
      <c r="FLW242" s="405"/>
      <c r="FLX242" s="277"/>
      <c r="FLY242" s="277"/>
      <c r="FLZ242" s="277"/>
      <c r="FMA242" s="277"/>
      <c r="FMB242" s="277"/>
      <c r="FMC242" s="277"/>
      <c r="FMD242" s="277"/>
      <c r="FME242" s="277"/>
      <c r="FMF242" s="402"/>
      <c r="FMG242" s="404"/>
      <c r="FMH242" s="49"/>
      <c r="FMI242" s="49"/>
      <c r="FMJ242" s="49"/>
      <c r="FMK242" s="99"/>
      <c r="FML242" s="98"/>
      <c r="FMM242" s="49"/>
      <c r="FMN242" s="405"/>
      <c r="FMO242" s="405"/>
      <c r="FMP242" s="277"/>
      <c r="FMQ242" s="277"/>
      <c r="FMR242" s="277"/>
      <c r="FMS242" s="277"/>
      <c r="FMT242" s="277"/>
      <c r="FMU242" s="277"/>
      <c r="FMV242" s="277"/>
      <c r="FMW242" s="277"/>
      <c r="FMX242" s="402"/>
      <c r="FMY242" s="404"/>
      <c r="FMZ242" s="49"/>
      <c r="FNA242" s="49"/>
      <c r="FNB242" s="49"/>
      <c r="FNC242" s="99"/>
      <c r="FND242" s="98"/>
      <c r="FNE242" s="49"/>
      <c r="FNF242" s="405"/>
      <c r="FNG242" s="405"/>
      <c r="FNH242" s="277"/>
      <c r="FNI242" s="277"/>
      <c r="FNJ242" s="277"/>
      <c r="FNK242" s="277"/>
      <c r="FNL242" s="277"/>
      <c r="FNM242" s="277"/>
      <c r="FNN242" s="277"/>
      <c r="FNO242" s="277"/>
      <c r="FNP242" s="402"/>
      <c r="FNQ242" s="404"/>
      <c r="FNR242" s="49"/>
      <c r="FNS242" s="49"/>
      <c r="FNT242" s="49"/>
      <c r="FNU242" s="99"/>
      <c r="FNV242" s="98"/>
      <c r="FNW242" s="49"/>
      <c r="FNX242" s="405"/>
      <c r="FNY242" s="405"/>
      <c r="FNZ242" s="277"/>
      <c r="FOA242" s="277"/>
      <c r="FOB242" s="277"/>
      <c r="FOC242" s="277"/>
      <c r="FOD242" s="277"/>
      <c r="FOE242" s="277"/>
      <c r="FOF242" s="277"/>
      <c r="FOG242" s="277"/>
      <c r="FOH242" s="402"/>
      <c r="FOI242" s="404"/>
      <c r="FOJ242" s="49"/>
      <c r="FOK242" s="49"/>
      <c r="FOL242" s="49"/>
      <c r="FOM242" s="99"/>
      <c r="FON242" s="98"/>
      <c r="FOO242" s="49"/>
      <c r="FOP242" s="405"/>
      <c r="FOQ242" s="405"/>
      <c r="FOR242" s="277"/>
      <c r="FOS242" s="277"/>
      <c r="FOT242" s="277"/>
      <c r="FOU242" s="277"/>
      <c r="FOV242" s="277"/>
      <c r="FOW242" s="277"/>
      <c r="FOX242" s="277"/>
      <c r="FOY242" s="277"/>
      <c r="FOZ242" s="402"/>
      <c r="FPA242" s="404"/>
      <c r="FPB242" s="49"/>
      <c r="FPC242" s="49"/>
      <c r="FPD242" s="49"/>
      <c r="FPE242" s="99"/>
      <c r="FPF242" s="98"/>
      <c r="FPG242" s="49"/>
      <c r="FPH242" s="405"/>
      <c r="FPI242" s="405"/>
      <c r="FPJ242" s="277"/>
      <c r="FPK242" s="277"/>
      <c r="FPL242" s="277"/>
      <c r="FPM242" s="277"/>
      <c r="FPN242" s="277"/>
      <c r="FPO242" s="277"/>
      <c r="FPP242" s="277"/>
      <c r="FPQ242" s="277"/>
      <c r="FPR242" s="402"/>
      <c r="FPS242" s="404"/>
      <c r="FPT242" s="49"/>
      <c r="FPU242" s="49"/>
      <c r="FPV242" s="49"/>
      <c r="FPW242" s="99"/>
      <c r="FPX242" s="98"/>
      <c r="FPY242" s="49"/>
      <c r="FPZ242" s="405"/>
      <c r="FQA242" s="405"/>
      <c r="FQB242" s="277"/>
      <c r="FQC242" s="277"/>
      <c r="FQD242" s="277"/>
      <c r="FQE242" s="277"/>
      <c r="FQF242" s="277"/>
      <c r="FQG242" s="277"/>
      <c r="FQH242" s="277"/>
      <c r="FQI242" s="277"/>
      <c r="FQJ242" s="402"/>
      <c r="FQK242" s="404"/>
      <c r="FQL242" s="49"/>
      <c r="FQM242" s="49"/>
      <c r="FQN242" s="49"/>
      <c r="FQO242" s="99"/>
      <c r="FQP242" s="98"/>
      <c r="FQQ242" s="49"/>
      <c r="FQR242" s="405"/>
      <c r="FQS242" s="405"/>
      <c r="FQT242" s="277"/>
      <c r="FQU242" s="277"/>
      <c r="FQV242" s="277"/>
      <c r="FQW242" s="277"/>
      <c r="FQX242" s="277"/>
      <c r="FQY242" s="277"/>
      <c r="FQZ242" s="277"/>
      <c r="FRA242" s="277"/>
      <c r="FRB242" s="402"/>
      <c r="FRC242" s="404"/>
      <c r="FRD242" s="49"/>
      <c r="FRE242" s="49"/>
      <c r="FRF242" s="49"/>
      <c r="FRG242" s="99"/>
      <c r="FRH242" s="98"/>
      <c r="FRI242" s="49"/>
      <c r="FRJ242" s="405"/>
      <c r="FRK242" s="405"/>
      <c r="FRL242" s="277"/>
      <c r="FRM242" s="277"/>
      <c r="FRN242" s="277"/>
      <c r="FRO242" s="277"/>
      <c r="FRP242" s="277"/>
      <c r="FRQ242" s="277"/>
      <c r="FRR242" s="277"/>
      <c r="FRS242" s="277"/>
      <c r="FRT242" s="402"/>
      <c r="FRU242" s="404"/>
      <c r="FRV242" s="49"/>
      <c r="FRW242" s="49"/>
      <c r="FRX242" s="49"/>
      <c r="FRY242" s="99"/>
      <c r="FRZ242" s="98"/>
      <c r="FSA242" s="49"/>
      <c r="FSB242" s="405"/>
      <c r="FSC242" s="405"/>
      <c r="FSD242" s="277"/>
      <c r="FSE242" s="277"/>
      <c r="FSF242" s="277"/>
      <c r="FSG242" s="277"/>
      <c r="FSH242" s="277"/>
      <c r="FSI242" s="277"/>
      <c r="FSJ242" s="277"/>
      <c r="FSK242" s="277"/>
      <c r="FSL242" s="402"/>
      <c r="FSM242" s="404"/>
      <c r="FSN242" s="49"/>
      <c r="FSO242" s="49"/>
      <c r="FSP242" s="49"/>
      <c r="FSQ242" s="99"/>
      <c r="FSR242" s="98"/>
      <c r="FSS242" s="49"/>
      <c r="FST242" s="405"/>
      <c r="FSU242" s="405"/>
      <c r="FSV242" s="277"/>
      <c r="FSW242" s="277"/>
      <c r="FSX242" s="277"/>
      <c r="FSY242" s="277"/>
      <c r="FSZ242" s="277"/>
      <c r="FTA242" s="277"/>
      <c r="FTB242" s="277"/>
      <c r="FTC242" s="277"/>
      <c r="FTD242" s="402"/>
      <c r="FTE242" s="404"/>
      <c r="FTF242" s="49"/>
      <c r="FTG242" s="49"/>
      <c r="FTH242" s="49"/>
      <c r="FTI242" s="99"/>
      <c r="FTJ242" s="98"/>
      <c r="FTK242" s="49"/>
      <c r="FTL242" s="405"/>
      <c r="FTM242" s="405"/>
      <c r="FTN242" s="277"/>
      <c r="FTO242" s="277"/>
      <c r="FTP242" s="277"/>
      <c r="FTQ242" s="277"/>
      <c r="FTR242" s="277"/>
      <c r="FTS242" s="277"/>
      <c r="FTT242" s="277"/>
      <c r="FTU242" s="277"/>
      <c r="FTV242" s="402"/>
      <c r="FTW242" s="404"/>
      <c r="FTX242" s="49"/>
      <c r="FTY242" s="49"/>
      <c r="FTZ242" s="49"/>
      <c r="FUA242" s="99"/>
      <c r="FUB242" s="98"/>
      <c r="FUC242" s="49"/>
      <c r="FUD242" s="405"/>
      <c r="FUE242" s="405"/>
      <c r="FUF242" s="277"/>
      <c r="FUG242" s="277"/>
      <c r="FUH242" s="277"/>
      <c r="FUI242" s="277"/>
      <c r="FUJ242" s="277"/>
      <c r="FUK242" s="277"/>
      <c r="FUL242" s="277"/>
      <c r="FUM242" s="277"/>
      <c r="FUN242" s="402"/>
      <c r="FUO242" s="404"/>
      <c r="FUP242" s="49"/>
      <c r="FUQ242" s="49"/>
      <c r="FUR242" s="49"/>
      <c r="FUS242" s="99"/>
      <c r="FUT242" s="98"/>
      <c r="FUU242" s="49"/>
      <c r="FUV242" s="405"/>
      <c r="FUW242" s="405"/>
      <c r="FUX242" s="277"/>
      <c r="FUY242" s="277"/>
      <c r="FUZ242" s="277"/>
      <c r="FVA242" s="277"/>
      <c r="FVB242" s="277"/>
      <c r="FVC242" s="277"/>
      <c r="FVD242" s="277"/>
      <c r="FVE242" s="277"/>
      <c r="FVF242" s="402"/>
      <c r="FVG242" s="404"/>
      <c r="FVH242" s="49"/>
      <c r="FVI242" s="49"/>
      <c r="FVJ242" s="49"/>
      <c r="FVK242" s="99"/>
      <c r="FVL242" s="98"/>
      <c r="FVM242" s="49"/>
      <c r="FVN242" s="405"/>
      <c r="FVO242" s="405"/>
      <c r="FVP242" s="277"/>
      <c r="FVQ242" s="277"/>
      <c r="FVR242" s="277"/>
      <c r="FVS242" s="277"/>
      <c r="FVT242" s="277"/>
      <c r="FVU242" s="277"/>
      <c r="FVV242" s="277"/>
      <c r="FVW242" s="277"/>
      <c r="FVX242" s="402"/>
      <c r="FVY242" s="404"/>
      <c r="FVZ242" s="49"/>
      <c r="FWA242" s="49"/>
      <c r="FWB242" s="49"/>
      <c r="FWC242" s="99"/>
      <c r="FWD242" s="98"/>
      <c r="FWE242" s="49"/>
      <c r="FWF242" s="405"/>
      <c r="FWG242" s="405"/>
      <c r="FWH242" s="277"/>
      <c r="FWI242" s="277"/>
      <c r="FWJ242" s="277"/>
      <c r="FWK242" s="277"/>
      <c r="FWL242" s="277"/>
      <c r="FWM242" s="277"/>
      <c r="FWN242" s="277"/>
      <c r="FWO242" s="277"/>
      <c r="FWP242" s="402"/>
      <c r="FWQ242" s="404"/>
      <c r="FWR242" s="49"/>
      <c r="FWS242" s="49"/>
      <c r="FWT242" s="49"/>
      <c r="FWU242" s="99"/>
      <c r="FWV242" s="98"/>
      <c r="FWW242" s="49"/>
      <c r="FWX242" s="405"/>
      <c r="FWY242" s="405"/>
      <c r="FWZ242" s="277"/>
      <c r="FXA242" s="277"/>
      <c r="FXB242" s="277"/>
      <c r="FXC242" s="277"/>
      <c r="FXD242" s="277"/>
      <c r="FXE242" s="277"/>
      <c r="FXF242" s="277"/>
      <c r="FXG242" s="277"/>
      <c r="FXH242" s="402"/>
      <c r="FXI242" s="404"/>
      <c r="FXJ242" s="49"/>
      <c r="FXK242" s="49"/>
      <c r="FXL242" s="49"/>
      <c r="FXM242" s="99"/>
      <c r="FXN242" s="98"/>
      <c r="FXO242" s="49"/>
      <c r="FXP242" s="405"/>
      <c r="FXQ242" s="405"/>
      <c r="FXR242" s="277"/>
      <c r="FXS242" s="277"/>
      <c r="FXT242" s="277"/>
      <c r="FXU242" s="277"/>
      <c r="FXV242" s="277"/>
      <c r="FXW242" s="277"/>
      <c r="FXX242" s="277"/>
      <c r="FXY242" s="277"/>
      <c r="FXZ242" s="402"/>
      <c r="FYA242" s="404"/>
      <c r="FYB242" s="49"/>
      <c r="FYC242" s="49"/>
      <c r="FYD242" s="49"/>
      <c r="FYE242" s="99"/>
      <c r="FYF242" s="98"/>
      <c r="FYG242" s="49"/>
      <c r="FYH242" s="405"/>
      <c r="FYI242" s="405"/>
      <c r="FYJ242" s="277"/>
      <c r="FYK242" s="277"/>
      <c r="FYL242" s="277"/>
      <c r="FYM242" s="277"/>
      <c r="FYN242" s="277"/>
      <c r="FYO242" s="277"/>
      <c r="FYP242" s="277"/>
      <c r="FYQ242" s="277"/>
      <c r="FYR242" s="402"/>
      <c r="FYS242" s="404"/>
      <c r="FYT242" s="49"/>
      <c r="FYU242" s="49"/>
      <c r="FYV242" s="49"/>
      <c r="FYW242" s="99"/>
      <c r="FYX242" s="98"/>
      <c r="FYY242" s="49"/>
      <c r="FYZ242" s="405"/>
      <c r="FZA242" s="405"/>
      <c r="FZB242" s="277"/>
      <c r="FZC242" s="277"/>
      <c r="FZD242" s="277"/>
      <c r="FZE242" s="277"/>
      <c r="FZF242" s="277"/>
      <c r="FZG242" s="277"/>
      <c r="FZH242" s="277"/>
      <c r="FZI242" s="277"/>
      <c r="FZJ242" s="402"/>
      <c r="FZK242" s="404"/>
      <c r="FZL242" s="49"/>
      <c r="FZM242" s="49"/>
      <c r="FZN242" s="49"/>
      <c r="FZO242" s="99"/>
      <c r="FZP242" s="98"/>
      <c r="FZQ242" s="49"/>
      <c r="FZR242" s="405"/>
      <c r="FZS242" s="405"/>
      <c r="FZT242" s="277"/>
      <c r="FZU242" s="277"/>
      <c r="FZV242" s="277"/>
      <c r="FZW242" s="277"/>
      <c r="FZX242" s="277"/>
      <c r="FZY242" s="277"/>
      <c r="FZZ242" s="277"/>
      <c r="GAA242" s="277"/>
      <c r="GAB242" s="402"/>
      <c r="GAC242" s="404"/>
      <c r="GAD242" s="49"/>
      <c r="GAE242" s="49"/>
      <c r="GAF242" s="49"/>
      <c r="GAG242" s="99"/>
      <c r="GAH242" s="98"/>
      <c r="GAI242" s="49"/>
      <c r="GAJ242" s="405"/>
      <c r="GAK242" s="405"/>
      <c r="GAL242" s="277"/>
      <c r="GAM242" s="277"/>
      <c r="GAN242" s="277"/>
      <c r="GAO242" s="277"/>
      <c r="GAP242" s="277"/>
      <c r="GAQ242" s="277"/>
      <c r="GAR242" s="277"/>
      <c r="GAS242" s="277"/>
      <c r="GAT242" s="402"/>
      <c r="GAU242" s="404"/>
      <c r="GAV242" s="49"/>
      <c r="GAW242" s="49"/>
      <c r="GAX242" s="49"/>
      <c r="GAY242" s="99"/>
      <c r="GAZ242" s="98"/>
      <c r="GBA242" s="49"/>
      <c r="GBB242" s="405"/>
      <c r="GBC242" s="405"/>
      <c r="GBD242" s="277"/>
      <c r="GBE242" s="277"/>
      <c r="GBF242" s="277"/>
      <c r="GBG242" s="277"/>
      <c r="GBH242" s="277"/>
      <c r="GBI242" s="277"/>
      <c r="GBJ242" s="277"/>
      <c r="GBK242" s="277"/>
      <c r="GBL242" s="402"/>
      <c r="GBM242" s="404"/>
      <c r="GBN242" s="49"/>
      <c r="GBO242" s="49"/>
      <c r="GBP242" s="49"/>
      <c r="GBQ242" s="99"/>
      <c r="GBR242" s="98"/>
      <c r="GBS242" s="49"/>
      <c r="GBT242" s="405"/>
      <c r="GBU242" s="405"/>
      <c r="GBV242" s="277"/>
      <c r="GBW242" s="277"/>
      <c r="GBX242" s="277"/>
      <c r="GBY242" s="277"/>
      <c r="GBZ242" s="277"/>
      <c r="GCA242" s="277"/>
      <c r="GCB242" s="277"/>
      <c r="GCC242" s="277"/>
      <c r="GCD242" s="402"/>
      <c r="GCE242" s="404"/>
      <c r="GCF242" s="49"/>
      <c r="GCG242" s="49"/>
      <c r="GCH242" s="49"/>
      <c r="GCI242" s="99"/>
      <c r="GCJ242" s="98"/>
      <c r="GCK242" s="49"/>
      <c r="GCL242" s="405"/>
      <c r="GCM242" s="405"/>
      <c r="GCN242" s="277"/>
      <c r="GCO242" s="277"/>
      <c r="GCP242" s="277"/>
      <c r="GCQ242" s="277"/>
      <c r="GCR242" s="277"/>
      <c r="GCS242" s="277"/>
      <c r="GCT242" s="277"/>
      <c r="GCU242" s="277"/>
      <c r="GCV242" s="402"/>
      <c r="GCW242" s="404"/>
      <c r="GCX242" s="49"/>
      <c r="GCY242" s="49"/>
      <c r="GCZ242" s="49"/>
      <c r="GDA242" s="99"/>
      <c r="GDB242" s="98"/>
      <c r="GDC242" s="49"/>
      <c r="GDD242" s="405"/>
      <c r="GDE242" s="405"/>
      <c r="GDF242" s="277"/>
      <c r="GDG242" s="277"/>
      <c r="GDH242" s="277"/>
      <c r="GDI242" s="277"/>
      <c r="GDJ242" s="277"/>
      <c r="GDK242" s="277"/>
      <c r="GDL242" s="277"/>
      <c r="GDM242" s="277"/>
      <c r="GDN242" s="402"/>
      <c r="GDO242" s="404"/>
      <c r="GDP242" s="49"/>
      <c r="GDQ242" s="49"/>
      <c r="GDR242" s="49"/>
      <c r="GDS242" s="99"/>
      <c r="GDT242" s="98"/>
      <c r="GDU242" s="49"/>
      <c r="GDV242" s="405"/>
      <c r="GDW242" s="405"/>
      <c r="GDX242" s="277"/>
      <c r="GDY242" s="277"/>
      <c r="GDZ242" s="277"/>
      <c r="GEA242" s="277"/>
      <c r="GEB242" s="277"/>
      <c r="GEC242" s="277"/>
      <c r="GED242" s="277"/>
      <c r="GEE242" s="277"/>
      <c r="GEF242" s="402"/>
      <c r="GEG242" s="404"/>
      <c r="GEH242" s="49"/>
      <c r="GEI242" s="49"/>
      <c r="GEJ242" s="49"/>
      <c r="GEK242" s="99"/>
      <c r="GEL242" s="98"/>
      <c r="GEM242" s="49"/>
      <c r="GEN242" s="405"/>
      <c r="GEO242" s="405"/>
      <c r="GEP242" s="277"/>
      <c r="GEQ242" s="277"/>
      <c r="GER242" s="277"/>
      <c r="GES242" s="277"/>
      <c r="GET242" s="277"/>
      <c r="GEU242" s="277"/>
      <c r="GEV242" s="277"/>
      <c r="GEW242" s="277"/>
      <c r="GEX242" s="402"/>
      <c r="GEY242" s="404"/>
      <c r="GEZ242" s="49"/>
      <c r="GFA242" s="49"/>
      <c r="GFB242" s="49"/>
      <c r="GFC242" s="99"/>
      <c r="GFD242" s="98"/>
      <c r="GFE242" s="49"/>
      <c r="GFF242" s="405"/>
      <c r="GFG242" s="405"/>
      <c r="GFH242" s="277"/>
      <c r="GFI242" s="277"/>
      <c r="GFJ242" s="277"/>
      <c r="GFK242" s="277"/>
      <c r="GFL242" s="277"/>
      <c r="GFM242" s="277"/>
      <c r="GFN242" s="277"/>
      <c r="GFO242" s="277"/>
      <c r="GFP242" s="402"/>
      <c r="GFQ242" s="404"/>
      <c r="GFR242" s="49"/>
      <c r="GFS242" s="49"/>
      <c r="GFT242" s="49"/>
      <c r="GFU242" s="99"/>
      <c r="GFV242" s="98"/>
      <c r="GFW242" s="49"/>
      <c r="GFX242" s="405"/>
      <c r="GFY242" s="405"/>
      <c r="GFZ242" s="277"/>
      <c r="GGA242" s="277"/>
      <c r="GGB242" s="277"/>
      <c r="GGC242" s="277"/>
      <c r="GGD242" s="277"/>
      <c r="GGE242" s="277"/>
      <c r="GGF242" s="277"/>
      <c r="GGG242" s="277"/>
      <c r="GGH242" s="402"/>
      <c r="GGI242" s="404"/>
      <c r="GGJ242" s="49"/>
      <c r="GGK242" s="49"/>
      <c r="GGL242" s="49"/>
      <c r="GGM242" s="99"/>
      <c r="GGN242" s="98"/>
      <c r="GGO242" s="49"/>
      <c r="GGP242" s="405"/>
      <c r="GGQ242" s="405"/>
      <c r="GGR242" s="277"/>
      <c r="GGS242" s="277"/>
      <c r="GGT242" s="277"/>
      <c r="GGU242" s="277"/>
      <c r="GGV242" s="277"/>
      <c r="GGW242" s="277"/>
      <c r="GGX242" s="277"/>
      <c r="GGY242" s="277"/>
      <c r="GGZ242" s="402"/>
      <c r="GHA242" s="404"/>
      <c r="GHB242" s="49"/>
      <c r="GHC242" s="49"/>
      <c r="GHD242" s="49"/>
      <c r="GHE242" s="99"/>
      <c r="GHF242" s="98"/>
      <c r="GHG242" s="49"/>
      <c r="GHH242" s="405"/>
      <c r="GHI242" s="405"/>
      <c r="GHJ242" s="277"/>
      <c r="GHK242" s="277"/>
      <c r="GHL242" s="277"/>
      <c r="GHM242" s="277"/>
      <c r="GHN242" s="277"/>
      <c r="GHO242" s="277"/>
      <c r="GHP242" s="277"/>
      <c r="GHQ242" s="277"/>
      <c r="GHR242" s="402"/>
      <c r="GHS242" s="404"/>
      <c r="GHT242" s="49"/>
      <c r="GHU242" s="49"/>
      <c r="GHV242" s="49"/>
      <c r="GHW242" s="99"/>
      <c r="GHX242" s="98"/>
      <c r="GHY242" s="49"/>
      <c r="GHZ242" s="405"/>
      <c r="GIA242" s="405"/>
      <c r="GIB242" s="277"/>
      <c r="GIC242" s="277"/>
      <c r="GID242" s="277"/>
      <c r="GIE242" s="277"/>
      <c r="GIF242" s="277"/>
      <c r="GIG242" s="277"/>
      <c r="GIH242" s="277"/>
      <c r="GII242" s="277"/>
      <c r="GIJ242" s="402"/>
      <c r="GIK242" s="404"/>
      <c r="GIL242" s="49"/>
      <c r="GIM242" s="49"/>
      <c r="GIN242" s="49"/>
      <c r="GIO242" s="99"/>
      <c r="GIP242" s="98"/>
      <c r="GIQ242" s="49"/>
      <c r="GIR242" s="405"/>
      <c r="GIS242" s="405"/>
      <c r="GIT242" s="277"/>
      <c r="GIU242" s="277"/>
      <c r="GIV242" s="277"/>
      <c r="GIW242" s="277"/>
      <c r="GIX242" s="277"/>
      <c r="GIY242" s="277"/>
      <c r="GIZ242" s="277"/>
      <c r="GJA242" s="277"/>
      <c r="GJB242" s="402"/>
      <c r="GJC242" s="404"/>
      <c r="GJD242" s="49"/>
      <c r="GJE242" s="49"/>
      <c r="GJF242" s="49"/>
      <c r="GJG242" s="99"/>
      <c r="GJH242" s="98"/>
      <c r="GJI242" s="49"/>
      <c r="GJJ242" s="405"/>
      <c r="GJK242" s="405"/>
      <c r="GJL242" s="277"/>
      <c r="GJM242" s="277"/>
      <c r="GJN242" s="277"/>
      <c r="GJO242" s="277"/>
      <c r="GJP242" s="277"/>
      <c r="GJQ242" s="277"/>
      <c r="GJR242" s="277"/>
      <c r="GJS242" s="277"/>
      <c r="GJT242" s="402"/>
      <c r="GJU242" s="404"/>
      <c r="GJV242" s="49"/>
      <c r="GJW242" s="49"/>
      <c r="GJX242" s="49"/>
      <c r="GJY242" s="99"/>
      <c r="GJZ242" s="98"/>
      <c r="GKA242" s="49"/>
      <c r="GKB242" s="405"/>
      <c r="GKC242" s="405"/>
      <c r="GKD242" s="277"/>
      <c r="GKE242" s="277"/>
      <c r="GKF242" s="277"/>
      <c r="GKG242" s="277"/>
      <c r="GKH242" s="277"/>
      <c r="GKI242" s="277"/>
      <c r="GKJ242" s="277"/>
      <c r="GKK242" s="277"/>
      <c r="GKL242" s="402"/>
      <c r="GKM242" s="404"/>
      <c r="GKN242" s="49"/>
      <c r="GKO242" s="49"/>
      <c r="GKP242" s="49"/>
      <c r="GKQ242" s="99"/>
      <c r="GKR242" s="98"/>
      <c r="GKS242" s="49"/>
      <c r="GKT242" s="405"/>
      <c r="GKU242" s="405"/>
      <c r="GKV242" s="277"/>
      <c r="GKW242" s="277"/>
      <c r="GKX242" s="277"/>
      <c r="GKY242" s="277"/>
      <c r="GKZ242" s="277"/>
      <c r="GLA242" s="277"/>
      <c r="GLB242" s="277"/>
      <c r="GLC242" s="277"/>
      <c r="GLD242" s="402"/>
      <c r="GLE242" s="404"/>
      <c r="GLF242" s="49"/>
      <c r="GLG242" s="49"/>
      <c r="GLH242" s="49"/>
      <c r="GLI242" s="99"/>
      <c r="GLJ242" s="98"/>
      <c r="GLK242" s="49"/>
      <c r="GLL242" s="405"/>
      <c r="GLM242" s="405"/>
      <c r="GLN242" s="277"/>
      <c r="GLO242" s="277"/>
      <c r="GLP242" s="277"/>
      <c r="GLQ242" s="277"/>
      <c r="GLR242" s="277"/>
      <c r="GLS242" s="277"/>
      <c r="GLT242" s="277"/>
      <c r="GLU242" s="277"/>
      <c r="GLV242" s="402"/>
      <c r="GLW242" s="404"/>
      <c r="GLX242" s="49"/>
      <c r="GLY242" s="49"/>
      <c r="GLZ242" s="49"/>
      <c r="GMA242" s="99"/>
      <c r="GMB242" s="98"/>
      <c r="GMC242" s="49"/>
      <c r="GMD242" s="405"/>
      <c r="GME242" s="405"/>
      <c r="GMF242" s="277"/>
      <c r="GMG242" s="277"/>
      <c r="GMH242" s="277"/>
      <c r="GMI242" s="277"/>
      <c r="GMJ242" s="277"/>
      <c r="GMK242" s="277"/>
      <c r="GML242" s="277"/>
      <c r="GMM242" s="277"/>
      <c r="GMN242" s="402"/>
      <c r="GMO242" s="404"/>
      <c r="GMP242" s="49"/>
      <c r="GMQ242" s="49"/>
      <c r="GMR242" s="49"/>
      <c r="GMS242" s="99"/>
      <c r="GMT242" s="98"/>
      <c r="GMU242" s="49"/>
      <c r="GMV242" s="405"/>
      <c r="GMW242" s="405"/>
      <c r="GMX242" s="277"/>
      <c r="GMY242" s="277"/>
      <c r="GMZ242" s="277"/>
      <c r="GNA242" s="277"/>
      <c r="GNB242" s="277"/>
      <c r="GNC242" s="277"/>
      <c r="GND242" s="277"/>
      <c r="GNE242" s="277"/>
      <c r="GNF242" s="402"/>
      <c r="GNG242" s="404"/>
      <c r="GNH242" s="49"/>
      <c r="GNI242" s="49"/>
      <c r="GNJ242" s="49"/>
      <c r="GNK242" s="99"/>
      <c r="GNL242" s="98"/>
      <c r="GNM242" s="49"/>
      <c r="GNN242" s="405"/>
      <c r="GNO242" s="405"/>
      <c r="GNP242" s="277"/>
      <c r="GNQ242" s="277"/>
      <c r="GNR242" s="277"/>
      <c r="GNS242" s="277"/>
      <c r="GNT242" s="277"/>
      <c r="GNU242" s="277"/>
      <c r="GNV242" s="277"/>
      <c r="GNW242" s="277"/>
      <c r="GNX242" s="402"/>
      <c r="GNY242" s="404"/>
      <c r="GNZ242" s="49"/>
      <c r="GOA242" s="49"/>
      <c r="GOB242" s="49"/>
      <c r="GOC242" s="99"/>
      <c r="GOD242" s="98"/>
      <c r="GOE242" s="49"/>
      <c r="GOF242" s="405"/>
      <c r="GOG242" s="405"/>
      <c r="GOH242" s="277"/>
      <c r="GOI242" s="277"/>
      <c r="GOJ242" s="277"/>
      <c r="GOK242" s="277"/>
      <c r="GOL242" s="277"/>
      <c r="GOM242" s="277"/>
      <c r="GON242" s="277"/>
      <c r="GOO242" s="277"/>
      <c r="GOP242" s="402"/>
      <c r="GOQ242" s="404"/>
      <c r="GOR242" s="49"/>
      <c r="GOS242" s="49"/>
      <c r="GOT242" s="49"/>
      <c r="GOU242" s="99"/>
      <c r="GOV242" s="98"/>
      <c r="GOW242" s="49"/>
      <c r="GOX242" s="405"/>
      <c r="GOY242" s="405"/>
      <c r="GOZ242" s="277"/>
      <c r="GPA242" s="277"/>
      <c r="GPB242" s="277"/>
      <c r="GPC242" s="277"/>
      <c r="GPD242" s="277"/>
      <c r="GPE242" s="277"/>
      <c r="GPF242" s="277"/>
      <c r="GPG242" s="277"/>
      <c r="GPH242" s="402"/>
      <c r="GPI242" s="404"/>
      <c r="GPJ242" s="49"/>
      <c r="GPK242" s="49"/>
      <c r="GPL242" s="49"/>
      <c r="GPM242" s="99"/>
      <c r="GPN242" s="98"/>
      <c r="GPO242" s="49"/>
      <c r="GPP242" s="405"/>
      <c r="GPQ242" s="405"/>
      <c r="GPR242" s="277"/>
      <c r="GPS242" s="277"/>
      <c r="GPT242" s="277"/>
      <c r="GPU242" s="277"/>
      <c r="GPV242" s="277"/>
      <c r="GPW242" s="277"/>
      <c r="GPX242" s="277"/>
      <c r="GPY242" s="277"/>
      <c r="GPZ242" s="402"/>
      <c r="GQA242" s="404"/>
      <c r="GQB242" s="49"/>
      <c r="GQC242" s="49"/>
      <c r="GQD242" s="49"/>
      <c r="GQE242" s="99"/>
      <c r="GQF242" s="98"/>
      <c r="GQG242" s="49"/>
      <c r="GQH242" s="405"/>
      <c r="GQI242" s="405"/>
      <c r="GQJ242" s="277"/>
      <c r="GQK242" s="277"/>
      <c r="GQL242" s="277"/>
      <c r="GQM242" s="277"/>
      <c r="GQN242" s="277"/>
      <c r="GQO242" s="277"/>
      <c r="GQP242" s="277"/>
      <c r="GQQ242" s="277"/>
      <c r="GQR242" s="402"/>
      <c r="GQS242" s="404"/>
      <c r="GQT242" s="49"/>
      <c r="GQU242" s="49"/>
      <c r="GQV242" s="49"/>
      <c r="GQW242" s="99"/>
      <c r="GQX242" s="98"/>
      <c r="GQY242" s="49"/>
      <c r="GQZ242" s="405"/>
      <c r="GRA242" s="405"/>
      <c r="GRB242" s="277"/>
      <c r="GRC242" s="277"/>
      <c r="GRD242" s="277"/>
      <c r="GRE242" s="277"/>
      <c r="GRF242" s="277"/>
      <c r="GRG242" s="277"/>
      <c r="GRH242" s="277"/>
      <c r="GRI242" s="277"/>
      <c r="GRJ242" s="402"/>
      <c r="GRK242" s="404"/>
      <c r="GRL242" s="49"/>
      <c r="GRM242" s="49"/>
      <c r="GRN242" s="49"/>
      <c r="GRO242" s="99"/>
      <c r="GRP242" s="98"/>
      <c r="GRQ242" s="49"/>
      <c r="GRR242" s="405"/>
      <c r="GRS242" s="405"/>
      <c r="GRT242" s="277"/>
      <c r="GRU242" s="277"/>
      <c r="GRV242" s="277"/>
      <c r="GRW242" s="277"/>
      <c r="GRX242" s="277"/>
      <c r="GRY242" s="277"/>
      <c r="GRZ242" s="277"/>
      <c r="GSA242" s="277"/>
      <c r="GSB242" s="402"/>
      <c r="GSC242" s="404"/>
      <c r="GSD242" s="49"/>
      <c r="GSE242" s="49"/>
      <c r="GSF242" s="49"/>
      <c r="GSG242" s="99"/>
      <c r="GSH242" s="98"/>
      <c r="GSI242" s="49"/>
      <c r="GSJ242" s="405"/>
      <c r="GSK242" s="405"/>
      <c r="GSL242" s="277"/>
      <c r="GSM242" s="277"/>
      <c r="GSN242" s="277"/>
      <c r="GSO242" s="277"/>
      <c r="GSP242" s="277"/>
      <c r="GSQ242" s="277"/>
      <c r="GSR242" s="277"/>
      <c r="GSS242" s="277"/>
      <c r="GST242" s="402"/>
      <c r="GSU242" s="404"/>
      <c r="GSV242" s="49"/>
      <c r="GSW242" s="49"/>
      <c r="GSX242" s="49"/>
      <c r="GSY242" s="99"/>
      <c r="GSZ242" s="98"/>
      <c r="GTA242" s="49"/>
      <c r="GTB242" s="405"/>
      <c r="GTC242" s="405"/>
      <c r="GTD242" s="277"/>
      <c r="GTE242" s="277"/>
      <c r="GTF242" s="277"/>
      <c r="GTG242" s="277"/>
      <c r="GTH242" s="277"/>
      <c r="GTI242" s="277"/>
      <c r="GTJ242" s="277"/>
      <c r="GTK242" s="277"/>
      <c r="GTL242" s="402"/>
      <c r="GTM242" s="404"/>
      <c r="GTN242" s="49"/>
      <c r="GTO242" s="49"/>
      <c r="GTP242" s="49"/>
      <c r="GTQ242" s="99"/>
      <c r="GTR242" s="98"/>
      <c r="GTS242" s="49"/>
      <c r="GTT242" s="405"/>
      <c r="GTU242" s="405"/>
      <c r="GTV242" s="277"/>
      <c r="GTW242" s="277"/>
      <c r="GTX242" s="277"/>
      <c r="GTY242" s="277"/>
      <c r="GTZ242" s="277"/>
      <c r="GUA242" s="277"/>
      <c r="GUB242" s="277"/>
      <c r="GUC242" s="277"/>
      <c r="GUD242" s="402"/>
      <c r="GUE242" s="404"/>
      <c r="GUF242" s="49"/>
      <c r="GUG242" s="49"/>
      <c r="GUH242" s="49"/>
      <c r="GUI242" s="99"/>
      <c r="GUJ242" s="98"/>
      <c r="GUK242" s="49"/>
      <c r="GUL242" s="405"/>
      <c r="GUM242" s="405"/>
      <c r="GUN242" s="277"/>
      <c r="GUO242" s="277"/>
      <c r="GUP242" s="277"/>
      <c r="GUQ242" s="277"/>
      <c r="GUR242" s="277"/>
      <c r="GUS242" s="277"/>
      <c r="GUT242" s="277"/>
      <c r="GUU242" s="277"/>
      <c r="GUV242" s="402"/>
      <c r="GUW242" s="404"/>
      <c r="GUX242" s="49"/>
      <c r="GUY242" s="49"/>
      <c r="GUZ242" s="49"/>
      <c r="GVA242" s="99"/>
      <c r="GVB242" s="98"/>
      <c r="GVC242" s="49"/>
      <c r="GVD242" s="405"/>
      <c r="GVE242" s="405"/>
      <c r="GVF242" s="277"/>
      <c r="GVG242" s="277"/>
      <c r="GVH242" s="277"/>
      <c r="GVI242" s="277"/>
      <c r="GVJ242" s="277"/>
      <c r="GVK242" s="277"/>
      <c r="GVL242" s="277"/>
      <c r="GVM242" s="277"/>
      <c r="GVN242" s="402"/>
      <c r="GVO242" s="404"/>
      <c r="GVP242" s="49"/>
      <c r="GVQ242" s="49"/>
      <c r="GVR242" s="49"/>
      <c r="GVS242" s="99"/>
      <c r="GVT242" s="98"/>
      <c r="GVU242" s="49"/>
      <c r="GVV242" s="405"/>
      <c r="GVW242" s="405"/>
      <c r="GVX242" s="277"/>
      <c r="GVY242" s="277"/>
      <c r="GVZ242" s="277"/>
      <c r="GWA242" s="277"/>
      <c r="GWB242" s="277"/>
      <c r="GWC242" s="277"/>
      <c r="GWD242" s="277"/>
      <c r="GWE242" s="277"/>
      <c r="GWF242" s="402"/>
      <c r="GWG242" s="404"/>
      <c r="GWH242" s="49"/>
      <c r="GWI242" s="49"/>
      <c r="GWJ242" s="49"/>
      <c r="GWK242" s="99"/>
      <c r="GWL242" s="98"/>
      <c r="GWM242" s="49"/>
      <c r="GWN242" s="405"/>
      <c r="GWO242" s="405"/>
      <c r="GWP242" s="277"/>
      <c r="GWQ242" s="277"/>
      <c r="GWR242" s="277"/>
      <c r="GWS242" s="277"/>
      <c r="GWT242" s="277"/>
      <c r="GWU242" s="277"/>
      <c r="GWV242" s="277"/>
      <c r="GWW242" s="277"/>
      <c r="GWX242" s="402"/>
      <c r="GWY242" s="404"/>
      <c r="GWZ242" s="49"/>
      <c r="GXA242" s="49"/>
      <c r="GXB242" s="49"/>
      <c r="GXC242" s="99"/>
      <c r="GXD242" s="98"/>
      <c r="GXE242" s="49"/>
      <c r="GXF242" s="405"/>
      <c r="GXG242" s="405"/>
      <c r="GXH242" s="277"/>
      <c r="GXI242" s="277"/>
      <c r="GXJ242" s="277"/>
      <c r="GXK242" s="277"/>
      <c r="GXL242" s="277"/>
      <c r="GXM242" s="277"/>
      <c r="GXN242" s="277"/>
      <c r="GXO242" s="277"/>
      <c r="GXP242" s="402"/>
      <c r="GXQ242" s="404"/>
      <c r="GXR242" s="49"/>
      <c r="GXS242" s="49"/>
      <c r="GXT242" s="49"/>
      <c r="GXU242" s="99"/>
      <c r="GXV242" s="98"/>
      <c r="GXW242" s="49"/>
      <c r="GXX242" s="405"/>
      <c r="GXY242" s="405"/>
      <c r="GXZ242" s="277"/>
      <c r="GYA242" s="277"/>
      <c r="GYB242" s="277"/>
      <c r="GYC242" s="277"/>
      <c r="GYD242" s="277"/>
      <c r="GYE242" s="277"/>
      <c r="GYF242" s="277"/>
      <c r="GYG242" s="277"/>
      <c r="GYH242" s="402"/>
      <c r="GYI242" s="404"/>
      <c r="GYJ242" s="49"/>
      <c r="GYK242" s="49"/>
      <c r="GYL242" s="49"/>
      <c r="GYM242" s="99"/>
      <c r="GYN242" s="98"/>
      <c r="GYO242" s="49"/>
      <c r="GYP242" s="405"/>
      <c r="GYQ242" s="405"/>
      <c r="GYR242" s="277"/>
      <c r="GYS242" s="277"/>
      <c r="GYT242" s="277"/>
      <c r="GYU242" s="277"/>
      <c r="GYV242" s="277"/>
      <c r="GYW242" s="277"/>
      <c r="GYX242" s="277"/>
      <c r="GYY242" s="277"/>
      <c r="GYZ242" s="402"/>
      <c r="GZA242" s="404"/>
      <c r="GZB242" s="49"/>
      <c r="GZC242" s="49"/>
      <c r="GZD242" s="49"/>
      <c r="GZE242" s="99"/>
      <c r="GZF242" s="98"/>
      <c r="GZG242" s="49"/>
      <c r="GZH242" s="405"/>
      <c r="GZI242" s="405"/>
      <c r="GZJ242" s="277"/>
      <c r="GZK242" s="277"/>
      <c r="GZL242" s="277"/>
      <c r="GZM242" s="277"/>
      <c r="GZN242" s="277"/>
      <c r="GZO242" s="277"/>
      <c r="GZP242" s="277"/>
      <c r="GZQ242" s="277"/>
      <c r="GZR242" s="402"/>
      <c r="GZS242" s="404"/>
      <c r="GZT242" s="49"/>
      <c r="GZU242" s="49"/>
      <c r="GZV242" s="49"/>
      <c r="GZW242" s="99"/>
      <c r="GZX242" s="98"/>
      <c r="GZY242" s="49"/>
      <c r="GZZ242" s="405"/>
      <c r="HAA242" s="405"/>
      <c r="HAB242" s="277"/>
      <c r="HAC242" s="277"/>
      <c r="HAD242" s="277"/>
      <c r="HAE242" s="277"/>
      <c r="HAF242" s="277"/>
      <c r="HAG242" s="277"/>
      <c r="HAH242" s="277"/>
      <c r="HAI242" s="277"/>
      <c r="HAJ242" s="402"/>
      <c r="HAK242" s="404"/>
      <c r="HAL242" s="49"/>
      <c r="HAM242" s="49"/>
      <c r="HAN242" s="49"/>
      <c r="HAO242" s="99"/>
      <c r="HAP242" s="98"/>
      <c r="HAQ242" s="49"/>
      <c r="HAR242" s="405"/>
      <c r="HAS242" s="405"/>
      <c r="HAT242" s="277"/>
      <c r="HAU242" s="277"/>
      <c r="HAV242" s="277"/>
      <c r="HAW242" s="277"/>
      <c r="HAX242" s="277"/>
      <c r="HAY242" s="277"/>
      <c r="HAZ242" s="277"/>
      <c r="HBA242" s="277"/>
      <c r="HBB242" s="402"/>
      <c r="HBC242" s="404"/>
      <c r="HBD242" s="49"/>
      <c r="HBE242" s="49"/>
      <c r="HBF242" s="49"/>
      <c r="HBG242" s="99"/>
      <c r="HBH242" s="98"/>
      <c r="HBI242" s="49"/>
      <c r="HBJ242" s="405"/>
      <c r="HBK242" s="405"/>
      <c r="HBL242" s="277"/>
      <c r="HBM242" s="277"/>
      <c r="HBN242" s="277"/>
      <c r="HBO242" s="277"/>
      <c r="HBP242" s="277"/>
      <c r="HBQ242" s="277"/>
      <c r="HBR242" s="277"/>
      <c r="HBS242" s="277"/>
      <c r="HBT242" s="402"/>
      <c r="HBU242" s="404"/>
      <c r="HBV242" s="49"/>
      <c r="HBW242" s="49"/>
      <c r="HBX242" s="49"/>
      <c r="HBY242" s="99"/>
      <c r="HBZ242" s="98"/>
      <c r="HCA242" s="49"/>
      <c r="HCB242" s="405"/>
      <c r="HCC242" s="405"/>
      <c r="HCD242" s="277"/>
      <c r="HCE242" s="277"/>
      <c r="HCF242" s="277"/>
      <c r="HCG242" s="277"/>
      <c r="HCH242" s="277"/>
      <c r="HCI242" s="277"/>
      <c r="HCJ242" s="277"/>
      <c r="HCK242" s="277"/>
      <c r="HCL242" s="402"/>
      <c r="HCM242" s="404"/>
      <c r="HCN242" s="49"/>
      <c r="HCO242" s="49"/>
      <c r="HCP242" s="49"/>
      <c r="HCQ242" s="99"/>
      <c r="HCR242" s="98"/>
      <c r="HCS242" s="49"/>
      <c r="HCT242" s="405"/>
      <c r="HCU242" s="405"/>
      <c r="HCV242" s="277"/>
      <c r="HCW242" s="277"/>
      <c r="HCX242" s="277"/>
      <c r="HCY242" s="277"/>
      <c r="HCZ242" s="277"/>
      <c r="HDA242" s="277"/>
      <c r="HDB242" s="277"/>
      <c r="HDC242" s="277"/>
      <c r="HDD242" s="402"/>
      <c r="HDE242" s="404"/>
      <c r="HDF242" s="49"/>
      <c r="HDG242" s="49"/>
      <c r="HDH242" s="49"/>
      <c r="HDI242" s="99"/>
      <c r="HDJ242" s="98"/>
      <c r="HDK242" s="49"/>
      <c r="HDL242" s="405"/>
      <c r="HDM242" s="405"/>
      <c r="HDN242" s="277"/>
      <c r="HDO242" s="277"/>
      <c r="HDP242" s="277"/>
      <c r="HDQ242" s="277"/>
      <c r="HDR242" s="277"/>
      <c r="HDS242" s="277"/>
      <c r="HDT242" s="277"/>
      <c r="HDU242" s="277"/>
      <c r="HDV242" s="402"/>
      <c r="HDW242" s="404"/>
      <c r="HDX242" s="49"/>
      <c r="HDY242" s="49"/>
      <c r="HDZ242" s="49"/>
      <c r="HEA242" s="99"/>
      <c r="HEB242" s="98"/>
      <c r="HEC242" s="49"/>
      <c r="HED242" s="405"/>
      <c r="HEE242" s="405"/>
      <c r="HEF242" s="277"/>
      <c r="HEG242" s="277"/>
      <c r="HEH242" s="277"/>
      <c r="HEI242" s="277"/>
      <c r="HEJ242" s="277"/>
      <c r="HEK242" s="277"/>
      <c r="HEL242" s="277"/>
      <c r="HEM242" s="277"/>
      <c r="HEN242" s="402"/>
      <c r="HEO242" s="404"/>
      <c r="HEP242" s="49"/>
      <c r="HEQ242" s="49"/>
      <c r="HER242" s="49"/>
      <c r="HES242" s="99"/>
      <c r="HET242" s="98"/>
      <c r="HEU242" s="49"/>
      <c r="HEV242" s="405"/>
      <c r="HEW242" s="405"/>
      <c r="HEX242" s="277"/>
      <c r="HEY242" s="277"/>
      <c r="HEZ242" s="277"/>
      <c r="HFA242" s="277"/>
      <c r="HFB242" s="277"/>
      <c r="HFC242" s="277"/>
      <c r="HFD242" s="277"/>
      <c r="HFE242" s="277"/>
      <c r="HFF242" s="402"/>
      <c r="HFG242" s="404"/>
      <c r="HFH242" s="49"/>
      <c r="HFI242" s="49"/>
      <c r="HFJ242" s="49"/>
      <c r="HFK242" s="99"/>
      <c r="HFL242" s="98"/>
      <c r="HFM242" s="49"/>
      <c r="HFN242" s="405"/>
      <c r="HFO242" s="405"/>
      <c r="HFP242" s="277"/>
      <c r="HFQ242" s="277"/>
      <c r="HFR242" s="277"/>
      <c r="HFS242" s="277"/>
      <c r="HFT242" s="277"/>
      <c r="HFU242" s="277"/>
      <c r="HFV242" s="277"/>
      <c r="HFW242" s="277"/>
      <c r="HFX242" s="402"/>
      <c r="HFY242" s="404"/>
      <c r="HFZ242" s="49"/>
      <c r="HGA242" s="49"/>
      <c r="HGB242" s="49"/>
      <c r="HGC242" s="99"/>
      <c r="HGD242" s="98"/>
      <c r="HGE242" s="49"/>
      <c r="HGF242" s="405"/>
      <c r="HGG242" s="405"/>
      <c r="HGH242" s="277"/>
      <c r="HGI242" s="277"/>
      <c r="HGJ242" s="277"/>
      <c r="HGK242" s="277"/>
      <c r="HGL242" s="277"/>
      <c r="HGM242" s="277"/>
      <c r="HGN242" s="277"/>
      <c r="HGO242" s="277"/>
      <c r="HGP242" s="402"/>
      <c r="HGQ242" s="404"/>
      <c r="HGR242" s="49"/>
      <c r="HGS242" s="49"/>
      <c r="HGT242" s="49"/>
      <c r="HGU242" s="99"/>
      <c r="HGV242" s="98"/>
      <c r="HGW242" s="49"/>
      <c r="HGX242" s="405"/>
      <c r="HGY242" s="405"/>
      <c r="HGZ242" s="277"/>
      <c r="HHA242" s="277"/>
      <c r="HHB242" s="277"/>
      <c r="HHC242" s="277"/>
      <c r="HHD242" s="277"/>
      <c r="HHE242" s="277"/>
      <c r="HHF242" s="277"/>
      <c r="HHG242" s="277"/>
      <c r="HHH242" s="402"/>
      <c r="HHI242" s="404"/>
      <c r="HHJ242" s="49"/>
      <c r="HHK242" s="49"/>
      <c r="HHL242" s="49"/>
      <c r="HHM242" s="99"/>
      <c r="HHN242" s="98"/>
      <c r="HHO242" s="49"/>
      <c r="HHP242" s="405"/>
      <c r="HHQ242" s="405"/>
      <c r="HHR242" s="277"/>
      <c r="HHS242" s="277"/>
      <c r="HHT242" s="277"/>
      <c r="HHU242" s="277"/>
      <c r="HHV242" s="277"/>
      <c r="HHW242" s="277"/>
      <c r="HHX242" s="277"/>
      <c r="HHY242" s="277"/>
      <c r="HHZ242" s="402"/>
      <c r="HIA242" s="404"/>
      <c r="HIB242" s="49"/>
      <c r="HIC242" s="49"/>
      <c r="HID242" s="49"/>
      <c r="HIE242" s="99"/>
      <c r="HIF242" s="98"/>
      <c r="HIG242" s="49"/>
      <c r="HIH242" s="405"/>
      <c r="HII242" s="405"/>
      <c r="HIJ242" s="277"/>
      <c r="HIK242" s="277"/>
      <c r="HIL242" s="277"/>
      <c r="HIM242" s="277"/>
      <c r="HIN242" s="277"/>
      <c r="HIO242" s="277"/>
      <c r="HIP242" s="277"/>
      <c r="HIQ242" s="277"/>
      <c r="HIR242" s="402"/>
      <c r="HIS242" s="404"/>
      <c r="HIT242" s="49"/>
      <c r="HIU242" s="49"/>
      <c r="HIV242" s="49"/>
      <c r="HIW242" s="99"/>
      <c r="HIX242" s="98"/>
      <c r="HIY242" s="49"/>
      <c r="HIZ242" s="405"/>
      <c r="HJA242" s="405"/>
      <c r="HJB242" s="277"/>
      <c r="HJC242" s="277"/>
      <c r="HJD242" s="277"/>
      <c r="HJE242" s="277"/>
      <c r="HJF242" s="277"/>
      <c r="HJG242" s="277"/>
      <c r="HJH242" s="277"/>
      <c r="HJI242" s="277"/>
      <c r="HJJ242" s="402"/>
      <c r="HJK242" s="404"/>
      <c r="HJL242" s="49"/>
      <c r="HJM242" s="49"/>
      <c r="HJN242" s="49"/>
      <c r="HJO242" s="99"/>
      <c r="HJP242" s="98"/>
      <c r="HJQ242" s="49"/>
      <c r="HJR242" s="405"/>
      <c r="HJS242" s="405"/>
      <c r="HJT242" s="277"/>
      <c r="HJU242" s="277"/>
      <c r="HJV242" s="277"/>
      <c r="HJW242" s="277"/>
      <c r="HJX242" s="277"/>
      <c r="HJY242" s="277"/>
      <c r="HJZ242" s="277"/>
      <c r="HKA242" s="277"/>
      <c r="HKB242" s="402"/>
      <c r="HKC242" s="404"/>
      <c r="HKD242" s="49"/>
      <c r="HKE242" s="49"/>
      <c r="HKF242" s="49"/>
      <c r="HKG242" s="99"/>
      <c r="HKH242" s="98"/>
      <c r="HKI242" s="49"/>
      <c r="HKJ242" s="405"/>
      <c r="HKK242" s="405"/>
      <c r="HKL242" s="277"/>
      <c r="HKM242" s="277"/>
      <c r="HKN242" s="277"/>
      <c r="HKO242" s="277"/>
      <c r="HKP242" s="277"/>
      <c r="HKQ242" s="277"/>
      <c r="HKR242" s="277"/>
      <c r="HKS242" s="277"/>
      <c r="HKT242" s="402"/>
      <c r="HKU242" s="404"/>
      <c r="HKV242" s="49"/>
      <c r="HKW242" s="49"/>
      <c r="HKX242" s="49"/>
      <c r="HKY242" s="99"/>
      <c r="HKZ242" s="98"/>
      <c r="HLA242" s="49"/>
      <c r="HLB242" s="405"/>
      <c r="HLC242" s="405"/>
      <c r="HLD242" s="277"/>
      <c r="HLE242" s="277"/>
      <c r="HLF242" s="277"/>
      <c r="HLG242" s="277"/>
      <c r="HLH242" s="277"/>
      <c r="HLI242" s="277"/>
      <c r="HLJ242" s="277"/>
      <c r="HLK242" s="277"/>
      <c r="HLL242" s="402"/>
      <c r="HLM242" s="404"/>
      <c r="HLN242" s="49"/>
      <c r="HLO242" s="49"/>
      <c r="HLP242" s="49"/>
      <c r="HLQ242" s="99"/>
      <c r="HLR242" s="98"/>
      <c r="HLS242" s="49"/>
      <c r="HLT242" s="405"/>
      <c r="HLU242" s="405"/>
      <c r="HLV242" s="277"/>
      <c r="HLW242" s="277"/>
      <c r="HLX242" s="277"/>
      <c r="HLY242" s="277"/>
      <c r="HLZ242" s="277"/>
      <c r="HMA242" s="277"/>
      <c r="HMB242" s="277"/>
      <c r="HMC242" s="277"/>
      <c r="HMD242" s="402"/>
      <c r="HME242" s="404"/>
      <c r="HMF242" s="49"/>
      <c r="HMG242" s="49"/>
      <c r="HMH242" s="49"/>
      <c r="HMI242" s="99"/>
      <c r="HMJ242" s="98"/>
      <c r="HMK242" s="49"/>
      <c r="HML242" s="405"/>
      <c r="HMM242" s="405"/>
      <c r="HMN242" s="277"/>
      <c r="HMO242" s="277"/>
      <c r="HMP242" s="277"/>
      <c r="HMQ242" s="277"/>
      <c r="HMR242" s="277"/>
      <c r="HMS242" s="277"/>
      <c r="HMT242" s="277"/>
      <c r="HMU242" s="277"/>
      <c r="HMV242" s="402"/>
      <c r="HMW242" s="404"/>
      <c r="HMX242" s="49"/>
      <c r="HMY242" s="49"/>
      <c r="HMZ242" s="49"/>
      <c r="HNA242" s="99"/>
      <c r="HNB242" s="98"/>
      <c r="HNC242" s="49"/>
      <c r="HND242" s="405"/>
      <c r="HNE242" s="405"/>
      <c r="HNF242" s="277"/>
      <c r="HNG242" s="277"/>
      <c r="HNH242" s="277"/>
      <c r="HNI242" s="277"/>
      <c r="HNJ242" s="277"/>
      <c r="HNK242" s="277"/>
      <c r="HNL242" s="277"/>
      <c r="HNM242" s="277"/>
      <c r="HNN242" s="402"/>
      <c r="HNO242" s="404"/>
      <c r="HNP242" s="49"/>
      <c r="HNQ242" s="49"/>
      <c r="HNR242" s="49"/>
      <c r="HNS242" s="99"/>
      <c r="HNT242" s="98"/>
      <c r="HNU242" s="49"/>
      <c r="HNV242" s="405"/>
      <c r="HNW242" s="405"/>
      <c r="HNX242" s="277"/>
      <c r="HNY242" s="277"/>
      <c r="HNZ242" s="277"/>
      <c r="HOA242" s="277"/>
      <c r="HOB242" s="277"/>
      <c r="HOC242" s="277"/>
      <c r="HOD242" s="277"/>
      <c r="HOE242" s="277"/>
      <c r="HOF242" s="402"/>
      <c r="HOG242" s="404"/>
      <c r="HOH242" s="49"/>
      <c r="HOI242" s="49"/>
      <c r="HOJ242" s="49"/>
      <c r="HOK242" s="99"/>
      <c r="HOL242" s="98"/>
      <c r="HOM242" s="49"/>
      <c r="HON242" s="405"/>
      <c r="HOO242" s="405"/>
      <c r="HOP242" s="277"/>
      <c r="HOQ242" s="277"/>
      <c r="HOR242" s="277"/>
      <c r="HOS242" s="277"/>
      <c r="HOT242" s="277"/>
      <c r="HOU242" s="277"/>
      <c r="HOV242" s="277"/>
      <c r="HOW242" s="277"/>
      <c r="HOX242" s="402"/>
      <c r="HOY242" s="404"/>
      <c r="HOZ242" s="49"/>
      <c r="HPA242" s="49"/>
      <c r="HPB242" s="49"/>
      <c r="HPC242" s="99"/>
      <c r="HPD242" s="98"/>
      <c r="HPE242" s="49"/>
      <c r="HPF242" s="405"/>
      <c r="HPG242" s="405"/>
      <c r="HPH242" s="277"/>
      <c r="HPI242" s="277"/>
      <c r="HPJ242" s="277"/>
      <c r="HPK242" s="277"/>
      <c r="HPL242" s="277"/>
      <c r="HPM242" s="277"/>
      <c r="HPN242" s="277"/>
      <c r="HPO242" s="277"/>
      <c r="HPP242" s="402"/>
      <c r="HPQ242" s="404"/>
      <c r="HPR242" s="49"/>
      <c r="HPS242" s="49"/>
      <c r="HPT242" s="49"/>
      <c r="HPU242" s="99"/>
      <c r="HPV242" s="98"/>
      <c r="HPW242" s="49"/>
      <c r="HPX242" s="405"/>
      <c r="HPY242" s="405"/>
      <c r="HPZ242" s="277"/>
      <c r="HQA242" s="277"/>
      <c r="HQB242" s="277"/>
      <c r="HQC242" s="277"/>
      <c r="HQD242" s="277"/>
      <c r="HQE242" s="277"/>
      <c r="HQF242" s="277"/>
      <c r="HQG242" s="277"/>
      <c r="HQH242" s="402"/>
      <c r="HQI242" s="404"/>
      <c r="HQJ242" s="49"/>
      <c r="HQK242" s="49"/>
      <c r="HQL242" s="49"/>
      <c r="HQM242" s="99"/>
      <c r="HQN242" s="98"/>
      <c r="HQO242" s="49"/>
      <c r="HQP242" s="405"/>
      <c r="HQQ242" s="405"/>
      <c r="HQR242" s="277"/>
      <c r="HQS242" s="277"/>
      <c r="HQT242" s="277"/>
      <c r="HQU242" s="277"/>
      <c r="HQV242" s="277"/>
      <c r="HQW242" s="277"/>
      <c r="HQX242" s="277"/>
      <c r="HQY242" s="277"/>
      <c r="HQZ242" s="402"/>
      <c r="HRA242" s="404"/>
      <c r="HRB242" s="49"/>
      <c r="HRC242" s="49"/>
      <c r="HRD242" s="49"/>
      <c r="HRE242" s="99"/>
      <c r="HRF242" s="98"/>
      <c r="HRG242" s="49"/>
      <c r="HRH242" s="405"/>
      <c r="HRI242" s="405"/>
      <c r="HRJ242" s="277"/>
      <c r="HRK242" s="277"/>
      <c r="HRL242" s="277"/>
      <c r="HRM242" s="277"/>
      <c r="HRN242" s="277"/>
      <c r="HRO242" s="277"/>
      <c r="HRP242" s="277"/>
      <c r="HRQ242" s="277"/>
      <c r="HRR242" s="402"/>
      <c r="HRS242" s="404"/>
      <c r="HRT242" s="49"/>
      <c r="HRU242" s="49"/>
      <c r="HRV242" s="49"/>
      <c r="HRW242" s="99"/>
      <c r="HRX242" s="98"/>
      <c r="HRY242" s="49"/>
      <c r="HRZ242" s="405"/>
      <c r="HSA242" s="405"/>
      <c r="HSB242" s="277"/>
      <c r="HSC242" s="277"/>
      <c r="HSD242" s="277"/>
      <c r="HSE242" s="277"/>
      <c r="HSF242" s="277"/>
      <c r="HSG242" s="277"/>
      <c r="HSH242" s="277"/>
      <c r="HSI242" s="277"/>
      <c r="HSJ242" s="402"/>
      <c r="HSK242" s="404"/>
      <c r="HSL242" s="49"/>
      <c r="HSM242" s="49"/>
      <c r="HSN242" s="49"/>
      <c r="HSO242" s="99"/>
      <c r="HSP242" s="98"/>
      <c r="HSQ242" s="49"/>
      <c r="HSR242" s="405"/>
      <c r="HSS242" s="405"/>
      <c r="HST242" s="277"/>
      <c r="HSU242" s="277"/>
      <c r="HSV242" s="277"/>
      <c r="HSW242" s="277"/>
      <c r="HSX242" s="277"/>
      <c r="HSY242" s="277"/>
      <c r="HSZ242" s="277"/>
      <c r="HTA242" s="277"/>
      <c r="HTB242" s="402"/>
      <c r="HTC242" s="404"/>
      <c r="HTD242" s="49"/>
      <c r="HTE242" s="49"/>
      <c r="HTF242" s="49"/>
      <c r="HTG242" s="99"/>
      <c r="HTH242" s="98"/>
      <c r="HTI242" s="49"/>
      <c r="HTJ242" s="405"/>
      <c r="HTK242" s="405"/>
      <c r="HTL242" s="277"/>
      <c r="HTM242" s="277"/>
      <c r="HTN242" s="277"/>
      <c r="HTO242" s="277"/>
      <c r="HTP242" s="277"/>
      <c r="HTQ242" s="277"/>
      <c r="HTR242" s="277"/>
      <c r="HTS242" s="277"/>
      <c r="HTT242" s="402"/>
      <c r="HTU242" s="404"/>
      <c r="HTV242" s="49"/>
      <c r="HTW242" s="49"/>
      <c r="HTX242" s="49"/>
      <c r="HTY242" s="99"/>
      <c r="HTZ242" s="98"/>
      <c r="HUA242" s="49"/>
      <c r="HUB242" s="405"/>
      <c r="HUC242" s="405"/>
      <c r="HUD242" s="277"/>
      <c r="HUE242" s="277"/>
      <c r="HUF242" s="277"/>
      <c r="HUG242" s="277"/>
      <c r="HUH242" s="277"/>
      <c r="HUI242" s="277"/>
      <c r="HUJ242" s="277"/>
      <c r="HUK242" s="277"/>
      <c r="HUL242" s="402"/>
      <c r="HUM242" s="404"/>
      <c r="HUN242" s="49"/>
      <c r="HUO242" s="49"/>
      <c r="HUP242" s="49"/>
      <c r="HUQ242" s="99"/>
      <c r="HUR242" s="98"/>
      <c r="HUS242" s="49"/>
      <c r="HUT242" s="405"/>
      <c r="HUU242" s="405"/>
      <c r="HUV242" s="277"/>
      <c r="HUW242" s="277"/>
      <c r="HUX242" s="277"/>
      <c r="HUY242" s="277"/>
      <c r="HUZ242" s="277"/>
      <c r="HVA242" s="277"/>
      <c r="HVB242" s="277"/>
      <c r="HVC242" s="277"/>
      <c r="HVD242" s="402"/>
      <c r="HVE242" s="404"/>
      <c r="HVF242" s="49"/>
      <c r="HVG242" s="49"/>
      <c r="HVH242" s="49"/>
      <c r="HVI242" s="99"/>
      <c r="HVJ242" s="98"/>
      <c r="HVK242" s="49"/>
      <c r="HVL242" s="405"/>
      <c r="HVM242" s="405"/>
      <c r="HVN242" s="277"/>
      <c r="HVO242" s="277"/>
      <c r="HVP242" s="277"/>
      <c r="HVQ242" s="277"/>
      <c r="HVR242" s="277"/>
      <c r="HVS242" s="277"/>
      <c r="HVT242" s="277"/>
      <c r="HVU242" s="277"/>
      <c r="HVV242" s="402"/>
      <c r="HVW242" s="404"/>
      <c r="HVX242" s="49"/>
      <c r="HVY242" s="49"/>
      <c r="HVZ242" s="49"/>
      <c r="HWA242" s="99"/>
      <c r="HWB242" s="98"/>
      <c r="HWC242" s="49"/>
      <c r="HWD242" s="405"/>
      <c r="HWE242" s="405"/>
      <c r="HWF242" s="277"/>
      <c r="HWG242" s="277"/>
      <c r="HWH242" s="277"/>
      <c r="HWI242" s="277"/>
      <c r="HWJ242" s="277"/>
      <c r="HWK242" s="277"/>
      <c r="HWL242" s="277"/>
      <c r="HWM242" s="277"/>
      <c r="HWN242" s="402"/>
      <c r="HWO242" s="404"/>
      <c r="HWP242" s="49"/>
      <c r="HWQ242" s="49"/>
      <c r="HWR242" s="49"/>
      <c r="HWS242" s="99"/>
      <c r="HWT242" s="98"/>
      <c r="HWU242" s="49"/>
      <c r="HWV242" s="405"/>
      <c r="HWW242" s="405"/>
      <c r="HWX242" s="277"/>
      <c r="HWY242" s="277"/>
      <c r="HWZ242" s="277"/>
      <c r="HXA242" s="277"/>
      <c r="HXB242" s="277"/>
      <c r="HXC242" s="277"/>
      <c r="HXD242" s="277"/>
      <c r="HXE242" s="277"/>
      <c r="HXF242" s="402"/>
      <c r="HXG242" s="404"/>
      <c r="HXH242" s="49"/>
      <c r="HXI242" s="49"/>
      <c r="HXJ242" s="49"/>
      <c r="HXK242" s="99"/>
      <c r="HXL242" s="98"/>
      <c r="HXM242" s="49"/>
      <c r="HXN242" s="405"/>
      <c r="HXO242" s="405"/>
      <c r="HXP242" s="277"/>
      <c r="HXQ242" s="277"/>
      <c r="HXR242" s="277"/>
      <c r="HXS242" s="277"/>
      <c r="HXT242" s="277"/>
      <c r="HXU242" s="277"/>
      <c r="HXV242" s="277"/>
      <c r="HXW242" s="277"/>
      <c r="HXX242" s="402"/>
      <c r="HXY242" s="404"/>
      <c r="HXZ242" s="49"/>
      <c r="HYA242" s="49"/>
      <c r="HYB242" s="49"/>
      <c r="HYC242" s="99"/>
      <c r="HYD242" s="98"/>
      <c r="HYE242" s="49"/>
      <c r="HYF242" s="405"/>
      <c r="HYG242" s="405"/>
      <c r="HYH242" s="277"/>
      <c r="HYI242" s="277"/>
      <c r="HYJ242" s="277"/>
      <c r="HYK242" s="277"/>
      <c r="HYL242" s="277"/>
      <c r="HYM242" s="277"/>
      <c r="HYN242" s="277"/>
      <c r="HYO242" s="277"/>
      <c r="HYP242" s="402"/>
      <c r="HYQ242" s="404"/>
      <c r="HYR242" s="49"/>
      <c r="HYS242" s="49"/>
      <c r="HYT242" s="49"/>
      <c r="HYU242" s="99"/>
      <c r="HYV242" s="98"/>
      <c r="HYW242" s="49"/>
      <c r="HYX242" s="405"/>
      <c r="HYY242" s="405"/>
      <c r="HYZ242" s="277"/>
      <c r="HZA242" s="277"/>
      <c r="HZB242" s="277"/>
      <c r="HZC242" s="277"/>
      <c r="HZD242" s="277"/>
      <c r="HZE242" s="277"/>
      <c r="HZF242" s="277"/>
      <c r="HZG242" s="277"/>
      <c r="HZH242" s="402"/>
      <c r="HZI242" s="404"/>
      <c r="HZJ242" s="49"/>
      <c r="HZK242" s="49"/>
      <c r="HZL242" s="49"/>
      <c r="HZM242" s="99"/>
      <c r="HZN242" s="98"/>
      <c r="HZO242" s="49"/>
      <c r="HZP242" s="405"/>
      <c r="HZQ242" s="405"/>
      <c r="HZR242" s="277"/>
      <c r="HZS242" s="277"/>
      <c r="HZT242" s="277"/>
      <c r="HZU242" s="277"/>
      <c r="HZV242" s="277"/>
      <c r="HZW242" s="277"/>
      <c r="HZX242" s="277"/>
      <c r="HZY242" s="277"/>
      <c r="HZZ242" s="402"/>
      <c r="IAA242" s="404"/>
      <c r="IAB242" s="49"/>
      <c r="IAC242" s="49"/>
      <c r="IAD242" s="49"/>
      <c r="IAE242" s="99"/>
      <c r="IAF242" s="98"/>
      <c r="IAG242" s="49"/>
      <c r="IAH242" s="405"/>
      <c r="IAI242" s="405"/>
      <c r="IAJ242" s="277"/>
      <c r="IAK242" s="277"/>
      <c r="IAL242" s="277"/>
      <c r="IAM242" s="277"/>
      <c r="IAN242" s="277"/>
      <c r="IAO242" s="277"/>
      <c r="IAP242" s="277"/>
      <c r="IAQ242" s="277"/>
      <c r="IAR242" s="402"/>
      <c r="IAS242" s="404"/>
      <c r="IAT242" s="49"/>
      <c r="IAU242" s="49"/>
      <c r="IAV242" s="49"/>
      <c r="IAW242" s="99"/>
      <c r="IAX242" s="98"/>
      <c r="IAY242" s="49"/>
      <c r="IAZ242" s="405"/>
      <c r="IBA242" s="405"/>
      <c r="IBB242" s="277"/>
      <c r="IBC242" s="277"/>
      <c r="IBD242" s="277"/>
      <c r="IBE242" s="277"/>
      <c r="IBF242" s="277"/>
      <c r="IBG242" s="277"/>
      <c r="IBH242" s="277"/>
      <c r="IBI242" s="277"/>
      <c r="IBJ242" s="402"/>
      <c r="IBK242" s="404"/>
      <c r="IBL242" s="49"/>
      <c r="IBM242" s="49"/>
      <c r="IBN242" s="49"/>
      <c r="IBO242" s="99"/>
      <c r="IBP242" s="98"/>
      <c r="IBQ242" s="49"/>
      <c r="IBR242" s="405"/>
      <c r="IBS242" s="405"/>
      <c r="IBT242" s="277"/>
      <c r="IBU242" s="277"/>
      <c r="IBV242" s="277"/>
      <c r="IBW242" s="277"/>
      <c r="IBX242" s="277"/>
      <c r="IBY242" s="277"/>
      <c r="IBZ242" s="277"/>
      <c r="ICA242" s="277"/>
      <c r="ICB242" s="402"/>
      <c r="ICC242" s="404"/>
      <c r="ICD242" s="49"/>
      <c r="ICE242" s="49"/>
      <c r="ICF242" s="49"/>
      <c r="ICG242" s="99"/>
      <c r="ICH242" s="98"/>
      <c r="ICI242" s="49"/>
      <c r="ICJ242" s="405"/>
      <c r="ICK242" s="405"/>
      <c r="ICL242" s="277"/>
      <c r="ICM242" s="277"/>
      <c r="ICN242" s="277"/>
      <c r="ICO242" s="277"/>
      <c r="ICP242" s="277"/>
      <c r="ICQ242" s="277"/>
      <c r="ICR242" s="277"/>
      <c r="ICS242" s="277"/>
      <c r="ICT242" s="402"/>
      <c r="ICU242" s="404"/>
      <c r="ICV242" s="49"/>
      <c r="ICW242" s="49"/>
      <c r="ICX242" s="49"/>
      <c r="ICY242" s="99"/>
      <c r="ICZ242" s="98"/>
      <c r="IDA242" s="49"/>
      <c r="IDB242" s="405"/>
      <c r="IDC242" s="405"/>
      <c r="IDD242" s="277"/>
      <c r="IDE242" s="277"/>
      <c r="IDF242" s="277"/>
      <c r="IDG242" s="277"/>
      <c r="IDH242" s="277"/>
      <c r="IDI242" s="277"/>
      <c r="IDJ242" s="277"/>
      <c r="IDK242" s="277"/>
      <c r="IDL242" s="402"/>
      <c r="IDM242" s="404"/>
      <c r="IDN242" s="49"/>
      <c r="IDO242" s="49"/>
      <c r="IDP242" s="49"/>
      <c r="IDQ242" s="99"/>
      <c r="IDR242" s="98"/>
      <c r="IDS242" s="49"/>
      <c r="IDT242" s="405"/>
      <c r="IDU242" s="405"/>
      <c r="IDV242" s="277"/>
      <c r="IDW242" s="277"/>
      <c r="IDX242" s="277"/>
      <c r="IDY242" s="277"/>
      <c r="IDZ242" s="277"/>
      <c r="IEA242" s="277"/>
      <c r="IEB242" s="277"/>
      <c r="IEC242" s="277"/>
      <c r="IED242" s="402"/>
      <c r="IEE242" s="404"/>
      <c r="IEF242" s="49"/>
      <c r="IEG242" s="49"/>
      <c r="IEH242" s="49"/>
      <c r="IEI242" s="99"/>
      <c r="IEJ242" s="98"/>
      <c r="IEK242" s="49"/>
      <c r="IEL242" s="405"/>
      <c r="IEM242" s="405"/>
      <c r="IEN242" s="277"/>
      <c r="IEO242" s="277"/>
      <c r="IEP242" s="277"/>
      <c r="IEQ242" s="277"/>
      <c r="IER242" s="277"/>
      <c r="IES242" s="277"/>
      <c r="IET242" s="277"/>
      <c r="IEU242" s="277"/>
      <c r="IEV242" s="402"/>
      <c r="IEW242" s="404"/>
      <c r="IEX242" s="49"/>
      <c r="IEY242" s="49"/>
      <c r="IEZ242" s="49"/>
      <c r="IFA242" s="99"/>
      <c r="IFB242" s="98"/>
      <c r="IFC242" s="49"/>
      <c r="IFD242" s="405"/>
      <c r="IFE242" s="405"/>
      <c r="IFF242" s="277"/>
      <c r="IFG242" s="277"/>
      <c r="IFH242" s="277"/>
      <c r="IFI242" s="277"/>
      <c r="IFJ242" s="277"/>
      <c r="IFK242" s="277"/>
      <c r="IFL242" s="277"/>
      <c r="IFM242" s="277"/>
      <c r="IFN242" s="402"/>
      <c r="IFO242" s="404"/>
      <c r="IFP242" s="49"/>
      <c r="IFQ242" s="49"/>
      <c r="IFR242" s="49"/>
      <c r="IFS242" s="99"/>
      <c r="IFT242" s="98"/>
      <c r="IFU242" s="49"/>
      <c r="IFV242" s="405"/>
      <c r="IFW242" s="405"/>
      <c r="IFX242" s="277"/>
      <c r="IFY242" s="277"/>
      <c r="IFZ242" s="277"/>
      <c r="IGA242" s="277"/>
      <c r="IGB242" s="277"/>
      <c r="IGC242" s="277"/>
      <c r="IGD242" s="277"/>
      <c r="IGE242" s="277"/>
      <c r="IGF242" s="402"/>
      <c r="IGG242" s="404"/>
      <c r="IGH242" s="49"/>
      <c r="IGI242" s="49"/>
      <c r="IGJ242" s="49"/>
      <c r="IGK242" s="99"/>
      <c r="IGL242" s="98"/>
      <c r="IGM242" s="49"/>
      <c r="IGN242" s="405"/>
      <c r="IGO242" s="405"/>
      <c r="IGP242" s="277"/>
      <c r="IGQ242" s="277"/>
      <c r="IGR242" s="277"/>
      <c r="IGS242" s="277"/>
      <c r="IGT242" s="277"/>
      <c r="IGU242" s="277"/>
      <c r="IGV242" s="277"/>
      <c r="IGW242" s="277"/>
      <c r="IGX242" s="402"/>
      <c r="IGY242" s="404"/>
      <c r="IGZ242" s="49"/>
      <c r="IHA242" s="49"/>
      <c r="IHB242" s="49"/>
      <c r="IHC242" s="99"/>
      <c r="IHD242" s="98"/>
      <c r="IHE242" s="49"/>
      <c r="IHF242" s="405"/>
      <c r="IHG242" s="405"/>
      <c r="IHH242" s="277"/>
      <c r="IHI242" s="277"/>
      <c r="IHJ242" s="277"/>
      <c r="IHK242" s="277"/>
      <c r="IHL242" s="277"/>
      <c r="IHM242" s="277"/>
      <c r="IHN242" s="277"/>
      <c r="IHO242" s="277"/>
      <c r="IHP242" s="402"/>
      <c r="IHQ242" s="404"/>
      <c r="IHR242" s="49"/>
      <c r="IHS242" s="49"/>
      <c r="IHT242" s="49"/>
      <c r="IHU242" s="99"/>
      <c r="IHV242" s="98"/>
      <c r="IHW242" s="49"/>
      <c r="IHX242" s="405"/>
      <c r="IHY242" s="405"/>
      <c r="IHZ242" s="277"/>
      <c r="IIA242" s="277"/>
      <c r="IIB242" s="277"/>
      <c r="IIC242" s="277"/>
      <c r="IID242" s="277"/>
      <c r="IIE242" s="277"/>
      <c r="IIF242" s="277"/>
      <c r="IIG242" s="277"/>
      <c r="IIH242" s="402"/>
      <c r="III242" s="404"/>
      <c r="IIJ242" s="49"/>
      <c r="IIK242" s="49"/>
      <c r="IIL242" s="49"/>
      <c r="IIM242" s="99"/>
      <c r="IIN242" s="98"/>
      <c r="IIO242" s="49"/>
      <c r="IIP242" s="405"/>
      <c r="IIQ242" s="405"/>
      <c r="IIR242" s="277"/>
      <c r="IIS242" s="277"/>
      <c r="IIT242" s="277"/>
      <c r="IIU242" s="277"/>
      <c r="IIV242" s="277"/>
      <c r="IIW242" s="277"/>
      <c r="IIX242" s="277"/>
      <c r="IIY242" s="277"/>
      <c r="IIZ242" s="402"/>
      <c r="IJA242" s="404"/>
      <c r="IJB242" s="49"/>
      <c r="IJC242" s="49"/>
      <c r="IJD242" s="49"/>
      <c r="IJE242" s="99"/>
      <c r="IJF242" s="98"/>
      <c r="IJG242" s="49"/>
      <c r="IJH242" s="405"/>
      <c r="IJI242" s="405"/>
      <c r="IJJ242" s="277"/>
      <c r="IJK242" s="277"/>
      <c r="IJL242" s="277"/>
      <c r="IJM242" s="277"/>
      <c r="IJN242" s="277"/>
      <c r="IJO242" s="277"/>
      <c r="IJP242" s="277"/>
      <c r="IJQ242" s="277"/>
      <c r="IJR242" s="402"/>
      <c r="IJS242" s="404"/>
      <c r="IJT242" s="49"/>
      <c r="IJU242" s="49"/>
      <c r="IJV242" s="49"/>
      <c r="IJW242" s="99"/>
      <c r="IJX242" s="98"/>
      <c r="IJY242" s="49"/>
      <c r="IJZ242" s="405"/>
      <c r="IKA242" s="405"/>
      <c r="IKB242" s="277"/>
      <c r="IKC242" s="277"/>
      <c r="IKD242" s="277"/>
      <c r="IKE242" s="277"/>
      <c r="IKF242" s="277"/>
      <c r="IKG242" s="277"/>
      <c r="IKH242" s="277"/>
      <c r="IKI242" s="277"/>
      <c r="IKJ242" s="402"/>
      <c r="IKK242" s="404"/>
      <c r="IKL242" s="49"/>
      <c r="IKM242" s="49"/>
      <c r="IKN242" s="49"/>
      <c r="IKO242" s="99"/>
      <c r="IKP242" s="98"/>
      <c r="IKQ242" s="49"/>
      <c r="IKR242" s="405"/>
      <c r="IKS242" s="405"/>
      <c r="IKT242" s="277"/>
      <c r="IKU242" s="277"/>
      <c r="IKV242" s="277"/>
      <c r="IKW242" s="277"/>
      <c r="IKX242" s="277"/>
      <c r="IKY242" s="277"/>
      <c r="IKZ242" s="277"/>
      <c r="ILA242" s="277"/>
      <c r="ILB242" s="402"/>
      <c r="ILC242" s="404"/>
      <c r="ILD242" s="49"/>
      <c r="ILE242" s="49"/>
      <c r="ILF242" s="49"/>
      <c r="ILG242" s="99"/>
      <c r="ILH242" s="98"/>
      <c r="ILI242" s="49"/>
      <c r="ILJ242" s="405"/>
      <c r="ILK242" s="405"/>
      <c r="ILL242" s="277"/>
      <c r="ILM242" s="277"/>
      <c r="ILN242" s="277"/>
      <c r="ILO242" s="277"/>
      <c r="ILP242" s="277"/>
      <c r="ILQ242" s="277"/>
      <c r="ILR242" s="277"/>
      <c r="ILS242" s="277"/>
      <c r="ILT242" s="402"/>
      <c r="ILU242" s="404"/>
      <c r="ILV242" s="49"/>
      <c r="ILW242" s="49"/>
      <c r="ILX242" s="49"/>
      <c r="ILY242" s="99"/>
      <c r="ILZ242" s="98"/>
      <c r="IMA242" s="49"/>
      <c r="IMB242" s="405"/>
      <c r="IMC242" s="405"/>
      <c r="IMD242" s="277"/>
      <c r="IME242" s="277"/>
      <c r="IMF242" s="277"/>
      <c r="IMG242" s="277"/>
      <c r="IMH242" s="277"/>
      <c r="IMI242" s="277"/>
      <c r="IMJ242" s="277"/>
      <c r="IMK242" s="277"/>
      <c r="IML242" s="402"/>
      <c r="IMM242" s="404"/>
      <c r="IMN242" s="49"/>
      <c r="IMO242" s="49"/>
      <c r="IMP242" s="49"/>
      <c r="IMQ242" s="99"/>
      <c r="IMR242" s="98"/>
      <c r="IMS242" s="49"/>
      <c r="IMT242" s="405"/>
      <c r="IMU242" s="405"/>
      <c r="IMV242" s="277"/>
      <c r="IMW242" s="277"/>
      <c r="IMX242" s="277"/>
      <c r="IMY242" s="277"/>
      <c r="IMZ242" s="277"/>
      <c r="INA242" s="277"/>
      <c r="INB242" s="277"/>
      <c r="INC242" s="277"/>
      <c r="IND242" s="402"/>
      <c r="INE242" s="404"/>
      <c r="INF242" s="49"/>
      <c r="ING242" s="49"/>
      <c r="INH242" s="49"/>
      <c r="INI242" s="99"/>
      <c r="INJ242" s="98"/>
      <c r="INK242" s="49"/>
      <c r="INL242" s="405"/>
      <c r="INM242" s="405"/>
      <c r="INN242" s="277"/>
      <c r="INO242" s="277"/>
      <c r="INP242" s="277"/>
      <c r="INQ242" s="277"/>
      <c r="INR242" s="277"/>
      <c r="INS242" s="277"/>
      <c r="INT242" s="277"/>
      <c r="INU242" s="277"/>
      <c r="INV242" s="402"/>
      <c r="INW242" s="404"/>
      <c r="INX242" s="49"/>
      <c r="INY242" s="49"/>
      <c r="INZ242" s="49"/>
      <c r="IOA242" s="99"/>
      <c r="IOB242" s="98"/>
      <c r="IOC242" s="49"/>
      <c r="IOD242" s="405"/>
      <c r="IOE242" s="405"/>
      <c r="IOF242" s="277"/>
      <c r="IOG242" s="277"/>
      <c r="IOH242" s="277"/>
      <c r="IOI242" s="277"/>
      <c r="IOJ242" s="277"/>
      <c r="IOK242" s="277"/>
      <c r="IOL242" s="277"/>
      <c r="IOM242" s="277"/>
      <c r="ION242" s="402"/>
      <c r="IOO242" s="404"/>
      <c r="IOP242" s="49"/>
      <c r="IOQ242" s="49"/>
      <c r="IOR242" s="49"/>
      <c r="IOS242" s="99"/>
      <c r="IOT242" s="98"/>
      <c r="IOU242" s="49"/>
      <c r="IOV242" s="405"/>
      <c r="IOW242" s="405"/>
      <c r="IOX242" s="277"/>
      <c r="IOY242" s="277"/>
      <c r="IOZ242" s="277"/>
      <c r="IPA242" s="277"/>
      <c r="IPB242" s="277"/>
      <c r="IPC242" s="277"/>
      <c r="IPD242" s="277"/>
      <c r="IPE242" s="277"/>
      <c r="IPF242" s="402"/>
      <c r="IPG242" s="404"/>
      <c r="IPH242" s="49"/>
      <c r="IPI242" s="49"/>
      <c r="IPJ242" s="49"/>
      <c r="IPK242" s="99"/>
      <c r="IPL242" s="98"/>
      <c r="IPM242" s="49"/>
      <c r="IPN242" s="405"/>
      <c r="IPO242" s="405"/>
      <c r="IPP242" s="277"/>
      <c r="IPQ242" s="277"/>
      <c r="IPR242" s="277"/>
      <c r="IPS242" s="277"/>
      <c r="IPT242" s="277"/>
      <c r="IPU242" s="277"/>
      <c r="IPV242" s="277"/>
      <c r="IPW242" s="277"/>
      <c r="IPX242" s="402"/>
      <c r="IPY242" s="404"/>
      <c r="IPZ242" s="49"/>
      <c r="IQA242" s="49"/>
      <c r="IQB242" s="49"/>
      <c r="IQC242" s="99"/>
      <c r="IQD242" s="98"/>
      <c r="IQE242" s="49"/>
      <c r="IQF242" s="405"/>
      <c r="IQG242" s="405"/>
      <c r="IQH242" s="277"/>
      <c r="IQI242" s="277"/>
      <c r="IQJ242" s="277"/>
      <c r="IQK242" s="277"/>
      <c r="IQL242" s="277"/>
      <c r="IQM242" s="277"/>
      <c r="IQN242" s="277"/>
      <c r="IQO242" s="277"/>
      <c r="IQP242" s="402"/>
      <c r="IQQ242" s="404"/>
      <c r="IQR242" s="49"/>
      <c r="IQS242" s="49"/>
      <c r="IQT242" s="49"/>
      <c r="IQU242" s="99"/>
      <c r="IQV242" s="98"/>
      <c r="IQW242" s="49"/>
      <c r="IQX242" s="405"/>
      <c r="IQY242" s="405"/>
      <c r="IQZ242" s="277"/>
      <c r="IRA242" s="277"/>
      <c r="IRB242" s="277"/>
      <c r="IRC242" s="277"/>
      <c r="IRD242" s="277"/>
      <c r="IRE242" s="277"/>
      <c r="IRF242" s="277"/>
      <c r="IRG242" s="277"/>
      <c r="IRH242" s="402"/>
      <c r="IRI242" s="404"/>
      <c r="IRJ242" s="49"/>
      <c r="IRK242" s="49"/>
      <c r="IRL242" s="49"/>
      <c r="IRM242" s="99"/>
      <c r="IRN242" s="98"/>
      <c r="IRO242" s="49"/>
      <c r="IRP242" s="405"/>
      <c r="IRQ242" s="405"/>
      <c r="IRR242" s="277"/>
      <c r="IRS242" s="277"/>
      <c r="IRT242" s="277"/>
      <c r="IRU242" s="277"/>
      <c r="IRV242" s="277"/>
      <c r="IRW242" s="277"/>
      <c r="IRX242" s="277"/>
      <c r="IRY242" s="277"/>
      <c r="IRZ242" s="402"/>
      <c r="ISA242" s="404"/>
      <c r="ISB242" s="49"/>
      <c r="ISC242" s="49"/>
      <c r="ISD242" s="49"/>
      <c r="ISE242" s="99"/>
      <c r="ISF242" s="98"/>
      <c r="ISG242" s="49"/>
      <c r="ISH242" s="405"/>
      <c r="ISI242" s="405"/>
      <c r="ISJ242" s="277"/>
      <c r="ISK242" s="277"/>
      <c r="ISL242" s="277"/>
      <c r="ISM242" s="277"/>
      <c r="ISN242" s="277"/>
      <c r="ISO242" s="277"/>
      <c r="ISP242" s="277"/>
      <c r="ISQ242" s="277"/>
      <c r="ISR242" s="402"/>
      <c r="ISS242" s="404"/>
      <c r="IST242" s="49"/>
      <c r="ISU242" s="49"/>
      <c r="ISV242" s="49"/>
      <c r="ISW242" s="99"/>
      <c r="ISX242" s="98"/>
      <c r="ISY242" s="49"/>
      <c r="ISZ242" s="405"/>
      <c r="ITA242" s="405"/>
      <c r="ITB242" s="277"/>
      <c r="ITC242" s="277"/>
      <c r="ITD242" s="277"/>
      <c r="ITE242" s="277"/>
      <c r="ITF242" s="277"/>
      <c r="ITG242" s="277"/>
      <c r="ITH242" s="277"/>
      <c r="ITI242" s="277"/>
      <c r="ITJ242" s="402"/>
      <c r="ITK242" s="404"/>
      <c r="ITL242" s="49"/>
      <c r="ITM242" s="49"/>
      <c r="ITN242" s="49"/>
      <c r="ITO242" s="99"/>
      <c r="ITP242" s="98"/>
      <c r="ITQ242" s="49"/>
      <c r="ITR242" s="405"/>
      <c r="ITS242" s="405"/>
      <c r="ITT242" s="277"/>
      <c r="ITU242" s="277"/>
      <c r="ITV242" s="277"/>
      <c r="ITW242" s="277"/>
      <c r="ITX242" s="277"/>
      <c r="ITY242" s="277"/>
      <c r="ITZ242" s="277"/>
      <c r="IUA242" s="277"/>
      <c r="IUB242" s="402"/>
      <c r="IUC242" s="404"/>
      <c r="IUD242" s="49"/>
      <c r="IUE242" s="49"/>
      <c r="IUF242" s="49"/>
      <c r="IUG242" s="99"/>
      <c r="IUH242" s="98"/>
      <c r="IUI242" s="49"/>
      <c r="IUJ242" s="405"/>
      <c r="IUK242" s="405"/>
      <c r="IUL242" s="277"/>
      <c r="IUM242" s="277"/>
      <c r="IUN242" s="277"/>
      <c r="IUO242" s="277"/>
      <c r="IUP242" s="277"/>
      <c r="IUQ242" s="277"/>
      <c r="IUR242" s="277"/>
      <c r="IUS242" s="277"/>
      <c r="IUT242" s="402"/>
      <c r="IUU242" s="404"/>
      <c r="IUV242" s="49"/>
      <c r="IUW242" s="49"/>
      <c r="IUX242" s="49"/>
      <c r="IUY242" s="99"/>
      <c r="IUZ242" s="98"/>
      <c r="IVA242" s="49"/>
      <c r="IVB242" s="405"/>
      <c r="IVC242" s="405"/>
      <c r="IVD242" s="277"/>
      <c r="IVE242" s="277"/>
      <c r="IVF242" s="277"/>
      <c r="IVG242" s="277"/>
      <c r="IVH242" s="277"/>
      <c r="IVI242" s="277"/>
      <c r="IVJ242" s="277"/>
      <c r="IVK242" s="277"/>
      <c r="IVL242" s="402"/>
      <c r="IVM242" s="404"/>
      <c r="IVN242" s="49"/>
      <c r="IVO242" s="49"/>
      <c r="IVP242" s="49"/>
      <c r="IVQ242" s="99"/>
      <c r="IVR242" s="98"/>
      <c r="IVS242" s="49"/>
      <c r="IVT242" s="405"/>
      <c r="IVU242" s="405"/>
      <c r="IVV242" s="277"/>
      <c r="IVW242" s="277"/>
      <c r="IVX242" s="277"/>
      <c r="IVY242" s="277"/>
      <c r="IVZ242" s="277"/>
      <c r="IWA242" s="277"/>
      <c r="IWB242" s="277"/>
      <c r="IWC242" s="277"/>
      <c r="IWD242" s="402"/>
      <c r="IWE242" s="404"/>
      <c r="IWF242" s="49"/>
      <c r="IWG242" s="49"/>
      <c r="IWH242" s="49"/>
      <c r="IWI242" s="99"/>
      <c r="IWJ242" s="98"/>
      <c r="IWK242" s="49"/>
      <c r="IWL242" s="405"/>
      <c r="IWM242" s="405"/>
      <c r="IWN242" s="277"/>
      <c r="IWO242" s="277"/>
      <c r="IWP242" s="277"/>
      <c r="IWQ242" s="277"/>
      <c r="IWR242" s="277"/>
      <c r="IWS242" s="277"/>
      <c r="IWT242" s="277"/>
      <c r="IWU242" s="277"/>
      <c r="IWV242" s="402"/>
      <c r="IWW242" s="404"/>
      <c r="IWX242" s="49"/>
      <c r="IWY242" s="49"/>
      <c r="IWZ242" s="49"/>
      <c r="IXA242" s="99"/>
      <c r="IXB242" s="98"/>
      <c r="IXC242" s="49"/>
      <c r="IXD242" s="405"/>
      <c r="IXE242" s="405"/>
      <c r="IXF242" s="277"/>
      <c r="IXG242" s="277"/>
      <c r="IXH242" s="277"/>
      <c r="IXI242" s="277"/>
      <c r="IXJ242" s="277"/>
      <c r="IXK242" s="277"/>
      <c r="IXL242" s="277"/>
      <c r="IXM242" s="277"/>
      <c r="IXN242" s="402"/>
      <c r="IXO242" s="404"/>
      <c r="IXP242" s="49"/>
      <c r="IXQ242" s="49"/>
      <c r="IXR242" s="49"/>
      <c r="IXS242" s="99"/>
      <c r="IXT242" s="98"/>
      <c r="IXU242" s="49"/>
      <c r="IXV242" s="405"/>
      <c r="IXW242" s="405"/>
      <c r="IXX242" s="277"/>
      <c r="IXY242" s="277"/>
      <c r="IXZ242" s="277"/>
      <c r="IYA242" s="277"/>
      <c r="IYB242" s="277"/>
      <c r="IYC242" s="277"/>
      <c r="IYD242" s="277"/>
      <c r="IYE242" s="277"/>
      <c r="IYF242" s="402"/>
      <c r="IYG242" s="404"/>
      <c r="IYH242" s="49"/>
      <c r="IYI242" s="49"/>
      <c r="IYJ242" s="49"/>
      <c r="IYK242" s="99"/>
      <c r="IYL242" s="98"/>
      <c r="IYM242" s="49"/>
      <c r="IYN242" s="405"/>
      <c r="IYO242" s="405"/>
      <c r="IYP242" s="277"/>
      <c r="IYQ242" s="277"/>
      <c r="IYR242" s="277"/>
      <c r="IYS242" s="277"/>
      <c r="IYT242" s="277"/>
      <c r="IYU242" s="277"/>
      <c r="IYV242" s="277"/>
      <c r="IYW242" s="277"/>
      <c r="IYX242" s="402"/>
      <c r="IYY242" s="404"/>
      <c r="IYZ242" s="49"/>
      <c r="IZA242" s="49"/>
      <c r="IZB242" s="49"/>
      <c r="IZC242" s="99"/>
      <c r="IZD242" s="98"/>
      <c r="IZE242" s="49"/>
      <c r="IZF242" s="405"/>
      <c r="IZG242" s="405"/>
      <c r="IZH242" s="277"/>
      <c r="IZI242" s="277"/>
      <c r="IZJ242" s="277"/>
      <c r="IZK242" s="277"/>
      <c r="IZL242" s="277"/>
      <c r="IZM242" s="277"/>
      <c r="IZN242" s="277"/>
      <c r="IZO242" s="277"/>
      <c r="IZP242" s="402"/>
      <c r="IZQ242" s="404"/>
      <c r="IZR242" s="49"/>
      <c r="IZS242" s="49"/>
      <c r="IZT242" s="49"/>
      <c r="IZU242" s="99"/>
      <c r="IZV242" s="98"/>
      <c r="IZW242" s="49"/>
      <c r="IZX242" s="405"/>
      <c r="IZY242" s="405"/>
      <c r="IZZ242" s="277"/>
      <c r="JAA242" s="277"/>
      <c r="JAB242" s="277"/>
      <c r="JAC242" s="277"/>
      <c r="JAD242" s="277"/>
      <c r="JAE242" s="277"/>
      <c r="JAF242" s="277"/>
      <c r="JAG242" s="277"/>
      <c r="JAH242" s="402"/>
      <c r="JAI242" s="404"/>
      <c r="JAJ242" s="49"/>
      <c r="JAK242" s="49"/>
      <c r="JAL242" s="49"/>
      <c r="JAM242" s="99"/>
      <c r="JAN242" s="98"/>
      <c r="JAO242" s="49"/>
      <c r="JAP242" s="405"/>
      <c r="JAQ242" s="405"/>
      <c r="JAR242" s="277"/>
      <c r="JAS242" s="277"/>
      <c r="JAT242" s="277"/>
      <c r="JAU242" s="277"/>
      <c r="JAV242" s="277"/>
      <c r="JAW242" s="277"/>
      <c r="JAX242" s="277"/>
      <c r="JAY242" s="277"/>
      <c r="JAZ242" s="402"/>
      <c r="JBA242" s="404"/>
      <c r="JBB242" s="49"/>
      <c r="JBC242" s="49"/>
      <c r="JBD242" s="49"/>
      <c r="JBE242" s="99"/>
      <c r="JBF242" s="98"/>
      <c r="JBG242" s="49"/>
      <c r="JBH242" s="405"/>
      <c r="JBI242" s="405"/>
      <c r="JBJ242" s="277"/>
      <c r="JBK242" s="277"/>
      <c r="JBL242" s="277"/>
      <c r="JBM242" s="277"/>
      <c r="JBN242" s="277"/>
      <c r="JBO242" s="277"/>
      <c r="JBP242" s="277"/>
      <c r="JBQ242" s="277"/>
      <c r="JBR242" s="402"/>
      <c r="JBS242" s="404"/>
      <c r="JBT242" s="49"/>
      <c r="JBU242" s="49"/>
      <c r="JBV242" s="49"/>
      <c r="JBW242" s="99"/>
      <c r="JBX242" s="98"/>
      <c r="JBY242" s="49"/>
      <c r="JBZ242" s="405"/>
      <c r="JCA242" s="405"/>
      <c r="JCB242" s="277"/>
      <c r="JCC242" s="277"/>
      <c r="JCD242" s="277"/>
      <c r="JCE242" s="277"/>
      <c r="JCF242" s="277"/>
      <c r="JCG242" s="277"/>
      <c r="JCH242" s="277"/>
      <c r="JCI242" s="277"/>
      <c r="JCJ242" s="402"/>
      <c r="JCK242" s="404"/>
      <c r="JCL242" s="49"/>
      <c r="JCM242" s="49"/>
      <c r="JCN242" s="49"/>
      <c r="JCO242" s="99"/>
      <c r="JCP242" s="98"/>
      <c r="JCQ242" s="49"/>
      <c r="JCR242" s="405"/>
      <c r="JCS242" s="405"/>
      <c r="JCT242" s="277"/>
      <c r="JCU242" s="277"/>
      <c r="JCV242" s="277"/>
      <c r="JCW242" s="277"/>
      <c r="JCX242" s="277"/>
      <c r="JCY242" s="277"/>
      <c r="JCZ242" s="277"/>
      <c r="JDA242" s="277"/>
      <c r="JDB242" s="402"/>
      <c r="JDC242" s="404"/>
      <c r="JDD242" s="49"/>
      <c r="JDE242" s="49"/>
      <c r="JDF242" s="49"/>
      <c r="JDG242" s="99"/>
      <c r="JDH242" s="98"/>
      <c r="JDI242" s="49"/>
      <c r="JDJ242" s="405"/>
      <c r="JDK242" s="405"/>
      <c r="JDL242" s="277"/>
      <c r="JDM242" s="277"/>
      <c r="JDN242" s="277"/>
      <c r="JDO242" s="277"/>
      <c r="JDP242" s="277"/>
      <c r="JDQ242" s="277"/>
      <c r="JDR242" s="277"/>
      <c r="JDS242" s="277"/>
      <c r="JDT242" s="402"/>
      <c r="JDU242" s="404"/>
      <c r="JDV242" s="49"/>
      <c r="JDW242" s="49"/>
      <c r="JDX242" s="49"/>
      <c r="JDY242" s="99"/>
      <c r="JDZ242" s="98"/>
      <c r="JEA242" s="49"/>
      <c r="JEB242" s="405"/>
      <c r="JEC242" s="405"/>
      <c r="JED242" s="277"/>
      <c r="JEE242" s="277"/>
      <c r="JEF242" s="277"/>
      <c r="JEG242" s="277"/>
      <c r="JEH242" s="277"/>
      <c r="JEI242" s="277"/>
      <c r="JEJ242" s="277"/>
      <c r="JEK242" s="277"/>
      <c r="JEL242" s="402"/>
      <c r="JEM242" s="404"/>
      <c r="JEN242" s="49"/>
      <c r="JEO242" s="49"/>
      <c r="JEP242" s="49"/>
      <c r="JEQ242" s="99"/>
      <c r="JER242" s="98"/>
      <c r="JES242" s="49"/>
      <c r="JET242" s="405"/>
      <c r="JEU242" s="405"/>
      <c r="JEV242" s="277"/>
      <c r="JEW242" s="277"/>
      <c r="JEX242" s="277"/>
      <c r="JEY242" s="277"/>
      <c r="JEZ242" s="277"/>
      <c r="JFA242" s="277"/>
      <c r="JFB242" s="277"/>
      <c r="JFC242" s="277"/>
      <c r="JFD242" s="402"/>
      <c r="JFE242" s="404"/>
      <c r="JFF242" s="49"/>
      <c r="JFG242" s="49"/>
      <c r="JFH242" s="49"/>
      <c r="JFI242" s="99"/>
      <c r="JFJ242" s="98"/>
      <c r="JFK242" s="49"/>
      <c r="JFL242" s="405"/>
      <c r="JFM242" s="405"/>
      <c r="JFN242" s="277"/>
      <c r="JFO242" s="277"/>
      <c r="JFP242" s="277"/>
      <c r="JFQ242" s="277"/>
      <c r="JFR242" s="277"/>
      <c r="JFS242" s="277"/>
      <c r="JFT242" s="277"/>
      <c r="JFU242" s="277"/>
      <c r="JFV242" s="402"/>
      <c r="JFW242" s="404"/>
      <c r="JFX242" s="49"/>
      <c r="JFY242" s="49"/>
      <c r="JFZ242" s="49"/>
      <c r="JGA242" s="99"/>
      <c r="JGB242" s="98"/>
      <c r="JGC242" s="49"/>
      <c r="JGD242" s="405"/>
      <c r="JGE242" s="405"/>
      <c r="JGF242" s="277"/>
      <c r="JGG242" s="277"/>
      <c r="JGH242" s="277"/>
      <c r="JGI242" s="277"/>
      <c r="JGJ242" s="277"/>
      <c r="JGK242" s="277"/>
      <c r="JGL242" s="277"/>
      <c r="JGM242" s="277"/>
      <c r="JGN242" s="402"/>
      <c r="JGO242" s="404"/>
      <c r="JGP242" s="49"/>
      <c r="JGQ242" s="49"/>
      <c r="JGR242" s="49"/>
      <c r="JGS242" s="99"/>
      <c r="JGT242" s="98"/>
      <c r="JGU242" s="49"/>
      <c r="JGV242" s="405"/>
      <c r="JGW242" s="405"/>
      <c r="JGX242" s="277"/>
      <c r="JGY242" s="277"/>
      <c r="JGZ242" s="277"/>
      <c r="JHA242" s="277"/>
      <c r="JHB242" s="277"/>
      <c r="JHC242" s="277"/>
      <c r="JHD242" s="277"/>
      <c r="JHE242" s="277"/>
      <c r="JHF242" s="402"/>
      <c r="JHG242" s="404"/>
      <c r="JHH242" s="49"/>
      <c r="JHI242" s="49"/>
      <c r="JHJ242" s="49"/>
      <c r="JHK242" s="99"/>
      <c r="JHL242" s="98"/>
      <c r="JHM242" s="49"/>
      <c r="JHN242" s="405"/>
      <c r="JHO242" s="405"/>
      <c r="JHP242" s="277"/>
      <c r="JHQ242" s="277"/>
      <c r="JHR242" s="277"/>
      <c r="JHS242" s="277"/>
      <c r="JHT242" s="277"/>
      <c r="JHU242" s="277"/>
      <c r="JHV242" s="277"/>
      <c r="JHW242" s="277"/>
      <c r="JHX242" s="402"/>
      <c r="JHY242" s="404"/>
      <c r="JHZ242" s="49"/>
      <c r="JIA242" s="49"/>
      <c r="JIB242" s="49"/>
      <c r="JIC242" s="99"/>
      <c r="JID242" s="98"/>
      <c r="JIE242" s="49"/>
      <c r="JIF242" s="405"/>
      <c r="JIG242" s="405"/>
      <c r="JIH242" s="277"/>
      <c r="JII242" s="277"/>
      <c r="JIJ242" s="277"/>
      <c r="JIK242" s="277"/>
      <c r="JIL242" s="277"/>
      <c r="JIM242" s="277"/>
      <c r="JIN242" s="277"/>
      <c r="JIO242" s="277"/>
      <c r="JIP242" s="402"/>
      <c r="JIQ242" s="404"/>
      <c r="JIR242" s="49"/>
      <c r="JIS242" s="49"/>
      <c r="JIT242" s="49"/>
      <c r="JIU242" s="99"/>
      <c r="JIV242" s="98"/>
      <c r="JIW242" s="49"/>
      <c r="JIX242" s="405"/>
      <c r="JIY242" s="405"/>
      <c r="JIZ242" s="277"/>
      <c r="JJA242" s="277"/>
      <c r="JJB242" s="277"/>
      <c r="JJC242" s="277"/>
      <c r="JJD242" s="277"/>
      <c r="JJE242" s="277"/>
      <c r="JJF242" s="277"/>
      <c r="JJG242" s="277"/>
      <c r="JJH242" s="402"/>
      <c r="JJI242" s="404"/>
      <c r="JJJ242" s="49"/>
      <c r="JJK242" s="49"/>
      <c r="JJL242" s="49"/>
      <c r="JJM242" s="99"/>
      <c r="JJN242" s="98"/>
      <c r="JJO242" s="49"/>
      <c r="JJP242" s="405"/>
      <c r="JJQ242" s="405"/>
      <c r="JJR242" s="277"/>
      <c r="JJS242" s="277"/>
      <c r="JJT242" s="277"/>
      <c r="JJU242" s="277"/>
      <c r="JJV242" s="277"/>
      <c r="JJW242" s="277"/>
      <c r="JJX242" s="277"/>
      <c r="JJY242" s="277"/>
      <c r="JJZ242" s="402"/>
      <c r="JKA242" s="404"/>
      <c r="JKB242" s="49"/>
      <c r="JKC242" s="49"/>
      <c r="JKD242" s="49"/>
      <c r="JKE242" s="99"/>
      <c r="JKF242" s="98"/>
      <c r="JKG242" s="49"/>
      <c r="JKH242" s="405"/>
      <c r="JKI242" s="405"/>
      <c r="JKJ242" s="277"/>
      <c r="JKK242" s="277"/>
      <c r="JKL242" s="277"/>
      <c r="JKM242" s="277"/>
      <c r="JKN242" s="277"/>
      <c r="JKO242" s="277"/>
      <c r="JKP242" s="277"/>
      <c r="JKQ242" s="277"/>
      <c r="JKR242" s="402"/>
      <c r="JKS242" s="404"/>
      <c r="JKT242" s="49"/>
      <c r="JKU242" s="49"/>
      <c r="JKV242" s="49"/>
      <c r="JKW242" s="99"/>
      <c r="JKX242" s="98"/>
      <c r="JKY242" s="49"/>
      <c r="JKZ242" s="405"/>
      <c r="JLA242" s="405"/>
      <c r="JLB242" s="277"/>
      <c r="JLC242" s="277"/>
      <c r="JLD242" s="277"/>
      <c r="JLE242" s="277"/>
      <c r="JLF242" s="277"/>
      <c r="JLG242" s="277"/>
      <c r="JLH242" s="277"/>
      <c r="JLI242" s="277"/>
      <c r="JLJ242" s="402"/>
      <c r="JLK242" s="404"/>
      <c r="JLL242" s="49"/>
      <c r="JLM242" s="49"/>
      <c r="JLN242" s="49"/>
      <c r="JLO242" s="99"/>
      <c r="JLP242" s="98"/>
      <c r="JLQ242" s="49"/>
      <c r="JLR242" s="405"/>
      <c r="JLS242" s="405"/>
      <c r="JLT242" s="277"/>
      <c r="JLU242" s="277"/>
      <c r="JLV242" s="277"/>
      <c r="JLW242" s="277"/>
      <c r="JLX242" s="277"/>
      <c r="JLY242" s="277"/>
      <c r="JLZ242" s="277"/>
      <c r="JMA242" s="277"/>
      <c r="JMB242" s="402"/>
      <c r="JMC242" s="404"/>
      <c r="JMD242" s="49"/>
      <c r="JME242" s="49"/>
      <c r="JMF242" s="49"/>
      <c r="JMG242" s="99"/>
      <c r="JMH242" s="98"/>
      <c r="JMI242" s="49"/>
      <c r="JMJ242" s="405"/>
      <c r="JMK242" s="405"/>
      <c r="JML242" s="277"/>
      <c r="JMM242" s="277"/>
      <c r="JMN242" s="277"/>
      <c r="JMO242" s="277"/>
      <c r="JMP242" s="277"/>
      <c r="JMQ242" s="277"/>
      <c r="JMR242" s="277"/>
      <c r="JMS242" s="277"/>
      <c r="JMT242" s="402"/>
      <c r="JMU242" s="404"/>
      <c r="JMV242" s="49"/>
      <c r="JMW242" s="49"/>
      <c r="JMX242" s="49"/>
      <c r="JMY242" s="99"/>
      <c r="JMZ242" s="98"/>
      <c r="JNA242" s="49"/>
      <c r="JNB242" s="405"/>
      <c r="JNC242" s="405"/>
      <c r="JND242" s="277"/>
      <c r="JNE242" s="277"/>
      <c r="JNF242" s="277"/>
      <c r="JNG242" s="277"/>
      <c r="JNH242" s="277"/>
      <c r="JNI242" s="277"/>
      <c r="JNJ242" s="277"/>
      <c r="JNK242" s="277"/>
      <c r="JNL242" s="402"/>
      <c r="JNM242" s="404"/>
      <c r="JNN242" s="49"/>
      <c r="JNO242" s="49"/>
      <c r="JNP242" s="49"/>
      <c r="JNQ242" s="99"/>
      <c r="JNR242" s="98"/>
      <c r="JNS242" s="49"/>
      <c r="JNT242" s="405"/>
      <c r="JNU242" s="405"/>
      <c r="JNV242" s="277"/>
      <c r="JNW242" s="277"/>
      <c r="JNX242" s="277"/>
      <c r="JNY242" s="277"/>
      <c r="JNZ242" s="277"/>
      <c r="JOA242" s="277"/>
      <c r="JOB242" s="277"/>
      <c r="JOC242" s="277"/>
      <c r="JOD242" s="402"/>
      <c r="JOE242" s="404"/>
      <c r="JOF242" s="49"/>
      <c r="JOG242" s="49"/>
      <c r="JOH242" s="49"/>
      <c r="JOI242" s="99"/>
      <c r="JOJ242" s="98"/>
      <c r="JOK242" s="49"/>
      <c r="JOL242" s="405"/>
      <c r="JOM242" s="405"/>
      <c r="JON242" s="277"/>
      <c r="JOO242" s="277"/>
      <c r="JOP242" s="277"/>
      <c r="JOQ242" s="277"/>
      <c r="JOR242" s="277"/>
      <c r="JOS242" s="277"/>
      <c r="JOT242" s="277"/>
      <c r="JOU242" s="277"/>
      <c r="JOV242" s="402"/>
      <c r="JOW242" s="404"/>
      <c r="JOX242" s="49"/>
      <c r="JOY242" s="49"/>
      <c r="JOZ242" s="49"/>
      <c r="JPA242" s="99"/>
      <c r="JPB242" s="98"/>
      <c r="JPC242" s="49"/>
      <c r="JPD242" s="405"/>
      <c r="JPE242" s="405"/>
      <c r="JPF242" s="277"/>
      <c r="JPG242" s="277"/>
      <c r="JPH242" s="277"/>
      <c r="JPI242" s="277"/>
      <c r="JPJ242" s="277"/>
      <c r="JPK242" s="277"/>
      <c r="JPL242" s="277"/>
      <c r="JPM242" s="277"/>
      <c r="JPN242" s="402"/>
      <c r="JPO242" s="404"/>
      <c r="JPP242" s="49"/>
      <c r="JPQ242" s="49"/>
      <c r="JPR242" s="49"/>
      <c r="JPS242" s="99"/>
      <c r="JPT242" s="98"/>
      <c r="JPU242" s="49"/>
      <c r="JPV242" s="405"/>
      <c r="JPW242" s="405"/>
      <c r="JPX242" s="277"/>
      <c r="JPY242" s="277"/>
      <c r="JPZ242" s="277"/>
      <c r="JQA242" s="277"/>
      <c r="JQB242" s="277"/>
      <c r="JQC242" s="277"/>
      <c r="JQD242" s="277"/>
      <c r="JQE242" s="277"/>
      <c r="JQF242" s="402"/>
      <c r="JQG242" s="404"/>
      <c r="JQH242" s="49"/>
      <c r="JQI242" s="49"/>
      <c r="JQJ242" s="49"/>
      <c r="JQK242" s="99"/>
      <c r="JQL242" s="98"/>
      <c r="JQM242" s="49"/>
      <c r="JQN242" s="405"/>
      <c r="JQO242" s="405"/>
      <c r="JQP242" s="277"/>
      <c r="JQQ242" s="277"/>
      <c r="JQR242" s="277"/>
      <c r="JQS242" s="277"/>
      <c r="JQT242" s="277"/>
      <c r="JQU242" s="277"/>
      <c r="JQV242" s="277"/>
      <c r="JQW242" s="277"/>
      <c r="JQX242" s="402"/>
      <c r="JQY242" s="404"/>
      <c r="JQZ242" s="49"/>
      <c r="JRA242" s="49"/>
      <c r="JRB242" s="49"/>
      <c r="JRC242" s="99"/>
      <c r="JRD242" s="98"/>
      <c r="JRE242" s="49"/>
      <c r="JRF242" s="405"/>
      <c r="JRG242" s="405"/>
      <c r="JRH242" s="277"/>
      <c r="JRI242" s="277"/>
      <c r="JRJ242" s="277"/>
      <c r="JRK242" s="277"/>
      <c r="JRL242" s="277"/>
      <c r="JRM242" s="277"/>
      <c r="JRN242" s="277"/>
      <c r="JRO242" s="277"/>
      <c r="JRP242" s="402"/>
      <c r="JRQ242" s="404"/>
      <c r="JRR242" s="49"/>
      <c r="JRS242" s="49"/>
      <c r="JRT242" s="49"/>
      <c r="JRU242" s="99"/>
      <c r="JRV242" s="98"/>
      <c r="JRW242" s="49"/>
      <c r="JRX242" s="405"/>
      <c r="JRY242" s="405"/>
      <c r="JRZ242" s="277"/>
      <c r="JSA242" s="277"/>
      <c r="JSB242" s="277"/>
      <c r="JSC242" s="277"/>
      <c r="JSD242" s="277"/>
      <c r="JSE242" s="277"/>
      <c r="JSF242" s="277"/>
      <c r="JSG242" s="277"/>
      <c r="JSH242" s="402"/>
      <c r="JSI242" s="404"/>
      <c r="JSJ242" s="49"/>
      <c r="JSK242" s="49"/>
      <c r="JSL242" s="49"/>
      <c r="JSM242" s="99"/>
      <c r="JSN242" s="98"/>
      <c r="JSO242" s="49"/>
      <c r="JSP242" s="405"/>
      <c r="JSQ242" s="405"/>
      <c r="JSR242" s="277"/>
      <c r="JSS242" s="277"/>
      <c r="JST242" s="277"/>
      <c r="JSU242" s="277"/>
      <c r="JSV242" s="277"/>
      <c r="JSW242" s="277"/>
      <c r="JSX242" s="277"/>
      <c r="JSY242" s="277"/>
      <c r="JSZ242" s="402"/>
      <c r="JTA242" s="404"/>
      <c r="JTB242" s="49"/>
      <c r="JTC242" s="49"/>
      <c r="JTD242" s="49"/>
      <c r="JTE242" s="99"/>
      <c r="JTF242" s="98"/>
      <c r="JTG242" s="49"/>
      <c r="JTH242" s="405"/>
      <c r="JTI242" s="405"/>
      <c r="JTJ242" s="277"/>
      <c r="JTK242" s="277"/>
      <c r="JTL242" s="277"/>
      <c r="JTM242" s="277"/>
      <c r="JTN242" s="277"/>
      <c r="JTO242" s="277"/>
      <c r="JTP242" s="277"/>
      <c r="JTQ242" s="277"/>
      <c r="JTR242" s="402"/>
      <c r="JTS242" s="404"/>
      <c r="JTT242" s="49"/>
      <c r="JTU242" s="49"/>
      <c r="JTV242" s="49"/>
      <c r="JTW242" s="99"/>
      <c r="JTX242" s="98"/>
      <c r="JTY242" s="49"/>
      <c r="JTZ242" s="405"/>
      <c r="JUA242" s="405"/>
      <c r="JUB242" s="277"/>
      <c r="JUC242" s="277"/>
      <c r="JUD242" s="277"/>
      <c r="JUE242" s="277"/>
      <c r="JUF242" s="277"/>
      <c r="JUG242" s="277"/>
      <c r="JUH242" s="277"/>
      <c r="JUI242" s="277"/>
      <c r="JUJ242" s="402"/>
      <c r="JUK242" s="404"/>
      <c r="JUL242" s="49"/>
      <c r="JUM242" s="49"/>
      <c r="JUN242" s="49"/>
      <c r="JUO242" s="99"/>
      <c r="JUP242" s="98"/>
      <c r="JUQ242" s="49"/>
      <c r="JUR242" s="405"/>
      <c r="JUS242" s="405"/>
      <c r="JUT242" s="277"/>
      <c r="JUU242" s="277"/>
      <c r="JUV242" s="277"/>
      <c r="JUW242" s="277"/>
      <c r="JUX242" s="277"/>
      <c r="JUY242" s="277"/>
      <c r="JUZ242" s="277"/>
      <c r="JVA242" s="277"/>
      <c r="JVB242" s="402"/>
      <c r="JVC242" s="404"/>
      <c r="JVD242" s="49"/>
      <c r="JVE242" s="49"/>
      <c r="JVF242" s="49"/>
      <c r="JVG242" s="99"/>
      <c r="JVH242" s="98"/>
      <c r="JVI242" s="49"/>
      <c r="JVJ242" s="405"/>
      <c r="JVK242" s="405"/>
      <c r="JVL242" s="277"/>
      <c r="JVM242" s="277"/>
      <c r="JVN242" s="277"/>
      <c r="JVO242" s="277"/>
      <c r="JVP242" s="277"/>
      <c r="JVQ242" s="277"/>
      <c r="JVR242" s="277"/>
      <c r="JVS242" s="277"/>
      <c r="JVT242" s="402"/>
      <c r="JVU242" s="404"/>
      <c r="JVV242" s="49"/>
      <c r="JVW242" s="49"/>
      <c r="JVX242" s="49"/>
      <c r="JVY242" s="99"/>
      <c r="JVZ242" s="98"/>
      <c r="JWA242" s="49"/>
      <c r="JWB242" s="405"/>
      <c r="JWC242" s="405"/>
      <c r="JWD242" s="277"/>
      <c r="JWE242" s="277"/>
      <c r="JWF242" s="277"/>
      <c r="JWG242" s="277"/>
      <c r="JWH242" s="277"/>
      <c r="JWI242" s="277"/>
      <c r="JWJ242" s="277"/>
      <c r="JWK242" s="277"/>
      <c r="JWL242" s="402"/>
      <c r="JWM242" s="404"/>
      <c r="JWN242" s="49"/>
      <c r="JWO242" s="49"/>
      <c r="JWP242" s="49"/>
      <c r="JWQ242" s="99"/>
      <c r="JWR242" s="98"/>
      <c r="JWS242" s="49"/>
      <c r="JWT242" s="405"/>
      <c r="JWU242" s="405"/>
      <c r="JWV242" s="277"/>
      <c r="JWW242" s="277"/>
      <c r="JWX242" s="277"/>
      <c r="JWY242" s="277"/>
      <c r="JWZ242" s="277"/>
      <c r="JXA242" s="277"/>
      <c r="JXB242" s="277"/>
      <c r="JXC242" s="277"/>
      <c r="JXD242" s="402"/>
      <c r="JXE242" s="404"/>
      <c r="JXF242" s="49"/>
      <c r="JXG242" s="49"/>
      <c r="JXH242" s="49"/>
      <c r="JXI242" s="99"/>
      <c r="JXJ242" s="98"/>
      <c r="JXK242" s="49"/>
      <c r="JXL242" s="405"/>
      <c r="JXM242" s="405"/>
      <c r="JXN242" s="277"/>
      <c r="JXO242" s="277"/>
      <c r="JXP242" s="277"/>
      <c r="JXQ242" s="277"/>
      <c r="JXR242" s="277"/>
      <c r="JXS242" s="277"/>
      <c r="JXT242" s="277"/>
      <c r="JXU242" s="277"/>
      <c r="JXV242" s="402"/>
      <c r="JXW242" s="404"/>
      <c r="JXX242" s="49"/>
      <c r="JXY242" s="49"/>
      <c r="JXZ242" s="49"/>
      <c r="JYA242" s="99"/>
      <c r="JYB242" s="98"/>
      <c r="JYC242" s="49"/>
      <c r="JYD242" s="405"/>
      <c r="JYE242" s="405"/>
      <c r="JYF242" s="277"/>
      <c r="JYG242" s="277"/>
      <c r="JYH242" s="277"/>
      <c r="JYI242" s="277"/>
      <c r="JYJ242" s="277"/>
      <c r="JYK242" s="277"/>
      <c r="JYL242" s="277"/>
      <c r="JYM242" s="277"/>
      <c r="JYN242" s="402"/>
      <c r="JYO242" s="404"/>
      <c r="JYP242" s="49"/>
      <c r="JYQ242" s="49"/>
      <c r="JYR242" s="49"/>
      <c r="JYS242" s="99"/>
      <c r="JYT242" s="98"/>
      <c r="JYU242" s="49"/>
      <c r="JYV242" s="405"/>
      <c r="JYW242" s="405"/>
      <c r="JYX242" s="277"/>
      <c r="JYY242" s="277"/>
      <c r="JYZ242" s="277"/>
      <c r="JZA242" s="277"/>
      <c r="JZB242" s="277"/>
      <c r="JZC242" s="277"/>
      <c r="JZD242" s="277"/>
      <c r="JZE242" s="277"/>
      <c r="JZF242" s="402"/>
      <c r="JZG242" s="404"/>
      <c r="JZH242" s="49"/>
      <c r="JZI242" s="49"/>
      <c r="JZJ242" s="49"/>
      <c r="JZK242" s="99"/>
      <c r="JZL242" s="98"/>
      <c r="JZM242" s="49"/>
      <c r="JZN242" s="405"/>
      <c r="JZO242" s="405"/>
      <c r="JZP242" s="277"/>
      <c r="JZQ242" s="277"/>
      <c r="JZR242" s="277"/>
      <c r="JZS242" s="277"/>
      <c r="JZT242" s="277"/>
      <c r="JZU242" s="277"/>
      <c r="JZV242" s="277"/>
      <c r="JZW242" s="277"/>
      <c r="JZX242" s="402"/>
      <c r="JZY242" s="404"/>
      <c r="JZZ242" s="49"/>
      <c r="KAA242" s="49"/>
      <c r="KAB242" s="49"/>
      <c r="KAC242" s="99"/>
      <c r="KAD242" s="98"/>
      <c r="KAE242" s="49"/>
      <c r="KAF242" s="405"/>
      <c r="KAG242" s="405"/>
      <c r="KAH242" s="277"/>
      <c r="KAI242" s="277"/>
      <c r="KAJ242" s="277"/>
      <c r="KAK242" s="277"/>
      <c r="KAL242" s="277"/>
      <c r="KAM242" s="277"/>
      <c r="KAN242" s="277"/>
      <c r="KAO242" s="277"/>
      <c r="KAP242" s="402"/>
      <c r="KAQ242" s="404"/>
      <c r="KAR242" s="49"/>
      <c r="KAS242" s="49"/>
      <c r="KAT242" s="49"/>
      <c r="KAU242" s="99"/>
      <c r="KAV242" s="98"/>
      <c r="KAW242" s="49"/>
      <c r="KAX242" s="405"/>
      <c r="KAY242" s="405"/>
      <c r="KAZ242" s="277"/>
      <c r="KBA242" s="277"/>
      <c r="KBB242" s="277"/>
      <c r="KBC242" s="277"/>
      <c r="KBD242" s="277"/>
      <c r="KBE242" s="277"/>
      <c r="KBF242" s="277"/>
      <c r="KBG242" s="277"/>
      <c r="KBH242" s="402"/>
      <c r="KBI242" s="404"/>
      <c r="KBJ242" s="49"/>
      <c r="KBK242" s="49"/>
      <c r="KBL242" s="49"/>
      <c r="KBM242" s="99"/>
      <c r="KBN242" s="98"/>
      <c r="KBO242" s="49"/>
      <c r="KBP242" s="405"/>
      <c r="KBQ242" s="405"/>
      <c r="KBR242" s="277"/>
      <c r="KBS242" s="277"/>
      <c r="KBT242" s="277"/>
      <c r="KBU242" s="277"/>
      <c r="KBV242" s="277"/>
      <c r="KBW242" s="277"/>
      <c r="KBX242" s="277"/>
      <c r="KBY242" s="277"/>
      <c r="KBZ242" s="402"/>
      <c r="KCA242" s="404"/>
      <c r="KCB242" s="49"/>
      <c r="KCC242" s="49"/>
      <c r="KCD242" s="49"/>
      <c r="KCE242" s="99"/>
      <c r="KCF242" s="98"/>
      <c r="KCG242" s="49"/>
      <c r="KCH242" s="405"/>
      <c r="KCI242" s="405"/>
      <c r="KCJ242" s="277"/>
      <c r="KCK242" s="277"/>
      <c r="KCL242" s="277"/>
      <c r="KCM242" s="277"/>
      <c r="KCN242" s="277"/>
      <c r="KCO242" s="277"/>
      <c r="KCP242" s="277"/>
      <c r="KCQ242" s="277"/>
      <c r="KCR242" s="402"/>
      <c r="KCS242" s="404"/>
      <c r="KCT242" s="49"/>
      <c r="KCU242" s="49"/>
      <c r="KCV242" s="49"/>
      <c r="KCW242" s="99"/>
      <c r="KCX242" s="98"/>
      <c r="KCY242" s="49"/>
      <c r="KCZ242" s="405"/>
      <c r="KDA242" s="405"/>
      <c r="KDB242" s="277"/>
      <c r="KDC242" s="277"/>
      <c r="KDD242" s="277"/>
      <c r="KDE242" s="277"/>
      <c r="KDF242" s="277"/>
      <c r="KDG242" s="277"/>
      <c r="KDH242" s="277"/>
      <c r="KDI242" s="277"/>
      <c r="KDJ242" s="402"/>
      <c r="KDK242" s="404"/>
      <c r="KDL242" s="49"/>
      <c r="KDM242" s="49"/>
      <c r="KDN242" s="49"/>
      <c r="KDO242" s="99"/>
      <c r="KDP242" s="98"/>
      <c r="KDQ242" s="49"/>
      <c r="KDR242" s="405"/>
      <c r="KDS242" s="405"/>
      <c r="KDT242" s="277"/>
      <c r="KDU242" s="277"/>
      <c r="KDV242" s="277"/>
      <c r="KDW242" s="277"/>
      <c r="KDX242" s="277"/>
      <c r="KDY242" s="277"/>
      <c r="KDZ242" s="277"/>
      <c r="KEA242" s="277"/>
      <c r="KEB242" s="402"/>
      <c r="KEC242" s="404"/>
      <c r="KED242" s="49"/>
      <c r="KEE242" s="49"/>
      <c r="KEF242" s="49"/>
      <c r="KEG242" s="99"/>
      <c r="KEH242" s="98"/>
      <c r="KEI242" s="49"/>
      <c r="KEJ242" s="405"/>
      <c r="KEK242" s="405"/>
      <c r="KEL242" s="277"/>
      <c r="KEM242" s="277"/>
      <c r="KEN242" s="277"/>
      <c r="KEO242" s="277"/>
      <c r="KEP242" s="277"/>
      <c r="KEQ242" s="277"/>
      <c r="KER242" s="277"/>
      <c r="KES242" s="277"/>
      <c r="KET242" s="402"/>
      <c r="KEU242" s="404"/>
      <c r="KEV242" s="49"/>
      <c r="KEW242" s="49"/>
      <c r="KEX242" s="49"/>
      <c r="KEY242" s="99"/>
      <c r="KEZ242" s="98"/>
      <c r="KFA242" s="49"/>
      <c r="KFB242" s="405"/>
      <c r="KFC242" s="405"/>
      <c r="KFD242" s="277"/>
      <c r="KFE242" s="277"/>
      <c r="KFF242" s="277"/>
      <c r="KFG242" s="277"/>
      <c r="KFH242" s="277"/>
      <c r="KFI242" s="277"/>
      <c r="KFJ242" s="277"/>
      <c r="KFK242" s="277"/>
      <c r="KFL242" s="402"/>
      <c r="KFM242" s="404"/>
      <c r="KFN242" s="49"/>
      <c r="KFO242" s="49"/>
      <c r="KFP242" s="49"/>
      <c r="KFQ242" s="99"/>
      <c r="KFR242" s="98"/>
      <c r="KFS242" s="49"/>
      <c r="KFT242" s="405"/>
      <c r="KFU242" s="405"/>
      <c r="KFV242" s="277"/>
      <c r="KFW242" s="277"/>
      <c r="KFX242" s="277"/>
      <c r="KFY242" s="277"/>
      <c r="KFZ242" s="277"/>
      <c r="KGA242" s="277"/>
      <c r="KGB242" s="277"/>
      <c r="KGC242" s="277"/>
      <c r="KGD242" s="402"/>
      <c r="KGE242" s="404"/>
      <c r="KGF242" s="49"/>
      <c r="KGG242" s="49"/>
      <c r="KGH242" s="49"/>
      <c r="KGI242" s="99"/>
      <c r="KGJ242" s="98"/>
      <c r="KGK242" s="49"/>
      <c r="KGL242" s="405"/>
      <c r="KGM242" s="405"/>
      <c r="KGN242" s="277"/>
      <c r="KGO242" s="277"/>
      <c r="KGP242" s="277"/>
      <c r="KGQ242" s="277"/>
      <c r="KGR242" s="277"/>
      <c r="KGS242" s="277"/>
      <c r="KGT242" s="277"/>
      <c r="KGU242" s="277"/>
      <c r="KGV242" s="402"/>
      <c r="KGW242" s="404"/>
      <c r="KGX242" s="49"/>
      <c r="KGY242" s="49"/>
      <c r="KGZ242" s="49"/>
      <c r="KHA242" s="99"/>
      <c r="KHB242" s="98"/>
      <c r="KHC242" s="49"/>
      <c r="KHD242" s="405"/>
      <c r="KHE242" s="405"/>
      <c r="KHF242" s="277"/>
      <c r="KHG242" s="277"/>
      <c r="KHH242" s="277"/>
      <c r="KHI242" s="277"/>
      <c r="KHJ242" s="277"/>
      <c r="KHK242" s="277"/>
      <c r="KHL242" s="277"/>
      <c r="KHM242" s="277"/>
      <c r="KHN242" s="402"/>
      <c r="KHO242" s="404"/>
      <c r="KHP242" s="49"/>
      <c r="KHQ242" s="49"/>
      <c r="KHR242" s="49"/>
      <c r="KHS242" s="99"/>
      <c r="KHT242" s="98"/>
      <c r="KHU242" s="49"/>
      <c r="KHV242" s="405"/>
      <c r="KHW242" s="405"/>
      <c r="KHX242" s="277"/>
      <c r="KHY242" s="277"/>
      <c r="KHZ242" s="277"/>
      <c r="KIA242" s="277"/>
      <c r="KIB242" s="277"/>
      <c r="KIC242" s="277"/>
      <c r="KID242" s="277"/>
      <c r="KIE242" s="277"/>
      <c r="KIF242" s="402"/>
      <c r="KIG242" s="404"/>
      <c r="KIH242" s="49"/>
      <c r="KII242" s="49"/>
      <c r="KIJ242" s="49"/>
      <c r="KIK242" s="99"/>
      <c r="KIL242" s="98"/>
      <c r="KIM242" s="49"/>
      <c r="KIN242" s="405"/>
      <c r="KIO242" s="405"/>
      <c r="KIP242" s="277"/>
      <c r="KIQ242" s="277"/>
      <c r="KIR242" s="277"/>
      <c r="KIS242" s="277"/>
      <c r="KIT242" s="277"/>
      <c r="KIU242" s="277"/>
      <c r="KIV242" s="277"/>
      <c r="KIW242" s="277"/>
      <c r="KIX242" s="402"/>
      <c r="KIY242" s="404"/>
      <c r="KIZ242" s="49"/>
      <c r="KJA242" s="49"/>
      <c r="KJB242" s="49"/>
      <c r="KJC242" s="99"/>
      <c r="KJD242" s="98"/>
      <c r="KJE242" s="49"/>
      <c r="KJF242" s="405"/>
      <c r="KJG242" s="405"/>
      <c r="KJH242" s="277"/>
      <c r="KJI242" s="277"/>
      <c r="KJJ242" s="277"/>
      <c r="KJK242" s="277"/>
      <c r="KJL242" s="277"/>
      <c r="KJM242" s="277"/>
      <c r="KJN242" s="277"/>
      <c r="KJO242" s="277"/>
      <c r="KJP242" s="402"/>
      <c r="KJQ242" s="404"/>
      <c r="KJR242" s="49"/>
      <c r="KJS242" s="49"/>
      <c r="KJT242" s="49"/>
      <c r="KJU242" s="99"/>
      <c r="KJV242" s="98"/>
      <c r="KJW242" s="49"/>
      <c r="KJX242" s="405"/>
      <c r="KJY242" s="405"/>
      <c r="KJZ242" s="277"/>
      <c r="KKA242" s="277"/>
      <c r="KKB242" s="277"/>
      <c r="KKC242" s="277"/>
      <c r="KKD242" s="277"/>
      <c r="KKE242" s="277"/>
      <c r="KKF242" s="277"/>
      <c r="KKG242" s="277"/>
      <c r="KKH242" s="402"/>
      <c r="KKI242" s="404"/>
      <c r="KKJ242" s="49"/>
      <c r="KKK242" s="49"/>
      <c r="KKL242" s="49"/>
      <c r="KKM242" s="99"/>
      <c r="KKN242" s="98"/>
      <c r="KKO242" s="49"/>
      <c r="KKP242" s="405"/>
      <c r="KKQ242" s="405"/>
      <c r="KKR242" s="277"/>
      <c r="KKS242" s="277"/>
      <c r="KKT242" s="277"/>
      <c r="KKU242" s="277"/>
      <c r="KKV242" s="277"/>
      <c r="KKW242" s="277"/>
      <c r="KKX242" s="277"/>
      <c r="KKY242" s="277"/>
      <c r="KKZ242" s="402"/>
      <c r="KLA242" s="404"/>
      <c r="KLB242" s="49"/>
      <c r="KLC242" s="49"/>
      <c r="KLD242" s="49"/>
      <c r="KLE242" s="99"/>
      <c r="KLF242" s="98"/>
      <c r="KLG242" s="49"/>
      <c r="KLH242" s="405"/>
      <c r="KLI242" s="405"/>
      <c r="KLJ242" s="277"/>
      <c r="KLK242" s="277"/>
      <c r="KLL242" s="277"/>
      <c r="KLM242" s="277"/>
      <c r="KLN242" s="277"/>
      <c r="KLO242" s="277"/>
      <c r="KLP242" s="277"/>
      <c r="KLQ242" s="277"/>
      <c r="KLR242" s="402"/>
      <c r="KLS242" s="404"/>
      <c r="KLT242" s="49"/>
      <c r="KLU242" s="49"/>
      <c r="KLV242" s="49"/>
      <c r="KLW242" s="99"/>
      <c r="KLX242" s="98"/>
      <c r="KLY242" s="49"/>
      <c r="KLZ242" s="405"/>
      <c r="KMA242" s="405"/>
      <c r="KMB242" s="277"/>
      <c r="KMC242" s="277"/>
      <c r="KMD242" s="277"/>
      <c r="KME242" s="277"/>
      <c r="KMF242" s="277"/>
      <c r="KMG242" s="277"/>
      <c r="KMH242" s="277"/>
      <c r="KMI242" s="277"/>
      <c r="KMJ242" s="402"/>
      <c r="KMK242" s="404"/>
      <c r="KML242" s="49"/>
      <c r="KMM242" s="49"/>
      <c r="KMN242" s="49"/>
      <c r="KMO242" s="99"/>
      <c r="KMP242" s="98"/>
      <c r="KMQ242" s="49"/>
      <c r="KMR242" s="405"/>
      <c r="KMS242" s="405"/>
      <c r="KMT242" s="277"/>
      <c r="KMU242" s="277"/>
      <c r="KMV242" s="277"/>
      <c r="KMW242" s="277"/>
      <c r="KMX242" s="277"/>
      <c r="KMY242" s="277"/>
      <c r="KMZ242" s="277"/>
      <c r="KNA242" s="277"/>
      <c r="KNB242" s="402"/>
      <c r="KNC242" s="404"/>
      <c r="KND242" s="49"/>
      <c r="KNE242" s="49"/>
      <c r="KNF242" s="49"/>
      <c r="KNG242" s="99"/>
      <c r="KNH242" s="98"/>
      <c r="KNI242" s="49"/>
      <c r="KNJ242" s="405"/>
      <c r="KNK242" s="405"/>
      <c r="KNL242" s="277"/>
      <c r="KNM242" s="277"/>
      <c r="KNN242" s="277"/>
      <c r="KNO242" s="277"/>
      <c r="KNP242" s="277"/>
      <c r="KNQ242" s="277"/>
      <c r="KNR242" s="277"/>
      <c r="KNS242" s="277"/>
      <c r="KNT242" s="402"/>
      <c r="KNU242" s="404"/>
      <c r="KNV242" s="49"/>
      <c r="KNW242" s="49"/>
      <c r="KNX242" s="49"/>
      <c r="KNY242" s="99"/>
      <c r="KNZ242" s="98"/>
      <c r="KOA242" s="49"/>
      <c r="KOB242" s="405"/>
      <c r="KOC242" s="405"/>
      <c r="KOD242" s="277"/>
      <c r="KOE242" s="277"/>
      <c r="KOF242" s="277"/>
      <c r="KOG242" s="277"/>
      <c r="KOH242" s="277"/>
      <c r="KOI242" s="277"/>
      <c r="KOJ242" s="277"/>
      <c r="KOK242" s="277"/>
      <c r="KOL242" s="402"/>
      <c r="KOM242" s="404"/>
      <c r="KON242" s="49"/>
      <c r="KOO242" s="49"/>
      <c r="KOP242" s="49"/>
      <c r="KOQ242" s="99"/>
      <c r="KOR242" s="98"/>
      <c r="KOS242" s="49"/>
      <c r="KOT242" s="405"/>
      <c r="KOU242" s="405"/>
      <c r="KOV242" s="277"/>
      <c r="KOW242" s="277"/>
      <c r="KOX242" s="277"/>
      <c r="KOY242" s="277"/>
      <c r="KOZ242" s="277"/>
      <c r="KPA242" s="277"/>
      <c r="KPB242" s="277"/>
      <c r="KPC242" s="277"/>
      <c r="KPD242" s="402"/>
      <c r="KPE242" s="404"/>
      <c r="KPF242" s="49"/>
      <c r="KPG242" s="49"/>
      <c r="KPH242" s="49"/>
      <c r="KPI242" s="99"/>
      <c r="KPJ242" s="98"/>
      <c r="KPK242" s="49"/>
      <c r="KPL242" s="405"/>
      <c r="KPM242" s="405"/>
      <c r="KPN242" s="277"/>
      <c r="KPO242" s="277"/>
      <c r="KPP242" s="277"/>
      <c r="KPQ242" s="277"/>
      <c r="KPR242" s="277"/>
      <c r="KPS242" s="277"/>
      <c r="KPT242" s="277"/>
      <c r="KPU242" s="277"/>
      <c r="KPV242" s="402"/>
      <c r="KPW242" s="404"/>
      <c r="KPX242" s="49"/>
      <c r="KPY242" s="49"/>
      <c r="KPZ242" s="49"/>
      <c r="KQA242" s="99"/>
      <c r="KQB242" s="98"/>
      <c r="KQC242" s="49"/>
      <c r="KQD242" s="405"/>
      <c r="KQE242" s="405"/>
      <c r="KQF242" s="277"/>
      <c r="KQG242" s="277"/>
      <c r="KQH242" s="277"/>
      <c r="KQI242" s="277"/>
      <c r="KQJ242" s="277"/>
      <c r="KQK242" s="277"/>
      <c r="KQL242" s="277"/>
      <c r="KQM242" s="277"/>
      <c r="KQN242" s="402"/>
      <c r="KQO242" s="404"/>
      <c r="KQP242" s="49"/>
      <c r="KQQ242" s="49"/>
      <c r="KQR242" s="49"/>
      <c r="KQS242" s="99"/>
      <c r="KQT242" s="98"/>
      <c r="KQU242" s="49"/>
      <c r="KQV242" s="405"/>
      <c r="KQW242" s="405"/>
      <c r="KQX242" s="277"/>
      <c r="KQY242" s="277"/>
      <c r="KQZ242" s="277"/>
      <c r="KRA242" s="277"/>
      <c r="KRB242" s="277"/>
      <c r="KRC242" s="277"/>
      <c r="KRD242" s="277"/>
      <c r="KRE242" s="277"/>
      <c r="KRF242" s="402"/>
      <c r="KRG242" s="404"/>
      <c r="KRH242" s="49"/>
      <c r="KRI242" s="49"/>
      <c r="KRJ242" s="49"/>
      <c r="KRK242" s="99"/>
      <c r="KRL242" s="98"/>
      <c r="KRM242" s="49"/>
      <c r="KRN242" s="405"/>
      <c r="KRO242" s="405"/>
      <c r="KRP242" s="277"/>
      <c r="KRQ242" s="277"/>
      <c r="KRR242" s="277"/>
      <c r="KRS242" s="277"/>
      <c r="KRT242" s="277"/>
      <c r="KRU242" s="277"/>
      <c r="KRV242" s="277"/>
      <c r="KRW242" s="277"/>
      <c r="KRX242" s="402"/>
      <c r="KRY242" s="404"/>
      <c r="KRZ242" s="49"/>
      <c r="KSA242" s="49"/>
      <c r="KSB242" s="49"/>
      <c r="KSC242" s="99"/>
      <c r="KSD242" s="98"/>
      <c r="KSE242" s="49"/>
      <c r="KSF242" s="405"/>
      <c r="KSG242" s="405"/>
      <c r="KSH242" s="277"/>
      <c r="KSI242" s="277"/>
      <c r="KSJ242" s="277"/>
      <c r="KSK242" s="277"/>
      <c r="KSL242" s="277"/>
      <c r="KSM242" s="277"/>
      <c r="KSN242" s="277"/>
      <c r="KSO242" s="277"/>
      <c r="KSP242" s="402"/>
      <c r="KSQ242" s="404"/>
      <c r="KSR242" s="49"/>
      <c r="KSS242" s="49"/>
      <c r="KST242" s="49"/>
      <c r="KSU242" s="99"/>
      <c r="KSV242" s="98"/>
      <c r="KSW242" s="49"/>
      <c r="KSX242" s="405"/>
      <c r="KSY242" s="405"/>
      <c r="KSZ242" s="277"/>
      <c r="KTA242" s="277"/>
      <c r="KTB242" s="277"/>
      <c r="KTC242" s="277"/>
      <c r="KTD242" s="277"/>
      <c r="KTE242" s="277"/>
      <c r="KTF242" s="277"/>
      <c r="KTG242" s="277"/>
      <c r="KTH242" s="402"/>
      <c r="KTI242" s="404"/>
      <c r="KTJ242" s="49"/>
      <c r="KTK242" s="49"/>
      <c r="KTL242" s="49"/>
      <c r="KTM242" s="99"/>
      <c r="KTN242" s="98"/>
      <c r="KTO242" s="49"/>
      <c r="KTP242" s="405"/>
      <c r="KTQ242" s="405"/>
      <c r="KTR242" s="277"/>
      <c r="KTS242" s="277"/>
      <c r="KTT242" s="277"/>
      <c r="KTU242" s="277"/>
      <c r="KTV242" s="277"/>
      <c r="KTW242" s="277"/>
      <c r="KTX242" s="277"/>
      <c r="KTY242" s="277"/>
      <c r="KTZ242" s="402"/>
      <c r="KUA242" s="404"/>
      <c r="KUB242" s="49"/>
      <c r="KUC242" s="49"/>
      <c r="KUD242" s="49"/>
      <c r="KUE242" s="99"/>
      <c r="KUF242" s="98"/>
      <c r="KUG242" s="49"/>
      <c r="KUH242" s="405"/>
      <c r="KUI242" s="405"/>
      <c r="KUJ242" s="277"/>
      <c r="KUK242" s="277"/>
      <c r="KUL242" s="277"/>
      <c r="KUM242" s="277"/>
      <c r="KUN242" s="277"/>
      <c r="KUO242" s="277"/>
      <c r="KUP242" s="277"/>
      <c r="KUQ242" s="277"/>
      <c r="KUR242" s="402"/>
      <c r="KUS242" s="404"/>
      <c r="KUT242" s="49"/>
      <c r="KUU242" s="49"/>
      <c r="KUV242" s="49"/>
      <c r="KUW242" s="99"/>
      <c r="KUX242" s="98"/>
      <c r="KUY242" s="49"/>
      <c r="KUZ242" s="405"/>
      <c r="KVA242" s="405"/>
      <c r="KVB242" s="277"/>
      <c r="KVC242" s="277"/>
      <c r="KVD242" s="277"/>
      <c r="KVE242" s="277"/>
      <c r="KVF242" s="277"/>
      <c r="KVG242" s="277"/>
      <c r="KVH242" s="277"/>
      <c r="KVI242" s="277"/>
      <c r="KVJ242" s="402"/>
      <c r="KVK242" s="404"/>
      <c r="KVL242" s="49"/>
      <c r="KVM242" s="49"/>
      <c r="KVN242" s="49"/>
      <c r="KVO242" s="99"/>
      <c r="KVP242" s="98"/>
      <c r="KVQ242" s="49"/>
      <c r="KVR242" s="405"/>
      <c r="KVS242" s="405"/>
      <c r="KVT242" s="277"/>
      <c r="KVU242" s="277"/>
      <c r="KVV242" s="277"/>
      <c r="KVW242" s="277"/>
      <c r="KVX242" s="277"/>
      <c r="KVY242" s="277"/>
      <c r="KVZ242" s="277"/>
      <c r="KWA242" s="277"/>
      <c r="KWB242" s="402"/>
      <c r="KWC242" s="404"/>
      <c r="KWD242" s="49"/>
      <c r="KWE242" s="49"/>
      <c r="KWF242" s="49"/>
      <c r="KWG242" s="99"/>
      <c r="KWH242" s="98"/>
      <c r="KWI242" s="49"/>
      <c r="KWJ242" s="405"/>
      <c r="KWK242" s="405"/>
      <c r="KWL242" s="277"/>
      <c r="KWM242" s="277"/>
      <c r="KWN242" s="277"/>
      <c r="KWO242" s="277"/>
      <c r="KWP242" s="277"/>
      <c r="KWQ242" s="277"/>
      <c r="KWR242" s="277"/>
      <c r="KWS242" s="277"/>
      <c r="KWT242" s="402"/>
      <c r="KWU242" s="404"/>
      <c r="KWV242" s="49"/>
      <c r="KWW242" s="49"/>
      <c r="KWX242" s="49"/>
      <c r="KWY242" s="99"/>
      <c r="KWZ242" s="98"/>
      <c r="KXA242" s="49"/>
      <c r="KXB242" s="405"/>
      <c r="KXC242" s="405"/>
      <c r="KXD242" s="277"/>
      <c r="KXE242" s="277"/>
      <c r="KXF242" s="277"/>
      <c r="KXG242" s="277"/>
      <c r="KXH242" s="277"/>
      <c r="KXI242" s="277"/>
      <c r="KXJ242" s="277"/>
      <c r="KXK242" s="277"/>
      <c r="KXL242" s="402"/>
      <c r="KXM242" s="404"/>
      <c r="KXN242" s="49"/>
      <c r="KXO242" s="49"/>
      <c r="KXP242" s="49"/>
      <c r="KXQ242" s="99"/>
      <c r="KXR242" s="98"/>
      <c r="KXS242" s="49"/>
      <c r="KXT242" s="405"/>
      <c r="KXU242" s="405"/>
      <c r="KXV242" s="277"/>
      <c r="KXW242" s="277"/>
      <c r="KXX242" s="277"/>
      <c r="KXY242" s="277"/>
      <c r="KXZ242" s="277"/>
      <c r="KYA242" s="277"/>
      <c r="KYB242" s="277"/>
      <c r="KYC242" s="277"/>
      <c r="KYD242" s="402"/>
      <c r="KYE242" s="404"/>
      <c r="KYF242" s="49"/>
      <c r="KYG242" s="49"/>
      <c r="KYH242" s="49"/>
      <c r="KYI242" s="99"/>
      <c r="KYJ242" s="98"/>
      <c r="KYK242" s="49"/>
      <c r="KYL242" s="405"/>
      <c r="KYM242" s="405"/>
      <c r="KYN242" s="277"/>
      <c r="KYO242" s="277"/>
      <c r="KYP242" s="277"/>
      <c r="KYQ242" s="277"/>
      <c r="KYR242" s="277"/>
      <c r="KYS242" s="277"/>
      <c r="KYT242" s="277"/>
      <c r="KYU242" s="277"/>
      <c r="KYV242" s="402"/>
      <c r="KYW242" s="404"/>
      <c r="KYX242" s="49"/>
      <c r="KYY242" s="49"/>
      <c r="KYZ242" s="49"/>
      <c r="KZA242" s="99"/>
      <c r="KZB242" s="98"/>
      <c r="KZC242" s="49"/>
      <c r="KZD242" s="405"/>
      <c r="KZE242" s="405"/>
      <c r="KZF242" s="277"/>
      <c r="KZG242" s="277"/>
      <c r="KZH242" s="277"/>
      <c r="KZI242" s="277"/>
      <c r="KZJ242" s="277"/>
      <c r="KZK242" s="277"/>
      <c r="KZL242" s="277"/>
      <c r="KZM242" s="277"/>
      <c r="KZN242" s="402"/>
      <c r="KZO242" s="404"/>
      <c r="KZP242" s="49"/>
      <c r="KZQ242" s="49"/>
      <c r="KZR242" s="49"/>
      <c r="KZS242" s="99"/>
      <c r="KZT242" s="98"/>
      <c r="KZU242" s="49"/>
      <c r="KZV242" s="405"/>
      <c r="KZW242" s="405"/>
      <c r="KZX242" s="277"/>
      <c r="KZY242" s="277"/>
      <c r="KZZ242" s="277"/>
      <c r="LAA242" s="277"/>
      <c r="LAB242" s="277"/>
      <c r="LAC242" s="277"/>
      <c r="LAD242" s="277"/>
      <c r="LAE242" s="277"/>
      <c r="LAF242" s="402"/>
      <c r="LAG242" s="404"/>
      <c r="LAH242" s="49"/>
      <c r="LAI242" s="49"/>
      <c r="LAJ242" s="49"/>
      <c r="LAK242" s="99"/>
      <c r="LAL242" s="98"/>
      <c r="LAM242" s="49"/>
      <c r="LAN242" s="405"/>
      <c r="LAO242" s="405"/>
      <c r="LAP242" s="277"/>
      <c r="LAQ242" s="277"/>
      <c r="LAR242" s="277"/>
      <c r="LAS242" s="277"/>
      <c r="LAT242" s="277"/>
      <c r="LAU242" s="277"/>
      <c r="LAV242" s="277"/>
      <c r="LAW242" s="277"/>
      <c r="LAX242" s="402"/>
      <c r="LAY242" s="404"/>
      <c r="LAZ242" s="49"/>
      <c r="LBA242" s="49"/>
      <c r="LBB242" s="49"/>
      <c r="LBC242" s="99"/>
      <c r="LBD242" s="98"/>
      <c r="LBE242" s="49"/>
      <c r="LBF242" s="405"/>
      <c r="LBG242" s="405"/>
      <c r="LBH242" s="277"/>
      <c r="LBI242" s="277"/>
      <c r="LBJ242" s="277"/>
      <c r="LBK242" s="277"/>
      <c r="LBL242" s="277"/>
      <c r="LBM242" s="277"/>
      <c r="LBN242" s="277"/>
      <c r="LBO242" s="277"/>
      <c r="LBP242" s="402"/>
      <c r="LBQ242" s="404"/>
      <c r="LBR242" s="49"/>
      <c r="LBS242" s="49"/>
      <c r="LBT242" s="49"/>
      <c r="LBU242" s="99"/>
      <c r="LBV242" s="98"/>
      <c r="LBW242" s="49"/>
      <c r="LBX242" s="405"/>
      <c r="LBY242" s="405"/>
      <c r="LBZ242" s="277"/>
      <c r="LCA242" s="277"/>
      <c r="LCB242" s="277"/>
      <c r="LCC242" s="277"/>
      <c r="LCD242" s="277"/>
      <c r="LCE242" s="277"/>
      <c r="LCF242" s="277"/>
      <c r="LCG242" s="277"/>
      <c r="LCH242" s="402"/>
      <c r="LCI242" s="404"/>
      <c r="LCJ242" s="49"/>
      <c r="LCK242" s="49"/>
      <c r="LCL242" s="49"/>
      <c r="LCM242" s="99"/>
      <c r="LCN242" s="98"/>
      <c r="LCO242" s="49"/>
      <c r="LCP242" s="405"/>
      <c r="LCQ242" s="405"/>
      <c r="LCR242" s="277"/>
      <c r="LCS242" s="277"/>
      <c r="LCT242" s="277"/>
      <c r="LCU242" s="277"/>
      <c r="LCV242" s="277"/>
      <c r="LCW242" s="277"/>
      <c r="LCX242" s="277"/>
      <c r="LCY242" s="277"/>
      <c r="LCZ242" s="402"/>
      <c r="LDA242" s="404"/>
      <c r="LDB242" s="49"/>
      <c r="LDC242" s="49"/>
      <c r="LDD242" s="49"/>
      <c r="LDE242" s="99"/>
      <c r="LDF242" s="98"/>
      <c r="LDG242" s="49"/>
      <c r="LDH242" s="405"/>
      <c r="LDI242" s="405"/>
      <c r="LDJ242" s="277"/>
      <c r="LDK242" s="277"/>
      <c r="LDL242" s="277"/>
      <c r="LDM242" s="277"/>
      <c r="LDN242" s="277"/>
      <c r="LDO242" s="277"/>
      <c r="LDP242" s="277"/>
      <c r="LDQ242" s="277"/>
      <c r="LDR242" s="402"/>
      <c r="LDS242" s="404"/>
      <c r="LDT242" s="49"/>
      <c r="LDU242" s="49"/>
      <c r="LDV242" s="49"/>
      <c r="LDW242" s="99"/>
      <c r="LDX242" s="98"/>
      <c r="LDY242" s="49"/>
      <c r="LDZ242" s="405"/>
      <c r="LEA242" s="405"/>
      <c r="LEB242" s="277"/>
      <c r="LEC242" s="277"/>
      <c r="LED242" s="277"/>
      <c r="LEE242" s="277"/>
      <c r="LEF242" s="277"/>
      <c r="LEG242" s="277"/>
      <c r="LEH242" s="277"/>
      <c r="LEI242" s="277"/>
      <c r="LEJ242" s="402"/>
      <c r="LEK242" s="404"/>
      <c r="LEL242" s="49"/>
      <c r="LEM242" s="49"/>
      <c r="LEN242" s="49"/>
      <c r="LEO242" s="99"/>
      <c r="LEP242" s="98"/>
      <c r="LEQ242" s="49"/>
      <c r="LER242" s="405"/>
      <c r="LES242" s="405"/>
      <c r="LET242" s="277"/>
      <c r="LEU242" s="277"/>
      <c r="LEV242" s="277"/>
      <c r="LEW242" s="277"/>
      <c r="LEX242" s="277"/>
      <c r="LEY242" s="277"/>
      <c r="LEZ242" s="277"/>
      <c r="LFA242" s="277"/>
      <c r="LFB242" s="402"/>
      <c r="LFC242" s="404"/>
      <c r="LFD242" s="49"/>
      <c r="LFE242" s="49"/>
      <c r="LFF242" s="49"/>
      <c r="LFG242" s="99"/>
      <c r="LFH242" s="98"/>
      <c r="LFI242" s="49"/>
      <c r="LFJ242" s="405"/>
      <c r="LFK242" s="405"/>
      <c r="LFL242" s="277"/>
      <c r="LFM242" s="277"/>
      <c r="LFN242" s="277"/>
      <c r="LFO242" s="277"/>
      <c r="LFP242" s="277"/>
      <c r="LFQ242" s="277"/>
      <c r="LFR242" s="277"/>
      <c r="LFS242" s="277"/>
      <c r="LFT242" s="402"/>
      <c r="LFU242" s="404"/>
      <c r="LFV242" s="49"/>
      <c r="LFW242" s="49"/>
      <c r="LFX242" s="49"/>
      <c r="LFY242" s="99"/>
      <c r="LFZ242" s="98"/>
      <c r="LGA242" s="49"/>
      <c r="LGB242" s="405"/>
      <c r="LGC242" s="405"/>
      <c r="LGD242" s="277"/>
      <c r="LGE242" s="277"/>
      <c r="LGF242" s="277"/>
      <c r="LGG242" s="277"/>
      <c r="LGH242" s="277"/>
      <c r="LGI242" s="277"/>
      <c r="LGJ242" s="277"/>
      <c r="LGK242" s="277"/>
      <c r="LGL242" s="402"/>
      <c r="LGM242" s="404"/>
      <c r="LGN242" s="49"/>
      <c r="LGO242" s="49"/>
      <c r="LGP242" s="49"/>
      <c r="LGQ242" s="99"/>
      <c r="LGR242" s="98"/>
      <c r="LGS242" s="49"/>
      <c r="LGT242" s="405"/>
      <c r="LGU242" s="405"/>
      <c r="LGV242" s="277"/>
      <c r="LGW242" s="277"/>
      <c r="LGX242" s="277"/>
      <c r="LGY242" s="277"/>
      <c r="LGZ242" s="277"/>
      <c r="LHA242" s="277"/>
      <c r="LHB242" s="277"/>
      <c r="LHC242" s="277"/>
      <c r="LHD242" s="402"/>
      <c r="LHE242" s="404"/>
      <c r="LHF242" s="49"/>
      <c r="LHG242" s="49"/>
      <c r="LHH242" s="49"/>
      <c r="LHI242" s="99"/>
      <c r="LHJ242" s="98"/>
      <c r="LHK242" s="49"/>
      <c r="LHL242" s="405"/>
      <c r="LHM242" s="405"/>
      <c r="LHN242" s="277"/>
      <c r="LHO242" s="277"/>
      <c r="LHP242" s="277"/>
      <c r="LHQ242" s="277"/>
      <c r="LHR242" s="277"/>
      <c r="LHS242" s="277"/>
      <c r="LHT242" s="277"/>
      <c r="LHU242" s="277"/>
      <c r="LHV242" s="402"/>
      <c r="LHW242" s="404"/>
      <c r="LHX242" s="49"/>
      <c r="LHY242" s="49"/>
      <c r="LHZ242" s="49"/>
      <c r="LIA242" s="99"/>
      <c r="LIB242" s="98"/>
      <c r="LIC242" s="49"/>
      <c r="LID242" s="405"/>
      <c r="LIE242" s="405"/>
      <c r="LIF242" s="277"/>
      <c r="LIG242" s="277"/>
      <c r="LIH242" s="277"/>
      <c r="LII242" s="277"/>
      <c r="LIJ242" s="277"/>
      <c r="LIK242" s="277"/>
      <c r="LIL242" s="277"/>
      <c r="LIM242" s="277"/>
      <c r="LIN242" s="402"/>
      <c r="LIO242" s="404"/>
      <c r="LIP242" s="49"/>
      <c r="LIQ242" s="49"/>
      <c r="LIR242" s="49"/>
      <c r="LIS242" s="99"/>
      <c r="LIT242" s="98"/>
      <c r="LIU242" s="49"/>
      <c r="LIV242" s="405"/>
      <c r="LIW242" s="405"/>
      <c r="LIX242" s="277"/>
      <c r="LIY242" s="277"/>
      <c r="LIZ242" s="277"/>
      <c r="LJA242" s="277"/>
      <c r="LJB242" s="277"/>
      <c r="LJC242" s="277"/>
      <c r="LJD242" s="277"/>
      <c r="LJE242" s="277"/>
      <c r="LJF242" s="402"/>
      <c r="LJG242" s="404"/>
      <c r="LJH242" s="49"/>
      <c r="LJI242" s="49"/>
      <c r="LJJ242" s="49"/>
      <c r="LJK242" s="99"/>
      <c r="LJL242" s="98"/>
      <c r="LJM242" s="49"/>
      <c r="LJN242" s="405"/>
      <c r="LJO242" s="405"/>
      <c r="LJP242" s="277"/>
      <c r="LJQ242" s="277"/>
      <c r="LJR242" s="277"/>
      <c r="LJS242" s="277"/>
      <c r="LJT242" s="277"/>
      <c r="LJU242" s="277"/>
      <c r="LJV242" s="277"/>
      <c r="LJW242" s="277"/>
      <c r="LJX242" s="402"/>
      <c r="LJY242" s="404"/>
      <c r="LJZ242" s="49"/>
      <c r="LKA242" s="49"/>
      <c r="LKB242" s="49"/>
      <c r="LKC242" s="99"/>
      <c r="LKD242" s="98"/>
      <c r="LKE242" s="49"/>
      <c r="LKF242" s="405"/>
      <c r="LKG242" s="405"/>
      <c r="LKH242" s="277"/>
      <c r="LKI242" s="277"/>
      <c r="LKJ242" s="277"/>
      <c r="LKK242" s="277"/>
      <c r="LKL242" s="277"/>
      <c r="LKM242" s="277"/>
      <c r="LKN242" s="277"/>
      <c r="LKO242" s="277"/>
      <c r="LKP242" s="402"/>
      <c r="LKQ242" s="404"/>
      <c r="LKR242" s="49"/>
      <c r="LKS242" s="49"/>
      <c r="LKT242" s="49"/>
      <c r="LKU242" s="99"/>
      <c r="LKV242" s="98"/>
      <c r="LKW242" s="49"/>
      <c r="LKX242" s="405"/>
      <c r="LKY242" s="405"/>
      <c r="LKZ242" s="277"/>
      <c r="LLA242" s="277"/>
      <c r="LLB242" s="277"/>
      <c r="LLC242" s="277"/>
      <c r="LLD242" s="277"/>
      <c r="LLE242" s="277"/>
      <c r="LLF242" s="277"/>
      <c r="LLG242" s="277"/>
      <c r="LLH242" s="402"/>
      <c r="LLI242" s="404"/>
      <c r="LLJ242" s="49"/>
      <c r="LLK242" s="49"/>
      <c r="LLL242" s="49"/>
      <c r="LLM242" s="99"/>
      <c r="LLN242" s="98"/>
      <c r="LLO242" s="49"/>
      <c r="LLP242" s="405"/>
      <c r="LLQ242" s="405"/>
      <c r="LLR242" s="277"/>
      <c r="LLS242" s="277"/>
      <c r="LLT242" s="277"/>
      <c r="LLU242" s="277"/>
      <c r="LLV242" s="277"/>
      <c r="LLW242" s="277"/>
      <c r="LLX242" s="277"/>
      <c r="LLY242" s="277"/>
      <c r="LLZ242" s="402"/>
      <c r="LMA242" s="404"/>
      <c r="LMB242" s="49"/>
      <c r="LMC242" s="49"/>
      <c r="LMD242" s="49"/>
      <c r="LME242" s="99"/>
      <c r="LMF242" s="98"/>
      <c r="LMG242" s="49"/>
      <c r="LMH242" s="405"/>
      <c r="LMI242" s="405"/>
      <c r="LMJ242" s="277"/>
      <c r="LMK242" s="277"/>
      <c r="LML242" s="277"/>
      <c r="LMM242" s="277"/>
      <c r="LMN242" s="277"/>
      <c r="LMO242" s="277"/>
      <c r="LMP242" s="277"/>
      <c r="LMQ242" s="277"/>
      <c r="LMR242" s="402"/>
      <c r="LMS242" s="404"/>
      <c r="LMT242" s="49"/>
      <c r="LMU242" s="49"/>
      <c r="LMV242" s="49"/>
      <c r="LMW242" s="99"/>
      <c r="LMX242" s="98"/>
      <c r="LMY242" s="49"/>
      <c r="LMZ242" s="405"/>
      <c r="LNA242" s="405"/>
      <c r="LNB242" s="277"/>
      <c r="LNC242" s="277"/>
      <c r="LND242" s="277"/>
      <c r="LNE242" s="277"/>
      <c r="LNF242" s="277"/>
      <c r="LNG242" s="277"/>
      <c r="LNH242" s="277"/>
      <c r="LNI242" s="277"/>
      <c r="LNJ242" s="402"/>
      <c r="LNK242" s="404"/>
      <c r="LNL242" s="49"/>
      <c r="LNM242" s="49"/>
      <c r="LNN242" s="49"/>
      <c r="LNO242" s="99"/>
      <c r="LNP242" s="98"/>
      <c r="LNQ242" s="49"/>
      <c r="LNR242" s="405"/>
      <c r="LNS242" s="405"/>
      <c r="LNT242" s="277"/>
      <c r="LNU242" s="277"/>
      <c r="LNV242" s="277"/>
      <c r="LNW242" s="277"/>
      <c r="LNX242" s="277"/>
      <c r="LNY242" s="277"/>
      <c r="LNZ242" s="277"/>
      <c r="LOA242" s="277"/>
      <c r="LOB242" s="402"/>
      <c r="LOC242" s="404"/>
      <c r="LOD242" s="49"/>
      <c r="LOE242" s="49"/>
      <c r="LOF242" s="49"/>
      <c r="LOG242" s="99"/>
      <c r="LOH242" s="98"/>
      <c r="LOI242" s="49"/>
      <c r="LOJ242" s="405"/>
      <c r="LOK242" s="405"/>
      <c r="LOL242" s="277"/>
      <c r="LOM242" s="277"/>
      <c r="LON242" s="277"/>
      <c r="LOO242" s="277"/>
      <c r="LOP242" s="277"/>
      <c r="LOQ242" s="277"/>
      <c r="LOR242" s="277"/>
      <c r="LOS242" s="277"/>
      <c r="LOT242" s="402"/>
      <c r="LOU242" s="404"/>
      <c r="LOV242" s="49"/>
      <c r="LOW242" s="49"/>
      <c r="LOX242" s="49"/>
      <c r="LOY242" s="99"/>
      <c r="LOZ242" s="98"/>
      <c r="LPA242" s="49"/>
      <c r="LPB242" s="405"/>
      <c r="LPC242" s="405"/>
      <c r="LPD242" s="277"/>
      <c r="LPE242" s="277"/>
      <c r="LPF242" s="277"/>
      <c r="LPG242" s="277"/>
      <c r="LPH242" s="277"/>
      <c r="LPI242" s="277"/>
      <c r="LPJ242" s="277"/>
      <c r="LPK242" s="277"/>
      <c r="LPL242" s="402"/>
      <c r="LPM242" s="404"/>
      <c r="LPN242" s="49"/>
      <c r="LPO242" s="49"/>
      <c r="LPP242" s="49"/>
      <c r="LPQ242" s="99"/>
      <c r="LPR242" s="98"/>
      <c r="LPS242" s="49"/>
      <c r="LPT242" s="405"/>
      <c r="LPU242" s="405"/>
      <c r="LPV242" s="277"/>
      <c r="LPW242" s="277"/>
      <c r="LPX242" s="277"/>
      <c r="LPY242" s="277"/>
      <c r="LPZ242" s="277"/>
      <c r="LQA242" s="277"/>
      <c r="LQB242" s="277"/>
      <c r="LQC242" s="277"/>
      <c r="LQD242" s="402"/>
      <c r="LQE242" s="404"/>
      <c r="LQF242" s="49"/>
      <c r="LQG242" s="49"/>
      <c r="LQH242" s="49"/>
      <c r="LQI242" s="99"/>
      <c r="LQJ242" s="98"/>
      <c r="LQK242" s="49"/>
      <c r="LQL242" s="405"/>
      <c r="LQM242" s="405"/>
      <c r="LQN242" s="277"/>
      <c r="LQO242" s="277"/>
      <c r="LQP242" s="277"/>
      <c r="LQQ242" s="277"/>
      <c r="LQR242" s="277"/>
      <c r="LQS242" s="277"/>
      <c r="LQT242" s="277"/>
      <c r="LQU242" s="277"/>
      <c r="LQV242" s="402"/>
      <c r="LQW242" s="404"/>
      <c r="LQX242" s="49"/>
      <c r="LQY242" s="49"/>
      <c r="LQZ242" s="49"/>
      <c r="LRA242" s="99"/>
      <c r="LRB242" s="98"/>
      <c r="LRC242" s="49"/>
      <c r="LRD242" s="405"/>
      <c r="LRE242" s="405"/>
      <c r="LRF242" s="277"/>
      <c r="LRG242" s="277"/>
      <c r="LRH242" s="277"/>
      <c r="LRI242" s="277"/>
      <c r="LRJ242" s="277"/>
      <c r="LRK242" s="277"/>
      <c r="LRL242" s="277"/>
      <c r="LRM242" s="277"/>
      <c r="LRN242" s="402"/>
      <c r="LRO242" s="404"/>
      <c r="LRP242" s="49"/>
      <c r="LRQ242" s="49"/>
      <c r="LRR242" s="49"/>
      <c r="LRS242" s="99"/>
      <c r="LRT242" s="98"/>
      <c r="LRU242" s="49"/>
      <c r="LRV242" s="405"/>
      <c r="LRW242" s="405"/>
      <c r="LRX242" s="277"/>
      <c r="LRY242" s="277"/>
      <c r="LRZ242" s="277"/>
      <c r="LSA242" s="277"/>
      <c r="LSB242" s="277"/>
      <c r="LSC242" s="277"/>
      <c r="LSD242" s="277"/>
      <c r="LSE242" s="277"/>
      <c r="LSF242" s="402"/>
      <c r="LSG242" s="404"/>
      <c r="LSH242" s="49"/>
      <c r="LSI242" s="49"/>
      <c r="LSJ242" s="49"/>
      <c r="LSK242" s="99"/>
      <c r="LSL242" s="98"/>
      <c r="LSM242" s="49"/>
      <c r="LSN242" s="405"/>
      <c r="LSO242" s="405"/>
      <c r="LSP242" s="277"/>
      <c r="LSQ242" s="277"/>
      <c r="LSR242" s="277"/>
      <c r="LSS242" s="277"/>
      <c r="LST242" s="277"/>
      <c r="LSU242" s="277"/>
      <c r="LSV242" s="277"/>
      <c r="LSW242" s="277"/>
      <c r="LSX242" s="402"/>
      <c r="LSY242" s="404"/>
      <c r="LSZ242" s="49"/>
      <c r="LTA242" s="49"/>
      <c r="LTB242" s="49"/>
      <c r="LTC242" s="99"/>
      <c r="LTD242" s="98"/>
      <c r="LTE242" s="49"/>
      <c r="LTF242" s="405"/>
      <c r="LTG242" s="405"/>
      <c r="LTH242" s="277"/>
      <c r="LTI242" s="277"/>
      <c r="LTJ242" s="277"/>
      <c r="LTK242" s="277"/>
      <c r="LTL242" s="277"/>
      <c r="LTM242" s="277"/>
      <c r="LTN242" s="277"/>
      <c r="LTO242" s="277"/>
      <c r="LTP242" s="402"/>
      <c r="LTQ242" s="404"/>
      <c r="LTR242" s="49"/>
      <c r="LTS242" s="49"/>
      <c r="LTT242" s="49"/>
      <c r="LTU242" s="99"/>
      <c r="LTV242" s="98"/>
      <c r="LTW242" s="49"/>
      <c r="LTX242" s="405"/>
      <c r="LTY242" s="405"/>
      <c r="LTZ242" s="277"/>
      <c r="LUA242" s="277"/>
      <c r="LUB242" s="277"/>
      <c r="LUC242" s="277"/>
      <c r="LUD242" s="277"/>
      <c r="LUE242" s="277"/>
      <c r="LUF242" s="277"/>
      <c r="LUG242" s="277"/>
      <c r="LUH242" s="402"/>
      <c r="LUI242" s="404"/>
      <c r="LUJ242" s="49"/>
      <c r="LUK242" s="49"/>
      <c r="LUL242" s="49"/>
      <c r="LUM242" s="99"/>
      <c r="LUN242" s="98"/>
      <c r="LUO242" s="49"/>
      <c r="LUP242" s="405"/>
      <c r="LUQ242" s="405"/>
      <c r="LUR242" s="277"/>
      <c r="LUS242" s="277"/>
      <c r="LUT242" s="277"/>
      <c r="LUU242" s="277"/>
      <c r="LUV242" s="277"/>
      <c r="LUW242" s="277"/>
      <c r="LUX242" s="277"/>
      <c r="LUY242" s="277"/>
      <c r="LUZ242" s="402"/>
      <c r="LVA242" s="404"/>
      <c r="LVB242" s="49"/>
      <c r="LVC242" s="49"/>
      <c r="LVD242" s="49"/>
      <c r="LVE242" s="99"/>
      <c r="LVF242" s="98"/>
      <c r="LVG242" s="49"/>
      <c r="LVH242" s="405"/>
      <c r="LVI242" s="405"/>
      <c r="LVJ242" s="277"/>
      <c r="LVK242" s="277"/>
      <c r="LVL242" s="277"/>
      <c r="LVM242" s="277"/>
      <c r="LVN242" s="277"/>
      <c r="LVO242" s="277"/>
      <c r="LVP242" s="277"/>
      <c r="LVQ242" s="277"/>
      <c r="LVR242" s="402"/>
      <c r="LVS242" s="404"/>
      <c r="LVT242" s="49"/>
      <c r="LVU242" s="49"/>
      <c r="LVV242" s="49"/>
      <c r="LVW242" s="99"/>
      <c r="LVX242" s="98"/>
      <c r="LVY242" s="49"/>
      <c r="LVZ242" s="405"/>
      <c r="LWA242" s="405"/>
      <c r="LWB242" s="277"/>
      <c r="LWC242" s="277"/>
      <c r="LWD242" s="277"/>
      <c r="LWE242" s="277"/>
      <c r="LWF242" s="277"/>
      <c r="LWG242" s="277"/>
      <c r="LWH242" s="277"/>
      <c r="LWI242" s="277"/>
      <c r="LWJ242" s="402"/>
      <c r="LWK242" s="404"/>
      <c r="LWL242" s="49"/>
      <c r="LWM242" s="49"/>
      <c r="LWN242" s="49"/>
      <c r="LWO242" s="99"/>
      <c r="LWP242" s="98"/>
      <c r="LWQ242" s="49"/>
      <c r="LWR242" s="405"/>
      <c r="LWS242" s="405"/>
      <c r="LWT242" s="277"/>
      <c r="LWU242" s="277"/>
      <c r="LWV242" s="277"/>
      <c r="LWW242" s="277"/>
      <c r="LWX242" s="277"/>
      <c r="LWY242" s="277"/>
      <c r="LWZ242" s="277"/>
      <c r="LXA242" s="277"/>
      <c r="LXB242" s="402"/>
      <c r="LXC242" s="404"/>
      <c r="LXD242" s="49"/>
      <c r="LXE242" s="49"/>
      <c r="LXF242" s="49"/>
      <c r="LXG242" s="99"/>
      <c r="LXH242" s="98"/>
      <c r="LXI242" s="49"/>
      <c r="LXJ242" s="405"/>
      <c r="LXK242" s="405"/>
      <c r="LXL242" s="277"/>
      <c r="LXM242" s="277"/>
      <c r="LXN242" s="277"/>
      <c r="LXO242" s="277"/>
      <c r="LXP242" s="277"/>
      <c r="LXQ242" s="277"/>
      <c r="LXR242" s="277"/>
      <c r="LXS242" s="277"/>
      <c r="LXT242" s="402"/>
      <c r="LXU242" s="404"/>
      <c r="LXV242" s="49"/>
      <c r="LXW242" s="49"/>
      <c r="LXX242" s="49"/>
      <c r="LXY242" s="99"/>
      <c r="LXZ242" s="98"/>
      <c r="LYA242" s="49"/>
      <c r="LYB242" s="405"/>
      <c r="LYC242" s="405"/>
      <c r="LYD242" s="277"/>
      <c r="LYE242" s="277"/>
      <c r="LYF242" s="277"/>
      <c r="LYG242" s="277"/>
      <c r="LYH242" s="277"/>
      <c r="LYI242" s="277"/>
      <c r="LYJ242" s="277"/>
      <c r="LYK242" s="277"/>
      <c r="LYL242" s="402"/>
      <c r="LYM242" s="404"/>
      <c r="LYN242" s="49"/>
      <c r="LYO242" s="49"/>
      <c r="LYP242" s="49"/>
      <c r="LYQ242" s="99"/>
      <c r="LYR242" s="98"/>
      <c r="LYS242" s="49"/>
      <c r="LYT242" s="405"/>
      <c r="LYU242" s="405"/>
      <c r="LYV242" s="277"/>
      <c r="LYW242" s="277"/>
      <c r="LYX242" s="277"/>
      <c r="LYY242" s="277"/>
      <c r="LYZ242" s="277"/>
      <c r="LZA242" s="277"/>
      <c r="LZB242" s="277"/>
      <c r="LZC242" s="277"/>
      <c r="LZD242" s="402"/>
      <c r="LZE242" s="404"/>
      <c r="LZF242" s="49"/>
      <c r="LZG242" s="49"/>
      <c r="LZH242" s="49"/>
      <c r="LZI242" s="99"/>
      <c r="LZJ242" s="98"/>
      <c r="LZK242" s="49"/>
      <c r="LZL242" s="405"/>
      <c r="LZM242" s="405"/>
      <c r="LZN242" s="277"/>
      <c r="LZO242" s="277"/>
      <c r="LZP242" s="277"/>
      <c r="LZQ242" s="277"/>
      <c r="LZR242" s="277"/>
      <c r="LZS242" s="277"/>
      <c r="LZT242" s="277"/>
      <c r="LZU242" s="277"/>
      <c r="LZV242" s="402"/>
      <c r="LZW242" s="404"/>
      <c r="LZX242" s="49"/>
      <c r="LZY242" s="49"/>
      <c r="LZZ242" s="49"/>
      <c r="MAA242" s="99"/>
      <c r="MAB242" s="98"/>
      <c r="MAC242" s="49"/>
      <c r="MAD242" s="405"/>
      <c r="MAE242" s="405"/>
      <c r="MAF242" s="277"/>
      <c r="MAG242" s="277"/>
      <c r="MAH242" s="277"/>
      <c r="MAI242" s="277"/>
      <c r="MAJ242" s="277"/>
      <c r="MAK242" s="277"/>
      <c r="MAL242" s="277"/>
      <c r="MAM242" s="277"/>
      <c r="MAN242" s="402"/>
      <c r="MAO242" s="404"/>
      <c r="MAP242" s="49"/>
      <c r="MAQ242" s="49"/>
      <c r="MAR242" s="49"/>
      <c r="MAS242" s="99"/>
      <c r="MAT242" s="98"/>
      <c r="MAU242" s="49"/>
      <c r="MAV242" s="405"/>
      <c r="MAW242" s="405"/>
      <c r="MAX242" s="277"/>
      <c r="MAY242" s="277"/>
      <c r="MAZ242" s="277"/>
      <c r="MBA242" s="277"/>
      <c r="MBB242" s="277"/>
      <c r="MBC242" s="277"/>
      <c r="MBD242" s="277"/>
      <c r="MBE242" s="277"/>
      <c r="MBF242" s="402"/>
      <c r="MBG242" s="404"/>
      <c r="MBH242" s="49"/>
      <c r="MBI242" s="49"/>
      <c r="MBJ242" s="49"/>
      <c r="MBK242" s="99"/>
      <c r="MBL242" s="98"/>
      <c r="MBM242" s="49"/>
      <c r="MBN242" s="405"/>
      <c r="MBO242" s="405"/>
      <c r="MBP242" s="277"/>
      <c r="MBQ242" s="277"/>
      <c r="MBR242" s="277"/>
      <c r="MBS242" s="277"/>
      <c r="MBT242" s="277"/>
      <c r="MBU242" s="277"/>
      <c r="MBV242" s="277"/>
      <c r="MBW242" s="277"/>
      <c r="MBX242" s="402"/>
      <c r="MBY242" s="404"/>
      <c r="MBZ242" s="49"/>
      <c r="MCA242" s="49"/>
      <c r="MCB242" s="49"/>
      <c r="MCC242" s="99"/>
      <c r="MCD242" s="98"/>
      <c r="MCE242" s="49"/>
      <c r="MCF242" s="405"/>
      <c r="MCG242" s="405"/>
      <c r="MCH242" s="277"/>
      <c r="MCI242" s="277"/>
      <c r="MCJ242" s="277"/>
      <c r="MCK242" s="277"/>
      <c r="MCL242" s="277"/>
      <c r="MCM242" s="277"/>
      <c r="MCN242" s="277"/>
      <c r="MCO242" s="277"/>
      <c r="MCP242" s="402"/>
      <c r="MCQ242" s="404"/>
      <c r="MCR242" s="49"/>
      <c r="MCS242" s="49"/>
      <c r="MCT242" s="49"/>
      <c r="MCU242" s="99"/>
      <c r="MCV242" s="98"/>
      <c r="MCW242" s="49"/>
      <c r="MCX242" s="405"/>
      <c r="MCY242" s="405"/>
      <c r="MCZ242" s="277"/>
      <c r="MDA242" s="277"/>
      <c r="MDB242" s="277"/>
      <c r="MDC242" s="277"/>
      <c r="MDD242" s="277"/>
      <c r="MDE242" s="277"/>
      <c r="MDF242" s="277"/>
      <c r="MDG242" s="277"/>
      <c r="MDH242" s="402"/>
      <c r="MDI242" s="404"/>
      <c r="MDJ242" s="49"/>
      <c r="MDK242" s="49"/>
      <c r="MDL242" s="49"/>
      <c r="MDM242" s="99"/>
      <c r="MDN242" s="98"/>
      <c r="MDO242" s="49"/>
      <c r="MDP242" s="405"/>
      <c r="MDQ242" s="405"/>
      <c r="MDR242" s="277"/>
      <c r="MDS242" s="277"/>
      <c r="MDT242" s="277"/>
      <c r="MDU242" s="277"/>
      <c r="MDV242" s="277"/>
      <c r="MDW242" s="277"/>
      <c r="MDX242" s="277"/>
      <c r="MDY242" s="277"/>
      <c r="MDZ242" s="402"/>
      <c r="MEA242" s="404"/>
      <c r="MEB242" s="49"/>
      <c r="MEC242" s="49"/>
      <c r="MED242" s="49"/>
      <c r="MEE242" s="99"/>
      <c r="MEF242" s="98"/>
      <c r="MEG242" s="49"/>
      <c r="MEH242" s="405"/>
      <c r="MEI242" s="405"/>
      <c r="MEJ242" s="277"/>
      <c r="MEK242" s="277"/>
      <c r="MEL242" s="277"/>
      <c r="MEM242" s="277"/>
      <c r="MEN242" s="277"/>
      <c r="MEO242" s="277"/>
      <c r="MEP242" s="277"/>
      <c r="MEQ242" s="277"/>
      <c r="MER242" s="402"/>
      <c r="MES242" s="404"/>
      <c r="MET242" s="49"/>
      <c r="MEU242" s="49"/>
      <c r="MEV242" s="49"/>
      <c r="MEW242" s="99"/>
      <c r="MEX242" s="98"/>
      <c r="MEY242" s="49"/>
      <c r="MEZ242" s="405"/>
      <c r="MFA242" s="405"/>
      <c r="MFB242" s="277"/>
      <c r="MFC242" s="277"/>
      <c r="MFD242" s="277"/>
      <c r="MFE242" s="277"/>
      <c r="MFF242" s="277"/>
      <c r="MFG242" s="277"/>
      <c r="MFH242" s="277"/>
      <c r="MFI242" s="277"/>
      <c r="MFJ242" s="402"/>
      <c r="MFK242" s="404"/>
      <c r="MFL242" s="49"/>
      <c r="MFM242" s="49"/>
      <c r="MFN242" s="49"/>
      <c r="MFO242" s="99"/>
      <c r="MFP242" s="98"/>
      <c r="MFQ242" s="49"/>
      <c r="MFR242" s="405"/>
      <c r="MFS242" s="405"/>
      <c r="MFT242" s="277"/>
      <c r="MFU242" s="277"/>
      <c r="MFV242" s="277"/>
      <c r="MFW242" s="277"/>
      <c r="MFX242" s="277"/>
      <c r="MFY242" s="277"/>
      <c r="MFZ242" s="277"/>
      <c r="MGA242" s="277"/>
      <c r="MGB242" s="402"/>
      <c r="MGC242" s="404"/>
      <c r="MGD242" s="49"/>
      <c r="MGE242" s="49"/>
      <c r="MGF242" s="49"/>
      <c r="MGG242" s="99"/>
      <c r="MGH242" s="98"/>
      <c r="MGI242" s="49"/>
      <c r="MGJ242" s="405"/>
      <c r="MGK242" s="405"/>
      <c r="MGL242" s="277"/>
      <c r="MGM242" s="277"/>
      <c r="MGN242" s="277"/>
      <c r="MGO242" s="277"/>
      <c r="MGP242" s="277"/>
      <c r="MGQ242" s="277"/>
      <c r="MGR242" s="277"/>
      <c r="MGS242" s="277"/>
      <c r="MGT242" s="402"/>
      <c r="MGU242" s="404"/>
      <c r="MGV242" s="49"/>
      <c r="MGW242" s="49"/>
      <c r="MGX242" s="49"/>
      <c r="MGY242" s="99"/>
      <c r="MGZ242" s="98"/>
      <c r="MHA242" s="49"/>
      <c r="MHB242" s="405"/>
      <c r="MHC242" s="405"/>
      <c r="MHD242" s="277"/>
      <c r="MHE242" s="277"/>
      <c r="MHF242" s="277"/>
      <c r="MHG242" s="277"/>
      <c r="MHH242" s="277"/>
      <c r="MHI242" s="277"/>
      <c r="MHJ242" s="277"/>
      <c r="MHK242" s="277"/>
      <c r="MHL242" s="402"/>
      <c r="MHM242" s="404"/>
      <c r="MHN242" s="49"/>
      <c r="MHO242" s="49"/>
      <c r="MHP242" s="49"/>
      <c r="MHQ242" s="99"/>
      <c r="MHR242" s="98"/>
      <c r="MHS242" s="49"/>
      <c r="MHT242" s="405"/>
      <c r="MHU242" s="405"/>
      <c r="MHV242" s="277"/>
      <c r="MHW242" s="277"/>
      <c r="MHX242" s="277"/>
      <c r="MHY242" s="277"/>
      <c r="MHZ242" s="277"/>
      <c r="MIA242" s="277"/>
      <c r="MIB242" s="277"/>
      <c r="MIC242" s="277"/>
      <c r="MID242" s="402"/>
      <c r="MIE242" s="404"/>
      <c r="MIF242" s="49"/>
      <c r="MIG242" s="49"/>
      <c r="MIH242" s="49"/>
      <c r="MII242" s="99"/>
      <c r="MIJ242" s="98"/>
      <c r="MIK242" s="49"/>
      <c r="MIL242" s="405"/>
      <c r="MIM242" s="405"/>
      <c r="MIN242" s="277"/>
      <c r="MIO242" s="277"/>
      <c r="MIP242" s="277"/>
      <c r="MIQ242" s="277"/>
      <c r="MIR242" s="277"/>
      <c r="MIS242" s="277"/>
      <c r="MIT242" s="277"/>
      <c r="MIU242" s="277"/>
      <c r="MIV242" s="402"/>
      <c r="MIW242" s="404"/>
      <c r="MIX242" s="49"/>
      <c r="MIY242" s="49"/>
      <c r="MIZ242" s="49"/>
      <c r="MJA242" s="99"/>
      <c r="MJB242" s="98"/>
      <c r="MJC242" s="49"/>
      <c r="MJD242" s="405"/>
      <c r="MJE242" s="405"/>
      <c r="MJF242" s="277"/>
      <c r="MJG242" s="277"/>
      <c r="MJH242" s="277"/>
      <c r="MJI242" s="277"/>
      <c r="MJJ242" s="277"/>
      <c r="MJK242" s="277"/>
      <c r="MJL242" s="277"/>
      <c r="MJM242" s="277"/>
      <c r="MJN242" s="402"/>
      <c r="MJO242" s="404"/>
      <c r="MJP242" s="49"/>
      <c r="MJQ242" s="49"/>
      <c r="MJR242" s="49"/>
      <c r="MJS242" s="99"/>
      <c r="MJT242" s="98"/>
      <c r="MJU242" s="49"/>
      <c r="MJV242" s="405"/>
      <c r="MJW242" s="405"/>
      <c r="MJX242" s="277"/>
      <c r="MJY242" s="277"/>
      <c r="MJZ242" s="277"/>
      <c r="MKA242" s="277"/>
      <c r="MKB242" s="277"/>
      <c r="MKC242" s="277"/>
      <c r="MKD242" s="277"/>
      <c r="MKE242" s="277"/>
      <c r="MKF242" s="402"/>
      <c r="MKG242" s="404"/>
      <c r="MKH242" s="49"/>
      <c r="MKI242" s="49"/>
      <c r="MKJ242" s="49"/>
      <c r="MKK242" s="99"/>
      <c r="MKL242" s="98"/>
      <c r="MKM242" s="49"/>
      <c r="MKN242" s="405"/>
      <c r="MKO242" s="405"/>
      <c r="MKP242" s="277"/>
      <c r="MKQ242" s="277"/>
      <c r="MKR242" s="277"/>
      <c r="MKS242" s="277"/>
      <c r="MKT242" s="277"/>
      <c r="MKU242" s="277"/>
      <c r="MKV242" s="277"/>
      <c r="MKW242" s="277"/>
      <c r="MKX242" s="402"/>
      <c r="MKY242" s="404"/>
      <c r="MKZ242" s="49"/>
      <c r="MLA242" s="49"/>
      <c r="MLB242" s="49"/>
      <c r="MLC242" s="99"/>
      <c r="MLD242" s="98"/>
      <c r="MLE242" s="49"/>
      <c r="MLF242" s="405"/>
      <c r="MLG242" s="405"/>
      <c r="MLH242" s="277"/>
      <c r="MLI242" s="277"/>
      <c r="MLJ242" s="277"/>
      <c r="MLK242" s="277"/>
      <c r="MLL242" s="277"/>
      <c r="MLM242" s="277"/>
      <c r="MLN242" s="277"/>
      <c r="MLO242" s="277"/>
      <c r="MLP242" s="402"/>
      <c r="MLQ242" s="404"/>
      <c r="MLR242" s="49"/>
      <c r="MLS242" s="49"/>
      <c r="MLT242" s="49"/>
      <c r="MLU242" s="99"/>
      <c r="MLV242" s="98"/>
      <c r="MLW242" s="49"/>
      <c r="MLX242" s="405"/>
      <c r="MLY242" s="405"/>
      <c r="MLZ242" s="277"/>
      <c r="MMA242" s="277"/>
      <c r="MMB242" s="277"/>
      <c r="MMC242" s="277"/>
      <c r="MMD242" s="277"/>
      <c r="MME242" s="277"/>
      <c r="MMF242" s="277"/>
      <c r="MMG242" s="277"/>
      <c r="MMH242" s="402"/>
      <c r="MMI242" s="404"/>
      <c r="MMJ242" s="49"/>
      <c r="MMK242" s="49"/>
      <c r="MML242" s="49"/>
      <c r="MMM242" s="99"/>
      <c r="MMN242" s="98"/>
      <c r="MMO242" s="49"/>
      <c r="MMP242" s="405"/>
      <c r="MMQ242" s="405"/>
      <c r="MMR242" s="277"/>
      <c r="MMS242" s="277"/>
      <c r="MMT242" s="277"/>
      <c r="MMU242" s="277"/>
      <c r="MMV242" s="277"/>
      <c r="MMW242" s="277"/>
      <c r="MMX242" s="277"/>
      <c r="MMY242" s="277"/>
      <c r="MMZ242" s="402"/>
      <c r="MNA242" s="404"/>
      <c r="MNB242" s="49"/>
      <c r="MNC242" s="49"/>
      <c r="MND242" s="49"/>
      <c r="MNE242" s="99"/>
      <c r="MNF242" s="98"/>
      <c r="MNG242" s="49"/>
      <c r="MNH242" s="405"/>
      <c r="MNI242" s="405"/>
      <c r="MNJ242" s="277"/>
      <c r="MNK242" s="277"/>
      <c r="MNL242" s="277"/>
      <c r="MNM242" s="277"/>
      <c r="MNN242" s="277"/>
      <c r="MNO242" s="277"/>
      <c r="MNP242" s="277"/>
      <c r="MNQ242" s="277"/>
      <c r="MNR242" s="402"/>
      <c r="MNS242" s="404"/>
      <c r="MNT242" s="49"/>
      <c r="MNU242" s="49"/>
      <c r="MNV242" s="49"/>
      <c r="MNW242" s="99"/>
      <c r="MNX242" s="98"/>
      <c r="MNY242" s="49"/>
      <c r="MNZ242" s="405"/>
      <c r="MOA242" s="405"/>
      <c r="MOB242" s="277"/>
      <c r="MOC242" s="277"/>
      <c r="MOD242" s="277"/>
      <c r="MOE242" s="277"/>
      <c r="MOF242" s="277"/>
      <c r="MOG242" s="277"/>
      <c r="MOH242" s="277"/>
      <c r="MOI242" s="277"/>
      <c r="MOJ242" s="402"/>
      <c r="MOK242" s="404"/>
      <c r="MOL242" s="49"/>
      <c r="MOM242" s="49"/>
      <c r="MON242" s="49"/>
      <c r="MOO242" s="99"/>
      <c r="MOP242" s="98"/>
      <c r="MOQ242" s="49"/>
      <c r="MOR242" s="405"/>
      <c r="MOS242" s="405"/>
      <c r="MOT242" s="277"/>
      <c r="MOU242" s="277"/>
      <c r="MOV242" s="277"/>
      <c r="MOW242" s="277"/>
      <c r="MOX242" s="277"/>
      <c r="MOY242" s="277"/>
      <c r="MOZ242" s="277"/>
      <c r="MPA242" s="277"/>
      <c r="MPB242" s="402"/>
      <c r="MPC242" s="404"/>
      <c r="MPD242" s="49"/>
      <c r="MPE242" s="49"/>
      <c r="MPF242" s="49"/>
      <c r="MPG242" s="99"/>
      <c r="MPH242" s="98"/>
      <c r="MPI242" s="49"/>
      <c r="MPJ242" s="405"/>
      <c r="MPK242" s="405"/>
      <c r="MPL242" s="277"/>
      <c r="MPM242" s="277"/>
      <c r="MPN242" s="277"/>
      <c r="MPO242" s="277"/>
      <c r="MPP242" s="277"/>
      <c r="MPQ242" s="277"/>
      <c r="MPR242" s="277"/>
      <c r="MPS242" s="277"/>
      <c r="MPT242" s="402"/>
      <c r="MPU242" s="404"/>
      <c r="MPV242" s="49"/>
      <c r="MPW242" s="49"/>
      <c r="MPX242" s="49"/>
      <c r="MPY242" s="99"/>
      <c r="MPZ242" s="98"/>
      <c r="MQA242" s="49"/>
      <c r="MQB242" s="405"/>
      <c r="MQC242" s="405"/>
      <c r="MQD242" s="277"/>
      <c r="MQE242" s="277"/>
      <c r="MQF242" s="277"/>
      <c r="MQG242" s="277"/>
      <c r="MQH242" s="277"/>
      <c r="MQI242" s="277"/>
      <c r="MQJ242" s="277"/>
      <c r="MQK242" s="277"/>
      <c r="MQL242" s="402"/>
      <c r="MQM242" s="404"/>
      <c r="MQN242" s="49"/>
      <c r="MQO242" s="49"/>
      <c r="MQP242" s="49"/>
      <c r="MQQ242" s="99"/>
      <c r="MQR242" s="98"/>
      <c r="MQS242" s="49"/>
      <c r="MQT242" s="405"/>
      <c r="MQU242" s="405"/>
      <c r="MQV242" s="277"/>
      <c r="MQW242" s="277"/>
      <c r="MQX242" s="277"/>
      <c r="MQY242" s="277"/>
      <c r="MQZ242" s="277"/>
      <c r="MRA242" s="277"/>
      <c r="MRB242" s="277"/>
      <c r="MRC242" s="277"/>
      <c r="MRD242" s="402"/>
      <c r="MRE242" s="404"/>
      <c r="MRF242" s="49"/>
      <c r="MRG242" s="49"/>
      <c r="MRH242" s="49"/>
      <c r="MRI242" s="99"/>
      <c r="MRJ242" s="98"/>
      <c r="MRK242" s="49"/>
      <c r="MRL242" s="405"/>
      <c r="MRM242" s="405"/>
      <c r="MRN242" s="277"/>
      <c r="MRO242" s="277"/>
      <c r="MRP242" s="277"/>
      <c r="MRQ242" s="277"/>
      <c r="MRR242" s="277"/>
      <c r="MRS242" s="277"/>
      <c r="MRT242" s="277"/>
      <c r="MRU242" s="277"/>
      <c r="MRV242" s="402"/>
      <c r="MRW242" s="404"/>
      <c r="MRX242" s="49"/>
      <c r="MRY242" s="49"/>
      <c r="MRZ242" s="49"/>
      <c r="MSA242" s="99"/>
      <c r="MSB242" s="98"/>
      <c r="MSC242" s="49"/>
      <c r="MSD242" s="405"/>
      <c r="MSE242" s="405"/>
      <c r="MSF242" s="277"/>
      <c r="MSG242" s="277"/>
      <c r="MSH242" s="277"/>
      <c r="MSI242" s="277"/>
      <c r="MSJ242" s="277"/>
      <c r="MSK242" s="277"/>
      <c r="MSL242" s="277"/>
      <c r="MSM242" s="277"/>
      <c r="MSN242" s="402"/>
      <c r="MSO242" s="404"/>
      <c r="MSP242" s="49"/>
      <c r="MSQ242" s="49"/>
      <c r="MSR242" s="49"/>
      <c r="MSS242" s="99"/>
      <c r="MST242" s="98"/>
      <c r="MSU242" s="49"/>
      <c r="MSV242" s="405"/>
      <c r="MSW242" s="405"/>
      <c r="MSX242" s="277"/>
      <c r="MSY242" s="277"/>
      <c r="MSZ242" s="277"/>
      <c r="MTA242" s="277"/>
      <c r="MTB242" s="277"/>
      <c r="MTC242" s="277"/>
      <c r="MTD242" s="277"/>
      <c r="MTE242" s="277"/>
      <c r="MTF242" s="402"/>
      <c r="MTG242" s="404"/>
      <c r="MTH242" s="49"/>
      <c r="MTI242" s="49"/>
      <c r="MTJ242" s="49"/>
      <c r="MTK242" s="99"/>
      <c r="MTL242" s="98"/>
      <c r="MTM242" s="49"/>
      <c r="MTN242" s="405"/>
      <c r="MTO242" s="405"/>
      <c r="MTP242" s="277"/>
      <c r="MTQ242" s="277"/>
      <c r="MTR242" s="277"/>
      <c r="MTS242" s="277"/>
      <c r="MTT242" s="277"/>
      <c r="MTU242" s="277"/>
      <c r="MTV242" s="277"/>
      <c r="MTW242" s="277"/>
      <c r="MTX242" s="402"/>
      <c r="MTY242" s="404"/>
      <c r="MTZ242" s="49"/>
      <c r="MUA242" s="49"/>
      <c r="MUB242" s="49"/>
      <c r="MUC242" s="99"/>
      <c r="MUD242" s="98"/>
      <c r="MUE242" s="49"/>
      <c r="MUF242" s="405"/>
      <c r="MUG242" s="405"/>
      <c r="MUH242" s="277"/>
      <c r="MUI242" s="277"/>
      <c r="MUJ242" s="277"/>
      <c r="MUK242" s="277"/>
      <c r="MUL242" s="277"/>
      <c r="MUM242" s="277"/>
      <c r="MUN242" s="277"/>
      <c r="MUO242" s="277"/>
      <c r="MUP242" s="402"/>
      <c r="MUQ242" s="404"/>
      <c r="MUR242" s="49"/>
      <c r="MUS242" s="49"/>
      <c r="MUT242" s="49"/>
      <c r="MUU242" s="99"/>
      <c r="MUV242" s="98"/>
      <c r="MUW242" s="49"/>
      <c r="MUX242" s="405"/>
      <c r="MUY242" s="405"/>
      <c r="MUZ242" s="277"/>
      <c r="MVA242" s="277"/>
      <c r="MVB242" s="277"/>
      <c r="MVC242" s="277"/>
      <c r="MVD242" s="277"/>
      <c r="MVE242" s="277"/>
      <c r="MVF242" s="277"/>
      <c r="MVG242" s="277"/>
      <c r="MVH242" s="402"/>
      <c r="MVI242" s="404"/>
      <c r="MVJ242" s="49"/>
      <c r="MVK242" s="49"/>
      <c r="MVL242" s="49"/>
      <c r="MVM242" s="99"/>
      <c r="MVN242" s="98"/>
      <c r="MVO242" s="49"/>
      <c r="MVP242" s="405"/>
      <c r="MVQ242" s="405"/>
      <c r="MVR242" s="277"/>
      <c r="MVS242" s="277"/>
      <c r="MVT242" s="277"/>
      <c r="MVU242" s="277"/>
      <c r="MVV242" s="277"/>
      <c r="MVW242" s="277"/>
      <c r="MVX242" s="277"/>
      <c r="MVY242" s="277"/>
      <c r="MVZ242" s="402"/>
      <c r="MWA242" s="404"/>
      <c r="MWB242" s="49"/>
      <c r="MWC242" s="49"/>
      <c r="MWD242" s="49"/>
      <c r="MWE242" s="99"/>
      <c r="MWF242" s="98"/>
      <c r="MWG242" s="49"/>
      <c r="MWH242" s="405"/>
      <c r="MWI242" s="405"/>
      <c r="MWJ242" s="277"/>
      <c r="MWK242" s="277"/>
      <c r="MWL242" s="277"/>
      <c r="MWM242" s="277"/>
      <c r="MWN242" s="277"/>
      <c r="MWO242" s="277"/>
      <c r="MWP242" s="277"/>
      <c r="MWQ242" s="277"/>
      <c r="MWR242" s="402"/>
      <c r="MWS242" s="404"/>
      <c r="MWT242" s="49"/>
      <c r="MWU242" s="49"/>
      <c r="MWV242" s="49"/>
      <c r="MWW242" s="99"/>
      <c r="MWX242" s="98"/>
      <c r="MWY242" s="49"/>
      <c r="MWZ242" s="405"/>
      <c r="MXA242" s="405"/>
      <c r="MXB242" s="277"/>
      <c r="MXC242" s="277"/>
      <c r="MXD242" s="277"/>
      <c r="MXE242" s="277"/>
      <c r="MXF242" s="277"/>
      <c r="MXG242" s="277"/>
      <c r="MXH242" s="277"/>
      <c r="MXI242" s="277"/>
      <c r="MXJ242" s="402"/>
      <c r="MXK242" s="404"/>
      <c r="MXL242" s="49"/>
      <c r="MXM242" s="49"/>
      <c r="MXN242" s="49"/>
      <c r="MXO242" s="99"/>
      <c r="MXP242" s="98"/>
      <c r="MXQ242" s="49"/>
      <c r="MXR242" s="405"/>
      <c r="MXS242" s="405"/>
      <c r="MXT242" s="277"/>
      <c r="MXU242" s="277"/>
      <c r="MXV242" s="277"/>
      <c r="MXW242" s="277"/>
      <c r="MXX242" s="277"/>
      <c r="MXY242" s="277"/>
      <c r="MXZ242" s="277"/>
      <c r="MYA242" s="277"/>
      <c r="MYB242" s="402"/>
      <c r="MYC242" s="404"/>
      <c r="MYD242" s="49"/>
      <c r="MYE242" s="49"/>
      <c r="MYF242" s="49"/>
      <c r="MYG242" s="99"/>
      <c r="MYH242" s="98"/>
      <c r="MYI242" s="49"/>
      <c r="MYJ242" s="405"/>
      <c r="MYK242" s="405"/>
      <c r="MYL242" s="277"/>
      <c r="MYM242" s="277"/>
      <c r="MYN242" s="277"/>
      <c r="MYO242" s="277"/>
      <c r="MYP242" s="277"/>
      <c r="MYQ242" s="277"/>
      <c r="MYR242" s="277"/>
      <c r="MYS242" s="277"/>
      <c r="MYT242" s="402"/>
      <c r="MYU242" s="404"/>
      <c r="MYV242" s="49"/>
      <c r="MYW242" s="49"/>
      <c r="MYX242" s="49"/>
      <c r="MYY242" s="99"/>
      <c r="MYZ242" s="98"/>
      <c r="MZA242" s="49"/>
      <c r="MZB242" s="405"/>
      <c r="MZC242" s="405"/>
      <c r="MZD242" s="277"/>
      <c r="MZE242" s="277"/>
      <c r="MZF242" s="277"/>
      <c r="MZG242" s="277"/>
      <c r="MZH242" s="277"/>
      <c r="MZI242" s="277"/>
      <c r="MZJ242" s="277"/>
      <c r="MZK242" s="277"/>
      <c r="MZL242" s="402"/>
      <c r="MZM242" s="404"/>
      <c r="MZN242" s="49"/>
      <c r="MZO242" s="49"/>
      <c r="MZP242" s="49"/>
      <c r="MZQ242" s="99"/>
      <c r="MZR242" s="98"/>
      <c r="MZS242" s="49"/>
      <c r="MZT242" s="405"/>
      <c r="MZU242" s="405"/>
      <c r="MZV242" s="277"/>
      <c r="MZW242" s="277"/>
      <c r="MZX242" s="277"/>
      <c r="MZY242" s="277"/>
      <c r="MZZ242" s="277"/>
      <c r="NAA242" s="277"/>
      <c r="NAB242" s="277"/>
      <c r="NAC242" s="277"/>
      <c r="NAD242" s="402"/>
      <c r="NAE242" s="404"/>
      <c r="NAF242" s="49"/>
      <c r="NAG242" s="49"/>
      <c r="NAH242" s="49"/>
      <c r="NAI242" s="99"/>
      <c r="NAJ242" s="98"/>
      <c r="NAK242" s="49"/>
      <c r="NAL242" s="405"/>
      <c r="NAM242" s="405"/>
      <c r="NAN242" s="277"/>
      <c r="NAO242" s="277"/>
      <c r="NAP242" s="277"/>
      <c r="NAQ242" s="277"/>
      <c r="NAR242" s="277"/>
      <c r="NAS242" s="277"/>
      <c r="NAT242" s="277"/>
      <c r="NAU242" s="277"/>
      <c r="NAV242" s="402"/>
      <c r="NAW242" s="404"/>
      <c r="NAX242" s="49"/>
      <c r="NAY242" s="49"/>
      <c r="NAZ242" s="49"/>
      <c r="NBA242" s="99"/>
      <c r="NBB242" s="98"/>
      <c r="NBC242" s="49"/>
      <c r="NBD242" s="405"/>
      <c r="NBE242" s="405"/>
      <c r="NBF242" s="277"/>
      <c r="NBG242" s="277"/>
      <c r="NBH242" s="277"/>
      <c r="NBI242" s="277"/>
      <c r="NBJ242" s="277"/>
      <c r="NBK242" s="277"/>
      <c r="NBL242" s="277"/>
      <c r="NBM242" s="277"/>
      <c r="NBN242" s="402"/>
      <c r="NBO242" s="404"/>
      <c r="NBP242" s="49"/>
      <c r="NBQ242" s="49"/>
      <c r="NBR242" s="49"/>
      <c r="NBS242" s="99"/>
      <c r="NBT242" s="98"/>
      <c r="NBU242" s="49"/>
      <c r="NBV242" s="405"/>
      <c r="NBW242" s="405"/>
      <c r="NBX242" s="277"/>
      <c r="NBY242" s="277"/>
      <c r="NBZ242" s="277"/>
      <c r="NCA242" s="277"/>
      <c r="NCB242" s="277"/>
      <c r="NCC242" s="277"/>
      <c r="NCD242" s="277"/>
      <c r="NCE242" s="277"/>
      <c r="NCF242" s="402"/>
      <c r="NCG242" s="404"/>
      <c r="NCH242" s="49"/>
      <c r="NCI242" s="49"/>
      <c r="NCJ242" s="49"/>
      <c r="NCK242" s="99"/>
      <c r="NCL242" s="98"/>
      <c r="NCM242" s="49"/>
      <c r="NCN242" s="405"/>
      <c r="NCO242" s="405"/>
      <c r="NCP242" s="277"/>
      <c r="NCQ242" s="277"/>
      <c r="NCR242" s="277"/>
      <c r="NCS242" s="277"/>
      <c r="NCT242" s="277"/>
      <c r="NCU242" s="277"/>
      <c r="NCV242" s="277"/>
      <c r="NCW242" s="277"/>
      <c r="NCX242" s="402"/>
      <c r="NCY242" s="404"/>
      <c r="NCZ242" s="49"/>
      <c r="NDA242" s="49"/>
      <c r="NDB242" s="49"/>
      <c r="NDC242" s="99"/>
      <c r="NDD242" s="98"/>
      <c r="NDE242" s="49"/>
      <c r="NDF242" s="405"/>
      <c r="NDG242" s="405"/>
      <c r="NDH242" s="277"/>
      <c r="NDI242" s="277"/>
      <c r="NDJ242" s="277"/>
      <c r="NDK242" s="277"/>
      <c r="NDL242" s="277"/>
      <c r="NDM242" s="277"/>
      <c r="NDN242" s="277"/>
      <c r="NDO242" s="277"/>
      <c r="NDP242" s="402"/>
      <c r="NDQ242" s="404"/>
      <c r="NDR242" s="49"/>
      <c r="NDS242" s="49"/>
      <c r="NDT242" s="49"/>
      <c r="NDU242" s="99"/>
      <c r="NDV242" s="98"/>
      <c r="NDW242" s="49"/>
      <c r="NDX242" s="405"/>
      <c r="NDY242" s="405"/>
      <c r="NDZ242" s="277"/>
      <c r="NEA242" s="277"/>
      <c r="NEB242" s="277"/>
      <c r="NEC242" s="277"/>
      <c r="NED242" s="277"/>
      <c r="NEE242" s="277"/>
      <c r="NEF242" s="277"/>
      <c r="NEG242" s="277"/>
      <c r="NEH242" s="402"/>
      <c r="NEI242" s="404"/>
      <c r="NEJ242" s="49"/>
      <c r="NEK242" s="49"/>
      <c r="NEL242" s="49"/>
      <c r="NEM242" s="99"/>
      <c r="NEN242" s="98"/>
      <c r="NEO242" s="49"/>
      <c r="NEP242" s="405"/>
      <c r="NEQ242" s="405"/>
      <c r="NER242" s="277"/>
      <c r="NES242" s="277"/>
      <c r="NET242" s="277"/>
      <c r="NEU242" s="277"/>
      <c r="NEV242" s="277"/>
      <c r="NEW242" s="277"/>
      <c r="NEX242" s="277"/>
      <c r="NEY242" s="277"/>
      <c r="NEZ242" s="402"/>
      <c r="NFA242" s="404"/>
      <c r="NFB242" s="49"/>
      <c r="NFC242" s="49"/>
      <c r="NFD242" s="49"/>
      <c r="NFE242" s="99"/>
      <c r="NFF242" s="98"/>
      <c r="NFG242" s="49"/>
      <c r="NFH242" s="405"/>
      <c r="NFI242" s="405"/>
      <c r="NFJ242" s="277"/>
      <c r="NFK242" s="277"/>
      <c r="NFL242" s="277"/>
      <c r="NFM242" s="277"/>
      <c r="NFN242" s="277"/>
      <c r="NFO242" s="277"/>
      <c r="NFP242" s="277"/>
      <c r="NFQ242" s="277"/>
      <c r="NFR242" s="402"/>
      <c r="NFS242" s="404"/>
      <c r="NFT242" s="49"/>
      <c r="NFU242" s="49"/>
      <c r="NFV242" s="49"/>
      <c r="NFW242" s="99"/>
      <c r="NFX242" s="98"/>
      <c r="NFY242" s="49"/>
      <c r="NFZ242" s="405"/>
      <c r="NGA242" s="405"/>
      <c r="NGB242" s="277"/>
      <c r="NGC242" s="277"/>
      <c r="NGD242" s="277"/>
      <c r="NGE242" s="277"/>
      <c r="NGF242" s="277"/>
      <c r="NGG242" s="277"/>
      <c r="NGH242" s="277"/>
      <c r="NGI242" s="277"/>
      <c r="NGJ242" s="402"/>
      <c r="NGK242" s="404"/>
      <c r="NGL242" s="49"/>
      <c r="NGM242" s="49"/>
      <c r="NGN242" s="49"/>
      <c r="NGO242" s="99"/>
      <c r="NGP242" s="98"/>
      <c r="NGQ242" s="49"/>
      <c r="NGR242" s="405"/>
      <c r="NGS242" s="405"/>
      <c r="NGT242" s="277"/>
      <c r="NGU242" s="277"/>
      <c r="NGV242" s="277"/>
      <c r="NGW242" s="277"/>
      <c r="NGX242" s="277"/>
      <c r="NGY242" s="277"/>
      <c r="NGZ242" s="277"/>
      <c r="NHA242" s="277"/>
      <c r="NHB242" s="402"/>
      <c r="NHC242" s="404"/>
      <c r="NHD242" s="49"/>
      <c r="NHE242" s="49"/>
      <c r="NHF242" s="49"/>
      <c r="NHG242" s="99"/>
      <c r="NHH242" s="98"/>
      <c r="NHI242" s="49"/>
      <c r="NHJ242" s="405"/>
      <c r="NHK242" s="405"/>
      <c r="NHL242" s="277"/>
      <c r="NHM242" s="277"/>
      <c r="NHN242" s="277"/>
      <c r="NHO242" s="277"/>
      <c r="NHP242" s="277"/>
      <c r="NHQ242" s="277"/>
      <c r="NHR242" s="277"/>
      <c r="NHS242" s="277"/>
      <c r="NHT242" s="402"/>
      <c r="NHU242" s="404"/>
      <c r="NHV242" s="49"/>
      <c r="NHW242" s="49"/>
      <c r="NHX242" s="49"/>
      <c r="NHY242" s="99"/>
      <c r="NHZ242" s="98"/>
      <c r="NIA242" s="49"/>
      <c r="NIB242" s="405"/>
      <c r="NIC242" s="405"/>
      <c r="NID242" s="277"/>
      <c r="NIE242" s="277"/>
      <c r="NIF242" s="277"/>
      <c r="NIG242" s="277"/>
      <c r="NIH242" s="277"/>
      <c r="NII242" s="277"/>
      <c r="NIJ242" s="277"/>
      <c r="NIK242" s="277"/>
      <c r="NIL242" s="402"/>
      <c r="NIM242" s="404"/>
      <c r="NIN242" s="49"/>
      <c r="NIO242" s="49"/>
      <c r="NIP242" s="49"/>
      <c r="NIQ242" s="99"/>
      <c r="NIR242" s="98"/>
      <c r="NIS242" s="49"/>
      <c r="NIT242" s="405"/>
      <c r="NIU242" s="405"/>
      <c r="NIV242" s="277"/>
      <c r="NIW242" s="277"/>
      <c r="NIX242" s="277"/>
      <c r="NIY242" s="277"/>
      <c r="NIZ242" s="277"/>
      <c r="NJA242" s="277"/>
      <c r="NJB242" s="277"/>
      <c r="NJC242" s="277"/>
      <c r="NJD242" s="402"/>
      <c r="NJE242" s="404"/>
      <c r="NJF242" s="49"/>
      <c r="NJG242" s="49"/>
      <c r="NJH242" s="49"/>
      <c r="NJI242" s="99"/>
      <c r="NJJ242" s="98"/>
      <c r="NJK242" s="49"/>
      <c r="NJL242" s="405"/>
      <c r="NJM242" s="405"/>
      <c r="NJN242" s="277"/>
      <c r="NJO242" s="277"/>
      <c r="NJP242" s="277"/>
      <c r="NJQ242" s="277"/>
      <c r="NJR242" s="277"/>
      <c r="NJS242" s="277"/>
      <c r="NJT242" s="277"/>
      <c r="NJU242" s="277"/>
      <c r="NJV242" s="402"/>
      <c r="NJW242" s="404"/>
      <c r="NJX242" s="49"/>
      <c r="NJY242" s="49"/>
      <c r="NJZ242" s="49"/>
      <c r="NKA242" s="99"/>
      <c r="NKB242" s="98"/>
      <c r="NKC242" s="49"/>
      <c r="NKD242" s="405"/>
      <c r="NKE242" s="405"/>
      <c r="NKF242" s="277"/>
      <c r="NKG242" s="277"/>
      <c r="NKH242" s="277"/>
      <c r="NKI242" s="277"/>
      <c r="NKJ242" s="277"/>
      <c r="NKK242" s="277"/>
      <c r="NKL242" s="277"/>
      <c r="NKM242" s="277"/>
      <c r="NKN242" s="402"/>
      <c r="NKO242" s="404"/>
      <c r="NKP242" s="49"/>
      <c r="NKQ242" s="49"/>
      <c r="NKR242" s="49"/>
      <c r="NKS242" s="99"/>
      <c r="NKT242" s="98"/>
      <c r="NKU242" s="49"/>
      <c r="NKV242" s="405"/>
      <c r="NKW242" s="405"/>
      <c r="NKX242" s="277"/>
      <c r="NKY242" s="277"/>
      <c r="NKZ242" s="277"/>
      <c r="NLA242" s="277"/>
      <c r="NLB242" s="277"/>
      <c r="NLC242" s="277"/>
      <c r="NLD242" s="277"/>
      <c r="NLE242" s="277"/>
      <c r="NLF242" s="402"/>
      <c r="NLG242" s="404"/>
      <c r="NLH242" s="49"/>
      <c r="NLI242" s="49"/>
      <c r="NLJ242" s="49"/>
      <c r="NLK242" s="99"/>
      <c r="NLL242" s="98"/>
      <c r="NLM242" s="49"/>
      <c r="NLN242" s="405"/>
      <c r="NLO242" s="405"/>
      <c r="NLP242" s="277"/>
      <c r="NLQ242" s="277"/>
      <c r="NLR242" s="277"/>
      <c r="NLS242" s="277"/>
      <c r="NLT242" s="277"/>
      <c r="NLU242" s="277"/>
      <c r="NLV242" s="277"/>
      <c r="NLW242" s="277"/>
      <c r="NLX242" s="402"/>
      <c r="NLY242" s="404"/>
      <c r="NLZ242" s="49"/>
      <c r="NMA242" s="49"/>
      <c r="NMB242" s="49"/>
      <c r="NMC242" s="99"/>
      <c r="NMD242" s="98"/>
      <c r="NME242" s="49"/>
      <c r="NMF242" s="405"/>
      <c r="NMG242" s="405"/>
      <c r="NMH242" s="277"/>
      <c r="NMI242" s="277"/>
      <c r="NMJ242" s="277"/>
      <c r="NMK242" s="277"/>
      <c r="NML242" s="277"/>
      <c r="NMM242" s="277"/>
      <c r="NMN242" s="277"/>
      <c r="NMO242" s="277"/>
      <c r="NMP242" s="402"/>
      <c r="NMQ242" s="404"/>
      <c r="NMR242" s="49"/>
      <c r="NMS242" s="49"/>
      <c r="NMT242" s="49"/>
      <c r="NMU242" s="99"/>
      <c r="NMV242" s="98"/>
      <c r="NMW242" s="49"/>
      <c r="NMX242" s="405"/>
      <c r="NMY242" s="405"/>
      <c r="NMZ242" s="277"/>
      <c r="NNA242" s="277"/>
      <c r="NNB242" s="277"/>
      <c r="NNC242" s="277"/>
      <c r="NND242" s="277"/>
      <c r="NNE242" s="277"/>
      <c r="NNF242" s="277"/>
      <c r="NNG242" s="277"/>
      <c r="NNH242" s="402"/>
      <c r="NNI242" s="404"/>
      <c r="NNJ242" s="49"/>
      <c r="NNK242" s="49"/>
      <c r="NNL242" s="49"/>
      <c r="NNM242" s="99"/>
      <c r="NNN242" s="98"/>
      <c r="NNO242" s="49"/>
      <c r="NNP242" s="405"/>
      <c r="NNQ242" s="405"/>
      <c r="NNR242" s="277"/>
      <c r="NNS242" s="277"/>
      <c r="NNT242" s="277"/>
      <c r="NNU242" s="277"/>
      <c r="NNV242" s="277"/>
      <c r="NNW242" s="277"/>
      <c r="NNX242" s="277"/>
      <c r="NNY242" s="277"/>
      <c r="NNZ242" s="402"/>
      <c r="NOA242" s="404"/>
      <c r="NOB242" s="49"/>
      <c r="NOC242" s="49"/>
      <c r="NOD242" s="49"/>
      <c r="NOE242" s="99"/>
      <c r="NOF242" s="98"/>
      <c r="NOG242" s="49"/>
      <c r="NOH242" s="405"/>
      <c r="NOI242" s="405"/>
      <c r="NOJ242" s="277"/>
      <c r="NOK242" s="277"/>
      <c r="NOL242" s="277"/>
      <c r="NOM242" s="277"/>
      <c r="NON242" s="277"/>
      <c r="NOO242" s="277"/>
      <c r="NOP242" s="277"/>
      <c r="NOQ242" s="277"/>
      <c r="NOR242" s="402"/>
      <c r="NOS242" s="404"/>
      <c r="NOT242" s="49"/>
      <c r="NOU242" s="49"/>
      <c r="NOV242" s="49"/>
      <c r="NOW242" s="99"/>
      <c r="NOX242" s="98"/>
      <c r="NOY242" s="49"/>
      <c r="NOZ242" s="405"/>
      <c r="NPA242" s="405"/>
      <c r="NPB242" s="277"/>
      <c r="NPC242" s="277"/>
      <c r="NPD242" s="277"/>
      <c r="NPE242" s="277"/>
      <c r="NPF242" s="277"/>
      <c r="NPG242" s="277"/>
      <c r="NPH242" s="277"/>
      <c r="NPI242" s="277"/>
      <c r="NPJ242" s="402"/>
      <c r="NPK242" s="404"/>
      <c r="NPL242" s="49"/>
      <c r="NPM242" s="49"/>
      <c r="NPN242" s="49"/>
      <c r="NPO242" s="99"/>
      <c r="NPP242" s="98"/>
      <c r="NPQ242" s="49"/>
      <c r="NPR242" s="405"/>
      <c r="NPS242" s="405"/>
      <c r="NPT242" s="277"/>
      <c r="NPU242" s="277"/>
      <c r="NPV242" s="277"/>
      <c r="NPW242" s="277"/>
      <c r="NPX242" s="277"/>
      <c r="NPY242" s="277"/>
      <c r="NPZ242" s="277"/>
      <c r="NQA242" s="277"/>
      <c r="NQB242" s="402"/>
      <c r="NQC242" s="404"/>
      <c r="NQD242" s="49"/>
      <c r="NQE242" s="49"/>
      <c r="NQF242" s="49"/>
      <c r="NQG242" s="99"/>
      <c r="NQH242" s="98"/>
      <c r="NQI242" s="49"/>
      <c r="NQJ242" s="405"/>
      <c r="NQK242" s="405"/>
      <c r="NQL242" s="277"/>
      <c r="NQM242" s="277"/>
      <c r="NQN242" s="277"/>
      <c r="NQO242" s="277"/>
      <c r="NQP242" s="277"/>
      <c r="NQQ242" s="277"/>
      <c r="NQR242" s="277"/>
      <c r="NQS242" s="277"/>
      <c r="NQT242" s="402"/>
      <c r="NQU242" s="404"/>
      <c r="NQV242" s="49"/>
      <c r="NQW242" s="49"/>
      <c r="NQX242" s="49"/>
      <c r="NQY242" s="99"/>
      <c r="NQZ242" s="98"/>
      <c r="NRA242" s="49"/>
      <c r="NRB242" s="405"/>
      <c r="NRC242" s="405"/>
      <c r="NRD242" s="277"/>
      <c r="NRE242" s="277"/>
      <c r="NRF242" s="277"/>
      <c r="NRG242" s="277"/>
      <c r="NRH242" s="277"/>
      <c r="NRI242" s="277"/>
      <c r="NRJ242" s="277"/>
      <c r="NRK242" s="277"/>
      <c r="NRL242" s="402"/>
      <c r="NRM242" s="404"/>
      <c r="NRN242" s="49"/>
      <c r="NRO242" s="49"/>
      <c r="NRP242" s="49"/>
      <c r="NRQ242" s="99"/>
      <c r="NRR242" s="98"/>
      <c r="NRS242" s="49"/>
      <c r="NRT242" s="405"/>
      <c r="NRU242" s="405"/>
      <c r="NRV242" s="277"/>
      <c r="NRW242" s="277"/>
      <c r="NRX242" s="277"/>
      <c r="NRY242" s="277"/>
      <c r="NRZ242" s="277"/>
      <c r="NSA242" s="277"/>
      <c r="NSB242" s="277"/>
      <c r="NSC242" s="277"/>
      <c r="NSD242" s="402"/>
      <c r="NSE242" s="404"/>
      <c r="NSF242" s="49"/>
      <c r="NSG242" s="49"/>
      <c r="NSH242" s="49"/>
      <c r="NSI242" s="99"/>
      <c r="NSJ242" s="98"/>
      <c r="NSK242" s="49"/>
      <c r="NSL242" s="405"/>
      <c r="NSM242" s="405"/>
      <c r="NSN242" s="277"/>
      <c r="NSO242" s="277"/>
      <c r="NSP242" s="277"/>
      <c r="NSQ242" s="277"/>
      <c r="NSR242" s="277"/>
      <c r="NSS242" s="277"/>
      <c r="NST242" s="277"/>
      <c r="NSU242" s="277"/>
      <c r="NSV242" s="402"/>
      <c r="NSW242" s="404"/>
      <c r="NSX242" s="49"/>
      <c r="NSY242" s="49"/>
      <c r="NSZ242" s="49"/>
      <c r="NTA242" s="99"/>
      <c r="NTB242" s="98"/>
      <c r="NTC242" s="49"/>
      <c r="NTD242" s="405"/>
      <c r="NTE242" s="405"/>
      <c r="NTF242" s="277"/>
      <c r="NTG242" s="277"/>
      <c r="NTH242" s="277"/>
      <c r="NTI242" s="277"/>
      <c r="NTJ242" s="277"/>
      <c r="NTK242" s="277"/>
      <c r="NTL242" s="277"/>
      <c r="NTM242" s="277"/>
      <c r="NTN242" s="402"/>
      <c r="NTO242" s="404"/>
      <c r="NTP242" s="49"/>
      <c r="NTQ242" s="49"/>
      <c r="NTR242" s="49"/>
      <c r="NTS242" s="99"/>
      <c r="NTT242" s="98"/>
      <c r="NTU242" s="49"/>
      <c r="NTV242" s="405"/>
      <c r="NTW242" s="405"/>
      <c r="NTX242" s="277"/>
      <c r="NTY242" s="277"/>
      <c r="NTZ242" s="277"/>
      <c r="NUA242" s="277"/>
      <c r="NUB242" s="277"/>
      <c r="NUC242" s="277"/>
      <c r="NUD242" s="277"/>
      <c r="NUE242" s="277"/>
      <c r="NUF242" s="402"/>
      <c r="NUG242" s="404"/>
      <c r="NUH242" s="49"/>
      <c r="NUI242" s="49"/>
      <c r="NUJ242" s="49"/>
      <c r="NUK242" s="99"/>
      <c r="NUL242" s="98"/>
      <c r="NUM242" s="49"/>
      <c r="NUN242" s="405"/>
      <c r="NUO242" s="405"/>
      <c r="NUP242" s="277"/>
      <c r="NUQ242" s="277"/>
      <c r="NUR242" s="277"/>
      <c r="NUS242" s="277"/>
      <c r="NUT242" s="277"/>
      <c r="NUU242" s="277"/>
      <c r="NUV242" s="277"/>
      <c r="NUW242" s="277"/>
      <c r="NUX242" s="402"/>
      <c r="NUY242" s="404"/>
      <c r="NUZ242" s="49"/>
      <c r="NVA242" s="49"/>
      <c r="NVB242" s="49"/>
      <c r="NVC242" s="99"/>
      <c r="NVD242" s="98"/>
      <c r="NVE242" s="49"/>
      <c r="NVF242" s="405"/>
      <c r="NVG242" s="405"/>
      <c r="NVH242" s="277"/>
      <c r="NVI242" s="277"/>
      <c r="NVJ242" s="277"/>
      <c r="NVK242" s="277"/>
      <c r="NVL242" s="277"/>
      <c r="NVM242" s="277"/>
      <c r="NVN242" s="277"/>
      <c r="NVO242" s="277"/>
      <c r="NVP242" s="402"/>
      <c r="NVQ242" s="404"/>
      <c r="NVR242" s="49"/>
      <c r="NVS242" s="49"/>
      <c r="NVT242" s="49"/>
      <c r="NVU242" s="99"/>
      <c r="NVV242" s="98"/>
      <c r="NVW242" s="49"/>
      <c r="NVX242" s="405"/>
      <c r="NVY242" s="405"/>
      <c r="NVZ242" s="277"/>
      <c r="NWA242" s="277"/>
      <c r="NWB242" s="277"/>
      <c r="NWC242" s="277"/>
      <c r="NWD242" s="277"/>
      <c r="NWE242" s="277"/>
      <c r="NWF242" s="277"/>
      <c r="NWG242" s="277"/>
      <c r="NWH242" s="402"/>
      <c r="NWI242" s="404"/>
      <c r="NWJ242" s="49"/>
      <c r="NWK242" s="49"/>
      <c r="NWL242" s="49"/>
      <c r="NWM242" s="99"/>
      <c r="NWN242" s="98"/>
      <c r="NWO242" s="49"/>
      <c r="NWP242" s="405"/>
      <c r="NWQ242" s="405"/>
      <c r="NWR242" s="277"/>
      <c r="NWS242" s="277"/>
      <c r="NWT242" s="277"/>
      <c r="NWU242" s="277"/>
      <c r="NWV242" s="277"/>
      <c r="NWW242" s="277"/>
      <c r="NWX242" s="277"/>
      <c r="NWY242" s="277"/>
      <c r="NWZ242" s="402"/>
      <c r="NXA242" s="404"/>
      <c r="NXB242" s="49"/>
      <c r="NXC242" s="49"/>
      <c r="NXD242" s="49"/>
      <c r="NXE242" s="99"/>
      <c r="NXF242" s="98"/>
      <c r="NXG242" s="49"/>
      <c r="NXH242" s="405"/>
      <c r="NXI242" s="405"/>
      <c r="NXJ242" s="277"/>
      <c r="NXK242" s="277"/>
      <c r="NXL242" s="277"/>
      <c r="NXM242" s="277"/>
      <c r="NXN242" s="277"/>
      <c r="NXO242" s="277"/>
      <c r="NXP242" s="277"/>
      <c r="NXQ242" s="277"/>
      <c r="NXR242" s="402"/>
      <c r="NXS242" s="404"/>
      <c r="NXT242" s="49"/>
      <c r="NXU242" s="49"/>
      <c r="NXV242" s="49"/>
      <c r="NXW242" s="99"/>
      <c r="NXX242" s="98"/>
      <c r="NXY242" s="49"/>
      <c r="NXZ242" s="405"/>
      <c r="NYA242" s="405"/>
      <c r="NYB242" s="277"/>
      <c r="NYC242" s="277"/>
      <c r="NYD242" s="277"/>
      <c r="NYE242" s="277"/>
      <c r="NYF242" s="277"/>
      <c r="NYG242" s="277"/>
      <c r="NYH242" s="277"/>
      <c r="NYI242" s="277"/>
      <c r="NYJ242" s="402"/>
      <c r="NYK242" s="404"/>
      <c r="NYL242" s="49"/>
      <c r="NYM242" s="49"/>
      <c r="NYN242" s="49"/>
      <c r="NYO242" s="99"/>
      <c r="NYP242" s="98"/>
      <c r="NYQ242" s="49"/>
      <c r="NYR242" s="405"/>
      <c r="NYS242" s="405"/>
      <c r="NYT242" s="277"/>
      <c r="NYU242" s="277"/>
      <c r="NYV242" s="277"/>
      <c r="NYW242" s="277"/>
      <c r="NYX242" s="277"/>
      <c r="NYY242" s="277"/>
      <c r="NYZ242" s="277"/>
      <c r="NZA242" s="277"/>
      <c r="NZB242" s="402"/>
      <c r="NZC242" s="404"/>
      <c r="NZD242" s="49"/>
      <c r="NZE242" s="49"/>
      <c r="NZF242" s="49"/>
      <c r="NZG242" s="99"/>
      <c r="NZH242" s="98"/>
      <c r="NZI242" s="49"/>
      <c r="NZJ242" s="405"/>
      <c r="NZK242" s="405"/>
      <c r="NZL242" s="277"/>
      <c r="NZM242" s="277"/>
      <c r="NZN242" s="277"/>
      <c r="NZO242" s="277"/>
      <c r="NZP242" s="277"/>
      <c r="NZQ242" s="277"/>
      <c r="NZR242" s="277"/>
      <c r="NZS242" s="277"/>
      <c r="NZT242" s="402"/>
      <c r="NZU242" s="404"/>
      <c r="NZV242" s="49"/>
      <c r="NZW242" s="49"/>
      <c r="NZX242" s="49"/>
      <c r="NZY242" s="99"/>
      <c r="NZZ242" s="98"/>
      <c r="OAA242" s="49"/>
      <c r="OAB242" s="405"/>
      <c r="OAC242" s="405"/>
      <c r="OAD242" s="277"/>
      <c r="OAE242" s="277"/>
      <c r="OAF242" s="277"/>
      <c r="OAG242" s="277"/>
      <c r="OAH242" s="277"/>
      <c r="OAI242" s="277"/>
      <c r="OAJ242" s="277"/>
      <c r="OAK242" s="277"/>
      <c r="OAL242" s="402"/>
      <c r="OAM242" s="404"/>
      <c r="OAN242" s="49"/>
      <c r="OAO242" s="49"/>
      <c r="OAP242" s="49"/>
      <c r="OAQ242" s="99"/>
      <c r="OAR242" s="98"/>
      <c r="OAS242" s="49"/>
      <c r="OAT242" s="405"/>
      <c r="OAU242" s="405"/>
      <c r="OAV242" s="277"/>
      <c r="OAW242" s="277"/>
      <c r="OAX242" s="277"/>
      <c r="OAY242" s="277"/>
      <c r="OAZ242" s="277"/>
      <c r="OBA242" s="277"/>
      <c r="OBB242" s="277"/>
      <c r="OBC242" s="277"/>
      <c r="OBD242" s="402"/>
      <c r="OBE242" s="404"/>
      <c r="OBF242" s="49"/>
      <c r="OBG242" s="49"/>
      <c r="OBH242" s="49"/>
      <c r="OBI242" s="99"/>
      <c r="OBJ242" s="98"/>
      <c r="OBK242" s="49"/>
      <c r="OBL242" s="405"/>
      <c r="OBM242" s="405"/>
      <c r="OBN242" s="277"/>
      <c r="OBO242" s="277"/>
      <c r="OBP242" s="277"/>
      <c r="OBQ242" s="277"/>
      <c r="OBR242" s="277"/>
      <c r="OBS242" s="277"/>
      <c r="OBT242" s="277"/>
      <c r="OBU242" s="277"/>
      <c r="OBV242" s="402"/>
      <c r="OBW242" s="404"/>
      <c r="OBX242" s="49"/>
      <c r="OBY242" s="49"/>
      <c r="OBZ242" s="49"/>
      <c r="OCA242" s="99"/>
      <c r="OCB242" s="98"/>
      <c r="OCC242" s="49"/>
      <c r="OCD242" s="405"/>
      <c r="OCE242" s="405"/>
      <c r="OCF242" s="277"/>
      <c r="OCG242" s="277"/>
      <c r="OCH242" s="277"/>
      <c r="OCI242" s="277"/>
      <c r="OCJ242" s="277"/>
      <c r="OCK242" s="277"/>
      <c r="OCL242" s="277"/>
      <c r="OCM242" s="277"/>
      <c r="OCN242" s="402"/>
      <c r="OCO242" s="404"/>
      <c r="OCP242" s="49"/>
      <c r="OCQ242" s="49"/>
      <c r="OCR242" s="49"/>
      <c r="OCS242" s="99"/>
      <c r="OCT242" s="98"/>
      <c r="OCU242" s="49"/>
      <c r="OCV242" s="405"/>
      <c r="OCW242" s="405"/>
      <c r="OCX242" s="277"/>
      <c r="OCY242" s="277"/>
      <c r="OCZ242" s="277"/>
      <c r="ODA242" s="277"/>
      <c r="ODB242" s="277"/>
      <c r="ODC242" s="277"/>
      <c r="ODD242" s="277"/>
      <c r="ODE242" s="277"/>
      <c r="ODF242" s="402"/>
      <c r="ODG242" s="404"/>
      <c r="ODH242" s="49"/>
      <c r="ODI242" s="49"/>
      <c r="ODJ242" s="49"/>
      <c r="ODK242" s="99"/>
      <c r="ODL242" s="98"/>
      <c r="ODM242" s="49"/>
      <c r="ODN242" s="405"/>
      <c r="ODO242" s="405"/>
      <c r="ODP242" s="277"/>
      <c r="ODQ242" s="277"/>
      <c r="ODR242" s="277"/>
      <c r="ODS242" s="277"/>
      <c r="ODT242" s="277"/>
      <c r="ODU242" s="277"/>
      <c r="ODV242" s="277"/>
      <c r="ODW242" s="277"/>
      <c r="ODX242" s="402"/>
      <c r="ODY242" s="404"/>
      <c r="ODZ242" s="49"/>
      <c r="OEA242" s="49"/>
      <c r="OEB242" s="49"/>
      <c r="OEC242" s="99"/>
      <c r="OED242" s="98"/>
      <c r="OEE242" s="49"/>
      <c r="OEF242" s="405"/>
      <c r="OEG242" s="405"/>
      <c r="OEH242" s="277"/>
      <c r="OEI242" s="277"/>
      <c r="OEJ242" s="277"/>
      <c r="OEK242" s="277"/>
      <c r="OEL242" s="277"/>
      <c r="OEM242" s="277"/>
      <c r="OEN242" s="277"/>
      <c r="OEO242" s="277"/>
      <c r="OEP242" s="402"/>
      <c r="OEQ242" s="404"/>
      <c r="OER242" s="49"/>
      <c r="OES242" s="49"/>
      <c r="OET242" s="49"/>
      <c r="OEU242" s="99"/>
      <c r="OEV242" s="98"/>
      <c r="OEW242" s="49"/>
      <c r="OEX242" s="405"/>
      <c r="OEY242" s="405"/>
      <c r="OEZ242" s="277"/>
      <c r="OFA242" s="277"/>
      <c r="OFB242" s="277"/>
      <c r="OFC242" s="277"/>
      <c r="OFD242" s="277"/>
      <c r="OFE242" s="277"/>
      <c r="OFF242" s="277"/>
      <c r="OFG242" s="277"/>
      <c r="OFH242" s="402"/>
      <c r="OFI242" s="404"/>
      <c r="OFJ242" s="49"/>
      <c r="OFK242" s="49"/>
      <c r="OFL242" s="49"/>
      <c r="OFM242" s="99"/>
      <c r="OFN242" s="98"/>
      <c r="OFO242" s="49"/>
      <c r="OFP242" s="405"/>
      <c r="OFQ242" s="405"/>
      <c r="OFR242" s="277"/>
      <c r="OFS242" s="277"/>
      <c r="OFT242" s="277"/>
      <c r="OFU242" s="277"/>
      <c r="OFV242" s="277"/>
      <c r="OFW242" s="277"/>
      <c r="OFX242" s="277"/>
      <c r="OFY242" s="277"/>
      <c r="OFZ242" s="402"/>
      <c r="OGA242" s="404"/>
      <c r="OGB242" s="49"/>
      <c r="OGC242" s="49"/>
      <c r="OGD242" s="49"/>
      <c r="OGE242" s="99"/>
      <c r="OGF242" s="98"/>
      <c r="OGG242" s="49"/>
      <c r="OGH242" s="405"/>
      <c r="OGI242" s="405"/>
      <c r="OGJ242" s="277"/>
      <c r="OGK242" s="277"/>
      <c r="OGL242" s="277"/>
      <c r="OGM242" s="277"/>
      <c r="OGN242" s="277"/>
      <c r="OGO242" s="277"/>
      <c r="OGP242" s="277"/>
      <c r="OGQ242" s="277"/>
      <c r="OGR242" s="402"/>
      <c r="OGS242" s="404"/>
      <c r="OGT242" s="49"/>
      <c r="OGU242" s="49"/>
      <c r="OGV242" s="49"/>
      <c r="OGW242" s="99"/>
      <c r="OGX242" s="98"/>
      <c r="OGY242" s="49"/>
      <c r="OGZ242" s="405"/>
      <c r="OHA242" s="405"/>
      <c r="OHB242" s="277"/>
      <c r="OHC242" s="277"/>
      <c r="OHD242" s="277"/>
      <c r="OHE242" s="277"/>
      <c r="OHF242" s="277"/>
      <c r="OHG242" s="277"/>
      <c r="OHH242" s="277"/>
      <c r="OHI242" s="277"/>
      <c r="OHJ242" s="402"/>
      <c r="OHK242" s="404"/>
      <c r="OHL242" s="49"/>
      <c r="OHM242" s="49"/>
      <c r="OHN242" s="49"/>
      <c r="OHO242" s="99"/>
      <c r="OHP242" s="98"/>
      <c r="OHQ242" s="49"/>
      <c r="OHR242" s="405"/>
      <c r="OHS242" s="405"/>
      <c r="OHT242" s="277"/>
      <c r="OHU242" s="277"/>
      <c r="OHV242" s="277"/>
      <c r="OHW242" s="277"/>
      <c r="OHX242" s="277"/>
      <c r="OHY242" s="277"/>
      <c r="OHZ242" s="277"/>
      <c r="OIA242" s="277"/>
      <c r="OIB242" s="402"/>
      <c r="OIC242" s="404"/>
      <c r="OID242" s="49"/>
      <c r="OIE242" s="49"/>
      <c r="OIF242" s="49"/>
      <c r="OIG242" s="99"/>
      <c r="OIH242" s="98"/>
      <c r="OII242" s="49"/>
      <c r="OIJ242" s="405"/>
      <c r="OIK242" s="405"/>
      <c r="OIL242" s="277"/>
      <c r="OIM242" s="277"/>
      <c r="OIN242" s="277"/>
      <c r="OIO242" s="277"/>
      <c r="OIP242" s="277"/>
      <c r="OIQ242" s="277"/>
      <c r="OIR242" s="277"/>
      <c r="OIS242" s="277"/>
      <c r="OIT242" s="402"/>
      <c r="OIU242" s="404"/>
      <c r="OIV242" s="49"/>
      <c r="OIW242" s="49"/>
      <c r="OIX242" s="49"/>
      <c r="OIY242" s="99"/>
      <c r="OIZ242" s="98"/>
      <c r="OJA242" s="49"/>
      <c r="OJB242" s="405"/>
      <c r="OJC242" s="405"/>
      <c r="OJD242" s="277"/>
      <c r="OJE242" s="277"/>
      <c r="OJF242" s="277"/>
      <c r="OJG242" s="277"/>
      <c r="OJH242" s="277"/>
      <c r="OJI242" s="277"/>
      <c r="OJJ242" s="277"/>
      <c r="OJK242" s="277"/>
      <c r="OJL242" s="402"/>
      <c r="OJM242" s="404"/>
      <c r="OJN242" s="49"/>
      <c r="OJO242" s="49"/>
      <c r="OJP242" s="49"/>
      <c r="OJQ242" s="99"/>
      <c r="OJR242" s="98"/>
      <c r="OJS242" s="49"/>
      <c r="OJT242" s="405"/>
      <c r="OJU242" s="405"/>
      <c r="OJV242" s="277"/>
      <c r="OJW242" s="277"/>
      <c r="OJX242" s="277"/>
      <c r="OJY242" s="277"/>
      <c r="OJZ242" s="277"/>
      <c r="OKA242" s="277"/>
      <c r="OKB242" s="277"/>
      <c r="OKC242" s="277"/>
      <c r="OKD242" s="402"/>
      <c r="OKE242" s="404"/>
      <c r="OKF242" s="49"/>
      <c r="OKG242" s="49"/>
      <c r="OKH242" s="49"/>
      <c r="OKI242" s="99"/>
      <c r="OKJ242" s="98"/>
      <c r="OKK242" s="49"/>
      <c r="OKL242" s="405"/>
      <c r="OKM242" s="405"/>
      <c r="OKN242" s="277"/>
      <c r="OKO242" s="277"/>
      <c r="OKP242" s="277"/>
      <c r="OKQ242" s="277"/>
      <c r="OKR242" s="277"/>
      <c r="OKS242" s="277"/>
      <c r="OKT242" s="277"/>
      <c r="OKU242" s="277"/>
      <c r="OKV242" s="402"/>
      <c r="OKW242" s="404"/>
      <c r="OKX242" s="49"/>
      <c r="OKY242" s="49"/>
      <c r="OKZ242" s="49"/>
      <c r="OLA242" s="99"/>
      <c r="OLB242" s="98"/>
      <c r="OLC242" s="49"/>
      <c r="OLD242" s="405"/>
      <c r="OLE242" s="405"/>
      <c r="OLF242" s="277"/>
      <c r="OLG242" s="277"/>
      <c r="OLH242" s="277"/>
      <c r="OLI242" s="277"/>
      <c r="OLJ242" s="277"/>
      <c r="OLK242" s="277"/>
      <c r="OLL242" s="277"/>
      <c r="OLM242" s="277"/>
      <c r="OLN242" s="402"/>
      <c r="OLO242" s="404"/>
      <c r="OLP242" s="49"/>
      <c r="OLQ242" s="49"/>
      <c r="OLR242" s="49"/>
      <c r="OLS242" s="99"/>
      <c r="OLT242" s="98"/>
      <c r="OLU242" s="49"/>
      <c r="OLV242" s="405"/>
      <c r="OLW242" s="405"/>
      <c r="OLX242" s="277"/>
      <c r="OLY242" s="277"/>
      <c r="OLZ242" s="277"/>
      <c r="OMA242" s="277"/>
      <c r="OMB242" s="277"/>
      <c r="OMC242" s="277"/>
      <c r="OMD242" s="277"/>
      <c r="OME242" s="277"/>
      <c r="OMF242" s="402"/>
      <c r="OMG242" s="404"/>
      <c r="OMH242" s="49"/>
      <c r="OMI242" s="49"/>
      <c r="OMJ242" s="49"/>
      <c r="OMK242" s="99"/>
      <c r="OML242" s="98"/>
      <c r="OMM242" s="49"/>
      <c r="OMN242" s="405"/>
      <c r="OMO242" s="405"/>
      <c r="OMP242" s="277"/>
      <c r="OMQ242" s="277"/>
      <c r="OMR242" s="277"/>
      <c r="OMS242" s="277"/>
      <c r="OMT242" s="277"/>
      <c r="OMU242" s="277"/>
      <c r="OMV242" s="277"/>
      <c r="OMW242" s="277"/>
      <c r="OMX242" s="402"/>
      <c r="OMY242" s="404"/>
      <c r="OMZ242" s="49"/>
      <c r="ONA242" s="49"/>
      <c r="ONB242" s="49"/>
      <c r="ONC242" s="99"/>
      <c r="OND242" s="98"/>
      <c r="ONE242" s="49"/>
      <c r="ONF242" s="405"/>
      <c r="ONG242" s="405"/>
      <c r="ONH242" s="277"/>
      <c r="ONI242" s="277"/>
      <c r="ONJ242" s="277"/>
      <c r="ONK242" s="277"/>
      <c r="ONL242" s="277"/>
      <c r="ONM242" s="277"/>
      <c r="ONN242" s="277"/>
      <c r="ONO242" s="277"/>
      <c r="ONP242" s="402"/>
      <c r="ONQ242" s="404"/>
      <c r="ONR242" s="49"/>
      <c r="ONS242" s="49"/>
      <c r="ONT242" s="49"/>
      <c r="ONU242" s="99"/>
      <c r="ONV242" s="98"/>
      <c r="ONW242" s="49"/>
      <c r="ONX242" s="405"/>
      <c r="ONY242" s="405"/>
      <c r="ONZ242" s="277"/>
      <c r="OOA242" s="277"/>
      <c r="OOB242" s="277"/>
      <c r="OOC242" s="277"/>
      <c r="OOD242" s="277"/>
      <c r="OOE242" s="277"/>
      <c r="OOF242" s="277"/>
      <c r="OOG242" s="277"/>
      <c r="OOH242" s="402"/>
      <c r="OOI242" s="404"/>
      <c r="OOJ242" s="49"/>
      <c r="OOK242" s="49"/>
      <c r="OOL242" s="49"/>
      <c r="OOM242" s="99"/>
      <c r="OON242" s="98"/>
      <c r="OOO242" s="49"/>
      <c r="OOP242" s="405"/>
      <c r="OOQ242" s="405"/>
      <c r="OOR242" s="277"/>
      <c r="OOS242" s="277"/>
      <c r="OOT242" s="277"/>
      <c r="OOU242" s="277"/>
      <c r="OOV242" s="277"/>
      <c r="OOW242" s="277"/>
      <c r="OOX242" s="277"/>
      <c r="OOY242" s="277"/>
      <c r="OOZ242" s="402"/>
      <c r="OPA242" s="404"/>
      <c r="OPB242" s="49"/>
      <c r="OPC242" s="49"/>
      <c r="OPD242" s="49"/>
      <c r="OPE242" s="99"/>
      <c r="OPF242" s="98"/>
      <c r="OPG242" s="49"/>
      <c r="OPH242" s="405"/>
      <c r="OPI242" s="405"/>
      <c r="OPJ242" s="277"/>
      <c r="OPK242" s="277"/>
      <c r="OPL242" s="277"/>
      <c r="OPM242" s="277"/>
      <c r="OPN242" s="277"/>
      <c r="OPO242" s="277"/>
      <c r="OPP242" s="277"/>
      <c r="OPQ242" s="277"/>
      <c r="OPR242" s="402"/>
      <c r="OPS242" s="404"/>
      <c r="OPT242" s="49"/>
      <c r="OPU242" s="49"/>
      <c r="OPV242" s="49"/>
      <c r="OPW242" s="99"/>
      <c r="OPX242" s="98"/>
      <c r="OPY242" s="49"/>
      <c r="OPZ242" s="405"/>
      <c r="OQA242" s="405"/>
      <c r="OQB242" s="277"/>
      <c r="OQC242" s="277"/>
      <c r="OQD242" s="277"/>
      <c r="OQE242" s="277"/>
      <c r="OQF242" s="277"/>
      <c r="OQG242" s="277"/>
      <c r="OQH242" s="277"/>
      <c r="OQI242" s="277"/>
      <c r="OQJ242" s="402"/>
      <c r="OQK242" s="404"/>
      <c r="OQL242" s="49"/>
      <c r="OQM242" s="49"/>
      <c r="OQN242" s="49"/>
      <c r="OQO242" s="99"/>
      <c r="OQP242" s="98"/>
      <c r="OQQ242" s="49"/>
      <c r="OQR242" s="405"/>
      <c r="OQS242" s="405"/>
      <c r="OQT242" s="277"/>
      <c r="OQU242" s="277"/>
      <c r="OQV242" s="277"/>
      <c r="OQW242" s="277"/>
      <c r="OQX242" s="277"/>
      <c r="OQY242" s="277"/>
      <c r="OQZ242" s="277"/>
      <c r="ORA242" s="277"/>
      <c r="ORB242" s="402"/>
      <c r="ORC242" s="404"/>
      <c r="ORD242" s="49"/>
      <c r="ORE242" s="49"/>
      <c r="ORF242" s="49"/>
      <c r="ORG242" s="99"/>
      <c r="ORH242" s="98"/>
      <c r="ORI242" s="49"/>
      <c r="ORJ242" s="405"/>
      <c r="ORK242" s="405"/>
      <c r="ORL242" s="277"/>
      <c r="ORM242" s="277"/>
      <c r="ORN242" s="277"/>
      <c r="ORO242" s="277"/>
      <c r="ORP242" s="277"/>
      <c r="ORQ242" s="277"/>
      <c r="ORR242" s="277"/>
      <c r="ORS242" s="277"/>
      <c r="ORT242" s="402"/>
      <c r="ORU242" s="404"/>
      <c r="ORV242" s="49"/>
      <c r="ORW242" s="49"/>
      <c r="ORX242" s="49"/>
      <c r="ORY242" s="99"/>
      <c r="ORZ242" s="98"/>
      <c r="OSA242" s="49"/>
      <c r="OSB242" s="405"/>
      <c r="OSC242" s="405"/>
      <c r="OSD242" s="277"/>
      <c r="OSE242" s="277"/>
      <c r="OSF242" s="277"/>
      <c r="OSG242" s="277"/>
      <c r="OSH242" s="277"/>
      <c r="OSI242" s="277"/>
      <c r="OSJ242" s="277"/>
      <c r="OSK242" s="277"/>
      <c r="OSL242" s="402"/>
      <c r="OSM242" s="404"/>
      <c r="OSN242" s="49"/>
      <c r="OSO242" s="49"/>
      <c r="OSP242" s="49"/>
      <c r="OSQ242" s="99"/>
      <c r="OSR242" s="98"/>
      <c r="OSS242" s="49"/>
      <c r="OST242" s="405"/>
      <c r="OSU242" s="405"/>
      <c r="OSV242" s="277"/>
      <c r="OSW242" s="277"/>
      <c r="OSX242" s="277"/>
      <c r="OSY242" s="277"/>
      <c r="OSZ242" s="277"/>
      <c r="OTA242" s="277"/>
      <c r="OTB242" s="277"/>
      <c r="OTC242" s="277"/>
      <c r="OTD242" s="402"/>
      <c r="OTE242" s="404"/>
      <c r="OTF242" s="49"/>
      <c r="OTG242" s="49"/>
      <c r="OTH242" s="49"/>
      <c r="OTI242" s="99"/>
      <c r="OTJ242" s="98"/>
      <c r="OTK242" s="49"/>
      <c r="OTL242" s="405"/>
      <c r="OTM242" s="405"/>
      <c r="OTN242" s="277"/>
      <c r="OTO242" s="277"/>
      <c r="OTP242" s="277"/>
      <c r="OTQ242" s="277"/>
      <c r="OTR242" s="277"/>
      <c r="OTS242" s="277"/>
      <c r="OTT242" s="277"/>
      <c r="OTU242" s="277"/>
      <c r="OTV242" s="402"/>
      <c r="OTW242" s="404"/>
      <c r="OTX242" s="49"/>
      <c r="OTY242" s="49"/>
      <c r="OTZ242" s="49"/>
      <c r="OUA242" s="99"/>
      <c r="OUB242" s="98"/>
      <c r="OUC242" s="49"/>
      <c r="OUD242" s="405"/>
      <c r="OUE242" s="405"/>
      <c r="OUF242" s="277"/>
      <c r="OUG242" s="277"/>
      <c r="OUH242" s="277"/>
      <c r="OUI242" s="277"/>
      <c r="OUJ242" s="277"/>
      <c r="OUK242" s="277"/>
      <c r="OUL242" s="277"/>
      <c r="OUM242" s="277"/>
      <c r="OUN242" s="402"/>
      <c r="OUO242" s="404"/>
      <c r="OUP242" s="49"/>
      <c r="OUQ242" s="49"/>
      <c r="OUR242" s="49"/>
      <c r="OUS242" s="99"/>
      <c r="OUT242" s="98"/>
      <c r="OUU242" s="49"/>
      <c r="OUV242" s="405"/>
      <c r="OUW242" s="405"/>
      <c r="OUX242" s="277"/>
      <c r="OUY242" s="277"/>
      <c r="OUZ242" s="277"/>
      <c r="OVA242" s="277"/>
      <c r="OVB242" s="277"/>
      <c r="OVC242" s="277"/>
      <c r="OVD242" s="277"/>
      <c r="OVE242" s="277"/>
      <c r="OVF242" s="402"/>
      <c r="OVG242" s="404"/>
      <c r="OVH242" s="49"/>
      <c r="OVI242" s="49"/>
      <c r="OVJ242" s="49"/>
      <c r="OVK242" s="99"/>
      <c r="OVL242" s="98"/>
      <c r="OVM242" s="49"/>
      <c r="OVN242" s="405"/>
      <c r="OVO242" s="405"/>
      <c r="OVP242" s="277"/>
      <c r="OVQ242" s="277"/>
      <c r="OVR242" s="277"/>
      <c r="OVS242" s="277"/>
      <c r="OVT242" s="277"/>
      <c r="OVU242" s="277"/>
      <c r="OVV242" s="277"/>
      <c r="OVW242" s="277"/>
      <c r="OVX242" s="402"/>
      <c r="OVY242" s="404"/>
      <c r="OVZ242" s="49"/>
      <c r="OWA242" s="49"/>
      <c r="OWB242" s="49"/>
      <c r="OWC242" s="99"/>
      <c r="OWD242" s="98"/>
      <c r="OWE242" s="49"/>
      <c r="OWF242" s="405"/>
      <c r="OWG242" s="405"/>
      <c r="OWH242" s="277"/>
      <c r="OWI242" s="277"/>
      <c r="OWJ242" s="277"/>
      <c r="OWK242" s="277"/>
      <c r="OWL242" s="277"/>
      <c r="OWM242" s="277"/>
      <c r="OWN242" s="277"/>
      <c r="OWO242" s="277"/>
      <c r="OWP242" s="402"/>
      <c r="OWQ242" s="404"/>
      <c r="OWR242" s="49"/>
      <c r="OWS242" s="49"/>
      <c r="OWT242" s="49"/>
      <c r="OWU242" s="99"/>
      <c r="OWV242" s="98"/>
      <c r="OWW242" s="49"/>
      <c r="OWX242" s="405"/>
      <c r="OWY242" s="405"/>
      <c r="OWZ242" s="277"/>
      <c r="OXA242" s="277"/>
      <c r="OXB242" s="277"/>
      <c r="OXC242" s="277"/>
      <c r="OXD242" s="277"/>
      <c r="OXE242" s="277"/>
      <c r="OXF242" s="277"/>
      <c r="OXG242" s="277"/>
      <c r="OXH242" s="402"/>
      <c r="OXI242" s="404"/>
      <c r="OXJ242" s="49"/>
      <c r="OXK242" s="49"/>
      <c r="OXL242" s="49"/>
      <c r="OXM242" s="99"/>
      <c r="OXN242" s="98"/>
      <c r="OXO242" s="49"/>
      <c r="OXP242" s="405"/>
      <c r="OXQ242" s="405"/>
      <c r="OXR242" s="277"/>
      <c r="OXS242" s="277"/>
      <c r="OXT242" s="277"/>
      <c r="OXU242" s="277"/>
      <c r="OXV242" s="277"/>
      <c r="OXW242" s="277"/>
      <c r="OXX242" s="277"/>
      <c r="OXY242" s="277"/>
      <c r="OXZ242" s="402"/>
      <c r="OYA242" s="404"/>
      <c r="OYB242" s="49"/>
      <c r="OYC242" s="49"/>
      <c r="OYD242" s="49"/>
      <c r="OYE242" s="99"/>
      <c r="OYF242" s="98"/>
      <c r="OYG242" s="49"/>
      <c r="OYH242" s="405"/>
      <c r="OYI242" s="405"/>
      <c r="OYJ242" s="277"/>
      <c r="OYK242" s="277"/>
      <c r="OYL242" s="277"/>
      <c r="OYM242" s="277"/>
      <c r="OYN242" s="277"/>
      <c r="OYO242" s="277"/>
      <c r="OYP242" s="277"/>
      <c r="OYQ242" s="277"/>
      <c r="OYR242" s="402"/>
      <c r="OYS242" s="404"/>
      <c r="OYT242" s="49"/>
      <c r="OYU242" s="49"/>
      <c r="OYV242" s="49"/>
      <c r="OYW242" s="99"/>
      <c r="OYX242" s="98"/>
      <c r="OYY242" s="49"/>
      <c r="OYZ242" s="405"/>
      <c r="OZA242" s="405"/>
      <c r="OZB242" s="277"/>
      <c r="OZC242" s="277"/>
      <c r="OZD242" s="277"/>
      <c r="OZE242" s="277"/>
      <c r="OZF242" s="277"/>
      <c r="OZG242" s="277"/>
      <c r="OZH242" s="277"/>
      <c r="OZI242" s="277"/>
      <c r="OZJ242" s="402"/>
      <c r="OZK242" s="404"/>
      <c r="OZL242" s="49"/>
      <c r="OZM242" s="49"/>
      <c r="OZN242" s="49"/>
      <c r="OZO242" s="99"/>
      <c r="OZP242" s="98"/>
      <c r="OZQ242" s="49"/>
      <c r="OZR242" s="405"/>
      <c r="OZS242" s="405"/>
      <c r="OZT242" s="277"/>
      <c r="OZU242" s="277"/>
      <c r="OZV242" s="277"/>
      <c r="OZW242" s="277"/>
      <c r="OZX242" s="277"/>
      <c r="OZY242" s="277"/>
      <c r="OZZ242" s="277"/>
      <c r="PAA242" s="277"/>
      <c r="PAB242" s="402"/>
      <c r="PAC242" s="404"/>
      <c r="PAD242" s="49"/>
      <c r="PAE242" s="49"/>
      <c r="PAF242" s="49"/>
      <c r="PAG242" s="99"/>
      <c r="PAH242" s="98"/>
      <c r="PAI242" s="49"/>
      <c r="PAJ242" s="405"/>
      <c r="PAK242" s="405"/>
      <c r="PAL242" s="277"/>
      <c r="PAM242" s="277"/>
      <c r="PAN242" s="277"/>
      <c r="PAO242" s="277"/>
      <c r="PAP242" s="277"/>
      <c r="PAQ242" s="277"/>
      <c r="PAR242" s="277"/>
      <c r="PAS242" s="277"/>
      <c r="PAT242" s="402"/>
      <c r="PAU242" s="404"/>
      <c r="PAV242" s="49"/>
      <c r="PAW242" s="49"/>
      <c r="PAX242" s="49"/>
      <c r="PAY242" s="99"/>
      <c r="PAZ242" s="98"/>
      <c r="PBA242" s="49"/>
      <c r="PBB242" s="405"/>
      <c r="PBC242" s="405"/>
      <c r="PBD242" s="277"/>
      <c r="PBE242" s="277"/>
      <c r="PBF242" s="277"/>
      <c r="PBG242" s="277"/>
      <c r="PBH242" s="277"/>
      <c r="PBI242" s="277"/>
      <c r="PBJ242" s="277"/>
      <c r="PBK242" s="277"/>
      <c r="PBL242" s="402"/>
      <c r="PBM242" s="404"/>
      <c r="PBN242" s="49"/>
      <c r="PBO242" s="49"/>
      <c r="PBP242" s="49"/>
      <c r="PBQ242" s="99"/>
      <c r="PBR242" s="98"/>
      <c r="PBS242" s="49"/>
      <c r="PBT242" s="405"/>
      <c r="PBU242" s="405"/>
      <c r="PBV242" s="277"/>
      <c r="PBW242" s="277"/>
      <c r="PBX242" s="277"/>
      <c r="PBY242" s="277"/>
      <c r="PBZ242" s="277"/>
      <c r="PCA242" s="277"/>
      <c r="PCB242" s="277"/>
      <c r="PCC242" s="277"/>
      <c r="PCD242" s="402"/>
      <c r="PCE242" s="404"/>
      <c r="PCF242" s="49"/>
      <c r="PCG242" s="49"/>
      <c r="PCH242" s="49"/>
      <c r="PCI242" s="99"/>
      <c r="PCJ242" s="98"/>
      <c r="PCK242" s="49"/>
      <c r="PCL242" s="405"/>
      <c r="PCM242" s="405"/>
      <c r="PCN242" s="277"/>
      <c r="PCO242" s="277"/>
      <c r="PCP242" s="277"/>
      <c r="PCQ242" s="277"/>
      <c r="PCR242" s="277"/>
      <c r="PCS242" s="277"/>
      <c r="PCT242" s="277"/>
      <c r="PCU242" s="277"/>
      <c r="PCV242" s="402"/>
      <c r="PCW242" s="404"/>
      <c r="PCX242" s="49"/>
      <c r="PCY242" s="49"/>
      <c r="PCZ242" s="49"/>
      <c r="PDA242" s="99"/>
      <c r="PDB242" s="98"/>
      <c r="PDC242" s="49"/>
      <c r="PDD242" s="405"/>
      <c r="PDE242" s="405"/>
      <c r="PDF242" s="277"/>
      <c r="PDG242" s="277"/>
      <c r="PDH242" s="277"/>
      <c r="PDI242" s="277"/>
      <c r="PDJ242" s="277"/>
      <c r="PDK242" s="277"/>
      <c r="PDL242" s="277"/>
      <c r="PDM242" s="277"/>
      <c r="PDN242" s="402"/>
      <c r="PDO242" s="404"/>
      <c r="PDP242" s="49"/>
      <c r="PDQ242" s="49"/>
      <c r="PDR242" s="49"/>
      <c r="PDS242" s="99"/>
      <c r="PDT242" s="98"/>
      <c r="PDU242" s="49"/>
      <c r="PDV242" s="405"/>
      <c r="PDW242" s="405"/>
      <c r="PDX242" s="277"/>
      <c r="PDY242" s="277"/>
      <c r="PDZ242" s="277"/>
      <c r="PEA242" s="277"/>
      <c r="PEB242" s="277"/>
      <c r="PEC242" s="277"/>
      <c r="PED242" s="277"/>
      <c r="PEE242" s="277"/>
      <c r="PEF242" s="402"/>
      <c r="PEG242" s="404"/>
      <c r="PEH242" s="49"/>
      <c r="PEI242" s="49"/>
      <c r="PEJ242" s="49"/>
      <c r="PEK242" s="99"/>
      <c r="PEL242" s="98"/>
      <c r="PEM242" s="49"/>
      <c r="PEN242" s="405"/>
      <c r="PEO242" s="405"/>
      <c r="PEP242" s="277"/>
      <c r="PEQ242" s="277"/>
      <c r="PER242" s="277"/>
      <c r="PES242" s="277"/>
      <c r="PET242" s="277"/>
      <c r="PEU242" s="277"/>
      <c r="PEV242" s="277"/>
      <c r="PEW242" s="277"/>
      <c r="PEX242" s="402"/>
      <c r="PEY242" s="404"/>
      <c r="PEZ242" s="49"/>
      <c r="PFA242" s="49"/>
      <c r="PFB242" s="49"/>
      <c r="PFC242" s="99"/>
      <c r="PFD242" s="98"/>
      <c r="PFE242" s="49"/>
      <c r="PFF242" s="405"/>
      <c r="PFG242" s="405"/>
      <c r="PFH242" s="277"/>
      <c r="PFI242" s="277"/>
      <c r="PFJ242" s="277"/>
      <c r="PFK242" s="277"/>
      <c r="PFL242" s="277"/>
      <c r="PFM242" s="277"/>
      <c r="PFN242" s="277"/>
      <c r="PFO242" s="277"/>
      <c r="PFP242" s="402"/>
      <c r="PFQ242" s="404"/>
      <c r="PFR242" s="49"/>
      <c r="PFS242" s="49"/>
      <c r="PFT242" s="49"/>
      <c r="PFU242" s="99"/>
      <c r="PFV242" s="98"/>
      <c r="PFW242" s="49"/>
      <c r="PFX242" s="405"/>
      <c r="PFY242" s="405"/>
      <c r="PFZ242" s="277"/>
      <c r="PGA242" s="277"/>
      <c r="PGB242" s="277"/>
      <c r="PGC242" s="277"/>
      <c r="PGD242" s="277"/>
      <c r="PGE242" s="277"/>
      <c r="PGF242" s="277"/>
      <c r="PGG242" s="277"/>
      <c r="PGH242" s="402"/>
      <c r="PGI242" s="404"/>
      <c r="PGJ242" s="49"/>
      <c r="PGK242" s="49"/>
      <c r="PGL242" s="49"/>
      <c r="PGM242" s="99"/>
      <c r="PGN242" s="98"/>
      <c r="PGO242" s="49"/>
      <c r="PGP242" s="405"/>
      <c r="PGQ242" s="405"/>
      <c r="PGR242" s="277"/>
      <c r="PGS242" s="277"/>
      <c r="PGT242" s="277"/>
      <c r="PGU242" s="277"/>
      <c r="PGV242" s="277"/>
      <c r="PGW242" s="277"/>
      <c r="PGX242" s="277"/>
      <c r="PGY242" s="277"/>
      <c r="PGZ242" s="402"/>
      <c r="PHA242" s="404"/>
      <c r="PHB242" s="49"/>
      <c r="PHC242" s="49"/>
      <c r="PHD242" s="49"/>
      <c r="PHE242" s="99"/>
      <c r="PHF242" s="98"/>
      <c r="PHG242" s="49"/>
      <c r="PHH242" s="405"/>
      <c r="PHI242" s="405"/>
      <c r="PHJ242" s="277"/>
      <c r="PHK242" s="277"/>
      <c r="PHL242" s="277"/>
      <c r="PHM242" s="277"/>
      <c r="PHN242" s="277"/>
      <c r="PHO242" s="277"/>
      <c r="PHP242" s="277"/>
      <c r="PHQ242" s="277"/>
      <c r="PHR242" s="402"/>
      <c r="PHS242" s="404"/>
      <c r="PHT242" s="49"/>
      <c r="PHU242" s="49"/>
      <c r="PHV242" s="49"/>
      <c r="PHW242" s="99"/>
      <c r="PHX242" s="98"/>
      <c r="PHY242" s="49"/>
      <c r="PHZ242" s="405"/>
      <c r="PIA242" s="405"/>
      <c r="PIB242" s="277"/>
      <c r="PIC242" s="277"/>
      <c r="PID242" s="277"/>
      <c r="PIE242" s="277"/>
      <c r="PIF242" s="277"/>
      <c r="PIG242" s="277"/>
      <c r="PIH242" s="277"/>
      <c r="PII242" s="277"/>
      <c r="PIJ242" s="402"/>
      <c r="PIK242" s="404"/>
      <c r="PIL242" s="49"/>
      <c r="PIM242" s="49"/>
      <c r="PIN242" s="49"/>
      <c r="PIO242" s="99"/>
      <c r="PIP242" s="98"/>
      <c r="PIQ242" s="49"/>
      <c r="PIR242" s="405"/>
      <c r="PIS242" s="405"/>
      <c r="PIT242" s="277"/>
      <c r="PIU242" s="277"/>
      <c r="PIV242" s="277"/>
      <c r="PIW242" s="277"/>
      <c r="PIX242" s="277"/>
      <c r="PIY242" s="277"/>
      <c r="PIZ242" s="277"/>
      <c r="PJA242" s="277"/>
      <c r="PJB242" s="402"/>
      <c r="PJC242" s="404"/>
      <c r="PJD242" s="49"/>
      <c r="PJE242" s="49"/>
      <c r="PJF242" s="49"/>
      <c r="PJG242" s="99"/>
      <c r="PJH242" s="98"/>
      <c r="PJI242" s="49"/>
      <c r="PJJ242" s="405"/>
      <c r="PJK242" s="405"/>
      <c r="PJL242" s="277"/>
      <c r="PJM242" s="277"/>
      <c r="PJN242" s="277"/>
      <c r="PJO242" s="277"/>
      <c r="PJP242" s="277"/>
      <c r="PJQ242" s="277"/>
      <c r="PJR242" s="277"/>
      <c r="PJS242" s="277"/>
      <c r="PJT242" s="402"/>
      <c r="PJU242" s="404"/>
      <c r="PJV242" s="49"/>
      <c r="PJW242" s="49"/>
      <c r="PJX242" s="49"/>
      <c r="PJY242" s="99"/>
      <c r="PJZ242" s="98"/>
      <c r="PKA242" s="49"/>
      <c r="PKB242" s="405"/>
      <c r="PKC242" s="405"/>
      <c r="PKD242" s="277"/>
      <c r="PKE242" s="277"/>
      <c r="PKF242" s="277"/>
      <c r="PKG242" s="277"/>
      <c r="PKH242" s="277"/>
      <c r="PKI242" s="277"/>
      <c r="PKJ242" s="277"/>
      <c r="PKK242" s="277"/>
      <c r="PKL242" s="402"/>
      <c r="PKM242" s="404"/>
      <c r="PKN242" s="49"/>
      <c r="PKO242" s="49"/>
      <c r="PKP242" s="49"/>
      <c r="PKQ242" s="99"/>
      <c r="PKR242" s="98"/>
      <c r="PKS242" s="49"/>
      <c r="PKT242" s="405"/>
      <c r="PKU242" s="405"/>
      <c r="PKV242" s="277"/>
      <c r="PKW242" s="277"/>
      <c r="PKX242" s="277"/>
      <c r="PKY242" s="277"/>
      <c r="PKZ242" s="277"/>
      <c r="PLA242" s="277"/>
      <c r="PLB242" s="277"/>
      <c r="PLC242" s="277"/>
      <c r="PLD242" s="402"/>
      <c r="PLE242" s="404"/>
      <c r="PLF242" s="49"/>
      <c r="PLG242" s="49"/>
      <c r="PLH242" s="49"/>
      <c r="PLI242" s="99"/>
      <c r="PLJ242" s="98"/>
      <c r="PLK242" s="49"/>
      <c r="PLL242" s="405"/>
      <c r="PLM242" s="405"/>
      <c r="PLN242" s="277"/>
      <c r="PLO242" s="277"/>
      <c r="PLP242" s="277"/>
      <c r="PLQ242" s="277"/>
      <c r="PLR242" s="277"/>
      <c r="PLS242" s="277"/>
      <c r="PLT242" s="277"/>
      <c r="PLU242" s="277"/>
      <c r="PLV242" s="402"/>
      <c r="PLW242" s="404"/>
      <c r="PLX242" s="49"/>
      <c r="PLY242" s="49"/>
      <c r="PLZ242" s="49"/>
      <c r="PMA242" s="99"/>
      <c r="PMB242" s="98"/>
      <c r="PMC242" s="49"/>
      <c r="PMD242" s="405"/>
      <c r="PME242" s="405"/>
      <c r="PMF242" s="277"/>
      <c r="PMG242" s="277"/>
      <c r="PMH242" s="277"/>
      <c r="PMI242" s="277"/>
      <c r="PMJ242" s="277"/>
      <c r="PMK242" s="277"/>
      <c r="PML242" s="277"/>
      <c r="PMM242" s="277"/>
      <c r="PMN242" s="402"/>
      <c r="PMO242" s="404"/>
      <c r="PMP242" s="49"/>
      <c r="PMQ242" s="49"/>
      <c r="PMR242" s="49"/>
      <c r="PMS242" s="99"/>
      <c r="PMT242" s="98"/>
      <c r="PMU242" s="49"/>
      <c r="PMV242" s="405"/>
      <c r="PMW242" s="405"/>
      <c r="PMX242" s="277"/>
      <c r="PMY242" s="277"/>
      <c r="PMZ242" s="277"/>
      <c r="PNA242" s="277"/>
      <c r="PNB242" s="277"/>
      <c r="PNC242" s="277"/>
      <c r="PND242" s="277"/>
      <c r="PNE242" s="277"/>
      <c r="PNF242" s="402"/>
      <c r="PNG242" s="404"/>
      <c r="PNH242" s="49"/>
      <c r="PNI242" s="49"/>
      <c r="PNJ242" s="49"/>
      <c r="PNK242" s="99"/>
      <c r="PNL242" s="98"/>
      <c r="PNM242" s="49"/>
      <c r="PNN242" s="405"/>
      <c r="PNO242" s="405"/>
      <c r="PNP242" s="277"/>
      <c r="PNQ242" s="277"/>
      <c r="PNR242" s="277"/>
      <c r="PNS242" s="277"/>
      <c r="PNT242" s="277"/>
      <c r="PNU242" s="277"/>
      <c r="PNV242" s="277"/>
      <c r="PNW242" s="277"/>
      <c r="PNX242" s="402"/>
      <c r="PNY242" s="404"/>
      <c r="PNZ242" s="49"/>
      <c r="POA242" s="49"/>
      <c r="POB242" s="49"/>
      <c r="POC242" s="99"/>
      <c r="POD242" s="98"/>
      <c r="POE242" s="49"/>
      <c r="POF242" s="405"/>
      <c r="POG242" s="405"/>
      <c r="POH242" s="277"/>
      <c r="POI242" s="277"/>
      <c r="POJ242" s="277"/>
      <c r="POK242" s="277"/>
      <c r="POL242" s="277"/>
      <c r="POM242" s="277"/>
      <c r="PON242" s="277"/>
      <c r="POO242" s="277"/>
      <c r="POP242" s="402"/>
      <c r="POQ242" s="404"/>
      <c r="POR242" s="49"/>
      <c r="POS242" s="49"/>
      <c r="POT242" s="49"/>
      <c r="POU242" s="99"/>
      <c r="POV242" s="98"/>
      <c r="POW242" s="49"/>
      <c r="POX242" s="405"/>
      <c r="POY242" s="405"/>
      <c r="POZ242" s="277"/>
      <c r="PPA242" s="277"/>
      <c r="PPB242" s="277"/>
      <c r="PPC242" s="277"/>
      <c r="PPD242" s="277"/>
      <c r="PPE242" s="277"/>
      <c r="PPF242" s="277"/>
      <c r="PPG242" s="277"/>
      <c r="PPH242" s="402"/>
      <c r="PPI242" s="404"/>
      <c r="PPJ242" s="49"/>
      <c r="PPK242" s="49"/>
      <c r="PPL242" s="49"/>
      <c r="PPM242" s="99"/>
      <c r="PPN242" s="98"/>
      <c r="PPO242" s="49"/>
      <c r="PPP242" s="405"/>
      <c r="PPQ242" s="405"/>
      <c r="PPR242" s="277"/>
      <c r="PPS242" s="277"/>
      <c r="PPT242" s="277"/>
      <c r="PPU242" s="277"/>
      <c r="PPV242" s="277"/>
      <c r="PPW242" s="277"/>
      <c r="PPX242" s="277"/>
      <c r="PPY242" s="277"/>
      <c r="PPZ242" s="402"/>
      <c r="PQA242" s="404"/>
      <c r="PQB242" s="49"/>
      <c r="PQC242" s="49"/>
      <c r="PQD242" s="49"/>
      <c r="PQE242" s="99"/>
      <c r="PQF242" s="98"/>
      <c r="PQG242" s="49"/>
      <c r="PQH242" s="405"/>
      <c r="PQI242" s="405"/>
      <c r="PQJ242" s="277"/>
      <c r="PQK242" s="277"/>
      <c r="PQL242" s="277"/>
      <c r="PQM242" s="277"/>
      <c r="PQN242" s="277"/>
      <c r="PQO242" s="277"/>
      <c r="PQP242" s="277"/>
      <c r="PQQ242" s="277"/>
      <c r="PQR242" s="402"/>
      <c r="PQS242" s="404"/>
      <c r="PQT242" s="49"/>
      <c r="PQU242" s="49"/>
      <c r="PQV242" s="49"/>
      <c r="PQW242" s="99"/>
      <c r="PQX242" s="98"/>
      <c r="PQY242" s="49"/>
      <c r="PQZ242" s="405"/>
      <c r="PRA242" s="405"/>
      <c r="PRB242" s="277"/>
      <c r="PRC242" s="277"/>
      <c r="PRD242" s="277"/>
      <c r="PRE242" s="277"/>
      <c r="PRF242" s="277"/>
      <c r="PRG242" s="277"/>
      <c r="PRH242" s="277"/>
      <c r="PRI242" s="277"/>
      <c r="PRJ242" s="402"/>
      <c r="PRK242" s="404"/>
      <c r="PRL242" s="49"/>
      <c r="PRM242" s="49"/>
      <c r="PRN242" s="49"/>
      <c r="PRO242" s="99"/>
      <c r="PRP242" s="98"/>
      <c r="PRQ242" s="49"/>
      <c r="PRR242" s="405"/>
      <c r="PRS242" s="405"/>
      <c r="PRT242" s="277"/>
      <c r="PRU242" s="277"/>
      <c r="PRV242" s="277"/>
      <c r="PRW242" s="277"/>
      <c r="PRX242" s="277"/>
      <c r="PRY242" s="277"/>
      <c r="PRZ242" s="277"/>
      <c r="PSA242" s="277"/>
      <c r="PSB242" s="402"/>
      <c r="PSC242" s="404"/>
      <c r="PSD242" s="49"/>
      <c r="PSE242" s="49"/>
      <c r="PSF242" s="49"/>
      <c r="PSG242" s="99"/>
      <c r="PSH242" s="98"/>
      <c r="PSI242" s="49"/>
      <c r="PSJ242" s="405"/>
      <c r="PSK242" s="405"/>
      <c r="PSL242" s="277"/>
      <c r="PSM242" s="277"/>
      <c r="PSN242" s="277"/>
      <c r="PSO242" s="277"/>
      <c r="PSP242" s="277"/>
      <c r="PSQ242" s="277"/>
      <c r="PSR242" s="277"/>
      <c r="PSS242" s="277"/>
      <c r="PST242" s="402"/>
      <c r="PSU242" s="404"/>
      <c r="PSV242" s="49"/>
      <c r="PSW242" s="49"/>
      <c r="PSX242" s="49"/>
      <c r="PSY242" s="99"/>
      <c r="PSZ242" s="98"/>
      <c r="PTA242" s="49"/>
      <c r="PTB242" s="405"/>
      <c r="PTC242" s="405"/>
      <c r="PTD242" s="277"/>
      <c r="PTE242" s="277"/>
      <c r="PTF242" s="277"/>
      <c r="PTG242" s="277"/>
      <c r="PTH242" s="277"/>
      <c r="PTI242" s="277"/>
      <c r="PTJ242" s="277"/>
      <c r="PTK242" s="277"/>
      <c r="PTL242" s="402"/>
      <c r="PTM242" s="404"/>
      <c r="PTN242" s="49"/>
      <c r="PTO242" s="49"/>
      <c r="PTP242" s="49"/>
      <c r="PTQ242" s="99"/>
      <c r="PTR242" s="98"/>
      <c r="PTS242" s="49"/>
      <c r="PTT242" s="405"/>
      <c r="PTU242" s="405"/>
      <c r="PTV242" s="277"/>
      <c r="PTW242" s="277"/>
      <c r="PTX242" s="277"/>
      <c r="PTY242" s="277"/>
      <c r="PTZ242" s="277"/>
      <c r="PUA242" s="277"/>
      <c r="PUB242" s="277"/>
      <c r="PUC242" s="277"/>
      <c r="PUD242" s="402"/>
      <c r="PUE242" s="404"/>
      <c r="PUF242" s="49"/>
      <c r="PUG242" s="49"/>
      <c r="PUH242" s="49"/>
      <c r="PUI242" s="99"/>
      <c r="PUJ242" s="98"/>
      <c r="PUK242" s="49"/>
      <c r="PUL242" s="405"/>
      <c r="PUM242" s="405"/>
      <c r="PUN242" s="277"/>
      <c r="PUO242" s="277"/>
      <c r="PUP242" s="277"/>
      <c r="PUQ242" s="277"/>
      <c r="PUR242" s="277"/>
      <c r="PUS242" s="277"/>
      <c r="PUT242" s="277"/>
      <c r="PUU242" s="277"/>
      <c r="PUV242" s="402"/>
      <c r="PUW242" s="404"/>
      <c r="PUX242" s="49"/>
      <c r="PUY242" s="49"/>
      <c r="PUZ242" s="49"/>
      <c r="PVA242" s="99"/>
      <c r="PVB242" s="98"/>
      <c r="PVC242" s="49"/>
      <c r="PVD242" s="405"/>
      <c r="PVE242" s="405"/>
      <c r="PVF242" s="277"/>
      <c r="PVG242" s="277"/>
      <c r="PVH242" s="277"/>
      <c r="PVI242" s="277"/>
      <c r="PVJ242" s="277"/>
      <c r="PVK242" s="277"/>
      <c r="PVL242" s="277"/>
      <c r="PVM242" s="277"/>
      <c r="PVN242" s="402"/>
      <c r="PVO242" s="404"/>
      <c r="PVP242" s="49"/>
      <c r="PVQ242" s="49"/>
      <c r="PVR242" s="49"/>
      <c r="PVS242" s="99"/>
      <c r="PVT242" s="98"/>
      <c r="PVU242" s="49"/>
      <c r="PVV242" s="405"/>
      <c r="PVW242" s="405"/>
      <c r="PVX242" s="277"/>
      <c r="PVY242" s="277"/>
      <c r="PVZ242" s="277"/>
      <c r="PWA242" s="277"/>
      <c r="PWB242" s="277"/>
      <c r="PWC242" s="277"/>
      <c r="PWD242" s="277"/>
      <c r="PWE242" s="277"/>
      <c r="PWF242" s="402"/>
      <c r="PWG242" s="404"/>
      <c r="PWH242" s="49"/>
      <c r="PWI242" s="49"/>
      <c r="PWJ242" s="49"/>
      <c r="PWK242" s="99"/>
      <c r="PWL242" s="98"/>
      <c r="PWM242" s="49"/>
      <c r="PWN242" s="405"/>
      <c r="PWO242" s="405"/>
      <c r="PWP242" s="277"/>
      <c r="PWQ242" s="277"/>
      <c r="PWR242" s="277"/>
      <c r="PWS242" s="277"/>
      <c r="PWT242" s="277"/>
      <c r="PWU242" s="277"/>
      <c r="PWV242" s="277"/>
      <c r="PWW242" s="277"/>
      <c r="PWX242" s="402"/>
      <c r="PWY242" s="404"/>
      <c r="PWZ242" s="49"/>
      <c r="PXA242" s="49"/>
      <c r="PXB242" s="49"/>
      <c r="PXC242" s="99"/>
      <c r="PXD242" s="98"/>
      <c r="PXE242" s="49"/>
      <c r="PXF242" s="405"/>
      <c r="PXG242" s="405"/>
      <c r="PXH242" s="277"/>
      <c r="PXI242" s="277"/>
      <c r="PXJ242" s="277"/>
      <c r="PXK242" s="277"/>
      <c r="PXL242" s="277"/>
      <c r="PXM242" s="277"/>
      <c r="PXN242" s="277"/>
      <c r="PXO242" s="277"/>
      <c r="PXP242" s="402"/>
      <c r="PXQ242" s="404"/>
      <c r="PXR242" s="49"/>
      <c r="PXS242" s="49"/>
      <c r="PXT242" s="49"/>
      <c r="PXU242" s="99"/>
      <c r="PXV242" s="98"/>
      <c r="PXW242" s="49"/>
      <c r="PXX242" s="405"/>
      <c r="PXY242" s="405"/>
      <c r="PXZ242" s="277"/>
      <c r="PYA242" s="277"/>
      <c r="PYB242" s="277"/>
      <c r="PYC242" s="277"/>
      <c r="PYD242" s="277"/>
      <c r="PYE242" s="277"/>
      <c r="PYF242" s="277"/>
      <c r="PYG242" s="277"/>
      <c r="PYH242" s="402"/>
      <c r="PYI242" s="404"/>
      <c r="PYJ242" s="49"/>
      <c r="PYK242" s="49"/>
      <c r="PYL242" s="49"/>
      <c r="PYM242" s="99"/>
      <c r="PYN242" s="98"/>
      <c r="PYO242" s="49"/>
      <c r="PYP242" s="405"/>
      <c r="PYQ242" s="405"/>
      <c r="PYR242" s="277"/>
      <c r="PYS242" s="277"/>
      <c r="PYT242" s="277"/>
      <c r="PYU242" s="277"/>
      <c r="PYV242" s="277"/>
      <c r="PYW242" s="277"/>
      <c r="PYX242" s="277"/>
      <c r="PYY242" s="277"/>
      <c r="PYZ242" s="402"/>
      <c r="PZA242" s="404"/>
      <c r="PZB242" s="49"/>
      <c r="PZC242" s="49"/>
      <c r="PZD242" s="49"/>
      <c r="PZE242" s="99"/>
      <c r="PZF242" s="98"/>
      <c r="PZG242" s="49"/>
      <c r="PZH242" s="405"/>
      <c r="PZI242" s="405"/>
      <c r="PZJ242" s="277"/>
      <c r="PZK242" s="277"/>
      <c r="PZL242" s="277"/>
      <c r="PZM242" s="277"/>
      <c r="PZN242" s="277"/>
      <c r="PZO242" s="277"/>
      <c r="PZP242" s="277"/>
      <c r="PZQ242" s="277"/>
      <c r="PZR242" s="402"/>
      <c r="PZS242" s="404"/>
      <c r="PZT242" s="49"/>
      <c r="PZU242" s="49"/>
      <c r="PZV242" s="49"/>
      <c r="PZW242" s="99"/>
      <c r="PZX242" s="98"/>
      <c r="PZY242" s="49"/>
      <c r="PZZ242" s="405"/>
      <c r="QAA242" s="405"/>
      <c r="QAB242" s="277"/>
      <c r="QAC242" s="277"/>
      <c r="QAD242" s="277"/>
      <c r="QAE242" s="277"/>
      <c r="QAF242" s="277"/>
      <c r="QAG242" s="277"/>
      <c r="QAH242" s="277"/>
      <c r="QAI242" s="277"/>
      <c r="QAJ242" s="402"/>
      <c r="QAK242" s="404"/>
      <c r="QAL242" s="49"/>
      <c r="QAM242" s="49"/>
      <c r="QAN242" s="49"/>
      <c r="QAO242" s="99"/>
      <c r="QAP242" s="98"/>
      <c r="QAQ242" s="49"/>
      <c r="QAR242" s="405"/>
      <c r="QAS242" s="405"/>
      <c r="QAT242" s="277"/>
      <c r="QAU242" s="277"/>
      <c r="QAV242" s="277"/>
      <c r="QAW242" s="277"/>
      <c r="QAX242" s="277"/>
      <c r="QAY242" s="277"/>
      <c r="QAZ242" s="277"/>
      <c r="QBA242" s="277"/>
      <c r="QBB242" s="402"/>
      <c r="QBC242" s="404"/>
      <c r="QBD242" s="49"/>
      <c r="QBE242" s="49"/>
      <c r="QBF242" s="49"/>
      <c r="QBG242" s="99"/>
      <c r="QBH242" s="98"/>
      <c r="QBI242" s="49"/>
      <c r="QBJ242" s="405"/>
      <c r="QBK242" s="405"/>
      <c r="QBL242" s="277"/>
      <c r="QBM242" s="277"/>
      <c r="QBN242" s="277"/>
      <c r="QBO242" s="277"/>
      <c r="QBP242" s="277"/>
      <c r="QBQ242" s="277"/>
      <c r="QBR242" s="277"/>
      <c r="QBS242" s="277"/>
      <c r="QBT242" s="402"/>
      <c r="QBU242" s="404"/>
      <c r="QBV242" s="49"/>
      <c r="QBW242" s="49"/>
      <c r="QBX242" s="49"/>
      <c r="QBY242" s="99"/>
      <c r="QBZ242" s="98"/>
      <c r="QCA242" s="49"/>
      <c r="QCB242" s="405"/>
      <c r="QCC242" s="405"/>
      <c r="QCD242" s="277"/>
      <c r="QCE242" s="277"/>
      <c r="QCF242" s="277"/>
      <c r="QCG242" s="277"/>
      <c r="QCH242" s="277"/>
      <c r="QCI242" s="277"/>
      <c r="QCJ242" s="277"/>
      <c r="QCK242" s="277"/>
      <c r="QCL242" s="402"/>
      <c r="QCM242" s="404"/>
      <c r="QCN242" s="49"/>
      <c r="QCO242" s="49"/>
      <c r="QCP242" s="49"/>
      <c r="QCQ242" s="99"/>
      <c r="QCR242" s="98"/>
      <c r="QCS242" s="49"/>
      <c r="QCT242" s="405"/>
      <c r="QCU242" s="405"/>
      <c r="QCV242" s="277"/>
      <c r="QCW242" s="277"/>
      <c r="QCX242" s="277"/>
      <c r="QCY242" s="277"/>
      <c r="QCZ242" s="277"/>
      <c r="QDA242" s="277"/>
      <c r="QDB242" s="277"/>
      <c r="QDC242" s="277"/>
      <c r="QDD242" s="402"/>
      <c r="QDE242" s="404"/>
      <c r="QDF242" s="49"/>
      <c r="QDG242" s="49"/>
      <c r="QDH242" s="49"/>
      <c r="QDI242" s="99"/>
      <c r="QDJ242" s="98"/>
      <c r="QDK242" s="49"/>
      <c r="QDL242" s="405"/>
      <c r="QDM242" s="405"/>
      <c r="QDN242" s="277"/>
      <c r="QDO242" s="277"/>
      <c r="QDP242" s="277"/>
      <c r="QDQ242" s="277"/>
      <c r="QDR242" s="277"/>
      <c r="QDS242" s="277"/>
      <c r="QDT242" s="277"/>
      <c r="QDU242" s="277"/>
      <c r="QDV242" s="402"/>
      <c r="QDW242" s="404"/>
      <c r="QDX242" s="49"/>
      <c r="QDY242" s="49"/>
      <c r="QDZ242" s="49"/>
      <c r="QEA242" s="99"/>
      <c r="QEB242" s="98"/>
      <c r="QEC242" s="49"/>
      <c r="QED242" s="405"/>
      <c r="QEE242" s="405"/>
      <c r="QEF242" s="277"/>
      <c r="QEG242" s="277"/>
      <c r="QEH242" s="277"/>
      <c r="QEI242" s="277"/>
      <c r="QEJ242" s="277"/>
      <c r="QEK242" s="277"/>
      <c r="QEL242" s="277"/>
      <c r="QEM242" s="277"/>
      <c r="QEN242" s="402"/>
      <c r="QEO242" s="404"/>
      <c r="QEP242" s="49"/>
      <c r="QEQ242" s="49"/>
      <c r="QER242" s="49"/>
      <c r="QES242" s="99"/>
      <c r="QET242" s="98"/>
      <c r="QEU242" s="49"/>
      <c r="QEV242" s="405"/>
      <c r="QEW242" s="405"/>
      <c r="QEX242" s="277"/>
      <c r="QEY242" s="277"/>
      <c r="QEZ242" s="277"/>
      <c r="QFA242" s="277"/>
      <c r="QFB242" s="277"/>
      <c r="QFC242" s="277"/>
      <c r="QFD242" s="277"/>
      <c r="QFE242" s="277"/>
      <c r="QFF242" s="402"/>
      <c r="QFG242" s="404"/>
      <c r="QFH242" s="49"/>
      <c r="QFI242" s="49"/>
      <c r="QFJ242" s="49"/>
      <c r="QFK242" s="99"/>
      <c r="QFL242" s="98"/>
      <c r="QFM242" s="49"/>
      <c r="QFN242" s="405"/>
      <c r="QFO242" s="405"/>
      <c r="QFP242" s="277"/>
      <c r="QFQ242" s="277"/>
      <c r="QFR242" s="277"/>
      <c r="QFS242" s="277"/>
      <c r="QFT242" s="277"/>
      <c r="QFU242" s="277"/>
      <c r="QFV242" s="277"/>
      <c r="QFW242" s="277"/>
      <c r="QFX242" s="402"/>
      <c r="QFY242" s="404"/>
      <c r="QFZ242" s="49"/>
      <c r="QGA242" s="49"/>
      <c r="QGB242" s="49"/>
      <c r="QGC242" s="99"/>
      <c r="QGD242" s="98"/>
      <c r="QGE242" s="49"/>
      <c r="QGF242" s="405"/>
      <c r="QGG242" s="405"/>
      <c r="QGH242" s="277"/>
      <c r="QGI242" s="277"/>
      <c r="QGJ242" s="277"/>
      <c r="QGK242" s="277"/>
      <c r="QGL242" s="277"/>
      <c r="QGM242" s="277"/>
      <c r="QGN242" s="277"/>
      <c r="QGO242" s="277"/>
      <c r="QGP242" s="402"/>
      <c r="QGQ242" s="404"/>
      <c r="QGR242" s="49"/>
      <c r="QGS242" s="49"/>
      <c r="QGT242" s="49"/>
      <c r="QGU242" s="99"/>
      <c r="QGV242" s="98"/>
      <c r="QGW242" s="49"/>
      <c r="QGX242" s="405"/>
      <c r="QGY242" s="405"/>
      <c r="QGZ242" s="277"/>
      <c r="QHA242" s="277"/>
      <c r="QHB242" s="277"/>
      <c r="QHC242" s="277"/>
      <c r="QHD242" s="277"/>
      <c r="QHE242" s="277"/>
      <c r="QHF242" s="277"/>
      <c r="QHG242" s="277"/>
      <c r="QHH242" s="402"/>
      <c r="QHI242" s="404"/>
      <c r="QHJ242" s="49"/>
      <c r="QHK242" s="49"/>
      <c r="QHL242" s="49"/>
      <c r="QHM242" s="99"/>
      <c r="QHN242" s="98"/>
      <c r="QHO242" s="49"/>
      <c r="QHP242" s="405"/>
      <c r="QHQ242" s="405"/>
      <c r="QHR242" s="277"/>
      <c r="QHS242" s="277"/>
      <c r="QHT242" s="277"/>
      <c r="QHU242" s="277"/>
      <c r="QHV242" s="277"/>
      <c r="QHW242" s="277"/>
      <c r="QHX242" s="277"/>
      <c r="QHY242" s="277"/>
      <c r="QHZ242" s="402"/>
      <c r="QIA242" s="404"/>
      <c r="QIB242" s="49"/>
      <c r="QIC242" s="49"/>
      <c r="QID242" s="49"/>
      <c r="QIE242" s="99"/>
      <c r="QIF242" s="98"/>
      <c r="QIG242" s="49"/>
      <c r="QIH242" s="405"/>
      <c r="QII242" s="405"/>
      <c r="QIJ242" s="277"/>
      <c r="QIK242" s="277"/>
      <c r="QIL242" s="277"/>
      <c r="QIM242" s="277"/>
      <c r="QIN242" s="277"/>
      <c r="QIO242" s="277"/>
      <c r="QIP242" s="277"/>
      <c r="QIQ242" s="277"/>
      <c r="QIR242" s="402"/>
      <c r="QIS242" s="404"/>
      <c r="QIT242" s="49"/>
      <c r="QIU242" s="49"/>
      <c r="QIV242" s="49"/>
      <c r="QIW242" s="99"/>
      <c r="QIX242" s="98"/>
      <c r="QIY242" s="49"/>
      <c r="QIZ242" s="405"/>
      <c r="QJA242" s="405"/>
      <c r="QJB242" s="277"/>
      <c r="QJC242" s="277"/>
      <c r="QJD242" s="277"/>
      <c r="QJE242" s="277"/>
      <c r="QJF242" s="277"/>
      <c r="QJG242" s="277"/>
      <c r="QJH242" s="277"/>
      <c r="QJI242" s="277"/>
      <c r="QJJ242" s="402"/>
      <c r="QJK242" s="404"/>
      <c r="QJL242" s="49"/>
      <c r="QJM242" s="49"/>
      <c r="QJN242" s="49"/>
      <c r="QJO242" s="99"/>
      <c r="QJP242" s="98"/>
      <c r="QJQ242" s="49"/>
      <c r="QJR242" s="405"/>
      <c r="QJS242" s="405"/>
      <c r="QJT242" s="277"/>
      <c r="QJU242" s="277"/>
      <c r="QJV242" s="277"/>
      <c r="QJW242" s="277"/>
      <c r="QJX242" s="277"/>
      <c r="QJY242" s="277"/>
      <c r="QJZ242" s="277"/>
      <c r="QKA242" s="277"/>
      <c r="QKB242" s="402"/>
      <c r="QKC242" s="404"/>
      <c r="QKD242" s="49"/>
      <c r="QKE242" s="49"/>
      <c r="QKF242" s="49"/>
      <c r="QKG242" s="99"/>
      <c r="QKH242" s="98"/>
      <c r="QKI242" s="49"/>
      <c r="QKJ242" s="405"/>
      <c r="QKK242" s="405"/>
      <c r="QKL242" s="277"/>
      <c r="QKM242" s="277"/>
      <c r="QKN242" s="277"/>
      <c r="QKO242" s="277"/>
      <c r="QKP242" s="277"/>
      <c r="QKQ242" s="277"/>
      <c r="QKR242" s="277"/>
      <c r="QKS242" s="277"/>
      <c r="QKT242" s="402"/>
      <c r="QKU242" s="404"/>
      <c r="QKV242" s="49"/>
      <c r="QKW242" s="49"/>
      <c r="QKX242" s="49"/>
      <c r="QKY242" s="99"/>
      <c r="QKZ242" s="98"/>
      <c r="QLA242" s="49"/>
      <c r="QLB242" s="405"/>
      <c r="QLC242" s="405"/>
      <c r="QLD242" s="277"/>
      <c r="QLE242" s="277"/>
      <c r="QLF242" s="277"/>
      <c r="QLG242" s="277"/>
      <c r="QLH242" s="277"/>
      <c r="QLI242" s="277"/>
      <c r="QLJ242" s="277"/>
      <c r="QLK242" s="277"/>
      <c r="QLL242" s="402"/>
      <c r="QLM242" s="404"/>
      <c r="QLN242" s="49"/>
      <c r="QLO242" s="49"/>
      <c r="QLP242" s="49"/>
      <c r="QLQ242" s="99"/>
      <c r="QLR242" s="98"/>
      <c r="QLS242" s="49"/>
      <c r="QLT242" s="405"/>
      <c r="QLU242" s="405"/>
      <c r="QLV242" s="277"/>
      <c r="QLW242" s="277"/>
      <c r="QLX242" s="277"/>
      <c r="QLY242" s="277"/>
      <c r="QLZ242" s="277"/>
      <c r="QMA242" s="277"/>
      <c r="QMB242" s="277"/>
      <c r="QMC242" s="277"/>
      <c r="QMD242" s="402"/>
      <c r="QME242" s="404"/>
      <c r="QMF242" s="49"/>
      <c r="QMG242" s="49"/>
      <c r="QMH242" s="49"/>
      <c r="QMI242" s="99"/>
      <c r="QMJ242" s="98"/>
      <c r="QMK242" s="49"/>
      <c r="QML242" s="405"/>
      <c r="QMM242" s="405"/>
      <c r="QMN242" s="277"/>
      <c r="QMO242" s="277"/>
      <c r="QMP242" s="277"/>
      <c r="QMQ242" s="277"/>
      <c r="QMR242" s="277"/>
      <c r="QMS242" s="277"/>
      <c r="QMT242" s="277"/>
      <c r="QMU242" s="277"/>
      <c r="QMV242" s="402"/>
      <c r="QMW242" s="404"/>
      <c r="QMX242" s="49"/>
      <c r="QMY242" s="49"/>
      <c r="QMZ242" s="49"/>
      <c r="QNA242" s="99"/>
      <c r="QNB242" s="98"/>
      <c r="QNC242" s="49"/>
      <c r="QND242" s="405"/>
      <c r="QNE242" s="405"/>
      <c r="QNF242" s="277"/>
      <c r="QNG242" s="277"/>
      <c r="QNH242" s="277"/>
      <c r="QNI242" s="277"/>
      <c r="QNJ242" s="277"/>
      <c r="QNK242" s="277"/>
      <c r="QNL242" s="277"/>
      <c r="QNM242" s="277"/>
      <c r="QNN242" s="402"/>
      <c r="QNO242" s="404"/>
      <c r="QNP242" s="49"/>
      <c r="QNQ242" s="49"/>
      <c r="QNR242" s="49"/>
      <c r="QNS242" s="99"/>
      <c r="QNT242" s="98"/>
      <c r="QNU242" s="49"/>
      <c r="QNV242" s="405"/>
      <c r="QNW242" s="405"/>
      <c r="QNX242" s="277"/>
      <c r="QNY242" s="277"/>
      <c r="QNZ242" s="277"/>
      <c r="QOA242" s="277"/>
      <c r="QOB242" s="277"/>
      <c r="QOC242" s="277"/>
      <c r="QOD242" s="277"/>
      <c r="QOE242" s="277"/>
      <c r="QOF242" s="402"/>
      <c r="QOG242" s="404"/>
      <c r="QOH242" s="49"/>
      <c r="QOI242" s="49"/>
      <c r="QOJ242" s="49"/>
      <c r="QOK242" s="99"/>
      <c r="QOL242" s="98"/>
      <c r="QOM242" s="49"/>
      <c r="QON242" s="405"/>
      <c r="QOO242" s="405"/>
      <c r="QOP242" s="277"/>
      <c r="QOQ242" s="277"/>
      <c r="QOR242" s="277"/>
      <c r="QOS242" s="277"/>
      <c r="QOT242" s="277"/>
      <c r="QOU242" s="277"/>
      <c r="QOV242" s="277"/>
      <c r="QOW242" s="277"/>
      <c r="QOX242" s="402"/>
      <c r="QOY242" s="404"/>
      <c r="QOZ242" s="49"/>
      <c r="QPA242" s="49"/>
      <c r="QPB242" s="49"/>
      <c r="QPC242" s="99"/>
      <c r="QPD242" s="98"/>
      <c r="QPE242" s="49"/>
      <c r="QPF242" s="405"/>
      <c r="QPG242" s="405"/>
      <c r="QPH242" s="277"/>
      <c r="QPI242" s="277"/>
      <c r="QPJ242" s="277"/>
      <c r="QPK242" s="277"/>
      <c r="QPL242" s="277"/>
      <c r="QPM242" s="277"/>
      <c r="QPN242" s="277"/>
      <c r="QPO242" s="277"/>
      <c r="QPP242" s="402"/>
      <c r="QPQ242" s="404"/>
      <c r="QPR242" s="49"/>
      <c r="QPS242" s="49"/>
      <c r="QPT242" s="49"/>
      <c r="QPU242" s="99"/>
      <c r="QPV242" s="98"/>
      <c r="QPW242" s="49"/>
      <c r="QPX242" s="405"/>
      <c r="QPY242" s="405"/>
      <c r="QPZ242" s="277"/>
      <c r="QQA242" s="277"/>
      <c r="QQB242" s="277"/>
      <c r="QQC242" s="277"/>
      <c r="QQD242" s="277"/>
      <c r="QQE242" s="277"/>
      <c r="QQF242" s="277"/>
      <c r="QQG242" s="277"/>
      <c r="QQH242" s="402"/>
      <c r="QQI242" s="404"/>
      <c r="QQJ242" s="49"/>
      <c r="QQK242" s="49"/>
      <c r="QQL242" s="49"/>
      <c r="QQM242" s="99"/>
      <c r="QQN242" s="98"/>
      <c r="QQO242" s="49"/>
      <c r="QQP242" s="405"/>
      <c r="QQQ242" s="405"/>
      <c r="QQR242" s="277"/>
      <c r="QQS242" s="277"/>
      <c r="QQT242" s="277"/>
      <c r="QQU242" s="277"/>
      <c r="QQV242" s="277"/>
      <c r="QQW242" s="277"/>
      <c r="QQX242" s="277"/>
      <c r="QQY242" s="277"/>
      <c r="QQZ242" s="402"/>
      <c r="QRA242" s="404"/>
      <c r="QRB242" s="49"/>
      <c r="QRC242" s="49"/>
      <c r="QRD242" s="49"/>
      <c r="QRE242" s="99"/>
      <c r="QRF242" s="98"/>
      <c r="QRG242" s="49"/>
      <c r="QRH242" s="405"/>
      <c r="QRI242" s="405"/>
      <c r="QRJ242" s="277"/>
      <c r="QRK242" s="277"/>
      <c r="QRL242" s="277"/>
      <c r="QRM242" s="277"/>
      <c r="QRN242" s="277"/>
      <c r="QRO242" s="277"/>
      <c r="QRP242" s="277"/>
      <c r="QRQ242" s="277"/>
      <c r="QRR242" s="402"/>
      <c r="QRS242" s="404"/>
      <c r="QRT242" s="49"/>
      <c r="QRU242" s="49"/>
      <c r="QRV242" s="49"/>
      <c r="QRW242" s="99"/>
      <c r="QRX242" s="98"/>
      <c r="QRY242" s="49"/>
      <c r="QRZ242" s="405"/>
      <c r="QSA242" s="405"/>
      <c r="QSB242" s="277"/>
      <c r="QSC242" s="277"/>
      <c r="QSD242" s="277"/>
      <c r="QSE242" s="277"/>
      <c r="QSF242" s="277"/>
      <c r="QSG242" s="277"/>
      <c r="QSH242" s="277"/>
      <c r="QSI242" s="277"/>
      <c r="QSJ242" s="402"/>
      <c r="QSK242" s="404"/>
      <c r="QSL242" s="49"/>
      <c r="QSM242" s="49"/>
      <c r="QSN242" s="49"/>
      <c r="QSO242" s="99"/>
      <c r="QSP242" s="98"/>
      <c r="QSQ242" s="49"/>
      <c r="QSR242" s="405"/>
      <c r="QSS242" s="405"/>
      <c r="QST242" s="277"/>
      <c r="QSU242" s="277"/>
      <c r="QSV242" s="277"/>
      <c r="QSW242" s="277"/>
      <c r="QSX242" s="277"/>
      <c r="QSY242" s="277"/>
      <c r="QSZ242" s="277"/>
      <c r="QTA242" s="277"/>
      <c r="QTB242" s="402"/>
      <c r="QTC242" s="404"/>
      <c r="QTD242" s="49"/>
      <c r="QTE242" s="49"/>
      <c r="QTF242" s="49"/>
      <c r="QTG242" s="99"/>
      <c r="QTH242" s="98"/>
      <c r="QTI242" s="49"/>
      <c r="QTJ242" s="405"/>
      <c r="QTK242" s="405"/>
      <c r="QTL242" s="277"/>
      <c r="QTM242" s="277"/>
      <c r="QTN242" s="277"/>
      <c r="QTO242" s="277"/>
      <c r="QTP242" s="277"/>
      <c r="QTQ242" s="277"/>
      <c r="QTR242" s="277"/>
      <c r="QTS242" s="277"/>
      <c r="QTT242" s="402"/>
      <c r="QTU242" s="404"/>
      <c r="QTV242" s="49"/>
      <c r="QTW242" s="49"/>
      <c r="QTX242" s="49"/>
      <c r="QTY242" s="99"/>
      <c r="QTZ242" s="98"/>
      <c r="QUA242" s="49"/>
      <c r="QUB242" s="405"/>
      <c r="QUC242" s="405"/>
      <c r="QUD242" s="277"/>
      <c r="QUE242" s="277"/>
      <c r="QUF242" s="277"/>
      <c r="QUG242" s="277"/>
      <c r="QUH242" s="277"/>
      <c r="QUI242" s="277"/>
      <c r="QUJ242" s="277"/>
      <c r="QUK242" s="277"/>
      <c r="QUL242" s="402"/>
      <c r="QUM242" s="404"/>
      <c r="QUN242" s="49"/>
      <c r="QUO242" s="49"/>
      <c r="QUP242" s="49"/>
      <c r="QUQ242" s="99"/>
      <c r="QUR242" s="98"/>
      <c r="QUS242" s="49"/>
      <c r="QUT242" s="405"/>
      <c r="QUU242" s="405"/>
      <c r="QUV242" s="277"/>
      <c r="QUW242" s="277"/>
      <c r="QUX242" s="277"/>
      <c r="QUY242" s="277"/>
      <c r="QUZ242" s="277"/>
      <c r="QVA242" s="277"/>
      <c r="QVB242" s="277"/>
      <c r="QVC242" s="277"/>
      <c r="QVD242" s="402"/>
      <c r="QVE242" s="404"/>
      <c r="QVF242" s="49"/>
      <c r="QVG242" s="49"/>
      <c r="QVH242" s="49"/>
      <c r="QVI242" s="99"/>
      <c r="QVJ242" s="98"/>
      <c r="QVK242" s="49"/>
      <c r="QVL242" s="405"/>
      <c r="QVM242" s="405"/>
      <c r="QVN242" s="277"/>
      <c r="QVO242" s="277"/>
      <c r="QVP242" s="277"/>
      <c r="QVQ242" s="277"/>
      <c r="QVR242" s="277"/>
      <c r="QVS242" s="277"/>
      <c r="QVT242" s="277"/>
      <c r="QVU242" s="277"/>
      <c r="QVV242" s="402"/>
      <c r="QVW242" s="404"/>
      <c r="QVX242" s="49"/>
      <c r="QVY242" s="49"/>
      <c r="QVZ242" s="49"/>
      <c r="QWA242" s="99"/>
      <c r="QWB242" s="98"/>
      <c r="QWC242" s="49"/>
      <c r="QWD242" s="405"/>
      <c r="QWE242" s="405"/>
      <c r="QWF242" s="277"/>
      <c r="QWG242" s="277"/>
      <c r="QWH242" s="277"/>
      <c r="QWI242" s="277"/>
      <c r="QWJ242" s="277"/>
      <c r="QWK242" s="277"/>
      <c r="QWL242" s="277"/>
      <c r="QWM242" s="277"/>
      <c r="QWN242" s="402"/>
      <c r="QWO242" s="404"/>
      <c r="QWP242" s="49"/>
      <c r="QWQ242" s="49"/>
      <c r="QWR242" s="49"/>
      <c r="QWS242" s="99"/>
      <c r="QWT242" s="98"/>
      <c r="QWU242" s="49"/>
      <c r="QWV242" s="405"/>
      <c r="QWW242" s="405"/>
      <c r="QWX242" s="277"/>
      <c r="QWY242" s="277"/>
      <c r="QWZ242" s="277"/>
      <c r="QXA242" s="277"/>
      <c r="QXB242" s="277"/>
      <c r="QXC242" s="277"/>
      <c r="QXD242" s="277"/>
      <c r="QXE242" s="277"/>
      <c r="QXF242" s="402"/>
      <c r="QXG242" s="404"/>
      <c r="QXH242" s="49"/>
      <c r="QXI242" s="49"/>
      <c r="QXJ242" s="49"/>
      <c r="QXK242" s="99"/>
      <c r="QXL242" s="98"/>
      <c r="QXM242" s="49"/>
      <c r="QXN242" s="405"/>
      <c r="QXO242" s="405"/>
      <c r="QXP242" s="277"/>
      <c r="QXQ242" s="277"/>
      <c r="QXR242" s="277"/>
      <c r="QXS242" s="277"/>
      <c r="QXT242" s="277"/>
      <c r="QXU242" s="277"/>
      <c r="QXV242" s="277"/>
      <c r="QXW242" s="277"/>
      <c r="QXX242" s="402"/>
      <c r="QXY242" s="404"/>
      <c r="QXZ242" s="49"/>
      <c r="QYA242" s="49"/>
      <c r="QYB242" s="49"/>
      <c r="QYC242" s="99"/>
      <c r="QYD242" s="98"/>
      <c r="QYE242" s="49"/>
      <c r="QYF242" s="405"/>
      <c r="QYG242" s="405"/>
      <c r="QYH242" s="277"/>
      <c r="QYI242" s="277"/>
      <c r="QYJ242" s="277"/>
      <c r="QYK242" s="277"/>
      <c r="QYL242" s="277"/>
      <c r="QYM242" s="277"/>
      <c r="QYN242" s="277"/>
      <c r="QYO242" s="277"/>
      <c r="QYP242" s="402"/>
      <c r="QYQ242" s="404"/>
      <c r="QYR242" s="49"/>
      <c r="QYS242" s="49"/>
      <c r="QYT242" s="49"/>
      <c r="QYU242" s="99"/>
      <c r="QYV242" s="98"/>
      <c r="QYW242" s="49"/>
      <c r="QYX242" s="405"/>
      <c r="QYY242" s="405"/>
      <c r="QYZ242" s="277"/>
      <c r="QZA242" s="277"/>
      <c r="QZB242" s="277"/>
      <c r="QZC242" s="277"/>
      <c r="QZD242" s="277"/>
      <c r="QZE242" s="277"/>
      <c r="QZF242" s="277"/>
      <c r="QZG242" s="277"/>
      <c r="QZH242" s="402"/>
      <c r="QZI242" s="404"/>
      <c r="QZJ242" s="49"/>
      <c r="QZK242" s="49"/>
      <c r="QZL242" s="49"/>
      <c r="QZM242" s="99"/>
      <c r="QZN242" s="98"/>
      <c r="QZO242" s="49"/>
      <c r="QZP242" s="405"/>
      <c r="QZQ242" s="405"/>
      <c r="QZR242" s="277"/>
      <c r="QZS242" s="277"/>
      <c r="QZT242" s="277"/>
      <c r="QZU242" s="277"/>
      <c r="QZV242" s="277"/>
      <c r="QZW242" s="277"/>
      <c r="QZX242" s="277"/>
      <c r="QZY242" s="277"/>
      <c r="QZZ242" s="402"/>
      <c r="RAA242" s="404"/>
      <c r="RAB242" s="49"/>
      <c r="RAC242" s="49"/>
      <c r="RAD242" s="49"/>
      <c r="RAE242" s="99"/>
      <c r="RAF242" s="98"/>
      <c r="RAG242" s="49"/>
      <c r="RAH242" s="405"/>
      <c r="RAI242" s="405"/>
      <c r="RAJ242" s="277"/>
      <c r="RAK242" s="277"/>
      <c r="RAL242" s="277"/>
      <c r="RAM242" s="277"/>
      <c r="RAN242" s="277"/>
      <c r="RAO242" s="277"/>
      <c r="RAP242" s="277"/>
      <c r="RAQ242" s="277"/>
      <c r="RAR242" s="402"/>
      <c r="RAS242" s="404"/>
      <c r="RAT242" s="49"/>
      <c r="RAU242" s="49"/>
      <c r="RAV242" s="49"/>
      <c r="RAW242" s="99"/>
      <c r="RAX242" s="98"/>
      <c r="RAY242" s="49"/>
      <c r="RAZ242" s="405"/>
      <c r="RBA242" s="405"/>
      <c r="RBB242" s="277"/>
      <c r="RBC242" s="277"/>
      <c r="RBD242" s="277"/>
      <c r="RBE242" s="277"/>
      <c r="RBF242" s="277"/>
      <c r="RBG242" s="277"/>
      <c r="RBH242" s="277"/>
      <c r="RBI242" s="277"/>
      <c r="RBJ242" s="402"/>
      <c r="RBK242" s="404"/>
      <c r="RBL242" s="49"/>
      <c r="RBM242" s="49"/>
      <c r="RBN242" s="49"/>
      <c r="RBO242" s="99"/>
      <c r="RBP242" s="98"/>
      <c r="RBQ242" s="49"/>
      <c r="RBR242" s="405"/>
      <c r="RBS242" s="405"/>
      <c r="RBT242" s="277"/>
      <c r="RBU242" s="277"/>
      <c r="RBV242" s="277"/>
      <c r="RBW242" s="277"/>
      <c r="RBX242" s="277"/>
      <c r="RBY242" s="277"/>
      <c r="RBZ242" s="277"/>
      <c r="RCA242" s="277"/>
      <c r="RCB242" s="402"/>
      <c r="RCC242" s="404"/>
      <c r="RCD242" s="49"/>
      <c r="RCE242" s="49"/>
      <c r="RCF242" s="49"/>
      <c r="RCG242" s="99"/>
      <c r="RCH242" s="98"/>
      <c r="RCI242" s="49"/>
      <c r="RCJ242" s="405"/>
      <c r="RCK242" s="405"/>
      <c r="RCL242" s="277"/>
      <c r="RCM242" s="277"/>
      <c r="RCN242" s="277"/>
      <c r="RCO242" s="277"/>
      <c r="RCP242" s="277"/>
      <c r="RCQ242" s="277"/>
      <c r="RCR242" s="277"/>
      <c r="RCS242" s="277"/>
      <c r="RCT242" s="402"/>
      <c r="RCU242" s="404"/>
      <c r="RCV242" s="49"/>
      <c r="RCW242" s="49"/>
      <c r="RCX242" s="49"/>
      <c r="RCY242" s="99"/>
      <c r="RCZ242" s="98"/>
      <c r="RDA242" s="49"/>
      <c r="RDB242" s="405"/>
      <c r="RDC242" s="405"/>
      <c r="RDD242" s="277"/>
      <c r="RDE242" s="277"/>
      <c r="RDF242" s="277"/>
      <c r="RDG242" s="277"/>
      <c r="RDH242" s="277"/>
      <c r="RDI242" s="277"/>
      <c r="RDJ242" s="277"/>
      <c r="RDK242" s="277"/>
      <c r="RDL242" s="402"/>
      <c r="RDM242" s="404"/>
      <c r="RDN242" s="49"/>
      <c r="RDO242" s="49"/>
      <c r="RDP242" s="49"/>
      <c r="RDQ242" s="99"/>
      <c r="RDR242" s="98"/>
      <c r="RDS242" s="49"/>
      <c r="RDT242" s="405"/>
      <c r="RDU242" s="405"/>
      <c r="RDV242" s="277"/>
      <c r="RDW242" s="277"/>
      <c r="RDX242" s="277"/>
      <c r="RDY242" s="277"/>
      <c r="RDZ242" s="277"/>
      <c r="REA242" s="277"/>
      <c r="REB242" s="277"/>
      <c r="REC242" s="277"/>
      <c r="RED242" s="402"/>
      <c r="REE242" s="404"/>
      <c r="REF242" s="49"/>
      <c r="REG242" s="49"/>
      <c r="REH242" s="49"/>
      <c r="REI242" s="99"/>
      <c r="REJ242" s="98"/>
      <c r="REK242" s="49"/>
      <c r="REL242" s="405"/>
      <c r="REM242" s="405"/>
      <c r="REN242" s="277"/>
      <c r="REO242" s="277"/>
      <c r="REP242" s="277"/>
      <c r="REQ242" s="277"/>
      <c r="RER242" s="277"/>
      <c r="RES242" s="277"/>
      <c r="RET242" s="277"/>
      <c r="REU242" s="277"/>
      <c r="REV242" s="402"/>
      <c r="REW242" s="404"/>
      <c r="REX242" s="49"/>
      <c r="REY242" s="49"/>
      <c r="REZ242" s="49"/>
      <c r="RFA242" s="99"/>
      <c r="RFB242" s="98"/>
      <c r="RFC242" s="49"/>
      <c r="RFD242" s="405"/>
      <c r="RFE242" s="405"/>
      <c r="RFF242" s="277"/>
      <c r="RFG242" s="277"/>
      <c r="RFH242" s="277"/>
      <c r="RFI242" s="277"/>
      <c r="RFJ242" s="277"/>
      <c r="RFK242" s="277"/>
      <c r="RFL242" s="277"/>
      <c r="RFM242" s="277"/>
      <c r="RFN242" s="402"/>
      <c r="RFO242" s="404"/>
      <c r="RFP242" s="49"/>
      <c r="RFQ242" s="49"/>
      <c r="RFR242" s="49"/>
      <c r="RFS242" s="99"/>
      <c r="RFT242" s="98"/>
      <c r="RFU242" s="49"/>
      <c r="RFV242" s="405"/>
      <c r="RFW242" s="405"/>
      <c r="RFX242" s="277"/>
      <c r="RFY242" s="277"/>
      <c r="RFZ242" s="277"/>
      <c r="RGA242" s="277"/>
      <c r="RGB242" s="277"/>
      <c r="RGC242" s="277"/>
      <c r="RGD242" s="277"/>
      <c r="RGE242" s="277"/>
      <c r="RGF242" s="402"/>
      <c r="RGG242" s="404"/>
      <c r="RGH242" s="49"/>
      <c r="RGI242" s="49"/>
      <c r="RGJ242" s="49"/>
      <c r="RGK242" s="99"/>
      <c r="RGL242" s="98"/>
      <c r="RGM242" s="49"/>
      <c r="RGN242" s="405"/>
      <c r="RGO242" s="405"/>
      <c r="RGP242" s="277"/>
      <c r="RGQ242" s="277"/>
      <c r="RGR242" s="277"/>
      <c r="RGS242" s="277"/>
      <c r="RGT242" s="277"/>
      <c r="RGU242" s="277"/>
      <c r="RGV242" s="277"/>
      <c r="RGW242" s="277"/>
      <c r="RGX242" s="402"/>
      <c r="RGY242" s="404"/>
      <c r="RGZ242" s="49"/>
      <c r="RHA242" s="49"/>
      <c r="RHB242" s="49"/>
      <c r="RHC242" s="99"/>
      <c r="RHD242" s="98"/>
      <c r="RHE242" s="49"/>
      <c r="RHF242" s="405"/>
      <c r="RHG242" s="405"/>
      <c r="RHH242" s="277"/>
      <c r="RHI242" s="277"/>
      <c r="RHJ242" s="277"/>
      <c r="RHK242" s="277"/>
      <c r="RHL242" s="277"/>
      <c r="RHM242" s="277"/>
      <c r="RHN242" s="277"/>
      <c r="RHO242" s="277"/>
      <c r="RHP242" s="402"/>
      <c r="RHQ242" s="404"/>
      <c r="RHR242" s="49"/>
      <c r="RHS242" s="49"/>
      <c r="RHT242" s="49"/>
      <c r="RHU242" s="99"/>
      <c r="RHV242" s="98"/>
      <c r="RHW242" s="49"/>
      <c r="RHX242" s="405"/>
      <c r="RHY242" s="405"/>
      <c r="RHZ242" s="277"/>
      <c r="RIA242" s="277"/>
      <c r="RIB242" s="277"/>
      <c r="RIC242" s="277"/>
      <c r="RID242" s="277"/>
      <c r="RIE242" s="277"/>
      <c r="RIF242" s="277"/>
      <c r="RIG242" s="277"/>
      <c r="RIH242" s="402"/>
      <c r="RII242" s="404"/>
      <c r="RIJ242" s="49"/>
      <c r="RIK242" s="49"/>
      <c r="RIL242" s="49"/>
      <c r="RIM242" s="99"/>
      <c r="RIN242" s="98"/>
      <c r="RIO242" s="49"/>
      <c r="RIP242" s="405"/>
      <c r="RIQ242" s="405"/>
      <c r="RIR242" s="277"/>
      <c r="RIS242" s="277"/>
      <c r="RIT242" s="277"/>
      <c r="RIU242" s="277"/>
      <c r="RIV242" s="277"/>
      <c r="RIW242" s="277"/>
      <c r="RIX242" s="277"/>
      <c r="RIY242" s="277"/>
      <c r="RIZ242" s="402"/>
      <c r="RJA242" s="404"/>
      <c r="RJB242" s="49"/>
      <c r="RJC242" s="49"/>
      <c r="RJD242" s="49"/>
      <c r="RJE242" s="99"/>
      <c r="RJF242" s="98"/>
      <c r="RJG242" s="49"/>
      <c r="RJH242" s="405"/>
      <c r="RJI242" s="405"/>
      <c r="RJJ242" s="277"/>
      <c r="RJK242" s="277"/>
      <c r="RJL242" s="277"/>
      <c r="RJM242" s="277"/>
      <c r="RJN242" s="277"/>
      <c r="RJO242" s="277"/>
      <c r="RJP242" s="277"/>
      <c r="RJQ242" s="277"/>
      <c r="RJR242" s="402"/>
      <c r="RJS242" s="404"/>
      <c r="RJT242" s="49"/>
      <c r="RJU242" s="49"/>
      <c r="RJV242" s="49"/>
      <c r="RJW242" s="99"/>
      <c r="RJX242" s="98"/>
      <c r="RJY242" s="49"/>
      <c r="RJZ242" s="405"/>
      <c r="RKA242" s="405"/>
      <c r="RKB242" s="277"/>
      <c r="RKC242" s="277"/>
      <c r="RKD242" s="277"/>
      <c r="RKE242" s="277"/>
      <c r="RKF242" s="277"/>
      <c r="RKG242" s="277"/>
      <c r="RKH242" s="277"/>
      <c r="RKI242" s="277"/>
      <c r="RKJ242" s="402"/>
      <c r="RKK242" s="404"/>
      <c r="RKL242" s="49"/>
      <c r="RKM242" s="49"/>
      <c r="RKN242" s="49"/>
      <c r="RKO242" s="99"/>
      <c r="RKP242" s="98"/>
      <c r="RKQ242" s="49"/>
      <c r="RKR242" s="405"/>
      <c r="RKS242" s="405"/>
      <c r="RKT242" s="277"/>
      <c r="RKU242" s="277"/>
      <c r="RKV242" s="277"/>
      <c r="RKW242" s="277"/>
      <c r="RKX242" s="277"/>
      <c r="RKY242" s="277"/>
      <c r="RKZ242" s="277"/>
      <c r="RLA242" s="277"/>
      <c r="RLB242" s="402"/>
      <c r="RLC242" s="404"/>
      <c r="RLD242" s="49"/>
      <c r="RLE242" s="49"/>
      <c r="RLF242" s="49"/>
      <c r="RLG242" s="99"/>
      <c r="RLH242" s="98"/>
      <c r="RLI242" s="49"/>
      <c r="RLJ242" s="405"/>
      <c r="RLK242" s="405"/>
      <c r="RLL242" s="277"/>
      <c r="RLM242" s="277"/>
      <c r="RLN242" s="277"/>
      <c r="RLO242" s="277"/>
      <c r="RLP242" s="277"/>
      <c r="RLQ242" s="277"/>
      <c r="RLR242" s="277"/>
      <c r="RLS242" s="277"/>
      <c r="RLT242" s="402"/>
      <c r="RLU242" s="404"/>
      <c r="RLV242" s="49"/>
      <c r="RLW242" s="49"/>
      <c r="RLX242" s="49"/>
      <c r="RLY242" s="99"/>
      <c r="RLZ242" s="98"/>
      <c r="RMA242" s="49"/>
      <c r="RMB242" s="405"/>
      <c r="RMC242" s="405"/>
      <c r="RMD242" s="277"/>
      <c r="RME242" s="277"/>
      <c r="RMF242" s="277"/>
      <c r="RMG242" s="277"/>
      <c r="RMH242" s="277"/>
      <c r="RMI242" s="277"/>
      <c r="RMJ242" s="277"/>
      <c r="RMK242" s="277"/>
      <c r="RML242" s="402"/>
      <c r="RMM242" s="404"/>
      <c r="RMN242" s="49"/>
      <c r="RMO242" s="49"/>
      <c r="RMP242" s="49"/>
      <c r="RMQ242" s="99"/>
      <c r="RMR242" s="98"/>
      <c r="RMS242" s="49"/>
      <c r="RMT242" s="405"/>
      <c r="RMU242" s="405"/>
      <c r="RMV242" s="277"/>
      <c r="RMW242" s="277"/>
      <c r="RMX242" s="277"/>
      <c r="RMY242" s="277"/>
      <c r="RMZ242" s="277"/>
      <c r="RNA242" s="277"/>
      <c r="RNB242" s="277"/>
      <c r="RNC242" s="277"/>
      <c r="RND242" s="402"/>
      <c r="RNE242" s="404"/>
      <c r="RNF242" s="49"/>
      <c r="RNG242" s="49"/>
      <c r="RNH242" s="49"/>
      <c r="RNI242" s="99"/>
      <c r="RNJ242" s="98"/>
      <c r="RNK242" s="49"/>
      <c r="RNL242" s="405"/>
      <c r="RNM242" s="405"/>
      <c r="RNN242" s="277"/>
      <c r="RNO242" s="277"/>
      <c r="RNP242" s="277"/>
      <c r="RNQ242" s="277"/>
      <c r="RNR242" s="277"/>
      <c r="RNS242" s="277"/>
      <c r="RNT242" s="277"/>
      <c r="RNU242" s="277"/>
      <c r="RNV242" s="402"/>
      <c r="RNW242" s="404"/>
      <c r="RNX242" s="49"/>
      <c r="RNY242" s="49"/>
      <c r="RNZ242" s="49"/>
      <c r="ROA242" s="99"/>
      <c r="ROB242" s="98"/>
      <c r="ROC242" s="49"/>
      <c r="ROD242" s="405"/>
      <c r="ROE242" s="405"/>
      <c r="ROF242" s="277"/>
      <c r="ROG242" s="277"/>
      <c r="ROH242" s="277"/>
      <c r="ROI242" s="277"/>
      <c r="ROJ242" s="277"/>
      <c r="ROK242" s="277"/>
      <c r="ROL242" s="277"/>
      <c r="ROM242" s="277"/>
      <c r="RON242" s="402"/>
      <c r="ROO242" s="404"/>
      <c r="ROP242" s="49"/>
      <c r="ROQ242" s="49"/>
      <c r="ROR242" s="49"/>
      <c r="ROS242" s="99"/>
      <c r="ROT242" s="98"/>
      <c r="ROU242" s="49"/>
      <c r="ROV242" s="405"/>
      <c r="ROW242" s="405"/>
      <c r="ROX242" s="277"/>
      <c r="ROY242" s="277"/>
      <c r="ROZ242" s="277"/>
      <c r="RPA242" s="277"/>
      <c r="RPB242" s="277"/>
      <c r="RPC242" s="277"/>
      <c r="RPD242" s="277"/>
      <c r="RPE242" s="277"/>
      <c r="RPF242" s="402"/>
      <c r="RPG242" s="404"/>
      <c r="RPH242" s="49"/>
      <c r="RPI242" s="49"/>
      <c r="RPJ242" s="49"/>
      <c r="RPK242" s="99"/>
      <c r="RPL242" s="98"/>
      <c r="RPM242" s="49"/>
      <c r="RPN242" s="405"/>
      <c r="RPO242" s="405"/>
      <c r="RPP242" s="277"/>
      <c r="RPQ242" s="277"/>
      <c r="RPR242" s="277"/>
      <c r="RPS242" s="277"/>
      <c r="RPT242" s="277"/>
      <c r="RPU242" s="277"/>
      <c r="RPV242" s="277"/>
      <c r="RPW242" s="277"/>
      <c r="RPX242" s="402"/>
      <c r="RPY242" s="404"/>
      <c r="RPZ242" s="49"/>
      <c r="RQA242" s="49"/>
      <c r="RQB242" s="49"/>
      <c r="RQC242" s="99"/>
      <c r="RQD242" s="98"/>
      <c r="RQE242" s="49"/>
      <c r="RQF242" s="405"/>
      <c r="RQG242" s="405"/>
      <c r="RQH242" s="277"/>
      <c r="RQI242" s="277"/>
      <c r="RQJ242" s="277"/>
      <c r="RQK242" s="277"/>
      <c r="RQL242" s="277"/>
      <c r="RQM242" s="277"/>
      <c r="RQN242" s="277"/>
      <c r="RQO242" s="277"/>
      <c r="RQP242" s="402"/>
      <c r="RQQ242" s="404"/>
      <c r="RQR242" s="49"/>
      <c r="RQS242" s="49"/>
      <c r="RQT242" s="49"/>
      <c r="RQU242" s="99"/>
      <c r="RQV242" s="98"/>
      <c r="RQW242" s="49"/>
      <c r="RQX242" s="405"/>
      <c r="RQY242" s="405"/>
      <c r="RQZ242" s="277"/>
      <c r="RRA242" s="277"/>
      <c r="RRB242" s="277"/>
      <c r="RRC242" s="277"/>
      <c r="RRD242" s="277"/>
      <c r="RRE242" s="277"/>
      <c r="RRF242" s="277"/>
      <c r="RRG242" s="277"/>
      <c r="RRH242" s="402"/>
      <c r="RRI242" s="404"/>
      <c r="RRJ242" s="49"/>
      <c r="RRK242" s="49"/>
      <c r="RRL242" s="49"/>
      <c r="RRM242" s="99"/>
      <c r="RRN242" s="98"/>
      <c r="RRO242" s="49"/>
      <c r="RRP242" s="405"/>
      <c r="RRQ242" s="405"/>
      <c r="RRR242" s="277"/>
      <c r="RRS242" s="277"/>
      <c r="RRT242" s="277"/>
      <c r="RRU242" s="277"/>
      <c r="RRV242" s="277"/>
      <c r="RRW242" s="277"/>
      <c r="RRX242" s="277"/>
      <c r="RRY242" s="277"/>
      <c r="RRZ242" s="402"/>
      <c r="RSA242" s="404"/>
      <c r="RSB242" s="49"/>
      <c r="RSC242" s="49"/>
      <c r="RSD242" s="49"/>
      <c r="RSE242" s="99"/>
      <c r="RSF242" s="98"/>
      <c r="RSG242" s="49"/>
      <c r="RSH242" s="405"/>
      <c r="RSI242" s="405"/>
      <c r="RSJ242" s="277"/>
      <c r="RSK242" s="277"/>
      <c r="RSL242" s="277"/>
      <c r="RSM242" s="277"/>
      <c r="RSN242" s="277"/>
      <c r="RSO242" s="277"/>
      <c r="RSP242" s="277"/>
      <c r="RSQ242" s="277"/>
      <c r="RSR242" s="402"/>
      <c r="RSS242" s="404"/>
      <c r="RST242" s="49"/>
      <c r="RSU242" s="49"/>
      <c r="RSV242" s="49"/>
      <c r="RSW242" s="99"/>
      <c r="RSX242" s="98"/>
      <c r="RSY242" s="49"/>
      <c r="RSZ242" s="405"/>
      <c r="RTA242" s="405"/>
      <c r="RTB242" s="277"/>
      <c r="RTC242" s="277"/>
      <c r="RTD242" s="277"/>
      <c r="RTE242" s="277"/>
      <c r="RTF242" s="277"/>
      <c r="RTG242" s="277"/>
      <c r="RTH242" s="277"/>
      <c r="RTI242" s="277"/>
      <c r="RTJ242" s="402"/>
      <c r="RTK242" s="404"/>
      <c r="RTL242" s="49"/>
      <c r="RTM242" s="49"/>
      <c r="RTN242" s="49"/>
      <c r="RTO242" s="99"/>
      <c r="RTP242" s="98"/>
      <c r="RTQ242" s="49"/>
      <c r="RTR242" s="405"/>
      <c r="RTS242" s="405"/>
      <c r="RTT242" s="277"/>
      <c r="RTU242" s="277"/>
      <c r="RTV242" s="277"/>
      <c r="RTW242" s="277"/>
      <c r="RTX242" s="277"/>
      <c r="RTY242" s="277"/>
      <c r="RTZ242" s="277"/>
      <c r="RUA242" s="277"/>
      <c r="RUB242" s="402"/>
      <c r="RUC242" s="404"/>
      <c r="RUD242" s="49"/>
      <c r="RUE242" s="49"/>
      <c r="RUF242" s="49"/>
      <c r="RUG242" s="99"/>
      <c r="RUH242" s="98"/>
      <c r="RUI242" s="49"/>
      <c r="RUJ242" s="405"/>
      <c r="RUK242" s="405"/>
      <c r="RUL242" s="277"/>
      <c r="RUM242" s="277"/>
      <c r="RUN242" s="277"/>
      <c r="RUO242" s="277"/>
      <c r="RUP242" s="277"/>
      <c r="RUQ242" s="277"/>
      <c r="RUR242" s="277"/>
      <c r="RUS242" s="277"/>
      <c r="RUT242" s="402"/>
      <c r="RUU242" s="404"/>
      <c r="RUV242" s="49"/>
      <c r="RUW242" s="49"/>
      <c r="RUX242" s="49"/>
      <c r="RUY242" s="99"/>
      <c r="RUZ242" s="98"/>
      <c r="RVA242" s="49"/>
      <c r="RVB242" s="405"/>
      <c r="RVC242" s="405"/>
      <c r="RVD242" s="277"/>
      <c r="RVE242" s="277"/>
      <c r="RVF242" s="277"/>
      <c r="RVG242" s="277"/>
      <c r="RVH242" s="277"/>
      <c r="RVI242" s="277"/>
      <c r="RVJ242" s="277"/>
      <c r="RVK242" s="277"/>
      <c r="RVL242" s="402"/>
      <c r="RVM242" s="404"/>
      <c r="RVN242" s="49"/>
      <c r="RVO242" s="49"/>
      <c r="RVP242" s="49"/>
      <c r="RVQ242" s="99"/>
      <c r="RVR242" s="98"/>
      <c r="RVS242" s="49"/>
      <c r="RVT242" s="405"/>
      <c r="RVU242" s="405"/>
      <c r="RVV242" s="277"/>
      <c r="RVW242" s="277"/>
      <c r="RVX242" s="277"/>
      <c r="RVY242" s="277"/>
      <c r="RVZ242" s="277"/>
      <c r="RWA242" s="277"/>
      <c r="RWB242" s="277"/>
      <c r="RWC242" s="277"/>
      <c r="RWD242" s="402"/>
      <c r="RWE242" s="404"/>
      <c r="RWF242" s="49"/>
      <c r="RWG242" s="49"/>
      <c r="RWH242" s="49"/>
      <c r="RWI242" s="99"/>
      <c r="RWJ242" s="98"/>
      <c r="RWK242" s="49"/>
      <c r="RWL242" s="405"/>
      <c r="RWM242" s="405"/>
      <c r="RWN242" s="277"/>
      <c r="RWO242" s="277"/>
      <c r="RWP242" s="277"/>
      <c r="RWQ242" s="277"/>
      <c r="RWR242" s="277"/>
      <c r="RWS242" s="277"/>
      <c r="RWT242" s="277"/>
      <c r="RWU242" s="277"/>
      <c r="RWV242" s="402"/>
      <c r="RWW242" s="404"/>
      <c r="RWX242" s="49"/>
      <c r="RWY242" s="49"/>
      <c r="RWZ242" s="49"/>
      <c r="RXA242" s="99"/>
      <c r="RXB242" s="98"/>
      <c r="RXC242" s="49"/>
      <c r="RXD242" s="405"/>
      <c r="RXE242" s="405"/>
      <c r="RXF242" s="277"/>
      <c r="RXG242" s="277"/>
      <c r="RXH242" s="277"/>
      <c r="RXI242" s="277"/>
      <c r="RXJ242" s="277"/>
      <c r="RXK242" s="277"/>
      <c r="RXL242" s="277"/>
      <c r="RXM242" s="277"/>
      <c r="RXN242" s="402"/>
      <c r="RXO242" s="404"/>
      <c r="RXP242" s="49"/>
      <c r="RXQ242" s="49"/>
      <c r="RXR242" s="49"/>
      <c r="RXS242" s="99"/>
      <c r="RXT242" s="98"/>
      <c r="RXU242" s="49"/>
      <c r="RXV242" s="405"/>
      <c r="RXW242" s="405"/>
      <c r="RXX242" s="277"/>
      <c r="RXY242" s="277"/>
      <c r="RXZ242" s="277"/>
      <c r="RYA242" s="277"/>
      <c r="RYB242" s="277"/>
      <c r="RYC242" s="277"/>
      <c r="RYD242" s="277"/>
      <c r="RYE242" s="277"/>
      <c r="RYF242" s="402"/>
      <c r="RYG242" s="404"/>
      <c r="RYH242" s="49"/>
      <c r="RYI242" s="49"/>
      <c r="RYJ242" s="49"/>
      <c r="RYK242" s="99"/>
      <c r="RYL242" s="98"/>
      <c r="RYM242" s="49"/>
      <c r="RYN242" s="405"/>
      <c r="RYO242" s="405"/>
      <c r="RYP242" s="277"/>
      <c r="RYQ242" s="277"/>
      <c r="RYR242" s="277"/>
      <c r="RYS242" s="277"/>
      <c r="RYT242" s="277"/>
      <c r="RYU242" s="277"/>
      <c r="RYV242" s="277"/>
      <c r="RYW242" s="277"/>
      <c r="RYX242" s="402"/>
      <c r="RYY242" s="404"/>
      <c r="RYZ242" s="49"/>
      <c r="RZA242" s="49"/>
      <c r="RZB242" s="49"/>
      <c r="RZC242" s="99"/>
      <c r="RZD242" s="98"/>
      <c r="RZE242" s="49"/>
      <c r="RZF242" s="405"/>
      <c r="RZG242" s="405"/>
      <c r="RZH242" s="277"/>
      <c r="RZI242" s="277"/>
      <c r="RZJ242" s="277"/>
      <c r="RZK242" s="277"/>
      <c r="RZL242" s="277"/>
      <c r="RZM242" s="277"/>
      <c r="RZN242" s="277"/>
      <c r="RZO242" s="277"/>
      <c r="RZP242" s="402"/>
      <c r="RZQ242" s="404"/>
      <c r="RZR242" s="49"/>
      <c r="RZS242" s="49"/>
      <c r="RZT242" s="49"/>
      <c r="RZU242" s="99"/>
      <c r="RZV242" s="98"/>
      <c r="RZW242" s="49"/>
      <c r="RZX242" s="405"/>
      <c r="RZY242" s="405"/>
      <c r="RZZ242" s="277"/>
      <c r="SAA242" s="277"/>
      <c r="SAB242" s="277"/>
      <c r="SAC242" s="277"/>
      <c r="SAD242" s="277"/>
      <c r="SAE242" s="277"/>
      <c r="SAF242" s="277"/>
      <c r="SAG242" s="277"/>
      <c r="SAH242" s="402"/>
      <c r="SAI242" s="404"/>
      <c r="SAJ242" s="49"/>
      <c r="SAK242" s="49"/>
      <c r="SAL242" s="49"/>
      <c r="SAM242" s="99"/>
      <c r="SAN242" s="98"/>
      <c r="SAO242" s="49"/>
      <c r="SAP242" s="405"/>
      <c r="SAQ242" s="405"/>
      <c r="SAR242" s="277"/>
      <c r="SAS242" s="277"/>
      <c r="SAT242" s="277"/>
      <c r="SAU242" s="277"/>
      <c r="SAV242" s="277"/>
      <c r="SAW242" s="277"/>
      <c r="SAX242" s="277"/>
      <c r="SAY242" s="277"/>
      <c r="SAZ242" s="402"/>
      <c r="SBA242" s="404"/>
      <c r="SBB242" s="49"/>
      <c r="SBC242" s="49"/>
      <c r="SBD242" s="49"/>
      <c r="SBE242" s="99"/>
      <c r="SBF242" s="98"/>
      <c r="SBG242" s="49"/>
      <c r="SBH242" s="405"/>
      <c r="SBI242" s="405"/>
      <c r="SBJ242" s="277"/>
      <c r="SBK242" s="277"/>
      <c r="SBL242" s="277"/>
      <c r="SBM242" s="277"/>
      <c r="SBN242" s="277"/>
      <c r="SBO242" s="277"/>
      <c r="SBP242" s="277"/>
      <c r="SBQ242" s="277"/>
      <c r="SBR242" s="402"/>
      <c r="SBS242" s="404"/>
      <c r="SBT242" s="49"/>
      <c r="SBU242" s="49"/>
      <c r="SBV242" s="49"/>
      <c r="SBW242" s="99"/>
      <c r="SBX242" s="98"/>
      <c r="SBY242" s="49"/>
      <c r="SBZ242" s="405"/>
      <c r="SCA242" s="405"/>
      <c r="SCB242" s="277"/>
      <c r="SCC242" s="277"/>
      <c r="SCD242" s="277"/>
      <c r="SCE242" s="277"/>
      <c r="SCF242" s="277"/>
      <c r="SCG242" s="277"/>
      <c r="SCH242" s="277"/>
      <c r="SCI242" s="277"/>
      <c r="SCJ242" s="402"/>
      <c r="SCK242" s="404"/>
      <c r="SCL242" s="49"/>
      <c r="SCM242" s="49"/>
      <c r="SCN242" s="49"/>
      <c r="SCO242" s="99"/>
      <c r="SCP242" s="98"/>
      <c r="SCQ242" s="49"/>
      <c r="SCR242" s="405"/>
      <c r="SCS242" s="405"/>
      <c r="SCT242" s="277"/>
      <c r="SCU242" s="277"/>
      <c r="SCV242" s="277"/>
      <c r="SCW242" s="277"/>
      <c r="SCX242" s="277"/>
      <c r="SCY242" s="277"/>
      <c r="SCZ242" s="277"/>
      <c r="SDA242" s="277"/>
      <c r="SDB242" s="402"/>
      <c r="SDC242" s="404"/>
      <c r="SDD242" s="49"/>
      <c r="SDE242" s="49"/>
      <c r="SDF242" s="49"/>
      <c r="SDG242" s="99"/>
      <c r="SDH242" s="98"/>
      <c r="SDI242" s="49"/>
      <c r="SDJ242" s="405"/>
      <c r="SDK242" s="405"/>
      <c r="SDL242" s="277"/>
      <c r="SDM242" s="277"/>
      <c r="SDN242" s="277"/>
      <c r="SDO242" s="277"/>
      <c r="SDP242" s="277"/>
      <c r="SDQ242" s="277"/>
      <c r="SDR242" s="277"/>
      <c r="SDS242" s="277"/>
      <c r="SDT242" s="402"/>
      <c r="SDU242" s="404"/>
      <c r="SDV242" s="49"/>
      <c r="SDW242" s="49"/>
      <c r="SDX242" s="49"/>
      <c r="SDY242" s="99"/>
      <c r="SDZ242" s="98"/>
      <c r="SEA242" s="49"/>
      <c r="SEB242" s="405"/>
      <c r="SEC242" s="405"/>
      <c r="SED242" s="277"/>
      <c r="SEE242" s="277"/>
      <c r="SEF242" s="277"/>
      <c r="SEG242" s="277"/>
      <c r="SEH242" s="277"/>
      <c r="SEI242" s="277"/>
      <c r="SEJ242" s="277"/>
      <c r="SEK242" s="277"/>
      <c r="SEL242" s="402"/>
      <c r="SEM242" s="404"/>
      <c r="SEN242" s="49"/>
      <c r="SEO242" s="49"/>
      <c r="SEP242" s="49"/>
      <c r="SEQ242" s="99"/>
      <c r="SER242" s="98"/>
      <c r="SES242" s="49"/>
      <c r="SET242" s="405"/>
      <c r="SEU242" s="405"/>
      <c r="SEV242" s="277"/>
      <c r="SEW242" s="277"/>
      <c r="SEX242" s="277"/>
      <c r="SEY242" s="277"/>
      <c r="SEZ242" s="277"/>
      <c r="SFA242" s="277"/>
      <c r="SFB242" s="277"/>
      <c r="SFC242" s="277"/>
      <c r="SFD242" s="402"/>
      <c r="SFE242" s="404"/>
      <c r="SFF242" s="49"/>
      <c r="SFG242" s="49"/>
      <c r="SFH242" s="49"/>
      <c r="SFI242" s="99"/>
      <c r="SFJ242" s="98"/>
      <c r="SFK242" s="49"/>
      <c r="SFL242" s="405"/>
      <c r="SFM242" s="405"/>
      <c r="SFN242" s="277"/>
      <c r="SFO242" s="277"/>
      <c r="SFP242" s="277"/>
      <c r="SFQ242" s="277"/>
      <c r="SFR242" s="277"/>
      <c r="SFS242" s="277"/>
      <c r="SFT242" s="277"/>
      <c r="SFU242" s="277"/>
      <c r="SFV242" s="402"/>
      <c r="SFW242" s="404"/>
      <c r="SFX242" s="49"/>
      <c r="SFY242" s="49"/>
      <c r="SFZ242" s="49"/>
      <c r="SGA242" s="99"/>
      <c r="SGB242" s="98"/>
      <c r="SGC242" s="49"/>
      <c r="SGD242" s="405"/>
      <c r="SGE242" s="405"/>
      <c r="SGF242" s="277"/>
      <c r="SGG242" s="277"/>
      <c r="SGH242" s="277"/>
      <c r="SGI242" s="277"/>
      <c r="SGJ242" s="277"/>
      <c r="SGK242" s="277"/>
      <c r="SGL242" s="277"/>
      <c r="SGM242" s="277"/>
      <c r="SGN242" s="402"/>
      <c r="SGO242" s="404"/>
      <c r="SGP242" s="49"/>
      <c r="SGQ242" s="49"/>
      <c r="SGR242" s="49"/>
      <c r="SGS242" s="99"/>
      <c r="SGT242" s="98"/>
      <c r="SGU242" s="49"/>
      <c r="SGV242" s="405"/>
      <c r="SGW242" s="405"/>
      <c r="SGX242" s="277"/>
      <c r="SGY242" s="277"/>
      <c r="SGZ242" s="277"/>
      <c r="SHA242" s="277"/>
      <c r="SHB242" s="277"/>
      <c r="SHC242" s="277"/>
      <c r="SHD242" s="277"/>
      <c r="SHE242" s="277"/>
      <c r="SHF242" s="402"/>
      <c r="SHG242" s="404"/>
      <c r="SHH242" s="49"/>
      <c r="SHI242" s="49"/>
      <c r="SHJ242" s="49"/>
      <c r="SHK242" s="99"/>
      <c r="SHL242" s="98"/>
      <c r="SHM242" s="49"/>
      <c r="SHN242" s="405"/>
      <c r="SHO242" s="405"/>
      <c r="SHP242" s="277"/>
      <c r="SHQ242" s="277"/>
      <c r="SHR242" s="277"/>
      <c r="SHS242" s="277"/>
      <c r="SHT242" s="277"/>
      <c r="SHU242" s="277"/>
      <c r="SHV242" s="277"/>
      <c r="SHW242" s="277"/>
      <c r="SHX242" s="402"/>
      <c r="SHY242" s="404"/>
      <c r="SHZ242" s="49"/>
      <c r="SIA242" s="49"/>
      <c r="SIB242" s="49"/>
      <c r="SIC242" s="99"/>
      <c r="SID242" s="98"/>
      <c r="SIE242" s="49"/>
      <c r="SIF242" s="405"/>
      <c r="SIG242" s="405"/>
      <c r="SIH242" s="277"/>
      <c r="SII242" s="277"/>
      <c r="SIJ242" s="277"/>
      <c r="SIK242" s="277"/>
      <c r="SIL242" s="277"/>
      <c r="SIM242" s="277"/>
      <c r="SIN242" s="277"/>
      <c r="SIO242" s="277"/>
      <c r="SIP242" s="402"/>
      <c r="SIQ242" s="404"/>
      <c r="SIR242" s="49"/>
      <c r="SIS242" s="49"/>
      <c r="SIT242" s="49"/>
      <c r="SIU242" s="99"/>
      <c r="SIV242" s="98"/>
      <c r="SIW242" s="49"/>
      <c r="SIX242" s="405"/>
      <c r="SIY242" s="405"/>
      <c r="SIZ242" s="277"/>
      <c r="SJA242" s="277"/>
      <c r="SJB242" s="277"/>
      <c r="SJC242" s="277"/>
      <c r="SJD242" s="277"/>
      <c r="SJE242" s="277"/>
      <c r="SJF242" s="277"/>
      <c r="SJG242" s="277"/>
      <c r="SJH242" s="402"/>
      <c r="SJI242" s="404"/>
      <c r="SJJ242" s="49"/>
      <c r="SJK242" s="49"/>
      <c r="SJL242" s="49"/>
      <c r="SJM242" s="99"/>
      <c r="SJN242" s="98"/>
      <c r="SJO242" s="49"/>
      <c r="SJP242" s="405"/>
      <c r="SJQ242" s="405"/>
      <c r="SJR242" s="277"/>
      <c r="SJS242" s="277"/>
      <c r="SJT242" s="277"/>
      <c r="SJU242" s="277"/>
      <c r="SJV242" s="277"/>
      <c r="SJW242" s="277"/>
      <c r="SJX242" s="277"/>
      <c r="SJY242" s="277"/>
      <c r="SJZ242" s="402"/>
      <c r="SKA242" s="404"/>
      <c r="SKB242" s="49"/>
      <c r="SKC242" s="49"/>
      <c r="SKD242" s="49"/>
      <c r="SKE242" s="99"/>
      <c r="SKF242" s="98"/>
      <c r="SKG242" s="49"/>
      <c r="SKH242" s="405"/>
      <c r="SKI242" s="405"/>
      <c r="SKJ242" s="277"/>
      <c r="SKK242" s="277"/>
      <c r="SKL242" s="277"/>
      <c r="SKM242" s="277"/>
      <c r="SKN242" s="277"/>
      <c r="SKO242" s="277"/>
      <c r="SKP242" s="277"/>
      <c r="SKQ242" s="277"/>
      <c r="SKR242" s="402"/>
      <c r="SKS242" s="404"/>
      <c r="SKT242" s="49"/>
      <c r="SKU242" s="49"/>
      <c r="SKV242" s="49"/>
      <c r="SKW242" s="99"/>
      <c r="SKX242" s="98"/>
      <c r="SKY242" s="49"/>
      <c r="SKZ242" s="405"/>
      <c r="SLA242" s="405"/>
      <c r="SLB242" s="277"/>
      <c r="SLC242" s="277"/>
      <c r="SLD242" s="277"/>
      <c r="SLE242" s="277"/>
      <c r="SLF242" s="277"/>
      <c r="SLG242" s="277"/>
      <c r="SLH242" s="277"/>
      <c r="SLI242" s="277"/>
      <c r="SLJ242" s="402"/>
      <c r="SLK242" s="404"/>
      <c r="SLL242" s="49"/>
      <c r="SLM242" s="49"/>
      <c r="SLN242" s="49"/>
      <c r="SLO242" s="99"/>
      <c r="SLP242" s="98"/>
      <c r="SLQ242" s="49"/>
      <c r="SLR242" s="405"/>
      <c r="SLS242" s="405"/>
      <c r="SLT242" s="277"/>
      <c r="SLU242" s="277"/>
      <c r="SLV242" s="277"/>
      <c r="SLW242" s="277"/>
      <c r="SLX242" s="277"/>
      <c r="SLY242" s="277"/>
      <c r="SLZ242" s="277"/>
      <c r="SMA242" s="277"/>
      <c r="SMB242" s="402"/>
      <c r="SMC242" s="404"/>
      <c r="SMD242" s="49"/>
      <c r="SME242" s="49"/>
      <c r="SMF242" s="49"/>
      <c r="SMG242" s="99"/>
      <c r="SMH242" s="98"/>
      <c r="SMI242" s="49"/>
      <c r="SMJ242" s="405"/>
      <c r="SMK242" s="405"/>
      <c r="SML242" s="277"/>
      <c r="SMM242" s="277"/>
      <c r="SMN242" s="277"/>
      <c r="SMO242" s="277"/>
      <c r="SMP242" s="277"/>
      <c r="SMQ242" s="277"/>
      <c r="SMR242" s="277"/>
      <c r="SMS242" s="277"/>
      <c r="SMT242" s="402"/>
      <c r="SMU242" s="404"/>
      <c r="SMV242" s="49"/>
      <c r="SMW242" s="49"/>
      <c r="SMX242" s="49"/>
      <c r="SMY242" s="99"/>
      <c r="SMZ242" s="98"/>
      <c r="SNA242" s="49"/>
      <c r="SNB242" s="405"/>
      <c r="SNC242" s="405"/>
      <c r="SND242" s="277"/>
      <c r="SNE242" s="277"/>
      <c r="SNF242" s="277"/>
      <c r="SNG242" s="277"/>
      <c r="SNH242" s="277"/>
      <c r="SNI242" s="277"/>
      <c r="SNJ242" s="277"/>
      <c r="SNK242" s="277"/>
      <c r="SNL242" s="402"/>
      <c r="SNM242" s="404"/>
      <c r="SNN242" s="49"/>
      <c r="SNO242" s="49"/>
      <c r="SNP242" s="49"/>
      <c r="SNQ242" s="99"/>
      <c r="SNR242" s="98"/>
      <c r="SNS242" s="49"/>
      <c r="SNT242" s="405"/>
      <c r="SNU242" s="405"/>
      <c r="SNV242" s="277"/>
      <c r="SNW242" s="277"/>
      <c r="SNX242" s="277"/>
      <c r="SNY242" s="277"/>
      <c r="SNZ242" s="277"/>
      <c r="SOA242" s="277"/>
      <c r="SOB242" s="277"/>
      <c r="SOC242" s="277"/>
      <c r="SOD242" s="402"/>
      <c r="SOE242" s="404"/>
      <c r="SOF242" s="49"/>
      <c r="SOG242" s="49"/>
      <c r="SOH242" s="49"/>
      <c r="SOI242" s="99"/>
      <c r="SOJ242" s="98"/>
      <c r="SOK242" s="49"/>
      <c r="SOL242" s="405"/>
      <c r="SOM242" s="405"/>
      <c r="SON242" s="277"/>
      <c r="SOO242" s="277"/>
      <c r="SOP242" s="277"/>
      <c r="SOQ242" s="277"/>
      <c r="SOR242" s="277"/>
      <c r="SOS242" s="277"/>
      <c r="SOT242" s="277"/>
      <c r="SOU242" s="277"/>
      <c r="SOV242" s="402"/>
      <c r="SOW242" s="404"/>
      <c r="SOX242" s="49"/>
      <c r="SOY242" s="49"/>
      <c r="SOZ242" s="49"/>
      <c r="SPA242" s="99"/>
      <c r="SPB242" s="98"/>
      <c r="SPC242" s="49"/>
      <c r="SPD242" s="405"/>
      <c r="SPE242" s="405"/>
      <c r="SPF242" s="277"/>
      <c r="SPG242" s="277"/>
      <c r="SPH242" s="277"/>
      <c r="SPI242" s="277"/>
      <c r="SPJ242" s="277"/>
      <c r="SPK242" s="277"/>
      <c r="SPL242" s="277"/>
      <c r="SPM242" s="277"/>
      <c r="SPN242" s="402"/>
      <c r="SPO242" s="404"/>
      <c r="SPP242" s="49"/>
      <c r="SPQ242" s="49"/>
      <c r="SPR242" s="49"/>
      <c r="SPS242" s="99"/>
      <c r="SPT242" s="98"/>
      <c r="SPU242" s="49"/>
      <c r="SPV242" s="405"/>
      <c r="SPW242" s="405"/>
      <c r="SPX242" s="277"/>
      <c r="SPY242" s="277"/>
      <c r="SPZ242" s="277"/>
      <c r="SQA242" s="277"/>
      <c r="SQB242" s="277"/>
      <c r="SQC242" s="277"/>
      <c r="SQD242" s="277"/>
      <c r="SQE242" s="277"/>
      <c r="SQF242" s="402"/>
      <c r="SQG242" s="404"/>
      <c r="SQH242" s="49"/>
      <c r="SQI242" s="49"/>
      <c r="SQJ242" s="49"/>
      <c r="SQK242" s="99"/>
      <c r="SQL242" s="98"/>
      <c r="SQM242" s="49"/>
      <c r="SQN242" s="405"/>
      <c r="SQO242" s="405"/>
      <c r="SQP242" s="277"/>
      <c r="SQQ242" s="277"/>
      <c r="SQR242" s="277"/>
      <c r="SQS242" s="277"/>
      <c r="SQT242" s="277"/>
      <c r="SQU242" s="277"/>
      <c r="SQV242" s="277"/>
      <c r="SQW242" s="277"/>
      <c r="SQX242" s="402"/>
      <c r="SQY242" s="404"/>
      <c r="SQZ242" s="49"/>
      <c r="SRA242" s="49"/>
      <c r="SRB242" s="49"/>
      <c r="SRC242" s="99"/>
      <c r="SRD242" s="98"/>
      <c r="SRE242" s="49"/>
      <c r="SRF242" s="405"/>
      <c r="SRG242" s="405"/>
      <c r="SRH242" s="277"/>
      <c r="SRI242" s="277"/>
      <c r="SRJ242" s="277"/>
      <c r="SRK242" s="277"/>
      <c r="SRL242" s="277"/>
      <c r="SRM242" s="277"/>
      <c r="SRN242" s="277"/>
      <c r="SRO242" s="277"/>
      <c r="SRP242" s="402"/>
      <c r="SRQ242" s="404"/>
      <c r="SRR242" s="49"/>
      <c r="SRS242" s="49"/>
      <c r="SRT242" s="49"/>
      <c r="SRU242" s="99"/>
      <c r="SRV242" s="98"/>
      <c r="SRW242" s="49"/>
      <c r="SRX242" s="405"/>
      <c r="SRY242" s="405"/>
      <c r="SRZ242" s="277"/>
      <c r="SSA242" s="277"/>
      <c r="SSB242" s="277"/>
      <c r="SSC242" s="277"/>
      <c r="SSD242" s="277"/>
      <c r="SSE242" s="277"/>
      <c r="SSF242" s="277"/>
      <c r="SSG242" s="277"/>
      <c r="SSH242" s="402"/>
      <c r="SSI242" s="404"/>
      <c r="SSJ242" s="49"/>
      <c r="SSK242" s="49"/>
      <c r="SSL242" s="49"/>
      <c r="SSM242" s="99"/>
      <c r="SSN242" s="98"/>
      <c r="SSO242" s="49"/>
      <c r="SSP242" s="405"/>
      <c r="SSQ242" s="405"/>
      <c r="SSR242" s="277"/>
      <c r="SSS242" s="277"/>
      <c r="SST242" s="277"/>
      <c r="SSU242" s="277"/>
      <c r="SSV242" s="277"/>
      <c r="SSW242" s="277"/>
      <c r="SSX242" s="277"/>
      <c r="SSY242" s="277"/>
      <c r="SSZ242" s="402"/>
      <c r="STA242" s="404"/>
      <c r="STB242" s="49"/>
      <c r="STC242" s="49"/>
      <c r="STD242" s="49"/>
      <c r="STE242" s="99"/>
      <c r="STF242" s="98"/>
      <c r="STG242" s="49"/>
      <c r="STH242" s="405"/>
      <c r="STI242" s="405"/>
      <c r="STJ242" s="277"/>
      <c r="STK242" s="277"/>
      <c r="STL242" s="277"/>
      <c r="STM242" s="277"/>
      <c r="STN242" s="277"/>
      <c r="STO242" s="277"/>
      <c r="STP242" s="277"/>
      <c r="STQ242" s="277"/>
      <c r="STR242" s="402"/>
      <c r="STS242" s="404"/>
      <c r="STT242" s="49"/>
      <c r="STU242" s="49"/>
      <c r="STV242" s="49"/>
      <c r="STW242" s="99"/>
      <c r="STX242" s="98"/>
      <c r="STY242" s="49"/>
      <c r="STZ242" s="405"/>
      <c r="SUA242" s="405"/>
      <c r="SUB242" s="277"/>
      <c r="SUC242" s="277"/>
      <c r="SUD242" s="277"/>
      <c r="SUE242" s="277"/>
      <c r="SUF242" s="277"/>
      <c r="SUG242" s="277"/>
      <c r="SUH242" s="277"/>
      <c r="SUI242" s="277"/>
      <c r="SUJ242" s="402"/>
      <c r="SUK242" s="404"/>
      <c r="SUL242" s="49"/>
      <c r="SUM242" s="49"/>
      <c r="SUN242" s="49"/>
      <c r="SUO242" s="99"/>
      <c r="SUP242" s="98"/>
      <c r="SUQ242" s="49"/>
      <c r="SUR242" s="405"/>
      <c r="SUS242" s="405"/>
      <c r="SUT242" s="277"/>
      <c r="SUU242" s="277"/>
      <c r="SUV242" s="277"/>
      <c r="SUW242" s="277"/>
      <c r="SUX242" s="277"/>
      <c r="SUY242" s="277"/>
      <c r="SUZ242" s="277"/>
      <c r="SVA242" s="277"/>
      <c r="SVB242" s="402"/>
      <c r="SVC242" s="404"/>
      <c r="SVD242" s="49"/>
      <c r="SVE242" s="49"/>
      <c r="SVF242" s="49"/>
      <c r="SVG242" s="99"/>
      <c r="SVH242" s="98"/>
      <c r="SVI242" s="49"/>
      <c r="SVJ242" s="405"/>
      <c r="SVK242" s="405"/>
      <c r="SVL242" s="277"/>
      <c r="SVM242" s="277"/>
      <c r="SVN242" s="277"/>
      <c r="SVO242" s="277"/>
      <c r="SVP242" s="277"/>
      <c r="SVQ242" s="277"/>
      <c r="SVR242" s="277"/>
      <c r="SVS242" s="277"/>
      <c r="SVT242" s="402"/>
      <c r="SVU242" s="404"/>
      <c r="SVV242" s="49"/>
      <c r="SVW242" s="49"/>
      <c r="SVX242" s="49"/>
      <c r="SVY242" s="99"/>
      <c r="SVZ242" s="98"/>
      <c r="SWA242" s="49"/>
      <c r="SWB242" s="405"/>
      <c r="SWC242" s="405"/>
      <c r="SWD242" s="277"/>
      <c r="SWE242" s="277"/>
      <c r="SWF242" s="277"/>
      <c r="SWG242" s="277"/>
      <c r="SWH242" s="277"/>
      <c r="SWI242" s="277"/>
      <c r="SWJ242" s="277"/>
      <c r="SWK242" s="277"/>
      <c r="SWL242" s="402"/>
      <c r="SWM242" s="404"/>
      <c r="SWN242" s="49"/>
      <c r="SWO242" s="49"/>
      <c r="SWP242" s="49"/>
      <c r="SWQ242" s="99"/>
      <c r="SWR242" s="98"/>
      <c r="SWS242" s="49"/>
      <c r="SWT242" s="405"/>
      <c r="SWU242" s="405"/>
      <c r="SWV242" s="277"/>
      <c r="SWW242" s="277"/>
      <c r="SWX242" s="277"/>
      <c r="SWY242" s="277"/>
      <c r="SWZ242" s="277"/>
      <c r="SXA242" s="277"/>
      <c r="SXB242" s="277"/>
      <c r="SXC242" s="277"/>
      <c r="SXD242" s="402"/>
      <c r="SXE242" s="404"/>
      <c r="SXF242" s="49"/>
      <c r="SXG242" s="49"/>
      <c r="SXH242" s="49"/>
      <c r="SXI242" s="99"/>
      <c r="SXJ242" s="98"/>
      <c r="SXK242" s="49"/>
      <c r="SXL242" s="405"/>
      <c r="SXM242" s="405"/>
      <c r="SXN242" s="277"/>
      <c r="SXO242" s="277"/>
      <c r="SXP242" s="277"/>
      <c r="SXQ242" s="277"/>
      <c r="SXR242" s="277"/>
      <c r="SXS242" s="277"/>
      <c r="SXT242" s="277"/>
      <c r="SXU242" s="277"/>
      <c r="SXV242" s="402"/>
      <c r="SXW242" s="404"/>
      <c r="SXX242" s="49"/>
      <c r="SXY242" s="49"/>
      <c r="SXZ242" s="49"/>
      <c r="SYA242" s="99"/>
      <c r="SYB242" s="98"/>
      <c r="SYC242" s="49"/>
      <c r="SYD242" s="405"/>
      <c r="SYE242" s="405"/>
      <c r="SYF242" s="277"/>
      <c r="SYG242" s="277"/>
      <c r="SYH242" s="277"/>
      <c r="SYI242" s="277"/>
      <c r="SYJ242" s="277"/>
      <c r="SYK242" s="277"/>
      <c r="SYL242" s="277"/>
      <c r="SYM242" s="277"/>
      <c r="SYN242" s="402"/>
      <c r="SYO242" s="404"/>
      <c r="SYP242" s="49"/>
      <c r="SYQ242" s="49"/>
      <c r="SYR242" s="49"/>
      <c r="SYS242" s="99"/>
      <c r="SYT242" s="98"/>
      <c r="SYU242" s="49"/>
      <c r="SYV242" s="405"/>
      <c r="SYW242" s="405"/>
      <c r="SYX242" s="277"/>
      <c r="SYY242" s="277"/>
      <c r="SYZ242" s="277"/>
      <c r="SZA242" s="277"/>
      <c r="SZB242" s="277"/>
      <c r="SZC242" s="277"/>
      <c r="SZD242" s="277"/>
      <c r="SZE242" s="277"/>
      <c r="SZF242" s="402"/>
      <c r="SZG242" s="404"/>
      <c r="SZH242" s="49"/>
      <c r="SZI242" s="49"/>
      <c r="SZJ242" s="49"/>
      <c r="SZK242" s="99"/>
      <c r="SZL242" s="98"/>
      <c r="SZM242" s="49"/>
      <c r="SZN242" s="405"/>
      <c r="SZO242" s="405"/>
      <c r="SZP242" s="277"/>
      <c r="SZQ242" s="277"/>
      <c r="SZR242" s="277"/>
      <c r="SZS242" s="277"/>
      <c r="SZT242" s="277"/>
      <c r="SZU242" s="277"/>
      <c r="SZV242" s="277"/>
      <c r="SZW242" s="277"/>
      <c r="SZX242" s="402"/>
      <c r="SZY242" s="404"/>
      <c r="SZZ242" s="49"/>
      <c r="TAA242" s="49"/>
      <c r="TAB242" s="49"/>
      <c r="TAC242" s="99"/>
      <c r="TAD242" s="98"/>
      <c r="TAE242" s="49"/>
      <c r="TAF242" s="405"/>
      <c r="TAG242" s="405"/>
      <c r="TAH242" s="277"/>
      <c r="TAI242" s="277"/>
      <c r="TAJ242" s="277"/>
      <c r="TAK242" s="277"/>
      <c r="TAL242" s="277"/>
      <c r="TAM242" s="277"/>
      <c r="TAN242" s="277"/>
      <c r="TAO242" s="277"/>
      <c r="TAP242" s="402"/>
      <c r="TAQ242" s="404"/>
      <c r="TAR242" s="49"/>
      <c r="TAS242" s="49"/>
      <c r="TAT242" s="49"/>
      <c r="TAU242" s="99"/>
      <c r="TAV242" s="98"/>
      <c r="TAW242" s="49"/>
      <c r="TAX242" s="405"/>
      <c r="TAY242" s="405"/>
      <c r="TAZ242" s="277"/>
      <c r="TBA242" s="277"/>
      <c r="TBB242" s="277"/>
      <c r="TBC242" s="277"/>
      <c r="TBD242" s="277"/>
      <c r="TBE242" s="277"/>
      <c r="TBF242" s="277"/>
      <c r="TBG242" s="277"/>
      <c r="TBH242" s="402"/>
      <c r="TBI242" s="404"/>
      <c r="TBJ242" s="49"/>
      <c r="TBK242" s="49"/>
      <c r="TBL242" s="49"/>
      <c r="TBM242" s="99"/>
      <c r="TBN242" s="98"/>
      <c r="TBO242" s="49"/>
      <c r="TBP242" s="405"/>
      <c r="TBQ242" s="405"/>
      <c r="TBR242" s="277"/>
      <c r="TBS242" s="277"/>
      <c r="TBT242" s="277"/>
      <c r="TBU242" s="277"/>
      <c r="TBV242" s="277"/>
      <c r="TBW242" s="277"/>
      <c r="TBX242" s="277"/>
      <c r="TBY242" s="277"/>
      <c r="TBZ242" s="402"/>
      <c r="TCA242" s="404"/>
      <c r="TCB242" s="49"/>
      <c r="TCC242" s="49"/>
      <c r="TCD242" s="49"/>
      <c r="TCE242" s="99"/>
      <c r="TCF242" s="98"/>
      <c r="TCG242" s="49"/>
      <c r="TCH242" s="405"/>
      <c r="TCI242" s="405"/>
      <c r="TCJ242" s="277"/>
      <c r="TCK242" s="277"/>
      <c r="TCL242" s="277"/>
      <c r="TCM242" s="277"/>
      <c r="TCN242" s="277"/>
      <c r="TCO242" s="277"/>
      <c r="TCP242" s="277"/>
      <c r="TCQ242" s="277"/>
      <c r="TCR242" s="402"/>
      <c r="TCS242" s="404"/>
      <c r="TCT242" s="49"/>
      <c r="TCU242" s="49"/>
      <c r="TCV242" s="49"/>
      <c r="TCW242" s="99"/>
      <c r="TCX242" s="98"/>
      <c r="TCY242" s="49"/>
      <c r="TCZ242" s="405"/>
      <c r="TDA242" s="405"/>
      <c r="TDB242" s="277"/>
      <c r="TDC242" s="277"/>
      <c r="TDD242" s="277"/>
      <c r="TDE242" s="277"/>
      <c r="TDF242" s="277"/>
      <c r="TDG242" s="277"/>
      <c r="TDH242" s="277"/>
      <c r="TDI242" s="277"/>
      <c r="TDJ242" s="402"/>
      <c r="TDK242" s="404"/>
      <c r="TDL242" s="49"/>
      <c r="TDM242" s="49"/>
      <c r="TDN242" s="49"/>
      <c r="TDO242" s="99"/>
      <c r="TDP242" s="98"/>
      <c r="TDQ242" s="49"/>
      <c r="TDR242" s="405"/>
      <c r="TDS242" s="405"/>
      <c r="TDT242" s="277"/>
      <c r="TDU242" s="277"/>
      <c r="TDV242" s="277"/>
      <c r="TDW242" s="277"/>
      <c r="TDX242" s="277"/>
      <c r="TDY242" s="277"/>
      <c r="TDZ242" s="277"/>
      <c r="TEA242" s="277"/>
      <c r="TEB242" s="402"/>
      <c r="TEC242" s="404"/>
      <c r="TED242" s="49"/>
      <c r="TEE242" s="49"/>
      <c r="TEF242" s="49"/>
      <c r="TEG242" s="99"/>
      <c r="TEH242" s="98"/>
      <c r="TEI242" s="49"/>
      <c r="TEJ242" s="405"/>
      <c r="TEK242" s="405"/>
      <c r="TEL242" s="277"/>
      <c r="TEM242" s="277"/>
      <c r="TEN242" s="277"/>
      <c r="TEO242" s="277"/>
      <c r="TEP242" s="277"/>
      <c r="TEQ242" s="277"/>
      <c r="TER242" s="277"/>
      <c r="TES242" s="277"/>
      <c r="TET242" s="402"/>
      <c r="TEU242" s="404"/>
      <c r="TEV242" s="49"/>
      <c r="TEW242" s="49"/>
      <c r="TEX242" s="49"/>
      <c r="TEY242" s="99"/>
      <c r="TEZ242" s="98"/>
      <c r="TFA242" s="49"/>
      <c r="TFB242" s="405"/>
      <c r="TFC242" s="405"/>
      <c r="TFD242" s="277"/>
      <c r="TFE242" s="277"/>
      <c r="TFF242" s="277"/>
      <c r="TFG242" s="277"/>
      <c r="TFH242" s="277"/>
      <c r="TFI242" s="277"/>
      <c r="TFJ242" s="277"/>
      <c r="TFK242" s="277"/>
      <c r="TFL242" s="402"/>
      <c r="TFM242" s="404"/>
      <c r="TFN242" s="49"/>
      <c r="TFO242" s="49"/>
      <c r="TFP242" s="49"/>
      <c r="TFQ242" s="99"/>
      <c r="TFR242" s="98"/>
      <c r="TFS242" s="49"/>
      <c r="TFT242" s="405"/>
      <c r="TFU242" s="405"/>
      <c r="TFV242" s="277"/>
      <c r="TFW242" s="277"/>
      <c r="TFX242" s="277"/>
      <c r="TFY242" s="277"/>
      <c r="TFZ242" s="277"/>
      <c r="TGA242" s="277"/>
      <c r="TGB242" s="277"/>
      <c r="TGC242" s="277"/>
      <c r="TGD242" s="402"/>
      <c r="TGE242" s="404"/>
      <c r="TGF242" s="49"/>
      <c r="TGG242" s="49"/>
      <c r="TGH242" s="49"/>
      <c r="TGI242" s="99"/>
      <c r="TGJ242" s="98"/>
      <c r="TGK242" s="49"/>
      <c r="TGL242" s="405"/>
      <c r="TGM242" s="405"/>
      <c r="TGN242" s="277"/>
      <c r="TGO242" s="277"/>
      <c r="TGP242" s="277"/>
      <c r="TGQ242" s="277"/>
      <c r="TGR242" s="277"/>
      <c r="TGS242" s="277"/>
      <c r="TGT242" s="277"/>
      <c r="TGU242" s="277"/>
      <c r="TGV242" s="402"/>
      <c r="TGW242" s="404"/>
      <c r="TGX242" s="49"/>
      <c r="TGY242" s="49"/>
      <c r="TGZ242" s="49"/>
      <c r="THA242" s="99"/>
      <c r="THB242" s="98"/>
      <c r="THC242" s="49"/>
      <c r="THD242" s="405"/>
      <c r="THE242" s="405"/>
      <c r="THF242" s="277"/>
      <c r="THG242" s="277"/>
      <c r="THH242" s="277"/>
      <c r="THI242" s="277"/>
      <c r="THJ242" s="277"/>
      <c r="THK242" s="277"/>
      <c r="THL242" s="277"/>
      <c r="THM242" s="277"/>
      <c r="THN242" s="402"/>
      <c r="THO242" s="404"/>
      <c r="THP242" s="49"/>
      <c r="THQ242" s="49"/>
      <c r="THR242" s="49"/>
      <c r="THS242" s="99"/>
      <c r="THT242" s="98"/>
      <c r="THU242" s="49"/>
      <c r="THV242" s="405"/>
      <c r="THW242" s="405"/>
      <c r="THX242" s="277"/>
      <c r="THY242" s="277"/>
      <c r="THZ242" s="277"/>
      <c r="TIA242" s="277"/>
      <c r="TIB242" s="277"/>
      <c r="TIC242" s="277"/>
      <c r="TID242" s="277"/>
      <c r="TIE242" s="277"/>
      <c r="TIF242" s="402"/>
      <c r="TIG242" s="404"/>
      <c r="TIH242" s="49"/>
      <c r="TII242" s="49"/>
      <c r="TIJ242" s="49"/>
      <c r="TIK242" s="99"/>
      <c r="TIL242" s="98"/>
      <c r="TIM242" s="49"/>
      <c r="TIN242" s="405"/>
      <c r="TIO242" s="405"/>
      <c r="TIP242" s="277"/>
      <c r="TIQ242" s="277"/>
      <c r="TIR242" s="277"/>
      <c r="TIS242" s="277"/>
      <c r="TIT242" s="277"/>
      <c r="TIU242" s="277"/>
      <c r="TIV242" s="277"/>
      <c r="TIW242" s="277"/>
      <c r="TIX242" s="402"/>
      <c r="TIY242" s="404"/>
      <c r="TIZ242" s="49"/>
      <c r="TJA242" s="49"/>
      <c r="TJB242" s="49"/>
      <c r="TJC242" s="99"/>
      <c r="TJD242" s="98"/>
      <c r="TJE242" s="49"/>
      <c r="TJF242" s="405"/>
      <c r="TJG242" s="405"/>
      <c r="TJH242" s="277"/>
      <c r="TJI242" s="277"/>
      <c r="TJJ242" s="277"/>
      <c r="TJK242" s="277"/>
      <c r="TJL242" s="277"/>
      <c r="TJM242" s="277"/>
      <c r="TJN242" s="277"/>
      <c r="TJO242" s="277"/>
      <c r="TJP242" s="402"/>
      <c r="TJQ242" s="404"/>
      <c r="TJR242" s="49"/>
      <c r="TJS242" s="49"/>
      <c r="TJT242" s="49"/>
      <c r="TJU242" s="99"/>
      <c r="TJV242" s="98"/>
      <c r="TJW242" s="49"/>
      <c r="TJX242" s="405"/>
      <c r="TJY242" s="405"/>
      <c r="TJZ242" s="277"/>
      <c r="TKA242" s="277"/>
      <c r="TKB242" s="277"/>
      <c r="TKC242" s="277"/>
      <c r="TKD242" s="277"/>
      <c r="TKE242" s="277"/>
      <c r="TKF242" s="277"/>
      <c r="TKG242" s="277"/>
      <c r="TKH242" s="402"/>
      <c r="TKI242" s="404"/>
      <c r="TKJ242" s="49"/>
      <c r="TKK242" s="49"/>
      <c r="TKL242" s="49"/>
      <c r="TKM242" s="99"/>
      <c r="TKN242" s="98"/>
      <c r="TKO242" s="49"/>
      <c r="TKP242" s="405"/>
      <c r="TKQ242" s="405"/>
      <c r="TKR242" s="277"/>
      <c r="TKS242" s="277"/>
      <c r="TKT242" s="277"/>
      <c r="TKU242" s="277"/>
      <c r="TKV242" s="277"/>
      <c r="TKW242" s="277"/>
      <c r="TKX242" s="277"/>
      <c r="TKY242" s="277"/>
      <c r="TKZ242" s="402"/>
      <c r="TLA242" s="404"/>
      <c r="TLB242" s="49"/>
      <c r="TLC242" s="49"/>
      <c r="TLD242" s="49"/>
      <c r="TLE242" s="99"/>
      <c r="TLF242" s="98"/>
      <c r="TLG242" s="49"/>
      <c r="TLH242" s="405"/>
      <c r="TLI242" s="405"/>
      <c r="TLJ242" s="277"/>
      <c r="TLK242" s="277"/>
      <c r="TLL242" s="277"/>
      <c r="TLM242" s="277"/>
      <c r="TLN242" s="277"/>
      <c r="TLO242" s="277"/>
      <c r="TLP242" s="277"/>
      <c r="TLQ242" s="277"/>
      <c r="TLR242" s="402"/>
      <c r="TLS242" s="404"/>
      <c r="TLT242" s="49"/>
      <c r="TLU242" s="49"/>
      <c r="TLV242" s="49"/>
      <c r="TLW242" s="99"/>
      <c r="TLX242" s="98"/>
      <c r="TLY242" s="49"/>
      <c r="TLZ242" s="405"/>
      <c r="TMA242" s="405"/>
      <c r="TMB242" s="277"/>
      <c r="TMC242" s="277"/>
      <c r="TMD242" s="277"/>
      <c r="TME242" s="277"/>
      <c r="TMF242" s="277"/>
      <c r="TMG242" s="277"/>
      <c r="TMH242" s="277"/>
      <c r="TMI242" s="277"/>
      <c r="TMJ242" s="402"/>
      <c r="TMK242" s="404"/>
      <c r="TML242" s="49"/>
      <c r="TMM242" s="49"/>
      <c r="TMN242" s="49"/>
      <c r="TMO242" s="99"/>
      <c r="TMP242" s="98"/>
      <c r="TMQ242" s="49"/>
      <c r="TMR242" s="405"/>
      <c r="TMS242" s="405"/>
      <c r="TMT242" s="277"/>
      <c r="TMU242" s="277"/>
      <c r="TMV242" s="277"/>
      <c r="TMW242" s="277"/>
      <c r="TMX242" s="277"/>
      <c r="TMY242" s="277"/>
      <c r="TMZ242" s="277"/>
      <c r="TNA242" s="277"/>
      <c r="TNB242" s="402"/>
      <c r="TNC242" s="404"/>
      <c r="TND242" s="49"/>
      <c r="TNE242" s="49"/>
      <c r="TNF242" s="49"/>
      <c r="TNG242" s="99"/>
      <c r="TNH242" s="98"/>
      <c r="TNI242" s="49"/>
      <c r="TNJ242" s="405"/>
      <c r="TNK242" s="405"/>
      <c r="TNL242" s="277"/>
      <c r="TNM242" s="277"/>
      <c r="TNN242" s="277"/>
      <c r="TNO242" s="277"/>
      <c r="TNP242" s="277"/>
      <c r="TNQ242" s="277"/>
      <c r="TNR242" s="277"/>
      <c r="TNS242" s="277"/>
      <c r="TNT242" s="402"/>
      <c r="TNU242" s="404"/>
      <c r="TNV242" s="49"/>
      <c r="TNW242" s="49"/>
      <c r="TNX242" s="49"/>
      <c r="TNY242" s="99"/>
      <c r="TNZ242" s="98"/>
      <c r="TOA242" s="49"/>
      <c r="TOB242" s="405"/>
      <c r="TOC242" s="405"/>
      <c r="TOD242" s="277"/>
      <c r="TOE242" s="277"/>
      <c r="TOF242" s="277"/>
      <c r="TOG242" s="277"/>
      <c r="TOH242" s="277"/>
      <c r="TOI242" s="277"/>
      <c r="TOJ242" s="277"/>
      <c r="TOK242" s="277"/>
      <c r="TOL242" s="402"/>
      <c r="TOM242" s="404"/>
      <c r="TON242" s="49"/>
      <c r="TOO242" s="49"/>
      <c r="TOP242" s="49"/>
      <c r="TOQ242" s="99"/>
      <c r="TOR242" s="98"/>
      <c r="TOS242" s="49"/>
      <c r="TOT242" s="405"/>
      <c r="TOU242" s="405"/>
      <c r="TOV242" s="277"/>
      <c r="TOW242" s="277"/>
      <c r="TOX242" s="277"/>
      <c r="TOY242" s="277"/>
      <c r="TOZ242" s="277"/>
      <c r="TPA242" s="277"/>
      <c r="TPB242" s="277"/>
      <c r="TPC242" s="277"/>
      <c r="TPD242" s="402"/>
      <c r="TPE242" s="404"/>
      <c r="TPF242" s="49"/>
      <c r="TPG242" s="49"/>
      <c r="TPH242" s="49"/>
      <c r="TPI242" s="99"/>
      <c r="TPJ242" s="98"/>
      <c r="TPK242" s="49"/>
      <c r="TPL242" s="405"/>
      <c r="TPM242" s="405"/>
      <c r="TPN242" s="277"/>
      <c r="TPO242" s="277"/>
      <c r="TPP242" s="277"/>
      <c r="TPQ242" s="277"/>
      <c r="TPR242" s="277"/>
      <c r="TPS242" s="277"/>
      <c r="TPT242" s="277"/>
      <c r="TPU242" s="277"/>
      <c r="TPV242" s="402"/>
      <c r="TPW242" s="404"/>
      <c r="TPX242" s="49"/>
      <c r="TPY242" s="49"/>
      <c r="TPZ242" s="49"/>
      <c r="TQA242" s="99"/>
      <c r="TQB242" s="98"/>
      <c r="TQC242" s="49"/>
      <c r="TQD242" s="405"/>
      <c r="TQE242" s="405"/>
      <c r="TQF242" s="277"/>
      <c r="TQG242" s="277"/>
      <c r="TQH242" s="277"/>
      <c r="TQI242" s="277"/>
      <c r="TQJ242" s="277"/>
      <c r="TQK242" s="277"/>
      <c r="TQL242" s="277"/>
      <c r="TQM242" s="277"/>
      <c r="TQN242" s="402"/>
      <c r="TQO242" s="404"/>
      <c r="TQP242" s="49"/>
      <c r="TQQ242" s="49"/>
      <c r="TQR242" s="49"/>
      <c r="TQS242" s="99"/>
      <c r="TQT242" s="98"/>
      <c r="TQU242" s="49"/>
      <c r="TQV242" s="405"/>
      <c r="TQW242" s="405"/>
      <c r="TQX242" s="277"/>
      <c r="TQY242" s="277"/>
      <c r="TQZ242" s="277"/>
      <c r="TRA242" s="277"/>
      <c r="TRB242" s="277"/>
      <c r="TRC242" s="277"/>
      <c r="TRD242" s="277"/>
      <c r="TRE242" s="277"/>
      <c r="TRF242" s="402"/>
      <c r="TRG242" s="404"/>
      <c r="TRH242" s="49"/>
      <c r="TRI242" s="49"/>
      <c r="TRJ242" s="49"/>
      <c r="TRK242" s="99"/>
      <c r="TRL242" s="98"/>
      <c r="TRM242" s="49"/>
      <c r="TRN242" s="405"/>
      <c r="TRO242" s="405"/>
      <c r="TRP242" s="277"/>
      <c r="TRQ242" s="277"/>
      <c r="TRR242" s="277"/>
      <c r="TRS242" s="277"/>
      <c r="TRT242" s="277"/>
      <c r="TRU242" s="277"/>
      <c r="TRV242" s="277"/>
      <c r="TRW242" s="277"/>
      <c r="TRX242" s="402"/>
      <c r="TRY242" s="404"/>
      <c r="TRZ242" s="49"/>
      <c r="TSA242" s="49"/>
      <c r="TSB242" s="49"/>
      <c r="TSC242" s="99"/>
      <c r="TSD242" s="98"/>
      <c r="TSE242" s="49"/>
      <c r="TSF242" s="405"/>
      <c r="TSG242" s="405"/>
      <c r="TSH242" s="277"/>
      <c r="TSI242" s="277"/>
      <c r="TSJ242" s="277"/>
      <c r="TSK242" s="277"/>
      <c r="TSL242" s="277"/>
      <c r="TSM242" s="277"/>
      <c r="TSN242" s="277"/>
      <c r="TSO242" s="277"/>
      <c r="TSP242" s="402"/>
      <c r="TSQ242" s="404"/>
      <c r="TSR242" s="49"/>
      <c r="TSS242" s="49"/>
      <c r="TST242" s="49"/>
      <c r="TSU242" s="99"/>
      <c r="TSV242" s="98"/>
      <c r="TSW242" s="49"/>
      <c r="TSX242" s="405"/>
      <c r="TSY242" s="405"/>
      <c r="TSZ242" s="277"/>
      <c r="TTA242" s="277"/>
      <c r="TTB242" s="277"/>
      <c r="TTC242" s="277"/>
      <c r="TTD242" s="277"/>
      <c r="TTE242" s="277"/>
      <c r="TTF242" s="277"/>
      <c r="TTG242" s="277"/>
      <c r="TTH242" s="402"/>
      <c r="TTI242" s="404"/>
      <c r="TTJ242" s="49"/>
      <c r="TTK242" s="49"/>
      <c r="TTL242" s="49"/>
      <c r="TTM242" s="99"/>
      <c r="TTN242" s="98"/>
      <c r="TTO242" s="49"/>
      <c r="TTP242" s="405"/>
      <c r="TTQ242" s="405"/>
      <c r="TTR242" s="277"/>
      <c r="TTS242" s="277"/>
      <c r="TTT242" s="277"/>
      <c r="TTU242" s="277"/>
      <c r="TTV242" s="277"/>
      <c r="TTW242" s="277"/>
      <c r="TTX242" s="277"/>
      <c r="TTY242" s="277"/>
      <c r="TTZ242" s="402"/>
      <c r="TUA242" s="404"/>
      <c r="TUB242" s="49"/>
      <c r="TUC242" s="49"/>
      <c r="TUD242" s="49"/>
      <c r="TUE242" s="99"/>
      <c r="TUF242" s="98"/>
      <c r="TUG242" s="49"/>
      <c r="TUH242" s="405"/>
      <c r="TUI242" s="405"/>
      <c r="TUJ242" s="277"/>
      <c r="TUK242" s="277"/>
      <c r="TUL242" s="277"/>
      <c r="TUM242" s="277"/>
      <c r="TUN242" s="277"/>
      <c r="TUO242" s="277"/>
      <c r="TUP242" s="277"/>
      <c r="TUQ242" s="277"/>
      <c r="TUR242" s="402"/>
      <c r="TUS242" s="404"/>
      <c r="TUT242" s="49"/>
      <c r="TUU242" s="49"/>
      <c r="TUV242" s="49"/>
      <c r="TUW242" s="99"/>
      <c r="TUX242" s="98"/>
      <c r="TUY242" s="49"/>
      <c r="TUZ242" s="405"/>
      <c r="TVA242" s="405"/>
      <c r="TVB242" s="277"/>
      <c r="TVC242" s="277"/>
      <c r="TVD242" s="277"/>
      <c r="TVE242" s="277"/>
      <c r="TVF242" s="277"/>
      <c r="TVG242" s="277"/>
      <c r="TVH242" s="277"/>
      <c r="TVI242" s="277"/>
      <c r="TVJ242" s="402"/>
      <c r="TVK242" s="404"/>
      <c r="TVL242" s="49"/>
      <c r="TVM242" s="49"/>
      <c r="TVN242" s="49"/>
      <c r="TVO242" s="99"/>
      <c r="TVP242" s="98"/>
      <c r="TVQ242" s="49"/>
      <c r="TVR242" s="405"/>
      <c r="TVS242" s="405"/>
      <c r="TVT242" s="277"/>
      <c r="TVU242" s="277"/>
      <c r="TVV242" s="277"/>
      <c r="TVW242" s="277"/>
      <c r="TVX242" s="277"/>
      <c r="TVY242" s="277"/>
      <c r="TVZ242" s="277"/>
      <c r="TWA242" s="277"/>
      <c r="TWB242" s="402"/>
      <c r="TWC242" s="404"/>
      <c r="TWD242" s="49"/>
      <c r="TWE242" s="49"/>
      <c r="TWF242" s="49"/>
      <c r="TWG242" s="99"/>
      <c r="TWH242" s="98"/>
      <c r="TWI242" s="49"/>
      <c r="TWJ242" s="405"/>
      <c r="TWK242" s="405"/>
      <c r="TWL242" s="277"/>
      <c r="TWM242" s="277"/>
      <c r="TWN242" s="277"/>
      <c r="TWO242" s="277"/>
      <c r="TWP242" s="277"/>
      <c r="TWQ242" s="277"/>
      <c r="TWR242" s="277"/>
      <c r="TWS242" s="277"/>
      <c r="TWT242" s="402"/>
      <c r="TWU242" s="404"/>
      <c r="TWV242" s="49"/>
      <c r="TWW242" s="49"/>
      <c r="TWX242" s="49"/>
      <c r="TWY242" s="99"/>
      <c r="TWZ242" s="98"/>
      <c r="TXA242" s="49"/>
      <c r="TXB242" s="405"/>
      <c r="TXC242" s="405"/>
      <c r="TXD242" s="277"/>
      <c r="TXE242" s="277"/>
      <c r="TXF242" s="277"/>
      <c r="TXG242" s="277"/>
      <c r="TXH242" s="277"/>
      <c r="TXI242" s="277"/>
      <c r="TXJ242" s="277"/>
      <c r="TXK242" s="277"/>
      <c r="TXL242" s="402"/>
      <c r="TXM242" s="404"/>
      <c r="TXN242" s="49"/>
      <c r="TXO242" s="49"/>
      <c r="TXP242" s="49"/>
      <c r="TXQ242" s="99"/>
      <c r="TXR242" s="98"/>
      <c r="TXS242" s="49"/>
      <c r="TXT242" s="405"/>
      <c r="TXU242" s="405"/>
      <c r="TXV242" s="277"/>
      <c r="TXW242" s="277"/>
      <c r="TXX242" s="277"/>
      <c r="TXY242" s="277"/>
      <c r="TXZ242" s="277"/>
      <c r="TYA242" s="277"/>
      <c r="TYB242" s="277"/>
      <c r="TYC242" s="277"/>
      <c r="TYD242" s="402"/>
      <c r="TYE242" s="404"/>
      <c r="TYF242" s="49"/>
      <c r="TYG242" s="49"/>
      <c r="TYH242" s="49"/>
      <c r="TYI242" s="99"/>
      <c r="TYJ242" s="98"/>
      <c r="TYK242" s="49"/>
      <c r="TYL242" s="405"/>
      <c r="TYM242" s="405"/>
      <c r="TYN242" s="277"/>
      <c r="TYO242" s="277"/>
      <c r="TYP242" s="277"/>
      <c r="TYQ242" s="277"/>
      <c r="TYR242" s="277"/>
      <c r="TYS242" s="277"/>
      <c r="TYT242" s="277"/>
      <c r="TYU242" s="277"/>
      <c r="TYV242" s="402"/>
      <c r="TYW242" s="404"/>
      <c r="TYX242" s="49"/>
      <c r="TYY242" s="49"/>
      <c r="TYZ242" s="49"/>
      <c r="TZA242" s="99"/>
      <c r="TZB242" s="98"/>
      <c r="TZC242" s="49"/>
      <c r="TZD242" s="405"/>
      <c r="TZE242" s="405"/>
      <c r="TZF242" s="277"/>
      <c r="TZG242" s="277"/>
      <c r="TZH242" s="277"/>
      <c r="TZI242" s="277"/>
      <c r="TZJ242" s="277"/>
      <c r="TZK242" s="277"/>
      <c r="TZL242" s="277"/>
      <c r="TZM242" s="277"/>
      <c r="TZN242" s="402"/>
      <c r="TZO242" s="404"/>
      <c r="TZP242" s="49"/>
      <c r="TZQ242" s="49"/>
      <c r="TZR242" s="49"/>
      <c r="TZS242" s="99"/>
      <c r="TZT242" s="98"/>
      <c r="TZU242" s="49"/>
      <c r="TZV242" s="405"/>
      <c r="TZW242" s="405"/>
      <c r="TZX242" s="277"/>
      <c r="TZY242" s="277"/>
      <c r="TZZ242" s="277"/>
      <c r="UAA242" s="277"/>
      <c r="UAB242" s="277"/>
      <c r="UAC242" s="277"/>
      <c r="UAD242" s="277"/>
      <c r="UAE242" s="277"/>
      <c r="UAF242" s="402"/>
      <c r="UAG242" s="404"/>
      <c r="UAH242" s="49"/>
      <c r="UAI242" s="49"/>
      <c r="UAJ242" s="49"/>
      <c r="UAK242" s="99"/>
      <c r="UAL242" s="98"/>
      <c r="UAM242" s="49"/>
      <c r="UAN242" s="405"/>
      <c r="UAO242" s="405"/>
      <c r="UAP242" s="277"/>
      <c r="UAQ242" s="277"/>
      <c r="UAR242" s="277"/>
      <c r="UAS242" s="277"/>
      <c r="UAT242" s="277"/>
      <c r="UAU242" s="277"/>
      <c r="UAV242" s="277"/>
      <c r="UAW242" s="277"/>
      <c r="UAX242" s="402"/>
      <c r="UAY242" s="404"/>
      <c r="UAZ242" s="49"/>
      <c r="UBA242" s="49"/>
      <c r="UBB242" s="49"/>
      <c r="UBC242" s="99"/>
      <c r="UBD242" s="98"/>
      <c r="UBE242" s="49"/>
      <c r="UBF242" s="405"/>
      <c r="UBG242" s="405"/>
      <c r="UBH242" s="277"/>
      <c r="UBI242" s="277"/>
      <c r="UBJ242" s="277"/>
      <c r="UBK242" s="277"/>
      <c r="UBL242" s="277"/>
      <c r="UBM242" s="277"/>
      <c r="UBN242" s="277"/>
      <c r="UBO242" s="277"/>
      <c r="UBP242" s="402"/>
      <c r="UBQ242" s="404"/>
      <c r="UBR242" s="49"/>
      <c r="UBS242" s="49"/>
      <c r="UBT242" s="49"/>
      <c r="UBU242" s="99"/>
      <c r="UBV242" s="98"/>
      <c r="UBW242" s="49"/>
      <c r="UBX242" s="405"/>
      <c r="UBY242" s="405"/>
      <c r="UBZ242" s="277"/>
      <c r="UCA242" s="277"/>
      <c r="UCB242" s="277"/>
      <c r="UCC242" s="277"/>
      <c r="UCD242" s="277"/>
      <c r="UCE242" s="277"/>
      <c r="UCF242" s="277"/>
      <c r="UCG242" s="277"/>
      <c r="UCH242" s="402"/>
      <c r="UCI242" s="404"/>
      <c r="UCJ242" s="49"/>
      <c r="UCK242" s="49"/>
      <c r="UCL242" s="49"/>
      <c r="UCM242" s="99"/>
      <c r="UCN242" s="98"/>
      <c r="UCO242" s="49"/>
      <c r="UCP242" s="405"/>
      <c r="UCQ242" s="405"/>
      <c r="UCR242" s="277"/>
      <c r="UCS242" s="277"/>
      <c r="UCT242" s="277"/>
      <c r="UCU242" s="277"/>
      <c r="UCV242" s="277"/>
      <c r="UCW242" s="277"/>
      <c r="UCX242" s="277"/>
      <c r="UCY242" s="277"/>
      <c r="UCZ242" s="402"/>
      <c r="UDA242" s="404"/>
      <c r="UDB242" s="49"/>
      <c r="UDC242" s="49"/>
      <c r="UDD242" s="49"/>
      <c r="UDE242" s="99"/>
      <c r="UDF242" s="98"/>
      <c r="UDG242" s="49"/>
      <c r="UDH242" s="405"/>
      <c r="UDI242" s="405"/>
      <c r="UDJ242" s="277"/>
      <c r="UDK242" s="277"/>
      <c r="UDL242" s="277"/>
      <c r="UDM242" s="277"/>
      <c r="UDN242" s="277"/>
      <c r="UDO242" s="277"/>
      <c r="UDP242" s="277"/>
      <c r="UDQ242" s="277"/>
      <c r="UDR242" s="402"/>
      <c r="UDS242" s="404"/>
      <c r="UDT242" s="49"/>
      <c r="UDU242" s="49"/>
      <c r="UDV242" s="49"/>
      <c r="UDW242" s="99"/>
      <c r="UDX242" s="98"/>
      <c r="UDY242" s="49"/>
      <c r="UDZ242" s="405"/>
      <c r="UEA242" s="405"/>
      <c r="UEB242" s="277"/>
      <c r="UEC242" s="277"/>
      <c r="UED242" s="277"/>
      <c r="UEE242" s="277"/>
      <c r="UEF242" s="277"/>
      <c r="UEG242" s="277"/>
      <c r="UEH242" s="277"/>
      <c r="UEI242" s="277"/>
      <c r="UEJ242" s="402"/>
      <c r="UEK242" s="404"/>
      <c r="UEL242" s="49"/>
      <c r="UEM242" s="49"/>
      <c r="UEN242" s="49"/>
      <c r="UEO242" s="99"/>
      <c r="UEP242" s="98"/>
      <c r="UEQ242" s="49"/>
      <c r="UER242" s="405"/>
      <c r="UES242" s="405"/>
      <c r="UET242" s="277"/>
      <c r="UEU242" s="277"/>
      <c r="UEV242" s="277"/>
      <c r="UEW242" s="277"/>
      <c r="UEX242" s="277"/>
      <c r="UEY242" s="277"/>
      <c r="UEZ242" s="277"/>
      <c r="UFA242" s="277"/>
      <c r="UFB242" s="402"/>
      <c r="UFC242" s="404"/>
      <c r="UFD242" s="49"/>
      <c r="UFE242" s="49"/>
      <c r="UFF242" s="49"/>
      <c r="UFG242" s="99"/>
      <c r="UFH242" s="98"/>
      <c r="UFI242" s="49"/>
      <c r="UFJ242" s="405"/>
      <c r="UFK242" s="405"/>
      <c r="UFL242" s="277"/>
      <c r="UFM242" s="277"/>
      <c r="UFN242" s="277"/>
      <c r="UFO242" s="277"/>
      <c r="UFP242" s="277"/>
      <c r="UFQ242" s="277"/>
      <c r="UFR242" s="277"/>
      <c r="UFS242" s="277"/>
      <c r="UFT242" s="402"/>
      <c r="UFU242" s="404"/>
      <c r="UFV242" s="49"/>
      <c r="UFW242" s="49"/>
      <c r="UFX242" s="49"/>
      <c r="UFY242" s="99"/>
      <c r="UFZ242" s="98"/>
      <c r="UGA242" s="49"/>
      <c r="UGB242" s="405"/>
      <c r="UGC242" s="405"/>
      <c r="UGD242" s="277"/>
      <c r="UGE242" s="277"/>
      <c r="UGF242" s="277"/>
      <c r="UGG242" s="277"/>
      <c r="UGH242" s="277"/>
      <c r="UGI242" s="277"/>
      <c r="UGJ242" s="277"/>
      <c r="UGK242" s="277"/>
      <c r="UGL242" s="402"/>
      <c r="UGM242" s="404"/>
      <c r="UGN242" s="49"/>
      <c r="UGO242" s="49"/>
      <c r="UGP242" s="49"/>
      <c r="UGQ242" s="99"/>
      <c r="UGR242" s="98"/>
      <c r="UGS242" s="49"/>
      <c r="UGT242" s="405"/>
      <c r="UGU242" s="405"/>
      <c r="UGV242" s="277"/>
      <c r="UGW242" s="277"/>
      <c r="UGX242" s="277"/>
      <c r="UGY242" s="277"/>
      <c r="UGZ242" s="277"/>
      <c r="UHA242" s="277"/>
      <c r="UHB242" s="277"/>
      <c r="UHC242" s="277"/>
      <c r="UHD242" s="402"/>
      <c r="UHE242" s="404"/>
      <c r="UHF242" s="49"/>
      <c r="UHG242" s="49"/>
      <c r="UHH242" s="49"/>
      <c r="UHI242" s="99"/>
      <c r="UHJ242" s="98"/>
      <c r="UHK242" s="49"/>
      <c r="UHL242" s="405"/>
      <c r="UHM242" s="405"/>
      <c r="UHN242" s="277"/>
      <c r="UHO242" s="277"/>
      <c r="UHP242" s="277"/>
      <c r="UHQ242" s="277"/>
      <c r="UHR242" s="277"/>
      <c r="UHS242" s="277"/>
      <c r="UHT242" s="277"/>
      <c r="UHU242" s="277"/>
      <c r="UHV242" s="402"/>
      <c r="UHW242" s="404"/>
      <c r="UHX242" s="49"/>
      <c r="UHY242" s="49"/>
      <c r="UHZ242" s="49"/>
      <c r="UIA242" s="99"/>
      <c r="UIB242" s="98"/>
      <c r="UIC242" s="49"/>
      <c r="UID242" s="405"/>
      <c r="UIE242" s="405"/>
      <c r="UIF242" s="277"/>
      <c r="UIG242" s="277"/>
      <c r="UIH242" s="277"/>
      <c r="UII242" s="277"/>
      <c r="UIJ242" s="277"/>
      <c r="UIK242" s="277"/>
      <c r="UIL242" s="277"/>
      <c r="UIM242" s="277"/>
      <c r="UIN242" s="402"/>
      <c r="UIO242" s="404"/>
      <c r="UIP242" s="49"/>
      <c r="UIQ242" s="49"/>
      <c r="UIR242" s="49"/>
      <c r="UIS242" s="99"/>
      <c r="UIT242" s="98"/>
      <c r="UIU242" s="49"/>
      <c r="UIV242" s="405"/>
      <c r="UIW242" s="405"/>
      <c r="UIX242" s="277"/>
      <c r="UIY242" s="277"/>
      <c r="UIZ242" s="277"/>
      <c r="UJA242" s="277"/>
      <c r="UJB242" s="277"/>
      <c r="UJC242" s="277"/>
      <c r="UJD242" s="277"/>
      <c r="UJE242" s="277"/>
      <c r="UJF242" s="402"/>
      <c r="UJG242" s="404"/>
      <c r="UJH242" s="49"/>
      <c r="UJI242" s="49"/>
      <c r="UJJ242" s="49"/>
      <c r="UJK242" s="99"/>
      <c r="UJL242" s="98"/>
      <c r="UJM242" s="49"/>
      <c r="UJN242" s="405"/>
      <c r="UJO242" s="405"/>
      <c r="UJP242" s="277"/>
      <c r="UJQ242" s="277"/>
      <c r="UJR242" s="277"/>
      <c r="UJS242" s="277"/>
      <c r="UJT242" s="277"/>
      <c r="UJU242" s="277"/>
      <c r="UJV242" s="277"/>
      <c r="UJW242" s="277"/>
      <c r="UJX242" s="402"/>
      <c r="UJY242" s="404"/>
      <c r="UJZ242" s="49"/>
      <c r="UKA242" s="49"/>
      <c r="UKB242" s="49"/>
      <c r="UKC242" s="99"/>
      <c r="UKD242" s="98"/>
      <c r="UKE242" s="49"/>
      <c r="UKF242" s="405"/>
      <c r="UKG242" s="405"/>
      <c r="UKH242" s="277"/>
      <c r="UKI242" s="277"/>
      <c r="UKJ242" s="277"/>
      <c r="UKK242" s="277"/>
      <c r="UKL242" s="277"/>
      <c r="UKM242" s="277"/>
      <c r="UKN242" s="277"/>
      <c r="UKO242" s="277"/>
      <c r="UKP242" s="402"/>
      <c r="UKQ242" s="404"/>
      <c r="UKR242" s="49"/>
      <c r="UKS242" s="49"/>
      <c r="UKT242" s="49"/>
      <c r="UKU242" s="99"/>
      <c r="UKV242" s="98"/>
      <c r="UKW242" s="49"/>
      <c r="UKX242" s="405"/>
      <c r="UKY242" s="405"/>
      <c r="UKZ242" s="277"/>
      <c r="ULA242" s="277"/>
      <c r="ULB242" s="277"/>
      <c r="ULC242" s="277"/>
      <c r="ULD242" s="277"/>
      <c r="ULE242" s="277"/>
      <c r="ULF242" s="277"/>
      <c r="ULG242" s="277"/>
      <c r="ULH242" s="402"/>
      <c r="ULI242" s="404"/>
      <c r="ULJ242" s="49"/>
      <c r="ULK242" s="49"/>
      <c r="ULL242" s="49"/>
      <c r="ULM242" s="99"/>
      <c r="ULN242" s="98"/>
      <c r="ULO242" s="49"/>
      <c r="ULP242" s="405"/>
      <c r="ULQ242" s="405"/>
      <c r="ULR242" s="277"/>
      <c r="ULS242" s="277"/>
      <c r="ULT242" s="277"/>
      <c r="ULU242" s="277"/>
      <c r="ULV242" s="277"/>
      <c r="ULW242" s="277"/>
      <c r="ULX242" s="277"/>
      <c r="ULY242" s="277"/>
      <c r="ULZ242" s="402"/>
      <c r="UMA242" s="404"/>
      <c r="UMB242" s="49"/>
      <c r="UMC242" s="49"/>
      <c r="UMD242" s="49"/>
      <c r="UME242" s="99"/>
      <c r="UMF242" s="98"/>
      <c r="UMG242" s="49"/>
      <c r="UMH242" s="405"/>
      <c r="UMI242" s="405"/>
      <c r="UMJ242" s="277"/>
      <c r="UMK242" s="277"/>
      <c r="UML242" s="277"/>
      <c r="UMM242" s="277"/>
      <c r="UMN242" s="277"/>
      <c r="UMO242" s="277"/>
      <c r="UMP242" s="277"/>
      <c r="UMQ242" s="277"/>
      <c r="UMR242" s="402"/>
      <c r="UMS242" s="404"/>
      <c r="UMT242" s="49"/>
      <c r="UMU242" s="49"/>
      <c r="UMV242" s="49"/>
      <c r="UMW242" s="99"/>
      <c r="UMX242" s="98"/>
      <c r="UMY242" s="49"/>
      <c r="UMZ242" s="405"/>
      <c r="UNA242" s="405"/>
      <c r="UNB242" s="277"/>
      <c r="UNC242" s="277"/>
      <c r="UND242" s="277"/>
      <c r="UNE242" s="277"/>
      <c r="UNF242" s="277"/>
      <c r="UNG242" s="277"/>
      <c r="UNH242" s="277"/>
      <c r="UNI242" s="277"/>
      <c r="UNJ242" s="402"/>
      <c r="UNK242" s="404"/>
      <c r="UNL242" s="49"/>
      <c r="UNM242" s="49"/>
      <c r="UNN242" s="49"/>
      <c r="UNO242" s="99"/>
      <c r="UNP242" s="98"/>
      <c r="UNQ242" s="49"/>
      <c r="UNR242" s="405"/>
      <c r="UNS242" s="405"/>
      <c r="UNT242" s="277"/>
      <c r="UNU242" s="277"/>
      <c r="UNV242" s="277"/>
      <c r="UNW242" s="277"/>
      <c r="UNX242" s="277"/>
      <c r="UNY242" s="277"/>
      <c r="UNZ242" s="277"/>
      <c r="UOA242" s="277"/>
      <c r="UOB242" s="402"/>
      <c r="UOC242" s="404"/>
      <c r="UOD242" s="49"/>
      <c r="UOE242" s="49"/>
      <c r="UOF242" s="49"/>
      <c r="UOG242" s="99"/>
      <c r="UOH242" s="98"/>
      <c r="UOI242" s="49"/>
      <c r="UOJ242" s="405"/>
      <c r="UOK242" s="405"/>
      <c r="UOL242" s="277"/>
      <c r="UOM242" s="277"/>
      <c r="UON242" s="277"/>
      <c r="UOO242" s="277"/>
      <c r="UOP242" s="277"/>
      <c r="UOQ242" s="277"/>
      <c r="UOR242" s="277"/>
      <c r="UOS242" s="277"/>
      <c r="UOT242" s="402"/>
      <c r="UOU242" s="404"/>
      <c r="UOV242" s="49"/>
      <c r="UOW242" s="49"/>
      <c r="UOX242" s="49"/>
      <c r="UOY242" s="99"/>
      <c r="UOZ242" s="98"/>
      <c r="UPA242" s="49"/>
      <c r="UPB242" s="405"/>
      <c r="UPC242" s="405"/>
      <c r="UPD242" s="277"/>
      <c r="UPE242" s="277"/>
      <c r="UPF242" s="277"/>
      <c r="UPG242" s="277"/>
      <c r="UPH242" s="277"/>
      <c r="UPI242" s="277"/>
      <c r="UPJ242" s="277"/>
      <c r="UPK242" s="277"/>
      <c r="UPL242" s="402"/>
      <c r="UPM242" s="404"/>
      <c r="UPN242" s="49"/>
      <c r="UPO242" s="49"/>
      <c r="UPP242" s="49"/>
      <c r="UPQ242" s="99"/>
      <c r="UPR242" s="98"/>
      <c r="UPS242" s="49"/>
      <c r="UPT242" s="405"/>
      <c r="UPU242" s="405"/>
      <c r="UPV242" s="277"/>
      <c r="UPW242" s="277"/>
      <c r="UPX242" s="277"/>
      <c r="UPY242" s="277"/>
      <c r="UPZ242" s="277"/>
      <c r="UQA242" s="277"/>
      <c r="UQB242" s="277"/>
      <c r="UQC242" s="277"/>
      <c r="UQD242" s="402"/>
      <c r="UQE242" s="404"/>
      <c r="UQF242" s="49"/>
      <c r="UQG242" s="49"/>
      <c r="UQH242" s="49"/>
      <c r="UQI242" s="99"/>
      <c r="UQJ242" s="98"/>
      <c r="UQK242" s="49"/>
      <c r="UQL242" s="405"/>
      <c r="UQM242" s="405"/>
      <c r="UQN242" s="277"/>
      <c r="UQO242" s="277"/>
      <c r="UQP242" s="277"/>
      <c r="UQQ242" s="277"/>
      <c r="UQR242" s="277"/>
      <c r="UQS242" s="277"/>
      <c r="UQT242" s="277"/>
      <c r="UQU242" s="277"/>
      <c r="UQV242" s="402"/>
      <c r="UQW242" s="404"/>
      <c r="UQX242" s="49"/>
      <c r="UQY242" s="49"/>
      <c r="UQZ242" s="49"/>
      <c r="URA242" s="99"/>
      <c r="URB242" s="98"/>
      <c r="URC242" s="49"/>
      <c r="URD242" s="405"/>
      <c r="URE242" s="405"/>
      <c r="URF242" s="277"/>
      <c r="URG242" s="277"/>
      <c r="URH242" s="277"/>
      <c r="URI242" s="277"/>
      <c r="URJ242" s="277"/>
      <c r="URK242" s="277"/>
      <c r="URL242" s="277"/>
      <c r="URM242" s="277"/>
      <c r="URN242" s="402"/>
      <c r="URO242" s="404"/>
      <c r="URP242" s="49"/>
      <c r="URQ242" s="49"/>
      <c r="URR242" s="49"/>
      <c r="URS242" s="99"/>
      <c r="URT242" s="98"/>
      <c r="URU242" s="49"/>
      <c r="URV242" s="405"/>
      <c r="URW242" s="405"/>
      <c r="URX242" s="277"/>
      <c r="URY242" s="277"/>
      <c r="URZ242" s="277"/>
      <c r="USA242" s="277"/>
      <c r="USB242" s="277"/>
      <c r="USC242" s="277"/>
      <c r="USD242" s="277"/>
      <c r="USE242" s="277"/>
      <c r="USF242" s="402"/>
      <c r="USG242" s="404"/>
      <c r="USH242" s="49"/>
      <c r="USI242" s="49"/>
      <c r="USJ242" s="49"/>
      <c r="USK242" s="99"/>
      <c r="USL242" s="98"/>
      <c r="USM242" s="49"/>
      <c r="USN242" s="405"/>
      <c r="USO242" s="405"/>
      <c r="USP242" s="277"/>
      <c r="USQ242" s="277"/>
      <c r="USR242" s="277"/>
      <c r="USS242" s="277"/>
      <c r="UST242" s="277"/>
      <c r="USU242" s="277"/>
      <c r="USV242" s="277"/>
      <c r="USW242" s="277"/>
      <c r="USX242" s="402"/>
      <c r="USY242" s="404"/>
      <c r="USZ242" s="49"/>
      <c r="UTA242" s="49"/>
      <c r="UTB242" s="49"/>
      <c r="UTC242" s="99"/>
      <c r="UTD242" s="98"/>
      <c r="UTE242" s="49"/>
      <c r="UTF242" s="405"/>
      <c r="UTG242" s="405"/>
      <c r="UTH242" s="277"/>
      <c r="UTI242" s="277"/>
      <c r="UTJ242" s="277"/>
      <c r="UTK242" s="277"/>
      <c r="UTL242" s="277"/>
      <c r="UTM242" s="277"/>
      <c r="UTN242" s="277"/>
      <c r="UTO242" s="277"/>
      <c r="UTP242" s="402"/>
      <c r="UTQ242" s="404"/>
      <c r="UTR242" s="49"/>
      <c r="UTS242" s="49"/>
      <c r="UTT242" s="49"/>
      <c r="UTU242" s="99"/>
      <c r="UTV242" s="98"/>
      <c r="UTW242" s="49"/>
      <c r="UTX242" s="405"/>
      <c r="UTY242" s="405"/>
      <c r="UTZ242" s="277"/>
      <c r="UUA242" s="277"/>
      <c r="UUB242" s="277"/>
      <c r="UUC242" s="277"/>
      <c r="UUD242" s="277"/>
      <c r="UUE242" s="277"/>
      <c r="UUF242" s="277"/>
      <c r="UUG242" s="277"/>
      <c r="UUH242" s="402"/>
      <c r="UUI242" s="404"/>
      <c r="UUJ242" s="49"/>
      <c r="UUK242" s="49"/>
      <c r="UUL242" s="49"/>
      <c r="UUM242" s="99"/>
      <c r="UUN242" s="98"/>
      <c r="UUO242" s="49"/>
      <c r="UUP242" s="405"/>
      <c r="UUQ242" s="405"/>
      <c r="UUR242" s="277"/>
      <c r="UUS242" s="277"/>
      <c r="UUT242" s="277"/>
      <c r="UUU242" s="277"/>
      <c r="UUV242" s="277"/>
      <c r="UUW242" s="277"/>
      <c r="UUX242" s="277"/>
      <c r="UUY242" s="277"/>
      <c r="UUZ242" s="402"/>
      <c r="UVA242" s="404"/>
      <c r="UVB242" s="49"/>
      <c r="UVC242" s="49"/>
      <c r="UVD242" s="49"/>
      <c r="UVE242" s="99"/>
      <c r="UVF242" s="98"/>
      <c r="UVG242" s="49"/>
      <c r="UVH242" s="405"/>
      <c r="UVI242" s="405"/>
      <c r="UVJ242" s="277"/>
      <c r="UVK242" s="277"/>
      <c r="UVL242" s="277"/>
      <c r="UVM242" s="277"/>
      <c r="UVN242" s="277"/>
      <c r="UVO242" s="277"/>
      <c r="UVP242" s="277"/>
      <c r="UVQ242" s="277"/>
      <c r="UVR242" s="402"/>
      <c r="UVS242" s="404"/>
      <c r="UVT242" s="49"/>
      <c r="UVU242" s="49"/>
      <c r="UVV242" s="49"/>
      <c r="UVW242" s="99"/>
      <c r="UVX242" s="98"/>
      <c r="UVY242" s="49"/>
      <c r="UVZ242" s="405"/>
      <c r="UWA242" s="405"/>
      <c r="UWB242" s="277"/>
      <c r="UWC242" s="277"/>
      <c r="UWD242" s="277"/>
      <c r="UWE242" s="277"/>
      <c r="UWF242" s="277"/>
      <c r="UWG242" s="277"/>
      <c r="UWH242" s="277"/>
      <c r="UWI242" s="277"/>
      <c r="UWJ242" s="402"/>
      <c r="UWK242" s="404"/>
      <c r="UWL242" s="49"/>
      <c r="UWM242" s="49"/>
      <c r="UWN242" s="49"/>
      <c r="UWO242" s="99"/>
      <c r="UWP242" s="98"/>
      <c r="UWQ242" s="49"/>
      <c r="UWR242" s="405"/>
      <c r="UWS242" s="405"/>
      <c r="UWT242" s="277"/>
      <c r="UWU242" s="277"/>
      <c r="UWV242" s="277"/>
      <c r="UWW242" s="277"/>
      <c r="UWX242" s="277"/>
      <c r="UWY242" s="277"/>
      <c r="UWZ242" s="277"/>
      <c r="UXA242" s="277"/>
      <c r="UXB242" s="402"/>
      <c r="UXC242" s="404"/>
      <c r="UXD242" s="49"/>
      <c r="UXE242" s="49"/>
      <c r="UXF242" s="49"/>
      <c r="UXG242" s="99"/>
      <c r="UXH242" s="98"/>
      <c r="UXI242" s="49"/>
      <c r="UXJ242" s="405"/>
      <c r="UXK242" s="405"/>
      <c r="UXL242" s="277"/>
      <c r="UXM242" s="277"/>
      <c r="UXN242" s="277"/>
      <c r="UXO242" s="277"/>
      <c r="UXP242" s="277"/>
      <c r="UXQ242" s="277"/>
      <c r="UXR242" s="277"/>
      <c r="UXS242" s="277"/>
      <c r="UXT242" s="402"/>
      <c r="UXU242" s="404"/>
      <c r="UXV242" s="49"/>
      <c r="UXW242" s="49"/>
      <c r="UXX242" s="49"/>
      <c r="UXY242" s="99"/>
      <c r="UXZ242" s="98"/>
      <c r="UYA242" s="49"/>
      <c r="UYB242" s="405"/>
      <c r="UYC242" s="405"/>
      <c r="UYD242" s="277"/>
      <c r="UYE242" s="277"/>
      <c r="UYF242" s="277"/>
      <c r="UYG242" s="277"/>
      <c r="UYH242" s="277"/>
      <c r="UYI242" s="277"/>
      <c r="UYJ242" s="277"/>
      <c r="UYK242" s="277"/>
      <c r="UYL242" s="402"/>
      <c r="UYM242" s="404"/>
      <c r="UYN242" s="49"/>
      <c r="UYO242" s="49"/>
      <c r="UYP242" s="49"/>
      <c r="UYQ242" s="99"/>
      <c r="UYR242" s="98"/>
      <c r="UYS242" s="49"/>
      <c r="UYT242" s="405"/>
      <c r="UYU242" s="405"/>
      <c r="UYV242" s="277"/>
      <c r="UYW242" s="277"/>
      <c r="UYX242" s="277"/>
      <c r="UYY242" s="277"/>
      <c r="UYZ242" s="277"/>
      <c r="UZA242" s="277"/>
      <c r="UZB242" s="277"/>
      <c r="UZC242" s="277"/>
      <c r="UZD242" s="402"/>
      <c r="UZE242" s="404"/>
      <c r="UZF242" s="49"/>
      <c r="UZG242" s="49"/>
      <c r="UZH242" s="49"/>
      <c r="UZI242" s="99"/>
      <c r="UZJ242" s="98"/>
      <c r="UZK242" s="49"/>
      <c r="UZL242" s="405"/>
      <c r="UZM242" s="405"/>
      <c r="UZN242" s="277"/>
      <c r="UZO242" s="277"/>
      <c r="UZP242" s="277"/>
      <c r="UZQ242" s="277"/>
      <c r="UZR242" s="277"/>
      <c r="UZS242" s="277"/>
      <c r="UZT242" s="277"/>
      <c r="UZU242" s="277"/>
      <c r="UZV242" s="402"/>
      <c r="UZW242" s="404"/>
      <c r="UZX242" s="49"/>
      <c r="UZY242" s="49"/>
      <c r="UZZ242" s="49"/>
      <c r="VAA242" s="99"/>
      <c r="VAB242" s="98"/>
      <c r="VAC242" s="49"/>
      <c r="VAD242" s="405"/>
      <c r="VAE242" s="405"/>
      <c r="VAF242" s="277"/>
      <c r="VAG242" s="277"/>
      <c r="VAH242" s="277"/>
      <c r="VAI242" s="277"/>
      <c r="VAJ242" s="277"/>
      <c r="VAK242" s="277"/>
      <c r="VAL242" s="277"/>
      <c r="VAM242" s="277"/>
      <c r="VAN242" s="402"/>
      <c r="VAO242" s="404"/>
      <c r="VAP242" s="49"/>
      <c r="VAQ242" s="49"/>
      <c r="VAR242" s="49"/>
      <c r="VAS242" s="99"/>
      <c r="VAT242" s="98"/>
      <c r="VAU242" s="49"/>
      <c r="VAV242" s="405"/>
      <c r="VAW242" s="405"/>
      <c r="VAX242" s="277"/>
      <c r="VAY242" s="277"/>
      <c r="VAZ242" s="277"/>
      <c r="VBA242" s="277"/>
      <c r="VBB242" s="277"/>
      <c r="VBC242" s="277"/>
      <c r="VBD242" s="277"/>
      <c r="VBE242" s="277"/>
      <c r="VBF242" s="402"/>
      <c r="VBG242" s="404"/>
      <c r="VBH242" s="49"/>
      <c r="VBI242" s="49"/>
      <c r="VBJ242" s="49"/>
      <c r="VBK242" s="99"/>
      <c r="VBL242" s="98"/>
      <c r="VBM242" s="49"/>
      <c r="VBN242" s="405"/>
      <c r="VBO242" s="405"/>
      <c r="VBP242" s="277"/>
      <c r="VBQ242" s="277"/>
      <c r="VBR242" s="277"/>
      <c r="VBS242" s="277"/>
      <c r="VBT242" s="277"/>
      <c r="VBU242" s="277"/>
      <c r="VBV242" s="277"/>
      <c r="VBW242" s="277"/>
      <c r="VBX242" s="402"/>
      <c r="VBY242" s="404"/>
      <c r="VBZ242" s="49"/>
      <c r="VCA242" s="49"/>
      <c r="VCB242" s="49"/>
      <c r="VCC242" s="99"/>
      <c r="VCD242" s="98"/>
      <c r="VCE242" s="49"/>
      <c r="VCF242" s="405"/>
      <c r="VCG242" s="405"/>
      <c r="VCH242" s="277"/>
      <c r="VCI242" s="277"/>
      <c r="VCJ242" s="277"/>
      <c r="VCK242" s="277"/>
      <c r="VCL242" s="277"/>
      <c r="VCM242" s="277"/>
      <c r="VCN242" s="277"/>
      <c r="VCO242" s="277"/>
      <c r="VCP242" s="402"/>
      <c r="VCQ242" s="404"/>
      <c r="VCR242" s="49"/>
      <c r="VCS242" s="49"/>
      <c r="VCT242" s="49"/>
      <c r="VCU242" s="99"/>
      <c r="VCV242" s="98"/>
      <c r="VCW242" s="49"/>
      <c r="VCX242" s="405"/>
      <c r="VCY242" s="405"/>
      <c r="VCZ242" s="277"/>
      <c r="VDA242" s="277"/>
      <c r="VDB242" s="277"/>
      <c r="VDC242" s="277"/>
      <c r="VDD242" s="277"/>
      <c r="VDE242" s="277"/>
      <c r="VDF242" s="277"/>
      <c r="VDG242" s="277"/>
      <c r="VDH242" s="402"/>
      <c r="VDI242" s="404"/>
      <c r="VDJ242" s="49"/>
      <c r="VDK242" s="49"/>
      <c r="VDL242" s="49"/>
      <c r="VDM242" s="99"/>
      <c r="VDN242" s="98"/>
      <c r="VDO242" s="49"/>
      <c r="VDP242" s="405"/>
      <c r="VDQ242" s="405"/>
      <c r="VDR242" s="277"/>
      <c r="VDS242" s="277"/>
      <c r="VDT242" s="277"/>
      <c r="VDU242" s="277"/>
      <c r="VDV242" s="277"/>
      <c r="VDW242" s="277"/>
      <c r="VDX242" s="277"/>
      <c r="VDY242" s="277"/>
      <c r="VDZ242" s="402"/>
      <c r="VEA242" s="404"/>
      <c r="VEB242" s="49"/>
      <c r="VEC242" s="49"/>
      <c r="VED242" s="49"/>
      <c r="VEE242" s="99"/>
      <c r="VEF242" s="98"/>
      <c r="VEG242" s="49"/>
      <c r="VEH242" s="405"/>
      <c r="VEI242" s="405"/>
      <c r="VEJ242" s="277"/>
      <c r="VEK242" s="277"/>
      <c r="VEL242" s="277"/>
      <c r="VEM242" s="277"/>
      <c r="VEN242" s="277"/>
      <c r="VEO242" s="277"/>
      <c r="VEP242" s="277"/>
      <c r="VEQ242" s="277"/>
      <c r="VER242" s="402"/>
      <c r="VES242" s="404"/>
      <c r="VET242" s="49"/>
      <c r="VEU242" s="49"/>
      <c r="VEV242" s="49"/>
      <c r="VEW242" s="99"/>
      <c r="VEX242" s="98"/>
      <c r="VEY242" s="49"/>
      <c r="VEZ242" s="405"/>
      <c r="VFA242" s="405"/>
      <c r="VFB242" s="277"/>
      <c r="VFC242" s="277"/>
      <c r="VFD242" s="277"/>
      <c r="VFE242" s="277"/>
      <c r="VFF242" s="277"/>
      <c r="VFG242" s="277"/>
      <c r="VFH242" s="277"/>
      <c r="VFI242" s="277"/>
      <c r="VFJ242" s="402"/>
      <c r="VFK242" s="404"/>
      <c r="VFL242" s="49"/>
      <c r="VFM242" s="49"/>
      <c r="VFN242" s="49"/>
      <c r="VFO242" s="99"/>
      <c r="VFP242" s="98"/>
      <c r="VFQ242" s="49"/>
      <c r="VFR242" s="405"/>
      <c r="VFS242" s="405"/>
      <c r="VFT242" s="277"/>
      <c r="VFU242" s="277"/>
      <c r="VFV242" s="277"/>
      <c r="VFW242" s="277"/>
      <c r="VFX242" s="277"/>
      <c r="VFY242" s="277"/>
      <c r="VFZ242" s="277"/>
      <c r="VGA242" s="277"/>
      <c r="VGB242" s="402"/>
      <c r="VGC242" s="404"/>
      <c r="VGD242" s="49"/>
      <c r="VGE242" s="49"/>
      <c r="VGF242" s="49"/>
      <c r="VGG242" s="99"/>
      <c r="VGH242" s="98"/>
      <c r="VGI242" s="49"/>
      <c r="VGJ242" s="405"/>
      <c r="VGK242" s="405"/>
      <c r="VGL242" s="277"/>
      <c r="VGM242" s="277"/>
      <c r="VGN242" s="277"/>
      <c r="VGO242" s="277"/>
      <c r="VGP242" s="277"/>
      <c r="VGQ242" s="277"/>
      <c r="VGR242" s="277"/>
      <c r="VGS242" s="277"/>
      <c r="VGT242" s="402"/>
      <c r="VGU242" s="404"/>
      <c r="VGV242" s="49"/>
      <c r="VGW242" s="49"/>
      <c r="VGX242" s="49"/>
      <c r="VGY242" s="99"/>
      <c r="VGZ242" s="98"/>
      <c r="VHA242" s="49"/>
      <c r="VHB242" s="405"/>
      <c r="VHC242" s="405"/>
      <c r="VHD242" s="277"/>
      <c r="VHE242" s="277"/>
      <c r="VHF242" s="277"/>
      <c r="VHG242" s="277"/>
      <c r="VHH242" s="277"/>
      <c r="VHI242" s="277"/>
      <c r="VHJ242" s="277"/>
      <c r="VHK242" s="277"/>
      <c r="VHL242" s="402"/>
      <c r="VHM242" s="404"/>
      <c r="VHN242" s="49"/>
      <c r="VHO242" s="49"/>
      <c r="VHP242" s="49"/>
      <c r="VHQ242" s="99"/>
      <c r="VHR242" s="98"/>
      <c r="VHS242" s="49"/>
      <c r="VHT242" s="405"/>
      <c r="VHU242" s="405"/>
      <c r="VHV242" s="277"/>
      <c r="VHW242" s="277"/>
      <c r="VHX242" s="277"/>
      <c r="VHY242" s="277"/>
      <c r="VHZ242" s="277"/>
      <c r="VIA242" s="277"/>
      <c r="VIB242" s="277"/>
      <c r="VIC242" s="277"/>
      <c r="VID242" s="402"/>
      <c r="VIE242" s="404"/>
      <c r="VIF242" s="49"/>
      <c r="VIG242" s="49"/>
      <c r="VIH242" s="49"/>
      <c r="VII242" s="99"/>
      <c r="VIJ242" s="98"/>
      <c r="VIK242" s="49"/>
      <c r="VIL242" s="405"/>
      <c r="VIM242" s="405"/>
      <c r="VIN242" s="277"/>
      <c r="VIO242" s="277"/>
      <c r="VIP242" s="277"/>
      <c r="VIQ242" s="277"/>
      <c r="VIR242" s="277"/>
      <c r="VIS242" s="277"/>
      <c r="VIT242" s="277"/>
      <c r="VIU242" s="277"/>
      <c r="VIV242" s="402"/>
      <c r="VIW242" s="404"/>
      <c r="VIX242" s="49"/>
      <c r="VIY242" s="49"/>
      <c r="VIZ242" s="49"/>
      <c r="VJA242" s="99"/>
      <c r="VJB242" s="98"/>
      <c r="VJC242" s="49"/>
      <c r="VJD242" s="405"/>
      <c r="VJE242" s="405"/>
      <c r="VJF242" s="277"/>
      <c r="VJG242" s="277"/>
      <c r="VJH242" s="277"/>
      <c r="VJI242" s="277"/>
      <c r="VJJ242" s="277"/>
      <c r="VJK242" s="277"/>
      <c r="VJL242" s="277"/>
      <c r="VJM242" s="277"/>
      <c r="VJN242" s="402"/>
      <c r="VJO242" s="404"/>
      <c r="VJP242" s="49"/>
      <c r="VJQ242" s="49"/>
      <c r="VJR242" s="49"/>
      <c r="VJS242" s="99"/>
      <c r="VJT242" s="98"/>
      <c r="VJU242" s="49"/>
      <c r="VJV242" s="405"/>
      <c r="VJW242" s="405"/>
      <c r="VJX242" s="277"/>
      <c r="VJY242" s="277"/>
      <c r="VJZ242" s="277"/>
      <c r="VKA242" s="277"/>
      <c r="VKB242" s="277"/>
      <c r="VKC242" s="277"/>
      <c r="VKD242" s="277"/>
      <c r="VKE242" s="277"/>
      <c r="VKF242" s="402"/>
      <c r="VKG242" s="404"/>
      <c r="VKH242" s="49"/>
      <c r="VKI242" s="49"/>
      <c r="VKJ242" s="49"/>
      <c r="VKK242" s="99"/>
      <c r="VKL242" s="98"/>
      <c r="VKM242" s="49"/>
      <c r="VKN242" s="405"/>
      <c r="VKO242" s="405"/>
      <c r="VKP242" s="277"/>
      <c r="VKQ242" s="277"/>
      <c r="VKR242" s="277"/>
      <c r="VKS242" s="277"/>
      <c r="VKT242" s="277"/>
      <c r="VKU242" s="277"/>
      <c r="VKV242" s="277"/>
      <c r="VKW242" s="277"/>
      <c r="VKX242" s="402"/>
      <c r="VKY242" s="404"/>
      <c r="VKZ242" s="49"/>
      <c r="VLA242" s="49"/>
      <c r="VLB242" s="49"/>
      <c r="VLC242" s="99"/>
      <c r="VLD242" s="98"/>
      <c r="VLE242" s="49"/>
      <c r="VLF242" s="405"/>
      <c r="VLG242" s="405"/>
      <c r="VLH242" s="277"/>
      <c r="VLI242" s="277"/>
      <c r="VLJ242" s="277"/>
      <c r="VLK242" s="277"/>
      <c r="VLL242" s="277"/>
      <c r="VLM242" s="277"/>
      <c r="VLN242" s="277"/>
      <c r="VLO242" s="277"/>
      <c r="VLP242" s="402"/>
      <c r="VLQ242" s="404"/>
      <c r="VLR242" s="49"/>
      <c r="VLS242" s="49"/>
      <c r="VLT242" s="49"/>
      <c r="VLU242" s="99"/>
      <c r="VLV242" s="98"/>
      <c r="VLW242" s="49"/>
      <c r="VLX242" s="405"/>
      <c r="VLY242" s="405"/>
      <c r="VLZ242" s="277"/>
      <c r="VMA242" s="277"/>
      <c r="VMB242" s="277"/>
      <c r="VMC242" s="277"/>
      <c r="VMD242" s="277"/>
      <c r="VME242" s="277"/>
      <c r="VMF242" s="277"/>
      <c r="VMG242" s="277"/>
      <c r="VMH242" s="402"/>
      <c r="VMI242" s="404"/>
      <c r="VMJ242" s="49"/>
      <c r="VMK242" s="49"/>
      <c r="VML242" s="49"/>
      <c r="VMM242" s="99"/>
      <c r="VMN242" s="98"/>
      <c r="VMO242" s="49"/>
      <c r="VMP242" s="405"/>
      <c r="VMQ242" s="405"/>
      <c r="VMR242" s="277"/>
      <c r="VMS242" s="277"/>
      <c r="VMT242" s="277"/>
      <c r="VMU242" s="277"/>
      <c r="VMV242" s="277"/>
      <c r="VMW242" s="277"/>
      <c r="VMX242" s="277"/>
      <c r="VMY242" s="277"/>
      <c r="VMZ242" s="402"/>
      <c r="VNA242" s="404"/>
      <c r="VNB242" s="49"/>
      <c r="VNC242" s="49"/>
      <c r="VND242" s="49"/>
      <c r="VNE242" s="99"/>
      <c r="VNF242" s="98"/>
      <c r="VNG242" s="49"/>
      <c r="VNH242" s="405"/>
      <c r="VNI242" s="405"/>
      <c r="VNJ242" s="277"/>
      <c r="VNK242" s="277"/>
      <c r="VNL242" s="277"/>
      <c r="VNM242" s="277"/>
      <c r="VNN242" s="277"/>
      <c r="VNO242" s="277"/>
      <c r="VNP242" s="277"/>
      <c r="VNQ242" s="277"/>
      <c r="VNR242" s="402"/>
      <c r="VNS242" s="404"/>
      <c r="VNT242" s="49"/>
      <c r="VNU242" s="49"/>
      <c r="VNV242" s="49"/>
      <c r="VNW242" s="99"/>
      <c r="VNX242" s="98"/>
      <c r="VNY242" s="49"/>
      <c r="VNZ242" s="405"/>
      <c r="VOA242" s="405"/>
      <c r="VOB242" s="277"/>
      <c r="VOC242" s="277"/>
      <c r="VOD242" s="277"/>
      <c r="VOE242" s="277"/>
      <c r="VOF242" s="277"/>
      <c r="VOG242" s="277"/>
      <c r="VOH242" s="277"/>
      <c r="VOI242" s="277"/>
      <c r="VOJ242" s="402"/>
      <c r="VOK242" s="404"/>
      <c r="VOL242" s="49"/>
      <c r="VOM242" s="49"/>
      <c r="VON242" s="49"/>
      <c r="VOO242" s="99"/>
      <c r="VOP242" s="98"/>
      <c r="VOQ242" s="49"/>
      <c r="VOR242" s="405"/>
      <c r="VOS242" s="405"/>
      <c r="VOT242" s="277"/>
      <c r="VOU242" s="277"/>
      <c r="VOV242" s="277"/>
      <c r="VOW242" s="277"/>
      <c r="VOX242" s="277"/>
      <c r="VOY242" s="277"/>
      <c r="VOZ242" s="277"/>
      <c r="VPA242" s="277"/>
      <c r="VPB242" s="402"/>
      <c r="VPC242" s="404"/>
      <c r="VPD242" s="49"/>
      <c r="VPE242" s="49"/>
      <c r="VPF242" s="49"/>
      <c r="VPG242" s="99"/>
      <c r="VPH242" s="98"/>
      <c r="VPI242" s="49"/>
      <c r="VPJ242" s="405"/>
      <c r="VPK242" s="405"/>
      <c r="VPL242" s="277"/>
      <c r="VPM242" s="277"/>
      <c r="VPN242" s="277"/>
      <c r="VPO242" s="277"/>
      <c r="VPP242" s="277"/>
      <c r="VPQ242" s="277"/>
      <c r="VPR242" s="277"/>
      <c r="VPS242" s="277"/>
      <c r="VPT242" s="402"/>
      <c r="VPU242" s="404"/>
      <c r="VPV242" s="49"/>
      <c r="VPW242" s="49"/>
      <c r="VPX242" s="49"/>
      <c r="VPY242" s="99"/>
      <c r="VPZ242" s="98"/>
      <c r="VQA242" s="49"/>
      <c r="VQB242" s="405"/>
      <c r="VQC242" s="405"/>
      <c r="VQD242" s="277"/>
      <c r="VQE242" s="277"/>
      <c r="VQF242" s="277"/>
      <c r="VQG242" s="277"/>
      <c r="VQH242" s="277"/>
      <c r="VQI242" s="277"/>
      <c r="VQJ242" s="277"/>
      <c r="VQK242" s="277"/>
      <c r="VQL242" s="402"/>
      <c r="VQM242" s="404"/>
      <c r="VQN242" s="49"/>
      <c r="VQO242" s="49"/>
      <c r="VQP242" s="49"/>
      <c r="VQQ242" s="99"/>
      <c r="VQR242" s="98"/>
      <c r="VQS242" s="49"/>
      <c r="VQT242" s="405"/>
      <c r="VQU242" s="405"/>
      <c r="VQV242" s="277"/>
      <c r="VQW242" s="277"/>
      <c r="VQX242" s="277"/>
      <c r="VQY242" s="277"/>
      <c r="VQZ242" s="277"/>
      <c r="VRA242" s="277"/>
      <c r="VRB242" s="277"/>
      <c r="VRC242" s="277"/>
      <c r="VRD242" s="402"/>
      <c r="VRE242" s="404"/>
      <c r="VRF242" s="49"/>
      <c r="VRG242" s="49"/>
      <c r="VRH242" s="49"/>
      <c r="VRI242" s="99"/>
      <c r="VRJ242" s="98"/>
      <c r="VRK242" s="49"/>
      <c r="VRL242" s="405"/>
      <c r="VRM242" s="405"/>
      <c r="VRN242" s="277"/>
      <c r="VRO242" s="277"/>
      <c r="VRP242" s="277"/>
      <c r="VRQ242" s="277"/>
      <c r="VRR242" s="277"/>
      <c r="VRS242" s="277"/>
      <c r="VRT242" s="277"/>
      <c r="VRU242" s="277"/>
      <c r="VRV242" s="402"/>
      <c r="VRW242" s="404"/>
      <c r="VRX242" s="49"/>
      <c r="VRY242" s="49"/>
      <c r="VRZ242" s="49"/>
      <c r="VSA242" s="99"/>
      <c r="VSB242" s="98"/>
      <c r="VSC242" s="49"/>
      <c r="VSD242" s="405"/>
      <c r="VSE242" s="405"/>
      <c r="VSF242" s="277"/>
      <c r="VSG242" s="277"/>
      <c r="VSH242" s="277"/>
      <c r="VSI242" s="277"/>
      <c r="VSJ242" s="277"/>
      <c r="VSK242" s="277"/>
      <c r="VSL242" s="277"/>
      <c r="VSM242" s="277"/>
      <c r="VSN242" s="402"/>
      <c r="VSO242" s="404"/>
      <c r="VSP242" s="49"/>
      <c r="VSQ242" s="49"/>
      <c r="VSR242" s="49"/>
      <c r="VSS242" s="99"/>
      <c r="VST242" s="98"/>
      <c r="VSU242" s="49"/>
      <c r="VSV242" s="405"/>
      <c r="VSW242" s="405"/>
      <c r="VSX242" s="277"/>
      <c r="VSY242" s="277"/>
      <c r="VSZ242" s="277"/>
      <c r="VTA242" s="277"/>
      <c r="VTB242" s="277"/>
      <c r="VTC242" s="277"/>
      <c r="VTD242" s="277"/>
      <c r="VTE242" s="277"/>
      <c r="VTF242" s="402"/>
      <c r="VTG242" s="404"/>
      <c r="VTH242" s="49"/>
      <c r="VTI242" s="49"/>
      <c r="VTJ242" s="49"/>
      <c r="VTK242" s="99"/>
      <c r="VTL242" s="98"/>
      <c r="VTM242" s="49"/>
      <c r="VTN242" s="405"/>
      <c r="VTO242" s="405"/>
      <c r="VTP242" s="277"/>
      <c r="VTQ242" s="277"/>
      <c r="VTR242" s="277"/>
      <c r="VTS242" s="277"/>
      <c r="VTT242" s="277"/>
      <c r="VTU242" s="277"/>
      <c r="VTV242" s="277"/>
      <c r="VTW242" s="277"/>
      <c r="VTX242" s="402"/>
      <c r="VTY242" s="404"/>
      <c r="VTZ242" s="49"/>
      <c r="VUA242" s="49"/>
      <c r="VUB242" s="49"/>
      <c r="VUC242" s="99"/>
      <c r="VUD242" s="98"/>
      <c r="VUE242" s="49"/>
      <c r="VUF242" s="405"/>
      <c r="VUG242" s="405"/>
      <c r="VUH242" s="277"/>
      <c r="VUI242" s="277"/>
      <c r="VUJ242" s="277"/>
      <c r="VUK242" s="277"/>
      <c r="VUL242" s="277"/>
      <c r="VUM242" s="277"/>
      <c r="VUN242" s="277"/>
      <c r="VUO242" s="277"/>
      <c r="VUP242" s="402"/>
      <c r="VUQ242" s="404"/>
      <c r="VUR242" s="49"/>
      <c r="VUS242" s="49"/>
      <c r="VUT242" s="49"/>
      <c r="VUU242" s="99"/>
      <c r="VUV242" s="98"/>
      <c r="VUW242" s="49"/>
      <c r="VUX242" s="405"/>
      <c r="VUY242" s="405"/>
      <c r="VUZ242" s="277"/>
      <c r="VVA242" s="277"/>
      <c r="VVB242" s="277"/>
      <c r="VVC242" s="277"/>
      <c r="VVD242" s="277"/>
      <c r="VVE242" s="277"/>
      <c r="VVF242" s="277"/>
      <c r="VVG242" s="277"/>
      <c r="VVH242" s="402"/>
      <c r="VVI242" s="404"/>
      <c r="VVJ242" s="49"/>
      <c r="VVK242" s="49"/>
      <c r="VVL242" s="49"/>
      <c r="VVM242" s="99"/>
      <c r="VVN242" s="98"/>
      <c r="VVO242" s="49"/>
      <c r="VVP242" s="405"/>
      <c r="VVQ242" s="405"/>
      <c r="VVR242" s="277"/>
      <c r="VVS242" s="277"/>
      <c r="VVT242" s="277"/>
      <c r="VVU242" s="277"/>
      <c r="VVV242" s="277"/>
      <c r="VVW242" s="277"/>
      <c r="VVX242" s="277"/>
      <c r="VVY242" s="277"/>
      <c r="VVZ242" s="402"/>
      <c r="VWA242" s="404"/>
      <c r="VWB242" s="49"/>
      <c r="VWC242" s="49"/>
      <c r="VWD242" s="49"/>
      <c r="VWE242" s="99"/>
      <c r="VWF242" s="98"/>
      <c r="VWG242" s="49"/>
      <c r="VWH242" s="405"/>
      <c r="VWI242" s="405"/>
      <c r="VWJ242" s="277"/>
      <c r="VWK242" s="277"/>
      <c r="VWL242" s="277"/>
      <c r="VWM242" s="277"/>
      <c r="VWN242" s="277"/>
      <c r="VWO242" s="277"/>
      <c r="VWP242" s="277"/>
      <c r="VWQ242" s="277"/>
      <c r="VWR242" s="402"/>
      <c r="VWS242" s="404"/>
      <c r="VWT242" s="49"/>
      <c r="VWU242" s="49"/>
      <c r="VWV242" s="49"/>
      <c r="VWW242" s="99"/>
      <c r="VWX242" s="98"/>
      <c r="VWY242" s="49"/>
      <c r="VWZ242" s="405"/>
      <c r="VXA242" s="405"/>
      <c r="VXB242" s="277"/>
      <c r="VXC242" s="277"/>
      <c r="VXD242" s="277"/>
      <c r="VXE242" s="277"/>
      <c r="VXF242" s="277"/>
      <c r="VXG242" s="277"/>
      <c r="VXH242" s="277"/>
      <c r="VXI242" s="277"/>
      <c r="VXJ242" s="402"/>
      <c r="VXK242" s="404"/>
      <c r="VXL242" s="49"/>
      <c r="VXM242" s="49"/>
      <c r="VXN242" s="49"/>
      <c r="VXO242" s="99"/>
      <c r="VXP242" s="98"/>
      <c r="VXQ242" s="49"/>
      <c r="VXR242" s="405"/>
      <c r="VXS242" s="405"/>
      <c r="VXT242" s="277"/>
      <c r="VXU242" s="277"/>
      <c r="VXV242" s="277"/>
      <c r="VXW242" s="277"/>
      <c r="VXX242" s="277"/>
      <c r="VXY242" s="277"/>
      <c r="VXZ242" s="277"/>
      <c r="VYA242" s="277"/>
      <c r="VYB242" s="402"/>
      <c r="VYC242" s="404"/>
      <c r="VYD242" s="49"/>
      <c r="VYE242" s="49"/>
      <c r="VYF242" s="49"/>
      <c r="VYG242" s="99"/>
      <c r="VYH242" s="98"/>
      <c r="VYI242" s="49"/>
      <c r="VYJ242" s="405"/>
      <c r="VYK242" s="405"/>
      <c r="VYL242" s="277"/>
      <c r="VYM242" s="277"/>
      <c r="VYN242" s="277"/>
      <c r="VYO242" s="277"/>
      <c r="VYP242" s="277"/>
      <c r="VYQ242" s="277"/>
      <c r="VYR242" s="277"/>
      <c r="VYS242" s="277"/>
      <c r="VYT242" s="402"/>
      <c r="VYU242" s="404"/>
      <c r="VYV242" s="49"/>
      <c r="VYW242" s="49"/>
      <c r="VYX242" s="49"/>
      <c r="VYY242" s="99"/>
      <c r="VYZ242" s="98"/>
      <c r="VZA242" s="49"/>
      <c r="VZB242" s="405"/>
      <c r="VZC242" s="405"/>
      <c r="VZD242" s="277"/>
      <c r="VZE242" s="277"/>
      <c r="VZF242" s="277"/>
      <c r="VZG242" s="277"/>
      <c r="VZH242" s="277"/>
      <c r="VZI242" s="277"/>
      <c r="VZJ242" s="277"/>
      <c r="VZK242" s="277"/>
      <c r="VZL242" s="402"/>
      <c r="VZM242" s="404"/>
      <c r="VZN242" s="49"/>
      <c r="VZO242" s="49"/>
      <c r="VZP242" s="49"/>
      <c r="VZQ242" s="99"/>
      <c r="VZR242" s="98"/>
      <c r="VZS242" s="49"/>
      <c r="VZT242" s="405"/>
      <c r="VZU242" s="405"/>
      <c r="VZV242" s="277"/>
      <c r="VZW242" s="277"/>
      <c r="VZX242" s="277"/>
      <c r="VZY242" s="277"/>
      <c r="VZZ242" s="277"/>
      <c r="WAA242" s="277"/>
      <c r="WAB242" s="277"/>
      <c r="WAC242" s="277"/>
      <c r="WAD242" s="402"/>
      <c r="WAE242" s="404"/>
      <c r="WAF242" s="49"/>
      <c r="WAG242" s="49"/>
      <c r="WAH242" s="49"/>
      <c r="WAI242" s="99"/>
      <c r="WAJ242" s="98"/>
      <c r="WAK242" s="49"/>
      <c r="WAL242" s="405"/>
      <c r="WAM242" s="405"/>
      <c r="WAN242" s="277"/>
      <c r="WAO242" s="277"/>
      <c r="WAP242" s="277"/>
      <c r="WAQ242" s="277"/>
      <c r="WAR242" s="277"/>
      <c r="WAS242" s="277"/>
      <c r="WAT242" s="277"/>
      <c r="WAU242" s="277"/>
      <c r="WAV242" s="402"/>
      <c r="WAW242" s="404"/>
      <c r="WAX242" s="49"/>
      <c r="WAY242" s="49"/>
      <c r="WAZ242" s="49"/>
      <c r="WBA242" s="99"/>
      <c r="WBB242" s="98"/>
      <c r="WBC242" s="49"/>
      <c r="WBD242" s="405"/>
      <c r="WBE242" s="405"/>
      <c r="WBF242" s="277"/>
      <c r="WBG242" s="277"/>
      <c r="WBH242" s="277"/>
      <c r="WBI242" s="277"/>
      <c r="WBJ242" s="277"/>
      <c r="WBK242" s="277"/>
      <c r="WBL242" s="277"/>
      <c r="WBM242" s="277"/>
      <c r="WBN242" s="402"/>
      <c r="WBO242" s="404"/>
      <c r="WBP242" s="49"/>
      <c r="WBQ242" s="49"/>
      <c r="WBR242" s="49"/>
      <c r="WBS242" s="99"/>
      <c r="WBT242" s="98"/>
      <c r="WBU242" s="49"/>
      <c r="WBV242" s="405"/>
      <c r="WBW242" s="405"/>
      <c r="WBX242" s="277"/>
      <c r="WBY242" s="277"/>
      <c r="WBZ242" s="277"/>
      <c r="WCA242" s="277"/>
      <c r="WCB242" s="277"/>
      <c r="WCC242" s="277"/>
      <c r="WCD242" s="277"/>
      <c r="WCE242" s="277"/>
      <c r="WCF242" s="402"/>
      <c r="WCG242" s="404"/>
      <c r="WCH242" s="49"/>
      <c r="WCI242" s="49"/>
      <c r="WCJ242" s="49"/>
      <c r="WCK242" s="99"/>
      <c r="WCL242" s="98"/>
      <c r="WCM242" s="49"/>
      <c r="WCN242" s="405"/>
      <c r="WCO242" s="405"/>
      <c r="WCP242" s="277"/>
      <c r="WCQ242" s="277"/>
      <c r="WCR242" s="277"/>
      <c r="WCS242" s="277"/>
      <c r="WCT242" s="277"/>
      <c r="WCU242" s="277"/>
      <c r="WCV242" s="277"/>
      <c r="WCW242" s="277"/>
      <c r="WCX242" s="402"/>
      <c r="WCY242" s="404"/>
      <c r="WCZ242" s="49"/>
      <c r="WDA242" s="49"/>
      <c r="WDB242" s="49"/>
      <c r="WDC242" s="99"/>
      <c r="WDD242" s="98"/>
      <c r="WDE242" s="49"/>
      <c r="WDF242" s="405"/>
      <c r="WDG242" s="405"/>
      <c r="WDH242" s="277"/>
      <c r="WDI242" s="277"/>
      <c r="WDJ242" s="277"/>
      <c r="WDK242" s="277"/>
      <c r="WDL242" s="277"/>
      <c r="WDM242" s="277"/>
      <c r="WDN242" s="277"/>
      <c r="WDO242" s="277"/>
      <c r="WDP242" s="402"/>
      <c r="WDQ242" s="404"/>
      <c r="WDR242" s="49"/>
      <c r="WDS242" s="49"/>
      <c r="WDT242" s="49"/>
      <c r="WDU242" s="99"/>
      <c r="WDV242" s="98"/>
      <c r="WDW242" s="49"/>
      <c r="WDX242" s="405"/>
      <c r="WDY242" s="405"/>
      <c r="WDZ242" s="277"/>
      <c r="WEA242" s="277"/>
      <c r="WEB242" s="277"/>
      <c r="WEC242" s="277"/>
      <c r="WED242" s="277"/>
      <c r="WEE242" s="277"/>
      <c r="WEF242" s="277"/>
      <c r="WEG242" s="277"/>
      <c r="WEH242" s="402"/>
      <c r="WEI242" s="404"/>
      <c r="WEJ242" s="49"/>
      <c r="WEK242" s="49"/>
      <c r="WEL242" s="49"/>
      <c r="WEM242" s="99"/>
      <c r="WEN242" s="98"/>
      <c r="WEO242" s="49"/>
      <c r="WEP242" s="405"/>
      <c r="WEQ242" s="405"/>
      <c r="WER242" s="277"/>
      <c r="WES242" s="277"/>
      <c r="WET242" s="277"/>
      <c r="WEU242" s="277"/>
      <c r="WEV242" s="277"/>
      <c r="WEW242" s="277"/>
      <c r="WEX242" s="277"/>
      <c r="WEY242" s="277"/>
      <c r="WEZ242" s="402"/>
      <c r="WFA242" s="404"/>
      <c r="WFB242" s="49"/>
      <c r="WFC242" s="49"/>
      <c r="WFD242" s="49"/>
      <c r="WFE242" s="99"/>
      <c r="WFF242" s="98"/>
      <c r="WFG242" s="49"/>
      <c r="WFH242" s="405"/>
      <c r="WFI242" s="405"/>
      <c r="WFJ242" s="277"/>
      <c r="WFK242" s="277"/>
      <c r="WFL242" s="277"/>
      <c r="WFM242" s="277"/>
      <c r="WFN242" s="277"/>
      <c r="WFO242" s="277"/>
      <c r="WFP242" s="277"/>
      <c r="WFQ242" s="277"/>
      <c r="WFR242" s="402"/>
      <c r="WFS242" s="404"/>
      <c r="WFT242" s="49"/>
      <c r="WFU242" s="49"/>
      <c r="WFV242" s="49"/>
      <c r="WFW242" s="99"/>
      <c r="WFX242" s="98"/>
      <c r="WFY242" s="49"/>
      <c r="WFZ242" s="405"/>
      <c r="WGA242" s="405"/>
      <c r="WGB242" s="277"/>
      <c r="WGC242" s="277"/>
      <c r="WGD242" s="277"/>
      <c r="WGE242" s="277"/>
      <c r="WGF242" s="277"/>
      <c r="WGG242" s="277"/>
      <c r="WGH242" s="277"/>
      <c r="WGI242" s="277"/>
      <c r="WGJ242" s="402"/>
      <c r="WGK242" s="404"/>
      <c r="WGL242" s="49"/>
      <c r="WGM242" s="49"/>
      <c r="WGN242" s="49"/>
      <c r="WGO242" s="99"/>
      <c r="WGP242" s="98"/>
      <c r="WGQ242" s="49"/>
      <c r="WGR242" s="405"/>
      <c r="WGS242" s="405"/>
      <c r="WGT242" s="277"/>
      <c r="WGU242" s="277"/>
      <c r="WGV242" s="277"/>
      <c r="WGW242" s="277"/>
      <c r="WGX242" s="277"/>
      <c r="WGY242" s="277"/>
      <c r="WGZ242" s="277"/>
      <c r="WHA242" s="277"/>
      <c r="WHB242" s="402"/>
      <c r="WHC242" s="404"/>
      <c r="WHD242" s="49"/>
      <c r="WHE242" s="49"/>
      <c r="WHF242" s="49"/>
      <c r="WHG242" s="99"/>
      <c r="WHH242" s="98"/>
      <c r="WHI242" s="49"/>
      <c r="WHJ242" s="405"/>
      <c r="WHK242" s="405"/>
      <c r="WHL242" s="277"/>
      <c r="WHM242" s="277"/>
      <c r="WHN242" s="277"/>
      <c r="WHO242" s="277"/>
      <c r="WHP242" s="277"/>
      <c r="WHQ242" s="277"/>
      <c r="WHR242" s="277"/>
      <c r="WHS242" s="277"/>
      <c r="WHT242" s="402"/>
      <c r="WHU242" s="404"/>
      <c r="WHV242" s="49"/>
      <c r="WHW242" s="49"/>
      <c r="WHX242" s="49"/>
      <c r="WHY242" s="99"/>
      <c r="WHZ242" s="98"/>
      <c r="WIA242" s="49"/>
      <c r="WIB242" s="405"/>
      <c r="WIC242" s="405"/>
      <c r="WID242" s="277"/>
      <c r="WIE242" s="277"/>
      <c r="WIF242" s="277"/>
      <c r="WIG242" s="277"/>
      <c r="WIH242" s="277"/>
      <c r="WII242" s="277"/>
      <c r="WIJ242" s="277"/>
      <c r="WIK242" s="277"/>
      <c r="WIL242" s="402"/>
      <c r="WIM242" s="404"/>
      <c r="WIN242" s="49"/>
      <c r="WIO242" s="49"/>
      <c r="WIP242" s="49"/>
      <c r="WIQ242" s="99"/>
      <c r="WIR242" s="98"/>
      <c r="WIS242" s="49"/>
      <c r="WIT242" s="405"/>
      <c r="WIU242" s="405"/>
      <c r="WIV242" s="277"/>
      <c r="WIW242" s="277"/>
      <c r="WIX242" s="277"/>
      <c r="WIY242" s="277"/>
      <c r="WIZ242" s="277"/>
      <c r="WJA242" s="277"/>
      <c r="WJB242" s="277"/>
      <c r="WJC242" s="277"/>
      <c r="WJD242" s="402"/>
      <c r="WJE242" s="404"/>
      <c r="WJF242" s="49"/>
      <c r="WJG242" s="49"/>
      <c r="WJH242" s="49"/>
      <c r="WJI242" s="99"/>
      <c r="WJJ242" s="98"/>
      <c r="WJK242" s="49"/>
      <c r="WJL242" s="405"/>
      <c r="WJM242" s="405"/>
      <c r="WJN242" s="277"/>
      <c r="WJO242" s="277"/>
      <c r="WJP242" s="277"/>
      <c r="WJQ242" s="277"/>
      <c r="WJR242" s="277"/>
      <c r="WJS242" s="277"/>
      <c r="WJT242" s="277"/>
      <c r="WJU242" s="277"/>
      <c r="WJV242" s="402"/>
      <c r="WJW242" s="404"/>
      <c r="WJX242" s="49"/>
      <c r="WJY242" s="49"/>
      <c r="WJZ242" s="49"/>
      <c r="WKA242" s="99"/>
      <c r="WKB242" s="98"/>
      <c r="WKC242" s="49"/>
      <c r="WKD242" s="405"/>
      <c r="WKE242" s="405"/>
      <c r="WKF242" s="277"/>
      <c r="WKG242" s="277"/>
      <c r="WKH242" s="277"/>
      <c r="WKI242" s="277"/>
      <c r="WKJ242" s="277"/>
      <c r="WKK242" s="277"/>
      <c r="WKL242" s="277"/>
      <c r="WKM242" s="277"/>
      <c r="WKN242" s="402"/>
      <c r="WKO242" s="404"/>
      <c r="WKP242" s="49"/>
      <c r="WKQ242" s="49"/>
      <c r="WKR242" s="49"/>
      <c r="WKS242" s="99"/>
      <c r="WKT242" s="98"/>
      <c r="WKU242" s="49"/>
      <c r="WKV242" s="405"/>
      <c r="WKW242" s="405"/>
      <c r="WKX242" s="277"/>
      <c r="WKY242" s="277"/>
      <c r="WKZ242" s="277"/>
      <c r="WLA242" s="277"/>
      <c r="WLB242" s="277"/>
      <c r="WLC242" s="277"/>
      <c r="WLD242" s="277"/>
      <c r="WLE242" s="277"/>
      <c r="WLF242" s="402"/>
      <c r="WLG242" s="404"/>
      <c r="WLH242" s="49"/>
      <c r="WLI242" s="49"/>
      <c r="WLJ242" s="49"/>
      <c r="WLK242" s="99"/>
      <c r="WLL242" s="98"/>
      <c r="WLM242" s="49"/>
      <c r="WLN242" s="405"/>
      <c r="WLO242" s="405"/>
      <c r="WLP242" s="277"/>
      <c r="WLQ242" s="277"/>
      <c r="WLR242" s="277"/>
      <c r="WLS242" s="277"/>
      <c r="WLT242" s="277"/>
      <c r="WLU242" s="277"/>
      <c r="WLV242" s="277"/>
      <c r="WLW242" s="277"/>
      <c r="WLX242" s="402"/>
      <c r="WLY242" s="404"/>
      <c r="WLZ242" s="49"/>
      <c r="WMA242" s="49"/>
      <c r="WMB242" s="49"/>
      <c r="WMC242" s="99"/>
      <c r="WMD242" s="98"/>
      <c r="WME242" s="49"/>
      <c r="WMF242" s="405"/>
      <c r="WMG242" s="405"/>
      <c r="WMH242" s="277"/>
      <c r="WMI242" s="277"/>
      <c r="WMJ242" s="277"/>
      <c r="WMK242" s="277"/>
      <c r="WML242" s="277"/>
      <c r="WMM242" s="277"/>
      <c r="WMN242" s="277"/>
      <c r="WMO242" s="277"/>
      <c r="WMP242" s="402"/>
      <c r="WMQ242" s="404"/>
      <c r="WMR242" s="49"/>
      <c r="WMS242" s="49"/>
      <c r="WMT242" s="49"/>
      <c r="WMU242" s="99"/>
      <c r="WMV242" s="98"/>
      <c r="WMW242" s="49"/>
      <c r="WMX242" s="405"/>
      <c r="WMY242" s="405"/>
      <c r="WMZ242" s="277"/>
      <c r="WNA242" s="277"/>
      <c r="WNB242" s="277"/>
      <c r="WNC242" s="277"/>
      <c r="WND242" s="277"/>
      <c r="WNE242" s="277"/>
      <c r="WNF242" s="277"/>
      <c r="WNG242" s="277"/>
      <c r="WNH242" s="402"/>
      <c r="WNI242" s="404"/>
      <c r="WNJ242" s="49"/>
      <c r="WNK242" s="49"/>
      <c r="WNL242" s="49"/>
      <c r="WNM242" s="99"/>
      <c r="WNN242" s="98"/>
      <c r="WNO242" s="49"/>
      <c r="WNP242" s="405"/>
      <c r="WNQ242" s="405"/>
      <c r="WNR242" s="277"/>
      <c r="WNS242" s="277"/>
      <c r="WNT242" s="277"/>
      <c r="WNU242" s="277"/>
      <c r="WNV242" s="277"/>
      <c r="WNW242" s="277"/>
      <c r="WNX242" s="277"/>
      <c r="WNY242" s="277"/>
      <c r="WNZ242" s="402"/>
      <c r="WOA242" s="404"/>
      <c r="WOB242" s="49"/>
      <c r="WOC242" s="49"/>
      <c r="WOD242" s="49"/>
      <c r="WOE242" s="99"/>
      <c r="WOF242" s="98"/>
      <c r="WOG242" s="49"/>
      <c r="WOH242" s="405"/>
      <c r="WOI242" s="405"/>
      <c r="WOJ242" s="277"/>
      <c r="WOK242" s="277"/>
      <c r="WOL242" s="277"/>
      <c r="WOM242" s="277"/>
      <c r="WON242" s="277"/>
      <c r="WOO242" s="277"/>
      <c r="WOP242" s="277"/>
      <c r="WOQ242" s="277"/>
      <c r="WOR242" s="402"/>
      <c r="WOS242" s="404"/>
      <c r="WOT242" s="49"/>
      <c r="WOU242" s="49"/>
      <c r="WOV242" s="49"/>
      <c r="WOW242" s="99"/>
      <c r="WOX242" s="98"/>
      <c r="WOY242" s="49"/>
      <c r="WOZ242" s="405"/>
      <c r="WPA242" s="405"/>
      <c r="WPB242" s="277"/>
      <c r="WPC242" s="277"/>
      <c r="WPD242" s="277"/>
      <c r="WPE242" s="277"/>
      <c r="WPF242" s="277"/>
      <c r="WPG242" s="277"/>
      <c r="WPH242" s="277"/>
      <c r="WPI242" s="277"/>
      <c r="WPJ242" s="402"/>
      <c r="WPK242" s="404"/>
      <c r="WPL242" s="49"/>
      <c r="WPM242" s="49"/>
      <c r="WPN242" s="49"/>
      <c r="WPO242" s="99"/>
      <c r="WPP242" s="98"/>
      <c r="WPQ242" s="49"/>
      <c r="WPR242" s="405"/>
      <c r="WPS242" s="405"/>
      <c r="WPT242" s="277"/>
      <c r="WPU242" s="277"/>
      <c r="WPV242" s="277"/>
      <c r="WPW242" s="277"/>
      <c r="WPX242" s="277"/>
      <c r="WPY242" s="277"/>
      <c r="WPZ242" s="277"/>
      <c r="WQA242" s="277"/>
      <c r="WQB242" s="402"/>
      <c r="WQC242" s="404"/>
      <c r="WQD242" s="49"/>
      <c r="WQE242" s="49"/>
      <c r="WQF242" s="49"/>
      <c r="WQG242" s="99"/>
      <c r="WQH242" s="98"/>
      <c r="WQI242" s="49"/>
      <c r="WQJ242" s="405"/>
      <c r="WQK242" s="405"/>
      <c r="WQL242" s="277"/>
      <c r="WQM242" s="277"/>
      <c r="WQN242" s="277"/>
      <c r="WQO242" s="277"/>
      <c r="WQP242" s="277"/>
      <c r="WQQ242" s="277"/>
      <c r="WQR242" s="277"/>
      <c r="WQS242" s="277"/>
      <c r="WQT242" s="402"/>
      <c r="WQU242" s="404"/>
      <c r="WQV242" s="49"/>
      <c r="WQW242" s="49"/>
      <c r="WQX242" s="49"/>
      <c r="WQY242" s="99"/>
      <c r="WQZ242" s="98"/>
      <c r="WRA242" s="49"/>
      <c r="WRB242" s="405"/>
      <c r="WRC242" s="405"/>
      <c r="WRD242" s="277"/>
      <c r="WRE242" s="277"/>
      <c r="WRF242" s="277"/>
      <c r="WRG242" s="277"/>
      <c r="WRH242" s="277"/>
      <c r="WRI242" s="277"/>
      <c r="WRJ242" s="277"/>
      <c r="WRK242" s="277"/>
      <c r="WRL242" s="402"/>
      <c r="WRM242" s="404"/>
      <c r="WRN242" s="49"/>
      <c r="WRO242" s="49"/>
      <c r="WRP242" s="49"/>
      <c r="WRQ242" s="99"/>
      <c r="WRR242" s="98"/>
      <c r="WRS242" s="49"/>
      <c r="WRT242" s="405"/>
      <c r="WRU242" s="405"/>
      <c r="WRV242" s="277"/>
      <c r="WRW242" s="277"/>
      <c r="WRX242" s="277"/>
      <c r="WRY242" s="277"/>
      <c r="WRZ242" s="277"/>
      <c r="WSA242" s="277"/>
      <c r="WSB242" s="277"/>
      <c r="WSC242" s="277"/>
      <c r="WSD242" s="402"/>
      <c r="WSE242" s="404"/>
      <c r="WSF242" s="49"/>
      <c r="WSG242" s="49"/>
      <c r="WSH242" s="49"/>
      <c r="WSI242" s="99"/>
      <c r="WSJ242" s="98"/>
      <c r="WSK242" s="49"/>
      <c r="WSL242" s="405"/>
      <c r="WSM242" s="405"/>
      <c r="WSN242" s="277"/>
      <c r="WSO242" s="277"/>
      <c r="WSP242" s="277"/>
      <c r="WSQ242" s="277"/>
      <c r="WSR242" s="277"/>
      <c r="WSS242" s="277"/>
      <c r="WST242" s="277"/>
      <c r="WSU242" s="277"/>
      <c r="WSV242" s="402"/>
      <c r="WSW242" s="404"/>
      <c r="WSX242" s="49"/>
      <c r="WSY242" s="49"/>
      <c r="WSZ242" s="49"/>
      <c r="WTA242" s="99"/>
      <c r="WTB242" s="98"/>
      <c r="WTC242" s="49"/>
      <c r="WTD242" s="405"/>
      <c r="WTE242" s="405"/>
      <c r="WTF242" s="277"/>
      <c r="WTG242" s="277"/>
      <c r="WTH242" s="277"/>
      <c r="WTI242" s="277"/>
      <c r="WTJ242" s="277"/>
      <c r="WTK242" s="277"/>
      <c r="WTL242" s="277"/>
      <c r="WTM242" s="277"/>
      <c r="WTN242" s="402"/>
      <c r="WTO242" s="404"/>
      <c r="WTP242" s="49"/>
      <c r="WTQ242" s="49"/>
      <c r="WTR242" s="49"/>
      <c r="WTS242" s="99"/>
      <c r="WTT242" s="98"/>
      <c r="WTU242" s="49"/>
      <c r="WTV242" s="405"/>
      <c r="WTW242" s="405"/>
      <c r="WTX242" s="277"/>
      <c r="WTY242" s="277"/>
      <c r="WTZ242" s="277"/>
      <c r="WUA242" s="277"/>
      <c r="WUB242" s="277"/>
      <c r="WUC242" s="277"/>
      <c r="WUD242" s="277"/>
      <c r="WUE242" s="277"/>
      <c r="WUF242" s="402"/>
      <c r="WUG242" s="404"/>
      <c r="WUH242" s="49"/>
      <c r="WUI242" s="49"/>
      <c r="WUJ242" s="49"/>
      <c r="WUK242" s="99"/>
      <c r="WUL242" s="98"/>
      <c r="WUM242" s="49"/>
      <c r="WUN242" s="405"/>
      <c r="WUO242" s="405"/>
      <c r="WUP242" s="277"/>
      <c r="WUQ242" s="277"/>
      <c r="WUR242" s="277"/>
      <c r="WUS242" s="277"/>
      <c r="WUT242" s="277"/>
      <c r="WUU242" s="277"/>
      <c r="WUV242" s="277"/>
      <c r="WUW242" s="277"/>
      <c r="WUX242" s="402"/>
      <c r="WUY242" s="404"/>
      <c r="WUZ242" s="49"/>
      <c r="WVA242" s="49"/>
      <c r="WVB242" s="49"/>
      <c r="WVC242" s="99"/>
      <c r="WVD242" s="98"/>
      <c r="WVE242" s="49"/>
      <c r="WVF242" s="405"/>
      <c r="WVG242" s="405"/>
      <c r="WVH242" s="277"/>
      <c r="WVI242" s="277"/>
      <c r="WVJ242" s="277"/>
      <c r="WVK242" s="277"/>
      <c r="WVL242" s="277"/>
      <c r="WVM242" s="277"/>
      <c r="WVN242" s="277"/>
      <c r="WVO242" s="277"/>
      <c r="WVP242" s="402"/>
      <c r="WVQ242" s="404"/>
      <c r="WVR242" s="49"/>
      <c r="WVS242" s="49"/>
      <c r="WVT242" s="49"/>
      <c r="WVU242" s="99"/>
      <c r="WVV242" s="98"/>
      <c r="WVW242" s="49"/>
      <c r="WVX242" s="405"/>
      <c r="WVY242" s="405"/>
      <c r="WVZ242" s="277"/>
      <c r="WWA242" s="277"/>
      <c r="WWB242" s="277"/>
      <c r="WWC242" s="277"/>
      <c r="WWD242" s="277"/>
      <c r="WWE242" s="277"/>
      <c r="WWF242" s="277"/>
      <c r="WWG242" s="277"/>
      <c r="WWH242" s="402"/>
      <c r="WWI242" s="404"/>
      <c r="WWJ242" s="49"/>
      <c r="WWK242" s="49"/>
      <c r="WWL242" s="49"/>
      <c r="WWM242" s="99"/>
      <c r="WWN242" s="98"/>
      <c r="WWO242" s="49"/>
      <c r="WWP242" s="405"/>
      <c r="WWQ242" s="405"/>
      <c r="WWR242" s="277"/>
      <c r="WWS242" s="277"/>
      <c r="WWT242" s="277"/>
      <c r="WWU242" s="277"/>
      <c r="WWV242" s="277"/>
      <c r="WWW242" s="277"/>
      <c r="WWX242" s="277"/>
      <c r="WWY242" s="277"/>
      <c r="WWZ242" s="402"/>
      <c r="WXA242" s="404"/>
      <c r="WXB242" s="49"/>
      <c r="WXC242" s="49"/>
      <c r="WXD242" s="49"/>
      <c r="WXE242" s="99"/>
      <c r="WXF242" s="98"/>
      <c r="WXG242" s="49"/>
      <c r="WXH242" s="405"/>
      <c r="WXI242" s="405"/>
      <c r="WXJ242" s="277"/>
      <c r="WXK242" s="277"/>
      <c r="WXL242" s="277"/>
      <c r="WXM242" s="277"/>
      <c r="WXN242" s="277"/>
      <c r="WXO242" s="277"/>
      <c r="WXP242" s="277"/>
      <c r="WXQ242" s="277"/>
      <c r="WXR242" s="402"/>
      <c r="WXS242" s="404"/>
      <c r="WXT242" s="49"/>
      <c r="WXU242" s="49"/>
      <c r="WXV242" s="49"/>
      <c r="WXW242" s="99"/>
      <c r="WXX242" s="98"/>
      <c r="WXY242" s="49"/>
      <c r="WXZ242" s="405"/>
      <c r="WYA242" s="405"/>
      <c r="WYB242" s="277"/>
      <c r="WYC242" s="277"/>
      <c r="WYD242" s="277"/>
      <c r="WYE242" s="277"/>
      <c r="WYF242" s="277"/>
      <c r="WYG242" s="277"/>
      <c r="WYH242" s="277"/>
      <c r="WYI242" s="277"/>
      <c r="WYJ242" s="402"/>
      <c r="WYK242" s="404"/>
      <c r="WYL242" s="49"/>
      <c r="WYM242" s="49"/>
      <c r="WYN242" s="49"/>
      <c r="WYO242" s="99"/>
      <c r="WYP242" s="98"/>
      <c r="WYQ242" s="49"/>
      <c r="WYR242" s="405"/>
      <c r="WYS242" s="405"/>
      <c r="WYT242" s="277"/>
      <c r="WYU242" s="277"/>
      <c r="WYV242" s="277"/>
      <c r="WYW242" s="277"/>
      <c r="WYX242" s="277"/>
      <c r="WYY242" s="277"/>
      <c r="WYZ242" s="277"/>
      <c r="WZA242" s="277"/>
      <c r="WZB242" s="402"/>
      <c r="WZC242" s="404"/>
      <c r="WZD242" s="49"/>
      <c r="WZE242" s="49"/>
      <c r="WZF242" s="49"/>
      <c r="WZG242" s="99"/>
      <c r="WZH242" s="98"/>
      <c r="WZI242" s="49"/>
      <c r="WZJ242" s="405"/>
      <c r="WZK242" s="405"/>
      <c r="WZL242" s="277"/>
      <c r="WZM242" s="277"/>
      <c r="WZN242" s="277"/>
      <c r="WZO242" s="277"/>
      <c r="WZP242" s="277"/>
      <c r="WZQ242" s="277"/>
      <c r="WZR242" s="277"/>
      <c r="WZS242" s="277"/>
      <c r="WZT242" s="402"/>
      <c r="WZU242" s="404"/>
      <c r="WZV242" s="49"/>
      <c r="WZW242" s="49"/>
      <c r="WZX242" s="49"/>
      <c r="WZY242" s="99"/>
      <c r="WZZ242" s="98"/>
      <c r="XAA242" s="49"/>
      <c r="XAB242" s="405"/>
      <c r="XAC242" s="405"/>
      <c r="XAD242" s="277"/>
      <c r="XAE242" s="277"/>
      <c r="XAF242" s="277"/>
      <c r="XAG242" s="277"/>
      <c r="XAH242" s="277"/>
      <c r="XAI242" s="277"/>
      <c r="XAJ242" s="277"/>
      <c r="XAK242" s="277"/>
      <c r="XAL242" s="402"/>
      <c r="XAM242" s="404"/>
      <c r="XAN242" s="49"/>
      <c r="XAO242" s="49"/>
      <c r="XAP242" s="49"/>
      <c r="XAQ242" s="99"/>
      <c r="XAR242" s="98"/>
      <c r="XAS242" s="49"/>
      <c r="XAT242" s="405"/>
      <c r="XAU242" s="405"/>
      <c r="XAV242" s="277"/>
      <c r="XAW242" s="277"/>
      <c r="XAX242" s="277"/>
      <c r="XAY242" s="277"/>
      <c r="XAZ242" s="277"/>
      <c r="XBA242" s="277"/>
      <c r="XBB242" s="277"/>
      <c r="XBC242" s="277"/>
      <c r="XBD242" s="402"/>
      <c r="XBE242" s="404"/>
      <c r="XBF242" s="49"/>
      <c r="XBG242" s="49"/>
      <c r="XBH242" s="49"/>
      <c r="XBI242" s="99"/>
      <c r="XBJ242" s="98"/>
      <c r="XBK242" s="49"/>
      <c r="XBL242" s="405"/>
      <c r="XBM242" s="405"/>
      <c r="XBN242" s="277"/>
      <c r="XBO242" s="277"/>
      <c r="XBP242" s="277"/>
      <c r="XBQ242" s="277"/>
      <c r="XBR242" s="277"/>
      <c r="XBS242" s="277"/>
      <c r="XBT242" s="277"/>
      <c r="XBU242" s="277"/>
      <c r="XBV242" s="402"/>
      <c r="XBW242" s="404"/>
      <c r="XBX242" s="49"/>
      <c r="XBY242" s="49"/>
      <c r="XBZ242" s="49"/>
      <c r="XCA242" s="99"/>
      <c r="XCB242" s="98"/>
      <c r="XCC242" s="49"/>
      <c r="XCD242" s="405"/>
      <c r="XCE242" s="405"/>
      <c r="XCF242" s="277"/>
      <c r="XCG242" s="277"/>
      <c r="XCH242" s="277"/>
      <c r="XCI242" s="277"/>
      <c r="XCJ242" s="277"/>
      <c r="XCK242" s="277"/>
      <c r="XCL242" s="277"/>
      <c r="XCM242" s="277"/>
      <c r="XCN242" s="402"/>
      <c r="XCO242" s="404"/>
      <c r="XCP242" s="49"/>
      <c r="XCQ242" s="49"/>
      <c r="XCR242" s="49"/>
      <c r="XCS242" s="99"/>
      <c r="XCT242" s="98"/>
      <c r="XCU242" s="49"/>
      <c r="XCV242" s="405"/>
      <c r="XCW242" s="405"/>
      <c r="XCX242" s="277"/>
      <c r="XCY242" s="277"/>
      <c r="XCZ242" s="277"/>
      <c r="XDA242" s="277"/>
      <c r="XDB242" s="277"/>
      <c r="XDC242" s="277"/>
      <c r="XDD242" s="277"/>
      <c r="XDE242" s="277"/>
      <c r="XDF242" s="402"/>
      <c r="XDG242" s="404"/>
      <c r="XDH242" s="49"/>
      <c r="XDI242" s="49"/>
      <c r="XDJ242" s="49"/>
    </row>
    <row r="243" spans="1:16338" s="407" customFormat="1" x14ac:dyDescent="0.2">
      <c r="A243" s="234"/>
      <c r="B243" s="208"/>
      <c r="C243" s="208"/>
      <c r="D243" s="208"/>
      <c r="E243" s="458"/>
      <c r="F243" s="450" t="s">
        <v>963</v>
      </c>
      <c r="G243" s="202"/>
      <c r="H243" s="207"/>
      <c r="I243" s="207"/>
      <c r="J243" s="572">
        <v>40</v>
      </c>
      <c r="K243" s="207"/>
      <c r="L243" s="417">
        <v>0</v>
      </c>
      <c r="M243" s="549" t="s">
        <v>1092</v>
      </c>
      <c r="N243" s="320"/>
      <c r="O243" s="522"/>
      <c r="P243" s="522"/>
      <c r="Q243" s="522"/>
      <c r="R243" s="485"/>
      <c r="S243" s="277"/>
      <c r="T243" s="277"/>
      <c r="U243" s="277"/>
      <c r="V243" s="277"/>
      <c r="W243" s="277"/>
      <c r="X243" s="277"/>
      <c r="Y243" s="277"/>
      <c r="Z243" s="402"/>
      <c r="AA243" s="404"/>
      <c r="AB243" s="49"/>
      <c r="AC243" s="49"/>
      <c r="AD243" s="49"/>
      <c r="AE243" s="99"/>
      <c r="AF243" s="98"/>
      <c r="AG243" s="49"/>
      <c r="AH243" s="405"/>
      <c r="AI243" s="405"/>
      <c r="AJ243" s="277"/>
      <c r="AK243" s="277"/>
      <c r="AL243" s="277"/>
      <c r="AM243" s="277"/>
      <c r="AN243" s="277"/>
      <c r="AO243" s="277"/>
      <c r="AP243" s="277"/>
      <c r="AQ243" s="277"/>
      <c r="AR243" s="402"/>
      <c r="AS243" s="404"/>
      <c r="AT243" s="49"/>
      <c r="AU243" s="49"/>
      <c r="AV243" s="49"/>
      <c r="AW243" s="99"/>
      <c r="AX243" s="98"/>
      <c r="AY243" s="49"/>
      <c r="AZ243" s="405"/>
      <c r="BA243" s="405"/>
      <c r="BB243" s="277"/>
      <c r="BC243" s="277"/>
      <c r="BD243" s="277"/>
      <c r="BE243" s="277"/>
      <c r="BF243" s="277"/>
      <c r="BG243" s="277"/>
      <c r="BH243" s="277"/>
      <c r="BI243" s="277"/>
      <c r="BJ243" s="402"/>
      <c r="BK243" s="404"/>
      <c r="BL243" s="49"/>
      <c r="BM243" s="49"/>
      <c r="BN243" s="49"/>
      <c r="BO243" s="99"/>
      <c r="BP243" s="98"/>
      <c r="BQ243" s="49"/>
      <c r="BR243" s="405"/>
      <c r="BS243" s="405"/>
      <c r="BT243" s="277"/>
      <c r="BU243" s="277"/>
      <c r="BV243" s="277"/>
      <c r="BW243" s="277"/>
      <c r="BX243" s="277"/>
      <c r="BY243" s="277"/>
      <c r="BZ243" s="277"/>
      <c r="CA243" s="277"/>
      <c r="CB243" s="402"/>
      <c r="CC243" s="404"/>
      <c r="CD243" s="49"/>
      <c r="CE243" s="49"/>
      <c r="CF243" s="49"/>
      <c r="CG243" s="99"/>
      <c r="CH243" s="98"/>
      <c r="CI243" s="49"/>
      <c r="CJ243" s="405"/>
      <c r="CK243" s="405"/>
      <c r="CL243" s="277"/>
      <c r="CM243" s="277"/>
      <c r="CN243" s="277"/>
      <c r="CO243" s="277"/>
      <c r="CP243" s="277"/>
      <c r="CQ243" s="277"/>
      <c r="CR243" s="277"/>
      <c r="CS243" s="277"/>
      <c r="CT243" s="402"/>
      <c r="CU243" s="404"/>
      <c r="CV243" s="49"/>
      <c r="CW243" s="49"/>
      <c r="CX243" s="49"/>
      <c r="CY243" s="99"/>
      <c r="CZ243" s="98"/>
      <c r="DA243" s="49"/>
      <c r="DB243" s="405"/>
      <c r="DC243" s="405"/>
      <c r="DD243" s="277"/>
      <c r="DE243" s="277"/>
      <c r="DF243" s="277"/>
      <c r="DG243" s="277"/>
      <c r="DH243" s="277"/>
      <c r="DI243" s="277"/>
      <c r="DJ243" s="277"/>
      <c r="DK243" s="277"/>
      <c r="DL243" s="402"/>
      <c r="DM243" s="404"/>
      <c r="DN243" s="49"/>
      <c r="DO243" s="49"/>
      <c r="DP243" s="49"/>
      <c r="DQ243" s="99"/>
      <c r="DR243" s="98"/>
      <c r="DS243" s="49"/>
      <c r="DT243" s="405"/>
      <c r="DU243" s="405"/>
      <c r="DV243" s="277"/>
      <c r="DW243" s="277"/>
      <c r="DX243" s="277"/>
      <c r="DY243" s="277"/>
      <c r="DZ243" s="277"/>
      <c r="EA243" s="277"/>
      <c r="EB243" s="277"/>
      <c r="EC243" s="277"/>
      <c r="ED243" s="402"/>
      <c r="EE243" s="404"/>
      <c r="EF243" s="49"/>
      <c r="EG243" s="49"/>
      <c r="EH243" s="49"/>
      <c r="EI243" s="99"/>
      <c r="EJ243" s="98"/>
      <c r="EK243" s="49"/>
      <c r="EL243" s="405"/>
      <c r="EM243" s="405"/>
      <c r="EN243" s="277"/>
      <c r="EO243" s="277"/>
      <c r="EP243" s="277"/>
      <c r="EQ243" s="277"/>
      <c r="ER243" s="277"/>
      <c r="ES243" s="277"/>
      <c r="ET243" s="277"/>
      <c r="EU243" s="277"/>
      <c r="EV243" s="402"/>
      <c r="EW243" s="404"/>
      <c r="EX243" s="49"/>
      <c r="EY243" s="49"/>
      <c r="EZ243" s="49"/>
      <c r="FA243" s="99"/>
      <c r="FB243" s="98"/>
      <c r="FC243" s="49"/>
      <c r="FD243" s="405"/>
      <c r="FE243" s="405"/>
      <c r="FF243" s="277"/>
      <c r="FG243" s="277"/>
      <c r="FH243" s="277"/>
      <c r="FI243" s="277"/>
      <c r="FJ243" s="277"/>
      <c r="FK243" s="277"/>
      <c r="FL243" s="277"/>
      <c r="FM243" s="277"/>
      <c r="FN243" s="402"/>
      <c r="FO243" s="404"/>
      <c r="FP243" s="49"/>
      <c r="FQ243" s="49"/>
      <c r="FR243" s="49"/>
      <c r="FS243" s="99"/>
      <c r="FT243" s="98"/>
      <c r="FU243" s="49"/>
      <c r="FV243" s="405"/>
      <c r="FW243" s="405"/>
      <c r="FX243" s="277"/>
      <c r="FY243" s="277"/>
      <c r="FZ243" s="277"/>
      <c r="GA243" s="277"/>
      <c r="GB243" s="277"/>
      <c r="GC243" s="277"/>
      <c r="GD243" s="277"/>
      <c r="GE243" s="277"/>
      <c r="GF243" s="402"/>
      <c r="GG243" s="404"/>
      <c r="GH243" s="49"/>
      <c r="GI243" s="49"/>
      <c r="GJ243" s="49"/>
      <c r="GK243" s="99"/>
      <c r="GL243" s="98"/>
      <c r="GM243" s="49"/>
      <c r="GN243" s="405"/>
      <c r="GO243" s="405"/>
      <c r="GP243" s="277"/>
      <c r="GQ243" s="277"/>
      <c r="GR243" s="277"/>
      <c r="GS243" s="277"/>
      <c r="GT243" s="277"/>
      <c r="GU243" s="277"/>
      <c r="GV243" s="277"/>
      <c r="GW243" s="277"/>
      <c r="GX243" s="402"/>
      <c r="GY243" s="404"/>
      <c r="GZ243" s="49"/>
      <c r="HA243" s="49"/>
      <c r="HB243" s="49"/>
      <c r="HC243" s="99"/>
      <c r="HD243" s="98"/>
      <c r="HE243" s="49"/>
      <c r="HF243" s="405"/>
      <c r="HG243" s="405"/>
      <c r="HH243" s="277"/>
      <c r="HI243" s="277"/>
      <c r="HJ243" s="277"/>
      <c r="HK243" s="277"/>
      <c r="HL243" s="277"/>
      <c r="HM243" s="277"/>
      <c r="HN243" s="277"/>
      <c r="HO243" s="277"/>
      <c r="HP243" s="402"/>
      <c r="HQ243" s="404"/>
      <c r="HR243" s="49"/>
      <c r="HS243" s="49"/>
      <c r="HT243" s="49"/>
      <c r="HU243" s="99"/>
      <c r="HV243" s="98"/>
      <c r="HW243" s="49"/>
      <c r="HX243" s="405"/>
      <c r="HY243" s="405"/>
      <c r="HZ243" s="277"/>
      <c r="IA243" s="277"/>
      <c r="IB243" s="277"/>
      <c r="IC243" s="277"/>
      <c r="ID243" s="277"/>
      <c r="IE243" s="277"/>
      <c r="IF243" s="277"/>
      <c r="IG243" s="277"/>
      <c r="IH243" s="402"/>
      <c r="II243" s="404"/>
      <c r="IJ243" s="49"/>
      <c r="IK243" s="49"/>
      <c r="IL243" s="49"/>
      <c r="IM243" s="99"/>
      <c r="IN243" s="98"/>
      <c r="IO243" s="49"/>
      <c r="IP243" s="405"/>
      <c r="IQ243" s="405"/>
      <c r="IR243" s="277"/>
      <c r="IS243" s="277"/>
      <c r="IT243" s="277"/>
      <c r="IU243" s="277"/>
      <c r="IV243" s="277"/>
      <c r="IW243" s="277"/>
      <c r="IX243" s="277"/>
      <c r="IY243" s="277"/>
      <c r="IZ243" s="402"/>
      <c r="JA243" s="404"/>
      <c r="JB243" s="49"/>
      <c r="JC243" s="49"/>
      <c r="JD243" s="49"/>
      <c r="JE243" s="99"/>
      <c r="JF243" s="98"/>
      <c r="JG243" s="49"/>
      <c r="JH243" s="405"/>
      <c r="JI243" s="405"/>
      <c r="JJ243" s="277"/>
      <c r="JK243" s="277"/>
      <c r="JL243" s="277"/>
      <c r="JM243" s="277"/>
      <c r="JN243" s="277"/>
      <c r="JO243" s="277"/>
      <c r="JP243" s="277"/>
      <c r="JQ243" s="277"/>
      <c r="JR243" s="402"/>
      <c r="JS243" s="404"/>
      <c r="JT243" s="49"/>
      <c r="JU243" s="49"/>
      <c r="JV243" s="49"/>
      <c r="JW243" s="99"/>
      <c r="JX243" s="98"/>
      <c r="JY243" s="49"/>
      <c r="JZ243" s="405"/>
      <c r="KA243" s="405"/>
      <c r="KB243" s="277"/>
      <c r="KC243" s="277"/>
      <c r="KD243" s="277"/>
      <c r="KE243" s="277"/>
      <c r="KF243" s="277"/>
      <c r="KG243" s="277"/>
      <c r="KH243" s="277"/>
      <c r="KI243" s="277"/>
      <c r="KJ243" s="402"/>
      <c r="KK243" s="404"/>
      <c r="KL243" s="49"/>
      <c r="KM243" s="49"/>
      <c r="KN243" s="49"/>
      <c r="KO243" s="99"/>
      <c r="KP243" s="98"/>
      <c r="KQ243" s="49"/>
      <c r="KR243" s="405"/>
      <c r="KS243" s="405"/>
      <c r="KT243" s="277"/>
      <c r="KU243" s="277"/>
      <c r="KV243" s="277"/>
      <c r="KW243" s="277"/>
      <c r="KX243" s="277"/>
      <c r="KY243" s="277"/>
      <c r="KZ243" s="277"/>
      <c r="LA243" s="277"/>
      <c r="LB243" s="402"/>
      <c r="LC243" s="404"/>
      <c r="LD243" s="49"/>
      <c r="LE243" s="49"/>
      <c r="LF243" s="49"/>
      <c r="LG243" s="99"/>
      <c r="LH243" s="98"/>
      <c r="LI243" s="49"/>
      <c r="LJ243" s="405"/>
      <c r="LK243" s="405"/>
      <c r="LL243" s="277"/>
      <c r="LM243" s="277"/>
      <c r="LN243" s="277"/>
      <c r="LO243" s="277"/>
      <c r="LP243" s="277"/>
      <c r="LQ243" s="277"/>
      <c r="LR243" s="277"/>
      <c r="LS243" s="277"/>
      <c r="LT243" s="402"/>
      <c r="LU243" s="404"/>
      <c r="LV243" s="49"/>
      <c r="LW243" s="49"/>
      <c r="LX243" s="49"/>
      <c r="LY243" s="99"/>
      <c r="LZ243" s="98"/>
      <c r="MA243" s="49"/>
      <c r="MB243" s="405"/>
      <c r="MC243" s="405"/>
      <c r="MD243" s="277"/>
      <c r="ME243" s="277"/>
      <c r="MF243" s="277"/>
      <c r="MG243" s="277"/>
      <c r="MH243" s="277"/>
      <c r="MI243" s="277"/>
      <c r="MJ243" s="277"/>
      <c r="MK243" s="277"/>
      <c r="ML243" s="402"/>
      <c r="MM243" s="404"/>
      <c r="MN243" s="49"/>
      <c r="MO243" s="49"/>
      <c r="MP243" s="49"/>
      <c r="MQ243" s="99"/>
      <c r="MR243" s="98"/>
      <c r="MS243" s="49"/>
      <c r="MT243" s="405"/>
      <c r="MU243" s="405"/>
      <c r="MV243" s="277"/>
      <c r="MW243" s="277"/>
      <c r="MX243" s="277"/>
      <c r="MY243" s="277"/>
      <c r="MZ243" s="277"/>
      <c r="NA243" s="277"/>
      <c r="NB243" s="277"/>
      <c r="NC243" s="277"/>
      <c r="ND243" s="402"/>
      <c r="NE243" s="404"/>
      <c r="NF243" s="49"/>
      <c r="NG243" s="49"/>
      <c r="NH243" s="49"/>
      <c r="NI243" s="99"/>
      <c r="NJ243" s="98"/>
      <c r="NK243" s="49"/>
      <c r="NL243" s="405"/>
      <c r="NM243" s="405"/>
      <c r="NN243" s="277"/>
      <c r="NO243" s="277"/>
      <c r="NP243" s="277"/>
      <c r="NQ243" s="277"/>
      <c r="NR243" s="277"/>
      <c r="NS243" s="277"/>
      <c r="NT243" s="277"/>
      <c r="NU243" s="277"/>
      <c r="NV243" s="402"/>
      <c r="NW243" s="404"/>
      <c r="NX243" s="49"/>
      <c r="NY243" s="49"/>
      <c r="NZ243" s="49"/>
      <c r="OA243" s="99"/>
      <c r="OB243" s="98"/>
      <c r="OC243" s="49"/>
      <c r="OD243" s="405"/>
      <c r="OE243" s="405"/>
      <c r="OF243" s="277"/>
      <c r="OG243" s="277"/>
      <c r="OH243" s="277"/>
      <c r="OI243" s="277"/>
      <c r="OJ243" s="277"/>
      <c r="OK243" s="277"/>
      <c r="OL243" s="277"/>
      <c r="OM243" s="277"/>
      <c r="ON243" s="402"/>
      <c r="OO243" s="404"/>
      <c r="OP243" s="49"/>
      <c r="OQ243" s="49"/>
      <c r="OR243" s="49"/>
      <c r="OS243" s="99"/>
      <c r="OT243" s="98"/>
      <c r="OU243" s="49"/>
      <c r="OV243" s="405"/>
      <c r="OW243" s="405"/>
      <c r="OX243" s="277"/>
      <c r="OY243" s="277"/>
      <c r="OZ243" s="277"/>
      <c r="PA243" s="277"/>
      <c r="PB243" s="277"/>
      <c r="PC243" s="277"/>
      <c r="PD243" s="277"/>
      <c r="PE243" s="277"/>
      <c r="PF243" s="402"/>
      <c r="PG243" s="404"/>
      <c r="PH243" s="49"/>
      <c r="PI243" s="49"/>
      <c r="PJ243" s="49"/>
      <c r="PK243" s="99"/>
      <c r="PL243" s="98"/>
      <c r="PM243" s="49"/>
      <c r="PN243" s="405"/>
      <c r="PO243" s="405"/>
      <c r="PP243" s="277"/>
      <c r="PQ243" s="277"/>
      <c r="PR243" s="277"/>
      <c r="PS243" s="277"/>
      <c r="PT243" s="277"/>
      <c r="PU243" s="277"/>
      <c r="PV243" s="277"/>
      <c r="PW243" s="277"/>
      <c r="PX243" s="402"/>
      <c r="PY243" s="404"/>
      <c r="PZ243" s="49"/>
      <c r="QA243" s="49"/>
      <c r="QB243" s="49"/>
      <c r="QC243" s="99"/>
      <c r="QD243" s="98"/>
      <c r="QE243" s="49"/>
      <c r="QF243" s="405"/>
      <c r="QG243" s="405"/>
      <c r="QH243" s="277"/>
      <c r="QI243" s="277"/>
      <c r="QJ243" s="277"/>
      <c r="QK243" s="277"/>
      <c r="QL243" s="277"/>
      <c r="QM243" s="277"/>
      <c r="QN243" s="277"/>
      <c r="QO243" s="277"/>
      <c r="QP243" s="402"/>
      <c r="QQ243" s="404"/>
      <c r="QR243" s="49"/>
      <c r="QS243" s="49"/>
      <c r="QT243" s="49"/>
      <c r="QU243" s="99"/>
      <c r="QV243" s="98"/>
      <c r="QW243" s="49"/>
      <c r="QX243" s="405"/>
      <c r="QY243" s="405"/>
      <c r="QZ243" s="277"/>
      <c r="RA243" s="277"/>
      <c r="RB243" s="277"/>
      <c r="RC243" s="277"/>
      <c r="RD243" s="277"/>
      <c r="RE243" s="277"/>
      <c r="RF243" s="277"/>
      <c r="RG243" s="277"/>
      <c r="RH243" s="402"/>
      <c r="RI243" s="404"/>
      <c r="RJ243" s="49"/>
      <c r="RK243" s="49"/>
      <c r="RL243" s="49"/>
      <c r="RM243" s="99"/>
      <c r="RN243" s="98"/>
      <c r="RO243" s="49"/>
      <c r="RP243" s="405"/>
      <c r="RQ243" s="405"/>
      <c r="RR243" s="277"/>
      <c r="RS243" s="277"/>
      <c r="RT243" s="277"/>
      <c r="RU243" s="277"/>
      <c r="RV243" s="277"/>
      <c r="RW243" s="277"/>
      <c r="RX243" s="277"/>
      <c r="RY243" s="277"/>
      <c r="RZ243" s="402"/>
      <c r="SA243" s="404"/>
      <c r="SB243" s="49"/>
      <c r="SC243" s="49"/>
      <c r="SD243" s="49"/>
      <c r="SE243" s="99"/>
      <c r="SF243" s="98"/>
      <c r="SG243" s="49"/>
      <c r="SH243" s="405"/>
      <c r="SI243" s="405"/>
      <c r="SJ243" s="277"/>
      <c r="SK243" s="277"/>
      <c r="SL243" s="277"/>
      <c r="SM243" s="277"/>
      <c r="SN243" s="277"/>
      <c r="SO243" s="277"/>
      <c r="SP243" s="277"/>
      <c r="SQ243" s="277"/>
      <c r="SR243" s="402"/>
      <c r="SS243" s="404"/>
      <c r="ST243" s="49"/>
      <c r="SU243" s="49"/>
      <c r="SV243" s="49"/>
      <c r="SW243" s="99"/>
      <c r="SX243" s="98"/>
      <c r="SY243" s="49"/>
      <c r="SZ243" s="405"/>
      <c r="TA243" s="405"/>
      <c r="TB243" s="277"/>
      <c r="TC243" s="277"/>
      <c r="TD243" s="277"/>
      <c r="TE243" s="277"/>
      <c r="TF243" s="277"/>
      <c r="TG243" s="277"/>
      <c r="TH243" s="277"/>
      <c r="TI243" s="277"/>
      <c r="TJ243" s="402"/>
      <c r="TK243" s="404"/>
      <c r="TL243" s="49"/>
      <c r="TM243" s="49"/>
      <c r="TN243" s="49"/>
      <c r="TO243" s="99"/>
      <c r="TP243" s="98"/>
      <c r="TQ243" s="49"/>
      <c r="TR243" s="405"/>
      <c r="TS243" s="405"/>
      <c r="TT243" s="277"/>
      <c r="TU243" s="277"/>
      <c r="TV243" s="277"/>
      <c r="TW243" s="277"/>
      <c r="TX243" s="277"/>
      <c r="TY243" s="277"/>
      <c r="TZ243" s="277"/>
      <c r="UA243" s="277"/>
      <c r="UB243" s="402"/>
      <c r="UC243" s="404"/>
      <c r="UD243" s="49"/>
      <c r="UE243" s="49"/>
      <c r="UF243" s="49"/>
      <c r="UG243" s="99"/>
      <c r="UH243" s="98"/>
      <c r="UI243" s="49"/>
      <c r="UJ243" s="405"/>
      <c r="UK243" s="405"/>
      <c r="UL243" s="277"/>
      <c r="UM243" s="277"/>
      <c r="UN243" s="277"/>
      <c r="UO243" s="277"/>
      <c r="UP243" s="277"/>
      <c r="UQ243" s="277"/>
      <c r="UR243" s="277"/>
      <c r="US243" s="277"/>
      <c r="UT243" s="402"/>
      <c r="UU243" s="404"/>
      <c r="UV243" s="49"/>
      <c r="UW243" s="49"/>
      <c r="UX243" s="49"/>
      <c r="UY243" s="99"/>
      <c r="UZ243" s="98"/>
      <c r="VA243" s="49"/>
      <c r="VB243" s="405"/>
      <c r="VC243" s="405"/>
      <c r="VD243" s="277"/>
      <c r="VE243" s="277"/>
      <c r="VF243" s="277"/>
      <c r="VG243" s="277"/>
      <c r="VH243" s="277"/>
      <c r="VI243" s="277"/>
      <c r="VJ243" s="277"/>
      <c r="VK243" s="277"/>
      <c r="VL243" s="402"/>
      <c r="VM243" s="404"/>
      <c r="VN243" s="49"/>
      <c r="VO243" s="49"/>
      <c r="VP243" s="49"/>
      <c r="VQ243" s="99"/>
      <c r="VR243" s="98"/>
      <c r="VS243" s="49"/>
      <c r="VT243" s="405"/>
      <c r="VU243" s="405"/>
      <c r="VV243" s="277"/>
      <c r="VW243" s="277"/>
      <c r="VX243" s="277"/>
      <c r="VY243" s="277"/>
      <c r="VZ243" s="277"/>
      <c r="WA243" s="277"/>
      <c r="WB243" s="277"/>
      <c r="WC243" s="277"/>
      <c r="WD243" s="402"/>
      <c r="WE243" s="404"/>
      <c r="WF243" s="49"/>
      <c r="WG243" s="49"/>
      <c r="WH243" s="49"/>
      <c r="WI243" s="99"/>
      <c r="WJ243" s="98"/>
      <c r="WK243" s="49"/>
      <c r="WL243" s="405"/>
      <c r="WM243" s="405"/>
      <c r="WN243" s="277"/>
      <c r="WO243" s="277"/>
      <c r="WP243" s="277"/>
      <c r="WQ243" s="277"/>
      <c r="WR243" s="277"/>
      <c r="WS243" s="277"/>
      <c r="WT243" s="277"/>
      <c r="WU243" s="277"/>
      <c r="WV243" s="402"/>
      <c r="WW243" s="404"/>
      <c r="WX243" s="49"/>
      <c r="WY243" s="49"/>
      <c r="WZ243" s="49"/>
      <c r="XA243" s="99"/>
      <c r="XB243" s="98"/>
      <c r="XC243" s="49"/>
      <c r="XD243" s="405"/>
      <c r="XE243" s="405"/>
      <c r="XF243" s="277"/>
      <c r="XG243" s="277"/>
      <c r="XH243" s="277"/>
      <c r="XI243" s="277"/>
      <c r="XJ243" s="277"/>
      <c r="XK243" s="277"/>
      <c r="XL243" s="277"/>
      <c r="XM243" s="277"/>
      <c r="XN243" s="402"/>
      <c r="XO243" s="404"/>
      <c r="XP243" s="49"/>
      <c r="XQ243" s="49"/>
      <c r="XR243" s="49"/>
      <c r="XS243" s="99"/>
      <c r="XT243" s="98"/>
      <c r="XU243" s="49"/>
      <c r="XV243" s="405"/>
      <c r="XW243" s="405"/>
      <c r="XX243" s="277"/>
      <c r="XY243" s="277"/>
      <c r="XZ243" s="277"/>
      <c r="YA243" s="277"/>
      <c r="YB243" s="277"/>
      <c r="YC243" s="277"/>
      <c r="YD243" s="277"/>
      <c r="YE243" s="277"/>
      <c r="YF243" s="402"/>
      <c r="YG243" s="404"/>
      <c r="YH243" s="49"/>
      <c r="YI243" s="49"/>
      <c r="YJ243" s="49"/>
      <c r="YK243" s="99"/>
      <c r="YL243" s="98"/>
      <c r="YM243" s="49"/>
      <c r="YN243" s="405"/>
      <c r="YO243" s="405"/>
      <c r="YP243" s="277"/>
      <c r="YQ243" s="277"/>
      <c r="YR243" s="277"/>
      <c r="YS243" s="277"/>
      <c r="YT243" s="277"/>
      <c r="YU243" s="277"/>
      <c r="YV243" s="277"/>
      <c r="YW243" s="277"/>
      <c r="YX243" s="402"/>
      <c r="YY243" s="404"/>
      <c r="YZ243" s="49"/>
      <c r="ZA243" s="49"/>
      <c r="ZB243" s="49"/>
      <c r="ZC243" s="99"/>
      <c r="ZD243" s="98"/>
      <c r="ZE243" s="49"/>
      <c r="ZF243" s="405"/>
      <c r="ZG243" s="405"/>
      <c r="ZH243" s="277"/>
      <c r="ZI243" s="277"/>
      <c r="ZJ243" s="277"/>
      <c r="ZK243" s="277"/>
      <c r="ZL243" s="277"/>
      <c r="ZM243" s="277"/>
      <c r="ZN243" s="277"/>
      <c r="ZO243" s="277"/>
      <c r="ZP243" s="402"/>
      <c r="ZQ243" s="404"/>
      <c r="ZR243" s="49"/>
      <c r="ZS243" s="49"/>
      <c r="ZT243" s="49"/>
      <c r="ZU243" s="99"/>
      <c r="ZV243" s="98"/>
      <c r="ZW243" s="49"/>
      <c r="ZX243" s="405"/>
      <c r="ZY243" s="405"/>
      <c r="ZZ243" s="277"/>
      <c r="AAA243" s="277"/>
      <c r="AAB243" s="277"/>
      <c r="AAC243" s="277"/>
      <c r="AAD243" s="277"/>
      <c r="AAE243" s="277"/>
      <c r="AAF243" s="277"/>
      <c r="AAG243" s="277"/>
      <c r="AAH243" s="402"/>
      <c r="AAI243" s="404"/>
      <c r="AAJ243" s="49"/>
      <c r="AAK243" s="49"/>
      <c r="AAL243" s="49"/>
      <c r="AAM243" s="99"/>
      <c r="AAN243" s="98"/>
      <c r="AAO243" s="49"/>
      <c r="AAP243" s="405"/>
      <c r="AAQ243" s="405"/>
      <c r="AAR243" s="277"/>
      <c r="AAS243" s="277"/>
      <c r="AAT243" s="277"/>
      <c r="AAU243" s="277"/>
      <c r="AAV243" s="277"/>
      <c r="AAW243" s="277"/>
      <c r="AAX243" s="277"/>
      <c r="AAY243" s="277"/>
      <c r="AAZ243" s="402"/>
      <c r="ABA243" s="404"/>
      <c r="ABB243" s="49"/>
      <c r="ABC243" s="49"/>
      <c r="ABD243" s="49"/>
      <c r="ABE243" s="99"/>
      <c r="ABF243" s="98"/>
      <c r="ABG243" s="49"/>
      <c r="ABH243" s="405"/>
      <c r="ABI243" s="405"/>
      <c r="ABJ243" s="277"/>
      <c r="ABK243" s="277"/>
      <c r="ABL243" s="277"/>
      <c r="ABM243" s="277"/>
      <c r="ABN243" s="277"/>
      <c r="ABO243" s="277"/>
      <c r="ABP243" s="277"/>
      <c r="ABQ243" s="277"/>
      <c r="ABR243" s="402"/>
      <c r="ABS243" s="404"/>
      <c r="ABT243" s="49"/>
      <c r="ABU243" s="49"/>
      <c r="ABV243" s="49"/>
      <c r="ABW243" s="99"/>
      <c r="ABX243" s="98"/>
      <c r="ABY243" s="49"/>
      <c r="ABZ243" s="405"/>
      <c r="ACA243" s="405"/>
      <c r="ACB243" s="277"/>
      <c r="ACC243" s="277"/>
      <c r="ACD243" s="277"/>
      <c r="ACE243" s="277"/>
      <c r="ACF243" s="277"/>
      <c r="ACG243" s="277"/>
      <c r="ACH243" s="277"/>
      <c r="ACI243" s="277"/>
      <c r="ACJ243" s="402"/>
      <c r="ACK243" s="404"/>
      <c r="ACL243" s="49"/>
      <c r="ACM243" s="49"/>
      <c r="ACN243" s="49"/>
      <c r="ACO243" s="99"/>
      <c r="ACP243" s="98"/>
      <c r="ACQ243" s="49"/>
      <c r="ACR243" s="405"/>
      <c r="ACS243" s="405"/>
      <c r="ACT243" s="277"/>
      <c r="ACU243" s="277"/>
      <c r="ACV243" s="277"/>
      <c r="ACW243" s="277"/>
      <c r="ACX243" s="277"/>
      <c r="ACY243" s="277"/>
      <c r="ACZ243" s="277"/>
      <c r="ADA243" s="277"/>
      <c r="ADB243" s="402"/>
      <c r="ADC243" s="404"/>
      <c r="ADD243" s="49"/>
      <c r="ADE243" s="49"/>
      <c r="ADF243" s="49"/>
      <c r="ADG243" s="99"/>
      <c r="ADH243" s="98"/>
      <c r="ADI243" s="49"/>
      <c r="ADJ243" s="405"/>
      <c r="ADK243" s="405"/>
      <c r="ADL243" s="277"/>
      <c r="ADM243" s="277"/>
      <c r="ADN243" s="277"/>
      <c r="ADO243" s="277"/>
      <c r="ADP243" s="277"/>
      <c r="ADQ243" s="277"/>
      <c r="ADR243" s="277"/>
      <c r="ADS243" s="277"/>
      <c r="ADT243" s="402"/>
      <c r="ADU243" s="404"/>
      <c r="ADV243" s="49"/>
      <c r="ADW243" s="49"/>
      <c r="ADX243" s="49"/>
      <c r="ADY243" s="99"/>
      <c r="ADZ243" s="98"/>
      <c r="AEA243" s="49"/>
      <c r="AEB243" s="405"/>
      <c r="AEC243" s="405"/>
      <c r="AED243" s="277"/>
      <c r="AEE243" s="277"/>
      <c r="AEF243" s="277"/>
      <c r="AEG243" s="277"/>
      <c r="AEH243" s="277"/>
      <c r="AEI243" s="277"/>
      <c r="AEJ243" s="277"/>
      <c r="AEK243" s="277"/>
      <c r="AEL243" s="402"/>
      <c r="AEM243" s="404"/>
      <c r="AEN243" s="49"/>
      <c r="AEO243" s="49"/>
      <c r="AEP243" s="49"/>
      <c r="AEQ243" s="99"/>
      <c r="AER243" s="98"/>
      <c r="AES243" s="49"/>
      <c r="AET243" s="405"/>
      <c r="AEU243" s="405"/>
      <c r="AEV243" s="277"/>
      <c r="AEW243" s="277"/>
      <c r="AEX243" s="277"/>
      <c r="AEY243" s="277"/>
      <c r="AEZ243" s="277"/>
      <c r="AFA243" s="277"/>
      <c r="AFB243" s="277"/>
      <c r="AFC243" s="277"/>
      <c r="AFD243" s="402"/>
      <c r="AFE243" s="404"/>
      <c r="AFF243" s="49"/>
      <c r="AFG243" s="49"/>
      <c r="AFH243" s="49"/>
      <c r="AFI243" s="99"/>
      <c r="AFJ243" s="98"/>
      <c r="AFK243" s="49"/>
      <c r="AFL243" s="405"/>
      <c r="AFM243" s="405"/>
      <c r="AFN243" s="277"/>
      <c r="AFO243" s="277"/>
      <c r="AFP243" s="277"/>
      <c r="AFQ243" s="277"/>
      <c r="AFR243" s="277"/>
      <c r="AFS243" s="277"/>
      <c r="AFT243" s="277"/>
      <c r="AFU243" s="277"/>
      <c r="AFV243" s="402"/>
      <c r="AFW243" s="404"/>
      <c r="AFX243" s="49"/>
      <c r="AFY243" s="49"/>
      <c r="AFZ243" s="49"/>
      <c r="AGA243" s="99"/>
      <c r="AGB243" s="98"/>
      <c r="AGC243" s="49"/>
      <c r="AGD243" s="405"/>
      <c r="AGE243" s="405"/>
      <c r="AGF243" s="277"/>
      <c r="AGG243" s="277"/>
      <c r="AGH243" s="277"/>
      <c r="AGI243" s="277"/>
      <c r="AGJ243" s="277"/>
      <c r="AGK243" s="277"/>
      <c r="AGL243" s="277"/>
      <c r="AGM243" s="277"/>
      <c r="AGN243" s="402"/>
      <c r="AGO243" s="404"/>
      <c r="AGP243" s="49"/>
      <c r="AGQ243" s="49"/>
      <c r="AGR243" s="49"/>
      <c r="AGS243" s="99"/>
      <c r="AGT243" s="98"/>
      <c r="AGU243" s="49"/>
      <c r="AGV243" s="405"/>
      <c r="AGW243" s="405"/>
      <c r="AGX243" s="277"/>
      <c r="AGY243" s="277"/>
      <c r="AGZ243" s="277"/>
      <c r="AHA243" s="277"/>
      <c r="AHB243" s="277"/>
      <c r="AHC243" s="277"/>
      <c r="AHD243" s="277"/>
      <c r="AHE243" s="277"/>
      <c r="AHF243" s="402"/>
      <c r="AHG243" s="404"/>
      <c r="AHH243" s="49"/>
      <c r="AHI243" s="49"/>
      <c r="AHJ243" s="49"/>
      <c r="AHK243" s="99"/>
      <c r="AHL243" s="98"/>
      <c r="AHM243" s="49"/>
      <c r="AHN243" s="405"/>
      <c r="AHO243" s="405"/>
      <c r="AHP243" s="277"/>
      <c r="AHQ243" s="277"/>
      <c r="AHR243" s="277"/>
      <c r="AHS243" s="277"/>
      <c r="AHT243" s="277"/>
      <c r="AHU243" s="277"/>
      <c r="AHV243" s="277"/>
      <c r="AHW243" s="277"/>
      <c r="AHX243" s="402"/>
      <c r="AHY243" s="404"/>
      <c r="AHZ243" s="49"/>
      <c r="AIA243" s="49"/>
      <c r="AIB243" s="49"/>
      <c r="AIC243" s="99"/>
      <c r="AID243" s="98"/>
      <c r="AIE243" s="49"/>
      <c r="AIF243" s="405"/>
      <c r="AIG243" s="405"/>
      <c r="AIH243" s="277"/>
      <c r="AII243" s="277"/>
      <c r="AIJ243" s="277"/>
      <c r="AIK243" s="277"/>
      <c r="AIL243" s="277"/>
      <c r="AIM243" s="277"/>
      <c r="AIN243" s="277"/>
      <c r="AIO243" s="277"/>
      <c r="AIP243" s="402"/>
      <c r="AIQ243" s="404"/>
      <c r="AIR243" s="49"/>
      <c r="AIS243" s="49"/>
      <c r="AIT243" s="49"/>
      <c r="AIU243" s="99"/>
      <c r="AIV243" s="98"/>
      <c r="AIW243" s="49"/>
      <c r="AIX243" s="405"/>
      <c r="AIY243" s="405"/>
      <c r="AIZ243" s="277"/>
      <c r="AJA243" s="277"/>
      <c r="AJB243" s="277"/>
      <c r="AJC243" s="277"/>
      <c r="AJD243" s="277"/>
      <c r="AJE243" s="277"/>
      <c r="AJF243" s="277"/>
      <c r="AJG243" s="277"/>
      <c r="AJH243" s="402"/>
      <c r="AJI243" s="404"/>
      <c r="AJJ243" s="49"/>
      <c r="AJK243" s="49"/>
      <c r="AJL243" s="49"/>
      <c r="AJM243" s="99"/>
      <c r="AJN243" s="98"/>
      <c r="AJO243" s="49"/>
      <c r="AJP243" s="405"/>
      <c r="AJQ243" s="405"/>
      <c r="AJR243" s="277"/>
      <c r="AJS243" s="277"/>
      <c r="AJT243" s="277"/>
      <c r="AJU243" s="277"/>
      <c r="AJV243" s="277"/>
      <c r="AJW243" s="277"/>
      <c r="AJX243" s="277"/>
      <c r="AJY243" s="277"/>
      <c r="AJZ243" s="402"/>
      <c r="AKA243" s="404"/>
      <c r="AKB243" s="49"/>
      <c r="AKC243" s="49"/>
      <c r="AKD243" s="49"/>
      <c r="AKE243" s="99"/>
      <c r="AKF243" s="98"/>
      <c r="AKG243" s="49"/>
      <c r="AKH243" s="405"/>
      <c r="AKI243" s="405"/>
      <c r="AKJ243" s="277"/>
      <c r="AKK243" s="277"/>
      <c r="AKL243" s="277"/>
      <c r="AKM243" s="277"/>
      <c r="AKN243" s="277"/>
      <c r="AKO243" s="277"/>
      <c r="AKP243" s="277"/>
      <c r="AKQ243" s="277"/>
      <c r="AKR243" s="402"/>
      <c r="AKS243" s="404"/>
      <c r="AKT243" s="49"/>
      <c r="AKU243" s="49"/>
      <c r="AKV243" s="49"/>
      <c r="AKW243" s="99"/>
      <c r="AKX243" s="98"/>
      <c r="AKY243" s="49"/>
      <c r="AKZ243" s="405"/>
      <c r="ALA243" s="405"/>
      <c r="ALB243" s="277"/>
      <c r="ALC243" s="277"/>
      <c r="ALD243" s="277"/>
      <c r="ALE243" s="277"/>
      <c r="ALF243" s="277"/>
      <c r="ALG243" s="277"/>
      <c r="ALH243" s="277"/>
      <c r="ALI243" s="277"/>
      <c r="ALJ243" s="402"/>
      <c r="ALK243" s="404"/>
      <c r="ALL243" s="49"/>
      <c r="ALM243" s="49"/>
      <c r="ALN243" s="49"/>
      <c r="ALO243" s="99"/>
      <c r="ALP243" s="98"/>
      <c r="ALQ243" s="49"/>
      <c r="ALR243" s="405"/>
      <c r="ALS243" s="405"/>
      <c r="ALT243" s="277"/>
      <c r="ALU243" s="277"/>
      <c r="ALV243" s="277"/>
      <c r="ALW243" s="277"/>
      <c r="ALX243" s="277"/>
      <c r="ALY243" s="277"/>
      <c r="ALZ243" s="277"/>
      <c r="AMA243" s="277"/>
      <c r="AMB243" s="402"/>
      <c r="AMC243" s="404"/>
      <c r="AMD243" s="49"/>
      <c r="AME243" s="49"/>
      <c r="AMF243" s="49"/>
      <c r="AMG243" s="99"/>
      <c r="AMH243" s="98"/>
      <c r="AMI243" s="49"/>
      <c r="AMJ243" s="405"/>
      <c r="AMK243" s="405"/>
      <c r="AML243" s="277"/>
      <c r="AMM243" s="277"/>
      <c r="AMN243" s="277"/>
      <c r="AMO243" s="277"/>
      <c r="AMP243" s="277"/>
      <c r="AMQ243" s="277"/>
      <c r="AMR243" s="277"/>
      <c r="AMS243" s="277"/>
      <c r="AMT243" s="402"/>
      <c r="AMU243" s="404"/>
      <c r="AMV243" s="49"/>
      <c r="AMW243" s="49"/>
      <c r="AMX243" s="49"/>
      <c r="AMY243" s="99"/>
      <c r="AMZ243" s="98"/>
      <c r="ANA243" s="49"/>
      <c r="ANB243" s="405"/>
      <c r="ANC243" s="405"/>
      <c r="AND243" s="277"/>
      <c r="ANE243" s="277"/>
      <c r="ANF243" s="277"/>
      <c r="ANG243" s="277"/>
      <c r="ANH243" s="277"/>
      <c r="ANI243" s="277"/>
      <c r="ANJ243" s="277"/>
      <c r="ANK243" s="277"/>
      <c r="ANL243" s="402"/>
      <c r="ANM243" s="404"/>
      <c r="ANN243" s="49"/>
      <c r="ANO243" s="49"/>
      <c r="ANP243" s="49"/>
      <c r="ANQ243" s="99"/>
      <c r="ANR243" s="98"/>
      <c r="ANS243" s="49"/>
      <c r="ANT243" s="405"/>
      <c r="ANU243" s="405"/>
      <c r="ANV243" s="277"/>
      <c r="ANW243" s="277"/>
      <c r="ANX243" s="277"/>
      <c r="ANY243" s="277"/>
      <c r="ANZ243" s="277"/>
      <c r="AOA243" s="277"/>
      <c r="AOB243" s="277"/>
      <c r="AOC243" s="277"/>
      <c r="AOD243" s="402"/>
      <c r="AOE243" s="404"/>
      <c r="AOF243" s="49"/>
      <c r="AOG243" s="49"/>
      <c r="AOH243" s="49"/>
      <c r="AOI243" s="99"/>
      <c r="AOJ243" s="98"/>
      <c r="AOK243" s="49"/>
      <c r="AOL243" s="405"/>
      <c r="AOM243" s="405"/>
      <c r="AON243" s="277"/>
      <c r="AOO243" s="277"/>
      <c r="AOP243" s="277"/>
      <c r="AOQ243" s="277"/>
      <c r="AOR243" s="277"/>
      <c r="AOS243" s="277"/>
      <c r="AOT243" s="277"/>
      <c r="AOU243" s="277"/>
      <c r="AOV243" s="402"/>
      <c r="AOW243" s="404"/>
      <c r="AOX243" s="49"/>
      <c r="AOY243" s="49"/>
      <c r="AOZ243" s="49"/>
      <c r="APA243" s="99"/>
      <c r="APB243" s="98"/>
      <c r="APC243" s="49"/>
      <c r="APD243" s="405"/>
      <c r="APE243" s="405"/>
      <c r="APF243" s="277"/>
      <c r="APG243" s="277"/>
      <c r="APH243" s="277"/>
      <c r="API243" s="277"/>
      <c r="APJ243" s="277"/>
      <c r="APK243" s="277"/>
      <c r="APL243" s="277"/>
      <c r="APM243" s="277"/>
      <c r="APN243" s="402"/>
      <c r="APO243" s="404"/>
      <c r="APP243" s="49"/>
      <c r="APQ243" s="49"/>
      <c r="APR243" s="49"/>
      <c r="APS243" s="99"/>
      <c r="APT243" s="98"/>
      <c r="APU243" s="49"/>
      <c r="APV243" s="405"/>
      <c r="APW243" s="405"/>
      <c r="APX243" s="277"/>
      <c r="APY243" s="277"/>
      <c r="APZ243" s="277"/>
      <c r="AQA243" s="277"/>
      <c r="AQB243" s="277"/>
      <c r="AQC243" s="277"/>
      <c r="AQD243" s="277"/>
      <c r="AQE243" s="277"/>
      <c r="AQF243" s="402"/>
      <c r="AQG243" s="404"/>
      <c r="AQH243" s="49"/>
      <c r="AQI243" s="49"/>
      <c r="AQJ243" s="49"/>
      <c r="AQK243" s="99"/>
      <c r="AQL243" s="98"/>
      <c r="AQM243" s="49"/>
      <c r="AQN243" s="405"/>
      <c r="AQO243" s="405"/>
      <c r="AQP243" s="277"/>
      <c r="AQQ243" s="277"/>
      <c r="AQR243" s="277"/>
      <c r="AQS243" s="277"/>
      <c r="AQT243" s="277"/>
      <c r="AQU243" s="277"/>
      <c r="AQV243" s="277"/>
      <c r="AQW243" s="277"/>
      <c r="AQX243" s="402"/>
      <c r="AQY243" s="404"/>
      <c r="AQZ243" s="49"/>
      <c r="ARA243" s="49"/>
      <c r="ARB243" s="49"/>
      <c r="ARC243" s="99"/>
      <c r="ARD243" s="98"/>
      <c r="ARE243" s="49"/>
      <c r="ARF243" s="405"/>
      <c r="ARG243" s="405"/>
      <c r="ARH243" s="277"/>
      <c r="ARI243" s="277"/>
      <c r="ARJ243" s="277"/>
      <c r="ARK243" s="277"/>
      <c r="ARL243" s="277"/>
      <c r="ARM243" s="277"/>
      <c r="ARN243" s="277"/>
      <c r="ARO243" s="277"/>
      <c r="ARP243" s="402"/>
      <c r="ARQ243" s="404"/>
      <c r="ARR243" s="49"/>
      <c r="ARS243" s="49"/>
      <c r="ART243" s="49"/>
      <c r="ARU243" s="99"/>
      <c r="ARV243" s="98"/>
      <c r="ARW243" s="49"/>
      <c r="ARX243" s="405"/>
      <c r="ARY243" s="405"/>
      <c r="ARZ243" s="277"/>
      <c r="ASA243" s="277"/>
      <c r="ASB243" s="277"/>
      <c r="ASC243" s="277"/>
      <c r="ASD243" s="277"/>
      <c r="ASE243" s="277"/>
      <c r="ASF243" s="277"/>
      <c r="ASG243" s="277"/>
      <c r="ASH243" s="402"/>
      <c r="ASI243" s="404"/>
      <c r="ASJ243" s="49"/>
      <c r="ASK243" s="49"/>
      <c r="ASL243" s="49"/>
      <c r="ASM243" s="99"/>
      <c r="ASN243" s="98"/>
      <c r="ASO243" s="49"/>
      <c r="ASP243" s="405"/>
      <c r="ASQ243" s="405"/>
      <c r="ASR243" s="277"/>
      <c r="ASS243" s="277"/>
      <c r="AST243" s="277"/>
      <c r="ASU243" s="277"/>
      <c r="ASV243" s="277"/>
      <c r="ASW243" s="277"/>
      <c r="ASX243" s="277"/>
      <c r="ASY243" s="277"/>
      <c r="ASZ243" s="402"/>
      <c r="ATA243" s="404"/>
      <c r="ATB243" s="49"/>
      <c r="ATC243" s="49"/>
      <c r="ATD243" s="49"/>
      <c r="ATE243" s="99"/>
      <c r="ATF243" s="98"/>
      <c r="ATG243" s="49"/>
      <c r="ATH243" s="405"/>
      <c r="ATI243" s="405"/>
      <c r="ATJ243" s="277"/>
      <c r="ATK243" s="277"/>
      <c r="ATL243" s="277"/>
      <c r="ATM243" s="277"/>
      <c r="ATN243" s="277"/>
      <c r="ATO243" s="277"/>
      <c r="ATP243" s="277"/>
      <c r="ATQ243" s="277"/>
      <c r="ATR243" s="402"/>
      <c r="ATS243" s="404"/>
      <c r="ATT243" s="49"/>
      <c r="ATU243" s="49"/>
      <c r="ATV243" s="49"/>
      <c r="ATW243" s="99"/>
      <c r="ATX243" s="98"/>
      <c r="ATY243" s="49"/>
      <c r="ATZ243" s="405"/>
      <c r="AUA243" s="405"/>
      <c r="AUB243" s="277"/>
      <c r="AUC243" s="277"/>
      <c r="AUD243" s="277"/>
      <c r="AUE243" s="277"/>
      <c r="AUF243" s="277"/>
      <c r="AUG243" s="277"/>
      <c r="AUH243" s="277"/>
      <c r="AUI243" s="277"/>
      <c r="AUJ243" s="402"/>
      <c r="AUK243" s="404"/>
      <c r="AUL243" s="49"/>
      <c r="AUM243" s="49"/>
      <c r="AUN243" s="49"/>
      <c r="AUO243" s="99"/>
      <c r="AUP243" s="98"/>
      <c r="AUQ243" s="49"/>
      <c r="AUR243" s="405"/>
      <c r="AUS243" s="405"/>
      <c r="AUT243" s="277"/>
      <c r="AUU243" s="277"/>
      <c r="AUV243" s="277"/>
      <c r="AUW243" s="277"/>
      <c r="AUX243" s="277"/>
      <c r="AUY243" s="277"/>
      <c r="AUZ243" s="277"/>
      <c r="AVA243" s="277"/>
      <c r="AVB243" s="402"/>
      <c r="AVC243" s="404"/>
      <c r="AVD243" s="49"/>
      <c r="AVE243" s="49"/>
      <c r="AVF243" s="49"/>
      <c r="AVG243" s="99"/>
      <c r="AVH243" s="98"/>
      <c r="AVI243" s="49"/>
      <c r="AVJ243" s="405"/>
      <c r="AVK243" s="405"/>
      <c r="AVL243" s="277"/>
      <c r="AVM243" s="277"/>
      <c r="AVN243" s="277"/>
      <c r="AVO243" s="277"/>
      <c r="AVP243" s="277"/>
      <c r="AVQ243" s="277"/>
      <c r="AVR243" s="277"/>
      <c r="AVS243" s="277"/>
      <c r="AVT243" s="402"/>
      <c r="AVU243" s="404"/>
      <c r="AVV243" s="49"/>
      <c r="AVW243" s="49"/>
      <c r="AVX243" s="49"/>
      <c r="AVY243" s="99"/>
      <c r="AVZ243" s="98"/>
      <c r="AWA243" s="49"/>
      <c r="AWB243" s="405"/>
      <c r="AWC243" s="405"/>
      <c r="AWD243" s="277"/>
      <c r="AWE243" s="277"/>
      <c r="AWF243" s="277"/>
      <c r="AWG243" s="277"/>
      <c r="AWH243" s="277"/>
      <c r="AWI243" s="277"/>
      <c r="AWJ243" s="277"/>
      <c r="AWK243" s="277"/>
      <c r="AWL243" s="402"/>
      <c r="AWM243" s="404"/>
      <c r="AWN243" s="49"/>
      <c r="AWO243" s="49"/>
      <c r="AWP243" s="49"/>
      <c r="AWQ243" s="99"/>
      <c r="AWR243" s="98"/>
      <c r="AWS243" s="49"/>
      <c r="AWT243" s="405"/>
      <c r="AWU243" s="405"/>
      <c r="AWV243" s="277"/>
      <c r="AWW243" s="277"/>
      <c r="AWX243" s="277"/>
      <c r="AWY243" s="277"/>
      <c r="AWZ243" s="277"/>
      <c r="AXA243" s="277"/>
      <c r="AXB243" s="277"/>
      <c r="AXC243" s="277"/>
      <c r="AXD243" s="402"/>
      <c r="AXE243" s="404"/>
      <c r="AXF243" s="49"/>
      <c r="AXG243" s="49"/>
      <c r="AXH243" s="49"/>
      <c r="AXI243" s="99"/>
      <c r="AXJ243" s="98"/>
      <c r="AXK243" s="49"/>
      <c r="AXL243" s="405"/>
      <c r="AXM243" s="405"/>
      <c r="AXN243" s="277"/>
      <c r="AXO243" s="277"/>
      <c r="AXP243" s="277"/>
      <c r="AXQ243" s="277"/>
      <c r="AXR243" s="277"/>
      <c r="AXS243" s="277"/>
      <c r="AXT243" s="277"/>
      <c r="AXU243" s="277"/>
      <c r="AXV243" s="402"/>
      <c r="AXW243" s="404"/>
      <c r="AXX243" s="49"/>
      <c r="AXY243" s="49"/>
      <c r="AXZ243" s="49"/>
      <c r="AYA243" s="99"/>
      <c r="AYB243" s="98"/>
      <c r="AYC243" s="49"/>
      <c r="AYD243" s="405"/>
      <c r="AYE243" s="405"/>
      <c r="AYF243" s="277"/>
      <c r="AYG243" s="277"/>
      <c r="AYH243" s="277"/>
      <c r="AYI243" s="277"/>
      <c r="AYJ243" s="277"/>
      <c r="AYK243" s="277"/>
      <c r="AYL243" s="277"/>
      <c r="AYM243" s="277"/>
      <c r="AYN243" s="402"/>
      <c r="AYO243" s="404"/>
      <c r="AYP243" s="49"/>
      <c r="AYQ243" s="49"/>
      <c r="AYR243" s="49"/>
      <c r="AYS243" s="99"/>
      <c r="AYT243" s="98"/>
      <c r="AYU243" s="49"/>
      <c r="AYV243" s="405"/>
      <c r="AYW243" s="405"/>
      <c r="AYX243" s="277"/>
      <c r="AYY243" s="277"/>
      <c r="AYZ243" s="277"/>
      <c r="AZA243" s="277"/>
      <c r="AZB243" s="277"/>
      <c r="AZC243" s="277"/>
      <c r="AZD243" s="277"/>
      <c r="AZE243" s="277"/>
      <c r="AZF243" s="402"/>
      <c r="AZG243" s="404"/>
      <c r="AZH243" s="49"/>
      <c r="AZI243" s="49"/>
      <c r="AZJ243" s="49"/>
      <c r="AZK243" s="99"/>
      <c r="AZL243" s="98"/>
      <c r="AZM243" s="49"/>
      <c r="AZN243" s="405"/>
      <c r="AZO243" s="405"/>
      <c r="AZP243" s="277"/>
      <c r="AZQ243" s="277"/>
      <c r="AZR243" s="277"/>
      <c r="AZS243" s="277"/>
      <c r="AZT243" s="277"/>
      <c r="AZU243" s="277"/>
      <c r="AZV243" s="277"/>
      <c r="AZW243" s="277"/>
      <c r="AZX243" s="402"/>
      <c r="AZY243" s="404"/>
      <c r="AZZ243" s="49"/>
      <c r="BAA243" s="49"/>
      <c r="BAB243" s="49"/>
      <c r="BAC243" s="99"/>
      <c r="BAD243" s="98"/>
      <c r="BAE243" s="49"/>
      <c r="BAF243" s="405"/>
      <c r="BAG243" s="405"/>
      <c r="BAH243" s="277"/>
      <c r="BAI243" s="277"/>
      <c r="BAJ243" s="277"/>
      <c r="BAK243" s="277"/>
      <c r="BAL243" s="277"/>
      <c r="BAM243" s="277"/>
      <c r="BAN243" s="277"/>
      <c r="BAO243" s="277"/>
      <c r="BAP243" s="402"/>
      <c r="BAQ243" s="404"/>
      <c r="BAR243" s="49"/>
      <c r="BAS243" s="49"/>
      <c r="BAT243" s="49"/>
      <c r="BAU243" s="99"/>
      <c r="BAV243" s="98"/>
      <c r="BAW243" s="49"/>
      <c r="BAX243" s="405"/>
      <c r="BAY243" s="405"/>
      <c r="BAZ243" s="277"/>
      <c r="BBA243" s="277"/>
      <c r="BBB243" s="277"/>
      <c r="BBC243" s="277"/>
      <c r="BBD243" s="277"/>
      <c r="BBE243" s="277"/>
      <c r="BBF243" s="277"/>
      <c r="BBG243" s="277"/>
      <c r="BBH243" s="402"/>
      <c r="BBI243" s="404"/>
      <c r="BBJ243" s="49"/>
      <c r="BBK243" s="49"/>
      <c r="BBL243" s="49"/>
      <c r="BBM243" s="99"/>
      <c r="BBN243" s="98"/>
      <c r="BBO243" s="49"/>
      <c r="BBP243" s="405"/>
      <c r="BBQ243" s="405"/>
      <c r="BBR243" s="277"/>
      <c r="BBS243" s="277"/>
      <c r="BBT243" s="277"/>
      <c r="BBU243" s="277"/>
      <c r="BBV243" s="277"/>
      <c r="BBW243" s="277"/>
      <c r="BBX243" s="277"/>
      <c r="BBY243" s="277"/>
      <c r="BBZ243" s="402"/>
      <c r="BCA243" s="404"/>
      <c r="BCB243" s="49"/>
      <c r="BCC243" s="49"/>
      <c r="BCD243" s="49"/>
      <c r="BCE243" s="99"/>
      <c r="BCF243" s="98"/>
      <c r="BCG243" s="49"/>
      <c r="BCH243" s="405"/>
      <c r="BCI243" s="405"/>
      <c r="BCJ243" s="277"/>
      <c r="BCK243" s="277"/>
      <c r="BCL243" s="277"/>
      <c r="BCM243" s="277"/>
      <c r="BCN243" s="277"/>
      <c r="BCO243" s="277"/>
      <c r="BCP243" s="277"/>
      <c r="BCQ243" s="277"/>
      <c r="BCR243" s="402"/>
      <c r="BCS243" s="404"/>
      <c r="BCT243" s="49"/>
      <c r="BCU243" s="49"/>
      <c r="BCV243" s="49"/>
      <c r="BCW243" s="99"/>
      <c r="BCX243" s="98"/>
      <c r="BCY243" s="49"/>
      <c r="BCZ243" s="405"/>
      <c r="BDA243" s="405"/>
      <c r="BDB243" s="277"/>
      <c r="BDC243" s="277"/>
      <c r="BDD243" s="277"/>
      <c r="BDE243" s="277"/>
      <c r="BDF243" s="277"/>
      <c r="BDG243" s="277"/>
      <c r="BDH243" s="277"/>
      <c r="BDI243" s="277"/>
      <c r="BDJ243" s="402"/>
      <c r="BDK243" s="404"/>
      <c r="BDL243" s="49"/>
      <c r="BDM243" s="49"/>
      <c r="BDN243" s="49"/>
      <c r="BDO243" s="99"/>
      <c r="BDP243" s="98"/>
      <c r="BDQ243" s="49"/>
      <c r="BDR243" s="405"/>
      <c r="BDS243" s="405"/>
      <c r="BDT243" s="277"/>
      <c r="BDU243" s="277"/>
      <c r="BDV243" s="277"/>
      <c r="BDW243" s="277"/>
      <c r="BDX243" s="277"/>
      <c r="BDY243" s="277"/>
      <c r="BDZ243" s="277"/>
      <c r="BEA243" s="277"/>
      <c r="BEB243" s="402"/>
      <c r="BEC243" s="404"/>
      <c r="BED243" s="49"/>
      <c r="BEE243" s="49"/>
      <c r="BEF243" s="49"/>
      <c r="BEG243" s="99"/>
      <c r="BEH243" s="98"/>
      <c r="BEI243" s="49"/>
      <c r="BEJ243" s="405"/>
      <c r="BEK243" s="405"/>
      <c r="BEL243" s="277"/>
      <c r="BEM243" s="277"/>
      <c r="BEN243" s="277"/>
      <c r="BEO243" s="277"/>
      <c r="BEP243" s="277"/>
      <c r="BEQ243" s="277"/>
      <c r="BER243" s="277"/>
      <c r="BES243" s="277"/>
      <c r="BET243" s="402"/>
      <c r="BEU243" s="404"/>
      <c r="BEV243" s="49"/>
      <c r="BEW243" s="49"/>
      <c r="BEX243" s="49"/>
      <c r="BEY243" s="99"/>
      <c r="BEZ243" s="98"/>
      <c r="BFA243" s="49"/>
      <c r="BFB243" s="405"/>
      <c r="BFC243" s="405"/>
      <c r="BFD243" s="277"/>
      <c r="BFE243" s="277"/>
      <c r="BFF243" s="277"/>
      <c r="BFG243" s="277"/>
      <c r="BFH243" s="277"/>
      <c r="BFI243" s="277"/>
      <c r="BFJ243" s="277"/>
      <c r="BFK243" s="277"/>
      <c r="BFL243" s="402"/>
      <c r="BFM243" s="404"/>
      <c r="BFN243" s="49"/>
      <c r="BFO243" s="49"/>
      <c r="BFP243" s="49"/>
      <c r="BFQ243" s="99"/>
      <c r="BFR243" s="98"/>
      <c r="BFS243" s="49"/>
      <c r="BFT243" s="405"/>
      <c r="BFU243" s="405"/>
      <c r="BFV243" s="277"/>
      <c r="BFW243" s="277"/>
      <c r="BFX243" s="277"/>
      <c r="BFY243" s="277"/>
      <c r="BFZ243" s="277"/>
      <c r="BGA243" s="277"/>
      <c r="BGB243" s="277"/>
      <c r="BGC243" s="277"/>
      <c r="BGD243" s="402"/>
      <c r="BGE243" s="404"/>
      <c r="BGF243" s="49"/>
      <c r="BGG243" s="49"/>
      <c r="BGH243" s="49"/>
      <c r="BGI243" s="99"/>
      <c r="BGJ243" s="98"/>
      <c r="BGK243" s="49"/>
      <c r="BGL243" s="405"/>
      <c r="BGM243" s="405"/>
      <c r="BGN243" s="277"/>
      <c r="BGO243" s="277"/>
      <c r="BGP243" s="277"/>
      <c r="BGQ243" s="277"/>
      <c r="BGR243" s="277"/>
      <c r="BGS243" s="277"/>
      <c r="BGT243" s="277"/>
      <c r="BGU243" s="277"/>
      <c r="BGV243" s="402"/>
      <c r="BGW243" s="404"/>
      <c r="BGX243" s="49"/>
      <c r="BGY243" s="49"/>
      <c r="BGZ243" s="49"/>
      <c r="BHA243" s="99"/>
      <c r="BHB243" s="98"/>
      <c r="BHC243" s="49"/>
      <c r="BHD243" s="405"/>
      <c r="BHE243" s="405"/>
      <c r="BHF243" s="277"/>
      <c r="BHG243" s="277"/>
      <c r="BHH243" s="277"/>
      <c r="BHI243" s="277"/>
      <c r="BHJ243" s="277"/>
      <c r="BHK243" s="277"/>
      <c r="BHL243" s="277"/>
      <c r="BHM243" s="277"/>
      <c r="BHN243" s="402"/>
      <c r="BHO243" s="404"/>
      <c r="BHP243" s="49"/>
      <c r="BHQ243" s="49"/>
      <c r="BHR243" s="49"/>
      <c r="BHS243" s="99"/>
      <c r="BHT243" s="98"/>
      <c r="BHU243" s="49"/>
      <c r="BHV243" s="405"/>
      <c r="BHW243" s="405"/>
      <c r="BHX243" s="277"/>
      <c r="BHY243" s="277"/>
      <c r="BHZ243" s="277"/>
      <c r="BIA243" s="277"/>
      <c r="BIB243" s="277"/>
      <c r="BIC243" s="277"/>
      <c r="BID243" s="277"/>
      <c r="BIE243" s="277"/>
      <c r="BIF243" s="402"/>
      <c r="BIG243" s="404"/>
      <c r="BIH243" s="49"/>
      <c r="BII243" s="49"/>
      <c r="BIJ243" s="49"/>
      <c r="BIK243" s="99"/>
      <c r="BIL243" s="98"/>
      <c r="BIM243" s="49"/>
      <c r="BIN243" s="405"/>
      <c r="BIO243" s="405"/>
      <c r="BIP243" s="277"/>
      <c r="BIQ243" s="277"/>
      <c r="BIR243" s="277"/>
      <c r="BIS243" s="277"/>
      <c r="BIT243" s="277"/>
      <c r="BIU243" s="277"/>
      <c r="BIV243" s="277"/>
      <c r="BIW243" s="277"/>
      <c r="BIX243" s="402"/>
      <c r="BIY243" s="404"/>
      <c r="BIZ243" s="49"/>
      <c r="BJA243" s="49"/>
      <c r="BJB243" s="49"/>
      <c r="BJC243" s="99"/>
      <c r="BJD243" s="98"/>
      <c r="BJE243" s="49"/>
      <c r="BJF243" s="405"/>
      <c r="BJG243" s="405"/>
      <c r="BJH243" s="277"/>
      <c r="BJI243" s="277"/>
      <c r="BJJ243" s="277"/>
      <c r="BJK243" s="277"/>
      <c r="BJL243" s="277"/>
      <c r="BJM243" s="277"/>
      <c r="BJN243" s="277"/>
      <c r="BJO243" s="277"/>
      <c r="BJP243" s="402"/>
      <c r="BJQ243" s="404"/>
      <c r="BJR243" s="49"/>
      <c r="BJS243" s="49"/>
      <c r="BJT243" s="49"/>
      <c r="BJU243" s="99"/>
      <c r="BJV243" s="98"/>
      <c r="BJW243" s="49"/>
      <c r="BJX243" s="405"/>
      <c r="BJY243" s="405"/>
      <c r="BJZ243" s="277"/>
      <c r="BKA243" s="277"/>
      <c r="BKB243" s="277"/>
      <c r="BKC243" s="277"/>
      <c r="BKD243" s="277"/>
      <c r="BKE243" s="277"/>
      <c r="BKF243" s="277"/>
      <c r="BKG243" s="277"/>
      <c r="BKH243" s="402"/>
      <c r="BKI243" s="404"/>
      <c r="BKJ243" s="49"/>
      <c r="BKK243" s="49"/>
      <c r="BKL243" s="49"/>
      <c r="BKM243" s="99"/>
      <c r="BKN243" s="98"/>
      <c r="BKO243" s="49"/>
      <c r="BKP243" s="405"/>
      <c r="BKQ243" s="405"/>
      <c r="BKR243" s="277"/>
      <c r="BKS243" s="277"/>
      <c r="BKT243" s="277"/>
      <c r="BKU243" s="277"/>
      <c r="BKV243" s="277"/>
      <c r="BKW243" s="277"/>
      <c r="BKX243" s="277"/>
      <c r="BKY243" s="277"/>
      <c r="BKZ243" s="402"/>
      <c r="BLA243" s="404"/>
      <c r="BLB243" s="49"/>
      <c r="BLC243" s="49"/>
      <c r="BLD243" s="49"/>
      <c r="BLE243" s="99"/>
      <c r="BLF243" s="98"/>
      <c r="BLG243" s="49"/>
      <c r="BLH243" s="405"/>
      <c r="BLI243" s="405"/>
      <c r="BLJ243" s="277"/>
      <c r="BLK243" s="277"/>
      <c r="BLL243" s="277"/>
      <c r="BLM243" s="277"/>
      <c r="BLN243" s="277"/>
      <c r="BLO243" s="277"/>
      <c r="BLP243" s="277"/>
      <c r="BLQ243" s="277"/>
      <c r="BLR243" s="402"/>
      <c r="BLS243" s="404"/>
      <c r="BLT243" s="49"/>
      <c r="BLU243" s="49"/>
      <c r="BLV243" s="49"/>
      <c r="BLW243" s="99"/>
      <c r="BLX243" s="98"/>
      <c r="BLY243" s="49"/>
      <c r="BLZ243" s="405"/>
      <c r="BMA243" s="405"/>
      <c r="BMB243" s="277"/>
      <c r="BMC243" s="277"/>
      <c r="BMD243" s="277"/>
      <c r="BME243" s="277"/>
      <c r="BMF243" s="277"/>
      <c r="BMG243" s="277"/>
      <c r="BMH243" s="277"/>
      <c r="BMI243" s="277"/>
      <c r="BMJ243" s="402"/>
      <c r="BMK243" s="404"/>
      <c r="BML243" s="49"/>
      <c r="BMM243" s="49"/>
      <c r="BMN243" s="49"/>
      <c r="BMO243" s="99"/>
      <c r="BMP243" s="98"/>
      <c r="BMQ243" s="49"/>
      <c r="BMR243" s="405"/>
      <c r="BMS243" s="405"/>
      <c r="BMT243" s="277"/>
      <c r="BMU243" s="277"/>
      <c r="BMV243" s="277"/>
      <c r="BMW243" s="277"/>
      <c r="BMX243" s="277"/>
      <c r="BMY243" s="277"/>
      <c r="BMZ243" s="277"/>
      <c r="BNA243" s="277"/>
      <c r="BNB243" s="402"/>
      <c r="BNC243" s="404"/>
      <c r="BND243" s="49"/>
      <c r="BNE243" s="49"/>
      <c r="BNF243" s="49"/>
      <c r="BNG243" s="99"/>
      <c r="BNH243" s="98"/>
      <c r="BNI243" s="49"/>
      <c r="BNJ243" s="405"/>
      <c r="BNK243" s="405"/>
      <c r="BNL243" s="277"/>
      <c r="BNM243" s="277"/>
      <c r="BNN243" s="277"/>
      <c r="BNO243" s="277"/>
      <c r="BNP243" s="277"/>
      <c r="BNQ243" s="277"/>
      <c r="BNR243" s="277"/>
      <c r="BNS243" s="277"/>
      <c r="BNT243" s="402"/>
      <c r="BNU243" s="404"/>
      <c r="BNV243" s="49"/>
      <c r="BNW243" s="49"/>
      <c r="BNX243" s="49"/>
      <c r="BNY243" s="99"/>
      <c r="BNZ243" s="98"/>
      <c r="BOA243" s="49"/>
      <c r="BOB243" s="405"/>
      <c r="BOC243" s="405"/>
      <c r="BOD243" s="277"/>
      <c r="BOE243" s="277"/>
      <c r="BOF243" s="277"/>
      <c r="BOG243" s="277"/>
      <c r="BOH243" s="277"/>
      <c r="BOI243" s="277"/>
      <c r="BOJ243" s="277"/>
      <c r="BOK243" s="277"/>
      <c r="BOL243" s="402"/>
      <c r="BOM243" s="404"/>
      <c r="BON243" s="49"/>
      <c r="BOO243" s="49"/>
      <c r="BOP243" s="49"/>
      <c r="BOQ243" s="99"/>
      <c r="BOR243" s="98"/>
      <c r="BOS243" s="49"/>
      <c r="BOT243" s="405"/>
      <c r="BOU243" s="405"/>
      <c r="BOV243" s="277"/>
      <c r="BOW243" s="277"/>
      <c r="BOX243" s="277"/>
      <c r="BOY243" s="277"/>
      <c r="BOZ243" s="277"/>
      <c r="BPA243" s="277"/>
      <c r="BPB243" s="277"/>
      <c r="BPC243" s="277"/>
      <c r="BPD243" s="402"/>
      <c r="BPE243" s="404"/>
      <c r="BPF243" s="49"/>
      <c r="BPG243" s="49"/>
      <c r="BPH243" s="49"/>
      <c r="BPI243" s="99"/>
      <c r="BPJ243" s="98"/>
      <c r="BPK243" s="49"/>
      <c r="BPL243" s="405"/>
      <c r="BPM243" s="405"/>
      <c r="BPN243" s="277"/>
      <c r="BPO243" s="277"/>
      <c r="BPP243" s="277"/>
      <c r="BPQ243" s="277"/>
      <c r="BPR243" s="277"/>
      <c r="BPS243" s="277"/>
      <c r="BPT243" s="277"/>
      <c r="BPU243" s="277"/>
      <c r="BPV243" s="402"/>
      <c r="BPW243" s="404"/>
      <c r="BPX243" s="49"/>
      <c r="BPY243" s="49"/>
      <c r="BPZ243" s="49"/>
      <c r="BQA243" s="99"/>
      <c r="BQB243" s="98"/>
      <c r="BQC243" s="49"/>
      <c r="BQD243" s="405"/>
      <c r="BQE243" s="405"/>
      <c r="BQF243" s="277"/>
      <c r="BQG243" s="277"/>
      <c r="BQH243" s="277"/>
      <c r="BQI243" s="277"/>
      <c r="BQJ243" s="277"/>
      <c r="BQK243" s="277"/>
      <c r="BQL243" s="277"/>
      <c r="BQM243" s="277"/>
      <c r="BQN243" s="402"/>
      <c r="BQO243" s="404"/>
      <c r="BQP243" s="49"/>
      <c r="BQQ243" s="49"/>
      <c r="BQR243" s="49"/>
      <c r="BQS243" s="99"/>
      <c r="BQT243" s="98"/>
      <c r="BQU243" s="49"/>
      <c r="BQV243" s="405"/>
      <c r="BQW243" s="405"/>
      <c r="BQX243" s="277"/>
      <c r="BQY243" s="277"/>
      <c r="BQZ243" s="277"/>
      <c r="BRA243" s="277"/>
      <c r="BRB243" s="277"/>
      <c r="BRC243" s="277"/>
      <c r="BRD243" s="277"/>
      <c r="BRE243" s="277"/>
      <c r="BRF243" s="402"/>
      <c r="BRG243" s="404"/>
      <c r="BRH243" s="49"/>
      <c r="BRI243" s="49"/>
      <c r="BRJ243" s="49"/>
      <c r="BRK243" s="99"/>
      <c r="BRL243" s="98"/>
      <c r="BRM243" s="49"/>
      <c r="BRN243" s="405"/>
      <c r="BRO243" s="405"/>
      <c r="BRP243" s="277"/>
      <c r="BRQ243" s="277"/>
      <c r="BRR243" s="277"/>
      <c r="BRS243" s="277"/>
      <c r="BRT243" s="277"/>
      <c r="BRU243" s="277"/>
      <c r="BRV243" s="277"/>
      <c r="BRW243" s="277"/>
      <c r="BRX243" s="402"/>
      <c r="BRY243" s="404"/>
      <c r="BRZ243" s="49"/>
      <c r="BSA243" s="49"/>
      <c r="BSB243" s="49"/>
      <c r="BSC243" s="99"/>
      <c r="BSD243" s="98"/>
      <c r="BSE243" s="49"/>
      <c r="BSF243" s="405"/>
      <c r="BSG243" s="405"/>
      <c r="BSH243" s="277"/>
      <c r="BSI243" s="277"/>
      <c r="BSJ243" s="277"/>
      <c r="BSK243" s="277"/>
      <c r="BSL243" s="277"/>
      <c r="BSM243" s="277"/>
      <c r="BSN243" s="277"/>
      <c r="BSO243" s="277"/>
      <c r="BSP243" s="402"/>
      <c r="BSQ243" s="404"/>
      <c r="BSR243" s="49"/>
      <c r="BSS243" s="49"/>
      <c r="BST243" s="49"/>
      <c r="BSU243" s="99"/>
      <c r="BSV243" s="98"/>
      <c r="BSW243" s="49"/>
      <c r="BSX243" s="405"/>
      <c r="BSY243" s="405"/>
      <c r="BSZ243" s="277"/>
      <c r="BTA243" s="277"/>
      <c r="BTB243" s="277"/>
      <c r="BTC243" s="277"/>
      <c r="BTD243" s="277"/>
      <c r="BTE243" s="277"/>
      <c r="BTF243" s="277"/>
      <c r="BTG243" s="277"/>
      <c r="BTH243" s="402"/>
      <c r="BTI243" s="404"/>
      <c r="BTJ243" s="49"/>
      <c r="BTK243" s="49"/>
      <c r="BTL243" s="49"/>
      <c r="BTM243" s="99"/>
      <c r="BTN243" s="98"/>
      <c r="BTO243" s="49"/>
      <c r="BTP243" s="405"/>
      <c r="BTQ243" s="405"/>
      <c r="BTR243" s="277"/>
      <c r="BTS243" s="277"/>
      <c r="BTT243" s="277"/>
      <c r="BTU243" s="277"/>
      <c r="BTV243" s="277"/>
      <c r="BTW243" s="277"/>
      <c r="BTX243" s="277"/>
      <c r="BTY243" s="277"/>
      <c r="BTZ243" s="402"/>
      <c r="BUA243" s="404"/>
      <c r="BUB243" s="49"/>
      <c r="BUC243" s="49"/>
      <c r="BUD243" s="49"/>
      <c r="BUE243" s="99"/>
      <c r="BUF243" s="98"/>
      <c r="BUG243" s="49"/>
      <c r="BUH243" s="405"/>
      <c r="BUI243" s="405"/>
      <c r="BUJ243" s="277"/>
      <c r="BUK243" s="277"/>
      <c r="BUL243" s="277"/>
      <c r="BUM243" s="277"/>
      <c r="BUN243" s="277"/>
      <c r="BUO243" s="277"/>
      <c r="BUP243" s="277"/>
      <c r="BUQ243" s="277"/>
      <c r="BUR243" s="402"/>
      <c r="BUS243" s="404"/>
      <c r="BUT243" s="49"/>
      <c r="BUU243" s="49"/>
      <c r="BUV243" s="49"/>
      <c r="BUW243" s="99"/>
      <c r="BUX243" s="98"/>
      <c r="BUY243" s="49"/>
      <c r="BUZ243" s="405"/>
      <c r="BVA243" s="405"/>
      <c r="BVB243" s="277"/>
      <c r="BVC243" s="277"/>
      <c r="BVD243" s="277"/>
      <c r="BVE243" s="277"/>
      <c r="BVF243" s="277"/>
      <c r="BVG243" s="277"/>
      <c r="BVH243" s="277"/>
      <c r="BVI243" s="277"/>
      <c r="BVJ243" s="402"/>
      <c r="BVK243" s="404"/>
      <c r="BVL243" s="49"/>
      <c r="BVM243" s="49"/>
      <c r="BVN243" s="49"/>
      <c r="BVO243" s="99"/>
      <c r="BVP243" s="98"/>
      <c r="BVQ243" s="49"/>
      <c r="BVR243" s="405"/>
      <c r="BVS243" s="405"/>
      <c r="BVT243" s="277"/>
      <c r="BVU243" s="277"/>
      <c r="BVV243" s="277"/>
      <c r="BVW243" s="277"/>
      <c r="BVX243" s="277"/>
      <c r="BVY243" s="277"/>
      <c r="BVZ243" s="277"/>
      <c r="BWA243" s="277"/>
      <c r="BWB243" s="402"/>
      <c r="BWC243" s="404"/>
      <c r="BWD243" s="49"/>
      <c r="BWE243" s="49"/>
      <c r="BWF243" s="49"/>
      <c r="BWG243" s="99"/>
      <c r="BWH243" s="98"/>
      <c r="BWI243" s="49"/>
      <c r="BWJ243" s="405"/>
      <c r="BWK243" s="405"/>
      <c r="BWL243" s="277"/>
      <c r="BWM243" s="277"/>
      <c r="BWN243" s="277"/>
      <c r="BWO243" s="277"/>
      <c r="BWP243" s="277"/>
      <c r="BWQ243" s="277"/>
      <c r="BWR243" s="277"/>
      <c r="BWS243" s="277"/>
      <c r="BWT243" s="402"/>
      <c r="BWU243" s="404"/>
      <c r="BWV243" s="49"/>
      <c r="BWW243" s="49"/>
      <c r="BWX243" s="49"/>
      <c r="BWY243" s="99"/>
      <c r="BWZ243" s="98"/>
      <c r="BXA243" s="49"/>
      <c r="BXB243" s="405"/>
      <c r="BXC243" s="405"/>
      <c r="BXD243" s="277"/>
      <c r="BXE243" s="277"/>
      <c r="BXF243" s="277"/>
      <c r="BXG243" s="277"/>
      <c r="BXH243" s="277"/>
      <c r="BXI243" s="277"/>
      <c r="BXJ243" s="277"/>
      <c r="BXK243" s="277"/>
      <c r="BXL243" s="402"/>
      <c r="BXM243" s="404"/>
      <c r="BXN243" s="49"/>
      <c r="BXO243" s="49"/>
      <c r="BXP243" s="49"/>
      <c r="BXQ243" s="99"/>
      <c r="BXR243" s="98"/>
      <c r="BXS243" s="49"/>
      <c r="BXT243" s="405"/>
      <c r="BXU243" s="405"/>
      <c r="BXV243" s="277"/>
      <c r="BXW243" s="277"/>
      <c r="BXX243" s="277"/>
      <c r="BXY243" s="277"/>
      <c r="BXZ243" s="277"/>
      <c r="BYA243" s="277"/>
      <c r="BYB243" s="277"/>
      <c r="BYC243" s="277"/>
      <c r="BYD243" s="402"/>
      <c r="BYE243" s="404"/>
      <c r="BYF243" s="49"/>
      <c r="BYG243" s="49"/>
      <c r="BYH243" s="49"/>
      <c r="BYI243" s="99"/>
      <c r="BYJ243" s="98"/>
      <c r="BYK243" s="49"/>
      <c r="BYL243" s="405"/>
      <c r="BYM243" s="405"/>
      <c r="BYN243" s="277"/>
      <c r="BYO243" s="277"/>
      <c r="BYP243" s="277"/>
      <c r="BYQ243" s="277"/>
      <c r="BYR243" s="277"/>
      <c r="BYS243" s="277"/>
      <c r="BYT243" s="277"/>
      <c r="BYU243" s="277"/>
      <c r="BYV243" s="402"/>
      <c r="BYW243" s="404"/>
      <c r="BYX243" s="49"/>
      <c r="BYY243" s="49"/>
      <c r="BYZ243" s="49"/>
      <c r="BZA243" s="99"/>
      <c r="BZB243" s="98"/>
      <c r="BZC243" s="49"/>
      <c r="BZD243" s="405"/>
      <c r="BZE243" s="405"/>
      <c r="BZF243" s="277"/>
      <c r="BZG243" s="277"/>
      <c r="BZH243" s="277"/>
      <c r="BZI243" s="277"/>
      <c r="BZJ243" s="277"/>
      <c r="BZK243" s="277"/>
      <c r="BZL243" s="277"/>
      <c r="BZM243" s="277"/>
      <c r="BZN243" s="402"/>
      <c r="BZO243" s="404"/>
      <c r="BZP243" s="49"/>
      <c r="BZQ243" s="49"/>
      <c r="BZR243" s="49"/>
      <c r="BZS243" s="99"/>
      <c r="BZT243" s="98"/>
      <c r="BZU243" s="49"/>
      <c r="BZV243" s="405"/>
      <c r="BZW243" s="405"/>
      <c r="BZX243" s="277"/>
      <c r="BZY243" s="277"/>
      <c r="BZZ243" s="277"/>
      <c r="CAA243" s="277"/>
      <c r="CAB243" s="277"/>
      <c r="CAC243" s="277"/>
      <c r="CAD243" s="277"/>
      <c r="CAE243" s="277"/>
      <c r="CAF243" s="402"/>
      <c r="CAG243" s="404"/>
      <c r="CAH243" s="49"/>
      <c r="CAI243" s="49"/>
      <c r="CAJ243" s="49"/>
      <c r="CAK243" s="99"/>
      <c r="CAL243" s="98"/>
      <c r="CAM243" s="49"/>
      <c r="CAN243" s="405"/>
      <c r="CAO243" s="405"/>
      <c r="CAP243" s="277"/>
      <c r="CAQ243" s="277"/>
      <c r="CAR243" s="277"/>
      <c r="CAS243" s="277"/>
      <c r="CAT243" s="277"/>
      <c r="CAU243" s="277"/>
      <c r="CAV243" s="277"/>
      <c r="CAW243" s="277"/>
      <c r="CAX243" s="402"/>
      <c r="CAY243" s="404"/>
      <c r="CAZ243" s="49"/>
      <c r="CBA243" s="49"/>
      <c r="CBB243" s="49"/>
      <c r="CBC243" s="99"/>
      <c r="CBD243" s="98"/>
      <c r="CBE243" s="49"/>
      <c r="CBF243" s="405"/>
      <c r="CBG243" s="405"/>
      <c r="CBH243" s="277"/>
      <c r="CBI243" s="277"/>
      <c r="CBJ243" s="277"/>
      <c r="CBK243" s="277"/>
      <c r="CBL243" s="277"/>
      <c r="CBM243" s="277"/>
      <c r="CBN243" s="277"/>
      <c r="CBO243" s="277"/>
      <c r="CBP243" s="402"/>
      <c r="CBQ243" s="404"/>
      <c r="CBR243" s="49"/>
      <c r="CBS243" s="49"/>
      <c r="CBT243" s="49"/>
      <c r="CBU243" s="99"/>
      <c r="CBV243" s="98"/>
      <c r="CBW243" s="49"/>
      <c r="CBX243" s="405"/>
      <c r="CBY243" s="405"/>
      <c r="CBZ243" s="277"/>
      <c r="CCA243" s="277"/>
      <c r="CCB243" s="277"/>
      <c r="CCC243" s="277"/>
      <c r="CCD243" s="277"/>
      <c r="CCE243" s="277"/>
      <c r="CCF243" s="277"/>
      <c r="CCG243" s="277"/>
      <c r="CCH243" s="402"/>
      <c r="CCI243" s="404"/>
      <c r="CCJ243" s="49"/>
      <c r="CCK243" s="49"/>
      <c r="CCL243" s="49"/>
      <c r="CCM243" s="99"/>
      <c r="CCN243" s="98"/>
      <c r="CCO243" s="49"/>
      <c r="CCP243" s="405"/>
      <c r="CCQ243" s="405"/>
      <c r="CCR243" s="277"/>
      <c r="CCS243" s="277"/>
      <c r="CCT243" s="277"/>
      <c r="CCU243" s="277"/>
      <c r="CCV243" s="277"/>
      <c r="CCW243" s="277"/>
      <c r="CCX243" s="277"/>
      <c r="CCY243" s="277"/>
      <c r="CCZ243" s="402"/>
      <c r="CDA243" s="404"/>
      <c r="CDB243" s="49"/>
      <c r="CDC243" s="49"/>
      <c r="CDD243" s="49"/>
      <c r="CDE243" s="99"/>
      <c r="CDF243" s="98"/>
      <c r="CDG243" s="49"/>
      <c r="CDH243" s="405"/>
      <c r="CDI243" s="405"/>
      <c r="CDJ243" s="277"/>
      <c r="CDK243" s="277"/>
      <c r="CDL243" s="277"/>
      <c r="CDM243" s="277"/>
      <c r="CDN243" s="277"/>
      <c r="CDO243" s="277"/>
      <c r="CDP243" s="277"/>
      <c r="CDQ243" s="277"/>
      <c r="CDR243" s="402"/>
      <c r="CDS243" s="404"/>
      <c r="CDT243" s="49"/>
      <c r="CDU243" s="49"/>
      <c r="CDV243" s="49"/>
      <c r="CDW243" s="99"/>
      <c r="CDX243" s="98"/>
      <c r="CDY243" s="49"/>
      <c r="CDZ243" s="405"/>
      <c r="CEA243" s="405"/>
      <c r="CEB243" s="277"/>
      <c r="CEC243" s="277"/>
      <c r="CED243" s="277"/>
      <c r="CEE243" s="277"/>
      <c r="CEF243" s="277"/>
      <c r="CEG243" s="277"/>
      <c r="CEH243" s="277"/>
      <c r="CEI243" s="277"/>
      <c r="CEJ243" s="402"/>
      <c r="CEK243" s="404"/>
      <c r="CEL243" s="49"/>
      <c r="CEM243" s="49"/>
      <c r="CEN243" s="49"/>
      <c r="CEO243" s="99"/>
      <c r="CEP243" s="98"/>
      <c r="CEQ243" s="49"/>
      <c r="CER243" s="405"/>
      <c r="CES243" s="405"/>
      <c r="CET243" s="277"/>
      <c r="CEU243" s="277"/>
      <c r="CEV243" s="277"/>
      <c r="CEW243" s="277"/>
      <c r="CEX243" s="277"/>
      <c r="CEY243" s="277"/>
      <c r="CEZ243" s="277"/>
      <c r="CFA243" s="277"/>
      <c r="CFB243" s="402"/>
      <c r="CFC243" s="404"/>
      <c r="CFD243" s="49"/>
      <c r="CFE243" s="49"/>
      <c r="CFF243" s="49"/>
      <c r="CFG243" s="99"/>
      <c r="CFH243" s="98"/>
      <c r="CFI243" s="49"/>
      <c r="CFJ243" s="405"/>
      <c r="CFK243" s="405"/>
      <c r="CFL243" s="277"/>
      <c r="CFM243" s="277"/>
      <c r="CFN243" s="277"/>
      <c r="CFO243" s="277"/>
      <c r="CFP243" s="277"/>
      <c r="CFQ243" s="277"/>
      <c r="CFR243" s="277"/>
      <c r="CFS243" s="277"/>
      <c r="CFT243" s="402"/>
      <c r="CFU243" s="404"/>
      <c r="CFV243" s="49"/>
      <c r="CFW243" s="49"/>
      <c r="CFX243" s="49"/>
      <c r="CFY243" s="99"/>
      <c r="CFZ243" s="98"/>
      <c r="CGA243" s="49"/>
      <c r="CGB243" s="405"/>
      <c r="CGC243" s="405"/>
      <c r="CGD243" s="277"/>
      <c r="CGE243" s="277"/>
      <c r="CGF243" s="277"/>
      <c r="CGG243" s="277"/>
      <c r="CGH243" s="277"/>
      <c r="CGI243" s="277"/>
      <c r="CGJ243" s="277"/>
      <c r="CGK243" s="277"/>
      <c r="CGL243" s="402"/>
      <c r="CGM243" s="404"/>
      <c r="CGN243" s="49"/>
      <c r="CGO243" s="49"/>
      <c r="CGP243" s="49"/>
      <c r="CGQ243" s="99"/>
      <c r="CGR243" s="98"/>
      <c r="CGS243" s="49"/>
      <c r="CGT243" s="405"/>
      <c r="CGU243" s="405"/>
      <c r="CGV243" s="277"/>
      <c r="CGW243" s="277"/>
      <c r="CGX243" s="277"/>
      <c r="CGY243" s="277"/>
      <c r="CGZ243" s="277"/>
      <c r="CHA243" s="277"/>
      <c r="CHB243" s="277"/>
      <c r="CHC243" s="277"/>
      <c r="CHD243" s="402"/>
      <c r="CHE243" s="404"/>
      <c r="CHF243" s="49"/>
      <c r="CHG243" s="49"/>
      <c r="CHH243" s="49"/>
      <c r="CHI243" s="99"/>
      <c r="CHJ243" s="98"/>
      <c r="CHK243" s="49"/>
      <c r="CHL243" s="405"/>
      <c r="CHM243" s="405"/>
      <c r="CHN243" s="277"/>
      <c r="CHO243" s="277"/>
      <c r="CHP243" s="277"/>
      <c r="CHQ243" s="277"/>
      <c r="CHR243" s="277"/>
      <c r="CHS243" s="277"/>
      <c r="CHT243" s="277"/>
      <c r="CHU243" s="277"/>
      <c r="CHV243" s="402"/>
      <c r="CHW243" s="404"/>
      <c r="CHX243" s="49"/>
      <c r="CHY243" s="49"/>
      <c r="CHZ243" s="49"/>
      <c r="CIA243" s="99"/>
      <c r="CIB243" s="98"/>
      <c r="CIC243" s="49"/>
      <c r="CID243" s="405"/>
      <c r="CIE243" s="405"/>
      <c r="CIF243" s="277"/>
      <c r="CIG243" s="277"/>
      <c r="CIH243" s="277"/>
      <c r="CII243" s="277"/>
      <c r="CIJ243" s="277"/>
      <c r="CIK243" s="277"/>
      <c r="CIL243" s="277"/>
      <c r="CIM243" s="277"/>
      <c r="CIN243" s="402"/>
      <c r="CIO243" s="404"/>
      <c r="CIP243" s="49"/>
      <c r="CIQ243" s="49"/>
      <c r="CIR243" s="49"/>
      <c r="CIS243" s="99"/>
      <c r="CIT243" s="98"/>
      <c r="CIU243" s="49"/>
      <c r="CIV243" s="405"/>
      <c r="CIW243" s="405"/>
      <c r="CIX243" s="277"/>
      <c r="CIY243" s="277"/>
      <c r="CIZ243" s="277"/>
      <c r="CJA243" s="277"/>
      <c r="CJB243" s="277"/>
      <c r="CJC243" s="277"/>
      <c r="CJD243" s="277"/>
      <c r="CJE243" s="277"/>
      <c r="CJF243" s="402"/>
      <c r="CJG243" s="404"/>
      <c r="CJH243" s="49"/>
      <c r="CJI243" s="49"/>
      <c r="CJJ243" s="49"/>
      <c r="CJK243" s="99"/>
      <c r="CJL243" s="98"/>
      <c r="CJM243" s="49"/>
      <c r="CJN243" s="405"/>
      <c r="CJO243" s="405"/>
      <c r="CJP243" s="277"/>
      <c r="CJQ243" s="277"/>
      <c r="CJR243" s="277"/>
      <c r="CJS243" s="277"/>
      <c r="CJT243" s="277"/>
      <c r="CJU243" s="277"/>
      <c r="CJV243" s="277"/>
      <c r="CJW243" s="277"/>
      <c r="CJX243" s="402"/>
      <c r="CJY243" s="404"/>
      <c r="CJZ243" s="49"/>
      <c r="CKA243" s="49"/>
      <c r="CKB243" s="49"/>
      <c r="CKC243" s="99"/>
      <c r="CKD243" s="98"/>
      <c r="CKE243" s="49"/>
      <c r="CKF243" s="405"/>
      <c r="CKG243" s="405"/>
      <c r="CKH243" s="277"/>
      <c r="CKI243" s="277"/>
      <c r="CKJ243" s="277"/>
      <c r="CKK243" s="277"/>
      <c r="CKL243" s="277"/>
      <c r="CKM243" s="277"/>
      <c r="CKN243" s="277"/>
      <c r="CKO243" s="277"/>
      <c r="CKP243" s="402"/>
      <c r="CKQ243" s="404"/>
      <c r="CKR243" s="49"/>
      <c r="CKS243" s="49"/>
      <c r="CKT243" s="49"/>
      <c r="CKU243" s="99"/>
      <c r="CKV243" s="98"/>
      <c r="CKW243" s="49"/>
      <c r="CKX243" s="405"/>
      <c r="CKY243" s="405"/>
      <c r="CKZ243" s="277"/>
      <c r="CLA243" s="277"/>
      <c r="CLB243" s="277"/>
      <c r="CLC243" s="277"/>
      <c r="CLD243" s="277"/>
      <c r="CLE243" s="277"/>
      <c r="CLF243" s="277"/>
      <c r="CLG243" s="277"/>
      <c r="CLH243" s="402"/>
      <c r="CLI243" s="404"/>
      <c r="CLJ243" s="49"/>
      <c r="CLK243" s="49"/>
      <c r="CLL243" s="49"/>
      <c r="CLM243" s="99"/>
      <c r="CLN243" s="98"/>
      <c r="CLO243" s="49"/>
      <c r="CLP243" s="405"/>
      <c r="CLQ243" s="405"/>
      <c r="CLR243" s="277"/>
      <c r="CLS243" s="277"/>
      <c r="CLT243" s="277"/>
      <c r="CLU243" s="277"/>
      <c r="CLV243" s="277"/>
      <c r="CLW243" s="277"/>
      <c r="CLX243" s="277"/>
      <c r="CLY243" s="277"/>
      <c r="CLZ243" s="402"/>
      <c r="CMA243" s="404"/>
      <c r="CMB243" s="49"/>
      <c r="CMC243" s="49"/>
      <c r="CMD243" s="49"/>
      <c r="CME243" s="99"/>
      <c r="CMF243" s="98"/>
      <c r="CMG243" s="49"/>
      <c r="CMH243" s="405"/>
      <c r="CMI243" s="405"/>
      <c r="CMJ243" s="277"/>
      <c r="CMK243" s="277"/>
      <c r="CML243" s="277"/>
      <c r="CMM243" s="277"/>
      <c r="CMN243" s="277"/>
      <c r="CMO243" s="277"/>
      <c r="CMP243" s="277"/>
      <c r="CMQ243" s="277"/>
      <c r="CMR243" s="402"/>
      <c r="CMS243" s="404"/>
      <c r="CMT243" s="49"/>
      <c r="CMU243" s="49"/>
      <c r="CMV243" s="49"/>
      <c r="CMW243" s="99"/>
      <c r="CMX243" s="98"/>
      <c r="CMY243" s="49"/>
      <c r="CMZ243" s="405"/>
      <c r="CNA243" s="405"/>
      <c r="CNB243" s="277"/>
      <c r="CNC243" s="277"/>
      <c r="CND243" s="277"/>
      <c r="CNE243" s="277"/>
      <c r="CNF243" s="277"/>
      <c r="CNG243" s="277"/>
      <c r="CNH243" s="277"/>
      <c r="CNI243" s="277"/>
      <c r="CNJ243" s="402"/>
      <c r="CNK243" s="404"/>
      <c r="CNL243" s="49"/>
      <c r="CNM243" s="49"/>
      <c r="CNN243" s="49"/>
      <c r="CNO243" s="99"/>
      <c r="CNP243" s="98"/>
      <c r="CNQ243" s="49"/>
      <c r="CNR243" s="405"/>
      <c r="CNS243" s="405"/>
      <c r="CNT243" s="277"/>
      <c r="CNU243" s="277"/>
      <c r="CNV243" s="277"/>
      <c r="CNW243" s="277"/>
      <c r="CNX243" s="277"/>
      <c r="CNY243" s="277"/>
      <c r="CNZ243" s="277"/>
      <c r="COA243" s="277"/>
      <c r="COB243" s="402"/>
      <c r="COC243" s="404"/>
      <c r="COD243" s="49"/>
      <c r="COE243" s="49"/>
      <c r="COF243" s="49"/>
      <c r="COG243" s="99"/>
      <c r="COH243" s="98"/>
      <c r="COI243" s="49"/>
      <c r="COJ243" s="405"/>
      <c r="COK243" s="405"/>
      <c r="COL243" s="277"/>
      <c r="COM243" s="277"/>
      <c r="CON243" s="277"/>
      <c r="COO243" s="277"/>
      <c r="COP243" s="277"/>
      <c r="COQ243" s="277"/>
      <c r="COR243" s="277"/>
      <c r="COS243" s="277"/>
      <c r="COT243" s="402"/>
      <c r="COU243" s="404"/>
      <c r="COV243" s="49"/>
      <c r="COW243" s="49"/>
      <c r="COX243" s="49"/>
      <c r="COY243" s="99"/>
      <c r="COZ243" s="98"/>
      <c r="CPA243" s="49"/>
      <c r="CPB243" s="405"/>
      <c r="CPC243" s="405"/>
      <c r="CPD243" s="277"/>
      <c r="CPE243" s="277"/>
      <c r="CPF243" s="277"/>
      <c r="CPG243" s="277"/>
      <c r="CPH243" s="277"/>
      <c r="CPI243" s="277"/>
      <c r="CPJ243" s="277"/>
      <c r="CPK243" s="277"/>
      <c r="CPL243" s="402"/>
      <c r="CPM243" s="404"/>
      <c r="CPN243" s="49"/>
      <c r="CPO243" s="49"/>
      <c r="CPP243" s="49"/>
      <c r="CPQ243" s="99"/>
      <c r="CPR243" s="98"/>
      <c r="CPS243" s="49"/>
      <c r="CPT243" s="405"/>
      <c r="CPU243" s="405"/>
      <c r="CPV243" s="277"/>
      <c r="CPW243" s="277"/>
      <c r="CPX243" s="277"/>
      <c r="CPY243" s="277"/>
      <c r="CPZ243" s="277"/>
      <c r="CQA243" s="277"/>
      <c r="CQB243" s="277"/>
      <c r="CQC243" s="277"/>
      <c r="CQD243" s="402"/>
      <c r="CQE243" s="404"/>
      <c r="CQF243" s="49"/>
      <c r="CQG243" s="49"/>
      <c r="CQH243" s="49"/>
      <c r="CQI243" s="99"/>
      <c r="CQJ243" s="98"/>
      <c r="CQK243" s="49"/>
      <c r="CQL243" s="405"/>
      <c r="CQM243" s="405"/>
      <c r="CQN243" s="277"/>
      <c r="CQO243" s="277"/>
      <c r="CQP243" s="277"/>
      <c r="CQQ243" s="277"/>
      <c r="CQR243" s="277"/>
      <c r="CQS243" s="277"/>
      <c r="CQT243" s="277"/>
      <c r="CQU243" s="277"/>
      <c r="CQV243" s="402"/>
      <c r="CQW243" s="404"/>
      <c r="CQX243" s="49"/>
      <c r="CQY243" s="49"/>
      <c r="CQZ243" s="49"/>
      <c r="CRA243" s="99"/>
      <c r="CRB243" s="98"/>
      <c r="CRC243" s="49"/>
      <c r="CRD243" s="405"/>
      <c r="CRE243" s="405"/>
      <c r="CRF243" s="277"/>
      <c r="CRG243" s="277"/>
      <c r="CRH243" s="277"/>
      <c r="CRI243" s="277"/>
      <c r="CRJ243" s="277"/>
      <c r="CRK243" s="277"/>
      <c r="CRL243" s="277"/>
      <c r="CRM243" s="277"/>
      <c r="CRN243" s="402"/>
      <c r="CRO243" s="404"/>
      <c r="CRP243" s="49"/>
      <c r="CRQ243" s="49"/>
      <c r="CRR243" s="49"/>
      <c r="CRS243" s="99"/>
      <c r="CRT243" s="98"/>
      <c r="CRU243" s="49"/>
      <c r="CRV243" s="405"/>
      <c r="CRW243" s="405"/>
      <c r="CRX243" s="277"/>
      <c r="CRY243" s="277"/>
      <c r="CRZ243" s="277"/>
      <c r="CSA243" s="277"/>
      <c r="CSB243" s="277"/>
      <c r="CSC243" s="277"/>
      <c r="CSD243" s="277"/>
      <c r="CSE243" s="277"/>
      <c r="CSF243" s="402"/>
      <c r="CSG243" s="404"/>
      <c r="CSH243" s="49"/>
      <c r="CSI243" s="49"/>
      <c r="CSJ243" s="49"/>
      <c r="CSK243" s="99"/>
      <c r="CSL243" s="98"/>
      <c r="CSM243" s="49"/>
      <c r="CSN243" s="405"/>
      <c r="CSO243" s="405"/>
      <c r="CSP243" s="277"/>
      <c r="CSQ243" s="277"/>
      <c r="CSR243" s="277"/>
      <c r="CSS243" s="277"/>
      <c r="CST243" s="277"/>
      <c r="CSU243" s="277"/>
      <c r="CSV243" s="277"/>
      <c r="CSW243" s="277"/>
      <c r="CSX243" s="402"/>
      <c r="CSY243" s="404"/>
      <c r="CSZ243" s="49"/>
      <c r="CTA243" s="49"/>
      <c r="CTB243" s="49"/>
      <c r="CTC243" s="99"/>
      <c r="CTD243" s="98"/>
      <c r="CTE243" s="49"/>
      <c r="CTF243" s="405"/>
      <c r="CTG243" s="405"/>
      <c r="CTH243" s="277"/>
      <c r="CTI243" s="277"/>
      <c r="CTJ243" s="277"/>
      <c r="CTK243" s="277"/>
      <c r="CTL243" s="277"/>
      <c r="CTM243" s="277"/>
      <c r="CTN243" s="277"/>
      <c r="CTO243" s="277"/>
      <c r="CTP243" s="402"/>
      <c r="CTQ243" s="404"/>
      <c r="CTR243" s="49"/>
      <c r="CTS243" s="49"/>
      <c r="CTT243" s="49"/>
      <c r="CTU243" s="99"/>
      <c r="CTV243" s="98"/>
      <c r="CTW243" s="49"/>
      <c r="CTX243" s="405"/>
      <c r="CTY243" s="405"/>
      <c r="CTZ243" s="277"/>
      <c r="CUA243" s="277"/>
      <c r="CUB243" s="277"/>
      <c r="CUC243" s="277"/>
      <c r="CUD243" s="277"/>
      <c r="CUE243" s="277"/>
      <c r="CUF243" s="277"/>
      <c r="CUG243" s="277"/>
      <c r="CUH243" s="402"/>
      <c r="CUI243" s="404"/>
      <c r="CUJ243" s="49"/>
      <c r="CUK243" s="49"/>
      <c r="CUL243" s="49"/>
      <c r="CUM243" s="99"/>
      <c r="CUN243" s="98"/>
      <c r="CUO243" s="49"/>
      <c r="CUP243" s="405"/>
      <c r="CUQ243" s="405"/>
      <c r="CUR243" s="277"/>
      <c r="CUS243" s="277"/>
      <c r="CUT243" s="277"/>
      <c r="CUU243" s="277"/>
      <c r="CUV243" s="277"/>
      <c r="CUW243" s="277"/>
      <c r="CUX243" s="277"/>
      <c r="CUY243" s="277"/>
      <c r="CUZ243" s="402"/>
      <c r="CVA243" s="404"/>
      <c r="CVB243" s="49"/>
      <c r="CVC243" s="49"/>
      <c r="CVD243" s="49"/>
      <c r="CVE243" s="99"/>
      <c r="CVF243" s="98"/>
      <c r="CVG243" s="49"/>
      <c r="CVH243" s="405"/>
      <c r="CVI243" s="405"/>
      <c r="CVJ243" s="277"/>
      <c r="CVK243" s="277"/>
      <c r="CVL243" s="277"/>
      <c r="CVM243" s="277"/>
      <c r="CVN243" s="277"/>
      <c r="CVO243" s="277"/>
      <c r="CVP243" s="277"/>
      <c r="CVQ243" s="277"/>
      <c r="CVR243" s="402"/>
      <c r="CVS243" s="404"/>
      <c r="CVT243" s="49"/>
      <c r="CVU243" s="49"/>
      <c r="CVV243" s="49"/>
      <c r="CVW243" s="99"/>
      <c r="CVX243" s="98"/>
      <c r="CVY243" s="49"/>
      <c r="CVZ243" s="405"/>
      <c r="CWA243" s="405"/>
      <c r="CWB243" s="277"/>
      <c r="CWC243" s="277"/>
      <c r="CWD243" s="277"/>
      <c r="CWE243" s="277"/>
      <c r="CWF243" s="277"/>
      <c r="CWG243" s="277"/>
      <c r="CWH243" s="277"/>
      <c r="CWI243" s="277"/>
      <c r="CWJ243" s="402"/>
      <c r="CWK243" s="404"/>
      <c r="CWL243" s="49"/>
      <c r="CWM243" s="49"/>
      <c r="CWN243" s="49"/>
      <c r="CWO243" s="99"/>
      <c r="CWP243" s="98"/>
      <c r="CWQ243" s="49"/>
      <c r="CWR243" s="405"/>
      <c r="CWS243" s="405"/>
      <c r="CWT243" s="277"/>
      <c r="CWU243" s="277"/>
      <c r="CWV243" s="277"/>
      <c r="CWW243" s="277"/>
      <c r="CWX243" s="277"/>
      <c r="CWY243" s="277"/>
      <c r="CWZ243" s="277"/>
      <c r="CXA243" s="277"/>
      <c r="CXB243" s="402"/>
      <c r="CXC243" s="404"/>
      <c r="CXD243" s="49"/>
      <c r="CXE243" s="49"/>
      <c r="CXF243" s="49"/>
      <c r="CXG243" s="99"/>
      <c r="CXH243" s="98"/>
      <c r="CXI243" s="49"/>
      <c r="CXJ243" s="405"/>
      <c r="CXK243" s="405"/>
      <c r="CXL243" s="277"/>
      <c r="CXM243" s="277"/>
      <c r="CXN243" s="277"/>
      <c r="CXO243" s="277"/>
      <c r="CXP243" s="277"/>
      <c r="CXQ243" s="277"/>
      <c r="CXR243" s="277"/>
      <c r="CXS243" s="277"/>
      <c r="CXT243" s="402"/>
      <c r="CXU243" s="404"/>
      <c r="CXV243" s="49"/>
      <c r="CXW243" s="49"/>
      <c r="CXX243" s="49"/>
      <c r="CXY243" s="99"/>
      <c r="CXZ243" s="98"/>
      <c r="CYA243" s="49"/>
      <c r="CYB243" s="405"/>
      <c r="CYC243" s="405"/>
      <c r="CYD243" s="277"/>
      <c r="CYE243" s="277"/>
      <c r="CYF243" s="277"/>
      <c r="CYG243" s="277"/>
      <c r="CYH243" s="277"/>
      <c r="CYI243" s="277"/>
      <c r="CYJ243" s="277"/>
      <c r="CYK243" s="277"/>
      <c r="CYL243" s="402"/>
      <c r="CYM243" s="404"/>
      <c r="CYN243" s="49"/>
      <c r="CYO243" s="49"/>
      <c r="CYP243" s="49"/>
      <c r="CYQ243" s="99"/>
      <c r="CYR243" s="98"/>
      <c r="CYS243" s="49"/>
      <c r="CYT243" s="405"/>
      <c r="CYU243" s="405"/>
      <c r="CYV243" s="277"/>
      <c r="CYW243" s="277"/>
      <c r="CYX243" s="277"/>
      <c r="CYY243" s="277"/>
      <c r="CYZ243" s="277"/>
      <c r="CZA243" s="277"/>
      <c r="CZB243" s="277"/>
      <c r="CZC243" s="277"/>
      <c r="CZD243" s="402"/>
      <c r="CZE243" s="404"/>
      <c r="CZF243" s="49"/>
      <c r="CZG243" s="49"/>
      <c r="CZH243" s="49"/>
      <c r="CZI243" s="99"/>
      <c r="CZJ243" s="98"/>
      <c r="CZK243" s="49"/>
      <c r="CZL243" s="405"/>
      <c r="CZM243" s="405"/>
      <c r="CZN243" s="277"/>
      <c r="CZO243" s="277"/>
      <c r="CZP243" s="277"/>
      <c r="CZQ243" s="277"/>
      <c r="CZR243" s="277"/>
      <c r="CZS243" s="277"/>
      <c r="CZT243" s="277"/>
      <c r="CZU243" s="277"/>
      <c r="CZV243" s="402"/>
      <c r="CZW243" s="404"/>
      <c r="CZX243" s="49"/>
      <c r="CZY243" s="49"/>
      <c r="CZZ243" s="49"/>
      <c r="DAA243" s="99"/>
      <c r="DAB243" s="98"/>
      <c r="DAC243" s="49"/>
      <c r="DAD243" s="405"/>
      <c r="DAE243" s="405"/>
      <c r="DAF243" s="277"/>
      <c r="DAG243" s="277"/>
      <c r="DAH243" s="277"/>
      <c r="DAI243" s="277"/>
      <c r="DAJ243" s="277"/>
      <c r="DAK243" s="277"/>
      <c r="DAL243" s="277"/>
      <c r="DAM243" s="277"/>
      <c r="DAN243" s="402"/>
      <c r="DAO243" s="404"/>
      <c r="DAP243" s="49"/>
      <c r="DAQ243" s="49"/>
      <c r="DAR243" s="49"/>
      <c r="DAS243" s="99"/>
      <c r="DAT243" s="98"/>
      <c r="DAU243" s="49"/>
      <c r="DAV243" s="405"/>
      <c r="DAW243" s="405"/>
      <c r="DAX243" s="277"/>
      <c r="DAY243" s="277"/>
      <c r="DAZ243" s="277"/>
      <c r="DBA243" s="277"/>
      <c r="DBB243" s="277"/>
      <c r="DBC243" s="277"/>
      <c r="DBD243" s="277"/>
      <c r="DBE243" s="277"/>
      <c r="DBF243" s="402"/>
      <c r="DBG243" s="404"/>
      <c r="DBH243" s="49"/>
      <c r="DBI243" s="49"/>
      <c r="DBJ243" s="49"/>
      <c r="DBK243" s="99"/>
      <c r="DBL243" s="98"/>
      <c r="DBM243" s="49"/>
      <c r="DBN243" s="405"/>
      <c r="DBO243" s="405"/>
      <c r="DBP243" s="277"/>
      <c r="DBQ243" s="277"/>
      <c r="DBR243" s="277"/>
      <c r="DBS243" s="277"/>
      <c r="DBT243" s="277"/>
      <c r="DBU243" s="277"/>
      <c r="DBV243" s="277"/>
      <c r="DBW243" s="277"/>
      <c r="DBX243" s="402"/>
      <c r="DBY243" s="404"/>
      <c r="DBZ243" s="49"/>
      <c r="DCA243" s="49"/>
      <c r="DCB243" s="49"/>
      <c r="DCC243" s="99"/>
      <c r="DCD243" s="98"/>
      <c r="DCE243" s="49"/>
      <c r="DCF243" s="405"/>
      <c r="DCG243" s="405"/>
      <c r="DCH243" s="277"/>
      <c r="DCI243" s="277"/>
      <c r="DCJ243" s="277"/>
      <c r="DCK243" s="277"/>
      <c r="DCL243" s="277"/>
      <c r="DCM243" s="277"/>
      <c r="DCN243" s="277"/>
      <c r="DCO243" s="277"/>
      <c r="DCP243" s="402"/>
      <c r="DCQ243" s="404"/>
      <c r="DCR243" s="49"/>
      <c r="DCS243" s="49"/>
      <c r="DCT243" s="49"/>
      <c r="DCU243" s="99"/>
      <c r="DCV243" s="98"/>
      <c r="DCW243" s="49"/>
      <c r="DCX243" s="405"/>
      <c r="DCY243" s="405"/>
      <c r="DCZ243" s="277"/>
      <c r="DDA243" s="277"/>
      <c r="DDB243" s="277"/>
      <c r="DDC243" s="277"/>
      <c r="DDD243" s="277"/>
      <c r="DDE243" s="277"/>
      <c r="DDF243" s="277"/>
      <c r="DDG243" s="277"/>
      <c r="DDH243" s="402"/>
      <c r="DDI243" s="404"/>
      <c r="DDJ243" s="49"/>
      <c r="DDK243" s="49"/>
      <c r="DDL243" s="49"/>
      <c r="DDM243" s="99"/>
      <c r="DDN243" s="98"/>
      <c r="DDO243" s="49"/>
      <c r="DDP243" s="405"/>
      <c r="DDQ243" s="405"/>
      <c r="DDR243" s="277"/>
      <c r="DDS243" s="277"/>
      <c r="DDT243" s="277"/>
      <c r="DDU243" s="277"/>
      <c r="DDV243" s="277"/>
      <c r="DDW243" s="277"/>
      <c r="DDX243" s="277"/>
      <c r="DDY243" s="277"/>
      <c r="DDZ243" s="402"/>
      <c r="DEA243" s="404"/>
      <c r="DEB243" s="49"/>
      <c r="DEC243" s="49"/>
      <c r="DED243" s="49"/>
      <c r="DEE243" s="99"/>
      <c r="DEF243" s="98"/>
      <c r="DEG243" s="49"/>
      <c r="DEH243" s="405"/>
      <c r="DEI243" s="405"/>
      <c r="DEJ243" s="277"/>
      <c r="DEK243" s="277"/>
      <c r="DEL243" s="277"/>
      <c r="DEM243" s="277"/>
      <c r="DEN243" s="277"/>
      <c r="DEO243" s="277"/>
      <c r="DEP243" s="277"/>
      <c r="DEQ243" s="277"/>
      <c r="DER243" s="402"/>
      <c r="DES243" s="404"/>
      <c r="DET243" s="49"/>
      <c r="DEU243" s="49"/>
      <c r="DEV243" s="49"/>
      <c r="DEW243" s="99"/>
      <c r="DEX243" s="98"/>
      <c r="DEY243" s="49"/>
      <c r="DEZ243" s="405"/>
      <c r="DFA243" s="405"/>
      <c r="DFB243" s="277"/>
      <c r="DFC243" s="277"/>
      <c r="DFD243" s="277"/>
      <c r="DFE243" s="277"/>
      <c r="DFF243" s="277"/>
      <c r="DFG243" s="277"/>
      <c r="DFH243" s="277"/>
      <c r="DFI243" s="277"/>
      <c r="DFJ243" s="402"/>
      <c r="DFK243" s="404"/>
      <c r="DFL243" s="49"/>
      <c r="DFM243" s="49"/>
      <c r="DFN243" s="49"/>
      <c r="DFO243" s="99"/>
      <c r="DFP243" s="98"/>
      <c r="DFQ243" s="49"/>
      <c r="DFR243" s="405"/>
      <c r="DFS243" s="405"/>
      <c r="DFT243" s="277"/>
      <c r="DFU243" s="277"/>
      <c r="DFV243" s="277"/>
      <c r="DFW243" s="277"/>
      <c r="DFX243" s="277"/>
      <c r="DFY243" s="277"/>
      <c r="DFZ243" s="277"/>
      <c r="DGA243" s="277"/>
      <c r="DGB243" s="402"/>
      <c r="DGC243" s="404"/>
      <c r="DGD243" s="49"/>
      <c r="DGE243" s="49"/>
      <c r="DGF243" s="49"/>
      <c r="DGG243" s="99"/>
      <c r="DGH243" s="98"/>
      <c r="DGI243" s="49"/>
      <c r="DGJ243" s="405"/>
      <c r="DGK243" s="405"/>
      <c r="DGL243" s="277"/>
      <c r="DGM243" s="277"/>
      <c r="DGN243" s="277"/>
      <c r="DGO243" s="277"/>
      <c r="DGP243" s="277"/>
      <c r="DGQ243" s="277"/>
      <c r="DGR243" s="277"/>
      <c r="DGS243" s="277"/>
      <c r="DGT243" s="402"/>
      <c r="DGU243" s="404"/>
      <c r="DGV243" s="49"/>
      <c r="DGW243" s="49"/>
      <c r="DGX243" s="49"/>
      <c r="DGY243" s="99"/>
      <c r="DGZ243" s="98"/>
      <c r="DHA243" s="49"/>
      <c r="DHB243" s="405"/>
      <c r="DHC243" s="405"/>
      <c r="DHD243" s="277"/>
      <c r="DHE243" s="277"/>
      <c r="DHF243" s="277"/>
      <c r="DHG243" s="277"/>
      <c r="DHH243" s="277"/>
      <c r="DHI243" s="277"/>
      <c r="DHJ243" s="277"/>
      <c r="DHK243" s="277"/>
      <c r="DHL243" s="402"/>
      <c r="DHM243" s="404"/>
      <c r="DHN243" s="49"/>
      <c r="DHO243" s="49"/>
      <c r="DHP243" s="49"/>
      <c r="DHQ243" s="99"/>
      <c r="DHR243" s="98"/>
      <c r="DHS243" s="49"/>
      <c r="DHT243" s="405"/>
      <c r="DHU243" s="405"/>
      <c r="DHV243" s="277"/>
      <c r="DHW243" s="277"/>
      <c r="DHX243" s="277"/>
      <c r="DHY243" s="277"/>
      <c r="DHZ243" s="277"/>
      <c r="DIA243" s="277"/>
      <c r="DIB243" s="277"/>
      <c r="DIC243" s="277"/>
      <c r="DID243" s="402"/>
      <c r="DIE243" s="404"/>
      <c r="DIF243" s="49"/>
      <c r="DIG243" s="49"/>
      <c r="DIH243" s="49"/>
      <c r="DII243" s="99"/>
      <c r="DIJ243" s="98"/>
      <c r="DIK243" s="49"/>
      <c r="DIL243" s="405"/>
      <c r="DIM243" s="405"/>
      <c r="DIN243" s="277"/>
      <c r="DIO243" s="277"/>
      <c r="DIP243" s="277"/>
      <c r="DIQ243" s="277"/>
      <c r="DIR243" s="277"/>
      <c r="DIS243" s="277"/>
      <c r="DIT243" s="277"/>
      <c r="DIU243" s="277"/>
      <c r="DIV243" s="402"/>
      <c r="DIW243" s="404"/>
      <c r="DIX243" s="49"/>
      <c r="DIY243" s="49"/>
      <c r="DIZ243" s="49"/>
      <c r="DJA243" s="99"/>
      <c r="DJB243" s="98"/>
      <c r="DJC243" s="49"/>
      <c r="DJD243" s="405"/>
      <c r="DJE243" s="405"/>
      <c r="DJF243" s="277"/>
      <c r="DJG243" s="277"/>
      <c r="DJH243" s="277"/>
      <c r="DJI243" s="277"/>
      <c r="DJJ243" s="277"/>
      <c r="DJK243" s="277"/>
      <c r="DJL243" s="277"/>
      <c r="DJM243" s="277"/>
      <c r="DJN243" s="402"/>
      <c r="DJO243" s="404"/>
      <c r="DJP243" s="49"/>
      <c r="DJQ243" s="49"/>
      <c r="DJR243" s="49"/>
      <c r="DJS243" s="99"/>
      <c r="DJT243" s="98"/>
      <c r="DJU243" s="49"/>
      <c r="DJV243" s="405"/>
      <c r="DJW243" s="405"/>
      <c r="DJX243" s="277"/>
      <c r="DJY243" s="277"/>
      <c r="DJZ243" s="277"/>
      <c r="DKA243" s="277"/>
      <c r="DKB243" s="277"/>
      <c r="DKC243" s="277"/>
      <c r="DKD243" s="277"/>
      <c r="DKE243" s="277"/>
      <c r="DKF243" s="402"/>
      <c r="DKG243" s="404"/>
      <c r="DKH243" s="49"/>
      <c r="DKI243" s="49"/>
      <c r="DKJ243" s="49"/>
      <c r="DKK243" s="99"/>
      <c r="DKL243" s="98"/>
      <c r="DKM243" s="49"/>
      <c r="DKN243" s="405"/>
      <c r="DKO243" s="405"/>
      <c r="DKP243" s="277"/>
      <c r="DKQ243" s="277"/>
      <c r="DKR243" s="277"/>
      <c r="DKS243" s="277"/>
      <c r="DKT243" s="277"/>
      <c r="DKU243" s="277"/>
      <c r="DKV243" s="277"/>
      <c r="DKW243" s="277"/>
      <c r="DKX243" s="402"/>
      <c r="DKY243" s="404"/>
      <c r="DKZ243" s="49"/>
      <c r="DLA243" s="49"/>
      <c r="DLB243" s="49"/>
      <c r="DLC243" s="99"/>
      <c r="DLD243" s="98"/>
      <c r="DLE243" s="49"/>
      <c r="DLF243" s="405"/>
      <c r="DLG243" s="405"/>
      <c r="DLH243" s="277"/>
      <c r="DLI243" s="277"/>
      <c r="DLJ243" s="277"/>
      <c r="DLK243" s="277"/>
      <c r="DLL243" s="277"/>
      <c r="DLM243" s="277"/>
      <c r="DLN243" s="277"/>
      <c r="DLO243" s="277"/>
      <c r="DLP243" s="402"/>
      <c r="DLQ243" s="404"/>
      <c r="DLR243" s="49"/>
      <c r="DLS243" s="49"/>
      <c r="DLT243" s="49"/>
      <c r="DLU243" s="99"/>
      <c r="DLV243" s="98"/>
      <c r="DLW243" s="49"/>
      <c r="DLX243" s="405"/>
      <c r="DLY243" s="405"/>
      <c r="DLZ243" s="277"/>
      <c r="DMA243" s="277"/>
      <c r="DMB243" s="277"/>
      <c r="DMC243" s="277"/>
      <c r="DMD243" s="277"/>
      <c r="DME243" s="277"/>
      <c r="DMF243" s="277"/>
      <c r="DMG243" s="277"/>
      <c r="DMH243" s="402"/>
      <c r="DMI243" s="404"/>
      <c r="DMJ243" s="49"/>
      <c r="DMK243" s="49"/>
      <c r="DML243" s="49"/>
      <c r="DMM243" s="99"/>
      <c r="DMN243" s="98"/>
      <c r="DMO243" s="49"/>
      <c r="DMP243" s="405"/>
      <c r="DMQ243" s="405"/>
      <c r="DMR243" s="277"/>
      <c r="DMS243" s="277"/>
      <c r="DMT243" s="277"/>
      <c r="DMU243" s="277"/>
      <c r="DMV243" s="277"/>
      <c r="DMW243" s="277"/>
      <c r="DMX243" s="277"/>
      <c r="DMY243" s="277"/>
      <c r="DMZ243" s="402"/>
      <c r="DNA243" s="404"/>
      <c r="DNB243" s="49"/>
      <c r="DNC243" s="49"/>
      <c r="DND243" s="49"/>
      <c r="DNE243" s="99"/>
      <c r="DNF243" s="98"/>
      <c r="DNG243" s="49"/>
      <c r="DNH243" s="405"/>
      <c r="DNI243" s="405"/>
      <c r="DNJ243" s="277"/>
      <c r="DNK243" s="277"/>
      <c r="DNL243" s="277"/>
      <c r="DNM243" s="277"/>
      <c r="DNN243" s="277"/>
      <c r="DNO243" s="277"/>
      <c r="DNP243" s="277"/>
      <c r="DNQ243" s="277"/>
      <c r="DNR243" s="402"/>
      <c r="DNS243" s="404"/>
      <c r="DNT243" s="49"/>
      <c r="DNU243" s="49"/>
      <c r="DNV243" s="49"/>
      <c r="DNW243" s="99"/>
      <c r="DNX243" s="98"/>
      <c r="DNY243" s="49"/>
      <c r="DNZ243" s="405"/>
      <c r="DOA243" s="405"/>
      <c r="DOB243" s="277"/>
      <c r="DOC243" s="277"/>
      <c r="DOD243" s="277"/>
      <c r="DOE243" s="277"/>
      <c r="DOF243" s="277"/>
      <c r="DOG243" s="277"/>
      <c r="DOH243" s="277"/>
      <c r="DOI243" s="277"/>
      <c r="DOJ243" s="402"/>
      <c r="DOK243" s="404"/>
      <c r="DOL243" s="49"/>
      <c r="DOM243" s="49"/>
      <c r="DON243" s="49"/>
      <c r="DOO243" s="99"/>
      <c r="DOP243" s="98"/>
      <c r="DOQ243" s="49"/>
      <c r="DOR243" s="405"/>
      <c r="DOS243" s="405"/>
      <c r="DOT243" s="277"/>
      <c r="DOU243" s="277"/>
      <c r="DOV243" s="277"/>
      <c r="DOW243" s="277"/>
      <c r="DOX243" s="277"/>
      <c r="DOY243" s="277"/>
      <c r="DOZ243" s="277"/>
      <c r="DPA243" s="277"/>
      <c r="DPB243" s="402"/>
      <c r="DPC243" s="404"/>
      <c r="DPD243" s="49"/>
      <c r="DPE243" s="49"/>
      <c r="DPF243" s="49"/>
      <c r="DPG243" s="99"/>
      <c r="DPH243" s="98"/>
      <c r="DPI243" s="49"/>
      <c r="DPJ243" s="405"/>
      <c r="DPK243" s="405"/>
      <c r="DPL243" s="277"/>
      <c r="DPM243" s="277"/>
      <c r="DPN243" s="277"/>
      <c r="DPO243" s="277"/>
      <c r="DPP243" s="277"/>
      <c r="DPQ243" s="277"/>
      <c r="DPR243" s="277"/>
      <c r="DPS243" s="277"/>
      <c r="DPT243" s="402"/>
      <c r="DPU243" s="404"/>
      <c r="DPV243" s="49"/>
      <c r="DPW243" s="49"/>
      <c r="DPX243" s="49"/>
      <c r="DPY243" s="99"/>
      <c r="DPZ243" s="98"/>
      <c r="DQA243" s="49"/>
      <c r="DQB243" s="405"/>
      <c r="DQC243" s="405"/>
      <c r="DQD243" s="277"/>
      <c r="DQE243" s="277"/>
      <c r="DQF243" s="277"/>
      <c r="DQG243" s="277"/>
      <c r="DQH243" s="277"/>
      <c r="DQI243" s="277"/>
      <c r="DQJ243" s="277"/>
      <c r="DQK243" s="277"/>
      <c r="DQL243" s="402"/>
      <c r="DQM243" s="404"/>
      <c r="DQN243" s="49"/>
      <c r="DQO243" s="49"/>
      <c r="DQP243" s="49"/>
      <c r="DQQ243" s="99"/>
      <c r="DQR243" s="98"/>
      <c r="DQS243" s="49"/>
      <c r="DQT243" s="405"/>
      <c r="DQU243" s="405"/>
      <c r="DQV243" s="277"/>
      <c r="DQW243" s="277"/>
      <c r="DQX243" s="277"/>
      <c r="DQY243" s="277"/>
      <c r="DQZ243" s="277"/>
      <c r="DRA243" s="277"/>
      <c r="DRB243" s="277"/>
      <c r="DRC243" s="277"/>
      <c r="DRD243" s="402"/>
      <c r="DRE243" s="404"/>
      <c r="DRF243" s="49"/>
      <c r="DRG243" s="49"/>
      <c r="DRH243" s="49"/>
      <c r="DRI243" s="99"/>
      <c r="DRJ243" s="98"/>
      <c r="DRK243" s="49"/>
      <c r="DRL243" s="405"/>
      <c r="DRM243" s="405"/>
      <c r="DRN243" s="277"/>
      <c r="DRO243" s="277"/>
      <c r="DRP243" s="277"/>
      <c r="DRQ243" s="277"/>
      <c r="DRR243" s="277"/>
      <c r="DRS243" s="277"/>
      <c r="DRT243" s="277"/>
      <c r="DRU243" s="277"/>
      <c r="DRV243" s="402"/>
      <c r="DRW243" s="404"/>
      <c r="DRX243" s="49"/>
      <c r="DRY243" s="49"/>
      <c r="DRZ243" s="49"/>
      <c r="DSA243" s="99"/>
      <c r="DSB243" s="98"/>
      <c r="DSC243" s="49"/>
      <c r="DSD243" s="405"/>
      <c r="DSE243" s="405"/>
      <c r="DSF243" s="277"/>
      <c r="DSG243" s="277"/>
      <c r="DSH243" s="277"/>
      <c r="DSI243" s="277"/>
      <c r="DSJ243" s="277"/>
      <c r="DSK243" s="277"/>
      <c r="DSL243" s="277"/>
      <c r="DSM243" s="277"/>
      <c r="DSN243" s="402"/>
      <c r="DSO243" s="404"/>
      <c r="DSP243" s="49"/>
      <c r="DSQ243" s="49"/>
      <c r="DSR243" s="49"/>
      <c r="DSS243" s="99"/>
      <c r="DST243" s="98"/>
      <c r="DSU243" s="49"/>
      <c r="DSV243" s="405"/>
      <c r="DSW243" s="405"/>
      <c r="DSX243" s="277"/>
      <c r="DSY243" s="277"/>
      <c r="DSZ243" s="277"/>
      <c r="DTA243" s="277"/>
      <c r="DTB243" s="277"/>
      <c r="DTC243" s="277"/>
      <c r="DTD243" s="277"/>
      <c r="DTE243" s="277"/>
      <c r="DTF243" s="402"/>
      <c r="DTG243" s="404"/>
      <c r="DTH243" s="49"/>
      <c r="DTI243" s="49"/>
      <c r="DTJ243" s="49"/>
      <c r="DTK243" s="99"/>
      <c r="DTL243" s="98"/>
      <c r="DTM243" s="49"/>
      <c r="DTN243" s="405"/>
      <c r="DTO243" s="405"/>
      <c r="DTP243" s="277"/>
      <c r="DTQ243" s="277"/>
      <c r="DTR243" s="277"/>
      <c r="DTS243" s="277"/>
      <c r="DTT243" s="277"/>
      <c r="DTU243" s="277"/>
      <c r="DTV243" s="277"/>
      <c r="DTW243" s="277"/>
      <c r="DTX243" s="402"/>
      <c r="DTY243" s="404"/>
      <c r="DTZ243" s="49"/>
      <c r="DUA243" s="49"/>
      <c r="DUB243" s="49"/>
      <c r="DUC243" s="99"/>
      <c r="DUD243" s="98"/>
      <c r="DUE243" s="49"/>
      <c r="DUF243" s="405"/>
      <c r="DUG243" s="405"/>
      <c r="DUH243" s="277"/>
      <c r="DUI243" s="277"/>
      <c r="DUJ243" s="277"/>
      <c r="DUK243" s="277"/>
      <c r="DUL243" s="277"/>
      <c r="DUM243" s="277"/>
      <c r="DUN243" s="277"/>
      <c r="DUO243" s="277"/>
      <c r="DUP243" s="402"/>
      <c r="DUQ243" s="404"/>
      <c r="DUR243" s="49"/>
      <c r="DUS243" s="49"/>
      <c r="DUT243" s="49"/>
      <c r="DUU243" s="99"/>
      <c r="DUV243" s="98"/>
      <c r="DUW243" s="49"/>
      <c r="DUX243" s="405"/>
      <c r="DUY243" s="405"/>
      <c r="DUZ243" s="277"/>
      <c r="DVA243" s="277"/>
      <c r="DVB243" s="277"/>
      <c r="DVC243" s="277"/>
      <c r="DVD243" s="277"/>
      <c r="DVE243" s="277"/>
      <c r="DVF243" s="277"/>
      <c r="DVG243" s="277"/>
      <c r="DVH243" s="402"/>
      <c r="DVI243" s="404"/>
      <c r="DVJ243" s="49"/>
      <c r="DVK243" s="49"/>
      <c r="DVL243" s="49"/>
      <c r="DVM243" s="99"/>
      <c r="DVN243" s="98"/>
      <c r="DVO243" s="49"/>
      <c r="DVP243" s="405"/>
      <c r="DVQ243" s="405"/>
      <c r="DVR243" s="277"/>
      <c r="DVS243" s="277"/>
      <c r="DVT243" s="277"/>
      <c r="DVU243" s="277"/>
      <c r="DVV243" s="277"/>
      <c r="DVW243" s="277"/>
      <c r="DVX243" s="277"/>
      <c r="DVY243" s="277"/>
      <c r="DVZ243" s="402"/>
      <c r="DWA243" s="404"/>
      <c r="DWB243" s="49"/>
      <c r="DWC243" s="49"/>
      <c r="DWD243" s="49"/>
      <c r="DWE243" s="99"/>
      <c r="DWF243" s="98"/>
      <c r="DWG243" s="49"/>
      <c r="DWH243" s="405"/>
      <c r="DWI243" s="405"/>
      <c r="DWJ243" s="277"/>
      <c r="DWK243" s="277"/>
      <c r="DWL243" s="277"/>
      <c r="DWM243" s="277"/>
      <c r="DWN243" s="277"/>
      <c r="DWO243" s="277"/>
      <c r="DWP243" s="277"/>
      <c r="DWQ243" s="277"/>
      <c r="DWR243" s="402"/>
      <c r="DWS243" s="404"/>
      <c r="DWT243" s="49"/>
      <c r="DWU243" s="49"/>
      <c r="DWV243" s="49"/>
      <c r="DWW243" s="99"/>
      <c r="DWX243" s="98"/>
      <c r="DWY243" s="49"/>
      <c r="DWZ243" s="405"/>
      <c r="DXA243" s="405"/>
      <c r="DXB243" s="277"/>
      <c r="DXC243" s="277"/>
      <c r="DXD243" s="277"/>
      <c r="DXE243" s="277"/>
      <c r="DXF243" s="277"/>
      <c r="DXG243" s="277"/>
      <c r="DXH243" s="277"/>
      <c r="DXI243" s="277"/>
      <c r="DXJ243" s="402"/>
      <c r="DXK243" s="404"/>
      <c r="DXL243" s="49"/>
      <c r="DXM243" s="49"/>
      <c r="DXN243" s="49"/>
      <c r="DXO243" s="99"/>
      <c r="DXP243" s="98"/>
      <c r="DXQ243" s="49"/>
      <c r="DXR243" s="405"/>
      <c r="DXS243" s="405"/>
      <c r="DXT243" s="277"/>
      <c r="DXU243" s="277"/>
      <c r="DXV243" s="277"/>
      <c r="DXW243" s="277"/>
      <c r="DXX243" s="277"/>
      <c r="DXY243" s="277"/>
      <c r="DXZ243" s="277"/>
      <c r="DYA243" s="277"/>
      <c r="DYB243" s="402"/>
      <c r="DYC243" s="404"/>
      <c r="DYD243" s="49"/>
      <c r="DYE243" s="49"/>
      <c r="DYF243" s="49"/>
      <c r="DYG243" s="99"/>
      <c r="DYH243" s="98"/>
      <c r="DYI243" s="49"/>
      <c r="DYJ243" s="405"/>
      <c r="DYK243" s="405"/>
      <c r="DYL243" s="277"/>
      <c r="DYM243" s="277"/>
      <c r="DYN243" s="277"/>
      <c r="DYO243" s="277"/>
      <c r="DYP243" s="277"/>
      <c r="DYQ243" s="277"/>
      <c r="DYR243" s="277"/>
      <c r="DYS243" s="277"/>
      <c r="DYT243" s="402"/>
      <c r="DYU243" s="404"/>
      <c r="DYV243" s="49"/>
      <c r="DYW243" s="49"/>
      <c r="DYX243" s="49"/>
      <c r="DYY243" s="99"/>
      <c r="DYZ243" s="98"/>
      <c r="DZA243" s="49"/>
      <c r="DZB243" s="405"/>
      <c r="DZC243" s="405"/>
      <c r="DZD243" s="277"/>
      <c r="DZE243" s="277"/>
      <c r="DZF243" s="277"/>
      <c r="DZG243" s="277"/>
      <c r="DZH243" s="277"/>
      <c r="DZI243" s="277"/>
      <c r="DZJ243" s="277"/>
      <c r="DZK243" s="277"/>
      <c r="DZL243" s="402"/>
      <c r="DZM243" s="404"/>
      <c r="DZN243" s="49"/>
      <c r="DZO243" s="49"/>
      <c r="DZP243" s="49"/>
      <c r="DZQ243" s="99"/>
      <c r="DZR243" s="98"/>
      <c r="DZS243" s="49"/>
      <c r="DZT243" s="405"/>
      <c r="DZU243" s="405"/>
      <c r="DZV243" s="277"/>
      <c r="DZW243" s="277"/>
      <c r="DZX243" s="277"/>
      <c r="DZY243" s="277"/>
      <c r="DZZ243" s="277"/>
      <c r="EAA243" s="277"/>
      <c r="EAB243" s="277"/>
      <c r="EAC243" s="277"/>
      <c r="EAD243" s="402"/>
      <c r="EAE243" s="404"/>
      <c r="EAF243" s="49"/>
      <c r="EAG243" s="49"/>
      <c r="EAH243" s="49"/>
      <c r="EAI243" s="99"/>
      <c r="EAJ243" s="98"/>
      <c r="EAK243" s="49"/>
      <c r="EAL243" s="405"/>
      <c r="EAM243" s="405"/>
      <c r="EAN243" s="277"/>
      <c r="EAO243" s="277"/>
      <c r="EAP243" s="277"/>
      <c r="EAQ243" s="277"/>
      <c r="EAR243" s="277"/>
      <c r="EAS243" s="277"/>
      <c r="EAT243" s="277"/>
      <c r="EAU243" s="277"/>
      <c r="EAV243" s="402"/>
      <c r="EAW243" s="404"/>
      <c r="EAX243" s="49"/>
      <c r="EAY243" s="49"/>
      <c r="EAZ243" s="49"/>
      <c r="EBA243" s="99"/>
      <c r="EBB243" s="98"/>
      <c r="EBC243" s="49"/>
      <c r="EBD243" s="405"/>
      <c r="EBE243" s="405"/>
      <c r="EBF243" s="277"/>
      <c r="EBG243" s="277"/>
      <c r="EBH243" s="277"/>
      <c r="EBI243" s="277"/>
      <c r="EBJ243" s="277"/>
      <c r="EBK243" s="277"/>
      <c r="EBL243" s="277"/>
      <c r="EBM243" s="277"/>
      <c r="EBN243" s="402"/>
      <c r="EBO243" s="404"/>
      <c r="EBP243" s="49"/>
      <c r="EBQ243" s="49"/>
      <c r="EBR243" s="49"/>
      <c r="EBS243" s="99"/>
      <c r="EBT243" s="98"/>
      <c r="EBU243" s="49"/>
      <c r="EBV243" s="405"/>
      <c r="EBW243" s="405"/>
      <c r="EBX243" s="277"/>
      <c r="EBY243" s="277"/>
      <c r="EBZ243" s="277"/>
      <c r="ECA243" s="277"/>
      <c r="ECB243" s="277"/>
      <c r="ECC243" s="277"/>
      <c r="ECD243" s="277"/>
      <c r="ECE243" s="277"/>
      <c r="ECF243" s="402"/>
      <c r="ECG243" s="404"/>
      <c r="ECH243" s="49"/>
      <c r="ECI243" s="49"/>
      <c r="ECJ243" s="49"/>
      <c r="ECK243" s="99"/>
      <c r="ECL243" s="98"/>
      <c r="ECM243" s="49"/>
      <c r="ECN243" s="405"/>
      <c r="ECO243" s="405"/>
      <c r="ECP243" s="277"/>
      <c r="ECQ243" s="277"/>
      <c r="ECR243" s="277"/>
      <c r="ECS243" s="277"/>
      <c r="ECT243" s="277"/>
      <c r="ECU243" s="277"/>
      <c r="ECV243" s="277"/>
      <c r="ECW243" s="277"/>
      <c r="ECX243" s="402"/>
      <c r="ECY243" s="404"/>
      <c r="ECZ243" s="49"/>
      <c r="EDA243" s="49"/>
      <c r="EDB243" s="49"/>
      <c r="EDC243" s="99"/>
      <c r="EDD243" s="98"/>
      <c r="EDE243" s="49"/>
      <c r="EDF243" s="405"/>
      <c r="EDG243" s="405"/>
      <c r="EDH243" s="277"/>
      <c r="EDI243" s="277"/>
      <c r="EDJ243" s="277"/>
      <c r="EDK243" s="277"/>
      <c r="EDL243" s="277"/>
      <c r="EDM243" s="277"/>
      <c r="EDN243" s="277"/>
      <c r="EDO243" s="277"/>
      <c r="EDP243" s="402"/>
      <c r="EDQ243" s="404"/>
      <c r="EDR243" s="49"/>
      <c r="EDS243" s="49"/>
      <c r="EDT243" s="49"/>
      <c r="EDU243" s="99"/>
      <c r="EDV243" s="98"/>
      <c r="EDW243" s="49"/>
      <c r="EDX243" s="405"/>
      <c r="EDY243" s="405"/>
      <c r="EDZ243" s="277"/>
      <c r="EEA243" s="277"/>
      <c r="EEB243" s="277"/>
      <c r="EEC243" s="277"/>
      <c r="EED243" s="277"/>
      <c r="EEE243" s="277"/>
      <c r="EEF243" s="277"/>
      <c r="EEG243" s="277"/>
      <c r="EEH243" s="402"/>
      <c r="EEI243" s="404"/>
      <c r="EEJ243" s="49"/>
      <c r="EEK243" s="49"/>
      <c r="EEL243" s="49"/>
      <c r="EEM243" s="99"/>
      <c r="EEN243" s="98"/>
      <c r="EEO243" s="49"/>
      <c r="EEP243" s="405"/>
      <c r="EEQ243" s="405"/>
      <c r="EER243" s="277"/>
      <c r="EES243" s="277"/>
      <c r="EET243" s="277"/>
      <c r="EEU243" s="277"/>
      <c r="EEV243" s="277"/>
      <c r="EEW243" s="277"/>
      <c r="EEX243" s="277"/>
      <c r="EEY243" s="277"/>
      <c r="EEZ243" s="402"/>
      <c r="EFA243" s="404"/>
      <c r="EFB243" s="49"/>
      <c r="EFC243" s="49"/>
      <c r="EFD243" s="49"/>
      <c r="EFE243" s="99"/>
      <c r="EFF243" s="98"/>
      <c r="EFG243" s="49"/>
      <c r="EFH243" s="405"/>
      <c r="EFI243" s="405"/>
      <c r="EFJ243" s="277"/>
      <c r="EFK243" s="277"/>
      <c r="EFL243" s="277"/>
      <c r="EFM243" s="277"/>
      <c r="EFN243" s="277"/>
      <c r="EFO243" s="277"/>
      <c r="EFP243" s="277"/>
      <c r="EFQ243" s="277"/>
      <c r="EFR243" s="402"/>
      <c r="EFS243" s="404"/>
      <c r="EFT243" s="49"/>
      <c r="EFU243" s="49"/>
      <c r="EFV243" s="49"/>
      <c r="EFW243" s="99"/>
      <c r="EFX243" s="98"/>
      <c r="EFY243" s="49"/>
      <c r="EFZ243" s="405"/>
      <c r="EGA243" s="405"/>
      <c r="EGB243" s="277"/>
      <c r="EGC243" s="277"/>
      <c r="EGD243" s="277"/>
      <c r="EGE243" s="277"/>
      <c r="EGF243" s="277"/>
      <c r="EGG243" s="277"/>
      <c r="EGH243" s="277"/>
      <c r="EGI243" s="277"/>
      <c r="EGJ243" s="402"/>
      <c r="EGK243" s="404"/>
      <c r="EGL243" s="49"/>
      <c r="EGM243" s="49"/>
      <c r="EGN243" s="49"/>
      <c r="EGO243" s="99"/>
      <c r="EGP243" s="98"/>
      <c r="EGQ243" s="49"/>
      <c r="EGR243" s="405"/>
      <c r="EGS243" s="405"/>
      <c r="EGT243" s="277"/>
      <c r="EGU243" s="277"/>
      <c r="EGV243" s="277"/>
      <c r="EGW243" s="277"/>
      <c r="EGX243" s="277"/>
      <c r="EGY243" s="277"/>
      <c r="EGZ243" s="277"/>
      <c r="EHA243" s="277"/>
      <c r="EHB243" s="402"/>
      <c r="EHC243" s="404"/>
      <c r="EHD243" s="49"/>
      <c r="EHE243" s="49"/>
      <c r="EHF243" s="49"/>
      <c r="EHG243" s="99"/>
      <c r="EHH243" s="98"/>
      <c r="EHI243" s="49"/>
      <c r="EHJ243" s="405"/>
      <c r="EHK243" s="405"/>
      <c r="EHL243" s="277"/>
      <c r="EHM243" s="277"/>
      <c r="EHN243" s="277"/>
      <c r="EHO243" s="277"/>
      <c r="EHP243" s="277"/>
      <c r="EHQ243" s="277"/>
      <c r="EHR243" s="277"/>
      <c r="EHS243" s="277"/>
      <c r="EHT243" s="402"/>
      <c r="EHU243" s="404"/>
      <c r="EHV243" s="49"/>
      <c r="EHW243" s="49"/>
      <c r="EHX243" s="49"/>
      <c r="EHY243" s="99"/>
      <c r="EHZ243" s="98"/>
      <c r="EIA243" s="49"/>
      <c r="EIB243" s="405"/>
      <c r="EIC243" s="405"/>
      <c r="EID243" s="277"/>
      <c r="EIE243" s="277"/>
      <c r="EIF243" s="277"/>
      <c r="EIG243" s="277"/>
      <c r="EIH243" s="277"/>
      <c r="EII243" s="277"/>
      <c r="EIJ243" s="277"/>
      <c r="EIK243" s="277"/>
      <c r="EIL243" s="402"/>
      <c r="EIM243" s="404"/>
      <c r="EIN243" s="49"/>
      <c r="EIO243" s="49"/>
      <c r="EIP243" s="49"/>
      <c r="EIQ243" s="99"/>
      <c r="EIR243" s="98"/>
      <c r="EIS243" s="49"/>
      <c r="EIT243" s="405"/>
      <c r="EIU243" s="405"/>
      <c r="EIV243" s="277"/>
      <c r="EIW243" s="277"/>
      <c r="EIX243" s="277"/>
      <c r="EIY243" s="277"/>
      <c r="EIZ243" s="277"/>
      <c r="EJA243" s="277"/>
      <c r="EJB243" s="277"/>
      <c r="EJC243" s="277"/>
      <c r="EJD243" s="402"/>
      <c r="EJE243" s="404"/>
      <c r="EJF243" s="49"/>
      <c r="EJG243" s="49"/>
      <c r="EJH243" s="49"/>
      <c r="EJI243" s="99"/>
      <c r="EJJ243" s="98"/>
      <c r="EJK243" s="49"/>
      <c r="EJL243" s="405"/>
      <c r="EJM243" s="405"/>
      <c r="EJN243" s="277"/>
      <c r="EJO243" s="277"/>
      <c r="EJP243" s="277"/>
      <c r="EJQ243" s="277"/>
      <c r="EJR243" s="277"/>
      <c r="EJS243" s="277"/>
      <c r="EJT243" s="277"/>
      <c r="EJU243" s="277"/>
      <c r="EJV243" s="402"/>
      <c r="EJW243" s="404"/>
      <c r="EJX243" s="49"/>
      <c r="EJY243" s="49"/>
      <c r="EJZ243" s="49"/>
      <c r="EKA243" s="99"/>
      <c r="EKB243" s="98"/>
      <c r="EKC243" s="49"/>
      <c r="EKD243" s="405"/>
      <c r="EKE243" s="405"/>
      <c r="EKF243" s="277"/>
      <c r="EKG243" s="277"/>
      <c r="EKH243" s="277"/>
      <c r="EKI243" s="277"/>
      <c r="EKJ243" s="277"/>
      <c r="EKK243" s="277"/>
      <c r="EKL243" s="277"/>
      <c r="EKM243" s="277"/>
      <c r="EKN243" s="402"/>
      <c r="EKO243" s="404"/>
      <c r="EKP243" s="49"/>
      <c r="EKQ243" s="49"/>
      <c r="EKR243" s="49"/>
      <c r="EKS243" s="99"/>
      <c r="EKT243" s="98"/>
      <c r="EKU243" s="49"/>
      <c r="EKV243" s="405"/>
      <c r="EKW243" s="405"/>
      <c r="EKX243" s="277"/>
      <c r="EKY243" s="277"/>
      <c r="EKZ243" s="277"/>
      <c r="ELA243" s="277"/>
      <c r="ELB243" s="277"/>
      <c r="ELC243" s="277"/>
      <c r="ELD243" s="277"/>
      <c r="ELE243" s="277"/>
      <c r="ELF243" s="402"/>
      <c r="ELG243" s="404"/>
      <c r="ELH243" s="49"/>
      <c r="ELI243" s="49"/>
      <c r="ELJ243" s="49"/>
      <c r="ELK243" s="99"/>
      <c r="ELL243" s="98"/>
      <c r="ELM243" s="49"/>
      <c r="ELN243" s="405"/>
      <c r="ELO243" s="405"/>
      <c r="ELP243" s="277"/>
      <c r="ELQ243" s="277"/>
      <c r="ELR243" s="277"/>
      <c r="ELS243" s="277"/>
      <c r="ELT243" s="277"/>
      <c r="ELU243" s="277"/>
      <c r="ELV243" s="277"/>
      <c r="ELW243" s="277"/>
      <c r="ELX243" s="402"/>
      <c r="ELY243" s="404"/>
      <c r="ELZ243" s="49"/>
      <c r="EMA243" s="49"/>
      <c r="EMB243" s="49"/>
      <c r="EMC243" s="99"/>
      <c r="EMD243" s="98"/>
      <c r="EME243" s="49"/>
      <c r="EMF243" s="405"/>
      <c r="EMG243" s="405"/>
      <c r="EMH243" s="277"/>
      <c r="EMI243" s="277"/>
      <c r="EMJ243" s="277"/>
      <c r="EMK243" s="277"/>
      <c r="EML243" s="277"/>
      <c r="EMM243" s="277"/>
      <c r="EMN243" s="277"/>
      <c r="EMO243" s="277"/>
      <c r="EMP243" s="402"/>
      <c r="EMQ243" s="404"/>
      <c r="EMR243" s="49"/>
      <c r="EMS243" s="49"/>
      <c r="EMT243" s="49"/>
      <c r="EMU243" s="99"/>
      <c r="EMV243" s="98"/>
      <c r="EMW243" s="49"/>
      <c r="EMX243" s="405"/>
      <c r="EMY243" s="405"/>
      <c r="EMZ243" s="277"/>
      <c r="ENA243" s="277"/>
      <c r="ENB243" s="277"/>
      <c r="ENC243" s="277"/>
      <c r="END243" s="277"/>
      <c r="ENE243" s="277"/>
      <c r="ENF243" s="277"/>
      <c r="ENG243" s="277"/>
      <c r="ENH243" s="402"/>
      <c r="ENI243" s="404"/>
      <c r="ENJ243" s="49"/>
      <c r="ENK243" s="49"/>
      <c r="ENL243" s="49"/>
      <c r="ENM243" s="99"/>
      <c r="ENN243" s="98"/>
      <c r="ENO243" s="49"/>
      <c r="ENP243" s="405"/>
      <c r="ENQ243" s="405"/>
      <c r="ENR243" s="277"/>
      <c r="ENS243" s="277"/>
      <c r="ENT243" s="277"/>
      <c r="ENU243" s="277"/>
      <c r="ENV243" s="277"/>
      <c r="ENW243" s="277"/>
      <c r="ENX243" s="277"/>
      <c r="ENY243" s="277"/>
      <c r="ENZ243" s="402"/>
      <c r="EOA243" s="404"/>
      <c r="EOB243" s="49"/>
      <c r="EOC243" s="49"/>
      <c r="EOD243" s="49"/>
      <c r="EOE243" s="99"/>
      <c r="EOF243" s="98"/>
      <c r="EOG243" s="49"/>
      <c r="EOH243" s="405"/>
      <c r="EOI243" s="405"/>
      <c r="EOJ243" s="277"/>
      <c r="EOK243" s="277"/>
      <c r="EOL243" s="277"/>
      <c r="EOM243" s="277"/>
      <c r="EON243" s="277"/>
      <c r="EOO243" s="277"/>
      <c r="EOP243" s="277"/>
      <c r="EOQ243" s="277"/>
      <c r="EOR243" s="402"/>
      <c r="EOS243" s="404"/>
      <c r="EOT243" s="49"/>
      <c r="EOU243" s="49"/>
      <c r="EOV243" s="49"/>
      <c r="EOW243" s="99"/>
      <c r="EOX243" s="98"/>
      <c r="EOY243" s="49"/>
      <c r="EOZ243" s="405"/>
      <c r="EPA243" s="405"/>
      <c r="EPB243" s="277"/>
      <c r="EPC243" s="277"/>
      <c r="EPD243" s="277"/>
      <c r="EPE243" s="277"/>
      <c r="EPF243" s="277"/>
      <c r="EPG243" s="277"/>
      <c r="EPH243" s="277"/>
      <c r="EPI243" s="277"/>
      <c r="EPJ243" s="402"/>
      <c r="EPK243" s="404"/>
      <c r="EPL243" s="49"/>
      <c r="EPM243" s="49"/>
      <c r="EPN243" s="49"/>
      <c r="EPO243" s="99"/>
      <c r="EPP243" s="98"/>
      <c r="EPQ243" s="49"/>
      <c r="EPR243" s="405"/>
      <c r="EPS243" s="405"/>
      <c r="EPT243" s="277"/>
      <c r="EPU243" s="277"/>
      <c r="EPV243" s="277"/>
      <c r="EPW243" s="277"/>
      <c r="EPX243" s="277"/>
      <c r="EPY243" s="277"/>
      <c r="EPZ243" s="277"/>
      <c r="EQA243" s="277"/>
      <c r="EQB243" s="402"/>
      <c r="EQC243" s="404"/>
      <c r="EQD243" s="49"/>
      <c r="EQE243" s="49"/>
      <c r="EQF243" s="49"/>
      <c r="EQG243" s="99"/>
      <c r="EQH243" s="98"/>
      <c r="EQI243" s="49"/>
      <c r="EQJ243" s="405"/>
      <c r="EQK243" s="405"/>
      <c r="EQL243" s="277"/>
      <c r="EQM243" s="277"/>
      <c r="EQN243" s="277"/>
      <c r="EQO243" s="277"/>
      <c r="EQP243" s="277"/>
      <c r="EQQ243" s="277"/>
      <c r="EQR243" s="277"/>
      <c r="EQS243" s="277"/>
      <c r="EQT243" s="402"/>
      <c r="EQU243" s="404"/>
      <c r="EQV243" s="49"/>
      <c r="EQW243" s="49"/>
      <c r="EQX243" s="49"/>
      <c r="EQY243" s="99"/>
      <c r="EQZ243" s="98"/>
      <c r="ERA243" s="49"/>
      <c r="ERB243" s="405"/>
      <c r="ERC243" s="405"/>
      <c r="ERD243" s="277"/>
      <c r="ERE243" s="277"/>
      <c r="ERF243" s="277"/>
      <c r="ERG243" s="277"/>
      <c r="ERH243" s="277"/>
      <c r="ERI243" s="277"/>
      <c r="ERJ243" s="277"/>
      <c r="ERK243" s="277"/>
      <c r="ERL243" s="402"/>
      <c r="ERM243" s="404"/>
      <c r="ERN243" s="49"/>
      <c r="ERO243" s="49"/>
      <c r="ERP243" s="49"/>
      <c r="ERQ243" s="99"/>
      <c r="ERR243" s="98"/>
      <c r="ERS243" s="49"/>
      <c r="ERT243" s="405"/>
      <c r="ERU243" s="405"/>
      <c r="ERV243" s="277"/>
      <c r="ERW243" s="277"/>
      <c r="ERX243" s="277"/>
      <c r="ERY243" s="277"/>
      <c r="ERZ243" s="277"/>
      <c r="ESA243" s="277"/>
      <c r="ESB243" s="277"/>
      <c r="ESC243" s="277"/>
      <c r="ESD243" s="402"/>
      <c r="ESE243" s="404"/>
      <c r="ESF243" s="49"/>
      <c r="ESG243" s="49"/>
      <c r="ESH243" s="49"/>
      <c r="ESI243" s="99"/>
      <c r="ESJ243" s="98"/>
      <c r="ESK243" s="49"/>
      <c r="ESL243" s="405"/>
      <c r="ESM243" s="405"/>
      <c r="ESN243" s="277"/>
      <c r="ESO243" s="277"/>
      <c r="ESP243" s="277"/>
      <c r="ESQ243" s="277"/>
      <c r="ESR243" s="277"/>
      <c r="ESS243" s="277"/>
      <c r="EST243" s="277"/>
      <c r="ESU243" s="277"/>
      <c r="ESV243" s="402"/>
      <c r="ESW243" s="404"/>
      <c r="ESX243" s="49"/>
      <c r="ESY243" s="49"/>
      <c r="ESZ243" s="49"/>
      <c r="ETA243" s="99"/>
      <c r="ETB243" s="98"/>
      <c r="ETC243" s="49"/>
      <c r="ETD243" s="405"/>
      <c r="ETE243" s="405"/>
      <c r="ETF243" s="277"/>
      <c r="ETG243" s="277"/>
      <c r="ETH243" s="277"/>
      <c r="ETI243" s="277"/>
      <c r="ETJ243" s="277"/>
      <c r="ETK243" s="277"/>
      <c r="ETL243" s="277"/>
      <c r="ETM243" s="277"/>
      <c r="ETN243" s="402"/>
      <c r="ETO243" s="404"/>
      <c r="ETP243" s="49"/>
      <c r="ETQ243" s="49"/>
      <c r="ETR243" s="49"/>
      <c r="ETS243" s="99"/>
      <c r="ETT243" s="98"/>
      <c r="ETU243" s="49"/>
      <c r="ETV243" s="405"/>
      <c r="ETW243" s="405"/>
      <c r="ETX243" s="277"/>
      <c r="ETY243" s="277"/>
      <c r="ETZ243" s="277"/>
      <c r="EUA243" s="277"/>
      <c r="EUB243" s="277"/>
      <c r="EUC243" s="277"/>
      <c r="EUD243" s="277"/>
      <c r="EUE243" s="277"/>
      <c r="EUF243" s="402"/>
      <c r="EUG243" s="404"/>
      <c r="EUH243" s="49"/>
      <c r="EUI243" s="49"/>
      <c r="EUJ243" s="49"/>
      <c r="EUK243" s="99"/>
      <c r="EUL243" s="98"/>
      <c r="EUM243" s="49"/>
      <c r="EUN243" s="405"/>
      <c r="EUO243" s="405"/>
      <c r="EUP243" s="277"/>
      <c r="EUQ243" s="277"/>
      <c r="EUR243" s="277"/>
      <c r="EUS243" s="277"/>
      <c r="EUT243" s="277"/>
      <c r="EUU243" s="277"/>
      <c r="EUV243" s="277"/>
      <c r="EUW243" s="277"/>
      <c r="EUX243" s="402"/>
      <c r="EUY243" s="404"/>
      <c r="EUZ243" s="49"/>
      <c r="EVA243" s="49"/>
      <c r="EVB243" s="49"/>
      <c r="EVC243" s="99"/>
      <c r="EVD243" s="98"/>
      <c r="EVE243" s="49"/>
      <c r="EVF243" s="405"/>
      <c r="EVG243" s="405"/>
      <c r="EVH243" s="277"/>
      <c r="EVI243" s="277"/>
      <c r="EVJ243" s="277"/>
      <c r="EVK243" s="277"/>
      <c r="EVL243" s="277"/>
      <c r="EVM243" s="277"/>
      <c r="EVN243" s="277"/>
      <c r="EVO243" s="277"/>
      <c r="EVP243" s="402"/>
      <c r="EVQ243" s="404"/>
      <c r="EVR243" s="49"/>
      <c r="EVS243" s="49"/>
      <c r="EVT243" s="49"/>
      <c r="EVU243" s="99"/>
      <c r="EVV243" s="98"/>
      <c r="EVW243" s="49"/>
      <c r="EVX243" s="405"/>
      <c r="EVY243" s="405"/>
      <c r="EVZ243" s="277"/>
      <c r="EWA243" s="277"/>
      <c r="EWB243" s="277"/>
      <c r="EWC243" s="277"/>
      <c r="EWD243" s="277"/>
      <c r="EWE243" s="277"/>
      <c r="EWF243" s="277"/>
      <c r="EWG243" s="277"/>
      <c r="EWH243" s="402"/>
      <c r="EWI243" s="404"/>
      <c r="EWJ243" s="49"/>
      <c r="EWK243" s="49"/>
      <c r="EWL243" s="49"/>
      <c r="EWM243" s="99"/>
      <c r="EWN243" s="98"/>
      <c r="EWO243" s="49"/>
      <c r="EWP243" s="405"/>
      <c r="EWQ243" s="405"/>
      <c r="EWR243" s="277"/>
      <c r="EWS243" s="277"/>
      <c r="EWT243" s="277"/>
      <c r="EWU243" s="277"/>
      <c r="EWV243" s="277"/>
      <c r="EWW243" s="277"/>
      <c r="EWX243" s="277"/>
      <c r="EWY243" s="277"/>
      <c r="EWZ243" s="402"/>
      <c r="EXA243" s="404"/>
      <c r="EXB243" s="49"/>
      <c r="EXC243" s="49"/>
      <c r="EXD243" s="49"/>
      <c r="EXE243" s="99"/>
      <c r="EXF243" s="98"/>
      <c r="EXG243" s="49"/>
      <c r="EXH243" s="405"/>
      <c r="EXI243" s="405"/>
      <c r="EXJ243" s="277"/>
      <c r="EXK243" s="277"/>
      <c r="EXL243" s="277"/>
      <c r="EXM243" s="277"/>
      <c r="EXN243" s="277"/>
      <c r="EXO243" s="277"/>
      <c r="EXP243" s="277"/>
      <c r="EXQ243" s="277"/>
      <c r="EXR243" s="402"/>
      <c r="EXS243" s="404"/>
      <c r="EXT243" s="49"/>
      <c r="EXU243" s="49"/>
      <c r="EXV243" s="49"/>
      <c r="EXW243" s="99"/>
      <c r="EXX243" s="98"/>
      <c r="EXY243" s="49"/>
      <c r="EXZ243" s="405"/>
      <c r="EYA243" s="405"/>
      <c r="EYB243" s="277"/>
      <c r="EYC243" s="277"/>
      <c r="EYD243" s="277"/>
      <c r="EYE243" s="277"/>
      <c r="EYF243" s="277"/>
      <c r="EYG243" s="277"/>
      <c r="EYH243" s="277"/>
      <c r="EYI243" s="277"/>
      <c r="EYJ243" s="402"/>
      <c r="EYK243" s="404"/>
      <c r="EYL243" s="49"/>
      <c r="EYM243" s="49"/>
      <c r="EYN243" s="49"/>
      <c r="EYO243" s="99"/>
      <c r="EYP243" s="98"/>
      <c r="EYQ243" s="49"/>
      <c r="EYR243" s="405"/>
      <c r="EYS243" s="405"/>
      <c r="EYT243" s="277"/>
      <c r="EYU243" s="277"/>
      <c r="EYV243" s="277"/>
      <c r="EYW243" s="277"/>
      <c r="EYX243" s="277"/>
      <c r="EYY243" s="277"/>
      <c r="EYZ243" s="277"/>
      <c r="EZA243" s="277"/>
      <c r="EZB243" s="402"/>
      <c r="EZC243" s="404"/>
      <c r="EZD243" s="49"/>
      <c r="EZE243" s="49"/>
      <c r="EZF243" s="49"/>
      <c r="EZG243" s="99"/>
      <c r="EZH243" s="98"/>
      <c r="EZI243" s="49"/>
      <c r="EZJ243" s="405"/>
      <c r="EZK243" s="405"/>
      <c r="EZL243" s="277"/>
      <c r="EZM243" s="277"/>
      <c r="EZN243" s="277"/>
      <c r="EZO243" s="277"/>
      <c r="EZP243" s="277"/>
      <c r="EZQ243" s="277"/>
      <c r="EZR243" s="277"/>
      <c r="EZS243" s="277"/>
      <c r="EZT243" s="402"/>
      <c r="EZU243" s="404"/>
      <c r="EZV243" s="49"/>
      <c r="EZW243" s="49"/>
      <c r="EZX243" s="49"/>
      <c r="EZY243" s="99"/>
      <c r="EZZ243" s="98"/>
      <c r="FAA243" s="49"/>
      <c r="FAB243" s="405"/>
      <c r="FAC243" s="405"/>
      <c r="FAD243" s="277"/>
      <c r="FAE243" s="277"/>
      <c r="FAF243" s="277"/>
      <c r="FAG243" s="277"/>
      <c r="FAH243" s="277"/>
      <c r="FAI243" s="277"/>
      <c r="FAJ243" s="277"/>
      <c r="FAK243" s="277"/>
      <c r="FAL243" s="402"/>
      <c r="FAM243" s="404"/>
      <c r="FAN243" s="49"/>
      <c r="FAO243" s="49"/>
      <c r="FAP243" s="49"/>
      <c r="FAQ243" s="99"/>
      <c r="FAR243" s="98"/>
      <c r="FAS243" s="49"/>
      <c r="FAT243" s="405"/>
      <c r="FAU243" s="405"/>
      <c r="FAV243" s="277"/>
      <c r="FAW243" s="277"/>
      <c r="FAX243" s="277"/>
      <c r="FAY243" s="277"/>
      <c r="FAZ243" s="277"/>
      <c r="FBA243" s="277"/>
      <c r="FBB243" s="277"/>
      <c r="FBC243" s="277"/>
      <c r="FBD243" s="402"/>
      <c r="FBE243" s="404"/>
      <c r="FBF243" s="49"/>
      <c r="FBG243" s="49"/>
      <c r="FBH243" s="49"/>
      <c r="FBI243" s="99"/>
      <c r="FBJ243" s="98"/>
      <c r="FBK243" s="49"/>
      <c r="FBL243" s="405"/>
      <c r="FBM243" s="405"/>
      <c r="FBN243" s="277"/>
      <c r="FBO243" s="277"/>
      <c r="FBP243" s="277"/>
      <c r="FBQ243" s="277"/>
      <c r="FBR243" s="277"/>
      <c r="FBS243" s="277"/>
      <c r="FBT243" s="277"/>
      <c r="FBU243" s="277"/>
      <c r="FBV243" s="402"/>
      <c r="FBW243" s="404"/>
      <c r="FBX243" s="49"/>
      <c r="FBY243" s="49"/>
      <c r="FBZ243" s="49"/>
      <c r="FCA243" s="99"/>
      <c r="FCB243" s="98"/>
      <c r="FCC243" s="49"/>
      <c r="FCD243" s="405"/>
      <c r="FCE243" s="405"/>
      <c r="FCF243" s="277"/>
      <c r="FCG243" s="277"/>
      <c r="FCH243" s="277"/>
      <c r="FCI243" s="277"/>
      <c r="FCJ243" s="277"/>
      <c r="FCK243" s="277"/>
      <c r="FCL243" s="277"/>
      <c r="FCM243" s="277"/>
      <c r="FCN243" s="402"/>
      <c r="FCO243" s="404"/>
      <c r="FCP243" s="49"/>
      <c r="FCQ243" s="49"/>
      <c r="FCR243" s="49"/>
      <c r="FCS243" s="99"/>
      <c r="FCT243" s="98"/>
      <c r="FCU243" s="49"/>
      <c r="FCV243" s="405"/>
      <c r="FCW243" s="405"/>
      <c r="FCX243" s="277"/>
      <c r="FCY243" s="277"/>
      <c r="FCZ243" s="277"/>
      <c r="FDA243" s="277"/>
      <c r="FDB243" s="277"/>
      <c r="FDC243" s="277"/>
      <c r="FDD243" s="277"/>
      <c r="FDE243" s="277"/>
      <c r="FDF243" s="402"/>
      <c r="FDG243" s="404"/>
      <c r="FDH243" s="49"/>
      <c r="FDI243" s="49"/>
      <c r="FDJ243" s="49"/>
      <c r="FDK243" s="99"/>
      <c r="FDL243" s="98"/>
      <c r="FDM243" s="49"/>
      <c r="FDN243" s="405"/>
      <c r="FDO243" s="405"/>
      <c r="FDP243" s="277"/>
      <c r="FDQ243" s="277"/>
      <c r="FDR243" s="277"/>
      <c r="FDS243" s="277"/>
      <c r="FDT243" s="277"/>
      <c r="FDU243" s="277"/>
      <c r="FDV243" s="277"/>
      <c r="FDW243" s="277"/>
      <c r="FDX243" s="402"/>
      <c r="FDY243" s="404"/>
      <c r="FDZ243" s="49"/>
      <c r="FEA243" s="49"/>
      <c r="FEB243" s="49"/>
      <c r="FEC243" s="99"/>
      <c r="FED243" s="98"/>
      <c r="FEE243" s="49"/>
      <c r="FEF243" s="405"/>
      <c r="FEG243" s="405"/>
      <c r="FEH243" s="277"/>
      <c r="FEI243" s="277"/>
      <c r="FEJ243" s="277"/>
      <c r="FEK243" s="277"/>
      <c r="FEL243" s="277"/>
      <c r="FEM243" s="277"/>
      <c r="FEN243" s="277"/>
      <c r="FEO243" s="277"/>
      <c r="FEP243" s="402"/>
      <c r="FEQ243" s="404"/>
      <c r="FER243" s="49"/>
      <c r="FES243" s="49"/>
      <c r="FET243" s="49"/>
      <c r="FEU243" s="99"/>
      <c r="FEV243" s="98"/>
      <c r="FEW243" s="49"/>
      <c r="FEX243" s="405"/>
      <c r="FEY243" s="405"/>
      <c r="FEZ243" s="277"/>
      <c r="FFA243" s="277"/>
      <c r="FFB243" s="277"/>
      <c r="FFC243" s="277"/>
      <c r="FFD243" s="277"/>
      <c r="FFE243" s="277"/>
      <c r="FFF243" s="277"/>
      <c r="FFG243" s="277"/>
      <c r="FFH243" s="402"/>
      <c r="FFI243" s="404"/>
      <c r="FFJ243" s="49"/>
      <c r="FFK243" s="49"/>
      <c r="FFL243" s="49"/>
      <c r="FFM243" s="99"/>
      <c r="FFN243" s="98"/>
      <c r="FFO243" s="49"/>
      <c r="FFP243" s="405"/>
      <c r="FFQ243" s="405"/>
      <c r="FFR243" s="277"/>
      <c r="FFS243" s="277"/>
      <c r="FFT243" s="277"/>
      <c r="FFU243" s="277"/>
      <c r="FFV243" s="277"/>
      <c r="FFW243" s="277"/>
      <c r="FFX243" s="277"/>
      <c r="FFY243" s="277"/>
      <c r="FFZ243" s="402"/>
      <c r="FGA243" s="404"/>
      <c r="FGB243" s="49"/>
      <c r="FGC243" s="49"/>
      <c r="FGD243" s="49"/>
      <c r="FGE243" s="99"/>
      <c r="FGF243" s="98"/>
      <c r="FGG243" s="49"/>
      <c r="FGH243" s="405"/>
      <c r="FGI243" s="405"/>
      <c r="FGJ243" s="277"/>
      <c r="FGK243" s="277"/>
      <c r="FGL243" s="277"/>
      <c r="FGM243" s="277"/>
      <c r="FGN243" s="277"/>
      <c r="FGO243" s="277"/>
      <c r="FGP243" s="277"/>
      <c r="FGQ243" s="277"/>
      <c r="FGR243" s="402"/>
      <c r="FGS243" s="404"/>
      <c r="FGT243" s="49"/>
      <c r="FGU243" s="49"/>
      <c r="FGV243" s="49"/>
      <c r="FGW243" s="99"/>
      <c r="FGX243" s="98"/>
      <c r="FGY243" s="49"/>
      <c r="FGZ243" s="405"/>
      <c r="FHA243" s="405"/>
      <c r="FHB243" s="277"/>
      <c r="FHC243" s="277"/>
      <c r="FHD243" s="277"/>
      <c r="FHE243" s="277"/>
      <c r="FHF243" s="277"/>
      <c r="FHG243" s="277"/>
      <c r="FHH243" s="277"/>
      <c r="FHI243" s="277"/>
      <c r="FHJ243" s="402"/>
      <c r="FHK243" s="404"/>
      <c r="FHL243" s="49"/>
      <c r="FHM243" s="49"/>
      <c r="FHN243" s="49"/>
      <c r="FHO243" s="99"/>
      <c r="FHP243" s="98"/>
      <c r="FHQ243" s="49"/>
      <c r="FHR243" s="405"/>
      <c r="FHS243" s="405"/>
      <c r="FHT243" s="277"/>
      <c r="FHU243" s="277"/>
      <c r="FHV243" s="277"/>
      <c r="FHW243" s="277"/>
      <c r="FHX243" s="277"/>
      <c r="FHY243" s="277"/>
      <c r="FHZ243" s="277"/>
      <c r="FIA243" s="277"/>
      <c r="FIB243" s="402"/>
      <c r="FIC243" s="404"/>
      <c r="FID243" s="49"/>
      <c r="FIE243" s="49"/>
      <c r="FIF243" s="49"/>
      <c r="FIG243" s="99"/>
      <c r="FIH243" s="98"/>
      <c r="FII243" s="49"/>
      <c r="FIJ243" s="405"/>
      <c r="FIK243" s="405"/>
      <c r="FIL243" s="277"/>
      <c r="FIM243" s="277"/>
      <c r="FIN243" s="277"/>
      <c r="FIO243" s="277"/>
      <c r="FIP243" s="277"/>
      <c r="FIQ243" s="277"/>
      <c r="FIR243" s="277"/>
      <c r="FIS243" s="277"/>
      <c r="FIT243" s="402"/>
      <c r="FIU243" s="404"/>
      <c r="FIV243" s="49"/>
      <c r="FIW243" s="49"/>
      <c r="FIX243" s="49"/>
      <c r="FIY243" s="99"/>
      <c r="FIZ243" s="98"/>
      <c r="FJA243" s="49"/>
      <c r="FJB243" s="405"/>
      <c r="FJC243" s="405"/>
      <c r="FJD243" s="277"/>
      <c r="FJE243" s="277"/>
      <c r="FJF243" s="277"/>
      <c r="FJG243" s="277"/>
      <c r="FJH243" s="277"/>
      <c r="FJI243" s="277"/>
      <c r="FJJ243" s="277"/>
      <c r="FJK243" s="277"/>
      <c r="FJL243" s="402"/>
      <c r="FJM243" s="404"/>
      <c r="FJN243" s="49"/>
      <c r="FJO243" s="49"/>
      <c r="FJP243" s="49"/>
      <c r="FJQ243" s="99"/>
      <c r="FJR243" s="98"/>
      <c r="FJS243" s="49"/>
      <c r="FJT243" s="405"/>
      <c r="FJU243" s="405"/>
      <c r="FJV243" s="277"/>
      <c r="FJW243" s="277"/>
      <c r="FJX243" s="277"/>
      <c r="FJY243" s="277"/>
      <c r="FJZ243" s="277"/>
      <c r="FKA243" s="277"/>
      <c r="FKB243" s="277"/>
      <c r="FKC243" s="277"/>
      <c r="FKD243" s="402"/>
      <c r="FKE243" s="404"/>
      <c r="FKF243" s="49"/>
      <c r="FKG243" s="49"/>
      <c r="FKH243" s="49"/>
      <c r="FKI243" s="99"/>
      <c r="FKJ243" s="98"/>
      <c r="FKK243" s="49"/>
      <c r="FKL243" s="405"/>
      <c r="FKM243" s="405"/>
      <c r="FKN243" s="277"/>
      <c r="FKO243" s="277"/>
      <c r="FKP243" s="277"/>
      <c r="FKQ243" s="277"/>
      <c r="FKR243" s="277"/>
      <c r="FKS243" s="277"/>
      <c r="FKT243" s="277"/>
      <c r="FKU243" s="277"/>
      <c r="FKV243" s="402"/>
      <c r="FKW243" s="404"/>
      <c r="FKX243" s="49"/>
      <c r="FKY243" s="49"/>
      <c r="FKZ243" s="49"/>
      <c r="FLA243" s="99"/>
      <c r="FLB243" s="98"/>
      <c r="FLC243" s="49"/>
      <c r="FLD243" s="405"/>
      <c r="FLE243" s="405"/>
      <c r="FLF243" s="277"/>
      <c r="FLG243" s="277"/>
      <c r="FLH243" s="277"/>
      <c r="FLI243" s="277"/>
      <c r="FLJ243" s="277"/>
      <c r="FLK243" s="277"/>
      <c r="FLL243" s="277"/>
      <c r="FLM243" s="277"/>
      <c r="FLN243" s="402"/>
      <c r="FLO243" s="404"/>
      <c r="FLP243" s="49"/>
      <c r="FLQ243" s="49"/>
      <c r="FLR243" s="49"/>
      <c r="FLS243" s="99"/>
      <c r="FLT243" s="98"/>
      <c r="FLU243" s="49"/>
      <c r="FLV243" s="405"/>
      <c r="FLW243" s="405"/>
      <c r="FLX243" s="277"/>
      <c r="FLY243" s="277"/>
      <c r="FLZ243" s="277"/>
      <c r="FMA243" s="277"/>
      <c r="FMB243" s="277"/>
      <c r="FMC243" s="277"/>
      <c r="FMD243" s="277"/>
      <c r="FME243" s="277"/>
      <c r="FMF243" s="402"/>
      <c r="FMG243" s="404"/>
      <c r="FMH243" s="49"/>
      <c r="FMI243" s="49"/>
      <c r="FMJ243" s="49"/>
      <c r="FMK243" s="99"/>
      <c r="FML243" s="98"/>
      <c r="FMM243" s="49"/>
      <c r="FMN243" s="405"/>
      <c r="FMO243" s="405"/>
      <c r="FMP243" s="277"/>
      <c r="FMQ243" s="277"/>
      <c r="FMR243" s="277"/>
      <c r="FMS243" s="277"/>
      <c r="FMT243" s="277"/>
      <c r="FMU243" s="277"/>
      <c r="FMV243" s="277"/>
      <c r="FMW243" s="277"/>
      <c r="FMX243" s="402"/>
      <c r="FMY243" s="404"/>
      <c r="FMZ243" s="49"/>
      <c r="FNA243" s="49"/>
      <c r="FNB243" s="49"/>
      <c r="FNC243" s="99"/>
      <c r="FND243" s="98"/>
      <c r="FNE243" s="49"/>
      <c r="FNF243" s="405"/>
      <c r="FNG243" s="405"/>
      <c r="FNH243" s="277"/>
      <c r="FNI243" s="277"/>
      <c r="FNJ243" s="277"/>
      <c r="FNK243" s="277"/>
      <c r="FNL243" s="277"/>
      <c r="FNM243" s="277"/>
      <c r="FNN243" s="277"/>
      <c r="FNO243" s="277"/>
      <c r="FNP243" s="402"/>
      <c r="FNQ243" s="404"/>
      <c r="FNR243" s="49"/>
      <c r="FNS243" s="49"/>
      <c r="FNT243" s="49"/>
      <c r="FNU243" s="99"/>
      <c r="FNV243" s="98"/>
      <c r="FNW243" s="49"/>
      <c r="FNX243" s="405"/>
      <c r="FNY243" s="405"/>
      <c r="FNZ243" s="277"/>
      <c r="FOA243" s="277"/>
      <c r="FOB243" s="277"/>
      <c r="FOC243" s="277"/>
      <c r="FOD243" s="277"/>
      <c r="FOE243" s="277"/>
      <c r="FOF243" s="277"/>
      <c r="FOG243" s="277"/>
      <c r="FOH243" s="402"/>
      <c r="FOI243" s="404"/>
      <c r="FOJ243" s="49"/>
      <c r="FOK243" s="49"/>
      <c r="FOL243" s="49"/>
      <c r="FOM243" s="99"/>
      <c r="FON243" s="98"/>
      <c r="FOO243" s="49"/>
      <c r="FOP243" s="405"/>
      <c r="FOQ243" s="405"/>
      <c r="FOR243" s="277"/>
      <c r="FOS243" s="277"/>
      <c r="FOT243" s="277"/>
      <c r="FOU243" s="277"/>
      <c r="FOV243" s="277"/>
      <c r="FOW243" s="277"/>
      <c r="FOX243" s="277"/>
      <c r="FOY243" s="277"/>
      <c r="FOZ243" s="402"/>
      <c r="FPA243" s="404"/>
      <c r="FPB243" s="49"/>
      <c r="FPC243" s="49"/>
      <c r="FPD243" s="49"/>
      <c r="FPE243" s="99"/>
      <c r="FPF243" s="98"/>
      <c r="FPG243" s="49"/>
      <c r="FPH243" s="405"/>
      <c r="FPI243" s="405"/>
      <c r="FPJ243" s="277"/>
      <c r="FPK243" s="277"/>
      <c r="FPL243" s="277"/>
      <c r="FPM243" s="277"/>
      <c r="FPN243" s="277"/>
      <c r="FPO243" s="277"/>
      <c r="FPP243" s="277"/>
      <c r="FPQ243" s="277"/>
      <c r="FPR243" s="402"/>
      <c r="FPS243" s="404"/>
      <c r="FPT243" s="49"/>
      <c r="FPU243" s="49"/>
      <c r="FPV243" s="49"/>
      <c r="FPW243" s="99"/>
      <c r="FPX243" s="98"/>
      <c r="FPY243" s="49"/>
      <c r="FPZ243" s="405"/>
      <c r="FQA243" s="405"/>
      <c r="FQB243" s="277"/>
      <c r="FQC243" s="277"/>
      <c r="FQD243" s="277"/>
      <c r="FQE243" s="277"/>
      <c r="FQF243" s="277"/>
      <c r="FQG243" s="277"/>
      <c r="FQH243" s="277"/>
      <c r="FQI243" s="277"/>
      <c r="FQJ243" s="402"/>
      <c r="FQK243" s="404"/>
      <c r="FQL243" s="49"/>
      <c r="FQM243" s="49"/>
      <c r="FQN243" s="49"/>
      <c r="FQO243" s="99"/>
      <c r="FQP243" s="98"/>
      <c r="FQQ243" s="49"/>
      <c r="FQR243" s="405"/>
      <c r="FQS243" s="405"/>
      <c r="FQT243" s="277"/>
      <c r="FQU243" s="277"/>
      <c r="FQV243" s="277"/>
      <c r="FQW243" s="277"/>
      <c r="FQX243" s="277"/>
      <c r="FQY243" s="277"/>
      <c r="FQZ243" s="277"/>
      <c r="FRA243" s="277"/>
      <c r="FRB243" s="402"/>
      <c r="FRC243" s="404"/>
      <c r="FRD243" s="49"/>
      <c r="FRE243" s="49"/>
      <c r="FRF243" s="49"/>
      <c r="FRG243" s="99"/>
      <c r="FRH243" s="98"/>
      <c r="FRI243" s="49"/>
      <c r="FRJ243" s="405"/>
      <c r="FRK243" s="405"/>
      <c r="FRL243" s="277"/>
      <c r="FRM243" s="277"/>
      <c r="FRN243" s="277"/>
      <c r="FRO243" s="277"/>
      <c r="FRP243" s="277"/>
      <c r="FRQ243" s="277"/>
      <c r="FRR243" s="277"/>
      <c r="FRS243" s="277"/>
      <c r="FRT243" s="402"/>
      <c r="FRU243" s="404"/>
      <c r="FRV243" s="49"/>
      <c r="FRW243" s="49"/>
      <c r="FRX243" s="49"/>
      <c r="FRY243" s="99"/>
      <c r="FRZ243" s="98"/>
      <c r="FSA243" s="49"/>
      <c r="FSB243" s="405"/>
      <c r="FSC243" s="405"/>
      <c r="FSD243" s="277"/>
      <c r="FSE243" s="277"/>
      <c r="FSF243" s="277"/>
      <c r="FSG243" s="277"/>
      <c r="FSH243" s="277"/>
      <c r="FSI243" s="277"/>
      <c r="FSJ243" s="277"/>
      <c r="FSK243" s="277"/>
      <c r="FSL243" s="402"/>
      <c r="FSM243" s="404"/>
      <c r="FSN243" s="49"/>
      <c r="FSO243" s="49"/>
      <c r="FSP243" s="49"/>
      <c r="FSQ243" s="99"/>
      <c r="FSR243" s="98"/>
      <c r="FSS243" s="49"/>
      <c r="FST243" s="405"/>
      <c r="FSU243" s="405"/>
      <c r="FSV243" s="277"/>
      <c r="FSW243" s="277"/>
      <c r="FSX243" s="277"/>
      <c r="FSY243" s="277"/>
      <c r="FSZ243" s="277"/>
      <c r="FTA243" s="277"/>
      <c r="FTB243" s="277"/>
      <c r="FTC243" s="277"/>
      <c r="FTD243" s="402"/>
      <c r="FTE243" s="404"/>
      <c r="FTF243" s="49"/>
      <c r="FTG243" s="49"/>
      <c r="FTH243" s="49"/>
      <c r="FTI243" s="99"/>
      <c r="FTJ243" s="98"/>
      <c r="FTK243" s="49"/>
      <c r="FTL243" s="405"/>
      <c r="FTM243" s="405"/>
      <c r="FTN243" s="277"/>
      <c r="FTO243" s="277"/>
      <c r="FTP243" s="277"/>
      <c r="FTQ243" s="277"/>
      <c r="FTR243" s="277"/>
      <c r="FTS243" s="277"/>
      <c r="FTT243" s="277"/>
      <c r="FTU243" s="277"/>
      <c r="FTV243" s="402"/>
      <c r="FTW243" s="404"/>
      <c r="FTX243" s="49"/>
      <c r="FTY243" s="49"/>
      <c r="FTZ243" s="49"/>
      <c r="FUA243" s="99"/>
      <c r="FUB243" s="98"/>
      <c r="FUC243" s="49"/>
      <c r="FUD243" s="405"/>
      <c r="FUE243" s="405"/>
      <c r="FUF243" s="277"/>
      <c r="FUG243" s="277"/>
      <c r="FUH243" s="277"/>
      <c r="FUI243" s="277"/>
      <c r="FUJ243" s="277"/>
      <c r="FUK243" s="277"/>
      <c r="FUL243" s="277"/>
      <c r="FUM243" s="277"/>
      <c r="FUN243" s="402"/>
      <c r="FUO243" s="404"/>
      <c r="FUP243" s="49"/>
      <c r="FUQ243" s="49"/>
      <c r="FUR243" s="49"/>
      <c r="FUS243" s="99"/>
      <c r="FUT243" s="98"/>
      <c r="FUU243" s="49"/>
      <c r="FUV243" s="405"/>
      <c r="FUW243" s="405"/>
      <c r="FUX243" s="277"/>
      <c r="FUY243" s="277"/>
      <c r="FUZ243" s="277"/>
      <c r="FVA243" s="277"/>
      <c r="FVB243" s="277"/>
      <c r="FVC243" s="277"/>
      <c r="FVD243" s="277"/>
      <c r="FVE243" s="277"/>
      <c r="FVF243" s="402"/>
      <c r="FVG243" s="404"/>
      <c r="FVH243" s="49"/>
      <c r="FVI243" s="49"/>
      <c r="FVJ243" s="49"/>
      <c r="FVK243" s="99"/>
      <c r="FVL243" s="98"/>
      <c r="FVM243" s="49"/>
      <c r="FVN243" s="405"/>
      <c r="FVO243" s="405"/>
      <c r="FVP243" s="277"/>
      <c r="FVQ243" s="277"/>
      <c r="FVR243" s="277"/>
      <c r="FVS243" s="277"/>
      <c r="FVT243" s="277"/>
      <c r="FVU243" s="277"/>
      <c r="FVV243" s="277"/>
      <c r="FVW243" s="277"/>
      <c r="FVX243" s="402"/>
      <c r="FVY243" s="404"/>
      <c r="FVZ243" s="49"/>
      <c r="FWA243" s="49"/>
      <c r="FWB243" s="49"/>
      <c r="FWC243" s="99"/>
      <c r="FWD243" s="98"/>
      <c r="FWE243" s="49"/>
      <c r="FWF243" s="405"/>
      <c r="FWG243" s="405"/>
      <c r="FWH243" s="277"/>
      <c r="FWI243" s="277"/>
      <c r="FWJ243" s="277"/>
      <c r="FWK243" s="277"/>
      <c r="FWL243" s="277"/>
      <c r="FWM243" s="277"/>
      <c r="FWN243" s="277"/>
      <c r="FWO243" s="277"/>
      <c r="FWP243" s="402"/>
      <c r="FWQ243" s="404"/>
      <c r="FWR243" s="49"/>
      <c r="FWS243" s="49"/>
      <c r="FWT243" s="49"/>
      <c r="FWU243" s="99"/>
      <c r="FWV243" s="98"/>
      <c r="FWW243" s="49"/>
      <c r="FWX243" s="405"/>
      <c r="FWY243" s="405"/>
      <c r="FWZ243" s="277"/>
      <c r="FXA243" s="277"/>
      <c r="FXB243" s="277"/>
      <c r="FXC243" s="277"/>
      <c r="FXD243" s="277"/>
      <c r="FXE243" s="277"/>
      <c r="FXF243" s="277"/>
      <c r="FXG243" s="277"/>
      <c r="FXH243" s="402"/>
      <c r="FXI243" s="404"/>
      <c r="FXJ243" s="49"/>
      <c r="FXK243" s="49"/>
      <c r="FXL243" s="49"/>
      <c r="FXM243" s="99"/>
      <c r="FXN243" s="98"/>
      <c r="FXO243" s="49"/>
      <c r="FXP243" s="405"/>
      <c r="FXQ243" s="405"/>
      <c r="FXR243" s="277"/>
      <c r="FXS243" s="277"/>
      <c r="FXT243" s="277"/>
      <c r="FXU243" s="277"/>
      <c r="FXV243" s="277"/>
      <c r="FXW243" s="277"/>
      <c r="FXX243" s="277"/>
      <c r="FXY243" s="277"/>
      <c r="FXZ243" s="402"/>
      <c r="FYA243" s="404"/>
      <c r="FYB243" s="49"/>
      <c r="FYC243" s="49"/>
      <c r="FYD243" s="49"/>
      <c r="FYE243" s="99"/>
      <c r="FYF243" s="98"/>
      <c r="FYG243" s="49"/>
      <c r="FYH243" s="405"/>
      <c r="FYI243" s="405"/>
      <c r="FYJ243" s="277"/>
      <c r="FYK243" s="277"/>
      <c r="FYL243" s="277"/>
      <c r="FYM243" s="277"/>
      <c r="FYN243" s="277"/>
      <c r="FYO243" s="277"/>
      <c r="FYP243" s="277"/>
      <c r="FYQ243" s="277"/>
      <c r="FYR243" s="402"/>
      <c r="FYS243" s="404"/>
      <c r="FYT243" s="49"/>
      <c r="FYU243" s="49"/>
      <c r="FYV243" s="49"/>
      <c r="FYW243" s="99"/>
      <c r="FYX243" s="98"/>
      <c r="FYY243" s="49"/>
      <c r="FYZ243" s="405"/>
      <c r="FZA243" s="405"/>
      <c r="FZB243" s="277"/>
      <c r="FZC243" s="277"/>
      <c r="FZD243" s="277"/>
      <c r="FZE243" s="277"/>
      <c r="FZF243" s="277"/>
      <c r="FZG243" s="277"/>
      <c r="FZH243" s="277"/>
      <c r="FZI243" s="277"/>
      <c r="FZJ243" s="402"/>
      <c r="FZK243" s="404"/>
      <c r="FZL243" s="49"/>
      <c r="FZM243" s="49"/>
      <c r="FZN243" s="49"/>
      <c r="FZO243" s="99"/>
      <c r="FZP243" s="98"/>
      <c r="FZQ243" s="49"/>
      <c r="FZR243" s="405"/>
      <c r="FZS243" s="405"/>
      <c r="FZT243" s="277"/>
      <c r="FZU243" s="277"/>
      <c r="FZV243" s="277"/>
      <c r="FZW243" s="277"/>
      <c r="FZX243" s="277"/>
      <c r="FZY243" s="277"/>
      <c r="FZZ243" s="277"/>
      <c r="GAA243" s="277"/>
      <c r="GAB243" s="402"/>
      <c r="GAC243" s="404"/>
      <c r="GAD243" s="49"/>
      <c r="GAE243" s="49"/>
      <c r="GAF243" s="49"/>
      <c r="GAG243" s="99"/>
      <c r="GAH243" s="98"/>
      <c r="GAI243" s="49"/>
      <c r="GAJ243" s="405"/>
      <c r="GAK243" s="405"/>
      <c r="GAL243" s="277"/>
      <c r="GAM243" s="277"/>
      <c r="GAN243" s="277"/>
      <c r="GAO243" s="277"/>
      <c r="GAP243" s="277"/>
      <c r="GAQ243" s="277"/>
      <c r="GAR243" s="277"/>
      <c r="GAS243" s="277"/>
      <c r="GAT243" s="402"/>
      <c r="GAU243" s="404"/>
      <c r="GAV243" s="49"/>
      <c r="GAW243" s="49"/>
      <c r="GAX243" s="49"/>
      <c r="GAY243" s="99"/>
      <c r="GAZ243" s="98"/>
      <c r="GBA243" s="49"/>
      <c r="GBB243" s="405"/>
      <c r="GBC243" s="405"/>
      <c r="GBD243" s="277"/>
      <c r="GBE243" s="277"/>
      <c r="GBF243" s="277"/>
      <c r="GBG243" s="277"/>
      <c r="GBH243" s="277"/>
      <c r="GBI243" s="277"/>
      <c r="GBJ243" s="277"/>
      <c r="GBK243" s="277"/>
      <c r="GBL243" s="402"/>
      <c r="GBM243" s="404"/>
      <c r="GBN243" s="49"/>
      <c r="GBO243" s="49"/>
      <c r="GBP243" s="49"/>
      <c r="GBQ243" s="99"/>
      <c r="GBR243" s="98"/>
      <c r="GBS243" s="49"/>
      <c r="GBT243" s="405"/>
      <c r="GBU243" s="405"/>
      <c r="GBV243" s="277"/>
      <c r="GBW243" s="277"/>
      <c r="GBX243" s="277"/>
      <c r="GBY243" s="277"/>
      <c r="GBZ243" s="277"/>
      <c r="GCA243" s="277"/>
      <c r="GCB243" s="277"/>
      <c r="GCC243" s="277"/>
      <c r="GCD243" s="402"/>
      <c r="GCE243" s="404"/>
      <c r="GCF243" s="49"/>
      <c r="GCG243" s="49"/>
      <c r="GCH243" s="49"/>
      <c r="GCI243" s="99"/>
      <c r="GCJ243" s="98"/>
      <c r="GCK243" s="49"/>
      <c r="GCL243" s="405"/>
      <c r="GCM243" s="405"/>
      <c r="GCN243" s="277"/>
      <c r="GCO243" s="277"/>
      <c r="GCP243" s="277"/>
      <c r="GCQ243" s="277"/>
      <c r="GCR243" s="277"/>
      <c r="GCS243" s="277"/>
      <c r="GCT243" s="277"/>
      <c r="GCU243" s="277"/>
      <c r="GCV243" s="402"/>
      <c r="GCW243" s="404"/>
      <c r="GCX243" s="49"/>
      <c r="GCY243" s="49"/>
      <c r="GCZ243" s="49"/>
      <c r="GDA243" s="99"/>
      <c r="GDB243" s="98"/>
      <c r="GDC243" s="49"/>
      <c r="GDD243" s="405"/>
      <c r="GDE243" s="405"/>
      <c r="GDF243" s="277"/>
      <c r="GDG243" s="277"/>
      <c r="GDH243" s="277"/>
      <c r="GDI243" s="277"/>
      <c r="GDJ243" s="277"/>
      <c r="GDK243" s="277"/>
      <c r="GDL243" s="277"/>
      <c r="GDM243" s="277"/>
      <c r="GDN243" s="402"/>
      <c r="GDO243" s="404"/>
      <c r="GDP243" s="49"/>
      <c r="GDQ243" s="49"/>
      <c r="GDR243" s="49"/>
      <c r="GDS243" s="99"/>
      <c r="GDT243" s="98"/>
      <c r="GDU243" s="49"/>
      <c r="GDV243" s="405"/>
      <c r="GDW243" s="405"/>
      <c r="GDX243" s="277"/>
      <c r="GDY243" s="277"/>
      <c r="GDZ243" s="277"/>
      <c r="GEA243" s="277"/>
      <c r="GEB243" s="277"/>
      <c r="GEC243" s="277"/>
      <c r="GED243" s="277"/>
      <c r="GEE243" s="277"/>
      <c r="GEF243" s="402"/>
      <c r="GEG243" s="404"/>
      <c r="GEH243" s="49"/>
      <c r="GEI243" s="49"/>
      <c r="GEJ243" s="49"/>
      <c r="GEK243" s="99"/>
      <c r="GEL243" s="98"/>
      <c r="GEM243" s="49"/>
      <c r="GEN243" s="405"/>
      <c r="GEO243" s="405"/>
      <c r="GEP243" s="277"/>
      <c r="GEQ243" s="277"/>
      <c r="GER243" s="277"/>
      <c r="GES243" s="277"/>
      <c r="GET243" s="277"/>
      <c r="GEU243" s="277"/>
      <c r="GEV243" s="277"/>
      <c r="GEW243" s="277"/>
      <c r="GEX243" s="402"/>
      <c r="GEY243" s="404"/>
      <c r="GEZ243" s="49"/>
      <c r="GFA243" s="49"/>
      <c r="GFB243" s="49"/>
      <c r="GFC243" s="99"/>
      <c r="GFD243" s="98"/>
      <c r="GFE243" s="49"/>
      <c r="GFF243" s="405"/>
      <c r="GFG243" s="405"/>
      <c r="GFH243" s="277"/>
      <c r="GFI243" s="277"/>
      <c r="GFJ243" s="277"/>
      <c r="GFK243" s="277"/>
      <c r="GFL243" s="277"/>
      <c r="GFM243" s="277"/>
      <c r="GFN243" s="277"/>
      <c r="GFO243" s="277"/>
      <c r="GFP243" s="402"/>
      <c r="GFQ243" s="404"/>
      <c r="GFR243" s="49"/>
      <c r="GFS243" s="49"/>
      <c r="GFT243" s="49"/>
      <c r="GFU243" s="99"/>
      <c r="GFV243" s="98"/>
      <c r="GFW243" s="49"/>
      <c r="GFX243" s="405"/>
      <c r="GFY243" s="405"/>
      <c r="GFZ243" s="277"/>
      <c r="GGA243" s="277"/>
      <c r="GGB243" s="277"/>
      <c r="GGC243" s="277"/>
      <c r="GGD243" s="277"/>
      <c r="GGE243" s="277"/>
      <c r="GGF243" s="277"/>
      <c r="GGG243" s="277"/>
      <c r="GGH243" s="402"/>
      <c r="GGI243" s="404"/>
      <c r="GGJ243" s="49"/>
      <c r="GGK243" s="49"/>
      <c r="GGL243" s="49"/>
      <c r="GGM243" s="99"/>
      <c r="GGN243" s="98"/>
      <c r="GGO243" s="49"/>
      <c r="GGP243" s="405"/>
      <c r="GGQ243" s="405"/>
      <c r="GGR243" s="277"/>
      <c r="GGS243" s="277"/>
      <c r="GGT243" s="277"/>
      <c r="GGU243" s="277"/>
      <c r="GGV243" s="277"/>
      <c r="GGW243" s="277"/>
      <c r="GGX243" s="277"/>
      <c r="GGY243" s="277"/>
      <c r="GGZ243" s="402"/>
      <c r="GHA243" s="404"/>
      <c r="GHB243" s="49"/>
      <c r="GHC243" s="49"/>
      <c r="GHD243" s="49"/>
      <c r="GHE243" s="99"/>
      <c r="GHF243" s="98"/>
      <c r="GHG243" s="49"/>
      <c r="GHH243" s="405"/>
      <c r="GHI243" s="405"/>
      <c r="GHJ243" s="277"/>
      <c r="GHK243" s="277"/>
      <c r="GHL243" s="277"/>
      <c r="GHM243" s="277"/>
      <c r="GHN243" s="277"/>
      <c r="GHO243" s="277"/>
      <c r="GHP243" s="277"/>
      <c r="GHQ243" s="277"/>
      <c r="GHR243" s="402"/>
      <c r="GHS243" s="404"/>
      <c r="GHT243" s="49"/>
      <c r="GHU243" s="49"/>
      <c r="GHV243" s="49"/>
      <c r="GHW243" s="99"/>
      <c r="GHX243" s="98"/>
      <c r="GHY243" s="49"/>
      <c r="GHZ243" s="405"/>
      <c r="GIA243" s="405"/>
      <c r="GIB243" s="277"/>
      <c r="GIC243" s="277"/>
      <c r="GID243" s="277"/>
      <c r="GIE243" s="277"/>
      <c r="GIF243" s="277"/>
      <c r="GIG243" s="277"/>
      <c r="GIH243" s="277"/>
      <c r="GII243" s="277"/>
      <c r="GIJ243" s="402"/>
      <c r="GIK243" s="404"/>
      <c r="GIL243" s="49"/>
      <c r="GIM243" s="49"/>
      <c r="GIN243" s="49"/>
      <c r="GIO243" s="99"/>
      <c r="GIP243" s="98"/>
      <c r="GIQ243" s="49"/>
      <c r="GIR243" s="405"/>
      <c r="GIS243" s="405"/>
      <c r="GIT243" s="277"/>
      <c r="GIU243" s="277"/>
      <c r="GIV243" s="277"/>
      <c r="GIW243" s="277"/>
      <c r="GIX243" s="277"/>
      <c r="GIY243" s="277"/>
      <c r="GIZ243" s="277"/>
      <c r="GJA243" s="277"/>
      <c r="GJB243" s="402"/>
      <c r="GJC243" s="404"/>
      <c r="GJD243" s="49"/>
      <c r="GJE243" s="49"/>
      <c r="GJF243" s="49"/>
      <c r="GJG243" s="99"/>
      <c r="GJH243" s="98"/>
      <c r="GJI243" s="49"/>
      <c r="GJJ243" s="405"/>
      <c r="GJK243" s="405"/>
      <c r="GJL243" s="277"/>
      <c r="GJM243" s="277"/>
      <c r="GJN243" s="277"/>
      <c r="GJO243" s="277"/>
      <c r="GJP243" s="277"/>
      <c r="GJQ243" s="277"/>
      <c r="GJR243" s="277"/>
      <c r="GJS243" s="277"/>
      <c r="GJT243" s="402"/>
      <c r="GJU243" s="404"/>
      <c r="GJV243" s="49"/>
      <c r="GJW243" s="49"/>
      <c r="GJX243" s="49"/>
      <c r="GJY243" s="99"/>
      <c r="GJZ243" s="98"/>
      <c r="GKA243" s="49"/>
      <c r="GKB243" s="405"/>
      <c r="GKC243" s="405"/>
      <c r="GKD243" s="277"/>
      <c r="GKE243" s="277"/>
      <c r="GKF243" s="277"/>
      <c r="GKG243" s="277"/>
      <c r="GKH243" s="277"/>
      <c r="GKI243" s="277"/>
      <c r="GKJ243" s="277"/>
      <c r="GKK243" s="277"/>
      <c r="GKL243" s="402"/>
      <c r="GKM243" s="404"/>
      <c r="GKN243" s="49"/>
      <c r="GKO243" s="49"/>
      <c r="GKP243" s="49"/>
      <c r="GKQ243" s="99"/>
      <c r="GKR243" s="98"/>
      <c r="GKS243" s="49"/>
      <c r="GKT243" s="405"/>
      <c r="GKU243" s="405"/>
      <c r="GKV243" s="277"/>
      <c r="GKW243" s="277"/>
      <c r="GKX243" s="277"/>
      <c r="GKY243" s="277"/>
      <c r="GKZ243" s="277"/>
      <c r="GLA243" s="277"/>
      <c r="GLB243" s="277"/>
      <c r="GLC243" s="277"/>
      <c r="GLD243" s="402"/>
      <c r="GLE243" s="404"/>
      <c r="GLF243" s="49"/>
      <c r="GLG243" s="49"/>
      <c r="GLH243" s="49"/>
      <c r="GLI243" s="99"/>
      <c r="GLJ243" s="98"/>
      <c r="GLK243" s="49"/>
      <c r="GLL243" s="405"/>
      <c r="GLM243" s="405"/>
      <c r="GLN243" s="277"/>
      <c r="GLO243" s="277"/>
      <c r="GLP243" s="277"/>
      <c r="GLQ243" s="277"/>
      <c r="GLR243" s="277"/>
      <c r="GLS243" s="277"/>
      <c r="GLT243" s="277"/>
      <c r="GLU243" s="277"/>
      <c r="GLV243" s="402"/>
      <c r="GLW243" s="404"/>
      <c r="GLX243" s="49"/>
      <c r="GLY243" s="49"/>
      <c r="GLZ243" s="49"/>
      <c r="GMA243" s="99"/>
      <c r="GMB243" s="98"/>
      <c r="GMC243" s="49"/>
      <c r="GMD243" s="405"/>
      <c r="GME243" s="405"/>
      <c r="GMF243" s="277"/>
      <c r="GMG243" s="277"/>
      <c r="GMH243" s="277"/>
      <c r="GMI243" s="277"/>
      <c r="GMJ243" s="277"/>
      <c r="GMK243" s="277"/>
      <c r="GML243" s="277"/>
      <c r="GMM243" s="277"/>
      <c r="GMN243" s="402"/>
      <c r="GMO243" s="404"/>
      <c r="GMP243" s="49"/>
      <c r="GMQ243" s="49"/>
      <c r="GMR243" s="49"/>
      <c r="GMS243" s="99"/>
      <c r="GMT243" s="98"/>
      <c r="GMU243" s="49"/>
      <c r="GMV243" s="405"/>
      <c r="GMW243" s="405"/>
      <c r="GMX243" s="277"/>
      <c r="GMY243" s="277"/>
      <c r="GMZ243" s="277"/>
      <c r="GNA243" s="277"/>
      <c r="GNB243" s="277"/>
      <c r="GNC243" s="277"/>
      <c r="GND243" s="277"/>
      <c r="GNE243" s="277"/>
      <c r="GNF243" s="402"/>
      <c r="GNG243" s="404"/>
      <c r="GNH243" s="49"/>
      <c r="GNI243" s="49"/>
      <c r="GNJ243" s="49"/>
      <c r="GNK243" s="99"/>
      <c r="GNL243" s="98"/>
      <c r="GNM243" s="49"/>
      <c r="GNN243" s="405"/>
      <c r="GNO243" s="405"/>
      <c r="GNP243" s="277"/>
      <c r="GNQ243" s="277"/>
      <c r="GNR243" s="277"/>
      <c r="GNS243" s="277"/>
      <c r="GNT243" s="277"/>
      <c r="GNU243" s="277"/>
      <c r="GNV243" s="277"/>
      <c r="GNW243" s="277"/>
      <c r="GNX243" s="402"/>
      <c r="GNY243" s="404"/>
      <c r="GNZ243" s="49"/>
      <c r="GOA243" s="49"/>
      <c r="GOB243" s="49"/>
      <c r="GOC243" s="99"/>
      <c r="GOD243" s="98"/>
      <c r="GOE243" s="49"/>
      <c r="GOF243" s="405"/>
      <c r="GOG243" s="405"/>
      <c r="GOH243" s="277"/>
      <c r="GOI243" s="277"/>
      <c r="GOJ243" s="277"/>
      <c r="GOK243" s="277"/>
      <c r="GOL243" s="277"/>
      <c r="GOM243" s="277"/>
      <c r="GON243" s="277"/>
      <c r="GOO243" s="277"/>
      <c r="GOP243" s="402"/>
      <c r="GOQ243" s="404"/>
      <c r="GOR243" s="49"/>
      <c r="GOS243" s="49"/>
      <c r="GOT243" s="49"/>
      <c r="GOU243" s="99"/>
      <c r="GOV243" s="98"/>
      <c r="GOW243" s="49"/>
      <c r="GOX243" s="405"/>
      <c r="GOY243" s="405"/>
      <c r="GOZ243" s="277"/>
      <c r="GPA243" s="277"/>
      <c r="GPB243" s="277"/>
      <c r="GPC243" s="277"/>
      <c r="GPD243" s="277"/>
      <c r="GPE243" s="277"/>
      <c r="GPF243" s="277"/>
      <c r="GPG243" s="277"/>
      <c r="GPH243" s="402"/>
      <c r="GPI243" s="404"/>
      <c r="GPJ243" s="49"/>
      <c r="GPK243" s="49"/>
      <c r="GPL243" s="49"/>
      <c r="GPM243" s="99"/>
      <c r="GPN243" s="98"/>
      <c r="GPO243" s="49"/>
      <c r="GPP243" s="405"/>
      <c r="GPQ243" s="405"/>
      <c r="GPR243" s="277"/>
      <c r="GPS243" s="277"/>
      <c r="GPT243" s="277"/>
      <c r="GPU243" s="277"/>
      <c r="GPV243" s="277"/>
      <c r="GPW243" s="277"/>
      <c r="GPX243" s="277"/>
      <c r="GPY243" s="277"/>
      <c r="GPZ243" s="402"/>
      <c r="GQA243" s="404"/>
      <c r="GQB243" s="49"/>
      <c r="GQC243" s="49"/>
      <c r="GQD243" s="49"/>
      <c r="GQE243" s="99"/>
      <c r="GQF243" s="98"/>
      <c r="GQG243" s="49"/>
      <c r="GQH243" s="405"/>
      <c r="GQI243" s="405"/>
      <c r="GQJ243" s="277"/>
      <c r="GQK243" s="277"/>
      <c r="GQL243" s="277"/>
      <c r="GQM243" s="277"/>
      <c r="GQN243" s="277"/>
      <c r="GQO243" s="277"/>
      <c r="GQP243" s="277"/>
      <c r="GQQ243" s="277"/>
      <c r="GQR243" s="402"/>
      <c r="GQS243" s="404"/>
      <c r="GQT243" s="49"/>
      <c r="GQU243" s="49"/>
      <c r="GQV243" s="49"/>
      <c r="GQW243" s="99"/>
      <c r="GQX243" s="98"/>
      <c r="GQY243" s="49"/>
      <c r="GQZ243" s="405"/>
      <c r="GRA243" s="405"/>
      <c r="GRB243" s="277"/>
      <c r="GRC243" s="277"/>
      <c r="GRD243" s="277"/>
      <c r="GRE243" s="277"/>
      <c r="GRF243" s="277"/>
      <c r="GRG243" s="277"/>
      <c r="GRH243" s="277"/>
      <c r="GRI243" s="277"/>
      <c r="GRJ243" s="402"/>
      <c r="GRK243" s="404"/>
      <c r="GRL243" s="49"/>
      <c r="GRM243" s="49"/>
      <c r="GRN243" s="49"/>
      <c r="GRO243" s="99"/>
      <c r="GRP243" s="98"/>
      <c r="GRQ243" s="49"/>
      <c r="GRR243" s="405"/>
      <c r="GRS243" s="405"/>
      <c r="GRT243" s="277"/>
      <c r="GRU243" s="277"/>
      <c r="GRV243" s="277"/>
      <c r="GRW243" s="277"/>
      <c r="GRX243" s="277"/>
      <c r="GRY243" s="277"/>
      <c r="GRZ243" s="277"/>
      <c r="GSA243" s="277"/>
      <c r="GSB243" s="402"/>
      <c r="GSC243" s="404"/>
      <c r="GSD243" s="49"/>
      <c r="GSE243" s="49"/>
      <c r="GSF243" s="49"/>
      <c r="GSG243" s="99"/>
      <c r="GSH243" s="98"/>
      <c r="GSI243" s="49"/>
      <c r="GSJ243" s="405"/>
      <c r="GSK243" s="405"/>
      <c r="GSL243" s="277"/>
      <c r="GSM243" s="277"/>
      <c r="GSN243" s="277"/>
      <c r="GSO243" s="277"/>
      <c r="GSP243" s="277"/>
      <c r="GSQ243" s="277"/>
      <c r="GSR243" s="277"/>
      <c r="GSS243" s="277"/>
      <c r="GST243" s="402"/>
      <c r="GSU243" s="404"/>
      <c r="GSV243" s="49"/>
      <c r="GSW243" s="49"/>
      <c r="GSX243" s="49"/>
      <c r="GSY243" s="99"/>
      <c r="GSZ243" s="98"/>
      <c r="GTA243" s="49"/>
      <c r="GTB243" s="405"/>
      <c r="GTC243" s="405"/>
      <c r="GTD243" s="277"/>
      <c r="GTE243" s="277"/>
      <c r="GTF243" s="277"/>
      <c r="GTG243" s="277"/>
      <c r="GTH243" s="277"/>
      <c r="GTI243" s="277"/>
      <c r="GTJ243" s="277"/>
      <c r="GTK243" s="277"/>
      <c r="GTL243" s="402"/>
      <c r="GTM243" s="404"/>
      <c r="GTN243" s="49"/>
      <c r="GTO243" s="49"/>
      <c r="GTP243" s="49"/>
      <c r="GTQ243" s="99"/>
      <c r="GTR243" s="98"/>
      <c r="GTS243" s="49"/>
      <c r="GTT243" s="405"/>
      <c r="GTU243" s="405"/>
      <c r="GTV243" s="277"/>
      <c r="GTW243" s="277"/>
      <c r="GTX243" s="277"/>
      <c r="GTY243" s="277"/>
      <c r="GTZ243" s="277"/>
      <c r="GUA243" s="277"/>
      <c r="GUB243" s="277"/>
      <c r="GUC243" s="277"/>
      <c r="GUD243" s="402"/>
      <c r="GUE243" s="404"/>
      <c r="GUF243" s="49"/>
      <c r="GUG243" s="49"/>
      <c r="GUH243" s="49"/>
      <c r="GUI243" s="99"/>
      <c r="GUJ243" s="98"/>
      <c r="GUK243" s="49"/>
      <c r="GUL243" s="405"/>
      <c r="GUM243" s="405"/>
      <c r="GUN243" s="277"/>
      <c r="GUO243" s="277"/>
      <c r="GUP243" s="277"/>
      <c r="GUQ243" s="277"/>
      <c r="GUR243" s="277"/>
      <c r="GUS243" s="277"/>
      <c r="GUT243" s="277"/>
      <c r="GUU243" s="277"/>
      <c r="GUV243" s="402"/>
      <c r="GUW243" s="404"/>
      <c r="GUX243" s="49"/>
      <c r="GUY243" s="49"/>
      <c r="GUZ243" s="49"/>
      <c r="GVA243" s="99"/>
      <c r="GVB243" s="98"/>
      <c r="GVC243" s="49"/>
      <c r="GVD243" s="405"/>
      <c r="GVE243" s="405"/>
      <c r="GVF243" s="277"/>
      <c r="GVG243" s="277"/>
      <c r="GVH243" s="277"/>
      <c r="GVI243" s="277"/>
      <c r="GVJ243" s="277"/>
      <c r="GVK243" s="277"/>
      <c r="GVL243" s="277"/>
      <c r="GVM243" s="277"/>
      <c r="GVN243" s="402"/>
      <c r="GVO243" s="404"/>
      <c r="GVP243" s="49"/>
      <c r="GVQ243" s="49"/>
      <c r="GVR243" s="49"/>
      <c r="GVS243" s="99"/>
      <c r="GVT243" s="98"/>
      <c r="GVU243" s="49"/>
      <c r="GVV243" s="405"/>
      <c r="GVW243" s="405"/>
      <c r="GVX243" s="277"/>
      <c r="GVY243" s="277"/>
      <c r="GVZ243" s="277"/>
      <c r="GWA243" s="277"/>
      <c r="GWB243" s="277"/>
      <c r="GWC243" s="277"/>
      <c r="GWD243" s="277"/>
      <c r="GWE243" s="277"/>
      <c r="GWF243" s="402"/>
      <c r="GWG243" s="404"/>
      <c r="GWH243" s="49"/>
      <c r="GWI243" s="49"/>
      <c r="GWJ243" s="49"/>
      <c r="GWK243" s="99"/>
      <c r="GWL243" s="98"/>
      <c r="GWM243" s="49"/>
      <c r="GWN243" s="405"/>
      <c r="GWO243" s="405"/>
      <c r="GWP243" s="277"/>
      <c r="GWQ243" s="277"/>
      <c r="GWR243" s="277"/>
      <c r="GWS243" s="277"/>
      <c r="GWT243" s="277"/>
      <c r="GWU243" s="277"/>
      <c r="GWV243" s="277"/>
      <c r="GWW243" s="277"/>
      <c r="GWX243" s="402"/>
      <c r="GWY243" s="404"/>
      <c r="GWZ243" s="49"/>
      <c r="GXA243" s="49"/>
      <c r="GXB243" s="49"/>
      <c r="GXC243" s="99"/>
      <c r="GXD243" s="98"/>
      <c r="GXE243" s="49"/>
      <c r="GXF243" s="405"/>
      <c r="GXG243" s="405"/>
      <c r="GXH243" s="277"/>
      <c r="GXI243" s="277"/>
      <c r="GXJ243" s="277"/>
      <c r="GXK243" s="277"/>
      <c r="GXL243" s="277"/>
      <c r="GXM243" s="277"/>
      <c r="GXN243" s="277"/>
      <c r="GXO243" s="277"/>
      <c r="GXP243" s="402"/>
      <c r="GXQ243" s="404"/>
      <c r="GXR243" s="49"/>
      <c r="GXS243" s="49"/>
      <c r="GXT243" s="49"/>
      <c r="GXU243" s="99"/>
      <c r="GXV243" s="98"/>
      <c r="GXW243" s="49"/>
      <c r="GXX243" s="405"/>
      <c r="GXY243" s="405"/>
      <c r="GXZ243" s="277"/>
      <c r="GYA243" s="277"/>
      <c r="GYB243" s="277"/>
      <c r="GYC243" s="277"/>
      <c r="GYD243" s="277"/>
      <c r="GYE243" s="277"/>
      <c r="GYF243" s="277"/>
      <c r="GYG243" s="277"/>
      <c r="GYH243" s="402"/>
      <c r="GYI243" s="404"/>
      <c r="GYJ243" s="49"/>
      <c r="GYK243" s="49"/>
      <c r="GYL243" s="49"/>
      <c r="GYM243" s="99"/>
      <c r="GYN243" s="98"/>
      <c r="GYO243" s="49"/>
      <c r="GYP243" s="405"/>
      <c r="GYQ243" s="405"/>
      <c r="GYR243" s="277"/>
      <c r="GYS243" s="277"/>
      <c r="GYT243" s="277"/>
      <c r="GYU243" s="277"/>
      <c r="GYV243" s="277"/>
      <c r="GYW243" s="277"/>
      <c r="GYX243" s="277"/>
      <c r="GYY243" s="277"/>
      <c r="GYZ243" s="402"/>
      <c r="GZA243" s="404"/>
      <c r="GZB243" s="49"/>
      <c r="GZC243" s="49"/>
      <c r="GZD243" s="49"/>
      <c r="GZE243" s="99"/>
      <c r="GZF243" s="98"/>
      <c r="GZG243" s="49"/>
      <c r="GZH243" s="405"/>
      <c r="GZI243" s="405"/>
      <c r="GZJ243" s="277"/>
      <c r="GZK243" s="277"/>
      <c r="GZL243" s="277"/>
      <c r="GZM243" s="277"/>
      <c r="GZN243" s="277"/>
      <c r="GZO243" s="277"/>
      <c r="GZP243" s="277"/>
      <c r="GZQ243" s="277"/>
      <c r="GZR243" s="402"/>
      <c r="GZS243" s="404"/>
      <c r="GZT243" s="49"/>
      <c r="GZU243" s="49"/>
      <c r="GZV243" s="49"/>
      <c r="GZW243" s="99"/>
      <c r="GZX243" s="98"/>
      <c r="GZY243" s="49"/>
      <c r="GZZ243" s="405"/>
      <c r="HAA243" s="405"/>
      <c r="HAB243" s="277"/>
      <c r="HAC243" s="277"/>
      <c r="HAD243" s="277"/>
      <c r="HAE243" s="277"/>
      <c r="HAF243" s="277"/>
      <c r="HAG243" s="277"/>
      <c r="HAH243" s="277"/>
      <c r="HAI243" s="277"/>
      <c r="HAJ243" s="402"/>
      <c r="HAK243" s="404"/>
      <c r="HAL243" s="49"/>
      <c r="HAM243" s="49"/>
      <c r="HAN243" s="49"/>
      <c r="HAO243" s="99"/>
      <c r="HAP243" s="98"/>
      <c r="HAQ243" s="49"/>
      <c r="HAR243" s="405"/>
      <c r="HAS243" s="405"/>
      <c r="HAT243" s="277"/>
      <c r="HAU243" s="277"/>
      <c r="HAV243" s="277"/>
      <c r="HAW243" s="277"/>
      <c r="HAX243" s="277"/>
      <c r="HAY243" s="277"/>
      <c r="HAZ243" s="277"/>
      <c r="HBA243" s="277"/>
      <c r="HBB243" s="402"/>
      <c r="HBC243" s="404"/>
      <c r="HBD243" s="49"/>
      <c r="HBE243" s="49"/>
      <c r="HBF243" s="49"/>
      <c r="HBG243" s="99"/>
      <c r="HBH243" s="98"/>
      <c r="HBI243" s="49"/>
      <c r="HBJ243" s="405"/>
      <c r="HBK243" s="405"/>
      <c r="HBL243" s="277"/>
      <c r="HBM243" s="277"/>
      <c r="HBN243" s="277"/>
      <c r="HBO243" s="277"/>
      <c r="HBP243" s="277"/>
      <c r="HBQ243" s="277"/>
      <c r="HBR243" s="277"/>
      <c r="HBS243" s="277"/>
      <c r="HBT243" s="402"/>
      <c r="HBU243" s="404"/>
      <c r="HBV243" s="49"/>
      <c r="HBW243" s="49"/>
      <c r="HBX243" s="49"/>
      <c r="HBY243" s="99"/>
      <c r="HBZ243" s="98"/>
      <c r="HCA243" s="49"/>
      <c r="HCB243" s="405"/>
      <c r="HCC243" s="405"/>
      <c r="HCD243" s="277"/>
      <c r="HCE243" s="277"/>
      <c r="HCF243" s="277"/>
      <c r="HCG243" s="277"/>
      <c r="HCH243" s="277"/>
      <c r="HCI243" s="277"/>
      <c r="HCJ243" s="277"/>
      <c r="HCK243" s="277"/>
      <c r="HCL243" s="402"/>
      <c r="HCM243" s="404"/>
      <c r="HCN243" s="49"/>
      <c r="HCO243" s="49"/>
      <c r="HCP243" s="49"/>
      <c r="HCQ243" s="99"/>
      <c r="HCR243" s="98"/>
      <c r="HCS243" s="49"/>
      <c r="HCT243" s="405"/>
      <c r="HCU243" s="405"/>
      <c r="HCV243" s="277"/>
      <c r="HCW243" s="277"/>
      <c r="HCX243" s="277"/>
      <c r="HCY243" s="277"/>
      <c r="HCZ243" s="277"/>
      <c r="HDA243" s="277"/>
      <c r="HDB243" s="277"/>
      <c r="HDC243" s="277"/>
      <c r="HDD243" s="402"/>
      <c r="HDE243" s="404"/>
      <c r="HDF243" s="49"/>
      <c r="HDG243" s="49"/>
      <c r="HDH243" s="49"/>
      <c r="HDI243" s="99"/>
      <c r="HDJ243" s="98"/>
      <c r="HDK243" s="49"/>
      <c r="HDL243" s="405"/>
      <c r="HDM243" s="405"/>
      <c r="HDN243" s="277"/>
      <c r="HDO243" s="277"/>
      <c r="HDP243" s="277"/>
      <c r="HDQ243" s="277"/>
      <c r="HDR243" s="277"/>
      <c r="HDS243" s="277"/>
      <c r="HDT243" s="277"/>
      <c r="HDU243" s="277"/>
      <c r="HDV243" s="402"/>
      <c r="HDW243" s="404"/>
      <c r="HDX243" s="49"/>
      <c r="HDY243" s="49"/>
      <c r="HDZ243" s="49"/>
      <c r="HEA243" s="99"/>
      <c r="HEB243" s="98"/>
      <c r="HEC243" s="49"/>
      <c r="HED243" s="405"/>
      <c r="HEE243" s="405"/>
      <c r="HEF243" s="277"/>
      <c r="HEG243" s="277"/>
      <c r="HEH243" s="277"/>
      <c r="HEI243" s="277"/>
      <c r="HEJ243" s="277"/>
      <c r="HEK243" s="277"/>
      <c r="HEL243" s="277"/>
      <c r="HEM243" s="277"/>
      <c r="HEN243" s="402"/>
      <c r="HEO243" s="404"/>
      <c r="HEP243" s="49"/>
      <c r="HEQ243" s="49"/>
      <c r="HER243" s="49"/>
      <c r="HES243" s="99"/>
      <c r="HET243" s="98"/>
      <c r="HEU243" s="49"/>
      <c r="HEV243" s="405"/>
      <c r="HEW243" s="405"/>
      <c r="HEX243" s="277"/>
      <c r="HEY243" s="277"/>
      <c r="HEZ243" s="277"/>
      <c r="HFA243" s="277"/>
      <c r="HFB243" s="277"/>
      <c r="HFC243" s="277"/>
      <c r="HFD243" s="277"/>
      <c r="HFE243" s="277"/>
      <c r="HFF243" s="402"/>
      <c r="HFG243" s="404"/>
      <c r="HFH243" s="49"/>
      <c r="HFI243" s="49"/>
      <c r="HFJ243" s="49"/>
      <c r="HFK243" s="99"/>
      <c r="HFL243" s="98"/>
      <c r="HFM243" s="49"/>
      <c r="HFN243" s="405"/>
      <c r="HFO243" s="405"/>
      <c r="HFP243" s="277"/>
      <c r="HFQ243" s="277"/>
      <c r="HFR243" s="277"/>
      <c r="HFS243" s="277"/>
      <c r="HFT243" s="277"/>
      <c r="HFU243" s="277"/>
      <c r="HFV243" s="277"/>
      <c r="HFW243" s="277"/>
      <c r="HFX243" s="402"/>
      <c r="HFY243" s="404"/>
      <c r="HFZ243" s="49"/>
      <c r="HGA243" s="49"/>
      <c r="HGB243" s="49"/>
      <c r="HGC243" s="99"/>
      <c r="HGD243" s="98"/>
      <c r="HGE243" s="49"/>
      <c r="HGF243" s="405"/>
      <c r="HGG243" s="405"/>
      <c r="HGH243" s="277"/>
      <c r="HGI243" s="277"/>
      <c r="HGJ243" s="277"/>
      <c r="HGK243" s="277"/>
      <c r="HGL243" s="277"/>
      <c r="HGM243" s="277"/>
      <c r="HGN243" s="277"/>
      <c r="HGO243" s="277"/>
      <c r="HGP243" s="402"/>
      <c r="HGQ243" s="404"/>
      <c r="HGR243" s="49"/>
      <c r="HGS243" s="49"/>
      <c r="HGT243" s="49"/>
      <c r="HGU243" s="99"/>
      <c r="HGV243" s="98"/>
      <c r="HGW243" s="49"/>
      <c r="HGX243" s="405"/>
      <c r="HGY243" s="405"/>
      <c r="HGZ243" s="277"/>
      <c r="HHA243" s="277"/>
      <c r="HHB243" s="277"/>
      <c r="HHC243" s="277"/>
      <c r="HHD243" s="277"/>
      <c r="HHE243" s="277"/>
      <c r="HHF243" s="277"/>
      <c r="HHG243" s="277"/>
      <c r="HHH243" s="402"/>
      <c r="HHI243" s="404"/>
      <c r="HHJ243" s="49"/>
      <c r="HHK243" s="49"/>
      <c r="HHL243" s="49"/>
      <c r="HHM243" s="99"/>
      <c r="HHN243" s="98"/>
      <c r="HHO243" s="49"/>
      <c r="HHP243" s="405"/>
      <c r="HHQ243" s="405"/>
      <c r="HHR243" s="277"/>
      <c r="HHS243" s="277"/>
      <c r="HHT243" s="277"/>
      <c r="HHU243" s="277"/>
      <c r="HHV243" s="277"/>
      <c r="HHW243" s="277"/>
      <c r="HHX243" s="277"/>
      <c r="HHY243" s="277"/>
      <c r="HHZ243" s="402"/>
      <c r="HIA243" s="404"/>
      <c r="HIB243" s="49"/>
      <c r="HIC243" s="49"/>
      <c r="HID243" s="49"/>
      <c r="HIE243" s="99"/>
      <c r="HIF243" s="98"/>
      <c r="HIG243" s="49"/>
      <c r="HIH243" s="405"/>
      <c r="HII243" s="405"/>
      <c r="HIJ243" s="277"/>
      <c r="HIK243" s="277"/>
      <c r="HIL243" s="277"/>
      <c r="HIM243" s="277"/>
      <c r="HIN243" s="277"/>
      <c r="HIO243" s="277"/>
      <c r="HIP243" s="277"/>
      <c r="HIQ243" s="277"/>
      <c r="HIR243" s="402"/>
      <c r="HIS243" s="404"/>
      <c r="HIT243" s="49"/>
      <c r="HIU243" s="49"/>
      <c r="HIV243" s="49"/>
      <c r="HIW243" s="99"/>
      <c r="HIX243" s="98"/>
      <c r="HIY243" s="49"/>
      <c r="HIZ243" s="405"/>
      <c r="HJA243" s="405"/>
      <c r="HJB243" s="277"/>
      <c r="HJC243" s="277"/>
      <c r="HJD243" s="277"/>
      <c r="HJE243" s="277"/>
      <c r="HJF243" s="277"/>
      <c r="HJG243" s="277"/>
      <c r="HJH243" s="277"/>
      <c r="HJI243" s="277"/>
      <c r="HJJ243" s="402"/>
      <c r="HJK243" s="404"/>
      <c r="HJL243" s="49"/>
      <c r="HJM243" s="49"/>
      <c r="HJN243" s="49"/>
      <c r="HJO243" s="99"/>
      <c r="HJP243" s="98"/>
      <c r="HJQ243" s="49"/>
      <c r="HJR243" s="405"/>
      <c r="HJS243" s="405"/>
      <c r="HJT243" s="277"/>
      <c r="HJU243" s="277"/>
      <c r="HJV243" s="277"/>
      <c r="HJW243" s="277"/>
      <c r="HJX243" s="277"/>
      <c r="HJY243" s="277"/>
      <c r="HJZ243" s="277"/>
      <c r="HKA243" s="277"/>
      <c r="HKB243" s="402"/>
      <c r="HKC243" s="404"/>
      <c r="HKD243" s="49"/>
      <c r="HKE243" s="49"/>
      <c r="HKF243" s="49"/>
      <c r="HKG243" s="99"/>
      <c r="HKH243" s="98"/>
      <c r="HKI243" s="49"/>
      <c r="HKJ243" s="405"/>
      <c r="HKK243" s="405"/>
      <c r="HKL243" s="277"/>
      <c r="HKM243" s="277"/>
      <c r="HKN243" s="277"/>
      <c r="HKO243" s="277"/>
      <c r="HKP243" s="277"/>
      <c r="HKQ243" s="277"/>
      <c r="HKR243" s="277"/>
      <c r="HKS243" s="277"/>
      <c r="HKT243" s="402"/>
      <c r="HKU243" s="404"/>
      <c r="HKV243" s="49"/>
      <c r="HKW243" s="49"/>
      <c r="HKX243" s="49"/>
      <c r="HKY243" s="99"/>
      <c r="HKZ243" s="98"/>
      <c r="HLA243" s="49"/>
      <c r="HLB243" s="405"/>
      <c r="HLC243" s="405"/>
      <c r="HLD243" s="277"/>
      <c r="HLE243" s="277"/>
      <c r="HLF243" s="277"/>
      <c r="HLG243" s="277"/>
      <c r="HLH243" s="277"/>
      <c r="HLI243" s="277"/>
      <c r="HLJ243" s="277"/>
      <c r="HLK243" s="277"/>
      <c r="HLL243" s="402"/>
      <c r="HLM243" s="404"/>
      <c r="HLN243" s="49"/>
      <c r="HLO243" s="49"/>
      <c r="HLP243" s="49"/>
      <c r="HLQ243" s="99"/>
      <c r="HLR243" s="98"/>
      <c r="HLS243" s="49"/>
      <c r="HLT243" s="405"/>
      <c r="HLU243" s="405"/>
      <c r="HLV243" s="277"/>
      <c r="HLW243" s="277"/>
      <c r="HLX243" s="277"/>
      <c r="HLY243" s="277"/>
      <c r="HLZ243" s="277"/>
      <c r="HMA243" s="277"/>
      <c r="HMB243" s="277"/>
      <c r="HMC243" s="277"/>
      <c r="HMD243" s="402"/>
      <c r="HME243" s="404"/>
      <c r="HMF243" s="49"/>
      <c r="HMG243" s="49"/>
      <c r="HMH243" s="49"/>
      <c r="HMI243" s="99"/>
      <c r="HMJ243" s="98"/>
      <c r="HMK243" s="49"/>
      <c r="HML243" s="405"/>
      <c r="HMM243" s="405"/>
      <c r="HMN243" s="277"/>
      <c r="HMO243" s="277"/>
      <c r="HMP243" s="277"/>
      <c r="HMQ243" s="277"/>
      <c r="HMR243" s="277"/>
      <c r="HMS243" s="277"/>
      <c r="HMT243" s="277"/>
      <c r="HMU243" s="277"/>
      <c r="HMV243" s="402"/>
      <c r="HMW243" s="404"/>
      <c r="HMX243" s="49"/>
      <c r="HMY243" s="49"/>
      <c r="HMZ243" s="49"/>
      <c r="HNA243" s="99"/>
      <c r="HNB243" s="98"/>
      <c r="HNC243" s="49"/>
      <c r="HND243" s="405"/>
      <c r="HNE243" s="405"/>
      <c r="HNF243" s="277"/>
      <c r="HNG243" s="277"/>
      <c r="HNH243" s="277"/>
      <c r="HNI243" s="277"/>
      <c r="HNJ243" s="277"/>
      <c r="HNK243" s="277"/>
      <c r="HNL243" s="277"/>
      <c r="HNM243" s="277"/>
      <c r="HNN243" s="402"/>
      <c r="HNO243" s="404"/>
      <c r="HNP243" s="49"/>
      <c r="HNQ243" s="49"/>
      <c r="HNR243" s="49"/>
      <c r="HNS243" s="99"/>
      <c r="HNT243" s="98"/>
      <c r="HNU243" s="49"/>
      <c r="HNV243" s="405"/>
      <c r="HNW243" s="405"/>
      <c r="HNX243" s="277"/>
      <c r="HNY243" s="277"/>
      <c r="HNZ243" s="277"/>
      <c r="HOA243" s="277"/>
      <c r="HOB243" s="277"/>
      <c r="HOC243" s="277"/>
      <c r="HOD243" s="277"/>
      <c r="HOE243" s="277"/>
      <c r="HOF243" s="402"/>
      <c r="HOG243" s="404"/>
      <c r="HOH243" s="49"/>
      <c r="HOI243" s="49"/>
      <c r="HOJ243" s="49"/>
      <c r="HOK243" s="99"/>
      <c r="HOL243" s="98"/>
      <c r="HOM243" s="49"/>
      <c r="HON243" s="405"/>
      <c r="HOO243" s="405"/>
      <c r="HOP243" s="277"/>
      <c r="HOQ243" s="277"/>
      <c r="HOR243" s="277"/>
      <c r="HOS243" s="277"/>
      <c r="HOT243" s="277"/>
      <c r="HOU243" s="277"/>
      <c r="HOV243" s="277"/>
      <c r="HOW243" s="277"/>
      <c r="HOX243" s="402"/>
      <c r="HOY243" s="404"/>
      <c r="HOZ243" s="49"/>
      <c r="HPA243" s="49"/>
      <c r="HPB243" s="49"/>
      <c r="HPC243" s="99"/>
      <c r="HPD243" s="98"/>
      <c r="HPE243" s="49"/>
      <c r="HPF243" s="405"/>
      <c r="HPG243" s="405"/>
      <c r="HPH243" s="277"/>
      <c r="HPI243" s="277"/>
      <c r="HPJ243" s="277"/>
      <c r="HPK243" s="277"/>
      <c r="HPL243" s="277"/>
      <c r="HPM243" s="277"/>
      <c r="HPN243" s="277"/>
      <c r="HPO243" s="277"/>
      <c r="HPP243" s="402"/>
      <c r="HPQ243" s="404"/>
      <c r="HPR243" s="49"/>
      <c r="HPS243" s="49"/>
      <c r="HPT243" s="49"/>
      <c r="HPU243" s="99"/>
      <c r="HPV243" s="98"/>
      <c r="HPW243" s="49"/>
      <c r="HPX243" s="405"/>
      <c r="HPY243" s="405"/>
      <c r="HPZ243" s="277"/>
      <c r="HQA243" s="277"/>
      <c r="HQB243" s="277"/>
      <c r="HQC243" s="277"/>
      <c r="HQD243" s="277"/>
      <c r="HQE243" s="277"/>
      <c r="HQF243" s="277"/>
      <c r="HQG243" s="277"/>
      <c r="HQH243" s="402"/>
      <c r="HQI243" s="404"/>
      <c r="HQJ243" s="49"/>
      <c r="HQK243" s="49"/>
      <c r="HQL243" s="49"/>
      <c r="HQM243" s="99"/>
      <c r="HQN243" s="98"/>
      <c r="HQO243" s="49"/>
      <c r="HQP243" s="405"/>
      <c r="HQQ243" s="405"/>
      <c r="HQR243" s="277"/>
      <c r="HQS243" s="277"/>
      <c r="HQT243" s="277"/>
      <c r="HQU243" s="277"/>
      <c r="HQV243" s="277"/>
      <c r="HQW243" s="277"/>
      <c r="HQX243" s="277"/>
      <c r="HQY243" s="277"/>
      <c r="HQZ243" s="402"/>
      <c r="HRA243" s="404"/>
      <c r="HRB243" s="49"/>
      <c r="HRC243" s="49"/>
      <c r="HRD243" s="49"/>
      <c r="HRE243" s="99"/>
      <c r="HRF243" s="98"/>
      <c r="HRG243" s="49"/>
      <c r="HRH243" s="405"/>
      <c r="HRI243" s="405"/>
      <c r="HRJ243" s="277"/>
      <c r="HRK243" s="277"/>
      <c r="HRL243" s="277"/>
      <c r="HRM243" s="277"/>
      <c r="HRN243" s="277"/>
      <c r="HRO243" s="277"/>
      <c r="HRP243" s="277"/>
      <c r="HRQ243" s="277"/>
      <c r="HRR243" s="402"/>
      <c r="HRS243" s="404"/>
      <c r="HRT243" s="49"/>
      <c r="HRU243" s="49"/>
      <c r="HRV243" s="49"/>
      <c r="HRW243" s="99"/>
      <c r="HRX243" s="98"/>
      <c r="HRY243" s="49"/>
      <c r="HRZ243" s="405"/>
      <c r="HSA243" s="405"/>
      <c r="HSB243" s="277"/>
      <c r="HSC243" s="277"/>
      <c r="HSD243" s="277"/>
      <c r="HSE243" s="277"/>
      <c r="HSF243" s="277"/>
      <c r="HSG243" s="277"/>
      <c r="HSH243" s="277"/>
      <c r="HSI243" s="277"/>
      <c r="HSJ243" s="402"/>
      <c r="HSK243" s="404"/>
      <c r="HSL243" s="49"/>
      <c r="HSM243" s="49"/>
      <c r="HSN243" s="49"/>
      <c r="HSO243" s="99"/>
      <c r="HSP243" s="98"/>
      <c r="HSQ243" s="49"/>
      <c r="HSR243" s="405"/>
      <c r="HSS243" s="405"/>
      <c r="HST243" s="277"/>
      <c r="HSU243" s="277"/>
      <c r="HSV243" s="277"/>
      <c r="HSW243" s="277"/>
      <c r="HSX243" s="277"/>
      <c r="HSY243" s="277"/>
      <c r="HSZ243" s="277"/>
      <c r="HTA243" s="277"/>
      <c r="HTB243" s="402"/>
      <c r="HTC243" s="404"/>
      <c r="HTD243" s="49"/>
      <c r="HTE243" s="49"/>
      <c r="HTF243" s="49"/>
      <c r="HTG243" s="99"/>
      <c r="HTH243" s="98"/>
      <c r="HTI243" s="49"/>
      <c r="HTJ243" s="405"/>
      <c r="HTK243" s="405"/>
      <c r="HTL243" s="277"/>
      <c r="HTM243" s="277"/>
      <c r="HTN243" s="277"/>
      <c r="HTO243" s="277"/>
      <c r="HTP243" s="277"/>
      <c r="HTQ243" s="277"/>
      <c r="HTR243" s="277"/>
      <c r="HTS243" s="277"/>
      <c r="HTT243" s="402"/>
      <c r="HTU243" s="404"/>
      <c r="HTV243" s="49"/>
      <c r="HTW243" s="49"/>
      <c r="HTX243" s="49"/>
      <c r="HTY243" s="99"/>
      <c r="HTZ243" s="98"/>
      <c r="HUA243" s="49"/>
      <c r="HUB243" s="405"/>
      <c r="HUC243" s="405"/>
      <c r="HUD243" s="277"/>
      <c r="HUE243" s="277"/>
      <c r="HUF243" s="277"/>
      <c r="HUG243" s="277"/>
      <c r="HUH243" s="277"/>
      <c r="HUI243" s="277"/>
      <c r="HUJ243" s="277"/>
      <c r="HUK243" s="277"/>
      <c r="HUL243" s="402"/>
      <c r="HUM243" s="404"/>
      <c r="HUN243" s="49"/>
      <c r="HUO243" s="49"/>
      <c r="HUP243" s="49"/>
      <c r="HUQ243" s="99"/>
      <c r="HUR243" s="98"/>
      <c r="HUS243" s="49"/>
      <c r="HUT243" s="405"/>
      <c r="HUU243" s="405"/>
      <c r="HUV243" s="277"/>
      <c r="HUW243" s="277"/>
      <c r="HUX243" s="277"/>
      <c r="HUY243" s="277"/>
      <c r="HUZ243" s="277"/>
      <c r="HVA243" s="277"/>
      <c r="HVB243" s="277"/>
      <c r="HVC243" s="277"/>
      <c r="HVD243" s="402"/>
      <c r="HVE243" s="404"/>
      <c r="HVF243" s="49"/>
      <c r="HVG243" s="49"/>
      <c r="HVH243" s="49"/>
      <c r="HVI243" s="99"/>
      <c r="HVJ243" s="98"/>
      <c r="HVK243" s="49"/>
      <c r="HVL243" s="405"/>
      <c r="HVM243" s="405"/>
      <c r="HVN243" s="277"/>
      <c r="HVO243" s="277"/>
      <c r="HVP243" s="277"/>
      <c r="HVQ243" s="277"/>
      <c r="HVR243" s="277"/>
      <c r="HVS243" s="277"/>
      <c r="HVT243" s="277"/>
      <c r="HVU243" s="277"/>
      <c r="HVV243" s="402"/>
      <c r="HVW243" s="404"/>
      <c r="HVX243" s="49"/>
      <c r="HVY243" s="49"/>
      <c r="HVZ243" s="49"/>
      <c r="HWA243" s="99"/>
      <c r="HWB243" s="98"/>
      <c r="HWC243" s="49"/>
      <c r="HWD243" s="405"/>
      <c r="HWE243" s="405"/>
      <c r="HWF243" s="277"/>
      <c r="HWG243" s="277"/>
      <c r="HWH243" s="277"/>
      <c r="HWI243" s="277"/>
      <c r="HWJ243" s="277"/>
      <c r="HWK243" s="277"/>
      <c r="HWL243" s="277"/>
      <c r="HWM243" s="277"/>
      <c r="HWN243" s="402"/>
      <c r="HWO243" s="404"/>
      <c r="HWP243" s="49"/>
      <c r="HWQ243" s="49"/>
      <c r="HWR243" s="49"/>
      <c r="HWS243" s="99"/>
      <c r="HWT243" s="98"/>
      <c r="HWU243" s="49"/>
      <c r="HWV243" s="405"/>
      <c r="HWW243" s="405"/>
      <c r="HWX243" s="277"/>
      <c r="HWY243" s="277"/>
      <c r="HWZ243" s="277"/>
      <c r="HXA243" s="277"/>
      <c r="HXB243" s="277"/>
      <c r="HXC243" s="277"/>
      <c r="HXD243" s="277"/>
      <c r="HXE243" s="277"/>
      <c r="HXF243" s="402"/>
      <c r="HXG243" s="404"/>
      <c r="HXH243" s="49"/>
      <c r="HXI243" s="49"/>
      <c r="HXJ243" s="49"/>
      <c r="HXK243" s="99"/>
      <c r="HXL243" s="98"/>
      <c r="HXM243" s="49"/>
      <c r="HXN243" s="405"/>
      <c r="HXO243" s="405"/>
      <c r="HXP243" s="277"/>
      <c r="HXQ243" s="277"/>
      <c r="HXR243" s="277"/>
      <c r="HXS243" s="277"/>
      <c r="HXT243" s="277"/>
      <c r="HXU243" s="277"/>
      <c r="HXV243" s="277"/>
      <c r="HXW243" s="277"/>
      <c r="HXX243" s="402"/>
      <c r="HXY243" s="404"/>
      <c r="HXZ243" s="49"/>
      <c r="HYA243" s="49"/>
      <c r="HYB243" s="49"/>
      <c r="HYC243" s="99"/>
      <c r="HYD243" s="98"/>
      <c r="HYE243" s="49"/>
      <c r="HYF243" s="405"/>
      <c r="HYG243" s="405"/>
      <c r="HYH243" s="277"/>
      <c r="HYI243" s="277"/>
      <c r="HYJ243" s="277"/>
      <c r="HYK243" s="277"/>
      <c r="HYL243" s="277"/>
      <c r="HYM243" s="277"/>
      <c r="HYN243" s="277"/>
      <c r="HYO243" s="277"/>
      <c r="HYP243" s="402"/>
      <c r="HYQ243" s="404"/>
      <c r="HYR243" s="49"/>
      <c r="HYS243" s="49"/>
      <c r="HYT243" s="49"/>
      <c r="HYU243" s="99"/>
      <c r="HYV243" s="98"/>
      <c r="HYW243" s="49"/>
      <c r="HYX243" s="405"/>
      <c r="HYY243" s="405"/>
      <c r="HYZ243" s="277"/>
      <c r="HZA243" s="277"/>
      <c r="HZB243" s="277"/>
      <c r="HZC243" s="277"/>
      <c r="HZD243" s="277"/>
      <c r="HZE243" s="277"/>
      <c r="HZF243" s="277"/>
      <c r="HZG243" s="277"/>
      <c r="HZH243" s="402"/>
      <c r="HZI243" s="404"/>
      <c r="HZJ243" s="49"/>
      <c r="HZK243" s="49"/>
      <c r="HZL243" s="49"/>
      <c r="HZM243" s="99"/>
      <c r="HZN243" s="98"/>
      <c r="HZO243" s="49"/>
      <c r="HZP243" s="405"/>
      <c r="HZQ243" s="405"/>
      <c r="HZR243" s="277"/>
      <c r="HZS243" s="277"/>
      <c r="HZT243" s="277"/>
      <c r="HZU243" s="277"/>
      <c r="HZV243" s="277"/>
      <c r="HZW243" s="277"/>
      <c r="HZX243" s="277"/>
      <c r="HZY243" s="277"/>
      <c r="HZZ243" s="402"/>
      <c r="IAA243" s="404"/>
      <c r="IAB243" s="49"/>
      <c r="IAC243" s="49"/>
      <c r="IAD243" s="49"/>
      <c r="IAE243" s="99"/>
      <c r="IAF243" s="98"/>
      <c r="IAG243" s="49"/>
      <c r="IAH243" s="405"/>
      <c r="IAI243" s="405"/>
      <c r="IAJ243" s="277"/>
      <c r="IAK243" s="277"/>
      <c r="IAL243" s="277"/>
      <c r="IAM243" s="277"/>
      <c r="IAN243" s="277"/>
      <c r="IAO243" s="277"/>
      <c r="IAP243" s="277"/>
      <c r="IAQ243" s="277"/>
      <c r="IAR243" s="402"/>
      <c r="IAS243" s="404"/>
      <c r="IAT243" s="49"/>
      <c r="IAU243" s="49"/>
      <c r="IAV243" s="49"/>
      <c r="IAW243" s="99"/>
      <c r="IAX243" s="98"/>
      <c r="IAY243" s="49"/>
      <c r="IAZ243" s="405"/>
      <c r="IBA243" s="405"/>
      <c r="IBB243" s="277"/>
      <c r="IBC243" s="277"/>
      <c r="IBD243" s="277"/>
      <c r="IBE243" s="277"/>
      <c r="IBF243" s="277"/>
      <c r="IBG243" s="277"/>
      <c r="IBH243" s="277"/>
      <c r="IBI243" s="277"/>
      <c r="IBJ243" s="402"/>
      <c r="IBK243" s="404"/>
      <c r="IBL243" s="49"/>
      <c r="IBM243" s="49"/>
      <c r="IBN243" s="49"/>
      <c r="IBO243" s="99"/>
      <c r="IBP243" s="98"/>
      <c r="IBQ243" s="49"/>
      <c r="IBR243" s="405"/>
      <c r="IBS243" s="405"/>
      <c r="IBT243" s="277"/>
      <c r="IBU243" s="277"/>
      <c r="IBV243" s="277"/>
      <c r="IBW243" s="277"/>
      <c r="IBX243" s="277"/>
      <c r="IBY243" s="277"/>
      <c r="IBZ243" s="277"/>
      <c r="ICA243" s="277"/>
      <c r="ICB243" s="402"/>
      <c r="ICC243" s="404"/>
      <c r="ICD243" s="49"/>
      <c r="ICE243" s="49"/>
      <c r="ICF243" s="49"/>
      <c r="ICG243" s="99"/>
      <c r="ICH243" s="98"/>
      <c r="ICI243" s="49"/>
      <c r="ICJ243" s="405"/>
      <c r="ICK243" s="405"/>
      <c r="ICL243" s="277"/>
      <c r="ICM243" s="277"/>
      <c r="ICN243" s="277"/>
      <c r="ICO243" s="277"/>
      <c r="ICP243" s="277"/>
      <c r="ICQ243" s="277"/>
      <c r="ICR243" s="277"/>
      <c r="ICS243" s="277"/>
      <c r="ICT243" s="402"/>
      <c r="ICU243" s="404"/>
      <c r="ICV243" s="49"/>
      <c r="ICW243" s="49"/>
      <c r="ICX243" s="49"/>
      <c r="ICY243" s="99"/>
      <c r="ICZ243" s="98"/>
      <c r="IDA243" s="49"/>
      <c r="IDB243" s="405"/>
      <c r="IDC243" s="405"/>
      <c r="IDD243" s="277"/>
      <c r="IDE243" s="277"/>
      <c r="IDF243" s="277"/>
      <c r="IDG243" s="277"/>
      <c r="IDH243" s="277"/>
      <c r="IDI243" s="277"/>
      <c r="IDJ243" s="277"/>
      <c r="IDK243" s="277"/>
      <c r="IDL243" s="402"/>
      <c r="IDM243" s="404"/>
      <c r="IDN243" s="49"/>
      <c r="IDO243" s="49"/>
      <c r="IDP243" s="49"/>
      <c r="IDQ243" s="99"/>
      <c r="IDR243" s="98"/>
      <c r="IDS243" s="49"/>
      <c r="IDT243" s="405"/>
      <c r="IDU243" s="405"/>
      <c r="IDV243" s="277"/>
      <c r="IDW243" s="277"/>
      <c r="IDX243" s="277"/>
      <c r="IDY243" s="277"/>
      <c r="IDZ243" s="277"/>
      <c r="IEA243" s="277"/>
      <c r="IEB243" s="277"/>
      <c r="IEC243" s="277"/>
      <c r="IED243" s="402"/>
      <c r="IEE243" s="404"/>
      <c r="IEF243" s="49"/>
      <c r="IEG243" s="49"/>
      <c r="IEH243" s="49"/>
      <c r="IEI243" s="99"/>
      <c r="IEJ243" s="98"/>
      <c r="IEK243" s="49"/>
      <c r="IEL243" s="405"/>
      <c r="IEM243" s="405"/>
      <c r="IEN243" s="277"/>
      <c r="IEO243" s="277"/>
      <c r="IEP243" s="277"/>
      <c r="IEQ243" s="277"/>
      <c r="IER243" s="277"/>
      <c r="IES243" s="277"/>
      <c r="IET243" s="277"/>
      <c r="IEU243" s="277"/>
      <c r="IEV243" s="402"/>
      <c r="IEW243" s="404"/>
      <c r="IEX243" s="49"/>
      <c r="IEY243" s="49"/>
      <c r="IEZ243" s="49"/>
      <c r="IFA243" s="99"/>
      <c r="IFB243" s="98"/>
      <c r="IFC243" s="49"/>
      <c r="IFD243" s="405"/>
      <c r="IFE243" s="405"/>
      <c r="IFF243" s="277"/>
      <c r="IFG243" s="277"/>
      <c r="IFH243" s="277"/>
      <c r="IFI243" s="277"/>
      <c r="IFJ243" s="277"/>
      <c r="IFK243" s="277"/>
      <c r="IFL243" s="277"/>
      <c r="IFM243" s="277"/>
      <c r="IFN243" s="402"/>
      <c r="IFO243" s="404"/>
      <c r="IFP243" s="49"/>
      <c r="IFQ243" s="49"/>
      <c r="IFR243" s="49"/>
      <c r="IFS243" s="99"/>
      <c r="IFT243" s="98"/>
      <c r="IFU243" s="49"/>
      <c r="IFV243" s="405"/>
      <c r="IFW243" s="405"/>
      <c r="IFX243" s="277"/>
      <c r="IFY243" s="277"/>
      <c r="IFZ243" s="277"/>
      <c r="IGA243" s="277"/>
      <c r="IGB243" s="277"/>
      <c r="IGC243" s="277"/>
      <c r="IGD243" s="277"/>
      <c r="IGE243" s="277"/>
      <c r="IGF243" s="402"/>
      <c r="IGG243" s="404"/>
      <c r="IGH243" s="49"/>
      <c r="IGI243" s="49"/>
      <c r="IGJ243" s="49"/>
      <c r="IGK243" s="99"/>
      <c r="IGL243" s="98"/>
      <c r="IGM243" s="49"/>
      <c r="IGN243" s="405"/>
      <c r="IGO243" s="405"/>
      <c r="IGP243" s="277"/>
      <c r="IGQ243" s="277"/>
      <c r="IGR243" s="277"/>
      <c r="IGS243" s="277"/>
      <c r="IGT243" s="277"/>
      <c r="IGU243" s="277"/>
      <c r="IGV243" s="277"/>
      <c r="IGW243" s="277"/>
      <c r="IGX243" s="402"/>
      <c r="IGY243" s="404"/>
      <c r="IGZ243" s="49"/>
      <c r="IHA243" s="49"/>
      <c r="IHB243" s="49"/>
      <c r="IHC243" s="99"/>
      <c r="IHD243" s="98"/>
      <c r="IHE243" s="49"/>
      <c r="IHF243" s="405"/>
      <c r="IHG243" s="405"/>
      <c r="IHH243" s="277"/>
      <c r="IHI243" s="277"/>
      <c r="IHJ243" s="277"/>
      <c r="IHK243" s="277"/>
      <c r="IHL243" s="277"/>
      <c r="IHM243" s="277"/>
      <c r="IHN243" s="277"/>
      <c r="IHO243" s="277"/>
      <c r="IHP243" s="402"/>
      <c r="IHQ243" s="404"/>
      <c r="IHR243" s="49"/>
      <c r="IHS243" s="49"/>
      <c r="IHT243" s="49"/>
      <c r="IHU243" s="99"/>
      <c r="IHV243" s="98"/>
      <c r="IHW243" s="49"/>
      <c r="IHX243" s="405"/>
      <c r="IHY243" s="405"/>
      <c r="IHZ243" s="277"/>
      <c r="IIA243" s="277"/>
      <c r="IIB243" s="277"/>
      <c r="IIC243" s="277"/>
      <c r="IID243" s="277"/>
      <c r="IIE243" s="277"/>
      <c r="IIF243" s="277"/>
      <c r="IIG243" s="277"/>
      <c r="IIH243" s="402"/>
      <c r="III243" s="404"/>
      <c r="IIJ243" s="49"/>
      <c r="IIK243" s="49"/>
      <c r="IIL243" s="49"/>
      <c r="IIM243" s="99"/>
      <c r="IIN243" s="98"/>
      <c r="IIO243" s="49"/>
      <c r="IIP243" s="405"/>
      <c r="IIQ243" s="405"/>
      <c r="IIR243" s="277"/>
      <c r="IIS243" s="277"/>
      <c r="IIT243" s="277"/>
      <c r="IIU243" s="277"/>
      <c r="IIV243" s="277"/>
      <c r="IIW243" s="277"/>
      <c r="IIX243" s="277"/>
      <c r="IIY243" s="277"/>
      <c r="IIZ243" s="402"/>
      <c r="IJA243" s="404"/>
      <c r="IJB243" s="49"/>
      <c r="IJC243" s="49"/>
      <c r="IJD243" s="49"/>
      <c r="IJE243" s="99"/>
      <c r="IJF243" s="98"/>
      <c r="IJG243" s="49"/>
      <c r="IJH243" s="405"/>
      <c r="IJI243" s="405"/>
      <c r="IJJ243" s="277"/>
      <c r="IJK243" s="277"/>
      <c r="IJL243" s="277"/>
      <c r="IJM243" s="277"/>
      <c r="IJN243" s="277"/>
      <c r="IJO243" s="277"/>
      <c r="IJP243" s="277"/>
      <c r="IJQ243" s="277"/>
      <c r="IJR243" s="402"/>
      <c r="IJS243" s="404"/>
      <c r="IJT243" s="49"/>
      <c r="IJU243" s="49"/>
      <c r="IJV243" s="49"/>
      <c r="IJW243" s="99"/>
      <c r="IJX243" s="98"/>
      <c r="IJY243" s="49"/>
      <c r="IJZ243" s="405"/>
      <c r="IKA243" s="405"/>
      <c r="IKB243" s="277"/>
      <c r="IKC243" s="277"/>
      <c r="IKD243" s="277"/>
      <c r="IKE243" s="277"/>
      <c r="IKF243" s="277"/>
      <c r="IKG243" s="277"/>
      <c r="IKH243" s="277"/>
      <c r="IKI243" s="277"/>
      <c r="IKJ243" s="402"/>
      <c r="IKK243" s="404"/>
      <c r="IKL243" s="49"/>
      <c r="IKM243" s="49"/>
      <c r="IKN243" s="49"/>
      <c r="IKO243" s="99"/>
      <c r="IKP243" s="98"/>
      <c r="IKQ243" s="49"/>
      <c r="IKR243" s="405"/>
      <c r="IKS243" s="405"/>
      <c r="IKT243" s="277"/>
      <c r="IKU243" s="277"/>
      <c r="IKV243" s="277"/>
      <c r="IKW243" s="277"/>
      <c r="IKX243" s="277"/>
      <c r="IKY243" s="277"/>
      <c r="IKZ243" s="277"/>
      <c r="ILA243" s="277"/>
      <c r="ILB243" s="402"/>
      <c r="ILC243" s="404"/>
      <c r="ILD243" s="49"/>
      <c r="ILE243" s="49"/>
      <c r="ILF243" s="49"/>
      <c r="ILG243" s="99"/>
      <c r="ILH243" s="98"/>
      <c r="ILI243" s="49"/>
      <c r="ILJ243" s="405"/>
      <c r="ILK243" s="405"/>
      <c r="ILL243" s="277"/>
      <c r="ILM243" s="277"/>
      <c r="ILN243" s="277"/>
      <c r="ILO243" s="277"/>
      <c r="ILP243" s="277"/>
      <c r="ILQ243" s="277"/>
      <c r="ILR243" s="277"/>
      <c r="ILS243" s="277"/>
      <c r="ILT243" s="402"/>
      <c r="ILU243" s="404"/>
      <c r="ILV243" s="49"/>
      <c r="ILW243" s="49"/>
      <c r="ILX243" s="49"/>
      <c r="ILY243" s="99"/>
      <c r="ILZ243" s="98"/>
      <c r="IMA243" s="49"/>
      <c r="IMB243" s="405"/>
      <c r="IMC243" s="405"/>
      <c r="IMD243" s="277"/>
      <c r="IME243" s="277"/>
      <c r="IMF243" s="277"/>
      <c r="IMG243" s="277"/>
      <c r="IMH243" s="277"/>
      <c r="IMI243" s="277"/>
      <c r="IMJ243" s="277"/>
      <c r="IMK243" s="277"/>
      <c r="IML243" s="402"/>
      <c r="IMM243" s="404"/>
      <c r="IMN243" s="49"/>
      <c r="IMO243" s="49"/>
      <c r="IMP243" s="49"/>
      <c r="IMQ243" s="99"/>
      <c r="IMR243" s="98"/>
      <c r="IMS243" s="49"/>
      <c r="IMT243" s="405"/>
      <c r="IMU243" s="405"/>
      <c r="IMV243" s="277"/>
      <c r="IMW243" s="277"/>
      <c r="IMX243" s="277"/>
      <c r="IMY243" s="277"/>
      <c r="IMZ243" s="277"/>
      <c r="INA243" s="277"/>
      <c r="INB243" s="277"/>
      <c r="INC243" s="277"/>
      <c r="IND243" s="402"/>
      <c r="INE243" s="404"/>
      <c r="INF243" s="49"/>
      <c r="ING243" s="49"/>
      <c r="INH243" s="49"/>
      <c r="INI243" s="99"/>
      <c r="INJ243" s="98"/>
      <c r="INK243" s="49"/>
      <c r="INL243" s="405"/>
      <c r="INM243" s="405"/>
      <c r="INN243" s="277"/>
      <c r="INO243" s="277"/>
      <c r="INP243" s="277"/>
      <c r="INQ243" s="277"/>
      <c r="INR243" s="277"/>
      <c r="INS243" s="277"/>
      <c r="INT243" s="277"/>
      <c r="INU243" s="277"/>
      <c r="INV243" s="402"/>
      <c r="INW243" s="404"/>
      <c r="INX243" s="49"/>
      <c r="INY243" s="49"/>
      <c r="INZ243" s="49"/>
      <c r="IOA243" s="99"/>
      <c r="IOB243" s="98"/>
      <c r="IOC243" s="49"/>
      <c r="IOD243" s="405"/>
      <c r="IOE243" s="405"/>
      <c r="IOF243" s="277"/>
      <c r="IOG243" s="277"/>
      <c r="IOH243" s="277"/>
      <c r="IOI243" s="277"/>
      <c r="IOJ243" s="277"/>
      <c r="IOK243" s="277"/>
      <c r="IOL243" s="277"/>
      <c r="IOM243" s="277"/>
      <c r="ION243" s="402"/>
      <c r="IOO243" s="404"/>
      <c r="IOP243" s="49"/>
      <c r="IOQ243" s="49"/>
      <c r="IOR243" s="49"/>
      <c r="IOS243" s="99"/>
      <c r="IOT243" s="98"/>
      <c r="IOU243" s="49"/>
      <c r="IOV243" s="405"/>
      <c r="IOW243" s="405"/>
      <c r="IOX243" s="277"/>
      <c r="IOY243" s="277"/>
      <c r="IOZ243" s="277"/>
      <c r="IPA243" s="277"/>
      <c r="IPB243" s="277"/>
      <c r="IPC243" s="277"/>
      <c r="IPD243" s="277"/>
      <c r="IPE243" s="277"/>
      <c r="IPF243" s="402"/>
      <c r="IPG243" s="404"/>
      <c r="IPH243" s="49"/>
      <c r="IPI243" s="49"/>
      <c r="IPJ243" s="49"/>
      <c r="IPK243" s="99"/>
      <c r="IPL243" s="98"/>
      <c r="IPM243" s="49"/>
      <c r="IPN243" s="405"/>
      <c r="IPO243" s="405"/>
      <c r="IPP243" s="277"/>
      <c r="IPQ243" s="277"/>
      <c r="IPR243" s="277"/>
      <c r="IPS243" s="277"/>
      <c r="IPT243" s="277"/>
      <c r="IPU243" s="277"/>
      <c r="IPV243" s="277"/>
      <c r="IPW243" s="277"/>
      <c r="IPX243" s="402"/>
      <c r="IPY243" s="404"/>
      <c r="IPZ243" s="49"/>
      <c r="IQA243" s="49"/>
      <c r="IQB243" s="49"/>
      <c r="IQC243" s="99"/>
      <c r="IQD243" s="98"/>
      <c r="IQE243" s="49"/>
      <c r="IQF243" s="405"/>
      <c r="IQG243" s="405"/>
      <c r="IQH243" s="277"/>
      <c r="IQI243" s="277"/>
      <c r="IQJ243" s="277"/>
      <c r="IQK243" s="277"/>
      <c r="IQL243" s="277"/>
      <c r="IQM243" s="277"/>
      <c r="IQN243" s="277"/>
      <c r="IQO243" s="277"/>
      <c r="IQP243" s="402"/>
      <c r="IQQ243" s="404"/>
      <c r="IQR243" s="49"/>
      <c r="IQS243" s="49"/>
      <c r="IQT243" s="49"/>
      <c r="IQU243" s="99"/>
      <c r="IQV243" s="98"/>
      <c r="IQW243" s="49"/>
      <c r="IQX243" s="405"/>
      <c r="IQY243" s="405"/>
      <c r="IQZ243" s="277"/>
      <c r="IRA243" s="277"/>
      <c r="IRB243" s="277"/>
      <c r="IRC243" s="277"/>
      <c r="IRD243" s="277"/>
      <c r="IRE243" s="277"/>
      <c r="IRF243" s="277"/>
      <c r="IRG243" s="277"/>
      <c r="IRH243" s="402"/>
      <c r="IRI243" s="404"/>
      <c r="IRJ243" s="49"/>
      <c r="IRK243" s="49"/>
      <c r="IRL243" s="49"/>
      <c r="IRM243" s="99"/>
      <c r="IRN243" s="98"/>
      <c r="IRO243" s="49"/>
      <c r="IRP243" s="405"/>
      <c r="IRQ243" s="405"/>
      <c r="IRR243" s="277"/>
      <c r="IRS243" s="277"/>
      <c r="IRT243" s="277"/>
      <c r="IRU243" s="277"/>
      <c r="IRV243" s="277"/>
      <c r="IRW243" s="277"/>
      <c r="IRX243" s="277"/>
      <c r="IRY243" s="277"/>
      <c r="IRZ243" s="402"/>
      <c r="ISA243" s="404"/>
      <c r="ISB243" s="49"/>
      <c r="ISC243" s="49"/>
      <c r="ISD243" s="49"/>
      <c r="ISE243" s="99"/>
      <c r="ISF243" s="98"/>
      <c r="ISG243" s="49"/>
      <c r="ISH243" s="405"/>
      <c r="ISI243" s="405"/>
      <c r="ISJ243" s="277"/>
      <c r="ISK243" s="277"/>
      <c r="ISL243" s="277"/>
      <c r="ISM243" s="277"/>
      <c r="ISN243" s="277"/>
      <c r="ISO243" s="277"/>
      <c r="ISP243" s="277"/>
      <c r="ISQ243" s="277"/>
      <c r="ISR243" s="402"/>
      <c r="ISS243" s="404"/>
      <c r="IST243" s="49"/>
      <c r="ISU243" s="49"/>
      <c r="ISV243" s="49"/>
      <c r="ISW243" s="99"/>
      <c r="ISX243" s="98"/>
      <c r="ISY243" s="49"/>
      <c r="ISZ243" s="405"/>
      <c r="ITA243" s="405"/>
      <c r="ITB243" s="277"/>
      <c r="ITC243" s="277"/>
      <c r="ITD243" s="277"/>
      <c r="ITE243" s="277"/>
      <c r="ITF243" s="277"/>
      <c r="ITG243" s="277"/>
      <c r="ITH243" s="277"/>
      <c r="ITI243" s="277"/>
      <c r="ITJ243" s="402"/>
      <c r="ITK243" s="404"/>
      <c r="ITL243" s="49"/>
      <c r="ITM243" s="49"/>
      <c r="ITN243" s="49"/>
      <c r="ITO243" s="99"/>
      <c r="ITP243" s="98"/>
      <c r="ITQ243" s="49"/>
      <c r="ITR243" s="405"/>
      <c r="ITS243" s="405"/>
      <c r="ITT243" s="277"/>
      <c r="ITU243" s="277"/>
      <c r="ITV243" s="277"/>
      <c r="ITW243" s="277"/>
      <c r="ITX243" s="277"/>
      <c r="ITY243" s="277"/>
      <c r="ITZ243" s="277"/>
      <c r="IUA243" s="277"/>
      <c r="IUB243" s="402"/>
      <c r="IUC243" s="404"/>
      <c r="IUD243" s="49"/>
      <c r="IUE243" s="49"/>
      <c r="IUF243" s="49"/>
      <c r="IUG243" s="99"/>
      <c r="IUH243" s="98"/>
      <c r="IUI243" s="49"/>
      <c r="IUJ243" s="405"/>
      <c r="IUK243" s="405"/>
      <c r="IUL243" s="277"/>
      <c r="IUM243" s="277"/>
      <c r="IUN243" s="277"/>
      <c r="IUO243" s="277"/>
      <c r="IUP243" s="277"/>
      <c r="IUQ243" s="277"/>
      <c r="IUR243" s="277"/>
      <c r="IUS243" s="277"/>
      <c r="IUT243" s="402"/>
      <c r="IUU243" s="404"/>
      <c r="IUV243" s="49"/>
      <c r="IUW243" s="49"/>
      <c r="IUX243" s="49"/>
      <c r="IUY243" s="99"/>
      <c r="IUZ243" s="98"/>
      <c r="IVA243" s="49"/>
      <c r="IVB243" s="405"/>
      <c r="IVC243" s="405"/>
      <c r="IVD243" s="277"/>
      <c r="IVE243" s="277"/>
      <c r="IVF243" s="277"/>
      <c r="IVG243" s="277"/>
      <c r="IVH243" s="277"/>
      <c r="IVI243" s="277"/>
      <c r="IVJ243" s="277"/>
      <c r="IVK243" s="277"/>
      <c r="IVL243" s="402"/>
      <c r="IVM243" s="404"/>
      <c r="IVN243" s="49"/>
      <c r="IVO243" s="49"/>
      <c r="IVP243" s="49"/>
      <c r="IVQ243" s="99"/>
      <c r="IVR243" s="98"/>
      <c r="IVS243" s="49"/>
      <c r="IVT243" s="405"/>
      <c r="IVU243" s="405"/>
      <c r="IVV243" s="277"/>
      <c r="IVW243" s="277"/>
      <c r="IVX243" s="277"/>
      <c r="IVY243" s="277"/>
      <c r="IVZ243" s="277"/>
      <c r="IWA243" s="277"/>
      <c r="IWB243" s="277"/>
      <c r="IWC243" s="277"/>
      <c r="IWD243" s="402"/>
      <c r="IWE243" s="404"/>
      <c r="IWF243" s="49"/>
      <c r="IWG243" s="49"/>
      <c r="IWH243" s="49"/>
      <c r="IWI243" s="99"/>
      <c r="IWJ243" s="98"/>
      <c r="IWK243" s="49"/>
      <c r="IWL243" s="405"/>
      <c r="IWM243" s="405"/>
      <c r="IWN243" s="277"/>
      <c r="IWO243" s="277"/>
      <c r="IWP243" s="277"/>
      <c r="IWQ243" s="277"/>
      <c r="IWR243" s="277"/>
      <c r="IWS243" s="277"/>
      <c r="IWT243" s="277"/>
      <c r="IWU243" s="277"/>
      <c r="IWV243" s="402"/>
      <c r="IWW243" s="404"/>
      <c r="IWX243" s="49"/>
      <c r="IWY243" s="49"/>
      <c r="IWZ243" s="49"/>
      <c r="IXA243" s="99"/>
      <c r="IXB243" s="98"/>
      <c r="IXC243" s="49"/>
      <c r="IXD243" s="405"/>
      <c r="IXE243" s="405"/>
      <c r="IXF243" s="277"/>
      <c r="IXG243" s="277"/>
      <c r="IXH243" s="277"/>
      <c r="IXI243" s="277"/>
      <c r="IXJ243" s="277"/>
      <c r="IXK243" s="277"/>
      <c r="IXL243" s="277"/>
      <c r="IXM243" s="277"/>
      <c r="IXN243" s="402"/>
      <c r="IXO243" s="404"/>
      <c r="IXP243" s="49"/>
      <c r="IXQ243" s="49"/>
      <c r="IXR243" s="49"/>
      <c r="IXS243" s="99"/>
      <c r="IXT243" s="98"/>
      <c r="IXU243" s="49"/>
      <c r="IXV243" s="405"/>
      <c r="IXW243" s="405"/>
      <c r="IXX243" s="277"/>
      <c r="IXY243" s="277"/>
      <c r="IXZ243" s="277"/>
      <c r="IYA243" s="277"/>
      <c r="IYB243" s="277"/>
      <c r="IYC243" s="277"/>
      <c r="IYD243" s="277"/>
      <c r="IYE243" s="277"/>
      <c r="IYF243" s="402"/>
      <c r="IYG243" s="404"/>
      <c r="IYH243" s="49"/>
      <c r="IYI243" s="49"/>
      <c r="IYJ243" s="49"/>
      <c r="IYK243" s="99"/>
      <c r="IYL243" s="98"/>
      <c r="IYM243" s="49"/>
      <c r="IYN243" s="405"/>
      <c r="IYO243" s="405"/>
      <c r="IYP243" s="277"/>
      <c r="IYQ243" s="277"/>
      <c r="IYR243" s="277"/>
      <c r="IYS243" s="277"/>
      <c r="IYT243" s="277"/>
      <c r="IYU243" s="277"/>
      <c r="IYV243" s="277"/>
      <c r="IYW243" s="277"/>
      <c r="IYX243" s="402"/>
      <c r="IYY243" s="404"/>
      <c r="IYZ243" s="49"/>
      <c r="IZA243" s="49"/>
      <c r="IZB243" s="49"/>
      <c r="IZC243" s="99"/>
      <c r="IZD243" s="98"/>
      <c r="IZE243" s="49"/>
      <c r="IZF243" s="405"/>
      <c r="IZG243" s="405"/>
      <c r="IZH243" s="277"/>
      <c r="IZI243" s="277"/>
      <c r="IZJ243" s="277"/>
      <c r="IZK243" s="277"/>
      <c r="IZL243" s="277"/>
      <c r="IZM243" s="277"/>
      <c r="IZN243" s="277"/>
      <c r="IZO243" s="277"/>
      <c r="IZP243" s="402"/>
      <c r="IZQ243" s="404"/>
      <c r="IZR243" s="49"/>
      <c r="IZS243" s="49"/>
      <c r="IZT243" s="49"/>
      <c r="IZU243" s="99"/>
      <c r="IZV243" s="98"/>
      <c r="IZW243" s="49"/>
      <c r="IZX243" s="405"/>
      <c r="IZY243" s="405"/>
      <c r="IZZ243" s="277"/>
      <c r="JAA243" s="277"/>
      <c r="JAB243" s="277"/>
      <c r="JAC243" s="277"/>
      <c r="JAD243" s="277"/>
      <c r="JAE243" s="277"/>
      <c r="JAF243" s="277"/>
      <c r="JAG243" s="277"/>
      <c r="JAH243" s="402"/>
      <c r="JAI243" s="404"/>
      <c r="JAJ243" s="49"/>
      <c r="JAK243" s="49"/>
      <c r="JAL243" s="49"/>
      <c r="JAM243" s="99"/>
      <c r="JAN243" s="98"/>
      <c r="JAO243" s="49"/>
      <c r="JAP243" s="405"/>
      <c r="JAQ243" s="405"/>
      <c r="JAR243" s="277"/>
      <c r="JAS243" s="277"/>
      <c r="JAT243" s="277"/>
      <c r="JAU243" s="277"/>
      <c r="JAV243" s="277"/>
      <c r="JAW243" s="277"/>
      <c r="JAX243" s="277"/>
      <c r="JAY243" s="277"/>
      <c r="JAZ243" s="402"/>
      <c r="JBA243" s="404"/>
      <c r="JBB243" s="49"/>
      <c r="JBC243" s="49"/>
      <c r="JBD243" s="49"/>
      <c r="JBE243" s="99"/>
      <c r="JBF243" s="98"/>
      <c r="JBG243" s="49"/>
      <c r="JBH243" s="405"/>
      <c r="JBI243" s="405"/>
      <c r="JBJ243" s="277"/>
      <c r="JBK243" s="277"/>
      <c r="JBL243" s="277"/>
      <c r="JBM243" s="277"/>
      <c r="JBN243" s="277"/>
      <c r="JBO243" s="277"/>
      <c r="JBP243" s="277"/>
      <c r="JBQ243" s="277"/>
      <c r="JBR243" s="402"/>
      <c r="JBS243" s="404"/>
      <c r="JBT243" s="49"/>
      <c r="JBU243" s="49"/>
      <c r="JBV243" s="49"/>
      <c r="JBW243" s="99"/>
      <c r="JBX243" s="98"/>
      <c r="JBY243" s="49"/>
      <c r="JBZ243" s="405"/>
      <c r="JCA243" s="405"/>
      <c r="JCB243" s="277"/>
      <c r="JCC243" s="277"/>
      <c r="JCD243" s="277"/>
      <c r="JCE243" s="277"/>
      <c r="JCF243" s="277"/>
      <c r="JCG243" s="277"/>
      <c r="JCH243" s="277"/>
      <c r="JCI243" s="277"/>
      <c r="JCJ243" s="402"/>
      <c r="JCK243" s="404"/>
      <c r="JCL243" s="49"/>
      <c r="JCM243" s="49"/>
      <c r="JCN243" s="49"/>
      <c r="JCO243" s="99"/>
      <c r="JCP243" s="98"/>
      <c r="JCQ243" s="49"/>
      <c r="JCR243" s="405"/>
      <c r="JCS243" s="405"/>
      <c r="JCT243" s="277"/>
      <c r="JCU243" s="277"/>
      <c r="JCV243" s="277"/>
      <c r="JCW243" s="277"/>
      <c r="JCX243" s="277"/>
      <c r="JCY243" s="277"/>
      <c r="JCZ243" s="277"/>
      <c r="JDA243" s="277"/>
      <c r="JDB243" s="402"/>
      <c r="JDC243" s="404"/>
      <c r="JDD243" s="49"/>
      <c r="JDE243" s="49"/>
      <c r="JDF243" s="49"/>
      <c r="JDG243" s="99"/>
      <c r="JDH243" s="98"/>
      <c r="JDI243" s="49"/>
      <c r="JDJ243" s="405"/>
      <c r="JDK243" s="405"/>
      <c r="JDL243" s="277"/>
      <c r="JDM243" s="277"/>
      <c r="JDN243" s="277"/>
      <c r="JDO243" s="277"/>
      <c r="JDP243" s="277"/>
      <c r="JDQ243" s="277"/>
      <c r="JDR243" s="277"/>
      <c r="JDS243" s="277"/>
      <c r="JDT243" s="402"/>
      <c r="JDU243" s="404"/>
      <c r="JDV243" s="49"/>
      <c r="JDW243" s="49"/>
      <c r="JDX243" s="49"/>
      <c r="JDY243" s="99"/>
      <c r="JDZ243" s="98"/>
      <c r="JEA243" s="49"/>
      <c r="JEB243" s="405"/>
      <c r="JEC243" s="405"/>
      <c r="JED243" s="277"/>
      <c r="JEE243" s="277"/>
      <c r="JEF243" s="277"/>
      <c r="JEG243" s="277"/>
      <c r="JEH243" s="277"/>
      <c r="JEI243" s="277"/>
      <c r="JEJ243" s="277"/>
      <c r="JEK243" s="277"/>
      <c r="JEL243" s="402"/>
      <c r="JEM243" s="404"/>
      <c r="JEN243" s="49"/>
      <c r="JEO243" s="49"/>
      <c r="JEP243" s="49"/>
      <c r="JEQ243" s="99"/>
      <c r="JER243" s="98"/>
      <c r="JES243" s="49"/>
      <c r="JET243" s="405"/>
      <c r="JEU243" s="405"/>
      <c r="JEV243" s="277"/>
      <c r="JEW243" s="277"/>
      <c r="JEX243" s="277"/>
      <c r="JEY243" s="277"/>
      <c r="JEZ243" s="277"/>
      <c r="JFA243" s="277"/>
      <c r="JFB243" s="277"/>
      <c r="JFC243" s="277"/>
      <c r="JFD243" s="402"/>
      <c r="JFE243" s="404"/>
      <c r="JFF243" s="49"/>
      <c r="JFG243" s="49"/>
      <c r="JFH243" s="49"/>
      <c r="JFI243" s="99"/>
      <c r="JFJ243" s="98"/>
      <c r="JFK243" s="49"/>
      <c r="JFL243" s="405"/>
      <c r="JFM243" s="405"/>
      <c r="JFN243" s="277"/>
      <c r="JFO243" s="277"/>
      <c r="JFP243" s="277"/>
      <c r="JFQ243" s="277"/>
      <c r="JFR243" s="277"/>
      <c r="JFS243" s="277"/>
      <c r="JFT243" s="277"/>
      <c r="JFU243" s="277"/>
      <c r="JFV243" s="402"/>
      <c r="JFW243" s="404"/>
      <c r="JFX243" s="49"/>
      <c r="JFY243" s="49"/>
      <c r="JFZ243" s="49"/>
      <c r="JGA243" s="99"/>
      <c r="JGB243" s="98"/>
      <c r="JGC243" s="49"/>
      <c r="JGD243" s="405"/>
      <c r="JGE243" s="405"/>
      <c r="JGF243" s="277"/>
      <c r="JGG243" s="277"/>
      <c r="JGH243" s="277"/>
      <c r="JGI243" s="277"/>
      <c r="JGJ243" s="277"/>
      <c r="JGK243" s="277"/>
      <c r="JGL243" s="277"/>
      <c r="JGM243" s="277"/>
      <c r="JGN243" s="402"/>
      <c r="JGO243" s="404"/>
      <c r="JGP243" s="49"/>
      <c r="JGQ243" s="49"/>
      <c r="JGR243" s="49"/>
      <c r="JGS243" s="99"/>
      <c r="JGT243" s="98"/>
      <c r="JGU243" s="49"/>
      <c r="JGV243" s="405"/>
      <c r="JGW243" s="405"/>
      <c r="JGX243" s="277"/>
      <c r="JGY243" s="277"/>
      <c r="JGZ243" s="277"/>
      <c r="JHA243" s="277"/>
      <c r="JHB243" s="277"/>
      <c r="JHC243" s="277"/>
      <c r="JHD243" s="277"/>
      <c r="JHE243" s="277"/>
      <c r="JHF243" s="402"/>
      <c r="JHG243" s="404"/>
      <c r="JHH243" s="49"/>
      <c r="JHI243" s="49"/>
      <c r="JHJ243" s="49"/>
      <c r="JHK243" s="99"/>
      <c r="JHL243" s="98"/>
      <c r="JHM243" s="49"/>
      <c r="JHN243" s="405"/>
      <c r="JHO243" s="405"/>
      <c r="JHP243" s="277"/>
      <c r="JHQ243" s="277"/>
      <c r="JHR243" s="277"/>
      <c r="JHS243" s="277"/>
      <c r="JHT243" s="277"/>
      <c r="JHU243" s="277"/>
      <c r="JHV243" s="277"/>
      <c r="JHW243" s="277"/>
      <c r="JHX243" s="402"/>
      <c r="JHY243" s="404"/>
      <c r="JHZ243" s="49"/>
      <c r="JIA243" s="49"/>
      <c r="JIB243" s="49"/>
      <c r="JIC243" s="99"/>
      <c r="JID243" s="98"/>
      <c r="JIE243" s="49"/>
      <c r="JIF243" s="405"/>
      <c r="JIG243" s="405"/>
      <c r="JIH243" s="277"/>
      <c r="JII243" s="277"/>
      <c r="JIJ243" s="277"/>
      <c r="JIK243" s="277"/>
      <c r="JIL243" s="277"/>
      <c r="JIM243" s="277"/>
      <c r="JIN243" s="277"/>
      <c r="JIO243" s="277"/>
      <c r="JIP243" s="402"/>
      <c r="JIQ243" s="404"/>
      <c r="JIR243" s="49"/>
      <c r="JIS243" s="49"/>
      <c r="JIT243" s="49"/>
      <c r="JIU243" s="99"/>
      <c r="JIV243" s="98"/>
      <c r="JIW243" s="49"/>
      <c r="JIX243" s="405"/>
      <c r="JIY243" s="405"/>
      <c r="JIZ243" s="277"/>
      <c r="JJA243" s="277"/>
      <c r="JJB243" s="277"/>
      <c r="JJC243" s="277"/>
      <c r="JJD243" s="277"/>
      <c r="JJE243" s="277"/>
      <c r="JJF243" s="277"/>
      <c r="JJG243" s="277"/>
      <c r="JJH243" s="402"/>
      <c r="JJI243" s="404"/>
      <c r="JJJ243" s="49"/>
      <c r="JJK243" s="49"/>
      <c r="JJL243" s="49"/>
      <c r="JJM243" s="99"/>
      <c r="JJN243" s="98"/>
      <c r="JJO243" s="49"/>
      <c r="JJP243" s="405"/>
      <c r="JJQ243" s="405"/>
      <c r="JJR243" s="277"/>
      <c r="JJS243" s="277"/>
      <c r="JJT243" s="277"/>
      <c r="JJU243" s="277"/>
      <c r="JJV243" s="277"/>
      <c r="JJW243" s="277"/>
      <c r="JJX243" s="277"/>
      <c r="JJY243" s="277"/>
      <c r="JJZ243" s="402"/>
      <c r="JKA243" s="404"/>
      <c r="JKB243" s="49"/>
      <c r="JKC243" s="49"/>
      <c r="JKD243" s="49"/>
      <c r="JKE243" s="99"/>
      <c r="JKF243" s="98"/>
      <c r="JKG243" s="49"/>
      <c r="JKH243" s="405"/>
      <c r="JKI243" s="405"/>
      <c r="JKJ243" s="277"/>
      <c r="JKK243" s="277"/>
      <c r="JKL243" s="277"/>
      <c r="JKM243" s="277"/>
      <c r="JKN243" s="277"/>
      <c r="JKO243" s="277"/>
      <c r="JKP243" s="277"/>
      <c r="JKQ243" s="277"/>
      <c r="JKR243" s="402"/>
      <c r="JKS243" s="404"/>
      <c r="JKT243" s="49"/>
      <c r="JKU243" s="49"/>
      <c r="JKV243" s="49"/>
      <c r="JKW243" s="99"/>
      <c r="JKX243" s="98"/>
      <c r="JKY243" s="49"/>
      <c r="JKZ243" s="405"/>
      <c r="JLA243" s="405"/>
      <c r="JLB243" s="277"/>
      <c r="JLC243" s="277"/>
      <c r="JLD243" s="277"/>
      <c r="JLE243" s="277"/>
      <c r="JLF243" s="277"/>
      <c r="JLG243" s="277"/>
      <c r="JLH243" s="277"/>
      <c r="JLI243" s="277"/>
      <c r="JLJ243" s="402"/>
      <c r="JLK243" s="404"/>
      <c r="JLL243" s="49"/>
      <c r="JLM243" s="49"/>
      <c r="JLN243" s="49"/>
      <c r="JLO243" s="99"/>
      <c r="JLP243" s="98"/>
      <c r="JLQ243" s="49"/>
      <c r="JLR243" s="405"/>
      <c r="JLS243" s="405"/>
      <c r="JLT243" s="277"/>
      <c r="JLU243" s="277"/>
      <c r="JLV243" s="277"/>
      <c r="JLW243" s="277"/>
      <c r="JLX243" s="277"/>
      <c r="JLY243" s="277"/>
      <c r="JLZ243" s="277"/>
      <c r="JMA243" s="277"/>
      <c r="JMB243" s="402"/>
      <c r="JMC243" s="404"/>
      <c r="JMD243" s="49"/>
      <c r="JME243" s="49"/>
      <c r="JMF243" s="49"/>
      <c r="JMG243" s="99"/>
      <c r="JMH243" s="98"/>
      <c r="JMI243" s="49"/>
      <c r="JMJ243" s="405"/>
      <c r="JMK243" s="405"/>
      <c r="JML243" s="277"/>
      <c r="JMM243" s="277"/>
      <c r="JMN243" s="277"/>
      <c r="JMO243" s="277"/>
      <c r="JMP243" s="277"/>
      <c r="JMQ243" s="277"/>
      <c r="JMR243" s="277"/>
      <c r="JMS243" s="277"/>
      <c r="JMT243" s="402"/>
      <c r="JMU243" s="404"/>
      <c r="JMV243" s="49"/>
      <c r="JMW243" s="49"/>
      <c r="JMX243" s="49"/>
      <c r="JMY243" s="99"/>
      <c r="JMZ243" s="98"/>
      <c r="JNA243" s="49"/>
      <c r="JNB243" s="405"/>
      <c r="JNC243" s="405"/>
      <c r="JND243" s="277"/>
      <c r="JNE243" s="277"/>
      <c r="JNF243" s="277"/>
      <c r="JNG243" s="277"/>
      <c r="JNH243" s="277"/>
      <c r="JNI243" s="277"/>
      <c r="JNJ243" s="277"/>
      <c r="JNK243" s="277"/>
      <c r="JNL243" s="402"/>
      <c r="JNM243" s="404"/>
      <c r="JNN243" s="49"/>
      <c r="JNO243" s="49"/>
      <c r="JNP243" s="49"/>
      <c r="JNQ243" s="99"/>
      <c r="JNR243" s="98"/>
      <c r="JNS243" s="49"/>
      <c r="JNT243" s="405"/>
      <c r="JNU243" s="405"/>
      <c r="JNV243" s="277"/>
      <c r="JNW243" s="277"/>
      <c r="JNX243" s="277"/>
      <c r="JNY243" s="277"/>
      <c r="JNZ243" s="277"/>
      <c r="JOA243" s="277"/>
      <c r="JOB243" s="277"/>
      <c r="JOC243" s="277"/>
      <c r="JOD243" s="402"/>
      <c r="JOE243" s="404"/>
      <c r="JOF243" s="49"/>
      <c r="JOG243" s="49"/>
      <c r="JOH243" s="49"/>
      <c r="JOI243" s="99"/>
      <c r="JOJ243" s="98"/>
      <c r="JOK243" s="49"/>
      <c r="JOL243" s="405"/>
      <c r="JOM243" s="405"/>
      <c r="JON243" s="277"/>
      <c r="JOO243" s="277"/>
      <c r="JOP243" s="277"/>
      <c r="JOQ243" s="277"/>
      <c r="JOR243" s="277"/>
      <c r="JOS243" s="277"/>
      <c r="JOT243" s="277"/>
      <c r="JOU243" s="277"/>
      <c r="JOV243" s="402"/>
      <c r="JOW243" s="404"/>
      <c r="JOX243" s="49"/>
      <c r="JOY243" s="49"/>
      <c r="JOZ243" s="49"/>
      <c r="JPA243" s="99"/>
      <c r="JPB243" s="98"/>
      <c r="JPC243" s="49"/>
      <c r="JPD243" s="405"/>
      <c r="JPE243" s="405"/>
      <c r="JPF243" s="277"/>
      <c r="JPG243" s="277"/>
      <c r="JPH243" s="277"/>
      <c r="JPI243" s="277"/>
      <c r="JPJ243" s="277"/>
      <c r="JPK243" s="277"/>
      <c r="JPL243" s="277"/>
      <c r="JPM243" s="277"/>
      <c r="JPN243" s="402"/>
      <c r="JPO243" s="404"/>
      <c r="JPP243" s="49"/>
      <c r="JPQ243" s="49"/>
      <c r="JPR243" s="49"/>
      <c r="JPS243" s="99"/>
      <c r="JPT243" s="98"/>
      <c r="JPU243" s="49"/>
      <c r="JPV243" s="405"/>
      <c r="JPW243" s="405"/>
      <c r="JPX243" s="277"/>
      <c r="JPY243" s="277"/>
      <c r="JPZ243" s="277"/>
      <c r="JQA243" s="277"/>
      <c r="JQB243" s="277"/>
      <c r="JQC243" s="277"/>
      <c r="JQD243" s="277"/>
      <c r="JQE243" s="277"/>
      <c r="JQF243" s="402"/>
      <c r="JQG243" s="404"/>
      <c r="JQH243" s="49"/>
      <c r="JQI243" s="49"/>
      <c r="JQJ243" s="49"/>
      <c r="JQK243" s="99"/>
      <c r="JQL243" s="98"/>
      <c r="JQM243" s="49"/>
      <c r="JQN243" s="405"/>
      <c r="JQO243" s="405"/>
      <c r="JQP243" s="277"/>
      <c r="JQQ243" s="277"/>
      <c r="JQR243" s="277"/>
      <c r="JQS243" s="277"/>
      <c r="JQT243" s="277"/>
      <c r="JQU243" s="277"/>
      <c r="JQV243" s="277"/>
      <c r="JQW243" s="277"/>
      <c r="JQX243" s="402"/>
      <c r="JQY243" s="404"/>
      <c r="JQZ243" s="49"/>
      <c r="JRA243" s="49"/>
      <c r="JRB243" s="49"/>
      <c r="JRC243" s="99"/>
      <c r="JRD243" s="98"/>
      <c r="JRE243" s="49"/>
      <c r="JRF243" s="405"/>
      <c r="JRG243" s="405"/>
      <c r="JRH243" s="277"/>
      <c r="JRI243" s="277"/>
      <c r="JRJ243" s="277"/>
      <c r="JRK243" s="277"/>
      <c r="JRL243" s="277"/>
      <c r="JRM243" s="277"/>
      <c r="JRN243" s="277"/>
      <c r="JRO243" s="277"/>
      <c r="JRP243" s="402"/>
      <c r="JRQ243" s="404"/>
      <c r="JRR243" s="49"/>
      <c r="JRS243" s="49"/>
      <c r="JRT243" s="49"/>
      <c r="JRU243" s="99"/>
      <c r="JRV243" s="98"/>
      <c r="JRW243" s="49"/>
      <c r="JRX243" s="405"/>
      <c r="JRY243" s="405"/>
      <c r="JRZ243" s="277"/>
      <c r="JSA243" s="277"/>
      <c r="JSB243" s="277"/>
      <c r="JSC243" s="277"/>
      <c r="JSD243" s="277"/>
      <c r="JSE243" s="277"/>
      <c r="JSF243" s="277"/>
      <c r="JSG243" s="277"/>
      <c r="JSH243" s="402"/>
      <c r="JSI243" s="404"/>
      <c r="JSJ243" s="49"/>
      <c r="JSK243" s="49"/>
      <c r="JSL243" s="49"/>
      <c r="JSM243" s="99"/>
      <c r="JSN243" s="98"/>
      <c r="JSO243" s="49"/>
      <c r="JSP243" s="405"/>
      <c r="JSQ243" s="405"/>
      <c r="JSR243" s="277"/>
      <c r="JSS243" s="277"/>
      <c r="JST243" s="277"/>
      <c r="JSU243" s="277"/>
      <c r="JSV243" s="277"/>
      <c r="JSW243" s="277"/>
      <c r="JSX243" s="277"/>
      <c r="JSY243" s="277"/>
      <c r="JSZ243" s="402"/>
      <c r="JTA243" s="404"/>
      <c r="JTB243" s="49"/>
      <c r="JTC243" s="49"/>
      <c r="JTD243" s="49"/>
      <c r="JTE243" s="99"/>
      <c r="JTF243" s="98"/>
      <c r="JTG243" s="49"/>
      <c r="JTH243" s="405"/>
      <c r="JTI243" s="405"/>
      <c r="JTJ243" s="277"/>
      <c r="JTK243" s="277"/>
      <c r="JTL243" s="277"/>
      <c r="JTM243" s="277"/>
      <c r="JTN243" s="277"/>
      <c r="JTO243" s="277"/>
      <c r="JTP243" s="277"/>
      <c r="JTQ243" s="277"/>
      <c r="JTR243" s="402"/>
      <c r="JTS243" s="404"/>
      <c r="JTT243" s="49"/>
      <c r="JTU243" s="49"/>
      <c r="JTV243" s="49"/>
      <c r="JTW243" s="99"/>
      <c r="JTX243" s="98"/>
      <c r="JTY243" s="49"/>
      <c r="JTZ243" s="405"/>
      <c r="JUA243" s="405"/>
      <c r="JUB243" s="277"/>
      <c r="JUC243" s="277"/>
      <c r="JUD243" s="277"/>
      <c r="JUE243" s="277"/>
      <c r="JUF243" s="277"/>
      <c r="JUG243" s="277"/>
      <c r="JUH243" s="277"/>
      <c r="JUI243" s="277"/>
      <c r="JUJ243" s="402"/>
      <c r="JUK243" s="404"/>
      <c r="JUL243" s="49"/>
      <c r="JUM243" s="49"/>
      <c r="JUN243" s="49"/>
      <c r="JUO243" s="99"/>
      <c r="JUP243" s="98"/>
      <c r="JUQ243" s="49"/>
      <c r="JUR243" s="405"/>
      <c r="JUS243" s="405"/>
      <c r="JUT243" s="277"/>
      <c r="JUU243" s="277"/>
      <c r="JUV243" s="277"/>
      <c r="JUW243" s="277"/>
      <c r="JUX243" s="277"/>
      <c r="JUY243" s="277"/>
      <c r="JUZ243" s="277"/>
      <c r="JVA243" s="277"/>
      <c r="JVB243" s="402"/>
      <c r="JVC243" s="404"/>
      <c r="JVD243" s="49"/>
      <c r="JVE243" s="49"/>
      <c r="JVF243" s="49"/>
      <c r="JVG243" s="99"/>
      <c r="JVH243" s="98"/>
      <c r="JVI243" s="49"/>
      <c r="JVJ243" s="405"/>
      <c r="JVK243" s="405"/>
      <c r="JVL243" s="277"/>
      <c r="JVM243" s="277"/>
      <c r="JVN243" s="277"/>
      <c r="JVO243" s="277"/>
      <c r="JVP243" s="277"/>
      <c r="JVQ243" s="277"/>
      <c r="JVR243" s="277"/>
      <c r="JVS243" s="277"/>
      <c r="JVT243" s="402"/>
      <c r="JVU243" s="404"/>
      <c r="JVV243" s="49"/>
      <c r="JVW243" s="49"/>
      <c r="JVX243" s="49"/>
      <c r="JVY243" s="99"/>
      <c r="JVZ243" s="98"/>
      <c r="JWA243" s="49"/>
      <c r="JWB243" s="405"/>
      <c r="JWC243" s="405"/>
      <c r="JWD243" s="277"/>
      <c r="JWE243" s="277"/>
      <c r="JWF243" s="277"/>
      <c r="JWG243" s="277"/>
      <c r="JWH243" s="277"/>
      <c r="JWI243" s="277"/>
      <c r="JWJ243" s="277"/>
      <c r="JWK243" s="277"/>
      <c r="JWL243" s="402"/>
      <c r="JWM243" s="404"/>
      <c r="JWN243" s="49"/>
      <c r="JWO243" s="49"/>
      <c r="JWP243" s="49"/>
      <c r="JWQ243" s="99"/>
      <c r="JWR243" s="98"/>
      <c r="JWS243" s="49"/>
      <c r="JWT243" s="405"/>
      <c r="JWU243" s="405"/>
      <c r="JWV243" s="277"/>
      <c r="JWW243" s="277"/>
      <c r="JWX243" s="277"/>
      <c r="JWY243" s="277"/>
      <c r="JWZ243" s="277"/>
      <c r="JXA243" s="277"/>
      <c r="JXB243" s="277"/>
      <c r="JXC243" s="277"/>
      <c r="JXD243" s="402"/>
      <c r="JXE243" s="404"/>
      <c r="JXF243" s="49"/>
      <c r="JXG243" s="49"/>
      <c r="JXH243" s="49"/>
      <c r="JXI243" s="99"/>
      <c r="JXJ243" s="98"/>
      <c r="JXK243" s="49"/>
      <c r="JXL243" s="405"/>
      <c r="JXM243" s="405"/>
      <c r="JXN243" s="277"/>
      <c r="JXO243" s="277"/>
      <c r="JXP243" s="277"/>
      <c r="JXQ243" s="277"/>
      <c r="JXR243" s="277"/>
      <c r="JXS243" s="277"/>
      <c r="JXT243" s="277"/>
      <c r="JXU243" s="277"/>
      <c r="JXV243" s="402"/>
      <c r="JXW243" s="404"/>
      <c r="JXX243" s="49"/>
      <c r="JXY243" s="49"/>
      <c r="JXZ243" s="49"/>
      <c r="JYA243" s="99"/>
      <c r="JYB243" s="98"/>
      <c r="JYC243" s="49"/>
      <c r="JYD243" s="405"/>
      <c r="JYE243" s="405"/>
      <c r="JYF243" s="277"/>
      <c r="JYG243" s="277"/>
      <c r="JYH243" s="277"/>
      <c r="JYI243" s="277"/>
      <c r="JYJ243" s="277"/>
      <c r="JYK243" s="277"/>
      <c r="JYL243" s="277"/>
      <c r="JYM243" s="277"/>
      <c r="JYN243" s="402"/>
      <c r="JYO243" s="404"/>
      <c r="JYP243" s="49"/>
      <c r="JYQ243" s="49"/>
      <c r="JYR243" s="49"/>
      <c r="JYS243" s="99"/>
      <c r="JYT243" s="98"/>
      <c r="JYU243" s="49"/>
      <c r="JYV243" s="405"/>
      <c r="JYW243" s="405"/>
      <c r="JYX243" s="277"/>
      <c r="JYY243" s="277"/>
      <c r="JYZ243" s="277"/>
      <c r="JZA243" s="277"/>
      <c r="JZB243" s="277"/>
      <c r="JZC243" s="277"/>
      <c r="JZD243" s="277"/>
      <c r="JZE243" s="277"/>
      <c r="JZF243" s="402"/>
      <c r="JZG243" s="404"/>
      <c r="JZH243" s="49"/>
      <c r="JZI243" s="49"/>
      <c r="JZJ243" s="49"/>
      <c r="JZK243" s="99"/>
      <c r="JZL243" s="98"/>
      <c r="JZM243" s="49"/>
      <c r="JZN243" s="405"/>
      <c r="JZO243" s="405"/>
      <c r="JZP243" s="277"/>
      <c r="JZQ243" s="277"/>
      <c r="JZR243" s="277"/>
      <c r="JZS243" s="277"/>
      <c r="JZT243" s="277"/>
      <c r="JZU243" s="277"/>
      <c r="JZV243" s="277"/>
      <c r="JZW243" s="277"/>
      <c r="JZX243" s="402"/>
      <c r="JZY243" s="404"/>
      <c r="JZZ243" s="49"/>
      <c r="KAA243" s="49"/>
      <c r="KAB243" s="49"/>
      <c r="KAC243" s="99"/>
      <c r="KAD243" s="98"/>
      <c r="KAE243" s="49"/>
      <c r="KAF243" s="405"/>
      <c r="KAG243" s="405"/>
      <c r="KAH243" s="277"/>
      <c r="KAI243" s="277"/>
      <c r="KAJ243" s="277"/>
      <c r="KAK243" s="277"/>
      <c r="KAL243" s="277"/>
      <c r="KAM243" s="277"/>
      <c r="KAN243" s="277"/>
      <c r="KAO243" s="277"/>
      <c r="KAP243" s="402"/>
      <c r="KAQ243" s="404"/>
      <c r="KAR243" s="49"/>
      <c r="KAS243" s="49"/>
      <c r="KAT243" s="49"/>
      <c r="KAU243" s="99"/>
      <c r="KAV243" s="98"/>
      <c r="KAW243" s="49"/>
      <c r="KAX243" s="405"/>
      <c r="KAY243" s="405"/>
      <c r="KAZ243" s="277"/>
      <c r="KBA243" s="277"/>
      <c r="KBB243" s="277"/>
      <c r="KBC243" s="277"/>
      <c r="KBD243" s="277"/>
      <c r="KBE243" s="277"/>
      <c r="KBF243" s="277"/>
      <c r="KBG243" s="277"/>
      <c r="KBH243" s="402"/>
      <c r="KBI243" s="404"/>
      <c r="KBJ243" s="49"/>
      <c r="KBK243" s="49"/>
      <c r="KBL243" s="49"/>
      <c r="KBM243" s="99"/>
      <c r="KBN243" s="98"/>
      <c r="KBO243" s="49"/>
      <c r="KBP243" s="405"/>
      <c r="KBQ243" s="405"/>
      <c r="KBR243" s="277"/>
      <c r="KBS243" s="277"/>
      <c r="KBT243" s="277"/>
      <c r="KBU243" s="277"/>
      <c r="KBV243" s="277"/>
      <c r="KBW243" s="277"/>
      <c r="KBX243" s="277"/>
      <c r="KBY243" s="277"/>
      <c r="KBZ243" s="402"/>
      <c r="KCA243" s="404"/>
      <c r="KCB243" s="49"/>
      <c r="KCC243" s="49"/>
      <c r="KCD243" s="49"/>
      <c r="KCE243" s="99"/>
      <c r="KCF243" s="98"/>
      <c r="KCG243" s="49"/>
      <c r="KCH243" s="405"/>
      <c r="KCI243" s="405"/>
      <c r="KCJ243" s="277"/>
      <c r="KCK243" s="277"/>
      <c r="KCL243" s="277"/>
      <c r="KCM243" s="277"/>
      <c r="KCN243" s="277"/>
      <c r="KCO243" s="277"/>
      <c r="KCP243" s="277"/>
      <c r="KCQ243" s="277"/>
      <c r="KCR243" s="402"/>
      <c r="KCS243" s="404"/>
      <c r="KCT243" s="49"/>
      <c r="KCU243" s="49"/>
      <c r="KCV243" s="49"/>
      <c r="KCW243" s="99"/>
      <c r="KCX243" s="98"/>
      <c r="KCY243" s="49"/>
      <c r="KCZ243" s="405"/>
      <c r="KDA243" s="405"/>
      <c r="KDB243" s="277"/>
      <c r="KDC243" s="277"/>
      <c r="KDD243" s="277"/>
      <c r="KDE243" s="277"/>
      <c r="KDF243" s="277"/>
      <c r="KDG243" s="277"/>
      <c r="KDH243" s="277"/>
      <c r="KDI243" s="277"/>
      <c r="KDJ243" s="402"/>
      <c r="KDK243" s="404"/>
      <c r="KDL243" s="49"/>
      <c r="KDM243" s="49"/>
      <c r="KDN243" s="49"/>
      <c r="KDO243" s="99"/>
      <c r="KDP243" s="98"/>
      <c r="KDQ243" s="49"/>
      <c r="KDR243" s="405"/>
      <c r="KDS243" s="405"/>
      <c r="KDT243" s="277"/>
      <c r="KDU243" s="277"/>
      <c r="KDV243" s="277"/>
      <c r="KDW243" s="277"/>
      <c r="KDX243" s="277"/>
      <c r="KDY243" s="277"/>
      <c r="KDZ243" s="277"/>
      <c r="KEA243" s="277"/>
      <c r="KEB243" s="402"/>
      <c r="KEC243" s="404"/>
      <c r="KED243" s="49"/>
      <c r="KEE243" s="49"/>
      <c r="KEF243" s="49"/>
      <c r="KEG243" s="99"/>
      <c r="KEH243" s="98"/>
      <c r="KEI243" s="49"/>
      <c r="KEJ243" s="405"/>
      <c r="KEK243" s="405"/>
      <c r="KEL243" s="277"/>
      <c r="KEM243" s="277"/>
      <c r="KEN243" s="277"/>
      <c r="KEO243" s="277"/>
      <c r="KEP243" s="277"/>
      <c r="KEQ243" s="277"/>
      <c r="KER243" s="277"/>
      <c r="KES243" s="277"/>
      <c r="KET243" s="402"/>
      <c r="KEU243" s="404"/>
      <c r="KEV243" s="49"/>
      <c r="KEW243" s="49"/>
      <c r="KEX243" s="49"/>
      <c r="KEY243" s="99"/>
      <c r="KEZ243" s="98"/>
      <c r="KFA243" s="49"/>
      <c r="KFB243" s="405"/>
      <c r="KFC243" s="405"/>
      <c r="KFD243" s="277"/>
      <c r="KFE243" s="277"/>
      <c r="KFF243" s="277"/>
      <c r="KFG243" s="277"/>
      <c r="KFH243" s="277"/>
      <c r="KFI243" s="277"/>
      <c r="KFJ243" s="277"/>
      <c r="KFK243" s="277"/>
      <c r="KFL243" s="402"/>
      <c r="KFM243" s="404"/>
      <c r="KFN243" s="49"/>
      <c r="KFO243" s="49"/>
      <c r="KFP243" s="49"/>
      <c r="KFQ243" s="99"/>
      <c r="KFR243" s="98"/>
      <c r="KFS243" s="49"/>
      <c r="KFT243" s="405"/>
      <c r="KFU243" s="405"/>
      <c r="KFV243" s="277"/>
      <c r="KFW243" s="277"/>
      <c r="KFX243" s="277"/>
      <c r="KFY243" s="277"/>
      <c r="KFZ243" s="277"/>
      <c r="KGA243" s="277"/>
      <c r="KGB243" s="277"/>
      <c r="KGC243" s="277"/>
      <c r="KGD243" s="402"/>
      <c r="KGE243" s="404"/>
      <c r="KGF243" s="49"/>
      <c r="KGG243" s="49"/>
      <c r="KGH243" s="49"/>
      <c r="KGI243" s="99"/>
      <c r="KGJ243" s="98"/>
      <c r="KGK243" s="49"/>
      <c r="KGL243" s="405"/>
      <c r="KGM243" s="405"/>
      <c r="KGN243" s="277"/>
      <c r="KGO243" s="277"/>
      <c r="KGP243" s="277"/>
      <c r="KGQ243" s="277"/>
      <c r="KGR243" s="277"/>
      <c r="KGS243" s="277"/>
      <c r="KGT243" s="277"/>
      <c r="KGU243" s="277"/>
      <c r="KGV243" s="402"/>
      <c r="KGW243" s="404"/>
      <c r="KGX243" s="49"/>
      <c r="KGY243" s="49"/>
      <c r="KGZ243" s="49"/>
      <c r="KHA243" s="99"/>
      <c r="KHB243" s="98"/>
      <c r="KHC243" s="49"/>
      <c r="KHD243" s="405"/>
      <c r="KHE243" s="405"/>
      <c r="KHF243" s="277"/>
      <c r="KHG243" s="277"/>
      <c r="KHH243" s="277"/>
      <c r="KHI243" s="277"/>
      <c r="KHJ243" s="277"/>
      <c r="KHK243" s="277"/>
      <c r="KHL243" s="277"/>
      <c r="KHM243" s="277"/>
      <c r="KHN243" s="402"/>
      <c r="KHO243" s="404"/>
      <c r="KHP243" s="49"/>
      <c r="KHQ243" s="49"/>
      <c r="KHR243" s="49"/>
      <c r="KHS243" s="99"/>
      <c r="KHT243" s="98"/>
      <c r="KHU243" s="49"/>
      <c r="KHV243" s="405"/>
      <c r="KHW243" s="405"/>
      <c r="KHX243" s="277"/>
      <c r="KHY243" s="277"/>
      <c r="KHZ243" s="277"/>
      <c r="KIA243" s="277"/>
      <c r="KIB243" s="277"/>
      <c r="KIC243" s="277"/>
      <c r="KID243" s="277"/>
      <c r="KIE243" s="277"/>
      <c r="KIF243" s="402"/>
      <c r="KIG243" s="404"/>
      <c r="KIH243" s="49"/>
      <c r="KII243" s="49"/>
      <c r="KIJ243" s="49"/>
      <c r="KIK243" s="99"/>
      <c r="KIL243" s="98"/>
      <c r="KIM243" s="49"/>
      <c r="KIN243" s="405"/>
      <c r="KIO243" s="405"/>
      <c r="KIP243" s="277"/>
      <c r="KIQ243" s="277"/>
      <c r="KIR243" s="277"/>
      <c r="KIS243" s="277"/>
      <c r="KIT243" s="277"/>
      <c r="KIU243" s="277"/>
      <c r="KIV243" s="277"/>
      <c r="KIW243" s="277"/>
      <c r="KIX243" s="402"/>
      <c r="KIY243" s="404"/>
      <c r="KIZ243" s="49"/>
      <c r="KJA243" s="49"/>
      <c r="KJB243" s="49"/>
      <c r="KJC243" s="99"/>
      <c r="KJD243" s="98"/>
      <c r="KJE243" s="49"/>
      <c r="KJF243" s="405"/>
      <c r="KJG243" s="405"/>
      <c r="KJH243" s="277"/>
      <c r="KJI243" s="277"/>
      <c r="KJJ243" s="277"/>
      <c r="KJK243" s="277"/>
      <c r="KJL243" s="277"/>
      <c r="KJM243" s="277"/>
      <c r="KJN243" s="277"/>
      <c r="KJO243" s="277"/>
      <c r="KJP243" s="402"/>
      <c r="KJQ243" s="404"/>
      <c r="KJR243" s="49"/>
      <c r="KJS243" s="49"/>
      <c r="KJT243" s="49"/>
      <c r="KJU243" s="99"/>
      <c r="KJV243" s="98"/>
      <c r="KJW243" s="49"/>
      <c r="KJX243" s="405"/>
      <c r="KJY243" s="405"/>
      <c r="KJZ243" s="277"/>
      <c r="KKA243" s="277"/>
      <c r="KKB243" s="277"/>
      <c r="KKC243" s="277"/>
      <c r="KKD243" s="277"/>
      <c r="KKE243" s="277"/>
      <c r="KKF243" s="277"/>
      <c r="KKG243" s="277"/>
      <c r="KKH243" s="402"/>
      <c r="KKI243" s="404"/>
      <c r="KKJ243" s="49"/>
      <c r="KKK243" s="49"/>
      <c r="KKL243" s="49"/>
      <c r="KKM243" s="99"/>
      <c r="KKN243" s="98"/>
      <c r="KKO243" s="49"/>
      <c r="KKP243" s="405"/>
      <c r="KKQ243" s="405"/>
      <c r="KKR243" s="277"/>
      <c r="KKS243" s="277"/>
      <c r="KKT243" s="277"/>
      <c r="KKU243" s="277"/>
      <c r="KKV243" s="277"/>
      <c r="KKW243" s="277"/>
      <c r="KKX243" s="277"/>
      <c r="KKY243" s="277"/>
      <c r="KKZ243" s="402"/>
      <c r="KLA243" s="404"/>
      <c r="KLB243" s="49"/>
      <c r="KLC243" s="49"/>
      <c r="KLD243" s="49"/>
      <c r="KLE243" s="99"/>
      <c r="KLF243" s="98"/>
      <c r="KLG243" s="49"/>
      <c r="KLH243" s="405"/>
      <c r="KLI243" s="405"/>
      <c r="KLJ243" s="277"/>
      <c r="KLK243" s="277"/>
      <c r="KLL243" s="277"/>
      <c r="KLM243" s="277"/>
      <c r="KLN243" s="277"/>
      <c r="KLO243" s="277"/>
      <c r="KLP243" s="277"/>
      <c r="KLQ243" s="277"/>
      <c r="KLR243" s="402"/>
      <c r="KLS243" s="404"/>
      <c r="KLT243" s="49"/>
      <c r="KLU243" s="49"/>
      <c r="KLV243" s="49"/>
      <c r="KLW243" s="99"/>
      <c r="KLX243" s="98"/>
      <c r="KLY243" s="49"/>
      <c r="KLZ243" s="405"/>
      <c r="KMA243" s="405"/>
      <c r="KMB243" s="277"/>
      <c r="KMC243" s="277"/>
      <c r="KMD243" s="277"/>
      <c r="KME243" s="277"/>
      <c r="KMF243" s="277"/>
      <c r="KMG243" s="277"/>
      <c r="KMH243" s="277"/>
      <c r="KMI243" s="277"/>
      <c r="KMJ243" s="402"/>
      <c r="KMK243" s="404"/>
      <c r="KML243" s="49"/>
      <c r="KMM243" s="49"/>
      <c r="KMN243" s="49"/>
      <c r="KMO243" s="99"/>
      <c r="KMP243" s="98"/>
      <c r="KMQ243" s="49"/>
      <c r="KMR243" s="405"/>
      <c r="KMS243" s="405"/>
      <c r="KMT243" s="277"/>
      <c r="KMU243" s="277"/>
      <c r="KMV243" s="277"/>
      <c r="KMW243" s="277"/>
      <c r="KMX243" s="277"/>
      <c r="KMY243" s="277"/>
      <c r="KMZ243" s="277"/>
      <c r="KNA243" s="277"/>
      <c r="KNB243" s="402"/>
      <c r="KNC243" s="404"/>
      <c r="KND243" s="49"/>
      <c r="KNE243" s="49"/>
      <c r="KNF243" s="49"/>
      <c r="KNG243" s="99"/>
      <c r="KNH243" s="98"/>
      <c r="KNI243" s="49"/>
      <c r="KNJ243" s="405"/>
      <c r="KNK243" s="405"/>
      <c r="KNL243" s="277"/>
      <c r="KNM243" s="277"/>
      <c r="KNN243" s="277"/>
      <c r="KNO243" s="277"/>
      <c r="KNP243" s="277"/>
      <c r="KNQ243" s="277"/>
      <c r="KNR243" s="277"/>
      <c r="KNS243" s="277"/>
      <c r="KNT243" s="402"/>
      <c r="KNU243" s="404"/>
      <c r="KNV243" s="49"/>
      <c r="KNW243" s="49"/>
      <c r="KNX243" s="49"/>
      <c r="KNY243" s="99"/>
      <c r="KNZ243" s="98"/>
      <c r="KOA243" s="49"/>
      <c r="KOB243" s="405"/>
      <c r="KOC243" s="405"/>
      <c r="KOD243" s="277"/>
      <c r="KOE243" s="277"/>
      <c r="KOF243" s="277"/>
      <c r="KOG243" s="277"/>
      <c r="KOH243" s="277"/>
      <c r="KOI243" s="277"/>
      <c r="KOJ243" s="277"/>
      <c r="KOK243" s="277"/>
      <c r="KOL243" s="402"/>
      <c r="KOM243" s="404"/>
      <c r="KON243" s="49"/>
      <c r="KOO243" s="49"/>
      <c r="KOP243" s="49"/>
      <c r="KOQ243" s="99"/>
      <c r="KOR243" s="98"/>
      <c r="KOS243" s="49"/>
      <c r="KOT243" s="405"/>
      <c r="KOU243" s="405"/>
      <c r="KOV243" s="277"/>
      <c r="KOW243" s="277"/>
      <c r="KOX243" s="277"/>
      <c r="KOY243" s="277"/>
      <c r="KOZ243" s="277"/>
      <c r="KPA243" s="277"/>
      <c r="KPB243" s="277"/>
      <c r="KPC243" s="277"/>
      <c r="KPD243" s="402"/>
      <c r="KPE243" s="404"/>
      <c r="KPF243" s="49"/>
      <c r="KPG243" s="49"/>
      <c r="KPH243" s="49"/>
      <c r="KPI243" s="99"/>
      <c r="KPJ243" s="98"/>
      <c r="KPK243" s="49"/>
      <c r="KPL243" s="405"/>
      <c r="KPM243" s="405"/>
      <c r="KPN243" s="277"/>
      <c r="KPO243" s="277"/>
      <c r="KPP243" s="277"/>
      <c r="KPQ243" s="277"/>
      <c r="KPR243" s="277"/>
      <c r="KPS243" s="277"/>
      <c r="KPT243" s="277"/>
      <c r="KPU243" s="277"/>
      <c r="KPV243" s="402"/>
      <c r="KPW243" s="404"/>
      <c r="KPX243" s="49"/>
      <c r="KPY243" s="49"/>
      <c r="KPZ243" s="49"/>
      <c r="KQA243" s="99"/>
      <c r="KQB243" s="98"/>
      <c r="KQC243" s="49"/>
      <c r="KQD243" s="405"/>
      <c r="KQE243" s="405"/>
      <c r="KQF243" s="277"/>
      <c r="KQG243" s="277"/>
      <c r="KQH243" s="277"/>
      <c r="KQI243" s="277"/>
      <c r="KQJ243" s="277"/>
      <c r="KQK243" s="277"/>
      <c r="KQL243" s="277"/>
      <c r="KQM243" s="277"/>
      <c r="KQN243" s="402"/>
      <c r="KQO243" s="404"/>
      <c r="KQP243" s="49"/>
      <c r="KQQ243" s="49"/>
      <c r="KQR243" s="49"/>
      <c r="KQS243" s="99"/>
      <c r="KQT243" s="98"/>
      <c r="KQU243" s="49"/>
      <c r="KQV243" s="405"/>
      <c r="KQW243" s="405"/>
      <c r="KQX243" s="277"/>
      <c r="KQY243" s="277"/>
      <c r="KQZ243" s="277"/>
      <c r="KRA243" s="277"/>
      <c r="KRB243" s="277"/>
      <c r="KRC243" s="277"/>
      <c r="KRD243" s="277"/>
      <c r="KRE243" s="277"/>
      <c r="KRF243" s="402"/>
      <c r="KRG243" s="404"/>
      <c r="KRH243" s="49"/>
      <c r="KRI243" s="49"/>
      <c r="KRJ243" s="49"/>
      <c r="KRK243" s="99"/>
      <c r="KRL243" s="98"/>
      <c r="KRM243" s="49"/>
      <c r="KRN243" s="405"/>
      <c r="KRO243" s="405"/>
      <c r="KRP243" s="277"/>
      <c r="KRQ243" s="277"/>
      <c r="KRR243" s="277"/>
      <c r="KRS243" s="277"/>
      <c r="KRT243" s="277"/>
      <c r="KRU243" s="277"/>
      <c r="KRV243" s="277"/>
      <c r="KRW243" s="277"/>
      <c r="KRX243" s="402"/>
      <c r="KRY243" s="404"/>
      <c r="KRZ243" s="49"/>
      <c r="KSA243" s="49"/>
      <c r="KSB243" s="49"/>
      <c r="KSC243" s="99"/>
      <c r="KSD243" s="98"/>
      <c r="KSE243" s="49"/>
      <c r="KSF243" s="405"/>
      <c r="KSG243" s="405"/>
      <c r="KSH243" s="277"/>
      <c r="KSI243" s="277"/>
      <c r="KSJ243" s="277"/>
      <c r="KSK243" s="277"/>
      <c r="KSL243" s="277"/>
      <c r="KSM243" s="277"/>
      <c r="KSN243" s="277"/>
      <c r="KSO243" s="277"/>
      <c r="KSP243" s="402"/>
      <c r="KSQ243" s="404"/>
      <c r="KSR243" s="49"/>
      <c r="KSS243" s="49"/>
      <c r="KST243" s="49"/>
      <c r="KSU243" s="99"/>
      <c r="KSV243" s="98"/>
      <c r="KSW243" s="49"/>
      <c r="KSX243" s="405"/>
      <c r="KSY243" s="405"/>
      <c r="KSZ243" s="277"/>
      <c r="KTA243" s="277"/>
      <c r="KTB243" s="277"/>
      <c r="KTC243" s="277"/>
      <c r="KTD243" s="277"/>
      <c r="KTE243" s="277"/>
      <c r="KTF243" s="277"/>
      <c r="KTG243" s="277"/>
      <c r="KTH243" s="402"/>
      <c r="KTI243" s="404"/>
      <c r="KTJ243" s="49"/>
      <c r="KTK243" s="49"/>
      <c r="KTL243" s="49"/>
      <c r="KTM243" s="99"/>
      <c r="KTN243" s="98"/>
      <c r="KTO243" s="49"/>
      <c r="KTP243" s="405"/>
      <c r="KTQ243" s="405"/>
      <c r="KTR243" s="277"/>
      <c r="KTS243" s="277"/>
      <c r="KTT243" s="277"/>
      <c r="KTU243" s="277"/>
      <c r="KTV243" s="277"/>
      <c r="KTW243" s="277"/>
      <c r="KTX243" s="277"/>
      <c r="KTY243" s="277"/>
      <c r="KTZ243" s="402"/>
      <c r="KUA243" s="404"/>
      <c r="KUB243" s="49"/>
      <c r="KUC243" s="49"/>
      <c r="KUD243" s="49"/>
      <c r="KUE243" s="99"/>
      <c r="KUF243" s="98"/>
      <c r="KUG243" s="49"/>
      <c r="KUH243" s="405"/>
      <c r="KUI243" s="405"/>
      <c r="KUJ243" s="277"/>
      <c r="KUK243" s="277"/>
      <c r="KUL243" s="277"/>
      <c r="KUM243" s="277"/>
      <c r="KUN243" s="277"/>
      <c r="KUO243" s="277"/>
      <c r="KUP243" s="277"/>
      <c r="KUQ243" s="277"/>
      <c r="KUR243" s="402"/>
      <c r="KUS243" s="404"/>
      <c r="KUT243" s="49"/>
      <c r="KUU243" s="49"/>
      <c r="KUV243" s="49"/>
      <c r="KUW243" s="99"/>
      <c r="KUX243" s="98"/>
      <c r="KUY243" s="49"/>
      <c r="KUZ243" s="405"/>
      <c r="KVA243" s="405"/>
      <c r="KVB243" s="277"/>
      <c r="KVC243" s="277"/>
      <c r="KVD243" s="277"/>
      <c r="KVE243" s="277"/>
      <c r="KVF243" s="277"/>
      <c r="KVG243" s="277"/>
      <c r="KVH243" s="277"/>
      <c r="KVI243" s="277"/>
      <c r="KVJ243" s="402"/>
      <c r="KVK243" s="404"/>
      <c r="KVL243" s="49"/>
      <c r="KVM243" s="49"/>
      <c r="KVN243" s="49"/>
      <c r="KVO243" s="99"/>
      <c r="KVP243" s="98"/>
      <c r="KVQ243" s="49"/>
      <c r="KVR243" s="405"/>
      <c r="KVS243" s="405"/>
      <c r="KVT243" s="277"/>
      <c r="KVU243" s="277"/>
      <c r="KVV243" s="277"/>
      <c r="KVW243" s="277"/>
      <c r="KVX243" s="277"/>
      <c r="KVY243" s="277"/>
      <c r="KVZ243" s="277"/>
      <c r="KWA243" s="277"/>
      <c r="KWB243" s="402"/>
      <c r="KWC243" s="404"/>
      <c r="KWD243" s="49"/>
      <c r="KWE243" s="49"/>
      <c r="KWF243" s="49"/>
      <c r="KWG243" s="99"/>
      <c r="KWH243" s="98"/>
      <c r="KWI243" s="49"/>
      <c r="KWJ243" s="405"/>
      <c r="KWK243" s="405"/>
      <c r="KWL243" s="277"/>
      <c r="KWM243" s="277"/>
      <c r="KWN243" s="277"/>
      <c r="KWO243" s="277"/>
      <c r="KWP243" s="277"/>
      <c r="KWQ243" s="277"/>
      <c r="KWR243" s="277"/>
      <c r="KWS243" s="277"/>
      <c r="KWT243" s="402"/>
      <c r="KWU243" s="404"/>
      <c r="KWV243" s="49"/>
      <c r="KWW243" s="49"/>
      <c r="KWX243" s="49"/>
      <c r="KWY243" s="99"/>
      <c r="KWZ243" s="98"/>
      <c r="KXA243" s="49"/>
      <c r="KXB243" s="405"/>
      <c r="KXC243" s="405"/>
      <c r="KXD243" s="277"/>
      <c r="KXE243" s="277"/>
      <c r="KXF243" s="277"/>
      <c r="KXG243" s="277"/>
      <c r="KXH243" s="277"/>
      <c r="KXI243" s="277"/>
      <c r="KXJ243" s="277"/>
      <c r="KXK243" s="277"/>
      <c r="KXL243" s="402"/>
      <c r="KXM243" s="404"/>
      <c r="KXN243" s="49"/>
      <c r="KXO243" s="49"/>
      <c r="KXP243" s="49"/>
      <c r="KXQ243" s="99"/>
      <c r="KXR243" s="98"/>
      <c r="KXS243" s="49"/>
      <c r="KXT243" s="405"/>
      <c r="KXU243" s="405"/>
      <c r="KXV243" s="277"/>
      <c r="KXW243" s="277"/>
      <c r="KXX243" s="277"/>
      <c r="KXY243" s="277"/>
      <c r="KXZ243" s="277"/>
      <c r="KYA243" s="277"/>
      <c r="KYB243" s="277"/>
      <c r="KYC243" s="277"/>
      <c r="KYD243" s="402"/>
      <c r="KYE243" s="404"/>
      <c r="KYF243" s="49"/>
      <c r="KYG243" s="49"/>
      <c r="KYH243" s="49"/>
      <c r="KYI243" s="99"/>
      <c r="KYJ243" s="98"/>
      <c r="KYK243" s="49"/>
      <c r="KYL243" s="405"/>
      <c r="KYM243" s="405"/>
      <c r="KYN243" s="277"/>
      <c r="KYO243" s="277"/>
      <c r="KYP243" s="277"/>
      <c r="KYQ243" s="277"/>
      <c r="KYR243" s="277"/>
      <c r="KYS243" s="277"/>
      <c r="KYT243" s="277"/>
      <c r="KYU243" s="277"/>
      <c r="KYV243" s="402"/>
      <c r="KYW243" s="404"/>
      <c r="KYX243" s="49"/>
      <c r="KYY243" s="49"/>
      <c r="KYZ243" s="49"/>
      <c r="KZA243" s="99"/>
      <c r="KZB243" s="98"/>
      <c r="KZC243" s="49"/>
      <c r="KZD243" s="405"/>
      <c r="KZE243" s="405"/>
      <c r="KZF243" s="277"/>
      <c r="KZG243" s="277"/>
      <c r="KZH243" s="277"/>
      <c r="KZI243" s="277"/>
      <c r="KZJ243" s="277"/>
      <c r="KZK243" s="277"/>
      <c r="KZL243" s="277"/>
      <c r="KZM243" s="277"/>
      <c r="KZN243" s="402"/>
      <c r="KZO243" s="404"/>
      <c r="KZP243" s="49"/>
      <c r="KZQ243" s="49"/>
      <c r="KZR243" s="49"/>
      <c r="KZS243" s="99"/>
      <c r="KZT243" s="98"/>
      <c r="KZU243" s="49"/>
      <c r="KZV243" s="405"/>
      <c r="KZW243" s="405"/>
      <c r="KZX243" s="277"/>
      <c r="KZY243" s="277"/>
      <c r="KZZ243" s="277"/>
      <c r="LAA243" s="277"/>
      <c r="LAB243" s="277"/>
      <c r="LAC243" s="277"/>
      <c r="LAD243" s="277"/>
      <c r="LAE243" s="277"/>
      <c r="LAF243" s="402"/>
      <c r="LAG243" s="404"/>
      <c r="LAH243" s="49"/>
      <c r="LAI243" s="49"/>
      <c r="LAJ243" s="49"/>
      <c r="LAK243" s="99"/>
      <c r="LAL243" s="98"/>
      <c r="LAM243" s="49"/>
      <c r="LAN243" s="405"/>
      <c r="LAO243" s="405"/>
      <c r="LAP243" s="277"/>
      <c r="LAQ243" s="277"/>
      <c r="LAR243" s="277"/>
      <c r="LAS243" s="277"/>
      <c r="LAT243" s="277"/>
      <c r="LAU243" s="277"/>
      <c r="LAV243" s="277"/>
      <c r="LAW243" s="277"/>
      <c r="LAX243" s="402"/>
      <c r="LAY243" s="404"/>
      <c r="LAZ243" s="49"/>
      <c r="LBA243" s="49"/>
      <c r="LBB243" s="49"/>
      <c r="LBC243" s="99"/>
      <c r="LBD243" s="98"/>
      <c r="LBE243" s="49"/>
      <c r="LBF243" s="405"/>
      <c r="LBG243" s="405"/>
      <c r="LBH243" s="277"/>
      <c r="LBI243" s="277"/>
      <c r="LBJ243" s="277"/>
      <c r="LBK243" s="277"/>
      <c r="LBL243" s="277"/>
      <c r="LBM243" s="277"/>
      <c r="LBN243" s="277"/>
      <c r="LBO243" s="277"/>
      <c r="LBP243" s="402"/>
      <c r="LBQ243" s="404"/>
      <c r="LBR243" s="49"/>
      <c r="LBS243" s="49"/>
      <c r="LBT243" s="49"/>
      <c r="LBU243" s="99"/>
      <c r="LBV243" s="98"/>
      <c r="LBW243" s="49"/>
      <c r="LBX243" s="405"/>
      <c r="LBY243" s="405"/>
      <c r="LBZ243" s="277"/>
      <c r="LCA243" s="277"/>
      <c r="LCB243" s="277"/>
      <c r="LCC243" s="277"/>
      <c r="LCD243" s="277"/>
      <c r="LCE243" s="277"/>
      <c r="LCF243" s="277"/>
      <c r="LCG243" s="277"/>
      <c r="LCH243" s="402"/>
      <c r="LCI243" s="404"/>
      <c r="LCJ243" s="49"/>
      <c r="LCK243" s="49"/>
      <c r="LCL243" s="49"/>
      <c r="LCM243" s="99"/>
      <c r="LCN243" s="98"/>
      <c r="LCO243" s="49"/>
      <c r="LCP243" s="405"/>
      <c r="LCQ243" s="405"/>
      <c r="LCR243" s="277"/>
      <c r="LCS243" s="277"/>
      <c r="LCT243" s="277"/>
      <c r="LCU243" s="277"/>
      <c r="LCV243" s="277"/>
      <c r="LCW243" s="277"/>
      <c r="LCX243" s="277"/>
      <c r="LCY243" s="277"/>
      <c r="LCZ243" s="402"/>
      <c r="LDA243" s="404"/>
      <c r="LDB243" s="49"/>
      <c r="LDC243" s="49"/>
      <c r="LDD243" s="49"/>
      <c r="LDE243" s="99"/>
      <c r="LDF243" s="98"/>
      <c r="LDG243" s="49"/>
      <c r="LDH243" s="405"/>
      <c r="LDI243" s="405"/>
      <c r="LDJ243" s="277"/>
      <c r="LDK243" s="277"/>
      <c r="LDL243" s="277"/>
      <c r="LDM243" s="277"/>
      <c r="LDN243" s="277"/>
      <c r="LDO243" s="277"/>
      <c r="LDP243" s="277"/>
      <c r="LDQ243" s="277"/>
      <c r="LDR243" s="402"/>
      <c r="LDS243" s="404"/>
      <c r="LDT243" s="49"/>
      <c r="LDU243" s="49"/>
      <c r="LDV243" s="49"/>
      <c r="LDW243" s="99"/>
      <c r="LDX243" s="98"/>
      <c r="LDY243" s="49"/>
      <c r="LDZ243" s="405"/>
      <c r="LEA243" s="405"/>
      <c r="LEB243" s="277"/>
      <c r="LEC243" s="277"/>
      <c r="LED243" s="277"/>
      <c r="LEE243" s="277"/>
      <c r="LEF243" s="277"/>
      <c r="LEG243" s="277"/>
      <c r="LEH243" s="277"/>
      <c r="LEI243" s="277"/>
      <c r="LEJ243" s="402"/>
      <c r="LEK243" s="404"/>
      <c r="LEL243" s="49"/>
      <c r="LEM243" s="49"/>
      <c r="LEN243" s="49"/>
      <c r="LEO243" s="99"/>
      <c r="LEP243" s="98"/>
      <c r="LEQ243" s="49"/>
      <c r="LER243" s="405"/>
      <c r="LES243" s="405"/>
      <c r="LET243" s="277"/>
      <c r="LEU243" s="277"/>
      <c r="LEV243" s="277"/>
      <c r="LEW243" s="277"/>
      <c r="LEX243" s="277"/>
      <c r="LEY243" s="277"/>
      <c r="LEZ243" s="277"/>
      <c r="LFA243" s="277"/>
      <c r="LFB243" s="402"/>
      <c r="LFC243" s="404"/>
      <c r="LFD243" s="49"/>
      <c r="LFE243" s="49"/>
      <c r="LFF243" s="49"/>
      <c r="LFG243" s="99"/>
      <c r="LFH243" s="98"/>
      <c r="LFI243" s="49"/>
      <c r="LFJ243" s="405"/>
      <c r="LFK243" s="405"/>
      <c r="LFL243" s="277"/>
      <c r="LFM243" s="277"/>
      <c r="LFN243" s="277"/>
      <c r="LFO243" s="277"/>
      <c r="LFP243" s="277"/>
      <c r="LFQ243" s="277"/>
      <c r="LFR243" s="277"/>
      <c r="LFS243" s="277"/>
      <c r="LFT243" s="402"/>
      <c r="LFU243" s="404"/>
      <c r="LFV243" s="49"/>
      <c r="LFW243" s="49"/>
      <c r="LFX243" s="49"/>
      <c r="LFY243" s="99"/>
      <c r="LFZ243" s="98"/>
      <c r="LGA243" s="49"/>
      <c r="LGB243" s="405"/>
      <c r="LGC243" s="405"/>
      <c r="LGD243" s="277"/>
      <c r="LGE243" s="277"/>
      <c r="LGF243" s="277"/>
      <c r="LGG243" s="277"/>
      <c r="LGH243" s="277"/>
      <c r="LGI243" s="277"/>
      <c r="LGJ243" s="277"/>
      <c r="LGK243" s="277"/>
      <c r="LGL243" s="402"/>
      <c r="LGM243" s="404"/>
      <c r="LGN243" s="49"/>
      <c r="LGO243" s="49"/>
      <c r="LGP243" s="49"/>
      <c r="LGQ243" s="99"/>
      <c r="LGR243" s="98"/>
      <c r="LGS243" s="49"/>
      <c r="LGT243" s="405"/>
      <c r="LGU243" s="405"/>
      <c r="LGV243" s="277"/>
      <c r="LGW243" s="277"/>
      <c r="LGX243" s="277"/>
      <c r="LGY243" s="277"/>
      <c r="LGZ243" s="277"/>
      <c r="LHA243" s="277"/>
      <c r="LHB243" s="277"/>
      <c r="LHC243" s="277"/>
      <c r="LHD243" s="402"/>
      <c r="LHE243" s="404"/>
      <c r="LHF243" s="49"/>
      <c r="LHG243" s="49"/>
      <c r="LHH243" s="49"/>
      <c r="LHI243" s="99"/>
      <c r="LHJ243" s="98"/>
      <c r="LHK243" s="49"/>
      <c r="LHL243" s="405"/>
      <c r="LHM243" s="405"/>
      <c r="LHN243" s="277"/>
      <c r="LHO243" s="277"/>
      <c r="LHP243" s="277"/>
      <c r="LHQ243" s="277"/>
      <c r="LHR243" s="277"/>
      <c r="LHS243" s="277"/>
      <c r="LHT243" s="277"/>
      <c r="LHU243" s="277"/>
      <c r="LHV243" s="402"/>
      <c r="LHW243" s="404"/>
      <c r="LHX243" s="49"/>
      <c r="LHY243" s="49"/>
      <c r="LHZ243" s="49"/>
      <c r="LIA243" s="99"/>
      <c r="LIB243" s="98"/>
      <c r="LIC243" s="49"/>
      <c r="LID243" s="405"/>
      <c r="LIE243" s="405"/>
      <c r="LIF243" s="277"/>
      <c r="LIG243" s="277"/>
      <c r="LIH243" s="277"/>
      <c r="LII243" s="277"/>
      <c r="LIJ243" s="277"/>
      <c r="LIK243" s="277"/>
      <c r="LIL243" s="277"/>
      <c r="LIM243" s="277"/>
      <c r="LIN243" s="402"/>
      <c r="LIO243" s="404"/>
      <c r="LIP243" s="49"/>
      <c r="LIQ243" s="49"/>
      <c r="LIR243" s="49"/>
      <c r="LIS243" s="99"/>
      <c r="LIT243" s="98"/>
      <c r="LIU243" s="49"/>
      <c r="LIV243" s="405"/>
      <c r="LIW243" s="405"/>
      <c r="LIX243" s="277"/>
      <c r="LIY243" s="277"/>
      <c r="LIZ243" s="277"/>
      <c r="LJA243" s="277"/>
      <c r="LJB243" s="277"/>
      <c r="LJC243" s="277"/>
      <c r="LJD243" s="277"/>
      <c r="LJE243" s="277"/>
      <c r="LJF243" s="402"/>
      <c r="LJG243" s="404"/>
      <c r="LJH243" s="49"/>
      <c r="LJI243" s="49"/>
      <c r="LJJ243" s="49"/>
      <c r="LJK243" s="99"/>
      <c r="LJL243" s="98"/>
      <c r="LJM243" s="49"/>
      <c r="LJN243" s="405"/>
      <c r="LJO243" s="405"/>
      <c r="LJP243" s="277"/>
      <c r="LJQ243" s="277"/>
      <c r="LJR243" s="277"/>
      <c r="LJS243" s="277"/>
      <c r="LJT243" s="277"/>
      <c r="LJU243" s="277"/>
      <c r="LJV243" s="277"/>
      <c r="LJW243" s="277"/>
      <c r="LJX243" s="402"/>
      <c r="LJY243" s="404"/>
      <c r="LJZ243" s="49"/>
      <c r="LKA243" s="49"/>
      <c r="LKB243" s="49"/>
      <c r="LKC243" s="99"/>
      <c r="LKD243" s="98"/>
      <c r="LKE243" s="49"/>
      <c r="LKF243" s="405"/>
      <c r="LKG243" s="405"/>
      <c r="LKH243" s="277"/>
      <c r="LKI243" s="277"/>
      <c r="LKJ243" s="277"/>
      <c r="LKK243" s="277"/>
      <c r="LKL243" s="277"/>
      <c r="LKM243" s="277"/>
      <c r="LKN243" s="277"/>
      <c r="LKO243" s="277"/>
      <c r="LKP243" s="402"/>
      <c r="LKQ243" s="404"/>
      <c r="LKR243" s="49"/>
      <c r="LKS243" s="49"/>
      <c r="LKT243" s="49"/>
      <c r="LKU243" s="99"/>
      <c r="LKV243" s="98"/>
      <c r="LKW243" s="49"/>
      <c r="LKX243" s="405"/>
      <c r="LKY243" s="405"/>
      <c r="LKZ243" s="277"/>
      <c r="LLA243" s="277"/>
      <c r="LLB243" s="277"/>
      <c r="LLC243" s="277"/>
      <c r="LLD243" s="277"/>
      <c r="LLE243" s="277"/>
      <c r="LLF243" s="277"/>
      <c r="LLG243" s="277"/>
      <c r="LLH243" s="402"/>
      <c r="LLI243" s="404"/>
      <c r="LLJ243" s="49"/>
      <c r="LLK243" s="49"/>
      <c r="LLL243" s="49"/>
      <c r="LLM243" s="99"/>
      <c r="LLN243" s="98"/>
      <c r="LLO243" s="49"/>
      <c r="LLP243" s="405"/>
      <c r="LLQ243" s="405"/>
      <c r="LLR243" s="277"/>
      <c r="LLS243" s="277"/>
      <c r="LLT243" s="277"/>
      <c r="LLU243" s="277"/>
      <c r="LLV243" s="277"/>
      <c r="LLW243" s="277"/>
      <c r="LLX243" s="277"/>
      <c r="LLY243" s="277"/>
      <c r="LLZ243" s="402"/>
      <c r="LMA243" s="404"/>
      <c r="LMB243" s="49"/>
      <c r="LMC243" s="49"/>
      <c r="LMD243" s="49"/>
      <c r="LME243" s="99"/>
      <c r="LMF243" s="98"/>
      <c r="LMG243" s="49"/>
      <c r="LMH243" s="405"/>
      <c r="LMI243" s="405"/>
      <c r="LMJ243" s="277"/>
      <c r="LMK243" s="277"/>
      <c r="LML243" s="277"/>
      <c r="LMM243" s="277"/>
      <c r="LMN243" s="277"/>
      <c r="LMO243" s="277"/>
      <c r="LMP243" s="277"/>
      <c r="LMQ243" s="277"/>
      <c r="LMR243" s="402"/>
      <c r="LMS243" s="404"/>
      <c r="LMT243" s="49"/>
      <c r="LMU243" s="49"/>
      <c r="LMV243" s="49"/>
      <c r="LMW243" s="99"/>
      <c r="LMX243" s="98"/>
      <c r="LMY243" s="49"/>
      <c r="LMZ243" s="405"/>
      <c r="LNA243" s="405"/>
      <c r="LNB243" s="277"/>
      <c r="LNC243" s="277"/>
      <c r="LND243" s="277"/>
      <c r="LNE243" s="277"/>
      <c r="LNF243" s="277"/>
      <c r="LNG243" s="277"/>
      <c r="LNH243" s="277"/>
      <c r="LNI243" s="277"/>
      <c r="LNJ243" s="402"/>
      <c r="LNK243" s="404"/>
      <c r="LNL243" s="49"/>
      <c r="LNM243" s="49"/>
      <c r="LNN243" s="49"/>
      <c r="LNO243" s="99"/>
      <c r="LNP243" s="98"/>
      <c r="LNQ243" s="49"/>
      <c r="LNR243" s="405"/>
      <c r="LNS243" s="405"/>
      <c r="LNT243" s="277"/>
      <c r="LNU243" s="277"/>
      <c r="LNV243" s="277"/>
      <c r="LNW243" s="277"/>
      <c r="LNX243" s="277"/>
      <c r="LNY243" s="277"/>
      <c r="LNZ243" s="277"/>
      <c r="LOA243" s="277"/>
      <c r="LOB243" s="402"/>
      <c r="LOC243" s="404"/>
      <c r="LOD243" s="49"/>
      <c r="LOE243" s="49"/>
      <c r="LOF243" s="49"/>
      <c r="LOG243" s="99"/>
      <c r="LOH243" s="98"/>
      <c r="LOI243" s="49"/>
      <c r="LOJ243" s="405"/>
      <c r="LOK243" s="405"/>
      <c r="LOL243" s="277"/>
      <c r="LOM243" s="277"/>
      <c r="LON243" s="277"/>
      <c r="LOO243" s="277"/>
      <c r="LOP243" s="277"/>
      <c r="LOQ243" s="277"/>
      <c r="LOR243" s="277"/>
      <c r="LOS243" s="277"/>
      <c r="LOT243" s="402"/>
      <c r="LOU243" s="404"/>
      <c r="LOV243" s="49"/>
      <c r="LOW243" s="49"/>
      <c r="LOX243" s="49"/>
      <c r="LOY243" s="99"/>
      <c r="LOZ243" s="98"/>
      <c r="LPA243" s="49"/>
      <c r="LPB243" s="405"/>
      <c r="LPC243" s="405"/>
      <c r="LPD243" s="277"/>
      <c r="LPE243" s="277"/>
      <c r="LPF243" s="277"/>
      <c r="LPG243" s="277"/>
      <c r="LPH243" s="277"/>
      <c r="LPI243" s="277"/>
      <c r="LPJ243" s="277"/>
      <c r="LPK243" s="277"/>
      <c r="LPL243" s="402"/>
      <c r="LPM243" s="404"/>
      <c r="LPN243" s="49"/>
      <c r="LPO243" s="49"/>
      <c r="LPP243" s="49"/>
      <c r="LPQ243" s="99"/>
      <c r="LPR243" s="98"/>
      <c r="LPS243" s="49"/>
      <c r="LPT243" s="405"/>
      <c r="LPU243" s="405"/>
      <c r="LPV243" s="277"/>
      <c r="LPW243" s="277"/>
      <c r="LPX243" s="277"/>
      <c r="LPY243" s="277"/>
      <c r="LPZ243" s="277"/>
      <c r="LQA243" s="277"/>
      <c r="LQB243" s="277"/>
      <c r="LQC243" s="277"/>
      <c r="LQD243" s="402"/>
      <c r="LQE243" s="404"/>
      <c r="LQF243" s="49"/>
      <c r="LQG243" s="49"/>
      <c r="LQH243" s="49"/>
      <c r="LQI243" s="99"/>
      <c r="LQJ243" s="98"/>
      <c r="LQK243" s="49"/>
      <c r="LQL243" s="405"/>
      <c r="LQM243" s="405"/>
      <c r="LQN243" s="277"/>
      <c r="LQO243" s="277"/>
      <c r="LQP243" s="277"/>
      <c r="LQQ243" s="277"/>
      <c r="LQR243" s="277"/>
      <c r="LQS243" s="277"/>
      <c r="LQT243" s="277"/>
      <c r="LQU243" s="277"/>
      <c r="LQV243" s="402"/>
      <c r="LQW243" s="404"/>
      <c r="LQX243" s="49"/>
      <c r="LQY243" s="49"/>
      <c r="LQZ243" s="49"/>
      <c r="LRA243" s="99"/>
      <c r="LRB243" s="98"/>
      <c r="LRC243" s="49"/>
      <c r="LRD243" s="405"/>
      <c r="LRE243" s="405"/>
      <c r="LRF243" s="277"/>
      <c r="LRG243" s="277"/>
      <c r="LRH243" s="277"/>
      <c r="LRI243" s="277"/>
      <c r="LRJ243" s="277"/>
      <c r="LRK243" s="277"/>
      <c r="LRL243" s="277"/>
      <c r="LRM243" s="277"/>
      <c r="LRN243" s="402"/>
      <c r="LRO243" s="404"/>
      <c r="LRP243" s="49"/>
      <c r="LRQ243" s="49"/>
      <c r="LRR243" s="49"/>
      <c r="LRS243" s="99"/>
      <c r="LRT243" s="98"/>
      <c r="LRU243" s="49"/>
      <c r="LRV243" s="405"/>
      <c r="LRW243" s="405"/>
      <c r="LRX243" s="277"/>
      <c r="LRY243" s="277"/>
      <c r="LRZ243" s="277"/>
      <c r="LSA243" s="277"/>
      <c r="LSB243" s="277"/>
      <c r="LSC243" s="277"/>
      <c r="LSD243" s="277"/>
      <c r="LSE243" s="277"/>
      <c r="LSF243" s="402"/>
      <c r="LSG243" s="404"/>
      <c r="LSH243" s="49"/>
      <c r="LSI243" s="49"/>
      <c r="LSJ243" s="49"/>
      <c r="LSK243" s="99"/>
      <c r="LSL243" s="98"/>
      <c r="LSM243" s="49"/>
      <c r="LSN243" s="405"/>
      <c r="LSO243" s="405"/>
      <c r="LSP243" s="277"/>
      <c r="LSQ243" s="277"/>
      <c r="LSR243" s="277"/>
      <c r="LSS243" s="277"/>
      <c r="LST243" s="277"/>
      <c r="LSU243" s="277"/>
      <c r="LSV243" s="277"/>
      <c r="LSW243" s="277"/>
      <c r="LSX243" s="402"/>
      <c r="LSY243" s="404"/>
      <c r="LSZ243" s="49"/>
      <c r="LTA243" s="49"/>
      <c r="LTB243" s="49"/>
      <c r="LTC243" s="99"/>
      <c r="LTD243" s="98"/>
      <c r="LTE243" s="49"/>
      <c r="LTF243" s="405"/>
      <c r="LTG243" s="405"/>
      <c r="LTH243" s="277"/>
      <c r="LTI243" s="277"/>
      <c r="LTJ243" s="277"/>
      <c r="LTK243" s="277"/>
      <c r="LTL243" s="277"/>
      <c r="LTM243" s="277"/>
      <c r="LTN243" s="277"/>
      <c r="LTO243" s="277"/>
      <c r="LTP243" s="402"/>
      <c r="LTQ243" s="404"/>
      <c r="LTR243" s="49"/>
      <c r="LTS243" s="49"/>
      <c r="LTT243" s="49"/>
      <c r="LTU243" s="99"/>
      <c r="LTV243" s="98"/>
      <c r="LTW243" s="49"/>
      <c r="LTX243" s="405"/>
      <c r="LTY243" s="405"/>
      <c r="LTZ243" s="277"/>
      <c r="LUA243" s="277"/>
      <c r="LUB243" s="277"/>
      <c r="LUC243" s="277"/>
      <c r="LUD243" s="277"/>
      <c r="LUE243" s="277"/>
      <c r="LUF243" s="277"/>
      <c r="LUG243" s="277"/>
      <c r="LUH243" s="402"/>
      <c r="LUI243" s="404"/>
      <c r="LUJ243" s="49"/>
      <c r="LUK243" s="49"/>
      <c r="LUL243" s="49"/>
      <c r="LUM243" s="99"/>
      <c r="LUN243" s="98"/>
      <c r="LUO243" s="49"/>
      <c r="LUP243" s="405"/>
      <c r="LUQ243" s="405"/>
      <c r="LUR243" s="277"/>
      <c r="LUS243" s="277"/>
      <c r="LUT243" s="277"/>
      <c r="LUU243" s="277"/>
      <c r="LUV243" s="277"/>
      <c r="LUW243" s="277"/>
      <c r="LUX243" s="277"/>
      <c r="LUY243" s="277"/>
      <c r="LUZ243" s="402"/>
      <c r="LVA243" s="404"/>
      <c r="LVB243" s="49"/>
      <c r="LVC243" s="49"/>
      <c r="LVD243" s="49"/>
      <c r="LVE243" s="99"/>
      <c r="LVF243" s="98"/>
      <c r="LVG243" s="49"/>
      <c r="LVH243" s="405"/>
      <c r="LVI243" s="405"/>
      <c r="LVJ243" s="277"/>
      <c r="LVK243" s="277"/>
      <c r="LVL243" s="277"/>
      <c r="LVM243" s="277"/>
      <c r="LVN243" s="277"/>
      <c r="LVO243" s="277"/>
      <c r="LVP243" s="277"/>
      <c r="LVQ243" s="277"/>
      <c r="LVR243" s="402"/>
      <c r="LVS243" s="404"/>
      <c r="LVT243" s="49"/>
      <c r="LVU243" s="49"/>
      <c r="LVV243" s="49"/>
      <c r="LVW243" s="99"/>
      <c r="LVX243" s="98"/>
      <c r="LVY243" s="49"/>
      <c r="LVZ243" s="405"/>
      <c r="LWA243" s="405"/>
      <c r="LWB243" s="277"/>
      <c r="LWC243" s="277"/>
      <c r="LWD243" s="277"/>
      <c r="LWE243" s="277"/>
      <c r="LWF243" s="277"/>
      <c r="LWG243" s="277"/>
      <c r="LWH243" s="277"/>
      <c r="LWI243" s="277"/>
      <c r="LWJ243" s="402"/>
      <c r="LWK243" s="404"/>
      <c r="LWL243" s="49"/>
      <c r="LWM243" s="49"/>
      <c r="LWN243" s="49"/>
      <c r="LWO243" s="99"/>
      <c r="LWP243" s="98"/>
      <c r="LWQ243" s="49"/>
      <c r="LWR243" s="405"/>
      <c r="LWS243" s="405"/>
      <c r="LWT243" s="277"/>
      <c r="LWU243" s="277"/>
      <c r="LWV243" s="277"/>
      <c r="LWW243" s="277"/>
      <c r="LWX243" s="277"/>
      <c r="LWY243" s="277"/>
      <c r="LWZ243" s="277"/>
      <c r="LXA243" s="277"/>
      <c r="LXB243" s="402"/>
      <c r="LXC243" s="404"/>
      <c r="LXD243" s="49"/>
      <c r="LXE243" s="49"/>
      <c r="LXF243" s="49"/>
      <c r="LXG243" s="99"/>
      <c r="LXH243" s="98"/>
      <c r="LXI243" s="49"/>
      <c r="LXJ243" s="405"/>
      <c r="LXK243" s="405"/>
      <c r="LXL243" s="277"/>
      <c r="LXM243" s="277"/>
      <c r="LXN243" s="277"/>
      <c r="LXO243" s="277"/>
      <c r="LXP243" s="277"/>
      <c r="LXQ243" s="277"/>
      <c r="LXR243" s="277"/>
      <c r="LXS243" s="277"/>
      <c r="LXT243" s="402"/>
      <c r="LXU243" s="404"/>
      <c r="LXV243" s="49"/>
      <c r="LXW243" s="49"/>
      <c r="LXX243" s="49"/>
      <c r="LXY243" s="99"/>
      <c r="LXZ243" s="98"/>
      <c r="LYA243" s="49"/>
      <c r="LYB243" s="405"/>
      <c r="LYC243" s="405"/>
      <c r="LYD243" s="277"/>
      <c r="LYE243" s="277"/>
      <c r="LYF243" s="277"/>
      <c r="LYG243" s="277"/>
      <c r="LYH243" s="277"/>
      <c r="LYI243" s="277"/>
      <c r="LYJ243" s="277"/>
      <c r="LYK243" s="277"/>
      <c r="LYL243" s="402"/>
      <c r="LYM243" s="404"/>
      <c r="LYN243" s="49"/>
      <c r="LYO243" s="49"/>
      <c r="LYP243" s="49"/>
      <c r="LYQ243" s="99"/>
      <c r="LYR243" s="98"/>
      <c r="LYS243" s="49"/>
      <c r="LYT243" s="405"/>
      <c r="LYU243" s="405"/>
      <c r="LYV243" s="277"/>
      <c r="LYW243" s="277"/>
      <c r="LYX243" s="277"/>
      <c r="LYY243" s="277"/>
      <c r="LYZ243" s="277"/>
      <c r="LZA243" s="277"/>
      <c r="LZB243" s="277"/>
      <c r="LZC243" s="277"/>
      <c r="LZD243" s="402"/>
      <c r="LZE243" s="404"/>
      <c r="LZF243" s="49"/>
      <c r="LZG243" s="49"/>
      <c r="LZH243" s="49"/>
      <c r="LZI243" s="99"/>
      <c r="LZJ243" s="98"/>
      <c r="LZK243" s="49"/>
      <c r="LZL243" s="405"/>
      <c r="LZM243" s="405"/>
      <c r="LZN243" s="277"/>
      <c r="LZO243" s="277"/>
      <c r="LZP243" s="277"/>
      <c r="LZQ243" s="277"/>
      <c r="LZR243" s="277"/>
      <c r="LZS243" s="277"/>
      <c r="LZT243" s="277"/>
      <c r="LZU243" s="277"/>
      <c r="LZV243" s="402"/>
      <c r="LZW243" s="404"/>
      <c r="LZX243" s="49"/>
      <c r="LZY243" s="49"/>
      <c r="LZZ243" s="49"/>
      <c r="MAA243" s="99"/>
      <c r="MAB243" s="98"/>
      <c r="MAC243" s="49"/>
      <c r="MAD243" s="405"/>
      <c r="MAE243" s="405"/>
      <c r="MAF243" s="277"/>
      <c r="MAG243" s="277"/>
      <c r="MAH243" s="277"/>
      <c r="MAI243" s="277"/>
      <c r="MAJ243" s="277"/>
      <c r="MAK243" s="277"/>
      <c r="MAL243" s="277"/>
      <c r="MAM243" s="277"/>
      <c r="MAN243" s="402"/>
      <c r="MAO243" s="404"/>
      <c r="MAP243" s="49"/>
      <c r="MAQ243" s="49"/>
      <c r="MAR243" s="49"/>
      <c r="MAS243" s="99"/>
      <c r="MAT243" s="98"/>
      <c r="MAU243" s="49"/>
      <c r="MAV243" s="405"/>
      <c r="MAW243" s="405"/>
      <c r="MAX243" s="277"/>
      <c r="MAY243" s="277"/>
      <c r="MAZ243" s="277"/>
      <c r="MBA243" s="277"/>
      <c r="MBB243" s="277"/>
      <c r="MBC243" s="277"/>
      <c r="MBD243" s="277"/>
      <c r="MBE243" s="277"/>
      <c r="MBF243" s="402"/>
      <c r="MBG243" s="404"/>
      <c r="MBH243" s="49"/>
      <c r="MBI243" s="49"/>
      <c r="MBJ243" s="49"/>
      <c r="MBK243" s="99"/>
      <c r="MBL243" s="98"/>
      <c r="MBM243" s="49"/>
      <c r="MBN243" s="405"/>
      <c r="MBO243" s="405"/>
      <c r="MBP243" s="277"/>
      <c r="MBQ243" s="277"/>
      <c r="MBR243" s="277"/>
      <c r="MBS243" s="277"/>
      <c r="MBT243" s="277"/>
      <c r="MBU243" s="277"/>
      <c r="MBV243" s="277"/>
      <c r="MBW243" s="277"/>
      <c r="MBX243" s="402"/>
      <c r="MBY243" s="404"/>
      <c r="MBZ243" s="49"/>
      <c r="MCA243" s="49"/>
      <c r="MCB243" s="49"/>
      <c r="MCC243" s="99"/>
      <c r="MCD243" s="98"/>
      <c r="MCE243" s="49"/>
      <c r="MCF243" s="405"/>
      <c r="MCG243" s="405"/>
      <c r="MCH243" s="277"/>
      <c r="MCI243" s="277"/>
      <c r="MCJ243" s="277"/>
      <c r="MCK243" s="277"/>
      <c r="MCL243" s="277"/>
      <c r="MCM243" s="277"/>
      <c r="MCN243" s="277"/>
      <c r="MCO243" s="277"/>
      <c r="MCP243" s="402"/>
      <c r="MCQ243" s="404"/>
      <c r="MCR243" s="49"/>
      <c r="MCS243" s="49"/>
      <c r="MCT243" s="49"/>
      <c r="MCU243" s="99"/>
      <c r="MCV243" s="98"/>
      <c r="MCW243" s="49"/>
      <c r="MCX243" s="405"/>
      <c r="MCY243" s="405"/>
      <c r="MCZ243" s="277"/>
      <c r="MDA243" s="277"/>
      <c r="MDB243" s="277"/>
      <c r="MDC243" s="277"/>
      <c r="MDD243" s="277"/>
      <c r="MDE243" s="277"/>
      <c r="MDF243" s="277"/>
      <c r="MDG243" s="277"/>
      <c r="MDH243" s="402"/>
      <c r="MDI243" s="404"/>
      <c r="MDJ243" s="49"/>
      <c r="MDK243" s="49"/>
      <c r="MDL243" s="49"/>
      <c r="MDM243" s="99"/>
      <c r="MDN243" s="98"/>
      <c r="MDO243" s="49"/>
      <c r="MDP243" s="405"/>
      <c r="MDQ243" s="405"/>
      <c r="MDR243" s="277"/>
      <c r="MDS243" s="277"/>
      <c r="MDT243" s="277"/>
      <c r="MDU243" s="277"/>
      <c r="MDV243" s="277"/>
      <c r="MDW243" s="277"/>
      <c r="MDX243" s="277"/>
      <c r="MDY243" s="277"/>
      <c r="MDZ243" s="402"/>
      <c r="MEA243" s="404"/>
      <c r="MEB243" s="49"/>
      <c r="MEC243" s="49"/>
      <c r="MED243" s="49"/>
      <c r="MEE243" s="99"/>
      <c r="MEF243" s="98"/>
      <c r="MEG243" s="49"/>
      <c r="MEH243" s="405"/>
      <c r="MEI243" s="405"/>
      <c r="MEJ243" s="277"/>
      <c r="MEK243" s="277"/>
      <c r="MEL243" s="277"/>
      <c r="MEM243" s="277"/>
      <c r="MEN243" s="277"/>
      <c r="MEO243" s="277"/>
      <c r="MEP243" s="277"/>
      <c r="MEQ243" s="277"/>
      <c r="MER243" s="402"/>
      <c r="MES243" s="404"/>
      <c r="MET243" s="49"/>
      <c r="MEU243" s="49"/>
      <c r="MEV243" s="49"/>
      <c r="MEW243" s="99"/>
      <c r="MEX243" s="98"/>
      <c r="MEY243" s="49"/>
      <c r="MEZ243" s="405"/>
      <c r="MFA243" s="405"/>
      <c r="MFB243" s="277"/>
      <c r="MFC243" s="277"/>
      <c r="MFD243" s="277"/>
      <c r="MFE243" s="277"/>
      <c r="MFF243" s="277"/>
      <c r="MFG243" s="277"/>
      <c r="MFH243" s="277"/>
      <c r="MFI243" s="277"/>
      <c r="MFJ243" s="402"/>
      <c r="MFK243" s="404"/>
      <c r="MFL243" s="49"/>
      <c r="MFM243" s="49"/>
      <c r="MFN243" s="49"/>
      <c r="MFO243" s="99"/>
      <c r="MFP243" s="98"/>
      <c r="MFQ243" s="49"/>
      <c r="MFR243" s="405"/>
      <c r="MFS243" s="405"/>
      <c r="MFT243" s="277"/>
      <c r="MFU243" s="277"/>
      <c r="MFV243" s="277"/>
      <c r="MFW243" s="277"/>
      <c r="MFX243" s="277"/>
      <c r="MFY243" s="277"/>
      <c r="MFZ243" s="277"/>
      <c r="MGA243" s="277"/>
      <c r="MGB243" s="402"/>
      <c r="MGC243" s="404"/>
      <c r="MGD243" s="49"/>
      <c r="MGE243" s="49"/>
      <c r="MGF243" s="49"/>
      <c r="MGG243" s="99"/>
      <c r="MGH243" s="98"/>
      <c r="MGI243" s="49"/>
      <c r="MGJ243" s="405"/>
      <c r="MGK243" s="405"/>
      <c r="MGL243" s="277"/>
      <c r="MGM243" s="277"/>
      <c r="MGN243" s="277"/>
      <c r="MGO243" s="277"/>
      <c r="MGP243" s="277"/>
      <c r="MGQ243" s="277"/>
      <c r="MGR243" s="277"/>
      <c r="MGS243" s="277"/>
      <c r="MGT243" s="402"/>
      <c r="MGU243" s="404"/>
      <c r="MGV243" s="49"/>
      <c r="MGW243" s="49"/>
      <c r="MGX243" s="49"/>
      <c r="MGY243" s="99"/>
      <c r="MGZ243" s="98"/>
      <c r="MHA243" s="49"/>
      <c r="MHB243" s="405"/>
      <c r="MHC243" s="405"/>
      <c r="MHD243" s="277"/>
      <c r="MHE243" s="277"/>
      <c r="MHF243" s="277"/>
      <c r="MHG243" s="277"/>
      <c r="MHH243" s="277"/>
      <c r="MHI243" s="277"/>
      <c r="MHJ243" s="277"/>
      <c r="MHK243" s="277"/>
      <c r="MHL243" s="402"/>
      <c r="MHM243" s="404"/>
      <c r="MHN243" s="49"/>
      <c r="MHO243" s="49"/>
      <c r="MHP243" s="49"/>
      <c r="MHQ243" s="99"/>
      <c r="MHR243" s="98"/>
      <c r="MHS243" s="49"/>
      <c r="MHT243" s="405"/>
      <c r="MHU243" s="405"/>
      <c r="MHV243" s="277"/>
      <c r="MHW243" s="277"/>
      <c r="MHX243" s="277"/>
      <c r="MHY243" s="277"/>
      <c r="MHZ243" s="277"/>
      <c r="MIA243" s="277"/>
      <c r="MIB243" s="277"/>
      <c r="MIC243" s="277"/>
      <c r="MID243" s="402"/>
      <c r="MIE243" s="404"/>
      <c r="MIF243" s="49"/>
      <c r="MIG243" s="49"/>
      <c r="MIH243" s="49"/>
      <c r="MII243" s="99"/>
      <c r="MIJ243" s="98"/>
      <c r="MIK243" s="49"/>
      <c r="MIL243" s="405"/>
      <c r="MIM243" s="405"/>
      <c r="MIN243" s="277"/>
      <c r="MIO243" s="277"/>
      <c r="MIP243" s="277"/>
      <c r="MIQ243" s="277"/>
      <c r="MIR243" s="277"/>
      <c r="MIS243" s="277"/>
      <c r="MIT243" s="277"/>
      <c r="MIU243" s="277"/>
      <c r="MIV243" s="402"/>
      <c r="MIW243" s="404"/>
      <c r="MIX243" s="49"/>
      <c r="MIY243" s="49"/>
      <c r="MIZ243" s="49"/>
      <c r="MJA243" s="99"/>
      <c r="MJB243" s="98"/>
      <c r="MJC243" s="49"/>
      <c r="MJD243" s="405"/>
      <c r="MJE243" s="405"/>
      <c r="MJF243" s="277"/>
      <c r="MJG243" s="277"/>
      <c r="MJH243" s="277"/>
      <c r="MJI243" s="277"/>
      <c r="MJJ243" s="277"/>
      <c r="MJK243" s="277"/>
      <c r="MJL243" s="277"/>
      <c r="MJM243" s="277"/>
      <c r="MJN243" s="402"/>
      <c r="MJO243" s="404"/>
      <c r="MJP243" s="49"/>
      <c r="MJQ243" s="49"/>
      <c r="MJR243" s="49"/>
      <c r="MJS243" s="99"/>
      <c r="MJT243" s="98"/>
      <c r="MJU243" s="49"/>
      <c r="MJV243" s="405"/>
      <c r="MJW243" s="405"/>
      <c r="MJX243" s="277"/>
      <c r="MJY243" s="277"/>
      <c r="MJZ243" s="277"/>
      <c r="MKA243" s="277"/>
      <c r="MKB243" s="277"/>
      <c r="MKC243" s="277"/>
      <c r="MKD243" s="277"/>
      <c r="MKE243" s="277"/>
      <c r="MKF243" s="402"/>
      <c r="MKG243" s="404"/>
      <c r="MKH243" s="49"/>
      <c r="MKI243" s="49"/>
      <c r="MKJ243" s="49"/>
      <c r="MKK243" s="99"/>
      <c r="MKL243" s="98"/>
      <c r="MKM243" s="49"/>
      <c r="MKN243" s="405"/>
      <c r="MKO243" s="405"/>
      <c r="MKP243" s="277"/>
      <c r="MKQ243" s="277"/>
      <c r="MKR243" s="277"/>
      <c r="MKS243" s="277"/>
      <c r="MKT243" s="277"/>
      <c r="MKU243" s="277"/>
      <c r="MKV243" s="277"/>
      <c r="MKW243" s="277"/>
      <c r="MKX243" s="402"/>
      <c r="MKY243" s="404"/>
      <c r="MKZ243" s="49"/>
      <c r="MLA243" s="49"/>
      <c r="MLB243" s="49"/>
      <c r="MLC243" s="99"/>
      <c r="MLD243" s="98"/>
      <c r="MLE243" s="49"/>
      <c r="MLF243" s="405"/>
      <c r="MLG243" s="405"/>
      <c r="MLH243" s="277"/>
      <c r="MLI243" s="277"/>
      <c r="MLJ243" s="277"/>
      <c r="MLK243" s="277"/>
      <c r="MLL243" s="277"/>
      <c r="MLM243" s="277"/>
      <c r="MLN243" s="277"/>
      <c r="MLO243" s="277"/>
      <c r="MLP243" s="402"/>
      <c r="MLQ243" s="404"/>
      <c r="MLR243" s="49"/>
      <c r="MLS243" s="49"/>
      <c r="MLT243" s="49"/>
      <c r="MLU243" s="99"/>
      <c r="MLV243" s="98"/>
      <c r="MLW243" s="49"/>
      <c r="MLX243" s="405"/>
      <c r="MLY243" s="405"/>
      <c r="MLZ243" s="277"/>
      <c r="MMA243" s="277"/>
      <c r="MMB243" s="277"/>
      <c r="MMC243" s="277"/>
      <c r="MMD243" s="277"/>
      <c r="MME243" s="277"/>
      <c r="MMF243" s="277"/>
      <c r="MMG243" s="277"/>
      <c r="MMH243" s="402"/>
      <c r="MMI243" s="404"/>
      <c r="MMJ243" s="49"/>
      <c r="MMK243" s="49"/>
      <c r="MML243" s="49"/>
      <c r="MMM243" s="99"/>
      <c r="MMN243" s="98"/>
      <c r="MMO243" s="49"/>
      <c r="MMP243" s="405"/>
      <c r="MMQ243" s="405"/>
      <c r="MMR243" s="277"/>
      <c r="MMS243" s="277"/>
      <c r="MMT243" s="277"/>
      <c r="MMU243" s="277"/>
      <c r="MMV243" s="277"/>
      <c r="MMW243" s="277"/>
      <c r="MMX243" s="277"/>
      <c r="MMY243" s="277"/>
      <c r="MMZ243" s="402"/>
      <c r="MNA243" s="404"/>
      <c r="MNB243" s="49"/>
      <c r="MNC243" s="49"/>
      <c r="MND243" s="49"/>
      <c r="MNE243" s="99"/>
      <c r="MNF243" s="98"/>
      <c r="MNG243" s="49"/>
      <c r="MNH243" s="405"/>
      <c r="MNI243" s="405"/>
      <c r="MNJ243" s="277"/>
      <c r="MNK243" s="277"/>
      <c r="MNL243" s="277"/>
      <c r="MNM243" s="277"/>
      <c r="MNN243" s="277"/>
      <c r="MNO243" s="277"/>
      <c r="MNP243" s="277"/>
      <c r="MNQ243" s="277"/>
      <c r="MNR243" s="402"/>
      <c r="MNS243" s="404"/>
      <c r="MNT243" s="49"/>
      <c r="MNU243" s="49"/>
      <c r="MNV243" s="49"/>
      <c r="MNW243" s="99"/>
      <c r="MNX243" s="98"/>
      <c r="MNY243" s="49"/>
      <c r="MNZ243" s="405"/>
      <c r="MOA243" s="405"/>
      <c r="MOB243" s="277"/>
      <c r="MOC243" s="277"/>
      <c r="MOD243" s="277"/>
      <c r="MOE243" s="277"/>
      <c r="MOF243" s="277"/>
      <c r="MOG243" s="277"/>
      <c r="MOH243" s="277"/>
      <c r="MOI243" s="277"/>
      <c r="MOJ243" s="402"/>
      <c r="MOK243" s="404"/>
      <c r="MOL243" s="49"/>
      <c r="MOM243" s="49"/>
      <c r="MON243" s="49"/>
      <c r="MOO243" s="99"/>
      <c r="MOP243" s="98"/>
      <c r="MOQ243" s="49"/>
      <c r="MOR243" s="405"/>
      <c r="MOS243" s="405"/>
      <c r="MOT243" s="277"/>
      <c r="MOU243" s="277"/>
      <c r="MOV243" s="277"/>
      <c r="MOW243" s="277"/>
      <c r="MOX243" s="277"/>
      <c r="MOY243" s="277"/>
      <c r="MOZ243" s="277"/>
      <c r="MPA243" s="277"/>
      <c r="MPB243" s="402"/>
      <c r="MPC243" s="404"/>
      <c r="MPD243" s="49"/>
      <c r="MPE243" s="49"/>
      <c r="MPF243" s="49"/>
      <c r="MPG243" s="99"/>
      <c r="MPH243" s="98"/>
      <c r="MPI243" s="49"/>
      <c r="MPJ243" s="405"/>
      <c r="MPK243" s="405"/>
      <c r="MPL243" s="277"/>
      <c r="MPM243" s="277"/>
      <c r="MPN243" s="277"/>
      <c r="MPO243" s="277"/>
      <c r="MPP243" s="277"/>
      <c r="MPQ243" s="277"/>
      <c r="MPR243" s="277"/>
      <c r="MPS243" s="277"/>
      <c r="MPT243" s="402"/>
      <c r="MPU243" s="404"/>
      <c r="MPV243" s="49"/>
      <c r="MPW243" s="49"/>
      <c r="MPX243" s="49"/>
      <c r="MPY243" s="99"/>
      <c r="MPZ243" s="98"/>
      <c r="MQA243" s="49"/>
      <c r="MQB243" s="405"/>
      <c r="MQC243" s="405"/>
      <c r="MQD243" s="277"/>
      <c r="MQE243" s="277"/>
      <c r="MQF243" s="277"/>
      <c r="MQG243" s="277"/>
      <c r="MQH243" s="277"/>
      <c r="MQI243" s="277"/>
      <c r="MQJ243" s="277"/>
      <c r="MQK243" s="277"/>
      <c r="MQL243" s="402"/>
      <c r="MQM243" s="404"/>
      <c r="MQN243" s="49"/>
      <c r="MQO243" s="49"/>
      <c r="MQP243" s="49"/>
      <c r="MQQ243" s="99"/>
      <c r="MQR243" s="98"/>
      <c r="MQS243" s="49"/>
      <c r="MQT243" s="405"/>
      <c r="MQU243" s="405"/>
      <c r="MQV243" s="277"/>
      <c r="MQW243" s="277"/>
      <c r="MQX243" s="277"/>
      <c r="MQY243" s="277"/>
      <c r="MQZ243" s="277"/>
      <c r="MRA243" s="277"/>
      <c r="MRB243" s="277"/>
      <c r="MRC243" s="277"/>
      <c r="MRD243" s="402"/>
      <c r="MRE243" s="404"/>
      <c r="MRF243" s="49"/>
      <c r="MRG243" s="49"/>
      <c r="MRH243" s="49"/>
      <c r="MRI243" s="99"/>
      <c r="MRJ243" s="98"/>
      <c r="MRK243" s="49"/>
      <c r="MRL243" s="405"/>
      <c r="MRM243" s="405"/>
      <c r="MRN243" s="277"/>
      <c r="MRO243" s="277"/>
      <c r="MRP243" s="277"/>
      <c r="MRQ243" s="277"/>
      <c r="MRR243" s="277"/>
      <c r="MRS243" s="277"/>
      <c r="MRT243" s="277"/>
      <c r="MRU243" s="277"/>
      <c r="MRV243" s="402"/>
      <c r="MRW243" s="404"/>
      <c r="MRX243" s="49"/>
      <c r="MRY243" s="49"/>
      <c r="MRZ243" s="49"/>
      <c r="MSA243" s="99"/>
      <c r="MSB243" s="98"/>
      <c r="MSC243" s="49"/>
      <c r="MSD243" s="405"/>
      <c r="MSE243" s="405"/>
      <c r="MSF243" s="277"/>
      <c r="MSG243" s="277"/>
      <c r="MSH243" s="277"/>
      <c r="MSI243" s="277"/>
      <c r="MSJ243" s="277"/>
      <c r="MSK243" s="277"/>
      <c r="MSL243" s="277"/>
      <c r="MSM243" s="277"/>
      <c r="MSN243" s="402"/>
      <c r="MSO243" s="404"/>
      <c r="MSP243" s="49"/>
      <c r="MSQ243" s="49"/>
      <c r="MSR243" s="49"/>
      <c r="MSS243" s="99"/>
      <c r="MST243" s="98"/>
      <c r="MSU243" s="49"/>
      <c r="MSV243" s="405"/>
      <c r="MSW243" s="405"/>
      <c r="MSX243" s="277"/>
      <c r="MSY243" s="277"/>
      <c r="MSZ243" s="277"/>
      <c r="MTA243" s="277"/>
      <c r="MTB243" s="277"/>
      <c r="MTC243" s="277"/>
      <c r="MTD243" s="277"/>
      <c r="MTE243" s="277"/>
      <c r="MTF243" s="402"/>
      <c r="MTG243" s="404"/>
      <c r="MTH243" s="49"/>
      <c r="MTI243" s="49"/>
      <c r="MTJ243" s="49"/>
      <c r="MTK243" s="99"/>
      <c r="MTL243" s="98"/>
      <c r="MTM243" s="49"/>
      <c r="MTN243" s="405"/>
      <c r="MTO243" s="405"/>
      <c r="MTP243" s="277"/>
      <c r="MTQ243" s="277"/>
      <c r="MTR243" s="277"/>
      <c r="MTS243" s="277"/>
      <c r="MTT243" s="277"/>
      <c r="MTU243" s="277"/>
      <c r="MTV243" s="277"/>
      <c r="MTW243" s="277"/>
      <c r="MTX243" s="402"/>
      <c r="MTY243" s="404"/>
      <c r="MTZ243" s="49"/>
      <c r="MUA243" s="49"/>
      <c r="MUB243" s="49"/>
      <c r="MUC243" s="99"/>
      <c r="MUD243" s="98"/>
      <c r="MUE243" s="49"/>
      <c r="MUF243" s="405"/>
      <c r="MUG243" s="405"/>
      <c r="MUH243" s="277"/>
      <c r="MUI243" s="277"/>
      <c r="MUJ243" s="277"/>
      <c r="MUK243" s="277"/>
      <c r="MUL243" s="277"/>
      <c r="MUM243" s="277"/>
      <c r="MUN243" s="277"/>
      <c r="MUO243" s="277"/>
      <c r="MUP243" s="402"/>
      <c r="MUQ243" s="404"/>
      <c r="MUR243" s="49"/>
      <c r="MUS243" s="49"/>
      <c r="MUT243" s="49"/>
      <c r="MUU243" s="99"/>
      <c r="MUV243" s="98"/>
      <c r="MUW243" s="49"/>
      <c r="MUX243" s="405"/>
      <c r="MUY243" s="405"/>
      <c r="MUZ243" s="277"/>
      <c r="MVA243" s="277"/>
      <c r="MVB243" s="277"/>
      <c r="MVC243" s="277"/>
      <c r="MVD243" s="277"/>
      <c r="MVE243" s="277"/>
      <c r="MVF243" s="277"/>
      <c r="MVG243" s="277"/>
      <c r="MVH243" s="402"/>
      <c r="MVI243" s="404"/>
      <c r="MVJ243" s="49"/>
      <c r="MVK243" s="49"/>
      <c r="MVL243" s="49"/>
      <c r="MVM243" s="99"/>
      <c r="MVN243" s="98"/>
      <c r="MVO243" s="49"/>
      <c r="MVP243" s="405"/>
      <c r="MVQ243" s="405"/>
      <c r="MVR243" s="277"/>
      <c r="MVS243" s="277"/>
      <c r="MVT243" s="277"/>
      <c r="MVU243" s="277"/>
      <c r="MVV243" s="277"/>
      <c r="MVW243" s="277"/>
      <c r="MVX243" s="277"/>
      <c r="MVY243" s="277"/>
      <c r="MVZ243" s="402"/>
      <c r="MWA243" s="404"/>
      <c r="MWB243" s="49"/>
      <c r="MWC243" s="49"/>
      <c r="MWD243" s="49"/>
      <c r="MWE243" s="99"/>
      <c r="MWF243" s="98"/>
      <c r="MWG243" s="49"/>
      <c r="MWH243" s="405"/>
      <c r="MWI243" s="405"/>
      <c r="MWJ243" s="277"/>
      <c r="MWK243" s="277"/>
      <c r="MWL243" s="277"/>
      <c r="MWM243" s="277"/>
      <c r="MWN243" s="277"/>
      <c r="MWO243" s="277"/>
      <c r="MWP243" s="277"/>
      <c r="MWQ243" s="277"/>
      <c r="MWR243" s="402"/>
      <c r="MWS243" s="404"/>
      <c r="MWT243" s="49"/>
      <c r="MWU243" s="49"/>
      <c r="MWV243" s="49"/>
      <c r="MWW243" s="99"/>
      <c r="MWX243" s="98"/>
      <c r="MWY243" s="49"/>
      <c r="MWZ243" s="405"/>
      <c r="MXA243" s="405"/>
      <c r="MXB243" s="277"/>
      <c r="MXC243" s="277"/>
      <c r="MXD243" s="277"/>
      <c r="MXE243" s="277"/>
      <c r="MXF243" s="277"/>
      <c r="MXG243" s="277"/>
      <c r="MXH243" s="277"/>
      <c r="MXI243" s="277"/>
      <c r="MXJ243" s="402"/>
      <c r="MXK243" s="404"/>
      <c r="MXL243" s="49"/>
      <c r="MXM243" s="49"/>
      <c r="MXN243" s="49"/>
      <c r="MXO243" s="99"/>
      <c r="MXP243" s="98"/>
      <c r="MXQ243" s="49"/>
      <c r="MXR243" s="405"/>
      <c r="MXS243" s="405"/>
      <c r="MXT243" s="277"/>
      <c r="MXU243" s="277"/>
      <c r="MXV243" s="277"/>
      <c r="MXW243" s="277"/>
      <c r="MXX243" s="277"/>
      <c r="MXY243" s="277"/>
      <c r="MXZ243" s="277"/>
      <c r="MYA243" s="277"/>
      <c r="MYB243" s="402"/>
      <c r="MYC243" s="404"/>
      <c r="MYD243" s="49"/>
      <c r="MYE243" s="49"/>
      <c r="MYF243" s="49"/>
      <c r="MYG243" s="99"/>
      <c r="MYH243" s="98"/>
      <c r="MYI243" s="49"/>
      <c r="MYJ243" s="405"/>
      <c r="MYK243" s="405"/>
      <c r="MYL243" s="277"/>
      <c r="MYM243" s="277"/>
      <c r="MYN243" s="277"/>
      <c r="MYO243" s="277"/>
      <c r="MYP243" s="277"/>
      <c r="MYQ243" s="277"/>
      <c r="MYR243" s="277"/>
      <c r="MYS243" s="277"/>
      <c r="MYT243" s="402"/>
      <c r="MYU243" s="404"/>
      <c r="MYV243" s="49"/>
      <c r="MYW243" s="49"/>
      <c r="MYX243" s="49"/>
      <c r="MYY243" s="99"/>
      <c r="MYZ243" s="98"/>
      <c r="MZA243" s="49"/>
      <c r="MZB243" s="405"/>
      <c r="MZC243" s="405"/>
      <c r="MZD243" s="277"/>
      <c r="MZE243" s="277"/>
      <c r="MZF243" s="277"/>
      <c r="MZG243" s="277"/>
      <c r="MZH243" s="277"/>
      <c r="MZI243" s="277"/>
      <c r="MZJ243" s="277"/>
      <c r="MZK243" s="277"/>
      <c r="MZL243" s="402"/>
      <c r="MZM243" s="404"/>
      <c r="MZN243" s="49"/>
      <c r="MZO243" s="49"/>
      <c r="MZP243" s="49"/>
      <c r="MZQ243" s="99"/>
      <c r="MZR243" s="98"/>
      <c r="MZS243" s="49"/>
      <c r="MZT243" s="405"/>
      <c r="MZU243" s="405"/>
      <c r="MZV243" s="277"/>
      <c r="MZW243" s="277"/>
      <c r="MZX243" s="277"/>
      <c r="MZY243" s="277"/>
      <c r="MZZ243" s="277"/>
      <c r="NAA243" s="277"/>
      <c r="NAB243" s="277"/>
      <c r="NAC243" s="277"/>
      <c r="NAD243" s="402"/>
      <c r="NAE243" s="404"/>
      <c r="NAF243" s="49"/>
      <c r="NAG243" s="49"/>
      <c r="NAH243" s="49"/>
      <c r="NAI243" s="99"/>
      <c r="NAJ243" s="98"/>
      <c r="NAK243" s="49"/>
      <c r="NAL243" s="405"/>
      <c r="NAM243" s="405"/>
      <c r="NAN243" s="277"/>
      <c r="NAO243" s="277"/>
      <c r="NAP243" s="277"/>
      <c r="NAQ243" s="277"/>
      <c r="NAR243" s="277"/>
      <c r="NAS243" s="277"/>
      <c r="NAT243" s="277"/>
      <c r="NAU243" s="277"/>
      <c r="NAV243" s="402"/>
      <c r="NAW243" s="404"/>
      <c r="NAX243" s="49"/>
      <c r="NAY243" s="49"/>
      <c r="NAZ243" s="49"/>
      <c r="NBA243" s="99"/>
      <c r="NBB243" s="98"/>
      <c r="NBC243" s="49"/>
      <c r="NBD243" s="405"/>
      <c r="NBE243" s="405"/>
      <c r="NBF243" s="277"/>
      <c r="NBG243" s="277"/>
      <c r="NBH243" s="277"/>
      <c r="NBI243" s="277"/>
      <c r="NBJ243" s="277"/>
      <c r="NBK243" s="277"/>
      <c r="NBL243" s="277"/>
      <c r="NBM243" s="277"/>
      <c r="NBN243" s="402"/>
      <c r="NBO243" s="404"/>
      <c r="NBP243" s="49"/>
      <c r="NBQ243" s="49"/>
      <c r="NBR243" s="49"/>
      <c r="NBS243" s="99"/>
      <c r="NBT243" s="98"/>
      <c r="NBU243" s="49"/>
      <c r="NBV243" s="405"/>
      <c r="NBW243" s="405"/>
      <c r="NBX243" s="277"/>
      <c r="NBY243" s="277"/>
      <c r="NBZ243" s="277"/>
      <c r="NCA243" s="277"/>
      <c r="NCB243" s="277"/>
      <c r="NCC243" s="277"/>
      <c r="NCD243" s="277"/>
      <c r="NCE243" s="277"/>
      <c r="NCF243" s="402"/>
      <c r="NCG243" s="404"/>
      <c r="NCH243" s="49"/>
      <c r="NCI243" s="49"/>
      <c r="NCJ243" s="49"/>
      <c r="NCK243" s="99"/>
      <c r="NCL243" s="98"/>
      <c r="NCM243" s="49"/>
      <c r="NCN243" s="405"/>
      <c r="NCO243" s="405"/>
      <c r="NCP243" s="277"/>
      <c r="NCQ243" s="277"/>
      <c r="NCR243" s="277"/>
      <c r="NCS243" s="277"/>
      <c r="NCT243" s="277"/>
      <c r="NCU243" s="277"/>
      <c r="NCV243" s="277"/>
      <c r="NCW243" s="277"/>
      <c r="NCX243" s="402"/>
      <c r="NCY243" s="404"/>
      <c r="NCZ243" s="49"/>
      <c r="NDA243" s="49"/>
      <c r="NDB243" s="49"/>
      <c r="NDC243" s="99"/>
      <c r="NDD243" s="98"/>
      <c r="NDE243" s="49"/>
      <c r="NDF243" s="405"/>
      <c r="NDG243" s="405"/>
      <c r="NDH243" s="277"/>
      <c r="NDI243" s="277"/>
      <c r="NDJ243" s="277"/>
      <c r="NDK243" s="277"/>
      <c r="NDL243" s="277"/>
      <c r="NDM243" s="277"/>
      <c r="NDN243" s="277"/>
      <c r="NDO243" s="277"/>
      <c r="NDP243" s="402"/>
      <c r="NDQ243" s="404"/>
      <c r="NDR243" s="49"/>
      <c r="NDS243" s="49"/>
      <c r="NDT243" s="49"/>
      <c r="NDU243" s="99"/>
      <c r="NDV243" s="98"/>
      <c r="NDW243" s="49"/>
      <c r="NDX243" s="405"/>
      <c r="NDY243" s="405"/>
      <c r="NDZ243" s="277"/>
      <c r="NEA243" s="277"/>
      <c r="NEB243" s="277"/>
      <c r="NEC243" s="277"/>
      <c r="NED243" s="277"/>
      <c r="NEE243" s="277"/>
      <c r="NEF243" s="277"/>
      <c r="NEG243" s="277"/>
      <c r="NEH243" s="402"/>
      <c r="NEI243" s="404"/>
      <c r="NEJ243" s="49"/>
      <c r="NEK243" s="49"/>
      <c r="NEL243" s="49"/>
      <c r="NEM243" s="99"/>
      <c r="NEN243" s="98"/>
      <c r="NEO243" s="49"/>
      <c r="NEP243" s="405"/>
      <c r="NEQ243" s="405"/>
      <c r="NER243" s="277"/>
      <c r="NES243" s="277"/>
      <c r="NET243" s="277"/>
      <c r="NEU243" s="277"/>
      <c r="NEV243" s="277"/>
      <c r="NEW243" s="277"/>
      <c r="NEX243" s="277"/>
      <c r="NEY243" s="277"/>
      <c r="NEZ243" s="402"/>
      <c r="NFA243" s="404"/>
      <c r="NFB243" s="49"/>
      <c r="NFC243" s="49"/>
      <c r="NFD243" s="49"/>
      <c r="NFE243" s="99"/>
      <c r="NFF243" s="98"/>
      <c r="NFG243" s="49"/>
      <c r="NFH243" s="405"/>
      <c r="NFI243" s="405"/>
      <c r="NFJ243" s="277"/>
      <c r="NFK243" s="277"/>
      <c r="NFL243" s="277"/>
      <c r="NFM243" s="277"/>
      <c r="NFN243" s="277"/>
      <c r="NFO243" s="277"/>
      <c r="NFP243" s="277"/>
      <c r="NFQ243" s="277"/>
      <c r="NFR243" s="402"/>
      <c r="NFS243" s="404"/>
      <c r="NFT243" s="49"/>
      <c r="NFU243" s="49"/>
      <c r="NFV243" s="49"/>
      <c r="NFW243" s="99"/>
      <c r="NFX243" s="98"/>
      <c r="NFY243" s="49"/>
      <c r="NFZ243" s="405"/>
      <c r="NGA243" s="405"/>
      <c r="NGB243" s="277"/>
      <c r="NGC243" s="277"/>
      <c r="NGD243" s="277"/>
      <c r="NGE243" s="277"/>
      <c r="NGF243" s="277"/>
      <c r="NGG243" s="277"/>
      <c r="NGH243" s="277"/>
      <c r="NGI243" s="277"/>
      <c r="NGJ243" s="402"/>
      <c r="NGK243" s="404"/>
      <c r="NGL243" s="49"/>
      <c r="NGM243" s="49"/>
      <c r="NGN243" s="49"/>
      <c r="NGO243" s="99"/>
      <c r="NGP243" s="98"/>
      <c r="NGQ243" s="49"/>
      <c r="NGR243" s="405"/>
      <c r="NGS243" s="405"/>
      <c r="NGT243" s="277"/>
      <c r="NGU243" s="277"/>
      <c r="NGV243" s="277"/>
      <c r="NGW243" s="277"/>
      <c r="NGX243" s="277"/>
      <c r="NGY243" s="277"/>
      <c r="NGZ243" s="277"/>
      <c r="NHA243" s="277"/>
      <c r="NHB243" s="402"/>
      <c r="NHC243" s="404"/>
      <c r="NHD243" s="49"/>
      <c r="NHE243" s="49"/>
      <c r="NHF243" s="49"/>
      <c r="NHG243" s="99"/>
      <c r="NHH243" s="98"/>
      <c r="NHI243" s="49"/>
      <c r="NHJ243" s="405"/>
      <c r="NHK243" s="405"/>
      <c r="NHL243" s="277"/>
      <c r="NHM243" s="277"/>
      <c r="NHN243" s="277"/>
      <c r="NHO243" s="277"/>
      <c r="NHP243" s="277"/>
      <c r="NHQ243" s="277"/>
      <c r="NHR243" s="277"/>
      <c r="NHS243" s="277"/>
      <c r="NHT243" s="402"/>
      <c r="NHU243" s="404"/>
      <c r="NHV243" s="49"/>
      <c r="NHW243" s="49"/>
      <c r="NHX243" s="49"/>
      <c r="NHY243" s="99"/>
      <c r="NHZ243" s="98"/>
      <c r="NIA243" s="49"/>
      <c r="NIB243" s="405"/>
      <c r="NIC243" s="405"/>
      <c r="NID243" s="277"/>
      <c r="NIE243" s="277"/>
      <c r="NIF243" s="277"/>
      <c r="NIG243" s="277"/>
      <c r="NIH243" s="277"/>
      <c r="NII243" s="277"/>
      <c r="NIJ243" s="277"/>
      <c r="NIK243" s="277"/>
      <c r="NIL243" s="402"/>
      <c r="NIM243" s="404"/>
      <c r="NIN243" s="49"/>
      <c r="NIO243" s="49"/>
      <c r="NIP243" s="49"/>
      <c r="NIQ243" s="99"/>
      <c r="NIR243" s="98"/>
      <c r="NIS243" s="49"/>
      <c r="NIT243" s="405"/>
      <c r="NIU243" s="405"/>
      <c r="NIV243" s="277"/>
      <c r="NIW243" s="277"/>
      <c r="NIX243" s="277"/>
      <c r="NIY243" s="277"/>
      <c r="NIZ243" s="277"/>
      <c r="NJA243" s="277"/>
      <c r="NJB243" s="277"/>
      <c r="NJC243" s="277"/>
      <c r="NJD243" s="402"/>
      <c r="NJE243" s="404"/>
      <c r="NJF243" s="49"/>
      <c r="NJG243" s="49"/>
      <c r="NJH243" s="49"/>
      <c r="NJI243" s="99"/>
      <c r="NJJ243" s="98"/>
      <c r="NJK243" s="49"/>
      <c r="NJL243" s="405"/>
      <c r="NJM243" s="405"/>
      <c r="NJN243" s="277"/>
      <c r="NJO243" s="277"/>
      <c r="NJP243" s="277"/>
      <c r="NJQ243" s="277"/>
      <c r="NJR243" s="277"/>
      <c r="NJS243" s="277"/>
      <c r="NJT243" s="277"/>
      <c r="NJU243" s="277"/>
      <c r="NJV243" s="402"/>
      <c r="NJW243" s="404"/>
      <c r="NJX243" s="49"/>
      <c r="NJY243" s="49"/>
      <c r="NJZ243" s="49"/>
      <c r="NKA243" s="99"/>
      <c r="NKB243" s="98"/>
      <c r="NKC243" s="49"/>
      <c r="NKD243" s="405"/>
      <c r="NKE243" s="405"/>
      <c r="NKF243" s="277"/>
      <c r="NKG243" s="277"/>
      <c r="NKH243" s="277"/>
      <c r="NKI243" s="277"/>
      <c r="NKJ243" s="277"/>
      <c r="NKK243" s="277"/>
      <c r="NKL243" s="277"/>
      <c r="NKM243" s="277"/>
      <c r="NKN243" s="402"/>
      <c r="NKO243" s="404"/>
      <c r="NKP243" s="49"/>
      <c r="NKQ243" s="49"/>
      <c r="NKR243" s="49"/>
      <c r="NKS243" s="99"/>
      <c r="NKT243" s="98"/>
      <c r="NKU243" s="49"/>
      <c r="NKV243" s="405"/>
      <c r="NKW243" s="405"/>
      <c r="NKX243" s="277"/>
      <c r="NKY243" s="277"/>
      <c r="NKZ243" s="277"/>
      <c r="NLA243" s="277"/>
      <c r="NLB243" s="277"/>
      <c r="NLC243" s="277"/>
      <c r="NLD243" s="277"/>
      <c r="NLE243" s="277"/>
      <c r="NLF243" s="402"/>
      <c r="NLG243" s="404"/>
      <c r="NLH243" s="49"/>
      <c r="NLI243" s="49"/>
      <c r="NLJ243" s="49"/>
      <c r="NLK243" s="99"/>
      <c r="NLL243" s="98"/>
      <c r="NLM243" s="49"/>
      <c r="NLN243" s="405"/>
      <c r="NLO243" s="405"/>
      <c r="NLP243" s="277"/>
      <c r="NLQ243" s="277"/>
      <c r="NLR243" s="277"/>
      <c r="NLS243" s="277"/>
      <c r="NLT243" s="277"/>
      <c r="NLU243" s="277"/>
      <c r="NLV243" s="277"/>
      <c r="NLW243" s="277"/>
      <c r="NLX243" s="402"/>
      <c r="NLY243" s="404"/>
      <c r="NLZ243" s="49"/>
      <c r="NMA243" s="49"/>
      <c r="NMB243" s="49"/>
      <c r="NMC243" s="99"/>
      <c r="NMD243" s="98"/>
      <c r="NME243" s="49"/>
      <c r="NMF243" s="405"/>
      <c r="NMG243" s="405"/>
      <c r="NMH243" s="277"/>
      <c r="NMI243" s="277"/>
      <c r="NMJ243" s="277"/>
      <c r="NMK243" s="277"/>
      <c r="NML243" s="277"/>
      <c r="NMM243" s="277"/>
      <c r="NMN243" s="277"/>
      <c r="NMO243" s="277"/>
      <c r="NMP243" s="402"/>
      <c r="NMQ243" s="404"/>
      <c r="NMR243" s="49"/>
      <c r="NMS243" s="49"/>
      <c r="NMT243" s="49"/>
      <c r="NMU243" s="99"/>
      <c r="NMV243" s="98"/>
      <c r="NMW243" s="49"/>
      <c r="NMX243" s="405"/>
      <c r="NMY243" s="405"/>
      <c r="NMZ243" s="277"/>
      <c r="NNA243" s="277"/>
      <c r="NNB243" s="277"/>
      <c r="NNC243" s="277"/>
      <c r="NND243" s="277"/>
      <c r="NNE243" s="277"/>
      <c r="NNF243" s="277"/>
      <c r="NNG243" s="277"/>
      <c r="NNH243" s="402"/>
      <c r="NNI243" s="404"/>
      <c r="NNJ243" s="49"/>
      <c r="NNK243" s="49"/>
      <c r="NNL243" s="49"/>
      <c r="NNM243" s="99"/>
      <c r="NNN243" s="98"/>
      <c r="NNO243" s="49"/>
      <c r="NNP243" s="405"/>
      <c r="NNQ243" s="405"/>
      <c r="NNR243" s="277"/>
      <c r="NNS243" s="277"/>
      <c r="NNT243" s="277"/>
      <c r="NNU243" s="277"/>
      <c r="NNV243" s="277"/>
      <c r="NNW243" s="277"/>
      <c r="NNX243" s="277"/>
      <c r="NNY243" s="277"/>
      <c r="NNZ243" s="402"/>
      <c r="NOA243" s="404"/>
      <c r="NOB243" s="49"/>
      <c r="NOC243" s="49"/>
      <c r="NOD243" s="49"/>
      <c r="NOE243" s="99"/>
      <c r="NOF243" s="98"/>
      <c r="NOG243" s="49"/>
      <c r="NOH243" s="405"/>
      <c r="NOI243" s="405"/>
      <c r="NOJ243" s="277"/>
      <c r="NOK243" s="277"/>
      <c r="NOL243" s="277"/>
      <c r="NOM243" s="277"/>
      <c r="NON243" s="277"/>
      <c r="NOO243" s="277"/>
      <c r="NOP243" s="277"/>
      <c r="NOQ243" s="277"/>
      <c r="NOR243" s="402"/>
      <c r="NOS243" s="404"/>
      <c r="NOT243" s="49"/>
      <c r="NOU243" s="49"/>
      <c r="NOV243" s="49"/>
      <c r="NOW243" s="99"/>
      <c r="NOX243" s="98"/>
      <c r="NOY243" s="49"/>
      <c r="NOZ243" s="405"/>
      <c r="NPA243" s="405"/>
      <c r="NPB243" s="277"/>
      <c r="NPC243" s="277"/>
      <c r="NPD243" s="277"/>
      <c r="NPE243" s="277"/>
      <c r="NPF243" s="277"/>
      <c r="NPG243" s="277"/>
      <c r="NPH243" s="277"/>
      <c r="NPI243" s="277"/>
      <c r="NPJ243" s="402"/>
      <c r="NPK243" s="404"/>
      <c r="NPL243" s="49"/>
      <c r="NPM243" s="49"/>
      <c r="NPN243" s="49"/>
      <c r="NPO243" s="99"/>
      <c r="NPP243" s="98"/>
      <c r="NPQ243" s="49"/>
      <c r="NPR243" s="405"/>
      <c r="NPS243" s="405"/>
      <c r="NPT243" s="277"/>
      <c r="NPU243" s="277"/>
      <c r="NPV243" s="277"/>
      <c r="NPW243" s="277"/>
      <c r="NPX243" s="277"/>
      <c r="NPY243" s="277"/>
      <c r="NPZ243" s="277"/>
      <c r="NQA243" s="277"/>
      <c r="NQB243" s="402"/>
      <c r="NQC243" s="404"/>
      <c r="NQD243" s="49"/>
      <c r="NQE243" s="49"/>
      <c r="NQF243" s="49"/>
      <c r="NQG243" s="99"/>
      <c r="NQH243" s="98"/>
      <c r="NQI243" s="49"/>
      <c r="NQJ243" s="405"/>
      <c r="NQK243" s="405"/>
      <c r="NQL243" s="277"/>
      <c r="NQM243" s="277"/>
      <c r="NQN243" s="277"/>
      <c r="NQO243" s="277"/>
      <c r="NQP243" s="277"/>
      <c r="NQQ243" s="277"/>
      <c r="NQR243" s="277"/>
      <c r="NQS243" s="277"/>
      <c r="NQT243" s="402"/>
      <c r="NQU243" s="404"/>
      <c r="NQV243" s="49"/>
      <c r="NQW243" s="49"/>
      <c r="NQX243" s="49"/>
      <c r="NQY243" s="99"/>
      <c r="NQZ243" s="98"/>
      <c r="NRA243" s="49"/>
      <c r="NRB243" s="405"/>
      <c r="NRC243" s="405"/>
      <c r="NRD243" s="277"/>
      <c r="NRE243" s="277"/>
      <c r="NRF243" s="277"/>
      <c r="NRG243" s="277"/>
      <c r="NRH243" s="277"/>
      <c r="NRI243" s="277"/>
      <c r="NRJ243" s="277"/>
      <c r="NRK243" s="277"/>
      <c r="NRL243" s="402"/>
      <c r="NRM243" s="404"/>
      <c r="NRN243" s="49"/>
      <c r="NRO243" s="49"/>
      <c r="NRP243" s="49"/>
      <c r="NRQ243" s="99"/>
      <c r="NRR243" s="98"/>
      <c r="NRS243" s="49"/>
      <c r="NRT243" s="405"/>
      <c r="NRU243" s="405"/>
      <c r="NRV243" s="277"/>
      <c r="NRW243" s="277"/>
      <c r="NRX243" s="277"/>
      <c r="NRY243" s="277"/>
      <c r="NRZ243" s="277"/>
      <c r="NSA243" s="277"/>
      <c r="NSB243" s="277"/>
      <c r="NSC243" s="277"/>
      <c r="NSD243" s="402"/>
      <c r="NSE243" s="404"/>
      <c r="NSF243" s="49"/>
      <c r="NSG243" s="49"/>
      <c r="NSH243" s="49"/>
      <c r="NSI243" s="99"/>
      <c r="NSJ243" s="98"/>
      <c r="NSK243" s="49"/>
      <c r="NSL243" s="405"/>
      <c r="NSM243" s="405"/>
      <c r="NSN243" s="277"/>
      <c r="NSO243" s="277"/>
      <c r="NSP243" s="277"/>
      <c r="NSQ243" s="277"/>
      <c r="NSR243" s="277"/>
      <c r="NSS243" s="277"/>
      <c r="NST243" s="277"/>
      <c r="NSU243" s="277"/>
      <c r="NSV243" s="402"/>
      <c r="NSW243" s="404"/>
      <c r="NSX243" s="49"/>
      <c r="NSY243" s="49"/>
      <c r="NSZ243" s="49"/>
      <c r="NTA243" s="99"/>
      <c r="NTB243" s="98"/>
      <c r="NTC243" s="49"/>
      <c r="NTD243" s="405"/>
      <c r="NTE243" s="405"/>
      <c r="NTF243" s="277"/>
      <c r="NTG243" s="277"/>
      <c r="NTH243" s="277"/>
      <c r="NTI243" s="277"/>
      <c r="NTJ243" s="277"/>
      <c r="NTK243" s="277"/>
      <c r="NTL243" s="277"/>
      <c r="NTM243" s="277"/>
      <c r="NTN243" s="402"/>
      <c r="NTO243" s="404"/>
      <c r="NTP243" s="49"/>
      <c r="NTQ243" s="49"/>
      <c r="NTR243" s="49"/>
      <c r="NTS243" s="99"/>
      <c r="NTT243" s="98"/>
      <c r="NTU243" s="49"/>
      <c r="NTV243" s="405"/>
      <c r="NTW243" s="405"/>
      <c r="NTX243" s="277"/>
      <c r="NTY243" s="277"/>
      <c r="NTZ243" s="277"/>
      <c r="NUA243" s="277"/>
      <c r="NUB243" s="277"/>
      <c r="NUC243" s="277"/>
      <c r="NUD243" s="277"/>
      <c r="NUE243" s="277"/>
      <c r="NUF243" s="402"/>
      <c r="NUG243" s="404"/>
      <c r="NUH243" s="49"/>
      <c r="NUI243" s="49"/>
      <c r="NUJ243" s="49"/>
      <c r="NUK243" s="99"/>
      <c r="NUL243" s="98"/>
      <c r="NUM243" s="49"/>
      <c r="NUN243" s="405"/>
      <c r="NUO243" s="405"/>
      <c r="NUP243" s="277"/>
      <c r="NUQ243" s="277"/>
      <c r="NUR243" s="277"/>
      <c r="NUS243" s="277"/>
      <c r="NUT243" s="277"/>
      <c r="NUU243" s="277"/>
      <c r="NUV243" s="277"/>
      <c r="NUW243" s="277"/>
      <c r="NUX243" s="402"/>
      <c r="NUY243" s="404"/>
      <c r="NUZ243" s="49"/>
      <c r="NVA243" s="49"/>
      <c r="NVB243" s="49"/>
      <c r="NVC243" s="99"/>
      <c r="NVD243" s="98"/>
      <c r="NVE243" s="49"/>
      <c r="NVF243" s="405"/>
      <c r="NVG243" s="405"/>
      <c r="NVH243" s="277"/>
      <c r="NVI243" s="277"/>
      <c r="NVJ243" s="277"/>
      <c r="NVK243" s="277"/>
      <c r="NVL243" s="277"/>
      <c r="NVM243" s="277"/>
      <c r="NVN243" s="277"/>
      <c r="NVO243" s="277"/>
      <c r="NVP243" s="402"/>
      <c r="NVQ243" s="404"/>
      <c r="NVR243" s="49"/>
      <c r="NVS243" s="49"/>
      <c r="NVT243" s="49"/>
      <c r="NVU243" s="99"/>
      <c r="NVV243" s="98"/>
      <c r="NVW243" s="49"/>
      <c r="NVX243" s="405"/>
      <c r="NVY243" s="405"/>
      <c r="NVZ243" s="277"/>
      <c r="NWA243" s="277"/>
      <c r="NWB243" s="277"/>
      <c r="NWC243" s="277"/>
      <c r="NWD243" s="277"/>
      <c r="NWE243" s="277"/>
      <c r="NWF243" s="277"/>
      <c r="NWG243" s="277"/>
      <c r="NWH243" s="402"/>
      <c r="NWI243" s="404"/>
      <c r="NWJ243" s="49"/>
      <c r="NWK243" s="49"/>
      <c r="NWL243" s="49"/>
      <c r="NWM243" s="99"/>
      <c r="NWN243" s="98"/>
      <c r="NWO243" s="49"/>
      <c r="NWP243" s="405"/>
      <c r="NWQ243" s="405"/>
      <c r="NWR243" s="277"/>
      <c r="NWS243" s="277"/>
      <c r="NWT243" s="277"/>
      <c r="NWU243" s="277"/>
      <c r="NWV243" s="277"/>
      <c r="NWW243" s="277"/>
      <c r="NWX243" s="277"/>
      <c r="NWY243" s="277"/>
      <c r="NWZ243" s="402"/>
      <c r="NXA243" s="404"/>
      <c r="NXB243" s="49"/>
      <c r="NXC243" s="49"/>
      <c r="NXD243" s="49"/>
      <c r="NXE243" s="99"/>
      <c r="NXF243" s="98"/>
      <c r="NXG243" s="49"/>
      <c r="NXH243" s="405"/>
      <c r="NXI243" s="405"/>
      <c r="NXJ243" s="277"/>
      <c r="NXK243" s="277"/>
      <c r="NXL243" s="277"/>
      <c r="NXM243" s="277"/>
      <c r="NXN243" s="277"/>
      <c r="NXO243" s="277"/>
      <c r="NXP243" s="277"/>
      <c r="NXQ243" s="277"/>
      <c r="NXR243" s="402"/>
      <c r="NXS243" s="404"/>
      <c r="NXT243" s="49"/>
      <c r="NXU243" s="49"/>
      <c r="NXV243" s="49"/>
      <c r="NXW243" s="99"/>
      <c r="NXX243" s="98"/>
      <c r="NXY243" s="49"/>
      <c r="NXZ243" s="405"/>
      <c r="NYA243" s="405"/>
      <c r="NYB243" s="277"/>
      <c r="NYC243" s="277"/>
      <c r="NYD243" s="277"/>
      <c r="NYE243" s="277"/>
      <c r="NYF243" s="277"/>
      <c r="NYG243" s="277"/>
      <c r="NYH243" s="277"/>
      <c r="NYI243" s="277"/>
      <c r="NYJ243" s="402"/>
      <c r="NYK243" s="404"/>
      <c r="NYL243" s="49"/>
      <c r="NYM243" s="49"/>
      <c r="NYN243" s="49"/>
      <c r="NYO243" s="99"/>
      <c r="NYP243" s="98"/>
      <c r="NYQ243" s="49"/>
      <c r="NYR243" s="405"/>
      <c r="NYS243" s="405"/>
      <c r="NYT243" s="277"/>
      <c r="NYU243" s="277"/>
      <c r="NYV243" s="277"/>
      <c r="NYW243" s="277"/>
      <c r="NYX243" s="277"/>
      <c r="NYY243" s="277"/>
      <c r="NYZ243" s="277"/>
      <c r="NZA243" s="277"/>
      <c r="NZB243" s="402"/>
      <c r="NZC243" s="404"/>
      <c r="NZD243" s="49"/>
      <c r="NZE243" s="49"/>
      <c r="NZF243" s="49"/>
      <c r="NZG243" s="99"/>
      <c r="NZH243" s="98"/>
      <c r="NZI243" s="49"/>
      <c r="NZJ243" s="405"/>
      <c r="NZK243" s="405"/>
      <c r="NZL243" s="277"/>
      <c r="NZM243" s="277"/>
      <c r="NZN243" s="277"/>
      <c r="NZO243" s="277"/>
      <c r="NZP243" s="277"/>
      <c r="NZQ243" s="277"/>
      <c r="NZR243" s="277"/>
      <c r="NZS243" s="277"/>
      <c r="NZT243" s="402"/>
      <c r="NZU243" s="404"/>
      <c r="NZV243" s="49"/>
      <c r="NZW243" s="49"/>
      <c r="NZX243" s="49"/>
      <c r="NZY243" s="99"/>
      <c r="NZZ243" s="98"/>
      <c r="OAA243" s="49"/>
      <c r="OAB243" s="405"/>
      <c r="OAC243" s="405"/>
      <c r="OAD243" s="277"/>
      <c r="OAE243" s="277"/>
      <c r="OAF243" s="277"/>
      <c r="OAG243" s="277"/>
      <c r="OAH243" s="277"/>
      <c r="OAI243" s="277"/>
      <c r="OAJ243" s="277"/>
      <c r="OAK243" s="277"/>
      <c r="OAL243" s="402"/>
      <c r="OAM243" s="404"/>
      <c r="OAN243" s="49"/>
      <c r="OAO243" s="49"/>
      <c r="OAP243" s="49"/>
      <c r="OAQ243" s="99"/>
      <c r="OAR243" s="98"/>
      <c r="OAS243" s="49"/>
      <c r="OAT243" s="405"/>
      <c r="OAU243" s="405"/>
      <c r="OAV243" s="277"/>
      <c r="OAW243" s="277"/>
      <c r="OAX243" s="277"/>
      <c r="OAY243" s="277"/>
      <c r="OAZ243" s="277"/>
      <c r="OBA243" s="277"/>
      <c r="OBB243" s="277"/>
      <c r="OBC243" s="277"/>
      <c r="OBD243" s="402"/>
      <c r="OBE243" s="404"/>
      <c r="OBF243" s="49"/>
      <c r="OBG243" s="49"/>
      <c r="OBH243" s="49"/>
      <c r="OBI243" s="99"/>
      <c r="OBJ243" s="98"/>
      <c r="OBK243" s="49"/>
      <c r="OBL243" s="405"/>
      <c r="OBM243" s="405"/>
      <c r="OBN243" s="277"/>
      <c r="OBO243" s="277"/>
      <c r="OBP243" s="277"/>
      <c r="OBQ243" s="277"/>
      <c r="OBR243" s="277"/>
      <c r="OBS243" s="277"/>
      <c r="OBT243" s="277"/>
      <c r="OBU243" s="277"/>
      <c r="OBV243" s="402"/>
      <c r="OBW243" s="404"/>
      <c r="OBX243" s="49"/>
      <c r="OBY243" s="49"/>
      <c r="OBZ243" s="49"/>
      <c r="OCA243" s="99"/>
      <c r="OCB243" s="98"/>
      <c r="OCC243" s="49"/>
      <c r="OCD243" s="405"/>
      <c r="OCE243" s="405"/>
      <c r="OCF243" s="277"/>
      <c r="OCG243" s="277"/>
      <c r="OCH243" s="277"/>
      <c r="OCI243" s="277"/>
      <c r="OCJ243" s="277"/>
      <c r="OCK243" s="277"/>
      <c r="OCL243" s="277"/>
      <c r="OCM243" s="277"/>
      <c r="OCN243" s="402"/>
      <c r="OCO243" s="404"/>
      <c r="OCP243" s="49"/>
      <c r="OCQ243" s="49"/>
      <c r="OCR243" s="49"/>
      <c r="OCS243" s="99"/>
      <c r="OCT243" s="98"/>
      <c r="OCU243" s="49"/>
      <c r="OCV243" s="405"/>
      <c r="OCW243" s="405"/>
      <c r="OCX243" s="277"/>
      <c r="OCY243" s="277"/>
      <c r="OCZ243" s="277"/>
      <c r="ODA243" s="277"/>
      <c r="ODB243" s="277"/>
      <c r="ODC243" s="277"/>
      <c r="ODD243" s="277"/>
      <c r="ODE243" s="277"/>
      <c r="ODF243" s="402"/>
      <c r="ODG243" s="404"/>
      <c r="ODH243" s="49"/>
      <c r="ODI243" s="49"/>
      <c r="ODJ243" s="49"/>
      <c r="ODK243" s="99"/>
      <c r="ODL243" s="98"/>
      <c r="ODM243" s="49"/>
      <c r="ODN243" s="405"/>
      <c r="ODO243" s="405"/>
      <c r="ODP243" s="277"/>
      <c r="ODQ243" s="277"/>
      <c r="ODR243" s="277"/>
      <c r="ODS243" s="277"/>
      <c r="ODT243" s="277"/>
      <c r="ODU243" s="277"/>
      <c r="ODV243" s="277"/>
      <c r="ODW243" s="277"/>
      <c r="ODX243" s="402"/>
      <c r="ODY243" s="404"/>
      <c r="ODZ243" s="49"/>
      <c r="OEA243" s="49"/>
      <c r="OEB243" s="49"/>
      <c r="OEC243" s="99"/>
      <c r="OED243" s="98"/>
      <c r="OEE243" s="49"/>
      <c r="OEF243" s="405"/>
      <c r="OEG243" s="405"/>
      <c r="OEH243" s="277"/>
      <c r="OEI243" s="277"/>
      <c r="OEJ243" s="277"/>
      <c r="OEK243" s="277"/>
      <c r="OEL243" s="277"/>
      <c r="OEM243" s="277"/>
      <c r="OEN243" s="277"/>
      <c r="OEO243" s="277"/>
      <c r="OEP243" s="402"/>
      <c r="OEQ243" s="404"/>
      <c r="OER243" s="49"/>
      <c r="OES243" s="49"/>
      <c r="OET243" s="49"/>
      <c r="OEU243" s="99"/>
      <c r="OEV243" s="98"/>
      <c r="OEW243" s="49"/>
      <c r="OEX243" s="405"/>
      <c r="OEY243" s="405"/>
      <c r="OEZ243" s="277"/>
      <c r="OFA243" s="277"/>
      <c r="OFB243" s="277"/>
      <c r="OFC243" s="277"/>
      <c r="OFD243" s="277"/>
      <c r="OFE243" s="277"/>
      <c r="OFF243" s="277"/>
      <c r="OFG243" s="277"/>
      <c r="OFH243" s="402"/>
      <c r="OFI243" s="404"/>
      <c r="OFJ243" s="49"/>
      <c r="OFK243" s="49"/>
      <c r="OFL243" s="49"/>
      <c r="OFM243" s="99"/>
      <c r="OFN243" s="98"/>
      <c r="OFO243" s="49"/>
      <c r="OFP243" s="405"/>
      <c r="OFQ243" s="405"/>
      <c r="OFR243" s="277"/>
      <c r="OFS243" s="277"/>
      <c r="OFT243" s="277"/>
      <c r="OFU243" s="277"/>
      <c r="OFV243" s="277"/>
      <c r="OFW243" s="277"/>
      <c r="OFX243" s="277"/>
      <c r="OFY243" s="277"/>
      <c r="OFZ243" s="402"/>
      <c r="OGA243" s="404"/>
      <c r="OGB243" s="49"/>
      <c r="OGC243" s="49"/>
      <c r="OGD243" s="49"/>
      <c r="OGE243" s="99"/>
      <c r="OGF243" s="98"/>
      <c r="OGG243" s="49"/>
      <c r="OGH243" s="405"/>
      <c r="OGI243" s="405"/>
      <c r="OGJ243" s="277"/>
      <c r="OGK243" s="277"/>
      <c r="OGL243" s="277"/>
      <c r="OGM243" s="277"/>
      <c r="OGN243" s="277"/>
      <c r="OGO243" s="277"/>
      <c r="OGP243" s="277"/>
      <c r="OGQ243" s="277"/>
      <c r="OGR243" s="402"/>
      <c r="OGS243" s="404"/>
      <c r="OGT243" s="49"/>
      <c r="OGU243" s="49"/>
      <c r="OGV243" s="49"/>
      <c r="OGW243" s="99"/>
      <c r="OGX243" s="98"/>
      <c r="OGY243" s="49"/>
      <c r="OGZ243" s="405"/>
      <c r="OHA243" s="405"/>
      <c r="OHB243" s="277"/>
      <c r="OHC243" s="277"/>
      <c r="OHD243" s="277"/>
      <c r="OHE243" s="277"/>
      <c r="OHF243" s="277"/>
      <c r="OHG243" s="277"/>
      <c r="OHH243" s="277"/>
      <c r="OHI243" s="277"/>
      <c r="OHJ243" s="402"/>
      <c r="OHK243" s="404"/>
      <c r="OHL243" s="49"/>
      <c r="OHM243" s="49"/>
      <c r="OHN243" s="49"/>
      <c r="OHO243" s="99"/>
      <c r="OHP243" s="98"/>
      <c r="OHQ243" s="49"/>
      <c r="OHR243" s="405"/>
      <c r="OHS243" s="405"/>
      <c r="OHT243" s="277"/>
      <c r="OHU243" s="277"/>
      <c r="OHV243" s="277"/>
      <c r="OHW243" s="277"/>
      <c r="OHX243" s="277"/>
      <c r="OHY243" s="277"/>
      <c r="OHZ243" s="277"/>
      <c r="OIA243" s="277"/>
      <c r="OIB243" s="402"/>
      <c r="OIC243" s="404"/>
      <c r="OID243" s="49"/>
      <c r="OIE243" s="49"/>
      <c r="OIF243" s="49"/>
      <c r="OIG243" s="99"/>
      <c r="OIH243" s="98"/>
      <c r="OII243" s="49"/>
      <c r="OIJ243" s="405"/>
      <c r="OIK243" s="405"/>
      <c r="OIL243" s="277"/>
      <c r="OIM243" s="277"/>
      <c r="OIN243" s="277"/>
      <c r="OIO243" s="277"/>
      <c r="OIP243" s="277"/>
      <c r="OIQ243" s="277"/>
      <c r="OIR243" s="277"/>
      <c r="OIS243" s="277"/>
      <c r="OIT243" s="402"/>
      <c r="OIU243" s="404"/>
      <c r="OIV243" s="49"/>
      <c r="OIW243" s="49"/>
      <c r="OIX243" s="49"/>
      <c r="OIY243" s="99"/>
      <c r="OIZ243" s="98"/>
      <c r="OJA243" s="49"/>
      <c r="OJB243" s="405"/>
      <c r="OJC243" s="405"/>
      <c r="OJD243" s="277"/>
      <c r="OJE243" s="277"/>
      <c r="OJF243" s="277"/>
      <c r="OJG243" s="277"/>
      <c r="OJH243" s="277"/>
      <c r="OJI243" s="277"/>
      <c r="OJJ243" s="277"/>
      <c r="OJK243" s="277"/>
      <c r="OJL243" s="402"/>
      <c r="OJM243" s="404"/>
      <c r="OJN243" s="49"/>
      <c r="OJO243" s="49"/>
      <c r="OJP243" s="49"/>
      <c r="OJQ243" s="99"/>
      <c r="OJR243" s="98"/>
      <c r="OJS243" s="49"/>
      <c r="OJT243" s="405"/>
      <c r="OJU243" s="405"/>
      <c r="OJV243" s="277"/>
      <c r="OJW243" s="277"/>
      <c r="OJX243" s="277"/>
      <c r="OJY243" s="277"/>
      <c r="OJZ243" s="277"/>
      <c r="OKA243" s="277"/>
      <c r="OKB243" s="277"/>
      <c r="OKC243" s="277"/>
      <c r="OKD243" s="402"/>
      <c r="OKE243" s="404"/>
      <c r="OKF243" s="49"/>
      <c r="OKG243" s="49"/>
      <c r="OKH243" s="49"/>
      <c r="OKI243" s="99"/>
      <c r="OKJ243" s="98"/>
      <c r="OKK243" s="49"/>
      <c r="OKL243" s="405"/>
      <c r="OKM243" s="405"/>
      <c r="OKN243" s="277"/>
      <c r="OKO243" s="277"/>
      <c r="OKP243" s="277"/>
      <c r="OKQ243" s="277"/>
      <c r="OKR243" s="277"/>
      <c r="OKS243" s="277"/>
      <c r="OKT243" s="277"/>
      <c r="OKU243" s="277"/>
      <c r="OKV243" s="402"/>
      <c r="OKW243" s="404"/>
      <c r="OKX243" s="49"/>
      <c r="OKY243" s="49"/>
      <c r="OKZ243" s="49"/>
      <c r="OLA243" s="99"/>
      <c r="OLB243" s="98"/>
      <c r="OLC243" s="49"/>
      <c r="OLD243" s="405"/>
      <c r="OLE243" s="405"/>
      <c r="OLF243" s="277"/>
      <c r="OLG243" s="277"/>
      <c r="OLH243" s="277"/>
      <c r="OLI243" s="277"/>
      <c r="OLJ243" s="277"/>
      <c r="OLK243" s="277"/>
      <c r="OLL243" s="277"/>
      <c r="OLM243" s="277"/>
      <c r="OLN243" s="402"/>
      <c r="OLO243" s="404"/>
      <c r="OLP243" s="49"/>
      <c r="OLQ243" s="49"/>
      <c r="OLR243" s="49"/>
      <c r="OLS243" s="99"/>
      <c r="OLT243" s="98"/>
      <c r="OLU243" s="49"/>
      <c r="OLV243" s="405"/>
      <c r="OLW243" s="405"/>
      <c r="OLX243" s="277"/>
      <c r="OLY243" s="277"/>
      <c r="OLZ243" s="277"/>
      <c r="OMA243" s="277"/>
      <c r="OMB243" s="277"/>
      <c r="OMC243" s="277"/>
      <c r="OMD243" s="277"/>
      <c r="OME243" s="277"/>
      <c r="OMF243" s="402"/>
      <c r="OMG243" s="404"/>
      <c r="OMH243" s="49"/>
      <c r="OMI243" s="49"/>
      <c r="OMJ243" s="49"/>
      <c r="OMK243" s="99"/>
      <c r="OML243" s="98"/>
      <c r="OMM243" s="49"/>
      <c r="OMN243" s="405"/>
      <c r="OMO243" s="405"/>
      <c r="OMP243" s="277"/>
      <c r="OMQ243" s="277"/>
      <c r="OMR243" s="277"/>
      <c r="OMS243" s="277"/>
      <c r="OMT243" s="277"/>
      <c r="OMU243" s="277"/>
      <c r="OMV243" s="277"/>
      <c r="OMW243" s="277"/>
      <c r="OMX243" s="402"/>
      <c r="OMY243" s="404"/>
      <c r="OMZ243" s="49"/>
      <c r="ONA243" s="49"/>
      <c r="ONB243" s="49"/>
      <c r="ONC243" s="99"/>
      <c r="OND243" s="98"/>
      <c r="ONE243" s="49"/>
      <c r="ONF243" s="405"/>
      <c r="ONG243" s="405"/>
      <c r="ONH243" s="277"/>
      <c r="ONI243" s="277"/>
      <c r="ONJ243" s="277"/>
      <c r="ONK243" s="277"/>
      <c r="ONL243" s="277"/>
      <c r="ONM243" s="277"/>
      <c r="ONN243" s="277"/>
      <c r="ONO243" s="277"/>
      <c r="ONP243" s="402"/>
      <c r="ONQ243" s="404"/>
      <c r="ONR243" s="49"/>
      <c r="ONS243" s="49"/>
      <c r="ONT243" s="49"/>
      <c r="ONU243" s="99"/>
      <c r="ONV243" s="98"/>
      <c r="ONW243" s="49"/>
      <c r="ONX243" s="405"/>
      <c r="ONY243" s="405"/>
      <c r="ONZ243" s="277"/>
      <c r="OOA243" s="277"/>
      <c r="OOB243" s="277"/>
      <c r="OOC243" s="277"/>
      <c r="OOD243" s="277"/>
      <c r="OOE243" s="277"/>
      <c r="OOF243" s="277"/>
      <c r="OOG243" s="277"/>
      <c r="OOH243" s="402"/>
      <c r="OOI243" s="404"/>
      <c r="OOJ243" s="49"/>
      <c r="OOK243" s="49"/>
      <c r="OOL243" s="49"/>
      <c r="OOM243" s="99"/>
      <c r="OON243" s="98"/>
      <c r="OOO243" s="49"/>
      <c r="OOP243" s="405"/>
      <c r="OOQ243" s="405"/>
      <c r="OOR243" s="277"/>
      <c r="OOS243" s="277"/>
      <c r="OOT243" s="277"/>
      <c r="OOU243" s="277"/>
      <c r="OOV243" s="277"/>
      <c r="OOW243" s="277"/>
      <c r="OOX243" s="277"/>
      <c r="OOY243" s="277"/>
      <c r="OOZ243" s="402"/>
      <c r="OPA243" s="404"/>
      <c r="OPB243" s="49"/>
      <c r="OPC243" s="49"/>
      <c r="OPD243" s="49"/>
      <c r="OPE243" s="99"/>
      <c r="OPF243" s="98"/>
      <c r="OPG243" s="49"/>
      <c r="OPH243" s="405"/>
      <c r="OPI243" s="405"/>
      <c r="OPJ243" s="277"/>
      <c r="OPK243" s="277"/>
      <c r="OPL243" s="277"/>
      <c r="OPM243" s="277"/>
      <c r="OPN243" s="277"/>
      <c r="OPO243" s="277"/>
      <c r="OPP243" s="277"/>
      <c r="OPQ243" s="277"/>
      <c r="OPR243" s="402"/>
      <c r="OPS243" s="404"/>
      <c r="OPT243" s="49"/>
      <c r="OPU243" s="49"/>
      <c r="OPV243" s="49"/>
      <c r="OPW243" s="99"/>
      <c r="OPX243" s="98"/>
      <c r="OPY243" s="49"/>
      <c r="OPZ243" s="405"/>
      <c r="OQA243" s="405"/>
      <c r="OQB243" s="277"/>
      <c r="OQC243" s="277"/>
      <c r="OQD243" s="277"/>
      <c r="OQE243" s="277"/>
      <c r="OQF243" s="277"/>
      <c r="OQG243" s="277"/>
      <c r="OQH243" s="277"/>
      <c r="OQI243" s="277"/>
      <c r="OQJ243" s="402"/>
      <c r="OQK243" s="404"/>
      <c r="OQL243" s="49"/>
      <c r="OQM243" s="49"/>
      <c r="OQN243" s="49"/>
      <c r="OQO243" s="99"/>
      <c r="OQP243" s="98"/>
      <c r="OQQ243" s="49"/>
      <c r="OQR243" s="405"/>
      <c r="OQS243" s="405"/>
      <c r="OQT243" s="277"/>
      <c r="OQU243" s="277"/>
      <c r="OQV243" s="277"/>
      <c r="OQW243" s="277"/>
      <c r="OQX243" s="277"/>
      <c r="OQY243" s="277"/>
      <c r="OQZ243" s="277"/>
      <c r="ORA243" s="277"/>
      <c r="ORB243" s="402"/>
      <c r="ORC243" s="404"/>
      <c r="ORD243" s="49"/>
      <c r="ORE243" s="49"/>
      <c r="ORF243" s="49"/>
      <c r="ORG243" s="99"/>
      <c r="ORH243" s="98"/>
      <c r="ORI243" s="49"/>
      <c r="ORJ243" s="405"/>
      <c r="ORK243" s="405"/>
      <c r="ORL243" s="277"/>
      <c r="ORM243" s="277"/>
      <c r="ORN243" s="277"/>
      <c r="ORO243" s="277"/>
      <c r="ORP243" s="277"/>
      <c r="ORQ243" s="277"/>
      <c r="ORR243" s="277"/>
      <c r="ORS243" s="277"/>
      <c r="ORT243" s="402"/>
      <c r="ORU243" s="404"/>
      <c r="ORV243" s="49"/>
      <c r="ORW243" s="49"/>
      <c r="ORX243" s="49"/>
      <c r="ORY243" s="99"/>
      <c r="ORZ243" s="98"/>
      <c r="OSA243" s="49"/>
      <c r="OSB243" s="405"/>
      <c r="OSC243" s="405"/>
      <c r="OSD243" s="277"/>
      <c r="OSE243" s="277"/>
      <c r="OSF243" s="277"/>
      <c r="OSG243" s="277"/>
      <c r="OSH243" s="277"/>
      <c r="OSI243" s="277"/>
      <c r="OSJ243" s="277"/>
      <c r="OSK243" s="277"/>
      <c r="OSL243" s="402"/>
      <c r="OSM243" s="404"/>
      <c r="OSN243" s="49"/>
      <c r="OSO243" s="49"/>
      <c r="OSP243" s="49"/>
      <c r="OSQ243" s="99"/>
      <c r="OSR243" s="98"/>
      <c r="OSS243" s="49"/>
      <c r="OST243" s="405"/>
      <c r="OSU243" s="405"/>
      <c r="OSV243" s="277"/>
      <c r="OSW243" s="277"/>
      <c r="OSX243" s="277"/>
      <c r="OSY243" s="277"/>
      <c r="OSZ243" s="277"/>
      <c r="OTA243" s="277"/>
      <c r="OTB243" s="277"/>
      <c r="OTC243" s="277"/>
      <c r="OTD243" s="402"/>
      <c r="OTE243" s="404"/>
      <c r="OTF243" s="49"/>
      <c r="OTG243" s="49"/>
      <c r="OTH243" s="49"/>
      <c r="OTI243" s="99"/>
      <c r="OTJ243" s="98"/>
      <c r="OTK243" s="49"/>
      <c r="OTL243" s="405"/>
      <c r="OTM243" s="405"/>
      <c r="OTN243" s="277"/>
      <c r="OTO243" s="277"/>
      <c r="OTP243" s="277"/>
      <c r="OTQ243" s="277"/>
      <c r="OTR243" s="277"/>
      <c r="OTS243" s="277"/>
      <c r="OTT243" s="277"/>
      <c r="OTU243" s="277"/>
      <c r="OTV243" s="402"/>
      <c r="OTW243" s="404"/>
      <c r="OTX243" s="49"/>
      <c r="OTY243" s="49"/>
      <c r="OTZ243" s="49"/>
      <c r="OUA243" s="99"/>
      <c r="OUB243" s="98"/>
      <c r="OUC243" s="49"/>
      <c r="OUD243" s="405"/>
      <c r="OUE243" s="405"/>
      <c r="OUF243" s="277"/>
      <c r="OUG243" s="277"/>
      <c r="OUH243" s="277"/>
      <c r="OUI243" s="277"/>
      <c r="OUJ243" s="277"/>
      <c r="OUK243" s="277"/>
      <c r="OUL243" s="277"/>
      <c r="OUM243" s="277"/>
      <c r="OUN243" s="402"/>
      <c r="OUO243" s="404"/>
      <c r="OUP243" s="49"/>
      <c r="OUQ243" s="49"/>
      <c r="OUR243" s="49"/>
      <c r="OUS243" s="99"/>
      <c r="OUT243" s="98"/>
      <c r="OUU243" s="49"/>
      <c r="OUV243" s="405"/>
      <c r="OUW243" s="405"/>
      <c r="OUX243" s="277"/>
      <c r="OUY243" s="277"/>
      <c r="OUZ243" s="277"/>
      <c r="OVA243" s="277"/>
      <c r="OVB243" s="277"/>
      <c r="OVC243" s="277"/>
      <c r="OVD243" s="277"/>
      <c r="OVE243" s="277"/>
      <c r="OVF243" s="402"/>
      <c r="OVG243" s="404"/>
      <c r="OVH243" s="49"/>
      <c r="OVI243" s="49"/>
      <c r="OVJ243" s="49"/>
      <c r="OVK243" s="99"/>
      <c r="OVL243" s="98"/>
      <c r="OVM243" s="49"/>
      <c r="OVN243" s="405"/>
      <c r="OVO243" s="405"/>
      <c r="OVP243" s="277"/>
      <c r="OVQ243" s="277"/>
      <c r="OVR243" s="277"/>
      <c r="OVS243" s="277"/>
      <c r="OVT243" s="277"/>
      <c r="OVU243" s="277"/>
      <c r="OVV243" s="277"/>
      <c r="OVW243" s="277"/>
      <c r="OVX243" s="402"/>
      <c r="OVY243" s="404"/>
      <c r="OVZ243" s="49"/>
      <c r="OWA243" s="49"/>
      <c r="OWB243" s="49"/>
      <c r="OWC243" s="99"/>
      <c r="OWD243" s="98"/>
      <c r="OWE243" s="49"/>
      <c r="OWF243" s="405"/>
      <c r="OWG243" s="405"/>
      <c r="OWH243" s="277"/>
      <c r="OWI243" s="277"/>
      <c r="OWJ243" s="277"/>
      <c r="OWK243" s="277"/>
      <c r="OWL243" s="277"/>
      <c r="OWM243" s="277"/>
      <c r="OWN243" s="277"/>
      <c r="OWO243" s="277"/>
      <c r="OWP243" s="402"/>
      <c r="OWQ243" s="404"/>
      <c r="OWR243" s="49"/>
      <c r="OWS243" s="49"/>
      <c r="OWT243" s="49"/>
      <c r="OWU243" s="99"/>
      <c r="OWV243" s="98"/>
      <c r="OWW243" s="49"/>
      <c r="OWX243" s="405"/>
      <c r="OWY243" s="405"/>
      <c r="OWZ243" s="277"/>
      <c r="OXA243" s="277"/>
      <c r="OXB243" s="277"/>
      <c r="OXC243" s="277"/>
      <c r="OXD243" s="277"/>
      <c r="OXE243" s="277"/>
      <c r="OXF243" s="277"/>
      <c r="OXG243" s="277"/>
      <c r="OXH243" s="402"/>
      <c r="OXI243" s="404"/>
      <c r="OXJ243" s="49"/>
      <c r="OXK243" s="49"/>
      <c r="OXL243" s="49"/>
      <c r="OXM243" s="99"/>
      <c r="OXN243" s="98"/>
      <c r="OXO243" s="49"/>
      <c r="OXP243" s="405"/>
      <c r="OXQ243" s="405"/>
      <c r="OXR243" s="277"/>
      <c r="OXS243" s="277"/>
      <c r="OXT243" s="277"/>
      <c r="OXU243" s="277"/>
      <c r="OXV243" s="277"/>
      <c r="OXW243" s="277"/>
      <c r="OXX243" s="277"/>
      <c r="OXY243" s="277"/>
      <c r="OXZ243" s="402"/>
      <c r="OYA243" s="404"/>
      <c r="OYB243" s="49"/>
      <c r="OYC243" s="49"/>
      <c r="OYD243" s="49"/>
      <c r="OYE243" s="99"/>
      <c r="OYF243" s="98"/>
      <c r="OYG243" s="49"/>
      <c r="OYH243" s="405"/>
      <c r="OYI243" s="405"/>
      <c r="OYJ243" s="277"/>
      <c r="OYK243" s="277"/>
      <c r="OYL243" s="277"/>
      <c r="OYM243" s="277"/>
      <c r="OYN243" s="277"/>
      <c r="OYO243" s="277"/>
      <c r="OYP243" s="277"/>
      <c r="OYQ243" s="277"/>
      <c r="OYR243" s="402"/>
      <c r="OYS243" s="404"/>
      <c r="OYT243" s="49"/>
      <c r="OYU243" s="49"/>
      <c r="OYV243" s="49"/>
      <c r="OYW243" s="99"/>
      <c r="OYX243" s="98"/>
      <c r="OYY243" s="49"/>
      <c r="OYZ243" s="405"/>
      <c r="OZA243" s="405"/>
      <c r="OZB243" s="277"/>
      <c r="OZC243" s="277"/>
      <c r="OZD243" s="277"/>
      <c r="OZE243" s="277"/>
      <c r="OZF243" s="277"/>
      <c r="OZG243" s="277"/>
      <c r="OZH243" s="277"/>
      <c r="OZI243" s="277"/>
      <c r="OZJ243" s="402"/>
      <c r="OZK243" s="404"/>
      <c r="OZL243" s="49"/>
      <c r="OZM243" s="49"/>
      <c r="OZN243" s="49"/>
      <c r="OZO243" s="99"/>
      <c r="OZP243" s="98"/>
      <c r="OZQ243" s="49"/>
      <c r="OZR243" s="405"/>
      <c r="OZS243" s="405"/>
      <c r="OZT243" s="277"/>
      <c r="OZU243" s="277"/>
      <c r="OZV243" s="277"/>
      <c r="OZW243" s="277"/>
      <c r="OZX243" s="277"/>
      <c r="OZY243" s="277"/>
      <c r="OZZ243" s="277"/>
      <c r="PAA243" s="277"/>
      <c r="PAB243" s="402"/>
      <c r="PAC243" s="404"/>
      <c r="PAD243" s="49"/>
      <c r="PAE243" s="49"/>
      <c r="PAF243" s="49"/>
      <c r="PAG243" s="99"/>
      <c r="PAH243" s="98"/>
      <c r="PAI243" s="49"/>
      <c r="PAJ243" s="405"/>
      <c r="PAK243" s="405"/>
      <c r="PAL243" s="277"/>
      <c r="PAM243" s="277"/>
      <c r="PAN243" s="277"/>
      <c r="PAO243" s="277"/>
      <c r="PAP243" s="277"/>
      <c r="PAQ243" s="277"/>
      <c r="PAR243" s="277"/>
      <c r="PAS243" s="277"/>
      <c r="PAT243" s="402"/>
      <c r="PAU243" s="404"/>
      <c r="PAV243" s="49"/>
      <c r="PAW243" s="49"/>
      <c r="PAX243" s="49"/>
      <c r="PAY243" s="99"/>
      <c r="PAZ243" s="98"/>
      <c r="PBA243" s="49"/>
      <c r="PBB243" s="405"/>
      <c r="PBC243" s="405"/>
      <c r="PBD243" s="277"/>
      <c r="PBE243" s="277"/>
      <c r="PBF243" s="277"/>
      <c r="PBG243" s="277"/>
      <c r="PBH243" s="277"/>
      <c r="PBI243" s="277"/>
      <c r="PBJ243" s="277"/>
      <c r="PBK243" s="277"/>
      <c r="PBL243" s="402"/>
      <c r="PBM243" s="404"/>
      <c r="PBN243" s="49"/>
      <c r="PBO243" s="49"/>
      <c r="PBP243" s="49"/>
      <c r="PBQ243" s="99"/>
      <c r="PBR243" s="98"/>
      <c r="PBS243" s="49"/>
      <c r="PBT243" s="405"/>
      <c r="PBU243" s="405"/>
      <c r="PBV243" s="277"/>
      <c r="PBW243" s="277"/>
      <c r="PBX243" s="277"/>
      <c r="PBY243" s="277"/>
      <c r="PBZ243" s="277"/>
      <c r="PCA243" s="277"/>
      <c r="PCB243" s="277"/>
      <c r="PCC243" s="277"/>
      <c r="PCD243" s="402"/>
      <c r="PCE243" s="404"/>
      <c r="PCF243" s="49"/>
      <c r="PCG243" s="49"/>
      <c r="PCH243" s="49"/>
      <c r="PCI243" s="99"/>
      <c r="PCJ243" s="98"/>
      <c r="PCK243" s="49"/>
      <c r="PCL243" s="405"/>
      <c r="PCM243" s="405"/>
      <c r="PCN243" s="277"/>
      <c r="PCO243" s="277"/>
      <c r="PCP243" s="277"/>
      <c r="PCQ243" s="277"/>
      <c r="PCR243" s="277"/>
      <c r="PCS243" s="277"/>
      <c r="PCT243" s="277"/>
      <c r="PCU243" s="277"/>
      <c r="PCV243" s="402"/>
      <c r="PCW243" s="404"/>
      <c r="PCX243" s="49"/>
      <c r="PCY243" s="49"/>
      <c r="PCZ243" s="49"/>
      <c r="PDA243" s="99"/>
      <c r="PDB243" s="98"/>
      <c r="PDC243" s="49"/>
      <c r="PDD243" s="405"/>
      <c r="PDE243" s="405"/>
      <c r="PDF243" s="277"/>
      <c r="PDG243" s="277"/>
      <c r="PDH243" s="277"/>
      <c r="PDI243" s="277"/>
      <c r="PDJ243" s="277"/>
      <c r="PDK243" s="277"/>
      <c r="PDL243" s="277"/>
      <c r="PDM243" s="277"/>
      <c r="PDN243" s="402"/>
      <c r="PDO243" s="404"/>
      <c r="PDP243" s="49"/>
      <c r="PDQ243" s="49"/>
      <c r="PDR243" s="49"/>
      <c r="PDS243" s="99"/>
      <c r="PDT243" s="98"/>
      <c r="PDU243" s="49"/>
      <c r="PDV243" s="405"/>
      <c r="PDW243" s="405"/>
      <c r="PDX243" s="277"/>
      <c r="PDY243" s="277"/>
      <c r="PDZ243" s="277"/>
      <c r="PEA243" s="277"/>
      <c r="PEB243" s="277"/>
      <c r="PEC243" s="277"/>
      <c r="PED243" s="277"/>
      <c r="PEE243" s="277"/>
      <c r="PEF243" s="402"/>
      <c r="PEG243" s="404"/>
      <c r="PEH243" s="49"/>
      <c r="PEI243" s="49"/>
      <c r="PEJ243" s="49"/>
      <c r="PEK243" s="99"/>
      <c r="PEL243" s="98"/>
      <c r="PEM243" s="49"/>
      <c r="PEN243" s="405"/>
      <c r="PEO243" s="405"/>
      <c r="PEP243" s="277"/>
      <c r="PEQ243" s="277"/>
      <c r="PER243" s="277"/>
      <c r="PES243" s="277"/>
      <c r="PET243" s="277"/>
      <c r="PEU243" s="277"/>
      <c r="PEV243" s="277"/>
      <c r="PEW243" s="277"/>
      <c r="PEX243" s="402"/>
      <c r="PEY243" s="404"/>
      <c r="PEZ243" s="49"/>
      <c r="PFA243" s="49"/>
      <c r="PFB243" s="49"/>
      <c r="PFC243" s="99"/>
      <c r="PFD243" s="98"/>
      <c r="PFE243" s="49"/>
      <c r="PFF243" s="405"/>
      <c r="PFG243" s="405"/>
      <c r="PFH243" s="277"/>
      <c r="PFI243" s="277"/>
      <c r="PFJ243" s="277"/>
      <c r="PFK243" s="277"/>
      <c r="PFL243" s="277"/>
      <c r="PFM243" s="277"/>
      <c r="PFN243" s="277"/>
      <c r="PFO243" s="277"/>
      <c r="PFP243" s="402"/>
      <c r="PFQ243" s="404"/>
      <c r="PFR243" s="49"/>
      <c r="PFS243" s="49"/>
      <c r="PFT243" s="49"/>
      <c r="PFU243" s="99"/>
      <c r="PFV243" s="98"/>
      <c r="PFW243" s="49"/>
      <c r="PFX243" s="405"/>
      <c r="PFY243" s="405"/>
      <c r="PFZ243" s="277"/>
      <c r="PGA243" s="277"/>
      <c r="PGB243" s="277"/>
      <c r="PGC243" s="277"/>
      <c r="PGD243" s="277"/>
      <c r="PGE243" s="277"/>
      <c r="PGF243" s="277"/>
      <c r="PGG243" s="277"/>
      <c r="PGH243" s="402"/>
      <c r="PGI243" s="404"/>
      <c r="PGJ243" s="49"/>
      <c r="PGK243" s="49"/>
      <c r="PGL243" s="49"/>
      <c r="PGM243" s="99"/>
      <c r="PGN243" s="98"/>
      <c r="PGO243" s="49"/>
      <c r="PGP243" s="405"/>
      <c r="PGQ243" s="405"/>
      <c r="PGR243" s="277"/>
      <c r="PGS243" s="277"/>
      <c r="PGT243" s="277"/>
      <c r="PGU243" s="277"/>
      <c r="PGV243" s="277"/>
      <c r="PGW243" s="277"/>
      <c r="PGX243" s="277"/>
      <c r="PGY243" s="277"/>
      <c r="PGZ243" s="402"/>
      <c r="PHA243" s="404"/>
      <c r="PHB243" s="49"/>
      <c r="PHC243" s="49"/>
      <c r="PHD243" s="49"/>
      <c r="PHE243" s="99"/>
      <c r="PHF243" s="98"/>
      <c r="PHG243" s="49"/>
      <c r="PHH243" s="405"/>
      <c r="PHI243" s="405"/>
      <c r="PHJ243" s="277"/>
      <c r="PHK243" s="277"/>
      <c r="PHL243" s="277"/>
      <c r="PHM243" s="277"/>
      <c r="PHN243" s="277"/>
      <c r="PHO243" s="277"/>
      <c r="PHP243" s="277"/>
      <c r="PHQ243" s="277"/>
      <c r="PHR243" s="402"/>
      <c r="PHS243" s="404"/>
      <c r="PHT243" s="49"/>
      <c r="PHU243" s="49"/>
      <c r="PHV243" s="49"/>
      <c r="PHW243" s="99"/>
      <c r="PHX243" s="98"/>
      <c r="PHY243" s="49"/>
      <c r="PHZ243" s="405"/>
      <c r="PIA243" s="405"/>
      <c r="PIB243" s="277"/>
      <c r="PIC243" s="277"/>
      <c r="PID243" s="277"/>
      <c r="PIE243" s="277"/>
      <c r="PIF243" s="277"/>
      <c r="PIG243" s="277"/>
      <c r="PIH243" s="277"/>
      <c r="PII243" s="277"/>
      <c r="PIJ243" s="402"/>
      <c r="PIK243" s="404"/>
      <c r="PIL243" s="49"/>
      <c r="PIM243" s="49"/>
      <c r="PIN243" s="49"/>
      <c r="PIO243" s="99"/>
      <c r="PIP243" s="98"/>
      <c r="PIQ243" s="49"/>
      <c r="PIR243" s="405"/>
      <c r="PIS243" s="405"/>
      <c r="PIT243" s="277"/>
      <c r="PIU243" s="277"/>
      <c r="PIV243" s="277"/>
      <c r="PIW243" s="277"/>
      <c r="PIX243" s="277"/>
      <c r="PIY243" s="277"/>
      <c r="PIZ243" s="277"/>
      <c r="PJA243" s="277"/>
      <c r="PJB243" s="402"/>
      <c r="PJC243" s="404"/>
      <c r="PJD243" s="49"/>
      <c r="PJE243" s="49"/>
      <c r="PJF243" s="49"/>
      <c r="PJG243" s="99"/>
      <c r="PJH243" s="98"/>
      <c r="PJI243" s="49"/>
      <c r="PJJ243" s="405"/>
      <c r="PJK243" s="405"/>
      <c r="PJL243" s="277"/>
      <c r="PJM243" s="277"/>
      <c r="PJN243" s="277"/>
      <c r="PJO243" s="277"/>
      <c r="PJP243" s="277"/>
      <c r="PJQ243" s="277"/>
      <c r="PJR243" s="277"/>
      <c r="PJS243" s="277"/>
      <c r="PJT243" s="402"/>
      <c r="PJU243" s="404"/>
      <c r="PJV243" s="49"/>
      <c r="PJW243" s="49"/>
      <c r="PJX243" s="49"/>
      <c r="PJY243" s="99"/>
      <c r="PJZ243" s="98"/>
      <c r="PKA243" s="49"/>
      <c r="PKB243" s="405"/>
      <c r="PKC243" s="405"/>
      <c r="PKD243" s="277"/>
      <c r="PKE243" s="277"/>
      <c r="PKF243" s="277"/>
      <c r="PKG243" s="277"/>
      <c r="PKH243" s="277"/>
      <c r="PKI243" s="277"/>
      <c r="PKJ243" s="277"/>
      <c r="PKK243" s="277"/>
      <c r="PKL243" s="402"/>
      <c r="PKM243" s="404"/>
      <c r="PKN243" s="49"/>
      <c r="PKO243" s="49"/>
      <c r="PKP243" s="49"/>
      <c r="PKQ243" s="99"/>
      <c r="PKR243" s="98"/>
      <c r="PKS243" s="49"/>
      <c r="PKT243" s="405"/>
      <c r="PKU243" s="405"/>
      <c r="PKV243" s="277"/>
      <c r="PKW243" s="277"/>
      <c r="PKX243" s="277"/>
      <c r="PKY243" s="277"/>
      <c r="PKZ243" s="277"/>
      <c r="PLA243" s="277"/>
      <c r="PLB243" s="277"/>
      <c r="PLC243" s="277"/>
      <c r="PLD243" s="402"/>
      <c r="PLE243" s="404"/>
      <c r="PLF243" s="49"/>
      <c r="PLG243" s="49"/>
      <c r="PLH243" s="49"/>
      <c r="PLI243" s="99"/>
      <c r="PLJ243" s="98"/>
      <c r="PLK243" s="49"/>
      <c r="PLL243" s="405"/>
      <c r="PLM243" s="405"/>
      <c r="PLN243" s="277"/>
      <c r="PLO243" s="277"/>
      <c r="PLP243" s="277"/>
      <c r="PLQ243" s="277"/>
      <c r="PLR243" s="277"/>
      <c r="PLS243" s="277"/>
      <c r="PLT243" s="277"/>
      <c r="PLU243" s="277"/>
      <c r="PLV243" s="402"/>
      <c r="PLW243" s="404"/>
      <c r="PLX243" s="49"/>
      <c r="PLY243" s="49"/>
      <c r="PLZ243" s="49"/>
      <c r="PMA243" s="99"/>
      <c r="PMB243" s="98"/>
      <c r="PMC243" s="49"/>
      <c r="PMD243" s="405"/>
      <c r="PME243" s="405"/>
      <c r="PMF243" s="277"/>
      <c r="PMG243" s="277"/>
      <c r="PMH243" s="277"/>
      <c r="PMI243" s="277"/>
      <c r="PMJ243" s="277"/>
      <c r="PMK243" s="277"/>
      <c r="PML243" s="277"/>
      <c r="PMM243" s="277"/>
      <c r="PMN243" s="402"/>
      <c r="PMO243" s="404"/>
      <c r="PMP243" s="49"/>
      <c r="PMQ243" s="49"/>
      <c r="PMR243" s="49"/>
      <c r="PMS243" s="99"/>
      <c r="PMT243" s="98"/>
      <c r="PMU243" s="49"/>
      <c r="PMV243" s="405"/>
      <c r="PMW243" s="405"/>
      <c r="PMX243" s="277"/>
      <c r="PMY243" s="277"/>
      <c r="PMZ243" s="277"/>
      <c r="PNA243" s="277"/>
      <c r="PNB243" s="277"/>
      <c r="PNC243" s="277"/>
      <c r="PND243" s="277"/>
      <c r="PNE243" s="277"/>
      <c r="PNF243" s="402"/>
      <c r="PNG243" s="404"/>
      <c r="PNH243" s="49"/>
      <c r="PNI243" s="49"/>
      <c r="PNJ243" s="49"/>
      <c r="PNK243" s="99"/>
      <c r="PNL243" s="98"/>
      <c r="PNM243" s="49"/>
      <c r="PNN243" s="405"/>
      <c r="PNO243" s="405"/>
      <c r="PNP243" s="277"/>
      <c r="PNQ243" s="277"/>
      <c r="PNR243" s="277"/>
      <c r="PNS243" s="277"/>
      <c r="PNT243" s="277"/>
      <c r="PNU243" s="277"/>
      <c r="PNV243" s="277"/>
      <c r="PNW243" s="277"/>
      <c r="PNX243" s="402"/>
      <c r="PNY243" s="404"/>
      <c r="PNZ243" s="49"/>
      <c r="POA243" s="49"/>
      <c r="POB243" s="49"/>
      <c r="POC243" s="99"/>
      <c r="POD243" s="98"/>
      <c r="POE243" s="49"/>
      <c r="POF243" s="405"/>
      <c r="POG243" s="405"/>
      <c r="POH243" s="277"/>
      <c r="POI243" s="277"/>
      <c r="POJ243" s="277"/>
      <c r="POK243" s="277"/>
      <c r="POL243" s="277"/>
      <c r="POM243" s="277"/>
      <c r="PON243" s="277"/>
      <c r="POO243" s="277"/>
      <c r="POP243" s="402"/>
      <c r="POQ243" s="404"/>
      <c r="POR243" s="49"/>
      <c r="POS243" s="49"/>
      <c r="POT243" s="49"/>
      <c r="POU243" s="99"/>
      <c r="POV243" s="98"/>
      <c r="POW243" s="49"/>
      <c r="POX243" s="405"/>
      <c r="POY243" s="405"/>
      <c r="POZ243" s="277"/>
      <c r="PPA243" s="277"/>
      <c r="PPB243" s="277"/>
      <c r="PPC243" s="277"/>
      <c r="PPD243" s="277"/>
      <c r="PPE243" s="277"/>
      <c r="PPF243" s="277"/>
      <c r="PPG243" s="277"/>
      <c r="PPH243" s="402"/>
      <c r="PPI243" s="404"/>
      <c r="PPJ243" s="49"/>
      <c r="PPK243" s="49"/>
      <c r="PPL243" s="49"/>
      <c r="PPM243" s="99"/>
      <c r="PPN243" s="98"/>
      <c r="PPO243" s="49"/>
      <c r="PPP243" s="405"/>
      <c r="PPQ243" s="405"/>
      <c r="PPR243" s="277"/>
      <c r="PPS243" s="277"/>
      <c r="PPT243" s="277"/>
      <c r="PPU243" s="277"/>
      <c r="PPV243" s="277"/>
      <c r="PPW243" s="277"/>
      <c r="PPX243" s="277"/>
      <c r="PPY243" s="277"/>
      <c r="PPZ243" s="402"/>
      <c r="PQA243" s="404"/>
      <c r="PQB243" s="49"/>
      <c r="PQC243" s="49"/>
      <c r="PQD243" s="49"/>
      <c r="PQE243" s="99"/>
      <c r="PQF243" s="98"/>
      <c r="PQG243" s="49"/>
      <c r="PQH243" s="405"/>
      <c r="PQI243" s="405"/>
      <c r="PQJ243" s="277"/>
      <c r="PQK243" s="277"/>
      <c r="PQL243" s="277"/>
      <c r="PQM243" s="277"/>
      <c r="PQN243" s="277"/>
      <c r="PQO243" s="277"/>
      <c r="PQP243" s="277"/>
      <c r="PQQ243" s="277"/>
      <c r="PQR243" s="402"/>
      <c r="PQS243" s="404"/>
      <c r="PQT243" s="49"/>
      <c r="PQU243" s="49"/>
      <c r="PQV243" s="49"/>
      <c r="PQW243" s="99"/>
      <c r="PQX243" s="98"/>
      <c r="PQY243" s="49"/>
      <c r="PQZ243" s="405"/>
      <c r="PRA243" s="405"/>
      <c r="PRB243" s="277"/>
      <c r="PRC243" s="277"/>
      <c r="PRD243" s="277"/>
      <c r="PRE243" s="277"/>
      <c r="PRF243" s="277"/>
      <c r="PRG243" s="277"/>
      <c r="PRH243" s="277"/>
      <c r="PRI243" s="277"/>
      <c r="PRJ243" s="402"/>
      <c r="PRK243" s="404"/>
      <c r="PRL243" s="49"/>
      <c r="PRM243" s="49"/>
      <c r="PRN243" s="49"/>
      <c r="PRO243" s="99"/>
      <c r="PRP243" s="98"/>
      <c r="PRQ243" s="49"/>
      <c r="PRR243" s="405"/>
      <c r="PRS243" s="405"/>
      <c r="PRT243" s="277"/>
      <c r="PRU243" s="277"/>
      <c r="PRV243" s="277"/>
      <c r="PRW243" s="277"/>
      <c r="PRX243" s="277"/>
      <c r="PRY243" s="277"/>
      <c r="PRZ243" s="277"/>
      <c r="PSA243" s="277"/>
      <c r="PSB243" s="402"/>
      <c r="PSC243" s="404"/>
      <c r="PSD243" s="49"/>
      <c r="PSE243" s="49"/>
      <c r="PSF243" s="49"/>
      <c r="PSG243" s="99"/>
      <c r="PSH243" s="98"/>
      <c r="PSI243" s="49"/>
      <c r="PSJ243" s="405"/>
      <c r="PSK243" s="405"/>
      <c r="PSL243" s="277"/>
      <c r="PSM243" s="277"/>
      <c r="PSN243" s="277"/>
      <c r="PSO243" s="277"/>
      <c r="PSP243" s="277"/>
      <c r="PSQ243" s="277"/>
      <c r="PSR243" s="277"/>
      <c r="PSS243" s="277"/>
      <c r="PST243" s="402"/>
      <c r="PSU243" s="404"/>
      <c r="PSV243" s="49"/>
      <c r="PSW243" s="49"/>
      <c r="PSX243" s="49"/>
      <c r="PSY243" s="99"/>
      <c r="PSZ243" s="98"/>
      <c r="PTA243" s="49"/>
      <c r="PTB243" s="405"/>
      <c r="PTC243" s="405"/>
      <c r="PTD243" s="277"/>
      <c r="PTE243" s="277"/>
      <c r="PTF243" s="277"/>
      <c r="PTG243" s="277"/>
      <c r="PTH243" s="277"/>
      <c r="PTI243" s="277"/>
      <c r="PTJ243" s="277"/>
      <c r="PTK243" s="277"/>
      <c r="PTL243" s="402"/>
      <c r="PTM243" s="404"/>
      <c r="PTN243" s="49"/>
      <c r="PTO243" s="49"/>
      <c r="PTP243" s="49"/>
      <c r="PTQ243" s="99"/>
      <c r="PTR243" s="98"/>
      <c r="PTS243" s="49"/>
      <c r="PTT243" s="405"/>
      <c r="PTU243" s="405"/>
      <c r="PTV243" s="277"/>
      <c r="PTW243" s="277"/>
      <c r="PTX243" s="277"/>
      <c r="PTY243" s="277"/>
      <c r="PTZ243" s="277"/>
      <c r="PUA243" s="277"/>
      <c r="PUB243" s="277"/>
      <c r="PUC243" s="277"/>
      <c r="PUD243" s="402"/>
      <c r="PUE243" s="404"/>
      <c r="PUF243" s="49"/>
      <c r="PUG243" s="49"/>
      <c r="PUH243" s="49"/>
      <c r="PUI243" s="99"/>
      <c r="PUJ243" s="98"/>
      <c r="PUK243" s="49"/>
      <c r="PUL243" s="405"/>
      <c r="PUM243" s="405"/>
      <c r="PUN243" s="277"/>
      <c r="PUO243" s="277"/>
      <c r="PUP243" s="277"/>
      <c r="PUQ243" s="277"/>
      <c r="PUR243" s="277"/>
      <c r="PUS243" s="277"/>
      <c r="PUT243" s="277"/>
      <c r="PUU243" s="277"/>
      <c r="PUV243" s="402"/>
      <c r="PUW243" s="404"/>
      <c r="PUX243" s="49"/>
      <c r="PUY243" s="49"/>
      <c r="PUZ243" s="49"/>
      <c r="PVA243" s="99"/>
      <c r="PVB243" s="98"/>
      <c r="PVC243" s="49"/>
      <c r="PVD243" s="405"/>
      <c r="PVE243" s="405"/>
      <c r="PVF243" s="277"/>
      <c r="PVG243" s="277"/>
      <c r="PVH243" s="277"/>
      <c r="PVI243" s="277"/>
      <c r="PVJ243" s="277"/>
      <c r="PVK243" s="277"/>
      <c r="PVL243" s="277"/>
      <c r="PVM243" s="277"/>
      <c r="PVN243" s="402"/>
      <c r="PVO243" s="404"/>
      <c r="PVP243" s="49"/>
      <c r="PVQ243" s="49"/>
      <c r="PVR243" s="49"/>
      <c r="PVS243" s="99"/>
      <c r="PVT243" s="98"/>
      <c r="PVU243" s="49"/>
      <c r="PVV243" s="405"/>
      <c r="PVW243" s="405"/>
      <c r="PVX243" s="277"/>
      <c r="PVY243" s="277"/>
      <c r="PVZ243" s="277"/>
      <c r="PWA243" s="277"/>
      <c r="PWB243" s="277"/>
      <c r="PWC243" s="277"/>
      <c r="PWD243" s="277"/>
      <c r="PWE243" s="277"/>
      <c r="PWF243" s="402"/>
      <c r="PWG243" s="404"/>
      <c r="PWH243" s="49"/>
      <c r="PWI243" s="49"/>
      <c r="PWJ243" s="49"/>
      <c r="PWK243" s="99"/>
      <c r="PWL243" s="98"/>
      <c r="PWM243" s="49"/>
      <c r="PWN243" s="405"/>
      <c r="PWO243" s="405"/>
      <c r="PWP243" s="277"/>
      <c r="PWQ243" s="277"/>
      <c r="PWR243" s="277"/>
      <c r="PWS243" s="277"/>
      <c r="PWT243" s="277"/>
      <c r="PWU243" s="277"/>
      <c r="PWV243" s="277"/>
      <c r="PWW243" s="277"/>
      <c r="PWX243" s="402"/>
      <c r="PWY243" s="404"/>
      <c r="PWZ243" s="49"/>
      <c r="PXA243" s="49"/>
      <c r="PXB243" s="49"/>
      <c r="PXC243" s="99"/>
      <c r="PXD243" s="98"/>
      <c r="PXE243" s="49"/>
      <c r="PXF243" s="405"/>
      <c r="PXG243" s="405"/>
      <c r="PXH243" s="277"/>
      <c r="PXI243" s="277"/>
      <c r="PXJ243" s="277"/>
      <c r="PXK243" s="277"/>
      <c r="PXL243" s="277"/>
      <c r="PXM243" s="277"/>
      <c r="PXN243" s="277"/>
      <c r="PXO243" s="277"/>
      <c r="PXP243" s="402"/>
      <c r="PXQ243" s="404"/>
      <c r="PXR243" s="49"/>
      <c r="PXS243" s="49"/>
      <c r="PXT243" s="49"/>
      <c r="PXU243" s="99"/>
      <c r="PXV243" s="98"/>
      <c r="PXW243" s="49"/>
      <c r="PXX243" s="405"/>
      <c r="PXY243" s="405"/>
      <c r="PXZ243" s="277"/>
      <c r="PYA243" s="277"/>
      <c r="PYB243" s="277"/>
      <c r="PYC243" s="277"/>
      <c r="PYD243" s="277"/>
      <c r="PYE243" s="277"/>
      <c r="PYF243" s="277"/>
      <c r="PYG243" s="277"/>
      <c r="PYH243" s="402"/>
      <c r="PYI243" s="404"/>
      <c r="PYJ243" s="49"/>
      <c r="PYK243" s="49"/>
      <c r="PYL243" s="49"/>
      <c r="PYM243" s="99"/>
      <c r="PYN243" s="98"/>
      <c r="PYO243" s="49"/>
      <c r="PYP243" s="405"/>
      <c r="PYQ243" s="405"/>
      <c r="PYR243" s="277"/>
      <c r="PYS243" s="277"/>
      <c r="PYT243" s="277"/>
      <c r="PYU243" s="277"/>
      <c r="PYV243" s="277"/>
      <c r="PYW243" s="277"/>
      <c r="PYX243" s="277"/>
      <c r="PYY243" s="277"/>
      <c r="PYZ243" s="402"/>
      <c r="PZA243" s="404"/>
      <c r="PZB243" s="49"/>
      <c r="PZC243" s="49"/>
      <c r="PZD243" s="49"/>
      <c r="PZE243" s="99"/>
      <c r="PZF243" s="98"/>
      <c r="PZG243" s="49"/>
      <c r="PZH243" s="405"/>
      <c r="PZI243" s="405"/>
      <c r="PZJ243" s="277"/>
      <c r="PZK243" s="277"/>
      <c r="PZL243" s="277"/>
      <c r="PZM243" s="277"/>
      <c r="PZN243" s="277"/>
      <c r="PZO243" s="277"/>
      <c r="PZP243" s="277"/>
      <c r="PZQ243" s="277"/>
      <c r="PZR243" s="402"/>
      <c r="PZS243" s="404"/>
      <c r="PZT243" s="49"/>
      <c r="PZU243" s="49"/>
      <c r="PZV243" s="49"/>
      <c r="PZW243" s="99"/>
      <c r="PZX243" s="98"/>
      <c r="PZY243" s="49"/>
      <c r="PZZ243" s="405"/>
      <c r="QAA243" s="405"/>
      <c r="QAB243" s="277"/>
      <c r="QAC243" s="277"/>
      <c r="QAD243" s="277"/>
      <c r="QAE243" s="277"/>
      <c r="QAF243" s="277"/>
      <c r="QAG243" s="277"/>
      <c r="QAH243" s="277"/>
      <c r="QAI243" s="277"/>
      <c r="QAJ243" s="402"/>
      <c r="QAK243" s="404"/>
      <c r="QAL243" s="49"/>
      <c r="QAM243" s="49"/>
      <c r="QAN243" s="49"/>
      <c r="QAO243" s="99"/>
      <c r="QAP243" s="98"/>
      <c r="QAQ243" s="49"/>
      <c r="QAR243" s="405"/>
      <c r="QAS243" s="405"/>
      <c r="QAT243" s="277"/>
      <c r="QAU243" s="277"/>
      <c r="QAV243" s="277"/>
      <c r="QAW243" s="277"/>
      <c r="QAX243" s="277"/>
      <c r="QAY243" s="277"/>
      <c r="QAZ243" s="277"/>
      <c r="QBA243" s="277"/>
      <c r="QBB243" s="402"/>
      <c r="QBC243" s="404"/>
      <c r="QBD243" s="49"/>
      <c r="QBE243" s="49"/>
      <c r="QBF243" s="49"/>
      <c r="QBG243" s="99"/>
      <c r="QBH243" s="98"/>
      <c r="QBI243" s="49"/>
      <c r="QBJ243" s="405"/>
      <c r="QBK243" s="405"/>
      <c r="QBL243" s="277"/>
      <c r="QBM243" s="277"/>
      <c r="QBN243" s="277"/>
      <c r="QBO243" s="277"/>
      <c r="QBP243" s="277"/>
      <c r="QBQ243" s="277"/>
      <c r="QBR243" s="277"/>
      <c r="QBS243" s="277"/>
      <c r="QBT243" s="402"/>
      <c r="QBU243" s="404"/>
      <c r="QBV243" s="49"/>
      <c r="QBW243" s="49"/>
      <c r="QBX243" s="49"/>
      <c r="QBY243" s="99"/>
      <c r="QBZ243" s="98"/>
      <c r="QCA243" s="49"/>
      <c r="QCB243" s="405"/>
      <c r="QCC243" s="405"/>
      <c r="QCD243" s="277"/>
      <c r="QCE243" s="277"/>
      <c r="QCF243" s="277"/>
      <c r="QCG243" s="277"/>
      <c r="QCH243" s="277"/>
      <c r="QCI243" s="277"/>
      <c r="QCJ243" s="277"/>
      <c r="QCK243" s="277"/>
      <c r="QCL243" s="402"/>
      <c r="QCM243" s="404"/>
      <c r="QCN243" s="49"/>
      <c r="QCO243" s="49"/>
      <c r="QCP243" s="49"/>
      <c r="QCQ243" s="99"/>
      <c r="QCR243" s="98"/>
      <c r="QCS243" s="49"/>
      <c r="QCT243" s="405"/>
      <c r="QCU243" s="405"/>
      <c r="QCV243" s="277"/>
      <c r="QCW243" s="277"/>
      <c r="QCX243" s="277"/>
      <c r="QCY243" s="277"/>
      <c r="QCZ243" s="277"/>
      <c r="QDA243" s="277"/>
      <c r="QDB243" s="277"/>
      <c r="QDC243" s="277"/>
      <c r="QDD243" s="402"/>
      <c r="QDE243" s="404"/>
      <c r="QDF243" s="49"/>
      <c r="QDG243" s="49"/>
      <c r="QDH243" s="49"/>
      <c r="QDI243" s="99"/>
      <c r="QDJ243" s="98"/>
      <c r="QDK243" s="49"/>
      <c r="QDL243" s="405"/>
      <c r="QDM243" s="405"/>
      <c r="QDN243" s="277"/>
      <c r="QDO243" s="277"/>
      <c r="QDP243" s="277"/>
      <c r="QDQ243" s="277"/>
      <c r="QDR243" s="277"/>
      <c r="QDS243" s="277"/>
      <c r="QDT243" s="277"/>
      <c r="QDU243" s="277"/>
      <c r="QDV243" s="402"/>
      <c r="QDW243" s="404"/>
      <c r="QDX243" s="49"/>
      <c r="QDY243" s="49"/>
      <c r="QDZ243" s="49"/>
      <c r="QEA243" s="99"/>
      <c r="QEB243" s="98"/>
      <c r="QEC243" s="49"/>
      <c r="QED243" s="405"/>
      <c r="QEE243" s="405"/>
      <c r="QEF243" s="277"/>
      <c r="QEG243" s="277"/>
      <c r="QEH243" s="277"/>
      <c r="QEI243" s="277"/>
      <c r="QEJ243" s="277"/>
      <c r="QEK243" s="277"/>
      <c r="QEL243" s="277"/>
      <c r="QEM243" s="277"/>
      <c r="QEN243" s="402"/>
      <c r="QEO243" s="404"/>
      <c r="QEP243" s="49"/>
      <c r="QEQ243" s="49"/>
      <c r="QER243" s="49"/>
      <c r="QES243" s="99"/>
      <c r="QET243" s="98"/>
      <c r="QEU243" s="49"/>
      <c r="QEV243" s="405"/>
      <c r="QEW243" s="405"/>
      <c r="QEX243" s="277"/>
      <c r="QEY243" s="277"/>
      <c r="QEZ243" s="277"/>
      <c r="QFA243" s="277"/>
      <c r="QFB243" s="277"/>
      <c r="QFC243" s="277"/>
      <c r="QFD243" s="277"/>
      <c r="QFE243" s="277"/>
      <c r="QFF243" s="402"/>
      <c r="QFG243" s="404"/>
      <c r="QFH243" s="49"/>
      <c r="QFI243" s="49"/>
      <c r="QFJ243" s="49"/>
      <c r="QFK243" s="99"/>
      <c r="QFL243" s="98"/>
      <c r="QFM243" s="49"/>
      <c r="QFN243" s="405"/>
      <c r="QFO243" s="405"/>
      <c r="QFP243" s="277"/>
      <c r="QFQ243" s="277"/>
      <c r="QFR243" s="277"/>
      <c r="QFS243" s="277"/>
      <c r="QFT243" s="277"/>
      <c r="QFU243" s="277"/>
      <c r="QFV243" s="277"/>
      <c r="QFW243" s="277"/>
      <c r="QFX243" s="402"/>
      <c r="QFY243" s="404"/>
      <c r="QFZ243" s="49"/>
      <c r="QGA243" s="49"/>
      <c r="QGB243" s="49"/>
      <c r="QGC243" s="99"/>
      <c r="QGD243" s="98"/>
      <c r="QGE243" s="49"/>
      <c r="QGF243" s="405"/>
      <c r="QGG243" s="405"/>
      <c r="QGH243" s="277"/>
      <c r="QGI243" s="277"/>
      <c r="QGJ243" s="277"/>
      <c r="QGK243" s="277"/>
      <c r="QGL243" s="277"/>
      <c r="QGM243" s="277"/>
      <c r="QGN243" s="277"/>
      <c r="QGO243" s="277"/>
      <c r="QGP243" s="402"/>
      <c r="QGQ243" s="404"/>
      <c r="QGR243" s="49"/>
      <c r="QGS243" s="49"/>
      <c r="QGT243" s="49"/>
      <c r="QGU243" s="99"/>
      <c r="QGV243" s="98"/>
      <c r="QGW243" s="49"/>
      <c r="QGX243" s="405"/>
      <c r="QGY243" s="405"/>
      <c r="QGZ243" s="277"/>
      <c r="QHA243" s="277"/>
      <c r="QHB243" s="277"/>
      <c r="QHC243" s="277"/>
      <c r="QHD243" s="277"/>
      <c r="QHE243" s="277"/>
      <c r="QHF243" s="277"/>
      <c r="QHG243" s="277"/>
      <c r="QHH243" s="402"/>
      <c r="QHI243" s="404"/>
      <c r="QHJ243" s="49"/>
      <c r="QHK243" s="49"/>
      <c r="QHL243" s="49"/>
      <c r="QHM243" s="99"/>
      <c r="QHN243" s="98"/>
      <c r="QHO243" s="49"/>
      <c r="QHP243" s="405"/>
      <c r="QHQ243" s="405"/>
      <c r="QHR243" s="277"/>
      <c r="QHS243" s="277"/>
      <c r="QHT243" s="277"/>
      <c r="QHU243" s="277"/>
      <c r="QHV243" s="277"/>
      <c r="QHW243" s="277"/>
      <c r="QHX243" s="277"/>
      <c r="QHY243" s="277"/>
      <c r="QHZ243" s="402"/>
      <c r="QIA243" s="404"/>
      <c r="QIB243" s="49"/>
      <c r="QIC243" s="49"/>
      <c r="QID243" s="49"/>
      <c r="QIE243" s="99"/>
      <c r="QIF243" s="98"/>
      <c r="QIG243" s="49"/>
      <c r="QIH243" s="405"/>
      <c r="QII243" s="405"/>
      <c r="QIJ243" s="277"/>
      <c r="QIK243" s="277"/>
      <c r="QIL243" s="277"/>
      <c r="QIM243" s="277"/>
      <c r="QIN243" s="277"/>
      <c r="QIO243" s="277"/>
      <c r="QIP243" s="277"/>
      <c r="QIQ243" s="277"/>
      <c r="QIR243" s="402"/>
      <c r="QIS243" s="404"/>
      <c r="QIT243" s="49"/>
      <c r="QIU243" s="49"/>
      <c r="QIV243" s="49"/>
      <c r="QIW243" s="99"/>
      <c r="QIX243" s="98"/>
      <c r="QIY243" s="49"/>
      <c r="QIZ243" s="405"/>
      <c r="QJA243" s="405"/>
      <c r="QJB243" s="277"/>
      <c r="QJC243" s="277"/>
      <c r="QJD243" s="277"/>
      <c r="QJE243" s="277"/>
      <c r="QJF243" s="277"/>
      <c r="QJG243" s="277"/>
      <c r="QJH243" s="277"/>
      <c r="QJI243" s="277"/>
      <c r="QJJ243" s="402"/>
      <c r="QJK243" s="404"/>
      <c r="QJL243" s="49"/>
      <c r="QJM243" s="49"/>
      <c r="QJN243" s="49"/>
      <c r="QJO243" s="99"/>
      <c r="QJP243" s="98"/>
      <c r="QJQ243" s="49"/>
      <c r="QJR243" s="405"/>
      <c r="QJS243" s="405"/>
      <c r="QJT243" s="277"/>
      <c r="QJU243" s="277"/>
      <c r="QJV243" s="277"/>
      <c r="QJW243" s="277"/>
      <c r="QJX243" s="277"/>
      <c r="QJY243" s="277"/>
      <c r="QJZ243" s="277"/>
      <c r="QKA243" s="277"/>
      <c r="QKB243" s="402"/>
      <c r="QKC243" s="404"/>
      <c r="QKD243" s="49"/>
      <c r="QKE243" s="49"/>
      <c r="QKF243" s="49"/>
      <c r="QKG243" s="99"/>
      <c r="QKH243" s="98"/>
      <c r="QKI243" s="49"/>
      <c r="QKJ243" s="405"/>
      <c r="QKK243" s="405"/>
      <c r="QKL243" s="277"/>
      <c r="QKM243" s="277"/>
      <c r="QKN243" s="277"/>
      <c r="QKO243" s="277"/>
      <c r="QKP243" s="277"/>
      <c r="QKQ243" s="277"/>
      <c r="QKR243" s="277"/>
      <c r="QKS243" s="277"/>
      <c r="QKT243" s="402"/>
      <c r="QKU243" s="404"/>
      <c r="QKV243" s="49"/>
      <c r="QKW243" s="49"/>
      <c r="QKX243" s="49"/>
      <c r="QKY243" s="99"/>
      <c r="QKZ243" s="98"/>
      <c r="QLA243" s="49"/>
      <c r="QLB243" s="405"/>
      <c r="QLC243" s="405"/>
      <c r="QLD243" s="277"/>
      <c r="QLE243" s="277"/>
      <c r="QLF243" s="277"/>
      <c r="QLG243" s="277"/>
      <c r="QLH243" s="277"/>
      <c r="QLI243" s="277"/>
      <c r="QLJ243" s="277"/>
      <c r="QLK243" s="277"/>
      <c r="QLL243" s="402"/>
      <c r="QLM243" s="404"/>
      <c r="QLN243" s="49"/>
      <c r="QLO243" s="49"/>
      <c r="QLP243" s="49"/>
      <c r="QLQ243" s="99"/>
      <c r="QLR243" s="98"/>
      <c r="QLS243" s="49"/>
      <c r="QLT243" s="405"/>
      <c r="QLU243" s="405"/>
      <c r="QLV243" s="277"/>
      <c r="QLW243" s="277"/>
      <c r="QLX243" s="277"/>
      <c r="QLY243" s="277"/>
      <c r="QLZ243" s="277"/>
      <c r="QMA243" s="277"/>
      <c r="QMB243" s="277"/>
      <c r="QMC243" s="277"/>
      <c r="QMD243" s="402"/>
      <c r="QME243" s="404"/>
      <c r="QMF243" s="49"/>
      <c r="QMG243" s="49"/>
      <c r="QMH243" s="49"/>
      <c r="QMI243" s="99"/>
      <c r="QMJ243" s="98"/>
      <c r="QMK243" s="49"/>
      <c r="QML243" s="405"/>
      <c r="QMM243" s="405"/>
      <c r="QMN243" s="277"/>
      <c r="QMO243" s="277"/>
      <c r="QMP243" s="277"/>
      <c r="QMQ243" s="277"/>
      <c r="QMR243" s="277"/>
      <c r="QMS243" s="277"/>
      <c r="QMT243" s="277"/>
      <c r="QMU243" s="277"/>
      <c r="QMV243" s="402"/>
      <c r="QMW243" s="404"/>
      <c r="QMX243" s="49"/>
      <c r="QMY243" s="49"/>
      <c r="QMZ243" s="49"/>
      <c r="QNA243" s="99"/>
      <c r="QNB243" s="98"/>
      <c r="QNC243" s="49"/>
      <c r="QND243" s="405"/>
      <c r="QNE243" s="405"/>
      <c r="QNF243" s="277"/>
      <c r="QNG243" s="277"/>
      <c r="QNH243" s="277"/>
      <c r="QNI243" s="277"/>
      <c r="QNJ243" s="277"/>
      <c r="QNK243" s="277"/>
      <c r="QNL243" s="277"/>
      <c r="QNM243" s="277"/>
      <c r="QNN243" s="402"/>
      <c r="QNO243" s="404"/>
      <c r="QNP243" s="49"/>
      <c r="QNQ243" s="49"/>
      <c r="QNR243" s="49"/>
      <c r="QNS243" s="99"/>
      <c r="QNT243" s="98"/>
      <c r="QNU243" s="49"/>
      <c r="QNV243" s="405"/>
      <c r="QNW243" s="405"/>
      <c r="QNX243" s="277"/>
      <c r="QNY243" s="277"/>
      <c r="QNZ243" s="277"/>
      <c r="QOA243" s="277"/>
      <c r="QOB243" s="277"/>
      <c r="QOC243" s="277"/>
      <c r="QOD243" s="277"/>
      <c r="QOE243" s="277"/>
      <c r="QOF243" s="402"/>
      <c r="QOG243" s="404"/>
      <c r="QOH243" s="49"/>
      <c r="QOI243" s="49"/>
      <c r="QOJ243" s="49"/>
      <c r="QOK243" s="99"/>
      <c r="QOL243" s="98"/>
      <c r="QOM243" s="49"/>
      <c r="QON243" s="405"/>
      <c r="QOO243" s="405"/>
      <c r="QOP243" s="277"/>
      <c r="QOQ243" s="277"/>
      <c r="QOR243" s="277"/>
      <c r="QOS243" s="277"/>
      <c r="QOT243" s="277"/>
      <c r="QOU243" s="277"/>
      <c r="QOV243" s="277"/>
      <c r="QOW243" s="277"/>
      <c r="QOX243" s="402"/>
      <c r="QOY243" s="404"/>
      <c r="QOZ243" s="49"/>
      <c r="QPA243" s="49"/>
      <c r="QPB243" s="49"/>
      <c r="QPC243" s="99"/>
      <c r="QPD243" s="98"/>
      <c r="QPE243" s="49"/>
      <c r="QPF243" s="405"/>
      <c r="QPG243" s="405"/>
      <c r="QPH243" s="277"/>
      <c r="QPI243" s="277"/>
      <c r="QPJ243" s="277"/>
      <c r="QPK243" s="277"/>
      <c r="QPL243" s="277"/>
      <c r="QPM243" s="277"/>
      <c r="QPN243" s="277"/>
      <c r="QPO243" s="277"/>
      <c r="QPP243" s="402"/>
      <c r="QPQ243" s="404"/>
      <c r="QPR243" s="49"/>
      <c r="QPS243" s="49"/>
      <c r="QPT243" s="49"/>
      <c r="QPU243" s="99"/>
      <c r="QPV243" s="98"/>
      <c r="QPW243" s="49"/>
      <c r="QPX243" s="405"/>
      <c r="QPY243" s="405"/>
      <c r="QPZ243" s="277"/>
      <c r="QQA243" s="277"/>
      <c r="QQB243" s="277"/>
      <c r="QQC243" s="277"/>
      <c r="QQD243" s="277"/>
      <c r="QQE243" s="277"/>
      <c r="QQF243" s="277"/>
      <c r="QQG243" s="277"/>
      <c r="QQH243" s="402"/>
      <c r="QQI243" s="404"/>
      <c r="QQJ243" s="49"/>
      <c r="QQK243" s="49"/>
      <c r="QQL243" s="49"/>
      <c r="QQM243" s="99"/>
      <c r="QQN243" s="98"/>
      <c r="QQO243" s="49"/>
      <c r="QQP243" s="405"/>
      <c r="QQQ243" s="405"/>
      <c r="QQR243" s="277"/>
      <c r="QQS243" s="277"/>
      <c r="QQT243" s="277"/>
      <c r="QQU243" s="277"/>
      <c r="QQV243" s="277"/>
      <c r="QQW243" s="277"/>
      <c r="QQX243" s="277"/>
      <c r="QQY243" s="277"/>
      <c r="QQZ243" s="402"/>
      <c r="QRA243" s="404"/>
      <c r="QRB243" s="49"/>
      <c r="QRC243" s="49"/>
      <c r="QRD243" s="49"/>
      <c r="QRE243" s="99"/>
      <c r="QRF243" s="98"/>
      <c r="QRG243" s="49"/>
      <c r="QRH243" s="405"/>
      <c r="QRI243" s="405"/>
      <c r="QRJ243" s="277"/>
      <c r="QRK243" s="277"/>
      <c r="QRL243" s="277"/>
      <c r="QRM243" s="277"/>
      <c r="QRN243" s="277"/>
      <c r="QRO243" s="277"/>
      <c r="QRP243" s="277"/>
      <c r="QRQ243" s="277"/>
      <c r="QRR243" s="402"/>
      <c r="QRS243" s="404"/>
      <c r="QRT243" s="49"/>
      <c r="QRU243" s="49"/>
      <c r="QRV243" s="49"/>
      <c r="QRW243" s="99"/>
      <c r="QRX243" s="98"/>
      <c r="QRY243" s="49"/>
      <c r="QRZ243" s="405"/>
      <c r="QSA243" s="405"/>
      <c r="QSB243" s="277"/>
      <c r="QSC243" s="277"/>
      <c r="QSD243" s="277"/>
      <c r="QSE243" s="277"/>
      <c r="QSF243" s="277"/>
      <c r="QSG243" s="277"/>
      <c r="QSH243" s="277"/>
      <c r="QSI243" s="277"/>
      <c r="QSJ243" s="402"/>
      <c r="QSK243" s="404"/>
      <c r="QSL243" s="49"/>
      <c r="QSM243" s="49"/>
      <c r="QSN243" s="49"/>
      <c r="QSO243" s="99"/>
      <c r="QSP243" s="98"/>
      <c r="QSQ243" s="49"/>
      <c r="QSR243" s="405"/>
      <c r="QSS243" s="405"/>
      <c r="QST243" s="277"/>
      <c r="QSU243" s="277"/>
      <c r="QSV243" s="277"/>
      <c r="QSW243" s="277"/>
      <c r="QSX243" s="277"/>
      <c r="QSY243" s="277"/>
      <c r="QSZ243" s="277"/>
      <c r="QTA243" s="277"/>
      <c r="QTB243" s="402"/>
      <c r="QTC243" s="404"/>
      <c r="QTD243" s="49"/>
      <c r="QTE243" s="49"/>
      <c r="QTF243" s="49"/>
      <c r="QTG243" s="99"/>
      <c r="QTH243" s="98"/>
      <c r="QTI243" s="49"/>
      <c r="QTJ243" s="405"/>
      <c r="QTK243" s="405"/>
      <c r="QTL243" s="277"/>
      <c r="QTM243" s="277"/>
      <c r="QTN243" s="277"/>
      <c r="QTO243" s="277"/>
      <c r="QTP243" s="277"/>
      <c r="QTQ243" s="277"/>
      <c r="QTR243" s="277"/>
      <c r="QTS243" s="277"/>
      <c r="QTT243" s="402"/>
      <c r="QTU243" s="404"/>
      <c r="QTV243" s="49"/>
      <c r="QTW243" s="49"/>
      <c r="QTX243" s="49"/>
      <c r="QTY243" s="99"/>
      <c r="QTZ243" s="98"/>
      <c r="QUA243" s="49"/>
      <c r="QUB243" s="405"/>
      <c r="QUC243" s="405"/>
      <c r="QUD243" s="277"/>
      <c r="QUE243" s="277"/>
      <c r="QUF243" s="277"/>
      <c r="QUG243" s="277"/>
      <c r="QUH243" s="277"/>
      <c r="QUI243" s="277"/>
      <c r="QUJ243" s="277"/>
      <c r="QUK243" s="277"/>
      <c r="QUL243" s="402"/>
      <c r="QUM243" s="404"/>
      <c r="QUN243" s="49"/>
      <c r="QUO243" s="49"/>
      <c r="QUP243" s="49"/>
      <c r="QUQ243" s="99"/>
      <c r="QUR243" s="98"/>
      <c r="QUS243" s="49"/>
      <c r="QUT243" s="405"/>
      <c r="QUU243" s="405"/>
      <c r="QUV243" s="277"/>
      <c r="QUW243" s="277"/>
      <c r="QUX243" s="277"/>
      <c r="QUY243" s="277"/>
      <c r="QUZ243" s="277"/>
      <c r="QVA243" s="277"/>
      <c r="QVB243" s="277"/>
      <c r="QVC243" s="277"/>
      <c r="QVD243" s="402"/>
      <c r="QVE243" s="404"/>
      <c r="QVF243" s="49"/>
      <c r="QVG243" s="49"/>
      <c r="QVH243" s="49"/>
      <c r="QVI243" s="99"/>
      <c r="QVJ243" s="98"/>
      <c r="QVK243" s="49"/>
      <c r="QVL243" s="405"/>
      <c r="QVM243" s="405"/>
      <c r="QVN243" s="277"/>
      <c r="QVO243" s="277"/>
      <c r="QVP243" s="277"/>
      <c r="QVQ243" s="277"/>
      <c r="QVR243" s="277"/>
      <c r="QVS243" s="277"/>
      <c r="QVT243" s="277"/>
      <c r="QVU243" s="277"/>
      <c r="QVV243" s="402"/>
      <c r="QVW243" s="404"/>
      <c r="QVX243" s="49"/>
      <c r="QVY243" s="49"/>
      <c r="QVZ243" s="49"/>
      <c r="QWA243" s="99"/>
      <c r="QWB243" s="98"/>
      <c r="QWC243" s="49"/>
      <c r="QWD243" s="405"/>
      <c r="QWE243" s="405"/>
      <c r="QWF243" s="277"/>
      <c r="QWG243" s="277"/>
      <c r="QWH243" s="277"/>
      <c r="QWI243" s="277"/>
      <c r="QWJ243" s="277"/>
      <c r="QWK243" s="277"/>
      <c r="QWL243" s="277"/>
      <c r="QWM243" s="277"/>
      <c r="QWN243" s="402"/>
      <c r="QWO243" s="404"/>
      <c r="QWP243" s="49"/>
      <c r="QWQ243" s="49"/>
      <c r="QWR243" s="49"/>
      <c r="QWS243" s="99"/>
      <c r="QWT243" s="98"/>
      <c r="QWU243" s="49"/>
      <c r="QWV243" s="405"/>
      <c r="QWW243" s="405"/>
      <c r="QWX243" s="277"/>
      <c r="QWY243" s="277"/>
      <c r="QWZ243" s="277"/>
      <c r="QXA243" s="277"/>
      <c r="QXB243" s="277"/>
      <c r="QXC243" s="277"/>
      <c r="QXD243" s="277"/>
      <c r="QXE243" s="277"/>
      <c r="QXF243" s="402"/>
      <c r="QXG243" s="404"/>
      <c r="QXH243" s="49"/>
      <c r="QXI243" s="49"/>
      <c r="QXJ243" s="49"/>
      <c r="QXK243" s="99"/>
      <c r="QXL243" s="98"/>
      <c r="QXM243" s="49"/>
      <c r="QXN243" s="405"/>
      <c r="QXO243" s="405"/>
      <c r="QXP243" s="277"/>
      <c r="QXQ243" s="277"/>
      <c r="QXR243" s="277"/>
      <c r="QXS243" s="277"/>
      <c r="QXT243" s="277"/>
      <c r="QXU243" s="277"/>
      <c r="QXV243" s="277"/>
      <c r="QXW243" s="277"/>
      <c r="QXX243" s="402"/>
      <c r="QXY243" s="404"/>
      <c r="QXZ243" s="49"/>
      <c r="QYA243" s="49"/>
      <c r="QYB243" s="49"/>
      <c r="QYC243" s="99"/>
      <c r="QYD243" s="98"/>
      <c r="QYE243" s="49"/>
      <c r="QYF243" s="405"/>
      <c r="QYG243" s="405"/>
      <c r="QYH243" s="277"/>
      <c r="QYI243" s="277"/>
      <c r="QYJ243" s="277"/>
      <c r="QYK243" s="277"/>
      <c r="QYL243" s="277"/>
      <c r="QYM243" s="277"/>
      <c r="QYN243" s="277"/>
      <c r="QYO243" s="277"/>
      <c r="QYP243" s="402"/>
      <c r="QYQ243" s="404"/>
      <c r="QYR243" s="49"/>
      <c r="QYS243" s="49"/>
      <c r="QYT243" s="49"/>
      <c r="QYU243" s="99"/>
      <c r="QYV243" s="98"/>
      <c r="QYW243" s="49"/>
      <c r="QYX243" s="405"/>
      <c r="QYY243" s="405"/>
      <c r="QYZ243" s="277"/>
      <c r="QZA243" s="277"/>
      <c r="QZB243" s="277"/>
      <c r="QZC243" s="277"/>
      <c r="QZD243" s="277"/>
      <c r="QZE243" s="277"/>
      <c r="QZF243" s="277"/>
      <c r="QZG243" s="277"/>
      <c r="QZH243" s="402"/>
      <c r="QZI243" s="404"/>
      <c r="QZJ243" s="49"/>
      <c r="QZK243" s="49"/>
      <c r="QZL243" s="49"/>
      <c r="QZM243" s="99"/>
      <c r="QZN243" s="98"/>
      <c r="QZO243" s="49"/>
      <c r="QZP243" s="405"/>
      <c r="QZQ243" s="405"/>
      <c r="QZR243" s="277"/>
      <c r="QZS243" s="277"/>
      <c r="QZT243" s="277"/>
      <c r="QZU243" s="277"/>
      <c r="QZV243" s="277"/>
      <c r="QZW243" s="277"/>
      <c r="QZX243" s="277"/>
      <c r="QZY243" s="277"/>
      <c r="QZZ243" s="402"/>
      <c r="RAA243" s="404"/>
      <c r="RAB243" s="49"/>
      <c r="RAC243" s="49"/>
      <c r="RAD243" s="49"/>
      <c r="RAE243" s="99"/>
      <c r="RAF243" s="98"/>
      <c r="RAG243" s="49"/>
      <c r="RAH243" s="405"/>
      <c r="RAI243" s="405"/>
      <c r="RAJ243" s="277"/>
      <c r="RAK243" s="277"/>
      <c r="RAL243" s="277"/>
      <c r="RAM243" s="277"/>
      <c r="RAN243" s="277"/>
      <c r="RAO243" s="277"/>
      <c r="RAP243" s="277"/>
      <c r="RAQ243" s="277"/>
      <c r="RAR243" s="402"/>
      <c r="RAS243" s="404"/>
      <c r="RAT243" s="49"/>
      <c r="RAU243" s="49"/>
      <c r="RAV243" s="49"/>
      <c r="RAW243" s="99"/>
      <c r="RAX243" s="98"/>
      <c r="RAY243" s="49"/>
      <c r="RAZ243" s="405"/>
      <c r="RBA243" s="405"/>
      <c r="RBB243" s="277"/>
      <c r="RBC243" s="277"/>
      <c r="RBD243" s="277"/>
      <c r="RBE243" s="277"/>
      <c r="RBF243" s="277"/>
      <c r="RBG243" s="277"/>
      <c r="RBH243" s="277"/>
      <c r="RBI243" s="277"/>
      <c r="RBJ243" s="402"/>
      <c r="RBK243" s="404"/>
      <c r="RBL243" s="49"/>
      <c r="RBM243" s="49"/>
      <c r="RBN243" s="49"/>
      <c r="RBO243" s="99"/>
      <c r="RBP243" s="98"/>
      <c r="RBQ243" s="49"/>
      <c r="RBR243" s="405"/>
      <c r="RBS243" s="405"/>
      <c r="RBT243" s="277"/>
      <c r="RBU243" s="277"/>
      <c r="RBV243" s="277"/>
      <c r="RBW243" s="277"/>
      <c r="RBX243" s="277"/>
      <c r="RBY243" s="277"/>
      <c r="RBZ243" s="277"/>
      <c r="RCA243" s="277"/>
      <c r="RCB243" s="402"/>
      <c r="RCC243" s="404"/>
      <c r="RCD243" s="49"/>
      <c r="RCE243" s="49"/>
      <c r="RCF243" s="49"/>
      <c r="RCG243" s="99"/>
      <c r="RCH243" s="98"/>
      <c r="RCI243" s="49"/>
      <c r="RCJ243" s="405"/>
      <c r="RCK243" s="405"/>
      <c r="RCL243" s="277"/>
      <c r="RCM243" s="277"/>
      <c r="RCN243" s="277"/>
      <c r="RCO243" s="277"/>
      <c r="RCP243" s="277"/>
      <c r="RCQ243" s="277"/>
      <c r="RCR243" s="277"/>
      <c r="RCS243" s="277"/>
      <c r="RCT243" s="402"/>
      <c r="RCU243" s="404"/>
      <c r="RCV243" s="49"/>
      <c r="RCW243" s="49"/>
      <c r="RCX243" s="49"/>
      <c r="RCY243" s="99"/>
      <c r="RCZ243" s="98"/>
      <c r="RDA243" s="49"/>
      <c r="RDB243" s="405"/>
      <c r="RDC243" s="405"/>
      <c r="RDD243" s="277"/>
      <c r="RDE243" s="277"/>
      <c r="RDF243" s="277"/>
      <c r="RDG243" s="277"/>
      <c r="RDH243" s="277"/>
      <c r="RDI243" s="277"/>
      <c r="RDJ243" s="277"/>
      <c r="RDK243" s="277"/>
      <c r="RDL243" s="402"/>
      <c r="RDM243" s="404"/>
      <c r="RDN243" s="49"/>
      <c r="RDO243" s="49"/>
      <c r="RDP243" s="49"/>
      <c r="RDQ243" s="99"/>
      <c r="RDR243" s="98"/>
      <c r="RDS243" s="49"/>
      <c r="RDT243" s="405"/>
      <c r="RDU243" s="405"/>
      <c r="RDV243" s="277"/>
      <c r="RDW243" s="277"/>
      <c r="RDX243" s="277"/>
      <c r="RDY243" s="277"/>
      <c r="RDZ243" s="277"/>
      <c r="REA243" s="277"/>
      <c r="REB243" s="277"/>
      <c r="REC243" s="277"/>
      <c r="RED243" s="402"/>
      <c r="REE243" s="404"/>
      <c r="REF243" s="49"/>
      <c r="REG243" s="49"/>
      <c r="REH243" s="49"/>
      <c r="REI243" s="99"/>
      <c r="REJ243" s="98"/>
      <c r="REK243" s="49"/>
      <c r="REL243" s="405"/>
      <c r="REM243" s="405"/>
      <c r="REN243" s="277"/>
      <c r="REO243" s="277"/>
      <c r="REP243" s="277"/>
      <c r="REQ243" s="277"/>
      <c r="RER243" s="277"/>
      <c r="RES243" s="277"/>
      <c r="RET243" s="277"/>
      <c r="REU243" s="277"/>
      <c r="REV243" s="402"/>
      <c r="REW243" s="404"/>
      <c r="REX243" s="49"/>
      <c r="REY243" s="49"/>
      <c r="REZ243" s="49"/>
      <c r="RFA243" s="99"/>
      <c r="RFB243" s="98"/>
      <c r="RFC243" s="49"/>
      <c r="RFD243" s="405"/>
      <c r="RFE243" s="405"/>
      <c r="RFF243" s="277"/>
      <c r="RFG243" s="277"/>
      <c r="RFH243" s="277"/>
      <c r="RFI243" s="277"/>
      <c r="RFJ243" s="277"/>
      <c r="RFK243" s="277"/>
      <c r="RFL243" s="277"/>
      <c r="RFM243" s="277"/>
      <c r="RFN243" s="402"/>
      <c r="RFO243" s="404"/>
      <c r="RFP243" s="49"/>
      <c r="RFQ243" s="49"/>
      <c r="RFR243" s="49"/>
      <c r="RFS243" s="99"/>
      <c r="RFT243" s="98"/>
      <c r="RFU243" s="49"/>
      <c r="RFV243" s="405"/>
      <c r="RFW243" s="405"/>
      <c r="RFX243" s="277"/>
      <c r="RFY243" s="277"/>
      <c r="RFZ243" s="277"/>
      <c r="RGA243" s="277"/>
      <c r="RGB243" s="277"/>
      <c r="RGC243" s="277"/>
      <c r="RGD243" s="277"/>
      <c r="RGE243" s="277"/>
      <c r="RGF243" s="402"/>
      <c r="RGG243" s="404"/>
      <c r="RGH243" s="49"/>
      <c r="RGI243" s="49"/>
      <c r="RGJ243" s="49"/>
      <c r="RGK243" s="99"/>
      <c r="RGL243" s="98"/>
      <c r="RGM243" s="49"/>
      <c r="RGN243" s="405"/>
      <c r="RGO243" s="405"/>
      <c r="RGP243" s="277"/>
      <c r="RGQ243" s="277"/>
      <c r="RGR243" s="277"/>
      <c r="RGS243" s="277"/>
      <c r="RGT243" s="277"/>
      <c r="RGU243" s="277"/>
      <c r="RGV243" s="277"/>
      <c r="RGW243" s="277"/>
      <c r="RGX243" s="402"/>
      <c r="RGY243" s="404"/>
      <c r="RGZ243" s="49"/>
      <c r="RHA243" s="49"/>
      <c r="RHB243" s="49"/>
      <c r="RHC243" s="99"/>
      <c r="RHD243" s="98"/>
      <c r="RHE243" s="49"/>
      <c r="RHF243" s="405"/>
      <c r="RHG243" s="405"/>
      <c r="RHH243" s="277"/>
      <c r="RHI243" s="277"/>
      <c r="RHJ243" s="277"/>
      <c r="RHK243" s="277"/>
      <c r="RHL243" s="277"/>
      <c r="RHM243" s="277"/>
      <c r="RHN243" s="277"/>
      <c r="RHO243" s="277"/>
      <c r="RHP243" s="402"/>
      <c r="RHQ243" s="404"/>
      <c r="RHR243" s="49"/>
      <c r="RHS243" s="49"/>
      <c r="RHT243" s="49"/>
      <c r="RHU243" s="99"/>
      <c r="RHV243" s="98"/>
      <c r="RHW243" s="49"/>
      <c r="RHX243" s="405"/>
      <c r="RHY243" s="405"/>
      <c r="RHZ243" s="277"/>
      <c r="RIA243" s="277"/>
      <c r="RIB243" s="277"/>
      <c r="RIC243" s="277"/>
      <c r="RID243" s="277"/>
      <c r="RIE243" s="277"/>
      <c r="RIF243" s="277"/>
      <c r="RIG243" s="277"/>
      <c r="RIH243" s="402"/>
      <c r="RII243" s="404"/>
      <c r="RIJ243" s="49"/>
      <c r="RIK243" s="49"/>
      <c r="RIL243" s="49"/>
      <c r="RIM243" s="99"/>
      <c r="RIN243" s="98"/>
      <c r="RIO243" s="49"/>
      <c r="RIP243" s="405"/>
      <c r="RIQ243" s="405"/>
      <c r="RIR243" s="277"/>
      <c r="RIS243" s="277"/>
      <c r="RIT243" s="277"/>
      <c r="RIU243" s="277"/>
      <c r="RIV243" s="277"/>
      <c r="RIW243" s="277"/>
      <c r="RIX243" s="277"/>
      <c r="RIY243" s="277"/>
      <c r="RIZ243" s="402"/>
      <c r="RJA243" s="404"/>
      <c r="RJB243" s="49"/>
      <c r="RJC243" s="49"/>
      <c r="RJD243" s="49"/>
      <c r="RJE243" s="99"/>
      <c r="RJF243" s="98"/>
      <c r="RJG243" s="49"/>
      <c r="RJH243" s="405"/>
      <c r="RJI243" s="405"/>
      <c r="RJJ243" s="277"/>
      <c r="RJK243" s="277"/>
      <c r="RJL243" s="277"/>
      <c r="RJM243" s="277"/>
      <c r="RJN243" s="277"/>
      <c r="RJO243" s="277"/>
      <c r="RJP243" s="277"/>
      <c r="RJQ243" s="277"/>
      <c r="RJR243" s="402"/>
      <c r="RJS243" s="404"/>
      <c r="RJT243" s="49"/>
      <c r="RJU243" s="49"/>
      <c r="RJV243" s="49"/>
      <c r="RJW243" s="99"/>
      <c r="RJX243" s="98"/>
      <c r="RJY243" s="49"/>
      <c r="RJZ243" s="405"/>
      <c r="RKA243" s="405"/>
      <c r="RKB243" s="277"/>
      <c r="RKC243" s="277"/>
      <c r="RKD243" s="277"/>
      <c r="RKE243" s="277"/>
      <c r="RKF243" s="277"/>
      <c r="RKG243" s="277"/>
      <c r="RKH243" s="277"/>
      <c r="RKI243" s="277"/>
      <c r="RKJ243" s="402"/>
      <c r="RKK243" s="404"/>
      <c r="RKL243" s="49"/>
      <c r="RKM243" s="49"/>
      <c r="RKN243" s="49"/>
      <c r="RKO243" s="99"/>
      <c r="RKP243" s="98"/>
      <c r="RKQ243" s="49"/>
      <c r="RKR243" s="405"/>
      <c r="RKS243" s="405"/>
      <c r="RKT243" s="277"/>
      <c r="RKU243" s="277"/>
      <c r="RKV243" s="277"/>
      <c r="RKW243" s="277"/>
      <c r="RKX243" s="277"/>
      <c r="RKY243" s="277"/>
      <c r="RKZ243" s="277"/>
      <c r="RLA243" s="277"/>
      <c r="RLB243" s="402"/>
      <c r="RLC243" s="404"/>
      <c r="RLD243" s="49"/>
      <c r="RLE243" s="49"/>
      <c r="RLF243" s="49"/>
      <c r="RLG243" s="99"/>
      <c r="RLH243" s="98"/>
      <c r="RLI243" s="49"/>
      <c r="RLJ243" s="405"/>
      <c r="RLK243" s="405"/>
      <c r="RLL243" s="277"/>
      <c r="RLM243" s="277"/>
      <c r="RLN243" s="277"/>
      <c r="RLO243" s="277"/>
      <c r="RLP243" s="277"/>
      <c r="RLQ243" s="277"/>
      <c r="RLR243" s="277"/>
      <c r="RLS243" s="277"/>
      <c r="RLT243" s="402"/>
      <c r="RLU243" s="404"/>
      <c r="RLV243" s="49"/>
      <c r="RLW243" s="49"/>
      <c r="RLX243" s="49"/>
      <c r="RLY243" s="99"/>
      <c r="RLZ243" s="98"/>
      <c r="RMA243" s="49"/>
      <c r="RMB243" s="405"/>
      <c r="RMC243" s="405"/>
      <c r="RMD243" s="277"/>
      <c r="RME243" s="277"/>
      <c r="RMF243" s="277"/>
      <c r="RMG243" s="277"/>
      <c r="RMH243" s="277"/>
      <c r="RMI243" s="277"/>
      <c r="RMJ243" s="277"/>
      <c r="RMK243" s="277"/>
      <c r="RML243" s="402"/>
      <c r="RMM243" s="404"/>
      <c r="RMN243" s="49"/>
      <c r="RMO243" s="49"/>
      <c r="RMP243" s="49"/>
      <c r="RMQ243" s="99"/>
      <c r="RMR243" s="98"/>
      <c r="RMS243" s="49"/>
      <c r="RMT243" s="405"/>
      <c r="RMU243" s="405"/>
      <c r="RMV243" s="277"/>
      <c r="RMW243" s="277"/>
      <c r="RMX243" s="277"/>
      <c r="RMY243" s="277"/>
      <c r="RMZ243" s="277"/>
      <c r="RNA243" s="277"/>
      <c r="RNB243" s="277"/>
      <c r="RNC243" s="277"/>
      <c r="RND243" s="402"/>
      <c r="RNE243" s="404"/>
      <c r="RNF243" s="49"/>
      <c r="RNG243" s="49"/>
      <c r="RNH243" s="49"/>
      <c r="RNI243" s="99"/>
      <c r="RNJ243" s="98"/>
      <c r="RNK243" s="49"/>
      <c r="RNL243" s="405"/>
      <c r="RNM243" s="405"/>
      <c r="RNN243" s="277"/>
      <c r="RNO243" s="277"/>
      <c r="RNP243" s="277"/>
      <c r="RNQ243" s="277"/>
      <c r="RNR243" s="277"/>
      <c r="RNS243" s="277"/>
      <c r="RNT243" s="277"/>
      <c r="RNU243" s="277"/>
      <c r="RNV243" s="402"/>
      <c r="RNW243" s="404"/>
      <c r="RNX243" s="49"/>
      <c r="RNY243" s="49"/>
      <c r="RNZ243" s="49"/>
      <c r="ROA243" s="99"/>
      <c r="ROB243" s="98"/>
      <c r="ROC243" s="49"/>
      <c r="ROD243" s="405"/>
      <c r="ROE243" s="405"/>
      <c r="ROF243" s="277"/>
      <c r="ROG243" s="277"/>
      <c r="ROH243" s="277"/>
      <c r="ROI243" s="277"/>
      <c r="ROJ243" s="277"/>
      <c r="ROK243" s="277"/>
      <c r="ROL243" s="277"/>
      <c r="ROM243" s="277"/>
      <c r="RON243" s="402"/>
      <c r="ROO243" s="404"/>
      <c r="ROP243" s="49"/>
      <c r="ROQ243" s="49"/>
      <c r="ROR243" s="49"/>
      <c r="ROS243" s="99"/>
      <c r="ROT243" s="98"/>
      <c r="ROU243" s="49"/>
      <c r="ROV243" s="405"/>
      <c r="ROW243" s="405"/>
      <c r="ROX243" s="277"/>
      <c r="ROY243" s="277"/>
      <c r="ROZ243" s="277"/>
      <c r="RPA243" s="277"/>
      <c r="RPB243" s="277"/>
      <c r="RPC243" s="277"/>
      <c r="RPD243" s="277"/>
      <c r="RPE243" s="277"/>
      <c r="RPF243" s="402"/>
      <c r="RPG243" s="404"/>
      <c r="RPH243" s="49"/>
      <c r="RPI243" s="49"/>
      <c r="RPJ243" s="49"/>
      <c r="RPK243" s="99"/>
      <c r="RPL243" s="98"/>
      <c r="RPM243" s="49"/>
      <c r="RPN243" s="405"/>
      <c r="RPO243" s="405"/>
      <c r="RPP243" s="277"/>
      <c r="RPQ243" s="277"/>
      <c r="RPR243" s="277"/>
      <c r="RPS243" s="277"/>
      <c r="RPT243" s="277"/>
      <c r="RPU243" s="277"/>
      <c r="RPV243" s="277"/>
      <c r="RPW243" s="277"/>
      <c r="RPX243" s="402"/>
      <c r="RPY243" s="404"/>
      <c r="RPZ243" s="49"/>
      <c r="RQA243" s="49"/>
      <c r="RQB243" s="49"/>
      <c r="RQC243" s="99"/>
      <c r="RQD243" s="98"/>
      <c r="RQE243" s="49"/>
      <c r="RQF243" s="405"/>
      <c r="RQG243" s="405"/>
      <c r="RQH243" s="277"/>
      <c r="RQI243" s="277"/>
      <c r="RQJ243" s="277"/>
      <c r="RQK243" s="277"/>
      <c r="RQL243" s="277"/>
      <c r="RQM243" s="277"/>
      <c r="RQN243" s="277"/>
      <c r="RQO243" s="277"/>
      <c r="RQP243" s="402"/>
      <c r="RQQ243" s="404"/>
      <c r="RQR243" s="49"/>
      <c r="RQS243" s="49"/>
      <c r="RQT243" s="49"/>
      <c r="RQU243" s="99"/>
      <c r="RQV243" s="98"/>
      <c r="RQW243" s="49"/>
      <c r="RQX243" s="405"/>
      <c r="RQY243" s="405"/>
      <c r="RQZ243" s="277"/>
      <c r="RRA243" s="277"/>
      <c r="RRB243" s="277"/>
      <c r="RRC243" s="277"/>
      <c r="RRD243" s="277"/>
      <c r="RRE243" s="277"/>
      <c r="RRF243" s="277"/>
      <c r="RRG243" s="277"/>
      <c r="RRH243" s="402"/>
      <c r="RRI243" s="404"/>
      <c r="RRJ243" s="49"/>
      <c r="RRK243" s="49"/>
      <c r="RRL243" s="49"/>
      <c r="RRM243" s="99"/>
      <c r="RRN243" s="98"/>
      <c r="RRO243" s="49"/>
      <c r="RRP243" s="405"/>
      <c r="RRQ243" s="405"/>
      <c r="RRR243" s="277"/>
      <c r="RRS243" s="277"/>
      <c r="RRT243" s="277"/>
      <c r="RRU243" s="277"/>
      <c r="RRV243" s="277"/>
      <c r="RRW243" s="277"/>
      <c r="RRX243" s="277"/>
      <c r="RRY243" s="277"/>
      <c r="RRZ243" s="402"/>
      <c r="RSA243" s="404"/>
      <c r="RSB243" s="49"/>
      <c r="RSC243" s="49"/>
      <c r="RSD243" s="49"/>
      <c r="RSE243" s="99"/>
      <c r="RSF243" s="98"/>
      <c r="RSG243" s="49"/>
      <c r="RSH243" s="405"/>
      <c r="RSI243" s="405"/>
      <c r="RSJ243" s="277"/>
      <c r="RSK243" s="277"/>
      <c r="RSL243" s="277"/>
      <c r="RSM243" s="277"/>
      <c r="RSN243" s="277"/>
      <c r="RSO243" s="277"/>
      <c r="RSP243" s="277"/>
      <c r="RSQ243" s="277"/>
      <c r="RSR243" s="402"/>
      <c r="RSS243" s="404"/>
      <c r="RST243" s="49"/>
      <c r="RSU243" s="49"/>
      <c r="RSV243" s="49"/>
      <c r="RSW243" s="99"/>
      <c r="RSX243" s="98"/>
      <c r="RSY243" s="49"/>
      <c r="RSZ243" s="405"/>
      <c r="RTA243" s="405"/>
      <c r="RTB243" s="277"/>
      <c r="RTC243" s="277"/>
      <c r="RTD243" s="277"/>
      <c r="RTE243" s="277"/>
      <c r="RTF243" s="277"/>
      <c r="RTG243" s="277"/>
      <c r="RTH243" s="277"/>
      <c r="RTI243" s="277"/>
      <c r="RTJ243" s="402"/>
      <c r="RTK243" s="404"/>
      <c r="RTL243" s="49"/>
      <c r="RTM243" s="49"/>
      <c r="RTN243" s="49"/>
      <c r="RTO243" s="99"/>
      <c r="RTP243" s="98"/>
      <c r="RTQ243" s="49"/>
      <c r="RTR243" s="405"/>
      <c r="RTS243" s="405"/>
      <c r="RTT243" s="277"/>
      <c r="RTU243" s="277"/>
      <c r="RTV243" s="277"/>
      <c r="RTW243" s="277"/>
      <c r="RTX243" s="277"/>
      <c r="RTY243" s="277"/>
      <c r="RTZ243" s="277"/>
      <c r="RUA243" s="277"/>
      <c r="RUB243" s="402"/>
      <c r="RUC243" s="404"/>
      <c r="RUD243" s="49"/>
      <c r="RUE243" s="49"/>
      <c r="RUF243" s="49"/>
      <c r="RUG243" s="99"/>
      <c r="RUH243" s="98"/>
      <c r="RUI243" s="49"/>
      <c r="RUJ243" s="405"/>
      <c r="RUK243" s="405"/>
      <c r="RUL243" s="277"/>
      <c r="RUM243" s="277"/>
      <c r="RUN243" s="277"/>
      <c r="RUO243" s="277"/>
      <c r="RUP243" s="277"/>
      <c r="RUQ243" s="277"/>
      <c r="RUR243" s="277"/>
      <c r="RUS243" s="277"/>
      <c r="RUT243" s="402"/>
      <c r="RUU243" s="404"/>
      <c r="RUV243" s="49"/>
      <c r="RUW243" s="49"/>
      <c r="RUX243" s="49"/>
      <c r="RUY243" s="99"/>
      <c r="RUZ243" s="98"/>
      <c r="RVA243" s="49"/>
      <c r="RVB243" s="405"/>
      <c r="RVC243" s="405"/>
      <c r="RVD243" s="277"/>
      <c r="RVE243" s="277"/>
      <c r="RVF243" s="277"/>
      <c r="RVG243" s="277"/>
      <c r="RVH243" s="277"/>
      <c r="RVI243" s="277"/>
      <c r="RVJ243" s="277"/>
      <c r="RVK243" s="277"/>
      <c r="RVL243" s="402"/>
      <c r="RVM243" s="404"/>
      <c r="RVN243" s="49"/>
      <c r="RVO243" s="49"/>
      <c r="RVP243" s="49"/>
      <c r="RVQ243" s="99"/>
      <c r="RVR243" s="98"/>
      <c r="RVS243" s="49"/>
      <c r="RVT243" s="405"/>
      <c r="RVU243" s="405"/>
      <c r="RVV243" s="277"/>
      <c r="RVW243" s="277"/>
      <c r="RVX243" s="277"/>
      <c r="RVY243" s="277"/>
      <c r="RVZ243" s="277"/>
      <c r="RWA243" s="277"/>
      <c r="RWB243" s="277"/>
      <c r="RWC243" s="277"/>
      <c r="RWD243" s="402"/>
      <c r="RWE243" s="404"/>
      <c r="RWF243" s="49"/>
      <c r="RWG243" s="49"/>
      <c r="RWH243" s="49"/>
      <c r="RWI243" s="99"/>
      <c r="RWJ243" s="98"/>
      <c r="RWK243" s="49"/>
      <c r="RWL243" s="405"/>
      <c r="RWM243" s="405"/>
      <c r="RWN243" s="277"/>
      <c r="RWO243" s="277"/>
      <c r="RWP243" s="277"/>
      <c r="RWQ243" s="277"/>
      <c r="RWR243" s="277"/>
      <c r="RWS243" s="277"/>
      <c r="RWT243" s="277"/>
      <c r="RWU243" s="277"/>
      <c r="RWV243" s="402"/>
      <c r="RWW243" s="404"/>
      <c r="RWX243" s="49"/>
      <c r="RWY243" s="49"/>
      <c r="RWZ243" s="49"/>
      <c r="RXA243" s="99"/>
      <c r="RXB243" s="98"/>
      <c r="RXC243" s="49"/>
      <c r="RXD243" s="405"/>
      <c r="RXE243" s="405"/>
      <c r="RXF243" s="277"/>
      <c r="RXG243" s="277"/>
      <c r="RXH243" s="277"/>
      <c r="RXI243" s="277"/>
      <c r="RXJ243" s="277"/>
      <c r="RXK243" s="277"/>
      <c r="RXL243" s="277"/>
      <c r="RXM243" s="277"/>
      <c r="RXN243" s="402"/>
      <c r="RXO243" s="404"/>
      <c r="RXP243" s="49"/>
      <c r="RXQ243" s="49"/>
      <c r="RXR243" s="49"/>
      <c r="RXS243" s="99"/>
      <c r="RXT243" s="98"/>
      <c r="RXU243" s="49"/>
      <c r="RXV243" s="405"/>
      <c r="RXW243" s="405"/>
      <c r="RXX243" s="277"/>
      <c r="RXY243" s="277"/>
      <c r="RXZ243" s="277"/>
      <c r="RYA243" s="277"/>
      <c r="RYB243" s="277"/>
      <c r="RYC243" s="277"/>
      <c r="RYD243" s="277"/>
      <c r="RYE243" s="277"/>
      <c r="RYF243" s="402"/>
      <c r="RYG243" s="404"/>
      <c r="RYH243" s="49"/>
      <c r="RYI243" s="49"/>
      <c r="RYJ243" s="49"/>
      <c r="RYK243" s="99"/>
      <c r="RYL243" s="98"/>
      <c r="RYM243" s="49"/>
      <c r="RYN243" s="405"/>
      <c r="RYO243" s="405"/>
      <c r="RYP243" s="277"/>
      <c r="RYQ243" s="277"/>
      <c r="RYR243" s="277"/>
      <c r="RYS243" s="277"/>
      <c r="RYT243" s="277"/>
      <c r="RYU243" s="277"/>
      <c r="RYV243" s="277"/>
      <c r="RYW243" s="277"/>
      <c r="RYX243" s="402"/>
      <c r="RYY243" s="404"/>
      <c r="RYZ243" s="49"/>
      <c r="RZA243" s="49"/>
      <c r="RZB243" s="49"/>
      <c r="RZC243" s="99"/>
      <c r="RZD243" s="98"/>
      <c r="RZE243" s="49"/>
      <c r="RZF243" s="405"/>
      <c r="RZG243" s="405"/>
      <c r="RZH243" s="277"/>
      <c r="RZI243" s="277"/>
      <c r="RZJ243" s="277"/>
      <c r="RZK243" s="277"/>
      <c r="RZL243" s="277"/>
      <c r="RZM243" s="277"/>
      <c r="RZN243" s="277"/>
      <c r="RZO243" s="277"/>
      <c r="RZP243" s="402"/>
      <c r="RZQ243" s="404"/>
      <c r="RZR243" s="49"/>
      <c r="RZS243" s="49"/>
      <c r="RZT243" s="49"/>
      <c r="RZU243" s="99"/>
      <c r="RZV243" s="98"/>
      <c r="RZW243" s="49"/>
      <c r="RZX243" s="405"/>
      <c r="RZY243" s="405"/>
      <c r="RZZ243" s="277"/>
      <c r="SAA243" s="277"/>
      <c r="SAB243" s="277"/>
      <c r="SAC243" s="277"/>
      <c r="SAD243" s="277"/>
      <c r="SAE243" s="277"/>
      <c r="SAF243" s="277"/>
      <c r="SAG243" s="277"/>
      <c r="SAH243" s="402"/>
      <c r="SAI243" s="404"/>
      <c r="SAJ243" s="49"/>
      <c r="SAK243" s="49"/>
      <c r="SAL243" s="49"/>
      <c r="SAM243" s="99"/>
      <c r="SAN243" s="98"/>
      <c r="SAO243" s="49"/>
      <c r="SAP243" s="405"/>
      <c r="SAQ243" s="405"/>
      <c r="SAR243" s="277"/>
      <c r="SAS243" s="277"/>
      <c r="SAT243" s="277"/>
      <c r="SAU243" s="277"/>
      <c r="SAV243" s="277"/>
      <c r="SAW243" s="277"/>
      <c r="SAX243" s="277"/>
      <c r="SAY243" s="277"/>
      <c r="SAZ243" s="402"/>
      <c r="SBA243" s="404"/>
      <c r="SBB243" s="49"/>
      <c r="SBC243" s="49"/>
      <c r="SBD243" s="49"/>
      <c r="SBE243" s="99"/>
      <c r="SBF243" s="98"/>
      <c r="SBG243" s="49"/>
      <c r="SBH243" s="405"/>
      <c r="SBI243" s="405"/>
      <c r="SBJ243" s="277"/>
      <c r="SBK243" s="277"/>
      <c r="SBL243" s="277"/>
      <c r="SBM243" s="277"/>
      <c r="SBN243" s="277"/>
      <c r="SBO243" s="277"/>
      <c r="SBP243" s="277"/>
      <c r="SBQ243" s="277"/>
      <c r="SBR243" s="402"/>
      <c r="SBS243" s="404"/>
      <c r="SBT243" s="49"/>
      <c r="SBU243" s="49"/>
      <c r="SBV243" s="49"/>
      <c r="SBW243" s="99"/>
      <c r="SBX243" s="98"/>
      <c r="SBY243" s="49"/>
      <c r="SBZ243" s="405"/>
      <c r="SCA243" s="405"/>
      <c r="SCB243" s="277"/>
      <c r="SCC243" s="277"/>
      <c r="SCD243" s="277"/>
      <c r="SCE243" s="277"/>
      <c r="SCF243" s="277"/>
      <c r="SCG243" s="277"/>
      <c r="SCH243" s="277"/>
      <c r="SCI243" s="277"/>
      <c r="SCJ243" s="402"/>
      <c r="SCK243" s="404"/>
      <c r="SCL243" s="49"/>
      <c r="SCM243" s="49"/>
      <c r="SCN243" s="49"/>
      <c r="SCO243" s="99"/>
      <c r="SCP243" s="98"/>
      <c r="SCQ243" s="49"/>
      <c r="SCR243" s="405"/>
      <c r="SCS243" s="405"/>
      <c r="SCT243" s="277"/>
      <c r="SCU243" s="277"/>
      <c r="SCV243" s="277"/>
      <c r="SCW243" s="277"/>
      <c r="SCX243" s="277"/>
      <c r="SCY243" s="277"/>
      <c r="SCZ243" s="277"/>
      <c r="SDA243" s="277"/>
      <c r="SDB243" s="402"/>
      <c r="SDC243" s="404"/>
      <c r="SDD243" s="49"/>
      <c r="SDE243" s="49"/>
      <c r="SDF243" s="49"/>
      <c r="SDG243" s="99"/>
      <c r="SDH243" s="98"/>
      <c r="SDI243" s="49"/>
      <c r="SDJ243" s="405"/>
      <c r="SDK243" s="405"/>
      <c r="SDL243" s="277"/>
      <c r="SDM243" s="277"/>
      <c r="SDN243" s="277"/>
      <c r="SDO243" s="277"/>
      <c r="SDP243" s="277"/>
      <c r="SDQ243" s="277"/>
      <c r="SDR243" s="277"/>
      <c r="SDS243" s="277"/>
      <c r="SDT243" s="402"/>
      <c r="SDU243" s="404"/>
      <c r="SDV243" s="49"/>
      <c r="SDW243" s="49"/>
      <c r="SDX243" s="49"/>
      <c r="SDY243" s="99"/>
      <c r="SDZ243" s="98"/>
      <c r="SEA243" s="49"/>
      <c r="SEB243" s="405"/>
      <c r="SEC243" s="405"/>
      <c r="SED243" s="277"/>
      <c r="SEE243" s="277"/>
      <c r="SEF243" s="277"/>
      <c r="SEG243" s="277"/>
      <c r="SEH243" s="277"/>
      <c r="SEI243" s="277"/>
      <c r="SEJ243" s="277"/>
      <c r="SEK243" s="277"/>
      <c r="SEL243" s="402"/>
      <c r="SEM243" s="404"/>
      <c r="SEN243" s="49"/>
      <c r="SEO243" s="49"/>
      <c r="SEP243" s="49"/>
      <c r="SEQ243" s="99"/>
      <c r="SER243" s="98"/>
      <c r="SES243" s="49"/>
      <c r="SET243" s="405"/>
      <c r="SEU243" s="405"/>
      <c r="SEV243" s="277"/>
      <c r="SEW243" s="277"/>
      <c r="SEX243" s="277"/>
      <c r="SEY243" s="277"/>
      <c r="SEZ243" s="277"/>
      <c r="SFA243" s="277"/>
      <c r="SFB243" s="277"/>
      <c r="SFC243" s="277"/>
      <c r="SFD243" s="402"/>
      <c r="SFE243" s="404"/>
      <c r="SFF243" s="49"/>
      <c r="SFG243" s="49"/>
      <c r="SFH243" s="49"/>
      <c r="SFI243" s="99"/>
      <c r="SFJ243" s="98"/>
      <c r="SFK243" s="49"/>
      <c r="SFL243" s="405"/>
      <c r="SFM243" s="405"/>
      <c r="SFN243" s="277"/>
      <c r="SFO243" s="277"/>
      <c r="SFP243" s="277"/>
      <c r="SFQ243" s="277"/>
      <c r="SFR243" s="277"/>
      <c r="SFS243" s="277"/>
      <c r="SFT243" s="277"/>
      <c r="SFU243" s="277"/>
      <c r="SFV243" s="402"/>
      <c r="SFW243" s="404"/>
      <c r="SFX243" s="49"/>
      <c r="SFY243" s="49"/>
      <c r="SFZ243" s="49"/>
      <c r="SGA243" s="99"/>
      <c r="SGB243" s="98"/>
      <c r="SGC243" s="49"/>
      <c r="SGD243" s="405"/>
      <c r="SGE243" s="405"/>
      <c r="SGF243" s="277"/>
      <c r="SGG243" s="277"/>
      <c r="SGH243" s="277"/>
      <c r="SGI243" s="277"/>
      <c r="SGJ243" s="277"/>
      <c r="SGK243" s="277"/>
      <c r="SGL243" s="277"/>
      <c r="SGM243" s="277"/>
      <c r="SGN243" s="402"/>
      <c r="SGO243" s="404"/>
      <c r="SGP243" s="49"/>
      <c r="SGQ243" s="49"/>
      <c r="SGR243" s="49"/>
      <c r="SGS243" s="99"/>
      <c r="SGT243" s="98"/>
      <c r="SGU243" s="49"/>
      <c r="SGV243" s="405"/>
      <c r="SGW243" s="405"/>
      <c r="SGX243" s="277"/>
      <c r="SGY243" s="277"/>
      <c r="SGZ243" s="277"/>
      <c r="SHA243" s="277"/>
      <c r="SHB243" s="277"/>
      <c r="SHC243" s="277"/>
      <c r="SHD243" s="277"/>
      <c r="SHE243" s="277"/>
      <c r="SHF243" s="402"/>
      <c r="SHG243" s="404"/>
      <c r="SHH243" s="49"/>
      <c r="SHI243" s="49"/>
      <c r="SHJ243" s="49"/>
      <c r="SHK243" s="99"/>
      <c r="SHL243" s="98"/>
      <c r="SHM243" s="49"/>
      <c r="SHN243" s="405"/>
      <c r="SHO243" s="405"/>
      <c r="SHP243" s="277"/>
      <c r="SHQ243" s="277"/>
      <c r="SHR243" s="277"/>
      <c r="SHS243" s="277"/>
      <c r="SHT243" s="277"/>
      <c r="SHU243" s="277"/>
      <c r="SHV243" s="277"/>
      <c r="SHW243" s="277"/>
      <c r="SHX243" s="402"/>
      <c r="SHY243" s="404"/>
      <c r="SHZ243" s="49"/>
      <c r="SIA243" s="49"/>
      <c r="SIB243" s="49"/>
      <c r="SIC243" s="99"/>
      <c r="SID243" s="98"/>
      <c r="SIE243" s="49"/>
      <c r="SIF243" s="405"/>
      <c r="SIG243" s="405"/>
      <c r="SIH243" s="277"/>
      <c r="SII243" s="277"/>
      <c r="SIJ243" s="277"/>
      <c r="SIK243" s="277"/>
      <c r="SIL243" s="277"/>
      <c r="SIM243" s="277"/>
      <c r="SIN243" s="277"/>
      <c r="SIO243" s="277"/>
      <c r="SIP243" s="402"/>
      <c r="SIQ243" s="404"/>
      <c r="SIR243" s="49"/>
      <c r="SIS243" s="49"/>
      <c r="SIT243" s="49"/>
      <c r="SIU243" s="99"/>
      <c r="SIV243" s="98"/>
      <c r="SIW243" s="49"/>
      <c r="SIX243" s="405"/>
      <c r="SIY243" s="405"/>
      <c r="SIZ243" s="277"/>
      <c r="SJA243" s="277"/>
      <c r="SJB243" s="277"/>
      <c r="SJC243" s="277"/>
      <c r="SJD243" s="277"/>
      <c r="SJE243" s="277"/>
      <c r="SJF243" s="277"/>
      <c r="SJG243" s="277"/>
      <c r="SJH243" s="402"/>
      <c r="SJI243" s="404"/>
      <c r="SJJ243" s="49"/>
      <c r="SJK243" s="49"/>
      <c r="SJL243" s="49"/>
      <c r="SJM243" s="99"/>
      <c r="SJN243" s="98"/>
      <c r="SJO243" s="49"/>
      <c r="SJP243" s="405"/>
      <c r="SJQ243" s="405"/>
      <c r="SJR243" s="277"/>
      <c r="SJS243" s="277"/>
      <c r="SJT243" s="277"/>
      <c r="SJU243" s="277"/>
      <c r="SJV243" s="277"/>
      <c r="SJW243" s="277"/>
      <c r="SJX243" s="277"/>
      <c r="SJY243" s="277"/>
      <c r="SJZ243" s="402"/>
      <c r="SKA243" s="404"/>
      <c r="SKB243" s="49"/>
      <c r="SKC243" s="49"/>
      <c r="SKD243" s="49"/>
      <c r="SKE243" s="99"/>
      <c r="SKF243" s="98"/>
      <c r="SKG243" s="49"/>
      <c r="SKH243" s="405"/>
      <c r="SKI243" s="405"/>
      <c r="SKJ243" s="277"/>
      <c r="SKK243" s="277"/>
      <c r="SKL243" s="277"/>
      <c r="SKM243" s="277"/>
      <c r="SKN243" s="277"/>
      <c r="SKO243" s="277"/>
      <c r="SKP243" s="277"/>
      <c r="SKQ243" s="277"/>
      <c r="SKR243" s="402"/>
      <c r="SKS243" s="404"/>
      <c r="SKT243" s="49"/>
      <c r="SKU243" s="49"/>
      <c r="SKV243" s="49"/>
      <c r="SKW243" s="99"/>
      <c r="SKX243" s="98"/>
      <c r="SKY243" s="49"/>
      <c r="SKZ243" s="405"/>
      <c r="SLA243" s="405"/>
      <c r="SLB243" s="277"/>
      <c r="SLC243" s="277"/>
      <c r="SLD243" s="277"/>
      <c r="SLE243" s="277"/>
      <c r="SLF243" s="277"/>
      <c r="SLG243" s="277"/>
      <c r="SLH243" s="277"/>
      <c r="SLI243" s="277"/>
      <c r="SLJ243" s="402"/>
      <c r="SLK243" s="404"/>
      <c r="SLL243" s="49"/>
      <c r="SLM243" s="49"/>
      <c r="SLN243" s="49"/>
      <c r="SLO243" s="99"/>
      <c r="SLP243" s="98"/>
      <c r="SLQ243" s="49"/>
      <c r="SLR243" s="405"/>
      <c r="SLS243" s="405"/>
      <c r="SLT243" s="277"/>
      <c r="SLU243" s="277"/>
      <c r="SLV243" s="277"/>
      <c r="SLW243" s="277"/>
      <c r="SLX243" s="277"/>
      <c r="SLY243" s="277"/>
      <c r="SLZ243" s="277"/>
      <c r="SMA243" s="277"/>
      <c r="SMB243" s="402"/>
      <c r="SMC243" s="404"/>
      <c r="SMD243" s="49"/>
      <c r="SME243" s="49"/>
      <c r="SMF243" s="49"/>
      <c r="SMG243" s="99"/>
      <c r="SMH243" s="98"/>
      <c r="SMI243" s="49"/>
      <c r="SMJ243" s="405"/>
      <c r="SMK243" s="405"/>
      <c r="SML243" s="277"/>
      <c r="SMM243" s="277"/>
      <c r="SMN243" s="277"/>
      <c r="SMO243" s="277"/>
      <c r="SMP243" s="277"/>
      <c r="SMQ243" s="277"/>
      <c r="SMR243" s="277"/>
      <c r="SMS243" s="277"/>
      <c r="SMT243" s="402"/>
      <c r="SMU243" s="404"/>
      <c r="SMV243" s="49"/>
      <c r="SMW243" s="49"/>
      <c r="SMX243" s="49"/>
      <c r="SMY243" s="99"/>
      <c r="SMZ243" s="98"/>
      <c r="SNA243" s="49"/>
      <c r="SNB243" s="405"/>
      <c r="SNC243" s="405"/>
      <c r="SND243" s="277"/>
      <c r="SNE243" s="277"/>
      <c r="SNF243" s="277"/>
      <c r="SNG243" s="277"/>
      <c r="SNH243" s="277"/>
      <c r="SNI243" s="277"/>
      <c r="SNJ243" s="277"/>
      <c r="SNK243" s="277"/>
      <c r="SNL243" s="402"/>
      <c r="SNM243" s="404"/>
      <c r="SNN243" s="49"/>
      <c r="SNO243" s="49"/>
      <c r="SNP243" s="49"/>
      <c r="SNQ243" s="99"/>
      <c r="SNR243" s="98"/>
      <c r="SNS243" s="49"/>
      <c r="SNT243" s="405"/>
      <c r="SNU243" s="405"/>
      <c r="SNV243" s="277"/>
      <c r="SNW243" s="277"/>
      <c r="SNX243" s="277"/>
      <c r="SNY243" s="277"/>
      <c r="SNZ243" s="277"/>
      <c r="SOA243" s="277"/>
      <c r="SOB243" s="277"/>
      <c r="SOC243" s="277"/>
      <c r="SOD243" s="402"/>
      <c r="SOE243" s="404"/>
      <c r="SOF243" s="49"/>
      <c r="SOG243" s="49"/>
      <c r="SOH243" s="49"/>
      <c r="SOI243" s="99"/>
      <c r="SOJ243" s="98"/>
      <c r="SOK243" s="49"/>
      <c r="SOL243" s="405"/>
      <c r="SOM243" s="405"/>
      <c r="SON243" s="277"/>
      <c r="SOO243" s="277"/>
      <c r="SOP243" s="277"/>
      <c r="SOQ243" s="277"/>
      <c r="SOR243" s="277"/>
      <c r="SOS243" s="277"/>
      <c r="SOT243" s="277"/>
      <c r="SOU243" s="277"/>
      <c r="SOV243" s="402"/>
      <c r="SOW243" s="404"/>
      <c r="SOX243" s="49"/>
      <c r="SOY243" s="49"/>
      <c r="SOZ243" s="49"/>
      <c r="SPA243" s="99"/>
      <c r="SPB243" s="98"/>
      <c r="SPC243" s="49"/>
      <c r="SPD243" s="405"/>
      <c r="SPE243" s="405"/>
      <c r="SPF243" s="277"/>
      <c r="SPG243" s="277"/>
      <c r="SPH243" s="277"/>
      <c r="SPI243" s="277"/>
      <c r="SPJ243" s="277"/>
      <c r="SPK243" s="277"/>
      <c r="SPL243" s="277"/>
      <c r="SPM243" s="277"/>
      <c r="SPN243" s="402"/>
      <c r="SPO243" s="404"/>
      <c r="SPP243" s="49"/>
      <c r="SPQ243" s="49"/>
      <c r="SPR243" s="49"/>
      <c r="SPS243" s="99"/>
      <c r="SPT243" s="98"/>
      <c r="SPU243" s="49"/>
      <c r="SPV243" s="405"/>
      <c r="SPW243" s="405"/>
      <c r="SPX243" s="277"/>
      <c r="SPY243" s="277"/>
      <c r="SPZ243" s="277"/>
      <c r="SQA243" s="277"/>
      <c r="SQB243" s="277"/>
      <c r="SQC243" s="277"/>
      <c r="SQD243" s="277"/>
      <c r="SQE243" s="277"/>
      <c r="SQF243" s="402"/>
      <c r="SQG243" s="404"/>
      <c r="SQH243" s="49"/>
      <c r="SQI243" s="49"/>
      <c r="SQJ243" s="49"/>
      <c r="SQK243" s="99"/>
      <c r="SQL243" s="98"/>
      <c r="SQM243" s="49"/>
      <c r="SQN243" s="405"/>
      <c r="SQO243" s="405"/>
      <c r="SQP243" s="277"/>
      <c r="SQQ243" s="277"/>
      <c r="SQR243" s="277"/>
      <c r="SQS243" s="277"/>
      <c r="SQT243" s="277"/>
      <c r="SQU243" s="277"/>
      <c r="SQV243" s="277"/>
      <c r="SQW243" s="277"/>
      <c r="SQX243" s="402"/>
      <c r="SQY243" s="404"/>
      <c r="SQZ243" s="49"/>
      <c r="SRA243" s="49"/>
      <c r="SRB243" s="49"/>
      <c r="SRC243" s="99"/>
      <c r="SRD243" s="98"/>
      <c r="SRE243" s="49"/>
      <c r="SRF243" s="405"/>
      <c r="SRG243" s="405"/>
      <c r="SRH243" s="277"/>
      <c r="SRI243" s="277"/>
      <c r="SRJ243" s="277"/>
      <c r="SRK243" s="277"/>
      <c r="SRL243" s="277"/>
      <c r="SRM243" s="277"/>
      <c r="SRN243" s="277"/>
      <c r="SRO243" s="277"/>
      <c r="SRP243" s="402"/>
      <c r="SRQ243" s="404"/>
      <c r="SRR243" s="49"/>
      <c r="SRS243" s="49"/>
      <c r="SRT243" s="49"/>
      <c r="SRU243" s="99"/>
      <c r="SRV243" s="98"/>
      <c r="SRW243" s="49"/>
      <c r="SRX243" s="405"/>
      <c r="SRY243" s="405"/>
      <c r="SRZ243" s="277"/>
      <c r="SSA243" s="277"/>
      <c r="SSB243" s="277"/>
      <c r="SSC243" s="277"/>
      <c r="SSD243" s="277"/>
      <c r="SSE243" s="277"/>
      <c r="SSF243" s="277"/>
      <c r="SSG243" s="277"/>
      <c r="SSH243" s="402"/>
      <c r="SSI243" s="404"/>
      <c r="SSJ243" s="49"/>
      <c r="SSK243" s="49"/>
      <c r="SSL243" s="49"/>
      <c r="SSM243" s="99"/>
      <c r="SSN243" s="98"/>
      <c r="SSO243" s="49"/>
      <c r="SSP243" s="405"/>
      <c r="SSQ243" s="405"/>
      <c r="SSR243" s="277"/>
      <c r="SSS243" s="277"/>
      <c r="SST243" s="277"/>
      <c r="SSU243" s="277"/>
      <c r="SSV243" s="277"/>
      <c r="SSW243" s="277"/>
      <c r="SSX243" s="277"/>
      <c r="SSY243" s="277"/>
      <c r="SSZ243" s="402"/>
      <c r="STA243" s="404"/>
      <c r="STB243" s="49"/>
      <c r="STC243" s="49"/>
      <c r="STD243" s="49"/>
      <c r="STE243" s="99"/>
      <c r="STF243" s="98"/>
      <c r="STG243" s="49"/>
      <c r="STH243" s="405"/>
      <c r="STI243" s="405"/>
      <c r="STJ243" s="277"/>
      <c r="STK243" s="277"/>
      <c r="STL243" s="277"/>
      <c r="STM243" s="277"/>
      <c r="STN243" s="277"/>
      <c r="STO243" s="277"/>
      <c r="STP243" s="277"/>
      <c r="STQ243" s="277"/>
      <c r="STR243" s="402"/>
      <c r="STS243" s="404"/>
      <c r="STT243" s="49"/>
      <c r="STU243" s="49"/>
      <c r="STV243" s="49"/>
      <c r="STW243" s="99"/>
      <c r="STX243" s="98"/>
      <c r="STY243" s="49"/>
      <c r="STZ243" s="405"/>
      <c r="SUA243" s="405"/>
      <c r="SUB243" s="277"/>
      <c r="SUC243" s="277"/>
      <c r="SUD243" s="277"/>
      <c r="SUE243" s="277"/>
      <c r="SUF243" s="277"/>
      <c r="SUG243" s="277"/>
      <c r="SUH243" s="277"/>
      <c r="SUI243" s="277"/>
      <c r="SUJ243" s="402"/>
      <c r="SUK243" s="404"/>
      <c r="SUL243" s="49"/>
      <c r="SUM243" s="49"/>
      <c r="SUN243" s="49"/>
      <c r="SUO243" s="99"/>
      <c r="SUP243" s="98"/>
      <c r="SUQ243" s="49"/>
      <c r="SUR243" s="405"/>
      <c r="SUS243" s="405"/>
      <c r="SUT243" s="277"/>
      <c r="SUU243" s="277"/>
      <c r="SUV243" s="277"/>
      <c r="SUW243" s="277"/>
      <c r="SUX243" s="277"/>
      <c r="SUY243" s="277"/>
      <c r="SUZ243" s="277"/>
      <c r="SVA243" s="277"/>
      <c r="SVB243" s="402"/>
      <c r="SVC243" s="404"/>
      <c r="SVD243" s="49"/>
      <c r="SVE243" s="49"/>
      <c r="SVF243" s="49"/>
      <c r="SVG243" s="99"/>
      <c r="SVH243" s="98"/>
      <c r="SVI243" s="49"/>
      <c r="SVJ243" s="405"/>
      <c r="SVK243" s="405"/>
      <c r="SVL243" s="277"/>
      <c r="SVM243" s="277"/>
      <c r="SVN243" s="277"/>
      <c r="SVO243" s="277"/>
      <c r="SVP243" s="277"/>
      <c r="SVQ243" s="277"/>
      <c r="SVR243" s="277"/>
      <c r="SVS243" s="277"/>
      <c r="SVT243" s="402"/>
      <c r="SVU243" s="404"/>
      <c r="SVV243" s="49"/>
      <c r="SVW243" s="49"/>
      <c r="SVX243" s="49"/>
      <c r="SVY243" s="99"/>
      <c r="SVZ243" s="98"/>
      <c r="SWA243" s="49"/>
      <c r="SWB243" s="405"/>
      <c r="SWC243" s="405"/>
      <c r="SWD243" s="277"/>
      <c r="SWE243" s="277"/>
      <c r="SWF243" s="277"/>
      <c r="SWG243" s="277"/>
      <c r="SWH243" s="277"/>
      <c r="SWI243" s="277"/>
      <c r="SWJ243" s="277"/>
      <c r="SWK243" s="277"/>
      <c r="SWL243" s="402"/>
      <c r="SWM243" s="404"/>
      <c r="SWN243" s="49"/>
      <c r="SWO243" s="49"/>
      <c r="SWP243" s="49"/>
      <c r="SWQ243" s="99"/>
      <c r="SWR243" s="98"/>
      <c r="SWS243" s="49"/>
      <c r="SWT243" s="405"/>
      <c r="SWU243" s="405"/>
      <c r="SWV243" s="277"/>
      <c r="SWW243" s="277"/>
      <c r="SWX243" s="277"/>
      <c r="SWY243" s="277"/>
      <c r="SWZ243" s="277"/>
      <c r="SXA243" s="277"/>
      <c r="SXB243" s="277"/>
      <c r="SXC243" s="277"/>
      <c r="SXD243" s="402"/>
      <c r="SXE243" s="404"/>
      <c r="SXF243" s="49"/>
      <c r="SXG243" s="49"/>
      <c r="SXH243" s="49"/>
      <c r="SXI243" s="99"/>
      <c r="SXJ243" s="98"/>
      <c r="SXK243" s="49"/>
      <c r="SXL243" s="405"/>
      <c r="SXM243" s="405"/>
      <c r="SXN243" s="277"/>
      <c r="SXO243" s="277"/>
      <c r="SXP243" s="277"/>
      <c r="SXQ243" s="277"/>
      <c r="SXR243" s="277"/>
      <c r="SXS243" s="277"/>
      <c r="SXT243" s="277"/>
      <c r="SXU243" s="277"/>
      <c r="SXV243" s="402"/>
      <c r="SXW243" s="404"/>
      <c r="SXX243" s="49"/>
      <c r="SXY243" s="49"/>
      <c r="SXZ243" s="49"/>
      <c r="SYA243" s="99"/>
      <c r="SYB243" s="98"/>
      <c r="SYC243" s="49"/>
      <c r="SYD243" s="405"/>
      <c r="SYE243" s="405"/>
      <c r="SYF243" s="277"/>
      <c r="SYG243" s="277"/>
      <c r="SYH243" s="277"/>
      <c r="SYI243" s="277"/>
      <c r="SYJ243" s="277"/>
      <c r="SYK243" s="277"/>
      <c r="SYL243" s="277"/>
      <c r="SYM243" s="277"/>
      <c r="SYN243" s="402"/>
      <c r="SYO243" s="404"/>
      <c r="SYP243" s="49"/>
      <c r="SYQ243" s="49"/>
      <c r="SYR243" s="49"/>
      <c r="SYS243" s="99"/>
      <c r="SYT243" s="98"/>
      <c r="SYU243" s="49"/>
      <c r="SYV243" s="405"/>
      <c r="SYW243" s="405"/>
      <c r="SYX243" s="277"/>
      <c r="SYY243" s="277"/>
      <c r="SYZ243" s="277"/>
      <c r="SZA243" s="277"/>
      <c r="SZB243" s="277"/>
      <c r="SZC243" s="277"/>
      <c r="SZD243" s="277"/>
      <c r="SZE243" s="277"/>
      <c r="SZF243" s="402"/>
      <c r="SZG243" s="404"/>
      <c r="SZH243" s="49"/>
      <c r="SZI243" s="49"/>
      <c r="SZJ243" s="49"/>
      <c r="SZK243" s="99"/>
      <c r="SZL243" s="98"/>
      <c r="SZM243" s="49"/>
      <c r="SZN243" s="405"/>
      <c r="SZO243" s="405"/>
      <c r="SZP243" s="277"/>
      <c r="SZQ243" s="277"/>
      <c r="SZR243" s="277"/>
      <c r="SZS243" s="277"/>
      <c r="SZT243" s="277"/>
      <c r="SZU243" s="277"/>
      <c r="SZV243" s="277"/>
      <c r="SZW243" s="277"/>
      <c r="SZX243" s="402"/>
      <c r="SZY243" s="404"/>
      <c r="SZZ243" s="49"/>
      <c r="TAA243" s="49"/>
      <c r="TAB243" s="49"/>
      <c r="TAC243" s="99"/>
      <c r="TAD243" s="98"/>
      <c r="TAE243" s="49"/>
      <c r="TAF243" s="405"/>
      <c r="TAG243" s="405"/>
      <c r="TAH243" s="277"/>
      <c r="TAI243" s="277"/>
      <c r="TAJ243" s="277"/>
      <c r="TAK243" s="277"/>
      <c r="TAL243" s="277"/>
      <c r="TAM243" s="277"/>
      <c r="TAN243" s="277"/>
      <c r="TAO243" s="277"/>
      <c r="TAP243" s="402"/>
      <c r="TAQ243" s="404"/>
      <c r="TAR243" s="49"/>
      <c r="TAS243" s="49"/>
      <c r="TAT243" s="49"/>
      <c r="TAU243" s="99"/>
      <c r="TAV243" s="98"/>
      <c r="TAW243" s="49"/>
      <c r="TAX243" s="405"/>
      <c r="TAY243" s="405"/>
      <c r="TAZ243" s="277"/>
      <c r="TBA243" s="277"/>
      <c r="TBB243" s="277"/>
      <c r="TBC243" s="277"/>
      <c r="TBD243" s="277"/>
      <c r="TBE243" s="277"/>
      <c r="TBF243" s="277"/>
      <c r="TBG243" s="277"/>
      <c r="TBH243" s="402"/>
      <c r="TBI243" s="404"/>
      <c r="TBJ243" s="49"/>
      <c r="TBK243" s="49"/>
      <c r="TBL243" s="49"/>
      <c r="TBM243" s="99"/>
      <c r="TBN243" s="98"/>
      <c r="TBO243" s="49"/>
      <c r="TBP243" s="405"/>
      <c r="TBQ243" s="405"/>
      <c r="TBR243" s="277"/>
      <c r="TBS243" s="277"/>
      <c r="TBT243" s="277"/>
      <c r="TBU243" s="277"/>
      <c r="TBV243" s="277"/>
      <c r="TBW243" s="277"/>
      <c r="TBX243" s="277"/>
      <c r="TBY243" s="277"/>
      <c r="TBZ243" s="402"/>
      <c r="TCA243" s="404"/>
      <c r="TCB243" s="49"/>
      <c r="TCC243" s="49"/>
      <c r="TCD243" s="49"/>
      <c r="TCE243" s="99"/>
      <c r="TCF243" s="98"/>
      <c r="TCG243" s="49"/>
      <c r="TCH243" s="405"/>
      <c r="TCI243" s="405"/>
      <c r="TCJ243" s="277"/>
      <c r="TCK243" s="277"/>
      <c r="TCL243" s="277"/>
      <c r="TCM243" s="277"/>
      <c r="TCN243" s="277"/>
      <c r="TCO243" s="277"/>
      <c r="TCP243" s="277"/>
      <c r="TCQ243" s="277"/>
      <c r="TCR243" s="402"/>
      <c r="TCS243" s="404"/>
      <c r="TCT243" s="49"/>
      <c r="TCU243" s="49"/>
      <c r="TCV243" s="49"/>
      <c r="TCW243" s="99"/>
      <c r="TCX243" s="98"/>
      <c r="TCY243" s="49"/>
      <c r="TCZ243" s="405"/>
      <c r="TDA243" s="405"/>
      <c r="TDB243" s="277"/>
      <c r="TDC243" s="277"/>
      <c r="TDD243" s="277"/>
      <c r="TDE243" s="277"/>
      <c r="TDF243" s="277"/>
      <c r="TDG243" s="277"/>
      <c r="TDH243" s="277"/>
      <c r="TDI243" s="277"/>
      <c r="TDJ243" s="402"/>
      <c r="TDK243" s="404"/>
      <c r="TDL243" s="49"/>
      <c r="TDM243" s="49"/>
      <c r="TDN243" s="49"/>
      <c r="TDO243" s="99"/>
      <c r="TDP243" s="98"/>
      <c r="TDQ243" s="49"/>
      <c r="TDR243" s="405"/>
      <c r="TDS243" s="405"/>
      <c r="TDT243" s="277"/>
      <c r="TDU243" s="277"/>
      <c r="TDV243" s="277"/>
      <c r="TDW243" s="277"/>
      <c r="TDX243" s="277"/>
      <c r="TDY243" s="277"/>
      <c r="TDZ243" s="277"/>
      <c r="TEA243" s="277"/>
      <c r="TEB243" s="402"/>
      <c r="TEC243" s="404"/>
      <c r="TED243" s="49"/>
      <c r="TEE243" s="49"/>
      <c r="TEF243" s="49"/>
      <c r="TEG243" s="99"/>
      <c r="TEH243" s="98"/>
      <c r="TEI243" s="49"/>
      <c r="TEJ243" s="405"/>
      <c r="TEK243" s="405"/>
      <c r="TEL243" s="277"/>
      <c r="TEM243" s="277"/>
      <c r="TEN243" s="277"/>
      <c r="TEO243" s="277"/>
      <c r="TEP243" s="277"/>
      <c r="TEQ243" s="277"/>
      <c r="TER243" s="277"/>
      <c r="TES243" s="277"/>
      <c r="TET243" s="402"/>
      <c r="TEU243" s="404"/>
      <c r="TEV243" s="49"/>
      <c r="TEW243" s="49"/>
      <c r="TEX243" s="49"/>
      <c r="TEY243" s="99"/>
      <c r="TEZ243" s="98"/>
      <c r="TFA243" s="49"/>
      <c r="TFB243" s="405"/>
      <c r="TFC243" s="405"/>
      <c r="TFD243" s="277"/>
      <c r="TFE243" s="277"/>
      <c r="TFF243" s="277"/>
      <c r="TFG243" s="277"/>
      <c r="TFH243" s="277"/>
      <c r="TFI243" s="277"/>
      <c r="TFJ243" s="277"/>
      <c r="TFK243" s="277"/>
      <c r="TFL243" s="402"/>
      <c r="TFM243" s="404"/>
      <c r="TFN243" s="49"/>
      <c r="TFO243" s="49"/>
      <c r="TFP243" s="49"/>
      <c r="TFQ243" s="99"/>
      <c r="TFR243" s="98"/>
      <c r="TFS243" s="49"/>
      <c r="TFT243" s="405"/>
      <c r="TFU243" s="405"/>
      <c r="TFV243" s="277"/>
      <c r="TFW243" s="277"/>
      <c r="TFX243" s="277"/>
      <c r="TFY243" s="277"/>
      <c r="TFZ243" s="277"/>
      <c r="TGA243" s="277"/>
      <c r="TGB243" s="277"/>
      <c r="TGC243" s="277"/>
      <c r="TGD243" s="402"/>
      <c r="TGE243" s="404"/>
      <c r="TGF243" s="49"/>
      <c r="TGG243" s="49"/>
      <c r="TGH243" s="49"/>
      <c r="TGI243" s="99"/>
      <c r="TGJ243" s="98"/>
      <c r="TGK243" s="49"/>
      <c r="TGL243" s="405"/>
      <c r="TGM243" s="405"/>
      <c r="TGN243" s="277"/>
      <c r="TGO243" s="277"/>
      <c r="TGP243" s="277"/>
      <c r="TGQ243" s="277"/>
      <c r="TGR243" s="277"/>
      <c r="TGS243" s="277"/>
      <c r="TGT243" s="277"/>
      <c r="TGU243" s="277"/>
      <c r="TGV243" s="402"/>
      <c r="TGW243" s="404"/>
      <c r="TGX243" s="49"/>
      <c r="TGY243" s="49"/>
      <c r="TGZ243" s="49"/>
      <c r="THA243" s="99"/>
      <c r="THB243" s="98"/>
      <c r="THC243" s="49"/>
      <c r="THD243" s="405"/>
      <c r="THE243" s="405"/>
      <c r="THF243" s="277"/>
      <c r="THG243" s="277"/>
      <c r="THH243" s="277"/>
      <c r="THI243" s="277"/>
      <c r="THJ243" s="277"/>
      <c r="THK243" s="277"/>
      <c r="THL243" s="277"/>
      <c r="THM243" s="277"/>
      <c r="THN243" s="402"/>
      <c r="THO243" s="404"/>
      <c r="THP243" s="49"/>
      <c r="THQ243" s="49"/>
      <c r="THR243" s="49"/>
      <c r="THS243" s="99"/>
      <c r="THT243" s="98"/>
      <c r="THU243" s="49"/>
      <c r="THV243" s="405"/>
      <c r="THW243" s="405"/>
      <c r="THX243" s="277"/>
      <c r="THY243" s="277"/>
      <c r="THZ243" s="277"/>
      <c r="TIA243" s="277"/>
      <c r="TIB243" s="277"/>
      <c r="TIC243" s="277"/>
      <c r="TID243" s="277"/>
      <c r="TIE243" s="277"/>
      <c r="TIF243" s="402"/>
      <c r="TIG243" s="404"/>
      <c r="TIH243" s="49"/>
      <c r="TII243" s="49"/>
      <c r="TIJ243" s="49"/>
      <c r="TIK243" s="99"/>
      <c r="TIL243" s="98"/>
      <c r="TIM243" s="49"/>
      <c r="TIN243" s="405"/>
      <c r="TIO243" s="405"/>
      <c r="TIP243" s="277"/>
      <c r="TIQ243" s="277"/>
      <c r="TIR243" s="277"/>
      <c r="TIS243" s="277"/>
      <c r="TIT243" s="277"/>
      <c r="TIU243" s="277"/>
      <c r="TIV243" s="277"/>
      <c r="TIW243" s="277"/>
      <c r="TIX243" s="402"/>
      <c r="TIY243" s="404"/>
      <c r="TIZ243" s="49"/>
      <c r="TJA243" s="49"/>
      <c r="TJB243" s="49"/>
      <c r="TJC243" s="99"/>
      <c r="TJD243" s="98"/>
      <c r="TJE243" s="49"/>
      <c r="TJF243" s="405"/>
      <c r="TJG243" s="405"/>
      <c r="TJH243" s="277"/>
      <c r="TJI243" s="277"/>
      <c r="TJJ243" s="277"/>
      <c r="TJK243" s="277"/>
      <c r="TJL243" s="277"/>
      <c r="TJM243" s="277"/>
      <c r="TJN243" s="277"/>
      <c r="TJO243" s="277"/>
      <c r="TJP243" s="402"/>
      <c r="TJQ243" s="404"/>
      <c r="TJR243" s="49"/>
      <c r="TJS243" s="49"/>
      <c r="TJT243" s="49"/>
      <c r="TJU243" s="99"/>
      <c r="TJV243" s="98"/>
      <c r="TJW243" s="49"/>
      <c r="TJX243" s="405"/>
      <c r="TJY243" s="405"/>
      <c r="TJZ243" s="277"/>
      <c r="TKA243" s="277"/>
      <c r="TKB243" s="277"/>
      <c r="TKC243" s="277"/>
      <c r="TKD243" s="277"/>
      <c r="TKE243" s="277"/>
      <c r="TKF243" s="277"/>
      <c r="TKG243" s="277"/>
      <c r="TKH243" s="402"/>
      <c r="TKI243" s="404"/>
      <c r="TKJ243" s="49"/>
      <c r="TKK243" s="49"/>
      <c r="TKL243" s="49"/>
      <c r="TKM243" s="99"/>
      <c r="TKN243" s="98"/>
      <c r="TKO243" s="49"/>
      <c r="TKP243" s="405"/>
      <c r="TKQ243" s="405"/>
      <c r="TKR243" s="277"/>
      <c r="TKS243" s="277"/>
      <c r="TKT243" s="277"/>
      <c r="TKU243" s="277"/>
      <c r="TKV243" s="277"/>
      <c r="TKW243" s="277"/>
      <c r="TKX243" s="277"/>
      <c r="TKY243" s="277"/>
      <c r="TKZ243" s="402"/>
      <c r="TLA243" s="404"/>
      <c r="TLB243" s="49"/>
      <c r="TLC243" s="49"/>
      <c r="TLD243" s="49"/>
      <c r="TLE243" s="99"/>
      <c r="TLF243" s="98"/>
      <c r="TLG243" s="49"/>
      <c r="TLH243" s="405"/>
      <c r="TLI243" s="405"/>
      <c r="TLJ243" s="277"/>
      <c r="TLK243" s="277"/>
      <c r="TLL243" s="277"/>
      <c r="TLM243" s="277"/>
      <c r="TLN243" s="277"/>
      <c r="TLO243" s="277"/>
      <c r="TLP243" s="277"/>
      <c r="TLQ243" s="277"/>
      <c r="TLR243" s="402"/>
      <c r="TLS243" s="404"/>
      <c r="TLT243" s="49"/>
      <c r="TLU243" s="49"/>
      <c r="TLV243" s="49"/>
      <c r="TLW243" s="99"/>
      <c r="TLX243" s="98"/>
      <c r="TLY243" s="49"/>
      <c r="TLZ243" s="405"/>
      <c r="TMA243" s="405"/>
      <c r="TMB243" s="277"/>
      <c r="TMC243" s="277"/>
      <c r="TMD243" s="277"/>
      <c r="TME243" s="277"/>
      <c r="TMF243" s="277"/>
      <c r="TMG243" s="277"/>
      <c r="TMH243" s="277"/>
      <c r="TMI243" s="277"/>
      <c r="TMJ243" s="402"/>
      <c r="TMK243" s="404"/>
      <c r="TML243" s="49"/>
      <c r="TMM243" s="49"/>
      <c r="TMN243" s="49"/>
      <c r="TMO243" s="99"/>
      <c r="TMP243" s="98"/>
      <c r="TMQ243" s="49"/>
      <c r="TMR243" s="405"/>
      <c r="TMS243" s="405"/>
      <c r="TMT243" s="277"/>
      <c r="TMU243" s="277"/>
      <c r="TMV243" s="277"/>
      <c r="TMW243" s="277"/>
      <c r="TMX243" s="277"/>
      <c r="TMY243" s="277"/>
      <c r="TMZ243" s="277"/>
      <c r="TNA243" s="277"/>
      <c r="TNB243" s="402"/>
      <c r="TNC243" s="404"/>
      <c r="TND243" s="49"/>
      <c r="TNE243" s="49"/>
      <c r="TNF243" s="49"/>
      <c r="TNG243" s="99"/>
      <c r="TNH243" s="98"/>
      <c r="TNI243" s="49"/>
      <c r="TNJ243" s="405"/>
      <c r="TNK243" s="405"/>
      <c r="TNL243" s="277"/>
      <c r="TNM243" s="277"/>
      <c r="TNN243" s="277"/>
      <c r="TNO243" s="277"/>
      <c r="TNP243" s="277"/>
      <c r="TNQ243" s="277"/>
      <c r="TNR243" s="277"/>
      <c r="TNS243" s="277"/>
      <c r="TNT243" s="402"/>
      <c r="TNU243" s="404"/>
      <c r="TNV243" s="49"/>
      <c r="TNW243" s="49"/>
      <c r="TNX243" s="49"/>
      <c r="TNY243" s="99"/>
      <c r="TNZ243" s="98"/>
      <c r="TOA243" s="49"/>
      <c r="TOB243" s="405"/>
      <c r="TOC243" s="405"/>
      <c r="TOD243" s="277"/>
      <c r="TOE243" s="277"/>
      <c r="TOF243" s="277"/>
      <c r="TOG243" s="277"/>
      <c r="TOH243" s="277"/>
      <c r="TOI243" s="277"/>
      <c r="TOJ243" s="277"/>
      <c r="TOK243" s="277"/>
      <c r="TOL243" s="402"/>
      <c r="TOM243" s="404"/>
      <c r="TON243" s="49"/>
      <c r="TOO243" s="49"/>
      <c r="TOP243" s="49"/>
      <c r="TOQ243" s="99"/>
      <c r="TOR243" s="98"/>
      <c r="TOS243" s="49"/>
      <c r="TOT243" s="405"/>
      <c r="TOU243" s="405"/>
      <c r="TOV243" s="277"/>
      <c r="TOW243" s="277"/>
      <c r="TOX243" s="277"/>
      <c r="TOY243" s="277"/>
      <c r="TOZ243" s="277"/>
      <c r="TPA243" s="277"/>
      <c r="TPB243" s="277"/>
      <c r="TPC243" s="277"/>
      <c r="TPD243" s="402"/>
      <c r="TPE243" s="404"/>
      <c r="TPF243" s="49"/>
      <c r="TPG243" s="49"/>
      <c r="TPH243" s="49"/>
      <c r="TPI243" s="99"/>
      <c r="TPJ243" s="98"/>
      <c r="TPK243" s="49"/>
      <c r="TPL243" s="405"/>
      <c r="TPM243" s="405"/>
      <c r="TPN243" s="277"/>
      <c r="TPO243" s="277"/>
      <c r="TPP243" s="277"/>
      <c r="TPQ243" s="277"/>
      <c r="TPR243" s="277"/>
      <c r="TPS243" s="277"/>
      <c r="TPT243" s="277"/>
      <c r="TPU243" s="277"/>
      <c r="TPV243" s="402"/>
      <c r="TPW243" s="404"/>
      <c r="TPX243" s="49"/>
      <c r="TPY243" s="49"/>
      <c r="TPZ243" s="49"/>
      <c r="TQA243" s="99"/>
      <c r="TQB243" s="98"/>
      <c r="TQC243" s="49"/>
      <c r="TQD243" s="405"/>
      <c r="TQE243" s="405"/>
      <c r="TQF243" s="277"/>
      <c r="TQG243" s="277"/>
      <c r="TQH243" s="277"/>
      <c r="TQI243" s="277"/>
      <c r="TQJ243" s="277"/>
      <c r="TQK243" s="277"/>
      <c r="TQL243" s="277"/>
      <c r="TQM243" s="277"/>
      <c r="TQN243" s="402"/>
      <c r="TQO243" s="404"/>
      <c r="TQP243" s="49"/>
      <c r="TQQ243" s="49"/>
      <c r="TQR243" s="49"/>
      <c r="TQS243" s="99"/>
      <c r="TQT243" s="98"/>
      <c r="TQU243" s="49"/>
      <c r="TQV243" s="405"/>
      <c r="TQW243" s="405"/>
      <c r="TQX243" s="277"/>
      <c r="TQY243" s="277"/>
      <c r="TQZ243" s="277"/>
      <c r="TRA243" s="277"/>
      <c r="TRB243" s="277"/>
      <c r="TRC243" s="277"/>
      <c r="TRD243" s="277"/>
      <c r="TRE243" s="277"/>
      <c r="TRF243" s="402"/>
      <c r="TRG243" s="404"/>
      <c r="TRH243" s="49"/>
      <c r="TRI243" s="49"/>
      <c r="TRJ243" s="49"/>
      <c r="TRK243" s="99"/>
      <c r="TRL243" s="98"/>
      <c r="TRM243" s="49"/>
      <c r="TRN243" s="405"/>
      <c r="TRO243" s="405"/>
      <c r="TRP243" s="277"/>
      <c r="TRQ243" s="277"/>
      <c r="TRR243" s="277"/>
      <c r="TRS243" s="277"/>
      <c r="TRT243" s="277"/>
      <c r="TRU243" s="277"/>
      <c r="TRV243" s="277"/>
      <c r="TRW243" s="277"/>
      <c r="TRX243" s="402"/>
      <c r="TRY243" s="404"/>
      <c r="TRZ243" s="49"/>
      <c r="TSA243" s="49"/>
      <c r="TSB243" s="49"/>
      <c r="TSC243" s="99"/>
      <c r="TSD243" s="98"/>
      <c r="TSE243" s="49"/>
      <c r="TSF243" s="405"/>
      <c r="TSG243" s="405"/>
      <c r="TSH243" s="277"/>
      <c r="TSI243" s="277"/>
      <c r="TSJ243" s="277"/>
      <c r="TSK243" s="277"/>
      <c r="TSL243" s="277"/>
      <c r="TSM243" s="277"/>
      <c r="TSN243" s="277"/>
      <c r="TSO243" s="277"/>
      <c r="TSP243" s="402"/>
      <c r="TSQ243" s="404"/>
      <c r="TSR243" s="49"/>
      <c r="TSS243" s="49"/>
      <c r="TST243" s="49"/>
      <c r="TSU243" s="99"/>
      <c r="TSV243" s="98"/>
      <c r="TSW243" s="49"/>
      <c r="TSX243" s="405"/>
      <c r="TSY243" s="405"/>
      <c r="TSZ243" s="277"/>
      <c r="TTA243" s="277"/>
      <c r="TTB243" s="277"/>
      <c r="TTC243" s="277"/>
      <c r="TTD243" s="277"/>
      <c r="TTE243" s="277"/>
      <c r="TTF243" s="277"/>
      <c r="TTG243" s="277"/>
      <c r="TTH243" s="402"/>
      <c r="TTI243" s="404"/>
      <c r="TTJ243" s="49"/>
      <c r="TTK243" s="49"/>
      <c r="TTL243" s="49"/>
      <c r="TTM243" s="99"/>
      <c r="TTN243" s="98"/>
      <c r="TTO243" s="49"/>
      <c r="TTP243" s="405"/>
      <c r="TTQ243" s="405"/>
      <c r="TTR243" s="277"/>
      <c r="TTS243" s="277"/>
      <c r="TTT243" s="277"/>
      <c r="TTU243" s="277"/>
      <c r="TTV243" s="277"/>
      <c r="TTW243" s="277"/>
      <c r="TTX243" s="277"/>
      <c r="TTY243" s="277"/>
      <c r="TTZ243" s="402"/>
      <c r="TUA243" s="404"/>
      <c r="TUB243" s="49"/>
      <c r="TUC243" s="49"/>
      <c r="TUD243" s="49"/>
      <c r="TUE243" s="99"/>
      <c r="TUF243" s="98"/>
      <c r="TUG243" s="49"/>
      <c r="TUH243" s="405"/>
      <c r="TUI243" s="405"/>
      <c r="TUJ243" s="277"/>
      <c r="TUK243" s="277"/>
      <c r="TUL243" s="277"/>
      <c r="TUM243" s="277"/>
      <c r="TUN243" s="277"/>
      <c r="TUO243" s="277"/>
      <c r="TUP243" s="277"/>
      <c r="TUQ243" s="277"/>
      <c r="TUR243" s="402"/>
      <c r="TUS243" s="404"/>
      <c r="TUT243" s="49"/>
      <c r="TUU243" s="49"/>
      <c r="TUV243" s="49"/>
      <c r="TUW243" s="99"/>
      <c r="TUX243" s="98"/>
      <c r="TUY243" s="49"/>
      <c r="TUZ243" s="405"/>
      <c r="TVA243" s="405"/>
      <c r="TVB243" s="277"/>
      <c r="TVC243" s="277"/>
      <c r="TVD243" s="277"/>
      <c r="TVE243" s="277"/>
      <c r="TVF243" s="277"/>
      <c r="TVG243" s="277"/>
      <c r="TVH243" s="277"/>
      <c r="TVI243" s="277"/>
      <c r="TVJ243" s="402"/>
      <c r="TVK243" s="404"/>
      <c r="TVL243" s="49"/>
      <c r="TVM243" s="49"/>
      <c r="TVN243" s="49"/>
      <c r="TVO243" s="99"/>
      <c r="TVP243" s="98"/>
      <c r="TVQ243" s="49"/>
      <c r="TVR243" s="405"/>
      <c r="TVS243" s="405"/>
      <c r="TVT243" s="277"/>
      <c r="TVU243" s="277"/>
      <c r="TVV243" s="277"/>
      <c r="TVW243" s="277"/>
      <c r="TVX243" s="277"/>
      <c r="TVY243" s="277"/>
      <c r="TVZ243" s="277"/>
      <c r="TWA243" s="277"/>
      <c r="TWB243" s="402"/>
      <c r="TWC243" s="404"/>
      <c r="TWD243" s="49"/>
      <c r="TWE243" s="49"/>
      <c r="TWF243" s="49"/>
      <c r="TWG243" s="99"/>
      <c r="TWH243" s="98"/>
      <c r="TWI243" s="49"/>
      <c r="TWJ243" s="405"/>
      <c r="TWK243" s="405"/>
      <c r="TWL243" s="277"/>
      <c r="TWM243" s="277"/>
      <c r="TWN243" s="277"/>
      <c r="TWO243" s="277"/>
      <c r="TWP243" s="277"/>
      <c r="TWQ243" s="277"/>
      <c r="TWR243" s="277"/>
      <c r="TWS243" s="277"/>
      <c r="TWT243" s="402"/>
      <c r="TWU243" s="404"/>
      <c r="TWV243" s="49"/>
      <c r="TWW243" s="49"/>
      <c r="TWX243" s="49"/>
      <c r="TWY243" s="99"/>
      <c r="TWZ243" s="98"/>
      <c r="TXA243" s="49"/>
      <c r="TXB243" s="405"/>
      <c r="TXC243" s="405"/>
      <c r="TXD243" s="277"/>
      <c r="TXE243" s="277"/>
      <c r="TXF243" s="277"/>
      <c r="TXG243" s="277"/>
      <c r="TXH243" s="277"/>
      <c r="TXI243" s="277"/>
      <c r="TXJ243" s="277"/>
      <c r="TXK243" s="277"/>
      <c r="TXL243" s="402"/>
      <c r="TXM243" s="404"/>
      <c r="TXN243" s="49"/>
      <c r="TXO243" s="49"/>
      <c r="TXP243" s="49"/>
      <c r="TXQ243" s="99"/>
      <c r="TXR243" s="98"/>
      <c r="TXS243" s="49"/>
      <c r="TXT243" s="405"/>
      <c r="TXU243" s="405"/>
      <c r="TXV243" s="277"/>
      <c r="TXW243" s="277"/>
      <c r="TXX243" s="277"/>
      <c r="TXY243" s="277"/>
      <c r="TXZ243" s="277"/>
      <c r="TYA243" s="277"/>
      <c r="TYB243" s="277"/>
      <c r="TYC243" s="277"/>
      <c r="TYD243" s="402"/>
      <c r="TYE243" s="404"/>
      <c r="TYF243" s="49"/>
      <c r="TYG243" s="49"/>
      <c r="TYH243" s="49"/>
      <c r="TYI243" s="99"/>
      <c r="TYJ243" s="98"/>
      <c r="TYK243" s="49"/>
      <c r="TYL243" s="405"/>
      <c r="TYM243" s="405"/>
      <c r="TYN243" s="277"/>
      <c r="TYO243" s="277"/>
      <c r="TYP243" s="277"/>
      <c r="TYQ243" s="277"/>
      <c r="TYR243" s="277"/>
      <c r="TYS243" s="277"/>
      <c r="TYT243" s="277"/>
      <c r="TYU243" s="277"/>
      <c r="TYV243" s="402"/>
      <c r="TYW243" s="404"/>
      <c r="TYX243" s="49"/>
      <c r="TYY243" s="49"/>
      <c r="TYZ243" s="49"/>
      <c r="TZA243" s="99"/>
      <c r="TZB243" s="98"/>
      <c r="TZC243" s="49"/>
      <c r="TZD243" s="405"/>
      <c r="TZE243" s="405"/>
      <c r="TZF243" s="277"/>
      <c r="TZG243" s="277"/>
      <c r="TZH243" s="277"/>
      <c r="TZI243" s="277"/>
      <c r="TZJ243" s="277"/>
      <c r="TZK243" s="277"/>
      <c r="TZL243" s="277"/>
      <c r="TZM243" s="277"/>
      <c r="TZN243" s="402"/>
      <c r="TZO243" s="404"/>
      <c r="TZP243" s="49"/>
      <c r="TZQ243" s="49"/>
      <c r="TZR243" s="49"/>
      <c r="TZS243" s="99"/>
      <c r="TZT243" s="98"/>
      <c r="TZU243" s="49"/>
      <c r="TZV243" s="405"/>
      <c r="TZW243" s="405"/>
      <c r="TZX243" s="277"/>
      <c r="TZY243" s="277"/>
      <c r="TZZ243" s="277"/>
      <c r="UAA243" s="277"/>
      <c r="UAB243" s="277"/>
      <c r="UAC243" s="277"/>
      <c r="UAD243" s="277"/>
      <c r="UAE243" s="277"/>
      <c r="UAF243" s="402"/>
      <c r="UAG243" s="404"/>
      <c r="UAH243" s="49"/>
      <c r="UAI243" s="49"/>
      <c r="UAJ243" s="49"/>
      <c r="UAK243" s="99"/>
      <c r="UAL243" s="98"/>
      <c r="UAM243" s="49"/>
      <c r="UAN243" s="405"/>
      <c r="UAO243" s="405"/>
      <c r="UAP243" s="277"/>
      <c r="UAQ243" s="277"/>
      <c r="UAR243" s="277"/>
      <c r="UAS243" s="277"/>
      <c r="UAT243" s="277"/>
      <c r="UAU243" s="277"/>
      <c r="UAV243" s="277"/>
      <c r="UAW243" s="277"/>
      <c r="UAX243" s="402"/>
      <c r="UAY243" s="404"/>
      <c r="UAZ243" s="49"/>
      <c r="UBA243" s="49"/>
      <c r="UBB243" s="49"/>
      <c r="UBC243" s="99"/>
      <c r="UBD243" s="98"/>
      <c r="UBE243" s="49"/>
      <c r="UBF243" s="405"/>
      <c r="UBG243" s="405"/>
      <c r="UBH243" s="277"/>
      <c r="UBI243" s="277"/>
      <c r="UBJ243" s="277"/>
      <c r="UBK243" s="277"/>
      <c r="UBL243" s="277"/>
      <c r="UBM243" s="277"/>
      <c r="UBN243" s="277"/>
      <c r="UBO243" s="277"/>
      <c r="UBP243" s="402"/>
      <c r="UBQ243" s="404"/>
      <c r="UBR243" s="49"/>
      <c r="UBS243" s="49"/>
      <c r="UBT243" s="49"/>
      <c r="UBU243" s="99"/>
      <c r="UBV243" s="98"/>
      <c r="UBW243" s="49"/>
      <c r="UBX243" s="405"/>
      <c r="UBY243" s="405"/>
      <c r="UBZ243" s="277"/>
      <c r="UCA243" s="277"/>
      <c r="UCB243" s="277"/>
      <c r="UCC243" s="277"/>
      <c r="UCD243" s="277"/>
      <c r="UCE243" s="277"/>
      <c r="UCF243" s="277"/>
      <c r="UCG243" s="277"/>
      <c r="UCH243" s="402"/>
      <c r="UCI243" s="404"/>
      <c r="UCJ243" s="49"/>
      <c r="UCK243" s="49"/>
      <c r="UCL243" s="49"/>
      <c r="UCM243" s="99"/>
      <c r="UCN243" s="98"/>
      <c r="UCO243" s="49"/>
      <c r="UCP243" s="405"/>
      <c r="UCQ243" s="405"/>
      <c r="UCR243" s="277"/>
      <c r="UCS243" s="277"/>
      <c r="UCT243" s="277"/>
      <c r="UCU243" s="277"/>
      <c r="UCV243" s="277"/>
      <c r="UCW243" s="277"/>
      <c r="UCX243" s="277"/>
      <c r="UCY243" s="277"/>
      <c r="UCZ243" s="402"/>
      <c r="UDA243" s="404"/>
      <c r="UDB243" s="49"/>
      <c r="UDC243" s="49"/>
      <c r="UDD243" s="49"/>
      <c r="UDE243" s="99"/>
      <c r="UDF243" s="98"/>
      <c r="UDG243" s="49"/>
      <c r="UDH243" s="405"/>
      <c r="UDI243" s="405"/>
      <c r="UDJ243" s="277"/>
      <c r="UDK243" s="277"/>
      <c r="UDL243" s="277"/>
      <c r="UDM243" s="277"/>
      <c r="UDN243" s="277"/>
      <c r="UDO243" s="277"/>
      <c r="UDP243" s="277"/>
      <c r="UDQ243" s="277"/>
      <c r="UDR243" s="402"/>
      <c r="UDS243" s="404"/>
      <c r="UDT243" s="49"/>
      <c r="UDU243" s="49"/>
      <c r="UDV243" s="49"/>
      <c r="UDW243" s="99"/>
      <c r="UDX243" s="98"/>
      <c r="UDY243" s="49"/>
      <c r="UDZ243" s="405"/>
      <c r="UEA243" s="405"/>
      <c r="UEB243" s="277"/>
      <c r="UEC243" s="277"/>
      <c r="UED243" s="277"/>
      <c r="UEE243" s="277"/>
      <c r="UEF243" s="277"/>
      <c r="UEG243" s="277"/>
      <c r="UEH243" s="277"/>
      <c r="UEI243" s="277"/>
      <c r="UEJ243" s="402"/>
      <c r="UEK243" s="404"/>
      <c r="UEL243" s="49"/>
      <c r="UEM243" s="49"/>
      <c r="UEN243" s="49"/>
      <c r="UEO243" s="99"/>
      <c r="UEP243" s="98"/>
      <c r="UEQ243" s="49"/>
      <c r="UER243" s="405"/>
      <c r="UES243" s="405"/>
      <c r="UET243" s="277"/>
      <c r="UEU243" s="277"/>
      <c r="UEV243" s="277"/>
      <c r="UEW243" s="277"/>
      <c r="UEX243" s="277"/>
      <c r="UEY243" s="277"/>
      <c r="UEZ243" s="277"/>
      <c r="UFA243" s="277"/>
      <c r="UFB243" s="402"/>
      <c r="UFC243" s="404"/>
      <c r="UFD243" s="49"/>
      <c r="UFE243" s="49"/>
      <c r="UFF243" s="49"/>
      <c r="UFG243" s="99"/>
      <c r="UFH243" s="98"/>
      <c r="UFI243" s="49"/>
      <c r="UFJ243" s="405"/>
      <c r="UFK243" s="405"/>
      <c r="UFL243" s="277"/>
      <c r="UFM243" s="277"/>
      <c r="UFN243" s="277"/>
      <c r="UFO243" s="277"/>
      <c r="UFP243" s="277"/>
      <c r="UFQ243" s="277"/>
      <c r="UFR243" s="277"/>
      <c r="UFS243" s="277"/>
      <c r="UFT243" s="402"/>
      <c r="UFU243" s="404"/>
      <c r="UFV243" s="49"/>
      <c r="UFW243" s="49"/>
      <c r="UFX243" s="49"/>
      <c r="UFY243" s="99"/>
      <c r="UFZ243" s="98"/>
      <c r="UGA243" s="49"/>
      <c r="UGB243" s="405"/>
      <c r="UGC243" s="405"/>
      <c r="UGD243" s="277"/>
      <c r="UGE243" s="277"/>
      <c r="UGF243" s="277"/>
      <c r="UGG243" s="277"/>
      <c r="UGH243" s="277"/>
      <c r="UGI243" s="277"/>
      <c r="UGJ243" s="277"/>
      <c r="UGK243" s="277"/>
      <c r="UGL243" s="402"/>
      <c r="UGM243" s="404"/>
      <c r="UGN243" s="49"/>
      <c r="UGO243" s="49"/>
      <c r="UGP243" s="49"/>
      <c r="UGQ243" s="99"/>
      <c r="UGR243" s="98"/>
      <c r="UGS243" s="49"/>
      <c r="UGT243" s="405"/>
      <c r="UGU243" s="405"/>
      <c r="UGV243" s="277"/>
      <c r="UGW243" s="277"/>
      <c r="UGX243" s="277"/>
      <c r="UGY243" s="277"/>
      <c r="UGZ243" s="277"/>
      <c r="UHA243" s="277"/>
      <c r="UHB243" s="277"/>
      <c r="UHC243" s="277"/>
      <c r="UHD243" s="402"/>
      <c r="UHE243" s="404"/>
      <c r="UHF243" s="49"/>
      <c r="UHG243" s="49"/>
      <c r="UHH243" s="49"/>
      <c r="UHI243" s="99"/>
      <c r="UHJ243" s="98"/>
      <c r="UHK243" s="49"/>
      <c r="UHL243" s="405"/>
      <c r="UHM243" s="405"/>
      <c r="UHN243" s="277"/>
      <c r="UHO243" s="277"/>
      <c r="UHP243" s="277"/>
      <c r="UHQ243" s="277"/>
      <c r="UHR243" s="277"/>
      <c r="UHS243" s="277"/>
      <c r="UHT243" s="277"/>
      <c r="UHU243" s="277"/>
      <c r="UHV243" s="402"/>
      <c r="UHW243" s="404"/>
      <c r="UHX243" s="49"/>
      <c r="UHY243" s="49"/>
      <c r="UHZ243" s="49"/>
      <c r="UIA243" s="99"/>
      <c r="UIB243" s="98"/>
      <c r="UIC243" s="49"/>
      <c r="UID243" s="405"/>
      <c r="UIE243" s="405"/>
      <c r="UIF243" s="277"/>
      <c r="UIG243" s="277"/>
      <c r="UIH243" s="277"/>
      <c r="UII243" s="277"/>
      <c r="UIJ243" s="277"/>
      <c r="UIK243" s="277"/>
      <c r="UIL243" s="277"/>
      <c r="UIM243" s="277"/>
      <c r="UIN243" s="402"/>
      <c r="UIO243" s="404"/>
      <c r="UIP243" s="49"/>
      <c r="UIQ243" s="49"/>
      <c r="UIR243" s="49"/>
      <c r="UIS243" s="99"/>
      <c r="UIT243" s="98"/>
      <c r="UIU243" s="49"/>
      <c r="UIV243" s="405"/>
      <c r="UIW243" s="405"/>
      <c r="UIX243" s="277"/>
      <c r="UIY243" s="277"/>
      <c r="UIZ243" s="277"/>
      <c r="UJA243" s="277"/>
      <c r="UJB243" s="277"/>
      <c r="UJC243" s="277"/>
      <c r="UJD243" s="277"/>
      <c r="UJE243" s="277"/>
      <c r="UJF243" s="402"/>
      <c r="UJG243" s="404"/>
      <c r="UJH243" s="49"/>
      <c r="UJI243" s="49"/>
      <c r="UJJ243" s="49"/>
      <c r="UJK243" s="99"/>
      <c r="UJL243" s="98"/>
      <c r="UJM243" s="49"/>
      <c r="UJN243" s="405"/>
      <c r="UJO243" s="405"/>
      <c r="UJP243" s="277"/>
      <c r="UJQ243" s="277"/>
      <c r="UJR243" s="277"/>
      <c r="UJS243" s="277"/>
      <c r="UJT243" s="277"/>
      <c r="UJU243" s="277"/>
      <c r="UJV243" s="277"/>
      <c r="UJW243" s="277"/>
      <c r="UJX243" s="402"/>
      <c r="UJY243" s="404"/>
      <c r="UJZ243" s="49"/>
      <c r="UKA243" s="49"/>
      <c r="UKB243" s="49"/>
      <c r="UKC243" s="99"/>
      <c r="UKD243" s="98"/>
      <c r="UKE243" s="49"/>
      <c r="UKF243" s="405"/>
      <c r="UKG243" s="405"/>
      <c r="UKH243" s="277"/>
      <c r="UKI243" s="277"/>
      <c r="UKJ243" s="277"/>
      <c r="UKK243" s="277"/>
      <c r="UKL243" s="277"/>
      <c r="UKM243" s="277"/>
      <c r="UKN243" s="277"/>
      <c r="UKO243" s="277"/>
      <c r="UKP243" s="402"/>
      <c r="UKQ243" s="404"/>
      <c r="UKR243" s="49"/>
      <c r="UKS243" s="49"/>
      <c r="UKT243" s="49"/>
      <c r="UKU243" s="99"/>
      <c r="UKV243" s="98"/>
      <c r="UKW243" s="49"/>
      <c r="UKX243" s="405"/>
      <c r="UKY243" s="405"/>
      <c r="UKZ243" s="277"/>
      <c r="ULA243" s="277"/>
      <c r="ULB243" s="277"/>
      <c r="ULC243" s="277"/>
      <c r="ULD243" s="277"/>
      <c r="ULE243" s="277"/>
      <c r="ULF243" s="277"/>
      <c r="ULG243" s="277"/>
      <c r="ULH243" s="402"/>
      <c r="ULI243" s="404"/>
      <c r="ULJ243" s="49"/>
      <c r="ULK243" s="49"/>
      <c r="ULL243" s="49"/>
      <c r="ULM243" s="99"/>
      <c r="ULN243" s="98"/>
      <c r="ULO243" s="49"/>
      <c r="ULP243" s="405"/>
      <c r="ULQ243" s="405"/>
      <c r="ULR243" s="277"/>
      <c r="ULS243" s="277"/>
      <c r="ULT243" s="277"/>
      <c r="ULU243" s="277"/>
      <c r="ULV243" s="277"/>
      <c r="ULW243" s="277"/>
      <c r="ULX243" s="277"/>
      <c r="ULY243" s="277"/>
      <c r="ULZ243" s="402"/>
      <c r="UMA243" s="404"/>
      <c r="UMB243" s="49"/>
      <c r="UMC243" s="49"/>
      <c r="UMD243" s="49"/>
      <c r="UME243" s="99"/>
      <c r="UMF243" s="98"/>
      <c r="UMG243" s="49"/>
      <c r="UMH243" s="405"/>
      <c r="UMI243" s="405"/>
      <c r="UMJ243" s="277"/>
      <c r="UMK243" s="277"/>
      <c r="UML243" s="277"/>
      <c r="UMM243" s="277"/>
      <c r="UMN243" s="277"/>
      <c r="UMO243" s="277"/>
      <c r="UMP243" s="277"/>
      <c r="UMQ243" s="277"/>
      <c r="UMR243" s="402"/>
      <c r="UMS243" s="404"/>
      <c r="UMT243" s="49"/>
      <c r="UMU243" s="49"/>
      <c r="UMV243" s="49"/>
      <c r="UMW243" s="99"/>
      <c r="UMX243" s="98"/>
      <c r="UMY243" s="49"/>
      <c r="UMZ243" s="405"/>
      <c r="UNA243" s="405"/>
      <c r="UNB243" s="277"/>
      <c r="UNC243" s="277"/>
      <c r="UND243" s="277"/>
      <c r="UNE243" s="277"/>
      <c r="UNF243" s="277"/>
      <c r="UNG243" s="277"/>
      <c r="UNH243" s="277"/>
      <c r="UNI243" s="277"/>
      <c r="UNJ243" s="402"/>
      <c r="UNK243" s="404"/>
      <c r="UNL243" s="49"/>
      <c r="UNM243" s="49"/>
      <c r="UNN243" s="49"/>
      <c r="UNO243" s="99"/>
      <c r="UNP243" s="98"/>
      <c r="UNQ243" s="49"/>
      <c r="UNR243" s="405"/>
      <c r="UNS243" s="405"/>
      <c r="UNT243" s="277"/>
      <c r="UNU243" s="277"/>
      <c r="UNV243" s="277"/>
      <c r="UNW243" s="277"/>
      <c r="UNX243" s="277"/>
      <c r="UNY243" s="277"/>
      <c r="UNZ243" s="277"/>
      <c r="UOA243" s="277"/>
      <c r="UOB243" s="402"/>
      <c r="UOC243" s="404"/>
      <c r="UOD243" s="49"/>
      <c r="UOE243" s="49"/>
      <c r="UOF243" s="49"/>
      <c r="UOG243" s="99"/>
      <c r="UOH243" s="98"/>
      <c r="UOI243" s="49"/>
      <c r="UOJ243" s="405"/>
      <c r="UOK243" s="405"/>
      <c r="UOL243" s="277"/>
      <c r="UOM243" s="277"/>
      <c r="UON243" s="277"/>
      <c r="UOO243" s="277"/>
      <c r="UOP243" s="277"/>
      <c r="UOQ243" s="277"/>
      <c r="UOR243" s="277"/>
      <c r="UOS243" s="277"/>
      <c r="UOT243" s="402"/>
      <c r="UOU243" s="404"/>
      <c r="UOV243" s="49"/>
      <c r="UOW243" s="49"/>
      <c r="UOX243" s="49"/>
      <c r="UOY243" s="99"/>
      <c r="UOZ243" s="98"/>
      <c r="UPA243" s="49"/>
      <c r="UPB243" s="405"/>
      <c r="UPC243" s="405"/>
      <c r="UPD243" s="277"/>
      <c r="UPE243" s="277"/>
      <c r="UPF243" s="277"/>
      <c r="UPG243" s="277"/>
      <c r="UPH243" s="277"/>
      <c r="UPI243" s="277"/>
      <c r="UPJ243" s="277"/>
      <c r="UPK243" s="277"/>
      <c r="UPL243" s="402"/>
      <c r="UPM243" s="404"/>
      <c r="UPN243" s="49"/>
      <c r="UPO243" s="49"/>
      <c r="UPP243" s="49"/>
      <c r="UPQ243" s="99"/>
      <c r="UPR243" s="98"/>
      <c r="UPS243" s="49"/>
      <c r="UPT243" s="405"/>
      <c r="UPU243" s="405"/>
      <c r="UPV243" s="277"/>
      <c r="UPW243" s="277"/>
      <c r="UPX243" s="277"/>
      <c r="UPY243" s="277"/>
      <c r="UPZ243" s="277"/>
      <c r="UQA243" s="277"/>
      <c r="UQB243" s="277"/>
      <c r="UQC243" s="277"/>
      <c r="UQD243" s="402"/>
      <c r="UQE243" s="404"/>
      <c r="UQF243" s="49"/>
      <c r="UQG243" s="49"/>
      <c r="UQH243" s="49"/>
      <c r="UQI243" s="99"/>
      <c r="UQJ243" s="98"/>
      <c r="UQK243" s="49"/>
      <c r="UQL243" s="405"/>
      <c r="UQM243" s="405"/>
      <c r="UQN243" s="277"/>
      <c r="UQO243" s="277"/>
      <c r="UQP243" s="277"/>
      <c r="UQQ243" s="277"/>
      <c r="UQR243" s="277"/>
      <c r="UQS243" s="277"/>
      <c r="UQT243" s="277"/>
      <c r="UQU243" s="277"/>
      <c r="UQV243" s="402"/>
      <c r="UQW243" s="404"/>
      <c r="UQX243" s="49"/>
      <c r="UQY243" s="49"/>
      <c r="UQZ243" s="49"/>
      <c r="URA243" s="99"/>
      <c r="URB243" s="98"/>
      <c r="URC243" s="49"/>
      <c r="URD243" s="405"/>
      <c r="URE243" s="405"/>
      <c r="URF243" s="277"/>
      <c r="URG243" s="277"/>
      <c r="URH243" s="277"/>
      <c r="URI243" s="277"/>
      <c r="URJ243" s="277"/>
      <c r="URK243" s="277"/>
      <c r="URL243" s="277"/>
      <c r="URM243" s="277"/>
      <c r="URN243" s="402"/>
      <c r="URO243" s="404"/>
      <c r="URP243" s="49"/>
      <c r="URQ243" s="49"/>
      <c r="URR243" s="49"/>
      <c r="URS243" s="99"/>
      <c r="URT243" s="98"/>
      <c r="URU243" s="49"/>
      <c r="URV243" s="405"/>
      <c r="URW243" s="405"/>
      <c r="URX243" s="277"/>
      <c r="URY243" s="277"/>
      <c r="URZ243" s="277"/>
      <c r="USA243" s="277"/>
      <c r="USB243" s="277"/>
      <c r="USC243" s="277"/>
      <c r="USD243" s="277"/>
      <c r="USE243" s="277"/>
      <c r="USF243" s="402"/>
      <c r="USG243" s="404"/>
      <c r="USH243" s="49"/>
      <c r="USI243" s="49"/>
      <c r="USJ243" s="49"/>
      <c r="USK243" s="99"/>
      <c r="USL243" s="98"/>
      <c r="USM243" s="49"/>
      <c r="USN243" s="405"/>
      <c r="USO243" s="405"/>
      <c r="USP243" s="277"/>
      <c r="USQ243" s="277"/>
      <c r="USR243" s="277"/>
      <c r="USS243" s="277"/>
      <c r="UST243" s="277"/>
      <c r="USU243" s="277"/>
      <c r="USV243" s="277"/>
      <c r="USW243" s="277"/>
      <c r="USX243" s="402"/>
      <c r="USY243" s="404"/>
      <c r="USZ243" s="49"/>
      <c r="UTA243" s="49"/>
      <c r="UTB243" s="49"/>
      <c r="UTC243" s="99"/>
      <c r="UTD243" s="98"/>
      <c r="UTE243" s="49"/>
      <c r="UTF243" s="405"/>
      <c r="UTG243" s="405"/>
      <c r="UTH243" s="277"/>
      <c r="UTI243" s="277"/>
      <c r="UTJ243" s="277"/>
      <c r="UTK243" s="277"/>
      <c r="UTL243" s="277"/>
      <c r="UTM243" s="277"/>
      <c r="UTN243" s="277"/>
      <c r="UTO243" s="277"/>
      <c r="UTP243" s="402"/>
      <c r="UTQ243" s="404"/>
      <c r="UTR243" s="49"/>
      <c r="UTS243" s="49"/>
      <c r="UTT243" s="49"/>
      <c r="UTU243" s="99"/>
      <c r="UTV243" s="98"/>
      <c r="UTW243" s="49"/>
      <c r="UTX243" s="405"/>
      <c r="UTY243" s="405"/>
      <c r="UTZ243" s="277"/>
      <c r="UUA243" s="277"/>
      <c r="UUB243" s="277"/>
      <c r="UUC243" s="277"/>
      <c r="UUD243" s="277"/>
      <c r="UUE243" s="277"/>
      <c r="UUF243" s="277"/>
      <c r="UUG243" s="277"/>
      <c r="UUH243" s="402"/>
      <c r="UUI243" s="404"/>
      <c r="UUJ243" s="49"/>
      <c r="UUK243" s="49"/>
      <c r="UUL243" s="49"/>
      <c r="UUM243" s="99"/>
      <c r="UUN243" s="98"/>
      <c r="UUO243" s="49"/>
      <c r="UUP243" s="405"/>
      <c r="UUQ243" s="405"/>
      <c r="UUR243" s="277"/>
      <c r="UUS243" s="277"/>
      <c r="UUT243" s="277"/>
      <c r="UUU243" s="277"/>
      <c r="UUV243" s="277"/>
      <c r="UUW243" s="277"/>
      <c r="UUX243" s="277"/>
      <c r="UUY243" s="277"/>
      <c r="UUZ243" s="402"/>
      <c r="UVA243" s="404"/>
      <c r="UVB243" s="49"/>
      <c r="UVC243" s="49"/>
      <c r="UVD243" s="49"/>
      <c r="UVE243" s="99"/>
      <c r="UVF243" s="98"/>
      <c r="UVG243" s="49"/>
      <c r="UVH243" s="405"/>
      <c r="UVI243" s="405"/>
      <c r="UVJ243" s="277"/>
      <c r="UVK243" s="277"/>
      <c r="UVL243" s="277"/>
      <c r="UVM243" s="277"/>
      <c r="UVN243" s="277"/>
      <c r="UVO243" s="277"/>
      <c r="UVP243" s="277"/>
      <c r="UVQ243" s="277"/>
      <c r="UVR243" s="402"/>
      <c r="UVS243" s="404"/>
      <c r="UVT243" s="49"/>
      <c r="UVU243" s="49"/>
      <c r="UVV243" s="49"/>
      <c r="UVW243" s="99"/>
      <c r="UVX243" s="98"/>
      <c r="UVY243" s="49"/>
      <c r="UVZ243" s="405"/>
      <c r="UWA243" s="405"/>
      <c r="UWB243" s="277"/>
      <c r="UWC243" s="277"/>
      <c r="UWD243" s="277"/>
      <c r="UWE243" s="277"/>
      <c r="UWF243" s="277"/>
      <c r="UWG243" s="277"/>
      <c r="UWH243" s="277"/>
      <c r="UWI243" s="277"/>
      <c r="UWJ243" s="402"/>
      <c r="UWK243" s="404"/>
      <c r="UWL243" s="49"/>
      <c r="UWM243" s="49"/>
      <c r="UWN243" s="49"/>
      <c r="UWO243" s="99"/>
      <c r="UWP243" s="98"/>
      <c r="UWQ243" s="49"/>
      <c r="UWR243" s="405"/>
      <c r="UWS243" s="405"/>
      <c r="UWT243" s="277"/>
      <c r="UWU243" s="277"/>
      <c r="UWV243" s="277"/>
      <c r="UWW243" s="277"/>
      <c r="UWX243" s="277"/>
      <c r="UWY243" s="277"/>
      <c r="UWZ243" s="277"/>
      <c r="UXA243" s="277"/>
      <c r="UXB243" s="402"/>
      <c r="UXC243" s="404"/>
      <c r="UXD243" s="49"/>
      <c r="UXE243" s="49"/>
      <c r="UXF243" s="49"/>
      <c r="UXG243" s="99"/>
      <c r="UXH243" s="98"/>
      <c r="UXI243" s="49"/>
      <c r="UXJ243" s="405"/>
      <c r="UXK243" s="405"/>
      <c r="UXL243" s="277"/>
      <c r="UXM243" s="277"/>
      <c r="UXN243" s="277"/>
      <c r="UXO243" s="277"/>
      <c r="UXP243" s="277"/>
      <c r="UXQ243" s="277"/>
      <c r="UXR243" s="277"/>
      <c r="UXS243" s="277"/>
      <c r="UXT243" s="402"/>
      <c r="UXU243" s="404"/>
      <c r="UXV243" s="49"/>
      <c r="UXW243" s="49"/>
      <c r="UXX243" s="49"/>
      <c r="UXY243" s="99"/>
      <c r="UXZ243" s="98"/>
      <c r="UYA243" s="49"/>
      <c r="UYB243" s="405"/>
      <c r="UYC243" s="405"/>
      <c r="UYD243" s="277"/>
      <c r="UYE243" s="277"/>
      <c r="UYF243" s="277"/>
      <c r="UYG243" s="277"/>
      <c r="UYH243" s="277"/>
      <c r="UYI243" s="277"/>
      <c r="UYJ243" s="277"/>
      <c r="UYK243" s="277"/>
      <c r="UYL243" s="402"/>
      <c r="UYM243" s="404"/>
      <c r="UYN243" s="49"/>
      <c r="UYO243" s="49"/>
      <c r="UYP243" s="49"/>
      <c r="UYQ243" s="99"/>
      <c r="UYR243" s="98"/>
      <c r="UYS243" s="49"/>
      <c r="UYT243" s="405"/>
      <c r="UYU243" s="405"/>
      <c r="UYV243" s="277"/>
      <c r="UYW243" s="277"/>
      <c r="UYX243" s="277"/>
      <c r="UYY243" s="277"/>
      <c r="UYZ243" s="277"/>
      <c r="UZA243" s="277"/>
      <c r="UZB243" s="277"/>
      <c r="UZC243" s="277"/>
      <c r="UZD243" s="402"/>
      <c r="UZE243" s="404"/>
      <c r="UZF243" s="49"/>
      <c r="UZG243" s="49"/>
      <c r="UZH243" s="49"/>
      <c r="UZI243" s="99"/>
      <c r="UZJ243" s="98"/>
      <c r="UZK243" s="49"/>
      <c r="UZL243" s="405"/>
      <c r="UZM243" s="405"/>
      <c r="UZN243" s="277"/>
      <c r="UZO243" s="277"/>
      <c r="UZP243" s="277"/>
      <c r="UZQ243" s="277"/>
      <c r="UZR243" s="277"/>
      <c r="UZS243" s="277"/>
      <c r="UZT243" s="277"/>
      <c r="UZU243" s="277"/>
      <c r="UZV243" s="402"/>
      <c r="UZW243" s="404"/>
      <c r="UZX243" s="49"/>
      <c r="UZY243" s="49"/>
      <c r="UZZ243" s="49"/>
      <c r="VAA243" s="99"/>
      <c r="VAB243" s="98"/>
      <c r="VAC243" s="49"/>
      <c r="VAD243" s="405"/>
      <c r="VAE243" s="405"/>
      <c r="VAF243" s="277"/>
      <c r="VAG243" s="277"/>
      <c r="VAH243" s="277"/>
      <c r="VAI243" s="277"/>
      <c r="VAJ243" s="277"/>
      <c r="VAK243" s="277"/>
      <c r="VAL243" s="277"/>
      <c r="VAM243" s="277"/>
      <c r="VAN243" s="402"/>
      <c r="VAO243" s="404"/>
      <c r="VAP243" s="49"/>
      <c r="VAQ243" s="49"/>
      <c r="VAR243" s="49"/>
      <c r="VAS243" s="99"/>
      <c r="VAT243" s="98"/>
      <c r="VAU243" s="49"/>
      <c r="VAV243" s="405"/>
      <c r="VAW243" s="405"/>
      <c r="VAX243" s="277"/>
      <c r="VAY243" s="277"/>
      <c r="VAZ243" s="277"/>
      <c r="VBA243" s="277"/>
      <c r="VBB243" s="277"/>
      <c r="VBC243" s="277"/>
      <c r="VBD243" s="277"/>
      <c r="VBE243" s="277"/>
      <c r="VBF243" s="402"/>
      <c r="VBG243" s="404"/>
      <c r="VBH243" s="49"/>
      <c r="VBI243" s="49"/>
      <c r="VBJ243" s="49"/>
      <c r="VBK243" s="99"/>
      <c r="VBL243" s="98"/>
      <c r="VBM243" s="49"/>
      <c r="VBN243" s="405"/>
      <c r="VBO243" s="405"/>
      <c r="VBP243" s="277"/>
      <c r="VBQ243" s="277"/>
      <c r="VBR243" s="277"/>
      <c r="VBS243" s="277"/>
      <c r="VBT243" s="277"/>
      <c r="VBU243" s="277"/>
      <c r="VBV243" s="277"/>
      <c r="VBW243" s="277"/>
      <c r="VBX243" s="402"/>
      <c r="VBY243" s="404"/>
      <c r="VBZ243" s="49"/>
      <c r="VCA243" s="49"/>
      <c r="VCB243" s="49"/>
      <c r="VCC243" s="99"/>
      <c r="VCD243" s="98"/>
      <c r="VCE243" s="49"/>
      <c r="VCF243" s="405"/>
      <c r="VCG243" s="405"/>
      <c r="VCH243" s="277"/>
      <c r="VCI243" s="277"/>
      <c r="VCJ243" s="277"/>
      <c r="VCK243" s="277"/>
      <c r="VCL243" s="277"/>
      <c r="VCM243" s="277"/>
      <c r="VCN243" s="277"/>
      <c r="VCO243" s="277"/>
      <c r="VCP243" s="402"/>
      <c r="VCQ243" s="404"/>
      <c r="VCR243" s="49"/>
      <c r="VCS243" s="49"/>
      <c r="VCT243" s="49"/>
      <c r="VCU243" s="99"/>
      <c r="VCV243" s="98"/>
      <c r="VCW243" s="49"/>
      <c r="VCX243" s="405"/>
      <c r="VCY243" s="405"/>
      <c r="VCZ243" s="277"/>
      <c r="VDA243" s="277"/>
      <c r="VDB243" s="277"/>
      <c r="VDC243" s="277"/>
      <c r="VDD243" s="277"/>
      <c r="VDE243" s="277"/>
      <c r="VDF243" s="277"/>
      <c r="VDG243" s="277"/>
      <c r="VDH243" s="402"/>
      <c r="VDI243" s="404"/>
      <c r="VDJ243" s="49"/>
      <c r="VDK243" s="49"/>
      <c r="VDL243" s="49"/>
      <c r="VDM243" s="99"/>
      <c r="VDN243" s="98"/>
      <c r="VDO243" s="49"/>
      <c r="VDP243" s="405"/>
      <c r="VDQ243" s="405"/>
      <c r="VDR243" s="277"/>
      <c r="VDS243" s="277"/>
      <c r="VDT243" s="277"/>
      <c r="VDU243" s="277"/>
      <c r="VDV243" s="277"/>
      <c r="VDW243" s="277"/>
      <c r="VDX243" s="277"/>
      <c r="VDY243" s="277"/>
      <c r="VDZ243" s="402"/>
      <c r="VEA243" s="404"/>
      <c r="VEB243" s="49"/>
      <c r="VEC243" s="49"/>
      <c r="VED243" s="49"/>
      <c r="VEE243" s="99"/>
      <c r="VEF243" s="98"/>
      <c r="VEG243" s="49"/>
      <c r="VEH243" s="405"/>
      <c r="VEI243" s="405"/>
      <c r="VEJ243" s="277"/>
      <c r="VEK243" s="277"/>
      <c r="VEL243" s="277"/>
      <c r="VEM243" s="277"/>
      <c r="VEN243" s="277"/>
      <c r="VEO243" s="277"/>
      <c r="VEP243" s="277"/>
      <c r="VEQ243" s="277"/>
      <c r="VER243" s="402"/>
      <c r="VES243" s="404"/>
      <c r="VET243" s="49"/>
      <c r="VEU243" s="49"/>
      <c r="VEV243" s="49"/>
      <c r="VEW243" s="99"/>
      <c r="VEX243" s="98"/>
      <c r="VEY243" s="49"/>
      <c r="VEZ243" s="405"/>
      <c r="VFA243" s="405"/>
      <c r="VFB243" s="277"/>
      <c r="VFC243" s="277"/>
      <c r="VFD243" s="277"/>
      <c r="VFE243" s="277"/>
      <c r="VFF243" s="277"/>
      <c r="VFG243" s="277"/>
      <c r="VFH243" s="277"/>
      <c r="VFI243" s="277"/>
      <c r="VFJ243" s="402"/>
      <c r="VFK243" s="404"/>
      <c r="VFL243" s="49"/>
      <c r="VFM243" s="49"/>
      <c r="VFN243" s="49"/>
      <c r="VFO243" s="99"/>
      <c r="VFP243" s="98"/>
      <c r="VFQ243" s="49"/>
      <c r="VFR243" s="405"/>
      <c r="VFS243" s="405"/>
      <c r="VFT243" s="277"/>
      <c r="VFU243" s="277"/>
      <c r="VFV243" s="277"/>
      <c r="VFW243" s="277"/>
      <c r="VFX243" s="277"/>
      <c r="VFY243" s="277"/>
      <c r="VFZ243" s="277"/>
      <c r="VGA243" s="277"/>
      <c r="VGB243" s="402"/>
      <c r="VGC243" s="404"/>
      <c r="VGD243" s="49"/>
      <c r="VGE243" s="49"/>
      <c r="VGF243" s="49"/>
      <c r="VGG243" s="99"/>
      <c r="VGH243" s="98"/>
      <c r="VGI243" s="49"/>
      <c r="VGJ243" s="405"/>
      <c r="VGK243" s="405"/>
      <c r="VGL243" s="277"/>
      <c r="VGM243" s="277"/>
      <c r="VGN243" s="277"/>
      <c r="VGO243" s="277"/>
      <c r="VGP243" s="277"/>
      <c r="VGQ243" s="277"/>
      <c r="VGR243" s="277"/>
      <c r="VGS243" s="277"/>
      <c r="VGT243" s="402"/>
      <c r="VGU243" s="404"/>
      <c r="VGV243" s="49"/>
      <c r="VGW243" s="49"/>
      <c r="VGX243" s="49"/>
      <c r="VGY243" s="99"/>
      <c r="VGZ243" s="98"/>
      <c r="VHA243" s="49"/>
      <c r="VHB243" s="405"/>
      <c r="VHC243" s="405"/>
      <c r="VHD243" s="277"/>
      <c r="VHE243" s="277"/>
      <c r="VHF243" s="277"/>
      <c r="VHG243" s="277"/>
      <c r="VHH243" s="277"/>
      <c r="VHI243" s="277"/>
      <c r="VHJ243" s="277"/>
      <c r="VHK243" s="277"/>
      <c r="VHL243" s="402"/>
      <c r="VHM243" s="404"/>
      <c r="VHN243" s="49"/>
      <c r="VHO243" s="49"/>
      <c r="VHP243" s="49"/>
      <c r="VHQ243" s="99"/>
      <c r="VHR243" s="98"/>
      <c r="VHS243" s="49"/>
      <c r="VHT243" s="405"/>
      <c r="VHU243" s="405"/>
      <c r="VHV243" s="277"/>
      <c r="VHW243" s="277"/>
      <c r="VHX243" s="277"/>
      <c r="VHY243" s="277"/>
      <c r="VHZ243" s="277"/>
      <c r="VIA243" s="277"/>
      <c r="VIB243" s="277"/>
      <c r="VIC243" s="277"/>
      <c r="VID243" s="402"/>
      <c r="VIE243" s="404"/>
      <c r="VIF243" s="49"/>
      <c r="VIG243" s="49"/>
      <c r="VIH243" s="49"/>
      <c r="VII243" s="99"/>
      <c r="VIJ243" s="98"/>
      <c r="VIK243" s="49"/>
      <c r="VIL243" s="405"/>
      <c r="VIM243" s="405"/>
      <c r="VIN243" s="277"/>
      <c r="VIO243" s="277"/>
      <c r="VIP243" s="277"/>
      <c r="VIQ243" s="277"/>
      <c r="VIR243" s="277"/>
      <c r="VIS243" s="277"/>
      <c r="VIT243" s="277"/>
      <c r="VIU243" s="277"/>
      <c r="VIV243" s="402"/>
      <c r="VIW243" s="404"/>
      <c r="VIX243" s="49"/>
      <c r="VIY243" s="49"/>
      <c r="VIZ243" s="49"/>
      <c r="VJA243" s="99"/>
      <c r="VJB243" s="98"/>
      <c r="VJC243" s="49"/>
      <c r="VJD243" s="405"/>
      <c r="VJE243" s="405"/>
      <c r="VJF243" s="277"/>
      <c r="VJG243" s="277"/>
      <c r="VJH243" s="277"/>
      <c r="VJI243" s="277"/>
      <c r="VJJ243" s="277"/>
      <c r="VJK243" s="277"/>
      <c r="VJL243" s="277"/>
      <c r="VJM243" s="277"/>
      <c r="VJN243" s="402"/>
      <c r="VJO243" s="404"/>
      <c r="VJP243" s="49"/>
      <c r="VJQ243" s="49"/>
      <c r="VJR243" s="49"/>
      <c r="VJS243" s="99"/>
      <c r="VJT243" s="98"/>
      <c r="VJU243" s="49"/>
      <c r="VJV243" s="405"/>
      <c r="VJW243" s="405"/>
      <c r="VJX243" s="277"/>
      <c r="VJY243" s="277"/>
      <c r="VJZ243" s="277"/>
      <c r="VKA243" s="277"/>
      <c r="VKB243" s="277"/>
      <c r="VKC243" s="277"/>
      <c r="VKD243" s="277"/>
      <c r="VKE243" s="277"/>
      <c r="VKF243" s="402"/>
      <c r="VKG243" s="404"/>
      <c r="VKH243" s="49"/>
      <c r="VKI243" s="49"/>
      <c r="VKJ243" s="49"/>
      <c r="VKK243" s="99"/>
      <c r="VKL243" s="98"/>
      <c r="VKM243" s="49"/>
      <c r="VKN243" s="405"/>
      <c r="VKO243" s="405"/>
      <c r="VKP243" s="277"/>
      <c r="VKQ243" s="277"/>
      <c r="VKR243" s="277"/>
      <c r="VKS243" s="277"/>
      <c r="VKT243" s="277"/>
      <c r="VKU243" s="277"/>
      <c r="VKV243" s="277"/>
      <c r="VKW243" s="277"/>
      <c r="VKX243" s="402"/>
      <c r="VKY243" s="404"/>
      <c r="VKZ243" s="49"/>
      <c r="VLA243" s="49"/>
      <c r="VLB243" s="49"/>
      <c r="VLC243" s="99"/>
      <c r="VLD243" s="98"/>
      <c r="VLE243" s="49"/>
      <c r="VLF243" s="405"/>
      <c r="VLG243" s="405"/>
      <c r="VLH243" s="277"/>
      <c r="VLI243" s="277"/>
      <c r="VLJ243" s="277"/>
      <c r="VLK243" s="277"/>
      <c r="VLL243" s="277"/>
      <c r="VLM243" s="277"/>
      <c r="VLN243" s="277"/>
      <c r="VLO243" s="277"/>
      <c r="VLP243" s="402"/>
      <c r="VLQ243" s="404"/>
      <c r="VLR243" s="49"/>
      <c r="VLS243" s="49"/>
      <c r="VLT243" s="49"/>
      <c r="VLU243" s="99"/>
      <c r="VLV243" s="98"/>
      <c r="VLW243" s="49"/>
      <c r="VLX243" s="405"/>
      <c r="VLY243" s="405"/>
      <c r="VLZ243" s="277"/>
      <c r="VMA243" s="277"/>
      <c r="VMB243" s="277"/>
      <c r="VMC243" s="277"/>
      <c r="VMD243" s="277"/>
      <c r="VME243" s="277"/>
      <c r="VMF243" s="277"/>
      <c r="VMG243" s="277"/>
      <c r="VMH243" s="402"/>
      <c r="VMI243" s="404"/>
      <c r="VMJ243" s="49"/>
      <c r="VMK243" s="49"/>
      <c r="VML243" s="49"/>
      <c r="VMM243" s="99"/>
      <c r="VMN243" s="98"/>
      <c r="VMO243" s="49"/>
      <c r="VMP243" s="405"/>
      <c r="VMQ243" s="405"/>
      <c r="VMR243" s="277"/>
      <c r="VMS243" s="277"/>
      <c r="VMT243" s="277"/>
      <c r="VMU243" s="277"/>
      <c r="VMV243" s="277"/>
      <c r="VMW243" s="277"/>
      <c r="VMX243" s="277"/>
      <c r="VMY243" s="277"/>
      <c r="VMZ243" s="402"/>
      <c r="VNA243" s="404"/>
      <c r="VNB243" s="49"/>
      <c r="VNC243" s="49"/>
      <c r="VND243" s="49"/>
      <c r="VNE243" s="99"/>
      <c r="VNF243" s="98"/>
      <c r="VNG243" s="49"/>
      <c r="VNH243" s="405"/>
      <c r="VNI243" s="405"/>
      <c r="VNJ243" s="277"/>
      <c r="VNK243" s="277"/>
      <c r="VNL243" s="277"/>
      <c r="VNM243" s="277"/>
      <c r="VNN243" s="277"/>
      <c r="VNO243" s="277"/>
      <c r="VNP243" s="277"/>
      <c r="VNQ243" s="277"/>
      <c r="VNR243" s="402"/>
      <c r="VNS243" s="404"/>
      <c r="VNT243" s="49"/>
      <c r="VNU243" s="49"/>
      <c r="VNV243" s="49"/>
      <c r="VNW243" s="99"/>
      <c r="VNX243" s="98"/>
      <c r="VNY243" s="49"/>
      <c r="VNZ243" s="405"/>
      <c r="VOA243" s="405"/>
      <c r="VOB243" s="277"/>
      <c r="VOC243" s="277"/>
      <c r="VOD243" s="277"/>
      <c r="VOE243" s="277"/>
      <c r="VOF243" s="277"/>
      <c r="VOG243" s="277"/>
      <c r="VOH243" s="277"/>
      <c r="VOI243" s="277"/>
      <c r="VOJ243" s="402"/>
      <c r="VOK243" s="404"/>
      <c r="VOL243" s="49"/>
      <c r="VOM243" s="49"/>
      <c r="VON243" s="49"/>
      <c r="VOO243" s="99"/>
      <c r="VOP243" s="98"/>
      <c r="VOQ243" s="49"/>
      <c r="VOR243" s="405"/>
      <c r="VOS243" s="405"/>
      <c r="VOT243" s="277"/>
      <c r="VOU243" s="277"/>
      <c r="VOV243" s="277"/>
      <c r="VOW243" s="277"/>
      <c r="VOX243" s="277"/>
      <c r="VOY243" s="277"/>
      <c r="VOZ243" s="277"/>
      <c r="VPA243" s="277"/>
      <c r="VPB243" s="402"/>
      <c r="VPC243" s="404"/>
      <c r="VPD243" s="49"/>
      <c r="VPE243" s="49"/>
      <c r="VPF243" s="49"/>
      <c r="VPG243" s="99"/>
      <c r="VPH243" s="98"/>
      <c r="VPI243" s="49"/>
      <c r="VPJ243" s="405"/>
      <c r="VPK243" s="405"/>
      <c r="VPL243" s="277"/>
      <c r="VPM243" s="277"/>
      <c r="VPN243" s="277"/>
      <c r="VPO243" s="277"/>
      <c r="VPP243" s="277"/>
      <c r="VPQ243" s="277"/>
      <c r="VPR243" s="277"/>
      <c r="VPS243" s="277"/>
      <c r="VPT243" s="402"/>
      <c r="VPU243" s="404"/>
      <c r="VPV243" s="49"/>
      <c r="VPW243" s="49"/>
      <c r="VPX243" s="49"/>
      <c r="VPY243" s="99"/>
      <c r="VPZ243" s="98"/>
      <c r="VQA243" s="49"/>
      <c r="VQB243" s="405"/>
      <c r="VQC243" s="405"/>
      <c r="VQD243" s="277"/>
      <c r="VQE243" s="277"/>
      <c r="VQF243" s="277"/>
      <c r="VQG243" s="277"/>
      <c r="VQH243" s="277"/>
      <c r="VQI243" s="277"/>
      <c r="VQJ243" s="277"/>
      <c r="VQK243" s="277"/>
      <c r="VQL243" s="402"/>
      <c r="VQM243" s="404"/>
      <c r="VQN243" s="49"/>
      <c r="VQO243" s="49"/>
      <c r="VQP243" s="49"/>
      <c r="VQQ243" s="99"/>
      <c r="VQR243" s="98"/>
      <c r="VQS243" s="49"/>
      <c r="VQT243" s="405"/>
      <c r="VQU243" s="405"/>
      <c r="VQV243" s="277"/>
      <c r="VQW243" s="277"/>
      <c r="VQX243" s="277"/>
      <c r="VQY243" s="277"/>
      <c r="VQZ243" s="277"/>
      <c r="VRA243" s="277"/>
      <c r="VRB243" s="277"/>
      <c r="VRC243" s="277"/>
      <c r="VRD243" s="402"/>
      <c r="VRE243" s="404"/>
      <c r="VRF243" s="49"/>
      <c r="VRG243" s="49"/>
      <c r="VRH243" s="49"/>
      <c r="VRI243" s="99"/>
      <c r="VRJ243" s="98"/>
      <c r="VRK243" s="49"/>
      <c r="VRL243" s="405"/>
      <c r="VRM243" s="405"/>
      <c r="VRN243" s="277"/>
      <c r="VRO243" s="277"/>
      <c r="VRP243" s="277"/>
      <c r="VRQ243" s="277"/>
      <c r="VRR243" s="277"/>
      <c r="VRS243" s="277"/>
      <c r="VRT243" s="277"/>
      <c r="VRU243" s="277"/>
      <c r="VRV243" s="402"/>
      <c r="VRW243" s="404"/>
      <c r="VRX243" s="49"/>
      <c r="VRY243" s="49"/>
      <c r="VRZ243" s="49"/>
      <c r="VSA243" s="99"/>
      <c r="VSB243" s="98"/>
      <c r="VSC243" s="49"/>
      <c r="VSD243" s="405"/>
      <c r="VSE243" s="405"/>
      <c r="VSF243" s="277"/>
      <c r="VSG243" s="277"/>
      <c r="VSH243" s="277"/>
      <c r="VSI243" s="277"/>
      <c r="VSJ243" s="277"/>
      <c r="VSK243" s="277"/>
      <c r="VSL243" s="277"/>
      <c r="VSM243" s="277"/>
      <c r="VSN243" s="402"/>
      <c r="VSO243" s="404"/>
      <c r="VSP243" s="49"/>
      <c r="VSQ243" s="49"/>
      <c r="VSR243" s="49"/>
      <c r="VSS243" s="99"/>
      <c r="VST243" s="98"/>
      <c r="VSU243" s="49"/>
      <c r="VSV243" s="405"/>
      <c r="VSW243" s="405"/>
      <c r="VSX243" s="277"/>
      <c r="VSY243" s="277"/>
      <c r="VSZ243" s="277"/>
      <c r="VTA243" s="277"/>
      <c r="VTB243" s="277"/>
      <c r="VTC243" s="277"/>
      <c r="VTD243" s="277"/>
      <c r="VTE243" s="277"/>
      <c r="VTF243" s="402"/>
      <c r="VTG243" s="404"/>
      <c r="VTH243" s="49"/>
      <c r="VTI243" s="49"/>
      <c r="VTJ243" s="49"/>
      <c r="VTK243" s="99"/>
      <c r="VTL243" s="98"/>
      <c r="VTM243" s="49"/>
      <c r="VTN243" s="405"/>
      <c r="VTO243" s="405"/>
      <c r="VTP243" s="277"/>
      <c r="VTQ243" s="277"/>
      <c r="VTR243" s="277"/>
      <c r="VTS243" s="277"/>
      <c r="VTT243" s="277"/>
      <c r="VTU243" s="277"/>
      <c r="VTV243" s="277"/>
      <c r="VTW243" s="277"/>
      <c r="VTX243" s="402"/>
      <c r="VTY243" s="404"/>
      <c r="VTZ243" s="49"/>
      <c r="VUA243" s="49"/>
      <c r="VUB243" s="49"/>
      <c r="VUC243" s="99"/>
      <c r="VUD243" s="98"/>
      <c r="VUE243" s="49"/>
      <c r="VUF243" s="405"/>
      <c r="VUG243" s="405"/>
      <c r="VUH243" s="277"/>
      <c r="VUI243" s="277"/>
      <c r="VUJ243" s="277"/>
      <c r="VUK243" s="277"/>
      <c r="VUL243" s="277"/>
      <c r="VUM243" s="277"/>
      <c r="VUN243" s="277"/>
      <c r="VUO243" s="277"/>
      <c r="VUP243" s="402"/>
      <c r="VUQ243" s="404"/>
      <c r="VUR243" s="49"/>
      <c r="VUS243" s="49"/>
      <c r="VUT243" s="49"/>
      <c r="VUU243" s="99"/>
      <c r="VUV243" s="98"/>
      <c r="VUW243" s="49"/>
      <c r="VUX243" s="405"/>
      <c r="VUY243" s="405"/>
      <c r="VUZ243" s="277"/>
      <c r="VVA243" s="277"/>
      <c r="VVB243" s="277"/>
      <c r="VVC243" s="277"/>
      <c r="VVD243" s="277"/>
      <c r="VVE243" s="277"/>
      <c r="VVF243" s="277"/>
      <c r="VVG243" s="277"/>
      <c r="VVH243" s="402"/>
      <c r="VVI243" s="404"/>
      <c r="VVJ243" s="49"/>
      <c r="VVK243" s="49"/>
      <c r="VVL243" s="49"/>
      <c r="VVM243" s="99"/>
      <c r="VVN243" s="98"/>
      <c r="VVO243" s="49"/>
      <c r="VVP243" s="405"/>
      <c r="VVQ243" s="405"/>
      <c r="VVR243" s="277"/>
      <c r="VVS243" s="277"/>
      <c r="VVT243" s="277"/>
      <c r="VVU243" s="277"/>
      <c r="VVV243" s="277"/>
      <c r="VVW243" s="277"/>
      <c r="VVX243" s="277"/>
      <c r="VVY243" s="277"/>
      <c r="VVZ243" s="402"/>
      <c r="VWA243" s="404"/>
      <c r="VWB243" s="49"/>
      <c r="VWC243" s="49"/>
      <c r="VWD243" s="49"/>
      <c r="VWE243" s="99"/>
      <c r="VWF243" s="98"/>
      <c r="VWG243" s="49"/>
      <c r="VWH243" s="405"/>
      <c r="VWI243" s="405"/>
      <c r="VWJ243" s="277"/>
      <c r="VWK243" s="277"/>
      <c r="VWL243" s="277"/>
      <c r="VWM243" s="277"/>
      <c r="VWN243" s="277"/>
      <c r="VWO243" s="277"/>
      <c r="VWP243" s="277"/>
      <c r="VWQ243" s="277"/>
      <c r="VWR243" s="402"/>
      <c r="VWS243" s="404"/>
      <c r="VWT243" s="49"/>
      <c r="VWU243" s="49"/>
      <c r="VWV243" s="49"/>
      <c r="VWW243" s="99"/>
      <c r="VWX243" s="98"/>
      <c r="VWY243" s="49"/>
      <c r="VWZ243" s="405"/>
      <c r="VXA243" s="405"/>
      <c r="VXB243" s="277"/>
      <c r="VXC243" s="277"/>
      <c r="VXD243" s="277"/>
      <c r="VXE243" s="277"/>
      <c r="VXF243" s="277"/>
      <c r="VXG243" s="277"/>
      <c r="VXH243" s="277"/>
      <c r="VXI243" s="277"/>
      <c r="VXJ243" s="402"/>
      <c r="VXK243" s="404"/>
      <c r="VXL243" s="49"/>
      <c r="VXM243" s="49"/>
      <c r="VXN243" s="49"/>
      <c r="VXO243" s="99"/>
      <c r="VXP243" s="98"/>
      <c r="VXQ243" s="49"/>
      <c r="VXR243" s="405"/>
      <c r="VXS243" s="405"/>
      <c r="VXT243" s="277"/>
      <c r="VXU243" s="277"/>
      <c r="VXV243" s="277"/>
      <c r="VXW243" s="277"/>
      <c r="VXX243" s="277"/>
      <c r="VXY243" s="277"/>
      <c r="VXZ243" s="277"/>
      <c r="VYA243" s="277"/>
      <c r="VYB243" s="402"/>
      <c r="VYC243" s="404"/>
      <c r="VYD243" s="49"/>
      <c r="VYE243" s="49"/>
      <c r="VYF243" s="49"/>
      <c r="VYG243" s="99"/>
      <c r="VYH243" s="98"/>
      <c r="VYI243" s="49"/>
      <c r="VYJ243" s="405"/>
      <c r="VYK243" s="405"/>
      <c r="VYL243" s="277"/>
      <c r="VYM243" s="277"/>
      <c r="VYN243" s="277"/>
      <c r="VYO243" s="277"/>
      <c r="VYP243" s="277"/>
      <c r="VYQ243" s="277"/>
      <c r="VYR243" s="277"/>
      <c r="VYS243" s="277"/>
      <c r="VYT243" s="402"/>
      <c r="VYU243" s="404"/>
      <c r="VYV243" s="49"/>
      <c r="VYW243" s="49"/>
      <c r="VYX243" s="49"/>
      <c r="VYY243" s="99"/>
      <c r="VYZ243" s="98"/>
      <c r="VZA243" s="49"/>
      <c r="VZB243" s="405"/>
      <c r="VZC243" s="405"/>
      <c r="VZD243" s="277"/>
      <c r="VZE243" s="277"/>
      <c r="VZF243" s="277"/>
      <c r="VZG243" s="277"/>
      <c r="VZH243" s="277"/>
      <c r="VZI243" s="277"/>
      <c r="VZJ243" s="277"/>
      <c r="VZK243" s="277"/>
      <c r="VZL243" s="402"/>
      <c r="VZM243" s="404"/>
      <c r="VZN243" s="49"/>
      <c r="VZO243" s="49"/>
      <c r="VZP243" s="49"/>
      <c r="VZQ243" s="99"/>
      <c r="VZR243" s="98"/>
      <c r="VZS243" s="49"/>
      <c r="VZT243" s="405"/>
      <c r="VZU243" s="405"/>
      <c r="VZV243" s="277"/>
      <c r="VZW243" s="277"/>
      <c r="VZX243" s="277"/>
      <c r="VZY243" s="277"/>
      <c r="VZZ243" s="277"/>
      <c r="WAA243" s="277"/>
      <c r="WAB243" s="277"/>
      <c r="WAC243" s="277"/>
      <c r="WAD243" s="402"/>
      <c r="WAE243" s="404"/>
      <c r="WAF243" s="49"/>
      <c r="WAG243" s="49"/>
      <c r="WAH243" s="49"/>
      <c r="WAI243" s="99"/>
      <c r="WAJ243" s="98"/>
      <c r="WAK243" s="49"/>
      <c r="WAL243" s="405"/>
      <c r="WAM243" s="405"/>
      <c r="WAN243" s="277"/>
      <c r="WAO243" s="277"/>
      <c r="WAP243" s="277"/>
      <c r="WAQ243" s="277"/>
      <c r="WAR243" s="277"/>
      <c r="WAS243" s="277"/>
      <c r="WAT243" s="277"/>
      <c r="WAU243" s="277"/>
      <c r="WAV243" s="402"/>
      <c r="WAW243" s="404"/>
      <c r="WAX243" s="49"/>
      <c r="WAY243" s="49"/>
      <c r="WAZ243" s="49"/>
      <c r="WBA243" s="99"/>
      <c r="WBB243" s="98"/>
      <c r="WBC243" s="49"/>
      <c r="WBD243" s="405"/>
      <c r="WBE243" s="405"/>
      <c r="WBF243" s="277"/>
      <c r="WBG243" s="277"/>
      <c r="WBH243" s="277"/>
      <c r="WBI243" s="277"/>
      <c r="WBJ243" s="277"/>
      <c r="WBK243" s="277"/>
      <c r="WBL243" s="277"/>
      <c r="WBM243" s="277"/>
      <c r="WBN243" s="402"/>
      <c r="WBO243" s="404"/>
      <c r="WBP243" s="49"/>
      <c r="WBQ243" s="49"/>
      <c r="WBR243" s="49"/>
      <c r="WBS243" s="99"/>
      <c r="WBT243" s="98"/>
      <c r="WBU243" s="49"/>
      <c r="WBV243" s="405"/>
      <c r="WBW243" s="405"/>
      <c r="WBX243" s="277"/>
      <c r="WBY243" s="277"/>
      <c r="WBZ243" s="277"/>
      <c r="WCA243" s="277"/>
      <c r="WCB243" s="277"/>
      <c r="WCC243" s="277"/>
      <c r="WCD243" s="277"/>
      <c r="WCE243" s="277"/>
      <c r="WCF243" s="402"/>
      <c r="WCG243" s="404"/>
      <c r="WCH243" s="49"/>
      <c r="WCI243" s="49"/>
      <c r="WCJ243" s="49"/>
      <c r="WCK243" s="99"/>
      <c r="WCL243" s="98"/>
      <c r="WCM243" s="49"/>
      <c r="WCN243" s="405"/>
      <c r="WCO243" s="405"/>
      <c r="WCP243" s="277"/>
      <c r="WCQ243" s="277"/>
      <c r="WCR243" s="277"/>
      <c r="WCS243" s="277"/>
      <c r="WCT243" s="277"/>
      <c r="WCU243" s="277"/>
      <c r="WCV243" s="277"/>
      <c r="WCW243" s="277"/>
      <c r="WCX243" s="402"/>
      <c r="WCY243" s="404"/>
      <c r="WCZ243" s="49"/>
      <c r="WDA243" s="49"/>
      <c r="WDB243" s="49"/>
      <c r="WDC243" s="99"/>
      <c r="WDD243" s="98"/>
      <c r="WDE243" s="49"/>
      <c r="WDF243" s="405"/>
      <c r="WDG243" s="405"/>
      <c r="WDH243" s="277"/>
      <c r="WDI243" s="277"/>
      <c r="WDJ243" s="277"/>
      <c r="WDK243" s="277"/>
      <c r="WDL243" s="277"/>
      <c r="WDM243" s="277"/>
      <c r="WDN243" s="277"/>
      <c r="WDO243" s="277"/>
      <c r="WDP243" s="402"/>
      <c r="WDQ243" s="404"/>
      <c r="WDR243" s="49"/>
      <c r="WDS243" s="49"/>
      <c r="WDT243" s="49"/>
      <c r="WDU243" s="99"/>
      <c r="WDV243" s="98"/>
      <c r="WDW243" s="49"/>
      <c r="WDX243" s="405"/>
      <c r="WDY243" s="405"/>
      <c r="WDZ243" s="277"/>
      <c r="WEA243" s="277"/>
      <c r="WEB243" s="277"/>
      <c r="WEC243" s="277"/>
      <c r="WED243" s="277"/>
      <c r="WEE243" s="277"/>
      <c r="WEF243" s="277"/>
      <c r="WEG243" s="277"/>
      <c r="WEH243" s="402"/>
      <c r="WEI243" s="404"/>
      <c r="WEJ243" s="49"/>
      <c r="WEK243" s="49"/>
      <c r="WEL243" s="49"/>
      <c r="WEM243" s="99"/>
      <c r="WEN243" s="98"/>
      <c r="WEO243" s="49"/>
      <c r="WEP243" s="405"/>
      <c r="WEQ243" s="405"/>
      <c r="WER243" s="277"/>
      <c r="WES243" s="277"/>
      <c r="WET243" s="277"/>
      <c r="WEU243" s="277"/>
      <c r="WEV243" s="277"/>
      <c r="WEW243" s="277"/>
      <c r="WEX243" s="277"/>
      <c r="WEY243" s="277"/>
      <c r="WEZ243" s="402"/>
      <c r="WFA243" s="404"/>
      <c r="WFB243" s="49"/>
      <c r="WFC243" s="49"/>
      <c r="WFD243" s="49"/>
      <c r="WFE243" s="99"/>
      <c r="WFF243" s="98"/>
      <c r="WFG243" s="49"/>
      <c r="WFH243" s="405"/>
      <c r="WFI243" s="405"/>
      <c r="WFJ243" s="277"/>
      <c r="WFK243" s="277"/>
      <c r="WFL243" s="277"/>
      <c r="WFM243" s="277"/>
      <c r="WFN243" s="277"/>
      <c r="WFO243" s="277"/>
      <c r="WFP243" s="277"/>
      <c r="WFQ243" s="277"/>
      <c r="WFR243" s="402"/>
      <c r="WFS243" s="404"/>
      <c r="WFT243" s="49"/>
      <c r="WFU243" s="49"/>
      <c r="WFV243" s="49"/>
      <c r="WFW243" s="99"/>
      <c r="WFX243" s="98"/>
      <c r="WFY243" s="49"/>
      <c r="WFZ243" s="405"/>
      <c r="WGA243" s="405"/>
      <c r="WGB243" s="277"/>
      <c r="WGC243" s="277"/>
      <c r="WGD243" s="277"/>
      <c r="WGE243" s="277"/>
      <c r="WGF243" s="277"/>
      <c r="WGG243" s="277"/>
      <c r="WGH243" s="277"/>
      <c r="WGI243" s="277"/>
      <c r="WGJ243" s="402"/>
      <c r="WGK243" s="404"/>
      <c r="WGL243" s="49"/>
      <c r="WGM243" s="49"/>
      <c r="WGN243" s="49"/>
      <c r="WGO243" s="99"/>
      <c r="WGP243" s="98"/>
      <c r="WGQ243" s="49"/>
      <c r="WGR243" s="405"/>
      <c r="WGS243" s="405"/>
      <c r="WGT243" s="277"/>
      <c r="WGU243" s="277"/>
      <c r="WGV243" s="277"/>
      <c r="WGW243" s="277"/>
      <c r="WGX243" s="277"/>
      <c r="WGY243" s="277"/>
      <c r="WGZ243" s="277"/>
      <c r="WHA243" s="277"/>
      <c r="WHB243" s="402"/>
      <c r="WHC243" s="404"/>
      <c r="WHD243" s="49"/>
      <c r="WHE243" s="49"/>
      <c r="WHF243" s="49"/>
      <c r="WHG243" s="99"/>
      <c r="WHH243" s="98"/>
      <c r="WHI243" s="49"/>
      <c r="WHJ243" s="405"/>
      <c r="WHK243" s="405"/>
      <c r="WHL243" s="277"/>
      <c r="WHM243" s="277"/>
      <c r="WHN243" s="277"/>
      <c r="WHO243" s="277"/>
      <c r="WHP243" s="277"/>
      <c r="WHQ243" s="277"/>
      <c r="WHR243" s="277"/>
      <c r="WHS243" s="277"/>
      <c r="WHT243" s="402"/>
      <c r="WHU243" s="404"/>
      <c r="WHV243" s="49"/>
      <c r="WHW243" s="49"/>
      <c r="WHX243" s="49"/>
      <c r="WHY243" s="99"/>
      <c r="WHZ243" s="98"/>
      <c r="WIA243" s="49"/>
      <c r="WIB243" s="405"/>
      <c r="WIC243" s="405"/>
      <c r="WID243" s="277"/>
      <c r="WIE243" s="277"/>
      <c r="WIF243" s="277"/>
      <c r="WIG243" s="277"/>
      <c r="WIH243" s="277"/>
      <c r="WII243" s="277"/>
      <c r="WIJ243" s="277"/>
      <c r="WIK243" s="277"/>
      <c r="WIL243" s="402"/>
      <c r="WIM243" s="404"/>
      <c r="WIN243" s="49"/>
      <c r="WIO243" s="49"/>
      <c r="WIP243" s="49"/>
      <c r="WIQ243" s="99"/>
      <c r="WIR243" s="98"/>
      <c r="WIS243" s="49"/>
      <c r="WIT243" s="405"/>
      <c r="WIU243" s="405"/>
      <c r="WIV243" s="277"/>
      <c r="WIW243" s="277"/>
      <c r="WIX243" s="277"/>
      <c r="WIY243" s="277"/>
      <c r="WIZ243" s="277"/>
      <c r="WJA243" s="277"/>
      <c r="WJB243" s="277"/>
      <c r="WJC243" s="277"/>
      <c r="WJD243" s="402"/>
      <c r="WJE243" s="404"/>
      <c r="WJF243" s="49"/>
      <c r="WJG243" s="49"/>
      <c r="WJH243" s="49"/>
      <c r="WJI243" s="99"/>
      <c r="WJJ243" s="98"/>
      <c r="WJK243" s="49"/>
      <c r="WJL243" s="405"/>
      <c r="WJM243" s="405"/>
      <c r="WJN243" s="277"/>
      <c r="WJO243" s="277"/>
      <c r="WJP243" s="277"/>
      <c r="WJQ243" s="277"/>
      <c r="WJR243" s="277"/>
      <c r="WJS243" s="277"/>
      <c r="WJT243" s="277"/>
      <c r="WJU243" s="277"/>
      <c r="WJV243" s="402"/>
      <c r="WJW243" s="404"/>
      <c r="WJX243" s="49"/>
      <c r="WJY243" s="49"/>
      <c r="WJZ243" s="49"/>
      <c r="WKA243" s="99"/>
      <c r="WKB243" s="98"/>
      <c r="WKC243" s="49"/>
      <c r="WKD243" s="405"/>
      <c r="WKE243" s="405"/>
      <c r="WKF243" s="277"/>
      <c r="WKG243" s="277"/>
      <c r="WKH243" s="277"/>
      <c r="WKI243" s="277"/>
      <c r="WKJ243" s="277"/>
      <c r="WKK243" s="277"/>
      <c r="WKL243" s="277"/>
      <c r="WKM243" s="277"/>
      <c r="WKN243" s="402"/>
      <c r="WKO243" s="404"/>
      <c r="WKP243" s="49"/>
      <c r="WKQ243" s="49"/>
      <c r="WKR243" s="49"/>
      <c r="WKS243" s="99"/>
      <c r="WKT243" s="98"/>
      <c r="WKU243" s="49"/>
      <c r="WKV243" s="405"/>
      <c r="WKW243" s="405"/>
      <c r="WKX243" s="277"/>
      <c r="WKY243" s="277"/>
      <c r="WKZ243" s="277"/>
      <c r="WLA243" s="277"/>
      <c r="WLB243" s="277"/>
      <c r="WLC243" s="277"/>
      <c r="WLD243" s="277"/>
      <c r="WLE243" s="277"/>
      <c r="WLF243" s="402"/>
      <c r="WLG243" s="404"/>
      <c r="WLH243" s="49"/>
      <c r="WLI243" s="49"/>
      <c r="WLJ243" s="49"/>
      <c r="WLK243" s="99"/>
      <c r="WLL243" s="98"/>
      <c r="WLM243" s="49"/>
      <c r="WLN243" s="405"/>
      <c r="WLO243" s="405"/>
      <c r="WLP243" s="277"/>
      <c r="WLQ243" s="277"/>
      <c r="WLR243" s="277"/>
      <c r="WLS243" s="277"/>
      <c r="WLT243" s="277"/>
      <c r="WLU243" s="277"/>
      <c r="WLV243" s="277"/>
      <c r="WLW243" s="277"/>
      <c r="WLX243" s="402"/>
      <c r="WLY243" s="404"/>
      <c r="WLZ243" s="49"/>
      <c r="WMA243" s="49"/>
      <c r="WMB243" s="49"/>
      <c r="WMC243" s="99"/>
      <c r="WMD243" s="98"/>
      <c r="WME243" s="49"/>
      <c r="WMF243" s="405"/>
      <c r="WMG243" s="405"/>
      <c r="WMH243" s="277"/>
      <c r="WMI243" s="277"/>
      <c r="WMJ243" s="277"/>
      <c r="WMK243" s="277"/>
      <c r="WML243" s="277"/>
      <c r="WMM243" s="277"/>
      <c r="WMN243" s="277"/>
      <c r="WMO243" s="277"/>
      <c r="WMP243" s="402"/>
      <c r="WMQ243" s="404"/>
      <c r="WMR243" s="49"/>
      <c r="WMS243" s="49"/>
      <c r="WMT243" s="49"/>
      <c r="WMU243" s="99"/>
      <c r="WMV243" s="98"/>
      <c r="WMW243" s="49"/>
      <c r="WMX243" s="405"/>
      <c r="WMY243" s="405"/>
      <c r="WMZ243" s="277"/>
      <c r="WNA243" s="277"/>
      <c r="WNB243" s="277"/>
      <c r="WNC243" s="277"/>
      <c r="WND243" s="277"/>
      <c r="WNE243" s="277"/>
      <c r="WNF243" s="277"/>
      <c r="WNG243" s="277"/>
      <c r="WNH243" s="402"/>
      <c r="WNI243" s="404"/>
      <c r="WNJ243" s="49"/>
      <c r="WNK243" s="49"/>
      <c r="WNL243" s="49"/>
      <c r="WNM243" s="99"/>
      <c r="WNN243" s="98"/>
      <c r="WNO243" s="49"/>
      <c r="WNP243" s="405"/>
      <c r="WNQ243" s="405"/>
      <c r="WNR243" s="277"/>
      <c r="WNS243" s="277"/>
      <c r="WNT243" s="277"/>
      <c r="WNU243" s="277"/>
      <c r="WNV243" s="277"/>
      <c r="WNW243" s="277"/>
      <c r="WNX243" s="277"/>
      <c r="WNY243" s="277"/>
      <c r="WNZ243" s="402"/>
      <c r="WOA243" s="404"/>
      <c r="WOB243" s="49"/>
      <c r="WOC243" s="49"/>
      <c r="WOD243" s="49"/>
      <c r="WOE243" s="99"/>
      <c r="WOF243" s="98"/>
      <c r="WOG243" s="49"/>
      <c r="WOH243" s="405"/>
      <c r="WOI243" s="405"/>
      <c r="WOJ243" s="277"/>
      <c r="WOK243" s="277"/>
      <c r="WOL243" s="277"/>
      <c r="WOM243" s="277"/>
      <c r="WON243" s="277"/>
      <c r="WOO243" s="277"/>
      <c r="WOP243" s="277"/>
      <c r="WOQ243" s="277"/>
      <c r="WOR243" s="402"/>
      <c r="WOS243" s="404"/>
      <c r="WOT243" s="49"/>
      <c r="WOU243" s="49"/>
      <c r="WOV243" s="49"/>
      <c r="WOW243" s="99"/>
      <c r="WOX243" s="98"/>
      <c r="WOY243" s="49"/>
      <c r="WOZ243" s="405"/>
      <c r="WPA243" s="405"/>
      <c r="WPB243" s="277"/>
      <c r="WPC243" s="277"/>
      <c r="WPD243" s="277"/>
      <c r="WPE243" s="277"/>
      <c r="WPF243" s="277"/>
      <c r="WPG243" s="277"/>
      <c r="WPH243" s="277"/>
      <c r="WPI243" s="277"/>
      <c r="WPJ243" s="402"/>
      <c r="WPK243" s="404"/>
      <c r="WPL243" s="49"/>
      <c r="WPM243" s="49"/>
      <c r="WPN243" s="49"/>
      <c r="WPO243" s="99"/>
      <c r="WPP243" s="98"/>
      <c r="WPQ243" s="49"/>
      <c r="WPR243" s="405"/>
      <c r="WPS243" s="405"/>
      <c r="WPT243" s="277"/>
      <c r="WPU243" s="277"/>
      <c r="WPV243" s="277"/>
      <c r="WPW243" s="277"/>
      <c r="WPX243" s="277"/>
      <c r="WPY243" s="277"/>
      <c r="WPZ243" s="277"/>
      <c r="WQA243" s="277"/>
      <c r="WQB243" s="402"/>
      <c r="WQC243" s="404"/>
      <c r="WQD243" s="49"/>
      <c r="WQE243" s="49"/>
      <c r="WQF243" s="49"/>
      <c r="WQG243" s="99"/>
      <c r="WQH243" s="98"/>
      <c r="WQI243" s="49"/>
      <c r="WQJ243" s="405"/>
      <c r="WQK243" s="405"/>
      <c r="WQL243" s="277"/>
      <c r="WQM243" s="277"/>
      <c r="WQN243" s="277"/>
      <c r="WQO243" s="277"/>
      <c r="WQP243" s="277"/>
      <c r="WQQ243" s="277"/>
      <c r="WQR243" s="277"/>
      <c r="WQS243" s="277"/>
      <c r="WQT243" s="402"/>
      <c r="WQU243" s="404"/>
      <c r="WQV243" s="49"/>
      <c r="WQW243" s="49"/>
      <c r="WQX243" s="49"/>
      <c r="WQY243" s="99"/>
      <c r="WQZ243" s="98"/>
      <c r="WRA243" s="49"/>
      <c r="WRB243" s="405"/>
      <c r="WRC243" s="405"/>
      <c r="WRD243" s="277"/>
      <c r="WRE243" s="277"/>
      <c r="WRF243" s="277"/>
      <c r="WRG243" s="277"/>
      <c r="WRH243" s="277"/>
      <c r="WRI243" s="277"/>
      <c r="WRJ243" s="277"/>
      <c r="WRK243" s="277"/>
      <c r="WRL243" s="402"/>
      <c r="WRM243" s="404"/>
      <c r="WRN243" s="49"/>
      <c r="WRO243" s="49"/>
      <c r="WRP243" s="49"/>
      <c r="WRQ243" s="99"/>
      <c r="WRR243" s="98"/>
      <c r="WRS243" s="49"/>
      <c r="WRT243" s="405"/>
      <c r="WRU243" s="405"/>
      <c r="WRV243" s="277"/>
      <c r="WRW243" s="277"/>
      <c r="WRX243" s="277"/>
      <c r="WRY243" s="277"/>
      <c r="WRZ243" s="277"/>
      <c r="WSA243" s="277"/>
      <c r="WSB243" s="277"/>
      <c r="WSC243" s="277"/>
      <c r="WSD243" s="402"/>
      <c r="WSE243" s="404"/>
      <c r="WSF243" s="49"/>
      <c r="WSG243" s="49"/>
      <c r="WSH243" s="49"/>
      <c r="WSI243" s="99"/>
      <c r="WSJ243" s="98"/>
      <c r="WSK243" s="49"/>
      <c r="WSL243" s="405"/>
      <c r="WSM243" s="405"/>
      <c r="WSN243" s="277"/>
      <c r="WSO243" s="277"/>
      <c r="WSP243" s="277"/>
      <c r="WSQ243" s="277"/>
      <c r="WSR243" s="277"/>
      <c r="WSS243" s="277"/>
      <c r="WST243" s="277"/>
      <c r="WSU243" s="277"/>
      <c r="WSV243" s="402"/>
      <c r="WSW243" s="404"/>
      <c r="WSX243" s="49"/>
      <c r="WSY243" s="49"/>
      <c r="WSZ243" s="49"/>
      <c r="WTA243" s="99"/>
      <c r="WTB243" s="98"/>
      <c r="WTC243" s="49"/>
      <c r="WTD243" s="405"/>
      <c r="WTE243" s="405"/>
      <c r="WTF243" s="277"/>
      <c r="WTG243" s="277"/>
      <c r="WTH243" s="277"/>
      <c r="WTI243" s="277"/>
      <c r="WTJ243" s="277"/>
      <c r="WTK243" s="277"/>
      <c r="WTL243" s="277"/>
      <c r="WTM243" s="277"/>
      <c r="WTN243" s="402"/>
      <c r="WTO243" s="404"/>
      <c r="WTP243" s="49"/>
      <c r="WTQ243" s="49"/>
      <c r="WTR243" s="49"/>
      <c r="WTS243" s="99"/>
      <c r="WTT243" s="98"/>
      <c r="WTU243" s="49"/>
      <c r="WTV243" s="405"/>
      <c r="WTW243" s="405"/>
      <c r="WTX243" s="277"/>
      <c r="WTY243" s="277"/>
      <c r="WTZ243" s="277"/>
      <c r="WUA243" s="277"/>
      <c r="WUB243" s="277"/>
      <c r="WUC243" s="277"/>
      <c r="WUD243" s="277"/>
      <c r="WUE243" s="277"/>
      <c r="WUF243" s="402"/>
      <c r="WUG243" s="404"/>
      <c r="WUH243" s="49"/>
      <c r="WUI243" s="49"/>
      <c r="WUJ243" s="49"/>
      <c r="WUK243" s="99"/>
      <c r="WUL243" s="98"/>
      <c r="WUM243" s="49"/>
      <c r="WUN243" s="405"/>
      <c r="WUO243" s="405"/>
      <c r="WUP243" s="277"/>
      <c r="WUQ243" s="277"/>
      <c r="WUR243" s="277"/>
      <c r="WUS243" s="277"/>
      <c r="WUT243" s="277"/>
      <c r="WUU243" s="277"/>
      <c r="WUV243" s="277"/>
      <c r="WUW243" s="277"/>
      <c r="WUX243" s="402"/>
      <c r="WUY243" s="404"/>
      <c r="WUZ243" s="49"/>
      <c r="WVA243" s="49"/>
      <c r="WVB243" s="49"/>
      <c r="WVC243" s="99"/>
      <c r="WVD243" s="98"/>
      <c r="WVE243" s="49"/>
      <c r="WVF243" s="405"/>
      <c r="WVG243" s="405"/>
      <c r="WVH243" s="277"/>
      <c r="WVI243" s="277"/>
      <c r="WVJ243" s="277"/>
      <c r="WVK243" s="277"/>
      <c r="WVL243" s="277"/>
      <c r="WVM243" s="277"/>
      <c r="WVN243" s="277"/>
      <c r="WVO243" s="277"/>
      <c r="WVP243" s="402"/>
      <c r="WVQ243" s="404"/>
      <c r="WVR243" s="49"/>
      <c r="WVS243" s="49"/>
      <c r="WVT243" s="49"/>
      <c r="WVU243" s="99"/>
      <c r="WVV243" s="98"/>
      <c r="WVW243" s="49"/>
      <c r="WVX243" s="405"/>
      <c r="WVY243" s="405"/>
      <c r="WVZ243" s="277"/>
      <c r="WWA243" s="277"/>
      <c r="WWB243" s="277"/>
      <c r="WWC243" s="277"/>
      <c r="WWD243" s="277"/>
      <c r="WWE243" s="277"/>
      <c r="WWF243" s="277"/>
      <c r="WWG243" s="277"/>
      <c r="WWH243" s="402"/>
      <c r="WWI243" s="404"/>
      <c r="WWJ243" s="49"/>
      <c r="WWK243" s="49"/>
      <c r="WWL243" s="49"/>
      <c r="WWM243" s="99"/>
      <c r="WWN243" s="98"/>
      <c r="WWO243" s="49"/>
      <c r="WWP243" s="405"/>
      <c r="WWQ243" s="405"/>
      <c r="WWR243" s="277"/>
      <c r="WWS243" s="277"/>
      <c r="WWT243" s="277"/>
      <c r="WWU243" s="277"/>
      <c r="WWV243" s="277"/>
      <c r="WWW243" s="277"/>
      <c r="WWX243" s="277"/>
      <c r="WWY243" s="277"/>
      <c r="WWZ243" s="402"/>
      <c r="WXA243" s="404"/>
      <c r="WXB243" s="49"/>
      <c r="WXC243" s="49"/>
      <c r="WXD243" s="49"/>
      <c r="WXE243" s="99"/>
      <c r="WXF243" s="98"/>
      <c r="WXG243" s="49"/>
      <c r="WXH243" s="405"/>
      <c r="WXI243" s="405"/>
      <c r="WXJ243" s="277"/>
      <c r="WXK243" s="277"/>
      <c r="WXL243" s="277"/>
      <c r="WXM243" s="277"/>
      <c r="WXN243" s="277"/>
      <c r="WXO243" s="277"/>
      <c r="WXP243" s="277"/>
      <c r="WXQ243" s="277"/>
      <c r="WXR243" s="402"/>
      <c r="WXS243" s="404"/>
      <c r="WXT243" s="49"/>
      <c r="WXU243" s="49"/>
      <c r="WXV243" s="49"/>
      <c r="WXW243" s="99"/>
      <c r="WXX243" s="98"/>
      <c r="WXY243" s="49"/>
      <c r="WXZ243" s="405"/>
      <c r="WYA243" s="405"/>
      <c r="WYB243" s="277"/>
      <c r="WYC243" s="277"/>
      <c r="WYD243" s="277"/>
      <c r="WYE243" s="277"/>
      <c r="WYF243" s="277"/>
      <c r="WYG243" s="277"/>
      <c r="WYH243" s="277"/>
      <c r="WYI243" s="277"/>
      <c r="WYJ243" s="402"/>
      <c r="WYK243" s="404"/>
      <c r="WYL243" s="49"/>
      <c r="WYM243" s="49"/>
      <c r="WYN243" s="49"/>
      <c r="WYO243" s="99"/>
      <c r="WYP243" s="98"/>
      <c r="WYQ243" s="49"/>
      <c r="WYR243" s="405"/>
      <c r="WYS243" s="405"/>
      <c r="WYT243" s="277"/>
      <c r="WYU243" s="277"/>
      <c r="WYV243" s="277"/>
      <c r="WYW243" s="277"/>
      <c r="WYX243" s="277"/>
      <c r="WYY243" s="277"/>
      <c r="WYZ243" s="277"/>
      <c r="WZA243" s="277"/>
      <c r="WZB243" s="402"/>
      <c r="WZC243" s="404"/>
      <c r="WZD243" s="49"/>
      <c r="WZE243" s="49"/>
      <c r="WZF243" s="49"/>
      <c r="WZG243" s="99"/>
      <c r="WZH243" s="98"/>
      <c r="WZI243" s="49"/>
      <c r="WZJ243" s="405"/>
      <c r="WZK243" s="405"/>
      <c r="WZL243" s="277"/>
      <c r="WZM243" s="277"/>
      <c r="WZN243" s="277"/>
      <c r="WZO243" s="277"/>
      <c r="WZP243" s="277"/>
      <c r="WZQ243" s="277"/>
      <c r="WZR243" s="277"/>
      <c r="WZS243" s="277"/>
      <c r="WZT243" s="402"/>
      <c r="WZU243" s="404"/>
      <c r="WZV243" s="49"/>
      <c r="WZW243" s="49"/>
      <c r="WZX243" s="49"/>
      <c r="WZY243" s="99"/>
      <c r="WZZ243" s="98"/>
      <c r="XAA243" s="49"/>
      <c r="XAB243" s="405"/>
      <c r="XAC243" s="405"/>
      <c r="XAD243" s="277"/>
      <c r="XAE243" s="277"/>
      <c r="XAF243" s="277"/>
      <c r="XAG243" s="277"/>
      <c r="XAH243" s="277"/>
      <c r="XAI243" s="277"/>
      <c r="XAJ243" s="277"/>
      <c r="XAK243" s="277"/>
      <c r="XAL243" s="402"/>
      <c r="XAM243" s="404"/>
      <c r="XAN243" s="49"/>
      <c r="XAO243" s="49"/>
      <c r="XAP243" s="49"/>
      <c r="XAQ243" s="99"/>
      <c r="XAR243" s="98"/>
      <c r="XAS243" s="49"/>
      <c r="XAT243" s="405"/>
      <c r="XAU243" s="405"/>
      <c r="XAV243" s="277"/>
      <c r="XAW243" s="277"/>
      <c r="XAX243" s="277"/>
      <c r="XAY243" s="277"/>
      <c r="XAZ243" s="277"/>
      <c r="XBA243" s="277"/>
      <c r="XBB243" s="277"/>
      <c r="XBC243" s="277"/>
      <c r="XBD243" s="402"/>
      <c r="XBE243" s="404"/>
      <c r="XBF243" s="49"/>
      <c r="XBG243" s="49"/>
      <c r="XBH243" s="49"/>
      <c r="XBI243" s="99"/>
      <c r="XBJ243" s="98"/>
      <c r="XBK243" s="49"/>
      <c r="XBL243" s="405"/>
      <c r="XBM243" s="405"/>
      <c r="XBN243" s="277"/>
      <c r="XBO243" s="277"/>
      <c r="XBP243" s="277"/>
      <c r="XBQ243" s="277"/>
      <c r="XBR243" s="277"/>
      <c r="XBS243" s="277"/>
      <c r="XBT243" s="277"/>
      <c r="XBU243" s="277"/>
      <c r="XBV243" s="402"/>
      <c r="XBW243" s="404"/>
      <c r="XBX243" s="49"/>
      <c r="XBY243" s="49"/>
      <c r="XBZ243" s="49"/>
      <c r="XCA243" s="99"/>
      <c r="XCB243" s="98"/>
      <c r="XCC243" s="49"/>
      <c r="XCD243" s="405"/>
      <c r="XCE243" s="405"/>
      <c r="XCF243" s="277"/>
      <c r="XCG243" s="277"/>
      <c r="XCH243" s="277"/>
      <c r="XCI243" s="277"/>
      <c r="XCJ243" s="277"/>
      <c r="XCK243" s="277"/>
      <c r="XCL243" s="277"/>
      <c r="XCM243" s="277"/>
      <c r="XCN243" s="402"/>
      <c r="XCO243" s="404"/>
      <c r="XCP243" s="49"/>
      <c r="XCQ243" s="49"/>
      <c r="XCR243" s="49"/>
      <c r="XCS243" s="99"/>
      <c r="XCT243" s="98"/>
      <c r="XCU243" s="49"/>
      <c r="XCV243" s="405"/>
      <c r="XCW243" s="405"/>
      <c r="XCX243" s="277"/>
      <c r="XCY243" s="277"/>
      <c r="XCZ243" s="277"/>
      <c r="XDA243" s="277"/>
      <c r="XDB243" s="277"/>
      <c r="XDC243" s="277"/>
      <c r="XDD243" s="277"/>
      <c r="XDE243" s="277"/>
      <c r="XDF243" s="402"/>
      <c r="XDG243" s="404"/>
      <c r="XDH243" s="49"/>
      <c r="XDI243" s="49"/>
      <c r="XDJ243" s="49"/>
    </row>
    <row r="244" spans="1:16338" s="407" customFormat="1" x14ac:dyDescent="0.2">
      <c r="A244" s="234"/>
      <c r="B244" s="208"/>
      <c r="C244" s="208"/>
      <c r="D244" s="208">
        <v>508</v>
      </c>
      <c r="E244" s="477"/>
      <c r="F244" s="450" t="s">
        <v>1093</v>
      </c>
      <c r="G244" s="202"/>
      <c r="H244" s="207"/>
      <c r="I244" s="207"/>
      <c r="J244" s="572"/>
      <c r="K244" s="207"/>
      <c r="L244" s="417">
        <v>210</v>
      </c>
      <c r="M244" s="549"/>
      <c r="N244" s="320"/>
      <c r="O244" s="522"/>
      <c r="P244" s="522"/>
      <c r="Q244" s="522"/>
      <c r="R244" s="485"/>
      <c r="S244" s="277"/>
      <c r="T244" s="277"/>
      <c r="U244" s="277"/>
      <c r="V244" s="277"/>
      <c r="W244" s="277"/>
      <c r="X244" s="277"/>
      <c r="Y244" s="277"/>
      <c r="Z244" s="402"/>
      <c r="AA244" s="404"/>
      <c r="AB244" s="49"/>
      <c r="AC244" s="49"/>
      <c r="AD244" s="49"/>
      <c r="AE244" s="99"/>
      <c r="AF244" s="98"/>
      <c r="AG244" s="49"/>
      <c r="AH244" s="405"/>
      <c r="AI244" s="405"/>
      <c r="AJ244" s="277"/>
      <c r="AK244" s="277"/>
      <c r="AL244" s="277"/>
      <c r="AM244" s="277"/>
      <c r="AN244" s="277"/>
      <c r="AO244" s="277"/>
      <c r="AP244" s="277"/>
      <c r="AQ244" s="277"/>
      <c r="AR244" s="402"/>
      <c r="AS244" s="404"/>
      <c r="AT244" s="49"/>
      <c r="AU244" s="49"/>
      <c r="AV244" s="49"/>
      <c r="AW244" s="99"/>
      <c r="AX244" s="98"/>
      <c r="AY244" s="49"/>
      <c r="AZ244" s="405"/>
      <c r="BA244" s="405"/>
      <c r="BB244" s="277"/>
      <c r="BC244" s="277"/>
      <c r="BD244" s="277"/>
      <c r="BE244" s="277"/>
      <c r="BF244" s="277"/>
      <c r="BG244" s="277"/>
      <c r="BH244" s="277"/>
      <c r="BI244" s="277"/>
      <c r="BJ244" s="402"/>
      <c r="BK244" s="404"/>
      <c r="BL244" s="49"/>
      <c r="BM244" s="49"/>
      <c r="BN244" s="49"/>
      <c r="BO244" s="99"/>
      <c r="BP244" s="98"/>
      <c r="BQ244" s="49"/>
      <c r="BR244" s="405"/>
      <c r="BS244" s="405"/>
      <c r="BT244" s="277"/>
      <c r="BU244" s="277"/>
      <c r="BV244" s="277"/>
      <c r="BW244" s="277"/>
      <c r="BX244" s="277"/>
      <c r="BY244" s="277"/>
      <c r="BZ244" s="277"/>
      <c r="CA244" s="277"/>
      <c r="CB244" s="402"/>
      <c r="CC244" s="404"/>
      <c r="CD244" s="49"/>
      <c r="CE244" s="49"/>
      <c r="CF244" s="49"/>
      <c r="CG244" s="99"/>
      <c r="CH244" s="98"/>
      <c r="CI244" s="49"/>
      <c r="CJ244" s="405"/>
      <c r="CK244" s="405"/>
      <c r="CL244" s="277"/>
      <c r="CM244" s="277"/>
      <c r="CN244" s="277"/>
      <c r="CO244" s="277"/>
      <c r="CP244" s="277"/>
      <c r="CQ244" s="277"/>
      <c r="CR244" s="277"/>
      <c r="CS244" s="277"/>
      <c r="CT244" s="402"/>
      <c r="CU244" s="404"/>
      <c r="CV244" s="49"/>
      <c r="CW244" s="49"/>
      <c r="CX244" s="49"/>
      <c r="CY244" s="99"/>
      <c r="CZ244" s="98"/>
      <c r="DA244" s="49"/>
      <c r="DB244" s="405"/>
      <c r="DC244" s="405"/>
      <c r="DD244" s="277"/>
      <c r="DE244" s="277"/>
      <c r="DF244" s="277"/>
      <c r="DG244" s="277"/>
      <c r="DH244" s="277"/>
      <c r="DI244" s="277"/>
      <c r="DJ244" s="277"/>
      <c r="DK244" s="277"/>
      <c r="DL244" s="402"/>
      <c r="DM244" s="404"/>
      <c r="DN244" s="49"/>
      <c r="DO244" s="49"/>
      <c r="DP244" s="49"/>
      <c r="DQ244" s="99"/>
      <c r="DR244" s="98"/>
      <c r="DS244" s="49"/>
      <c r="DT244" s="405"/>
      <c r="DU244" s="405"/>
      <c r="DV244" s="277"/>
      <c r="DW244" s="277"/>
      <c r="DX244" s="277"/>
      <c r="DY244" s="277"/>
      <c r="DZ244" s="277"/>
      <c r="EA244" s="277"/>
      <c r="EB244" s="277"/>
      <c r="EC244" s="277"/>
      <c r="ED244" s="402"/>
      <c r="EE244" s="404"/>
      <c r="EF244" s="49"/>
      <c r="EG244" s="49"/>
      <c r="EH244" s="49"/>
      <c r="EI244" s="99"/>
      <c r="EJ244" s="98"/>
      <c r="EK244" s="49"/>
      <c r="EL244" s="405"/>
      <c r="EM244" s="405"/>
      <c r="EN244" s="277"/>
      <c r="EO244" s="277"/>
      <c r="EP244" s="277"/>
      <c r="EQ244" s="277"/>
      <c r="ER244" s="277"/>
      <c r="ES244" s="277"/>
      <c r="ET244" s="277"/>
      <c r="EU244" s="277"/>
      <c r="EV244" s="402"/>
      <c r="EW244" s="404"/>
      <c r="EX244" s="49"/>
      <c r="EY244" s="49"/>
      <c r="EZ244" s="49"/>
      <c r="FA244" s="99"/>
      <c r="FB244" s="98"/>
      <c r="FC244" s="49"/>
      <c r="FD244" s="405"/>
      <c r="FE244" s="405"/>
      <c r="FF244" s="277"/>
      <c r="FG244" s="277"/>
      <c r="FH244" s="277"/>
      <c r="FI244" s="277"/>
      <c r="FJ244" s="277"/>
      <c r="FK244" s="277"/>
      <c r="FL244" s="277"/>
      <c r="FM244" s="277"/>
      <c r="FN244" s="402"/>
      <c r="FO244" s="404"/>
      <c r="FP244" s="49"/>
      <c r="FQ244" s="49"/>
      <c r="FR244" s="49"/>
      <c r="FS244" s="99"/>
      <c r="FT244" s="98"/>
      <c r="FU244" s="49"/>
      <c r="FV244" s="405"/>
      <c r="FW244" s="405"/>
      <c r="FX244" s="277"/>
      <c r="FY244" s="277"/>
      <c r="FZ244" s="277"/>
      <c r="GA244" s="277"/>
      <c r="GB244" s="277"/>
      <c r="GC244" s="277"/>
      <c r="GD244" s="277"/>
      <c r="GE244" s="277"/>
      <c r="GF244" s="402"/>
      <c r="GG244" s="404"/>
      <c r="GH244" s="49"/>
      <c r="GI244" s="49"/>
      <c r="GJ244" s="49"/>
      <c r="GK244" s="99"/>
      <c r="GL244" s="98"/>
      <c r="GM244" s="49"/>
      <c r="GN244" s="405"/>
      <c r="GO244" s="405"/>
      <c r="GP244" s="277"/>
      <c r="GQ244" s="277"/>
      <c r="GR244" s="277"/>
      <c r="GS244" s="277"/>
      <c r="GT244" s="277"/>
      <c r="GU244" s="277"/>
      <c r="GV244" s="277"/>
      <c r="GW244" s="277"/>
      <c r="GX244" s="402"/>
      <c r="GY244" s="404"/>
      <c r="GZ244" s="49"/>
      <c r="HA244" s="49"/>
      <c r="HB244" s="49"/>
      <c r="HC244" s="99"/>
      <c r="HD244" s="98"/>
      <c r="HE244" s="49"/>
      <c r="HF244" s="405"/>
      <c r="HG244" s="405"/>
      <c r="HH244" s="277"/>
      <c r="HI244" s="277"/>
      <c r="HJ244" s="277"/>
      <c r="HK244" s="277"/>
      <c r="HL244" s="277"/>
      <c r="HM244" s="277"/>
      <c r="HN244" s="277"/>
      <c r="HO244" s="277"/>
      <c r="HP244" s="402"/>
      <c r="HQ244" s="404"/>
      <c r="HR244" s="49"/>
      <c r="HS244" s="49"/>
      <c r="HT244" s="49"/>
      <c r="HU244" s="99"/>
      <c r="HV244" s="98"/>
      <c r="HW244" s="49"/>
      <c r="HX244" s="405"/>
      <c r="HY244" s="405"/>
      <c r="HZ244" s="277"/>
      <c r="IA244" s="277"/>
      <c r="IB244" s="277"/>
      <c r="IC244" s="277"/>
      <c r="ID244" s="277"/>
      <c r="IE244" s="277"/>
      <c r="IF244" s="277"/>
      <c r="IG244" s="277"/>
      <c r="IH244" s="402"/>
      <c r="II244" s="404"/>
      <c r="IJ244" s="49"/>
      <c r="IK244" s="49"/>
      <c r="IL244" s="49"/>
      <c r="IM244" s="99"/>
      <c r="IN244" s="98"/>
      <c r="IO244" s="49"/>
      <c r="IP244" s="405"/>
      <c r="IQ244" s="405"/>
      <c r="IR244" s="277"/>
      <c r="IS244" s="277"/>
      <c r="IT244" s="277"/>
      <c r="IU244" s="277"/>
      <c r="IV244" s="277"/>
      <c r="IW244" s="277"/>
      <c r="IX244" s="277"/>
      <c r="IY244" s="277"/>
      <c r="IZ244" s="402"/>
      <c r="JA244" s="404"/>
      <c r="JB244" s="49"/>
      <c r="JC244" s="49"/>
      <c r="JD244" s="49"/>
      <c r="JE244" s="99"/>
      <c r="JF244" s="98"/>
      <c r="JG244" s="49"/>
      <c r="JH244" s="405"/>
      <c r="JI244" s="405"/>
      <c r="JJ244" s="277"/>
      <c r="JK244" s="277"/>
      <c r="JL244" s="277"/>
      <c r="JM244" s="277"/>
      <c r="JN244" s="277"/>
      <c r="JO244" s="277"/>
      <c r="JP244" s="277"/>
      <c r="JQ244" s="277"/>
      <c r="JR244" s="402"/>
      <c r="JS244" s="404"/>
      <c r="JT244" s="49"/>
      <c r="JU244" s="49"/>
      <c r="JV244" s="49"/>
      <c r="JW244" s="99"/>
      <c r="JX244" s="98"/>
      <c r="JY244" s="49"/>
      <c r="JZ244" s="405"/>
      <c r="KA244" s="405"/>
      <c r="KB244" s="277"/>
      <c r="KC244" s="277"/>
      <c r="KD244" s="277"/>
      <c r="KE244" s="277"/>
      <c r="KF244" s="277"/>
      <c r="KG244" s="277"/>
      <c r="KH244" s="277"/>
      <c r="KI244" s="277"/>
      <c r="KJ244" s="402"/>
      <c r="KK244" s="404"/>
      <c r="KL244" s="49"/>
      <c r="KM244" s="49"/>
      <c r="KN244" s="49"/>
      <c r="KO244" s="99"/>
      <c r="KP244" s="98"/>
      <c r="KQ244" s="49"/>
      <c r="KR244" s="405"/>
      <c r="KS244" s="405"/>
      <c r="KT244" s="277"/>
      <c r="KU244" s="277"/>
      <c r="KV244" s="277"/>
      <c r="KW244" s="277"/>
      <c r="KX244" s="277"/>
      <c r="KY244" s="277"/>
      <c r="KZ244" s="277"/>
      <c r="LA244" s="277"/>
      <c r="LB244" s="402"/>
      <c r="LC244" s="404"/>
      <c r="LD244" s="49"/>
      <c r="LE244" s="49"/>
      <c r="LF244" s="49"/>
      <c r="LG244" s="99"/>
      <c r="LH244" s="98"/>
      <c r="LI244" s="49"/>
      <c r="LJ244" s="405"/>
      <c r="LK244" s="405"/>
      <c r="LL244" s="277"/>
      <c r="LM244" s="277"/>
      <c r="LN244" s="277"/>
      <c r="LO244" s="277"/>
      <c r="LP244" s="277"/>
      <c r="LQ244" s="277"/>
      <c r="LR244" s="277"/>
      <c r="LS244" s="277"/>
      <c r="LT244" s="402"/>
      <c r="LU244" s="404"/>
      <c r="LV244" s="49"/>
      <c r="LW244" s="49"/>
      <c r="LX244" s="49"/>
      <c r="LY244" s="99"/>
      <c r="LZ244" s="98"/>
      <c r="MA244" s="49"/>
      <c r="MB244" s="405"/>
      <c r="MC244" s="405"/>
      <c r="MD244" s="277"/>
      <c r="ME244" s="277"/>
      <c r="MF244" s="277"/>
      <c r="MG244" s="277"/>
      <c r="MH244" s="277"/>
      <c r="MI244" s="277"/>
      <c r="MJ244" s="277"/>
      <c r="MK244" s="277"/>
      <c r="ML244" s="402"/>
      <c r="MM244" s="404"/>
      <c r="MN244" s="49"/>
      <c r="MO244" s="49"/>
      <c r="MP244" s="49"/>
      <c r="MQ244" s="99"/>
      <c r="MR244" s="98"/>
      <c r="MS244" s="49"/>
      <c r="MT244" s="405"/>
      <c r="MU244" s="405"/>
      <c r="MV244" s="277"/>
      <c r="MW244" s="277"/>
      <c r="MX244" s="277"/>
      <c r="MY244" s="277"/>
      <c r="MZ244" s="277"/>
      <c r="NA244" s="277"/>
      <c r="NB244" s="277"/>
      <c r="NC244" s="277"/>
      <c r="ND244" s="402"/>
      <c r="NE244" s="404"/>
      <c r="NF244" s="49"/>
      <c r="NG244" s="49"/>
      <c r="NH244" s="49"/>
      <c r="NI244" s="99"/>
      <c r="NJ244" s="98"/>
      <c r="NK244" s="49"/>
      <c r="NL244" s="405"/>
      <c r="NM244" s="405"/>
      <c r="NN244" s="277"/>
      <c r="NO244" s="277"/>
      <c r="NP244" s="277"/>
      <c r="NQ244" s="277"/>
      <c r="NR244" s="277"/>
      <c r="NS244" s="277"/>
      <c r="NT244" s="277"/>
      <c r="NU244" s="277"/>
      <c r="NV244" s="402"/>
      <c r="NW244" s="404"/>
      <c r="NX244" s="49"/>
      <c r="NY244" s="49"/>
      <c r="NZ244" s="49"/>
      <c r="OA244" s="99"/>
      <c r="OB244" s="98"/>
      <c r="OC244" s="49"/>
      <c r="OD244" s="405"/>
      <c r="OE244" s="405"/>
      <c r="OF244" s="277"/>
      <c r="OG244" s="277"/>
      <c r="OH244" s="277"/>
      <c r="OI244" s="277"/>
      <c r="OJ244" s="277"/>
      <c r="OK244" s="277"/>
      <c r="OL244" s="277"/>
      <c r="OM244" s="277"/>
      <c r="ON244" s="402"/>
      <c r="OO244" s="404"/>
      <c r="OP244" s="49"/>
      <c r="OQ244" s="49"/>
      <c r="OR244" s="49"/>
      <c r="OS244" s="99"/>
      <c r="OT244" s="98"/>
      <c r="OU244" s="49"/>
      <c r="OV244" s="405"/>
      <c r="OW244" s="405"/>
      <c r="OX244" s="277"/>
      <c r="OY244" s="277"/>
      <c r="OZ244" s="277"/>
      <c r="PA244" s="277"/>
      <c r="PB244" s="277"/>
      <c r="PC244" s="277"/>
      <c r="PD244" s="277"/>
      <c r="PE244" s="277"/>
      <c r="PF244" s="402"/>
      <c r="PG244" s="404"/>
      <c r="PH244" s="49"/>
      <c r="PI244" s="49"/>
      <c r="PJ244" s="49"/>
      <c r="PK244" s="99"/>
      <c r="PL244" s="98"/>
      <c r="PM244" s="49"/>
      <c r="PN244" s="405"/>
      <c r="PO244" s="405"/>
      <c r="PP244" s="277"/>
      <c r="PQ244" s="277"/>
      <c r="PR244" s="277"/>
      <c r="PS244" s="277"/>
      <c r="PT244" s="277"/>
      <c r="PU244" s="277"/>
      <c r="PV244" s="277"/>
      <c r="PW244" s="277"/>
      <c r="PX244" s="402"/>
      <c r="PY244" s="404"/>
      <c r="PZ244" s="49"/>
      <c r="QA244" s="49"/>
      <c r="QB244" s="49"/>
      <c r="QC244" s="99"/>
      <c r="QD244" s="98"/>
      <c r="QE244" s="49"/>
      <c r="QF244" s="405"/>
      <c r="QG244" s="405"/>
      <c r="QH244" s="277"/>
      <c r="QI244" s="277"/>
      <c r="QJ244" s="277"/>
      <c r="QK244" s="277"/>
      <c r="QL244" s="277"/>
      <c r="QM244" s="277"/>
      <c r="QN244" s="277"/>
      <c r="QO244" s="277"/>
      <c r="QP244" s="402"/>
      <c r="QQ244" s="404"/>
      <c r="QR244" s="49"/>
      <c r="QS244" s="49"/>
      <c r="QT244" s="49"/>
      <c r="QU244" s="99"/>
      <c r="QV244" s="98"/>
      <c r="QW244" s="49"/>
      <c r="QX244" s="405"/>
      <c r="QY244" s="405"/>
      <c r="QZ244" s="277"/>
      <c r="RA244" s="277"/>
      <c r="RB244" s="277"/>
      <c r="RC244" s="277"/>
      <c r="RD244" s="277"/>
      <c r="RE244" s="277"/>
      <c r="RF244" s="277"/>
      <c r="RG244" s="277"/>
      <c r="RH244" s="402"/>
      <c r="RI244" s="404"/>
      <c r="RJ244" s="49"/>
      <c r="RK244" s="49"/>
      <c r="RL244" s="49"/>
      <c r="RM244" s="99"/>
      <c r="RN244" s="98"/>
      <c r="RO244" s="49"/>
      <c r="RP244" s="405"/>
      <c r="RQ244" s="405"/>
      <c r="RR244" s="277"/>
      <c r="RS244" s="277"/>
      <c r="RT244" s="277"/>
      <c r="RU244" s="277"/>
      <c r="RV244" s="277"/>
      <c r="RW244" s="277"/>
      <c r="RX244" s="277"/>
      <c r="RY244" s="277"/>
      <c r="RZ244" s="402"/>
      <c r="SA244" s="404"/>
      <c r="SB244" s="49"/>
      <c r="SC244" s="49"/>
      <c r="SD244" s="49"/>
      <c r="SE244" s="99"/>
      <c r="SF244" s="98"/>
      <c r="SG244" s="49"/>
      <c r="SH244" s="405"/>
      <c r="SI244" s="405"/>
      <c r="SJ244" s="277"/>
      <c r="SK244" s="277"/>
      <c r="SL244" s="277"/>
      <c r="SM244" s="277"/>
      <c r="SN244" s="277"/>
      <c r="SO244" s="277"/>
      <c r="SP244" s="277"/>
      <c r="SQ244" s="277"/>
      <c r="SR244" s="402"/>
      <c r="SS244" s="404"/>
      <c r="ST244" s="49"/>
      <c r="SU244" s="49"/>
      <c r="SV244" s="49"/>
      <c r="SW244" s="99"/>
      <c r="SX244" s="98"/>
      <c r="SY244" s="49"/>
      <c r="SZ244" s="405"/>
      <c r="TA244" s="405"/>
      <c r="TB244" s="277"/>
      <c r="TC244" s="277"/>
      <c r="TD244" s="277"/>
      <c r="TE244" s="277"/>
      <c r="TF244" s="277"/>
      <c r="TG244" s="277"/>
      <c r="TH244" s="277"/>
      <c r="TI244" s="277"/>
      <c r="TJ244" s="402"/>
      <c r="TK244" s="404"/>
      <c r="TL244" s="49"/>
      <c r="TM244" s="49"/>
      <c r="TN244" s="49"/>
      <c r="TO244" s="99"/>
      <c r="TP244" s="98"/>
      <c r="TQ244" s="49"/>
      <c r="TR244" s="405"/>
      <c r="TS244" s="405"/>
      <c r="TT244" s="277"/>
      <c r="TU244" s="277"/>
      <c r="TV244" s="277"/>
      <c r="TW244" s="277"/>
      <c r="TX244" s="277"/>
      <c r="TY244" s="277"/>
      <c r="TZ244" s="277"/>
      <c r="UA244" s="277"/>
      <c r="UB244" s="402"/>
      <c r="UC244" s="404"/>
      <c r="UD244" s="49"/>
      <c r="UE244" s="49"/>
      <c r="UF244" s="49"/>
      <c r="UG244" s="99"/>
      <c r="UH244" s="98"/>
      <c r="UI244" s="49"/>
      <c r="UJ244" s="405"/>
      <c r="UK244" s="405"/>
      <c r="UL244" s="277"/>
      <c r="UM244" s="277"/>
      <c r="UN244" s="277"/>
      <c r="UO244" s="277"/>
      <c r="UP244" s="277"/>
      <c r="UQ244" s="277"/>
      <c r="UR244" s="277"/>
      <c r="US244" s="277"/>
      <c r="UT244" s="402"/>
      <c r="UU244" s="404"/>
      <c r="UV244" s="49"/>
      <c r="UW244" s="49"/>
      <c r="UX244" s="49"/>
      <c r="UY244" s="99"/>
      <c r="UZ244" s="98"/>
      <c r="VA244" s="49"/>
      <c r="VB244" s="405"/>
      <c r="VC244" s="405"/>
      <c r="VD244" s="277"/>
      <c r="VE244" s="277"/>
      <c r="VF244" s="277"/>
      <c r="VG244" s="277"/>
      <c r="VH244" s="277"/>
      <c r="VI244" s="277"/>
      <c r="VJ244" s="277"/>
      <c r="VK244" s="277"/>
      <c r="VL244" s="402"/>
      <c r="VM244" s="404"/>
      <c r="VN244" s="49"/>
      <c r="VO244" s="49"/>
      <c r="VP244" s="49"/>
      <c r="VQ244" s="99"/>
      <c r="VR244" s="98"/>
      <c r="VS244" s="49"/>
      <c r="VT244" s="405"/>
      <c r="VU244" s="405"/>
      <c r="VV244" s="277"/>
      <c r="VW244" s="277"/>
      <c r="VX244" s="277"/>
      <c r="VY244" s="277"/>
      <c r="VZ244" s="277"/>
      <c r="WA244" s="277"/>
      <c r="WB244" s="277"/>
      <c r="WC244" s="277"/>
      <c r="WD244" s="402"/>
      <c r="WE244" s="404"/>
      <c r="WF244" s="49"/>
      <c r="WG244" s="49"/>
      <c r="WH244" s="49"/>
      <c r="WI244" s="99"/>
      <c r="WJ244" s="98"/>
      <c r="WK244" s="49"/>
      <c r="WL244" s="405"/>
      <c r="WM244" s="405"/>
      <c r="WN244" s="277"/>
      <c r="WO244" s="277"/>
      <c r="WP244" s="277"/>
      <c r="WQ244" s="277"/>
      <c r="WR244" s="277"/>
      <c r="WS244" s="277"/>
      <c r="WT244" s="277"/>
      <c r="WU244" s="277"/>
      <c r="WV244" s="402"/>
      <c r="WW244" s="404"/>
      <c r="WX244" s="49"/>
      <c r="WY244" s="49"/>
      <c r="WZ244" s="49"/>
      <c r="XA244" s="99"/>
      <c r="XB244" s="98"/>
      <c r="XC244" s="49"/>
      <c r="XD244" s="405"/>
      <c r="XE244" s="405"/>
      <c r="XF244" s="277"/>
      <c r="XG244" s="277"/>
      <c r="XH244" s="277"/>
      <c r="XI244" s="277"/>
      <c r="XJ244" s="277"/>
      <c r="XK244" s="277"/>
      <c r="XL244" s="277"/>
      <c r="XM244" s="277"/>
      <c r="XN244" s="402"/>
      <c r="XO244" s="404"/>
      <c r="XP244" s="49"/>
      <c r="XQ244" s="49"/>
      <c r="XR244" s="49"/>
      <c r="XS244" s="99"/>
      <c r="XT244" s="98"/>
      <c r="XU244" s="49"/>
      <c r="XV244" s="405"/>
      <c r="XW244" s="405"/>
      <c r="XX244" s="277"/>
      <c r="XY244" s="277"/>
      <c r="XZ244" s="277"/>
      <c r="YA244" s="277"/>
      <c r="YB244" s="277"/>
      <c r="YC244" s="277"/>
      <c r="YD244" s="277"/>
      <c r="YE244" s="277"/>
      <c r="YF244" s="402"/>
      <c r="YG244" s="404"/>
      <c r="YH244" s="49"/>
      <c r="YI244" s="49"/>
      <c r="YJ244" s="49"/>
      <c r="YK244" s="99"/>
      <c r="YL244" s="98"/>
      <c r="YM244" s="49"/>
      <c r="YN244" s="405"/>
      <c r="YO244" s="405"/>
      <c r="YP244" s="277"/>
      <c r="YQ244" s="277"/>
      <c r="YR244" s="277"/>
      <c r="YS244" s="277"/>
      <c r="YT244" s="277"/>
      <c r="YU244" s="277"/>
      <c r="YV244" s="277"/>
      <c r="YW244" s="277"/>
      <c r="YX244" s="402"/>
      <c r="YY244" s="404"/>
      <c r="YZ244" s="49"/>
      <c r="ZA244" s="49"/>
      <c r="ZB244" s="49"/>
      <c r="ZC244" s="99"/>
      <c r="ZD244" s="98"/>
      <c r="ZE244" s="49"/>
      <c r="ZF244" s="405"/>
      <c r="ZG244" s="405"/>
      <c r="ZH244" s="277"/>
      <c r="ZI244" s="277"/>
      <c r="ZJ244" s="277"/>
      <c r="ZK244" s="277"/>
      <c r="ZL244" s="277"/>
      <c r="ZM244" s="277"/>
      <c r="ZN244" s="277"/>
      <c r="ZO244" s="277"/>
      <c r="ZP244" s="402"/>
      <c r="ZQ244" s="404"/>
      <c r="ZR244" s="49"/>
      <c r="ZS244" s="49"/>
      <c r="ZT244" s="49"/>
      <c r="ZU244" s="99"/>
      <c r="ZV244" s="98"/>
      <c r="ZW244" s="49"/>
      <c r="ZX244" s="405"/>
      <c r="ZY244" s="405"/>
      <c r="ZZ244" s="277"/>
      <c r="AAA244" s="277"/>
      <c r="AAB244" s="277"/>
      <c r="AAC244" s="277"/>
      <c r="AAD244" s="277"/>
      <c r="AAE244" s="277"/>
      <c r="AAF244" s="277"/>
      <c r="AAG244" s="277"/>
      <c r="AAH244" s="402"/>
      <c r="AAI244" s="404"/>
      <c r="AAJ244" s="49"/>
      <c r="AAK244" s="49"/>
      <c r="AAL244" s="49"/>
      <c r="AAM244" s="99"/>
      <c r="AAN244" s="98"/>
      <c r="AAO244" s="49"/>
      <c r="AAP244" s="405"/>
      <c r="AAQ244" s="405"/>
      <c r="AAR244" s="277"/>
      <c r="AAS244" s="277"/>
      <c r="AAT244" s="277"/>
      <c r="AAU244" s="277"/>
      <c r="AAV244" s="277"/>
      <c r="AAW244" s="277"/>
      <c r="AAX244" s="277"/>
      <c r="AAY244" s="277"/>
      <c r="AAZ244" s="402"/>
      <c r="ABA244" s="404"/>
      <c r="ABB244" s="49"/>
      <c r="ABC244" s="49"/>
      <c r="ABD244" s="49"/>
      <c r="ABE244" s="99"/>
      <c r="ABF244" s="98"/>
      <c r="ABG244" s="49"/>
      <c r="ABH244" s="405"/>
      <c r="ABI244" s="405"/>
      <c r="ABJ244" s="277"/>
      <c r="ABK244" s="277"/>
      <c r="ABL244" s="277"/>
      <c r="ABM244" s="277"/>
      <c r="ABN244" s="277"/>
      <c r="ABO244" s="277"/>
      <c r="ABP244" s="277"/>
      <c r="ABQ244" s="277"/>
      <c r="ABR244" s="402"/>
      <c r="ABS244" s="404"/>
      <c r="ABT244" s="49"/>
      <c r="ABU244" s="49"/>
      <c r="ABV244" s="49"/>
      <c r="ABW244" s="99"/>
      <c r="ABX244" s="98"/>
      <c r="ABY244" s="49"/>
      <c r="ABZ244" s="405"/>
      <c r="ACA244" s="405"/>
      <c r="ACB244" s="277"/>
      <c r="ACC244" s="277"/>
      <c r="ACD244" s="277"/>
      <c r="ACE244" s="277"/>
      <c r="ACF244" s="277"/>
      <c r="ACG244" s="277"/>
      <c r="ACH244" s="277"/>
      <c r="ACI244" s="277"/>
      <c r="ACJ244" s="402"/>
      <c r="ACK244" s="404"/>
      <c r="ACL244" s="49"/>
      <c r="ACM244" s="49"/>
      <c r="ACN244" s="49"/>
      <c r="ACO244" s="99"/>
      <c r="ACP244" s="98"/>
      <c r="ACQ244" s="49"/>
      <c r="ACR244" s="405"/>
      <c r="ACS244" s="405"/>
      <c r="ACT244" s="277"/>
      <c r="ACU244" s="277"/>
      <c r="ACV244" s="277"/>
      <c r="ACW244" s="277"/>
      <c r="ACX244" s="277"/>
      <c r="ACY244" s="277"/>
      <c r="ACZ244" s="277"/>
      <c r="ADA244" s="277"/>
      <c r="ADB244" s="402"/>
      <c r="ADC244" s="404"/>
      <c r="ADD244" s="49"/>
      <c r="ADE244" s="49"/>
      <c r="ADF244" s="49"/>
      <c r="ADG244" s="99"/>
      <c r="ADH244" s="98"/>
      <c r="ADI244" s="49"/>
      <c r="ADJ244" s="405"/>
      <c r="ADK244" s="405"/>
      <c r="ADL244" s="277"/>
      <c r="ADM244" s="277"/>
      <c r="ADN244" s="277"/>
      <c r="ADO244" s="277"/>
      <c r="ADP244" s="277"/>
      <c r="ADQ244" s="277"/>
      <c r="ADR244" s="277"/>
      <c r="ADS244" s="277"/>
      <c r="ADT244" s="402"/>
      <c r="ADU244" s="404"/>
      <c r="ADV244" s="49"/>
      <c r="ADW244" s="49"/>
      <c r="ADX244" s="49"/>
      <c r="ADY244" s="99"/>
      <c r="ADZ244" s="98"/>
      <c r="AEA244" s="49"/>
      <c r="AEB244" s="405"/>
      <c r="AEC244" s="405"/>
      <c r="AED244" s="277"/>
      <c r="AEE244" s="277"/>
      <c r="AEF244" s="277"/>
      <c r="AEG244" s="277"/>
      <c r="AEH244" s="277"/>
      <c r="AEI244" s="277"/>
      <c r="AEJ244" s="277"/>
      <c r="AEK244" s="277"/>
      <c r="AEL244" s="402"/>
      <c r="AEM244" s="404"/>
      <c r="AEN244" s="49"/>
      <c r="AEO244" s="49"/>
      <c r="AEP244" s="49"/>
      <c r="AEQ244" s="99"/>
      <c r="AER244" s="98"/>
      <c r="AES244" s="49"/>
      <c r="AET244" s="405"/>
      <c r="AEU244" s="405"/>
      <c r="AEV244" s="277"/>
      <c r="AEW244" s="277"/>
      <c r="AEX244" s="277"/>
      <c r="AEY244" s="277"/>
      <c r="AEZ244" s="277"/>
      <c r="AFA244" s="277"/>
      <c r="AFB244" s="277"/>
      <c r="AFC244" s="277"/>
      <c r="AFD244" s="402"/>
      <c r="AFE244" s="404"/>
      <c r="AFF244" s="49"/>
      <c r="AFG244" s="49"/>
      <c r="AFH244" s="49"/>
      <c r="AFI244" s="99"/>
      <c r="AFJ244" s="98"/>
      <c r="AFK244" s="49"/>
      <c r="AFL244" s="405"/>
      <c r="AFM244" s="405"/>
      <c r="AFN244" s="277"/>
      <c r="AFO244" s="277"/>
      <c r="AFP244" s="277"/>
      <c r="AFQ244" s="277"/>
      <c r="AFR244" s="277"/>
      <c r="AFS244" s="277"/>
      <c r="AFT244" s="277"/>
      <c r="AFU244" s="277"/>
      <c r="AFV244" s="402"/>
      <c r="AFW244" s="404"/>
      <c r="AFX244" s="49"/>
      <c r="AFY244" s="49"/>
      <c r="AFZ244" s="49"/>
      <c r="AGA244" s="99"/>
      <c r="AGB244" s="98"/>
      <c r="AGC244" s="49"/>
      <c r="AGD244" s="405"/>
      <c r="AGE244" s="405"/>
      <c r="AGF244" s="277"/>
      <c r="AGG244" s="277"/>
      <c r="AGH244" s="277"/>
      <c r="AGI244" s="277"/>
      <c r="AGJ244" s="277"/>
      <c r="AGK244" s="277"/>
      <c r="AGL244" s="277"/>
      <c r="AGM244" s="277"/>
      <c r="AGN244" s="402"/>
      <c r="AGO244" s="404"/>
      <c r="AGP244" s="49"/>
      <c r="AGQ244" s="49"/>
      <c r="AGR244" s="49"/>
      <c r="AGS244" s="99"/>
      <c r="AGT244" s="98"/>
      <c r="AGU244" s="49"/>
      <c r="AGV244" s="405"/>
      <c r="AGW244" s="405"/>
      <c r="AGX244" s="277"/>
      <c r="AGY244" s="277"/>
      <c r="AGZ244" s="277"/>
      <c r="AHA244" s="277"/>
      <c r="AHB244" s="277"/>
      <c r="AHC244" s="277"/>
      <c r="AHD244" s="277"/>
      <c r="AHE244" s="277"/>
      <c r="AHF244" s="402"/>
      <c r="AHG244" s="404"/>
      <c r="AHH244" s="49"/>
      <c r="AHI244" s="49"/>
      <c r="AHJ244" s="49"/>
      <c r="AHK244" s="99"/>
      <c r="AHL244" s="98"/>
      <c r="AHM244" s="49"/>
      <c r="AHN244" s="405"/>
      <c r="AHO244" s="405"/>
      <c r="AHP244" s="277"/>
      <c r="AHQ244" s="277"/>
      <c r="AHR244" s="277"/>
      <c r="AHS244" s="277"/>
      <c r="AHT244" s="277"/>
      <c r="AHU244" s="277"/>
      <c r="AHV244" s="277"/>
      <c r="AHW244" s="277"/>
      <c r="AHX244" s="402"/>
      <c r="AHY244" s="404"/>
      <c r="AHZ244" s="49"/>
      <c r="AIA244" s="49"/>
      <c r="AIB244" s="49"/>
      <c r="AIC244" s="99"/>
      <c r="AID244" s="98"/>
      <c r="AIE244" s="49"/>
      <c r="AIF244" s="405"/>
      <c r="AIG244" s="405"/>
      <c r="AIH244" s="277"/>
      <c r="AII244" s="277"/>
      <c r="AIJ244" s="277"/>
      <c r="AIK244" s="277"/>
      <c r="AIL244" s="277"/>
      <c r="AIM244" s="277"/>
      <c r="AIN244" s="277"/>
      <c r="AIO244" s="277"/>
      <c r="AIP244" s="402"/>
      <c r="AIQ244" s="404"/>
      <c r="AIR244" s="49"/>
      <c r="AIS244" s="49"/>
      <c r="AIT244" s="49"/>
      <c r="AIU244" s="99"/>
      <c r="AIV244" s="98"/>
      <c r="AIW244" s="49"/>
      <c r="AIX244" s="405"/>
      <c r="AIY244" s="405"/>
      <c r="AIZ244" s="277"/>
      <c r="AJA244" s="277"/>
      <c r="AJB244" s="277"/>
      <c r="AJC244" s="277"/>
      <c r="AJD244" s="277"/>
      <c r="AJE244" s="277"/>
      <c r="AJF244" s="277"/>
      <c r="AJG244" s="277"/>
      <c r="AJH244" s="402"/>
      <c r="AJI244" s="404"/>
      <c r="AJJ244" s="49"/>
      <c r="AJK244" s="49"/>
      <c r="AJL244" s="49"/>
      <c r="AJM244" s="99"/>
      <c r="AJN244" s="98"/>
      <c r="AJO244" s="49"/>
      <c r="AJP244" s="405"/>
      <c r="AJQ244" s="405"/>
      <c r="AJR244" s="277"/>
      <c r="AJS244" s="277"/>
      <c r="AJT244" s="277"/>
      <c r="AJU244" s="277"/>
      <c r="AJV244" s="277"/>
      <c r="AJW244" s="277"/>
      <c r="AJX244" s="277"/>
      <c r="AJY244" s="277"/>
      <c r="AJZ244" s="402"/>
      <c r="AKA244" s="404"/>
      <c r="AKB244" s="49"/>
      <c r="AKC244" s="49"/>
      <c r="AKD244" s="49"/>
      <c r="AKE244" s="99"/>
      <c r="AKF244" s="98"/>
      <c r="AKG244" s="49"/>
      <c r="AKH244" s="405"/>
      <c r="AKI244" s="405"/>
      <c r="AKJ244" s="277"/>
      <c r="AKK244" s="277"/>
      <c r="AKL244" s="277"/>
      <c r="AKM244" s="277"/>
      <c r="AKN244" s="277"/>
      <c r="AKO244" s="277"/>
      <c r="AKP244" s="277"/>
      <c r="AKQ244" s="277"/>
      <c r="AKR244" s="402"/>
      <c r="AKS244" s="404"/>
      <c r="AKT244" s="49"/>
      <c r="AKU244" s="49"/>
      <c r="AKV244" s="49"/>
      <c r="AKW244" s="99"/>
      <c r="AKX244" s="98"/>
      <c r="AKY244" s="49"/>
      <c r="AKZ244" s="405"/>
      <c r="ALA244" s="405"/>
      <c r="ALB244" s="277"/>
      <c r="ALC244" s="277"/>
      <c r="ALD244" s="277"/>
      <c r="ALE244" s="277"/>
      <c r="ALF244" s="277"/>
      <c r="ALG244" s="277"/>
      <c r="ALH244" s="277"/>
      <c r="ALI244" s="277"/>
      <c r="ALJ244" s="402"/>
      <c r="ALK244" s="404"/>
      <c r="ALL244" s="49"/>
      <c r="ALM244" s="49"/>
      <c r="ALN244" s="49"/>
      <c r="ALO244" s="99"/>
      <c r="ALP244" s="98"/>
      <c r="ALQ244" s="49"/>
      <c r="ALR244" s="405"/>
      <c r="ALS244" s="405"/>
      <c r="ALT244" s="277"/>
      <c r="ALU244" s="277"/>
      <c r="ALV244" s="277"/>
      <c r="ALW244" s="277"/>
      <c r="ALX244" s="277"/>
      <c r="ALY244" s="277"/>
      <c r="ALZ244" s="277"/>
      <c r="AMA244" s="277"/>
      <c r="AMB244" s="402"/>
      <c r="AMC244" s="404"/>
      <c r="AMD244" s="49"/>
      <c r="AME244" s="49"/>
      <c r="AMF244" s="49"/>
      <c r="AMG244" s="99"/>
      <c r="AMH244" s="98"/>
      <c r="AMI244" s="49"/>
      <c r="AMJ244" s="405"/>
      <c r="AMK244" s="405"/>
      <c r="AML244" s="277"/>
      <c r="AMM244" s="277"/>
      <c r="AMN244" s="277"/>
      <c r="AMO244" s="277"/>
      <c r="AMP244" s="277"/>
      <c r="AMQ244" s="277"/>
      <c r="AMR244" s="277"/>
      <c r="AMS244" s="277"/>
      <c r="AMT244" s="402"/>
      <c r="AMU244" s="404"/>
      <c r="AMV244" s="49"/>
      <c r="AMW244" s="49"/>
      <c r="AMX244" s="49"/>
      <c r="AMY244" s="99"/>
      <c r="AMZ244" s="98"/>
      <c r="ANA244" s="49"/>
      <c r="ANB244" s="405"/>
      <c r="ANC244" s="405"/>
      <c r="AND244" s="277"/>
      <c r="ANE244" s="277"/>
      <c r="ANF244" s="277"/>
      <c r="ANG244" s="277"/>
      <c r="ANH244" s="277"/>
      <c r="ANI244" s="277"/>
      <c r="ANJ244" s="277"/>
      <c r="ANK244" s="277"/>
      <c r="ANL244" s="402"/>
      <c r="ANM244" s="404"/>
      <c r="ANN244" s="49"/>
      <c r="ANO244" s="49"/>
      <c r="ANP244" s="49"/>
      <c r="ANQ244" s="99"/>
      <c r="ANR244" s="98"/>
      <c r="ANS244" s="49"/>
      <c r="ANT244" s="405"/>
      <c r="ANU244" s="405"/>
      <c r="ANV244" s="277"/>
      <c r="ANW244" s="277"/>
      <c r="ANX244" s="277"/>
      <c r="ANY244" s="277"/>
      <c r="ANZ244" s="277"/>
      <c r="AOA244" s="277"/>
      <c r="AOB244" s="277"/>
      <c r="AOC244" s="277"/>
      <c r="AOD244" s="402"/>
      <c r="AOE244" s="404"/>
      <c r="AOF244" s="49"/>
      <c r="AOG244" s="49"/>
      <c r="AOH244" s="49"/>
      <c r="AOI244" s="99"/>
      <c r="AOJ244" s="98"/>
      <c r="AOK244" s="49"/>
      <c r="AOL244" s="405"/>
      <c r="AOM244" s="405"/>
      <c r="AON244" s="277"/>
      <c r="AOO244" s="277"/>
      <c r="AOP244" s="277"/>
      <c r="AOQ244" s="277"/>
      <c r="AOR244" s="277"/>
      <c r="AOS244" s="277"/>
      <c r="AOT244" s="277"/>
      <c r="AOU244" s="277"/>
      <c r="AOV244" s="402"/>
      <c r="AOW244" s="404"/>
      <c r="AOX244" s="49"/>
      <c r="AOY244" s="49"/>
      <c r="AOZ244" s="49"/>
      <c r="APA244" s="99"/>
      <c r="APB244" s="98"/>
      <c r="APC244" s="49"/>
      <c r="APD244" s="405"/>
      <c r="APE244" s="405"/>
      <c r="APF244" s="277"/>
      <c r="APG244" s="277"/>
      <c r="APH244" s="277"/>
      <c r="API244" s="277"/>
      <c r="APJ244" s="277"/>
      <c r="APK244" s="277"/>
      <c r="APL244" s="277"/>
      <c r="APM244" s="277"/>
      <c r="APN244" s="402"/>
      <c r="APO244" s="404"/>
      <c r="APP244" s="49"/>
      <c r="APQ244" s="49"/>
      <c r="APR244" s="49"/>
      <c r="APS244" s="99"/>
      <c r="APT244" s="98"/>
      <c r="APU244" s="49"/>
      <c r="APV244" s="405"/>
      <c r="APW244" s="405"/>
      <c r="APX244" s="277"/>
      <c r="APY244" s="277"/>
      <c r="APZ244" s="277"/>
      <c r="AQA244" s="277"/>
      <c r="AQB244" s="277"/>
      <c r="AQC244" s="277"/>
      <c r="AQD244" s="277"/>
      <c r="AQE244" s="277"/>
      <c r="AQF244" s="402"/>
      <c r="AQG244" s="404"/>
      <c r="AQH244" s="49"/>
      <c r="AQI244" s="49"/>
      <c r="AQJ244" s="49"/>
      <c r="AQK244" s="99"/>
      <c r="AQL244" s="98"/>
      <c r="AQM244" s="49"/>
      <c r="AQN244" s="405"/>
      <c r="AQO244" s="405"/>
      <c r="AQP244" s="277"/>
      <c r="AQQ244" s="277"/>
      <c r="AQR244" s="277"/>
      <c r="AQS244" s="277"/>
      <c r="AQT244" s="277"/>
      <c r="AQU244" s="277"/>
      <c r="AQV244" s="277"/>
      <c r="AQW244" s="277"/>
      <c r="AQX244" s="402"/>
      <c r="AQY244" s="404"/>
      <c r="AQZ244" s="49"/>
      <c r="ARA244" s="49"/>
      <c r="ARB244" s="49"/>
      <c r="ARC244" s="99"/>
      <c r="ARD244" s="98"/>
      <c r="ARE244" s="49"/>
      <c r="ARF244" s="405"/>
      <c r="ARG244" s="405"/>
      <c r="ARH244" s="277"/>
      <c r="ARI244" s="277"/>
      <c r="ARJ244" s="277"/>
      <c r="ARK244" s="277"/>
      <c r="ARL244" s="277"/>
      <c r="ARM244" s="277"/>
      <c r="ARN244" s="277"/>
      <c r="ARO244" s="277"/>
      <c r="ARP244" s="402"/>
      <c r="ARQ244" s="404"/>
      <c r="ARR244" s="49"/>
      <c r="ARS244" s="49"/>
      <c r="ART244" s="49"/>
      <c r="ARU244" s="99"/>
      <c r="ARV244" s="98"/>
      <c r="ARW244" s="49"/>
      <c r="ARX244" s="405"/>
      <c r="ARY244" s="405"/>
      <c r="ARZ244" s="277"/>
      <c r="ASA244" s="277"/>
      <c r="ASB244" s="277"/>
      <c r="ASC244" s="277"/>
      <c r="ASD244" s="277"/>
      <c r="ASE244" s="277"/>
      <c r="ASF244" s="277"/>
      <c r="ASG244" s="277"/>
      <c r="ASH244" s="402"/>
      <c r="ASI244" s="404"/>
      <c r="ASJ244" s="49"/>
      <c r="ASK244" s="49"/>
      <c r="ASL244" s="49"/>
      <c r="ASM244" s="99"/>
      <c r="ASN244" s="98"/>
      <c r="ASO244" s="49"/>
      <c r="ASP244" s="405"/>
      <c r="ASQ244" s="405"/>
      <c r="ASR244" s="277"/>
      <c r="ASS244" s="277"/>
      <c r="AST244" s="277"/>
      <c r="ASU244" s="277"/>
      <c r="ASV244" s="277"/>
      <c r="ASW244" s="277"/>
      <c r="ASX244" s="277"/>
      <c r="ASY244" s="277"/>
      <c r="ASZ244" s="402"/>
      <c r="ATA244" s="404"/>
      <c r="ATB244" s="49"/>
      <c r="ATC244" s="49"/>
      <c r="ATD244" s="49"/>
      <c r="ATE244" s="99"/>
      <c r="ATF244" s="98"/>
      <c r="ATG244" s="49"/>
      <c r="ATH244" s="405"/>
      <c r="ATI244" s="405"/>
      <c r="ATJ244" s="277"/>
      <c r="ATK244" s="277"/>
      <c r="ATL244" s="277"/>
      <c r="ATM244" s="277"/>
      <c r="ATN244" s="277"/>
      <c r="ATO244" s="277"/>
      <c r="ATP244" s="277"/>
      <c r="ATQ244" s="277"/>
      <c r="ATR244" s="402"/>
      <c r="ATS244" s="404"/>
      <c r="ATT244" s="49"/>
      <c r="ATU244" s="49"/>
      <c r="ATV244" s="49"/>
      <c r="ATW244" s="99"/>
      <c r="ATX244" s="98"/>
      <c r="ATY244" s="49"/>
      <c r="ATZ244" s="405"/>
      <c r="AUA244" s="405"/>
      <c r="AUB244" s="277"/>
      <c r="AUC244" s="277"/>
      <c r="AUD244" s="277"/>
      <c r="AUE244" s="277"/>
      <c r="AUF244" s="277"/>
      <c r="AUG244" s="277"/>
      <c r="AUH244" s="277"/>
      <c r="AUI244" s="277"/>
      <c r="AUJ244" s="402"/>
      <c r="AUK244" s="404"/>
      <c r="AUL244" s="49"/>
      <c r="AUM244" s="49"/>
      <c r="AUN244" s="49"/>
      <c r="AUO244" s="99"/>
      <c r="AUP244" s="98"/>
      <c r="AUQ244" s="49"/>
      <c r="AUR244" s="405"/>
      <c r="AUS244" s="405"/>
      <c r="AUT244" s="277"/>
      <c r="AUU244" s="277"/>
      <c r="AUV244" s="277"/>
      <c r="AUW244" s="277"/>
      <c r="AUX244" s="277"/>
      <c r="AUY244" s="277"/>
      <c r="AUZ244" s="277"/>
      <c r="AVA244" s="277"/>
      <c r="AVB244" s="402"/>
      <c r="AVC244" s="404"/>
      <c r="AVD244" s="49"/>
      <c r="AVE244" s="49"/>
      <c r="AVF244" s="49"/>
      <c r="AVG244" s="99"/>
      <c r="AVH244" s="98"/>
      <c r="AVI244" s="49"/>
      <c r="AVJ244" s="405"/>
      <c r="AVK244" s="405"/>
      <c r="AVL244" s="277"/>
      <c r="AVM244" s="277"/>
      <c r="AVN244" s="277"/>
      <c r="AVO244" s="277"/>
      <c r="AVP244" s="277"/>
      <c r="AVQ244" s="277"/>
      <c r="AVR244" s="277"/>
      <c r="AVS244" s="277"/>
      <c r="AVT244" s="402"/>
      <c r="AVU244" s="404"/>
      <c r="AVV244" s="49"/>
      <c r="AVW244" s="49"/>
      <c r="AVX244" s="49"/>
      <c r="AVY244" s="99"/>
      <c r="AVZ244" s="98"/>
      <c r="AWA244" s="49"/>
      <c r="AWB244" s="405"/>
      <c r="AWC244" s="405"/>
      <c r="AWD244" s="277"/>
      <c r="AWE244" s="277"/>
      <c r="AWF244" s="277"/>
      <c r="AWG244" s="277"/>
      <c r="AWH244" s="277"/>
      <c r="AWI244" s="277"/>
      <c r="AWJ244" s="277"/>
      <c r="AWK244" s="277"/>
      <c r="AWL244" s="402"/>
      <c r="AWM244" s="404"/>
      <c r="AWN244" s="49"/>
      <c r="AWO244" s="49"/>
      <c r="AWP244" s="49"/>
      <c r="AWQ244" s="99"/>
      <c r="AWR244" s="98"/>
      <c r="AWS244" s="49"/>
      <c r="AWT244" s="405"/>
      <c r="AWU244" s="405"/>
      <c r="AWV244" s="277"/>
      <c r="AWW244" s="277"/>
      <c r="AWX244" s="277"/>
      <c r="AWY244" s="277"/>
      <c r="AWZ244" s="277"/>
      <c r="AXA244" s="277"/>
      <c r="AXB244" s="277"/>
      <c r="AXC244" s="277"/>
      <c r="AXD244" s="402"/>
      <c r="AXE244" s="404"/>
      <c r="AXF244" s="49"/>
      <c r="AXG244" s="49"/>
      <c r="AXH244" s="49"/>
      <c r="AXI244" s="99"/>
      <c r="AXJ244" s="98"/>
      <c r="AXK244" s="49"/>
      <c r="AXL244" s="405"/>
      <c r="AXM244" s="405"/>
      <c r="AXN244" s="277"/>
      <c r="AXO244" s="277"/>
      <c r="AXP244" s="277"/>
      <c r="AXQ244" s="277"/>
      <c r="AXR244" s="277"/>
      <c r="AXS244" s="277"/>
      <c r="AXT244" s="277"/>
      <c r="AXU244" s="277"/>
      <c r="AXV244" s="402"/>
      <c r="AXW244" s="404"/>
      <c r="AXX244" s="49"/>
      <c r="AXY244" s="49"/>
      <c r="AXZ244" s="49"/>
      <c r="AYA244" s="99"/>
      <c r="AYB244" s="98"/>
      <c r="AYC244" s="49"/>
      <c r="AYD244" s="405"/>
      <c r="AYE244" s="405"/>
      <c r="AYF244" s="277"/>
      <c r="AYG244" s="277"/>
      <c r="AYH244" s="277"/>
      <c r="AYI244" s="277"/>
      <c r="AYJ244" s="277"/>
      <c r="AYK244" s="277"/>
      <c r="AYL244" s="277"/>
      <c r="AYM244" s="277"/>
      <c r="AYN244" s="402"/>
      <c r="AYO244" s="404"/>
      <c r="AYP244" s="49"/>
      <c r="AYQ244" s="49"/>
      <c r="AYR244" s="49"/>
      <c r="AYS244" s="99"/>
      <c r="AYT244" s="98"/>
      <c r="AYU244" s="49"/>
      <c r="AYV244" s="405"/>
      <c r="AYW244" s="405"/>
      <c r="AYX244" s="277"/>
      <c r="AYY244" s="277"/>
      <c r="AYZ244" s="277"/>
      <c r="AZA244" s="277"/>
      <c r="AZB244" s="277"/>
      <c r="AZC244" s="277"/>
      <c r="AZD244" s="277"/>
      <c r="AZE244" s="277"/>
      <c r="AZF244" s="402"/>
      <c r="AZG244" s="404"/>
      <c r="AZH244" s="49"/>
      <c r="AZI244" s="49"/>
      <c r="AZJ244" s="49"/>
      <c r="AZK244" s="99"/>
      <c r="AZL244" s="98"/>
      <c r="AZM244" s="49"/>
      <c r="AZN244" s="405"/>
      <c r="AZO244" s="405"/>
      <c r="AZP244" s="277"/>
      <c r="AZQ244" s="277"/>
      <c r="AZR244" s="277"/>
      <c r="AZS244" s="277"/>
      <c r="AZT244" s="277"/>
      <c r="AZU244" s="277"/>
      <c r="AZV244" s="277"/>
      <c r="AZW244" s="277"/>
      <c r="AZX244" s="402"/>
      <c r="AZY244" s="404"/>
      <c r="AZZ244" s="49"/>
      <c r="BAA244" s="49"/>
      <c r="BAB244" s="49"/>
      <c r="BAC244" s="99"/>
      <c r="BAD244" s="98"/>
      <c r="BAE244" s="49"/>
      <c r="BAF244" s="405"/>
      <c r="BAG244" s="405"/>
      <c r="BAH244" s="277"/>
      <c r="BAI244" s="277"/>
      <c r="BAJ244" s="277"/>
      <c r="BAK244" s="277"/>
      <c r="BAL244" s="277"/>
      <c r="BAM244" s="277"/>
      <c r="BAN244" s="277"/>
      <c r="BAO244" s="277"/>
      <c r="BAP244" s="402"/>
      <c r="BAQ244" s="404"/>
      <c r="BAR244" s="49"/>
      <c r="BAS244" s="49"/>
      <c r="BAT244" s="49"/>
      <c r="BAU244" s="99"/>
      <c r="BAV244" s="98"/>
      <c r="BAW244" s="49"/>
      <c r="BAX244" s="405"/>
      <c r="BAY244" s="405"/>
      <c r="BAZ244" s="277"/>
      <c r="BBA244" s="277"/>
      <c r="BBB244" s="277"/>
      <c r="BBC244" s="277"/>
      <c r="BBD244" s="277"/>
      <c r="BBE244" s="277"/>
      <c r="BBF244" s="277"/>
      <c r="BBG244" s="277"/>
      <c r="BBH244" s="402"/>
      <c r="BBI244" s="404"/>
      <c r="BBJ244" s="49"/>
      <c r="BBK244" s="49"/>
      <c r="BBL244" s="49"/>
      <c r="BBM244" s="99"/>
      <c r="BBN244" s="98"/>
      <c r="BBO244" s="49"/>
      <c r="BBP244" s="405"/>
      <c r="BBQ244" s="405"/>
      <c r="BBR244" s="277"/>
      <c r="BBS244" s="277"/>
      <c r="BBT244" s="277"/>
      <c r="BBU244" s="277"/>
      <c r="BBV244" s="277"/>
      <c r="BBW244" s="277"/>
      <c r="BBX244" s="277"/>
      <c r="BBY244" s="277"/>
      <c r="BBZ244" s="402"/>
      <c r="BCA244" s="404"/>
      <c r="BCB244" s="49"/>
      <c r="BCC244" s="49"/>
      <c r="BCD244" s="49"/>
      <c r="BCE244" s="99"/>
      <c r="BCF244" s="98"/>
      <c r="BCG244" s="49"/>
      <c r="BCH244" s="405"/>
      <c r="BCI244" s="405"/>
      <c r="BCJ244" s="277"/>
      <c r="BCK244" s="277"/>
      <c r="BCL244" s="277"/>
      <c r="BCM244" s="277"/>
      <c r="BCN244" s="277"/>
      <c r="BCO244" s="277"/>
      <c r="BCP244" s="277"/>
      <c r="BCQ244" s="277"/>
      <c r="BCR244" s="402"/>
      <c r="BCS244" s="404"/>
      <c r="BCT244" s="49"/>
      <c r="BCU244" s="49"/>
      <c r="BCV244" s="49"/>
      <c r="BCW244" s="99"/>
      <c r="BCX244" s="98"/>
      <c r="BCY244" s="49"/>
      <c r="BCZ244" s="405"/>
      <c r="BDA244" s="405"/>
      <c r="BDB244" s="277"/>
      <c r="BDC244" s="277"/>
      <c r="BDD244" s="277"/>
      <c r="BDE244" s="277"/>
      <c r="BDF244" s="277"/>
      <c r="BDG244" s="277"/>
      <c r="BDH244" s="277"/>
      <c r="BDI244" s="277"/>
      <c r="BDJ244" s="402"/>
      <c r="BDK244" s="404"/>
      <c r="BDL244" s="49"/>
      <c r="BDM244" s="49"/>
      <c r="BDN244" s="49"/>
      <c r="BDO244" s="99"/>
      <c r="BDP244" s="98"/>
      <c r="BDQ244" s="49"/>
      <c r="BDR244" s="405"/>
      <c r="BDS244" s="405"/>
      <c r="BDT244" s="277"/>
      <c r="BDU244" s="277"/>
      <c r="BDV244" s="277"/>
      <c r="BDW244" s="277"/>
      <c r="BDX244" s="277"/>
      <c r="BDY244" s="277"/>
      <c r="BDZ244" s="277"/>
      <c r="BEA244" s="277"/>
      <c r="BEB244" s="402"/>
      <c r="BEC244" s="404"/>
      <c r="BED244" s="49"/>
      <c r="BEE244" s="49"/>
      <c r="BEF244" s="49"/>
      <c r="BEG244" s="99"/>
      <c r="BEH244" s="98"/>
      <c r="BEI244" s="49"/>
      <c r="BEJ244" s="405"/>
      <c r="BEK244" s="405"/>
      <c r="BEL244" s="277"/>
      <c r="BEM244" s="277"/>
      <c r="BEN244" s="277"/>
      <c r="BEO244" s="277"/>
      <c r="BEP244" s="277"/>
      <c r="BEQ244" s="277"/>
      <c r="BER244" s="277"/>
      <c r="BES244" s="277"/>
      <c r="BET244" s="402"/>
      <c r="BEU244" s="404"/>
      <c r="BEV244" s="49"/>
      <c r="BEW244" s="49"/>
      <c r="BEX244" s="49"/>
      <c r="BEY244" s="99"/>
      <c r="BEZ244" s="98"/>
      <c r="BFA244" s="49"/>
      <c r="BFB244" s="405"/>
      <c r="BFC244" s="405"/>
      <c r="BFD244" s="277"/>
      <c r="BFE244" s="277"/>
      <c r="BFF244" s="277"/>
      <c r="BFG244" s="277"/>
      <c r="BFH244" s="277"/>
      <c r="BFI244" s="277"/>
      <c r="BFJ244" s="277"/>
      <c r="BFK244" s="277"/>
      <c r="BFL244" s="402"/>
      <c r="BFM244" s="404"/>
      <c r="BFN244" s="49"/>
      <c r="BFO244" s="49"/>
      <c r="BFP244" s="49"/>
      <c r="BFQ244" s="99"/>
      <c r="BFR244" s="98"/>
      <c r="BFS244" s="49"/>
      <c r="BFT244" s="405"/>
      <c r="BFU244" s="405"/>
      <c r="BFV244" s="277"/>
      <c r="BFW244" s="277"/>
      <c r="BFX244" s="277"/>
      <c r="BFY244" s="277"/>
      <c r="BFZ244" s="277"/>
      <c r="BGA244" s="277"/>
      <c r="BGB244" s="277"/>
      <c r="BGC244" s="277"/>
      <c r="BGD244" s="402"/>
      <c r="BGE244" s="404"/>
      <c r="BGF244" s="49"/>
      <c r="BGG244" s="49"/>
      <c r="BGH244" s="49"/>
      <c r="BGI244" s="99"/>
      <c r="BGJ244" s="98"/>
      <c r="BGK244" s="49"/>
      <c r="BGL244" s="405"/>
      <c r="BGM244" s="405"/>
      <c r="BGN244" s="277"/>
      <c r="BGO244" s="277"/>
      <c r="BGP244" s="277"/>
      <c r="BGQ244" s="277"/>
      <c r="BGR244" s="277"/>
      <c r="BGS244" s="277"/>
      <c r="BGT244" s="277"/>
      <c r="BGU244" s="277"/>
      <c r="BGV244" s="402"/>
      <c r="BGW244" s="404"/>
      <c r="BGX244" s="49"/>
      <c r="BGY244" s="49"/>
      <c r="BGZ244" s="49"/>
      <c r="BHA244" s="99"/>
      <c r="BHB244" s="98"/>
      <c r="BHC244" s="49"/>
      <c r="BHD244" s="405"/>
      <c r="BHE244" s="405"/>
      <c r="BHF244" s="277"/>
      <c r="BHG244" s="277"/>
      <c r="BHH244" s="277"/>
      <c r="BHI244" s="277"/>
      <c r="BHJ244" s="277"/>
      <c r="BHK244" s="277"/>
      <c r="BHL244" s="277"/>
      <c r="BHM244" s="277"/>
      <c r="BHN244" s="402"/>
      <c r="BHO244" s="404"/>
      <c r="BHP244" s="49"/>
      <c r="BHQ244" s="49"/>
      <c r="BHR244" s="49"/>
      <c r="BHS244" s="99"/>
      <c r="BHT244" s="98"/>
      <c r="BHU244" s="49"/>
      <c r="BHV244" s="405"/>
      <c r="BHW244" s="405"/>
      <c r="BHX244" s="277"/>
      <c r="BHY244" s="277"/>
      <c r="BHZ244" s="277"/>
      <c r="BIA244" s="277"/>
      <c r="BIB244" s="277"/>
      <c r="BIC244" s="277"/>
      <c r="BID244" s="277"/>
      <c r="BIE244" s="277"/>
      <c r="BIF244" s="402"/>
      <c r="BIG244" s="404"/>
      <c r="BIH244" s="49"/>
      <c r="BII244" s="49"/>
      <c r="BIJ244" s="49"/>
      <c r="BIK244" s="99"/>
      <c r="BIL244" s="98"/>
      <c r="BIM244" s="49"/>
      <c r="BIN244" s="405"/>
      <c r="BIO244" s="405"/>
      <c r="BIP244" s="277"/>
      <c r="BIQ244" s="277"/>
      <c r="BIR244" s="277"/>
      <c r="BIS244" s="277"/>
      <c r="BIT244" s="277"/>
      <c r="BIU244" s="277"/>
      <c r="BIV244" s="277"/>
      <c r="BIW244" s="277"/>
      <c r="BIX244" s="402"/>
      <c r="BIY244" s="404"/>
      <c r="BIZ244" s="49"/>
      <c r="BJA244" s="49"/>
      <c r="BJB244" s="49"/>
      <c r="BJC244" s="99"/>
      <c r="BJD244" s="98"/>
      <c r="BJE244" s="49"/>
      <c r="BJF244" s="405"/>
      <c r="BJG244" s="405"/>
      <c r="BJH244" s="277"/>
      <c r="BJI244" s="277"/>
      <c r="BJJ244" s="277"/>
      <c r="BJK244" s="277"/>
      <c r="BJL244" s="277"/>
      <c r="BJM244" s="277"/>
      <c r="BJN244" s="277"/>
      <c r="BJO244" s="277"/>
      <c r="BJP244" s="402"/>
      <c r="BJQ244" s="404"/>
      <c r="BJR244" s="49"/>
      <c r="BJS244" s="49"/>
      <c r="BJT244" s="49"/>
      <c r="BJU244" s="99"/>
      <c r="BJV244" s="98"/>
      <c r="BJW244" s="49"/>
      <c r="BJX244" s="405"/>
      <c r="BJY244" s="405"/>
      <c r="BJZ244" s="277"/>
      <c r="BKA244" s="277"/>
      <c r="BKB244" s="277"/>
      <c r="BKC244" s="277"/>
      <c r="BKD244" s="277"/>
      <c r="BKE244" s="277"/>
      <c r="BKF244" s="277"/>
      <c r="BKG244" s="277"/>
      <c r="BKH244" s="402"/>
      <c r="BKI244" s="404"/>
      <c r="BKJ244" s="49"/>
      <c r="BKK244" s="49"/>
      <c r="BKL244" s="49"/>
      <c r="BKM244" s="99"/>
      <c r="BKN244" s="98"/>
      <c r="BKO244" s="49"/>
      <c r="BKP244" s="405"/>
      <c r="BKQ244" s="405"/>
      <c r="BKR244" s="277"/>
      <c r="BKS244" s="277"/>
      <c r="BKT244" s="277"/>
      <c r="BKU244" s="277"/>
      <c r="BKV244" s="277"/>
      <c r="BKW244" s="277"/>
      <c r="BKX244" s="277"/>
      <c r="BKY244" s="277"/>
      <c r="BKZ244" s="402"/>
      <c r="BLA244" s="404"/>
      <c r="BLB244" s="49"/>
      <c r="BLC244" s="49"/>
      <c r="BLD244" s="49"/>
      <c r="BLE244" s="99"/>
      <c r="BLF244" s="98"/>
      <c r="BLG244" s="49"/>
      <c r="BLH244" s="405"/>
      <c r="BLI244" s="405"/>
      <c r="BLJ244" s="277"/>
      <c r="BLK244" s="277"/>
      <c r="BLL244" s="277"/>
      <c r="BLM244" s="277"/>
      <c r="BLN244" s="277"/>
      <c r="BLO244" s="277"/>
      <c r="BLP244" s="277"/>
      <c r="BLQ244" s="277"/>
      <c r="BLR244" s="402"/>
      <c r="BLS244" s="404"/>
      <c r="BLT244" s="49"/>
      <c r="BLU244" s="49"/>
      <c r="BLV244" s="49"/>
      <c r="BLW244" s="99"/>
      <c r="BLX244" s="98"/>
      <c r="BLY244" s="49"/>
      <c r="BLZ244" s="405"/>
      <c r="BMA244" s="405"/>
      <c r="BMB244" s="277"/>
      <c r="BMC244" s="277"/>
      <c r="BMD244" s="277"/>
      <c r="BME244" s="277"/>
      <c r="BMF244" s="277"/>
      <c r="BMG244" s="277"/>
      <c r="BMH244" s="277"/>
      <c r="BMI244" s="277"/>
      <c r="BMJ244" s="402"/>
      <c r="BMK244" s="404"/>
      <c r="BML244" s="49"/>
      <c r="BMM244" s="49"/>
      <c r="BMN244" s="49"/>
      <c r="BMO244" s="99"/>
      <c r="BMP244" s="98"/>
      <c r="BMQ244" s="49"/>
      <c r="BMR244" s="405"/>
      <c r="BMS244" s="405"/>
      <c r="BMT244" s="277"/>
      <c r="BMU244" s="277"/>
      <c r="BMV244" s="277"/>
      <c r="BMW244" s="277"/>
      <c r="BMX244" s="277"/>
      <c r="BMY244" s="277"/>
      <c r="BMZ244" s="277"/>
      <c r="BNA244" s="277"/>
      <c r="BNB244" s="402"/>
      <c r="BNC244" s="404"/>
      <c r="BND244" s="49"/>
      <c r="BNE244" s="49"/>
      <c r="BNF244" s="49"/>
      <c r="BNG244" s="99"/>
      <c r="BNH244" s="98"/>
      <c r="BNI244" s="49"/>
      <c r="BNJ244" s="405"/>
      <c r="BNK244" s="405"/>
      <c r="BNL244" s="277"/>
      <c r="BNM244" s="277"/>
      <c r="BNN244" s="277"/>
      <c r="BNO244" s="277"/>
      <c r="BNP244" s="277"/>
      <c r="BNQ244" s="277"/>
      <c r="BNR244" s="277"/>
      <c r="BNS244" s="277"/>
      <c r="BNT244" s="402"/>
      <c r="BNU244" s="404"/>
      <c r="BNV244" s="49"/>
      <c r="BNW244" s="49"/>
      <c r="BNX244" s="49"/>
      <c r="BNY244" s="99"/>
      <c r="BNZ244" s="98"/>
      <c r="BOA244" s="49"/>
      <c r="BOB244" s="405"/>
      <c r="BOC244" s="405"/>
      <c r="BOD244" s="277"/>
      <c r="BOE244" s="277"/>
      <c r="BOF244" s="277"/>
      <c r="BOG244" s="277"/>
      <c r="BOH244" s="277"/>
      <c r="BOI244" s="277"/>
      <c r="BOJ244" s="277"/>
      <c r="BOK244" s="277"/>
      <c r="BOL244" s="402"/>
      <c r="BOM244" s="404"/>
      <c r="BON244" s="49"/>
      <c r="BOO244" s="49"/>
      <c r="BOP244" s="49"/>
      <c r="BOQ244" s="99"/>
      <c r="BOR244" s="98"/>
      <c r="BOS244" s="49"/>
      <c r="BOT244" s="405"/>
      <c r="BOU244" s="405"/>
      <c r="BOV244" s="277"/>
      <c r="BOW244" s="277"/>
      <c r="BOX244" s="277"/>
      <c r="BOY244" s="277"/>
      <c r="BOZ244" s="277"/>
      <c r="BPA244" s="277"/>
      <c r="BPB244" s="277"/>
      <c r="BPC244" s="277"/>
      <c r="BPD244" s="402"/>
      <c r="BPE244" s="404"/>
      <c r="BPF244" s="49"/>
      <c r="BPG244" s="49"/>
      <c r="BPH244" s="49"/>
      <c r="BPI244" s="99"/>
      <c r="BPJ244" s="98"/>
      <c r="BPK244" s="49"/>
      <c r="BPL244" s="405"/>
      <c r="BPM244" s="405"/>
      <c r="BPN244" s="277"/>
      <c r="BPO244" s="277"/>
      <c r="BPP244" s="277"/>
      <c r="BPQ244" s="277"/>
      <c r="BPR244" s="277"/>
      <c r="BPS244" s="277"/>
      <c r="BPT244" s="277"/>
      <c r="BPU244" s="277"/>
      <c r="BPV244" s="402"/>
      <c r="BPW244" s="404"/>
      <c r="BPX244" s="49"/>
      <c r="BPY244" s="49"/>
      <c r="BPZ244" s="49"/>
      <c r="BQA244" s="99"/>
      <c r="BQB244" s="98"/>
      <c r="BQC244" s="49"/>
      <c r="BQD244" s="405"/>
      <c r="BQE244" s="405"/>
      <c r="BQF244" s="277"/>
      <c r="BQG244" s="277"/>
      <c r="BQH244" s="277"/>
      <c r="BQI244" s="277"/>
      <c r="BQJ244" s="277"/>
      <c r="BQK244" s="277"/>
      <c r="BQL244" s="277"/>
      <c r="BQM244" s="277"/>
      <c r="BQN244" s="402"/>
      <c r="BQO244" s="404"/>
      <c r="BQP244" s="49"/>
      <c r="BQQ244" s="49"/>
      <c r="BQR244" s="49"/>
      <c r="BQS244" s="99"/>
      <c r="BQT244" s="98"/>
      <c r="BQU244" s="49"/>
      <c r="BQV244" s="405"/>
      <c r="BQW244" s="405"/>
      <c r="BQX244" s="277"/>
      <c r="BQY244" s="277"/>
      <c r="BQZ244" s="277"/>
      <c r="BRA244" s="277"/>
      <c r="BRB244" s="277"/>
      <c r="BRC244" s="277"/>
      <c r="BRD244" s="277"/>
      <c r="BRE244" s="277"/>
      <c r="BRF244" s="402"/>
      <c r="BRG244" s="404"/>
      <c r="BRH244" s="49"/>
      <c r="BRI244" s="49"/>
      <c r="BRJ244" s="49"/>
      <c r="BRK244" s="99"/>
      <c r="BRL244" s="98"/>
      <c r="BRM244" s="49"/>
      <c r="BRN244" s="405"/>
      <c r="BRO244" s="405"/>
      <c r="BRP244" s="277"/>
      <c r="BRQ244" s="277"/>
      <c r="BRR244" s="277"/>
      <c r="BRS244" s="277"/>
      <c r="BRT244" s="277"/>
      <c r="BRU244" s="277"/>
      <c r="BRV244" s="277"/>
      <c r="BRW244" s="277"/>
      <c r="BRX244" s="402"/>
      <c r="BRY244" s="404"/>
      <c r="BRZ244" s="49"/>
      <c r="BSA244" s="49"/>
      <c r="BSB244" s="49"/>
      <c r="BSC244" s="99"/>
      <c r="BSD244" s="98"/>
      <c r="BSE244" s="49"/>
      <c r="BSF244" s="405"/>
      <c r="BSG244" s="405"/>
      <c r="BSH244" s="277"/>
      <c r="BSI244" s="277"/>
      <c r="BSJ244" s="277"/>
      <c r="BSK244" s="277"/>
      <c r="BSL244" s="277"/>
      <c r="BSM244" s="277"/>
      <c r="BSN244" s="277"/>
      <c r="BSO244" s="277"/>
      <c r="BSP244" s="402"/>
      <c r="BSQ244" s="404"/>
      <c r="BSR244" s="49"/>
      <c r="BSS244" s="49"/>
      <c r="BST244" s="49"/>
      <c r="BSU244" s="99"/>
      <c r="BSV244" s="98"/>
      <c r="BSW244" s="49"/>
      <c r="BSX244" s="405"/>
      <c r="BSY244" s="405"/>
      <c r="BSZ244" s="277"/>
      <c r="BTA244" s="277"/>
      <c r="BTB244" s="277"/>
      <c r="BTC244" s="277"/>
      <c r="BTD244" s="277"/>
      <c r="BTE244" s="277"/>
      <c r="BTF244" s="277"/>
      <c r="BTG244" s="277"/>
      <c r="BTH244" s="402"/>
      <c r="BTI244" s="404"/>
      <c r="BTJ244" s="49"/>
      <c r="BTK244" s="49"/>
      <c r="BTL244" s="49"/>
      <c r="BTM244" s="99"/>
      <c r="BTN244" s="98"/>
      <c r="BTO244" s="49"/>
      <c r="BTP244" s="405"/>
      <c r="BTQ244" s="405"/>
      <c r="BTR244" s="277"/>
      <c r="BTS244" s="277"/>
      <c r="BTT244" s="277"/>
      <c r="BTU244" s="277"/>
      <c r="BTV244" s="277"/>
      <c r="BTW244" s="277"/>
      <c r="BTX244" s="277"/>
      <c r="BTY244" s="277"/>
      <c r="BTZ244" s="402"/>
      <c r="BUA244" s="404"/>
      <c r="BUB244" s="49"/>
      <c r="BUC244" s="49"/>
      <c r="BUD244" s="49"/>
      <c r="BUE244" s="99"/>
      <c r="BUF244" s="98"/>
      <c r="BUG244" s="49"/>
      <c r="BUH244" s="405"/>
      <c r="BUI244" s="405"/>
      <c r="BUJ244" s="277"/>
      <c r="BUK244" s="277"/>
      <c r="BUL244" s="277"/>
      <c r="BUM244" s="277"/>
      <c r="BUN244" s="277"/>
      <c r="BUO244" s="277"/>
      <c r="BUP244" s="277"/>
      <c r="BUQ244" s="277"/>
      <c r="BUR244" s="402"/>
      <c r="BUS244" s="404"/>
      <c r="BUT244" s="49"/>
      <c r="BUU244" s="49"/>
      <c r="BUV244" s="49"/>
      <c r="BUW244" s="99"/>
      <c r="BUX244" s="98"/>
      <c r="BUY244" s="49"/>
      <c r="BUZ244" s="405"/>
      <c r="BVA244" s="405"/>
      <c r="BVB244" s="277"/>
      <c r="BVC244" s="277"/>
      <c r="BVD244" s="277"/>
      <c r="BVE244" s="277"/>
      <c r="BVF244" s="277"/>
      <c r="BVG244" s="277"/>
      <c r="BVH244" s="277"/>
      <c r="BVI244" s="277"/>
      <c r="BVJ244" s="402"/>
      <c r="BVK244" s="404"/>
      <c r="BVL244" s="49"/>
      <c r="BVM244" s="49"/>
      <c r="BVN244" s="49"/>
      <c r="BVO244" s="99"/>
      <c r="BVP244" s="98"/>
      <c r="BVQ244" s="49"/>
      <c r="BVR244" s="405"/>
      <c r="BVS244" s="405"/>
      <c r="BVT244" s="277"/>
      <c r="BVU244" s="277"/>
      <c r="BVV244" s="277"/>
      <c r="BVW244" s="277"/>
      <c r="BVX244" s="277"/>
      <c r="BVY244" s="277"/>
      <c r="BVZ244" s="277"/>
      <c r="BWA244" s="277"/>
      <c r="BWB244" s="402"/>
      <c r="BWC244" s="404"/>
      <c r="BWD244" s="49"/>
      <c r="BWE244" s="49"/>
      <c r="BWF244" s="49"/>
      <c r="BWG244" s="99"/>
      <c r="BWH244" s="98"/>
      <c r="BWI244" s="49"/>
      <c r="BWJ244" s="405"/>
      <c r="BWK244" s="405"/>
      <c r="BWL244" s="277"/>
      <c r="BWM244" s="277"/>
      <c r="BWN244" s="277"/>
      <c r="BWO244" s="277"/>
      <c r="BWP244" s="277"/>
      <c r="BWQ244" s="277"/>
      <c r="BWR244" s="277"/>
      <c r="BWS244" s="277"/>
      <c r="BWT244" s="402"/>
      <c r="BWU244" s="404"/>
      <c r="BWV244" s="49"/>
      <c r="BWW244" s="49"/>
      <c r="BWX244" s="49"/>
      <c r="BWY244" s="99"/>
      <c r="BWZ244" s="98"/>
      <c r="BXA244" s="49"/>
      <c r="BXB244" s="405"/>
      <c r="BXC244" s="405"/>
      <c r="BXD244" s="277"/>
      <c r="BXE244" s="277"/>
      <c r="BXF244" s="277"/>
      <c r="BXG244" s="277"/>
      <c r="BXH244" s="277"/>
      <c r="BXI244" s="277"/>
      <c r="BXJ244" s="277"/>
      <c r="BXK244" s="277"/>
      <c r="BXL244" s="402"/>
      <c r="BXM244" s="404"/>
      <c r="BXN244" s="49"/>
      <c r="BXO244" s="49"/>
      <c r="BXP244" s="49"/>
      <c r="BXQ244" s="99"/>
      <c r="BXR244" s="98"/>
      <c r="BXS244" s="49"/>
      <c r="BXT244" s="405"/>
      <c r="BXU244" s="405"/>
      <c r="BXV244" s="277"/>
      <c r="BXW244" s="277"/>
      <c r="BXX244" s="277"/>
      <c r="BXY244" s="277"/>
      <c r="BXZ244" s="277"/>
      <c r="BYA244" s="277"/>
      <c r="BYB244" s="277"/>
      <c r="BYC244" s="277"/>
      <c r="BYD244" s="402"/>
      <c r="BYE244" s="404"/>
      <c r="BYF244" s="49"/>
      <c r="BYG244" s="49"/>
      <c r="BYH244" s="49"/>
      <c r="BYI244" s="99"/>
      <c r="BYJ244" s="98"/>
      <c r="BYK244" s="49"/>
      <c r="BYL244" s="405"/>
      <c r="BYM244" s="405"/>
      <c r="BYN244" s="277"/>
      <c r="BYO244" s="277"/>
      <c r="BYP244" s="277"/>
      <c r="BYQ244" s="277"/>
      <c r="BYR244" s="277"/>
      <c r="BYS244" s="277"/>
      <c r="BYT244" s="277"/>
      <c r="BYU244" s="277"/>
      <c r="BYV244" s="402"/>
      <c r="BYW244" s="404"/>
      <c r="BYX244" s="49"/>
      <c r="BYY244" s="49"/>
      <c r="BYZ244" s="49"/>
      <c r="BZA244" s="99"/>
      <c r="BZB244" s="98"/>
      <c r="BZC244" s="49"/>
      <c r="BZD244" s="405"/>
      <c r="BZE244" s="405"/>
      <c r="BZF244" s="277"/>
      <c r="BZG244" s="277"/>
      <c r="BZH244" s="277"/>
      <c r="BZI244" s="277"/>
      <c r="BZJ244" s="277"/>
      <c r="BZK244" s="277"/>
      <c r="BZL244" s="277"/>
      <c r="BZM244" s="277"/>
      <c r="BZN244" s="402"/>
      <c r="BZO244" s="404"/>
      <c r="BZP244" s="49"/>
      <c r="BZQ244" s="49"/>
      <c r="BZR244" s="49"/>
      <c r="BZS244" s="99"/>
      <c r="BZT244" s="98"/>
      <c r="BZU244" s="49"/>
      <c r="BZV244" s="405"/>
      <c r="BZW244" s="405"/>
      <c r="BZX244" s="277"/>
      <c r="BZY244" s="277"/>
      <c r="BZZ244" s="277"/>
      <c r="CAA244" s="277"/>
      <c r="CAB244" s="277"/>
      <c r="CAC244" s="277"/>
      <c r="CAD244" s="277"/>
      <c r="CAE244" s="277"/>
      <c r="CAF244" s="402"/>
      <c r="CAG244" s="404"/>
      <c r="CAH244" s="49"/>
      <c r="CAI244" s="49"/>
      <c r="CAJ244" s="49"/>
      <c r="CAK244" s="99"/>
      <c r="CAL244" s="98"/>
      <c r="CAM244" s="49"/>
      <c r="CAN244" s="405"/>
      <c r="CAO244" s="405"/>
      <c r="CAP244" s="277"/>
      <c r="CAQ244" s="277"/>
      <c r="CAR244" s="277"/>
      <c r="CAS244" s="277"/>
      <c r="CAT244" s="277"/>
      <c r="CAU244" s="277"/>
      <c r="CAV244" s="277"/>
      <c r="CAW244" s="277"/>
      <c r="CAX244" s="402"/>
      <c r="CAY244" s="404"/>
      <c r="CAZ244" s="49"/>
      <c r="CBA244" s="49"/>
      <c r="CBB244" s="49"/>
      <c r="CBC244" s="99"/>
      <c r="CBD244" s="98"/>
      <c r="CBE244" s="49"/>
      <c r="CBF244" s="405"/>
      <c r="CBG244" s="405"/>
      <c r="CBH244" s="277"/>
      <c r="CBI244" s="277"/>
      <c r="CBJ244" s="277"/>
      <c r="CBK244" s="277"/>
      <c r="CBL244" s="277"/>
      <c r="CBM244" s="277"/>
      <c r="CBN244" s="277"/>
      <c r="CBO244" s="277"/>
      <c r="CBP244" s="402"/>
      <c r="CBQ244" s="404"/>
      <c r="CBR244" s="49"/>
      <c r="CBS244" s="49"/>
      <c r="CBT244" s="49"/>
      <c r="CBU244" s="99"/>
      <c r="CBV244" s="98"/>
      <c r="CBW244" s="49"/>
      <c r="CBX244" s="405"/>
      <c r="CBY244" s="405"/>
      <c r="CBZ244" s="277"/>
      <c r="CCA244" s="277"/>
      <c r="CCB244" s="277"/>
      <c r="CCC244" s="277"/>
      <c r="CCD244" s="277"/>
      <c r="CCE244" s="277"/>
      <c r="CCF244" s="277"/>
      <c r="CCG244" s="277"/>
      <c r="CCH244" s="402"/>
      <c r="CCI244" s="404"/>
      <c r="CCJ244" s="49"/>
      <c r="CCK244" s="49"/>
      <c r="CCL244" s="49"/>
      <c r="CCM244" s="99"/>
      <c r="CCN244" s="98"/>
      <c r="CCO244" s="49"/>
      <c r="CCP244" s="405"/>
      <c r="CCQ244" s="405"/>
      <c r="CCR244" s="277"/>
      <c r="CCS244" s="277"/>
      <c r="CCT244" s="277"/>
      <c r="CCU244" s="277"/>
      <c r="CCV244" s="277"/>
      <c r="CCW244" s="277"/>
      <c r="CCX244" s="277"/>
      <c r="CCY244" s="277"/>
      <c r="CCZ244" s="402"/>
      <c r="CDA244" s="404"/>
      <c r="CDB244" s="49"/>
      <c r="CDC244" s="49"/>
      <c r="CDD244" s="49"/>
      <c r="CDE244" s="99"/>
      <c r="CDF244" s="98"/>
      <c r="CDG244" s="49"/>
      <c r="CDH244" s="405"/>
      <c r="CDI244" s="405"/>
      <c r="CDJ244" s="277"/>
      <c r="CDK244" s="277"/>
      <c r="CDL244" s="277"/>
      <c r="CDM244" s="277"/>
      <c r="CDN244" s="277"/>
      <c r="CDO244" s="277"/>
      <c r="CDP244" s="277"/>
      <c r="CDQ244" s="277"/>
      <c r="CDR244" s="402"/>
      <c r="CDS244" s="404"/>
      <c r="CDT244" s="49"/>
      <c r="CDU244" s="49"/>
      <c r="CDV244" s="49"/>
      <c r="CDW244" s="99"/>
      <c r="CDX244" s="98"/>
      <c r="CDY244" s="49"/>
      <c r="CDZ244" s="405"/>
      <c r="CEA244" s="405"/>
      <c r="CEB244" s="277"/>
      <c r="CEC244" s="277"/>
      <c r="CED244" s="277"/>
      <c r="CEE244" s="277"/>
      <c r="CEF244" s="277"/>
      <c r="CEG244" s="277"/>
      <c r="CEH244" s="277"/>
      <c r="CEI244" s="277"/>
      <c r="CEJ244" s="402"/>
      <c r="CEK244" s="404"/>
      <c r="CEL244" s="49"/>
      <c r="CEM244" s="49"/>
      <c r="CEN244" s="49"/>
      <c r="CEO244" s="99"/>
      <c r="CEP244" s="98"/>
      <c r="CEQ244" s="49"/>
      <c r="CER244" s="405"/>
      <c r="CES244" s="405"/>
      <c r="CET244" s="277"/>
      <c r="CEU244" s="277"/>
      <c r="CEV244" s="277"/>
      <c r="CEW244" s="277"/>
      <c r="CEX244" s="277"/>
      <c r="CEY244" s="277"/>
      <c r="CEZ244" s="277"/>
      <c r="CFA244" s="277"/>
      <c r="CFB244" s="402"/>
      <c r="CFC244" s="404"/>
      <c r="CFD244" s="49"/>
      <c r="CFE244" s="49"/>
      <c r="CFF244" s="49"/>
      <c r="CFG244" s="99"/>
      <c r="CFH244" s="98"/>
      <c r="CFI244" s="49"/>
      <c r="CFJ244" s="405"/>
      <c r="CFK244" s="405"/>
      <c r="CFL244" s="277"/>
      <c r="CFM244" s="277"/>
      <c r="CFN244" s="277"/>
      <c r="CFO244" s="277"/>
      <c r="CFP244" s="277"/>
      <c r="CFQ244" s="277"/>
      <c r="CFR244" s="277"/>
      <c r="CFS244" s="277"/>
      <c r="CFT244" s="402"/>
      <c r="CFU244" s="404"/>
      <c r="CFV244" s="49"/>
      <c r="CFW244" s="49"/>
      <c r="CFX244" s="49"/>
      <c r="CFY244" s="99"/>
      <c r="CFZ244" s="98"/>
      <c r="CGA244" s="49"/>
      <c r="CGB244" s="405"/>
      <c r="CGC244" s="405"/>
      <c r="CGD244" s="277"/>
      <c r="CGE244" s="277"/>
      <c r="CGF244" s="277"/>
      <c r="CGG244" s="277"/>
      <c r="CGH244" s="277"/>
      <c r="CGI244" s="277"/>
      <c r="CGJ244" s="277"/>
      <c r="CGK244" s="277"/>
      <c r="CGL244" s="402"/>
      <c r="CGM244" s="404"/>
      <c r="CGN244" s="49"/>
      <c r="CGO244" s="49"/>
      <c r="CGP244" s="49"/>
      <c r="CGQ244" s="99"/>
      <c r="CGR244" s="98"/>
      <c r="CGS244" s="49"/>
      <c r="CGT244" s="405"/>
      <c r="CGU244" s="405"/>
      <c r="CGV244" s="277"/>
      <c r="CGW244" s="277"/>
      <c r="CGX244" s="277"/>
      <c r="CGY244" s="277"/>
      <c r="CGZ244" s="277"/>
      <c r="CHA244" s="277"/>
      <c r="CHB244" s="277"/>
      <c r="CHC244" s="277"/>
      <c r="CHD244" s="402"/>
      <c r="CHE244" s="404"/>
      <c r="CHF244" s="49"/>
      <c r="CHG244" s="49"/>
      <c r="CHH244" s="49"/>
      <c r="CHI244" s="99"/>
      <c r="CHJ244" s="98"/>
      <c r="CHK244" s="49"/>
      <c r="CHL244" s="405"/>
      <c r="CHM244" s="405"/>
      <c r="CHN244" s="277"/>
      <c r="CHO244" s="277"/>
      <c r="CHP244" s="277"/>
      <c r="CHQ244" s="277"/>
      <c r="CHR244" s="277"/>
      <c r="CHS244" s="277"/>
      <c r="CHT244" s="277"/>
      <c r="CHU244" s="277"/>
      <c r="CHV244" s="402"/>
      <c r="CHW244" s="404"/>
      <c r="CHX244" s="49"/>
      <c r="CHY244" s="49"/>
      <c r="CHZ244" s="49"/>
      <c r="CIA244" s="99"/>
      <c r="CIB244" s="98"/>
      <c r="CIC244" s="49"/>
      <c r="CID244" s="405"/>
      <c r="CIE244" s="405"/>
      <c r="CIF244" s="277"/>
      <c r="CIG244" s="277"/>
      <c r="CIH244" s="277"/>
      <c r="CII244" s="277"/>
      <c r="CIJ244" s="277"/>
      <c r="CIK244" s="277"/>
      <c r="CIL244" s="277"/>
      <c r="CIM244" s="277"/>
      <c r="CIN244" s="402"/>
      <c r="CIO244" s="404"/>
      <c r="CIP244" s="49"/>
      <c r="CIQ244" s="49"/>
      <c r="CIR244" s="49"/>
      <c r="CIS244" s="99"/>
      <c r="CIT244" s="98"/>
      <c r="CIU244" s="49"/>
      <c r="CIV244" s="405"/>
      <c r="CIW244" s="405"/>
      <c r="CIX244" s="277"/>
      <c r="CIY244" s="277"/>
      <c r="CIZ244" s="277"/>
      <c r="CJA244" s="277"/>
      <c r="CJB244" s="277"/>
      <c r="CJC244" s="277"/>
      <c r="CJD244" s="277"/>
      <c r="CJE244" s="277"/>
      <c r="CJF244" s="402"/>
      <c r="CJG244" s="404"/>
      <c r="CJH244" s="49"/>
      <c r="CJI244" s="49"/>
      <c r="CJJ244" s="49"/>
      <c r="CJK244" s="99"/>
      <c r="CJL244" s="98"/>
      <c r="CJM244" s="49"/>
      <c r="CJN244" s="405"/>
      <c r="CJO244" s="405"/>
      <c r="CJP244" s="277"/>
      <c r="CJQ244" s="277"/>
      <c r="CJR244" s="277"/>
      <c r="CJS244" s="277"/>
      <c r="CJT244" s="277"/>
      <c r="CJU244" s="277"/>
      <c r="CJV244" s="277"/>
      <c r="CJW244" s="277"/>
      <c r="CJX244" s="402"/>
      <c r="CJY244" s="404"/>
      <c r="CJZ244" s="49"/>
      <c r="CKA244" s="49"/>
      <c r="CKB244" s="49"/>
      <c r="CKC244" s="99"/>
      <c r="CKD244" s="98"/>
      <c r="CKE244" s="49"/>
      <c r="CKF244" s="405"/>
      <c r="CKG244" s="405"/>
      <c r="CKH244" s="277"/>
      <c r="CKI244" s="277"/>
      <c r="CKJ244" s="277"/>
      <c r="CKK244" s="277"/>
      <c r="CKL244" s="277"/>
      <c r="CKM244" s="277"/>
      <c r="CKN244" s="277"/>
      <c r="CKO244" s="277"/>
      <c r="CKP244" s="402"/>
      <c r="CKQ244" s="404"/>
      <c r="CKR244" s="49"/>
      <c r="CKS244" s="49"/>
      <c r="CKT244" s="49"/>
      <c r="CKU244" s="99"/>
      <c r="CKV244" s="98"/>
      <c r="CKW244" s="49"/>
      <c r="CKX244" s="405"/>
      <c r="CKY244" s="405"/>
      <c r="CKZ244" s="277"/>
      <c r="CLA244" s="277"/>
      <c r="CLB244" s="277"/>
      <c r="CLC244" s="277"/>
      <c r="CLD244" s="277"/>
      <c r="CLE244" s="277"/>
      <c r="CLF244" s="277"/>
      <c r="CLG244" s="277"/>
      <c r="CLH244" s="402"/>
      <c r="CLI244" s="404"/>
      <c r="CLJ244" s="49"/>
      <c r="CLK244" s="49"/>
      <c r="CLL244" s="49"/>
      <c r="CLM244" s="99"/>
      <c r="CLN244" s="98"/>
      <c r="CLO244" s="49"/>
      <c r="CLP244" s="405"/>
      <c r="CLQ244" s="405"/>
      <c r="CLR244" s="277"/>
      <c r="CLS244" s="277"/>
      <c r="CLT244" s="277"/>
      <c r="CLU244" s="277"/>
      <c r="CLV244" s="277"/>
      <c r="CLW244" s="277"/>
      <c r="CLX244" s="277"/>
      <c r="CLY244" s="277"/>
      <c r="CLZ244" s="402"/>
      <c r="CMA244" s="404"/>
      <c r="CMB244" s="49"/>
      <c r="CMC244" s="49"/>
      <c r="CMD244" s="49"/>
      <c r="CME244" s="99"/>
      <c r="CMF244" s="98"/>
      <c r="CMG244" s="49"/>
      <c r="CMH244" s="405"/>
      <c r="CMI244" s="405"/>
      <c r="CMJ244" s="277"/>
      <c r="CMK244" s="277"/>
      <c r="CML244" s="277"/>
      <c r="CMM244" s="277"/>
      <c r="CMN244" s="277"/>
      <c r="CMO244" s="277"/>
      <c r="CMP244" s="277"/>
      <c r="CMQ244" s="277"/>
      <c r="CMR244" s="402"/>
      <c r="CMS244" s="404"/>
      <c r="CMT244" s="49"/>
      <c r="CMU244" s="49"/>
      <c r="CMV244" s="49"/>
      <c r="CMW244" s="99"/>
      <c r="CMX244" s="98"/>
      <c r="CMY244" s="49"/>
      <c r="CMZ244" s="405"/>
      <c r="CNA244" s="405"/>
      <c r="CNB244" s="277"/>
      <c r="CNC244" s="277"/>
      <c r="CND244" s="277"/>
      <c r="CNE244" s="277"/>
      <c r="CNF244" s="277"/>
      <c r="CNG244" s="277"/>
      <c r="CNH244" s="277"/>
      <c r="CNI244" s="277"/>
      <c r="CNJ244" s="402"/>
      <c r="CNK244" s="404"/>
      <c r="CNL244" s="49"/>
      <c r="CNM244" s="49"/>
      <c r="CNN244" s="49"/>
      <c r="CNO244" s="99"/>
      <c r="CNP244" s="98"/>
      <c r="CNQ244" s="49"/>
      <c r="CNR244" s="405"/>
      <c r="CNS244" s="405"/>
      <c r="CNT244" s="277"/>
      <c r="CNU244" s="277"/>
      <c r="CNV244" s="277"/>
      <c r="CNW244" s="277"/>
      <c r="CNX244" s="277"/>
      <c r="CNY244" s="277"/>
      <c r="CNZ244" s="277"/>
      <c r="COA244" s="277"/>
      <c r="COB244" s="402"/>
      <c r="COC244" s="404"/>
      <c r="COD244" s="49"/>
      <c r="COE244" s="49"/>
      <c r="COF244" s="49"/>
      <c r="COG244" s="99"/>
      <c r="COH244" s="98"/>
      <c r="COI244" s="49"/>
      <c r="COJ244" s="405"/>
      <c r="COK244" s="405"/>
      <c r="COL244" s="277"/>
      <c r="COM244" s="277"/>
      <c r="CON244" s="277"/>
      <c r="COO244" s="277"/>
      <c r="COP244" s="277"/>
      <c r="COQ244" s="277"/>
      <c r="COR244" s="277"/>
      <c r="COS244" s="277"/>
      <c r="COT244" s="402"/>
      <c r="COU244" s="404"/>
      <c r="COV244" s="49"/>
      <c r="COW244" s="49"/>
      <c r="COX244" s="49"/>
      <c r="COY244" s="99"/>
      <c r="COZ244" s="98"/>
      <c r="CPA244" s="49"/>
      <c r="CPB244" s="405"/>
      <c r="CPC244" s="405"/>
      <c r="CPD244" s="277"/>
      <c r="CPE244" s="277"/>
      <c r="CPF244" s="277"/>
      <c r="CPG244" s="277"/>
      <c r="CPH244" s="277"/>
      <c r="CPI244" s="277"/>
      <c r="CPJ244" s="277"/>
      <c r="CPK244" s="277"/>
      <c r="CPL244" s="402"/>
      <c r="CPM244" s="404"/>
      <c r="CPN244" s="49"/>
      <c r="CPO244" s="49"/>
      <c r="CPP244" s="49"/>
      <c r="CPQ244" s="99"/>
      <c r="CPR244" s="98"/>
      <c r="CPS244" s="49"/>
      <c r="CPT244" s="405"/>
      <c r="CPU244" s="405"/>
      <c r="CPV244" s="277"/>
      <c r="CPW244" s="277"/>
      <c r="CPX244" s="277"/>
      <c r="CPY244" s="277"/>
      <c r="CPZ244" s="277"/>
      <c r="CQA244" s="277"/>
      <c r="CQB244" s="277"/>
      <c r="CQC244" s="277"/>
      <c r="CQD244" s="402"/>
      <c r="CQE244" s="404"/>
      <c r="CQF244" s="49"/>
      <c r="CQG244" s="49"/>
      <c r="CQH244" s="49"/>
      <c r="CQI244" s="99"/>
      <c r="CQJ244" s="98"/>
      <c r="CQK244" s="49"/>
      <c r="CQL244" s="405"/>
      <c r="CQM244" s="405"/>
      <c r="CQN244" s="277"/>
      <c r="CQO244" s="277"/>
      <c r="CQP244" s="277"/>
      <c r="CQQ244" s="277"/>
      <c r="CQR244" s="277"/>
      <c r="CQS244" s="277"/>
      <c r="CQT244" s="277"/>
      <c r="CQU244" s="277"/>
      <c r="CQV244" s="402"/>
      <c r="CQW244" s="404"/>
      <c r="CQX244" s="49"/>
      <c r="CQY244" s="49"/>
      <c r="CQZ244" s="49"/>
      <c r="CRA244" s="99"/>
      <c r="CRB244" s="98"/>
      <c r="CRC244" s="49"/>
      <c r="CRD244" s="405"/>
      <c r="CRE244" s="405"/>
      <c r="CRF244" s="277"/>
      <c r="CRG244" s="277"/>
      <c r="CRH244" s="277"/>
      <c r="CRI244" s="277"/>
      <c r="CRJ244" s="277"/>
      <c r="CRK244" s="277"/>
      <c r="CRL244" s="277"/>
      <c r="CRM244" s="277"/>
      <c r="CRN244" s="402"/>
      <c r="CRO244" s="404"/>
      <c r="CRP244" s="49"/>
      <c r="CRQ244" s="49"/>
      <c r="CRR244" s="49"/>
      <c r="CRS244" s="99"/>
      <c r="CRT244" s="98"/>
      <c r="CRU244" s="49"/>
      <c r="CRV244" s="405"/>
      <c r="CRW244" s="405"/>
      <c r="CRX244" s="277"/>
      <c r="CRY244" s="277"/>
      <c r="CRZ244" s="277"/>
      <c r="CSA244" s="277"/>
      <c r="CSB244" s="277"/>
      <c r="CSC244" s="277"/>
      <c r="CSD244" s="277"/>
      <c r="CSE244" s="277"/>
      <c r="CSF244" s="402"/>
      <c r="CSG244" s="404"/>
      <c r="CSH244" s="49"/>
      <c r="CSI244" s="49"/>
      <c r="CSJ244" s="49"/>
      <c r="CSK244" s="99"/>
      <c r="CSL244" s="98"/>
      <c r="CSM244" s="49"/>
      <c r="CSN244" s="405"/>
      <c r="CSO244" s="405"/>
      <c r="CSP244" s="277"/>
      <c r="CSQ244" s="277"/>
      <c r="CSR244" s="277"/>
      <c r="CSS244" s="277"/>
      <c r="CST244" s="277"/>
      <c r="CSU244" s="277"/>
      <c r="CSV244" s="277"/>
      <c r="CSW244" s="277"/>
      <c r="CSX244" s="402"/>
      <c r="CSY244" s="404"/>
      <c r="CSZ244" s="49"/>
      <c r="CTA244" s="49"/>
      <c r="CTB244" s="49"/>
      <c r="CTC244" s="99"/>
      <c r="CTD244" s="98"/>
      <c r="CTE244" s="49"/>
      <c r="CTF244" s="405"/>
      <c r="CTG244" s="405"/>
      <c r="CTH244" s="277"/>
      <c r="CTI244" s="277"/>
      <c r="CTJ244" s="277"/>
      <c r="CTK244" s="277"/>
      <c r="CTL244" s="277"/>
      <c r="CTM244" s="277"/>
      <c r="CTN244" s="277"/>
      <c r="CTO244" s="277"/>
      <c r="CTP244" s="402"/>
      <c r="CTQ244" s="404"/>
      <c r="CTR244" s="49"/>
      <c r="CTS244" s="49"/>
      <c r="CTT244" s="49"/>
      <c r="CTU244" s="99"/>
      <c r="CTV244" s="98"/>
      <c r="CTW244" s="49"/>
      <c r="CTX244" s="405"/>
      <c r="CTY244" s="405"/>
      <c r="CTZ244" s="277"/>
      <c r="CUA244" s="277"/>
      <c r="CUB244" s="277"/>
      <c r="CUC244" s="277"/>
      <c r="CUD244" s="277"/>
      <c r="CUE244" s="277"/>
      <c r="CUF244" s="277"/>
      <c r="CUG244" s="277"/>
      <c r="CUH244" s="402"/>
      <c r="CUI244" s="404"/>
      <c r="CUJ244" s="49"/>
      <c r="CUK244" s="49"/>
      <c r="CUL244" s="49"/>
      <c r="CUM244" s="99"/>
      <c r="CUN244" s="98"/>
      <c r="CUO244" s="49"/>
      <c r="CUP244" s="405"/>
      <c r="CUQ244" s="405"/>
      <c r="CUR244" s="277"/>
      <c r="CUS244" s="277"/>
      <c r="CUT244" s="277"/>
      <c r="CUU244" s="277"/>
      <c r="CUV244" s="277"/>
      <c r="CUW244" s="277"/>
      <c r="CUX244" s="277"/>
      <c r="CUY244" s="277"/>
      <c r="CUZ244" s="402"/>
      <c r="CVA244" s="404"/>
      <c r="CVB244" s="49"/>
      <c r="CVC244" s="49"/>
      <c r="CVD244" s="49"/>
      <c r="CVE244" s="99"/>
      <c r="CVF244" s="98"/>
      <c r="CVG244" s="49"/>
      <c r="CVH244" s="405"/>
      <c r="CVI244" s="405"/>
      <c r="CVJ244" s="277"/>
      <c r="CVK244" s="277"/>
      <c r="CVL244" s="277"/>
      <c r="CVM244" s="277"/>
      <c r="CVN244" s="277"/>
      <c r="CVO244" s="277"/>
      <c r="CVP244" s="277"/>
      <c r="CVQ244" s="277"/>
      <c r="CVR244" s="402"/>
      <c r="CVS244" s="404"/>
      <c r="CVT244" s="49"/>
      <c r="CVU244" s="49"/>
      <c r="CVV244" s="49"/>
      <c r="CVW244" s="99"/>
      <c r="CVX244" s="98"/>
      <c r="CVY244" s="49"/>
      <c r="CVZ244" s="405"/>
      <c r="CWA244" s="405"/>
      <c r="CWB244" s="277"/>
      <c r="CWC244" s="277"/>
      <c r="CWD244" s="277"/>
      <c r="CWE244" s="277"/>
      <c r="CWF244" s="277"/>
      <c r="CWG244" s="277"/>
      <c r="CWH244" s="277"/>
      <c r="CWI244" s="277"/>
      <c r="CWJ244" s="402"/>
      <c r="CWK244" s="404"/>
      <c r="CWL244" s="49"/>
      <c r="CWM244" s="49"/>
      <c r="CWN244" s="49"/>
      <c r="CWO244" s="99"/>
      <c r="CWP244" s="98"/>
      <c r="CWQ244" s="49"/>
      <c r="CWR244" s="405"/>
      <c r="CWS244" s="405"/>
      <c r="CWT244" s="277"/>
      <c r="CWU244" s="277"/>
      <c r="CWV244" s="277"/>
      <c r="CWW244" s="277"/>
      <c r="CWX244" s="277"/>
      <c r="CWY244" s="277"/>
      <c r="CWZ244" s="277"/>
      <c r="CXA244" s="277"/>
      <c r="CXB244" s="402"/>
      <c r="CXC244" s="404"/>
      <c r="CXD244" s="49"/>
      <c r="CXE244" s="49"/>
      <c r="CXF244" s="49"/>
      <c r="CXG244" s="99"/>
      <c r="CXH244" s="98"/>
      <c r="CXI244" s="49"/>
      <c r="CXJ244" s="405"/>
      <c r="CXK244" s="405"/>
      <c r="CXL244" s="277"/>
      <c r="CXM244" s="277"/>
      <c r="CXN244" s="277"/>
      <c r="CXO244" s="277"/>
      <c r="CXP244" s="277"/>
      <c r="CXQ244" s="277"/>
      <c r="CXR244" s="277"/>
      <c r="CXS244" s="277"/>
      <c r="CXT244" s="402"/>
      <c r="CXU244" s="404"/>
      <c r="CXV244" s="49"/>
      <c r="CXW244" s="49"/>
      <c r="CXX244" s="49"/>
      <c r="CXY244" s="99"/>
      <c r="CXZ244" s="98"/>
      <c r="CYA244" s="49"/>
      <c r="CYB244" s="405"/>
      <c r="CYC244" s="405"/>
      <c r="CYD244" s="277"/>
      <c r="CYE244" s="277"/>
      <c r="CYF244" s="277"/>
      <c r="CYG244" s="277"/>
      <c r="CYH244" s="277"/>
      <c r="CYI244" s="277"/>
      <c r="CYJ244" s="277"/>
      <c r="CYK244" s="277"/>
      <c r="CYL244" s="402"/>
      <c r="CYM244" s="404"/>
      <c r="CYN244" s="49"/>
      <c r="CYO244" s="49"/>
      <c r="CYP244" s="49"/>
      <c r="CYQ244" s="99"/>
      <c r="CYR244" s="98"/>
      <c r="CYS244" s="49"/>
      <c r="CYT244" s="405"/>
      <c r="CYU244" s="405"/>
      <c r="CYV244" s="277"/>
      <c r="CYW244" s="277"/>
      <c r="CYX244" s="277"/>
      <c r="CYY244" s="277"/>
      <c r="CYZ244" s="277"/>
      <c r="CZA244" s="277"/>
      <c r="CZB244" s="277"/>
      <c r="CZC244" s="277"/>
      <c r="CZD244" s="402"/>
      <c r="CZE244" s="404"/>
      <c r="CZF244" s="49"/>
      <c r="CZG244" s="49"/>
      <c r="CZH244" s="49"/>
      <c r="CZI244" s="99"/>
      <c r="CZJ244" s="98"/>
      <c r="CZK244" s="49"/>
      <c r="CZL244" s="405"/>
      <c r="CZM244" s="405"/>
      <c r="CZN244" s="277"/>
      <c r="CZO244" s="277"/>
      <c r="CZP244" s="277"/>
      <c r="CZQ244" s="277"/>
      <c r="CZR244" s="277"/>
      <c r="CZS244" s="277"/>
      <c r="CZT244" s="277"/>
      <c r="CZU244" s="277"/>
      <c r="CZV244" s="402"/>
      <c r="CZW244" s="404"/>
      <c r="CZX244" s="49"/>
      <c r="CZY244" s="49"/>
      <c r="CZZ244" s="49"/>
      <c r="DAA244" s="99"/>
      <c r="DAB244" s="98"/>
      <c r="DAC244" s="49"/>
      <c r="DAD244" s="405"/>
      <c r="DAE244" s="405"/>
      <c r="DAF244" s="277"/>
      <c r="DAG244" s="277"/>
      <c r="DAH244" s="277"/>
      <c r="DAI244" s="277"/>
      <c r="DAJ244" s="277"/>
      <c r="DAK244" s="277"/>
      <c r="DAL244" s="277"/>
      <c r="DAM244" s="277"/>
      <c r="DAN244" s="402"/>
      <c r="DAO244" s="404"/>
      <c r="DAP244" s="49"/>
      <c r="DAQ244" s="49"/>
      <c r="DAR244" s="49"/>
      <c r="DAS244" s="99"/>
      <c r="DAT244" s="98"/>
      <c r="DAU244" s="49"/>
      <c r="DAV244" s="405"/>
      <c r="DAW244" s="405"/>
      <c r="DAX244" s="277"/>
      <c r="DAY244" s="277"/>
      <c r="DAZ244" s="277"/>
      <c r="DBA244" s="277"/>
      <c r="DBB244" s="277"/>
      <c r="DBC244" s="277"/>
      <c r="DBD244" s="277"/>
      <c r="DBE244" s="277"/>
      <c r="DBF244" s="402"/>
      <c r="DBG244" s="404"/>
      <c r="DBH244" s="49"/>
      <c r="DBI244" s="49"/>
      <c r="DBJ244" s="49"/>
      <c r="DBK244" s="99"/>
      <c r="DBL244" s="98"/>
      <c r="DBM244" s="49"/>
      <c r="DBN244" s="405"/>
      <c r="DBO244" s="405"/>
      <c r="DBP244" s="277"/>
      <c r="DBQ244" s="277"/>
      <c r="DBR244" s="277"/>
      <c r="DBS244" s="277"/>
      <c r="DBT244" s="277"/>
      <c r="DBU244" s="277"/>
      <c r="DBV244" s="277"/>
      <c r="DBW244" s="277"/>
      <c r="DBX244" s="402"/>
      <c r="DBY244" s="404"/>
      <c r="DBZ244" s="49"/>
      <c r="DCA244" s="49"/>
      <c r="DCB244" s="49"/>
      <c r="DCC244" s="99"/>
      <c r="DCD244" s="98"/>
      <c r="DCE244" s="49"/>
      <c r="DCF244" s="405"/>
      <c r="DCG244" s="405"/>
      <c r="DCH244" s="277"/>
      <c r="DCI244" s="277"/>
      <c r="DCJ244" s="277"/>
      <c r="DCK244" s="277"/>
      <c r="DCL244" s="277"/>
      <c r="DCM244" s="277"/>
      <c r="DCN244" s="277"/>
      <c r="DCO244" s="277"/>
      <c r="DCP244" s="402"/>
      <c r="DCQ244" s="404"/>
      <c r="DCR244" s="49"/>
      <c r="DCS244" s="49"/>
      <c r="DCT244" s="49"/>
      <c r="DCU244" s="99"/>
      <c r="DCV244" s="98"/>
      <c r="DCW244" s="49"/>
      <c r="DCX244" s="405"/>
      <c r="DCY244" s="405"/>
      <c r="DCZ244" s="277"/>
      <c r="DDA244" s="277"/>
      <c r="DDB244" s="277"/>
      <c r="DDC244" s="277"/>
      <c r="DDD244" s="277"/>
      <c r="DDE244" s="277"/>
      <c r="DDF244" s="277"/>
      <c r="DDG244" s="277"/>
      <c r="DDH244" s="402"/>
      <c r="DDI244" s="404"/>
      <c r="DDJ244" s="49"/>
      <c r="DDK244" s="49"/>
      <c r="DDL244" s="49"/>
      <c r="DDM244" s="99"/>
      <c r="DDN244" s="98"/>
      <c r="DDO244" s="49"/>
      <c r="DDP244" s="405"/>
      <c r="DDQ244" s="405"/>
      <c r="DDR244" s="277"/>
      <c r="DDS244" s="277"/>
      <c r="DDT244" s="277"/>
      <c r="DDU244" s="277"/>
      <c r="DDV244" s="277"/>
      <c r="DDW244" s="277"/>
      <c r="DDX244" s="277"/>
      <c r="DDY244" s="277"/>
      <c r="DDZ244" s="402"/>
      <c r="DEA244" s="404"/>
      <c r="DEB244" s="49"/>
      <c r="DEC244" s="49"/>
      <c r="DED244" s="49"/>
      <c r="DEE244" s="99"/>
      <c r="DEF244" s="98"/>
      <c r="DEG244" s="49"/>
      <c r="DEH244" s="405"/>
      <c r="DEI244" s="405"/>
      <c r="DEJ244" s="277"/>
      <c r="DEK244" s="277"/>
      <c r="DEL244" s="277"/>
      <c r="DEM244" s="277"/>
      <c r="DEN244" s="277"/>
      <c r="DEO244" s="277"/>
      <c r="DEP244" s="277"/>
      <c r="DEQ244" s="277"/>
      <c r="DER244" s="402"/>
      <c r="DES244" s="404"/>
      <c r="DET244" s="49"/>
      <c r="DEU244" s="49"/>
      <c r="DEV244" s="49"/>
      <c r="DEW244" s="99"/>
      <c r="DEX244" s="98"/>
      <c r="DEY244" s="49"/>
      <c r="DEZ244" s="405"/>
      <c r="DFA244" s="405"/>
      <c r="DFB244" s="277"/>
      <c r="DFC244" s="277"/>
      <c r="DFD244" s="277"/>
      <c r="DFE244" s="277"/>
      <c r="DFF244" s="277"/>
      <c r="DFG244" s="277"/>
      <c r="DFH244" s="277"/>
      <c r="DFI244" s="277"/>
      <c r="DFJ244" s="402"/>
      <c r="DFK244" s="404"/>
      <c r="DFL244" s="49"/>
      <c r="DFM244" s="49"/>
      <c r="DFN244" s="49"/>
      <c r="DFO244" s="99"/>
      <c r="DFP244" s="98"/>
      <c r="DFQ244" s="49"/>
      <c r="DFR244" s="405"/>
      <c r="DFS244" s="405"/>
      <c r="DFT244" s="277"/>
      <c r="DFU244" s="277"/>
      <c r="DFV244" s="277"/>
      <c r="DFW244" s="277"/>
      <c r="DFX244" s="277"/>
      <c r="DFY244" s="277"/>
      <c r="DFZ244" s="277"/>
      <c r="DGA244" s="277"/>
      <c r="DGB244" s="402"/>
      <c r="DGC244" s="404"/>
      <c r="DGD244" s="49"/>
      <c r="DGE244" s="49"/>
      <c r="DGF244" s="49"/>
      <c r="DGG244" s="99"/>
      <c r="DGH244" s="98"/>
      <c r="DGI244" s="49"/>
      <c r="DGJ244" s="405"/>
      <c r="DGK244" s="405"/>
      <c r="DGL244" s="277"/>
      <c r="DGM244" s="277"/>
      <c r="DGN244" s="277"/>
      <c r="DGO244" s="277"/>
      <c r="DGP244" s="277"/>
      <c r="DGQ244" s="277"/>
      <c r="DGR244" s="277"/>
      <c r="DGS244" s="277"/>
      <c r="DGT244" s="402"/>
      <c r="DGU244" s="404"/>
      <c r="DGV244" s="49"/>
      <c r="DGW244" s="49"/>
      <c r="DGX244" s="49"/>
      <c r="DGY244" s="99"/>
      <c r="DGZ244" s="98"/>
      <c r="DHA244" s="49"/>
      <c r="DHB244" s="405"/>
      <c r="DHC244" s="405"/>
      <c r="DHD244" s="277"/>
      <c r="DHE244" s="277"/>
      <c r="DHF244" s="277"/>
      <c r="DHG244" s="277"/>
      <c r="DHH244" s="277"/>
      <c r="DHI244" s="277"/>
      <c r="DHJ244" s="277"/>
      <c r="DHK244" s="277"/>
      <c r="DHL244" s="402"/>
      <c r="DHM244" s="404"/>
      <c r="DHN244" s="49"/>
      <c r="DHO244" s="49"/>
      <c r="DHP244" s="49"/>
      <c r="DHQ244" s="99"/>
      <c r="DHR244" s="98"/>
      <c r="DHS244" s="49"/>
      <c r="DHT244" s="405"/>
      <c r="DHU244" s="405"/>
      <c r="DHV244" s="277"/>
      <c r="DHW244" s="277"/>
      <c r="DHX244" s="277"/>
      <c r="DHY244" s="277"/>
      <c r="DHZ244" s="277"/>
      <c r="DIA244" s="277"/>
      <c r="DIB244" s="277"/>
      <c r="DIC244" s="277"/>
      <c r="DID244" s="402"/>
      <c r="DIE244" s="404"/>
      <c r="DIF244" s="49"/>
      <c r="DIG244" s="49"/>
      <c r="DIH244" s="49"/>
      <c r="DII244" s="99"/>
      <c r="DIJ244" s="98"/>
      <c r="DIK244" s="49"/>
      <c r="DIL244" s="405"/>
      <c r="DIM244" s="405"/>
      <c r="DIN244" s="277"/>
      <c r="DIO244" s="277"/>
      <c r="DIP244" s="277"/>
      <c r="DIQ244" s="277"/>
      <c r="DIR244" s="277"/>
      <c r="DIS244" s="277"/>
      <c r="DIT244" s="277"/>
      <c r="DIU244" s="277"/>
      <c r="DIV244" s="402"/>
      <c r="DIW244" s="404"/>
      <c r="DIX244" s="49"/>
      <c r="DIY244" s="49"/>
      <c r="DIZ244" s="49"/>
      <c r="DJA244" s="99"/>
      <c r="DJB244" s="98"/>
      <c r="DJC244" s="49"/>
      <c r="DJD244" s="405"/>
      <c r="DJE244" s="405"/>
      <c r="DJF244" s="277"/>
      <c r="DJG244" s="277"/>
      <c r="DJH244" s="277"/>
      <c r="DJI244" s="277"/>
      <c r="DJJ244" s="277"/>
      <c r="DJK244" s="277"/>
      <c r="DJL244" s="277"/>
      <c r="DJM244" s="277"/>
      <c r="DJN244" s="402"/>
      <c r="DJO244" s="404"/>
      <c r="DJP244" s="49"/>
      <c r="DJQ244" s="49"/>
      <c r="DJR244" s="49"/>
      <c r="DJS244" s="99"/>
      <c r="DJT244" s="98"/>
      <c r="DJU244" s="49"/>
      <c r="DJV244" s="405"/>
      <c r="DJW244" s="405"/>
      <c r="DJX244" s="277"/>
      <c r="DJY244" s="277"/>
      <c r="DJZ244" s="277"/>
      <c r="DKA244" s="277"/>
      <c r="DKB244" s="277"/>
      <c r="DKC244" s="277"/>
      <c r="DKD244" s="277"/>
      <c r="DKE244" s="277"/>
      <c r="DKF244" s="402"/>
      <c r="DKG244" s="404"/>
      <c r="DKH244" s="49"/>
      <c r="DKI244" s="49"/>
      <c r="DKJ244" s="49"/>
      <c r="DKK244" s="99"/>
      <c r="DKL244" s="98"/>
      <c r="DKM244" s="49"/>
      <c r="DKN244" s="405"/>
      <c r="DKO244" s="405"/>
      <c r="DKP244" s="277"/>
      <c r="DKQ244" s="277"/>
      <c r="DKR244" s="277"/>
      <c r="DKS244" s="277"/>
      <c r="DKT244" s="277"/>
      <c r="DKU244" s="277"/>
      <c r="DKV244" s="277"/>
      <c r="DKW244" s="277"/>
      <c r="DKX244" s="402"/>
      <c r="DKY244" s="404"/>
      <c r="DKZ244" s="49"/>
      <c r="DLA244" s="49"/>
      <c r="DLB244" s="49"/>
      <c r="DLC244" s="99"/>
      <c r="DLD244" s="98"/>
      <c r="DLE244" s="49"/>
      <c r="DLF244" s="405"/>
      <c r="DLG244" s="405"/>
      <c r="DLH244" s="277"/>
      <c r="DLI244" s="277"/>
      <c r="DLJ244" s="277"/>
      <c r="DLK244" s="277"/>
      <c r="DLL244" s="277"/>
      <c r="DLM244" s="277"/>
      <c r="DLN244" s="277"/>
      <c r="DLO244" s="277"/>
      <c r="DLP244" s="402"/>
      <c r="DLQ244" s="404"/>
      <c r="DLR244" s="49"/>
      <c r="DLS244" s="49"/>
      <c r="DLT244" s="49"/>
      <c r="DLU244" s="99"/>
      <c r="DLV244" s="98"/>
      <c r="DLW244" s="49"/>
      <c r="DLX244" s="405"/>
      <c r="DLY244" s="405"/>
      <c r="DLZ244" s="277"/>
      <c r="DMA244" s="277"/>
      <c r="DMB244" s="277"/>
      <c r="DMC244" s="277"/>
      <c r="DMD244" s="277"/>
      <c r="DME244" s="277"/>
      <c r="DMF244" s="277"/>
      <c r="DMG244" s="277"/>
      <c r="DMH244" s="402"/>
      <c r="DMI244" s="404"/>
      <c r="DMJ244" s="49"/>
      <c r="DMK244" s="49"/>
      <c r="DML244" s="49"/>
      <c r="DMM244" s="99"/>
      <c r="DMN244" s="98"/>
      <c r="DMO244" s="49"/>
      <c r="DMP244" s="405"/>
      <c r="DMQ244" s="405"/>
      <c r="DMR244" s="277"/>
      <c r="DMS244" s="277"/>
      <c r="DMT244" s="277"/>
      <c r="DMU244" s="277"/>
      <c r="DMV244" s="277"/>
      <c r="DMW244" s="277"/>
      <c r="DMX244" s="277"/>
      <c r="DMY244" s="277"/>
      <c r="DMZ244" s="402"/>
      <c r="DNA244" s="404"/>
      <c r="DNB244" s="49"/>
      <c r="DNC244" s="49"/>
      <c r="DND244" s="49"/>
      <c r="DNE244" s="99"/>
      <c r="DNF244" s="98"/>
      <c r="DNG244" s="49"/>
      <c r="DNH244" s="405"/>
      <c r="DNI244" s="405"/>
      <c r="DNJ244" s="277"/>
      <c r="DNK244" s="277"/>
      <c r="DNL244" s="277"/>
      <c r="DNM244" s="277"/>
      <c r="DNN244" s="277"/>
      <c r="DNO244" s="277"/>
      <c r="DNP244" s="277"/>
      <c r="DNQ244" s="277"/>
      <c r="DNR244" s="402"/>
      <c r="DNS244" s="404"/>
      <c r="DNT244" s="49"/>
      <c r="DNU244" s="49"/>
      <c r="DNV244" s="49"/>
      <c r="DNW244" s="99"/>
      <c r="DNX244" s="98"/>
      <c r="DNY244" s="49"/>
      <c r="DNZ244" s="405"/>
      <c r="DOA244" s="405"/>
      <c r="DOB244" s="277"/>
      <c r="DOC244" s="277"/>
      <c r="DOD244" s="277"/>
      <c r="DOE244" s="277"/>
      <c r="DOF244" s="277"/>
      <c r="DOG244" s="277"/>
      <c r="DOH244" s="277"/>
      <c r="DOI244" s="277"/>
      <c r="DOJ244" s="402"/>
      <c r="DOK244" s="404"/>
      <c r="DOL244" s="49"/>
      <c r="DOM244" s="49"/>
      <c r="DON244" s="49"/>
      <c r="DOO244" s="99"/>
      <c r="DOP244" s="98"/>
      <c r="DOQ244" s="49"/>
      <c r="DOR244" s="405"/>
      <c r="DOS244" s="405"/>
      <c r="DOT244" s="277"/>
      <c r="DOU244" s="277"/>
      <c r="DOV244" s="277"/>
      <c r="DOW244" s="277"/>
      <c r="DOX244" s="277"/>
      <c r="DOY244" s="277"/>
      <c r="DOZ244" s="277"/>
      <c r="DPA244" s="277"/>
      <c r="DPB244" s="402"/>
      <c r="DPC244" s="404"/>
      <c r="DPD244" s="49"/>
      <c r="DPE244" s="49"/>
      <c r="DPF244" s="49"/>
      <c r="DPG244" s="99"/>
      <c r="DPH244" s="98"/>
      <c r="DPI244" s="49"/>
      <c r="DPJ244" s="405"/>
      <c r="DPK244" s="405"/>
      <c r="DPL244" s="277"/>
      <c r="DPM244" s="277"/>
      <c r="DPN244" s="277"/>
      <c r="DPO244" s="277"/>
      <c r="DPP244" s="277"/>
      <c r="DPQ244" s="277"/>
      <c r="DPR244" s="277"/>
      <c r="DPS244" s="277"/>
      <c r="DPT244" s="402"/>
      <c r="DPU244" s="404"/>
      <c r="DPV244" s="49"/>
      <c r="DPW244" s="49"/>
      <c r="DPX244" s="49"/>
      <c r="DPY244" s="99"/>
      <c r="DPZ244" s="98"/>
      <c r="DQA244" s="49"/>
      <c r="DQB244" s="405"/>
      <c r="DQC244" s="405"/>
      <c r="DQD244" s="277"/>
      <c r="DQE244" s="277"/>
      <c r="DQF244" s="277"/>
      <c r="DQG244" s="277"/>
      <c r="DQH244" s="277"/>
      <c r="DQI244" s="277"/>
      <c r="DQJ244" s="277"/>
      <c r="DQK244" s="277"/>
      <c r="DQL244" s="402"/>
      <c r="DQM244" s="404"/>
      <c r="DQN244" s="49"/>
      <c r="DQO244" s="49"/>
      <c r="DQP244" s="49"/>
      <c r="DQQ244" s="99"/>
      <c r="DQR244" s="98"/>
      <c r="DQS244" s="49"/>
      <c r="DQT244" s="405"/>
      <c r="DQU244" s="405"/>
      <c r="DQV244" s="277"/>
      <c r="DQW244" s="277"/>
      <c r="DQX244" s="277"/>
      <c r="DQY244" s="277"/>
      <c r="DQZ244" s="277"/>
      <c r="DRA244" s="277"/>
      <c r="DRB244" s="277"/>
      <c r="DRC244" s="277"/>
      <c r="DRD244" s="402"/>
      <c r="DRE244" s="404"/>
      <c r="DRF244" s="49"/>
      <c r="DRG244" s="49"/>
      <c r="DRH244" s="49"/>
      <c r="DRI244" s="99"/>
      <c r="DRJ244" s="98"/>
      <c r="DRK244" s="49"/>
      <c r="DRL244" s="405"/>
      <c r="DRM244" s="405"/>
      <c r="DRN244" s="277"/>
      <c r="DRO244" s="277"/>
      <c r="DRP244" s="277"/>
      <c r="DRQ244" s="277"/>
      <c r="DRR244" s="277"/>
      <c r="DRS244" s="277"/>
      <c r="DRT244" s="277"/>
      <c r="DRU244" s="277"/>
      <c r="DRV244" s="402"/>
      <c r="DRW244" s="404"/>
      <c r="DRX244" s="49"/>
      <c r="DRY244" s="49"/>
      <c r="DRZ244" s="49"/>
      <c r="DSA244" s="99"/>
      <c r="DSB244" s="98"/>
      <c r="DSC244" s="49"/>
      <c r="DSD244" s="405"/>
      <c r="DSE244" s="405"/>
      <c r="DSF244" s="277"/>
      <c r="DSG244" s="277"/>
      <c r="DSH244" s="277"/>
      <c r="DSI244" s="277"/>
      <c r="DSJ244" s="277"/>
      <c r="DSK244" s="277"/>
      <c r="DSL244" s="277"/>
      <c r="DSM244" s="277"/>
      <c r="DSN244" s="402"/>
      <c r="DSO244" s="404"/>
      <c r="DSP244" s="49"/>
      <c r="DSQ244" s="49"/>
      <c r="DSR244" s="49"/>
      <c r="DSS244" s="99"/>
      <c r="DST244" s="98"/>
      <c r="DSU244" s="49"/>
      <c r="DSV244" s="405"/>
      <c r="DSW244" s="405"/>
      <c r="DSX244" s="277"/>
      <c r="DSY244" s="277"/>
      <c r="DSZ244" s="277"/>
      <c r="DTA244" s="277"/>
      <c r="DTB244" s="277"/>
      <c r="DTC244" s="277"/>
      <c r="DTD244" s="277"/>
      <c r="DTE244" s="277"/>
      <c r="DTF244" s="402"/>
      <c r="DTG244" s="404"/>
      <c r="DTH244" s="49"/>
      <c r="DTI244" s="49"/>
      <c r="DTJ244" s="49"/>
      <c r="DTK244" s="99"/>
      <c r="DTL244" s="98"/>
      <c r="DTM244" s="49"/>
      <c r="DTN244" s="405"/>
      <c r="DTO244" s="405"/>
      <c r="DTP244" s="277"/>
      <c r="DTQ244" s="277"/>
      <c r="DTR244" s="277"/>
      <c r="DTS244" s="277"/>
      <c r="DTT244" s="277"/>
      <c r="DTU244" s="277"/>
      <c r="DTV244" s="277"/>
      <c r="DTW244" s="277"/>
      <c r="DTX244" s="402"/>
      <c r="DTY244" s="404"/>
      <c r="DTZ244" s="49"/>
      <c r="DUA244" s="49"/>
      <c r="DUB244" s="49"/>
      <c r="DUC244" s="99"/>
      <c r="DUD244" s="98"/>
      <c r="DUE244" s="49"/>
      <c r="DUF244" s="405"/>
      <c r="DUG244" s="405"/>
      <c r="DUH244" s="277"/>
      <c r="DUI244" s="277"/>
      <c r="DUJ244" s="277"/>
      <c r="DUK244" s="277"/>
      <c r="DUL244" s="277"/>
      <c r="DUM244" s="277"/>
      <c r="DUN244" s="277"/>
      <c r="DUO244" s="277"/>
      <c r="DUP244" s="402"/>
      <c r="DUQ244" s="404"/>
      <c r="DUR244" s="49"/>
      <c r="DUS244" s="49"/>
      <c r="DUT244" s="49"/>
      <c r="DUU244" s="99"/>
      <c r="DUV244" s="98"/>
      <c r="DUW244" s="49"/>
      <c r="DUX244" s="405"/>
      <c r="DUY244" s="405"/>
      <c r="DUZ244" s="277"/>
      <c r="DVA244" s="277"/>
      <c r="DVB244" s="277"/>
      <c r="DVC244" s="277"/>
      <c r="DVD244" s="277"/>
      <c r="DVE244" s="277"/>
      <c r="DVF244" s="277"/>
      <c r="DVG244" s="277"/>
      <c r="DVH244" s="402"/>
      <c r="DVI244" s="404"/>
      <c r="DVJ244" s="49"/>
      <c r="DVK244" s="49"/>
      <c r="DVL244" s="49"/>
      <c r="DVM244" s="99"/>
      <c r="DVN244" s="98"/>
      <c r="DVO244" s="49"/>
      <c r="DVP244" s="405"/>
      <c r="DVQ244" s="405"/>
      <c r="DVR244" s="277"/>
      <c r="DVS244" s="277"/>
      <c r="DVT244" s="277"/>
      <c r="DVU244" s="277"/>
      <c r="DVV244" s="277"/>
      <c r="DVW244" s="277"/>
      <c r="DVX244" s="277"/>
      <c r="DVY244" s="277"/>
      <c r="DVZ244" s="402"/>
      <c r="DWA244" s="404"/>
      <c r="DWB244" s="49"/>
      <c r="DWC244" s="49"/>
      <c r="DWD244" s="49"/>
      <c r="DWE244" s="99"/>
      <c r="DWF244" s="98"/>
      <c r="DWG244" s="49"/>
      <c r="DWH244" s="405"/>
      <c r="DWI244" s="405"/>
      <c r="DWJ244" s="277"/>
      <c r="DWK244" s="277"/>
      <c r="DWL244" s="277"/>
      <c r="DWM244" s="277"/>
      <c r="DWN244" s="277"/>
      <c r="DWO244" s="277"/>
      <c r="DWP244" s="277"/>
      <c r="DWQ244" s="277"/>
      <c r="DWR244" s="402"/>
      <c r="DWS244" s="404"/>
      <c r="DWT244" s="49"/>
      <c r="DWU244" s="49"/>
      <c r="DWV244" s="49"/>
      <c r="DWW244" s="99"/>
      <c r="DWX244" s="98"/>
      <c r="DWY244" s="49"/>
      <c r="DWZ244" s="405"/>
      <c r="DXA244" s="405"/>
      <c r="DXB244" s="277"/>
      <c r="DXC244" s="277"/>
      <c r="DXD244" s="277"/>
      <c r="DXE244" s="277"/>
      <c r="DXF244" s="277"/>
      <c r="DXG244" s="277"/>
      <c r="DXH244" s="277"/>
      <c r="DXI244" s="277"/>
      <c r="DXJ244" s="402"/>
      <c r="DXK244" s="404"/>
      <c r="DXL244" s="49"/>
      <c r="DXM244" s="49"/>
      <c r="DXN244" s="49"/>
      <c r="DXO244" s="99"/>
      <c r="DXP244" s="98"/>
      <c r="DXQ244" s="49"/>
      <c r="DXR244" s="405"/>
      <c r="DXS244" s="405"/>
      <c r="DXT244" s="277"/>
      <c r="DXU244" s="277"/>
      <c r="DXV244" s="277"/>
      <c r="DXW244" s="277"/>
      <c r="DXX244" s="277"/>
      <c r="DXY244" s="277"/>
      <c r="DXZ244" s="277"/>
      <c r="DYA244" s="277"/>
      <c r="DYB244" s="402"/>
      <c r="DYC244" s="404"/>
      <c r="DYD244" s="49"/>
      <c r="DYE244" s="49"/>
      <c r="DYF244" s="49"/>
      <c r="DYG244" s="99"/>
      <c r="DYH244" s="98"/>
      <c r="DYI244" s="49"/>
      <c r="DYJ244" s="405"/>
      <c r="DYK244" s="405"/>
      <c r="DYL244" s="277"/>
      <c r="DYM244" s="277"/>
      <c r="DYN244" s="277"/>
      <c r="DYO244" s="277"/>
      <c r="DYP244" s="277"/>
      <c r="DYQ244" s="277"/>
      <c r="DYR244" s="277"/>
      <c r="DYS244" s="277"/>
      <c r="DYT244" s="402"/>
      <c r="DYU244" s="404"/>
      <c r="DYV244" s="49"/>
      <c r="DYW244" s="49"/>
      <c r="DYX244" s="49"/>
      <c r="DYY244" s="99"/>
      <c r="DYZ244" s="98"/>
      <c r="DZA244" s="49"/>
      <c r="DZB244" s="405"/>
      <c r="DZC244" s="405"/>
      <c r="DZD244" s="277"/>
      <c r="DZE244" s="277"/>
      <c r="DZF244" s="277"/>
      <c r="DZG244" s="277"/>
      <c r="DZH244" s="277"/>
      <c r="DZI244" s="277"/>
      <c r="DZJ244" s="277"/>
      <c r="DZK244" s="277"/>
      <c r="DZL244" s="402"/>
      <c r="DZM244" s="404"/>
      <c r="DZN244" s="49"/>
      <c r="DZO244" s="49"/>
      <c r="DZP244" s="49"/>
      <c r="DZQ244" s="99"/>
      <c r="DZR244" s="98"/>
      <c r="DZS244" s="49"/>
      <c r="DZT244" s="405"/>
      <c r="DZU244" s="405"/>
      <c r="DZV244" s="277"/>
      <c r="DZW244" s="277"/>
      <c r="DZX244" s="277"/>
      <c r="DZY244" s="277"/>
      <c r="DZZ244" s="277"/>
      <c r="EAA244" s="277"/>
      <c r="EAB244" s="277"/>
      <c r="EAC244" s="277"/>
      <c r="EAD244" s="402"/>
      <c r="EAE244" s="404"/>
      <c r="EAF244" s="49"/>
      <c r="EAG244" s="49"/>
      <c r="EAH244" s="49"/>
      <c r="EAI244" s="99"/>
      <c r="EAJ244" s="98"/>
      <c r="EAK244" s="49"/>
      <c r="EAL244" s="405"/>
      <c r="EAM244" s="405"/>
      <c r="EAN244" s="277"/>
      <c r="EAO244" s="277"/>
      <c r="EAP244" s="277"/>
      <c r="EAQ244" s="277"/>
      <c r="EAR244" s="277"/>
      <c r="EAS244" s="277"/>
      <c r="EAT244" s="277"/>
      <c r="EAU244" s="277"/>
      <c r="EAV244" s="402"/>
      <c r="EAW244" s="404"/>
      <c r="EAX244" s="49"/>
      <c r="EAY244" s="49"/>
      <c r="EAZ244" s="49"/>
      <c r="EBA244" s="99"/>
      <c r="EBB244" s="98"/>
      <c r="EBC244" s="49"/>
      <c r="EBD244" s="405"/>
      <c r="EBE244" s="405"/>
      <c r="EBF244" s="277"/>
      <c r="EBG244" s="277"/>
      <c r="EBH244" s="277"/>
      <c r="EBI244" s="277"/>
      <c r="EBJ244" s="277"/>
      <c r="EBK244" s="277"/>
      <c r="EBL244" s="277"/>
      <c r="EBM244" s="277"/>
      <c r="EBN244" s="402"/>
      <c r="EBO244" s="404"/>
      <c r="EBP244" s="49"/>
      <c r="EBQ244" s="49"/>
      <c r="EBR244" s="49"/>
      <c r="EBS244" s="99"/>
      <c r="EBT244" s="98"/>
      <c r="EBU244" s="49"/>
      <c r="EBV244" s="405"/>
      <c r="EBW244" s="405"/>
      <c r="EBX244" s="277"/>
      <c r="EBY244" s="277"/>
      <c r="EBZ244" s="277"/>
      <c r="ECA244" s="277"/>
      <c r="ECB244" s="277"/>
      <c r="ECC244" s="277"/>
      <c r="ECD244" s="277"/>
      <c r="ECE244" s="277"/>
      <c r="ECF244" s="402"/>
      <c r="ECG244" s="404"/>
      <c r="ECH244" s="49"/>
      <c r="ECI244" s="49"/>
      <c r="ECJ244" s="49"/>
      <c r="ECK244" s="99"/>
      <c r="ECL244" s="98"/>
      <c r="ECM244" s="49"/>
      <c r="ECN244" s="405"/>
      <c r="ECO244" s="405"/>
      <c r="ECP244" s="277"/>
      <c r="ECQ244" s="277"/>
      <c r="ECR244" s="277"/>
      <c r="ECS244" s="277"/>
      <c r="ECT244" s="277"/>
      <c r="ECU244" s="277"/>
      <c r="ECV244" s="277"/>
      <c r="ECW244" s="277"/>
      <c r="ECX244" s="402"/>
      <c r="ECY244" s="404"/>
      <c r="ECZ244" s="49"/>
      <c r="EDA244" s="49"/>
      <c r="EDB244" s="49"/>
      <c r="EDC244" s="99"/>
      <c r="EDD244" s="98"/>
      <c r="EDE244" s="49"/>
      <c r="EDF244" s="405"/>
      <c r="EDG244" s="405"/>
      <c r="EDH244" s="277"/>
      <c r="EDI244" s="277"/>
      <c r="EDJ244" s="277"/>
      <c r="EDK244" s="277"/>
      <c r="EDL244" s="277"/>
      <c r="EDM244" s="277"/>
      <c r="EDN244" s="277"/>
      <c r="EDO244" s="277"/>
      <c r="EDP244" s="402"/>
      <c r="EDQ244" s="404"/>
      <c r="EDR244" s="49"/>
      <c r="EDS244" s="49"/>
      <c r="EDT244" s="49"/>
      <c r="EDU244" s="99"/>
      <c r="EDV244" s="98"/>
      <c r="EDW244" s="49"/>
      <c r="EDX244" s="405"/>
      <c r="EDY244" s="405"/>
      <c r="EDZ244" s="277"/>
      <c r="EEA244" s="277"/>
      <c r="EEB244" s="277"/>
      <c r="EEC244" s="277"/>
      <c r="EED244" s="277"/>
      <c r="EEE244" s="277"/>
      <c r="EEF244" s="277"/>
      <c r="EEG244" s="277"/>
      <c r="EEH244" s="402"/>
      <c r="EEI244" s="404"/>
      <c r="EEJ244" s="49"/>
      <c r="EEK244" s="49"/>
      <c r="EEL244" s="49"/>
      <c r="EEM244" s="99"/>
      <c r="EEN244" s="98"/>
      <c r="EEO244" s="49"/>
      <c r="EEP244" s="405"/>
      <c r="EEQ244" s="405"/>
      <c r="EER244" s="277"/>
      <c r="EES244" s="277"/>
      <c r="EET244" s="277"/>
      <c r="EEU244" s="277"/>
      <c r="EEV244" s="277"/>
      <c r="EEW244" s="277"/>
      <c r="EEX244" s="277"/>
      <c r="EEY244" s="277"/>
      <c r="EEZ244" s="402"/>
      <c r="EFA244" s="404"/>
      <c r="EFB244" s="49"/>
      <c r="EFC244" s="49"/>
      <c r="EFD244" s="49"/>
      <c r="EFE244" s="99"/>
      <c r="EFF244" s="98"/>
      <c r="EFG244" s="49"/>
      <c r="EFH244" s="405"/>
      <c r="EFI244" s="405"/>
      <c r="EFJ244" s="277"/>
      <c r="EFK244" s="277"/>
      <c r="EFL244" s="277"/>
      <c r="EFM244" s="277"/>
      <c r="EFN244" s="277"/>
      <c r="EFO244" s="277"/>
      <c r="EFP244" s="277"/>
      <c r="EFQ244" s="277"/>
      <c r="EFR244" s="402"/>
      <c r="EFS244" s="404"/>
      <c r="EFT244" s="49"/>
      <c r="EFU244" s="49"/>
      <c r="EFV244" s="49"/>
      <c r="EFW244" s="99"/>
      <c r="EFX244" s="98"/>
      <c r="EFY244" s="49"/>
      <c r="EFZ244" s="405"/>
      <c r="EGA244" s="405"/>
      <c r="EGB244" s="277"/>
      <c r="EGC244" s="277"/>
      <c r="EGD244" s="277"/>
      <c r="EGE244" s="277"/>
      <c r="EGF244" s="277"/>
      <c r="EGG244" s="277"/>
      <c r="EGH244" s="277"/>
      <c r="EGI244" s="277"/>
      <c r="EGJ244" s="402"/>
      <c r="EGK244" s="404"/>
      <c r="EGL244" s="49"/>
      <c r="EGM244" s="49"/>
      <c r="EGN244" s="49"/>
      <c r="EGO244" s="99"/>
      <c r="EGP244" s="98"/>
      <c r="EGQ244" s="49"/>
      <c r="EGR244" s="405"/>
      <c r="EGS244" s="405"/>
      <c r="EGT244" s="277"/>
      <c r="EGU244" s="277"/>
      <c r="EGV244" s="277"/>
      <c r="EGW244" s="277"/>
      <c r="EGX244" s="277"/>
      <c r="EGY244" s="277"/>
      <c r="EGZ244" s="277"/>
      <c r="EHA244" s="277"/>
      <c r="EHB244" s="402"/>
      <c r="EHC244" s="404"/>
      <c r="EHD244" s="49"/>
      <c r="EHE244" s="49"/>
      <c r="EHF244" s="49"/>
      <c r="EHG244" s="99"/>
      <c r="EHH244" s="98"/>
      <c r="EHI244" s="49"/>
      <c r="EHJ244" s="405"/>
      <c r="EHK244" s="405"/>
      <c r="EHL244" s="277"/>
      <c r="EHM244" s="277"/>
      <c r="EHN244" s="277"/>
      <c r="EHO244" s="277"/>
      <c r="EHP244" s="277"/>
      <c r="EHQ244" s="277"/>
      <c r="EHR244" s="277"/>
      <c r="EHS244" s="277"/>
      <c r="EHT244" s="402"/>
      <c r="EHU244" s="404"/>
      <c r="EHV244" s="49"/>
      <c r="EHW244" s="49"/>
      <c r="EHX244" s="49"/>
      <c r="EHY244" s="99"/>
      <c r="EHZ244" s="98"/>
      <c r="EIA244" s="49"/>
      <c r="EIB244" s="405"/>
      <c r="EIC244" s="405"/>
      <c r="EID244" s="277"/>
      <c r="EIE244" s="277"/>
      <c r="EIF244" s="277"/>
      <c r="EIG244" s="277"/>
      <c r="EIH244" s="277"/>
      <c r="EII244" s="277"/>
      <c r="EIJ244" s="277"/>
      <c r="EIK244" s="277"/>
      <c r="EIL244" s="402"/>
      <c r="EIM244" s="404"/>
      <c r="EIN244" s="49"/>
      <c r="EIO244" s="49"/>
      <c r="EIP244" s="49"/>
      <c r="EIQ244" s="99"/>
      <c r="EIR244" s="98"/>
      <c r="EIS244" s="49"/>
      <c r="EIT244" s="405"/>
      <c r="EIU244" s="405"/>
      <c r="EIV244" s="277"/>
      <c r="EIW244" s="277"/>
      <c r="EIX244" s="277"/>
      <c r="EIY244" s="277"/>
      <c r="EIZ244" s="277"/>
      <c r="EJA244" s="277"/>
      <c r="EJB244" s="277"/>
      <c r="EJC244" s="277"/>
      <c r="EJD244" s="402"/>
      <c r="EJE244" s="404"/>
      <c r="EJF244" s="49"/>
      <c r="EJG244" s="49"/>
      <c r="EJH244" s="49"/>
      <c r="EJI244" s="99"/>
      <c r="EJJ244" s="98"/>
      <c r="EJK244" s="49"/>
      <c r="EJL244" s="405"/>
      <c r="EJM244" s="405"/>
      <c r="EJN244" s="277"/>
      <c r="EJO244" s="277"/>
      <c r="EJP244" s="277"/>
      <c r="EJQ244" s="277"/>
      <c r="EJR244" s="277"/>
      <c r="EJS244" s="277"/>
      <c r="EJT244" s="277"/>
      <c r="EJU244" s="277"/>
      <c r="EJV244" s="402"/>
      <c r="EJW244" s="404"/>
      <c r="EJX244" s="49"/>
      <c r="EJY244" s="49"/>
      <c r="EJZ244" s="49"/>
      <c r="EKA244" s="99"/>
      <c r="EKB244" s="98"/>
      <c r="EKC244" s="49"/>
      <c r="EKD244" s="405"/>
      <c r="EKE244" s="405"/>
      <c r="EKF244" s="277"/>
      <c r="EKG244" s="277"/>
      <c r="EKH244" s="277"/>
      <c r="EKI244" s="277"/>
      <c r="EKJ244" s="277"/>
      <c r="EKK244" s="277"/>
      <c r="EKL244" s="277"/>
      <c r="EKM244" s="277"/>
      <c r="EKN244" s="402"/>
      <c r="EKO244" s="404"/>
      <c r="EKP244" s="49"/>
      <c r="EKQ244" s="49"/>
      <c r="EKR244" s="49"/>
      <c r="EKS244" s="99"/>
      <c r="EKT244" s="98"/>
      <c r="EKU244" s="49"/>
      <c r="EKV244" s="405"/>
      <c r="EKW244" s="405"/>
      <c r="EKX244" s="277"/>
      <c r="EKY244" s="277"/>
      <c r="EKZ244" s="277"/>
      <c r="ELA244" s="277"/>
      <c r="ELB244" s="277"/>
      <c r="ELC244" s="277"/>
      <c r="ELD244" s="277"/>
      <c r="ELE244" s="277"/>
      <c r="ELF244" s="402"/>
      <c r="ELG244" s="404"/>
      <c r="ELH244" s="49"/>
      <c r="ELI244" s="49"/>
      <c r="ELJ244" s="49"/>
      <c r="ELK244" s="99"/>
      <c r="ELL244" s="98"/>
      <c r="ELM244" s="49"/>
      <c r="ELN244" s="405"/>
      <c r="ELO244" s="405"/>
      <c r="ELP244" s="277"/>
      <c r="ELQ244" s="277"/>
      <c r="ELR244" s="277"/>
      <c r="ELS244" s="277"/>
      <c r="ELT244" s="277"/>
      <c r="ELU244" s="277"/>
      <c r="ELV244" s="277"/>
      <c r="ELW244" s="277"/>
      <c r="ELX244" s="402"/>
      <c r="ELY244" s="404"/>
      <c r="ELZ244" s="49"/>
      <c r="EMA244" s="49"/>
      <c r="EMB244" s="49"/>
      <c r="EMC244" s="99"/>
      <c r="EMD244" s="98"/>
      <c r="EME244" s="49"/>
      <c r="EMF244" s="405"/>
      <c r="EMG244" s="405"/>
      <c r="EMH244" s="277"/>
      <c r="EMI244" s="277"/>
      <c r="EMJ244" s="277"/>
      <c r="EMK244" s="277"/>
      <c r="EML244" s="277"/>
      <c r="EMM244" s="277"/>
      <c r="EMN244" s="277"/>
      <c r="EMO244" s="277"/>
      <c r="EMP244" s="402"/>
      <c r="EMQ244" s="404"/>
      <c r="EMR244" s="49"/>
      <c r="EMS244" s="49"/>
      <c r="EMT244" s="49"/>
      <c r="EMU244" s="99"/>
      <c r="EMV244" s="98"/>
      <c r="EMW244" s="49"/>
      <c r="EMX244" s="405"/>
      <c r="EMY244" s="405"/>
      <c r="EMZ244" s="277"/>
      <c r="ENA244" s="277"/>
      <c r="ENB244" s="277"/>
      <c r="ENC244" s="277"/>
      <c r="END244" s="277"/>
      <c r="ENE244" s="277"/>
      <c r="ENF244" s="277"/>
      <c r="ENG244" s="277"/>
      <c r="ENH244" s="402"/>
      <c r="ENI244" s="404"/>
      <c r="ENJ244" s="49"/>
      <c r="ENK244" s="49"/>
      <c r="ENL244" s="49"/>
      <c r="ENM244" s="99"/>
      <c r="ENN244" s="98"/>
      <c r="ENO244" s="49"/>
      <c r="ENP244" s="405"/>
      <c r="ENQ244" s="405"/>
      <c r="ENR244" s="277"/>
      <c r="ENS244" s="277"/>
      <c r="ENT244" s="277"/>
      <c r="ENU244" s="277"/>
      <c r="ENV244" s="277"/>
      <c r="ENW244" s="277"/>
      <c r="ENX244" s="277"/>
      <c r="ENY244" s="277"/>
      <c r="ENZ244" s="402"/>
      <c r="EOA244" s="404"/>
      <c r="EOB244" s="49"/>
      <c r="EOC244" s="49"/>
      <c r="EOD244" s="49"/>
      <c r="EOE244" s="99"/>
      <c r="EOF244" s="98"/>
      <c r="EOG244" s="49"/>
      <c r="EOH244" s="405"/>
      <c r="EOI244" s="405"/>
      <c r="EOJ244" s="277"/>
      <c r="EOK244" s="277"/>
      <c r="EOL244" s="277"/>
      <c r="EOM244" s="277"/>
      <c r="EON244" s="277"/>
      <c r="EOO244" s="277"/>
      <c r="EOP244" s="277"/>
      <c r="EOQ244" s="277"/>
      <c r="EOR244" s="402"/>
      <c r="EOS244" s="404"/>
      <c r="EOT244" s="49"/>
      <c r="EOU244" s="49"/>
      <c r="EOV244" s="49"/>
      <c r="EOW244" s="99"/>
      <c r="EOX244" s="98"/>
      <c r="EOY244" s="49"/>
      <c r="EOZ244" s="405"/>
      <c r="EPA244" s="405"/>
      <c r="EPB244" s="277"/>
      <c r="EPC244" s="277"/>
      <c r="EPD244" s="277"/>
      <c r="EPE244" s="277"/>
      <c r="EPF244" s="277"/>
      <c r="EPG244" s="277"/>
      <c r="EPH244" s="277"/>
      <c r="EPI244" s="277"/>
      <c r="EPJ244" s="402"/>
      <c r="EPK244" s="404"/>
      <c r="EPL244" s="49"/>
      <c r="EPM244" s="49"/>
      <c r="EPN244" s="49"/>
      <c r="EPO244" s="99"/>
      <c r="EPP244" s="98"/>
      <c r="EPQ244" s="49"/>
      <c r="EPR244" s="405"/>
      <c r="EPS244" s="405"/>
      <c r="EPT244" s="277"/>
      <c r="EPU244" s="277"/>
      <c r="EPV244" s="277"/>
      <c r="EPW244" s="277"/>
      <c r="EPX244" s="277"/>
      <c r="EPY244" s="277"/>
      <c r="EPZ244" s="277"/>
      <c r="EQA244" s="277"/>
      <c r="EQB244" s="402"/>
      <c r="EQC244" s="404"/>
      <c r="EQD244" s="49"/>
      <c r="EQE244" s="49"/>
      <c r="EQF244" s="49"/>
      <c r="EQG244" s="99"/>
      <c r="EQH244" s="98"/>
      <c r="EQI244" s="49"/>
      <c r="EQJ244" s="405"/>
      <c r="EQK244" s="405"/>
      <c r="EQL244" s="277"/>
      <c r="EQM244" s="277"/>
      <c r="EQN244" s="277"/>
      <c r="EQO244" s="277"/>
      <c r="EQP244" s="277"/>
      <c r="EQQ244" s="277"/>
      <c r="EQR244" s="277"/>
      <c r="EQS244" s="277"/>
      <c r="EQT244" s="402"/>
      <c r="EQU244" s="404"/>
      <c r="EQV244" s="49"/>
      <c r="EQW244" s="49"/>
      <c r="EQX244" s="49"/>
      <c r="EQY244" s="99"/>
      <c r="EQZ244" s="98"/>
      <c r="ERA244" s="49"/>
      <c r="ERB244" s="405"/>
      <c r="ERC244" s="405"/>
      <c r="ERD244" s="277"/>
      <c r="ERE244" s="277"/>
      <c r="ERF244" s="277"/>
      <c r="ERG244" s="277"/>
      <c r="ERH244" s="277"/>
      <c r="ERI244" s="277"/>
      <c r="ERJ244" s="277"/>
      <c r="ERK244" s="277"/>
      <c r="ERL244" s="402"/>
      <c r="ERM244" s="404"/>
      <c r="ERN244" s="49"/>
      <c r="ERO244" s="49"/>
      <c r="ERP244" s="49"/>
      <c r="ERQ244" s="99"/>
      <c r="ERR244" s="98"/>
      <c r="ERS244" s="49"/>
      <c r="ERT244" s="405"/>
      <c r="ERU244" s="405"/>
      <c r="ERV244" s="277"/>
      <c r="ERW244" s="277"/>
      <c r="ERX244" s="277"/>
      <c r="ERY244" s="277"/>
      <c r="ERZ244" s="277"/>
      <c r="ESA244" s="277"/>
      <c r="ESB244" s="277"/>
      <c r="ESC244" s="277"/>
      <c r="ESD244" s="402"/>
      <c r="ESE244" s="404"/>
      <c r="ESF244" s="49"/>
      <c r="ESG244" s="49"/>
      <c r="ESH244" s="49"/>
      <c r="ESI244" s="99"/>
      <c r="ESJ244" s="98"/>
      <c r="ESK244" s="49"/>
      <c r="ESL244" s="405"/>
      <c r="ESM244" s="405"/>
      <c r="ESN244" s="277"/>
      <c r="ESO244" s="277"/>
      <c r="ESP244" s="277"/>
      <c r="ESQ244" s="277"/>
      <c r="ESR244" s="277"/>
      <c r="ESS244" s="277"/>
      <c r="EST244" s="277"/>
      <c r="ESU244" s="277"/>
      <c r="ESV244" s="402"/>
      <c r="ESW244" s="404"/>
      <c r="ESX244" s="49"/>
      <c r="ESY244" s="49"/>
      <c r="ESZ244" s="49"/>
      <c r="ETA244" s="99"/>
      <c r="ETB244" s="98"/>
      <c r="ETC244" s="49"/>
      <c r="ETD244" s="405"/>
      <c r="ETE244" s="405"/>
      <c r="ETF244" s="277"/>
      <c r="ETG244" s="277"/>
      <c r="ETH244" s="277"/>
      <c r="ETI244" s="277"/>
      <c r="ETJ244" s="277"/>
      <c r="ETK244" s="277"/>
      <c r="ETL244" s="277"/>
      <c r="ETM244" s="277"/>
      <c r="ETN244" s="402"/>
      <c r="ETO244" s="404"/>
      <c r="ETP244" s="49"/>
      <c r="ETQ244" s="49"/>
      <c r="ETR244" s="49"/>
      <c r="ETS244" s="99"/>
      <c r="ETT244" s="98"/>
      <c r="ETU244" s="49"/>
      <c r="ETV244" s="405"/>
      <c r="ETW244" s="405"/>
      <c r="ETX244" s="277"/>
      <c r="ETY244" s="277"/>
      <c r="ETZ244" s="277"/>
      <c r="EUA244" s="277"/>
      <c r="EUB244" s="277"/>
      <c r="EUC244" s="277"/>
      <c r="EUD244" s="277"/>
      <c r="EUE244" s="277"/>
      <c r="EUF244" s="402"/>
      <c r="EUG244" s="404"/>
      <c r="EUH244" s="49"/>
      <c r="EUI244" s="49"/>
      <c r="EUJ244" s="49"/>
      <c r="EUK244" s="99"/>
      <c r="EUL244" s="98"/>
      <c r="EUM244" s="49"/>
      <c r="EUN244" s="405"/>
      <c r="EUO244" s="405"/>
      <c r="EUP244" s="277"/>
      <c r="EUQ244" s="277"/>
      <c r="EUR244" s="277"/>
      <c r="EUS244" s="277"/>
      <c r="EUT244" s="277"/>
      <c r="EUU244" s="277"/>
      <c r="EUV244" s="277"/>
      <c r="EUW244" s="277"/>
      <c r="EUX244" s="402"/>
      <c r="EUY244" s="404"/>
      <c r="EUZ244" s="49"/>
      <c r="EVA244" s="49"/>
      <c r="EVB244" s="49"/>
      <c r="EVC244" s="99"/>
      <c r="EVD244" s="98"/>
      <c r="EVE244" s="49"/>
      <c r="EVF244" s="405"/>
      <c r="EVG244" s="405"/>
      <c r="EVH244" s="277"/>
      <c r="EVI244" s="277"/>
      <c r="EVJ244" s="277"/>
      <c r="EVK244" s="277"/>
      <c r="EVL244" s="277"/>
      <c r="EVM244" s="277"/>
      <c r="EVN244" s="277"/>
      <c r="EVO244" s="277"/>
      <c r="EVP244" s="402"/>
      <c r="EVQ244" s="404"/>
      <c r="EVR244" s="49"/>
      <c r="EVS244" s="49"/>
      <c r="EVT244" s="49"/>
      <c r="EVU244" s="99"/>
      <c r="EVV244" s="98"/>
      <c r="EVW244" s="49"/>
      <c r="EVX244" s="405"/>
      <c r="EVY244" s="405"/>
      <c r="EVZ244" s="277"/>
      <c r="EWA244" s="277"/>
      <c r="EWB244" s="277"/>
      <c r="EWC244" s="277"/>
      <c r="EWD244" s="277"/>
      <c r="EWE244" s="277"/>
      <c r="EWF244" s="277"/>
      <c r="EWG244" s="277"/>
      <c r="EWH244" s="402"/>
      <c r="EWI244" s="404"/>
      <c r="EWJ244" s="49"/>
      <c r="EWK244" s="49"/>
      <c r="EWL244" s="49"/>
      <c r="EWM244" s="99"/>
      <c r="EWN244" s="98"/>
      <c r="EWO244" s="49"/>
      <c r="EWP244" s="405"/>
      <c r="EWQ244" s="405"/>
      <c r="EWR244" s="277"/>
      <c r="EWS244" s="277"/>
      <c r="EWT244" s="277"/>
      <c r="EWU244" s="277"/>
      <c r="EWV244" s="277"/>
      <c r="EWW244" s="277"/>
      <c r="EWX244" s="277"/>
      <c r="EWY244" s="277"/>
      <c r="EWZ244" s="402"/>
      <c r="EXA244" s="404"/>
      <c r="EXB244" s="49"/>
      <c r="EXC244" s="49"/>
      <c r="EXD244" s="49"/>
      <c r="EXE244" s="99"/>
      <c r="EXF244" s="98"/>
      <c r="EXG244" s="49"/>
      <c r="EXH244" s="405"/>
      <c r="EXI244" s="405"/>
      <c r="EXJ244" s="277"/>
      <c r="EXK244" s="277"/>
      <c r="EXL244" s="277"/>
      <c r="EXM244" s="277"/>
      <c r="EXN244" s="277"/>
      <c r="EXO244" s="277"/>
      <c r="EXP244" s="277"/>
      <c r="EXQ244" s="277"/>
      <c r="EXR244" s="402"/>
      <c r="EXS244" s="404"/>
      <c r="EXT244" s="49"/>
      <c r="EXU244" s="49"/>
      <c r="EXV244" s="49"/>
      <c r="EXW244" s="99"/>
      <c r="EXX244" s="98"/>
      <c r="EXY244" s="49"/>
      <c r="EXZ244" s="405"/>
      <c r="EYA244" s="405"/>
      <c r="EYB244" s="277"/>
      <c r="EYC244" s="277"/>
      <c r="EYD244" s="277"/>
      <c r="EYE244" s="277"/>
      <c r="EYF244" s="277"/>
      <c r="EYG244" s="277"/>
      <c r="EYH244" s="277"/>
      <c r="EYI244" s="277"/>
      <c r="EYJ244" s="402"/>
      <c r="EYK244" s="404"/>
      <c r="EYL244" s="49"/>
      <c r="EYM244" s="49"/>
      <c r="EYN244" s="49"/>
      <c r="EYO244" s="99"/>
      <c r="EYP244" s="98"/>
      <c r="EYQ244" s="49"/>
      <c r="EYR244" s="405"/>
      <c r="EYS244" s="405"/>
      <c r="EYT244" s="277"/>
      <c r="EYU244" s="277"/>
      <c r="EYV244" s="277"/>
      <c r="EYW244" s="277"/>
      <c r="EYX244" s="277"/>
      <c r="EYY244" s="277"/>
      <c r="EYZ244" s="277"/>
      <c r="EZA244" s="277"/>
      <c r="EZB244" s="402"/>
      <c r="EZC244" s="404"/>
      <c r="EZD244" s="49"/>
      <c r="EZE244" s="49"/>
      <c r="EZF244" s="49"/>
      <c r="EZG244" s="99"/>
      <c r="EZH244" s="98"/>
      <c r="EZI244" s="49"/>
      <c r="EZJ244" s="405"/>
      <c r="EZK244" s="405"/>
      <c r="EZL244" s="277"/>
      <c r="EZM244" s="277"/>
      <c r="EZN244" s="277"/>
      <c r="EZO244" s="277"/>
      <c r="EZP244" s="277"/>
      <c r="EZQ244" s="277"/>
      <c r="EZR244" s="277"/>
      <c r="EZS244" s="277"/>
      <c r="EZT244" s="402"/>
      <c r="EZU244" s="404"/>
      <c r="EZV244" s="49"/>
      <c r="EZW244" s="49"/>
      <c r="EZX244" s="49"/>
      <c r="EZY244" s="99"/>
      <c r="EZZ244" s="98"/>
      <c r="FAA244" s="49"/>
      <c r="FAB244" s="405"/>
      <c r="FAC244" s="405"/>
      <c r="FAD244" s="277"/>
      <c r="FAE244" s="277"/>
      <c r="FAF244" s="277"/>
      <c r="FAG244" s="277"/>
      <c r="FAH244" s="277"/>
      <c r="FAI244" s="277"/>
      <c r="FAJ244" s="277"/>
      <c r="FAK244" s="277"/>
      <c r="FAL244" s="402"/>
      <c r="FAM244" s="404"/>
      <c r="FAN244" s="49"/>
      <c r="FAO244" s="49"/>
      <c r="FAP244" s="49"/>
      <c r="FAQ244" s="99"/>
      <c r="FAR244" s="98"/>
      <c r="FAS244" s="49"/>
      <c r="FAT244" s="405"/>
      <c r="FAU244" s="405"/>
      <c r="FAV244" s="277"/>
      <c r="FAW244" s="277"/>
      <c r="FAX244" s="277"/>
      <c r="FAY244" s="277"/>
      <c r="FAZ244" s="277"/>
      <c r="FBA244" s="277"/>
      <c r="FBB244" s="277"/>
      <c r="FBC244" s="277"/>
      <c r="FBD244" s="402"/>
      <c r="FBE244" s="404"/>
      <c r="FBF244" s="49"/>
      <c r="FBG244" s="49"/>
      <c r="FBH244" s="49"/>
      <c r="FBI244" s="99"/>
      <c r="FBJ244" s="98"/>
      <c r="FBK244" s="49"/>
      <c r="FBL244" s="405"/>
      <c r="FBM244" s="405"/>
      <c r="FBN244" s="277"/>
      <c r="FBO244" s="277"/>
      <c r="FBP244" s="277"/>
      <c r="FBQ244" s="277"/>
      <c r="FBR244" s="277"/>
      <c r="FBS244" s="277"/>
      <c r="FBT244" s="277"/>
      <c r="FBU244" s="277"/>
      <c r="FBV244" s="402"/>
      <c r="FBW244" s="404"/>
      <c r="FBX244" s="49"/>
      <c r="FBY244" s="49"/>
      <c r="FBZ244" s="49"/>
      <c r="FCA244" s="99"/>
      <c r="FCB244" s="98"/>
      <c r="FCC244" s="49"/>
      <c r="FCD244" s="405"/>
      <c r="FCE244" s="405"/>
      <c r="FCF244" s="277"/>
      <c r="FCG244" s="277"/>
      <c r="FCH244" s="277"/>
      <c r="FCI244" s="277"/>
      <c r="FCJ244" s="277"/>
      <c r="FCK244" s="277"/>
      <c r="FCL244" s="277"/>
      <c r="FCM244" s="277"/>
      <c r="FCN244" s="402"/>
      <c r="FCO244" s="404"/>
      <c r="FCP244" s="49"/>
      <c r="FCQ244" s="49"/>
      <c r="FCR244" s="49"/>
      <c r="FCS244" s="99"/>
      <c r="FCT244" s="98"/>
      <c r="FCU244" s="49"/>
      <c r="FCV244" s="405"/>
      <c r="FCW244" s="405"/>
      <c r="FCX244" s="277"/>
      <c r="FCY244" s="277"/>
      <c r="FCZ244" s="277"/>
      <c r="FDA244" s="277"/>
      <c r="FDB244" s="277"/>
      <c r="FDC244" s="277"/>
      <c r="FDD244" s="277"/>
      <c r="FDE244" s="277"/>
      <c r="FDF244" s="402"/>
      <c r="FDG244" s="404"/>
      <c r="FDH244" s="49"/>
      <c r="FDI244" s="49"/>
      <c r="FDJ244" s="49"/>
      <c r="FDK244" s="99"/>
      <c r="FDL244" s="98"/>
      <c r="FDM244" s="49"/>
      <c r="FDN244" s="405"/>
      <c r="FDO244" s="405"/>
      <c r="FDP244" s="277"/>
      <c r="FDQ244" s="277"/>
      <c r="FDR244" s="277"/>
      <c r="FDS244" s="277"/>
      <c r="FDT244" s="277"/>
      <c r="FDU244" s="277"/>
      <c r="FDV244" s="277"/>
      <c r="FDW244" s="277"/>
      <c r="FDX244" s="402"/>
      <c r="FDY244" s="404"/>
      <c r="FDZ244" s="49"/>
      <c r="FEA244" s="49"/>
      <c r="FEB244" s="49"/>
      <c r="FEC244" s="99"/>
      <c r="FED244" s="98"/>
      <c r="FEE244" s="49"/>
      <c r="FEF244" s="405"/>
      <c r="FEG244" s="405"/>
      <c r="FEH244" s="277"/>
      <c r="FEI244" s="277"/>
      <c r="FEJ244" s="277"/>
      <c r="FEK244" s="277"/>
      <c r="FEL244" s="277"/>
      <c r="FEM244" s="277"/>
      <c r="FEN244" s="277"/>
      <c r="FEO244" s="277"/>
      <c r="FEP244" s="402"/>
      <c r="FEQ244" s="404"/>
      <c r="FER244" s="49"/>
      <c r="FES244" s="49"/>
      <c r="FET244" s="49"/>
      <c r="FEU244" s="99"/>
      <c r="FEV244" s="98"/>
      <c r="FEW244" s="49"/>
      <c r="FEX244" s="405"/>
      <c r="FEY244" s="405"/>
      <c r="FEZ244" s="277"/>
      <c r="FFA244" s="277"/>
      <c r="FFB244" s="277"/>
      <c r="FFC244" s="277"/>
      <c r="FFD244" s="277"/>
      <c r="FFE244" s="277"/>
      <c r="FFF244" s="277"/>
      <c r="FFG244" s="277"/>
      <c r="FFH244" s="402"/>
      <c r="FFI244" s="404"/>
      <c r="FFJ244" s="49"/>
      <c r="FFK244" s="49"/>
      <c r="FFL244" s="49"/>
      <c r="FFM244" s="99"/>
      <c r="FFN244" s="98"/>
      <c r="FFO244" s="49"/>
      <c r="FFP244" s="405"/>
      <c r="FFQ244" s="405"/>
      <c r="FFR244" s="277"/>
      <c r="FFS244" s="277"/>
      <c r="FFT244" s="277"/>
      <c r="FFU244" s="277"/>
      <c r="FFV244" s="277"/>
      <c r="FFW244" s="277"/>
      <c r="FFX244" s="277"/>
      <c r="FFY244" s="277"/>
      <c r="FFZ244" s="402"/>
      <c r="FGA244" s="404"/>
      <c r="FGB244" s="49"/>
      <c r="FGC244" s="49"/>
      <c r="FGD244" s="49"/>
      <c r="FGE244" s="99"/>
      <c r="FGF244" s="98"/>
      <c r="FGG244" s="49"/>
      <c r="FGH244" s="405"/>
      <c r="FGI244" s="405"/>
      <c r="FGJ244" s="277"/>
      <c r="FGK244" s="277"/>
      <c r="FGL244" s="277"/>
      <c r="FGM244" s="277"/>
      <c r="FGN244" s="277"/>
      <c r="FGO244" s="277"/>
      <c r="FGP244" s="277"/>
      <c r="FGQ244" s="277"/>
      <c r="FGR244" s="402"/>
      <c r="FGS244" s="404"/>
      <c r="FGT244" s="49"/>
      <c r="FGU244" s="49"/>
      <c r="FGV244" s="49"/>
      <c r="FGW244" s="99"/>
      <c r="FGX244" s="98"/>
      <c r="FGY244" s="49"/>
      <c r="FGZ244" s="405"/>
      <c r="FHA244" s="405"/>
      <c r="FHB244" s="277"/>
      <c r="FHC244" s="277"/>
      <c r="FHD244" s="277"/>
      <c r="FHE244" s="277"/>
      <c r="FHF244" s="277"/>
      <c r="FHG244" s="277"/>
      <c r="FHH244" s="277"/>
      <c r="FHI244" s="277"/>
      <c r="FHJ244" s="402"/>
      <c r="FHK244" s="404"/>
      <c r="FHL244" s="49"/>
      <c r="FHM244" s="49"/>
      <c r="FHN244" s="49"/>
      <c r="FHO244" s="99"/>
      <c r="FHP244" s="98"/>
      <c r="FHQ244" s="49"/>
      <c r="FHR244" s="405"/>
      <c r="FHS244" s="405"/>
      <c r="FHT244" s="277"/>
      <c r="FHU244" s="277"/>
      <c r="FHV244" s="277"/>
      <c r="FHW244" s="277"/>
      <c r="FHX244" s="277"/>
      <c r="FHY244" s="277"/>
      <c r="FHZ244" s="277"/>
      <c r="FIA244" s="277"/>
      <c r="FIB244" s="402"/>
      <c r="FIC244" s="404"/>
      <c r="FID244" s="49"/>
      <c r="FIE244" s="49"/>
      <c r="FIF244" s="49"/>
      <c r="FIG244" s="99"/>
      <c r="FIH244" s="98"/>
      <c r="FII244" s="49"/>
      <c r="FIJ244" s="405"/>
      <c r="FIK244" s="405"/>
      <c r="FIL244" s="277"/>
      <c r="FIM244" s="277"/>
      <c r="FIN244" s="277"/>
      <c r="FIO244" s="277"/>
      <c r="FIP244" s="277"/>
      <c r="FIQ244" s="277"/>
      <c r="FIR244" s="277"/>
      <c r="FIS244" s="277"/>
      <c r="FIT244" s="402"/>
      <c r="FIU244" s="404"/>
      <c r="FIV244" s="49"/>
      <c r="FIW244" s="49"/>
      <c r="FIX244" s="49"/>
      <c r="FIY244" s="99"/>
      <c r="FIZ244" s="98"/>
      <c r="FJA244" s="49"/>
      <c r="FJB244" s="405"/>
      <c r="FJC244" s="405"/>
      <c r="FJD244" s="277"/>
      <c r="FJE244" s="277"/>
      <c r="FJF244" s="277"/>
      <c r="FJG244" s="277"/>
      <c r="FJH244" s="277"/>
      <c r="FJI244" s="277"/>
      <c r="FJJ244" s="277"/>
      <c r="FJK244" s="277"/>
      <c r="FJL244" s="402"/>
      <c r="FJM244" s="404"/>
      <c r="FJN244" s="49"/>
      <c r="FJO244" s="49"/>
      <c r="FJP244" s="49"/>
      <c r="FJQ244" s="99"/>
      <c r="FJR244" s="98"/>
      <c r="FJS244" s="49"/>
      <c r="FJT244" s="405"/>
      <c r="FJU244" s="405"/>
      <c r="FJV244" s="277"/>
      <c r="FJW244" s="277"/>
      <c r="FJX244" s="277"/>
      <c r="FJY244" s="277"/>
      <c r="FJZ244" s="277"/>
      <c r="FKA244" s="277"/>
      <c r="FKB244" s="277"/>
      <c r="FKC244" s="277"/>
      <c r="FKD244" s="402"/>
      <c r="FKE244" s="404"/>
      <c r="FKF244" s="49"/>
      <c r="FKG244" s="49"/>
      <c r="FKH244" s="49"/>
      <c r="FKI244" s="99"/>
      <c r="FKJ244" s="98"/>
      <c r="FKK244" s="49"/>
      <c r="FKL244" s="405"/>
      <c r="FKM244" s="405"/>
      <c r="FKN244" s="277"/>
      <c r="FKO244" s="277"/>
      <c r="FKP244" s="277"/>
      <c r="FKQ244" s="277"/>
      <c r="FKR244" s="277"/>
      <c r="FKS244" s="277"/>
      <c r="FKT244" s="277"/>
      <c r="FKU244" s="277"/>
      <c r="FKV244" s="402"/>
      <c r="FKW244" s="404"/>
      <c r="FKX244" s="49"/>
      <c r="FKY244" s="49"/>
      <c r="FKZ244" s="49"/>
      <c r="FLA244" s="99"/>
      <c r="FLB244" s="98"/>
      <c r="FLC244" s="49"/>
      <c r="FLD244" s="405"/>
      <c r="FLE244" s="405"/>
      <c r="FLF244" s="277"/>
      <c r="FLG244" s="277"/>
      <c r="FLH244" s="277"/>
      <c r="FLI244" s="277"/>
      <c r="FLJ244" s="277"/>
      <c r="FLK244" s="277"/>
      <c r="FLL244" s="277"/>
      <c r="FLM244" s="277"/>
      <c r="FLN244" s="402"/>
      <c r="FLO244" s="404"/>
      <c r="FLP244" s="49"/>
      <c r="FLQ244" s="49"/>
      <c r="FLR244" s="49"/>
      <c r="FLS244" s="99"/>
      <c r="FLT244" s="98"/>
      <c r="FLU244" s="49"/>
      <c r="FLV244" s="405"/>
      <c r="FLW244" s="405"/>
      <c r="FLX244" s="277"/>
      <c r="FLY244" s="277"/>
      <c r="FLZ244" s="277"/>
      <c r="FMA244" s="277"/>
      <c r="FMB244" s="277"/>
      <c r="FMC244" s="277"/>
      <c r="FMD244" s="277"/>
      <c r="FME244" s="277"/>
      <c r="FMF244" s="402"/>
      <c r="FMG244" s="404"/>
      <c r="FMH244" s="49"/>
      <c r="FMI244" s="49"/>
      <c r="FMJ244" s="49"/>
      <c r="FMK244" s="99"/>
      <c r="FML244" s="98"/>
      <c r="FMM244" s="49"/>
      <c r="FMN244" s="405"/>
      <c r="FMO244" s="405"/>
      <c r="FMP244" s="277"/>
      <c r="FMQ244" s="277"/>
      <c r="FMR244" s="277"/>
      <c r="FMS244" s="277"/>
      <c r="FMT244" s="277"/>
      <c r="FMU244" s="277"/>
      <c r="FMV244" s="277"/>
      <c r="FMW244" s="277"/>
      <c r="FMX244" s="402"/>
      <c r="FMY244" s="404"/>
      <c r="FMZ244" s="49"/>
      <c r="FNA244" s="49"/>
      <c r="FNB244" s="49"/>
      <c r="FNC244" s="99"/>
      <c r="FND244" s="98"/>
      <c r="FNE244" s="49"/>
      <c r="FNF244" s="405"/>
      <c r="FNG244" s="405"/>
      <c r="FNH244" s="277"/>
      <c r="FNI244" s="277"/>
      <c r="FNJ244" s="277"/>
      <c r="FNK244" s="277"/>
      <c r="FNL244" s="277"/>
      <c r="FNM244" s="277"/>
      <c r="FNN244" s="277"/>
      <c r="FNO244" s="277"/>
      <c r="FNP244" s="402"/>
      <c r="FNQ244" s="404"/>
      <c r="FNR244" s="49"/>
      <c r="FNS244" s="49"/>
      <c r="FNT244" s="49"/>
      <c r="FNU244" s="99"/>
      <c r="FNV244" s="98"/>
      <c r="FNW244" s="49"/>
      <c r="FNX244" s="405"/>
      <c r="FNY244" s="405"/>
      <c r="FNZ244" s="277"/>
      <c r="FOA244" s="277"/>
      <c r="FOB244" s="277"/>
      <c r="FOC244" s="277"/>
      <c r="FOD244" s="277"/>
      <c r="FOE244" s="277"/>
      <c r="FOF244" s="277"/>
      <c r="FOG244" s="277"/>
      <c r="FOH244" s="402"/>
      <c r="FOI244" s="404"/>
      <c r="FOJ244" s="49"/>
      <c r="FOK244" s="49"/>
      <c r="FOL244" s="49"/>
      <c r="FOM244" s="99"/>
      <c r="FON244" s="98"/>
      <c r="FOO244" s="49"/>
      <c r="FOP244" s="405"/>
      <c r="FOQ244" s="405"/>
      <c r="FOR244" s="277"/>
      <c r="FOS244" s="277"/>
      <c r="FOT244" s="277"/>
      <c r="FOU244" s="277"/>
      <c r="FOV244" s="277"/>
      <c r="FOW244" s="277"/>
      <c r="FOX244" s="277"/>
      <c r="FOY244" s="277"/>
      <c r="FOZ244" s="402"/>
      <c r="FPA244" s="404"/>
      <c r="FPB244" s="49"/>
      <c r="FPC244" s="49"/>
      <c r="FPD244" s="49"/>
      <c r="FPE244" s="99"/>
      <c r="FPF244" s="98"/>
      <c r="FPG244" s="49"/>
      <c r="FPH244" s="405"/>
      <c r="FPI244" s="405"/>
      <c r="FPJ244" s="277"/>
      <c r="FPK244" s="277"/>
      <c r="FPL244" s="277"/>
      <c r="FPM244" s="277"/>
      <c r="FPN244" s="277"/>
      <c r="FPO244" s="277"/>
      <c r="FPP244" s="277"/>
      <c r="FPQ244" s="277"/>
      <c r="FPR244" s="402"/>
      <c r="FPS244" s="404"/>
      <c r="FPT244" s="49"/>
      <c r="FPU244" s="49"/>
      <c r="FPV244" s="49"/>
      <c r="FPW244" s="99"/>
      <c r="FPX244" s="98"/>
      <c r="FPY244" s="49"/>
      <c r="FPZ244" s="405"/>
      <c r="FQA244" s="405"/>
      <c r="FQB244" s="277"/>
      <c r="FQC244" s="277"/>
      <c r="FQD244" s="277"/>
      <c r="FQE244" s="277"/>
      <c r="FQF244" s="277"/>
      <c r="FQG244" s="277"/>
      <c r="FQH244" s="277"/>
      <c r="FQI244" s="277"/>
      <c r="FQJ244" s="402"/>
      <c r="FQK244" s="404"/>
      <c r="FQL244" s="49"/>
      <c r="FQM244" s="49"/>
      <c r="FQN244" s="49"/>
      <c r="FQO244" s="99"/>
      <c r="FQP244" s="98"/>
      <c r="FQQ244" s="49"/>
      <c r="FQR244" s="405"/>
      <c r="FQS244" s="405"/>
      <c r="FQT244" s="277"/>
      <c r="FQU244" s="277"/>
      <c r="FQV244" s="277"/>
      <c r="FQW244" s="277"/>
      <c r="FQX244" s="277"/>
      <c r="FQY244" s="277"/>
      <c r="FQZ244" s="277"/>
      <c r="FRA244" s="277"/>
      <c r="FRB244" s="402"/>
      <c r="FRC244" s="404"/>
      <c r="FRD244" s="49"/>
      <c r="FRE244" s="49"/>
      <c r="FRF244" s="49"/>
      <c r="FRG244" s="99"/>
      <c r="FRH244" s="98"/>
      <c r="FRI244" s="49"/>
      <c r="FRJ244" s="405"/>
      <c r="FRK244" s="405"/>
      <c r="FRL244" s="277"/>
      <c r="FRM244" s="277"/>
      <c r="FRN244" s="277"/>
      <c r="FRO244" s="277"/>
      <c r="FRP244" s="277"/>
      <c r="FRQ244" s="277"/>
      <c r="FRR244" s="277"/>
      <c r="FRS244" s="277"/>
      <c r="FRT244" s="402"/>
      <c r="FRU244" s="404"/>
      <c r="FRV244" s="49"/>
      <c r="FRW244" s="49"/>
      <c r="FRX244" s="49"/>
      <c r="FRY244" s="99"/>
      <c r="FRZ244" s="98"/>
      <c r="FSA244" s="49"/>
      <c r="FSB244" s="405"/>
      <c r="FSC244" s="405"/>
      <c r="FSD244" s="277"/>
      <c r="FSE244" s="277"/>
      <c r="FSF244" s="277"/>
      <c r="FSG244" s="277"/>
      <c r="FSH244" s="277"/>
      <c r="FSI244" s="277"/>
      <c r="FSJ244" s="277"/>
      <c r="FSK244" s="277"/>
      <c r="FSL244" s="402"/>
      <c r="FSM244" s="404"/>
      <c r="FSN244" s="49"/>
      <c r="FSO244" s="49"/>
      <c r="FSP244" s="49"/>
      <c r="FSQ244" s="99"/>
      <c r="FSR244" s="98"/>
      <c r="FSS244" s="49"/>
      <c r="FST244" s="405"/>
      <c r="FSU244" s="405"/>
      <c r="FSV244" s="277"/>
      <c r="FSW244" s="277"/>
      <c r="FSX244" s="277"/>
      <c r="FSY244" s="277"/>
      <c r="FSZ244" s="277"/>
      <c r="FTA244" s="277"/>
      <c r="FTB244" s="277"/>
      <c r="FTC244" s="277"/>
      <c r="FTD244" s="402"/>
      <c r="FTE244" s="404"/>
      <c r="FTF244" s="49"/>
      <c r="FTG244" s="49"/>
      <c r="FTH244" s="49"/>
      <c r="FTI244" s="99"/>
      <c r="FTJ244" s="98"/>
      <c r="FTK244" s="49"/>
      <c r="FTL244" s="405"/>
      <c r="FTM244" s="405"/>
      <c r="FTN244" s="277"/>
      <c r="FTO244" s="277"/>
      <c r="FTP244" s="277"/>
      <c r="FTQ244" s="277"/>
      <c r="FTR244" s="277"/>
      <c r="FTS244" s="277"/>
      <c r="FTT244" s="277"/>
      <c r="FTU244" s="277"/>
      <c r="FTV244" s="402"/>
      <c r="FTW244" s="404"/>
      <c r="FTX244" s="49"/>
      <c r="FTY244" s="49"/>
      <c r="FTZ244" s="49"/>
      <c r="FUA244" s="99"/>
      <c r="FUB244" s="98"/>
      <c r="FUC244" s="49"/>
      <c r="FUD244" s="405"/>
      <c r="FUE244" s="405"/>
      <c r="FUF244" s="277"/>
      <c r="FUG244" s="277"/>
      <c r="FUH244" s="277"/>
      <c r="FUI244" s="277"/>
      <c r="FUJ244" s="277"/>
      <c r="FUK244" s="277"/>
      <c r="FUL244" s="277"/>
      <c r="FUM244" s="277"/>
      <c r="FUN244" s="402"/>
      <c r="FUO244" s="404"/>
      <c r="FUP244" s="49"/>
      <c r="FUQ244" s="49"/>
      <c r="FUR244" s="49"/>
      <c r="FUS244" s="99"/>
      <c r="FUT244" s="98"/>
      <c r="FUU244" s="49"/>
      <c r="FUV244" s="405"/>
      <c r="FUW244" s="405"/>
      <c r="FUX244" s="277"/>
      <c r="FUY244" s="277"/>
      <c r="FUZ244" s="277"/>
      <c r="FVA244" s="277"/>
      <c r="FVB244" s="277"/>
      <c r="FVC244" s="277"/>
      <c r="FVD244" s="277"/>
      <c r="FVE244" s="277"/>
      <c r="FVF244" s="402"/>
      <c r="FVG244" s="404"/>
      <c r="FVH244" s="49"/>
      <c r="FVI244" s="49"/>
      <c r="FVJ244" s="49"/>
      <c r="FVK244" s="99"/>
      <c r="FVL244" s="98"/>
      <c r="FVM244" s="49"/>
      <c r="FVN244" s="405"/>
      <c r="FVO244" s="405"/>
      <c r="FVP244" s="277"/>
      <c r="FVQ244" s="277"/>
      <c r="FVR244" s="277"/>
      <c r="FVS244" s="277"/>
      <c r="FVT244" s="277"/>
      <c r="FVU244" s="277"/>
      <c r="FVV244" s="277"/>
      <c r="FVW244" s="277"/>
      <c r="FVX244" s="402"/>
      <c r="FVY244" s="404"/>
      <c r="FVZ244" s="49"/>
      <c r="FWA244" s="49"/>
      <c r="FWB244" s="49"/>
      <c r="FWC244" s="99"/>
      <c r="FWD244" s="98"/>
      <c r="FWE244" s="49"/>
      <c r="FWF244" s="405"/>
      <c r="FWG244" s="405"/>
      <c r="FWH244" s="277"/>
      <c r="FWI244" s="277"/>
      <c r="FWJ244" s="277"/>
      <c r="FWK244" s="277"/>
      <c r="FWL244" s="277"/>
      <c r="FWM244" s="277"/>
      <c r="FWN244" s="277"/>
      <c r="FWO244" s="277"/>
      <c r="FWP244" s="402"/>
      <c r="FWQ244" s="404"/>
      <c r="FWR244" s="49"/>
      <c r="FWS244" s="49"/>
      <c r="FWT244" s="49"/>
      <c r="FWU244" s="99"/>
      <c r="FWV244" s="98"/>
      <c r="FWW244" s="49"/>
      <c r="FWX244" s="405"/>
      <c r="FWY244" s="405"/>
      <c r="FWZ244" s="277"/>
      <c r="FXA244" s="277"/>
      <c r="FXB244" s="277"/>
      <c r="FXC244" s="277"/>
      <c r="FXD244" s="277"/>
      <c r="FXE244" s="277"/>
      <c r="FXF244" s="277"/>
      <c r="FXG244" s="277"/>
      <c r="FXH244" s="402"/>
      <c r="FXI244" s="404"/>
      <c r="FXJ244" s="49"/>
      <c r="FXK244" s="49"/>
      <c r="FXL244" s="49"/>
      <c r="FXM244" s="99"/>
      <c r="FXN244" s="98"/>
      <c r="FXO244" s="49"/>
      <c r="FXP244" s="405"/>
      <c r="FXQ244" s="405"/>
      <c r="FXR244" s="277"/>
      <c r="FXS244" s="277"/>
      <c r="FXT244" s="277"/>
      <c r="FXU244" s="277"/>
      <c r="FXV244" s="277"/>
      <c r="FXW244" s="277"/>
      <c r="FXX244" s="277"/>
      <c r="FXY244" s="277"/>
      <c r="FXZ244" s="402"/>
      <c r="FYA244" s="404"/>
      <c r="FYB244" s="49"/>
      <c r="FYC244" s="49"/>
      <c r="FYD244" s="49"/>
      <c r="FYE244" s="99"/>
      <c r="FYF244" s="98"/>
      <c r="FYG244" s="49"/>
      <c r="FYH244" s="405"/>
      <c r="FYI244" s="405"/>
      <c r="FYJ244" s="277"/>
      <c r="FYK244" s="277"/>
      <c r="FYL244" s="277"/>
      <c r="FYM244" s="277"/>
      <c r="FYN244" s="277"/>
      <c r="FYO244" s="277"/>
      <c r="FYP244" s="277"/>
      <c r="FYQ244" s="277"/>
      <c r="FYR244" s="402"/>
      <c r="FYS244" s="404"/>
      <c r="FYT244" s="49"/>
      <c r="FYU244" s="49"/>
      <c r="FYV244" s="49"/>
      <c r="FYW244" s="99"/>
      <c r="FYX244" s="98"/>
      <c r="FYY244" s="49"/>
      <c r="FYZ244" s="405"/>
      <c r="FZA244" s="405"/>
      <c r="FZB244" s="277"/>
      <c r="FZC244" s="277"/>
      <c r="FZD244" s="277"/>
      <c r="FZE244" s="277"/>
      <c r="FZF244" s="277"/>
      <c r="FZG244" s="277"/>
      <c r="FZH244" s="277"/>
      <c r="FZI244" s="277"/>
      <c r="FZJ244" s="402"/>
      <c r="FZK244" s="404"/>
      <c r="FZL244" s="49"/>
      <c r="FZM244" s="49"/>
      <c r="FZN244" s="49"/>
      <c r="FZO244" s="99"/>
      <c r="FZP244" s="98"/>
      <c r="FZQ244" s="49"/>
      <c r="FZR244" s="405"/>
      <c r="FZS244" s="405"/>
      <c r="FZT244" s="277"/>
      <c r="FZU244" s="277"/>
      <c r="FZV244" s="277"/>
      <c r="FZW244" s="277"/>
      <c r="FZX244" s="277"/>
      <c r="FZY244" s="277"/>
      <c r="FZZ244" s="277"/>
      <c r="GAA244" s="277"/>
      <c r="GAB244" s="402"/>
      <c r="GAC244" s="404"/>
      <c r="GAD244" s="49"/>
      <c r="GAE244" s="49"/>
      <c r="GAF244" s="49"/>
      <c r="GAG244" s="99"/>
      <c r="GAH244" s="98"/>
      <c r="GAI244" s="49"/>
      <c r="GAJ244" s="405"/>
      <c r="GAK244" s="405"/>
      <c r="GAL244" s="277"/>
      <c r="GAM244" s="277"/>
      <c r="GAN244" s="277"/>
      <c r="GAO244" s="277"/>
      <c r="GAP244" s="277"/>
      <c r="GAQ244" s="277"/>
      <c r="GAR244" s="277"/>
      <c r="GAS244" s="277"/>
      <c r="GAT244" s="402"/>
      <c r="GAU244" s="404"/>
      <c r="GAV244" s="49"/>
      <c r="GAW244" s="49"/>
      <c r="GAX244" s="49"/>
      <c r="GAY244" s="99"/>
      <c r="GAZ244" s="98"/>
      <c r="GBA244" s="49"/>
      <c r="GBB244" s="405"/>
      <c r="GBC244" s="405"/>
      <c r="GBD244" s="277"/>
      <c r="GBE244" s="277"/>
      <c r="GBF244" s="277"/>
      <c r="GBG244" s="277"/>
      <c r="GBH244" s="277"/>
      <c r="GBI244" s="277"/>
      <c r="GBJ244" s="277"/>
      <c r="GBK244" s="277"/>
      <c r="GBL244" s="402"/>
      <c r="GBM244" s="404"/>
      <c r="GBN244" s="49"/>
      <c r="GBO244" s="49"/>
      <c r="GBP244" s="49"/>
      <c r="GBQ244" s="99"/>
      <c r="GBR244" s="98"/>
      <c r="GBS244" s="49"/>
      <c r="GBT244" s="405"/>
      <c r="GBU244" s="405"/>
      <c r="GBV244" s="277"/>
      <c r="GBW244" s="277"/>
      <c r="GBX244" s="277"/>
      <c r="GBY244" s="277"/>
      <c r="GBZ244" s="277"/>
      <c r="GCA244" s="277"/>
      <c r="GCB244" s="277"/>
      <c r="GCC244" s="277"/>
      <c r="GCD244" s="402"/>
      <c r="GCE244" s="404"/>
      <c r="GCF244" s="49"/>
      <c r="GCG244" s="49"/>
      <c r="GCH244" s="49"/>
      <c r="GCI244" s="99"/>
      <c r="GCJ244" s="98"/>
      <c r="GCK244" s="49"/>
      <c r="GCL244" s="405"/>
      <c r="GCM244" s="405"/>
      <c r="GCN244" s="277"/>
      <c r="GCO244" s="277"/>
      <c r="GCP244" s="277"/>
      <c r="GCQ244" s="277"/>
      <c r="GCR244" s="277"/>
      <c r="GCS244" s="277"/>
      <c r="GCT244" s="277"/>
      <c r="GCU244" s="277"/>
      <c r="GCV244" s="402"/>
      <c r="GCW244" s="404"/>
      <c r="GCX244" s="49"/>
      <c r="GCY244" s="49"/>
      <c r="GCZ244" s="49"/>
      <c r="GDA244" s="99"/>
      <c r="GDB244" s="98"/>
      <c r="GDC244" s="49"/>
      <c r="GDD244" s="405"/>
      <c r="GDE244" s="405"/>
      <c r="GDF244" s="277"/>
      <c r="GDG244" s="277"/>
      <c r="GDH244" s="277"/>
      <c r="GDI244" s="277"/>
      <c r="GDJ244" s="277"/>
      <c r="GDK244" s="277"/>
      <c r="GDL244" s="277"/>
      <c r="GDM244" s="277"/>
      <c r="GDN244" s="402"/>
      <c r="GDO244" s="404"/>
      <c r="GDP244" s="49"/>
      <c r="GDQ244" s="49"/>
      <c r="GDR244" s="49"/>
      <c r="GDS244" s="99"/>
      <c r="GDT244" s="98"/>
      <c r="GDU244" s="49"/>
      <c r="GDV244" s="405"/>
      <c r="GDW244" s="405"/>
      <c r="GDX244" s="277"/>
      <c r="GDY244" s="277"/>
      <c r="GDZ244" s="277"/>
      <c r="GEA244" s="277"/>
      <c r="GEB244" s="277"/>
      <c r="GEC244" s="277"/>
      <c r="GED244" s="277"/>
      <c r="GEE244" s="277"/>
      <c r="GEF244" s="402"/>
      <c r="GEG244" s="404"/>
      <c r="GEH244" s="49"/>
      <c r="GEI244" s="49"/>
      <c r="GEJ244" s="49"/>
      <c r="GEK244" s="99"/>
      <c r="GEL244" s="98"/>
      <c r="GEM244" s="49"/>
      <c r="GEN244" s="405"/>
      <c r="GEO244" s="405"/>
      <c r="GEP244" s="277"/>
      <c r="GEQ244" s="277"/>
      <c r="GER244" s="277"/>
      <c r="GES244" s="277"/>
      <c r="GET244" s="277"/>
      <c r="GEU244" s="277"/>
      <c r="GEV244" s="277"/>
      <c r="GEW244" s="277"/>
      <c r="GEX244" s="402"/>
      <c r="GEY244" s="404"/>
      <c r="GEZ244" s="49"/>
      <c r="GFA244" s="49"/>
      <c r="GFB244" s="49"/>
      <c r="GFC244" s="99"/>
      <c r="GFD244" s="98"/>
      <c r="GFE244" s="49"/>
      <c r="GFF244" s="405"/>
      <c r="GFG244" s="405"/>
      <c r="GFH244" s="277"/>
      <c r="GFI244" s="277"/>
      <c r="GFJ244" s="277"/>
      <c r="GFK244" s="277"/>
      <c r="GFL244" s="277"/>
      <c r="GFM244" s="277"/>
      <c r="GFN244" s="277"/>
      <c r="GFO244" s="277"/>
      <c r="GFP244" s="402"/>
      <c r="GFQ244" s="404"/>
      <c r="GFR244" s="49"/>
      <c r="GFS244" s="49"/>
      <c r="GFT244" s="49"/>
      <c r="GFU244" s="99"/>
      <c r="GFV244" s="98"/>
      <c r="GFW244" s="49"/>
      <c r="GFX244" s="405"/>
      <c r="GFY244" s="405"/>
      <c r="GFZ244" s="277"/>
      <c r="GGA244" s="277"/>
      <c r="GGB244" s="277"/>
      <c r="GGC244" s="277"/>
      <c r="GGD244" s="277"/>
      <c r="GGE244" s="277"/>
      <c r="GGF244" s="277"/>
      <c r="GGG244" s="277"/>
      <c r="GGH244" s="402"/>
      <c r="GGI244" s="404"/>
      <c r="GGJ244" s="49"/>
      <c r="GGK244" s="49"/>
      <c r="GGL244" s="49"/>
      <c r="GGM244" s="99"/>
      <c r="GGN244" s="98"/>
      <c r="GGO244" s="49"/>
      <c r="GGP244" s="405"/>
      <c r="GGQ244" s="405"/>
      <c r="GGR244" s="277"/>
      <c r="GGS244" s="277"/>
      <c r="GGT244" s="277"/>
      <c r="GGU244" s="277"/>
      <c r="GGV244" s="277"/>
      <c r="GGW244" s="277"/>
      <c r="GGX244" s="277"/>
      <c r="GGY244" s="277"/>
      <c r="GGZ244" s="402"/>
      <c r="GHA244" s="404"/>
      <c r="GHB244" s="49"/>
      <c r="GHC244" s="49"/>
      <c r="GHD244" s="49"/>
      <c r="GHE244" s="99"/>
      <c r="GHF244" s="98"/>
      <c r="GHG244" s="49"/>
      <c r="GHH244" s="405"/>
      <c r="GHI244" s="405"/>
      <c r="GHJ244" s="277"/>
      <c r="GHK244" s="277"/>
      <c r="GHL244" s="277"/>
      <c r="GHM244" s="277"/>
      <c r="GHN244" s="277"/>
      <c r="GHO244" s="277"/>
      <c r="GHP244" s="277"/>
      <c r="GHQ244" s="277"/>
      <c r="GHR244" s="402"/>
      <c r="GHS244" s="404"/>
      <c r="GHT244" s="49"/>
      <c r="GHU244" s="49"/>
      <c r="GHV244" s="49"/>
      <c r="GHW244" s="99"/>
      <c r="GHX244" s="98"/>
      <c r="GHY244" s="49"/>
      <c r="GHZ244" s="405"/>
      <c r="GIA244" s="405"/>
      <c r="GIB244" s="277"/>
      <c r="GIC244" s="277"/>
      <c r="GID244" s="277"/>
      <c r="GIE244" s="277"/>
      <c r="GIF244" s="277"/>
      <c r="GIG244" s="277"/>
      <c r="GIH244" s="277"/>
      <c r="GII244" s="277"/>
      <c r="GIJ244" s="402"/>
      <c r="GIK244" s="404"/>
      <c r="GIL244" s="49"/>
      <c r="GIM244" s="49"/>
      <c r="GIN244" s="49"/>
      <c r="GIO244" s="99"/>
      <c r="GIP244" s="98"/>
      <c r="GIQ244" s="49"/>
      <c r="GIR244" s="405"/>
      <c r="GIS244" s="405"/>
      <c r="GIT244" s="277"/>
      <c r="GIU244" s="277"/>
      <c r="GIV244" s="277"/>
      <c r="GIW244" s="277"/>
      <c r="GIX244" s="277"/>
      <c r="GIY244" s="277"/>
      <c r="GIZ244" s="277"/>
      <c r="GJA244" s="277"/>
      <c r="GJB244" s="402"/>
      <c r="GJC244" s="404"/>
      <c r="GJD244" s="49"/>
      <c r="GJE244" s="49"/>
      <c r="GJF244" s="49"/>
      <c r="GJG244" s="99"/>
      <c r="GJH244" s="98"/>
      <c r="GJI244" s="49"/>
      <c r="GJJ244" s="405"/>
      <c r="GJK244" s="405"/>
      <c r="GJL244" s="277"/>
      <c r="GJM244" s="277"/>
      <c r="GJN244" s="277"/>
      <c r="GJO244" s="277"/>
      <c r="GJP244" s="277"/>
      <c r="GJQ244" s="277"/>
      <c r="GJR244" s="277"/>
      <c r="GJS244" s="277"/>
      <c r="GJT244" s="402"/>
      <c r="GJU244" s="404"/>
      <c r="GJV244" s="49"/>
      <c r="GJW244" s="49"/>
      <c r="GJX244" s="49"/>
      <c r="GJY244" s="99"/>
      <c r="GJZ244" s="98"/>
      <c r="GKA244" s="49"/>
      <c r="GKB244" s="405"/>
      <c r="GKC244" s="405"/>
      <c r="GKD244" s="277"/>
      <c r="GKE244" s="277"/>
      <c r="GKF244" s="277"/>
      <c r="GKG244" s="277"/>
      <c r="GKH244" s="277"/>
      <c r="GKI244" s="277"/>
      <c r="GKJ244" s="277"/>
      <c r="GKK244" s="277"/>
      <c r="GKL244" s="402"/>
      <c r="GKM244" s="404"/>
      <c r="GKN244" s="49"/>
      <c r="GKO244" s="49"/>
      <c r="GKP244" s="49"/>
      <c r="GKQ244" s="99"/>
      <c r="GKR244" s="98"/>
      <c r="GKS244" s="49"/>
      <c r="GKT244" s="405"/>
      <c r="GKU244" s="405"/>
      <c r="GKV244" s="277"/>
      <c r="GKW244" s="277"/>
      <c r="GKX244" s="277"/>
      <c r="GKY244" s="277"/>
      <c r="GKZ244" s="277"/>
      <c r="GLA244" s="277"/>
      <c r="GLB244" s="277"/>
      <c r="GLC244" s="277"/>
      <c r="GLD244" s="402"/>
      <c r="GLE244" s="404"/>
      <c r="GLF244" s="49"/>
      <c r="GLG244" s="49"/>
      <c r="GLH244" s="49"/>
      <c r="GLI244" s="99"/>
      <c r="GLJ244" s="98"/>
      <c r="GLK244" s="49"/>
      <c r="GLL244" s="405"/>
      <c r="GLM244" s="405"/>
      <c r="GLN244" s="277"/>
      <c r="GLO244" s="277"/>
      <c r="GLP244" s="277"/>
      <c r="GLQ244" s="277"/>
      <c r="GLR244" s="277"/>
      <c r="GLS244" s="277"/>
      <c r="GLT244" s="277"/>
      <c r="GLU244" s="277"/>
      <c r="GLV244" s="402"/>
      <c r="GLW244" s="404"/>
      <c r="GLX244" s="49"/>
      <c r="GLY244" s="49"/>
      <c r="GLZ244" s="49"/>
      <c r="GMA244" s="99"/>
      <c r="GMB244" s="98"/>
      <c r="GMC244" s="49"/>
      <c r="GMD244" s="405"/>
      <c r="GME244" s="405"/>
      <c r="GMF244" s="277"/>
      <c r="GMG244" s="277"/>
      <c r="GMH244" s="277"/>
      <c r="GMI244" s="277"/>
      <c r="GMJ244" s="277"/>
      <c r="GMK244" s="277"/>
      <c r="GML244" s="277"/>
      <c r="GMM244" s="277"/>
      <c r="GMN244" s="402"/>
      <c r="GMO244" s="404"/>
      <c r="GMP244" s="49"/>
      <c r="GMQ244" s="49"/>
      <c r="GMR244" s="49"/>
      <c r="GMS244" s="99"/>
      <c r="GMT244" s="98"/>
      <c r="GMU244" s="49"/>
      <c r="GMV244" s="405"/>
      <c r="GMW244" s="405"/>
      <c r="GMX244" s="277"/>
      <c r="GMY244" s="277"/>
      <c r="GMZ244" s="277"/>
      <c r="GNA244" s="277"/>
      <c r="GNB244" s="277"/>
      <c r="GNC244" s="277"/>
      <c r="GND244" s="277"/>
      <c r="GNE244" s="277"/>
      <c r="GNF244" s="402"/>
      <c r="GNG244" s="404"/>
      <c r="GNH244" s="49"/>
      <c r="GNI244" s="49"/>
      <c r="GNJ244" s="49"/>
      <c r="GNK244" s="99"/>
      <c r="GNL244" s="98"/>
      <c r="GNM244" s="49"/>
      <c r="GNN244" s="405"/>
      <c r="GNO244" s="405"/>
      <c r="GNP244" s="277"/>
      <c r="GNQ244" s="277"/>
      <c r="GNR244" s="277"/>
      <c r="GNS244" s="277"/>
      <c r="GNT244" s="277"/>
      <c r="GNU244" s="277"/>
      <c r="GNV244" s="277"/>
      <c r="GNW244" s="277"/>
      <c r="GNX244" s="402"/>
      <c r="GNY244" s="404"/>
      <c r="GNZ244" s="49"/>
      <c r="GOA244" s="49"/>
      <c r="GOB244" s="49"/>
      <c r="GOC244" s="99"/>
      <c r="GOD244" s="98"/>
      <c r="GOE244" s="49"/>
      <c r="GOF244" s="405"/>
      <c r="GOG244" s="405"/>
      <c r="GOH244" s="277"/>
      <c r="GOI244" s="277"/>
      <c r="GOJ244" s="277"/>
      <c r="GOK244" s="277"/>
      <c r="GOL244" s="277"/>
      <c r="GOM244" s="277"/>
      <c r="GON244" s="277"/>
      <c r="GOO244" s="277"/>
      <c r="GOP244" s="402"/>
      <c r="GOQ244" s="404"/>
      <c r="GOR244" s="49"/>
      <c r="GOS244" s="49"/>
      <c r="GOT244" s="49"/>
      <c r="GOU244" s="99"/>
      <c r="GOV244" s="98"/>
      <c r="GOW244" s="49"/>
      <c r="GOX244" s="405"/>
      <c r="GOY244" s="405"/>
      <c r="GOZ244" s="277"/>
      <c r="GPA244" s="277"/>
      <c r="GPB244" s="277"/>
      <c r="GPC244" s="277"/>
      <c r="GPD244" s="277"/>
      <c r="GPE244" s="277"/>
      <c r="GPF244" s="277"/>
      <c r="GPG244" s="277"/>
      <c r="GPH244" s="402"/>
      <c r="GPI244" s="404"/>
      <c r="GPJ244" s="49"/>
      <c r="GPK244" s="49"/>
      <c r="GPL244" s="49"/>
      <c r="GPM244" s="99"/>
      <c r="GPN244" s="98"/>
      <c r="GPO244" s="49"/>
      <c r="GPP244" s="405"/>
      <c r="GPQ244" s="405"/>
      <c r="GPR244" s="277"/>
      <c r="GPS244" s="277"/>
      <c r="GPT244" s="277"/>
      <c r="GPU244" s="277"/>
      <c r="GPV244" s="277"/>
      <c r="GPW244" s="277"/>
      <c r="GPX244" s="277"/>
      <c r="GPY244" s="277"/>
      <c r="GPZ244" s="402"/>
      <c r="GQA244" s="404"/>
      <c r="GQB244" s="49"/>
      <c r="GQC244" s="49"/>
      <c r="GQD244" s="49"/>
      <c r="GQE244" s="99"/>
      <c r="GQF244" s="98"/>
      <c r="GQG244" s="49"/>
      <c r="GQH244" s="405"/>
      <c r="GQI244" s="405"/>
      <c r="GQJ244" s="277"/>
      <c r="GQK244" s="277"/>
      <c r="GQL244" s="277"/>
      <c r="GQM244" s="277"/>
      <c r="GQN244" s="277"/>
      <c r="GQO244" s="277"/>
      <c r="GQP244" s="277"/>
      <c r="GQQ244" s="277"/>
      <c r="GQR244" s="402"/>
      <c r="GQS244" s="404"/>
      <c r="GQT244" s="49"/>
      <c r="GQU244" s="49"/>
      <c r="GQV244" s="49"/>
      <c r="GQW244" s="99"/>
      <c r="GQX244" s="98"/>
      <c r="GQY244" s="49"/>
      <c r="GQZ244" s="405"/>
      <c r="GRA244" s="405"/>
      <c r="GRB244" s="277"/>
      <c r="GRC244" s="277"/>
      <c r="GRD244" s="277"/>
      <c r="GRE244" s="277"/>
      <c r="GRF244" s="277"/>
      <c r="GRG244" s="277"/>
      <c r="GRH244" s="277"/>
      <c r="GRI244" s="277"/>
      <c r="GRJ244" s="402"/>
      <c r="GRK244" s="404"/>
      <c r="GRL244" s="49"/>
      <c r="GRM244" s="49"/>
      <c r="GRN244" s="49"/>
      <c r="GRO244" s="99"/>
      <c r="GRP244" s="98"/>
      <c r="GRQ244" s="49"/>
      <c r="GRR244" s="405"/>
      <c r="GRS244" s="405"/>
      <c r="GRT244" s="277"/>
      <c r="GRU244" s="277"/>
      <c r="GRV244" s="277"/>
      <c r="GRW244" s="277"/>
      <c r="GRX244" s="277"/>
      <c r="GRY244" s="277"/>
      <c r="GRZ244" s="277"/>
      <c r="GSA244" s="277"/>
      <c r="GSB244" s="402"/>
      <c r="GSC244" s="404"/>
      <c r="GSD244" s="49"/>
      <c r="GSE244" s="49"/>
      <c r="GSF244" s="49"/>
      <c r="GSG244" s="99"/>
      <c r="GSH244" s="98"/>
      <c r="GSI244" s="49"/>
      <c r="GSJ244" s="405"/>
      <c r="GSK244" s="405"/>
      <c r="GSL244" s="277"/>
      <c r="GSM244" s="277"/>
      <c r="GSN244" s="277"/>
      <c r="GSO244" s="277"/>
      <c r="GSP244" s="277"/>
      <c r="GSQ244" s="277"/>
      <c r="GSR244" s="277"/>
      <c r="GSS244" s="277"/>
      <c r="GST244" s="402"/>
      <c r="GSU244" s="404"/>
      <c r="GSV244" s="49"/>
      <c r="GSW244" s="49"/>
      <c r="GSX244" s="49"/>
      <c r="GSY244" s="99"/>
      <c r="GSZ244" s="98"/>
      <c r="GTA244" s="49"/>
      <c r="GTB244" s="405"/>
      <c r="GTC244" s="405"/>
      <c r="GTD244" s="277"/>
      <c r="GTE244" s="277"/>
      <c r="GTF244" s="277"/>
      <c r="GTG244" s="277"/>
      <c r="GTH244" s="277"/>
      <c r="GTI244" s="277"/>
      <c r="GTJ244" s="277"/>
      <c r="GTK244" s="277"/>
      <c r="GTL244" s="402"/>
      <c r="GTM244" s="404"/>
      <c r="GTN244" s="49"/>
      <c r="GTO244" s="49"/>
      <c r="GTP244" s="49"/>
      <c r="GTQ244" s="99"/>
      <c r="GTR244" s="98"/>
      <c r="GTS244" s="49"/>
      <c r="GTT244" s="405"/>
      <c r="GTU244" s="405"/>
      <c r="GTV244" s="277"/>
      <c r="GTW244" s="277"/>
      <c r="GTX244" s="277"/>
      <c r="GTY244" s="277"/>
      <c r="GTZ244" s="277"/>
      <c r="GUA244" s="277"/>
      <c r="GUB244" s="277"/>
      <c r="GUC244" s="277"/>
      <c r="GUD244" s="402"/>
      <c r="GUE244" s="404"/>
      <c r="GUF244" s="49"/>
      <c r="GUG244" s="49"/>
      <c r="GUH244" s="49"/>
      <c r="GUI244" s="99"/>
      <c r="GUJ244" s="98"/>
      <c r="GUK244" s="49"/>
      <c r="GUL244" s="405"/>
      <c r="GUM244" s="405"/>
      <c r="GUN244" s="277"/>
      <c r="GUO244" s="277"/>
      <c r="GUP244" s="277"/>
      <c r="GUQ244" s="277"/>
      <c r="GUR244" s="277"/>
      <c r="GUS244" s="277"/>
      <c r="GUT244" s="277"/>
      <c r="GUU244" s="277"/>
      <c r="GUV244" s="402"/>
      <c r="GUW244" s="404"/>
      <c r="GUX244" s="49"/>
      <c r="GUY244" s="49"/>
      <c r="GUZ244" s="49"/>
      <c r="GVA244" s="99"/>
      <c r="GVB244" s="98"/>
      <c r="GVC244" s="49"/>
      <c r="GVD244" s="405"/>
      <c r="GVE244" s="405"/>
      <c r="GVF244" s="277"/>
      <c r="GVG244" s="277"/>
      <c r="GVH244" s="277"/>
      <c r="GVI244" s="277"/>
      <c r="GVJ244" s="277"/>
      <c r="GVK244" s="277"/>
      <c r="GVL244" s="277"/>
      <c r="GVM244" s="277"/>
      <c r="GVN244" s="402"/>
      <c r="GVO244" s="404"/>
      <c r="GVP244" s="49"/>
      <c r="GVQ244" s="49"/>
      <c r="GVR244" s="49"/>
      <c r="GVS244" s="99"/>
      <c r="GVT244" s="98"/>
      <c r="GVU244" s="49"/>
      <c r="GVV244" s="405"/>
      <c r="GVW244" s="405"/>
      <c r="GVX244" s="277"/>
      <c r="GVY244" s="277"/>
      <c r="GVZ244" s="277"/>
      <c r="GWA244" s="277"/>
      <c r="GWB244" s="277"/>
      <c r="GWC244" s="277"/>
      <c r="GWD244" s="277"/>
      <c r="GWE244" s="277"/>
      <c r="GWF244" s="402"/>
      <c r="GWG244" s="404"/>
      <c r="GWH244" s="49"/>
      <c r="GWI244" s="49"/>
      <c r="GWJ244" s="49"/>
      <c r="GWK244" s="99"/>
      <c r="GWL244" s="98"/>
      <c r="GWM244" s="49"/>
      <c r="GWN244" s="405"/>
      <c r="GWO244" s="405"/>
      <c r="GWP244" s="277"/>
      <c r="GWQ244" s="277"/>
      <c r="GWR244" s="277"/>
      <c r="GWS244" s="277"/>
      <c r="GWT244" s="277"/>
      <c r="GWU244" s="277"/>
      <c r="GWV244" s="277"/>
      <c r="GWW244" s="277"/>
      <c r="GWX244" s="402"/>
      <c r="GWY244" s="404"/>
      <c r="GWZ244" s="49"/>
      <c r="GXA244" s="49"/>
      <c r="GXB244" s="49"/>
      <c r="GXC244" s="99"/>
      <c r="GXD244" s="98"/>
      <c r="GXE244" s="49"/>
      <c r="GXF244" s="405"/>
      <c r="GXG244" s="405"/>
      <c r="GXH244" s="277"/>
      <c r="GXI244" s="277"/>
      <c r="GXJ244" s="277"/>
      <c r="GXK244" s="277"/>
      <c r="GXL244" s="277"/>
      <c r="GXM244" s="277"/>
      <c r="GXN244" s="277"/>
      <c r="GXO244" s="277"/>
      <c r="GXP244" s="402"/>
      <c r="GXQ244" s="404"/>
      <c r="GXR244" s="49"/>
      <c r="GXS244" s="49"/>
      <c r="GXT244" s="49"/>
      <c r="GXU244" s="99"/>
      <c r="GXV244" s="98"/>
      <c r="GXW244" s="49"/>
      <c r="GXX244" s="405"/>
      <c r="GXY244" s="405"/>
      <c r="GXZ244" s="277"/>
      <c r="GYA244" s="277"/>
      <c r="GYB244" s="277"/>
      <c r="GYC244" s="277"/>
      <c r="GYD244" s="277"/>
      <c r="GYE244" s="277"/>
      <c r="GYF244" s="277"/>
      <c r="GYG244" s="277"/>
      <c r="GYH244" s="402"/>
      <c r="GYI244" s="404"/>
      <c r="GYJ244" s="49"/>
      <c r="GYK244" s="49"/>
      <c r="GYL244" s="49"/>
      <c r="GYM244" s="99"/>
      <c r="GYN244" s="98"/>
      <c r="GYO244" s="49"/>
      <c r="GYP244" s="405"/>
      <c r="GYQ244" s="405"/>
      <c r="GYR244" s="277"/>
      <c r="GYS244" s="277"/>
      <c r="GYT244" s="277"/>
      <c r="GYU244" s="277"/>
      <c r="GYV244" s="277"/>
      <c r="GYW244" s="277"/>
      <c r="GYX244" s="277"/>
      <c r="GYY244" s="277"/>
      <c r="GYZ244" s="402"/>
      <c r="GZA244" s="404"/>
      <c r="GZB244" s="49"/>
      <c r="GZC244" s="49"/>
      <c r="GZD244" s="49"/>
      <c r="GZE244" s="99"/>
      <c r="GZF244" s="98"/>
      <c r="GZG244" s="49"/>
      <c r="GZH244" s="405"/>
      <c r="GZI244" s="405"/>
      <c r="GZJ244" s="277"/>
      <c r="GZK244" s="277"/>
      <c r="GZL244" s="277"/>
      <c r="GZM244" s="277"/>
      <c r="GZN244" s="277"/>
      <c r="GZO244" s="277"/>
      <c r="GZP244" s="277"/>
      <c r="GZQ244" s="277"/>
      <c r="GZR244" s="402"/>
      <c r="GZS244" s="404"/>
      <c r="GZT244" s="49"/>
      <c r="GZU244" s="49"/>
      <c r="GZV244" s="49"/>
      <c r="GZW244" s="99"/>
      <c r="GZX244" s="98"/>
      <c r="GZY244" s="49"/>
      <c r="GZZ244" s="405"/>
      <c r="HAA244" s="405"/>
      <c r="HAB244" s="277"/>
      <c r="HAC244" s="277"/>
      <c r="HAD244" s="277"/>
      <c r="HAE244" s="277"/>
      <c r="HAF244" s="277"/>
      <c r="HAG244" s="277"/>
      <c r="HAH244" s="277"/>
      <c r="HAI244" s="277"/>
      <c r="HAJ244" s="402"/>
      <c r="HAK244" s="404"/>
      <c r="HAL244" s="49"/>
      <c r="HAM244" s="49"/>
      <c r="HAN244" s="49"/>
      <c r="HAO244" s="99"/>
      <c r="HAP244" s="98"/>
      <c r="HAQ244" s="49"/>
      <c r="HAR244" s="405"/>
      <c r="HAS244" s="405"/>
      <c r="HAT244" s="277"/>
      <c r="HAU244" s="277"/>
      <c r="HAV244" s="277"/>
      <c r="HAW244" s="277"/>
      <c r="HAX244" s="277"/>
      <c r="HAY244" s="277"/>
      <c r="HAZ244" s="277"/>
      <c r="HBA244" s="277"/>
      <c r="HBB244" s="402"/>
      <c r="HBC244" s="404"/>
      <c r="HBD244" s="49"/>
      <c r="HBE244" s="49"/>
      <c r="HBF244" s="49"/>
      <c r="HBG244" s="99"/>
      <c r="HBH244" s="98"/>
      <c r="HBI244" s="49"/>
      <c r="HBJ244" s="405"/>
      <c r="HBK244" s="405"/>
      <c r="HBL244" s="277"/>
      <c r="HBM244" s="277"/>
      <c r="HBN244" s="277"/>
      <c r="HBO244" s="277"/>
      <c r="HBP244" s="277"/>
      <c r="HBQ244" s="277"/>
      <c r="HBR244" s="277"/>
      <c r="HBS244" s="277"/>
      <c r="HBT244" s="402"/>
      <c r="HBU244" s="404"/>
      <c r="HBV244" s="49"/>
      <c r="HBW244" s="49"/>
      <c r="HBX244" s="49"/>
      <c r="HBY244" s="99"/>
      <c r="HBZ244" s="98"/>
      <c r="HCA244" s="49"/>
      <c r="HCB244" s="405"/>
      <c r="HCC244" s="405"/>
      <c r="HCD244" s="277"/>
      <c r="HCE244" s="277"/>
      <c r="HCF244" s="277"/>
      <c r="HCG244" s="277"/>
      <c r="HCH244" s="277"/>
      <c r="HCI244" s="277"/>
      <c r="HCJ244" s="277"/>
      <c r="HCK244" s="277"/>
      <c r="HCL244" s="402"/>
      <c r="HCM244" s="404"/>
      <c r="HCN244" s="49"/>
      <c r="HCO244" s="49"/>
      <c r="HCP244" s="49"/>
      <c r="HCQ244" s="99"/>
      <c r="HCR244" s="98"/>
      <c r="HCS244" s="49"/>
      <c r="HCT244" s="405"/>
      <c r="HCU244" s="405"/>
      <c r="HCV244" s="277"/>
      <c r="HCW244" s="277"/>
      <c r="HCX244" s="277"/>
      <c r="HCY244" s="277"/>
      <c r="HCZ244" s="277"/>
      <c r="HDA244" s="277"/>
      <c r="HDB244" s="277"/>
      <c r="HDC244" s="277"/>
      <c r="HDD244" s="402"/>
      <c r="HDE244" s="404"/>
      <c r="HDF244" s="49"/>
      <c r="HDG244" s="49"/>
      <c r="HDH244" s="49"/>
      <c r="HDI244" s="99"/>
      <c r="HDJ244" s="98"/>
      <c r="HDK244" s="49"/>
      <c r="HDL244" s="405"/>
      <c r="HDM244" s="405"/>
      <c r="HDN244" s="277"/>
      <c r="HDO244" s="277"/>
      <c r="HDP244" s="277"/>
      <c r="HDQ244" s="277"/>
      <c r="HDR244" s="277"/>
      <c r="HDS244" s="277"/>
      <c r="HDT244" s="277"/>
      <c r="HDU244" s="277"/>
      <c r="HDV244" s="402"/>
      <c r="HDW244" s="404"/>
      <c r="HDX244" s="49"/>
      <c r="HDY244" s="49"/>
      <c r="HDZ244" s="49"/>
      <c r="HEA244" s="99"/>
      <c r="HEB244" s="98"/>
      <c r="HEC244" s="49"/>
      <c r="HED244" s="405"/>
      <c r="HEE244" s="405"/>
      <c r="HEF244" s="277"/>
      <c r="HEG244" s="277"/>
      <c r="HEH244" s="277"/>
      <c r="HEI244" s="277"/>
      <c r="HEJ244" s="277"/>
      <c r="HEK244" s="277"/>
      <c r="HEL244" s="277"/>
      <c r="HEM244" s="277"/>
      <c r="HEN244" s="402"/>
      <c r="HEO244" s="404"/>
      <c r="HEP244" s="49"/>
      <c r="HEQ244" s="49"/>
      <c r="HER244" s="49"/>
      <c r="HES244" s="99"/>
      <c r="HET244" s="98"/>
      <c r="HEU244" s="49"/>
      <c r="HEV244" s="405"/>
      <c r="HEW244" s="405"/>
      <c r="HEX244" s="277"/>
      <c r="HEY244" s="277"/>
      <c r="HEZ244" s="277"/>
      <c r="HFA244" s="277"/>
      <c r="HFB244" s="277"/>
      <c r="HFC244" s="277"/>
      <c r="HFD244" s="277"/>
      <c r="HFE244" s="277"/>
      <c r="HFF244" s="402"/>
      <c r="HFG244" s="404"/>
      <c r="HFH244" s="49"/>
      <c r="HFI244" s="49"/>
      <c r="HFJ244" s="49"/>
      <c r="HFK244" s="99"/>
      <c r="HFL244" s="98"/>
      <c r="HFM244" s="49"/>
      <c r="HFN244" s="405"/>
      <c r="HFO244" s="405"/>
      <c r="HFP244" s="277"/>
      <c r="HFQ244" s="277"/>
      <c r="HFR244" s="277"/>
      <c r="HFS244" s="277"/>
      <c r="HFT244" s="277"/>
      <c r="HFU244" s="277"/>
      <c r="HFV244" s="277"/>
      <c r="HFW244" s="277"/>
      <c r="HFX244" s="402"/>
      <c r="HFY244" s="404"/>
      <c r="HFZ244" s="49"/>
      <c r="HGA244" s="49"/>
      <c r="HGB244" s="49"/>
      <c r="HGC244" s="99"/>
      <c r="HGD244" s="98"/>
      <c r="HGE244" s="49"/>
      <c r="HGF244" s="405"/>
      <c r="HGG244" s="405"/>
      <c r="HGH244" s="277"/>
      <c r="HGI244" s="277"/>
      <c r="HGJ244" s="277"/>
      <c r="HGK244" s="277"/>
      <c r="HGL244" s="277"/>
      <c r="HGM244" s="277"/>
      <c r="HGN244" s="277"/>
      <c r="HGO244" s="277"/>
      <c r="HGP244" s="402"/>
      <c r="HGQ244" s="404"/>
      <c r="HGR244" s="49"/>
      <c r="HGS244" s="49"/>
      <c r="HGT244" s="49"/>
      <c r="HGU244" s="99"/>
      <c r="HGV244" s="98"/>
      <c r="HGW244" s="49"/>
      <c r="HGX244" s="405"/>
      <c r="HGY244" s="405"/>
      <c r="HGZ244" s="277"/>
      <c r="HHA244" s="277"/>
      <c r="HHB244" s="277"/>
      <c r="HHC244" s="277"/>
      <c r="HHD244" s="277"/>
      <c r="HHE244" s="277"/>
      <c r="HHF244" s="277"/>
      <c r="HHG244" s="277"/>
      <c r="HHH244" s="402"/>
      <c r="HHI244" s="404"/>
      <c r="HHJ244" s="49"/>
      <c r="HHK244" s="49"/>
      <c r="HHL244" s="49"/>
      <c r="HHM244" s="99"/>
      <c r="HHN244" s="98"/>
      <c r="HHO244" s="49"/>
      <c r="HHP244" s="405"/>
      <c r="HHQ244" s="405"/>
      <c r="HHR244" s="277"/>
      <c r="HHS244" s="277"/>
      <c r="HHT244" s="277"/>
      <c r="HHU244" s="277"/>
      <c r="HHV244" s="277"/>
      <c r="HHW244" s="277"/>
      <c r="HHX244" s="277"/>
      <c r="HHY244" s="277"/>
      <c r="HHZ244" s="402"/>
      <c r="HIA244" s="404"/>
      <c r="HIB244" s="49"/>
      <c r="HIC244" s="49"/>
      <c r="HID244" s="49"/>
      <c r="HIE244" s="99"/>
      <c r="HIF244" s="98"/>
      <c r="HIG244" s="49"/>
      <c r="HIH244" s="405"/>
      <c r="HII244" s="405"/>
      <c r="HIJ244" s="277"/>
      <c r="HIK244" s="277"/>
      <c r="HIL244" s="277"/>
      <c r="HIM244" s="277"/>
      <c r="HIN244" s="277"/>
      <c r="HIO244" s="277"/>
      <c r="HIP244" s="277"/>
      <c r="HIQ244" s="277"/>
      <c r="HIR244" s="402"/>
      <c r="HIS244" s="404"/>
      <c r="HIT244" s="49"/>
      <c r="HIU244" s="49"/>
      <c r="HIV244" s="49"/>
      <c r="HIW244" s="99"/>
      <c r="HIX244" s="98"/>
      <c r="HIY244" s="49"/>
      <c r="HIZ244" s="405"/>
      <c r="HJA244" s="405"/>
      <c r="HJB244" s="277"/>
      <c r="HJC244" s="277"/>
      <c r="HJD244" s="277"/>
      <c r="HJE244" s="277"/>
      <c r="HJF244" s="277"/>
      <c r="HJG244" s="277"/>
      <c r="HJH244" s="277"/>
      <c r="HJI244" s="277"/>
      <c r="HJJ244" s="402"/>
      <c r="HJK244" s="404"/>
      <c r="HJL244" s="49"/>
      <c r="HJM244" s="49"/>
      <c r="HJN244" s="49"/>
      <c r="HJO244" s="99"/>
      <c r="HJP244" s="98"/>
      <c r="HJQ244" s="49"/>
      <c r="HJR244" s="405"/>
      <c r="HJS244" s="405"/>
      <c r="HJT244" s="277"/>
      <c r="HJU244" s="277"/>
      <c r="HJV244" s="277"/>
      <c r="HJW244" s="277"/>
      <c r="HJX244" s="277"/>
      <c r="HJY244" s="277"/>
      <c r="HJZ244" s="277"/>
      <c r="HKA244" s="277"/>
      <c r="HKB244" s="402"/>
      <c r="HKC244" s="404"/>
      <c r="HKD244" s="49"/>
      <c r="HKE244" s="49"/>
      <c r="HKF244" s="49"/>
      <c r="HKG244" s="99"/>
      <c r="HKH244" s="98"/>
      <c r="HKI244" s="49"/>
      <c r="HKJ244" s="405"/>
      <c r="HKK244" s="405"/>
      <c r="HKL244" s="277"/>
      <c r="HKM244" s="277"/>
      <c r="HKN244" s="277"/>
      <c r="HKO244" s="277"/>
      <c r="HKP244" s="277"/>
      <c r="HKQ244" s="277"/>
      <c r="HKR244" s="277"/>
      <c r="HKS244" s="277"/>
      <c r="HKT244" s="402"/>
      <c r="HKU244" s="404"/>
      <c r="HKV244" s="49"/>
      <c r="HKW244" s="49"/>
      <c r="HKX244" s="49"/>
      <c r="HKY244" s="99"/>
      <c r="HKZ244" s="98"/>
      <c r="HLA244" s="49"/>
      <c r="HLB244" s="405"/>
      <c r="HLC244" s="405"/>
      <c r="HLD244" s="277"/>
      <c r="HLE244" s="277"/>
      <c r="HLF244" s="277"/>
      <c r="HLG244" s="277"/>
      <c r="HLH244" s="277"/>
      <c r="HLI244" s="277"/>
      <c r="HLJ244" s="277"/>
      <c r="HLK244" s="277"/>
      <c r="HLL244" s="402"/>
      <c r="HLM244" s="404"/>
      <c r="HLN244" s="49"/>
      <c r="HLO244" s="49"/>
      <c r="HLP244" s="49"/>
      <c r="HLQ244" s="99"/>
      <c r="HLR244" s="98"/>
      <c r="HLS244" s="49"/>
      <c r="HLT244" s="405"/>
      <c r="HLU244" s="405"/>
      <c r="HLV244" s="277"/>
      <c r="HLW244" s="277"/>
      <c r="HLX244" s="277"/>
      <c r="HLY244" s="277"/>
      <c r="HLZ244" s="277"/>
      <c r="HMA244" s="277"/>
      <c r="HMB244" s="277"/>
      <c r="HMC244" s="277"/>
      <c r="HMD244" s="402"/>
      <c r="HME244" s="404"/>
      <c r="HMF244" s="49"/>
      <c r="HMG244" s="49"/>
      <c r="HMH244" s="49"/>
      <c r="HMI244" s="99"/>
      <c r="HMJ244" s="98"/>
      <c r="HMK244" s="49"/>
      <c r="HML244" s="405"/>
      <c r="HMM244" s="405"/>
      <c r="HMN244" s="277"/>
      <c r="HMO244" s="277"/>
      <c r="HMP244" s="277"/>
      <c r="HMQ244" s="277"/>
      <c r="HMR244" s="277"/>
      <c r="HMS244" s="277"/>
      <c r="HMT244" s="277"/>
      <c r="HMU244" s="277"/>
      <c r="HMV244" s="402"/>
      <c r="HMW244" s="404"/>
      <c r="HMX244" s="49"/>
      <c r="HMY244" s="49"/>
      <c r="HMZ244" s="49"/>
      <c r="HNA244" s="99"/>
      <c r="HNB244" s="98"/>
      <c r="HNC244" s="49"/>
      <c r="HND244" s="405"/>
      <c r="HNE244" s="405"/>
      <c r="HNF244" s="277"/>
      <c r="HNG244" s="277"/>
      <c r="HNH244" s="277"/>
      <c r="HNI244" s="277"/>
      <c r="HNJ244" s="277"/>
      <c r="HNK244" s="277"/>
      <c r="HNL244" s="277"/>
      <c r="HNM244" s="277"/>
      <c r="HNN244" s="402"/>
      <c r="HNO244" s="404"/>
      <c r="HNP244" s="49"/>
      <c r="HNQ244" s="49"/>
      <c r="HNR244" s="49"/>
      <c r="HNS244" s="99"/>
      <c r="HNT244" s="98"/>
      <c r="HNU244" s="49"/>
      <c r="HNV244" s="405"/>
      <c r="HNW244" s="405"/>
      <c r="HNX244" s="277"/>
      <c r="HNY244" s="277"/>
      <c r="HNZ244" s="277"/>
      <c r="HOA244" s="277"/>
      <c r="HOB244" s="277"/>
      <c r="HOC244" s="277"/>
      <c r="HOD244" s="277"/>
      <c r="HOE244" s="277"/>
      <c r="HOF244" s="402"/>
      <c r="HOG244" s="404"/>
      <c r="HOH244" s="49"/>
      <c r="HOI244" s="49"/>
      <c r="HOJ244" s="49"/>
      <c r="HOK244" s="99"/>
      <c r="HOL244" s="98"/>
      <c r="HOM244" s="49"/>
      <c r="HON244" s="405"/>
      <c r="HOO244" s="405"/>
      <c r="HOP244" s="277"/>
      <c r="HOQ244" s="277"/>
      <c r="HOR244" s="277"/>
      <c r="HOS244" s="277"/>
      <c r="HOT244" s="277"/>
      <c r="HOU244" s="277"/>
      <c r="HOV244" s="277"/>
      <c r="HOW244" s="277"/>
      <c r="HOX244" s="402"/>
      <c r="HOY244" s="404"/>
      <c r="HOZ244" s="49"/>
      <c r="HPA244" s="49"/>
      <c r="HPB244" s="49"/>
      <c r="HPC244" s="99"/>
      <c r="HPD244" s="98"/>
      <c r="HPE244" s="49"/>
      <c r="HPF244" s="405"/>
      <c r="HPG244" s="405"/>
      <c r="HPH244" s="277"/>
      <c r="HPI244" s="277"/>
      <c r="HPJ244" s="277"/>
      <c r="HPK244" s="277"/>
      <c r="HPL244" s="277"/>
      <c r="HPM244" s="277"/>
      <c r="HPN244" s="277"/>
      <c r="HPO244" s="277"/>
      <c r="HPP244" s="402"/>
      <c r="HPQ244" s="404"/>
      <c r="HPR244" s="49"/>
      <c r="HPS244" s="49"/>
      <c r="HPT244" s="49"/>
      <c r="HPU244" s="99"/>
      <c r="HPV244" s="98"/>
      <c r="HPW244" s="49"/>
      <c r="HPX244" s="405"/>
      <c r="HPY244" s="405"/>
      <c r="HPZ244" s="277"/>
      <c r="HQA244" s="277"/>
      <c r="HQB244" s="277"/>
      <c r="HQC244" s="277"/>
      <c r="HQD244" s="277"/>
      <c r="HQE244" s="277"/>
      <c r="HQF244" s="277"/>
      <c r="HQG244" s="277"/>
      <c r="HQH244" s="402"/>
      <c r="HQI244" s="404"/>
      <c r="HQJ244" s="49"/>
      <c r="HQK244" s="49"/>
      <c r="HQL244" s="49"/>
      <c r="HQM244" s="99"/>
      <c r="HQN244" s="98"/>
      <c r="HQO244" s="49"/>
      <c r="HQP244" s="405"/>
      <c r="HQQ244" s="405"/>
      <c r="HQR244" s="277"/>
      <c r="HQS244" s="277"/>
      <c r="HQT244" s="277"/>
      <c r="HQU244" s="277"/>
      <c r="HQV244" s="277"/>
      <c r="HQW244" s="277"/>
      <c r="HQX244" s="277"/>
      <c r="HQY244" s="277"/>
      <c r="HQZ244" s="402"/>
      <c r="HRA244" s="404"/>
      <c r="HRB244" s="49"/>
      <c r="HRC244" s="49"/>
      <c r="HRD244" s="49"/>
      <c r="HRE244" s="99"/>
      <c r="HRF244" s="98"/>
      <c r="HRG244" s="49"/>
      <c r="HRH244" s="405"/>
      <c r="HRI244" s="405"/>
      <c r="HRJ244" s="277"/>
      <c r="HRK244" s="277"/>
      <c r="HRL244" s="277"/>
      <c r="HRM244" s="277"/>
      <c r="HRN244" s="277"/>
      <c r="HRO244" s="277"/>
      <c r="HRP244" s="277"/>
      <c r="HRQ244" s="277"/>
      <c r="HRR244" s="402"/>
      <c r="HRS244" s="404"/>
      <c r="HRT244" s="49"/>
      <c r="HRU244" s="49"/>
      <c r="HRV244" s="49"/>
      <c r="HRW244" s="99"/>
      <c r="HRX244" s="98"/>
      <c r="HRY244" s="49"/>
      <c r="HRZ244" s="405"/>
      <c r="HSA244" s="405"/>
      <c r="HSB244" s="277"/>
      <c r="HSC244" s="277"/>
      <c r="HSD244" s="277"/>
      <c r="HSE244" s="277"/>
      <c r="HSF244" s="277"/>
      <c r="HSG244" s="277"/>
      <c r="HSH244" s="277"/>
      <c r="HSI244" s="277"/>
      <c r="HSJ244" s="402"/>
      <c r="HSK244" s="404"/>
      <c r="HSL244" s="49"/>
      <c r="HSM244" s="49"/>
      <c r="HSN244" s="49"/>
      <c r="HSO244" s="99"/>
      <c r="HSP244" s="98"/>
      <c r="HSQ244" s="49"/>
      <c r="HSR244" s="405"/>
      <c r="HSS244" s="405"/>
      <c r="HST244" s="277"/>
      <c r="HSU244" s="277"/>
      <c r="HSV244" s="277"/>
      <c r="HSW244" s="277"/>
      <c r="HSX244" s="277"/>
      <c r="HSY244" s="277"/>
      <c r="HSZ244" s="277"/>
      <c r="HTA244" s="277"/>
      <c r="HTB244" s="402"/>
      <c r="HTC244" s="404"/>
      <c r="HTD244" s="49"/>
      <c r="HTE244" s="49"/>
      <c r="HTF244" s="49"/>
      <c r="HTG244" s="99"/>
      <c r="HTH244" s="98"/>
      <c r="HTI244" s="49"/>
      <c r="HTJ244" s="405"/>
      <c r="HTK244" s="405"/>
      <c r="HTL244" s="277"/>
      <c r="HTM244" s="277"/>
      <c r="HTN244" s="277"/>
      <c r="HTO244" s="277"/>
      <c r="HTP244" s="277"/>
      <c r="HTQ244" s="277"/>
      <c r="HTR244" s="277"/>
      <c r="HTS244" s="277"/>
      <c r="HTT244" s="402"/>
      <c r="HTU244" s="404"/>
      <c r="HTV244" s="49"/>
      <c r="HTW244" s="49"/>
      <c r="HTX244" s="49"/>
      <c r="HTY244" s="99"/>
      <c r="HTZ244" s="98"/>
      <c r="HUA244" s="49"/>
      <c r="HUB244" s="405"/>
      <c r="HUC244" s="405"/>
      <c r="HUD244" s="277"/>
      <c r="HUE244" s="277"/>
      <c r="HUF244" s="277"/>
      <c r="HUG244" s="277"/>
      <c r="HUH244" s="277"/>
      <c r="HUI244" s="277"/>
      <c r="HUJ244" s="277"/>
      <c r="HUK244" s="277"/>
      <c r="HUL244" s="402"/>
      <c r="HUM244" s="404"/>
      <c r="HUN244" s="49"/>
      <c r="HUO244" s="49"/>
      <c r="HUP244" s="49"/>
      <c r="HUQ244" s="99"/>
      <c r="HUR244" s="98"/>
      <c r="HUS244" s="49"/>
      <c r="HUT244" s="405"/>
      <c r="HUU244" s="405"/>
      <c r="HUV244" s="277"/>
      <c r="HUW244" s="277"/>
      <c r="HUX244" s="277"/>
      <c r="HUY244" s="277"/>
      <c r="HUZ244" s="277"/>
      <c r="HVA244" s="277"/>
      <c r="HVB244" s="277"/>
      <c r="HVC244" s="277"/>
      <c r="HVD244" s="402"/>
      <c r="HVE244" s="404"/>
      <c r="HVF244" s="49"/>
      <c r="HVG244" s="49"/>
      <c r="HVH244" s="49"/>
      <c r="HVI244" s="99"/>
      <c r="HVJ244" s="98"/>
      <c r="HVK244" s="49"/>
      <c r="HVL244" s="405"/>
      <c r="HVM244" s="405"/>
      <c r="HVN244" s="277"/>
      <c r="HVO244" s="277"/>
      <c r="HVP244" s="277"/>
      <c r="HVQ244" s="277"/>
      <c r="HVR244" s="277"/>
      <c r="HVS244" s="277"/>
      <c r="HVT244" s="277"/>
      <c r="HVU244" s="277"/>
      <c r="HVV244" s="402"/>
      <c r="HVW244" s="404"/>
      <c r="HVX244" s="49"/>
      <c r="HVY244" s="49"/>
      <c r="HVZ244" s="49"/>
      <c r="HWA244" s="99"/>
      <c r="HWB244" s="98"/>
      <c r="HWC244" s="49"/>
      <c r="HWD244" s="405"/>
      <c r="HWE244" s="405"/>
      <c r="HWF244" s="277"/>
      <c r="HWG244" s="277"/>
      <c r="HWH244" s="277"/>
      <c r="HWI244" s="277"/>
      <c r="HWJ244" s="277"/>
      <c r="HWK244" s="277"/>
      <c r="HWL244" s="277"/>
      <c r="HWM244" s="277"/>
      <c r="HWN244" s="402"/>
      <c r="HWO244" s="404"/>
      <c r="HWP244" s="49"/>
      <c r="HWQ244" s="49"/>
      <c r="HWR244" s="49"/>
      <c r="HWS244" s="99"/>
      <c r="HWT244" s="98"/>
      <c r="HWU244" s="49"/>
      <c r="HWV244" s="405"/>
      <c r="HWW244" s="405"/>
      <c r="HWX244" s="277"/>
      <c r="HWY244" s="277"/>
      <c r="HWZ244" s="277"/>
      <c r="HXA244" s="277"/>
      <c r="HXB244" s="277"/>
      <c r="HXC244" s="277"/>
      <c r="HXD244" s="277"/>
      <c r="HXE244" s="277"/>
      <c r="HXF244" s="402"/>
      <c r="HXG244" s="404"/>
      <c r="HXH244" s="49"/>
      <c r="HXI244" s="49"/>
      <c r="HXJ244" s="49"/>
      <c r="HXK244" s="99"/>
      <c r="HXL244" s="98"/>
      <c r="HXM244" s="49"/>
      <c r="HXN244" s="405"/>
      <c r="HXO244" s="405"/>
      <c r="HXP244" s="277"/>
      <c r="HXQ244" s="277"/>
      <c r="HXR244" s="277"/>
      <c r="HXS244" s="277"/>
      <c r="HXT244" s="277"/>
      <c r="HXU244" s="277"/>
      <c r="HXV244" s="277"/>
      <c r="HXW244" s="277"/>
      <c r="HXX244" s="402"/>
      <c r="HXY244" s="404"/>
      <c r="HXZ244" s="49"/>
      <c r="HYA244" s="49"/>
      <c r="HYB244" s="49"/>
      <c r="HYC244" s="99"/>
      <c r="HYD244" s="98"/>
      <c r="HYE244" s="49"/>
      <c r="HYF244" s="405"/>
      <c r="HYG244" s="405"/>
      <c r="HYH244" s="277"/>
      <c r="HYI244" s="277"/>
      <c r="HYJ244" s="277"/>
      <c r="HYK244" s="277"/>
      <c r="HYL244" s="277"/>
      <c r="HYM244" s="277"/>
      <c r="HYN244" s="277"/>
      <c r="HYO244" s="277"/>
      <c r="HYP244" s="402"/>
      <c r="HYQ244" s="404"/>
      <c r="HYR244" s="49"/>
      <c r="HYS244" s="49"/>
      <c r="HYT244" s="49"/>
      <c r="HYU244" s="99"/>
      <c r="HYV244" s="98"/>
      <c r="HYW244" s="49"/>
      <c r="HYX244" s="405"/>
      <c r="HYY244" s="405"/>
      <c r="HYZ244" s="277"/>
      <c r="HZA244" s="277"/>
      <c r="HZB244" s="277"/>
      <c r="HZC244" s="277"/>
      <c r="HZD244" s="277"/>
      <c r="HZE244" s="277"/>
      <c r="HZF244" s="277"/>
      <c r="HZG244" s="277"/>
      <c r="HZH244" s="402"/>
      <c r="HZI244" s="404"/>
      <c r="HZJ244" s="49"/>
      <c r="HZK244" s="49"/>
      <c r="HZL244" s="49"/>
      <c r="HZM244" s="99"/>
      <c r="HZN244" s="98"/>
      <c r="HZO244" s="49"/>
      <c r="HZP244" s="405"/>
      <c r="HZQ244" s="405"/>
      <c r="HZR244" s="277"/>
      <c r="HZS244" s="277"/>
      <c r="HZT244" s="277"/>
      <c r="HZU244" s="277"/>
      <c r="HZV244" s="277"/>
      <c r="HZW244" s="277"/>
      <c r="HZX244" s="277"/>
      <c r="HZY244" s="277"/>
      <c r="HZZ244" s="402"/>
      <c r="IAA244" s="404"/>
      <c r="IAB244" s="49"/>
      <c r="IAC244" s="49"/>
      <c r="IAD244" s="49"/>
      <c r="IAE244" s="99"/>
      <c r="IAF244" s="98"/>
      <c r="IAG244" s="49"/>
      <c r="IAH244" s="405"/>
      <c r="IAI244" s="405"/>
      <c r="IAJ244" s="277"/>
      <c r="IAK244" s="277"/>
      <c r="IAL244" s="277"/>
      <c r="IAM244" s="277"/>
      <c r="IAN244" s="277"/>
      <c r="IAO244" s="277"/>
      <c r="IAP244" s="277"/>
      <c r="IAQ244" s="277"/>
      <c r="IAR244" s="402"/>
      <c r="IAS244" s="404"/>
      <c r="IAT244" s="49"/>
      <c r="IAU244" s="49"/>
      <c r="IAV244" s="49"/>
      <c r="IAW244" s="99"/>
      <c r="IAX244" s="98"/>
      <c r="IAY244" s="49"/>
      <c r="IAZ244" s="405"/>
      <c r="IBA244" s="405"/>
      <c r="IBB244" s="277"/>
      <c r="IBC244" s="277"/>
      <c r="IBD244" s="277"/>
      <c r="IBE244" s="277"/>
      <c r="IBF244" s="277"/>
      <c r="IBG244" s="277"/>
      <c r="IBH244" s="277"/>
      <c r="IBI244" s="277"/>
      <c r="IBJ244" s="402"/>
      <c r="IBK244" s="404"/>
      <c r="IBL244" s="49"/>
      <c r="IBM244" s="49"/>
      <c r="IBN244" s="49"/>
      <c r="IBO244" s="99"/>
      <c r="IBP244" s="98"/>
      <c r="IBQ244" s="49"/>
      <c r="IBR244" s="405"/>
      <c r="IBS244" s="405"/>
      <c r="IBT244" s="277"/>
      <c r="IBU244" s="277"/>
      <c r="IBV244" s="277"/>
      <c r="IBW244" s="277"/>
      <c r="IBX244" s="277"/>
      <c r="IBY244" s="277"/>
      <c r="IBZ244" s="277"/>
      <c r="ICA244" s="277"/>
      <c r="ICB244" s="402"/>
      <c r="ICC244" s="404"/>
      <c r="ICD244" s="49"/>
      <c r="ICE244" s="49"/>
      <c r="ICF244" s="49"/>
      <c r="ICG244" s="99"/>
      <c r="ICH244" s="98"/>
      <c r="ICI244" s="49"/>
      <c r="ICJ244" s="405"/>
      <c r="ICK244" s="405"/>
      <c r="ICL244" s="277"/>
      <c r="ICM244" s="277"/>
      <c r="ICN244" s="277"/>
      <c r="ICO244" s="277"/>
      <c r="ICP244" s="277"/>
      <c r="ICQ244" s="277"/>
      <c r="ICR244" s="277"/>
      <c r="ICS244" s="277"/>
      <c r="ICT244" s="402"/>
      <c r="ICU244" s="404"/>
      <c r="ICV244" s="49"/>
      <c r="ICW244" s="49"/>
      <c r="ICX244" s="49"/>
      <c r="ICY244" s="99"/>
      <c r="ICZ244" s="98"/>
      <c r="IDA244" s="49"/>
      <c r="IDB244" s="405"/>
      <c r="IDC244" s="405"/>
      <c r="IDD244" s="277"/>
      <c r="IDE244" s="277"/>
      <c r="IDF244" s="277"/>
      <c r="IDG244" s="277"/>
      <c r="IDH244" s="277"/>
      <c r="IDI244" s="277"/>
      <c r="IDJ244" s="277"/>
      <c r="IDK244" s="277"/>
      <c r="IDL244" s="402"/>
      <c r="IDM244" s="404"/>
      <c r="IDN244" s="49"/>
      <c r="IDO244" s="49"/>
      <c r="IDP244" s="49"/>
      <c r="IDQ244" s="99"/>
      <c r="IDR244" s="98"/>
      <c r="IDS244" s="49"/>
      <c r="IDT244" s="405"/>
      <c r="IDU244" s="405"/>
      <c r="IDV244" s="277"/>
      <c r="IDW244" s="277"/>
      <c r="IDX244" s="277"/>
      <c r="IDY244" s="277"/>
      <c r="IDZ244" s="277"/>
      <c r="IEA244" s="277"/>
      <c r="IEB244" s="277"/>
      <c r="IEC244" s="277"/>
      <c r="IED244" s="402"/>
      <c r="IEE244" s="404"/>
      <c r="IEF244" s="49"/>
      <c r="IEG244" s="49"/>
      <c r="IEH244" s="49"/>
      <c r="IEI244" s="99"/>
      <c r="IEJ244" s="98"/>
      <c r="IEK244" s="49"/>
      <c r="IEL244" s="405"/>
      <c r="IEM244" s="405"/>
      <c r="IEN244" s="277"/>
      <c r="IEO244" s="277"/>
      <c r="IEP244" s="277"/>
      <c r="IEQ244" s="277"/>
      <c r="IER244" s="277"/>
      <c r="IES244" s="277"/>
      <c r="IET244" s="277"/>
      <c r="IEU244" s="277"/>
      <c r="IEV244" s="402"/>
      <c r="IEW244" s="404"/>
      <c r="IEX244" s="49"/>
      <c r="IEY244" s="49"/>
      <c r="IEZ244" s="49"/>
      <c r="IFA244" s="99"/>
      <c r="IFB244" s="98"/>
      <c r="IFC244" s="49"/>
      <c r="IFD244" s="405"/>
      <c r="IFE244" s="405"/>
      <c r="IFF244" s="277"/>
      <c r="IFG244" s="277"/>
      <c r="IFH244" s="277"/>
      <c r="IFI244" s="277"/>
      <c r="IFJ244" s="277"/>
      <c r="IFK244" s="277"/>
      <c r="IFL244" s="277"/>
      <c r="IFM244" s="277"/>
      <c r="IFN244" s="402"/>
      <c r="IFO244" s="404"/>
      <c r="IFP244" s="49"/>
      <c r="IFQ244" s="49"/>
      <c r="IFR244" s="49"/>
      <c r="IFS244" s="99"/>
      <c r="IFT244" s="98"/>
      <c r="IFU244" s="49"/>
      <c r="IFV244" s="405"/>
      <c r="IFW244" s="405"/>
      <c r="IFX244" s="277"/>
      <c r="IFY244" s="277"/>
      <c r="IFZ244" s="277"/>
      <c r="IGA244" s="277"/>
      <c r="IGB244" s="277"/>
      <c r="IGC244" s="277"/>
      <c r="IGD244" s="277"/>
      <c r="IGE244" s="277"/>
      <c r="IGF244" s="402"/>
      <c r="IGG244" s="404"/>
      <c r="IGH244" s="49"/>
      <c r="IGI244" s="49"/>
      <c r="IGJ244" s="49"/>
      <c r="IGK244" s="99"/>
      <c r="IGL244" s="98"/>
      <c r="IGM244" s="49"/>
      <c r="IGN244" s="405"/>
      <c r="IGO244" s="405"/>
      <c r="IGP244" s="277"/>
      <c r="IGQ244" s="277"/>
      <c r="IGR244" s="277"/>
      <c r="IGS244" s="277"/>
      <c r="IGT244" s="277"/>
      <c r="IGU244" s="277"/>
      <c r="IGV244" s="277"/>
      <c r="IGW244" s="277"/>
      <c r="IGX244" s="402"/>
      <c r="IGY244" s="404"/>
      <c r="IGZ244" s="49"/>
      <c r="IHA244" s="49"/>
      <c r="IHB244" s="49"/>
      <c r="IHC244" s="99"/>
      <c r="IHD244" s="98"/>
      <c r="IHE244" s="49"/>
      <c r="IHF244" s="405"/>
      <c r="IHG244" s="405"/>
      <c r="IHH244" s="277"/>
      <c r="IHI244" s="277"/>
      <c r="IHJ244" s="277"/>
      <c r="IHK244" s="277"/>
      <c r="IHL244" s="277"/>
      <c r="IHM244" s="277"/>
      <c r="IHN244" s="277"/>
      <c r="IHO244" s="277"/>
      <c r="IHP244" s="402"/>
      <c r="IHQ244" s="404"/>
      <c r="IHR244" s="49"/>
      <c r="IHS244" s="49"/>
      <c r="IHT244" s="49"/>
      <c r="IHU244" s="99"/>
      <c r="IHV244" s="98"/>
      <c r="IHW244" s="49"/>
      <c r="IHX244" s="405"/>
      <c r="IHY244" s="405"/>
      <c r="IHZ244" s="277"/>
      <c r="IIA244" s="277"/>
      <c r="IIB244" s="277"/>
      <c r="IIC244" s="277"/>
      <c r="IID244" s="277"/>
      <c r="IIE244" s="277"/>
      <c r="IIF244" s="277"/>
      <c r="IIG244" s="277"/>
      <c r="IIH244" s="402"/>
      <c r="III244" s="404"/>
      <c r="IIJ244" s="49"/>
      <c r="IIK244" s="49"/>
      <c r="IIL244" s="49"/>
      <c r="IIM244" s="99"/>
      <c r="IIN244" s="98"/>
      <c r="IIO244" s="49"/>
      <c r="IIP244" s="405"/>
      <c r="IIQ244" s="405"/>
      <c r="IIR244" s="277"/>
      <c r="IIS244" s="277"/>
      <c r="IIT244" s="277"/>
      <c r="IIU244" s="277"/>
      <c r="IIV244" s="277"/>
      <c r="IIW244" s="277"/>
      <c r="IIX244" s="277"/>
      <c r="IIY244" s="277"/>
      <c r="IIZ244" s="402"/>
      <c r="IJA244" s="404"/>
      <c r="IJB244" s="49"/>
      <c r="IJC244" s="49"/>
      <c r="IJD244" s="49"/>
      <c r="IJE244" s="99"/>
      <c r="IJF244" s="98"/>
      <c r="IJG244" s="49"/>
      <c r="IJH244" s="405"/>
      <c r="IJI244" s="405"/>
      <c r="IJJ244" s="277"/>
      <c r="IJK244" s="277"/>
      <c r="IJL244" s="277"/>
      <c r="IJM244" s="277"/>
      <c r="IJN244" s="277"/>
      <c r="IJO244" s="277"/>
      <c r="IJP244" s="277"/>
      <c r="IJQ244" s="277"/>
      <c r="IJR244" s="402"/>
      <c r="IJS244" s="404"/>
      <c r="IJT244" s="49"/>
      <c r="IJU244" s="49"/>
      <c r="IJV244" s="49"/>
      <c r="IJW244" s="99"/>
      <c r="IJX244" s="98"/>
      <c r="IJY244" s="49"/>
      <c r="IJZ244" s="405"/>
      <c r="IKA244" s="405"/>
      <c r="IKB244" s="277"/>
      <c r="IKC244" s="277"/>
      <c r="IKD244" s="277"/>
      <c r="IKE244" s="277"/>
      <c r="IKF244" s="277"/>
      <c r="IKG244" s="277"/>
      <c r="IKH244" s="277"/>
      <c r="IKI244" s="277"/>
      <c r="IKJ244" s="402"/>
      <c r="IKK244" s="404"/>
      <c r="IKL244" s="49"/>
      <c r="IKM244" s="49"/>
      <c r="IKN244" s="49"/>
      <c r="IKO244" s="99"/>
      <c r="IKP244" s="98"/>
      <c r="IKQ244" s="49"/>
      <c r="IKR244" s="405"/>
      <c r="IKS244" s="405"/>
      <c r="IKT244" s="277"/>
      <c r="IKU244" s="277"/>
      <c r="IKV244" s="277"/>
      <c r="IKW244" s="277"/>
      <c r="IKX244" s="277"/>
      <c r="IKY244" s="277"/>
      <c r="IKZ244" s="277"/>
      <c r="ILA244" s="277"/>
      <c r="ILB244" s="402"/>
      <c r="ILC244" s="404"/>
      <c r="ILD244" s="49"/>
      <c r="ILE244" s="49"/>
      <c r="ILF244" s="49"/>
      <c r="ILG244" s="99"/>
      <c r="ILH244" s="98"/>
      <c r="ILI244" s="49"/>
      <c r="ILJ244" s="405"/>
      <c r="ILK244" s="405"/>
      <c r="ILL244" s="277"/>
      <c r="ILM244" s="277"/>
      <c r="ILN244" s="277"/>
      <c r="ILO244" s="277"/>
      <c r="ILP244" s="277"/>
      <c r="ILQ244" s="277"/>
      <c r="ILR244" s="277"/>
      <c r="ILS244" s="277"/>
      <c r="ILT244" s="402"/>
      <c r="ILU244" s="404"/>
      <c r="ILV244" s="49"/>
      <c r="ILW244" s="49"/>
      <c r="ILX244" s="49"/>
      <c r="ILY244" s="99"/>
      <c r="ILZ244" s="98"/>
      <c r="IMA244" s="49"/>
      <c r="IMB244" s="405"/>
      <c r="IMC244" s="405"/>
      <c r="IMD244" s="277"/>
      <c r="IME244" s="277"/>
      <c r="IMF244" s="277"/>
      <c r="IMG244" s="277"/>
      <c r="IMH244" s="277"/>
      <c r="IMI244" s="277"/>
      <c r="IMJ244" s="277"/>
      <c r="IMK244" s="277"/>
      <c r="IML244" s="402"/>
      <c r="IMM244" s="404"/>
      <c r="IMN244" s="49"/>
      <c r="IMO244" s="49"/>
      <c r="IMP244" s="49"/>
      <c r="IMQ244" s="99"/>
      <c r="IMR244" s="98"/>
      <c r="IMS244" s="49"/>
      <c r="IMT244" s="405"/>
      <c r="IMU244" s="405"/>
      <c r="IMV244" s="277"/>
      <c r="IMW244" s="277"/>
      <c r="IMX244" s="277"/>
      <c r="IMY244" s="277"/>
      <c r="IMZ244" s="277"/>
      <c r="INA244" s="277"/>
      <c r="INB244" s="277"/>
      <c r="INC244" s="277"/>
      <c r="IND244" s="402"/>
      <c r="INE244" s="404"/>
      <c r="INF244" s="49"/>
      <c r="ING244" s="49"/>
      <c r="INH244" s="49"/>
      <c r="INI244" s="99"/>
      <c r="INJ244" s="98"/>
      <c r="INK244" s="49"/>
      <c r="INL244" s="405"/>
      <c r="INM244" s="405"/>
      <c r="INN244" s="277"/>
      <c r="INO244" s="277"/>
      <c r="INP244" s="277"/>
      <c r="INQ244" s="277"/>
      <c r="INR244" s="277"/>
      <c r="INS244" s="277"/>
      <c r="INT244" s="277"/>
      <c r="INU244" s="277"/>
      <c r="INV244" s="402"/>
      <c r="INW244" s="404"/>
      <c r="INX244" s="49"/>
      <c r="INY244" s="49"/>
      <c r="INZ244" s="49"/>
      <c r="IOA244" s="99"/>
      <c r="IOB244" s="98"/>
      <c r="IOC244" s="49"/>
      <c r="IOD244" s="405"/>
      <c r="IOE244" s="405"/>
      <c r="IOF244" s="277"/>
      <c r="IOG244" s="277"/>
      <c r="IOH244" s="277"/>
      <c r="IOI244" s="277"/>
      <c r="IOJ244" s="277"/>
      <c r="IOK244" s="277"/>
      <c r="IOL244" s="277"/>
      <c r="IOM244" s="277"/>
      <c r="ION244" s="402"/>
      <c r="IOO244" s="404"/>
      <c r="IOP244" s="49"/>
      <c r="IOQ244" s="49"/>
      <c r="IOR244" s="49"/>
      <c r="IOS244" s="99"/>
      <c r="IOT244" s="98"/>
      <c r="IOU244" s="49"/>
      <c r="IOV244" s="405"/>
      <c r="IOW244" s="405"/>
      <c r="IOX244" s="277"/>
      <c r="IOY244" s="277"/>
      <c r="IOZ244" s="277"/>
      <c r="IPA244" s="277"/>
      <c r="IPB244" s="277"/>
      <c r="IPC244" s="277"/>
      <c r="IPD244" s="277"/>
      <c r="IPE244" s="277"/>
      <c r="IPF244" s="402"/>
      <c r="IPG244" s="404"/>
      <c r="IPH244" s="49"/>
      <c r="IPI244" s="49"/>
      <c r="IPJ244" s="49"/>
      <c r="IPK244" s="99"/>
      <c r="IPL244" s="98"/>
      <c r="IPM244" s="49"/>
      <c r="IPN244" s="405"/>
      <c r="IPO244" s="405"/>
      <c r="IPP244" s="277"/>
      <c r="IPQ244" s="277"/>
      <c r="IPR244" s="277"/>
      <c r="IPS244" s="277"/>
      <c r="IPT244" s="277"/>
      <c r="IPU244" s="277"/>
      <c r="IPV244" s="277"/>
      <c r="IPW244" s="277"/>
      <c r="IPX244" s="402"/>
      <c r="IPY244" s="404"/>
      <c r="IPZ244" s="49"/>
      <c r="IQA244" s="49"/>
      <c r="IQB244" s="49"/>
      <c r="IQC244" s="99"/>
      <c r="IQD244" s="98"/>
      <c r="IQE244" s="49"/>
      <c r="IQF244" s="405"/>
      <c r="IQG244" s="405"/>
      <c r="IQH244" s="277"/>
      <c r="IQI244" s="277"/>
      <c r="IQJ244" s="277"/>
      <c r="IQK244" s="277"/>
      <c r="IQL244" s="277"/>
      <c r="IQM244" s="277"/>
      <c r="IQN244" s="277"/>
      <c r="IQO244" s="277"/>
      <c r="IQP244" s="402"/>
      <c r="IQQ244" s="404"/>
      <c r="IQR244" s="49"/>
      <c r="IQS244" s="49"/>
      <c r="IQT244" s="49"/>
      <c r="IQU244" s="99"/>
      <c r="IQV244" s="98"/>
      <c r="IQW244" s="49"/>
      <c r="IQX244" s="405"/>
      <c r="IQY244" s="405"/>
      <c r="IQZ244" s="277"/>
      <c r="IRA244" s="277"/>
      <c r="IRB244" s="277"/>
      <c r="IRC244" s="277"/>
      <c r="IRD244" s="277"/>
      <c r="IRE244" s="277"/>
      <c r="IRF244" s="277"/>
      <c r="IRG244" s="277"/>
      <c r="IRH244" s="402"/>
      <c r="IRI244" s="404"/>
      <c r="IRJ244" s="49"/>
      <c r="IRK244" s="49"/>
      <c r="IRL244" s="49"/>
      <c r="IRM244" s="99"/>
      <c r="IRN244" s="98"/>
      <c r="IRO244" s="49"/>
      <c r="IRP244" s="405"/>
      <c r="IRQ244" s="405"/>
      <c r="IRR244" s="277"/>
      <c r="IRS244" s="277"/>
      <c r="IRT244" s="277"/>
      <c r="IRU244" s="277"/>
      <c r="IRV244" s="277"/>
      <c r="IRW244" s="277"/>
      <c r="IRX244" s="277"/>
      <c r="IRY244" s="277"/>
      <c r="IRZ244" s="402"/>
      <c r="ISA244" s="404"/>
      <c r="ISB244" s="49"/>
      <c r="ISC244" s="49"/>
      <c r="ISD244" s="49"/>
      <c r="ISE244" s="99"/>
      <c r="ISF244" s="98"/>
      <c r="ISG244" s="49"/>
      <c r="ISH244" s="405"/>
      <c r="ISI244" s="405"/>
      <c r="ISJ244" s="277"/>
      <c r="ISK244" s="277"/>
      <c r="ISL244" s="277"/>
      <c r="ISM244" s="277"/>
      <c r="ISN244" s="277"/>
      <c r="ISO244" s="277"/>
      <c r="ISP244" s="277"/>
      <c r="ISQ244" s="277"/>
      <c r="ISR244" s="402"/>
      <c r="ISS244" s="404"/>
      <c r="IST244" s="49"/>
      <c r="ISU244" s="49"/>
      <c r="ISV244" s="49"/>
      <c r="ISW244" s="99"/>
      <c r="ISX244" s="98"/>
      <c r="ISY244" s="49"/>
      <c r="ISZ244" s="405"/>
      <c r="ITA244" s="405"/>
      <c r="ITB244" s="277"/>
      <c r="ITC244" s="277"/>
      <c r="ITD244" s="277"/>
      <c r="ITE244" s="277"/>
      <c r="ITF244" s="277"/>
      <c r="ITG244" s="277"/>
      <c r="ITH244" s="277"/>
      <c r="ITI244" s="277"/>
      <c r="ITJ244" s="402"/>
      <c r="ITK244" s="404"/>
      <c r="ITL244" s="49"/>
      <c r="ITM244" s="49"/>
      <c r="ITN244" s="49"/>
      <c r="ITO244" s="99"/>
      <c r="ITP244" s="98"/>
      <c r="ITQ244" s="49"/>
      <c r="ITR244" s="405"/>
      <c r="ITS244" s="405"/>
      <c r="ITT244" s="277"/>
      <c r="ITU244" s="277"/>
      <c r="ITV244" s="277"/>
      <c r="ITW244" s="277"/>
      <c r="ITX244" s="277"/>
      <c r="ITY244" s="277"/>
      <c r="ITZ244" s="277"/>
      <c r="IUA244" s="277"/>
      <c r="IUB244" s="402"/>
      <c r="IUC244" s="404"/>
      <c r="IUD244" s="49"/>
      <c r="IUE244" s="49"/>
      <c r="IUF244" s="49"/>
      <c r="IUG244" s="99"/>
      <c r="IUH244" s="98"/>
      <c r="IUI244" s="49"/>
      <c r="IUJ244" s="405"/>
      <c r="IUK244" s="405"/>
      <c r="IUL244" s="277"/>
      <c r="IUM244" s="277"/>
      <c r="IUN244" s="277"/>
      <c r="IUO244" s="277"/>
      <c r="IUP244" s="277"/>
      <c r="IUQ244" s="277"/>
      <c r="IUR244" s="277"/>
      <c r="IUS244" s="277"/>
      <c r="IUT244" s="402"/>
      <c r="IUU244" s="404"/>
      <c r="IUV244" s="49"/>
      <c r="IUW244" s="49"/>
      <c r="IUX244" s="49"/>
      <c r="IUY244" s="99"/>
      <c r="IUZ244" s="98"/>
      <c r="IVA244" s="49"/>
      <c r="IVB244" s="405"/>
      <c r="IVC244" s="405"/>
      <c r="IVD244" s="277"/>
      <c r="IVE244" s="277"/>
      <c r="IVF244" s="277"/>
      <c r="IVG244" s="277"/>
      <c r="IVH244" s="277"/>
      <c r="IVI244" s="277"/>
      <c r="IVJ244" s="277"/>
      <c r="IVK244" s="277"/>
      <c r="IVL244" s="402"/>
      <c r="IVM244" s="404"/>
      <c r="IVN244" s="49"/>
      <c r="IVO244" s="49"/>
      <c r="IVP244" s="49"/>
      <c r="IVQ244" s="99"/>
      <c r="IVR244" s="98"/>
      <c r="IVS244" s="49"/>
      <c r="IVT244" s="405"/>
      <c r="IVU244" s="405"/>
      <c r="IVV244" s="277"/>
      <c r="IVW244" s="277"/>
      <c r="IVX244" s="277"/>
      <c r="IVY244" s="277"/>
      <c r="IVZ244" s="277"/>
      <c r="IWA244" s="277"/>
      <c r="IWB244" s="277"/>
      <c r="IWC244" s="277"/>
      <c r="IWD244" s="402"/>
      <c r="IWE244" s="404"/>
      <c r="IWF244" s="49"/>
      <c r="IWG244" s="49"/>
      <c r="IWH244" s="49"/>
      <c r="IWI244" s="99"/>
      <c r="IWJ244" s="98"/>
      <c r="IWK244" s="49"/>
      <c r="IWL244" s="405"/>
      <c r="IWM244" s="405"/>
      <c r="IWN244" s="277"/>
      <c r="IWO244" s="277"/>
      <c r="IWP244" s="277"/>
      <c r="IWQ244" s="277"/>
      <c r="IWR244" s="277"/>
      <c r="IWS244" s="277"/>
      <c r="IWT244" s="277"/>
      <c r="IWU244" s="277"/>
      <c r="IWV244" s="402"/>
      <c r="IWW244" s="404"/>
      <c r="IWX244" s="49"/>
      <c r="IWY244" s="49"/>
      <c r="IWZ244" s="49"/>
      <c r="IXA244" s="99"/>
      <c r="IXB244" s="98"/>
      <c r="IXC244" s="49"/>
      <c r="IXD244" s="405"/>
      <c r="IXE244" s="405"/>
      <c r="IXF244" s="277"/>
      <c r="IXG244" s="277"/>
      <c r="IXH244" s="277"/>
      <c r="IXI244" s="277"/>
      <c r="IXJ244" s="277"/>
      <c r="IXK244" s="277"/>
      <c r="IXL244" s="277"/>
      <c r="IXM244" s="277"/>
      <c r="IXN244" s="402"/>
      <c r="IXO244" s="404"/>
      <c r="IXP244" s="49"/>
      <c r="IXQ244" s="49"/>
      <c r="IXR244" s="49"/>
      <c r="IXS244" s="99"/>
      <c r="IXT244" s="98"/>
      <c r="IXU244" s="49"/>
      <c r="IXV244" s="405"/>
      <c r="IXW244" s="405"/>
      <c r="IXX244" s="277"/>
      <c r="IXY244" s="277"/>
      <c r="IXZ244" s="277"/>
      <c r="IYA244" s="277"/>
      <c r="IYB244" s="277"/>
      <c r="IYC244" s="277"/>
      <c r="IYD244" s="277"/>
      <c r="IYE244" s="277"/>
      <c r="IYF244" s="402"/>
      <c r="IYG244" s="404"/>
      <c r="IYH244" s="49"/>
      <c r="IYI244" s="49"/>
      <c r="IYJ244" s="49"/>
      <c r="IYK244" s="99"/>
      <c r="IYL244" s="98"/>
      <c r="IYM244" s="49"/>
      <c r="IYN244" s="405"/>
      <c r="IYO244" s="405"/>
      <c r="IYP244" s="277"/>
      <c r="IYQ244" s="277"/>
      <c r="IYR244" s="277"/>
      <c r="IYS244" s="277"/>
      <c r="IYT244" s="277"/>
      <c r="IYU244" s="277"/>
      <c r="IYV244" s="277"/>
      <c r="IYW244" s="277"/>
      <c r="IYX244" s="402"/>
      <c r="IYY244" s="404"/>
      <c r="IYZ244" s="49"/>
      <c r="IZA244" s="49"/>
      <c r="IZB244" s="49"/>
      <c r="IZC244" s="99"/>
      <c r="IZD244" s="98"/>
      <c r="IZE244" s="49"/>
      <c r="IZF244" s="405"/>
      <c r="IZG244" s="405"/>
      <c r="IZH244" s="277"/>
      <c r="IZI244" s="277"/>
      <c r="IZJ244" s="277"/>
      <c r="IZK244" s="277"/>
      <c r="IZL244" s="277"/>
      <c r="IZM244" s="277"/>
      <c r="IZN244" s="277"/>
      <c r="IZO244" s="277"/>
      <c r="IZP244" s="402"/>
      <c r="IZQ244" s="404"/>
      <c r="IZR244" s="49"/>
      <c r="IZS244" s="49"/>
      <c r="IZT244" s="49"/>
      <c r="IZU244" s="99"/>
      <c r="IZV244" s="98"/>
      <c r="IZW244" s="49"/>
      <c r="IZX244" s="405"/>
      <c r="IZY244" s="405"/>
      <c r="IZZ244" s="277"/>
      <c r="JAA244" s="277"/>
      <c r="JAB244" s="277"/>
      <c r="JAC244" s="277"/>
      <c r="JAD244" s="277"/>
      <c r="JAE244" s="277"/>
      <c r="JAF244" s="277"/>
      <c r="JAG244" s="277"/>
      <c r="JAH244" s="402"/>
      <c r="JAI244" s="404"/>
      <c r="JAJ244" s="49"/>
      <c r="JAK244" s="49"/>
      <c r="JAL244" s="49"/>
      <c r="JAM244" s="99"/>
      <c r="JAN244" s="98"/>
      <c r="JAO244" s="49"/>
      <c r="JAP244" s="405"/>
      <c r="JAQ244" s="405"/>
      <c r="JAR244" s="277"/>
      <c r="JAS244" s="277"/>
      <c r="JAT244" s="277"/>
      <c r="JAU244" s="277"/>
      <c r="JAV244" s="277"/>
      <c r="JAW244" s="277"/>
      <c r="JAX244" s="277"/>
      <c r="JAY244" s="277"/>
      <c r="JAZ244" s="402"/>
      <c r="JBA244" s="404"/>
      <c r="JBB244" s="49"/>
      <c r="JBC244" s="49"/>
      <c r="JBD244" s="49"/>
      <c r="JBE244" s="99"/>
      <c r="JBF244" s="98"/>
      <c r="JBG244" s="49"/>
      <c r="JBH244" s="405"/>
      <c r="JBI244" s="405"/>
      <c r="JBJ244" s="277"/>
      <c r="JBK244" s="277"/>
      <c r="JBL244" s="277"/>
      <c r="JBM244" s="277"/>
      <c r="JBN244" s="277"/>
      <c r="JBO244" s="277"/>
      <c r="JBP244" s="277"/>
      <c r="JBQ244" s="277"/>
      <c r="JBR244" s="402"/>
      <c r="JBS244" s="404"/>
      <c r="JBT244" s="49"/>
      <c r="JBU244" s="49"/>
      <c r="JBV244" s="49"/>
      <c r="JBW244" s="99"/>
      <c r="JBX244" s="98"/>
      <c r="JBY244" s="49"/>
      <c r="JBZ244" s="405"/>
      <c r="JCA244" s="405"/>
      <c r="JCB244" s="277"/>
      <c r="JCC244" s="277"/>
      <c r="JCD244" s="277"/>
      <c r="JCE244" s="277"/>
      <c r="JCF244" s="277"/>
      <c r="JCG244" s="277"/>
      <c r="JCH244" s="277"/>
      <c r="JCI244" s="277"/>
      <c r="JCJ244" s="402"/>
      <c r="JCK244" s="404"/>
      <c r="JCL244" s="49"/>
      <c r="JCM244" s="49"/>
      <c r="JCN244" s="49"/>
      <c r="JCO244" s="99"/>
      <c r="JCP244" s="98"/>
      <c r="JCQ244" s="49"/>
      <c r="JCR244" s="405"/>
      <c r="JCS244" s="405"/>
      <c r="JCT244" s="277"/>
      <c r="JCU244" s="277"/>
      <c r="JCV244" s="277"/>
      <c r="JCW244" s="277"/>
      <c r="JCX244" s="277"/>
      <c r="JCY244" s="277"/>
      <c r="JCZ244" s="277"/>
      <c r="JDA244" s="277"/>
      <c r="JDB244" s="402"/>
      <c r="JDC244" s="404"/>
      <c r="JDD244" s="49"/>
      <c r="JDE244" s="49"/>
      <c r="JDF244" s="49"/>
      <c r="JDG244" s="99"/>
      <c r="JDH244" s="98"/>
      <c r="JDI244" s="49"/>
      <c r="JDJ244" s="405"/>
      <c r="JDK244" s="405"/>
      <c r="JDL244" s="277"/>
      <c r="JDM244" s="277"/>
      <c r="JDN244" s="277"/>
      <c r="JDO244" s="277"/>
      <c r="JDP244" s="277"/>
      <c r="JDQ244" s="277"/>
      <c r="JDR244" s="277"/>
      <c r="JDS244" s="277"/>
      <c r="JDT244" s="402"/>
      <c r="JDU244" s="404"/>
      <c r="JDV244" s="49"/>
      <c r="JDW244" s="49"/>
      <c r="JDX244" s="49"/>
      <c r="JDY244" s="99"/>
      <c r="JDZ244" s="98"/>
      <c r="JEA244" s="49"/>
      <c r="JEB244" s="405"/>
      <c r="JEC244" s="405"/>
      <c r="JED244" s="277"/>
      <c r="JEE244" s="277"/>
      <c r="JEF244" s="277"/>
      <c r="JEG244" s="277"/>
      <c r="JEH244" s="277"/>
      <c r="JEI244" s="277"/>
      <c r="JEJ244" s="277"/>
      <c r="JEK244" s="277"/>
      <c r="JEL244" s="402"/>
      <c r="JEM244" s="404"/>
      <c r="JEN244" s="49"/>
      <c r="JEO244" s="49"/>
      <c r="JEP244" s="49"/>
      <c r="JEQ244" s="99"/>
      <c r="JER244" s="98"/>
      <c r="JES244" s="49"/>
      <c r="JET244" s="405"/>
      <c r="JEU244" s="405"/>
      <c r="JEV244" s="277"/>
      <c r="JEW244" s="277"/>
      <c r="JEX244" s="277"/>
      <c r="JEY244" s="277"/>
      <c r="JEZ244" s="277"/>
      <c r="JFA244" s="277"/>
      <c r="JFB244" s="277"/>
      <c r="JFC244" s="277"/>
      <c r="JFD244" s="402"/>
      <c r="JFE244" s="404"/>
      <c r="JFF244" s="49"/>
      <c r="JFG244" s="49"/>
      <c r="JFH244" s="49"/>
      <c r="JFI244" s="99"/>
      <c r="JFJ244" s="98"/>
      <c r="JFK244" s="49"/>
      <c r="JFL244" s="405"/>
      <c r="JFM244" s="405"/>
      <c r="JFN244" s="277"/>
      <c r="JFO244" s="277"/>
      <c r="JFP244" s="277"/>
      <c r="JFQ244" s="277"/>
      <c r="JFR244" s="277"/>
      <c r="JFS244" s="277"/>
      <c r="JFT244" s="277"/>
      <c r="JFU244" s="277"/>
      <c r="JFV244" s="402"/>
      <c r="JFW244" s="404"/>
      <c r="JFX244" s="49"/>
      <c r="JFY244" s="49"/>
      <c r="JFZ244" s="49"/>
      <c r="JGA244" s="99"/>
      <c r="JGB244" s="98"/>
      <c r="JGC244" s="49"/>
      <c r="JGD244" s="405"/>
      <c r="JGE244" s="405"/>
      <c r="JGF244" s="277"/>
      <c r="JGG244" s="277"/>
      <c r="JGH244" s="277"/>
      <c r="JGI244" s="277"/>
      <c r="JGJ244" s="277"/>
      <c r="JGK244" s="277"/>
      <c r="JGL244" s="277"/>
      <c r="JGM244" s="277"/>
      <c r="JGN244" s="402"/>
      <c r="JGO244" s="404"/>
      <c r="JGP244" s="49"/>
      <c r="JGQ244" s="49"/>
      <c r="JGR244" s="49"/>
      <c r="JGS244" s="99"/>
      <c r="JGT244" s="98"/>
      <c r="JGU244" s="49"/>
      <c r="JGV244" s="405"/>
      <c r="JGW244" s="405"/>
      <c r="JGX244" s="277"/>
      <c r="JGY244" s="277"/>
      <c r="JGZ244" s="277"/>
      <c r="JHA244" s="277"/>
      <c r="JHB244" s="277"/>
      <c r="JHC244" s="277"/>
      <c r="JHD244" s="277"/>
      <c r="JHE244" s="277"/>
      <c r="JHF244" s="402"/>
      <c r="JHG244" s="404"/>
      <c r="JHH244" s="49"/>
      <c r="JHI244" s="49"/>
      <c r="JHJ244" s="49"/>
      <c r="JHK244" s="99"/>
      <c r="JHL244" s="98"/>
      <c r="JHM244" s="49"/>
      <c r="JHN244" s="405"/>
      <c r="JHO244" s="405"/>
      <c r="JHP244" s="277"/>
      <c r="JHQ244" s="277"/>
      <c r="JHR244" s="277"/>
      <c r="JHS244" s="277"/>
      <c r="JHT244" s="277"/>
      <c r="JHU244" s="277"/>
      <c r="JHV244" s="277"/>
      <c r="JHW244" s="277"/>
      <c r="JHX244" s="402"/>
      <c r="JHY244" s="404"/>
      <c r="JHZ244" s="49"/>
      <c r="JIA244" s="49"/>
      <c r="JIB244" s="49"/>
      <c r="JIC244" s="99"/>
      <c r="JID244" s="98"/>
      <c r="JIE244" s="49"/>
      <c r="JIF244" s="405"/>
      <c r="JIG244" s="405"/>
      <c r="JIH244" s="277"/>
      <c r="JII244" s="277"/>
      <c r="JIJ244" s="277"/>
      <c r="JIK244" s="277"/>
      <c r="JIL244" s="277"/>
      <c r="JIM244" s="277"/>
      <c r="JIN244" s="277"/>
      <c r="JIO244" s="277"/>
      <c r="JIP244" s="402"/>
      <c r="JIQ244" s="404"/>
      <c r="JIR244" s="49"/>
      <c r="JIS244" s="49"/>
      <c r="JIT244" s="49"/>
      <c r="JIU244" s="99"/>
      <c r="JIV244" s="98"/>
      <c r="JIW244" s="49"/>
      <c r="JIX244" s="405"/>
      <c r="JIY244" s="405"/>
      <c r="JIZ244" s="277"/>
      <c r="JJA244" s="277"/>
      <c r="JJB244" s="277"/>
      <c r="JJC244" s="277"/>
      <c r="JJD244" s="277"/>
      <c r="JJE244" s="277"/>
      <c r="JJF244" s="277"/>
      <c r="JJG244" s="277"/>
      <c r="JJH244" s="402"/>
      <c r="JJI244" s="404"/>
      <c r="JJJ244" s="49"/>
      <c r="JJK244" s="49"/>
      <c r="JJL244" s="49"/>
      <c r="JJM244" s="99"/>
      <c r="JJN244" s="98"/>
      <c r="JJO244" s="49"/>
      <c r="JJP244" s="405"/>
      <c r="JJQ244" s="405"/>
      <c r="JJR244" s="277"/>
      <c r="JJS244" s="277"/>
      <c r="JJT244" s="277"/>
      <c r="JJU244" s="277"/>
      <c r="JJV244" s="277"/>
      <c r="JJW244" s="277"/>
      <c r="JJX244" s="277"/>
      <c r="JJY244" s="277"/>
      <c r="JJZ244" s="402"/>
      <c r="JKA244" s="404"/>
      <c r="JKB244" s="49"/>
      <c r="JKC244" s="49"/>
      <c r="JKD244" s="49"/>
      <c r="JKE244" s="99"/>
      <c r="JKF244" s="98"/>
      <c r="JKG244" s="49"/>
      <c r="JKH244" s="405"/>
      <c r="JKI244" s="405"/>
      <c r="JKJ244" s="277"/>
      <c r="JKK244" s="277"/>
      <c r="JKL244" s="277"/>
      <c r="JKM244" s="277"/>
      <c r="JKN244" s="277"/>
      <c r="JKO244" s="277"/>
      <c r="JKP244" s="277"/>
      <c r="JKQ244" s="277"/>
      <c r="JKR244" s="402"/>
      <c r="JKS244" s="404"/>
      <c r="JKT244" s="49"/>
      <c r="JKU244" s="49"/>
      <c r="JKV244" s="49"/>
      <c r="JKW244" s="99"/>
      <c r="JKX244" s="98"/>
      <c r="JKY244" s="49"/>
      <c r="JKZ244" s="405"/>
      <c r="JLA244" s="405"/>
      <c r="JLB244" s="277"/>
      <c r="JLC244" s="277"/>
      <c r="JLD244" s="277"/>
      <c r="JLE244" s="277"/>
      <c r="JLF244" s="277"/>
      <c r="JLG244" s="277"/>
      <c r="JLH244" s="277"/>
      <c r="JLI244" s="277"/>
      <c r="JLJ244" s="402"/>
      <c r="JLK244" s="404"/>
      <c r="JLL244" s="49"/>
      <c r="JLM244" s="49"/>
      <c r="JLN244" s="49"/>
      <c r="JLO244" s="99"/>
      <c r="JLP244" s="98"/>
      <c r="JLQ244" s="49"/>
      <c r="JLR244" s="405"/>
      <c r="JLS244" s="405"/>
      <c r="JLT244" s="277"/>
      <c r="JLU244" s="277"/>
      <c r="JLV244" s="277"/>
      <c r="JLW244" s="277"/>
      <c r="JLX244" s="277"/>
      <c r="JLY244" s="277"/>
      <c r="JLZ244" s="277"/>
      <c r="JMA244" s="277"/>
      <c r="JMB244" s="402"/>
      <c r="JMC244" s="404"/>
      <c r="JMD244" s="49"/>
      <c r="JME244" s="49"/>
      <c r="JMF244" s="49"/>
      <c r="JMG244" s="99"/>
      <c r="JMH244" s="98"/>
      <c r="JMI244" s="49"/>
      <c r="JMJ244" s="405"/>
      <c r="JMK244" s="405"/>
      <c r="JML244" s="277"/>
      <c r="JMM244" s="277"/>
      <c r="JMN244" s="277"/>
      <c r="JMO244" s="277"/>
      <c r="JMP244" s="277"/>
      <c r="JMQ244" s="277"/>
      <c r="JMR244" s="277"/>
      <c r="JMS244" s="277"/>
      <c r="JMT244" s="402"/>
      <c r="JMU244" s="404"/>
      <c r="JMV244" s="49"/>
      <c r="JMW244" s="49"/>
      <c r="JMX244" s="49"/>
      <c r="JMY244" s="99"/>
      <c r="JMZ244" s="98"/>
      <c r="JNA244" s="49"/>
      <c r="JNB244" s="405"/>
      <c r="JNC244" s="405"/>
      <c r="JND244" s="277"/>
      <c r="JNE244" s="277"/>
      <c r="JNF244" s="277"/>
      <c r="JNG244" s="277"/>
      <c r="JNH244" s="277"/>
      <c r="JNI244" s="277"/>
      <c r="JNJ244" s="277"/>
      <c r="JNK244" s="277"/>
      <c r="JNL244" s="402"/>
      <c r="JNM244" s="404"/>
      <c r="JNN244" s="49"/>
      <c r="JNO244" s="49"/>
      <c r="JNP244" s="49"/>
      <c r="JNQ244" s="99"/>
      <c r="JNR244" s="98"/>
      <c r="JNS244" s="49"/>
      <c r="JNT244" s="405"/>
      <c r="JNU244" s="405"/>
      <c r="JNV244" s="277"/>
      <c r="JNW244" s="277"/>
      <c r="JNX244" s="277"/>
      <c r="JNY244" s="277"/>
      <c r="JNZ244" s="277"/>
      <c r="JOA244" s="277"/>
      <c r="JOB244" s="277"/>
      <c r="JOC244" s="277"/>
      <c r="JOD244" s="402"/>
      <c r="JOE244" s="404"/>
      <c r="JOF244" s="49"/>
      <c r="JOG244" s="49"/>
      <c r="JOH244" s="49"/>
      <c r="JOI244" s="99"/>
      <c r="JOJ244" s="98"/>
      <c r="JOK244" s="49"/>
      <c r="JOL244" s="405"/>
      <c r="JOM244" s="405"/>
      <c r="JON244" s="277"/>
      <c r="JOO244" s="277"/>
      <c r="JOP244" s="277"/>
      <c r="JOQ244" s="277"/>
      <c r="JOR244" s="277"/>
      <c r="JOS244" s="277"/>
      <c r="JOT244" s="277"/>
      <c r="JOU244" s="277"/>
      <c r="JOV244" s="402"/>
      <c r="JOW244" s="404"/>
      <c r="JOX244" s="49"/>
      <c r="JOY244" s="49"/>
      <c r="JOZ244" s="49"/>
      <c r="JPA244" s="99"/>
      <c r="JPB244" s="98"/>
      <c r="JPC244" s="49"/>
      <c r="JPD244" s="405"/>
      <c r="JPE244" s="405"/>
      <c r="JPF244" s="277"/>
      <c r="JPG244" s="277"/>
      <c r="JPH244" s="277"/>
      <c r="JPI244" s="277"/>
      <c r="JPJ244" s="277"/>
      <c r="JPK244" s="277"/>
      <c r="JPL244" s="277"/>
      <c r="JPM244" s="277"/>
      <c r="JPN244" s="402"/>
      <c r="JPO244" s="404"/>
      <c r="JPP244" s="49"/>
      <c r="JPQ244" s="49"/>
      <c r="JPR244" s="49"/>
      <c r="JPS244" s="99"/>
      <c r="JPT244" s="98"/>
      <c r="JPU244" s="49"/>
      <c r="JPV244" s="405"/>
      <c r="JPW244" s="405"/>
      <c r="JPX244" s="277"/>
      <c r="JPY244" s="277"/>
      <c r="JPZ244" s="277"/>
      <c r="JQA244" s="277"/>
      <c r="JQB244" s="277"/>
      <c r="JQC244" s="277"/>
      <c r="JQD244" s="277"/>
      <c r="JQE244" s="277"/>
      <c r="JQF244" s="402"/>
      <c r="JQG244" s="404"/>
      <c r="JQH244" s="49"/>
      <c r="JQI244" s="49"/>
      <c r="JQJ244" s="49"/>
      <c r="JQK244" s="99"/>
      <c r="JQL244" s="98"/>
      <c r="JQM244" s="49"/>
      <c r="JQN244" s="405"/>
      <c r="JQO244" s="405"/>
      <c r="JQP244" s="277"/>
      <c r="JQQ244" s="277"/>
      <c r="JQR244" s="277"/>
      <c r="JQS244" s="277"/>
      <c r="JQT244" s="277"/>
      <c r="JQU244" s="277"/>
      <c r="JQV244" s="277"/>
      <c r="JQW244" s="277"/>
      <c r="JQX244" s="402"/>
      <c r="JQY244" s="404"/>
      <c r="JQZ244" s="49"/>
      <c r="JRA244" s="49"/>
      <c r="JRB244" s="49"/>
      <c r="JRC244" s="99"/>
      <c r="JRD244" s="98"/>
      <c r="JRE244" s="49"/>
      <c r="JRF244" s="405"/>
      <c r="JRG244" s="405"/>
      <c r="JRH244" s="277"/>
      <c r="JRI244" s="277"/>
      <c r="JRJ244" s="277"/>
      <c r="JRK244" s="277"/>
      <c r="JRL244" s="277"/>
      <c r="JRM244" s="277"/>
      <c r="JRN244" s="277"/>
      <c r="JRO244" s="277"/>
      <c r="JRP244" s="402"/>
      <c r="JRQ244" s="404"/>
      <c r="JRR244" s="49"/>
      <c r="JRS244" s="49"/>
      <c r="JRT244" s="49"/>
      <c r="JRU244" s="99"/>
      <c r="JRV244" s="98"/>
      <c r="JRW244" s="49"/>
      <c r="JRX244" s="405"/>
      <c r="JRY244" s="405"/>
      <c r="JRZ244" s="277"/>
      <c r="JSA244" s="277"/>
      <c r="JSB244" s="277"/>
      <c r="JSC244" s="277"/>
      <c r="JSD244" s="277"/>
      <c r="JSE244" s="277"/>
      <c r="JSF244" s="277"/>
      <c r="JSG244" s="277"/>
      <c r="JSH244" s="402"/>
      <c r="JSI244" s="404"/>
      <c r="JSJ244" s="49"/>
      <c r="JSK244" s="49"/>
      <c r="JSL244" s="49"/>
      <c r="JSM244" s="99"/>
      <c r="JSN244" s="98"/>
      <c r="JSO244" s="49"/>
      <c r="JSP244" s="405"/>
      <c r="JSQ244" s="405"/>
      <c r="JSR244" s="277"/>
      <c r="JSS244" s="277"/>
      <c r="JST244" s="277"/>
      <c r="JSU244" s="277"/>
      <c r="JSV244" s="277"/>
      <c r="JSW244" s="277"/>
      <c r="JSX244" s="277"/>
      <c r="JSY244" s="277"/>
      <c r="JSZ244" s="402"/>
      <c r="JTA244" s="404"/>
      <c r="JTB244" s="49"/>
      <c r="JTC244" s="49"/>
      <c r="JTD244" s="49"/>
      <c r="JTE244" s="99"/>
      <c r="JTF244" s="98"/>
      <c r="JTG244" s="49"/>
      <c r="JTH244" s="405"/>
      <c r="JTI244" s="405"/>
      <c r="JTJ244" s="277"/>
      <c r="JTK244" s="277"/>
      <c r="JTL244" s="277"/>
      <c r="JTM244" s="277"/>
      <c r="JTN244" s="277"/>
      <c r="JTO244" s="277"/>
      <c r="JTP244" s="277"/>
      <c r="JTQ244" s="277"/>
      <c r="JTR244" s="402"/>
      <c r="JTS244" s="404"/>
      <c r="JTT244" s="49"/>
      <c r="JTU244" s="49"/>
      <c r="JTV244" s="49"/>
      <c r="JTW244" s="99"/>
      <c r="JTX244" s="98"/>
      <c r="JTY244" s="49"/>
      <c r="JTZ244" s="405"/>
      <c r="JUA244" s="405"/>
      <c r="JUB244" s="277"/>
      <c r="JUC244" s="277"/>
      <c r="JUD244" s="277"/>
      <c r="JUE244" s="277"/>
      <c r="JUF244" s="277"/>
      <c r="JUG244" s="277"/>
      <c r="JUH244" s="277"/>
      <c r="JUI244" s="277"/>
      <c r="JUJ244" s="402"/>
      <c r="JUK244" s="404"/>
      <c r="JUL244" s="49"/>
      <c r="JUM244" s="49"/>
      <c r="JUN244" s="49"/>
      <c r="JUO244" s="99"/>
      <c r="JUP244" s="98"/>
      <c r="JUQ244" s="49"/>
      <c r="JUR244" s="405"/>
      <c r="JUS244" s="405"/>
      <c r="JUT244" s="277"/>
      <c r="JUU244" s="277"/>
      <c r="JUV244" s="277"/>
      <c r="JUW244" s="277"/>
      <c r="JUX244" s="277"/>
      <c r="JUY244" s="277"/>
      <c r="JUZ244" s="277"/>
      <c r="JVA244" s="277"/>
      <c r="JVB244" s="402"/>
      <c r="JVC244" s="404"/>
      <c r="JVD244" s="49"/>
      <c r="JVE244" s="49"/>
      <c r="JVF244" s="49"/>
      <c r="JVG244" s="99"/>
      <c r="JVH244" s="98"/>
      <c r="JVI244" s="49"/>
      <c r="JVJ244" s="405"/>
      <c r="JVK244" s="405"/>
      <c r="JVL244" s="277"/>
      <c r="JVM244" s="277"/>
      <c r="JVN244" s="277"/>
      <c r="JVO244" s="277"/>
      <c r="JVP244" s="277"/>
      <c r="JVQ244" s="277"/>
      <c r="JVR244" s="277"/>
      <c r="JVS244" s="277"/>
      <c r="JVT244" s="402"/>
      <c r="JVU244" s="404"/>
      <c r="JVV244" s="49"/>
      <c r="JVW244" s="49"/>
      <c r="JVX244" s="49"/>
      <c r="JVY244" s="99"/>
      <c r="JVZ244" s="98"/>
      <c r="JWA244" s="49"/>
      <c r="JWB244" s="405"/>
      <c r="JWC244" s="405"/>
      <c r="JWD244" s="277"/>
      <c r="JWE244" s="277"/>
      <c r="JWF244" s="277"/>
      <c r="JWG244" s="277"/>
      <c r="JWH244" s="277"/>
      <c r="JWI244" s="277"/>
      <c r="JWJ244" s="277"/>
      <c r="JWK244" s="277"/>
      <c r="JWL244" s="402"/>
      <c r="JWM244" s="404"/>
      <c r="JWN244" s="49"/>
      <c r="JWO244" s="49"/>
      <c r="JWP244" s="49"/>
      <c r="JWQ244" s="99"/>
      <c r="JWR244" s="98"/>
      <c r="JWS244" s="49"/>
      <c r="JWT244" s="405"/>
      <c r="JWU244" s="405"/>
      <c r="JWV244" s="277"/>
      <c r="JWW244" s="277"/>
      <c r="JWX244" s="277"/>
      <c r="JWY244" s="277"/>
      <c r="JWZ244" s="277"/>
      <c r="JXA244" s="277"/>
      <c r="JXB244" s="277"/>
      <c r="JXC244" s="277"/>
      <c r="JXD244" s="402"/>
      <c r="JXE244" s="404"/>
      <c r="JXF244" s="49"/>
      <c r="JXG244" s="49"/>
      <c r="JXH244" s="49"/>
      <c r="JXI244" s="99"/>
      <c r="JXJ244" s="98"/>
      <c r="JXK244" s="49"/>
      <c r="JXL244" s="405"/>
      <c r="JXM244" s="405"/>
      <c r="JXN244" s="277"/>
      <c r="JXO244" s="277"/>
      <c r="JXP244" s="277"/>
      <c r="JXQ244" s="277"/>
      <c r="JXR244" s="277"/>
      <c r="JXS244" s="277"/>
      <c r="JXT244" s="277"/>
      <c r="JXU244" s="277"/>
      <c r="JXV244" s="402"/>
      <c r="JXW244" s="404"/>
      <c r="JXX244" s="49"/>
      <c r="JXY244" s="49"/>
      <c r="JXZ244" s="49"/>
      <c r="JYA244" s="99"/>
      <c r="JYB244" s="98"/>
      <c r="JYC244" s="49"/>
      <c r="JYD244" s="405"/>
      <c r="JYE244" s="405"/>
      <c r="JYF244" s="277"/>
      <c r="JYG244" s="277"/>
      <c r="JYH244" s="277"/>
      <c r="JYI244" s="277"/>
      <c r="JYJ244" s="277"/>
      <c r="JYK244" s="277"/>
      <c r="JYL244" s="277"/>
      <c r="JYM244" s="277"/>
      <c r="JYN244" s="402"/>
      <c r="JYO244" s="404"/>
      <c r="JYP244" s="49"/>
      <c r="JYQ244" s="49"/>
      <c r="JYR244" s="49"/>
      <c r="JYS244" s="99"/>
      <c r="JYT244" s="98"/>
      <c r="JYU244" s="49"/>
      <c r="JYV244" s="405"/>
      <c r="JYW244" s="405"/>
      <c r="JYX244" s="277"/>
      <c r="JYY244" s="277"/>
      <c r="JYZ244" s="277"/>
      <c r="JZA244" s="277"/>
      <c r="JZB244" s="277"/>
      <c r="JZC244" s="277"/>
      <c r="JZD244" s="277"/>
      <c r="JZE244" s="277"/>
      <c r="JZF244" s="402"/>
      <c r="JZG244" s="404"/>
      <c r="JZH244" s="49"/>
      <c r="JZI244" s="49"/>
      <c r="JZJ244" s="49"/>
      <c r="JZK244" s="99"/>
      <c r="JZL244" s="98"/>
      <c r="JZM244" s="49"/>
      <c r="JZN244" s="405"/>
      <c r="JZO244" s="405"/>
      <c r="JZP244" s="277"/>
      <c r="JZQ244" s="277"/>
      <c r="JZR244" s="277"/>
      <c r="JZS244" s="277"/>
      <c r="JZT244" s="277"/>
      <c r="JZU244" s="277"/>
      <c r="JZV244" s="277"/>
      <c r="JZW244" s="277"/>
      <c r="JZX244" s="402"/>
      <c r="JZY244" s="404"/>
      <c r="JZZ244" s="49"/>
      <c r="KAA244" s="49"/>
      <c r="KAB244" s="49"/>
      <c r="KAC244" s="99"/>
      <c r="KAD244" s="98"/>
      <c r="KAE244" s="49"/>
      <c r="KAF244" s="405"/>
      <c r="KAG244" s="405"/>
      <c r="KAH244" s="277"/>
      <c r="KAI244" s="277"/>
      <c r="KAJ244" s="277"/>
      <c r="KAK244" s="277"/>
      <c r="KAL244" s="277"/>
      <c r="KAM244" s="277"/>
      <c r="KAN244" s="277"/>
      <c r="KAO244" s="277"/>
      <c r="KAP244" s="402"/>
      <c r="KAQ244" s="404"/>
      <c r="KAR244" s="49"/>
      <c r="KAS244" s="49"/>
      <c r="KAT244" s="49"/>
      <c r="KAU244" s="99"/>
      <c r="KAV244" s="98"/>
      <c r="KAW244" s="49"/>
      <c r="KAX244" s="405"/>
      <c r="KAY244" s="405"/>
      <c r="KAZ244" s="277"/>
      <c r="KBA244" s="277"/>
      <c r="KBB244" s="277"/>
      <c r="KBC244" s="277"/>
      <c r="KBD244" s="277"/>
      <c r="KBE244" s="277"/>
      <c r="KBF244" s="277"/>
      <c r="KBG244" s="277"/>
      <c r="KBH244" s="402"/>
      <c r="KBI244" s="404"/>
      <c r="KBJ244" s="49"/>
      <c r="KBK244" s="49"/>
      <c r="KBL244" s="49"/>
      <c r="KBM244" s="99"/>
      <c r="KBN244" s="98"/>
      <c r="KBO244" s="49"/>
      <c r="KBP244" s="405"/>
      <c r="KBQ244" s="405"/>
      <c r="KBR244" s="277"/>
      <c r="KBS244" s="277"/>
      <c r="KBT244" s="277"/>
      <c r="KBU244" s="277"/>
      <c r="KBV244" s="277"/>
      <c r="KBW244" s="277"/>
      <c r="KBX244" s="277"/>
      <c r="KBY244" s="277"/>
      <c r="KBZ244" s="402"/>
      <c r="KCA244" s="404"/>
      <c r="KCB244" s="49"/>
      <c r="KCC244" s="49"/>
      <c r="KCD244" s="49"/>
      <c r="KCE244" s="99"/>
      <c r="KCF244" s="98"/>
      <c r="KCG244" s="49"/>
      <c r="KCH244" s="405"/>
      <c r="KCI244" s="405"/>
      <c r="KCJ244" s="277"/>
      <c r="KCK244" s="277"/>
      <c r="KCL244" s="277"/>
      <c r="KCM244" s="277"/>
      <c r="KCN244" s="277"/>
      <c r="KCO244" s="277"/>
      <c r="KCP244" s="277"/>
      <c r="KCQ244" s="277"/>
      <c r="KCR244" s="402"/>
      <c r="KCS244" s="404"/>
      <c r="KCT244" s="49"/>
      <c r="KCU244" s="49"/>
      <c r="KCV244" s="49"/>
      <c r="KCW244" s="99"/>
      <c r="KCX244" s="98"/>
      <c r="KCY244" s="49"/>
      <c r="KCZ244" s="405"/>
      <c r="KDA244" s="405"/>
      <c r="KDB244" s="277"/>
      <c r="KDC244" s="277"/>
      <c r="KDD244" s="277"/>
      <c r="KDE244" s="277"/>
      <c r="KDF244" s="277"/>
      <c r="KDG244" s="277"/>
      <c r="KDH244" s="277"/>
      <c r="KDI244" s="277"/>
      <c r="KDJ244" s="402"/>
      <c r="KDK244" s="404"/>
      <c r="KDL244" s="49"/>
      <c r="KDM244" s="49"/>
      <c r="KDN244" s="49"/>
      <c r="KDO244" s="99"/>
      <c r="KDP244" s="98"/>
      <c r="KDQ244" s="49"/>
      <c r="KDR244" s="405"/>
      <c r="KDS244" s="405"/>
      <c r="KDT244" s="277"/>
      <c r="KDU244" s="277"/>
      <c r="KDV244" s="277"/>
      <c r="KDW244" s="277"/>
      <c r="KDX244" s="277"/>
      <c r="KDY244" s="277"/>
      <c r="KDZ244" s="277"/>
      <c r="KEA244" s="277"/>
      <c r="KEB244" s="402"/>
      <c r="KEC244" s="404"/>
      <c r="KED244" s="49"/>
      <c r="KEE244" s="49"/>
      <c r="KEF244" s="49"/>
      <c r="KEG244" s="99"/>
      <c r="KEH244" s="98"/>
      <c r="KEI244" s="49"/>
      <c r="KEJ244" s="405"/>
      <c r="KEK244" s="405"/>
      <c r="KEL244" s="277"/>
      <c r="KEM244" s="277"/>
      <c r="KEN244" s="277"/>
      <c r="KEO244" s="277"/>
      <c r="KEP244" s="277"/>
      <c r="KEQ244" s="277"/>
      <c r="KER244" s="277"/>
      <c r="KES244" s="277"/>
      <c r="KET244" s="402"/>
      <c r="KEU244" s="404"/>
      <c r="KEV244" s="49"/>
      <c r="KEW244" s="49"/>
      <c r="KEX244" s="49"/>
      <c r="KEY244" s="99"/>
      <c r="KEZ244" s="98"/>
      <c r="KFA244" s="49"/>
      <c r="KFB244" s="405"/>
      <c r="KFC244" s="405"/>
      <c r="KFD244" s="277"/>
      <c r="KFE244" s="277"/>
      <c r="KFF244" s="277"/>
      <c r="KFG244" s="277"/>
      <c r="KFH244" s="277"/>
      <c r="KFI244" s="277"/>
      <c r="KFJ244" s="277"/>
      <c r="KFK244" s="277"/>
      <c r="KFL244" s="402"/>
      <c r="KFM244" s="404"/>
      <c r="KFN244" s="49"/>
      <c r="KFO244" s="49"/>
      <c r="KFP244" s="49"/>
      <c r="KFQ244" s="99"/>
      <c r="KFR244" s="98"/>
      <c r="KFS244" s="49"/>
      <c r="KFT244" s="405"/>
      <c r="KFU244" s="405"/>
      <c r="KFV244" s="277"/>
      <c r="KFW244" s="277"/>
      <c r="KFX244" s="277"/>
      <c r="KFY244" s="277"/>
      <c r="KFZ244" s="277"/>
      <c r="KGA244" s="277"/>
      <c r="KGB244" s="277"/>
      <c r="KGC244" s="277"/>
      <c r="KGD244" s="402"/>
      <c r="KGE244" s="404"/>
      <c r="KGF244" s="49"/>
      <c r="KGG244" s="49"/>
      <c r="KGH244" s="49"/>
      <c r="KGI244" s="99"/>
      <c r="KGJ244" s="98"/>
      <c r="KGK244" s="49"/>
      <c r="KGL244" s="405"/>
      <c r="KGM244" s="405"/>
      <c r="KGN244" s="277"/>
      <c r="KGO244" s="277"/>
      <c r="KGP244" s="277"/>
      <c r="KGQ244" s="277"/>
      <c r="KGR244" s="277"/>
      <c r="KGS244" s="277"/>
      <c r="KGT244" s="277"/>
      <c r="KGU244" s="277"/>
      <c r="KGV244" s="402"/>
      <c r="KGW244" s="404"/>
      <c r="KGX244" s="49"/>
      <c r="KGY244" s="49"/>
      <c r="KGZ244" s="49"/>
      <c r="KHA244" s="99"/>
      <c r="KHB244" s="98"/>
      <c r="KHC244" s="49"/>
      <c r="KHD244" s="405"/>
      <c r="KHE244" s="405"/>
      <c r="KHF244" s="277"/>
      <c r="KHG244" s="277"/>
      <c r="KHH244" s="277"/>
      <c r="KHI244" s="277"/>
      <c r="KHJ244" s="277"/>
      <c r="KHK244" s="277"/>
      <c r="KHL244" s="277"/>
      <c r="KHM244" s="277"/>
      <c r="KHN244" s="402"/>
      <c r="KHO244" s="404"/>
      <c r="KHP244" s="49"/>
      <c r="KHQ244" s="49"/>
      <c r="KHR244" s="49"/>
      <c r="KHS244" s="99"/>
      <c r="KHT244" s="98"/>
      <c r="KHU244" s="49"/>
      <c r="KHV244" s="405"/>
      <c r="KHW244" s="405"/>
      <c r="KHX244" s="277"/>
      <c r="KHY244" s="277"/>
      <c r="KHZ244" s="277"/>
      <c r="KIA244" s="277"/>
      <c r="KIB244" s="277"/>
      <c r="KIC244" s="277"/>
      <c r="KID244" s="277"/>
      <c r="KIE244" s="277"/>
      <c r="KIF244" s="402"/>
      <c r="KIG244" s="404"/>
      <c r="KIH244" s="49"/>
      <c r="KII244" s="49"/>
      <c r="KIJ244" s="49"/>
      <c r="KIK244" s="99"/>
      <c r="KIL244" s="98"/>
      <c r="KIM244" s="49"/>
      <c r="KIN244" s="405"/>
      <c r="KIO244" s="405"/>
      <c r="KIP244" s="277"/>
      <c r="KIQ244" s="277"/>
      <c r="KIR244" s="277"/>
      <c r="KIS244" s="277"/>
      <c r="KIT244" s="277"/>
      <c r="KIU244" s="277"/>
      <c r="KIV244" s="277"/>
      <c r="KIW244" s="277"/>
      <c r="KIX244" s="402"/>
      <c r="KIY244" s="404"/>
      <c r="KIZ244" s="49"/>
      <c r="KJA244" s="49"/>
      <c r="KJB244" s="49"/>
      <c r="KJC244" s="99"/>
      <c r="KJD244" s="98"/>
      <c r="KJE244" s="49"/>
      <c r="KJF244" s="405"/>
      <c r="KJG244" s="405"/>
      <c r="KJH244" s="277"/>
      <c r="KJI244" s="277"/>
      <c r="KJJ244" s="277"/>
      <c r="KJK244" s="277"/>
      <c r="KJL244" s="277"/>
      <c r="KJM244" s="277"/>
      <c r="KJN244" s="277"/>
      <c r="KJO244" s="277"/>
      <c r="KJP244" s="402"/>
      <c r="KJQ244" s="404"/>
      <c r="KJR244" s="49"/>
      <c r="KJS244" s="49"/>
      <c r="KJT244" s="49"/>
      <c r="KJU244" s="99"/>
      <c r="KJV244" s="98"/>
      <c r="KJW244" s="49"/>
      <c r="KJX244" s="405"/>
      <c r="KJY244" s="405"/>
      <c r="KJZ244" s="277"/>
      <c r="KKA244" s="277"/>
      <c r="KKB244" s="277"/>
      <c r="KKC244" s="277"/>
      <c r="KKD244" s="277"/>
      <c r="KKE244" s="277"/>
      <c r="KKF244" s="277"/>
      <c r="KKG244" s="277"/>
      <c r="KKH244" s="402"/>
      <c r="KKI244" s="404"/>
      <c r="KKJ244" s="49"/>
      <c r="KKK244" s="49"/>
      <c r="KKL244" s="49"/>
      <c r="KKM244" s="99"/>
      <c r="KKN244" s="98"/>
      <c r="KKO244" s="49"/>
      <c r="KKP244" s="405"/>
      <c r="KKQ244" s="405"/>
      <c r="KKR244" s="277"/>
      <c r="KKS244" s="277"/>
      <c r="KKT244" s="277"/>
      <c r="KKU244" s="277"/>
      <c r="KKV244" s="277"/>
      <c r="KKW244" s="277"/>
      <c r="KKX244" s="277"/>
      <c r="KKY244" s="277"/>
      <c r="KKZ244" s="402"/>
      <c r="KLA244" s="404"/>
      <c r="KLB244" s="49"/>
      <c r="KLC244" s="49"/>
      <c r="KLD244" s="49"/>
      <c r="KLE244" s="99"/>
      <c r="KLF244" s="98"/>
      <c r="KLG244" s="49"/>
      <c r="KLH244" s="405"/>
      <c r="KLI244" s="405"/>
      <c r="KLJ244" s="277"/>
      <c r="KLK244" s="277"/>
      <c r="KLL244" s="277"/>
      <c r="KLM244" s="277"/>
      <c r="KLN244" s="277"/>
      <c r="KLO244" s="277"/>
      <c r="KLP244" s="277"/>
      <c r="KLQ244" s="277"/>
      <c r="KLR244" s="402"/>
      <c r="KLS244" s="404"/>
      <c r="KLT244" s="49"/>
      <c r="KLU244" s="49"/>
      <c r="KLV244" s="49"/>
      <c r="KLW244" s="99"/>
      <c r="KLX244" s="98"/>
      <c r="KLY244" s="49"/>
      <c r="KLZ244" s="405"/>
      <c r="KMA244" s="405"/>
      <c r="KMB244" s="277"/>
      <c r="KMC244" s="277"/>
      <c r="KMD244" s="277"/>
      <c r="KME244" s="277"/>
      <c r="KMF244" s="277"/>
      <c r="KMG244" s="277"/>
      <c r="KMH244" s="277"/>
      <c r="KMI244" s="277"/>
      <c r="KMJ244" s="402"/>
      <c r="KMK244" s="404"/>
      <c r="KML244" s="49"/>
      <c r="KMM244" s="49"/>
      <c r="KMN244" s="49"/>
      <c r="KMO244" s="99"/>
      <c r="KMP244" s="98"/>
      <c r="KMQ244" s="49"/>
      <c r="KMR244" s="405"/>
      <c r="KMS244" s="405"/>
      <c r="KMT244" s="277"/>
      <c r="KMU244" s="277"/>
      <c r="KMV244" s="277"/>
      <c r="KMW244" s="277"/>
      <c r="KMX244" s="277"/>
      <c r="KMY244" s="277"/>
      <c r="KMZ244" s="277"/>
      <c r="KNA244" s="277"/>
      <c r="KNB244" s="402"/>
      <c r="KNC244" s="404"/>
      <c r="KND244" s="49"/>
      <c r="KNE244" s="49"/>
      <c r="KNF244" s="49"/>
      <c r="KNG244" s="99"/>
      <c r="KNH244" s="98"/>
      <c r="KNI244" s="49"/>
      <c r="KNJ244" s="405"/>
      <c r="KNK244" s="405"/>
      <c r="KNL244" s="277"/>
      <c r="KNM244" s="277"/>
      <c r="KNN244" s="277"/>
      <c r="KNO244" s="277"/>
      <c r="KNP244" s="277"/>
      <c r="KNQ244" s="277"/>
      <c r="KNR244" s="277"/>
      <c r="KNS244" s="277"/>
      <c r="KNT244" s="402"/>
      <c r="KNU244" s="404"/>
      <c r="KNV244" s="49"/>
      <c r="KNW244" s="49"/>
      <c r="KNX244" s="49"/>
      <c r="KNY244" s="99"/>
      <c r="KNZ244" s="98"/>
      <c r="KOA244" s="49"/>
      <c r="KOB244" s="405"/>
      <c r="KOC244" s="405"/>
      <c r="KOD244" s="277"/>
      <c r="KOE244" s="277"/>
      <c r="KOF244" s="277"/>
      <c r="KOG244" s="277"/>
      <c r="KOH244" s="277"/>
      <c r="KOI244" s="277"/>
      <c r="KOJ244" s="277"/>
      <c r="KOK244" s="277"/>
      <c r="KOL244" s="402"/>
      <c r="KOM244" s="404"/>
      <c r="KON244" s="49"/>
      <c r="KOO244" s="49"/>
      <c r="KOP244" s="49"/>
      <c r="KOQ244" s="99"/>
      <c r="KOR244" s="98"/>
      <c r="KOS244" s="49"/>
      <c r="KOT244" s="405"/>
      <c r="KOU244" s="405"/>
      <c r="KOV244" s="277"/>
      <c r="KOW244" s="277"/>
      <c r="KOX244" s="277"/>
      <c r="KOY244" s="277"/>
      <c r="KOZ244" s="277"/>
      <c r="KPA244" s="277"/>
      <c r="KPB244" s="277"/>
      <c r="KPC244" s="277"/>
      <c r="KPD244" s="402"/>
      <c r="KPE244" s="404"/>
      <c r="KPF244" s="49"/>
      <c r="KPG244" s="49"/>
      <c r="KPH244" s="49"/>
      <c r="KPI244" s="99"/>
      <c r="KPJ244" s="98"/>
      <c r="KPK244" s="49"/>
      <c r="KPL244" s="405"/>
      <c r="KPM244" s="405"/>
      <c r="KPN244" s="277"/>
      <c r="KPO244" s="277"/>
      <c r="KPP244" s="277"/>
      <c r="KPQ244" s="277"/>
      <c r="KPR244" s="277"/>
      <c r="KPS244" s="277"/>
      <c r="KPT244" s="277"/>
      <c r="KPU244" s="277"/>
      <c r="KPV244" s="402"/>
      <c r="KPW244" s="404"/>
      <c r="KPX244" s="49"/>
      <c r="KPY244" s="49"/>
      <c r="KPZ244" s="49"/>
      <c r="KQA244" s="99"/>
      <c r="KQB244" s="98"/>
      <c r="KQC244" s="49"/>
      <c r="KQD244" s="405"/>
      <c r="KQE244" s="405"/>
      <c r="KQF244" s="277"/>
      <c r="KQG244" s="277"/>
      <c r="KQH244" s="277"/>
      <c r="KQI244" s="277"/>
      <c r="KQJ244" s="277"/>
      <c r="KQK244" s="277"/>
      <c r="KQL244" s="277"/>
      <c r="KQM244" s="277"/>
      <c r="KQN244" s="402"/>
      <c r="KQO244" s="404"/>
      <c r="KQP244" s="49"/>
      <c r="KQQ244" s="49"/>
      <c r="KQR244" s="49"/>
      <c r="KQS244" s="99"/>
      <c r="KQT244" s="98"/>
      <c r="KQU244" s="49"/>
      <c r="KQV244" s="405"/>
      <c r="KQW244" s="405"/>
      <c r="KQX244" s="277"/>
      <c r="KQY244" s="277"/>
      <c r="KQZ244" s="277"/>
      <c r="KRA244" s="277"/>
      <c r="KRB244" s="277"/>
      <c r="KRC244" s="277"/>
      <c r="KRD244" s="277"/>
      <c r="KRE244" s="277"/>
      <c r="KRF244" s="402"/>
      <c r="KRG244" s="404"/>
      <c r="KRH244" s="49"/>
      <c r="KRI244" s="49"/>
      <c r="KRJ244" s="49"/>
      <c r="KRK244" s="99"/>
      <c r="KRL244" s="98"/>
      <c r="KRM244" s="49"/>
      <c r="KRN244" s="405"/>
      <c r="KRO244" s="405"/>
      <c r="KRP244" s="277"/>
      <c r="KRQ244" s="277"/>
      <c r="KRR244" s="277"/>
      <c r="KRS244" s="277"/>
      <c r="KRT244" s="277"/>
      <c r="KRU244" s="277"/>
      <c r="KRV244" s="277"/>
      <c r="KRW244" s="277"/>
      <c r="KRX244" s="402"/>
      <c r="KRY244" s="404"/>
      <c r="KRZ244" s="49"/>
      <c r="KSA244" s="49"/>
      <c r="KSB244" s="49"/>
      <c r="KSC244" s="99"/>
      <c r="KSD244" s="98"/>
      <c r="KSE244" s="49"/>
      <c r="KSF244" s="405"/>
      <c r="KSG244" s="405"/>
      <c r="KSH244" s="277"/>
      <c r="KSI244" s="277"/>
      <c r="KSJ244" s="277"/>
      <c r="KSK244" s="277"/>
      <c r="KSL244" s="277"/>
      <c r="KSM244" s="277"/>
      <c r="KSN244" s="277"/>
      <c r="KSO244" s="277"/>
      <c r="KSP244" s="402"/>
      <c r="KSQ244" s="404"/>
      <c r="KSR244" s="49"/>
      <c r="KSS244" s="49"/>
      <c r="KST244" s="49"/>
      <c r="KSU244" s="99"/>
      <c r="KSV244" s="98"/>
      <c r="KSW244" s="49"/>
      <c r="KSX244" s="405"/>
      <c r="KSY244" s="405"/>
      <c r="KSZ244" s="277"/>
      <c r="KTA244" s="277"/>
      <c r="KTB244" s="277"/>
      <c r="KTC244" s="277"/>
      <c r="KTD244" s="277"/>
      <c r="KTE244" s="277"/>
      <c r="KTF244" s="277"/>
      <c r="KTG244" s="277"/>
      <c r="KTH244" s="402"/>
      <c r="KTI244" s="404"/>
      <c r="KTJ244" s="49"/>
      <c r="KTK244" s="49"/>
      <c r="KTL244" s="49"/>
      <c r="KTM244" s="99"/>
      <c r="KTN244" s="98"/>
      <c r="KTO244" s="49"/>
      <c r="KTP244" s="405"/>
      <c r="KTQ244" s="405"/>
      <c r="KTR244" s="277"/>
      <c r="KTS244" s="277"/>
      <c r="KTT244" s="277"/>
      <c r="KTU244" s="277"/>
      <c r="KTV244" s="277"/>
      <c r="KTW244" s="277"/>
      <c r="KTX244" s="277"/>
      <c r="KTY244" s="277"/>
      <c r="KTZ244" s="402"/>
      <c r="KUA244" s="404"/>
      <c r="KUB244" s="49"/>
      <c r="KUC244" s="49"/>
      <c r="KUD244" s="49"/>
      <c r="KUE244" s="99"/>
      <c r="KUF244" s="98"/>
      <c r="KUG244" s="49"/>
      <c r="KUH244" s="405"/>
      <c r="KUI244" s="405"/>
      <c r="KUJ244" s="277"/>
      <c r="KUK244" s="277"/>
      <c r="KUL244" s="277"/>
      <c r="KUM244" s="277"/>
      <c r="KUN244" s="277"/>
      <c r="KUO244" s="277"/>
      <c r="KUP244" s="277"/>
      <c r="KUQ244" s="277"/>
      <c r="KUR244" s="402"/>
      <c r="KUS244" s="404"/>
      <c r="KUT244" s="49"/>
      <c r="KUU244" s="49"/>
      <c r="KUV244" s="49"/>
      <c r="KUW244" s="99"/>
      <c r="KUX244" s="98"/>
      <c r="KUY244" s="49"/>
      <c r="KUZ244" s="405"/>
      <c r="KVA244" s="405"/>
      <c r="KVB244" s="277"/>
      <c r="KVC244" s="277"/>
      <c r="KVD244" s="277"/>
      <c r="KVE244" s="277"/>
      <c r="KVF244" s="277"/>
      <c r="KVG244" s="277"/>
      <c r="KVH244" s="277"/>
      <c r="KVI244" s="277"/>
      <c r="KVJ244" s="402"/>
      <c r="KVK244" s="404"/>
      <c r="KVL244" s="49"/>
      <c r="KVM244" s="49"/>
      <c r="KVN244" s="49"/>
      <c r="KVO244" s="99"/>
      <c r="KVP244" s="98"/>
      <c r="KVQ244" s="49"/>
      <c r="KVR244" s="405"/>
      <c r="KVS244" s="405"/>
      <c r="KVT244" s="277"/>
      <c r="KVU244" s="277"/>
      <c r="KVV244" s="277"/>
      <c r="KVW244" s="277"/>
      <c r="KVX244" s="277"/>
      <c r="KVY244" s="277"/>
      <c r="KVZ244" s="277"/>
      <c r="KWA244" s="277"/>
      <c r="KWB244" s="402"/>
      <c r="KWC244" s="404"/>
      <c r="KWD244" s="49"/>
      <c r="KWE244" s="49"/>
      <c r="KWF244" s="49"/>
      <c r="KWG244" s="99"/>
      <c r="KWH244" s="98"/>
      <c r="KWI244" s="49"/>
      <c r="KWJ244" s="405"/>
      <c r="KWK244" s="405"/>
      <c r="KWL244" s="277"/>
      <c r="KWM244" s="277"/>
      <c r="KWN244" s="277"/>
      <c r="KWO244" s="277"/>
      <c r="KWP244" s="277"/>
      <c r="KWQ244" s="277"/>
      <c r="KWR244" s="277"/>
      <c r="KWS244" s="277"/>
      <c r="KWT244" s="402"/>
      <c r="KWU244" s="404"/>
      <c r="KWV244" s="49"/>
      <c r="KWW244" s="49"/>
      <c r="KWX244" s="49"/>
      <c r="KWY244" s="99"/>
      <c r="KWZ244" s="98"/>
      <c r="KXA244" s="49"/>
      <c r="KXB244" s="405"/>
      <c r="KXC244" s="405"/>
      <c r="KXD244" s="277"/>
      <c r="KXE244" s="277"/>
      <c r="KXF244" s="277"/>
      <c r="KXG244" s="277"/>
      <c r="KXH244" s="277"/>
      <c r="KXI244" s="277"/>
      <c r="KXJ244" s="277"/>
      <c r="KXK244" s="277"/>
      <c r="KXL244" s="402"/>
      <c r="KXM244" s="404"/>
      <c r="KXN244" s="49"/>
      <c r="KXO244" s="49"/>
      <c r="KXP244" s="49"/>
      <c r="KXQ244" s="99"/>
      <c r="KXR244" s="98"/>
      <c r="KXS244" s="49"/>
      <c r="KXT244" s="405"/>
      <c r="KXU244" s="405"/>
      <c r="KXV244" s="277"/>
      <c r="KXW244" s="277"/>
      <c r="KXX244" s="277"/>
      <c r="KXY244" s="277"/>
      <c r="KXZ244" s="277"/>
      <c r="KYA244" s="277"/>
      <c r="KYB244" s="277"/>
      <c r="KYC244" s="277"/>
      <c r="KYD244" s="402"/>
      <c r="KYE244" s="404"/>
      <c r="KYF244" s="49"/>
      <c r="KYG244" s="49"/>
      <c r="KYH244" s="49"/>
      <c r="KYI244" s="99"/>
      <c r="KYJ244" s="98"/>
      <c r="KYK244" s="49"/>
      <c r="KYL244" s="405"/>
      <c r="KYM244" s="405"/>
      <c r="KYN244" s="277"/>
      <c r="KYO244" s="277"/>
      <c r="KYP244" s="277"/>
      <c r="KYQ244" s="277"/>
      <c r="KYR244" s="277"/>
      <c r="KYS244" s="277"/>
      <c r="KYT244" s="277"/>
      <c r="KYU244" s="277"/>
      <c r="KYV244" s="402"/>
      <c r="KYW244" s="404"/>
      <c r="KYX244" s="49"/>
      <c r="KYY244" s="49"/>
      <c r="KYZ244" s="49"/>
      <c r="KZA244" s="99"/>
      <c r="KZB244" s="98"/>
      <c r="KZC244" s="49"/>
      <c r="KZD244" s="405"/>
      <c r="KZE244" s="405"/>
      <c r="KZF244" s="277"/>
      <c r="KZG244" s="277"/>
      <c r="KZH244" s="277"/>
      <c r="KZI244" s="277"/>
      <c r="KZJ244" s="277"/>
      <c r="KZK244" s="277"/>
      <c r="KZL244" s="277"/>
      <c r="KZM244" s="277"/>
      <c r="KZN244" s="402"/>
      <c r="KZO244" s="404"/>
      <c r="KZP244" s="49"/>
      <c r="KZQ244" s="49"/>
      <c r="KZR244" s="49"/>
      <c r="KZS244" s="99"/>
      <c r="KZT244" s="98"/>
      <c r="KZU244" s="49"/>
      <c r="KZV244" s="405"/>
      <c r="KZW244" s="405"/>
      <c r="KZX244" s="277"/>
      <c r="KZY244" s="277"/>
      <c r="KZZ244" s="277"/>
      <c r="LAA244" s="277"/>
      <c r="LAB244" s="277"/>
      <c r="LAC244" s="277"/>
      <c r="LAD244" s="277"/>
      <c r="LAE244" s="277"/>
      <c r="LAF244" s="402"/>
      <c r="LAG244" s="404"/>
      <c r="LAH244" s="49"/>
      <c r="LAI244" s="49"/>
      <c r="LAJ244" s="49"/>
      <c r="LAK244" s="99"/>
      <c r="LAL244" s="98"/>
      <c r="LAM244" s="49"/>
      <c r="LAN244" s="405"/>
      <c r="LAO244" s="405"/>
      <c r="LAP244" s="277"/>
      <c r="LAQ244" s="277"/>
      <c r="LAR244" s="277"/>
      <c r="LAS244" s="277"/>
      <c r="LAT244" s="277"/>
      <c r="LAU244" s="277"/>
      <c r="LAV244" s="277"/>
      <c r="LAW244" s="277"/>
      <c r="LAX244" s="402"/>
      <c r="LAY244" s="404"/>
      <c r="LAZ244" s="49"/>
      <c r="LBA244" s="49"/>
      <c r="LBB244" s="49"/>
      <c r="LBC244" s="99"/>
      <c r="LBD244" s="98"/>
      <c r="LBE244" s="49"/>
      <c r="LBF244" s="405"/>
      <c r="LBG244" s="405"/>
      <c r="LBH244" s="277"/>
      <c r="LBI244" s="277"/>
      <c r="LBJ244" s="277"/>
      <c r="LBK244" s="277"/>
      <c r="LBL244" s="277"/>
      <c r="LBM244" s="277"/>
      <c r="LBN244" s="277"/>
      <c r="LBO244" s="277"/>
      <c r="LBP244" s="402"/>
      <c r="LBQ244" s="404"/>
      <c r="LBR244" s="49"/>
      <c r="LBS244" s="49"/>
      <c r="LBT244" s="49"/>
      <c r="LBU244" s="99"/>
      <c r="LBV244" s="98"/>
      <c r="LBW244" s="49"/>
      <c r="LBX244" s="405"/>
      <c r="LBY244" s="405"/>
      <c r="LBZ244" s="277"/>
      <c r="LCA244" s="277"/>
      <c r="LCB244" s="277"/>
      <c r="LCC244" s="277"/>
      <c r="LCD244" s="277"/>
      <c r="LCE244" s="277"/>
      <c r="LCF244" s="277"/>
      <c r="LCG244" s="277"/>
      <c r="LCH244" s="402"/>
      <c r="LCI244" s="404"/>
      <c r="LCJ244" s="49"/>
      <c r="LCK244" s="49"/>
      <c r="LCL244" s="49"/>
      <c r="LCM244" s="99"/>
      <c r="LCN244" s="98"/>
      <c r="LCO244" s="49"/>
      <c r="LCP244" s="405"/>
      <c r="LCQ244" s="405"/>
      <c r="LCR244" s="277"/>
      <c r="LCS244" s="277"/>
      <c r="LCT244" s="277"/>
      <c r="LCU244" s="277"/>
      <c r="LCV244" s="277"/>
      <c r="LCW244" s="277"/>
      <c r="LCX244" s="277"/>
      <c r="LCY244" s="277"/>
      <c r="LCZ244" s="402"/>
      <c r="LDA244" s="404"/>
      <c r="LDB244" s="49"/>
      <c r="LDC244" s="49"/>
      <c r="LDD244" s="49"/>
      <c r="LDE244" s="99"/>
      <c r="LDF244" s="98"/>
      <c r="LDG244" s="49"/>
      <c r="LDH244" s="405"/>
      <c r="LDI244" s="405"/>
      <c r="LDJ244" s="277"/>
      <c r="LDK244" s="277"/>
      <c r="LDL244" s="277"/>
      <c r="LDM244" s="277"/>
      <c r="LDN244" s="277"/>
      <c r="LDO244" s="277"/>
      <c r="LDP244" s="277"/>
      <c r="LDQ244" s="277"/>
      <c r="LDR244" s="402"/>
      <c r="LDS244" s="404"/>
      <c r="LDT244" s="49"/>
      <c r="LDU244" s="49"/>
      <c r="LDV244" s="49"/>
      <c r="LDW244" s="99"/>
      <c r="LDX244" s="98"/>
      <c r="LDY244" s="49"/>
      <c r="LDZ244" s="405"/>
      <c r="LEA244" s="405"/>
      <c r="LEB244" s="277"/>
      <c r="LEC244" s="277"/>
      <c r="LED244" s="277"/>
      <c r="LEE244" s="277"/>
      <c r="LEF244" s="277"/>
      <c r="LEG244" s="277"/>
      <c r="LEH244" s="277"/>
      <c r="LEI244" s="277"/>
      <c r="LEJ244" s="402"/>
      <c r="LEK244" s="404"/>
      <c r="LEL244" s="49"/>
      <c r="LEM244" s="49"/>
      <c r="LEN244" s="49"/>
      <c r="LEO244" s="99"/>
      <c r="LEP244" s="98"/>
      <c r="LEQ244" s="49"/>
      <c r="LER244" s="405"/>
      <c r="LES244" s="405"/>
      <c r="LET244" s="277"/>
      <c r="LEU244" s="277"/>
      <c r="LEV244" s="277"/>
      <c r="LEW244" s="277"/>
      <c r="LEX244" s="277"/>
      <c r="LEY244" s="277"/>
      <c r="LEZ244" s="277"/>
      <c r="LFA244" s="277"/>
      <c r="LFB244" s="402"/>
      <c r="LFC244" s="404"/>
      <c r="LFD244" s="49"/>
      <c r="LFE244" s="49"/>
      <c r="LFF244" s="49"/>
      <c r="LFG244" s="99"/>
      <c r="LFH244" s="98"/>
      <c r="LFI244" s="49"/>
      <c r="LFJ244" s="405"/>
      <c r="LFK244" s="405"/>
      <c r="LFL244" s="277"/>
      <c r="LFM244" s="277"/>
      <c r="LFN244" s="277"/>
      <c r="LFO244" s="277"/>
      <c r="LFP244" s="277"/>
      <c r="LFQ244" s="277"/>
      <c r="LFR244" s="277"/>
      <c r="LFS244" s="277"/>
      <c r="LFT244" s="402"/>
      <c r="LFU244" s="404"/>
      <c r="LFV244" s="49"/>
      <c r="LFW244" s="49"/>
      <c r="LFX244" s="49"/>
      <c r="LFY244" s="99"/>
      <c r="LFZ244" s="98"/>
      <c r="LGA244" s="49"/>
      <c r="LGB244" s="405"/>
      <c r="LGC244" s="405"/>
      <c r="LGD244" s="277"/>
      <c r="LGE244" s="277"/>
      <c r="LGF244" s="277"/>
      <c r="LGG244" s="277"/>
      <c r="LGH244" s="277"/>
      <c r="LGI244" s="277"/>
      <c r="LGJ244" s="277"/>
      <c r="LGK244" s="277"/>
      <c r="LGL244" s="402"/>
      <c r="LGM244" s="404"/>
      <c r="LGN244" s="49"/>
      <c r="LGO244" s="49"/>
      <c r="LGP244" s="49"/>
      <c r="LGQ244" s="99"/>
      <c r="LGR244" s="98"/>
      <c r="LGS244" s="49"/>
      <c r="LGT244" s="405"/>
      <c r="LGU244" s="405"/>
      <c r="LGV244" s="277"/>
      <c r="LGW244" s="277"/>
      <c r="LGX244" s="277"/>
      <c r="LGY244" s="277"/>
      <c r="LGZ244" s="277"/>
      <c r="LHA244" s="277"/>
      <c r="LHB244" s="277"/>
      <c r="LHC244" s="277"/>
      <c r="LHD244" s="402"/>
      <c r="LHE244" s="404"/>
      <c r="LHF244" s="49"/>
      <c r="LHG244" s="49"/>
      <c r="LHH244" s="49"/>
      <c r="LHI244" s="99"/>
      <c r="LHJ244" s="98"/>
      <c r="LHK244" s="49"/>
      <c r="LHL244" s="405"/>
      <c r="LHM244" s="405"/>
      <c r="LHN244" s="277"/>
      <c r="LHO244" s="277"/>
      <c r="LHP244" s="277"/>
      <c r="LHQ244" s="277"/>
      <c r="LHR244" s="277"/>
      <c r="LHS244" s="277"/>
      <c r="LHT244" s="277"/>
      <c r="LHU244" s="277"/>
      <c r="LHV244" s="402"/>
      <c r="LHW244" s="404"/>
      <c r="LHX244" s="49"/>
      <c r="LHY244" s="49"/>
      <c r="LHZ244" s="49"/>
      <c r="LIA244" s="99"/>
      <c r="LIB244" s="98"/>
      <c r="LIC244" s="49"/>
      <c r="LID244" s="405"/>
      <c r="LIE244" s="405"/>
      <c r="LIF244" s="277"/>
      <c r="LIG244" s="277"/>
      <c r="LIH244" s="277"/>
      <c r="LII244" s="277"/>
      <c r="LIJ244" s="277"/>
      <c r="LIK244" s="277"/>
      <c r="LIL244" s="277"/>
      <c r="LIM244" s="277"/>
      <c r="LIN244" s="402"/>
      <c r="LIO244" s="404"/>
      <c r="LIP244" s="49"/>
      <c r="LIQ244" s="49"/>
      <c r="LIR244" s="49"/>
      <c r="LIS244" s="99"/>
      <c r="LIT244" s="98"/>
      <c r="LIU244" s="49"/>
      <c r="LIV244" s="405"/>
      <c r="LIW244" s="405"/>
      <c r="LIX244" s="277"/>
      <c r="LIY244" s="277"/>
      <c r="LIZ244" s="277"/>
      <c r="LJA244" s="277"/>
      <c r="LJB244" s="277"/>
      <c r="LJC244" s="277"/>
      <c r="LJD244" s="277"/>
      <c r="LJE244" s="277"/>
      <c r="LJF244" s="402"/>
      <c r="LJG244" s="404"/>
      <c r="LJH244" s="49"/>
      <c r="LJI244" s="49"/>
      <c r="LJJ244" s="49"/>
      <c r="LJK244" s="99"/>
      <c r="LJL244" s="98"/>
      <c r="LJM244" s="49"/>
      <c r="LJN244" s="405"/>
      <c r="LJO244" s="405"/>
      <c r="LJP244" s="277"/>
      <c r="LJQ244" s="277"/>
      <c r="LJR244" s="277"/>
      <c r="LJS244" s="277"/>
      <c r="LJT244" s="277"/>
      <c r="LJU244" s="277"/>
      <c r="LJV244" s="277"/>
      <c r="LJW244" s="277"/>
      <c r="LJX244" s="402"/>
      <c r="LJY244" s="404"/>
      <c r="LJZ244" s="49"/>
      <c r="LKA244" s="49"/>
      <c r="LKB244" s="49"/>
      <c r="LKC244" s="99"/>
      <c r="LKD244" s="98"/>
      <c r="LKE244" s="49"/>
      <c r="LKF244" s="405"/>
      <c r="LKG244" s="405"/>
      <c r="LKH244" s="277"/>
      <c r="LKI244" s="277"/>
      <c r="LKJ244" s="277"/>
      <c r="LKK244" s="277"/>
      <c r="LKL244" s="277"/>
      <c r="LKM244" s="277"/>
      <c r="LKN244" s="277"/>
      <c r="LKO244" s="277"/>
      <c r="LKP244" s="402"/>
      <c r="LKQ244" s="404"/>
      <c r="LKR244" s="49"/>
      <c r="LKS244" s="49"/>
      <c r="LKT244" s="49"/>
      <c r="LKU244" s="99"/>
      <c r="LKV244" s="98"/>
      <c r="LKW244" s="49"/>
      <c r="LKX244" s="405"/>
      <c r="LKY244" s="405"/>
      <c r="LKZ244" s="277"/>
      <c r="LLA244" s="277"/>
      <c r="LLB244" s="277"/>
      <c r="LLC244" s="277"/>
      <c r="LLD244" s="277"/>
      <c r="LLE244" s="277"/>
      <c r="LLF244" s="277"/>
      <c r="LLG244" s="277"/>
      <c r="LLH244" s="402"/>
      <c r="LLI244" s="404"/>
      <c r="LLJ244" s="49"/>
      <c r="LLK244" s="49"/>
      <c r="LLL244" s="49"/>
      <c r="LLM244" s="99"/>
      <c r="LLN244" s="98"/>
      <c r="LLO244" s="49"/>
      <c r="LLP244" s="405"/>
      <c r="LLQ244" s="405"/>
      <c r="LLR244" s="277"/>
      <c r="LLS244" s="277"/>
      <c r="LLT244" s="277"/>
      <c r="LLU244" s="277"/>
      <c r="LLV244" s="277"/>
      <c r="LLW244" s="277"/>
      <c r="LLX244" s="277"/>
      <c r="LLY244" s="277"/>
      <c r="LLZ244" s="402"/>
      <c r="LMA244" s="404"/>
      <c r="LMB244" s="49"/>
      <c r="LMC244" s="49"/>
      <c r="LMD244" s="49"/>
      <c r="LME244" s="99"/>
      <c r="LMF244" s="98"/>
      <c r="LMG244" s="49"/>
      <c r="LMH244" s="405"/>
      <c r="LMI244" s="405"/>
      <c r="LMJ244" s="277"/>
      <c r="LMK244" s="277"/>
      <c r="LML244" s="277"/>
      <c r="LMM244" s="277"/>
      <c r="LMN244" s="277"/>
      <c r="LMO244" s="277"/>
      <c r="LMP244" s="277"/>
      <c r="LMQ244" s="277"/>
      <c r="LMR244" s="402"/>
      <c r="LMS244" s="404"/>
      <c r="LMT244" s="49"/>
      <c r="LMU244" s="49"/>
      <c r="LMV244" s="49"/>
      <c r="LMW244" s="99"/>
      <c r="LMX244" s="98"/>
      <c r="LMY244" s="49"/>
      <c r="LMZ244" s="405"/>
      <c r="LNA244" s="405"/>
      <c r="LNB244" s="277"/>
      <c r="LNC244" s="277"/>
      <c r="LND244" s="277"/>
      <c r="LNE244" s="277"/>
      <c r="LNF244" s="277"/>
      <c r="LNG244" s="277"/>
      <c r="LNH244" s="277"/>
      <c r="LNI244" s="277"/>
      <c r="LNJ244" s="402"/>
      <c r="LNK244" s="404"/>
      <c r="LNL244" s="49"/>
      <c r="LNM244" s="49"/>
      <c r="LNN244" s="49"/>
      <c r="LNO244" s="99"/>
      <c r="LNP244" s="98"/>
      <c r="LNQ244" s="49"/>
      <c r="LNR244" s="405"/>
      <c r="LNS244" s="405"/>
      <c r="LNT244" s="277"/>
      <c r="LNU244" s="277"/>
      <c r="LNV244" s="277"/>
      <c r="LNW244" s="277"/>
      <c r="LNX244" s="277"/>
      <c r="LNY244" s="277"/>
      <c r="LNZ244" s="277"/>
      <c r="LOA244" s="277"/>
      <c r="LOB244" s="402"/>
      <c r="LOC244" s="404"/>
      <c r="LOD244" s="49"/>
      <c r="LOE244" s="49"/>
      <c r="LOF244" s="49"/>
      <c r="LOG244" s="99"/>
      <c r="LOH244" s="98"/>
      <c r="LOI244" s="49"/>
      <c r="LOJ244" s="405"/>
      <c r="LOK244" s="405"/>
      <c r="LOL244" s="277"/>
      <c r="LOM244" s="277"/>
      <c r="LON244" s="277"/>
      <c r="LOO244" s="277"/>
      <c r="LOP244" s="277"/>
      <c r="LOQ244" s="277"/>
      <c r="LOR244" s="277"/>
      <c r="LOS244" s="277"/>
      <c r="LOT244" s="402"/>
      <c r="LOU244" s="404"/>
      <c r="LOV244" s="49"/>
      <c r="LOW244" s="49"/>
      <c r="LOX244" s="49"/>
      <c r="LOY244" s="99"/>
      <c r="LOZ244" s="98"/>
      <c r="LPA244" s="49"/>
      <c r="LPB244" s="405"/>
      <c r="LPC244" s="405"/>
      <c r="LPD244" s="277"/>
      <c r="LPE244" s="277"/>
      <c r="LPF244" s="277"/>
      <c r="LPG244" s="277"/>
      <c r="LPH244" s="277"/>
      <c r="LPI244" s="277"/>
      <c r="LPJ244" s="277"/>
      <c r="LPK244" s="277"/>
      <c r="LPL244" s="402"/>
      <c r="LPM244" s="404"/>
      <c r="LPN244" s="49"/>
      <c r="LPO244" s="49"/>
      <c r="LPP244" s="49"/>
      <c r="LPQ244" s="99"/>
      <c r="LPR244" s="98"/>
      <c r="LPS244" s="49"/>
      <c r="LPT244" s="405"/>
      <c r="LPU244" s="405"/>
      <c r="LPV244" s="277"/>
      <c r="LPW244" s="277"/>
      <c r="LPX244" s="277"/>
      <c r="LPY244" s="277"/>
      <c r="LPZ244" s="277"/>
      <c r="LQA244" s="277"/>
      <c r="LQB244" s="277"/>
      <c r="LQC244" s="277"/>
      <c r="LQD244" s="402"/>
      <c r="LQE244" s="404"/>
      <c r="LQF244" s="49"/>
      <c r="LQG244" s="49"/>
      <c r="LQH244" s="49"/>
      <c r="LQI244" s="99"/>
      <c r="LQJ244" s="98"/>
      <c r="LQK244" s="49"/>
      <c r="LQL244" s="405"/>
      <c r="LQM244" s="405"/>
      <c r="LQN244" s="277"/>
      <c r="LQO244" s="277"/>
      <c r="LQP244" s="277"/>
      <c r="LQQ244" s="277"/>
      <c r="LQR244" s="277"/>
      <c r="LQS244" s="277"/>
      <c r="LQT244" s="277"/>
      <c r="LQU244" s="277"/>
      <c r="LQV244" s="402"/>
      <c r="LQW244" s="404"/>
      <c r="LQX244" s="49"/>
      <c r="LQY244" s="49"/>
      <c r="LQZ244" s="49"/>
      <c r="LRA244" s="99"/>
      <c r="LRB244" s="98"/>
      <c r="LRC244" s="49"/>
      <c r="LRD244" s="405"/>
      <c r="LRE244" s="405"/>
      <c r="LRF244" s="277"/>
      <c r="LRG244" s="277"/>
      <c r="LRH244" s="277"/>
      <c r="LRI244" s="277"/>
      <c r="LRJ244" s="277"/>
      <c r="LRK244" s="277"/>
      <c r="LRL244" s="277"/>
      <c r="LRM244" s="277"/>
      <c r="LRN244" s="402"/>
      <c r="LRO244" s="404"/>
      <c r="LRP244" s="49"/>
      <c r="LRQ244" s="49"/>
      <c r="LRR244" s="49"/>
      <c r="LRS244" s="99"/>
      <c r="LRT244" s="98"/>
      <c r="LRU244" s="49"/>
      <c r="LRV244" s="405"/>
      <c r="LRW244" s="405"/>
      <c r="LRX244" s="277"/>
      <c r="LRY244" s="277"/>
      <c r="LRZ244" s="277"/>
      <c r="LSA244" s="277"/>
      <c r="LSB244" s="277"/>
      <c r="LSC244" s="277"/>
      <c r="LSD244" s="277"/>
      <c r="LSE244" s="277"/>
      <c r="LSF244" s="402"/>
      <c r="LSG244" s="404"/>
      <c r="LSH244" s="49"/>
      <c r="LSI244" s="49"/>
      <c r="LSJ244" s="49"/>
      <c r="LSK244" s="99"/>
      <c r="LSL244" s="98"/>
      <c r="LSM244" s="49"/>
      <c r="LSN244" s="405"/>
      <c r="LSO244" s="405"/>
      <c r="LSP244" s="277"/>
      <c r="LSQ244" s="277"/>
      <c r="LSR244" s="277"/>
      <c r="LSS244" s="277"/>
      <c r="LST244" s="277"/>
      <c r="LSU244" s="277"/>
      <c r="LSV244" s="277"/>
      <c r="LSW244" s="277"/>
      <c r="LSX244" s="402"/>
      <c r="LSY244" s="404"/>
      <c r="LSZ244" s="49"/>
      <c r="LTA244" s="49"/>
      <c r="LTB244" s="49"/>
      <c r="LTC244" s="99"/>
      <c r="LTD244" s="98"/>
      <c r="LTE244" s="49"/>
      <c r="LTF244" s="405"/>
      <c r="LTG244" s="405"/>
      <c r="LTH244" s="277"/>
      <c r="LTI244" s="277"/>
      <c r="LTJ244" s="277"/>
      <c r="LTK244" s="277"/>
      <c r="LTL244" s="277"/>
      <c r="LTM244" s="277"/>
      <c r="LTN244" s="277"/>
      <c r="LTO244" s="277"/>
      <c r="LTP244" s="402"/>
      <c r="LTQ244" s="404"/>
      <c r="LTR244" s="49"/>
      <c r="LTS244" s="49"/>
      <c r="LTT244" s="49"/>
      <c r="LTU244" s="99"/>
      <c r="LTV244" s="98"/>
      <c r="LTW244" s="49"/>
      <c r="LTX244" s="405"/>
      <c r="LTY244" s="405"/>
      <c r="LTZ244" s="277"/>
      <c r="LUA244" s="277"/>
      <c r="LUB244" s="277"/>
      <c r="LUC244" s="277"/>
      <c r="LUD244" s="277"/>
      <c r="LUE244" s="277"/>
      <c r="LUF244" s="277"/>
      <c r="LUG244" s="277"/>
      <c r="LUH244" s="402"/>
      <c r="LUI244" s="404"/>
      <c r="LUJ244" s="49"/>
      <c r="LUK244" s="49"/>
      <c r="LUL244" s="49"/>
      <c r="LUM244" s="99"/>
      <c r="LUN244" s="98"/>
      <c r="LUO244" s="49"/>
      <c r="LUP244" s="405"/>
      <c r="LUQ244" s="405"/>
      <c r="LUR244" s="277"/>
      <c r="LUS244" s="277"/>
      <c r="LUT244" s="277"/>
      <c r="LUU244" s="277"/>
      <c r="LUV244" s="277"/>
      <c r="LUW244" s="277"/>
      <c r="LUX244" s="277"/>
      <c r="LUY244" s="277"/>
      <c r="LUZ244" s="402"/>
      <c r="LVA244" s="404"/>
      <c r="LVB244" s="49"/>
      <c r="LVC244" s="49"/>
      <c r="LVD244" s="49"/>
      <c r="LVE244" s="99"/>
      <c r="LVF244" s="98"/>
      <c r="LVG244" s="49"/>
      <c r="LVH244" s="405"/>
      <c r="LVI244" s="405"/>
      <c r="LVJ244" s="277"/>
      <c r="LVK244" s="277"/>
      <c r="LVL244" s="277"/>
      <c r="LVM244" s="277"/>
      <c r="LVN244" s="277"/>
      <c r="LVO244" s="277"/>
      <c r="LVP244" s="277"/>
      <c r="LVQ244" s="277"/>
      <c r="LVR244" s="402"/>
      <c r="LVS244" s="404"/>
      <c r="LVT244" s="49"/>
      <c r="LVU244" s="49"/>
      <c r="LVV244" s="49"/>
      <c r="LVW244" s="99"/>
      <c r="LVX244" s="98"/>
      <c r="LVY244" s="49"/>
      <c r="LVZ244" s="405"/>
      <c r="LWA244" s="405"/>
      <c r="LWB244" s="277"/>
      <c r="LWC244" s="277"/>
      <c r="LWD244" s="277"/>
      <c r="LWE244" s="277"/>
      <c r="LWF244" s="277"/>
      <c r="LWG244" s="277"/>
      <c r="LWH244" s="277"/>
      <c r="LWI244" s="277"/>
      <c r="LWJ244" s="402"/>
      <c r="LWK244" s="404"/>
      <c r="LWL244" s="49"/>
      <c r="LWM244" s="49"/>
      <c r="LWN244" s="49"/>
      <c r="LWO244" s="99"/>
      <c r="LWP244" s="98"/>
      <c r="LWQ244" s="49"/>
      <c r="LWR244" s="405"/>
      <c r="LWS244" s="405"/>
      <c r="LWT244" s="277"/>
      <c r="LWU244" s="277"/>
      <c r="LWV244" s="277"/>
      <c r="LWW244" s="277"/>
      <c r="LWX244" s="277"/>
      <c r="LWY244" s="277"/>
      <c r="LWZ244" s="277"/>
      <c r="LXA244" s="277"/>
      <c r="LXB244" s="402"/>
      <c r="LXC244" s="404"/>
      <c r="LXD244" s="49"/>
      <c r="LXE244" s="49"/>
      <c r="LXF244" s="49"/>
      <c r="LXG244" s="99"/>
      <c r="LXH244" s="98"/>
      <c r="LXI244" s="49"/>
      <c r="LXJ244" s="405"/>
      <c r="LXK244" s="405"/>
      <c r="LXL244" s="277"/>
      <c r="LXM244" s="277"/>
      <c r="LXN244" s="277"/>
      <c r="LXO244" s="277"/>
      <c r="LXP244" s="277"/>
      <c r="LXQ244" s="277"/>
      <c r="LXR244" s="277"/>
      <c r="LXS244" s="277"/>
      <c r="LXT244" s="402"/>
      <c r="LXU244" s="404"/>
      <c r="LXV244" s="49"/>
      <c r="LXW244" s="49"/>
      <c r="LXX244" s="49"/>
      <c r="LXY244" s="99"/>
      <c r="LXZ244" s="98"/>
      <c r="LYA244" s="49"/>
      <c r="LYB244" s="405"/>
      <c r="LYC244" s="405"/>
      <c r="LYD244" s="277"/>
      <c r="LYE244" s="277"/>
      <c r="LYF244" s="277"/>
      <c r="LYG244" s="277"/>
      <c r="LYH244" s="277"/>
      <c r="LYI244" s="277"/>
      <c r="LYJ244" s="277"/>
      <c r="LYK244" s="277"/>
      <c r="LYL244" s="402"/>
      <c r="LYM244" s="404"/>
      <c r="LYN244" s="49"/>
      <c r="LYO244" s="49"/>
      <c r="LYP244" s="49"/>
      <c r="LYQ244" s="99"/>
      <c r="LYR244" s="98"/>
      <c r="LYS244" s="49"/>
      <c r="LYT244" s="405"/>
      <c r="LYU244" s="405"/>
      <c r="LYV244" s="277"/>
      <c r="LYW244" s="277"/>
      <c r="LYX244" s="277"/>
      <c r="LYY244" s="277"/>
      <c r="LYZ244" s="277"/>
      <c r="LZA244" s="277"/>
      <c r="LZB244" s="277"/>
      <c r="LZC244" s="277"/>
      <c r="LZD244" s="402"/>
      <c r="LZE244" s="404"/>
      <c r="LZF244" s="49"/>
      <c r="LZG244" s="49"/>
      <c r="LZH244" s="49"/>
      <c r="LZI244" s="99"/>
      <c r="LZJ244" s="98"/>
      <c r="LZK244" s="49"/>
      <c r="LZL244" s="405"/>
      <c r="LZM244" s="405"/>
      <c r="LZN244" s="277"/>
      <c r="LZO244" s="277"/>
      <c r="LZP244" s="277"/>
      <c r="LZQ244" s="277"/>
      <c r="LZR244" s="277"/>
      <c r="LZS244" s="277"/>
      <c r="LZT244" s="277"/>
      <c r="LZU244" s="277"/>
      <c r="LZV244" s="402"/>
      <c r="LZW244" s="404"/>
      <c r="LZX244" s="49"/>
      <c r="LZY244" s="49"/>
      <c r="LZZ244" s="49"/>
      <c r="MAA244" s="99"/>
      <c r="MAB244" s="98"/>
      <c r="MAC244" s="49"/>
      <c r="MAD244" s="405"/>
      <c r="MAE244" s="405"/>
      <c r="MAF244" s="277"/>
      <c r="MAG244" s="277"/>
      <c r="MAH244" s="277"/>
      <c r="MAI244" s="277"/>
      <c r="MAJ244" s="277"/>
      <c r="MAK244" s="277"/>
      <c r="MAL244" s="277"/>
      <c r="MAM244" s="277"/>
      <c r="MAN244" s="402"/>
      <c r="MAO244" s="404"/>
      <c r="MAP244" s="49"/>
      <c r="MAQ244" s="49"/>
      <c r="MAR244" s="49"/>
      <c r="MAS244" s="99"/>
      <c r="MAT244" s="98"/>
      <c r="MAU244" s="49"/>
      <c r="MAV244" s="405"/>
      <c r="MAW244" s="405"/>
      <c r="MAX244" s="277"/>
      <c r="MAY244" s="277"/>
      <c r="MAZ244" s="277"/>
      <c r="MBA244" s="277"/>
      <c r="MBB244" s="277"/>
      <c r="MBC244" s="277"/>
      <c r="MBD244" s="277"/>
      <c r="MBE244" s="277"/>
      <c r="MBF244" s="402"/>
      <c r="MBG244" s="404"/>
      <c r="MBH244" s="49"/>
      <c r="MBI244" s="49"/>
      <c r="MBJ244" s="49"/>
      <c r="MBK244" s="99"/>
      <c r="MBL244" s="98"/>
      <c r="MBM244" s="49"/>
      <c r="MBN244" s="405"/>
      <c r="MBO244" s="405"/>
      <c r="MBP244" s="277"/>
      <c r="MBQ244" s="277"/>
      <c r="MBR244" s="277"/>
      <c r="MBS244" s="277"/>
      <c r="MBT244" s="277"/>
      <c r="MBU244" s="277"/>
      <c r="MBV244" s="277"/>
      <c r="MBW244" s="277"/>
      <c r="MBX244" s="402"/>
      <c r="MBY244" s="404"/>
      <c r="MBZ244" s="49"/>
      <c r="MCA244" s="49"/>
      <c r="MCB244" s="49"/>
      <c r="MCC244" s="99"/>
      <c r="MCD244" s="98"/>
      <c r="MCE244" s="49"/>
      <c r="MCF244" s="405"/>
      <c r="MCG244" s="405"/>
      <c r="MCH244" s="277"/>
      <c r="MCI244" s="277"/>
      <c r="MCJ244" s="277"/>
      <c r="MCK244" s="277"/>
      <c r="MCL244" s="277"/>
      <c r="MCM244" s="277"/>
      <c r="MCN244" s="277"/>
      <c r="MCO244" s="277"/>
      <c r="MCP244" s="402"/>
      <c r="MCQ244" s="404"/>
      <c r="MCR244" s="49"/>
      <c r="MCS244" s="49"/>
      <c r="MCT244" s="49"/>
      <c r="MCU244" s="99"/>
      <c r="MCV244" s="98"/>
      <c r="MCW244" s="49"/>
      <c r="MCX244" s="405"/>
      <c r="MCY244" s="405"/>
      <c r="MCZ244" s="277"/>
      <c r="MDA244" s="277"/>
      <c r="MDB244" s="277"/>
      <c r="MDC244" s="277"/>
      <c r="MDD244" s="277"/>
      <c r="MDE244" s="277"/>
      <c r="MDF244" s="277"/>
      <c r="MDG244" s="277"/>
      <c r="MDH244" s="402"/>
      <c r="MDI244" s="404"/>
      <c r="MDJ244" s="49"/>
      <c r="MDK244" s="49"/>
      <c r="MDL244" s="49"/>
      <c r="MDM244" s="99"/>
      <c r="MDN244" s="98"/>
      <c r="MDO244" s="49"/>
      <c r="MDP244" s="405"/>
      <c r="MDQ244" s="405"/>
      <c r="MDR244" s="277"/>
      <c r="MDS244" s="277"/>
      <c r="MDT244" s="277"/>
      <c r="MDU244" s="277"/>
      <c r="MDV244" s="277"/>
      <c r="MDW244" s="277"/>
      <c r="MDX244" s="277"/>
      <c r="MDY244" s="277"/>
      <c r="MDZ244" s="402"/>
      <c r="MEA244" s="404"/>
      <c r="MEB244" s="49"/>
      <c r="MEC244" s="49"/>
      <c r="MED244" s="49"/>
      <c r="MEE244" s="99"/>
      <c r="MEF244" s="98"/>
      <c r="MEG244" s="49"/>
      <c r="MEH244" s="405"/>
      <c r="MEI244" s="405"/>
      <c r="MEJ244" s="277"/>
      <c r="MEK244" s="277"/>
      <c r="MEL244" s="277"/>
      <c r="MEM244" s="277"/>
      <c r="MEN244" s="277"/>
      <c r="MEO244" s="277"/>
      <c r="MEP244" s="277"/>
      <c r="MEQ244" s="277"/>
      <c r="MER244" s="402"/>
      <c r="MES244" s="404"/>
      <c r="MET244" s="49"/>
      <c r="MEU244" s="49"/>
      <c r="MEV244" s="49"/>
      <c r="MEW244" s="99"/>
      <c r="MEX244" s="98"/>
      <c r="MEY244" s="49"/>
      <c r="MEZ244" s="405"/>
      <c r="MFA244" s="405"/>
      <c r="MFB244" s="277"/>
      <c r="MFC244" s="277"/>
      <c r="MFD244" s="277"/>
      <c r="MFE244" s="277"/>
      <c r="MFF244" s="277"/>
      <c r="MFG244" s="277"/>
      <c r="MFH244" s="277"/>
      <c r="MFI244" s="277"/>
      <c r="MFJ244" s="402"/>
      <c r="MFK244" s="404"/>
      <c r="MFL244" s="49"/>
      <c r="MFM244" s="49"/>
      <c r="MFN244" s="49"/>
      <c r="MFO244" s="99"/>
      <c r="MFP244" s="98"/>
      <c r="MFQ244" s="49"/>
      <c r="MFR244" s="405"/>
      <c r="MFS244" s="405"/>
      <c r="MFT244" s="277"/>
      <c r="MFU244" s="277"/>
      <c r="MFV244" s="277"/>
      <c r="MFW244" s="277"/>
      <c r="MFX244" s="277"/>
      <c r="MFY244" s="277"/>
      <c r="MFZ244" s="277"/>
      <c r="MGA244" s="277"/>
      <c r="MGB244" s="402"/>
      <c r="MGC244" s="404"/>
      <c r="MGD244" s="49"/>
      <c r="MGE244" s="49"/>
      <c r="MGF244" s="49"/>
      <c r="MGG244" s="99"/>
      <c r="MGH244" s="98"/>
      <c r="MGI244" s="49"/>
      <c r="MGJ244" s="405"/>
      <c r="MGK244" s="405"/>
      <c r="MGL244" s="277"/>
      <c r="MGM244" s="277"/>
      <c r="MGN244" s="277"/>
      <c r="MGO244" s="277"/>
      <c r="MGP244" s="277"/>
      <c r="MGQ244" s="277"/>
      <c r="MGR244" s="277"/>
      <c r="MGS244" s="277"/>
      <c r="MGT244" s="402"/>
      <c r="MGU244" s="404"/>
      <c r="MGV244" s="49"/>
      <c r="MGW244" s="49"/>
      <c r="MGX244" s="49"/>
      <c r="MGY244" s="99"/>
      <c r="MGZ244" s="98"/>
      <c r="MHA244" s="49"/>
      <c r="MHB244" s="405"/>
      <c r="MHC244" s="405"/>
      <c r="MHD244" s="277"/>
      <c r="MHE244" s="277"/>
      <c r="MHF244" s="277"/>
      <c r="MHG244" s="277"/>
      <c r="MHH244" s="277"/>
      <c r="MHI244" s="277"/>
      <c r="MHJ244" s="277"/>
      <c r="MHK244" s="277"/>
      <c r="MHL244" s="402"/>
      <c r="MHM244" s="404"/>
      <c r="MHN244" s="49"/>
      <c r="MHO244" s="49"/>
      <c r="MHP244" s="49"/>
      <c r="MHQ244" s="99"/>
      <c r="MHR244" s="98"/>
      <c r="MHS244" s="49"/>
      <c r="MHT244" s="405"/>
      <c r="MHU244" s="405"/>
      <c r="MHV244" s="277"/>
      <c r="MHW244" s="277"/>
      <c r="MHX244" s="277"/>
      <c r="MHY244" s="277"/>
      <c r="MHZ244" s="277"/>
      <c r="MIA244" s="277"/>
      <c r="MIB244" s="277"/>
      <c r="MIC244" s="277"/>
      <c r="MID244" s="402"/>
      <c r="MIE244" s="404"/>
      <c r="MIF244" s="49"/>
      <c r="MIG244" s="49"/>
      <c r="MIH244" s="49"/>
      <c r="MII244" s="99"/>
      <c r="MIJ244" s="98"/>
      <c r="MIK244" s="49"/>
      <c r="MIL244" s="405"/>
      <c r="MIM244" s="405"/>
      <c r="MIN244" s="277"/>
      <c r="MIO244" s="277"/>
      <c r="MIP244" s="277"/>
      <c r="MIQ244" s="277"/>
      <c r="MIR244" s="277"/>
      <c r="MIS244" s="277"/>
      <c r="MIT244" s="277"/>
      <c r="MIU244" s="277"/>
      <c r="MIV244" s="402"/>
      <c r="MIW244" s="404"/>
      <c r="MIX244" s="49"/>
      <c r="MIY244" s="49"/>
      <c r="MIZ244" s="49"/>
      <c r="MJA244" s="99"/>
      <c r="MJB244" s="98"/>
      <c r="MJC244" s="49"/>
      <c r="MJD244" s="405"/>
      <c r="MJE244" s="405"/>
      <c r="MJF244" s="277"/>
      <c r="MJG244" s="277"/>
      <c r="MJH244" s="277"/>
      <c r="MJI244" s="277"/>
      <c r="MJJ244" s="277"/>
      <c r="MJK244" s="277"/>
      <c r="MJL244" s="277"/>
      <c r="MJM244" s="277"/>
      <c r="MJN244" s="402"/>
      <c r="MJO244" s="404"/>
      <c r="MJP244" s="49"/>
      <c r="MJQ244" s="49"/>
      <c r="MJR244" s="49"/>
      <c r="MJS244" s="99"/>
      <c r="MJT244" s="98"/>
      <c r="MJU244" s="49"/>
      <c r="MJV244" s="405"/>
      <c r="MJW244" s="405"/>
      <c r="MJX244" s="277"/>
      <c r="MJY244" s="277"/>
      <c r="MJZ244" s="277"/>
      <c r="MKA244" s="277"/>
      <c r="MKB244" s="277"/>
      <c r="MKC244" s="277"/>
      <c r="MKD244" s="277"/>
      <c r="MKE244" s="277"/>
      <c r="MKF244" s="402"/>
      <c r="MKG244" s="404"/>
      <c r="MKH244" s="49"/>
      <c r="MKI244" s="49"/>
      <c r="MKJ244" s="49"/>
      <c r="MKK244" s="99"/>
      <c r="MKL244" s="98"/>
      <c r="MKM244" s="49"/>
      <c r="MKN244" s="405"/>
      <c r="MKO244" s="405"/>
      <c r="MKP244" s="277"/>
      <c r="MKQ244" s="277"/>
      <c r="MKR244" s="277"/>
      <c r="MKS244" s="277"/>
      <c r="MKT244" s="277"/>
      <c r="MKU244" s="277"/>
      <c r="MKV244" s="277"/>
      <c r="MKW244" s="277"/>
      <c r="MKX244" s="402"/>
      <c r="MKY244" s="404"/>
      <c r="MKZ244" s="49"/>
      <c r="MLA244" s="49"/>
      <c r="MLB244" s="49"/>
      <c r="MLC244" s="99"/>
      <c r="MLD244" s="98"/>
      <c r="MLE244" s="49"/>
      <c r="MLF244" s="405"/>
      <c r="MLG244" s="405"/>
      <c r="MLH244" s="277"/>
      <c r="MLI244" s="277"/>
      <c r="MLJ244" s="277"/>
      <c r="MLK244" s="277"/>
      <c r="MLL244" s="277"/>
      <c r="MLM244" s="277"/>
      <c r="MLN244" s="277"/>
      <c r="MLO244" s="277"/>
      <c r="MLP244" s="402"/>
      <c r="MLQ244" s="404"/>
      <c r="MLR244" s="49"/>
      <c r="MLS244" s="49"/>
      <c r="MLT244" s="49"/>
      <c r="MLU244" s="99"/>
      <c r="MLV244" s="98"/>
      <c r="MLW244" s="49"/>
      <c r="MLX244" s="405"/>
      <c r="MLY244" s="405"/>
      <c r="MLZ244" s="277"/>
      <c r="MMA244" s="277"/>
      <c r="MMB244" s="277"/>
      <c r="MMC244" s="277"/>
      <c r="MMD244" s="277"/>
      <c r="MME244" s="277"/>
      <c r="MMF244" s="277"/>
      <c r="MMG244" s="277"/>
      <c r="MMH244" s="402"/>
      <c r="MMI244" s="404"/>
      <c r="MMJ244" s="49"/>
      <c r="MMK244" s="49"/>
      <c r="MML244" s="49"/>
      <c r="MMM244" s="99"/>
      <c r="MMN244" s="98"/>
      <c r="MMO244" s="49"/>
      <c r="MMP244" s="405"/>
      <c r="MMQ244" s="405"/>
      <c r="MMR244" s="277"/>
      <c r="MMS244" s="277"/>
      <c r="MMT244" s="277"/>
      <c r="MMU244" s="277"/>
      <c r="MMV244" s="277"/>
      <c r="MMW244" s="277"/>
      <c r="MMX244" s="277"/>
      <c r="MMY244" s="277"/>
      <c r="MMZ244" s="402"/>
      <c r="MNA244" s="404"/>
      <c r="MNB244" s="49"/>
      <c r="MNC244" s="49"/>
      <c r="MND244" s="49"/>
      <c r="MNE244" s="99"/>
      <c r="MNF244" s="98"/>
      <c r="MNG244" s="49"/>
      <c r="MNH244" s="405"/>
      <c r="MNI244" s="405"/>
      <c r="MNJ244" s="277"/>
      <c r="MNK244" s="277"/>
      <c r="MNL244" s="277"/>
      <c r="MNM244" s="277"/>
      <c r="MNN244" s="277"/>
      <c r="MNO244" s="277"/>
      <c r="MNP244" s="277"/>
      <c r="MNQ244" s="277"/>
      <c r="MNR244" s="402"/>
      <c r="MNS244" s="404"/>
      <c r="MNT244" s="49"/>
      <c r="MNU244" s="49"/>
      <c r="MNV244" s="49"/>
      <c r="MNW244" s="99"/>
      <c r="MNX244" s="98"/>
      <c r="MNY244" s="49"/>
      <c r="MNZ244" s="405"/>
      <c r="MOA244" s="405"/>
      <c r="MOB244" s="277"/>
      <c r="MOC244" s="277"/>
      <c r="MOD244" s="277"/>
      <c r="MOE244" s="277"/>
      <c r="MOF244" s="277"/>
      <c r="MOG244" s="277"/>
      <c r="MOH244" s="277"/>
      <c r="MOI244" s="277"/>
      <c r="MOJ244" s="402"/>
      <c r="MOK244" s="404"/>
      <c r="MOL244" s="49"/>
      <c r="MOM244" s="49"/>
      <c r="MON244" s="49"/>
      <c r="MOO244" s="99"/>
      <c r="MOP244" s="98"/>
      <c r="MOQ244" s="49"/>
      <c r="MOR244" s="405"/>
      <c r="MOS244" s="405"/>
      <c r="MOT244" s="277"/>
      <c r="MOU244" s="277"/>
      <c r="MOV244" s="277"/>
      <c r="MOW244" s="277"/>
      <c r="MOX244" s="277"/>
      <c r="MOY244" s="277"/>
      <c r="MOZ244" s="277"/>
      <c r="MPA244" s="277"/>
      <c r="MPB244" s="402"/>
      <c r="MPC244" s="404"/>
      <c r="MPD244" s="49"/>
      <c r="MPE244" s="49"/>
      <c r="MPF244" s="49"/>
      <c r="MPG244" s="99"/>
      <c r="MPH244" s="98"/>
      <c r="MPI244" s="49"/>
      <c r="MPJ244" s="405"/>
      <c r="MPK244" s="405"/>
      <c r="MPL244" s="277"/>
      <c r="MPM244" s="277"/>
      <c r="MPN244" s="277"/>
      <c r="MPO244" s="277"/>
      <c r="MPP244" s="277"/>
      <c r="MPQ244" s="277"/>
      <c r="MPR244" s="277"/>
      <c r="MPS244" s="277"/>
      <c r="MPT244" s="402"/>
      <c r="MPU244" s="404"/>
      <c r="MPV244" s="49"/>
      <c r="MPW244" s="49"/>
      <c r="MPX244" s="49"/>
      <c r="MPY244" s="99"/>
      <c r="MPZ244" s="98"/>
      <c r="MQA244" s="49"/>
      <c r="MQB244" s="405"/>
      <c r="MQC244" s="405"/>
      <c r="MQD244" s="277"/>
      <c r="MQE244" s="277"/>
      <c r="MQF244" s="277"/>
      <c r="MQG244" s="277"/>
      <c r="MQH244" s="277"/>
      <c r="MQI244" s="277"/>
      <c r="MQJ244" s="277"/>
      <c r="MQK244" s="277"/>
      <c r="MQL244" s="402"/>
      <c r="MQM244" s="404"/>
      <c r="MQN244" s="49"/>
      <c r="MQO244" s="49"/>
      <c r="MQP244" s="49"/>
      <c r="MQQ244" s="99"/>
      <c r="MQR244" s="98"/>
      <c r="MQS244" s="49"/>
      <c r="MQT244" s="405"/>
      <c r="MQU244" s="405"/>
      <c r="MQV244" s="277"/>
      <c r="MQW244" s="277"/>
      <c r="MQX244" s="277"/>
      <c r="MQY244" s="277"/>
      <c r="MQZ244" s="277"/>
      <c r="MRA244" s="277"/>
      <c r="MRB244" s="277"/>
      <c r="MRC244" s="277"/>
      <c r="MRD244" s="402"/>
      <c r="MRE244" s="404"/>
      <c r="MRF244" s="49"/>
      <c r="MRG244" s="49"/>
      <c r="MRH244" s="49"/>
      <c r="MRI244" s="99"/>
      <c r="MRJ244" s="98"/>
      <c r="MRK244" s="49"/>
      <c r="MRL244" s="405"/>
      <c r="MRM244" s="405"/>
      <c r="MRN244" s="277"/>
      <c r="MRO244" s="277"/>
      <c r="MRP244" s="277"/>
      <c r="MRQ244" s="277"/>
      <c r="MRR244" s="277"/>
      <c r="MRS244" s="277"/>
      <c r="MRT244" s="277"/>
      <c r="MRU244" s="277"/>
      <c r="MRV244" s="402"/>
      <c r="MRW244" s="404"/>
      <c r="MRX244" s="49"/>
      <c r="MRY244" s="49"/>
      <c r="MRZ244" s="49"/>
      <c r="MSA244" s="99"/>
      <c r="MSB244" s="98"/>
      <c r="MSC244" s="49"/>
      <c r="MSD244" s="405"/>
      <c r="MSE244" s="405"/>
      <c r="MSF244" s="277"/>
      <c r="MSG244" s="277"/>
      <c r="MSH244" s="277"/>
      <c r="MSI244" s="277"/>
      <c r="MSJ244" s="277"/>
      <c r="MSK244" s="277"/>
      <c r="MSL244" s="277"/>
      <c r="MSM244" s="277"/>
      <c r="MSN244" s="402"/>
      <c r="MSO244" s="404"/>
      <c r="MSP244" s="49"/>
      <c r="MSQ244" s="49"/>
      <c r="MSR244" s="49"/>
      <c r="MSS244" s="99"/>
      <c r="MST244" s="98"/>
      <c r="MSU244" s="49"/>
      <c r="MSV244" s="405"/>
      <c r="MSW244" s="405"/>
      <c r="MSX244" s="277"/>
      <c r="MSY244" s="277"/>
      <c r="MSZ244" s="277"/>
      <c r="MTA244" s="277"/>
      <c r="MTB244" s="277"/>
      <c r="MTC244" s="277"/>
      <c r="MTD244" s="277"/>
      <c r="MTE244" s="277"/>
      <c r="MTF244" s="402"/>
      <c r="MTG244" s="404"/>
      <c r="MTH244" s="49"/>
      <c r="MTI244" s="49"/>
      <c r="MTJ244" s="49"/>
      <c r="MTK244" s="99"/>
      <c r="MTL244" s="98"/>
      <c r="MTM244" s="49"/>
      <c r="MTN244" s="405"/>
      <c r="MTO244" s="405"/>
      <c r="MTP244" s="277"/>
      <c r="MTQ244" s="277"/>
      <c r="MTR244" s="277"/>
      <c r="MTS244" s="277"/>
      <c r="MTT244" s="277"/>
      <c r="MTU244" s="277"/>
      <c r="MTV244" s="277"/>
      <c r="MTW244" s="277"/>
      <c r="MTX244" s="402"/>
      <c r="MTY244" s="404"/>
      <c r="MTZ244" s="49"/>
      <c r="MUA244" s="49"/>
      <c r="MUB244" s="49"/>
      <c r="MUC244" s="99"/>
      <c r="MUD244" s="98"/>
      <c r="MUE244" s="49"/>
      <c r="MUF244" s="405"/>
      <c r="MUG244" s="405"/>
      <c r="MUH244" s="277"/>
      <c r="MUI244" s="277"/>
      <c r="MUJ244" s="277"/>
      <c r="MUK244" s="277"/>
      <c r="MUL244" s="277"/>
      <c r="MUM244" s="277"/>
      <c r="MUN244" s="277"/>
      <c r="MUO244" s="277"/>
      <c r="MUP244" s="402"/>
      <c r="MUQ244" s="404"/>
      <c r="MUR244" s="49"/>
      <c r="MUS244" s="49"/>
      <c r="MUT244" s="49"/>
      <c r="MUU244" s="99"/>
      <c r="MUV244" s="98"/>
      <c r="MUW244" s="49"/>
      <c r="MUX244" s="405"/>
      <c r="MUY244" s="405"/>
      <c r="MUZ244" s="277"/>
      <c r="MVA244" s="277"/>
      <c r="MVB244" s="277"/>
      <c r="MVC244" s="277"/>
      <c r="MVD244" s="277"/>
      <c r="MVE244" s="277"/>
      <c r="MVF244" s="277"/>
      <c r="MVG244" s="277"/>
      <c r="MVH244" s="402"/>
      <c r="MVI244" s="404"/>
      <c r="MVJ244" s="49"/>
      <c r="MVK244" s="49"/>
      <c r="MVL244" s="49"/>
      <c r="MVM244" s="99"/>
      <c r="MVN244" s="98"/>
      <c r="MVO244" s="49"/>
      <c r="MVP244" s="405"/>
      <c r="MVQ244" s="405"/>
      <c r="MVR244" s="277"/>
      <c r="MVS244" s="277"/>
      <c r="MVT244" s="277"/>
      <c r="MVU244" s="277"/>
      <c r="MVV244" s="277"/>
      <c r="MVW244" s="277"/>
      <c r="MVX244" s="277"/>
      <c r="MVY244" s="277"/>
      <c r="MVZ244" s="402"/>
      <c r="MWA244" s="404"/>
      <c r="MWB244" s="49"/>
      <c r="MWC244" s="49"/>
      <c r="MWD244" s="49"/>
      <c r="MWE244" s="99"/>
      <c r="MWF244" s="98"/>
      <c r="MWG244" s="49"/>
      <c r="MWH244" s="405"/>
      <c r="MWI244" s="405"/>
      <c r="MWJ244" s="277"/>
      <c r="MWK244" s="277"/>
      <c r="MWL244" s="277"/>
      <c r="MWM244" s="277"/>
      <c r="MWN244" s="277"/>
      <c r="MWO244" s="277"/>
      <c r="MWP244" s="277"/>
      <c r="MWQ244" s="277"/>
      <c r="MWR244" s="402"/>
      <c r="MWS244" s="404"/>
      <c r="MWT244" s="49"/>
      <c r="MWU244" s="49"/>
      <c r="MWV244" s="49"/>
      <c r="MWW244" s="99"/>
      <c r="MWX244" s="98"/>
      <c r="MWY244" s="49"/>
      <c r="MWZ244" s="405"/>
      <c r="MXA244" s="405"/>
      <c r="MXB244" s="277"/>
      <c r="MXC244" s="277"/>
      <c r="MXD244" s="277"/>
      <c r="MXE244" s="277"/>
      <c r="MXF244" s="277"/>
      <c r="MXG244" s="277"/>
      <c r="MXH244" s="277"/>
      <c r="MXI244" s="277"/>
      <c r="MXJ244" s="402"/>
      <c r="MXK244" s="404"/>
      <c r="MXL244" s="49"/>
      <c r="MXM244" s="49"/>
      <c r="MXN244" s="49"/>
      <c r="MXO244" s="99"/>
      <c r="MXP244" s="98"/>
      <c r="MXQ244" s="49"/>
      <c r="MXR244" s="405"/>
      <c r="MXS244" s="405"/>
      <c r="MXT244" s="277"/>
      <c r="MXU244" s="277"/>
      <c r="MXV244" s="277"/>
      <c r="MXW244" s="277"/>
      <c r="MXX244" s="277"/>
      <c r="MXY244" s="277"/>
      <c r="MXZ244" s="277"/>
      <c r="MYA244" s="277"/>
      <c r="MYB244" s="402"/>
      <c r="MYC244" s="404"/>
      <c r="MYD244" s="49"/>
      <c r="MYE244" s="49"/>
      <c r="MYF244" s="49"/>
      <c r="MYG244" s="99"/>
      <c r="MYH244" s="98"/>
      <c r="MYI244" s="49"/>
      <c r="MYJ244" s="405"/>
      <c r="MYK244" s="405"/>
      <c r="MYL244" s="277"/>
      <c r="MYM244" s="277"/>
      <c r="MYN244" s="277"/>
      <c r="MYO244" s="277"/>
      <c r="MYP244" s="277"/>
      <c r="MYQ244" s="277"/>
      <c r="MYR244" s="277"/>
      <c r="MYS244" s="277"/>
      <c r="MYT244" s="402"/>
      <c r="MYU244" s="404"/>
      <c r="MYV244" s="49"/>
      <c r="MYW244" s="49"/>
      <c r="MYX244" s="49"/>
      <c r="MYY244" s="99"/>
      <c r="MYZ244" s="98"/>
      <c r="MZA244" s="49"/>
      <c r="MZB244" s="405"/>
      <c r="MZC244" s="405"/>
      <c r="MZD244" s="277"/>
      <c r="MZE244" s="277"/>
      <c r="MZF244" s="277"/>
      <c r="MZG244" s="277"/>
      <c r="MZH244" s="277"/>
      <c r="MZI244" s="277"/>
      <c r="MZJ244" s="277"/>
      <c r="MZK244" s="277"/>
      <c r="MZL244" s="402"/>
      <c r="MZM244" s="404"/>
      <c r="MZN244" s="49"/>
      <c r="MZO244" s="49"/>
      <c r="MZP244" s="49"/>
      <c r="MZQ244" s="99"/>
      <c r="MZR244" s="98"/>
      <c r="MZS244" s="49"/>
      <c r="MZT244" s="405"/>
      <c r="MZU244" s="405"/>
      <c r="MZV244" s="277"/>
      <c r="MZW244" s="277"/>
      <c r="MZX244" s="277"/>
      <c r="MZY244" s="277"/>
      <c r="MZZ244" s="277"/>
      <c r="NAA244" s="277"/>
      <c r="NAB244" s="277"/>
      <c r="NAC244" s="277"/>
      <c r="NAD244" s="402"/>
      <c r="NAE244" s="404"/>
      <c r="NAF244" s="49"/>
      <c r="NAG244" s="49"/>
      <c r="NAH244" s="49"/>
      <c r="NAI244" s="99"/>
      <c r="NAJ244" s="98"/>
      <c r="NAK244" s="49"/>
      <c r="NAL244" s="405"/>
      <c r="NAM244" s="405"/>
      <c r="NAN244" s="277"/>
      <c r="NAO244" s="277"/>
      <c r="NAP244" s="277"/>
      <c r="NAQ244" s="277"/>
      <c r="NAR244" s="277"/>
      <c r="NAS244" s="277"/>
      <c r="NAT244" s="277"/>
      <c r="NAU244" s="277"/>
      <c r="NAV244" s="402"/>
      <c r="NAW244" s="404"/>
      <c r="NAX244" s="49"/>
      <c r="NAY244" s="49"/>
      <c r="NAZ244" s="49"/>
      <c r="NBA244" s="99"/>
      <c r="NBB244" s="98"/>
      <c r="NBC244" s="49"/>
      <c r="NBD244" s="405"/>
      <c r="NBE244" s="405"/>
      <c r="NBF244" s="277"/>
      <c r="NBG244" s="277"/>
      <c r="NBH244" s="277"/>
      <c r="NBI244" s="277"/>
      <c r="NBJ244" s="277"/>
      <c r="NBK244" s="277"/>
      <c r="NBL244" s="277"/>
      <c r="NBM244" s="277"/>
      <c r="NBN244" s="402"/>
      <c r="NBO244" s="404"/>
      <c r="NBP244" s="49"/>
      <c r="NBQ244" s="49"/>
      <c r="NBR244" s="49"/>
      <c r="NBS244" s="99"/>
      <c r="NBT244" s="98"/>
      <c r="NBU244" s="49"/>
      <c r="NBV244" s="405"/>
      <c r="NBW244" s="405"/>
      <c r="NBX244" s="277"/>
      <c r="NBY244" s="277"/>
      <c r="NBZ244" s="277"/>
      <c r="NCA244" s="277"/>
      <c r="NCB244" s="277"/>
      <c r="NCC244" s="277"/>
      <c r="NCD244" s="277"/>
      <c r="NCE244" s="277"/>
      <c r="NCF244" s="402"/>
      <c r="NCG244" s="404"/>
      <c r="NCH244" s="49"/>
      <c r="NCI244" s="49"/>
      <c r="NCJ244" s="49"/>
      <c r="NCK244" s="99"/>
      <c r="NCL244" s="98"/>
      <c r="NCM244" s="49"/>
      <c r="NCN244" s="405"/>
      <c r="NCO244" s="405"/>
      <c r="NCP244" s="277"/>
      <c r="NCQ244" s="277"/>
      <c r="NCR244" s="277"/>
      <c r="NCS244" s="277"/>
      <c r="NCT244" s="277"/>
      <c r="NCU244" s="277"/>
      <c r="NCV244" s="277"/>
      <c r="NCW244" s="277"/>
      <c r="NCX244" s="402"/>
      <c r="NCY244" s="404"/>
      <c r="NCZ244" s="49"/>
      <c r="NDA244" s="49"/>
      <c r="NDB244" s="49"/>
      <c r="NDC244" s="99"/>
      <c r="NDD244" s="98"/>
      <c r="NDE244" s="49"/>
      <c r="NDF244" s="405"/>
      <c r="NDG244" s="405"/>
      <c r="NDH244" s="277"/>
      <c r="NDI244" s="277"/>
      <c r="NDJ244" s="277"/>
      <c r="NDK244" s="277"/>
      <c r="NDL244" s="277"/>
      <c r="NDM244" s="277"/>
      <c r="NDN244" s="277"/>
      <c r="NDO244" s="277"/>
      <c r="NDP244" s="402"/>
      <c r="NDQ244" s="404"/>
      <c r="NDR244" s="49"/>
      <c r="NDS244" s="49"/>
      <c r="NDT244" s="49"/>
      <c r="NDU244" s="99"/>
      <c r="NDV244" s="98"/>
      <c r="NDW244" s="49"/>
      <c r="NDX244" s="405"/>
      <c r="NDY244" s="405"/>
      <c r="NDZ244" s="277"/>
      <c r="NEA244" s="277"/>
      <c r="NEB244" s="277"/>
      <c r="NEC244" s="277"/>
      <c r="NED244" s="277"/>
      <c r="NEE244" s="277"/>
      <c r="NEF244" s="277"/>
      <c r="NEG244" s="277"/>
      <c r="NEH244" s="402"/>
      <c r="NEI244" s="404"/>
      <c r="NEJ244" s="49"/>
      <c r="NEK244" s="49"/>
      <c r="NEL244" s="49"/>
      <c r="NEM244" s="99"/>
      <c r="NEN244" s="98"/>
      <c r="NEO244" s="49"/>
      <c r="NEP244" s="405"/>
      <c r="NEQ244" s="405"/>
      <c r="NER244" s="277"/>
      <c r="NES244" s="277"/>
      <c r="NET244" s="277"/>
      <c r="NEU244" s="277"/>
      <c r="NEV244" s="277"/>
      <c r="NEW244" s="277"/>
      <c r="NEX244" s="277"/>
      <c r="NEY244" s="277"/>
      <c r="NEZ244" s="402"/>
      <c r="NFA244" s="404"/>
      <c r="NFB244" s="49"/>
      <c r="NFC244" s="49"/>
      <c r="NFD244" s="49"/>
      <c r="NFE244" s="99"/>
      <c r="NFF244" s="98"/>
      <c r="NFG244" s="49"/>
      <c r="NFH244" s="405"/>
      <c r="NFI244" s="405"/>
      <c r="NFJ244" s="277"/>
      <c r="NFK244" s="277"/>
      <c r="NFL244" s="277"/>
      <c r="NFM244" s="277"/>
      <c r="NFN244" s="277"/>
      <c r="NFO244" s="277"/>
      <c r="NFP244" s="277"/>
      <c r="NFQ244" s="277"/>
      <c r="NFR244" s="402"/>
      <c r="NFS244" s="404"/>
      <c r="NFT244" s="49"/>
      <c r="NFU244" s="49"/>
      <c r="NFV244" s="49"/>
      <c r="NFW244" s="99"/>
      <c r="NFX244" s="98"/>
      <c r="NFY244" s="49"/>
      <c r="NFZ244" s="405"/>
      <c r="NGA244" s="405"/>
      <c r="NGB244" s="277"/>
      <c r="NGC244" s="277"/>
      <c r="NGD244" s="277"/>
      <c r="NGE244" s="277"/>
      <c r="NGF244" s="277"/>
      <c r="NGG244" s="277"/>
      <c r="NGH244" s="277"/>
      <c r="NGI244" s="277"/>
      <c r="NGJ244" s="402"/>
      <c r="NGK244" s="404"/>
      <c r="NGL244" s="49"/>
      <c r="NGM244" s="49"/>
      <c r="NGN244" s="49"/>
      <c r="NGO244" s="99"/>
      <c r="NGP244" s="98"/>
      <c r="NGQ244" s="49"/>
      <c r="NGR244" s="405"/>
      <c r="NGS244" s="405"/>
      <c r="NGT244" s="277"/>
      <c r="NGU244" s="277"/>
      <c r="NGV244" s="277"/>
      <c r="NGW244" s="277"/>
      <c r="NGX244" s="277"/>
      <c r="NGY244" s="277"/>
      <c r="NGZ244" s="277"/>
      <c r="NHA244" s="277"/>
      <c r="NHB244" s="402"/>
      <c r="NHC244" s="404"/>
      <c r="NHD244" s="49"/>
      <c r="NHE244" s="49"/>
      <c r="NHF244" s="49"/>
      <c r="NHG244" s="99"/>
      <c r="NHH244" s="98"/>
      <c r="NHI244" s="49"/>
      <c r="NHJ244" s="405"/>
      <c r="NHK244" s="405"/>
      <c r="NHL244" s="277"/>
      <c r="NHM244" s="277"/>
      <c r="NHN244" s="277"/>
      <c r="NHO244" s="277"/>
      <c r="NHP244" s="277"/>
      <c r="NHQ244" s="277"/>
      <c r="NHR244" s="277"/>
      <c r="NHS244" s="277"/>
      <c r="NHT244" s="402"/>
      <c r="NHU244" s="404"/>
      <c r="NHV244" s="49"/>
      <c r="NHW244" s="49"/>
      <c r="NHX244" s="49"/>
      <c r="NHY244" s="99"/>
      <c r="NHZ244" s="98"/>
      <c r="NIA244" s="49"/>
      <c r="NIB244" s="405"/>
      <c r="NIC244" s="405"/>
      <c r="NID244" s="277"/>
      <c r="NIE244" s="277"/>
      <c r="NIF244" s="277"/>
      <c r="NIG244" s="277"/>
      <c r="NIH244" s="277"/>
      <c r="NII244" s="277"/>
      <c r="NIJ244" s="277"/>
      <c r="NIK244" s="277"/>
      <c r="NIL244" s="402"/>
      <c r="NIM244" s="404"/>
      <c r="NIN244" s="49"/>
      <c r="NIO244" s="49"/>
      <c r="NIP244" s="49"/>
      <c r="NIQ244" s="99"/>
      <c r="NIR244" s="98"/>
      <c r="NIS244" s="49"/>
      <c r="NIT244" s="405"/>
      <c r="NIU244" s="405"/>
      <c r="NIV244" s="277"/>
      <c r="NIW244" s="277"/>
      <c r="NIX244" s="277"/>
      <c r="NIY244" s="277"/>
      <c r="NIZ244" s="277"/>
      <c r="NJA244" s="277"/>
      <c r="NJB244" s="277"/>
      <c r="NJC244" s="277"/>
      <c r="NJD244" s="402"/>
      <c r="NJE244" s="404"/>
      <c r="NJF244" s="49"/>
      <c r="NJG244" s="49"/>
      <c r="NJH244" s="49"/>
      <c r="NJI244" s="99"/>
      <c r="NJJ244" s="98"/>
      <c r="NJK244" s="49"/>
      <c r="NJL244" s="405"/>
      <c r="NJM244" s="405"/>
      <c r="NJN244" s="277"/>
      <c r="NJO244" s="277"/>
      <c r="NJP244" s="277"/>
      <c r="NJQ244" s="277"/>
      <c r="NJR244" s="277"/>
      <c r="NJS244" s="277"/>
      <c r="NJT244" s="277"/>
      <c r="NJU244" s="277"/>
      <c r="NJV244" s="402"/>
      <c r="NJW244" s="404"/>
      <c r="NJX244" s="49"/>
      <c r="NJY244" s="49"/>
      <c r="NJZ244" s="49"/>
      <c r="NKA244" s="99"/>
      <c r="NKB244" s="98"/>
      <c r="NKC244" s="49"/>
      <c r="NKD244" s="405"/>
      <c r="NKE244" s="405"/>
      <c r="NKF244" s="277"/>
      <c r="NKG244" s="277"/>
      <c r="NKH244" s="277"/>
      <c r="NKI244" s="277"/>
      <c r="NKJ244" s="277"/>
      <c r="NKK244" s="277"/>
      <c r="NKL244" s="277"/>
      <c r="NKM244" s="277"/>
      <c r="NKN244" s="402"/>
      <c r="NKO244" s="404"/>
      <c r="NKP244" s="49"/>
      <c r="NKQ244" s="49"/>
      <c r="NKR244" s="49"/>
      <c r="NKS244" s="99"/>
      <c r="NKT244" s="98"/>
      <c r="NKU244" s="49"/>
      <c r="NKV244" s="405"/>
      <c r="NKW244" s="405"/>
      <c r="NKX244" s="277"/>
      <c r="NKY244" s="277"/>
      <c r="NKZ244" s="277"/>
      <c r="NLA244" s="277"/>
      <c r="NLB244" s="277"/>
      <c r="NLC244" s="277"/>
      <c r="NLD244" s="277"/>
      <c r="NLE244" s="277"/>
      <c r="NLF244" s="402"/>
      <c r="NLG244" s="404"/>
      <c r="NLH244" s="49"/>
      <c r="NLI244" s="49"/>
      <c r="NLJ244" s="49"/>
      <c r="NLK244" s="99"/>
      <c r="NLL244" s="98"/>
      <c r="NLM244" s="49"/>
      <c r="NLN244" s="405"/>
      <c r="NLO244" s="405"/>
      <c r="NLP244" s="277"/>
      <c r="NLQ244" s="277"/>
      <c r="NLR244" s="277"/>
      <c r="NLS244" s="277"/>
      <c r="NLT244" s="277"/>
      <c r="NLU244" s="277"/>
      <c r="NLV244" s="277"/>
      <c r="NLW244" s="277"/>
      <c r="NLX244" s="402"/>
      <c r="NLY244" s="404"/>
      <c r="NLZ244" s="49"/>
      <c r="NMA244" s="49"/>
      <c r="NMB244" s="49"/>
      <c r="NMC244" s="99"/>
      <c r="NMD244" s="98"/>
      <c r="NME244" s="49"/>
      <c r="NMF244" s="405"/>
      <c r="NMG244" s="405"/>
      <c r="NMH244" s="277"/>
      <c r="NMI244" s="277"/>
      <c r="NMJ244" s="277"/>
      <c r="NMK244" s="277"/>
      <c r="NML244" s="277"/>
      <c r="NMM244" s="277"/>
      <c r="NMN244" s="277"/>
      <c r="NMO244" s="277"/>
      <c r="NMP244" s="402"/>
      <c r="NMQ244" s="404"/>
      <c r="NMR244" s="49"/>
      <c r="NMS244" s="49"/>
      <c r="NMT244" s="49"/>
      <c r="NMU244" s="99"/>
      <c r="NMV244" s="98"/>
      <c r="NMW244" s="49"/>
      <c r="NMX244" s="405"/>
      <c r="NMY244" s="405"/>
      <c r="NMZ244" s="277"/>
      <c r="NNA244" s="277"/>
      <c r="NNB244" s="277"/>
      <c r="NNC244" s="277"/>
      <c r="NND244" s="277"/>
      <c r="NNE244" s="277"/>
      <c r="NNF244" s="277"/>
      <c r="NNG244" s="277"/>
      <c r="NNH244" s="402"/>
      <c r="NNI244" s="404"/>
      <c r="NNJ244" s="49"/>
      <c r="NNK244" s="49"/>
      <c r="NNL244" s="49"/>
      <c r="NNM244" s="99"/>
      <c r="NNN244" s="98"/>
      <c r="NNO244" s="49"/>
      <c r="NNP244" s="405"/>
      <c r="NNQ244" s="405"/>
      <c r="NNR244" s="277"/>
      <c r="NNS244" s="277"/>
      <c r="NNT244" s="277"/>
      <c r="NNU244" s="277"/>
      <c r="NNV244" s="277"/>
      <c r="NNW244" s="277"/>
      <c r="NNX244" s="277"/>
      <c r="NNY244" s="277"/>
      <c r="NNZ244" s="402"/>
      <c r="NOA244" s="404"/>
      <c r="NOB244" s="49"/>
      <c r="NOC244" s="49"/>
      <c r="NOD244" s="49"/>
      <c r="NOE244" s="99"/>
      <c r="NOF244" s="98"/>
      <c r="NOG244" s="49"/>
      <c r="NOH244" s="405"/>
      <c r="NOI244" s="405"/>
      <c r="NOJ244" s="277"/>
      <c r="NOK244" s="277"/>
      <c r="NOL244" s="277"/>
      <c r="NOM244" s="277"/>
      <c r="NON244" s="277"/>
      <c r="NOO244" s="277"/>
      <c r="NOP244" s="277"/>
      <c r="NOQ244" s="277"/>
      <c r="NOR244" s="402"/>
      <c r="NOS244" s="404"/>
      <c r="NOT244" s="49"/>
      <c r="NOU244" s="49"/>
      <c r="NOV244" s="49"/>
      <c r="NOW244" s="99"/>
      <c r="NOX244" s="98"/>
      <c r="NOY244" s="49"/>
      <c r="NOZ244" s="405"/>
      <c r="NPA244" s="405"/>
      <c r="NPB244" s="277"/>
      <c r="NPC244" s="277"/>
      <c r="NPD244" s="277"/>
      <c r="NPE244" s="277"/>
      <c r="NPF244" s="277"/>
      <c r="NPG244" s="277"/>
      <c r="NPH244" s="277"/>
      <c r="NPI244" s="277"/>
      <c r="NPJ244" s="402"/>
      <c r="NPK244" s="404"/>
      <c r="NPL244" s="49"/>
      <c r="NPM244" s="49"/>
      <c r="NPN244" s="49"/>
      <c r="NPO244" s="99"/>
      <c r="NPP244" s="98"/>
      <c r="NPQ244" s="49"/>
      <c r="NPR244" s="405"/>
      <c r="NPS244" s="405"/>
      <c r="NPT244" s="277"/>
      <c r="NPU244" s="277"/>
      <c r="NPV244" s="277"/>
      <c r="NPW244" s="277"/>
      <c r="NPX244" s="277"/>
      <c r="NPY244" s="277"/>
      <c r="NPZ244" s="277"/>
      <c r="NQA244" s="277"/>
      <c r="NQB244" s="402"/>
      <c r="NQC244" s="404"/>
      <c r="NQD244" s="49"/>
      <c r="NQE244" s="49"/>
      <c r="NQF244" s="49"/>
      <c r="NQG244" s="99"/>
      <c r="NQH244" s="98"/>
      <c r="NQI244" s="49"/>
      <c r="NQJ244" s="405"/>
      <c r="NQK244" s="405"/>
      <c r="NQL244" s="277"/>
      <c r="NQM244" s="277"/>
      <c r="NQN244" s="277"/>
      <c r="NQO244" s="277"/>
      <c r="NQP244" s="277"/>
      <c r="NQQ244" s="277"/>
      <c r="NQR244" s="277"/>
      <c r="NQS244" s="277"/>
      <c r="NQT244" s="402"/>
      <c r="NQU244" s="404"/>
      <c r="NQV244" s="49"/>
      <c r="NQW244" s="49"/>
      <c r="NQX244" s="49"/>
      <c r="NQY244" s="99"/>
      <c r="NQZ244" s="98"/>
      <c r="NRA244" s="49"/>
      <c r="NRB244" s="405"/>
      <c r="NRC244" s="405"/>
      <c r="NRD244" s="277"/>
      <c r="NRE244" s="277"/>
      <c r="NRF244" s="277"/>
      <c r="NRG244" s="277"/>
      <c r="NRH244" s="277"/>
      <c r="NRI244" s="277"/>
      <c r="NRJ244" s="277"/>
      <c r="NRK244" s="277"/>
      <c r="NRL244" s="402"/>
      <c r="NRM244" s="404"/>
      <c r="NRN244" s="49"/>
      <c r="NRO244" s="49"/>
      <c r="NRP244" s="49"/>
      <c r="NRQ244" s="99"/>
      <c r="NRR244" s="98"/>
      <c r="NRS244" s="49"/>
      <c r="NRT244" s="405"/>
      <c r="NRU244" s="405"/>
      <c r="NRV244" s="277"/>
      <c r="NRW244" s="277"/>
      <c r="NRX244" s="277"/>
      <c r="NRY244" s="277"/>
      <c r="NRZ244" s="277"/>
      <c r="NSA244" s="277"/>
      <c r="NSB244" s="277"/>
      <c r="NSC244" s="277"/>
      <c r="NSD244" s="402"/>
      <c r="NSE244" s="404"/>
      <c r="NSF244" s="49"/>
      <c r="NSG244" s="49"/>
      <c r="NSH244" s="49"/>
      <c r="NSI244" s="99"/>
      <c r="NSJ244" s="98"/>
      <c r="NSK244" s="49"/>
      <c r="NSL244" s="405"/>
      <c r="NSM244" s="405"/>
      <c r="NSN244" s="277"/>
      <c r="NSO244" s="277"/>
      <c r="NSP244" s="277"/>
      <c r="NSQ244" s="277"/>
      <c r="NSR244" s="277"/>
      <c r="NSS244" s="277"/>
      <c r="NST244" s="277"/>
      <c r="NSU244" s="277"/>
      <c r="NSV244" s="402"/>
      <c r="NSW244" s="404"/>
      <c r="NSX244" s="49"/>
      <c r="NSY244" s="49"/>
      <c r="NSZ244" s="49"/>
      <c r="NTA244" s="99"/>
      <c r="NTB244" s="98"/>
      <c r="NTC244" s="49"/>
      <c r="NTD244" s="405"/>
      <c r="NTE244" s="405"/>
      <c r="NTF244" s="277"/>
      <c r="NTG244" s="277"/>
      <c r="NTH244" s="277"/>
      <c r="NTI244" s="277"/>
      <c r="NTJ244" s="277"/>
      <c r="NTK244" s="277"/>
      <c r="NTL244" s="277"/>
      <c r="NTM244" s="277"/>
      <c r="NTN244" s="402"/>
      <c r="NTO244" s="404"/>
      <c r="NTP244" s="49"/>
      <c r="NTQ244" s="49"/>
      <c r="NTR244" s="49"/>
      <c r="NTS244" s="99"/>
      <c r="NTT244" s="98"/>
      <c r="NTU244" s="49"/>
      <c r="NTV244" s="405"/>
      <c r="NTW244" s="405"/>
      <c r="NTX244" s="277"/>
      <c r="NTY244" s="277"/>
      <c r="NTZ244" s="277"/>
      <c r="NUA244" s="277"/>
      <c r="NUB244" s="277"/>
      <c r="NUC244" s="277"/>
      <c r="NUD244" s="277"/>
      <c r="NUE244" s="277"/>
      <c r="NUF244" s="402"/>
      <c r="NUG244" s="404"/>
      <c r="NUH244" s="49"/>
      <c r="NUI244" s="49"/>
      <c r="NUJ244" s="49"/>
      <c r="NUK244" s="99"/>
      <c r="NUL244" s="98"/>
      <c r="NUM244" s="49"/>
      <c r="NUN244" s="405"/>
      <c r="NUO244" s="405"/>
      <c r="NUP244" s="277"/>
      <c r="NUQ244" s="277"/>
      <c r="NUR244" s="277"/>
      <c r="NUS244" s="277"/>
      <c r="NUT244" s="277"/>
      <c r="NUU244" s="277"/>
      <c r="NUV244" s="277"/>
      <c r="NUW244" s="277"/>
      <c r="NUX244" s="402"/>
      <c r="NUY244" s="404"/>
      <c r="NUZ244" s="49"/>
      <c r="NVA244" s="49"/>
      <c r="NVB244" s="49"/>
      <c r="NVC244" s="99"/>
      <c r="NVD244" s="98"/>
      <c r="NVE244" s="49"/>
      <c r="NVF244" s="405"/>
      <c r="NVG244" s="405"/>
      <c r="NVH244" s="277"/>
      <c r="NVI244" s="277"/>
      <c r="NVJ244" s="277"/>
      <c r="NVK244" s="277"/>
      <c r="NVL244" s="277"/>
      <c r="NVM244" s="277"/>
      <c r="NVN244" s="277"/>
      <c r="NVO244" s="277"/>
      <c r="NVP244" s="402"/>
      <c r="NVQ244" s="404"/>
      <c r="NVR244" s="49"/>
      <c r="NVS244" s="49"/>
      <c r="NVT244" s="49"/>
      <c r="NVU244" s="99"/>
      <c r="NVV244" s="98"/>
      <c r="NVW244" s="49"/>
      <c r="NVX244" s="405"/>
      <c r="NVY244" s="405"/>
      <c r="NVZ244" s="277"/>
      <c r="NWA244" s="277"/>
      <c r="NWB244" s="277"/>
      <c r="NWC244" s="277"/>
      <c r="NWD244" s="277"/>
      <c r="NWE244" s="277"/>
      <c r="NWF244" s="277"/>
      <c r="NWG244" s="277"/>
      <c r="NWH244" s="402"/>
      <c r="NWI244" s="404"/>
      <c r="NWJ244" s="49"/>
      <c r="NWK244" s="49"/>
      <c r="NWL244" s="49"/>
      <c r="NWM244" s="99"/>
      <c r="NWN244" s="98"/>
      <c r="NWO244" s="49"/>
      <c r="NWP244" s="405"/>
      <c r="NWQ244" s="405"/>
      <c r="NWR244" s="277"/>
      <c r="NWS244" s="277"/>
      <c r="NWT244" s="277"/>
      <c r="NWU244" s="277"/>
      <c r="NWV244" s="277"/>
      <c r="NWW244" s="277"/>
      <c r="NWX244" s="277"/>
      <c r="NWY244" s="277"/>
      <c r="NWZ244" s="402"/>
      <c r="NXA244" s="404"/>
      <c r="NXB244" s="49"/>
      <c r="NXC244" s="49"/>
      <c r="NXD244" s="49"/>
      <c r="NXE244" s="99"/>
      <c r="NXF244" s="98"/>
      <c r="NXG244" s="49"/>
      <c r="NXH244" s="405"/>
      <c r="NXI244" s="405"/>
      <c r="NXJ244" s="277"/>
      <c r="NXK244" s="277"/>
      <c r="NXL244" s="277"/>
      <c r="NXM244" s="277"/>
      <c r="NXN244" s="277"/>
      <c r="NXO244" s="277"/>
      <c r="NXP244" s="277"/>
      <c r="NXQ244" s="277"/>
      <c r="NXR244" s="402"/>
      <c r="NXS244" s="404"/>
      <c r="NXT244" s="49"/>
      <c r="NXU244" s="49"/>
      <c r="NXV244" s="49"/>
      <c r="NXW244" s="99"/>
      <c r="NXX244" s="98"/>
      <c r="NXY244" s="49"/>
      <c r="NXZ244" s="405"/>
      <c r="NYA244" s="405"/>
      <c r="NYB244" s="277"/>
      <c r="NYC244" s="277"/>
      <c r="NYD244" s="277"/>
      <c r="NYE244" s="277"/>
      <c r="NYF244" s="277"/>
      <c r="NYG244" s="277"/>
      <c r="NYH244" s="277"/>
      <c r="NYI244" s="277"/>
      <c r="NYJ244" s="402"/>
      <c r="NYK244" s="404"/>
      <c r="NYL244" s="49"/>
      <c r="NYM244" s="49"/>
      <c r="NYN244" s="49"/>
      <c r="NYO244" s="99"/>
      <c r="NYP244" s="98"/>
      <c r="NYQ244" s="49"/>
      <c r="NYR244" s="405"/>
      <c r="NYS244" s="405"/>
      <c r="NYT244" s="277"/>
      <c r="NYU244" s="277"/>
      <c r="NYV244" s="277"/>
      <c r="NYW244" s="277"/>
      <c r="NYX244" s="277"/>
      <c r="NYY244" s="277"/>
      <c r="NYZ244" s="277"/>
      <c r="NZA244" s="277"/>
      <c r="NZB244" s="402"/>
      <c r="NZC244" s="404"/>
      <c r="NZD244" s="49"/>
      <c r="NZE244" s="49"/>
      <c r="NZF244" s="49"/>
      <c r="NZG244" s="99"/>
      <c r="NZH244" s="98"/>
      <c r="NZI244" s="49"/>
      <c r="NZJ244" s="405"/>
      <c r="NZK244" s="405"/>
      <c r="NZL244" s="277"/>
      <c r="NZM244" s="277"/>
      <c r="NZN244" s="277"/>
      <c r="NZO244" s="277"/>
      <c r="NZP244" s="277"/>
      <c r="NZQ244" s="277"/>
      <c r="NZR244" s="277"/>
      <c r="NZS244" s="277"/>
      <c r="NZT244" s="402"/>
      <c r="NZU244" s="404"/>
      <c r="NZV244" s="49"/>
      <c r="NZW244" s="49"/>
      <c r="NZX244" s="49"/>
      <c r="NZY244" s="99"/>
      <c r="NZZ244" s="98"/>
      <c r="OAA244" s="49"/>
      <c r="OAB244" s="405"/>
      <c r="OAC244" s="405"/>
      <c r="OAD244" s="277"/>
      <c r="OAE244" s="277"/>
      <c r="OAF244" s="277"/>
      <c r="OAG244" s="277"/>
      <c r="OAH244" s="277"/>
      <c r="OAI244" s="277"/>
      <c r="OAJ244" s="277"/>
      <c r="OAK244" s="277"/>
      <c r="OAL244" s="402"/>
      <c r="OAM244" s="404"/>
      <c r="OAN244" s="49"/>
      <c r="OAO244" s="49"/>
      <c r="OAP244" s="49"/>
      <c r="OAQ244" s="99"/>
      <c r="OAR244" s="98"/>
      <c r="OAS244" s="49"/>
      <c r="OAT244" s="405"/>
      <c r="OAU244" s="405"/>
      <c r="OAV244" s="277"/>
      <c r="OAW244" s="277"/>
      <c r="OAX244" s="277"/>
      <c r="OAY244" s="277"/>
      <c r="OAZ244" s="277"/>
      <c r="OBA244" s="277"/>
      <c r="OBB244" s="277"/>
      <c r="OBC244" s="277"/>
      <c r="OBD244" s="402"/>
      <c r="OBE244" s="404"/>
      <c r="OBF244" s="49"/>
      <c r="OBG244" s="49"/>
      <c r="OBH244" s="49"/>
      <c r="OBI244" s="99"/>
      <c r="OBJ244" s="98"/>
      <c r="OBK244" s="49"/>
      <c r="OBL244" s="405"/>
      <c r="OBM244" s="405"/>
      <c r="OBN244" s="277"/>
      <c r="OBO244" s="277"/>
      <c r="OBP244" s="277"/>
      <c r="OBQ244" s="277"/>
      <c r="OBR244" s="277"/>
      <c r="OBS244" s="277"/>
      <c r="OBT244" s="277"/>
      <c r="OBU244" s="277"/>
      <c r="OBV244" s="402"/>
      <c r="OBW244" s="404"/>
      <c r="OBX244" s="49"/>
      <c r="OBY244" s="49"/>
      <c r="OBZ244" s="49"/>
      <c r="OCA244" s="99"/>
      <c r="OCB244" s="98"/>
      <c r="OCC244" s="49"/>
      <c r="OCD244" s="405"/>
      <c r="OCE244" s="405"/>
      <c r="OCF244" s="277"/>
      <c r="OCG244" s="277"/>
      <c r="OCH244" s="277"/>
      <c r="OCI244" s="277"/>
      <c r="OCJ244" s="277"/>
      <c r="OCK244" s="277"/>
      <c r="OCL244" s="277"/>
      <c r="OCM244" s="277"/>
      <c r="OCN244" s="402"/>
      <c r="OCO244" s="404"/>
      <c r="OCP244" s="49"/>
      <c r="OCQ244" s="49"/>
      <c r="OCR244" s="49"/>
      <c r="OCS244" s="99"/>
      <c r="OCT244" s="98"/>
      <c r="OCU244" s="49"/>
      <c r="OCV244" s="405"/>
      <c r="OCW244" s="405"/>
      <c r="OCX244" s="277"/>
      <c r="OCY244" s="277"/>
      <c r="OCZ244" s="277"/>
      <c r="ODA244" s="277"/>
      <c r="ODB244" s="277"/>
      <c r="ODC244" s="277"/>
      <c r="ODD244" s="277"/>
      <c r="ODE244" s="277"/>
      <c r="ODF244" s="402"/>
      <c r="ODG244" s="404"/>
      <c r="ODH244" s="49"/>
      <c r="ODI244" s="49"/>
      <c r="ODJ244" s="49"/>
      <c r="ODK244" s="99"/>
      <c r="ODL244" s="98"/>
      <c r="ODM244" s="49"/>
      <c r="ODN244" s="405"/>
      <c r="ODO244" s="405"/>
      <c r="ODP244" s="277"/>
      <c r="ODQ244" s="277"/>
      <c r="ODR244" s="277"/>
      <c r="ODS244" s="277"/>
      <c r="ODT244" s="277"/>
      <c r="ODU244" s="277"/>
      <c r="ODV244" s="277"/>
      <c r="ODW244" s="277"/>
      <c r="ODX244" s="402"/>
      <c r="ODY244" s="404"/>
      <c r="ODZ244" s="49"/>
      <c r="OEA244" s="49"/>
      <c r="OEB244" s="49"/>
      <c r="OEC244" s="99"/>
      <c r="OED244" s="98"/>
      <c r="OEE244" s="49"/>
      <c r="OEF244" s="405"/>
      <c r="OEG244" s="405"/>
      <c r="OEH244" s="277"/>
      <c r="OEI244" s="277"/>
      <c r="OEJ244" s="277"/>
      <c r="OEK244" s="277"/>
      <c r="OEL244" s="277"/>
      <c r="OEM244" s="277"/>
      <c r="OEN244" s="277"/>
      <c r="OEO244" s="277"/>
      <c r="OEP244" s="402"/>
      <c r="OEQ244" s="404"/>
      <c r="OER244" s="49"/>
      <c r="OES244" s="49"/>
      <c r="OET244" s="49"/>
      <c r="OEU244" s="99"/>
      <c r="OEV244" s="98"/>
      <c r="OEW244" s="49"/>
      <c r="OEX244" s="405"/>
      <c r="OEY244" s="405"/>
      <c r="OEZ244" s="277"/>
      <c r="OFA244" s="277"/>
      <c r="OFB244" s="277"/>
      <c r="OFC244" s="277"/>
      <c r="OFD244" s="277"/>
      <c r="OFE244" s="277"/>
      <c r="OFF244" s="277"/>
      <c r="OFG244" s="277"/>
      <c r="OFH244" s="402"/>
      <c r="OFI244" s="404"/>
      <c r="OFJ244" s="49"/>
      <c r="OFK244" s="49"/>
      <c r="OFL244" s="49"/>
      <c r="OFM244" s="99"/>
      <c r="OFN244" s="98"/>
      <c r="OFO244" s="49"/>
      <c r="OFP244" s="405"/>
      <c r="OFQ244" s="405"/>
      <c r="OFR244" s="277"/>
      <c r="OFS244" s="277"/>
      <c r="OFT244" s="277"/>
      <c r="OFU244" s="277"/>
      <c r="OFV244" s="277"/>
      <c r="OFW244" s="277"/>
      <c r="OFX244" s="277"/>
      <c r="OFY244" s="277"/>
      <c r="OFZ244" s="402"/>
      <c r="OGA244" s="404"/>
      <c r="OGB244" s="49"/>
      <c r="OGC244" s="49"/>
      <c r="OGD244" s="49"/>
      <c r="OGE244" s="99"/>
      <c r="OGF244" s="98"/>
      <c r="OGG244" s="49"/>
      <c r="OGH244" s="405"/>
      <c r="OGI244" s="405"/>
      <c r="OGJ244" s="277"/>
      <c r="OGK244" s="277"/>
      <c r="OGL244" s="277"/>
      <c r="OGM244" s="277"/>
      <c r="OGN244" s="277"/>
      <c r="OGO244" s="277"/>
      <c r="OGP244" s="277"/>
      <c r="OGQ244" s="277"/>
      <c r="OGR244" s="402"/>
      <c r="OGS244" s="404"/>
      <c r="OGT244" s="49"/>
      <c r="OGU244" s="49"/>
      <c r="OGV244" s="49"/>
      <c r="OGW244" s="99"/>
      <c r="OGX244" s="98"/>
      <c r="OGY244" s="49"/>
      <c r="OGZ244" s="405"/>
      <c r="OHA244" s="405"/>
      <c r="OHB244" s="277"/>
      <c r="OHC244" s="277"/>
      <c r="OHD244" s="277"/>
      <c r="OHE244" s="277"/>
      <c r="OHF244" s="277"/>
      <c r="OHG244" s="277"/>
      <c r="OHH244" s="277"/>
      <c r="OHI244" s="277"/>
      <c r="OHJ244" s="402"/>
      <c r="OHK244" s="404"/>
      <c r="OHL244" s="49"/>
      <c r="OHM244" s="49"/>
      <c r="OHN244" s="49"/>
      <c r="OHO244" s="99"/>
      <c r="OHP244" s="98"/>
      <c r="OHQ244" s="49"/>
      <c r="OHR244" s="405"/>
      <c r="OHS244" s="405"/>
      <c r="OHT244" s="277"/>
      <c r="OHU244" s="277"/>
      <c r="OHV244" s="277"/>
      <c r="OHW244" s="277"/>
      <c r="OHX244" s="277"/>
      <c r="OHY244" s="277"/>
      <c r="OHZ244" s="277"/>
      <c r="OIA244" s="277"/>
      <c r="OIB244" s="402"/>
      <c r="OIC244" s="404"/>
      <c r="OID244" s="49"/>
      <c r="OIE244" s="49"/>
      <c r="OIF244" s="49"/>
      <c r="OIG244" s="99"/>
      <c r="OIH244" s="98"/>
      <c r="OII244" s="49"/>
      <c r="OIJ244" s="405"/>
      <c r="OIK244" s="405"/>
      <c r="OIL244" s="277"/>
      <c r="OIM244" s="277"/>
      <c r="OIN244" s="277"/>
      <c r="OIO244" s="277"/>
      <c r="OIP244" s="277"/>
      <c r="OIQ244" s="277"/>
      <c r="OIR244" s="277"/>
      <c r="OIS244" s="277"/>
      <c r="OIT244" s="402"/>
      <c r="OIU244" s="404"/>
      <c r="OIV244" s="49"/>
      <c r="OIW244" s="49"/>
      <c r="OIX244" s="49"/>
      <c r="OIY244" s="99"/>
      <c r="OIZ244" s="98"/>
      <c r="OJA244" s="49"/>
      <c r="OJB244" s="405"/>
      <c r="OJC244" s="405"/>
      <c r="OJD244" s="277"/>
      <c r="OJE244" s="277"/>
      <c r="OJF244" s="277"/>
      <c r="OJG244" s="277"/>
      <c r="OJH244" s="277"/>
      <c r="OJI244" s="277"/>
      <c r="OJJ244" s="277"/>
      <c r="OJK244" s="277"/>
      <c r="OJL244" s="402"/>
      <c r="OJM244" s="404"/>
      <c r="OJN244" s="49"/>
      <c r="OJO244" s="49"/>
      <c r="OJP244" s="49"/>
      <c r="OJQ244" s="99"/>
      <c r="OJR244" s="98"/>
      <c r="OJS244" s="49"/>
      <c r="OJT244" s="405"/>
      <c r="OJU244" s="405"/>
      <c r="OJV244" s="277"/>
      <c r="OJW244" s="277"/>
      <c r="OJX244" s="277"/>
      <c r="OJY244" s="277"/>
      <c r="OJZ244" s="277"/>
      <c r="OKA244" s="277"/>
      <c r="OKB244" s="277"/>
      <c r="OKC244" s="277"/>
      <c r="OKD244" s="402"/>
      <c r="OKE244" s="404"/>
      <c r="OKF244" s="49"/>
      <c r="OKG244" s="49"/>
      <c r="OKH244" s="49"/>
      <c r="OKI244" s="99"/>
      <c r="OKJ244" s="98"/>
      <c r="OKK244" s="49"/>
      <c r="OKL244" s="405"/>
      <c r="OKM244" s="405"/>
      <c r="OKN244" s="277"/>
      <c r="OKO244" s="277"/>
      <c r="OKP244" s="277"/>
      <c r="OKQ244" s="277"/>
      <c r="OKR244" s="277"/>
      <c r="OKS244" s="277"/>
      <c r="OKT244" s="277"/>
      <c r="OKU244" s="277"/>
      <c r="OKV244" s="402"/>
      <c r="OKW244" s="404"/>
      <c r="OKX244" s="49"/>
      <c r="OKY244" s="49"/>
      <c r="OKZ244" s="49"/>
      <c r="OLA244" s="99"/>
      <c r="OLB244" s="98"/>
      <c r="OLC244" s="49"/>
      <c r="OLD244" s="405"/>
      <c r="OLE244" s="405"/>
      <c r="OLF244" s="277"/>
      <c r="OLG244" s="277"/>
      <c r="OLH244" s="277"/>
      <c r="OLI244" s="277"/>
      <c r="OLJ244" s="277"/>
      <c r="OLK244" s="277"/>
      <c r="OLL244" s="277"/>
      <c r="OLM244" s="277"/>
      <c r="OLN244" s="402"/>
      <c r="OLO244" s="404"/>
      <c r="OLP244" s="49"/>
      <c r="OLQ244" s="49"/>
      <c r="OLR244" s="49"/>
      <c r="OLS244" s="99"/>
      <c r="OLT244" s="98"/>
      <c r="OLU244" s="49"/>
      <c r="OLV244" s="405"/>
      <c r="OLW244" s="405"/>
      <c r="OLX244" s="277"/>
      <c r="OLY244" s="277"/>
      <c r="OLZ244" s="277"/>
      <c r="OMA244" s="277"/>
      <c r="OMB244" s="277"/>
      <c r="OMC244" s="277"/>
      <c r="OMD244" s="277"/>
      <c r="OME244" s="277"/>
      <c r="OMF244" s="402"/>
      <c r="OMG244" s="404"/>
      <c r="OMH244" s="49"/>
      <c r="OMI244" s="49"/>
      <c r="OMJ244" s="49"/>
      <c r="OMK244" s="99"/>
      <c r="OML244" s="98"/>
      <c r="OMM244" s="49"/>
      <c r="OMN244" s="405"/>
      <c r="OMO244" s="405"/>
      <c r="OMP244" s="277"/>
      <c r="OMQ244" s="277"/>
      <c r="OMR244" s="277"/>
      <c r="OMS244" s="277"/>
      <c r="OMT244" s="277"/>
      <c r="OMU244" s="277"/>
      <c r="OMV244" s="277"/>
      <c r="OMW244" s="277"/>
      <c r="OMX244" s="402"/>
      <c r="OMY244" s="404"/>
      <c r="OMZ244" s="49"/>
      <c r="ONA244" s="49"/>
      <c r="ONB244" s="49"/>
      <c r="ONC244" s="99"/>
      <c r="OND244" s="98"/>
      <c r="ONE244" s="49"/>
      <c r="ONF244" s="405"/>
      <c r="ONG244" s="405"/>
      <c r="ONH244" s="277"/>
      <c r="ONI244" s="277"/>
      <c r="ONJ244" s="277"/>
      <c r="ONK244" s="277"/>
      <c r="ONL244" s="277"/>
      <c r="ONM244" s="277"/>
      <c r="ONN244" s="277"/>
      <c r="ONO244" s="277"/>
      <c r="ONP244" s="402"/>
      <c r="ONQ244" s="404"/>
      <c r="ONR244" s="49"/>
      <c r="ONS244" s="49"/>
      <c r="ONT244" s="49"/>
      <c r="ONU244" s="99"/>
      <c r="ONV244" s="98"/>
      <c r="ONW244" s="49"/>
      <c r="ONX244" s="405"/>
      <c r="ONY244" s="405"/>
      <c r="ONZ244" s="277"/>
      <c r="OOA244" s="277"/>
      <c r="OOB244" s="277"/>
      <c r="OOC244" s="277"/>
      <c r="OOD244" s="277"/>
      <c r="OOE244" s="277"/>
      <c r="OOF244" s="277"/>
      <c r="OOG244" s="277"/>
      <c r="OOH244" s="402"/>
      <c r="OOI244" s="404"/>
      <c r="OOJ244" s="49"/>
      <c r="OOK244" s="49"/>
      <c r="OOL244" s="49"/>
      <c r="OOM244" s="99"/>
      <c r="OON244" s="98"/>
      <c r="OOO244" s="49"/>
      <c r="OOP244" s="405"/>
      <c r="OOQ244" s="405"/>
      <c r="OOR244" s="277"/>
      <c r="OOS244" s="277"/>
      <c r="OOT244" s="277"/>
      <c r="OOU244" s="277"/>
      <c r="OOV244" s="277"/>
      <c r="OOW244" s="277"/>
      <c r="OOX244" s="277"/>
      <c r="OOY244" s="277"/>
      <c r="OOZ244" s="402"/>
      <c r="OPA244" s="404"/>
      <c r="OPB244" s="49"/>
      <c r="OPC244" s="49"/>
      <c r="OPD244" s="49"/>
      <c r="OPE244" s="99"/>
      <c r="OPF244" s="98"/>
      <c r="OPG244" s="49"/>
      <c r="OPH244" s="405"/>
      <c r="OPI244" s="405"/>
      <c r="OPJ244" s="277"/>
      <c r="OPK244" s="277"/>
      <c r="OPL244" s="277"/>
      <c r="OPM244" s="277"/>
      <c r="OPN244" s="277"/>
      <c r="OPO244" s="277"/>
      <c r="OPP244" s="277"/>
      <c r="OPQ244" s="277"/>
      <c r="OPR244" s="402"/>
      <c r="OPS244" s="404"/>
      <c r="OPT244" s="49"/>
      <c r="OPU244" s="49"/>
      <c r="OPV244" s="49"/>
      <c r="OPW244" s="99"/>
      <c r="OPX244" s="98"/>
      <c r="OPY244" s="49"/>
      <c r="OPZ244" s="405"/>
      <c r="OQA244" s="405"/>
      <c r="OQB244" s="277"/>
      <c r="OQC244" s="277"/>
      <c r="OQD244" s="277"/>
      <c r="OQE244" s="277"/>
      <c r="OQF244" s="277"/>
      <c r="OQG244" s="277"/>
      <c r="OQH244" s="277"/>
      <c r="OQI244" s="277"/>
      <c r="OQJ244" s="402"/>
      <c r="OQK244" s="404"/>
      <c r="OQL244" s="49"/>
      <c r="OQM244" s="49"/>
      <c r="OQN244" s="49"/>
      <c r="OQO244" s="99"/>
      <c r="OQP244" s="98"/>
      <c r="OQQ244" s="49"/>
      <c r="OQR244" s="405"/>
      <c r="OQS244" s="405"/>
      <c r="OQT244" s="277"/>
      <c r="OQU244" s="277"/>
      <c r="OQV244" s="277"/>
      <c r="OQW244" s="277"/>
      <c r="OQX244" s="277"/>
      <c r="OQY244" s="277"/>
      <c r="OQZ244" s="277"/>
      <c r="ORA244" s="277"/>
      <c r="ORB244" s="402"/>
      <c r="ORC244" s="404"/>
      <c r="ORD244" s="49"/>
      <c r="ORE244" s="49"/>
      <c r="ORF244" s="49"/>
      <c r="ORG244" s="99"/>
      <c r="ORH244" s="98"/>
      <c r="ORI244" s="49"/>
      <c r="ORJ244" s="405"/>
      <c r="ORK244" s="405"/>
      <c r="ORL244" s="277"/>
      <c r="ORM244" s="277"/>
      <c r="ORN244" s="277"/>
      <c r="ORO244" s="277"/>
      <c r="ORP244" s="277"/>
      <c r="ORQ244" s="277"/>
      <c r="ORR244" s="277"/>
      <c r="ORS244" s="277"/>
      <c r="ORT244" s="402"/>
      <c r="ORU244" s="404"/>
      <c r="ORV244" s="49"/>
      <c r="ORW244" s="49"/>
      <c r="ORX244" s="49"/>
      <c r="ORY244" s="99"/>
      <c r="ORZ244" s="98"/>
      <c r="OSA244" s="49"/>
      <c r="OSB244" s="405"/>
      <c r="OSC244" s="405"/>
      <c r="OSD244" s="277"/>
      <c r="OSE244" s="277"/>
      <c r="OSF244" s="277"/>
      <c r="OSG244" s="277"/>
      <c r="OSH244" s="277"/>
      <c r="OSI244" s="277"/>
      <c r="OSJ244" s="277"/>
      <c r="OSK244" s="277"/>
      <c r="OSL244" s="402"/>
      <c r="OSM244" s="404"/>
      <c r="OSN244" s="49"/>
      <c r="OSO244" s="49"/>
      <c r="OSP244" s="49"/>
      <c r="OSQ244" s="99"/>
      <c r="OSR244" s="98"/>
      <c r="OSS244" s="49"/>
      <c r="OST244" s="405"/>
      <c r="OSU244" s="405"/>
      <c r="OSV244" s="277"/>
      <c r="OSW244" s="277"/>
      <c r="OSX244" s="277"/>
      <c r="OSY244" s="277"/>
      <c r="OSZ244" s="277"/>
      <c r="OTA244" s="277"/>
      <c r="OTB244" s="277"/>
      <c r="OTC244" s="277"/>
      <c r="OTD244" s="402"/>
      <c r="OTE244" s="404"/>
      <c r="OTF244" s="49"/>
      <c r="OTG244" s="49"/>
      <c r="OTH244" s="49"/>
      <c r="OTI244" s="99"/>
      <c r="OTJ244" s="98"/>
      <c r="OTK244" s="49"/>
      <c r="OTL244" s="405"/>
      <c r="OTM244" s="405"/>
      <c r="OTN244" s="277"/>
      <c r="OTO244" s="277"/>
      <c r="OTP244" s="277"/>
      <c r="OTQ244" s="277"/>
      <c r="OTR244" s="277"/>
      <c r="OTS244" s="277"/>
      <c r="OTT244" s="277"/>
      <c r="OTU244" s="277"/>
      <c r="OTV244" s="402"/>
      <c r="OTW244" s="404"/>
      <c r="OTX244" s="49"/>
      <c r="OTY244" s="49"/>
      <c r="OTZ244" s="49"/>
      <c r="OUA244" s="99"/>
      <c r="OUB244" s="98"/>
      <c r="OUC244" s="49"/>
      <c r="OUD244" s="405"/>
      <c r="OUE244" s="405"/>
      <c r="OUF244" s="277"/>
      <c r="OUG244" s="277"/>
      <c r="OUH244" s="277"/>
      <c r="OUI244" s="277"/>
      <c r="OUJ244" s="277"/>
      <c r="OUK244" s="277"/>
      <c r="OUL244" s="277"/>
      <c r="OUM244" s="277"/>
      <c r="OUN244" s="402"/>
      <c r="OUO244" s="404"/>
      <c r="OUP244" s="49"/>
      <c r="OUQ244" s="49"/>
      <c r="OUR244" s="49"/>
      <c r="OUS244" s="99"/>
      <c r="OUT244" s="98"/>
      <c r="OUU244" s="49"/>
      <c r="OUV244" s="405"/>
      <c r="OUW244" s="405"/>
      <c r="OUX244" s="277"/>
      <c r="OUY244" s="277"/>
      <c r="OUZ244" s="277"/>
      <c r="OVA244" s="277"/>
      <c r="OVB244" s="277"/>
      <c r="OVC244" s="277"/>
      <c r="OVD244" s="277"/>
      <c r="OVE244" s="277"/>
      <c r="OVF244" s="402"/>
      <c r="OVG244" s="404"/>
      <c r="OVH244" s="49"/>
      <c r="OVI244" s="49"/>
      <c r="OVJ244" s="49"/>
      <c r="OVK244" s="99"/>
      <c r="OVL244" s="98"/>
      <c r="OVM244" s="49"/>
      <c r="OVN244" s="405"/>
      <c r="OVO244" s="405"/>
      <c r="OVP244" s="277"/>
      <c r="OVQ244" s="277"/>
      <c r="OVR244" s="277"/>
      <c r="OVS244" s="277"/>
      <c r="OVT244" s="277"/>
      <c r="OVU244" s="277"/>
      <c r="OVV244" s="277"/>
      <c r="OVW244" s="277"/>
      <c r="OVX244" s="402"/>
      <c r="OVY244" s="404"/>
      <c r="OVZ244" s="49"/>
      <c r="OWA244" s="49"/>
      <c r="OWB244" s="49"/>
      <c r="OWC244" s="99"/>
      <c r="OWD244" s="98"/>
      <c r="OWE244" s="49"/>
      <c r="OWF244" s="405"/>
      <c r="OWG244" s="405"/>
      <c r="OWH244" s="277"/>
      <c r="OWI244" s="277"/>
      <c r="OWJ244" s="277"/>
      <c r="OWK244" s="277"/>
      <c r="OWL244" s="277"/>
      <c r="OWM244" s="277"/>
      <c r="OWN244" s="277"/>
      <c r="OWO244" s="277"/>
      <c r="OWP244" s="402"/>
      <c r="OWQ244" s="404"/>
      <c r="OWR244" s="49"/>
      <c r="OWS244" s="49"/>
      <c r="OWT244" s="49"/>
      <c r="OWU244" s="99"/>
      <c r="OWV244" s="98"/>
      <c r="OWW244" s="49"/>
      <c r="OWX244" s="405"/>
      <c r="OWY244" s="405"/>
      <c r="OWZ244" s="277"/>
      <c r="OXA244" s="277"/>
      <c r="OXB244" s="277"/>
      <c r="OXC244" s="277"/>
      <c r="OXD244" s="277"/>
      <c r="OXE244" s="277"/>
      <c r="OXF244" s="277"/>
      <c r="OXG244" s="277"/>
      <c r="OXH244" s="402"/>
      <c r="OXI244" s="404"/>
      <c r="OXJ244" s="49"/>
      <c r="OXK244" s="49"/>
      <c r="OXL244" s="49"/>
      <c r="OXM244" s="99"/>
      <c r="OXN244" s="98"/>
      <c r="OXO244" s="49"/>
      <c r="OXP244" s="405"/>
      <c r="OXQ244" s="405"/>
      <c r="OXR244" s="277"/>
      <c r="OXS244" s="277"/>
      <c r="OXT244" s="277"/>
      <c r="OXU244" s="277"/>
      <c r="OXV244" s="277"/>
      <c r="OXW244" s="277"/>
      <c r="OXX244" s="277"/>
      <c r="OXY244" s="277"/>
      <c r="OXZ244" s="402"/>
      <c r="OYA244" s="404"/>
      <c r="OYB244" s="49"/>
      <c r="OYC244" s="49"/>
      <c r="OYD244" s="49"/>
      <c r="OYE244" s="99"/>
      <c r="OYF244" s="98"/>
      <c r="OYG244" s="49"/>
      <c r="OYH244" s="405"/>
      <c r="OYI244" s="405"/>
      <c r="OYJ244" s="277"/>
      <c r="OYK244" s="277"/>
      <c r="OYL244" s="277"/>
      <c r="OYM244" s="277"/>
      <c r="OYN244" s="277"/>
      <c r="OYO244" s="277"/>
      <c r="OYP244" s="277"/>
      <c r="OYQ244" s="277"/>
      <c r="OYR244" s="402"/>
      <c r="OYS244" s="404"/>
      <c r="OYT244" s="49"/>
      <c r="OYU244" s="49"/>
      <c r="OYV244" s="49"/>
      <c r="OYW244" s="99"/>
      <c r="OYX244" s="98"/>
      <c r="OYY244" s="49"/>
      <c r="OYZ244" s="405"/>
      <c r="OZA244" s="405"/>
      <c r="OZB244" s="277"/>
      <c r="OZC244" s="277"/>
      <c r="OZD244" s="277"/>
      <c r="OZE244" s="277"/>
      <c r="OZF244" s="277"/>
      <c r="OZG244" s="277"/>
      <c r="OZH244" s="277"/>
      <c r="OZI244" s="277"/>
      <c r="OZJ244" s="402"/>
      <c r="OZK244" s="404"/>
      <c r="OZL244" s="49"/>
      <c r="OZM244" s="49"/>
      <c r="OZN244" s="49"/>
      <c r="OZO244" s="99"/>
      <c r="OZP244" s="98"/>
      <c r="OZQ244" s="49"/>
      <c r="OZR244" s="405"/>
      <c r="OZS244" s="405"/>
      <c r="OZT244" s="277"/>
      <c r="OZU244" s="277"/>
      <c r="OZV244" s="277"/>
      <c r="OZW244" s="277"/>
      <c r="OZX244" s="277"/>
      <c r="OZY244" s="277"/>
      <c r="OZZ244" s="277"/>
      <c r="PAA244" s="277"/>
      <c r="PAB244" s="402"/>
      <c r="PAC244" s="404"/>
      <c r="PAD244" s="49"/>
      <c r="PAE244" s="49"/>
      <c r="PAF244" s="49"/>
      <c r="PAG244" s="99"/>
      <c r="PAH244" s="98"/>
      <c r="PAI244" s="49"/>
      <c r="PAJ244" s="405"/>
      <c r="PAK244" s="405"/>
      <c r="PAL244" s="277"/>
      <c r="PAM244" s="277"/>
      <c r="PAN244" s="277"/>
      <c r="PAO244" s="277"/>
      <c r="PAP244" s="277"/>
      <c r="PAQ244" s="277"/>
      <c r="PAR244" s="277"/>
      <c r="PAS244" s="277"/>
      <c r="PAT244" s="402"/>
      <c r="PAU244" s="404"/>
      <c r="PAV244" s="49"/>
      <c r="PAW244" s="49"/>
      <c r="PAX244" s="49"/>
      <c r="PAY244" s="99"/>
      <c r="PAZ244" s="98"/>
      <c r="PBA244" s="49"/>
      <c r="PBB244" s="405"/>
      <c r="PBC244" s="405"/>
      <c r="PBD244" s="277"/>
      <c r="PBE244" s="277"/>
      <c r="PBF244" s="277"/>
      <c r="PBG244" s="277"/>
      <c r="PBH244" s="277"/>
      <c r="PBI244" s="277"/>
      <c r="PBJ244" s="277"/>
      <c r="PBK244" s="277"/>
      <c r="PBL244" s="402"/>
      <c r="PBM244" s="404"/>
      <c r="PBN244" s="49"/>
      <c r="PBO244" s="49"/>
      <c r="PBP244" s="49"/>
      <c r="PBQ244" s="99"/>
      <c r="PBR244" s="98"/>
      <c r="PBS244" s="49"/>
      <c r="PBT244" s="405"/>
      <c r="PBU244" s="405"/>
      <c r="PBV244" s="277"/>
      <c r="PBW244" s="277"/>
      <c r="PBX244" s="277"/>
      <c r="PBY244" s="277"/>
      <c r="PBZ244" s="277"/>
      <c r="PCA244" s="277"/>
      <c r="PCB244" s="277"/>
      <c r="PCC244" s="277"/>
      <c r="PCD244" s="402"/>
      <c r="PCE244" s="404"/>
      <c r="PCF244" s="49"/>
      <c r="PCG244" s="49"/>
      <c r="PCH244" s="49"/>
      <c r="PCI244" s="99"/>
      <c r="PCJ244" s="98"/>
      <c r="PCK244" s="49"/>
      <c r="PCL244" s="405"/>
      <c r="PCM244" s="405"/>
      <c r="PCN244" s="277"/>
      <c r="PCO244" s="277"/>
      <c r="PCP244" s="277"/>
      <c r="PCQ244" s="277"/>
      <c r="PCR244" s="277"/>
      <c r="PCS244" s="277"/>
      <c r="PCT244" s="277"/>
      <c r="PCU244" s="277"/>
      <c r="PCV244" s="402"/>
      <c r="PCW244" s="404"/>
      <c r="PCX244" s="49"/>
      <c r="PCY244" s="49"/>
      <c r="PCZ244" s="49"/>
      <c r="PDA244" s="99"/>
      <c r="PDB244" s="98"/>
      <c r="PDC244" s="49"/>
      <c r="PDD244" s="405"/>
      <c r="PDE244" s="405"/>
      <c r="PDF244" s="277"/>
      <c r="PDG244" s="277"/>
      <c r="PDH244" s="277"/>
      <c r="PDI244" s="277"/>
      <c r="PDJ244" s="277"/>
      <c r="PDK244" s="277"/>
      <c r="PDL244" s="277"/>
      <c r="PDM244" s="277"/>
      <c r="PDN244" s="402"/>
      <c r="PDO244" s="404"/>
      <c r="PDP244" s="49"/>
      <c r="PDQ244" s="49"/>
      <c r="PDR244" s="49"/>
      <c r="PDS244" s="99"/>
      <c r="PDT244" s="98"/>
      <c r="PDU244" s="49"/>
      <c r="PDV244" s="405"/>
      <c r="PDW244" s="405"/>
      <c r="PDX244" s="277"/>
      <c r="PDY244" s="277"/>
      <c r="PDZ244" s="277"/>
      <c r="PEA244" s="277"/>
      <c r="PEB244" s="277"/>
      <c r="PEC244" s="277"/>
      <c r="PED244" s="277"/>
      <c r="PEE244" s="277"/>
      <c r="PEF244" s="402"/>
      <c r="PEG244" s="404"/>
      <c r="PEH244" s="49"/>
      <c r="PEI244" s="49"/>
      <c r="PEJ244" s="49"/>
      <c r="PEK244" s="99"/>
      <c r="PEL244" s="98"/>
      <c r="PEM244" s="49"/>
      <c r="PEN244" s="405"/>
      <c r="PEO244" s="405"/>
      <c r="PEP244" s="277"/>
      <c r="PEQ244" s="277"/>
      <c r="PER244" s="277"/>
      <c r="PES244" s="277"/>
      <c r="PET244" s="277"/>
      <c r="PEU244" s="277"/>
      <c r="PEV244" s="277"/>
      <c r="PEW244" s="277"/>
      <c r="PEX244" s="402"/>
      <c r="PEY244" s="404"/>
      <c r="PEZ244" s="49"/>
      <c r="PFA244" s="49"/>
      <c r="PFB244" s="49"/>
      <c r="PFC244" s="99"/>
      <c r="PFD244" s="98"/>
      <c r="PFE244" s="49"/>
      <c r="PFF244" s="405"/>
      <c r="PFG244" s="405"/>
      <c r="PFH244" s="277"/>
      <c r="PFI244" s="277"/>
      <c r="PFJ244" s="277"/>
      <c r="PFK244" s="277"/>
      <c r="PFL244" s="277"/>
      <c r="PFM244" s="277"/>
      <c r="PFN244" s="277"/>
      <c r="PFO244" s="277"/>
      <c r="PFP244" s="402"/>
      <c r="PFQ244" s="404"/>
      <c r="PFR244" s="49"/>
      <c r="PFS244" s="49"/>
      <c r="PFT244" s="49"/>
      <c r="PFU244" s="99"/>
      <c r="PFV244" s="98"/>
      <c r="PFW244" s="49"/>
      <c r="PFX244" s="405"/>
      <c r="PFY244" s="405"/>
      <c r="PFZ244" s="277"/>
      <c r="PGA244" s="277"/>
      <c r="PGB244" s="277"/>
      <c r="PGC244" s="277"/>
      <c r="PGD244" s="277"/>
      <c r="PGE244" s="277"/>
      <c r="PGF244" s="277"/>
      <c r="PGG244" s="277"/>
      <c r="PGH244" s="402"/>
      <c r="PGI244" s="404"/>
      <c r="PGJ244" s="49"/>
      <c r="PGK244" s="49"/>
      <c r="PGL244" s="49"/>
      <c r="PGM244" s="99"/>
      <c r="PGN244" s="98"/>
      <c r="PGO244" s="49"/>
      <c r="PGP244" s="405"/>
      <c r="PGQ244" s="405"/>
      <c r="PGR244" s="277"/>
      <c r="PGS244" s="277"/>
      <c r="PGT244" s="277"/>
      <c r="PGU244" s="277"/>
      <c r="PGV244" s="277"/>
      <c r="PGW244" s="277"/>
      <c r="PGX244" s="277"/>
      <c r="PGY244" s="277"/>
      <c r="PGZ244" s="402"/>
      <c r="PHA244" s="404"/>
      <c r="PHB244" s="49"/>
      <c r="PHC244" s="49"/>
      <c r="PHD244" s="49"/>
      <c r="PHE244" s="99"/>
      <c r="PHF244" s="98"/>
      <c r="PHG244" s="49"/>
      <c r="PHH244" s="405"/>
      <c r="PHI244" s="405"/>
      <c r="PHJ244" s="277"/>
      <c r="PHK244" s="277"/>
      <c r="PHL244" s="277"/>
      <c r="PHM244" s="277"/>
      <c r="PHN244" s="277"/>
      <c r="PHO244" s="277"/>
      <c r="PHP244" s="277"/>
      <c r="PHQ244" s="277"/>
      <c r="PHR244" s="402"/>
      <c r="PHS244" s="404"/>
      <c r="PHT244" s="49"/>
      <c r="PHU244" s="49"/>
      <c r="PHV244" s="49"/>
      <c r="PHW244" s="99"/>
      <c r="PHX244" s="98"/>
      <c r="PHY244" s="49"/>
      <c r="PHZ244" s="405"/>
      <c r="PIA244" s="405"/>
      <c r="PIB244" s="277"/>
      <c r="PIC244" s="277"/>
      <c r="PID244" s="277"/>
      <c r="PIE244" s="277"/>
      <c r="PIF244" s="277"/>
      <c r="PIG244" s="277"/>
      <c r="PIH244" s="277"/>
      <c r="PII244" s="277"/>
      <c r="PIJ244" s="402"/>
      <c r="PIK244" s="404"/>
      <c r="PIL244" s="49"/>
      <c r="PIM244" s="49"/>
      <c r="PIN244" s="49"/>
      <c r="PIO244" s="99"/>
      <c r="PIP244" s="98"/>
      <c r="PIQ244" s="49"/>
      <c r="PIR244" s="405"/>
      <c r="PIS244" s="405"/>
      <c r="PIT244" s="277"/>
      <c r="PIU244" s="277"/>
      <c r="PIV244" s="277"/>
      <c r="PIW244" s="277"/>
      <c r="PIX244" s="277"/>
      <c r="PIY244" s="277"/>
      <c r="PIZ244" s="277"/>
      <c r="PJA244" s="277"/>
      <c r="PJB244" s="402"/>
      <c r="PJC244" s="404"/>
      <c r="PJD244" s="49"/>
      <c r="PJE244" s="49"/>
      <c r="PJF244" s="49"/>
      <c r="PJG244" s="99"/>
      <c r="PJH244" s="98"/>
      <c r="PJI244" s="49"/>
      <c r="PJJ244" s="405"/>
      <c r="PJK244" s="405"/>
      <c r="PJL244" s="277"/>
      <c r="PJM244" s="277"/>
      <c r="PJN244" s="277"/>
      <c r="PJO244" s="277"/>
      <c r="PJP244" s="277"/>
      <c r="PJQ244" s="277"/>
      <c r="PJR244" s="277"/>
      <c r="PJS244" s="277"/>
      <c r="PJT244" s="402"/>
      <c r="PJU244" s="404"/>
      <c r="PJV244" s="49"/>
      <c r="PJW244" s="49"/>
      <c r="PJX244" s="49"/>
      <c r="PJY244" s="99"/>
      <c r="PJZ244" s="98"/>
      <c r="PKA244" s="49"/>
      <c r="PKB244" s="405"/>
      <c r="PKC244" s="405"/>
      <c r="PKD244" s="277"/>
      <c r="PKE244" s="277"/>
      <c r="PKF244" s="277"/>
      <c r="PKG244" s="277"/>
      <c r="PKH244" s="277"/>
      <c r="PKI244" s="277"/>
      <c r="PKJ244" s="277"/>
      <c r="PKK244" s="277"/>
      <c r="PKL244" s="402"/>
      <c r="PKM244" s="404"/>
      <c r="PKN244" s="49"/>
      <c r="PKO244" s="49"/>
      <c r="PKP244" s="49"/>
      <c r="PKQ244" s="99"/>
      <c r="PKR244" s="98"/>
      <c r="PKS244" s="49"/>
      <c r="PKT244" s="405"/>
      <c r="PKU244" s="405"/>
      <c r="PKV244" s="277"/>
      <c r="PKW244" s="277"/>
      <c r="PKX244" s="277"/>
      <c r="PKY244" s="277"/>
      <c r="PKZ244" s="277"/>
      <c r="PLA244" s="277"/>
      <c r="PLB244" s="277"/>
      <c r="PLC244" s="277"/>
      <c r="PLD244" s="402"/>
      <c r="PLE244" s="404"/>
      <c r="PLF244" s="49"/>
      <c r="PLG244" s="49"/>
      <c r="PLH244" s="49"/>
      <c r="PLI244" s="99"/>
      <c r="PLJ244" s="98"/>
      <c r="PLK244" s="49"/>
      <c r="PLL244" s="405"/>
      <c r="PLM244" s="405"/>
      <c r="PLN244" s="277"/>
      <c r="PLO244" s="277"/>
      <c r="PLP244" s="277"/>
      <c r="PLQ244" s="277"/>
      <c r="PLR244" s="277"/>
      <c r="PLS244" s="277"/>
      <c r="PLT244" s="277"/>
      <c r="PLU244" s="277"/>
      <c r="PLV244" s="402"/>
      <c r="PLW244" s="404"/>
      <c r="PLX244" s="49"/>
      <c r="PLY244" s="49"/>
      <c r="PLZ244" s="49"/>
      <c r="PMA244" s="99"/>
      <c r="PMB244" s="98"/>
      <c r="PMC244" s="49"/>
      <c r="PMD244" s="405"/>
      <c r="PME244" s="405"/>
      <c r="PMF244" s="277"/>
      <c r="PMG244" s="277"/>
      <c r="PMH244" s="277"/>
      <c r="PMI244" s="277"/>
      <c r="PMJ244" s="277"/>
      <c r="PMK244" s="277"/>
      <c r="PML244" s="277"/>
      <c r="PMM244" s="277"/>
      <c r="PMN244" s="402"/>
      <c r="PMO244" s="404"/>
      <c r="PMP244" s="49"/>
      <c r="PMQ244" s="49"/>
      <c r="PMR244" s="49"/>
      <c r="PMS244" s="99"/>
      <c r="PMT244" s="98"/>
      <c r="PMU244" s="49"/>
      <c r="PMV244" s="405"/>
      <c r="PMW244" s="405"/>
      <c r="PMX244" s="277"/>
      <c r="PMY244" s="277"/>
      <c r="PMZ244" s="277"/>
      <c r="PNA244" s="277"/>
      <c r="PNB244" s="277"/>
      <c r="PNC244" s="277"/>
      <c r="PND244" s="277"/>
      <c r="PNE244" s="277"/>
      <c r="PNF244" s="402"/>
      <c r="PNG244" s="404"/>
      <c r="PNH244" s="49"/>
      <c r="PNI244" s="49"/>
      <c r="PNJ244" s="49"/>
      <c r="PNK244" s="99"/>
      <c r="PNL244" s="98"/>
      <c r="PNM244" s="49"/>
      <c r="PNN244" s="405"/>
      <c r="PNO244" s="405"/>
      <c r="PNP244" s="277"/>
      <c r="PNQ244" s="277"/>
      <c r="PNR244" s="277"/>
      <c r="PNS244" s="277"/>
      <c r="PNT244" s="277"/>
      <c r="PNU244" s="277"/>
      <c r="PNV244" s="277"/>
      <c r="PNW244" s="277"/>
      <c r="PNX244" s="402"/>
      <c r="PNY244" s="404"/>
      <c r="PNZ244" s="49"/>
      <c r="POA244" s="49"/>
      <c r="POB244" s="49"/>
      <c r="POC244" s="99"/>
      <c r="POD244" s="98"/>
      <c r="POE244" s="49"/>
      <c r="POF244" s="405"/>
      <c r="POG244" s="405"/>
      <c r="POH244" s="277"/>
      <c r="POI244" s="277"/>
      <c r="POJ244" s="277"/>
      <c r="POK244" s="277"/>
      <c r="POL244" s="277"/>
      <c r="POM244" s="277"/>
      <c r="PON244" s="277"/>
      <c r="POO244" s="277"/>
      <c r="POP244" s="402"/>
      <c r="POQ244" s="404"/>
      <c r="POR244" s="49"/>
      <c r="POS244" s="49"/>
      <c r="POT244" s="49"/>
      <c r="POU244" s="99"/>
      <c r="POV244" s="98"/>
      <c r="POW244" s="49"/>
      <c r="POX244" s="405"/>
      <c r="POY244" s="405"/>
      <c r="POZ244" s="277"/>
      <c r="PPA244" s="277"/>
      <c r="PPB244" s="277"/>
      <c r="PPC244" s="277"/>
      <c r="PPD244" s="277"/>
      <c r="PPE244" s="277"/>
      <c r="PPF244" s="277"/>
      <c r="PPG244" s="277"/>
      <c r="PPH244" s="402"/>
      <c r="PPI244" s="404"/>
      <c r="PPJ244" s="49"/>
      <c r="PPK244" s="49"/>
      <c r="PPL244" s="49"/>
      <c r="PPM244" s="99"/>
      <c r="PPN244" s="98"/>
      <c r="PPO244" s="49"/>
      <c r="PPP244" s="405"/>
      <c r="PPQ244" s="405"/>
      <c r="PPR244" s="277"/>
      <c r="PPS244" s="277"/>
      <c r="PPT244" s="277"/>
      <c r="PPU244" s="277"/>
      <c r="PPV244" s="277"/>
      <c r="PPW244" s="277"/>
      <c r="PPX244" s="277"/>
      <c r="PPY244" s="277"/>
      <c r="PPZ244" s="402"/>
      <c r="PQA244" s="404"/>
      <c r="PQB244" s="49"/>
      <c r="PQC244" s="49"/>
      <c r="PQD244" s="49"/>
      <c r="PQE244" s="99"/>
      <c r="PQF244" s="98"/>
      <c r="PQG244" s="49"/>
      <c r="PQH244" s="405"/>
      <c r="PQI244" s="405"/>
      <c r="PQJ244" s="277"/>
      <c r="PQK244" s="277"/>
      <c r="PQL244" s="277"/>
      <c r="PQM244" s="277"/>
      <c r="PQN244" s="277"/>
      <c r="PQO244" s="277"/>
      <c r="PQP244" s="277"/>
      <c r="PQQ244" s="277"/>
      <c r="PQR244" s="402"/>
      <c r="PQS244" s="404"/>
      <c r="PQT244" s="49"/>
      <c r="PQU244" s="49"/>
      <c r="PQV244" s="49"/>
      <c r="PQW244" s="99"/>
      <c r="PQX244" s="98"/>
      <c r="PQY244" s="49"/>
      <c r="PQZ244" s="405"/>
      <c r="PRA244" s="405"/>
      <c r="PRB244" s="277"/>
      <c r="PRC244" s="277"/>
      <c r="PRD244" s="277"/>
      <c r="PRE244" s="277"/>
      <c r="PRF244" s="277"/>
      <c r="PRG244" s="277"/>
      <c r="PRH244" s="277"/>
      <c r="PRI244" s="277"/>
      <c r="PRJ244" s="402"/>
      <c r="PRK244" s="404"/>
      <c r="PRL244" s="49"/>
      <c r="PRM244" s="49"/>
      <c r="PRN244" s="49"/>
      <c r="PRO244" s="99"/>
      <c r="PRP244" s="98"/>
      <c r="PRQ244" s="49"/>
      <c r="PRR244" s="405"/>
      <c r="PRS244" s="405"/>
      <c r="PRT244" s="277"/>
      <c r="PRU244" s="277"/>
      <c r="PRV244" s="277"/>
      <c r="PRW244" s="277"/>
      <c r="PRX244" s="277"/>
      <c r="PRY244" s="277"/>
      <c r="PRZ244" s="277"/>
      <c r="PSA244" s="277"/>
      <c r="PSB244" s="402"/>
      <c r="PSC244" s="404"/>
      <c r="PSD244" s="49"/>
      <c r="PSE244" s="49"/>
      <c r="PSF244" s="49"/>
      <c r="PSG244" s="99"/>
      <c r="PSH244" s="98"/>
      <c r="PSI244" s="49"/>
      <c r="PSJ244" s="405"/>
      <c r="PSK244" s="405"/>
      <c r="PSL244" s="277"/>
      <c r="PSM244" s="277"/>
      <c r="PSN244" s="277"/>
      <c r="PSO244" s="277"/>
      <c r="PSP244" s="277"/>
      <c r="PSQ244" s="277"/>
      <c r="PSR244" s="277"/>
      <c r="PSS244" s="277"/>
      <c r="PST244" s="402"/>
      <c r="PSU244" s="404"/>
      <c r="PSV244" s="49"/>
      <c r="PSW244" s="49"/>
      <c r="PSX244" s="49"/>
      <c r="PSY244" s="99"/>
      <c r="PSZ244" s="98"/>
      <c r="PTA244" s="49"/>
      <c r="PTB244" s="405"/>
      <c r="PTC244" s="405"/>
      <c r="PTD244" s="277"/>
      <c r="PTE244" s="277"/>
      <c r="PTF244" s="277"/>
      <c r="PTG244" s="277"/>
      <c r="PTH244" s="277"/>
      <c r="PTI244" s="277"/>
      <c r="PTJ244" s="277"/>
      <c r="PTK244" s="277"/>
      <c r="PTL244" s="402"/>
      <c r="PTM244" s="404"/>
      <c r="PTN244" s="49"/>
      <c r="PTO244" s="49"/>
      <c r="PTP244" s="49"/>
      <c r="PTQ244" s="99"/>
      <c r="PTR244" s="98"/>
      <c r="PTS244" s="49"/>
      <c r="PTT244" s="405"/>
      <c r="PTU244" s="405"/>
      <c r="PTV244" s="277"/>
      <c r="PTW244" s="277"/>
      <c r="PTX244" s="277"/>
      <c r="PTY244" s="277"/>
      <c r="PTZ244" s="277"/>
      <c r="PUA244" s="277"/>
      <c r="PUB244" s="277"/>
      <c r="PUC244" s="277"/>
      <c r="PUD244" s="402"/>
      <c r="PUE244" s="404"/>
      <c r="PUF244" s="49"/>
      <c r="PUG244" s="49"/>
      <c r="PUH244" s="49"/>
      <c r="PUI244" s="99"/>
      <c r="PUJ244" s="98"/>
      <c r="PUK244" s="49"/>
      <c r="PUL244" s="405"/>
      <c r="PUM244" s="405"/>
      <c r="PUN244" s="277"/>
      <c r="PUO244" s="277"/>
      <c r="PUP244" s="277"/>
      <c r="PUQ244" s="277"/>
      <c r="PUR244" s="277"/>
      <c r="PUS244" s="277"/>
      <c r="PUT244" s="277"/>
      <c r="PUU244" s="277"/>
      <c r="PUV244" s="402"/>
      <c r="PUW244" s="404"/>
      <c r="PUX244" s="49"/>
      <c r="PUY244" s="49"/>
      <c r="PUZ244" s="49"/>
      <c r="PVA244" s="99"/>
      <c r="PVB244" s="98"/>
      <c r="PVC244" s="49"/>
      <c r="PVD244" s="405"/>
      <c r="PVE244" s="405"/>
      <c r="PVF244" s="277"/>
      <c r="PVG244" s="277"/>
      <c r="PVH244" s="277"/>
      <c r="PVI244" s="277"/>
      <c r="PVJ244" s="277"/>
      <c r="PVK244" s="277"/>
      <c r="PVL244" s="277"/>
      <c r="PVM244" s="277"/>
      <c r="PVN244" s="402"/>
      <c r="PVO244" s="404"/>
      <c r="PVP244" s="49"/>
      <c r="PVQ244" s="49"/>
      <c r="PVR244" s="49"/>
      <c r="PVS244" s="99"/>
      <c r="PVT244" s="98"/>
      <c r="PVU244" s="49"/>
      <c r="PVV244" s="405"/>
      <c r="PVW244" s="405"/>
      <c r="PVX244" s="277"/>
      <c r="PVY244" s="277"/>
      <c r="PVZ244" s="277"/>
      <c r="PWA244" s="277"/>
      <c r="PWB244" s="277"/>
      <c r="PWC244" s="277"/>
      <c r="PWD244" s="277"/>
      <c r="PWE244" s="277"/>
      <c r="PWF244" s="402"/>
      <c r="PWG244" s="404"/>
      <c r="PWH244" s="49"/>
      <c r="PWI244" s="49"/>
      <c r="PWJ244" s="49"/>
      <c r="PWK244" s="99"/>
      <c r="PWL244" s="98"/>
      <c r="PWM244" s="49"/>
      <c r="PWN244" s="405"/>
      <c r="PWO244" s="405"/>
      <c r="PWP244" s="277"/>
      <c r="PWQ244" s="277"/>
      <c r="PWR244" s="277"/>
      <c r="PWS244" s="277"/>
      <c r="PWT244" s="277"/>
      <c r="PWU244" s="277"/>
      <c r="PWV244" s="277"/>
      <c r="PWW244" s="277"/>
      <c r="PWX244" s="402"/>
      <c r="PWY244" s="404"/>
      <c r="PWZ244" s="49"/>
      <c r="PXA244" s="49"/>
      <c r="PXB244" s="49"/>
      <c r="PXC244" s="99"/>
      <c r="PXD244" s="98"/>
      <c r="PXE244" s="49"/>
      <c r="PXF244" s="405"/>
      <c r="PXG244" s="405"/>
      <c r="PXH244" s="277"/>
      <c r="PXI244" s="277"/>
      <c r="PXJ244" s="277"/>
      <c r="PXK244" s="277"/>
      <c r="PXL244" s="277"/>
      <c r="PXM244" s="277"/>
      <c r="PXN244" s="277"/>
      <c r="PXO244" s="277"/>
      <c r="PXP244" s="402"/>
      <c r="PXQ244" s="404"/>
      <c r="PXR244" s="49"/>
      <c r="PXS244" s="49"/>
      <c r="PXT244" s="49"/>
      <c r="PXU244" s="99"/>
      <c r="PXV244" s="98"/>
      <c r="PXW244" s="49"/>
      <c r="PXX244" s="405"/>
      <c r="PXY244" s="405"/>
      <c r="PXZ244" s="277"/>
      <c r="PYA244" s="277"/>
      <c r="PYB244" s="277"/>
      <c r="PYC244" s="277"/>
      <c r="PYD244" s="277"/>
      <c r="PYE244" s="277"/>
      <c r="PYF244" s="277"/>
      <c r="PYG244" s="277"/>
      <c r="PYH244" s="402"/>
      <c r="PYI244" s="404"/>
      <c r="PYJ244" s="49"/>
      <c r="PYK244" s="49"/>
      <c r="PYL244" s="49"/>
      <c r="PYM244" s="99"/>
      <c r="PYN244" s="98"/>
      <c r="PYO244" s="49"/>
      <c r="PYP244" s="405"/>
      <c r="PYQ244" s="405"/>
      <c r="PYR244" s="277"/>
      <c r="PYS244" s="277"/>
      <c r="PYT244" s="277"/>
      <c r="PYU244" s="277"/>
      <c r="PYV244" s="277"/>
      <c r="PYW244" s="277"/>
      <c r="PYX244" s="277"/>
      <c r="PYY244" s="277"/>
      <c r="PYZ244" s="402"/>
      <c r="PZA244" s="404"/>
      <c r="PZB244" s="49"/>
      <c r="PZC244" s="49"/>
      <c r="PZD244" s="49"/>
      <c r="PZE244" s="99"/>
      <c r="PZF244" s="98"/>
      <c r="PZG244" s="49"/>
      <c r="PZH244" s="405"/>
      <c r="PZI244" s="405"/>
      <c r="PZJ244" s="277"/>
      <c r="PZK244" s="277"/>
      <c r="PZL244" s="277"/>
      <c r="PZM244" s="277"/>
      <c r="PZN244" s="277"/>
      <c r="PZO244" s="277"/>
      <c r="PZP244" s="277"/>
      <c r="PZQ244" s="277"/>
      <c r="PZR244" s="402"/>
      <c r="PZS244" s="404"/>
      <c r="PZT244" s="49"/>
      <c r="PZU244" s="49"/>
      <c r="PZV244" s="49"/>
      <c r="PZW244" s="99"/>
      <c r="PZX244" s="98"/>
      <c r="PZY244" s="49"/>
      <c r="PZZ244" s="405"/>
      <c r="QAA244" s="405"/>
      <c r="QAB244" s="277"/>
      <c r="QAC244" s="277"/>
      <c r="QAD244" s="277"/>
      <c r="QAE244" s="277"/>
      <c r="QAF244" s="277"/>
      <c r="QAG244" s="277"/>
      <c r="QAH244" s="277"/>
      <c r="QAI244" s="277"/>
      <c r="QAJ244" s="402"/>
      <c r="QAK244" s="404"/>
      <c r="QAL244" s="49"/>
      <c r="QAM244" s="49"/>
      <c r="QAN244" s="49"/>
      <c r="QAO244" s="99"/>
      <c r="QAP244" s="98"/>
      <c r="QAQ244" s="49"/>
      <c r="QAR244" s="405"/>
      <c r="QAS244" s="405"/>
      <c r="QAT244" s="277"/>
      <c r="QAU244" s="277"/>
      <c r="QAV244" s="277"/>
      <c r="QAW244" s="277"/>
      <c r="QAX244" s="277"/>
      <c r="QAY244" s="277"/>
      <c r="QAZ244" s="277"/>
      <c r="QBA244" s="277"/>
      <c r="QBB244" s="402"/>
      <c r="QBC244" s="404"/>
      <c r="QBD244" s="49"/>
      <c r="QBE244" s="49"/>
      <c r="QBF244" s="49"/>
      <c r="QBG244" s="99"/>
      <c r="QBH244" s="98"/>
      <c r="QBI244" s="49"/>
      <c r="QBJ244" s="405"/>
      <c r="QBK244" s="405"/>
      <c r="QBL244" s="277"/>
      <c r="QBM244" s="277"/>
      <c r="QBN244" s="277"/>
      <c r="QBO244" s="277"/>
      <c r="QBP244" s="277"/>
      <c r="QBQ244" s="277"/>
      <c r="QBR244" s="277"/>
      <c r="QBS244" s="277"/>
      <c r="QBT244" s="402"/>
      <c r="QBU244" s="404"/>
      <c r="QBV244" s="49"/>
      <c r="QBW244" s="49"/>
      <c r="QBX244" s="49"/>
      <c r="QBY244" s="99"/>
      <c r="QBZ244" s="98"/>
      <c r="QCA244" s="49"/>
      <c r="QCB244" s="405"/>
      <c r="QCC244" s="405"/>
      <c r="QCD244" s="277"/>
      <c r="QCE244" s="277"/>
      <c r="QCF244" s="277"/>
      <c r="QCG244" s="277"/>
      <c r="QCH244" s="277"/>
      <c r="QCI244" s="277"/>
      <c r="QCJ244" s="277"/>
      <c r="QCK244" s="277"/>
      <c r="QCL244" s="402"/>
      <c r="QCM244" s="404"/>
      <c r="QCN244" s="49"/>
      <c r="QCO244" s="49"/>
      <c r="QCP244" s="49"/>
      <c r="QCQ244" s="99"/>
      <c r="QCR244" s="98"/>
      <c r="QCS244" s="49"/>
      <c r="QCT244" s="405"/>
      <c r="QCU244" s="405"/>
      <c r="QCV244" s="277"/>
      <c r="QCW244" s="277"/>
      <c r="QCX244" s="277"/>
      <c r="QCY244" s="277"/>
      <c r="QCZ244" s="277"/>
      <c r="QDA244" s="277"/>
      <c r="QDB244" s="277"/>
      <c r="QDC244" s="277"/>
      <c r="QDD244" s="402"/>
      <c r="QDE244" s="404"/>
      <c r="QDF244" s="49"/>
      <c r="QDG244" s="49"/>
      <c r="QDH244" s="49"/>
      <c r="QDI244" s="99"/>
      <c r="QDJ244" s="98"/>
      <c r="QDK244" s="49"/>
      <c r="QDL244" s="405"/>
      <c r="QDM244" s="405"/>
      <c r="QDN244" s="277"/>
      <c r="QDO244" s="277"/>
      <c r="QDP244" s="277"/>
      <c r="QDQ244" s="277"/>
      <c r="QDR244" s="277"/>
      <c r="QDS244" s="277"/>
      <c r="QDT244" s="277"/>
      <c r="QDU244" s="277"/>
      <c r="QDV244" s="402"/>
      <c r="QDW244" s="404"/>
      <c r="QDX244" s="49"/>
      <c r="QDY244" s="49"/>
      <c r="QDZ244" s="49"/>
      <c r="QEA244" s="99"/>
      <c r="QEB244" s="98"/>
      <c r="QEC244" s="49"/>
      <c r="QED244" s="405"/>
      <c r="QEE244" s="405"/>
      <c r="QEF244" s="277"/>
      <c r="QEG244" s="277"/>
      <c r="QEH244" s="277"/>
      <c r="QEI244" s="277"/>
      <c r="QEJ244" s="277"/>
      <c r="QEK244" s="277"/>
      <c r="QEL244" s="277"/>
      <c r="QEM244" s="277"/>
      <c r="QEN244" s="402"/>
      <c r="QEO244" s="404"/>
      <c r="QEP244" s="49"/>
      <c r="QEQ244" s="49"/>
      <c r="QER244" s="49"/>
      <c r="QES244" s="99"/>
      <c r="QET244" s="98"/>
      <c r="QEU244" s="49"/>
      <c r="QEV244" s="405"/>
      <c r="QEW244" s="405"/>
      <c r="QEX244" s="277"/>
      <c r="QEY244" s="277"/>
      <c r="QEZ244" s="277"/>
      <c r="QFA244" s="277"/>
      <c r="QFB244" s="277"/>
      <c r="QFC244" s="277"/>
      <c r="QFD244" s="277"/>
      <c r="QFE244" s="277"/>
      <c r="QFF244" s="402"/>
      <c r="QFG244" s="404"/>
      <c r="QFH244" s="49"/>
      <c r="QFI244" s="49"/>
      <c r="QFJ244" s="49"/>
      <c r="QFK244" s="99"/>
      <c r="QFL244" s="98"/>
      <c r="QFM244" s="49"/>
      <c r="QFN244" s="405"/>
      <c r="QFO244" s="405"/>
      <c r="QFP244" s="277"/>
      <c r="QFQ244" s="277"/>
      <c r="QFR244" s="277"/>
      <c r="QFS244" s="277"/>
      <c r="QFT244" s="277"/>
      <c r="QFU244" s="277"/>
      <c r="QFV244" s="277"/>
      <c r="QFW244" s="277"/>
      <c r="QFX244" s="402"/>
      <c r="QFY244" s="404"/>
      <c r="QFZ244" s="49"/>
      <c r="QGA244" s="49"/>
      <c r="QGB244" s="49"/>
      <c r="QGC244" s="99"/>
      <c r="QGD244" s="98"/>
      <c r="QGE244" s="49"/>
      <c r="QGF244" s="405"/>
      <c r="QGG244" s="405"/>
      <c r="QGH244" s="277"/>
      <c r="QGI244" s="277"/>
      <c r="QGJ244" s="277"/>
      <c r="QGK244" s="277"/>
      <c r="QGL244" s="277"/>
      <c r="QGM244" s="277"/>
      <c r="QGN244" s="277"/>
      <c r="QGO244" s="277"/>
      <c r="QGP244" s="402"/>
      <c r="QGQ244" s="404"/>
      <c r="QGR244" s="49"/>
      <c r="QGS244" s="49"/>
      <c r="QGT244" s="49"/>
      <c r="QGU244" s="99"/>
      <c r="QGV244" s="98"/>
      <c r="QGW244" s="49"/>
      <c r="QGX244" s="405"/>
      <c r="QGY244" s="405"/>
      <c r="QGZ244" s="277"/>
      <c r="QHA244" s="277"/>
      <c r="QHB244" s="277"/>
      <c r="QHC244" s="277"/>
      <c r="QHD244" s="277"/>
      <c r="QHE244" s="277"/>
      <c r="QHF244" s="277"/>
      <c r="QHG244" s="277"/>
      <c r="QHH244" s="402"/>
      <c r="QHI244" s="404"/>
      <c r="QHJ244" s="49"/>
      <c r="QHK244" s="49"/>
      <c r="QHL244" s="49"/>
      <c r="QHM244" s="99"/>
      <c r="QHN244" s="98"/>
      <c r="QHO244" s="49"/>
      <c r="QHP244" s="405"/>
      <c r="QHQ244" s="405"/>
      <c r="QHR244" s="277"/>
      <c r="QHS244" s="277"/>
      <c r="QHT244" s="277"/>
      <c r="QHU244" s="277"/>
      <c r="QHV244" s="277"/>
      <c r="QHW244" s="277"/>
      <c r="QHX244" s="277"/>
      <c r="QHY244" s="277"/>
      <c r="QHZ244" s="402"/>
      <c r="QIA244" s="404"/>
      <c r="QIB244" s="49"/>
      <c r="QIC244" s="49"/>
      <c r="QID244" s="49"/>
      <c r="QIE244" s="99"/>
      <c r="QIF244" s="98"/>
      <c r="QIG244" s="49"/>
      <c r="QIH244" s="405"/>
      <c r="QII244" s="405"/>
      <c r="QIJ244" s="277"/>
      <c r="QIK244" s="277"/>
      <c r="QIL244" s="277"/>
      <c r="QIM244" s="277"/>
      <c r="QIN244" s="277"/>
      <c r="QIO244" s="277"/>
      <c r="QIP244" s="277"/>
      <c r="QIQ244" s="277"/>
      <c r="QIR244" s="402"/>
      <c r="QIS244" s="404"/>
      <c r="QIT244" s="49"/>
      <c r="QIU244" s="49"/>
      <c r="QIV244" s="49"/>
      <c r="QIW244" s="99"/>
      <c r="QIX244" s="98"/>
      <c r="QIY244" s="49"/>
      <c r="QIZ244" s="405"/>
      <c r="QJA244" s="405"/>
      <c r="QJB244" s="277"/>
      <c r="QJC244" s="277"/>
      <c r="QJD244" s="277"/>
      <c r="QJE244" s="277"/>
      <c r="QJF244" s="277"/>
      <c r="QJG244" s="277"/>
      <c r="QJH244" s="277"/>
      <c r="QJI244" s="277"/>
      <c r="QJJ244" s="402"/>
      <c r="QJK244" s="404"/>
      <c r="QJL244" s="49"/>
      <c r="QJM244" s="49"/>
      <c r="QJN244" s="49"/>
      <c r="QJO244" s="99"/>
      <c r="QJP244" s="98"/>
      <c r="QJQ244" s="49"/>
      <c r="QJR244" s="405"/>
      <c r="QJS244" s="405"/>
      <c r="QJT244" s="277"/>
      <c r="QJU244" s="277"/>
      <c r="QJV244" s="277"/>
      <c r="QJW244" s="277"/>
      <c r="QJX244" s="277"/>
      <c r="QJY244" s="277"/>
      <c r="QJZ244" s="277"/>
      <c r="QKA244" s="277"/>
      <c r="QKB244" s="402"/>
      <c r="QKC244" s="404"/>
      <c r="QKD244" s="49"/>
      <c r="QKE244" s="49"/>
      <c r="QKF244" s="49"/>
      <c r="QKG244" s="99"/>
      <c r="QKH244" s="98"/>
      <c r="QKI244" s="49"/>
      <c r="QKJ244" s="405"/>
      <c r="QKK244" s="405"/>
      <c r="QKL244" s="277"/>
      <c r="QKM244" s="277"/>
      <c r="QKN244" s="277"/>
      <c r="QKO244" s="277"/>
      <c r="QKP244" s="277"/>
      <c r="QKQ244" s="277"/>
      <c r="QKR244" s="277"/>
      <c r="QKS244" s="277"/>
      <c r="QKT244" s="402"/>
      <c r="QKU244" s="404"/>
      <c r="QKV244" s="49"/>
      <c r="QKW244" s="49"/>
      <c r="QKX244" s="49"/>
      <c r="QKY244" s="99"/>
      <c r="QKZ244" s="98"/>
      <c r="QLA244" s="49"/>
      <c r="QLB244" s="405"/>
      <c r="QLC244" s="405"/>
      <c r="QLD244" s="277"/>
      <c r="QLE244" s="277"/>
      <c r="QLF244" s="277"/>
      <c r="QLG244" s="277"/>
      <c r="QLH244" s="277"/>
      <c r="QLI244" s="277"/>
      <c r="QLJ244" s="277"/>
      <c r="QLK244" s="277"/>
      <c r="QLL244" s="402"/>
      <c r="QLM244" s="404"/>
      <c r="QLN244" s="49"/>
      <c r="QLO244" s="49"/>
      <c r="QLP244" s="49"/>
      <c r="QLQ244" s="99"/>
      <c r="QLR244" s="98"/>
      <c r="QLS244" s="49"/>
      <c r="QLT244" s="405"/>
      <c r="QLU244" s="405"/>
      <c r="QLV244" s="277"/>
      <c r="QLW244" s="277"/>
      <c r="QLX244" s="277"/>
      <c r="QLY244" s="277"/>
      <c r="QLZ244" s="277"/>
      <c r="QMA244" s="277"/>
      <c r="QMB244" s="277"/>
      <c r="QMC244" s="277"/>
      <c r="QMD244" s="402"/>
      <c r="QME244" s="404"/>
      <c r="QMF244" s="49"/>
      <c r="QMG244" s="49"/>
      <c r="QMH244" s="49"/>
      <c r="QMI244" s="99"/>
      <c r="QMJ244" s="98"/>
      <c r="QMK244" s="49"/>
      <c r="QML244" s="405"/>
      <c r="QMM244" s="405"/>
      <c r="QMN244" s="277"/>
      <c r="QMO244" s="277"/>
      <c r="QMP244" s="277"/>
      <c r="QMQ244" s="277"/>
      <c r="QMR244" s="277"/>
      <c r="QMS244" s="277"/>
      <c r="QMT244" s="277"/>
      <c r="QMU244" s="277"/>
      <c r="QMV244" s="402"/>
      <c r="QMW244" s="404"/>
      <c r="QMX244" s="49"/>
      <c r="QMY244" s="49"/>
      <c r="QMZ244" s="49"/>
      <c r="QNA244" s="99"/>
      <c r="QNB244" s="98"/>
      <c r="QNC244" s="49"/>
      <c r="QND244" s="405"/>
      <c r="QNE244" s="405"/>
      <c r="QNF244" s="277"/>
      <c r="QNG244" s="277"/>
      <c r="QNH244" s="277"/>
      <c r="QNI244" s="277"/>
      <c r="QNJ244" s="277"/>
      <c r="QNK244" s="277"/>
      <c r="QNL244" s="277"/>
      <c r="QNM244" s="277"/>
      <c r="QNN244" s="402"/>
      <c r="QNO244" s="404"/>
      <c r="QNP244" s="49"/>
      <c r="QNQ244" s="49"/>
      <c r="QNR244" s="49"/>
      <c r="QNS244" s="99"/>
      <c r="QNT244" s="98"/>
      <c r="QNU244" s="49"/>
      <c r="QNV244" s="405"/>
      <c r="QNW244" s="405"/>
      <c r="QNX244" s="277"/>
      <c r="QNY244" s="277"/>
      <c r="QNZ244" s="277"/>
      <c r="QOA244" s="277"/>
      <c r="QOB244" s="277"/>
      <c r="QOC244" s="277"/>
      <c r="QOD244" s="277"/>
      <c r="QOE244" s="277"/>
      <c r="QOF244" s="402"/>
      <c r="QOG244" s="404"/>
      <c r="QOH244" s="49"/>
      <c r="QOI244" s="49"/>
      <c r="QOJ244" s="49"/>
      <c r="QOK244" s="99"/>
      <c r="QOL244" s="98"/>
      <c r="QOM244" s="49"/>
      <c r="QON244" s="405"/>
      <c r="QOO244" s="405"/>
      <c r="QOP244" s="277"/>
      <c r="QOQ244" s="277"/>
      <c r="QOR244" s="277"/>
      <c r="QOS244" s="277"/>
      <c r="QOT244" s="277"/>
      <c r="QOU244" s="277"/>
      <c r="QOV244" s="277"/>
      <c r="QOW244" s="277"/>
      <c r="QOX244" s="402"/>
      <c r="QOY244" s="404"/>
      <c r="QOZ244" s="49"/>
      <c r="QPA244" s="49"/>
      <c r="QPB244" s="49"/>
      <c r="QPC244" s="99"/>
      <c r="QPD244" s="98"/>
      <c r="QPE244" s="49"/>
      <c r="QPF244" s="405"/>
      <c r="QPG244" s="405"/>
      <c r="QPH244" s="277"/>
      <c r="QPI244" s="277"/>
      <c r="QPJ244" s="277"/>
      <c r="QPK244" s="277"/>
      <c r="QPL244" s="277"/>
      <c r="QPM244" s="277"/>
      <c r="QPN244" s="277"/>
      <c r="QPO244" s="277"/>
      <c r="QPP244" s="402"/>
      <c r="QPQ244" s="404"/>
      <c r="QPR244" s="49"/>
      <c r="QPS244" s="49"/>
      <c r="QPT244" s="49"/>
      <c r="QPU244" s="99"/>
      <c r="QPV244" s="98"/>
      <c r="QPW244" s="49"/>
      <c r="QPX244" s="405"/>
      <c r="QPY244" s="405"/>
      <c r="QPZ244" s="277"/>
      <c r="QQA244" s="277"/>
      <c r="QQB244" s="277"/>
      <c r="QQC244" s="277"/>
      <c r="QQD244" s="277"/>
      <c r="QQE244" s="277"/>
      <c r="QQF244" s="277"/>
      <c r="QQG244" s="277"/>
      <c r="QQH244" s="402"/>
      <c r="QQI244" s="404"/>
      <c r="QQJ244" s="49"/>
      <c r="QQK244" s="49"/>
      <c r="QQL244" s="49"/>
      <c r="QQM244" s="99"/>
      <c r="QQN244" s="98"/>
      <c r="QQO244" s="49"/>
      <c r="QQP244" s="405"/>
      <c r="QQQ244" s="405"/>
      <c r="QQR244" s="277"/>
      <c r="QQS244" s="277"/>
      <c r="QQT244" s="277"/>
      <c r="QQU244" s="277"/>
      <c r="QQV244" s="277"/>
      <c r="QQW244" s="277"/>
      <c r="QQX244" s="277"/>
      <c r="QQY244" s="277"/>
      <c r="QQZ244" s="402"/>
      <c r="QRA244" s="404"/>
      <c r="QRB244" s="49"/>
      <c r="QRC244" s="49"/>
      <c r="QRD244" s="49"/>
      <c r="QRE244" s="99"/>
      <c r="QRF244" s="98"/>
      <c r="QRG244" s="49"/>
      <c r="QRH244" s="405"/>
      <c r="QRI244" s="405"/>
      <c r="QRJ244" s="277"/>
      <c r="QRK244" s="277"/>
      <c r="QRL244" s="277"/>
      <c r="QRM244" s="277"/>
      <c r="QRN244" s="277"/>
      <c r="QRO244" s="277"/>
      <c r="QRP244" s="277"/>
      <c r="QRQ244" s="277"/>
      <c r="QRR244" s="402"/>
      <c r="QRS244" s="404"/>
      <c r="QRT244" s="49"/>
      <c r="QRU244" s="49"/>
      <c r="QRV244" s="49"/>
      <c r="QRW244" s="99"/>
      <c r="QRX244" s="98"/>
      <c r="QRY244" s="49"/>
      <c r="QRZ244" s="405"/>
      <c r="QSA244" s="405"/>
      <c r="QSB244" s="277"/>
      <c r="QSC244" s="277"/>
      <c r="QSD244" s="277"/>
      <c r="QSE244" s="277"/>
      <c r="QSF244" s="277"/>
      <c r="QSG244" s="277"/>
      <c r="QSH244" s="277"/>
      <c r="QSI244" s="277"/>
      <c r="QSJ244" s="402"/>
      <c r="QSK244" s="404"/>
      <c r="QSL244" s="49"/>
      <c r="QSM244" s="49"/>
      <c r="QSN244" s="49"/>
      <c r="QSO244" s="99"/>
      <c r="QSP244" s="98"/>
      <c r="QSQ244" s="49"/>
      <c r="QSR244" s="405"/>
      <c r="QSS244" s="405"/>
      <c r="QST244" s="277"/>
      <c r="QSU244" s="277"/>
      <c r="QSV244" s="277"/>
      <c r="QSW244" s="277"/>
      <c r="QSX244" s="277"/>
      <c r="QSY244" s="277"/>
      <c r="QSZ244" s="277"/>
      <c r="QTA244" s="277"/>
      <c r="QTB244" s="402"/>
      <c r="QTC244" s="404"/>
      <c r="QTD244" s="49"/>
      <c r="QTE244" s="49"/>
      <c r="QTF244" s="49"/>
      <c r="QTG244" s="99"/>
      <c r="QTH244" s="98"/>
      <c r="QTI244" s="49"/>
      <c r="QTJ244" s="405"/>
      <c r="QTK244" s="405"/>
      <c r="QTL244" s="277"/>
      <c r="QTM244" s="277"/>
      <c r="QTN244" s="277"/>
      <c r="QTO244" s="277"/>
      <c r="QTP244" s="277"/>
      <c r="QTQ244" s="277"/>
      <c r="QTR244" s="277"/>
      <c r="QTS244" s="277"/>
      <c r="QTT244" s="402"/>
      <c r="QTU244" s="404"/>
      <c r="QTV244" s="49"/>
      <c r="QTW244" s="49"/>
      <c r="QTX244" s="49"/>
      <c r="QTY244" s="99"/>
      <c r="QTZ244" s="98"/>
      <c r="QUA244" s="49"/>
      <c r="QUB244" s="405"/>
      <c r="QUC244" s="405"/>
      <c r="QUD244" s="277"/>
      <c r="QUE244" s="277"/>
      <c r="QUF244" s="277"/>
      <c r="QUG244" s="277"/>
      <c r="QUH244" s="277"/>
      <c r="QUI244" s="277"/>
      <c r="QUJ244" s="277"/>
      <c r="QUK244" s="277"/>
      <c r="QUL244" s="402"/>
      <c r="QUM244" s="404"/>
      <c r="QUN244" s="49"/>
      <c r="QUO244" s="49"/>
      <c r="QUP244" s="49"/>
      <c r="QUQ244" s="99"/>
      <c r="QUR244" s="98"/>
      <c r="QUS244" s="49"/>
      <c r="QUT244" s="405"/>
      <c r="QUU244" s="405"/>
      <c r="QUV244" s="277"/>
      <c r="QUW244" s="277"/>
      <c r="QUX244" s="277"/>
      <c r="QUY244" s="277"/>
      <c r="QUZ244" s="277"/>
      <c r="QVA244" s="277"/>
      <c r="QVB244" s="277"/>
      <c r="QVC244" s="277"/>
      <c r="QVD244" s="402"/>
      <c r="QVE244" s="404"/>
      <c r="QVF244" s="49"/>
      <c r="QVG244" s="49"/>
      <c r="QVH244" s="49"/>
      <c r="QVI244" s="99"/>
      <c r="QVJ244" s="98"/>
      <c r="QVK244" s="49"/>
      <c r="QVL244" s="405"/>
      <c r="QVM244" s="405"/>
      <c r="QVN244" s="277"/>
      <c r="QVO244" s="277"/>
      <c r="QVP244" s="277"/>
      <c r="QVQ244" s="277"/>
      <c r="QVR244" s="277"/>
      <c r="QVS244" s="277"/>
      <c r="QVT244" s="277"/>
      <c r="QVU244" s="277"/>
      <c r="QVV244" s="402"/>
      <c r="QVW244" s="404"/>
      <c r="QVX244" s="49"/>
      <c r="QVY244" s="49"/>
      <c r="QVZ244" s="49"/>
      <c r="QWA244" s="99"/>
      <c r="QWB244" s="98"/>
      <c r="QWC244" s="49"/>
      <c r="QWD244" s="405"/>
      <c r="QWE244" s="405"/>
      <c r="QWF244" s="277"/>
      <c r="QWG244" s="277"/>
      <c r="QWH244" s="277"/>
      <c r="QWI244" s="277"/>
      <c r="QWJ244" s="277"/>
      <c r="QWK244" s="277"/>
      <c r="QWL244" s="277"/>
      <c r="QWM244" s="277"/>
      <c r="QWN244" s="402"/>
      <c r="QWO244" s="404"/>
      <c r="QWP244" s="49"/>
      <c r="QWQ244" s="49"/>
      <c r="QWR244" s="49"/>
      <c r="QWS244" s="99"/>
      <c r="QWT244" s="98"/>
      <c r="QWU244" s="49"/>
      <c r="QWV244" s="405"/>
      <c r="QWW244" s="405"/>
      <c r="QWX244" s="277"/>
      <c r="QWY244" s="277"/>
      <c r="QWZ244" s="277"/>
      <c r="QXA244" s="277"/>
      <c r="QXB244" s="277"/>
      <c r="QXC244" s="277"/>
      <c r="QXD244" s="277"/>
      <c r="QXE244" s="277"/>
      <c r="QXF244" s="402"/>
      <c r="QXG244" s="404"/>
      <c r="QXH244" s="49"/>
      <c r="QXI244" s="49"/>
      <c r="QXJ244" s="49"/>
      <c r="QXK244" s="99"/>
      <c r="QXL244" s="98"/>
      <c r="QXM244" s="49"/>
      <c r="QXN244" s="405"/>
      <c r="QXO244" s="405"/>
      <c r="QXP244" s="277"/>
      <c r="QXQ244" s="277"/>
      <c r="QXR244" s="277"/>
      <c r="QXS244" s="277"/>
      <c r="QXT244" s="277"/>
      <c r="QXU244" s="277"/>
      <c r="QXV244" s="277"/>
      <c r="QXW244" s="277"/>
      <c r="QXX244" s="402"/>
      <c r="QXY244" s="404"/>
      <c r="QXZ244" s="49"/>
      <c r="QYA244" s="49"/>
      <c r="QYB244" s="49"/>
      <c r="QYC244" s="99"/>
      <c r="QYD244" s="98"/>
      <c r="QYE244" s="49"/>
      <c r="QYF244" s="405"/>
      <c r="QYG244" s="405"/>
      <c r="QYH244" s="277"/>
      <c r="QYI244" s="277"/>
      <c r="QYJ244" s="277"/>
      <c r="QYK244" s="277"/>
      <c r="QYL244" s="277"/>
      <c r="QYM244" s="277"/>
      <c r="QYN244" s="277"/>
      <c r="QYO244" s="277"/>
      <c r="QYP244" s="402"/>
      <c r="QYQ244" s="404"/>
      <c r="QYR244" s="49"/>
      <c r="QYS244" s="49"/>
      <c r="QYT244" s="49"/>
      <c r="QYU244" s="99"/>
      <c r="QYV244" s="98"/>
      <c r="QYW244" s="49"/>
      <c r="QYX244" s="405"/>
      <c r="QYY244" s="405"/>
      <c r="QYZ244" s="277"/>
      <c r="QZA244" s="277"/>
      <c r="QZB244" s="277"/>
      <c r="QZC244" s="277"/>
      <c r="QZD244" s="277"/>
      <c r="QZE244" s="277"/>
      <c r="QZF244" s="277"/>
      <c r="QZG244" s="277"/>
      <c r="QZH244" s="402"/>
      <c r="QZI244" s="404"/>
      <c r="QZJ244" s="49"/>
      <c r="QZK244" s="49"/>
      <c r="QZL244" s="49"/>
      <c r="QZM244" s="99"/>
      <c r="QZN244" s="98"/>
      <c r="QZO244" s="49"/>
      <c r="QZP244" s="405"/>
      <c r="QZQ244" s="405"/>
      <c r="QZR244" s="277"/>
      <c r="QZS244" s="277"/>
      <c r="QZT244" s="277"/>
      <c r="QZU244" s="277"/>
      <c r="QZV244" s="277"/>
      <c r="QZW244" s="277"/>
      <c r="QZX244" s="277"/>
      <c r="QZY244" s="277"/>
      <c r="QZZ244" s="402"/>
      <c r="RAA244" s="404"/>
      <c r="RAB244" s="49"/>
      <c r="RAC244" s="49"/>
      <c r="RAD244" s="49"/>
      <c r="RAE244" s="99"/>
      <c r="RAF244" s="98"/>
      <c r="RAG244" s="49"/>
      <c r="RAH244" s="405"/>
      <c r="RAI244" s="405"/>
      <c r="RAJ244" s="277"/>
      <c r="RAK244" s="277"/>
      <c r="RAL244" s="277"/>
      <c r="RAM244" s="277"/>
      <c r="RAN244" s="277"/>
      <c r="RAO244" s="277"/>
      <c r="RAP244" s="277"/>
      <c r="RAQ244" s="277"/>
      <c r="RAR244" s="402"/>
      <c r="RAS244" s="404"/>
      <c r="RAT244" s="49"/>
      <c r="RAU244" s="49"/>
      <c r="RAV244" s="49"/>
      <c r="RAW244" s="99"/>
      <c r="RAX244" s="98"/>
      <c r="RAY244" s="49"/>
      <c r="RAZ244" s="405"/>
      <c r="RBA244" s="405"/>
      <c r="RBB244" s="277"/>
      <c r="RBC244" s="277"/>
      <c r="RBD244" s="277"/>
      <c r="RBE244" s="277"/>
      <c r="RBF244" s="277"/>
      <c r="RBG244" s="277"/>
      <c r="RBH244" s="277"/>
      <c r="RBI244" s="277"/>
      <c r="RBJ244" s="402"/>
      <c r="RBK244" s="404"/>
      <c r="RBL244" s="49"/>
      <c r="RBM244" s="49"/>
      <c r="RBN244" s="49"/>
      <c r="RBO244" s="99"/>
      <c r="RBP244" s="98"/>
      <c r="RBQ244" s="49"/>
      <c r="RBR244" s="405"/>
      <c r="RBS244" s="405"/>
      <c r="RBT244" s="277"/>
      <c r="RBU244" s="277"/>
      <c r="RBV244" s="277"/>
      <c r="RBW244" s="277"/>
      <c r="RBX244" s="277"/>
      <c r="RBY244" s="277"/>
      <c r="RBZ244" s="277"/>
      <c r="RCA244" s="277"/>
      <c r="RCB244" s="402"/>
      <c r="RCC244" s="404"/>
      <c r="RCD244" s="49"/>
      <c r="RCE244" s="49"/>
      <c r="RCF244" s="49"/>
      <c r="RCG244" s="99"/>
      <c r="RCH244" s="98"/>
      <c r="RCI244" s="49"/>
      <c r="RCJ244" s="405"/>
      <c r="RCK244" s="405"/>
      <c r="RCL244" s="277"/>
      <c r="RCM244" s="277"/>
      <c r="RCN244" s="277"/>
      <c r="RCO244" s="277"/>
      <c r="RCP244" s="277"/>
      <c r="RCQ244" s="277"/>
      <c r="RCR244" s="277"/>
      <c r="RCS244" s="277"/>
      <c r="RCT244" s="402"/>
      <c r="RCU244" s="404"/>
      <c r="RCV244" s="49"/>
      <c r="RCW244" s="49"/>
      <c r="RCX244" s="49"/>
      <c r="RCY244" s="99"/>
      <c r="RCZ244" s="98"/>
      <c r="RDA244" s="49"/>
      <c r="RDB244" s="405"/>
      <c r="RDC244" s="405"/>
      <c r="RDD244" s="277"/>
      <c r="RDE244" s="277"/>
      <c r="RDF244" s="277"/>
      <c r="RDG244" s="277"/>
      <c r="RDH244" s="277"/>
      <c r="RDI244" s="277"/>
      <c r="RDJ244" s="277"/>
      <c r="RDK244" s="277"/>
      <c r="RDL244" s="402"/>
      <c r="RDM244" s="404"/>
      <c r="RDN244" s="49"/>
      <c r="RDO244" s="49"/>
      <c r="RDP244" s="49"/>
      <c r="RDQ244" s="99"/>
      <c r="RDR244" s="98"/>
      <c r="RDS244" s="49"/>
      <c r="RDT244" s="405"/>
      <c r="RDU244" s="405"/>
      <c r="RDV244" s="277"/>
      <c r="RDW244" s="277"/>
      <c r="RDX244" s="277"/>
      <c r="RDY244" s="277"/>
      <c r="RDZ244" s="277"/>
      <c r="REA244" s="277"/>
      <c r="REB244" s="277"/>
      <c r="REC244" s="277"/>
      <c r="RED244" s="402"/>
      <c r="REE244" s="404"/>
      <c r="REF244" s="49"/>
      <c r="REG244" s="49"/>
      <c r="REH244" s="49"/>
      <c r="REI244" s="99"/>
      <c r="REJ244" s="98"/>
      <c r="REK244" s="49"/>
      <c r="REL244" s="405"/>
      <c r="REM244" s="405"/>
      <c r="REN244" s="277"/>
      <c r="REO244" s="277"/>
      <c r="REP244" s="277"/>
      <c r="REQ244" s="277"/>
      <c r="RER244" s="277"/>
      <c r="RES244" s="277"/>
      <c r="RET244" s="277"/>
      <c r="REU244" s="277"/>
      <c r="REV244" s="402"/>
      <c r="REW244" s="404"/>
      <c r="REX244" s="49"/>
      <c r="REY244" s="49"/>
      <c r="REZ244" s="49"/>
      <c r="RFA244" s="99"/>
      <c r="RFB244" s="98"/>
      <c r="RFC244" s="49"/>
      <c r="RFD244" s="405"/>
      <c r="RFE244" s="405"/>
      <c r="RFF244" s="277"/>
      <c r="RFG244" s="277"/>
      <c r="RFH244" s="277"/>
      <c r="RFI244" s="277"/>
      <c r="RFJ244" s="277"/>
      <c r="RFK244" s="277"/>
      <c r="RFL244" s="277"/>
      <c r="RFM244" s="277"/>
      <c r="RFN244" s="402"/>
      <c r="RFO244" s="404"/>
      <c r="RFP244" s="49"/>
      <c r="RFQ244" s="49"/>
      <c r="RFR244" s="49"/>
      <c r="RFS244" s="99"/>
      <c r="RFT244" s="98"/>
      <c r="RFU244" s="49"/>
      <c r="RFV244" s="405"/>
      <c r="RFW244" s="405"/>
      <c r="RFX244" s="277"/>
      <c r="RFY244" s="277"/>
      <c r="RFZ244" s="277"/>
      <c r="RGA244" s="277"/>
      <c r="RGB244" s="277"/>
      <c r="RGC244" s="277"/>
      <c r="RGD244" s="277"/>
      <c r="RGE244" s="277"/>
      <c r="RGF244" s="402"/>
      <c r="RGG244" s="404"/>
      <c r="RGH244" s="49"/>
      <c r="RGI244" s="49"/>
      <c r="RGJ244" s="49"/>
      <c r="RGK244" s="99"/>
      <c r="RGL244" s="98"/>
      <c r="RGM244" s="49"/>
      <c r="RGN244" s="405"/>
      <c r="RGO244" s="405"/>
      <c r="RGP244" s="277"/>
      <c r="RGQ244" s="277"/>
      <c r="RGR244" s="277"/>
      <c r="RGS244" s="277"/>
      <c r="RGT244" s="277"/>
      <c r="RGU244" s="277"/>
      <c r="RGV244" s="277"/>
      <c r="RGW244" s="277"/>
      <c r="RGX244" s="402"/>
      <c r="RGY244" s="404"/>
      <c r="RGZ244" s="49"/>
      <c r="RHA244" s="49"/>
      <c r="RHB244" s="49"/>
      <c r="RHC244" s="99"/>
      <c r="RHD244" s="98"/>
      <c r="RHE244" s="49"/>
      <c r="RHF244" s="405"/>
      <c r="RHG244" s="405"/>
      <c r="RHH244" s="277"/>
      <c r="RHI244" s="277"/>
      <c r="RHJ244" s="277"/>
      <c r="RHK244" s="277"/>
      <c r="RHL244" s="277"/>
      <c r="RHM244" s="277"/>
      <c r="RHN244" s="277"/>
      <c r="RHO244" s="277"/>
      <c r="RHP244" s="402"/>
      <c r="RHQ244" s="404"/>
      <c r="RHR244" s="49"/>
      <c r="RHS244" s="49"/>
      <c r="RHT244" s="49"/>
      <c r="RHU244" s="99"/>
      <c r="RHV244" s="98"/>
      <c r="RHW244" s="49"/>
      <c r="RHX244" s="405"/>
      <c r="RHY244" s="405"/>
      <c r="RHZ244" s="277"/>
      <c r="RIA244" s="277"/>
      <c r="RIB244" s="277"/>
      <c r="RIC244" s="277"/>
      <c r="RID244" s="277"/>
      <c r="RIE244" s="277"/>
      <c r="RIF244" s="277"/>
      <c r="RIG244" s="277"/>
      <c r="RIH244" s="402"/>
      <c r="RII244" s="404"/>
      <c r="RIJ244" s="49"/>
      <c r="RIK244" s="49"/>
      <c r="RIL244" s="49"/>
      <c r="RIM244" s="99"/>
      <c r="RIN244" s="98"/>
      <c r="RIO244" s="49"/>
      <c r="RIP244" s="405"/>
      <c r="RIQ244" s="405"/>
      <c r="RIR244" s="277"/>
      <c r="RIS244" s="277"/>
      <c r="RIT244" s="277"/>
      <c r="RIU244" s="277"/>
      <c r="RIV244" s="277"/>
      <c r="RIW244" s="277"/>
      <c r="RIX244" s="277"/>
      <c r="RIY244" s="277"/>
      <c r="RIZ244" s="402"/>
      <c r="RJA244" s="404"/>
      <c r="RJB244" s="49"/>
      <c r="RJC244" s="49"/>
      <c r="RJD244" s="49"/>
      <c r="RJE244" s="99"/>
      <c r="RJF244" s="98"/>
      <c r="RJG244" s="49"/>
      <c r="RJH244" s="405"/>
      <c r="RJI244" s="405"/>
      <c r="RJJ244" s="277"/>
      <c r="RJK244" s="277"/>
      <c r="RJL244" s="277"/>
      <c r="RJM244" s="277"/>
      <c r="RJN244" s="277"/>
      <c r="RJO244" s="277"/>
      <c r="RJP244" s="277"/>
      <c r="RJQ244" s="277"/>
      <c r="RJR244" s="402"/>
      <c r="RJS244" s="404"/>
      <c r="RJT244" s="49"/>
      <c r="RJU244" s="49"/>
      <c r="RJV244" s="49"/>
      <c r="RJW244" s="99"/>
      <c r="RJX244" s="98"/>
      <c r="RJY244" s="49"/>
      <c r="RJZ244" s="405"/>
      <c r="RKA244" s="405"/>
      <c r="RKB244" s="277"/>
      <c r="RKC244" s="277"/>
      <c r="RKD244" s="277"/>
      <c r="RKE244" s="277"/>
      <c r="RKF244" s="277"/>
      <c r="RKG244" s="277"/>
      <c r="RKH244" s="277"/>
      <c r="RKI244" s="277"/>
      <c r="RKJ244" s="402"/>
      <c r="RKK244" s="404"/>
      <c r="RKL244" s="49"/>
      <c r="RKM244" s="49"/>
      <c r="RKN244" s="49"/>
      <c r="RKO244" s="99"/>
      <c r="RKP244" s="98"/>
      <c r="RKQ244" s="49"/>
      <c r="RKR244" s="405"/>
      <c r="RKS244" s="405"/>
      <c r="RKT244" s="277"/>
      <c r="RKU244" s="277"/>
      <c r="RKV244" s="277"/>
      <c r="RKW244" s="277"/>
      <c r="RKX244" s="277"/>
      <c r="RKY244" s="277"/>
      <c r="RKZ244" s="277"/>
      <c r="RLA244" s="277"/>
      <c r="RLB244" s="402"/>
      <c r="RLC244" s="404"/>
      <c r="RLD244" s="49"/>
      <c r="RLE244" s="49"/>
      <c r="RLF244" s="49"/>
      <c r="RLG244" s="99"/>
      <c r="RLH244" s="98"/>
      <c r="RLI244" s="49"/>
      <c r="RLJ244" s="405"/>
      <c r="RLK244" s="405"/>
      <c r="RLL244" s="277"/>
      <c r="RLM244" s="277"/>
      <c r="RLN244" s="277"/>
      <c r="RLO244" s="277"/>
      <c r="RLP244" s="277"/>
      <c r="RLQ244" s="277"/>
      <c r="RLR244" s="277"/>
      <c r="RLS244" s="277"/>
      <c r="RLT244" s="402"/>
      <c r="RLU244" s="404"/>
      <c r="RLV244" s="49"/>
      <c r="RLW244" s="49"/>
      <c r="RLX244" s="49"/>
      <c r="RLY244" s="99"/>
      <c r="RLZ244" s="98"/>
      <c r="RMA244" s="49"/>
      <c r="RMB244" s="405"/>
      <c r="RMC244" s="405"/>
      <c r="RMD244" s="277"/>
      <c r="RME244" s="277"/>
      <c r="RMF244" s="277"/>
      <c r="RMG244" s="277"/>
      <c r="RMH244" s="277"/>
      <c r="RMI244" s="277"/>
      <c r="RMJ244" s="277"/>
      <c r="RMK244" s="277"/>
      <c r="RML244" s="402"/>
      <c r="RMM244" s="404"/>
      <c r="RMN244" s="49"/>
      <c r="RMO244" s="49"/>
      <c r="RMP244" s="49"/>
      <c r="RMQ244" s="99"/>
      <c r="RMR244" s="98"/>
      <c r="RMS244" s="49"/>
      <c r="RMT244" s="405"/>
      <c r="RMU244" s="405"/>
      <c r="RMV244" s="277"/>
      <c r="RMW244" s="277"/>
      <c r="RMX244" s="277"/>
      <c r="RMY244" s="277"/>
      <c r="RMZ244" s="277"/>
      <c r="RNA244" s="277"/>
      <c r="RNB244" s="277"/>
      <c r="RNC244" s="277"/>
      <c r="RND244" s="402"/>
      <c r="RNE244" s="404"/>
      <c r="RNF244" s="49"/>
      <c r="RNG244" s="49"/>
      <c r="RNH244" s="49"/>
      <c r="RNI244" s="99"/>
      <c r="RNJ244" s="98"/>
      <c r="RNK244" s="49"/>
      <c r="RNL244" s="405"/>
      <c r="RNM244" s="405"/>
      <c r="RNN244" s="277"/>
      <c r="RNO244" s="277"/>
      <c r="RNP244" s="277"/>
      <c r="RNQ244" s="277"/>
      <c r="RNR244" s="277"/>
      <c r="RNS244" s="277"/>
      <c r="RNT244" s="277"/>
      <c r="RNU244" s="277"/>
      <c r="RNV244" s="402"/>
      <c r="RNW244" s="404"/>
      <c r="RNX244" s="49"/>
      <c r="RNY244" s="49"/>
      <c r="RNZ244" s="49"/>
      <c r="ROA244" s="99"/>
      <c r="ROB244" s="98"/>
      <c r="ROC244" s="49"/>
      <c r="ROD244" s="405"/>
      <c r="ROE244" s="405"/>
      <c r="ROF244" s="277"/>
      <c r="ROG244" s="277"/>
      <c r="ROH244" s="277"/>
      <c r="ROI244" s="277"/>
      <c r="ROJ244" s="277"/>
      <c r="ROK244" s="277"/>
      <c r="ROL244" s="277"/>
      <c r="ROM244" s="277"/>
      <c r="RON244" s="402"/>
      <c r="ROO244" s="404"/>
      <c r="ROP244" s="49"/>
      <c r="ROQ244" s="49"/>
      <c r="ROR244" s="49"/>
      <c r="ROS244" s="99"/>
      <c r="ROT244" s="98"/>
      <c r="ROU244" s="49"/>
      <c r="ROV244" s="405"/>
      <c r="ROW244" s="405"/>
      <c r="ROX244" s="277"/>
      <c r="ROY244" s="277"/>
      <c r="ROZ244" s="277"/>
      <c r="RPA244" s="277"/>
      <c r="RPB244" s="277"/>
      <c r="RPC244" s="277"/>
      <c r="RPD244" s="277"/>
      <c r="RPE244" s="277"/>
      <c r="RPF244" s="402"/>
      <c r="RPG244" s="404"/>
      <c r="RPH244" s="49"/>
      <c r="RPI244" s="49"/>
      <c r="RPJ244" s="49"/>
      <c r="RPK244" s="99"/>
      <c r="RPL244" s="98"/>
      <c r="RPM244" s="49"/>
      <c r="RPN244" s="405"/>
      <c r="RPO244" s="405"/>
      <c r="RPP244" s="277"/>
      <c r="RPQ244" s="277"/>
      <c r="RPR244" s="277"/>
      <c r="RPS244" s="277"/>
      <c r="RPT244" s="277"/>
      <c r="RPU244" s="277"/>
      <c r="RPV244" s="277"/>
      <c r="RPW244" s="277"/>
      <c r="RPX244" s="402"/>
      <c r="RPY244" s="404"/>
      <c r="RPZ244" s="49"/>
      <c r="RQA244" s="49"/>
      <c r="RQB244" s="49"/>
      <c r="RQC244" s="99"/>
      <c r="RQD244" s="98"/>
      <c r="RQE244" s="49"/>
      <c r="RQF244" s="405"/>
      <c r="RQG244" s="405"/>
      <c r="RQH244" s="277"/>
      <c r="RQI244" s="277"/>
      <c r="RQJ244" s="277"/>
      <c r="RQK244" s="277"/>
      <c r="RQL244" s="277"/>
      <c r="RQM244" s="277"/>
      <c r="RQN244" s="277"/>
      <c r="RQO244" s="277"/>
      <c r="RQP244" s="402"/>
      <c r="RQQ244" s="404"/>
      <c r="RQR244" s="49"/>
      <c r="RQS244" s="49"/>
      <c r="RQT244" s="49"/>
      <c r="RQU244" s="99"/>
      <c r="RQV244" s="98"/>
      <c r="RQW244" s="49"/>
      <c r="RQX244" s="405"/>
      <c r="RQY244" s="405"/>
      <c r="RQZ244" s="277"/>
      <c r="RRA244" s="277"/>
      <c r="RRB244" s="277"/>
      <c r="RRC244" s="277"/>
      <c r="RRD244" s="277"/>
      <c r="RRE244" s="277"/>
      <c r="RRF244" s="277"/>
      <c r="RRG244" s="277"/>
      <c r="RRH244" s="402"/>
      <c r="RRI244" s="404"/>
      <c r="RRJ244" s="49"/>
      <c r="RRK244" s="49"/>
      <c r="RRL244" s="49"/>
      <c r="RRM244" s="99"/>
      <c r="RRN244" s="98"/>
      <c r="RRO244" s="49"/>
      <c r="RRP244" s="405"/>
      <c r="RRQ244" s="405"/>
      <c r="RRR244" s="277"/>
      <c r="RRS244" s="277"/>
      <c r="RRT244" s="277"/>
      <c r="RRU244" s="277"/>
      <c r="RRV244" s="277"/>
      <c r="RRW244" s="277"/>
      <c r="RRX244" s="277"/>
      <c r="RRY244" s="277"/>
      <c r="RRZ244" s="402"/>
      <c r="RSA244" s="404"/>
      <c r="RSB244" s="49"/>
      <c r="RSC244" s="49"/>
      <c r="RSD244" s="49"/>
      <c r="RSE244" s="99"/>
      <c r="RSF244" s="98"/>
      <c r="RSG244" s="49"/>
      <c r="RSH244" s="405"/>
      <c r="RSI244" s="405"/>
      <c r="RSJ244" s="277"/>
      <c r="RSK244" s="277"/>
      <c r="RSL244" s="277"/>
      <c r="RSM244" s="277"/>
      <c r="RSN244" s="277"/>
      <c r="RSO244" s="277"/>
      <c r="RSP244" s="277"/>
      <c r="RSQ244" s="277"/>
      <c r="RSR244" s="402"/>
      <c r="RSS244" s="404"/>
      <c r="RST244" s="49"/>
      <c r="RSU244" s="49"/>
      <c r="RSV244" s="49"/>
      <c r="RSW244" s="99"/>
      <c r="RSX244" s="98"/>
      <c r="RSY244" s="49"/>
      <c r="RSZ244" s="405"/>
      <c r="RTA244" s="405"/>
      <c r="RTB244" s="277"/>
      <c r="RTC244" s="277"/>
      <c r="RTD244" s="277"/>
      <c r="RTE244" s="277"/>
      <c r="RTF244" s="277"/>
      <c r="RTG244" s="277"/>
      <c r="RTH244" s="277"/>
      <c r="RTI244" s="277"/>
      <c r="RTJ244" s="402"/>
      <c r="RTK244" s="404"/>
      <c r="RTL244" s="49"/>
      <c r="RTM244" s="49"/>
      <c r="RTN244" s="49"/>
      <c r="RTO244" s="99"/>
      <c r="RTP244" s="98"/>
      <c r="RTQ244" s="49"/>
      <c r="RTR244" s="405"/>
      <c r="RTS244" s="405"/>
      <c r="RTT244" s="277"/>
      <c r="RTU244" s="277"/>
      <c r="RTV244" s="277"/>
      <c r="RTW244" s="277"/>
      <c r="RTX244" s="277"/>
      <c r="RTY244" s="277"/>
      <c r="RTZ244" s="277"/>
      <c r="RUA244" s="277"/>
      <c r="RUB244" s="402"/>
      <c r="RUC244" s="404"/>
      <c r="RUD244" s="49"/>
      <c r="RUE244" s="49"/>
      <c r="RUF244" s="49"/>
      <c r="RUG244" s="99"/>
      <c r="RUH244" s="98"/>
      <c r="RUI244" s="49"/>
      <c r="RUJ244" s="405"/>
      <c r="RUK244" s="405"/>
      <c r="RUL244" s="277"/>
      <c r="RUM244" s="277"/>
      <c r="RUN244" s="277"/>
      <c r="RUO244" s="277"/>
      <c r="RUP244" s="277"/>
      <c r="RUQ244" s="277"/>
      <c r="RUR244" s="277"/>
      <c r="RUS244" s="277"/>
      <c r="RUT244" s="402"/>
      <c r="RUU244" s="404"/>
      <c r="RUV244" s="49"/>
      <c r="RUW244" s="49"/>
      <c r="RUX244" s="49"/>
      <c r="RUY244" s="99"/>
      <c r="RUZ244" s="98"/>
      <c r="RVA244" s="49"/>
      <c r="RVB244" s="405"/>
      <c r="RVC244" s="405"/>
      <c r="RVD244" s="277"/>
      <c r="RVE244" s="277"/>
      <c r="RVF244" s="277"/>
      <c r="RVG244" s="277"/>
      <c r="RVH244" s="277"/>
      <c r="RVI244" s="277"/>
      <c r="RVJ244" s="277"/>
      <c r="RVK244" s="277"/>
      <c r="RVL244" s="402"/>
      <c r="RVM244" s="404"/>
      <c r="RVN244" s="49"/>
      <c r="RVO244" s="49"/>
      <c r="RVP244" s="49"/>
      <c r="RVQ244" s="99"/>
      <c r="RVR244" s="98"/>
      <c r="RVS244" s="49"/>
      <c r="RVT244" s="405"/>
      <c r="RVU244" s="405"/>
      <c r="RVV244" s="277"/>
      <c r="RVW244" s="277"/>
      <c r="RVX244" s="277"/>
      <c r="RVY244" s="277"/>
      <c r="RVZ244" s="277"/>
      <c r="RWA244" s="277"/>
      <c r="RWB244" s="277"/>
      <c r="RWC244" s="277"/>
      <c r="RWD244" s="402"/>
      <c r="RWE244" s="404"/>
      <c r="RWF244" s="49"/>
      <c r="RWG244" s="49"/>
      <c r="RWH244" s="49"/>
      <c r="RWI244" s="99"/>
      <c r="RWJ244" s="98"/>
      <c r="RWK244" s="49"/>
      <c r="RWL244" s="405"/>
      <c r="RWM244" s="405"/>
      <c r="RWN244" s="277"/>
      <c r="RWO244" s="277"/>
      <c r="RWP244" s="277"/>
      <c r="RWQ244" s="277"/>
      <c r="RWR244" s="277"/>
      <c r="RWS244" s="277"/>
      <c r="RWT244" s="277"/>
      <c r="RWU244" s="277"/>
      <c r="RWV244" s="402"/>
      <c r="RWW244" s="404"/>
      <c r="RWX244" s="49"/>
      <c r="RWY244" s="49"/>
      <c r="RWZ244" s="49"/>
      <c r="RXA244" s="99"/>
      <c r="RXB244" s="98"/>
      <c r="RXC244" s="49"/>
      <c r="RXD244" s="405"/>
      <c r="RXE244" s="405"/>
      <c r="RXF244" s="277"/>
      <c r="RXG244" s="277"/>
      <c r="RXH244" s="277"/>
      <c r="RXI244" s="277"/>
      <c r="RXJ244" s="277"/>
      <c r="RXK244" s="277"/>
      <c r="RXL244" s="277"/>
      <c r="RXM244" s="277"/>
      <c r="RXN244" s="402"/>
      <c r="RXO244" s="404"/>
      <c r="RXP244" s="49"/>
      <c r="RXQ244" s="49"/>
      <c r="RXR244" s="49"/>
      <c r="RXS244" s="99"/>
      <c r="RXT244" s="98"/>
      <c r="RXU244" s="49"/>
      <c r="RXV244" s="405"/>
      <c r="RXW244" s="405"/>
      <c r="RXX244" s="277"/>
      <c r="RXY244" s="277"/>
      <c r="RXZ244" s="277"/>
      <c r="RYA244" s="277"/>
      <c r="RYB244" s="277"/>
      <c r="RYC244" s="277"/>
      <c r="RYD244" s="277"/>
      <c r="RYE244" s="277"/>
      <c r="RYF244" s="402"/>
      <c r="RYG244" s="404"/>
      <c r="RYH244" s="49"/>
      <c r="RYI244" s="49"/>
      <c r="RYJ244" s="49"/>
      <c r="RYK244" s="99"/>
      <c r="RYL244" s="98"/>
      <c r="RYM244" s="49"/>
      <c r="RYN244" s="405"/>
      <c r="RYO244" s="405"/>
      <c r="RYP244" s="277"/>
      <c r="RYQ244" s="277"/>
      <c r="RYR244" s="277"/>
      <c r="RYS244" s="277"/>
      <c r="RYT244" s="277"/>
      <c r="RYU244" s="277"/>
      <c r="RYV244" s="277"/>
      <c r="RYW244" s="277"/>
      <c r="RYX244" s="402"/>
      <c r="RYY244" s="404"/>
      <c r="RYZ244" s="49"/>
      <c r="RZA244" s="49"/>
      <c r="RZB244" s="49"/>
      <c r="RZC244" s="99"/>
      <c r="RZD244" s="98"/>
      <c r="RZE244" s="49"/>
      <c r="RZF244" s="405"/>
      <c r="RZG244" s="405"/>
      <c r="RZH244" s="277"/>
      <c r="RZI244" s="277"/>
      <c r="RZJ244" s="277"/>
      <c r="RZK244" s="277"/>
      <c r="RZL244" s="277"/>
      <c r="RZM244" s="277"/>
      <c r="RZN244" s="277"/>
      <c r="RZO244" s="277"/>
      <c r="RZP244" s="402"/>
      <c r="RZQ244" s="404"/>
      <c r="RZR244" s="49"/>
      <c r="RZS244" s="49"/>
      <c r="RZT244" s="49"/>
      <c r="RZU244" s="99"/>
      <c r="RZV244" s="98"/>
      <c r="RZW244" s="49"/>
      <c r="RZX244" s="405"/>
      <c r="RZY244" s="405"/>
      <c r="RZZ244" s="277"/>
      <c r="SAA244" s="277"/>
      <c r="SAB244" s="277"/>
      <c r="SAC244" s="277"/>
      <c r="SAD244" s="277"/>
      <c r="SAE244" s="277"/>
      <c r="SAF244" s="277"/>
      <c r="SAG244" s="277"/>
      <c r="SAH244" s="402"/>
      <c r="SAI244" s="404"/>
      <c r="SAJ244" s="49"/>
      <c r="SAK244" s="49"/>
      <c r="SAL244" s="49"/>
      <c r="SAM244" s="99"/>
      <c r="SAN244" s="98"/>
      <c r="SAO244" s="49"/>
      <c r="SAP244" s="405"/>
      <c r="SAQ244" s="405"/>
      <c r="SAR244" s="277"/>
      <c r="SAS244" s="277"/>
      <c r="SAT244" s="277"/>
      <c r="SAU244" s="277"/>
      <c r="SAV244" s="277"/>
      <c r="SAW244" s="277"/>
      <c r="SAX244" s="277"/>
      <c r="SAY244" s="277"/>
      <c r="SAZ244" s="402"/>
      <c r="SBA244" s="404"/>
      <c r="SBB244" s="49"/>
      <c r="SBC244" s="49"/>
      <c r="SBD244" s="49"/>
      <c r="SBE244" s="99"/>
      <c r="SBF244" s="98"/>
      <c r="SBG244" s="49"/>
      <c r="SBH244" s="405"/>
      <c r="SBI244" s="405"/>
      <c r="SBJ244" s="277"/>
      <c r="SBK244" s="277"/>
      <c r="SBL244" s="277"/>
      <c r="SBM244" s="277"/>
      <c r="SBN244" s="277"/>
      <c r="SBO244" s="277"/>
      <c r="SBP244" s="277"/>
      <c r="SBQ244" s="277"/>
      <c r="SBR244" s="402"/>
      <c r="SBS244" s="404"/>
      <c r="SBT244" s="49"/>
      <c r="SBU244" s="49"/>
      <c r="SBV244" s="49"/>
      <c r="SBW244" s="99"/>
      <c r="SBX244" s="98"/>
      <c r="SBY244" s="49"/>
      <c r="SBZ244" s="405"/>
      <c r="SCA244" s="405"/>
      <c r="SCB244" s="277"/>
      <c r="SCC244" s="277"/>
      <c r="SCD244" s="277"/>
      <c r="SCE244" s="277"/>
      <c r="SCF244" s="277"/>
      <c r="SCG244" s="277"/>
      <c r="SCH244" s="277"/>
      <c r="SCI244" s="277"/>
      <c r="SCJ244" s="402"/>
      <c r="SCK244" s="404"/>
      <c r="SCL244" s="49"/>
      <c r="SCM244" s="49"/>
      <c r="SCN244" s="49"/>
      <c r="SCO244" s="99"/>
      <c r="SCP244" s="98"/>
      <c r="SCQ244" s="49"/>
      <c r="SCR244" s="405"/>
      <c r="SCS244" s="405"/>
      <c r="SCT244" s="277"/>
      <c r="SCU244" s="277"/>
      <c r="SCV244" s="277"/>
      <c r="SCW244" s="277"/>
      <c r="SCX244" s="277"/>
      <c r="SCY244" s="277"/>
      <c r="SCZ244" s="277"/>
      <c r="SDA244" s="277"/>
      <c r="SDB244" s="402"/>
      <c r="SDC244" s="404"/>
      <c r="SDD244" s="49"/>
      <c r="SDE244" s="49"/>
      <c r="SDF244" s="49"/>
      <c r="SDG244" s="99"/>
      <c r="SDH244" s="98"/>
      <c r="SDI244" s="49"/>
      <c r="SDJ244" s="405"/>
      <c r="SDK244" s="405"/>
      <c r="SDL244" s="277"/>
      <c r="SDM244" s="277"/>
      <c r="SDN244" s="277"/>
      <c r="SDO244" s="277"/>
      <c r="SDP244" s="277"/>
      <c r="SDQ244" s="277"/>
      <c r="SDR244" s="277"/>
      <c r="SDS244" s="277"/>
      <c r="SDT244" s="402"/>
      <c r="SDU244" s="404"/>
      <c r="SDV244" s="49"/>
      <c r="SDW244" s="49"/>
      <c r="SDX244" s="49"/>
      <c r="SDY244" s="99"/>
      <c r="SDZ244" s="98"/>
      <c r="SEA244" s="49"/>
      <c r="SEB244" s="405"/>
      <c r="SEC244" s="405"/>
      <c r="SED244" s="277"/>
      <c r="SEE244" s="277"/>
      <c r="SEF244" s="277"/>
      <c r="SEG244" s="277"/>
      <c r="SEH244" s="277"/>
      <c r="SEI244" s="277"/>
      <c r="SEJ244" s="277"/>
      <c r="SEK244" s="277"/>
      <c r="SEL244" s="402"/>
      <c r="SEM244" s="404"/>
      <c r="SEN244" s="49"/>
      <c r="SEO244" s="49"/>
      <c r="SEP244" s="49"/>
      <c r="SEQ244" s="99"/>
      <c r="SER244" s="98"/>
      <c r="SES244" s="49"/>
      <c r="SET244" s="405"/>
      <c r="SEU244" s="405"/>
      <c r="SEV244" s="277"/>
      <c r="SEW244" s="277"/>
      <c r="SEX244" s="277"/>
      <c r="SEY244" s="277"/>
      <c r="SEZ244" s="277"/>
      <c r="SFA244" s="277"/>
      <c r="SFB244" s="277"/>
      <c r="SFC244" s="277"/>
      <c r="SFD244" s="402"/>
      <c r="SFE244" s="404"/>
      <c r="SFF244" s="49"/>
      <c r="SFG244" s="49"/>
      <c r="SFH244" s="49"/>
      <c r="SFI244" s="99"/>
      <c r="SFJ244" s="98"/>
      <c r="SFK244" s="49"/>
      <c r="SFL244" s="405"/>
      <c r="SFM244" s="405"/>
      <c r="SFN244" s="277"/>
      <c r="SFO244" s="277"/>
      <c r="SFP244" s="277"/>
      <c r="SFQ244" s="277"/>
      <c r="SFR244" s="277"/>
      <c r="SFS244" s="277"/>
      <c r="SFT244" s="277"/>
      <c r="SFU244" s="277"/>
      <c r="SFV244" s="402"/>
      <c r="SFW244" s="404"/>
      <c r="SFX244" s="49"/>
      <c r="SFY244" s="49"/>
      <c r="SFZ244" s="49"/>
      <c r="SGA244" s="99"/>
      <c r="SGB244" s="98"/>
      <c r="SGC244" s="49"/>
      <c r="SGD244" s="405"/>
      <c r="SGE244" s="405"/>
      <c r="SGF244" s="277"/>
      <c r="SGG244" s="277"/>
      <c r="SGH244" s="277"/>
      <c r="SGI244" s="277"/>
      <c r="SGJ244" s="277"/>
      <c r="SGK244" s="277"/>
      <c r="SGL244" s="277"/>
      <c r="SGM244" s="277"/>
      <c r="SGN244" s="402"/>
      <c r="SGO244" s="404"/>
      <c r="SGP244" s="49"/>
      <c r="SGQ244" s="49"/>
      <c r="SGR244" s="49"/>
      <c r="SGS244" s="99"/>
      <c r="SGT244" s="98"/>
      <c r="SGU244" s="49"/>
      <c r="SGV244" s="405"/>
      <c r="SGW244" s="405"/>
      <c r="SGX244" s="277"/>
      <c r="SGY244" s="277"/>
      <c r="SGZ244" s="277"/>
      <c r="SHA244" s="277"/>
      <c r="SHB244" s="277"/>
      <c r="SHC244" s="277"/>
      <c r="SHD244" s="277"/>
      <c r="SHE244" s="277"/>
      <c r="SHF244" s="402"/>
      <c r="SHG244" s="404"/>
      <c r="SHH244" s="49"/>
      <c r="SHI244" s="49"/>
      <c r="SHJ244" s="49"/>
      <c r="SHK244" s="99"/>
      <c r="SHL244" s="98"/>
      <c r="SHM244" s="49"/>
      <c r="SHN244" s="405"/>
      <c r="SHO244" s="405"/>
      <c r="SHP244" s="277"/>
      <c r="SHQ244" s="277"/>
      <c r="SHR244" s="277"/>
      <c r="SHS244" s="277"/>
      <c r="SHT244" s="277"/>
      <c r="SHU244" s="277"/>
      <c r="SHV244" s="277"/>
      <c r="SHW244" s="277"/>
      <c r="SHX244" s="402"/>
      <c r="SHY244" s="404"/>
      <c r="SHZ244" s="49"/>
      <c r="SIA244" s="49"/>
      <c r="SIB244" s="49"/>
      <c r="SIC244" s="99"/>
      <c r="SID244" s="98"/>
      <c r="SIE244" s="49"/>
      <c r="SIF244" s="405"/>
      <c r="SIG244" s="405"/>
      <c r="SIH244" s="277"/>
      <c r="SII244" s="277"/>
      <c r="SIJ244" s="277"/>
      <c r="SIK244" s="277"/>
      <c r="SIL244" s="277"/>
      <c r="SIM244" s="277"/>
      <c r="SIN244" s="277"/>
      <c r="SIO244" s="277"/>
      <c r="SIP244" s="402"/>
      <c r="SIQ244" s="404"/>
      <c r="SIR244" s="49"/>
      <c r="SIS244" s="49"/>
      <c r="SIT244" s="49"/>
      <c r="SIU244" s="99"/>
      <c r="SIV244" s="98"/>
      <c r="SIW244" s="49"/>
      <c r="SIX244" s="405"/>
      <c r="SIY244" s="405"/>
      <c r="SIZ244" s="277"/>
      <c r="SJA244" s="277"/>
      <c r="SJB244" s="277"/>
      <c r="SJC244" s="277"/>
      <c r="SJD244" s="277"/>
      <c r="SJE244" s="277"/>
      <c r="SJF244" s="277"/>
      <c r="SJG244" s="277"/>
      <c r="SJH244" s="402"/>
      <c r="SJI244" s="404"/>
      <c r="SJJ244" s="49"/>
      <c r="SJK244" s="49"/>
      <c r="SJL244" s="49"/>
      <c r="SJM244" s="99"/>
      <c r="SJN244" s="98"/>
      <c r="SJO244" s="49"/>
      <c r="SJP244" s="405"/>
      <c r="SJQ244" s="405"/>
      <c r="SJR244" s="277"/>
      <c r="SJS244" s="277"/>
      <c r="SJT244" s="277"/>
      <c r="SJU244" s="277"/>
      <c r="SJV244" s="277"/>
      <c r="SJW244" s="277"/>
      <c r="SJX244" s="277"/>
      <c r="SJY244" s="277"/>
      <c r="SJZ244" s="402"/>
      <c r="SKA244" s="404"/>
      <c r="SKB244" s="49"/>
      <c r="SKC244" s="49"/>
      <c r="SKD244" s="49"/>
      <c r="SKE244" s="99"/>
      <c r="SKF244" s="98"/>
      <c r="SKG244" s="49"/>
      <c r="SKH244" s="405"/>
      <c r="SKI244" s="405"/>
      <c r="SKJ244" s="277"/>
      <c r="SKK244" s="277"/>
      <c r="SKL244" s="277"/>
      <c r="SKM244" s="277"/>
      <c r="SKN244" s="277"/>
      <c r="SKO244" s="277"/>
      <c r="SKP244" s="277"/>
      <c r="SKQ244" s="277"/>
      <c r="SKR244" s="402"/>
      <c r="SKS244" s="404"/>
      <c r="SKT244" s="49"/>
      <c r="SKU244" s="49"/>
      <c r="SKV244" s="49"/>
      <c r="SKW244" s="99"/>
      <c r="SKX244" s="98"/>
      <c r="SKY244" s="49"/>
      <c r="SKZ244" s="405"/>
      <c r="SLA244" s="405"/>
      <c r="SLB244" s="277"/>
      <c r="SLC244" s="277"/>
      <c r="SLD244" s="277"/>
      <c r="SLE244" s="277"/>
      <c r="SLF244" s="277"/>
      <c r="SLG244" s="277"/>
      <c r="SLH244" s="277"/>
      <c r="SLI244" s="277"/>
      <c r="SLJ244" s="402"/>
      <c r="SLK244" s="404"/>
      <c r="SLL244" s="49"/>
      <c r="SLM244" s="49"/>
      <c r="SLN244" s="49"/>
      <c r="SLO244" s="99"/>
      <c r="SLP244" s="98"/>
      <c r="SLQ244" s="49"/>
      <c r="SLR244" s="405"/>
      <c r="SLS244" s="405"/>
      <c r="SLT244" s="277"/>
      <c r="SLU244" s="277"/>
      <c r="SLV244" s="277"/>
      <c r="SLW244" s="277"/>
      <c r="SLX244" s="277"/>
      <c r="SLY244" s="277"/>
      <c r="SLZ244" s="277"/>
      <c r="SMA244" s="277"/>
      <c r="SMB244" s="402"/>
      <c r="SMC244" s="404"/>
      <c r="SMD244" s="49"/>
      <c r="SME244" s="49"/>
      <c r="SMF244" s="49"/>
      <c r="SMG244" s="99"/>
      <c r="SMH244" s="98"/>
      <c r="SMI244" s="49"/>
      <c r="SMJ244" s="405"/>
      <c r="SMK244" s="405"/>
      <c r="SML244" s="277"/>
      <c r="SMM244" s="277"/>
      <c r="SMN244" s="277"/>
      <c r="SMO244" s="277"/>
      <c r="SMP244" s="277"/>
      <c r="SMQ244" s="277"/>
      <c r="SMR244" s="277"/>
      <c r="SMS244" s="277"/>
      <c r="SMT244" s="402"/>
      <c r="SMU244" s="404"/>
      <c r="SMV244" s="49"/>
      <c r="SMW244" s="49"/>
      <c r="SMX244" s="49"/>
      <c r="SMY244" s="99"/>
      <c r="SMZ244" s="98"/>
      <c r="SNA244" s="49"/>
      <c r="SNB244" s="405"/>
      <c r="SNC244" s="405"/>
      <c r="SND244" s="277"/>
      <c r="SNE244" s="277"/>
      <c r="SNF244" s="277"/>
      <c r="SNG244" s="277"/>
      <c r="SNH244" s="277"/>
      <c r="SNI244" s="277"/>
      <c r="SNJ244" s="277"/>
      <c r="SNK244" s="277"/>
      <c r="SNL244" s="402"/>
      <c r="SNM244" s="404"/>
      <c r="SNN244" s="49"/>
      <c r="SNO244" s="49"/>
      <c r="SNP244" s="49"/>
      <c r="SNQ244" s="99"/>
      <c r="SNR244" s="98"/>
      <c r="SNS244" s="49"/>
      <c r="SNT244" s="405"/>
      <c r="SNU244" s="405"/>
      <c r="SNV244" s="277"/>
      <c r="SNW244" s="277"/>
      <c r="SNX244" s="277"/>
      <c r="SNY244" s="277"/>
      <c r="SNZ244" s="277"/>
      <c r="SOA244" s="277"/>
      <c r="SOB244" s="277"/>
      <c r="SOC244" s="277"/>
      <c r="SOD244" s="402"/>
      <c r="SOE244" s="404"/>
      <c r="SOF244" s="49"/>
      <c r="SOG244" s="49"/>
      <c r="SOH244" s="49"/>
      <c r="SOI244" s="99"/>
      <c r="SOJ244" s="98"/>
      <c r="SOK244" s="49"/>
      <c r="SOL244" s="405"/>
      <c r="SOM244" s="405"/>
      <c r="SON244" s="277"/>
      <c r="SOO244" s="277"/>
      <c r="SOP244" s="277"/>
      <c r="SOQ244" s="277"/>
      <c r="SOR244" s="277"/>
      <c r="SOS244" s="277"/>
      <c r="SOT244" s="277"/>
      <c r="SOU244" s="277"/>
      <c r="SOV244" s="402"/>
      <c r="SOW244" s="404"/>
      <c r="SOX244" s="49"/>
      <c r="SOY244" s="49"/>
      <c r="SOZ244" s="49"/>
      <c r="SPA244" s="99"/>
      <c r="SPB244" s="98"/>
      <c r="SPC244" s="49"/>
      <c r="SPD244" s="405"/>
      <c r="SPE244" s="405"/>
      <c r="SPF244" s="277"/>
      <c r="SPG244" s="277"/>
      <c r="SPH244" s="277"/>
      <c r="SPI244" s="277"/>
      <c r="SPJ244" s="277"/>
      <c r="SPK244" s="277"/>
      <c r="SPL244" s="277"/>
      <c r="SPM244" s="277"/>
      <c r="SPN244" s="402"/>
      <c r="SPO244" s="404"/>
      <c r="SPP244" s="49"/>
      <c r="SPQ244" s="49"/>
      <c r="SPR244" s="49"/>
      <c r="SPS244" s="99"/>
      <c r="SPT244" s="98"/>
      <c r="SPU244" s="49"/>
      <c r="SPV244" s="405"/>
      <c r="SPW244" s="405"/>
      <c r="SPX244" s="277"/>
      <c r="SPY244" s="277"/>
      <c r="SPZ244" s="277"/>
      <c r="SQA244" s="277"/>
      <c r="SQB244" s="277"/>
      <c r="SQC244" s="277"/>
      <c r="SQD244" s="277"/>
      <c r="SQE244" s="277"/>
      <c r="SQF244" s="402"/>
      <c r="SQG244" s="404"/>
      <c r="SQH244" s="49"/>
      <c r="SQI244" s="49"/>
      <c r="SQJ244" s="49"/>
      <c r="SQK244" s="99"/>
      <c r="SQL244" s="98"/>
      <c r="SQM244" s="49"/>
      <c r="SQN244" s="405"/>
      <c r="SQO244" s="405"/>
      <c r="SQP244" s="277"/>
      <c r="SQQ244" s="277"/>
      <c r="SQR244" s="277"/>
      <c r="SQS244" s="277"/>
      <c r="SQT244" s="277"/>
      <c r="SQU244" s="277"/>
      <c r="SQV244" s="277"/>
      <c r="SQW244" s="277"/>
      <c r="SQX244" s="402"/>
      <c r="SQY244" s="404"/>
      <c r="SQZ244" s="49"/>
      <c r="SRA244" s="49"/>
      <c r="SRB244" s="49"/>
      <c r="SRC244" s="99"/>
      <c r="SRD244" s="98"/>
      <c r="SRE244" s="49"/>
      <c r="SRF244" s="405"/>
      <c r="SRG244" s="405"/>
      <c r="SRH244" s="277"/>
      <c r="SRI244" s="277"/>
      <c r="SRJ244" s="277"/>
      <c r="SRK244" s="277"/>
      <c r="SRL244" s="277"/>
      <c r="SRM244" s="277"/>
      <c r="SRN244" s="277"/>
      <c r="SRO244" s="277"/>
      <c r="SRP244" s="402"/>
      <c r="SRQ244" s="404"/>
      <c r="SRR244" s="49"/>
      <c r="SRS244" s="49"/>
      <c r="SRT244" s="49"/>
      <c r="SRU244" s="99"/>
      <c r="SRV244" s="98"/>
      <c r="SRW244" s="49"/>
      <c r="SRX244" s="405"/>
      <c r="SRY244" s="405"/>
      <c r="SRZ244" s="277"/>
      <c r="SSA244" s="277"/>
      <c r="SSB244" s="277"/>
      <c r="SSC244" s="277"/>
      <c r="SSD244" s="277"/>
      <c r="SSE244" s="277"/>
      <c r="SSF244" s="277"/>
      <c r="SSG244" s="277"/>
      <c r="SSH244" s="402"/>
      <c r="SSI244" s="404"/>
      <c r="SSJ244" s="49"/>
      <c r="SSK244" s="49"/>
      <c r="SSL244" s="49"/>
      <c r="SSM244" s="99"/>
      <c r="SSN244" s="98"/>
      <c r="SSO244" s="49"/>
      <c r="SSP244" s="405"/>
      <c r="SSQ244" s="405"/>
      <c r="SSR244" s="277"/>
      <c r="SSS244" s="277"/>
      <c r="SST244" s="277"/>
      <c r="SSU244" s="277"/>
      <c r="SSV244" s="277"/>
      <c r="SSW244" s="277"/>
      <c r="SSX244" s="277"/>
      <c r="SSY244" s="277"/>
      <c r="SSZ244" s="402"/>
      <c r="STA244" s="404"/>
      <c r="STB244" s="49"/>
      <c r="STC244" s="49"/>
      <c r="STD244" s="49"/>
      <c r="STE244" s="99"/>
      <c r="STF244" s="98"/>
      <c r="STG244" s="49"/>
      <c r="STH244" s="405"/>
      <c r="STI244" s="405"/>
      <c r="STJ244" s="277"/>
      <c r="STK244" s="277"/>
      <c r="STL244" s="277"/>
      <c r="STM244" s="277"/>
      <c r="STN244" s="277"/>
      <c r="STO244" s="277"/>
      <c r="STP244" s="277"/>
      <c r="STQ244" s="277"/>
      <c r="STR244" s="402"/>
      <c r="STS244" s="404"/>
      <c r="STT244" s="49"/>
      <c r="STU244" s="49"/>
      <c r="STV244" s="49"/>
      <c r="STW244" s="99"/>
      <c r="STX244" s="98"/>
      <c r="STY244" s="49"/>
      <c r="STZ244" s="405"/>
      <c r="SUA244" s="405"/>
      <c r="SUB244" s="277"/>
      <c r="SUC244" s="277"/>
      <c r="SUD244" s="277"/>
      <c r="SUE244" s="277"/>
      <c r="SUF244" s="277"/>
      <c r="SUG244" s="277"/>
      <c r="SUH244" s="277"/>
      <c r="SUI244" s="277"/>
      <c r="SUJ244" s="402"/>
      <c r="SUK244" s="404"/>
      <c r="SUL244" s="49"/>
      <c r="SUM244" s="49"/>
      <c r="SUN244" s="49"/>
      <c r="SUO244" s="99"/>
      <c r="SUP244" s="98"/>
      <c r="SUQ244" s="49"/>
      <c r="SUR244" s="405"/>
      <c r="SUS244" s="405"/>
      <c r="SUT244" s="277"/>
      <c r="SUU244" s="277"/>
      <c r="SUV244" s="277"/>
      <c r="SUW244" s="277"/>
      <c r="SUX244" s="277"/>
      <c r="SUY244" s="277"/>
      <c r="SUZ244" s="277"/>
      <c r="SVA244" s="277"/>
      <c r="SVB244" s="402"/>
      <c r="SVC244" s="404"/>
      <c r="SVD244" s="49"/>
      <c r="SVE244" s="49"/>
      <c r="SVF244" s="49"/>
      <c r="SVG244" s="99"/>
      <c r="SVH244" s="98"/>
      <c r="SVI244" s="49"/>
      <c r="SVJ244" s="405"/>
      <c r="SVK244" s="405"/>
      <c r="SVL244" s="277"/>
      <c r="SVM244" s="277"/>
      <c r="SVN244" s="277"/>
      <c r="SVO244" s="277"/>
      <c r="SVP244" s="277"/>
      <c r="SVQ244" s="277"/>
      <c r="SVR244" s="277"/>
      <c r="SVS244" s="277"/>
      <c r="SVT244" s="402"/>
      <c r="SVU244" s="404"/>
      <c r="SVV244" s="49"/>
      <c r="SVW244" s="49"/>
      <c r="SVX244" s="49"/>
      <c r="SVY244" s="99"/>
      <c r="SVZ244" s="98"/>
      <c r="SWA244" s="49"/>
      <c r="SWB244" s="405"/>
      <c r="SWC244" s="405"/>
      <c r="SWD244" s="277"/>
      <c r="SWE244" s="277"/>
      <c r="SWF244" s="277"/>
      <c r="SWG244" s="277"/>
      <c r="SWH244" s="277"/>
      <c r="SWI244" s="277"/>
      <c r="SWJ244" s="277"/>
      <c r="SWK244" s="277"/>
      <c r="SWL244" s="402"/>
      <c r="SWM244" s="404"/>
      <c r="SWN244" s="49"/>
      <c r="SWO244" s="49"/>
      <c r="SWP244" s="49"/>
      <c r="SWQ244" s="99"/>
      <c r="SWR244" s="98"/>
      <c r="SWS244" s="49"/>
      <c r="SWT244" s="405"/>
      <c r="SWU244" s="405"/>
      <c r="SWV244" s="277"/>
      <c r="SWW244" s="277"/>
      <c r="SWX244" s="277"/>
      <c r="SWY244" s="277"/>
      <c r="SWZ244" s="277"/>
      <c r="SXA244" s="277"/>
      <c r="SXB244" s="277"/>
      <c r="SXC244" s="277"/>
      <c r="SXD244" s="402"/>
      <c r="SXE244" s="404"/>
      <c r="SXF244" s="49"/>
      <c r="SXG244" s="49"/>
      <c r="SXH244" s="49"/>
      <c r="SXI244" s="99"/>
      <c r="SXJ244" s="98"/>
      <c r="SXK244" s="49"/>
      <c r="SXL244" s="405"/>
      <c r="SXM244" s="405"/>
      <c r="SXN244" s="277"/>
      <c r="SXO244" s="277"/>
      <c r="SXP244" s="277"/>
      <c r="SXQ244" s="277"/>
      <c r="SXR244" s="277"/>
      <c r="SXS244" s="277"/>
      <c r="SXT244" s="277"/>
      <c r="SXU244" s="277"/>
      <c r="SXV244" s="402"/>
      <c r="SXW244" s="404"/>
      <c r="SXX244" s="49"/>
      <c r="SXY244" s="49"/>
      <c r="SXZ244" s="49"/>
      <c r="SYA244" s="99"/>
      <c r="SYB244" s="98"/>
      <c r="SYC244" s="49"/>
      <c r="SYD244" s="405"/>
      <c r="SYE244" s="405"/>
      <c r="SYF244" s="277"/>
      <c r="SYG244" s="277"/>
      <c r="SYH244" s="277"/>
      <c r="SYI244" s="277"/>
      <c r="SYJ244" s="277"/>
      <c r="SYK244" s="277"/>
      <c r="SYL244" s="277"/>
      <c r="SYM244" s="277"/>
      <c r="SYN244" s="402"/>
      <c r="SYO244" s="404"/>
      <c r="SYP244" s="49"/>
      <c r="SYQ244" s="49"/>
      <c r="SYR244" s="49"/>
      <c r="SYS244" s="99"/>
      <c r="SYT244" s="98"/>
      <c r="SYU244" s="49"/>
      <c r="SYV244" s="405"/>
      <c r="SYW244" s="405"/>
      <c r="SYX244" s="277"/>
      <c r="SYY244" s="277"/>
      <c r="SYZ244" s="277"/>
      <c r="SZA244" s="277"/>
      <c r="SZB244" s="277"/>
      <c r="SZC244" s="277"/>
      <c r="SZD244" s="277"/>
      <c r="SZE244" s="277"/>
      <c r="SZF244" s="402"/>
      <c r="SZG244" s="404"/>
      <c r="SZH244" s="49"/>
      <c r="SZI244" s="49"/>
      <c r="SZJ244" s="49"/>
      <c r="SZK244" s="99"/>
      <c r="SZL244" s="98"/>
      <c r="SZM244" s="49"/>
      <c r="SZN244" s="405"/>
      <c r="SZO244" s="405"/>
      <c r="SZP244" s="277"/>
      <c r="SZQ244" s="277"/>
      <c r="SZR244" s="277"/>
      <c r="SZS244" s="277"/>
      <c r="SZT244" s="277"/>
      <c r="SZU244" s="277"/>
      <c r="SZV244" s="277"/>
      <c r="SZW244" s="277"/>
      <c r="SZX244" s="402"/>
      <c r="SZY244" s="404"/>
      <c r="SZZ244" s="49"/>
      <c r="TAA244" s="49"/>
      <c r="TAB244" s="49"/>
      <c r="TAC244" s="99"/>
      <c r="TAD244" s="98"/>
      <c r="TAE244" s="49"/>
      <c r="TAF244" s="405"/>
      <c r="TAG244" s="405"/>
      <c r="TAH244" s="277"/>
      <c r="TAI244" s="277"/>
      <c r="TAJ244" s="277"/>
      <c r="TAK244" s="277"/>
      <c r="TAL244" s="277"/>
      <c r="TAM244" s="277"/>
      <c r="TAN244" s="277"/>
      <c r="TAO244" s="277"/>
      <c r="TAP244" s="402"/>
      <c r="TAQ244" s="404"/>
      <c r="TAR244" s="49"/>
      <c r="TAS244" s="49"/>
      <c r="TAT244" s="49"/>
      <c r="TAU244" s="99"/>
      <c r="TAV244" s="98"/>
      <c r="TAW244" s="49"/>
      <c r="TAX244" s="405"/>
      <c r="TAY244" s="405"/>
      <c r="TAZ244" s="277"/>
      <c r="TBA244" s="277"/>
      <c r="TBB244" s="277"/>
      <c r="TBC244" s="277"/>
      <c r="TBD244" s="277"/>
      <c r="TBE244" s="277"/>
      <c r="TBF244" s="277"/>
      <c r="TBG244" s="277"/>
      <c r="TBH244" s="402"/>
      <c r="TBI244" s="404"/>
      <c r="TBJ244" s="49"/>
      <c r="TBK244" s="49"/>
      <c r="TBL244" s="49"/>
      <c r="TBM244" s="99"/>
      <c r="TBN244" s="98"/>
      <c r="TBO244" s="49"/>
      <c r="TBP244" s="405"/>
      <c r="TBQ244" s="405"/>
      <c r="TBR244" s="277"/>
      <c r="TBS244" s="277"/>
      <c r="TBT244" s="277"/>
      <c r="TBU244" s="277"/>
      <c r="TBV244" s="277"/>
      <c r="TBW244" s="277"/>
      <c r="TBX244" s="277"/>
      <c r="TBY244" s="277"/>
      <c r="TBZ244" s="402"/>
      <c r="TCA244" s="404"/>
      <c r="TCB244" s="49"/>
      <c r="TCC244" s="49"/>
      <c r="TCD244" s="49"/>
      <c r="TCE244" s="99"/>
      <c r="TCF244" s="98"/>
      <c r="TCG244" s="49"/>
      <c r="TCH244" s="405"/>
      <c r="TCI244" s="405"/>
      <c r="TCJ244" s="277"/>
      <c r="TCK244" s="277"/>
      <c r="TCL244" s="277"/>
      <c r="TCM244" s="277"/>
      <c r="TCN244" s="277"/>
      <c r="TCO244" s="277"/>
      <c r="TCP244" s="277"/>
      <c r="TCQ244" s="277"/>
      <c r="TCR244" s="402"/>
      <c r="TCS244" s="404"/>
      <c r="TCT244" s="49"/>
      <c r="TCU244" s="49"/>
      <c r="TCV244" s="49"/>
      <c r="TCW244" s="99"/>
      <c r="TCX244" s="98"/>
      <c r="TCY244" s="49"/>
      <c r="TCZ244" s="405"/>
      <c r="TDA244" s="405"/>
      <c r="TDB244" s="277"/>
      <c r="TDC244" s="277"/>
      <c r="TDD244" s="277"/>
      <c r="TDE244" s="277"/>
      <c r="TDF244" s="277"/>
      <c r="TDG244" s="277"/>
      <c r="TDH244" s="277"/>
      <c r="TDI244" s="277"/>
      <c r="TDJ244" s="402"/>
      <c r="TDK244" s="404"/>
      <c r="TDL244" s="49"/>
      <c r="TDM244" s="49"/>
      <c r="TDN244" s="49"/>
      <c r="TDO244" s="99"/>
      <c r="TDP244" s="98"/>
      <c r="TDQ244" s="49"/>
      <c r="TDR244" s="405"/>
      <c r="TDS244" s="405"/>
      <c r="TDT244" s="277"/>
      <c r="TDU244" s="277"/>
      <c r="TDV244" s="277"/>
      <c r="TDW244" s="277"/>
      <c r="TDX244" s="277"/>
      <c r="TDY244" s="277"/>
      <c r="TDZ244" s="277"/>
      <c r="TEA244" s="277"/>
      <c r="TEB244" s="402"/>
      <c r="TEC244" s="404"/>
      <c r="TED244" s="49"/>
      <c r="TEE244" s="49"/>
      <c r="TEF244" s="49"/>
      <c r="TEG244" s="99"/>
      <c r="TEH244" s="98"/>
      <c r="TEI244" s="49"/>
      <c r="TEJ244" s="405"/>
      <c r="TEK244" s="405"/>
      <c r="TEL244" s="277"/>
      <c r="TEM244" s="277"/>
      <c r="TEN244" s="277"/>
      <c r="TEO244" s="277"/>
      <c r="TEP244" s="277"/>
      <c r="TEQ244" s="277"/>
      <c r="TER244" s="277"/>
      <c r="TES244" s="277"/>
      <c r="TET244" s="402"/>
      <c r="TEU244" s="404"/>
      <c r="TEV244" s="49"/>
      <c r="TEW244" s="49"/>
      <c r="TEX244" s="49"/>
      <c r="TEY244" s="99"/>
      <c r="TEZ244" s="98"/>
      <c r="TFA244" s="49"/>
      <c r="TFB244" s="405"/>
      <c r="TFC244" s="405"/>
      <c r="TFD244" s="277"/>
      <c r="TFE244" s="277"/>
      <c r="TFF244" s="277"/>
      <c r="TFG244" s="277"/>
      <c r="TFH244" s="277"/>
      <c r="TFI244" s="277"/>
      <c r="TFJ244" s="277"/>
      <c r="TFK244" s="277"/>
      <c r="TFL244" s="402"/>
      <c r="TFM244" s="404"/>
      <c r="TFN244" s="49"/>
      <c r="TFO244" s="49"/>
      <c r="TFP244" s="49"/>
      <c r="TFQ244" s="99"/>
      <c r="TFR244" s="98"/>
      <c r="TFS244" s="49"/>
      <c r="TFT244" s="405"/>
      <c r="TFU244" s="405"/>
      <c r="TFV244" s="277"/>
      <c r="TFW244" s="277"/>
      <c r="TFX244" s="277"/>
      <c r="TFY244" s="277"/>
      <c r="TFZ244" s="277"/>
      <c r="TGA244" s="277"/>
      <c r="TGB244" s="277"/>
      <c r="TGC244" s="277"/>
      <c r="TGD244" s="402"/>
      <c r="TGE244" s="404"/>
      <c r="TGF244" s="49"/>
      <c r="TGG244" s="49"/>
      <c r="TGH244" s="49"/>
      <c r="TGI244" s="99"/>
      <c r="TGJ244" s="98"/>
      <c r="TGK244" s="49"/>
      <c r="TGL244" s="405"/>
      <c r="TGM244" s="405"/>
      <c r="TGN244" s="277"/>
      <c r="TGO244" s="277"/>
      <c r="TGP244" s="277"/>
      <c r="TGQ244" s="277"/>
      <c r="TGR244" s="277"/>
      <c r="TGS244" s="277"/>
      <c r="TGT244" s="277"/>
      <c r="TGU244" s="277"/>
      <c r="TGV244" s="402"/>
      <c r="TGW244" s="404"/>
      <c r="TGX244" s="49"/>
      <c r="TGY244" s="49"/>
      <c r="TGZ244" s="49"/>
      <c r="THA244" s="99"/>
      <c r="THB244" s="98"/>
      <c r="THC244" s="49"/>
      <c r="THD244" s="405"/>
      <c r="THE244" s="405"/>
      <c r="THF244" s="277"/>
      <c r="THG244" s="277"/>
      <c r="THH244" s="277"/>
      <c r="THI244" s="277"/>
      <c r="THJ244" s="277"/>
      <c r="THK244" s="277"/>
      <c r="THL244" s="277"/>
      <c r="THM244" s="277"/>
      <c r="THN244" s="402"/>
      <c r="THO244" s="404"/>
      <c r="THP244" s="49"/>
      <c r="THQ244" s="49"/>
      <c r="THR244" s="49"/>
      <c r="THS244" s="99"/>
      <c r="THT244" s="98"/>
      <c r="THU244" s="49"/>
      <c r="THV244" s="405"/>
      <c r="THW244" s="405"/>
      <c r="THX244" s="277"/>
      <c r="THY244" s="277"/>
      <c r="THZ244" s="277"/>
      <c r="TIA244" s="277"/>
      <c r="TIB244" s="277"/>
      <c r="TIC244" s="277"/>
      <c r="TID244" s="277"/>
      <c r="TIE244" s="277"/>
      <c r="TIF244" s="402"/>
      <c r="TIG244" s="404"/>
      <c r="TIH244" s="49"/>
      <c r="TII244" s="49"/>
      <c r="TIJ244" s="49"/>
      <c r="TIK244" s="99"/>
      <c r="TIL244" s="98"/>
      <c r="TIM244" s="49"/>
      <c r="TIN244" s="405"/>
      <c r="TIO244" s="405"/>
      <c r="TIP244" s="277"/>
      <c r="TIQ244" s="277"/>
      <c r="TIR244" s="277"/>
      <c r="TIS244" s="277"/>
      <c r="TIT244" s="277"/>
      <c r="TIU244" s="277"/>
      <c r="TIV244" s="277"/>
      <c r="TIW244" s="277"/>
      <c r="TIX244" s="402"/>
      <c r="TIY244" s="404"/>
      <c r="TIZ244" s="49"/>
      <c r="TJA244" s="49"/>
      <c r="TJB244" s="49"/>
      <c r="TJC244" s="99"/>
      <c r="TJD244" s="98"/>
      <c r="TJE244" s="49"/>
      <c r="TJF244" s="405"/>
      <c r="TJG244" s="405"/>
      <c r="TJH244" s="277"/>
      <c r="TJI244" s="277"/>
      <c r="TJJ244" s="277"/>
      <c r="TJK244" s="277"/>
      <c r="TJL244" s="277"/>
      <c r="TJM244" s="277"/>
      <c r="TJN244" s="277"/>
      <c r="TJO244" s="277"/>
      <c r="TJP244" s="402"/>
      <c r="TJQ244" s="404"/>
      <c r="TJR244" s="49"/>
      <c r="TJS244" s="49"/>
      <c r="TJT244" s="49"/>
      <c r="TJU244" s="99"/>
      <c r="TJV244" s="98"/>
      <c r="TJW244" s="49"/>
      <c r="TJX244" s="405"/>
      <c r="TJY244" s="405"/>
      <c r="TJZ244" s="277"/>
      <c r="TKA244" s="277"/>
      <c r="TKB244" s="277"/>
      <c r="TKC244" s="277"/>
      <c r="TKD244" s="277"/>
      <c r="TKE244" s="277"/>
      <c r="TKF244" s="277"/>
      <c r="TKG244" s="277"/>
      <c r="TKH244" s="402"/>
      <c r="TKI244" s="404"/>
      <c r="TKJ244" s="49"/>
      <c r="TKK244" s="49"/>
      <c r="TKL244" s="49"/>
      <c r="TKM244" s="99"/>
      <c r="TKN244" s="98"/>
      <c r="TKO244" s="49"/>
      <c r="TKP244" s="405"/>
      <c r="TKQ244" s="405"/>
      <c r="TKR244" s="277"/>
      <c r="TKS244" s="277"/>
      <c r="TKT244" s="277"/>
      <c r="TKU244" s="277"/>
      <c r="TKV244" s="277"/>
      <c r="TKW244" s="277"/>
      <c r="TKX244" s="277"/>
      <c r="TKY244" s="277"/>
      <c r="TKZ244" s="402"/>
      <c r="TLA244" s="404"/>
      <c r="TLB244" s="49"/>
      <c r="TLC244" s="49"/>
      <c r="TLD244" s="49"/>
      <c r="TLE244" s="99"/>
      <c r="TLF244" s="98"/>
      <c r="TLG244" s="49"/>
      <c r="TLH244" s="405"/>
      <c r="TLI244" s="405"/>
      <c r="TLJ244" s="277"/>
      <c r="TLK244" s="277"/>
      <c r="TLL244" s="277"/>
      <c r="TLM244" s="277"/>
      <c r="TLN244" s="277"/>
      <c r="TLO244" s="277"/>
      <c r="TLP244" s="277"/>
      <c r="TLQ244" s="277"/>
      <c r="TLR244" s="402"/>
      <c r="TLS244" s="404"/>
      <c r="TLT244" s="49"/>
      <c r="TLU244" s="49"/>
      <c r="TLV244" s="49"/>
      <c r="TLW244" s="99"/>
      <c r="TLX244" s="98"/>
      <c r="TLY244" s="49"/>
      <c r="TLZ244" s="405"/>
      <c r="TMA244" s="405"/>
      <c r="TMB244" s="277"/>
      <c r="TMC244" s="277"/>
      <c r="TMD244" s="277"/>
      <c r="TME244" s="277"/>
      <c r="TMF244" s="277"/>
      <c r="TMG244" s="277"/>
      <c r="TMH244" s="277"/>
      <c r="TMI244" s="277"/>
      <c r="TMJ244" s="402"/>
      <c r="TMK244" s="404"/>
      <c r="TML244" s="49"/>
      <c r="TMM244" s="49"/>
      <c r="TMN244" s="49"/>
      <c r="TMO244" s="99"/>
      <c r="TMP244" s="98"/>
      <c r="TMQ244" s="49"/>
      <c r="TMR244" s="405"/>
      <c r="TMS244" s="405"/>
      <c r="TMT244" s="277"/>
      <c r="TMU244" s="277"/>
      <c r="TMV244" s="277"/>
      <c r="TMW244" s="277"/>
      <c r="TMX244" s="277"/>
      <c r="TMY244" s="277"/>
      <c r="TMZ244" s="277"/>
      <c r="TNA244" s="277"/>
      <c r="TNB244" s="402"/>
      <c r="TNC244" s="404"/>
      <c r="TND244" s="49"/>
      <c r="TNE244" s="49"/>
      <c r="TNF244" s="49"/>
      <c r="TNG244" s="99"/>
      <c r="TNH244" s="98"/>
      <c r="TNI244" s="49"/>
      <c r="TNJ244" s="405"/>
      <c r="TNK244" s="405"/>
      <c r="TNL244" s="277"/>
      <c r="TNM244" s="277"/>
      <c r="TNN244" s="277"/>
      <c r="TNO244" s="277"/>
      <c r="TNP244" s="277"/>
      <c r="TNQ244" s="277"/>
      <c r="TNR244" s="277"/>
      <c r="TNS244" s="277"/>
      <c r="TNT244" s="402"/>
      <c r="TNU244" s="404"/>
      <c r="TNV244" s="49"/>
      <c r="TNW244" s="49"/>
      <c r="TNX244" s="49"/>
      <c r="TNY244" s="99"/>
      <c r="TNZ244" s="98"/>
      <c r="TOA244" s="49"/>
      <c r="TOB244" s="405"/>
      <c r="TOC244" s="405"/>
      <c r="TOD244" s="277"/>
      <c r="TOE244" s="277"/>
      <c r="TOF244" s="277"/>
      <c r="TOG244" s="277"/>
      <c r="TOH244" s="277"/>
      <c r="TOI244" s="277"/>
      <c r="TOJ244" s="277"/>
      <c r="TOK244" s="277"/>
      <c r="TOL244" s="402"/>
      <c r="TOM244" s="404"/>
      <c r="TON244" s="49"/>
      <c r="TOO244" s="49"/>
      <c r="TOP244" s="49"/>
      <c r="TOQ244" s="99"/>
      <c r="TOR244" s="98"/>
      <c r="TOS244" s="49"/>
      <c r="TOT244" s="405"/>
      <c r="TOU244" s="405"/>
      <c r="TOV244" s="277"/>
      <c r="TOW244" s="277"/>
      <c r="TOX244" s="277"/>
      <c r="TOY244" s="277"/>
      <c r="TOZ244" s="277"/>
      <c r="TPA244" s="277"/>
      <c r="TPB244" s="277"/>
      <c r="TPC244" s="277"/>
      <c r="TPD244" s="402"/>
      <c r="TPE244" s="404"/>
      <c r="TPF244" s="49"/>
      <c r="TPG244" s="49"/>
      <c r="TPH244" s="49"/>
      <c r="TPI244" s="99"/>
      <c r="TPJ244" s="98"/>
      <c r="TPK244" s="49"/>
      <c r="TPL244" s="405"/>
      <c r="TPM244" s="405"/>
      <c r="TPN244" s="277"/>
      <c r="TPO244" s="277"/>
      <c r="TPP244" s="277"/>
      <c r="TPQ244" s="277"/>
      <c r="TPR244" s="277"/>
      <c r="TPS244" s="277"/>
      <c r="TPT244" s="277"/>
      <c r="TPU244" s="277"/>
      <c r="TPV244" s="402"/>
      <c r="TPW244" s="404"/>
      <c r="TPX244" s="49"/>
      <c r="TPY244" s="49"/>
      <c r="TPZ244" s="49"/>
      <c r="TQA244" s="99"/>
      <c r="TQB244" s="98"/>
      <c r="TQC244" s="49"/>
      <c r="TQD244" s="405"/>
      <c r="TQE244" s="405"/>
      <c r="TQF244" s="277"/>
      <c r="TQG244" s="277"/>
      <c r="TQH244" s="277"/>
      <c r="TQI244" s="277"/>
      <c r="TQJ244" s="277"/>
      <c r="TQK244" s="277"/>
      <c r="TQL244" s="277"/>
      <c r="TQM244" s="277"/>
      <c r="TQN244" s="402"/>
      <c r="TQO244" s="404"/>
      <c r="TQP244" s="49"/>
      <c r="TQQ244" s="49"/>
      <c r="TQR244" s="49"/>
      <c r="TQS244" s="99"/>
      <c r="TQT244" s="98"/>
      <c r="TQU244" s="49"/>
      <c r="TQV244" s="405"/>
      <c r="TQW244" s="405"/>
      <c r="TQX244" s="277"/>
      <c r="TQY244" s="277"/>
      <c r="TQZ244" s="277"/>
      <c r="TRA244" s="277"/>
      <c r="TRB244" s="277"/>
      <c r="TRC244" s="277"/>
      <c r="TRD244" s="277"/>
      <c r="TRE244" s="277"/>
      <c r="TRF244" s="402"/>
      <c r="TRG244" s="404"/>
      <c r="TRH244" s="49"/>
      <c r="TRI244" s="49"/>
      <c r="TRJ244" s="49"/>
      <c r="TRK244" s="99"/>
      <c r="TRL244" s="98"/>
      <c r="TRM244" s="49"/>
      <c r="TRN244" s="405"/>
      <c r="TRO244" s="405"/>
      <c r="TRP244" s="277"/>
      <c r="TRQ244" s="277"/>
      <c r="TRR244" s="277"/>
      <c r="TRS244" s="277"/>
      <c r="TRT244" s="277"/>
      <c r="TRU244" s="277"/>
      <c r="TRV244" s="277"/>
      <c r="TRW244" s="277"/>
      <c r="TRX244" s="402"/>
      <c r="TRY244" s="404"/>
      <c r="TRZ244" s="49"/>
      <c r="TSA244" s="49"/>
      <c r="TSB244" s="49"/>
      <c r="TSC244" s="99"/>
      <c r="TSD244" s="98"/>
      <c r="TSE244" s="49"/>
      <c r="TSF244" s="405"/>
      <c r="TSG244" s="405"/>
      <c r="TSH244" s="277"/>
      <c r="TSI244" s="277"/>
      <c r="TSJ244" s="277"/>
      <c r="TSK244" s="277"/>
      <c r="TSL244" s="277"/>
      <c r="TSM244" s="277"/>
      <c r="TSN244" s="277"/>
      <c r="TSO244" s="277"/>
      <c r="TSP244" s="402"/>
      <c r="TSQ244" s="404"/>
      <c r="TSR244" s="49"/>
      <c r="TSS244" s="49"/>
      <c r="TST244" s="49"/>
      <c r="TSU244" s="99"/>
      <c r="TSV244" s="98"/>
      <c r="TSW244" s="49"/>
      <c r="TSX244" s="405"/>
      <c r="TSY244" s="405"/>
      <c r="TSZ244" s="277"/>
      <c r="TTA244" s="277"/>
      <c r="TTB244" s="277"/>
      <c r="TTC244" s="277"/>
      <c r="TTD244" s="277"/>
      <c r="TTE244" s="277"/>
      <c r="TTF244" s="277"/>
      <c r="TTG244" s="277"/>
      <c r="TTH244" s="402"/>
      <c r="TTI244" s="404"/>
      <c r="TTJ244" s="49"/>
      <c r="TTK244" s="49"/>
      <c r="TTL244" s="49"/>
      <c r="TTM244" s="99"/>
      <c r="TTN244" s="98"/>
      <c r="TTO244" s="49"/>
      <c r="TTP244" s="405"/>
      <c r="TTQ244" s="405"/>
      <c r="TTR244" s="277"/>
      <c r="TTS244" s="277"/>
      <c r="TTT244" s="277"/>
      <c r="TTU244" s="277"/>
      <c r="TTV244" s="277"/>
      <c r="TTW244" s="277"/>
      <c r="TTX244" s="277"/>
      <c r="TTY244" s="277"/>
      <c r="TTZ244" s="402"/>
      <c r="TUA244" s="404"/>
      <c r="TUB244" s="49"/>
      <c r="TUC244" s="49"/>
      <c r="TUD244" s="49"/>
      <c r="TUE244" s="99"/>
      <c r="TUF244" s="98"/>
      <c r="TUG244" s="49"/>
      <c r="TUH244" s="405"/>
      <c r="TUI244" s="405"/>
      <c r="TUJ244" s="277"/>
      <c r="TUK244" s="277"/>
      <c r="TUL244" s="277"/>
      <c r="TUM244" s="277"/>
      <c r="TUN244" s="277"/>
      <c r="TUO244" s="277"/>
      <c r="TUP244" s="277"/>
      <c r="TUQ244" s="277"/>
      <c r="TUR244" s="402"/>
      <c r="TUS244" s="404"/>
      <c r="TUT244" s="49"/>
      <c r="TUU244" s="49"/>
      <c r="TUV244" s="49"/>
      <c r="TUW244" s="99"/>
      <c r="TUX244" s="98"/>
      <c r="TUY244" s="49"/>
      <c r="TUZ244" s="405"/>
      <c r="TVA244" s="405"/>
      <c r="TVB244" s="277"/>
      <c r="TVC244" s="277"/>
      <c r="TVD244" s="277"/>
      <c r="TVE244" s="277"/>
      <c r="TVF244" s="277"/>
      <c r="TVG244" s="277"/>
      <c r="TVH244" s="277"/>
      <c r="TVI244" s="277"/>
      <c r="TVJ244" s="402"/>
      <c r="TVK244" s="404"/>
      <c r="TVL244" s="49"/>
      <c r="TVM244" s="49"/>
      <c r="TVN244" s="49"/>
      <c r="TVO244" s="99"/>
      <c r="TVP244" s="98"/>
      <c r="TVQ244" s="49"/>
      <c r="TVR244" s="405"/>
      <c r="TVS244" s="405"/>
      <c r="TVT244" s="277"/>
      <c r="TVU244" s="277"/>
      <c r="TVV244" s="277"/>
      <c r="TVW244" s="277"/>
      <c r="TVX244" s="277"/>
      <c r="TVY244" s="277"/>
      <c r="TVZ244" s="277"/>
      <c r="TWA244" s="277"/>
      <c r="TWB244" s="402"/>
      <c r="TWC244" s="404"/>
      <c r="TWD244" s="49"/>
      <c r="TWE244" s="49"/>
      <c r="TWF244" s="49"/>
      <c r="TWG244" s="99"/>
      <c r="TWH244" s="98"/>
      <c r="TWI244" s="49"/>
      <c r="TWJ244" s="405"/>
      <c r="TWK244" s="405"/>
      <c r="TWL244" s="277"/>
      <c r="TWM244" s="277"/>
      <c r="TWN244" s="277"/>
      <c r="TWO244" s="277"/>
      <c r="TWP244" s="277"/>
      <c r="TWQ244" s="277"/>
      <c r="TWR244" s="277"/>
      <c r="TWS244" s="277"/>
      <c r="TWT244" s="402"/>
      <c r="TWU244" s="404"/>
      <c r="TWV244" s="49"/>
      <c r="TWW244" s="49"/>
      <c r="TWX244" s="49"/>
      <c r="TWY244" s="99"/>
      <c r="TWZ244" s="98"/>
      <c r="TXA244" s="49"/>
      <c r="TXB244" s="405"/>
      <c r="TXC244" s="405"/>
      <c r="TXD244" s="277"/>
      <c r="TXE244" s="277"/>
      <c r="TXF244" s="277"/>
      <c r="TXG244" s="277"/>
      <c r="TXH244" s="277"/>
      <c r="TXI244" s="277"/>
      <c r="TXJ244" s="277"/>
      <c r="TXK244" s="277"/>
      <c r="TXL244" s="402"/>
      <c r="TXM244" s="404"/>
      <c r="TXN244" s="49"/>
      <c r="TXO244" s="49"/>
      <c r="TXP244" s="49"/>
      <c r="TXQ244" s="99"/>
      <c r="TXR244" s="98"/>
      <c r="TXS244" s="49"/>
      <c r="TXT244" s="405"/>
      <c r="TXU244" s="405"/>
      <c r="TXV244" s="277"/>
      <c r="TXW244" s="277"/>
      <c r="TXX244" s="277"/>
      <c r="TXY244" s="277"/>
      <c r="TXZ244" s="277"/>
      <c r="TYA244" s="277"/>
      <c r="TYB244" s="277"/>
      <c r="TYC244" s="277"/>
      <c r="TYD244" s="402"/>
      <c r="TYE244" s="404"/>
      <c r="TYF244" s="49"/>
      <c r="TYG244" s="49"/>
      <c r="TYH244" s="49"/>
      <c r="TYI244" s="99"/>
      <c r="TYJ244" s="98"/>
      <c r="TYK244" s="49"/>
      <c r="TYL244" s="405"/>
      <c r="TYM244" s="405"/>
      <c r="TYN244" s="277"/>
      <c r="TYO244" s="277"/>
      <c r="TYP244" s="277"/>
      <c r="TYQ244" s="277"/>
      <c r="TYR244" s="277"/>
      <c r="TYS244" s="277"/>
      <c r="TYT244" s="277"/>
      <c r="TYU244" s="277"/>
      <c r="TYV244" s="402"/>
      <c r="TYW244" s="404"/>
      <c r="TYX244" s="49"/>
      <c r="TYY244" s="49"/>
      <c r="TYZ244" s="49"/>
      <c r="TZA244" s="99"/>
      <c r="TZB244" s="98"/>
      <c r="TZC244" s="49"/>
      <c r="TZD244" s="405"/>
      <c r="TZE244" s="405"/>
      <c r="TZF244" s="277"/>
      <c r="TZG244" s="277"/>
      <c r="TZH244" s="277"/>
      <c r="TZI244" s="277"/>
      <c r="TZJ244" s="277"/>
      <c r="TZK244" s="277"/>
      <c r="TZL244" s="277"/>
      <c r="TZM244" s="277"/>
      <c r="TZN244" s="402"/>
      <c r="TZO244" s="404"/>
      <c r="TZP244" s="49"/>
      <c r="TZQ244" s="49"/>
      <c r="TZR244" s="49"/>
      <c r="TZS244" s="99"/>
      <c r="TZT244" s="98"/>
      <c r="TZU244" s="49"/>
      <c r="TZV244" s="405"/>
      <c r="TZW244" s="405"/>
      <c r="TZX244" s="277"/>
      <c r="TZY244" s="277"/>
      <c r="TZZ244" s="277"/>
      <c r="UAA244" s="277"/>
      <c r="UAB244" s="277"/>
      <c r="UAC244" s="277"/>
      <c r="UAD244" s="277"/>
      <c r="UAE244" s="277"/>
      <c r="UAF244" s="402"/>
      <c r="UAG244" s="404"/>
      <c r="UAH244" s="49"/>
      <c r="UAI244" s="49"/>
      <c r="UAJ244" s="49"/>
      <c r="UAK244" s="99"/>
      <c r="UAL244" s="98"/>
      <c r="UAM244" s="49"/>
      <c r="UAN244" s="405"/>
      <c r="UAO244" s="405"/>
      <c r="UAP244" s="277"/>
      <c r="UAQ244" s="277"/>
      <c r="UAR244" s="277"/>
      <c r="UAS244" s="277"/>
      <c r="UAT244" s="277"/>
      <c r="UAU244" s="277"/>
      <c r="UAV244" s="277"/>
      <c r="UAW244" s="277"/>
      <c r="UAX244" s="402"/>
      <c r="UAY244" s="404"/>
      <c r="UAZ244" s="49"/>
      <c r="UBA244" s="49"/>
      <c r="UBB244" s="49"/>
      <c r="UBC244" s="99"/>
      <c r="UBD244" s="98"/>
      <c r="UBE244" s="49"/>
      <c r="UBF244" s="405"/>
      <c r="UBG244" s="405"/>
      <c r="UBH244" s="277"/>
      <c r="UBI244" s="277"/>
      <c r="UBJ244" s="277"/>
      <c r="UBK244" s="277"/>
      <c r="UBL244" s="277"/>
      <c r="UBM244" s="277"/>
      <c r="UBN244" s="277"/>
      <c r="UBO244" s="277"/>
      <c r="UBP244" s="402"/>
      <c r="UBQ244" s="404"/>
      <c r="UBR244" s="49"/>
      <c r="UBS244" s="49"/>
      <c r="UBT244" s="49"/>
      <c r="UBU244" s="99"/>
      <c r="UBV244" s="98"/>
      <c r="UBW244" s="49"/>
      <c r="UBX244" s="405"/>
      <c r="UBY244" s="405"/>
      <c r="UBZ244" s="277"/>
      <c r="UCA244" s="277"/>
      <c r="UCB244" s="277"/>
      <c r="UCC244" s="277"/>
      <c r="UCD244" s="277"/>
      <c r="UCE244" s="277"/>
      <c r="UCF244" s="277"/>
      <c r="UCG244" s="277"/>
      <c r="UCH244" s="402"/>
      <c r="UCI244" s="404"/>
      <c r="UCJ244" s="49"/>
      <c r="UCK244" s="49"/>
      <c r="UCL244" s="49"/>
      <c r="UCM244" s="99"/>
      <c r="UCN244" s="98"/>
      <c r="UCO244" s="49"/>
      <c r="UCP244" s="405"/>
      <c r="UCQ244" s="405"/>
      <c r="UCR244" s="277"/>
      <c r="UCS244" s="277"/>
      <c r="UCT244" s="277"/>
      <c r="UCU244" s="277"/>
      <c r="UCV244" s="277"/>
      <c r="UCW244" s="277"/>
      <c r="UCX244" s="277"/>
      <c r="UCY244" s="277"/>
      <c r="UCZ244" s="402"/>
      <c r="UDA244" s="404"/>
      <c r="UDB244" s="49"/>
      <c r="UDC244" s="49"/>
      <c r="UDD244" s="49"/>
      <c r="UDE244" s="99"/>
      <c r="UDF244" s="98"/>
      <c r="UDG244" s="49"/>
      <c r="UDH244" s="405"/>
      <c r="UDI244" s="405"/>
      <c r="UDJ244" s="277"/>
      <c r="UDK244" s="277"/>
      <c r="UDL244" s="277"/>
      <c r="UDM244" s="277"/>
      <c r="UDN244" s="277"/>
      <c r="UDO244" s="277"/>
      <c r="UDP244" s="277"/>
      <c r="UDQ244" s="277"/>
      <c r="UDR244" s="402"/>
      <c r="UDS244" s="404"/>
      <c r="UDT244" s="49"/>
      <c r="UDU244" s="49"/>
      <c r="UDV244" s="49"/>
      <c r="UDW244" s="99"/>
      <c r="UDX244" s="98"/>
      <c r="UDY244" s="49"/>
      <c r="UDZ244" s="405"/>
      <c r="UEA244" s="405"/>
      <c r="UEB244" s="277"/>
      <c r="UEC244" s="277"/>
      <c r="UED244" s="277"/>
      <c r="UEE244" s="277"/>
      <c r="UEF244" s="277"/>
      <c r="UEG244" s="277"/>
      <c r="UEH244" s="277"/>
      <c r="UEI244" s="277"/>
      <c r="UEJ244" s="402"/>
      <c r="UEK244" s="404"/>
      <c r="UEL244" s="49"/>
      <c r="UEM244" s="49"/>
      <c r="UEN244" s="49"/>
      <c r="UEO244" s="99"/>
      <c r="UEP244" s="98"/>
      <c r="UEQ244" s="49"/>
      <c r="UER244" s="405"/>
      <c r="UES244" s="405"/>
      <c r="UET244" s="277"/>
      <c r="UEU244" s="277"/>
      <c r="UEV244" s="277"/>
      <c r="UEW244" s="277"/>
      <c r="UEX244" s="277"/>
      <c r="UEY244" s="277"/>
      <c r="UEZ244" s="277"/>
      <c r="UFA244" s="277"/>
      <c r="UFB244" s="402"/>
      <c r="UFC244" s="404"/>
      <c r="UFD244" s="49"/>
      <c r="UFE244" s="49"/>
      <c r="UFF244" s="49"/>
      <c r="UFG244" s="99"/>
      <c r="UFH244" s="98"/>
      <c r="UFI244" s="49"/>
      <c r="UFJ244" s="405"/>
      <c r="UFK244" s="405"/>
      <c r="UFL244" s="277"/>
      <c r="UFM244" s="277"/>
      <c r="UFN244" s="277"/>
      <c r="UFO244" s="277"/>
      <c r="UFP244" s="277"/>
      <c r="UFQ244" s="277"/>
      <c r="UFR244" s="277"/>
      <c r="UFS244" s="277"/>
      <c r="UFT244" s="402"/>
      <c r="UFU244" s="404"/>
      <c r="UFV244" s="49"/>
      <c r="UFW244" s="49"/>
      <c r="UFX244" s="49"/>
      <c r="UFY244" s="99"/>
      <c r="UFZ244" s="98"/>
      <c r="UGA244" s="49"/>
      <c r="UGB244" s="405"/>
      <c r="UGC244" s="405"/>
      <c r="UGD244" s="277"/>
      <c r="UGE244" s="277"/>
      <c r="UGF244" s="277"/>
      <c r="UGG244" s="277"/>
      <c r="UGH244" s="277"/>
      <c r="UGI244" s="277"/>
      <c r="UGJ244" s="277"/>
      <c r="UGK244" s="277"/>
      <c r="UGL244" s="402"/>
      <c r="UGM244" s="404"/>
      <c r="UGN244" s="49"/>
      <c r="UGO244" s="49"/>
      <c r="UGP244" s="49"/>
      <c r="UGQ244" s="99"/>
      <c r="UGR244" s="98"/>
      <c r="UGS244" s="49"/>
      <c r="UGT244" s="405"/>
      <c r="UGU244" s="405"/>
      <c r="UGV244" s="277"/>
      <c r="UGW244" s="277"/>
      <c r="UGX244" s="277"/>
      <c r="UGY244" s="277"/>
      <c r="UGZ244" s="277"/>
      <c r="UHA244" s="277"/>
      <c r="UHB244" s="277"/>
      <c r="UHC244" s="277"/>
      <c r="UHD244" s="402"/>
      <c r="UHE244" s="404"/>
      <c r="UHF244" s="49"/>
      <c r="UHG244" s="49"/>
      <c r="UHH244" s="49"/>
      <c r="UHI244" s="99"/>
      <c r="UHJ244" s="98"/>
      <c r="UHK244" s="49"/>
      <c r="UHL244" s="405"/>
      <c r="UHM244" s="405"/>
      <c r="UHN244" s="277"/>
      <c r="UHO244" s="277"/>
      <c r="UHP244" s="277"/>
      <c r="UHQ244" s="277"/>
      <c r="UHR244" s="277"/>
      <c r="UHS244" s="277"/>
      <c r="UHT244" s="277"/>
      <c r="UHU244" s="277"/>
      <c r="UHV244" s="402"/>
      <c r="UHW244" s="404"/>
      <c r="UHX244" s="49"/>
      <c r="UHY244" s="49"/>
      <c r="UHZ244" s="49"/>
      <c r="UIA244" s="99"/>
      <c r="UIB244" s="98"/>
      <c r="UIC244" s="49"/>
      <c r="UID244" s="405"/>
      <c r="UIE244" s="405"/>
      <c r="UIF244" s="277"/>
      <c r="UIG244" s="277"/>
      <c r="UIH244" s="277"/>
      <c r="UII244" s="277"/>
      <c r="UIJ244" s="277"/>
      <c r="UIK244" s="277"/>
      <c r="UIL244" s="277"/>
      <c r="UIM244" s="277"/>
      <c r="UIN244" s="402"/>
      <c r="UIO244" s="404"/>
      <c r="UIP244" s="49"/>
      <c r="UIQ244" s="49"/>
      <c r="UIR244" s="49"/>
      <c r="UIS244" s="99"/>
      <c r="UIT244" s="98"/>
      <c r="UIU244" s="49"/>
      <c r="UIV244" s="405"/>
      <c r="UIW244" s="405"/>
      <c r="UIX244" s="277"/>
      <c r="UIY244" s="277"/>
      <c r="UIZ244" s="277"/>
      <c r="UJA244" s="277"/>
      <c r="UJB244" s="277"/>
      <c r="UJC244" s="277"/>
      <c r="UJD244" s="277"/>
      <c r="UJE244" s="277"/>
      <c r="UJF244" s="402"/>
      <c r="UJG244" s="404"/>
      <c r="UJH244" s="49"/>
      <c r="UJI244" s="49"/>
      <c r="UJJ244" s="49"/>
      <c r="UJK244" s="99"/>
      <c r="UJL244" s="98"/>
      <c r="UJM244" s="49"/>
      <c r="UJN244" s="405"/>
      <c r="UJO244" s="405"/>
      <c r="UJP244" s="277"/>
      <c r="UJQ244" s="277"/>
      <c r="UJR244" s="277"/>
      <c r="UJS244" s="277"/>
      <c r="UJT244" s="277"/>
      <c r="UJU244" s="277"/>
      <c r="UJV244" s="277"/>
      <c r="UJW244" s="277"/>
      <c r="UJX244" s="402"/>
      <c r="UJY244" s="404"/>
      <c r="UJZ244" s="49"/>
      <c r="UKA244" s="49"/>
      <c r="UKB244" s="49"/>
      <c r="UKC244" s="99"/>
      <c r="UKD244" s="98"/>
      <c r="UKE244" s="49"/>
      <c r="UKF244" s="405"/>
      <c r="UKG244" s="405"/>
      <c r="UKH244" s="277"/>
      <c r="UKI244" s="277"/>
      <c r="UKJ244" s="277"/>
      <c r="UKK244" s="277"/>
      <c r="UKL244" s="277"/>
      <c r="UKM244" s="277"/>
      <c r="UKN244" s="277"/>
      <c r="UKO244" s="277"/>
      <c r="UKP244" s="402"/>
      <c r="UKQ244" s="404"/>
      <c r="UKR244" s="49"/>
      <c r="UKS244" s="49"/>
      <c r="UKT244" s="49"/>
      <c r="UKU244" s="99"/>
      <c r="UKV244" s="98"/>
      <c r="UKW244" s="49"/>
      <c r="UKX244" s="405"/>
      <c r="UKY244" s="405"/>
      <c r="UKZ244" s="277"/>
      <c r="ULA244" s="277"/>
      <c r="ULB244" s="277"/>
      <c r="ULC244" s="277"/>
      <c r="ULD244" s="277"/>
      <c r="ULE244" s="277"/>
      <c r="ULF244" s="277"/>
      <c r="ULG244" s="277"/>
      <c r="ULH244" s="402"/>
      <c r="ULI244" s="404"/>
      <c r="ULJ244" s="49"/>
      <c r="ULK244" s="49"/>
      <c r="ULL244" s="49"/>
      <c r="ULM244" s="99"/>
      <c r="ULN244" s="98"/>
      <c r="ULO244" s="49"/>
      <c r="ULP244" s="405"/>
      <c r="ULQ244" s="405"/>
      <c r="ULR244" s="277"/>
      <c r="ULS244" s="277"/>
      <c r="ULT244" s="277"/>
      <c r="ULU244" s="277"/>
      <c r="ULV244" s="277"/>
      <c r="ULW244" s="277"/>
      <c r="ULX244" s="277"/>
      <c r="ULY244" s="277"/>
      <c r="ULZ244" s="402"/>
      <c r="UMA244" s="404"/>
      <c r="UMB244" s="49"/>
      <c r="UMC244" s="49"/>
      <c r="UMD244" s="49"/>
      <c r="UME244" s="99"/>
      <c r="UMF244" s="98"/>
      <c r="UMG244" s="49"/>
      <c r="UMH244" s="405"/>
      <c r="UMI244" s="405"/>
      <c r="UMJ244" s="277"/>
      <c r="UMK244" s="277"/>
      <c r="UML244" s="277"/>
      <c r="UMM244" s="277"/>
      <c r="UMN244" s="277"/>
      <c r="UMO244" s="277"/>
      <c r="UMP244" s="277"/>
      <c r="UMQ244" s="277"/>
      <c r="UMR244" s="402"/>
      <c r="UMS244" s="404"/>
      <c r="UMT244" s="49"/>
      <c r="UMU244" s="49"/>
      <c r="UMV244" s="49"/>
      <c r="UMW244" s="99"/>
      <c r="UMX244" s="98"/>
      <c r="UMY244" s="49"/>
      <c r="UMZ244" s="405"/>
      <c r="UNA244" s="405"/>
      <c r="UNB244" s="277"/>
      <c r="UNC244" s="277"/>
      <c r="UND244" s="277"/>
      <c r="UNE244" s="277"/>
      <c r="UNF244" s="277"/>
      <c r="UNG244" s="277"/>
      <c r="UNH244" s="277"/>
      <c r="UNI244" s="277"/>
      <c r="UNJ244" s="402"/>
      <c r="UNK244" s="404"/>
      <c r="UNL244" s="49"/>
      <c r="UNM244" s="49"/>
      <c r="UNN244" s="49"/>
      <c r="UNO244" s="99"/>
      <c r="UNP244" s="98"/>
      <c r="UNQ244" s="49"/>
      <c r="UNR244" s="405"/>
      <c r="UNS244" s="405"/>
      <c r="UNT244" s="277"/>
      <c r="UNU244" s="277"/>
      <c r="UNV244" s="277"/>
      <c r="UNW244" s="277"/>
      <c r="UNX244" s="277"/>
      <c r="UNY244" s="277"/>
      <c r="UNZ244" s="277"/>
      <c r="UOA244" s="277"/>
      <c r="UOB244" s="402"/>
      <c r="UOC244" s="404"/>
      <c r="UOD244" s="49"/>
      <c r="UOE244" s="49"/>
      <c r="UOF244" s="49"/>
      <c r="UOG244" s="99"/>
      <c r="UOH244" s="98"/>
      <c r="UOI244" s="49"/>
      <c r="UOJ244" s="405"/>
      <c r="UOK244" s="405"/>
      <c r="UOL244" s="277"/>
      <c r="UOM244" s="277"/>
      <c r="UON244" s="277"/>
      <c r="UOO244" s="277"/>
      <c r="UOP244" s="277"/>
      <c r="UOQ244" s="277"/>
      <c r="UOR244" s="277"/>
      <c r="UOS244" s="277"/>
      <c r="UOT244" s="402"/>
      <c r="UOU244" s="404"/>
      <c r="UOV244" s="49"/>
      <c r="UOW244" s="49"/>
      <c r="UOX244" s="49"/>
      <c r="UOY244" s="99"/>
      <c r="UOZ244" s="98"/>
      <c r="UPA244" s="49"/>
      <c r="UPB244" s="405"/>
      <c r="UPC244" s="405"/>
      <c r="UPD244" s="277"/>
      <c r="UPE244" s="277"/>
      <c r="UPF244" s="277"/>
      <c r="UPG244" s="277"/>
      <c r="UPH244" s="277"/>
      <c r="UPI244" s="277"/>
      <c r="UPJ244" s="277"/>
      <c r="UPK244" s="277"/>
      <c r="UPL244" s="402"/>
      <c r="UPM244" s="404"/>
      <c r="UPN244" s="49"/>
      <c r="UPO244" s="49"/>
      <c r="UPP244" s="49"/>
      <c r="UPQ244" s="99"/>
      <c r="UPR244" s="98"/>
      <c r="UPS244" s="49"/>
      <c r="UPT244" s="405"/>
      <c r="UPU244" s="405"/>
      <c r="UPV244" s="277"/>
      <c r="UPW244" s="277"/>
      <c r="UPX244" s="277"/>
      <c r="UPY244" s="277"/>
      <c r="UPZ244" s="277"/>
      <c r="UQA244" s="277"/>
      <c r="UQB244" s="277"/>
      <c r="UQC244" s="277"/>
      <c r="UQD244" s="402"/>
      <c r="UQE244" s="404"/>
      <c r="UQF244" s="49"/>
      <c r="UQG244" s="49"/>
      <c r="UQH244" s="49"/>
      <c r="UQI244" s="99"/>
      <c r="UQJ244" s="98"/>
      <c r="UQK244" s="49"/>
      <c r="UQL244" s="405"/>
      <c r="UQM244" s="405"/>
      <c r="UQN244" s="277"/>
      <c r="UQO244" s="277"/>
      <c r="UQP244" s="277"/>
      <c r="UQQ244" s="277"/>
      <c r="UQR244" s="277"/>
      <c r="UQS244" s="277"/>
      <c r="UQT244" s="277"/>
      <c r="UQU244" s="277"/>
      <c r="UQV244" s="402"/>
      <c r="UQW244" s="404"/>
      <c r="UQX244" s="49"/>
      <c r="UQY244" s="49"/>
      <c r="UQZ244" s="49"/>
      <c r="URA244" s="99"/>
      <c r="URB244" s="98"/>
      <c r="URC244" s="49"/>
      <c r="URD244" s="405"/>
      <c r="URE244" s="405"/>
      <c r="URF244" s="277"/>
      <c r="URG244" s="277"/>
      <c r="URH244" s="277"/>
      <c r="URI244" s="277"/>
      <c r="URJ244" s="277"/>
      <c r="URK244" s="277"/>
      <c r="URL244" s="277"/>
      <c r="URM244" s="277"/>
      <c r="URN244" s="402"/>
      <c r="URO244" s="404"/>
      <c r="URP244" s="49"/>
      <c r="URQ244" s="49"/>
      <c r="URR244" s="49"/>
      <c r="URS244" s="99"/>
      <c r="URT244" s="98"/>
      <c r="URU244" s="49"/>
      <c r="URV244" s="405"/>
      <c r="URW244" s="405"/>
      <c r="URX244" s="277"/>
      <c r="URY244" s="277"/>
      <c r="URZ244" s="277"/>
      <c r="USA244" s="277"/>
      <c r="USB244" s="277"/>
      <c r="USC244" s="277"/>
      <c r="USD244" s="277"/>
      <c r="USE244" s="277"/>
      <c r="USF244" s="402"/>
      <c r="USG244" s="404"/>
      <c r="USH244" s="49"/>
      <c r="USI244" s="49"/>
      <c r="USJ244" s="49"/>
      <c r="USK244" s="99"/>
      <c r="USL244" s="98"/>
      <c r="USM244" s="49"/>
      <c r="USN244" s="405"/>
      <c r="USO244" s="405"/>
      <c r="USP244" s="277"/>
      <c r="USQ244" s="277"/>
      <c r="USR244" s="277"/>
      <c r="USS244" s="277"/>
      <c r="UST244" s="277"/>
      <c r="USU244" s="277"/>
      <c r="USV244" s="277"/>
      <c r="USW244" s="277"/>
      <c r="USX244" s="402"/>
      <c r="USY244" s="404"/>
      <c r="USZ244" s="49"/>
      <c r="UTA244" s="49"/>
      <c r="UTB244" s="49"/>
      <c r="UTC244" s="99"/>
      <c r="UTD244" s="98"/>
      <c r="UTE244" s="49"/>
      <c r="UTF244" s="405"/>
      <c r="UTG244" s="405"/>
      <c r="UTH244" s="277"/>
      <c r="UTI244" s="277"/>
      <c r="UTJ244" s="277"/>
      <c r="UTK244" s="277"/>
      <c r="UTL244" s="277"/>
      <c r="UTM244" s="277"/>
      <c r="UTN244" s="277"/>
      <c r="UTO244" s="277"/>
      <c r="UTP244" s="402"/>
      <c r="UTQ244" s="404"/>
      <c r="UTR244" s="49"/>
      <c r="UTS244" s="49"/>
      <c r="UTT244" s="49"/>
      <c r="UTU244" s="99"/>
      <c r="UTV244" s="98"/>
      <c r="UTW244" s="49"/>
      <c r="UTX244" s="405"/>
      <c r="UTY244" s="405"/>
      <c r="UTZ244" s="277"/>
      <c r="UUA244" s="277"/>
      <c r="UUB244" s="277"/>
      <c r="UUC244" s="277"/>
      <c r="UUD244" s="277"/>
      <c r="UUE244" s="277"/>
      <c r="UUF244" s="277"/>
      <c r="UUG244" s="277"/>
      <c r="UUH244" s="402"/>
      <c r="UUI244" s="404"/>
      <c r="UUJ244" s="49"/>
      <c r="UUK244" s="49"/>
      <c r="UUL244" s="49"/>
      <c r="UUM244" s="99"/>
      <c r="UUN244" s="98"/>
      <c r="UUO244" s="49"/>
      <c r="UUP244" s="405"/>
      <c r="UUQ244" s="405"/>
      <c r="UUR244" s="277"/>
      <c r="UUS244" s="277"/>
      <c r="UUT244" s="277"/>
      <c r="UUU244" s="277"/>
      <c r="UUV244" s="277"/>
      <c r="UUW244" s="277"/>
      <c r="UUX244" s="277"/>
      <c r="UUY244" s="277"/>
      <c r="UUZ244" s="402"/>
      <c r="UVA244" s="404"/>
      <c r="UVB244" s="49"/>
      <c r="UVC244" s="49"/>
      <c r="UVD244" s="49"/>
      <c r="UVE244" s="99"/>
      <c r="UVF244" s="98"/>
      <c r="UVG244" s="49"/>
      <c r="UVH244" s="405"/>
      <c r="UVI244" s="405"/>
      <c r="UVJ244" s="277"/>
      <c r="UVK244" s="277"/>
      <c r="UVL244" s="277"/>
      <c r="UVM244" s="277"/>
      <c r="UVN244" s="277"/>
      <c r="UVO244" s="277"/>
      <c r="UVP244" s="277"/>
      <c r="UVQ244" s="277"/>
      <c r="UVR244" s="402"/>
      <c r="UVS244" s="404"/>
      <c r="UVT244" s="49"/>
      <c r="UVU244" s="49"/>
      <c r="UVV244" s="49"/>
      <c r="UVW244" s="99"/>
      <c r="UVX244" s="98"/>
      <c r="UVY244" s="49"/>
      <c r="UVZ244" s="405"/>
      <c r="UWA244" s="405"/>
      <c r="UWB244" s="277"/>
      <c r="UWC244" s="277"/>
      <c r="UWD244" s="277"/>
      <c r="UWE244" s="277"/>
      <c r="UWF244" s="277"/>
      <c r="UWG244" s="277"/>
      <c r="UWH244" s="277"/>
      <c r="UWI244" s="277"/>
      <c r="UWJ244" s="402"/>
      <c r="UWK244" s="404"/>
      <c r="UWL244" s="49"/>
      <c r="UWM244" s="49"/>
      <c r="UWN244" s="49"/>
      <c r="UWO244" s="99"/>
      <c r="UWP244" s="98"/>
      <c r="UWQ244" s="49"/>
      <c r="UWR244" s="405"/>
      <c r="UWS244" s="405"/>
      <c r="UWT244" s="277"/>
      <c r="UWU244" s="277"/>
      <c r="UWV244" s="277"/>
      <c r="UWW244" s="277"/>
      <c r="UWX244" s="277"/>
      <c r="UWY244" s="277"/>
      <c r="UWZ244" s="277"/>
      <c r="UXA244" s="277"/>
      <c r="UXB244" s="402"/>
      <c r="UXC244" s="404"/>
      <c r="UXD244" s="49"/>
      <c r="UXE244" s="49"/>
      <c r="UXF244" s="49"/>
      <c r="UXG244" s="99"/>
      <c r="UXH244" s="98"/>
      <c r="UXI244" s="49"/>
      <c r="UXJ244" s="405"/>
      <c r="UXK244" s="405"/>
      <c r="UXL244" s="277"/>
      <c r="UXM244" s="277"/>
      <c r="UXN244" s="277"/>
      <c r="UXO244" s="277"/>
      <c r="UXP244" s="277"/>
      <c r="UXQ244" s="277"/>
      <c r="UXR244" s="277"/>
      <c r="UXS244" s="277"/>
      <c r="UXT244" s="402"/>
      <c r="UXU244" s="404"/>
      <c r="UXV244" s="49"/>
      <c r="UXW244" s="49"/>
      <c r="UXX244" s="49"/>
      <c r="UXY244" s="99"/>
      <c r="UXZ244" s="98"/>
      <c r="UYA244" s="49"/>
      <c r="UYB244" s="405"/>
      <c r="UYC244" s="405"/>
      <c r="UYD244" s="277"/>
      <c r="UYE244" s="277"/>
      <c r="UYF244" s="277"/>
      <c r="UYG244" s="277"/>
      <c r="UYH244" s="277"/>
      <c r="UYI244" s="277"/>
      <c r="UYJ244" s="277"/>
      <c r="UYK244" s="277"/>
      <c r="UYL244" s="402"/>
      <c r="UYM244" s="404"/>
      <c r="UYN244" s="49"/>
      <c r="UYO244" s="49"/>
      <c r="UYP244" s="49"/>
      <c r="UYQ244" s="99"/>
      <c r="UYR244" s="98"/>
      <c r="UYS244" s="49"/>
      <c r="UYT244" s="405"/>
      <c r="UYU244" s="405"/>
      <c r="UYV244" s="277"/>
      <c r="UYW244" s="277"/>
      <c r="UYX244" s="277"/>
      <c r="UYY244" s="277"/>
      <c r="UYZ244" s="277"/>
      <c r="UZA244" s="277"/>
      <c r="UZB244" s="277"/>
      <c r="UZC244" s="277"/>
      <c r="UZD244" s="402"/>
      <c r="UZE244" s="404"/>
      <c r="UZF244" s="49"/>
      <c r="UZG244" s="49"/>
      <c r="UZH244" s="49"/>
      <c r="UZI244" s="99"/>
      <c r="UZJ244" s="98"/>
      <c r="UZK244" s="49"/>
      <c r="UZL244" s="405"/>
      <c r="UZM244" s="405"/>
      <c r="UZN244" s="277"/>
      <c r="UZO244" s="277"/>
      <c r="UZP244" s="277"/>
      <c r="UZQ244" s="277"/>
      <c r="UZR244" s="277"/>
      <c r="UZS244" s="277"/>
      <c r="UZT244" s="277"/>
      <c r="UZU244" s="277"/>
      <c r="UZV244" s="402"/>
      <c r="UZW244" s="404"/>
      <c r="UZX244" s="49"/>
      <c r="UZY244" s="49"/>
      <c r="UZZ244" s="49"/>
      <c r="VAA244" s="99"/>
      <c r="VAB244" s="98"/>
      <c r="VAC244" s="49"/>
      <c r="VAD244" s="405"/>
      <c r="VAE244" s="405"/>
      <c r="VAF244" s="277"/>
      <c r="VAG244" s="277"/>
      <c r="VAH244" s="277"/>
      <c r="VAI244" s="277"/>
      <c r="VAJ244" s="277"/>
      <c r="VAK244" s="277"/>
      <c r="VAL244" s="277"/>
      <c r="VAM244" s="277"/>
      <c r="VAN244" s="402"/>
      <c r="VAO244" s="404"/>
      <c r="VAP244" s="49"/>
      <c r="VAQ244" s="49"/>
      <c r="VAR244" s="49"/>
      <c r="VAS244" s="99"/>
      <c r="VAT244" s="98"/>
      <c r="VAU244" s="49"/>
      <c r="VAV244" s="405"/>
      <c r="VAW244" s="405"/>
      <c r="VAX244" s="277"/>
      <c r="VAY244" s="277"/>
      <c r="VAZ244" s="277"/>
      <c r="VBA244" s="277"/>
      <c r="VBB244" s="277"/>
      <c r="VBC244" s="277"/>
      <c r="VBD244" s="277"/>
      <c r="VBE244" s="277"/>
      <c r="VBF244" s="402"/>
      <c r="VBG244" s="404"/>
      <c r="VBH244" s="49"/>
      <c r="VBI244" s="49"/>
      <c r="VBJ244" s="49"/>
      <c r="VBK244" s="99"/>
      <c r="VBL244" s="98"/>
      <c r="VBM244" s="49"/>
      <c r="VBN244" s="405"/>
      <c r="VBO244" s="405"/>
      <c r="VBP244" s="277"/>
      <c r="VBQ244" s="277"/>
      <c r="VBR244" s="277"/>
      <c r="VBS244" s="277"/>
      <c r="VBT244" s="277"/>
      <c r="VBU244" s="277"/>
      <c r="VBV244" s="277"/>
      <c r="VBW244" s="277"/>
      <c r="VBX244" s="402"/>
      <c r="VBY244" s="404"/>
      <c r="VBZ244" s="49"/>
      <c r="VCA244" s="49"/>
      <c r="VCB244" s="49"/>
      <c r="VCC244" s="99"/>
      <c r="VCD244" s="98"/>
      <c r="VCE244" s="49"/>
      <c r="VCF244" s="405"/>
      <c r="VCG244" s="405"/>
      <c r="VCH244" s="277"/>
      <c r="VCI244" s="277"/>
      <c r="VCJ244" s="277"/>
      <c r="VCK244" s="277"/>
      <c r="VCL244" s="277"/>
      <c r="VCM244" s="277"/>
      <c r="VCN244" s="277"/>
      <c r="VCO244" s="277"/>
      <c r="VCP244" s="402"/>
      <c r="VCQ244" s="404"/>
      <c r="VCR244" s="49"/>
      <c r="VCS244" s="49"/>
      <c r="VCT244" s="49"/>
      <c r="VCU244" s="99"/>
      <c r="VCV244" s="98"/>
      <c r="VCW244" s="49"/>
      <c r="VCX244" s="405"/>
      <c r="VCY244" s="405"/>
      <c r="VCZ244" s="277"/>
      <c r="VDA244" s="277"/>
      <c r="VDB244" s="277"/>
      <c r="VDC244" s="277"/>
      <c r="VDD244" s="277"/>
      <c r="VDE244" s="277"/>
      <c r="VDF244" s="277"/>
      <c r="VDG244" s="277"/>
      <c r="VDH244" s="402"/>
      <c r="VDI244" s="404"/>
      <c r="VDJ244" s="49"/>
      <c r="VDK244" s="49"/>
      <c r="VDL244" s="49"/>
      <c r="VDM244" s="99"/>
      <c r="VDN244" s="98"/>
      <c r="VDO244" s="49"/>
      <c r="VDP244" s="405"/>
      <c r="VDQ244" s="405"/>
      <c r="VDR244" s="277"/>
      <c r="VDS244" s="277"/>
      <c r="VDT244" s="277"/>
      <c r="VDU244" s="277"/>
      <c r="VDV244" s="277"/>
      <c r="VDW244" s="277"/>
      <c r="VDX244" s="277"/>
      <c r="VDY244" s="277"/>
      <c r="VDZ244" s="402"/>
      <c r="VEA244" s="404"/>
      <c r="VEB244" s="49"/>
      <c r="VEC244" s="49"/>
      <c r="VED244" s="49"/>
      <c r="VEE244" s="99"/>
      <c r="VEF244" s="98"/>
      <c r="VEG244" s="49"/>
      <c r="VEH244" s="405"/>
      <c r="VEI244" s="405"/>
      <c r="VEJ244" s="277"/>
      <c r="VEK244" s="277"/>
      <c r="VEL244" s="277"/>
      <c r="VEM244" s="277"/>
      <c r="VEN244" s="277"/>
      <c r="VEO244" s="277"/>
      <c r="VEP244" s="277"/>
      <c r="VEQ244" s="277"/>
      <c r="VER244" s="402"/>
      <c r="VES244" s="404"/>
      <c r="VET244" s="49"/>
      <c r="VEU244" s="49"/>
      <c r="VEV244" s="49"/>
      <c r="VEW244" s="99"/>
      <c r="VEX244" s="98"/>
      <c r="VEY244" s="49"/>
      <c r="VEZ244" s="405"/>
      <c r="VFA244" s="405"/>
      <c r="VFB244" s="277"/>
      <c r="VFC244" s="277"/>
      <c r="VFD244" s="277"/>
      <c r="VFE244" s="277"/>
      <c r="VFF244" s="277"/>
      <c r="VFG244" s="277"/>
      <c r="VFH244" s="277"/>
      <c r="VFI244" s="277"/>
      <c r="VFJ244" s="402"/>
      <c r="VFK244" s="404"/>
      <c r="VFL244" s="49"/>
      <c r="VFM244" s="49"/>
      <c r="VFN244" s="49"/>
      <c r="VFO244" s="99"/>
      <c r="VFP244" s="98"/>
      <c r="VFQ244" s="49"/>
      <c r="VFR244" s="405"/>
      <c r="VFS244" s="405"/>
      <c r="VFT244" s="277"/>
      <c r="VFU244" s="277"/>
      <c r="VFV244" s="277"/>
      <c r="VFW244" s="277"/>
      <c r="VFX244" s="277"/>
      <c r="VFY244" s="277"/>
      <c r="VFZ244" s="277"/>
      <c r="VGA244" s="277"/>
      <c r="VGB244" s="402"/>
      <c r="VGC244" s="404"/>
      <c r="VGD244" s="49"/>
      <c r="VGE244" s="49"/>
      <c r="VGF244" s="49"/>
      <c r="VGG244" s="99"/>
      <c r="VGH244" s="98"/>
      <c r="VGI244" s="49"/>
      <c r="VGJ244" s="405"/>
      <c r="VGK244" s="405"/>
      <c r="VGL244" s="277"/>
      <c r="VGM244" s="277"/>
      <c r="VGN244" s="277"/>
      <c r="VGO244" s="277"/>
      <c r="VGP244" s="277"/>
      <c r="VGQ244" s="277"/>
      <c r="VGR244" s="277"/>
      <c r="VGS244" s="277"/>
      <c r="VGT244" s="402"/>
      <c r="VGU244" s="404"/>
      <c r="VGV244" s="49"/>
      <c r="VGW244" s="49"/>
      <c r="VGX244" s="49"/>
      <c r="VGY244" s="99"/>
      <c r="VGZ244" s="98"/>
      <c r="VHA244" s="49"/>
      <c r="VHB244" s="405"/>
      <c r="VHC244" s="405"/>
      <c r="VHD244" s="277"/>
      <c r="VHE244" s="277"/>
      <c r="VHF244" s="277"/>
      <c r="VHG244" s="277"/>
      <c r="VHH244" s="277"/>
      <c r="VHI244" s="277"/>
      <c r="VHJ244" s="277"/>
      <c r="VHK244" s="277"/>
      <c r="VHL244" s="402"/>
      <c r="VHM244" s="404"/>
      <c r="VHN244" s="49"/>
      <c r="VHO244" s="49"/>
      <c r="VHP244" s="49"/>
      <c r="VHQ244" s="99"/>
      <c r="VHR244" s="98"/>
      <c r="VHS244" s="49"/>
      <c r="VHT244" s="405"/>
      <c r="VHU244" s="405"/>
      <c r="VHV244" s="277"/>
      <c r="VHW244" s="277"/>
      <c r="VHX244" s="277"/>
      <c r="VHY244" s="277"/>
      <c r="VHZ244" s="277"/>
      <c r="VIA244" s="277"/>
      <c r="VIB244" s="277"/>
      <c r="VIC244" s="277"/>
      <c r="VID244" s="402"/>
      <c r="VIE244" s="404"/>
      <c r="VIF244" s="49"/>
      <c r="VIG244" s="49"/>
      <c r="VIH244" s="49"/>
      <c r="VII244" s="99"/>
      <c r="VIJ244" s="98"/>
      <c r="VIK244" s="49"/>
      <c r="VIL244" s="405"/>
      <c r="VIM244" s="405"/>
      <c r="VIN244" s="277"/>
      <c r="VIO244" s="277"/>
      <c r="VIP244" s="277"/>
      <c r="VIQ244" s="277"/>
      <c r="VIR244" s="277"/>
      <c r="VIS244" s="277"/>
      <c r="VIT244" s="277"/>
      <c r="VIU244" s="277"/>
      <c r="VIV244" s="402"/>
      <c r="VIW244" s="404"/>
      <c r="VIX244" s="49"/>
      <c r="VIY244" s="49"/>
      <c r="VIZ244" s="49"/>
      <c r="VJA244" s="99"/>
      <c r="VJB244" s="98"/>
      <c r="VJC244" s="49"/>
      <c r="VJD244" s="405"/>
      <c r="VJE244" s="405"/>
      <c r="VJF244" s="277"/>
      <c r="VJG244" s="277"/>
      <c r="VJH244" s="277"/>
      <c r="VJI244" s="277"/>
      <c r="VJJ244" s="277"/>
      <c r="VJK244" s="277"/>
      <c r="VJL244" s="277"/>
      <c r="VJM244" s="277"/>
      <c r="VJN244" s="402"/>
      <c r="VJO244" s="404"/>
      <c r="VJP244" s="49"/>
      <c r="VJQ244" s="49"/>
      <c r="VJR244" s="49"/>
      <c r="VJS244" s="99"/>
      <c r="VJT244" s="98"/>
      <c r="VJU244" s="49"/>
      <c r="VJV244" s="405"/>
      <c r="VJW244" s="405"/>
      <c r="VJX244" s="277"/>
      <c r="VJY244" s="277"/>
      <c r="VJZ244" s="277"/>
      <c r="VKA244" s="277"/>
      <c r="VKB244" s="277"/>
      <c r="VKC244" s="277"/>
      <c r="VKD244" s="277"/>
      <c r="VKE244" s="277"/>
      <c r="VKF244" s="402"/>
      <c r="VKG244" s="404"/>
      <c r="VKH244" s="49"/>
      <c r="VKI244" s="49"/>
      <c r="VKJ244" s="49"/>
      <c r="VKK244" s="99"/>
      <c r="VKL244" s="98"/>
      <c r="VKM244" s="49"/>
      <c r="VKN244" s="405"/>
      <c r="VKO244" s="405"/>
      <c r="VKP244" s="277"/>
      <c r="VKQ244" s="277"/>
      <c r="VKR244" s="277"/>
      <c r="VKS244" s="277"/>
      <c r="VKT244" s="277"/>
      <c r="VKU244" s="277"/>
      <c r="VKV244" s="277"/>
      <c r="VKW244" s="277"/>
      <c r="VKX244" s="402"/>
      <c r="VKY244" s="404"/>
      <c r="VKZ244" s="49"/>
      <c r="VLA244" s="49"/>
      <c r="VLB244" s="49"/>
      <c r="VLC244" s="99"/>
      <c r="VLD244" s="98"/>
      <c r="VLE244" s="49"/>
      <c r="VLF244" s="405"/>
      <c r="VLG244" s="405"/>
      <c r="VLH244" s="277"/>
      <c r="VLI244" s="277"/>
      <c r="VLJ244" s="277"/>
      <c r="VLK244" s="277"/>
      <c r="VLL244" s="277"/>
      <c r="VLM244" s="277"/>
      <c r="VLN244" s="277"/>
      <c r="VLO244" s="277"/>
      <c r="VLP244" s="402"/>
      <c r="VLQ244" s="404"/>
      <c r="VLR244" s="49"/>
      <c r="VLS244" s="49"/>
      <c r="VLT244" s="49"/>
      <c r="VLU244" s="99"/>
      <c r="VLV244" s="98"/>
      <c r="VLW244" s="49"/>
      <c r="VLX244" s="405"/>
      <c r="VLY244" s="405"/>
      <c r="VLZ244" s="277"/>
      <c r="VMA244" s="277"/>
      <c r="VMB244" s="277"/>
      <c r="VMC244" s="277"/>
      <c r="VMD244" s="277"/>
      <c r="VME244" s="277"/>
      <c r="VMF244" s="277"/>
      <c r="VMG244" s="277"/>
      <c r="VMH244" s="402"/>
      <c r="VMI244" s="404"/>
      <c r="VMJ244" s="49"/>
      <c r="VMK244" s="49"/>
      <c r="VML244" s="49"/>
      <c r="VMM244" s="99"/>
      <c r="VMN244" s="98"/>
      <c r="VMO244" s="49"/>
      <c r="VMP244" s="405"/>
      <c r="VMQ244" s="405"/>
      <c r="VMR244" s="277"/>
      <c r="VMS244" s="277"/>
      <c r="VMT244" s="277"/>
      <c r="VMU244" s="277"/>
      <c r="VMV244" s="277"/>
      <c r="VMW244" s="277"/>
      <c r="VMX244" s="277"/>
      <c r="VMY244" s="277"/>
      <c r="VMZ244" s="402"/>
      <c r="VNA244" s="404"/>
      <c r="VNB244" s="49"/>
      <c r="VNC244" s="49"/>
      <c r="VND244" s="49"/>
      <c r="VNE244" s="99"/>
      <c r="VNF244" s="98"/>
      <c r="VNG244" s="49"/>
      <c r="VNH244" s="405"/>
      <c r="VNI244" s="405"/>
      <c r="VNJ244" s="277"/>
      <c r="VNK244" s="277"/>
      <c r="VNL244" s="277"/>
      <c r="VNM244" s="277"/>
      <c r="VNN244" s="277"/>
      <c r="VNO244" s="277"/>
      <c r="VNP244" s="277"/>
      <c r="VNQ244" s="277"/>
      <c r="VNR244" s="402"/>
      <c r="VNS244" s="404"/>
      <c r="VNT244" s="49"/>
      <c r="VNU244" s="49"/>
      <c r="VNV244" s="49"/>
      <c r="VNW244" s="99"/>
      <c r="VNX244" s="98"/>
      <c r="VNY244" s="49"/>
      <c r="VNZ244" s="405"/>
      <c r="VOA244" s="405"/>
      <c r="VOB244" s="277"/>
      <c r="VOC244" s="277"/>
      <c r="VOD244" s="277"/>
      <c r="VOE244" s="277"/>
      <c r="VOF244" s="277"/>
      <c r="VOG244" s="277"/>
      <c r="VOH244" s="277"/>
      <c r="VOI244" s="277"/>
      <c r="VOJ244" s="402"/>
      <c r="VOK244" s="404"/>
      <c r="VOL244" s="49"/>
      <c r="VOM244" s="49"/>
      <c r="VON244" s="49"/>
      <c r="VOO244" s="99"/>
      <c r="VOP244" s="98"/>
      <c r="VOQ244" s="49"/>
      <c r="VOR244" s="405"/>
      <c r="VOS244" s="405"/>
      <c r="VOT244" s="277"/>
      <c r="VOU244" s="277"/>
      <c r="VOV244" s="277"/>
      <c r="VOW244" s="277"/>
      <c r="VOX244" s="277"/>
      <c r="VOY244" s="277"/>
      <c r="VOZ244" s="277"/>
      <c r="VPA244" s="277"/>
      <c r="VPB244" s="402"/>
      <c r="VPC244" s="404"/>
      <c r="VPD244" s="49"/>
      <c r="VPE244" s="49"/>
      <c r="VPF244" s="49"/>
      <c r="VPG244" s="99"/>
      <c r="VPH244" s="98"/>
      <c r="VPI244" s="49"/>
      <c r="VPJ244" s="405"/>
      <c r="VPK244" s="405"/>
      <c r="VPL244" s="277"/>
      <c r="VPM244" s="277"/>
      <c r="VPN244" s="277"/>
      <c r="VPO244" s="277"/>
      <c r="VPP244" s="277"/>
      <c r="VPQ244" s="277"/>
      <c r="VPR244" s="277"/>
      <c r="VPS244" s="277"/>
      <c r="VPT244" s="402"/>
      <c r="VPU244" s="404"/>
      <c r="VPV244" s="49"/>
      <c r="VPW244" s="49"/>
      <c r="VPX244" s="49"/>
      <c r="VPY244" s="99"/>
      <c r="VPZ244" s="98"/>
      <c r="VQA244" s="49"/>
      <c r="VQB244" s="405"/>
      <c r="VQC244" s="405"/>
      <c r="VQD244" s="277"/>
      <c r="VQE244" s="277"/>
      <c r="VQF244" s="277"/>
      <c r="VQG244" s="277"/>
      <c r="VQH244" s="277"/>
      <c r="VQI244" s="277"/>
      <c r="VQJ244" s="277"/>
      <c r="VQK244" s="277"/>
      <c r="VQL244" s="402"/>
      <c r="VQM244" s="404"/>
      <c r="VQN244" s="49"/>
      <c r="VQO244" s="49"/>
      <c r="VQP244" s="49"/>
      <c r="VQQ244" s="99"/>
      <c r="VQR244" s="98"/>
      <c r="VQS244" s="49"/>
      <c r="VQT244" s="405"/>
      <c r="VQU244" s="405"/>
      <c r="VQV244" s="277"/>
      <c r="VQW244" s="277"/>
      <c r="VQX244" s="277"/>
      <c r="VQY244" s="277"/>
      <c r="VQZ244" s="277"/>
      <c r="VRA244" s="277"/>
      <c r="VRB244" s="277"/>
      <c r="VRC244" s="277"/>
      <c r="VRD244" s="402"/>
      <c r="VRE244" s="404"/>
      <c r="VRF244" s="49"/>
      <c r="VRG244" s="49"/>
      <c r="VRH244" s="49"/>
      <c r="VRI244" s="99"/>
      <c r="VRJ244" s="98"/>
      <c r="VRK244" s="49"/>
      <c r="VRL244" s="405"/>
      <c r="VRM244" s="405"/>
      <c r="VRN244" s="277"/>
      <c r="VRO244" s="277"/>
      <c r="VRP244" s="277"/>
      <c r="VRQ244" s="277"/>
      <c r="VRR244" s="277"/>
      <c r="VRS244" s="277"/>
      <c r="VRT244" s="277"/>
      <c r="VRU244" s="277"/>
      <c r="VRV244" s="402"/>
      <c r="VRW244" s="404"/>
      <c r="VRX244" s="49"/>
      <c r="VRY244" s="49"/>
      <c r="VRZ244" s="49"/>
      <c r="VSA244" s="99"/>
      <c r="VSB244" s="98"/>
      <c r="VSC244" s="49"/>
      <c r="VSD244" s="405"/>
      <c r="VSE244" s="405"/>
      <c r="VSF244" s="277"/>
      <c r="VSG244" s="277"/>
      <c r="VSH244" s="277"/>
      <c r="VSI244" s="277"/>
      <c r="VSJ244" s="277"/>
      <c r="VSK244" s="277"/>
      <c r="VSL244" s="277"/>
      <c r="VSM244" s="277"/>
      <c r="VSN244" s="402"/>
      <c r="VSO244" s="404"/>
      <c r="VSP244" s="49"/>
      <c r="VSQ244" s="49"/>
      <c r="VSR244" s="49"/>
      <c r="VSS244" s="99"/>
      <c r="VST244" s="98"/>
      <c r="VSU244" s="49"/>
      <c r="VSV244" s="405"/>
      <c r="VSW244" s="405"/>
      <c r="VSX244" s="277"/>
      <c r="VSY244" s="277"/>
      <c r="VSZ244" s="277"/>
      <c r="VTA244" s="277"/>
      <c r="VTB244" s="277"/>
      <c r="VTC244" s="277"/>
      <c r="VTD244" s="277"/>
      <c r="VTE244" s="277"/>
      <c r="VTF244" s="402"/>
      <c r="VTG244" s="404"/>
      <c r="VTH244" s="49"/>
      <c r="VTI244" s="49"/>
      <c r="VTJ244" s="49"/>
      <c r="VTK244" s="99"/>
      <c r="VTL244" s="98"/>
      <c r="VTM244" s="49"/>
      <c r="VTN244" s="405"/>
      <c r="VTO244" s="405"/>
      <c r="VTP244" s="277"/>
      <c r="VTQ244" s="277"/>
      <c r="VTR244" s="277"/>
      <c r="VTS244" s="277"/>
      <c r="VTT244" s="277"/>
      <c r="VTU244" s="277"/>
      <c r="VTV244" s="277"/>
      <c r="VTW244" s="277"/>
      <c r="VTX244" s="402"/>
      <c r="VTY244" s="404"/>
      <c r="VTZ244" s="49"/>
      <c r="VUA244" s="49"/>
      <c r="VUB244" s="49"/>
      <c r="VUC244" s="99"/>
      <c r="VUD244" s="98"/>
      <c r="VUE244" s="49"/>
      <c r="VUF244" s="405"/>
      <c r="VUG244" s="405"/>
      <c r="VUH244" s="277"/>
      <c r="VUI244" s="277"/>
      <c r="VUJ244" s="277"/>
      <c r="VUK244" s="277"/>
      <c r="VUL244" s="277"/>
      <c r="VUM244" s="277"/>
      <c r="VUN244" s="277"/>
      <c r="VUO244" s="277"/>
      <c r="VUP244" s="402"/>
      <c r="VUQ244" s="404"/>
      <c r="VUR244" s="49"/>
      <c r="VUS244" s="49"/>
      <c r="VUT244" s="49"/>
      <c r="VUU244" s="99"/>
      <c r="VUV244" s="98"/>
      <c r="VUW244" s="49"/>
      <c r="VUX244" s="405"/>
      <c r="VUY244" s="405"/>
      <c r="VUZ244" s="277"/>
      <c r="VVA244" s="277"/>
      <c r="VVB244" s="277"/>
      <c r="VVC244" s="277"/>
      <c r="VVD244" s="277"/>
      <c r="VVE244" s="277"/>
      <c r="VVF244" s="277"/>
      <c r="VVG244" s="277"/>
      <c r="VVH244" s="402"/>
      <c r="VVI244" s="404"/>
      <c r="VVJ244" s="49"/>
      <c r="VVK244" s="49"/>
      <c r="VVL244" s="49"/>
      <c r="VVM244" s="99"/>
      <c r="VVN244" s="98"/>
      <c r="VVO244" s="49"/>
      <c r="VVP244" s="405"/>
      <c r="VVQ244" s="405"/>
      <c r="VVR244" s="277"/>
      <c r="VVS244" s="277"/>
      <c r="VVT244" s="277"/>
      <c r="VVU244" s="277"/>
      <c r="VVV244" s="277"/>
      <c r="VVW244" s="277"/>
      <c r="VVX244" s="277"/>
      <c r="VVY244" s="277"/>
      <c r="VVZ244" s="402"/>
      <c r="VWA244" s="404"/>
      <c r="VWB244" s="49"/>
      <c r="VWC244" s="49"/>
      <c r="VWD244" s="49"/>
      <c r="VWE244" s="99"/>
      <c r="VWF244" s="98"/>
      <c r="VWG244" s="49"/>
      <c r="VWH244" s="405"/>
      <c r="VWI244" s="405"/>
      <c r="VWJ244" s="277"/>
      <c r="VWK244" s="277"/>
      <c r="VWL244" s="277"/>
      <c r="VWM244" s="277"/>
      <c r="VWN244" s="277"/>
      <c r="VWO244" s="277"/>
      <c r="VWP244" s="277"/>
      <c r="VWQ244" s="277"/>
      <c r="VWR244" s="402"/>
      <c r="VWS244" s="404"/>
      <c r="VWT244" s="49"/>
      <c r="VWU244" s="49"/>
      <c r="VWV244" s="49"/>
      <c r="VWW244" s="99"/>
      <c r="VWX244" s="98"/>
      <c r="VWY244" s="49"/>
      <c r="VWZ244" s="405"/>
      <c r="VXA244" s="405"/>
      <c r="VXB244" s="277"/>
      <c r="VXC244" s="277"/>
      <c r="VXD244" s="277"/>
      <c r="VXE244" s="277"/>
      <c r="VXF244" s="277"/>
      <c r="VXG244" s="277"/>
      <c r="VXH244" s="277"/>
      <c r="VXI244" s="277"/>
      <c r="VXJ244" s="402"/>
      <c r="VXK244" s="404"/>
      <c r="VXL244" s="49"/>
      <c r="VXM244" s="49"/>
      <c r="VXN244" s="49"/>
      <c r="VXO244" s="99"/>
      <c r="VXP244" s="98"/>
      <c r="VXQ244" s="49"/>
      <c r="VXR244" s="405"/>
      <c r="VXS244" s="405"/>
      <c r="VXT244" s="277"/>
      <c r="VXU244" s="277"/>
      <c r="VXV244" s="277"/>
      <c r="VXW244" s="277"/>
      <c r="VXX244" s="277"/>
      <c r="VXY244" s="277"/>
      <c r="VXZ244" s="277"/>
      <c r="VYA244" s="277"/>
      <c r="VYB244" s="402"/>
      <c r="VYC244" s="404"/>
      <c r="VYD244" s="49"/>
      <c r="VYE244" s="49"/>
      <c r="VYF244" s="49"/>
      <c r="VYG244" s="99"/>
      <c r="VYH244" s="98"/>
      <c r="VYI244" s="49"/>
      <c r="VYJ244" s="405"/>
      <c r="VYK244" s="405"/>
      <c r="VYL244" s="277"/>
      <c r="VYM244" s="277"/>
      <c r="VYN244" s="277"/>
      <c r="VYO244" s="277"/>
      <c r="VYP244" s="277"/>
      <c r="VYQ244" s="277"/>
      <c r="VYR244" s="277"/>
      <c r="VYS244" s="277"/>
      <c r="VYT244" s="402"/>
      <c r="VYU244" s="404"/>
      <c r="VYV244" s="49"/>
      <c r="VYW244" s="49"/>
      <c r="VYX244" s="49"/>
      <c r="VYY244" s="99"/>
      <c r="VYZ244" s="98"/>
      <c r="VZA244" s="49"/>
      <c r="VZB244" s="405"/>
      <c r="VZC244" s="405"/>
      <c r="VZD244" s="277"/>
      <c r="VZE244" s="277"/>
      <c r="VZF244" s="277"/>
      <c r="VZG244" s="277"/>
      <c r="VZH244" s="277"/>
      <c r="VZI244" s="277"/>
      <c r="VZJ244" s="277"/>
      <c r="VZK244" s="277"/>
      <c r="VZL244" s="402"/>
      <c r="VZM244" s="404"/>
      <c r="VZN244" s="49"/>
      <c r="VZO244" s="49"/>
      <c r="VZP244" s="49"/>
      <c r="VZQ244" s="99"/>
      <c r="VZR244" s="98"/>
      <c r="VZS244" s="49"/>
      <c r="VZT244" s="405"/>
      <c r="VZU244" s="405"/>
      <c r="VZV244" s="277"/>
      <c r="VZW244" s="277"/>
      <c r="VZX244" s="277"/>
      <c r="VZY244" s="277"/>
      <c r="VZZ244" s="277"/>
      <c r="WAA244" s="277"/>
      <c r="WAB244" s="277"/>
      <c r="WAC244" s="277"/>
      <c r="WAD244" s="402"/>
      <c r="WAE244" s="404"/>
      <c r="WAF244" s="49"/>
      <c r="WAG244" s="49"/>
      <c r="WAH244" s="49"/>
      <c r="WAI244" s="99"/>
      <c r="WAJ244" s="98"/>
      <c r="WAK244" s="49"/>
      <c r="WAL244" s="405"/>
      <c r="WAM244" s="405"/>
      <c r="WAN244" s="277"/>
      <c r="WAO244" s="277"/>
      <c r="WAP244" s="277"/>
      <c r="WAQ244" s="277"/>
      <c r="WAR244" s="277"/>
      <c r="WAS244" s="277"/>
      <c r="WAT244" s="277"/>
      <c r="WAU244" s="277"/>
      <c r="WAV244" s="402"/>
      <c r="WAW244" s="404"/>
      <c r="WAX244" s="49"/>
      <c r="WAY244" s="49"/>
      <c r="WAZ244" s="49"/>
      <c r="WBA244" s="99"/>
      <c r="WBB244" s="98"/>
      <c r="WBC244" s="49"/>
      <c r="WBD244" s="405"/>
      <c r="WBE244" s="405"/>
      <c r="WBF244" s="277"/>
      <c r="WBG244" s="277"/>
      <c r="WBH244" s="277"/>
      <c r="WBI244" s="277"/>
      <c r="WBJ244" s="277"/>
      <c r="WBK244" s="277"/>
      <c r="WBL244" s="277"/>
      <c r="WBM244" s="277"/>
      <c r="WBN244" s="402"/>
      <c r="WBO244" s="404"/>
      <c r="WBP244" s="49"/>
      <c r="WBQ244" s="49"/>
      <c r="WBR244" s="49"/>
      <c r="WBS244" s="99"/>
      <c r="WBT244" s="98"/>
      <c r="WBU244" s="49"/>
      <c r="WBV244" s="405"/>
      <c r="WBW244" s="405"/>
      <c r="WBX244" s="277"/>
      <c r="WBY244" s="277"/>
      <c r="WBZ244" s="277"/>
      <c r="WCA244" s="277"/>
      <c r="WCB244" s="277"/>
      <c r="WCC244" s="277"/>
      <c r="WCD244" s="277"/>
      <c r="WCE244" s="277"/>
      <c r="WCF244" s="402"/>
      <c r="WCG244" s="404"/>
      <c r="WCH244" s="49"/>
      <c r="WCI244" s="49"/>
      <c r="WCJ244" s="49"/>
      <c r="WCK244" s="99"/>
      <c r="WCL244" s="98"/>
      <c r="WCM244" s="49"/>
      <c r="WCN244" s="405"/>
      <c r="WCO244" s="405"/>
      <c r="WCP244" s="277"/>
      <c r="WCQ244" s="277"/>
      <c r="WCR244" s="277"/>
      <c r="WCS244" s="277"/>
      <c r="WCT244" s="277"/>
      <c r="WCU244" s="277"/>
      <c r="WCV244" s="277"/>
      <c r="WCW244" s="277"/>
      <c r="WCX244" s="402"/>
      <c r="WCY244" s="404"/>
      <c r="WCZ244" s="49"/>
      <c r="WDA244" s="49"/>
      <c r="WDB244" s="49"/>
      <c r="WDC244" s="99"/>
      <c r="WDD244" s="98"/>
      <c r="WDE244" s="49"/>
      <c r="WDF244" s="405"/>
      <c r="WDG244" s="405"/>
      <c r="WDH244" s="277"/>
      <c r="WDI244" s="277"/>
      <c r="WDJ244" s="277"/>
      <c r="WDK244" s="277"/>
      <c r="WDL244" s="277"/>
      <c r="WDM244" s="277"/>
      <c r="WDN244" s="277"/>
      <c r="WDO244" s="277"/>
      <c r="WDP244" s="402"/>
      <c r="WDQ244" s="404"/>
      <c r="WDR244" s="49"/>
      <c r="WDS244" s="49"/>
      <c r="WDT244" s="49"/>
      <c r="WDU244" s="99"/>
      <c r="WDV244" s="98"/>
      <c r="WDW244" s="49"/>
      <c r="WDX244" s="405"/>
      <c r="WDY244" s="405"/>
      <c r="WDZ244" s="277"/>
      <c r="WEA244" s="277"/>
      <c r="WEB244" s="277"/>
      <c r="WEC244" s="277"/>
      <c r="WED244" s="277"/>
      <c r="WEE244" s="277"/>
      <c r="WEF244" s="277"/>
      <c r="WEG244" s="277"/>
      <c r="WEH244" s="402"/>
      <c r="WEI244" s="404"/>
      <c r="WEJ244" s="49"/>
      <c r="WEK244" s="49"/>
      <c r="WEL244" s="49"/>
      <c r="WEM244" s="99"/>
      <c r="WEN244" s="98"/>
      <c r="WEO244" s="49"/>
      <c r="WEP244" s="405"/>
      <c r="WEQ244" s="405"/>
      <c r="WER244" s="277"/>
      <c r="WES244" s="277"/>
      <c r="WET244" s="277"/>
      <c r="WEU244" s="277"/>
      <c r="WEV244" s="277"/>
      <c r="WEW244" s="277"/>
      <c r="WEX244" s="277"/>
      <c r="WEY244" s="277"/>
      <c r="WEZ244" s="402"/>
      <c r="WFA244" s="404"/>
      <c r="WFB244" s="49"/>
      <c r="WFC244" s="49"/>
      <c r="WFD244" s="49"/>
      <c r="WFE244" s="99"/>
      <c r="WFF244" s="98"/>
      <c r="WFG244" s="49"/>
      <c r="WFH244" s="405"/>
      <c r="WFI244" s="405"/>
      <c r="WFJ244" s="277"/>
      <c r="WFK244" s="277"/>
      <c r="WFL244" s="277"/>
      <c r="WFM244" s="277"/>
      <c r="WFN244" s="277"/>
      <c r="WFO244" s="277"/>
      <c r="WFP244" s="277"/>
      <c r="WFQ244" s="277"/>
      <c r="WFR244" s="402"/>
      <c r="WFS244" s="404"/>
      <c r="WFT244" s="49"/>
      <c r="WFU244" s="49"/>
      <c r="WFV244" s="49"/>
      <c r="WFW244" s="99"/>
      <c r="WFX244" s="98"/>
      <c r="WFY244" s="49"/>
      <c r="WFZ244" s="405"/>
      <c r="WGA244" s="405"/>
      <c r="WGB244" s="277"/>
      <c r="WGC244" s="277"/>
      <c r="WGD244" s="277"/>
      <c r="WGE244" s="277"/>
      <c r="WGF244" s="277"/>
      <c r="WGG244" s="277"/>
      <c r="WGH244" s="277"/>
      <c r="WGI244" s="277"/>
      <c r="WGJ244" s="402"/>
      <c r="WGK244" s="404"/>
      <c r="WGL244" s="49"/>
      <c r="WGM244" s="49"/>
      <c r="WGN244" s="49"/>
      <c r="WGO244" s="99"/>
      <c r="WGP244" s="98"/>
      <c r="WGQ244" s="49"/>
      <c r="WGR244" s="405"/>
      <c r="WGS244" s="405"/>
      <c r="WGT244" s="277"/>
      <c r="WGU244" s="277"/>
      <c r="WGV244" s="277"/>
      <c r="WGW244" s="277"/>
      <c r="WGX244" s="277"/>
      <c r="WGY244" s="277"/>
      <c r="WGZ244" s="277"/>
      <c r="WHA244" s="277"/>
      <c r="WHB244" s="402"/>
      <c r="WHC244" s="404"/>
      <c r="WHD244" s="49"/>
      <c r="WHE244" s="49"/>
      <c r="WHF244" s="49"/>
      <c r="WHG244" s="99"/>
      <c r="WHH244" s="98"/>
      <c r="WHI244" s="49"/>
      <c r="WHJ244" s="405"/>
      <c r="WHK244" s="405"/>
      <c r="WHL244" s="277"/>
      <c r="WHM244" s="277"/>
      <c r="WHN244" s="277"/>
      <c r="WHO244" s="277"/>
      <c r="WHP244" s="277"/>
      <c r="WHQ244" s="277"/>
      <c r="WHR244" s="277"/>
      <c r="WHS244" s="277"/>
      <c r="WHT244" s="402"/>
      <c r="WHU244" s="404"/>
      <c r="WHV244" s="49"/>
      <c r="WHW244" s="49"/>
      <c r="WHX244" s="49"/>
      <c r="WHY244" s="99"/>
      <c r="WHZ244" s="98"/>
      <c r="WIA244" s="49"/>
      <c r="WIB244" s="405"/>
      <c r="WIC244" s="405"/>
      <c r="WID244" s="277"/>
      <c r="WIE244" s="277"/>
      <c r="WIF244" s="277"/>
      <c r="WIG244" s="277"/>
      <c r="WIH244" s="277"/>
      <c r="WII244" s="277"/>
      <c r="WIJ244" s="277"/>
      <c r="WIK244" s="277"/>
      <c r="WIL244" s="402"/>
      <c r="WIM244" s="404"/>
      <c r="WIN244" s="49"/>
      <c r="WIO244" s="49"/>
      <c r="WIP244" s="49"/>
      <c r="WIQ244" s="99"/>
      <c r="WIR244" s="98"/>
      <c r="WIS244" s="49"/>
      <c r="WIT244" s="405"/>
      <c r="WIU244" s="405"/>
      <c r="WIV244" s="277"/>
      <c r="WIW244" s="277"/>
      <c r="WIX244" s="277"/>
      <c r="WIY244" s="277"/>
      <c r="WIZ244" s="277"/>
      <c r="WJA244" s="277"/>
      <c r="WJB244" s="277"/>
      <c r="WJC244" s="277"/>
      <c r="WJD244" s="402"/>
      <c r="WJE244" s="404"/>
      <c r="WJF244" s="49"/>
      <c r="WJG244" s="49"/>
      <c r="WJH244" s="49"/>
      <c r="WJI244" s="99"/>
      <c r="WJJ244" s="98"/>
      <c r="WJK244" s="49"/>
      <c r="WJL244" s="405"/>
      <c r="WJM244" s="405"/>
      <c r="WJN244" s="277"/>
      <c r="WJO244" s="277"/>
      <c r="WJP244" s="277"/>
      <c r="WJQ244" s="277"/>
      <c r="WJR244" s="277"/>
      <c r="WJS244" s="277"/>
      <c r="WJT244" s="277"/>
      <c r="WJU244" s="277"/>
      <c r="WJV244" s="402"/>
      <c r="WJW244" s="404"/>
      <c r="WJX244" s="49"/>
      <c r="WJY244" s="49"/>
      <c r="WJZ244" s="49"/>
      <c r="WKA244" s="99"/>
      <c r="WKB244" s="98"/>
      <c r="WKC244" s="49"/>
      <c r="WKD244" s="405"/>
      <c r="WKE244" s="405"/>
      <c r="WKF244" s="277"/>
      <c r="WKG244" s="277"/>
      <c r="WKH244" s="277"/>
      <c r="WKI244" s="277"/>
      <c r="WKJ244" s="277"/>
      <c r="WKK244" s="277"/>
      <c r="WKL244" s="277"/>
      <c r="WKM244" s="277"/>
      <c r="WKN244" s="402"/>
      <c r="WKO244" s="404"/>
      <c r="WKP244" s="49"/>
      <c r="WKQ244" s="49"/>
      <c r="WKR244" s="49"/>
      <c r="WKS244" s="99"/>
      <c r="WKT244" s="98"/>
      <c r="WKU244" s="49"/>
      <c r="WKV244" s="405"/>
      <c r="WKW244" s="405"/>
      <c r="WKX244" s="277"/>
      <c r="WKY244" s="277"/>
      <c r="WKZ244" s="277"/>
      <c r="WLA244" s="277"/>
      <c r="WLB244" s="277"/>
      <c r="WLC244" s="277"/>
      <c r="WLD244" s="277"/>
      <c r="WLE244" s="277"/>
      <c r="WLF244" s="402"/>
      <c r="WLG244" s="404"/>
      <c r="WLH244" s="49"/>
      <c r="WLI244" s="49"/>
      <c r="WLJ244" s="49"/>
      <c r="WLK244" s="99"/>
      <c r="WLL244" s="98"/>
      <c r="WLM244" s="49"/>
      <c r="WLN244" s="405"/>
      <c r="WLO244" s="405"/>
      <c r="WLP244" s="277"/>
      <c r="WLQ244" s="277"/>
      <c r="WLR244" s="277"/>
      <c r="WLS244" s="277"/>
      <c r="WLT244" s="277"/>
      <c r="WLU244" s="277"/>
      <c r="WLV244" s="277"/>
      <c r="WLW244" s="277"/>
      <c r="WLX244" s="402"/>
      <c r="WLY244" s="404"/>
      <c r="WLZ244" s="49"/>
      <c r="WMA244" s="49"/>
      <c r="WMB244" s="49"/>
      <c r="WMC244" s="99"/>
      <c r="WMD244" s="98"/>
      <c r="WME244" s="49"/>
      <c r="WMF244" s="405"/>
      <c r="WMG244" s="405"/>
      <c r="WMH244" s="277"/>
      <c r="WMI244" s="277"/>
      <c r="WMJ244" s="277"/>
      <c r="WMK244" s="277"/>
      <c r="WML244" s="277"/>
      <c r="WMM244" s="277"/>
      <c r="WMN244" s="277"/>
      <c r="WMO244" s="277"/>
      <c r="WMP244" s="402"/>
      <c r="WMQ244" s="404"/>
      <c r="WMR244" s="49"/>
      <c r="WMS244" s="49"/>
      <c r="WMT244" s="49"/>
      <c r="WMU244" s="99"/>
      <c r="WMV244" s="98"/>
      <c r="WMW244" s="49"/>
      <c r="WMX244" s="405"/>
      <c r="WMY244" s="405"/>
      <c r="WMZ244" s="277"/>
      <c r="WNA244" s="277"/>
      <c r="WNB244" s="277"/>
      <c r="WNC244" s="277"/>
      <c r="WND244" s="277"/>
      <c r="WNE244" s="277"/>
      <c r="WNF244" s="277"/>
      <c r="WNG244" s="277"/>
      <c r="WNH244" s="402"/>
      <c r="WNI244" s="404"/>
      <c r="WNJ244" s="49"/>
      <c r="WNK244" s="49"/>
      <c r="WNL244" s="49"/>
      <c r="WNM244" s="99"/>
      <c r="WNN244" s="98"/>
      <c r="WNO244" s="49"/>
      <c r="WNP244" s="405"/>
      <c r="WNQ244" s="405"/>
      <c r="WNR244" s="277"/>
      <c r="WNS244" s="277"/>
      <c r="WNT244" s="277"/>
      <c r="WNU244" s="277"/>
      <c r="WNV244" s="277"/>
      <c r="WNW244" s="277"/>
      <c r="WNX244" s="277"/>
      <c r="WNY244" s="277"/>
      <c r="WNZ244" s="402"/>
      <c r="WOA244" s="404"/>
      <c r="WOB244" s="49"/>
      <c r="WOC244" s="49"/>
      <c r="WOD244" s="49"/>
      <c r="WOE244" s="99"/>
      <c r="WOF244" s="98"/>
      <c r="WOG244" s="49"/>
      <c r="WOH244" s="405"/>
      <c r="WOI244" s="405"/>
      <c r="WOJ244" s="277"/>
      <c r="WOK244" s="277"/>
      <c r="WOL244" s="277"/>
      <c r="WOM244" s="277"/>
      <c r="WON244" s="277"/>
      <c r="WOO244" s="277"/>
      <c r="WOP244" s="277"/>
      <c r="WOQ244" s="277"/>
      <c r="WOR244" s="402"/>
      <c r="WOS244" s="404"/>
      <c r="WOT244" s="49"/>
      <c r="WOU244" s="49"/>
      <c r="WOV244" s="49"/>
      <c r="WOW244" s="99"/>
      <c r="WOX244" s="98"/>
      <c r="WOY244" s="49"/>
      <c r="WOZ244" s="405"/>
      <c r="WPA244" s="405"/>
      <c r="WPB244" s="277"/>
      <c r="WPC244" s="277"/>
      <c r="WPD244" s="277"/>
      <c r="WPE244" s="277"/>
      <c r="WPF244" s="277"/>
      <c r="WPG244" s="277"/>
      <c r="WPH244" s="277"/>
      <c r="WPI244" s="277"/>
      <c r="WPJ244" s="402"/>
      <c r="WPK244" s="404"/>
      <c r="WPL244" s="49"/>
      <c r="WPM244" s="49"/>
      <c r="WPN244" s="49"/>
      <c r="WPO244" s="99"/>
      <c r="WPP244" s="98"/>
      <c r="WPQ244" s="49"/>
      <c r="WPR244" s="405"/>
      <c r="WPS244" s="405"/>
      <c r="WPT244" s="277"/>
      <c r="WPU244" s="277"/>
      <c r="WPV244" s="277"/>
      <c r="WPW244" s="277"/>
      <c r="WPX244" s="277"/>
      <c r="WPY244" s="277"/>
      <c r="WPZ244" s="277"/>
      <c r="WQA244" s="277"/>
      <c r="WQB244" s="402"/>
      <c r="WQC244" s="404"/>
      <c r="WQD244" s="49"/>
      <c r="WQE244" s="49"/>
      <c r="WQF244" s="49"/>
      <c r="WQG244" s="99"/>
      <c r="WQH244" s="98"/>
      <c r="WQI244" s="49"/>
      <c r="WQJ244" s="405"/>
      <c r="WQK244" s="405"/>
      <c r="WQL244" s="277"/>
      <c r="WQM244" s="277"/>
      <c r="WQN244" s="277"/>
      <c r="WQO244" s="277"/>
      <c r="WQP244" s="277"/>
      <c r="WQQ244" s="277"/>
      <c r="WQR244" s="277"/>
      <c r="WQS244" s="277"/>
      <c r="WQT244" s="402"/>
      <c r="WQU244" s="404"/>
      <c r="WQV244" s="49"/>
      <c r="WQW244" s="49"/>
      <c r="WQX244" s="49"/>
      <c r="WQY244" s="99"/>
      <c r="WQZ244" s="98"/>
      <c r="WRA244" s="49"/>
      <c r="WRB244" s="405"/>
      <c r="WRC244" s="405"/>
      <c r="WRD244" s="277"/>
      <c r="WRE244" s="277"/>
      <c r="WRF244" s="277"/>
      <c r="WRG244" s="277"/>
      <c r="WRH244" s="277"/>
      <c r="WRI244" s="277"/>
      <c r="WRJ244" s="277"/>
      <c r="WRK244" s="277"/>
      <c r="WRL244" s="402"/>
      <c r="WRM244" s="404"/>
      <c r="WRN244" s="49"/>
      <c r="WRO244" s="49"/>
      <c r="WRP244" s="49"/>
      <c r="WRQ244" s="99"/>
      <c r="WRR244" s="98"/>
      <c r="WRS244" s="49"/>
      <c r="WRT244" s="405"/>
      <c r="WRU244" s="405"/>
      <c r="WRV244" s="277"/>
      <c r="WRW244" s="277"/>
      <c r="WRX244" s="277"/>
      <c r="WRY244" s="277"/>
      <c r="WRZ244" s="277"/>
      <c r="WSA244" s="277"/>
      <c r="WSB244" s="277"/>
      <c r="WSC244" s="277"/>
      <c r="WSD244" s="402"/>
      <c r="WSE244" s="404"/>
      <c r="WSF244" s="49"/>
      <c r="WSG244" s="49"/>
      <c r="WSH244" s="49"/>
      <c r="WSI244" s="99"/>
      <c r="WSJ244" s="98"/>
      <c r="WSK244" s="49"/>
      <c r="WSL244" s="405"/>
      <c r="WSM244" s="405"/>
      <c r="WSN244" s="277"/>
      <c r="WSO244" s="277"/>
      <c r="WSP244" s="277"/>
      <c r="WSQ244" s="277"/>
      <c r="WSR244" s="277"/>
      <c r="WSS244" s="277"/>
      <c r="WST244" s="277"/>
      <c r="WSU244" s="277"/>
      <c r="WSV244" s="402"/>
      <c r="WSW244" s="404"/>
      <c r="WSX244" s="49"/>
      <c r="WSY244" s="49"/>
      <c r="WSZ244" s="49"/>
      <c r="WTA244" s="99"/>
      <c r="WTB244" s="98"/>
      <c r="WTC244" s="49"/>
      <c r="WTD244" s="405"/>
      <c r="WTE244" s="405"/>
      <c r="WTF244" s="277"/>
      <c r="WTG244" s="277"/>
      <c r="WTH244" s="277"/>
      <c r="WTI244" s="277"/>
      <c r="WTJ244" s="277"/>
      <c r="WTK244" s="277"/>
      <c r="WTL244" s="277"/>
      <c r="WTM244" s="277"/>
      <c r="WTN244" s="402"/>
      <c r="WTO244" s="404"/>
      <c r="WTP244" s="49"/>
      <c r="WTQ244" s="49"/>
      <c r="WTR244" s="49"/>
      <c r="WTS244" s="99"/>
      <c r="WTT244" s="98"/>
      <c r="WTU244" s="49"/>
      <c r="WTV244" s="405"/>
      <c r="WTW244" s="405"/>
      <c r="WTX244" s="277"/>
      <c r="WTY244" s="277"/>
      <c r="WTZ244" s="277"/>
      <c r="WUA244" s="277"/>
      <c r="WUB244" s="277"/>
      <c r="WUC244" s="277"/>
      <c r="WUD244" s="277"/>
      <c r="WUE244" s="277"/>
      <c r="WUF244" s="402"/>
      <c r="WUG244" s="404"/>
      <c r="WUH244" s="49"/>
      <c r="WUI244" s="49"/>
      <c r="WUJ244" s="49"/>
      <c r="WUK244" s="99"/>
      <c r="WUL244" s="98"/>
      <c r="WUM244" s="49"/>
      <c r="WUN244" s="405"/>
      <c r="WUO244" s="405"/>
      <c r="WUP244" s="277"/>
      <c r="WUQ244" s="277"/>
      <c r="WUR244" s="277"/>
      <c r="WUS244" s="277"/>
      <c r="WUT244" s="277"/>
      <c r="WUU244" s="277"/>
      <c r="WUV244" s="277"/>
      <c r="WUW244" s="277"/>
      <c r="WUX244" s="402"/>
      <c r="WUY244" s="404"/>
      <c r="WUZ244" s="49"/>
      <c r="WVA244" s="49"/>
      <c r="WVB244" s="49"/>
      <c r="WVC244" s="99"/>
      <c r="WVD244" s="98"/>
      <c r="WVE244" s="49"/>
      <c r="WVF244" s="405"/>
      <c r="WVG244" s="405"/>
      <c r="WVH244" s="277"/>
      <c r="WVI244" s="277"/>
      <c r="WVJ244" s="277"/>
      <c r="WVK244" s="277"/>
      <c r="WVL244" s="277"/>
      <c r="WVM244" s="277"/>
      <c r="WVN244" s="277"/>
      <c r="WVO244" s="277"/>
      <c r="WVP244" s="402"/>
      <c r="WVQ244" s="404"/>
      <c r="WVR244" s="49"/>
      <c r="WVS244" s="49"/>
      <c r="WVT244" s="49"/>
      <c r="WVU244" s="99"/>
      <c r="WVV244" s="98"/>
      <c r="WVW244" s="49"/>
      <c r="WVX244" s="405"/>
      <c r="WVY244" s="405"/>
      <c r="WVZ244" s="277"/>
      <c r="WWA244" s="277"/>
      <c r="WWB244" s="277"/>
      <c r="WWC244" s="277"/>
      <c r="WWD244" s="277"/>
      <c r="WWE244" s="277"/>
      <c r="WWF244" s="277"/>
      <c r="WWG244" s="277"/>
      <c r="WWH244" s="402"/>
      <c r="WWI244" s="404"/>
      <c r="WWJ244" s="49"/>
      <c r="WWK244" s="49"/>
      <c r="WWL244" s="49"/>
      <c r="WWM244" s="99"/>
      <c r="WWN244" s="98"/>
      <c r="WWO244" s="49"/>
      <c r="WWP244" s="405"/>
      <c r="WWQ244" s="405"/>
      <c r="WWR244" s="277"/>
      <c r="WWS244" s="277"/>
      <c r="WWT244" s="277"/>
      <c r="WWU244" s="277"/>
      <c r="WWV244" s="277"/>
      <c r="WWW244" s="277"/>
      <c r="WWX244" s="277"/>
      <c r="WWY244" s="277"/>
      <c r="WWZ244" s="402"/>
      <c r="WXA244" s="404"/>
      <c r="WXB244" s="49"/>
      <c r="WXC244" s="49"/>
      <c r="WXD244" s="49"/>
      <c r="WXE244" s="99"/>
      <c r="WXF244" s="98"/>
      <c r="WXG244" s="49"/>
      <c r="WXH244" s="405"/>
      <c r="WXI244" s="405"/>
      <c r="WXJ244" s="277"/>
      <c r="WXK244" s="277"/>
      <c r="WXL244" s="277"/>
      <c r="WXM244" s="277"/>
      <c r="WXN244" s="277"/>
      <c r="WXO244" s="277"/>
      <c r="WXP244" s="277"/>
      <c r="WXQ244" s="277"/>
      <c r="WXR244" s="402"/>
      <c r="WXS244" s="404"/>
      <c r="WXT244" s="49"/>
      <c r="WXU244" s="49"/>
      <c r="WXV244" s="49"/>
      <c r="WXW244" s="99"/>
      <c r="WXX244" s="98"/>
      <c r="WXY244" s="49"/>
      <c r="WXZ244" s="405"/>
      <c r="WYA244" s="405"/>
      <c r="WYB244" s="277"/>
      <c r="WYC244" s="277"/>
      <c r="WYD244" s="277"/>
      <c r="WYE244" s="277"/>
      <c r="WYF244" s="277"/>
      <c r="WYG244" s="277"/>
      <c r="WYH244" s="277"/>
      <c r="WYI244" s="277"/>
      <c r="WYJ244" s="402"/>
      <c r="WYK244" s="404"/>
      <c r="WYL244" s="49"/>
      <c r="WYM244" s="49"/>
      <c r="WYN244" s="49"/>
      <c r="WYO244" s="99"/>
      <c r="WYP244" s="98"/>
      <c r="WYQ244" s="49"/>
      <c r="WYR244" s="405"/>
      <c r="WYS244" s="405"/>
      <c r="WYT244" s="277"/>
      <c r="WYU244" s="277"/>
      <c r="WYV244" s="277"/>
      <c r="WYW244" s="277"/>
      <c r="WYX244" s="277"/>
      <c r="WYY244" s="277"/>
      <c r="WYZ244" s="277"/>
      <c r="WZA244" s="277"/>
      <c r="WZB244" s="402"/>
      <c r="WZC244" s="404"/>
      <c r="WZD244" s="49"/>
      <c r="WZE244" s="49"/>
      <c r="WZF244" s="49"/>
      <c r="WZG244" s="99"/>
      <c r="WZH244" s="98"/>
      <c r="WZI244" s="49"/>
      <c r="WZJ244" s="405"/>
      <c r="WZK244" s="405"/>
      <c r="WZL244" s="277"/>
      <c r="WZM244" s="277"/>
      <c r="WZN244" s="277"/>
      <c r="WZO244" s="277"/>
      <c r="WZP244" s="277"/>
      <c r="WZQ244" s="277"/>
      <c r="WZR244" s="277"/>
      <c r="WZS244" s="277"/>
      <c r="WZT244" s="402"/>
      <c r="WZU244" s="404"/>
      <c r="WZV244" s="49"/>
      <c r="WZW244" s="49"/>
      <c r="WZX244" s="49"/>
      <c r="WZY244" s="99"/>
      <c r="WZZ244" s="98"/>
      <c r="XAA244" s="49"/>
      <c r="XAB244" s="405"/>
      <c r="XAC244" s="405"/>
      <c r="XAD244" s="277"/>
      <c r="XAE244" s="277"/>
      <c r="XAF244" s="277"/>
      <c r="XAG244" s="277"/>
      <c r="XAH244" s="277"/>
      <c r="XAI244" s="277"/>
      <c r="XAJ244" s="277"/>
      <c r="XAK244" s="277"/>
      <c r="XAL244" s="402"/>
      <c r="XAM244" s="404"/>
      <c r="XAN244" s="49"/>
      <c r="XAO244" s="49"/>
      <c r="XAP244" s="49"/>
      <c r="XAQ244" s="99"/>
      <c r="XAR244" s="98"/>
      <c r="XAS244" s="49"/>
      <c r="XAT244" s="405"/>
      <c r="XAU244" s="405"/>
      <c r="XAV244" s="277"/>
      <c r="XAW244" s="277"/>
      <c r="XAX244" s="277"/>
      <c r="XAY244" s="277"/>
      <c r="XAZ244" s="277"/>
      <c r="XBA244" s="277"/>
      <c r="XBB244" s="277"/>
      <c r="XBC244" s="277"/>
      <c r="XBD244" s="402"/>
      <c r="XBE244" s="404"/>
      <c r="XBF244" s="49"/>
      <c r="XBG244" s="49"/>
      <c r="XBH244" s="49"/>
      <c r="XBI244" s="99"/>
      <c r="XBJ244" s="98"/>
      <c r="XBK244" s="49"/>
      <c r="XBL244" s="405"/>
      <c r="XBM244" s="405"/>
      <c r="XBN244" s="277"/>
      <c r="XBO244" s="277"/>
      <c r="XBP244" s="277"/>
      <c r="XBQ244" s="277"/>
      <c r="XBR244" s="277"/>
      <c r="XBS244" s="277"/>
      <c r="XBT244" s="277"/>
      <c r="XBU244" s="277"/>
      <c r="XBV244" s="402"/>
      <c r="XBW244" s="404"/>
      <c r="XBX244" s="49"/>
      <c r="XBY244" s="49"/>
      <c r="XBZ244" s="49"/>
      <c r="XCA244" s="99"/>
      <c r="XCB244" s="98"/>
      <c r="XCC244" s="49"/>
      <c r="XCD244" s="405"/>
      <c r="XCE244" s="405"/>
      <c r="XCF244" s="277"/>
      <c r="XCG244" s="277"/>
      <c r="XCH244" s="277"/>
      <c r="XCI244" s="277"/>
      <c r="XCJ244" s="277"/>
      <c r="XCK244" s="277"/>
      <c r="XCL244" s="277"/>
      <c r="XCM244" s="277"/>
      <c r="XCN244" s="402"/>
      <c r="XCO244" s="404"/>
      <c r="XCP244" s="49"/>
      <c r="XCQ244" s="49"/>
      <c r="XCR244" s="49"/>
      <c r="XCS244" s="99"/>
      <c r="XCT244" s="98"/>
      <c r="XCU244" s="49"/>
      <c r="XCV244" s="405"/>
      <c r="XCW244" s="405"/>
      <c r="XCX244" s="277"/>
      <c r="XCY244" s="277"/>
      <c r="XCZ244" s="277"/>
      <c r="XDA244" s="277"/>
      <c r="XDB244" s="277"/>
      <c r="XDC244" s="277"/>
      <c r="XDD244" s="277"/>
      <c r="XDE244" s="277"/>
      <c r="XDF244" s="402"/>
      <c r="XDG244" s="404"/>
      <c r="XDH244" s="49"/>
      <c r="XDI244" s="49"/>
      <c r="XDJ244" s="49"/>
    </row>
    <row r="245" spans="1:16338" s="407" customFormat="1" x14ac:dyDescent="0.2">
      <c r="A245" s="234"/>
      <c r="B245" s="208"/>
      <c r="C245" s="208"/>
      <c r="D245" s="208">
        <v>703</v>
      </c>
      <c r="E245" s="462"/>
      <c r="F245" s="450" t="s">
        <v>973</v>
      </c>
      <c r="G245" s="202"/>
      <c r="H245" s="207"/>
      <c r="I245" s="207"/>
      <c r="J245" s="572">
        <v>15</v>
      </c>
      <c r="K245" s="207"/>
      <c r="L245" s="417">
        <v>21</v>
      </c>
      <c r="M245" s="549" t="s">
        <v>1360</v>
      </c>
      <c r="N245" s="320"/>
      <c r="O245" s="522"/>
      <c r="P245" s="522"/>
      <c r="Q245" s="522"/>
      <c r="R245" s="485"/>
      <c r="S245" s="277"/>
      <c r="T245" s="277"/>
      <c r="U245" s="277"/>
      <c r="V245" s="277"/>
      <c r="W245" s="277"/>
      <c r="X245" s="277"/>
      <c r="Y245" s="277"/>
      <c r="Z245" s="402"/>
      <c r="AA245" s="404"/>
      <c r="AB245" s="49"/>
      <c r="AC245" s="49"/>
      <c r="AD245" s="49"/>
      <c r="AE245" s="99"/>
      <c r="AF245" s="98"/>
      <c r="AG245" s="49"/>
      <c r="AH245" s="405"/>
      <c r="AI245" s="405"/>
      <c r="AJ245" s="277"/>
      <c r="AK245" s="277"/>
      <c r="AL245" s="277"/>
      <c r="AM245" s="277"/>
      <c r="AN245" s="277"/>
      <c r="AO245" s="277"/>
      <c r="AP245" s="277"/>
      <c r="AQ245" s="277"/>
      <c r="AR245" s="402"/>
      <c r="AS245" s="404"/>
      <c r="AT245" s="49"/>
      <c r="AU245" s="49"/>
      <c r="AV245" s="49"/>
      <c r="AW245" s="99"/>
      <c r="AX245" s="98"/>
      <c r="AY245" s="49"/>
      <c r="AZ245" s="405"/>
      <c r="BA245" s="405"/>
      <c r="BB245" s="277"/>
      <c r="BC245" s="277"/>
      <c r="BD245" s="277"/>
      <c r="BE245" s="277"/>
      <c r="BF245" s="277"/>
      <c r="BG245" s="277"/>
      <c r="BH245" s="277"/>
      <c r="BI245" s="277"/>
      <c r="BJ245" s="402"/>
      <c r="BK245" s="404"/>
      <c r="BL245" s="49"/>
      <c r="BM245" s="49"/>
      <c r="BN245" s="49"/>
      <c r="BO245" s="99"/>
      <c r="BP245" s="98"/>
      <c r="BQ245" s="49"/>
      <c r="BR245" s="405"/>
      <c r="BS245" s="405"/>
      <c r="BT245" s="277"/>
      <c r="BU245" s="277"/>
      <c r="BV245" s="277"/>
      <c r="BW245" s="277"/>
      <c r="BX245" s="277"/>
      <c r="BY245" s="277"/>
      <c r="BZ245" s="277"/>
      <c r="CA245" s="277"/>
      <c r="CB245" s="402"/>
      <c r="CC245" s="404"/>
      <c r="CD245" s="49"/>
      <c r="CE245" s="49"/>
      <c r="CF245" s="49"/>
      <c r="CG245" s="99"/>
      <c r="CH245" s="98"/>
      <c r="CI245" s="49"/>
      <c r="CJ245" s="405"/>
      <c r="CK245" s="405"/>
      <c r="CL245" s="277"/>
      <c r="CM245" s="277"/>
      <c r="CN245" s="277"/>
      <c r="CO245" s="277"/>
      <c r="CP245" s="277"/>
      <c r="CQ245" s="277"/>
      <c r="CR245" s="277"/>
      <c r="CS245" s="277"/>
      <c r="CT245" s="402"/>
      <c r="CU245" s="404"/>
      <c r="CV245" s="49"/>
      <c r="CW245" s="49"/>
      <c r="CX245" s="49"/>
      <c r="CY245" s="99"/>
      <c r="CZ245" s="98"/>
      <c r="DA245" s="49"/>
      <c r="DB245" s="405"/>
      <c r="DC245" s="405"/>
      <c r="DD245" s="277"/>
      <c r="DE245" s="277"/>
      <c r="DF245" s="277"/>
      <c r="DG245" s="277"/>
      <c r="DH245" s="277"/>
      <c r="DI245" s="277"/>
      <c r="DJ245" s="277"/>
      <c r="DK245" s="277"/>
      <c r="DL245" s="402"/>
      <c r="DM245" s="404"/>
      <c r="DN245" s="49"/>
      <c r="DO245" s="49"/>
      <c r="DP245" s="49"/>
      <c r="DQ245" s="99"/>
      <c r="DR245" s="98"/>
      <c r="DS245" s="49"/>
      <c r="DT245" s="405"/>
      <c r="DU245" s="405"/>
      <c r="DV245" s="277"/>
      <c r="DW245" s="277"/>
      <c r="DX245" s="277"/>
      <c r="DY245" s="277"/>
      <c r="DZ245" s="277"/>
      <c r="EA245" s="277"/>
      <c r="EB245" s="277"/>
      <c r="EC245" s="277"/>
      <c r="ED245" s="402"/>
      <c r="EE245" s="404"/>
      <c r="EF245" s="49"/>
      <c r="EG245" s="49"/>
      <c r="EH245" s="49"/>
      <c r="EI245" s="99"/>
      <c r="EJ245" s="98"/>
      <c r="EK245" s="49"/>
      <c r="EL245" s="405"/>
      <c r="EM245" s="405"/>
      <c r="EN245" s="277"/>
      <c r="EO245" s="277"/>
      <c r="EP245" s="277"/>
      <c r="EQ245" s="277"/>
      <c r="ER245" s="277"/>
      <c r="ES245" s="277"/>
      <c r="ET245" s="277"/>
      <c r="EU245" s="277"/>
      <c r="EV245" s="402"/>
      <c r="EW245" s="404"/>
      <c r="EX245" s="49"/>
      <c r="EY245" s="49"/>
      <c r="EZ245" s="49"/>
      <c r="FA245" s="99"/>
      <c r="FB245" s="98"/>
      <c r="FC245" s="49"/>
      <c r="FD245" s="405"/>
      <c r="FE245" s="405"/>
      <c r="FF245" s="277"/>
      <c r="FG245" s="277"/>
      <c r="FH245" s="277"/>
      <c r="FI245" s="277"/>
      <c r="FJ245" s="277"/>
      <c r="FK245" s="277"/>
      <c r="FL245" s="277"/>
      <c r="FM245" s="277"/>
      <c r="FN245" s="402"/>
      <c r="FO245" s="404"/>
      <c r="FP245" s="49"/>
      <c r="FQ245" s="49"/>
      <c r="FR245" s="49"/>
      <c r="FS245" s="99"/>
      <c r="FT245" s="98"/>
      <c r="FU245" s="49"/>
      <c r="FV245" s="405"/>
      <c r="FW245" s="405"/>
      <c r="FX245" s="277"/>
      <c r="FY245" s="277"/>
      <c r="FZ245" s="277"/>
      <c r="GA245" s="277"/>
      <c r="GB245" s="277"/>
      <c r="GC245" s="277"/>
      <c r="GD245" s="277"/>
      <c r="GE245" s="277"/>
      <c r="GF245" s="402"/>
      <c r="GG245" s="404"/>
      <c r="GH245" s="49"/>
      <c r="GI245" s="49"/>
      <c r="GJ245" s="49"/>
      <c r="GK245" s="99"/>
      <c r="GL245" s="98"/>
      <c r="GM245" s="49"/>
      <c r="GN245" s="405"/>
      <c r="GO245" s="405"/>
      <c r="GP245" s="277"/>
      <c r="GQ245" s="277"/>
      <c r="GR245" s="277"/>
      <c r="GS245" s="277"/>
      <c r="GT245" s="277"/>
      <c r="GU245" s="277"/>
      <c r="GV245" s="277"/>
      <c r="GW245" s="277"/>
      <c r="GX245" s="402"/>
      <c r="GY245" s="404"/>
      <c r="GZ245" s="49"/>
      <c r="HA245" s="49"/>
      <c r="HB245" s="49"/>
      <c r="HC245" s="99"/>
      <c r="HD245" s="98"/>
      <c r="HE245" s="49"/>
      <c r="HF245" s="405"/>
      <c r="HG245" s="405"/>
      <c r="HH245" s="277"/>
      <c r="HI245" s="277"/>
      <c r="HJ245" s="277"/>
      <c r="HK245" s="277"/>
      <c r="HL245" s="277"/>
      <c r="HM245" s="277"/>
      <c r="HN245" s="277"/>
      <c r="HO245" s="277"/>
      <c r="HP245" s="402"/>
      <c r="HQ245" s="404"/>
      <c r="HR245" s="49"/>
      <c r="HS245" s="49"/>
      <c r="HT245" s="49"/>
      <c r="HU245" s="99"/>
      <c r="HV245" s="98"/>
      <c r="HW245" s="49"/>
      <c r="HX245" s="405"/>
      <c r="HY245" s="405"/>
      <c r="HZ245" s="277"/>
      <c r="IA245" s="277"/>
      <c r="IB245" s="277"/>
      <c r="IC245" s="277"/>
      <c r="ID245" s="277"/>
      <c r="IE245" s="277"/>
      <c r="IF245" s="277"/>
      <c r="IG245" s="277"/>
      <c r="IH245" s="402"/>
      <c r="II245" s="404"/>
      <c r="IJ245" s="49"/>
      <c r="IK245" s="49"/>
      <c r="IL245" s="49"/>
      <c r="IM245" s="99"/>
      <c r="IN245" s="98"/>
      <c r="IO245" s="49"/>
      <c r="IP245" s="405"/>
      <c r="IQ245" s="405"/>
      <c r="IR245" s="277"/>
      <c r="IS245" s="277"/>
      <c r="IT245" s="277"/>
      <c r="IU245" s="277"/>
      <c r="IV245" s="277"/>
      <c r="IW245" s="277"/>
      <c r="IX245" s="277"/>
      <c r="IY245" s="277"/>
      <c r="IZ245" s="402"/>
      <c r="JA245" s="404"/>
      <c r="JB245" s="49"/>
      <c r="JC245" s="49"/>
      <c r="JD245" s="49"/>
      <c r="JE245" s="99"/>
      <c r="JF245" s="98"/>
      <c r="JG245" s="49"/>
      <c r="JH245" s="405"/>
      <c r="JI245" s="405"/>
      <c r="JJ245" s="277"/>
      <c r="JK245" s="277"/>
      <c r="JL245" s="277"/>
      <c r="JM245" s="277"/>
      <c r="JN245" s="277"/>
      <c r="JO245" s="277"/>
      <c r="JP245" s="277"/>
      <c r="JQ245" s="277"/>
      <c r="JR245" s="402"/>
      <c r="JS245" s="404"/>
      <c r="JT245" s="49"/>
      <c r="JU245" s="49"/>
      <c r="JV245" s="49"/>
      <c r="JW245" s="99"/>
      <c r="JX245" s="98"/>
      <c r="JY245" s="49"/>
      <c r="JZ245" s="405"/>
      <c r="KA245" s="405"/>
      <c r="KB245" s="277"/>
      <c r="KC245" s="277"/>
      <c r="KD245" s="277"/>
      <c r="KE245" s="277"/>
      <c r="KF245" s="277"/>
      <c r="KG245" s="277"/>
      <c r="KH245" s="277"/>
      <c r="KI245" s="277"/>
      <c r="KJ245" s="402"/>
      <c r="KK245" s="404"/>
      <c r="KL245" s="49"/>
      <c r="KM245" s="49"/>
      <c r="KN245" s="49"/>
      <c r="KO245" s="99"/>
      <c r="KP245" s="98"/>
      <c r="KQ245" s="49"/>
      <c r="KR245" s="405"/>
      <c r="KS245" s="405"/>
      <c r="KT245" s="277"/>
      <c r="KU245" s="277"/>
      <c r="KV245" s="277"/>
      <c r="KW245" s="277"/>
      <c r="KX245" s="277"/>
      <c r="KY245" s="277"/>
      <c r="KZ245" s="277"/>
      <c r="LA245" s="277"/>
      <c r="LB245" s="402"/>
      <c r="LC245" s="404"/>
      <c r="LD245" s="49"/>
      <c r="LE245" s="49"/>
      <c r="LF245" s="49"/>
      <c r="LG245" s="99"/>
      <c r="LH245" s="98"/>
      <c r="LI245" s="49"/>
      <c r="LJ245" s="405"/>
      <c r="LK245" s="405"/>
      <c r="LL245" s="277"/>
      <c r="LM245" s="277"/>
      <c r="LN245" s="277"/>
      <c r="LO245" s="277"/>
      <c r="LP245" s="277"/>
      <c r="LQ245" s="277"/>
      <c r="LR245" s="277"/>
      <c r="LS245" s="277"/>
      <c r="LT245" s="402"/>
      <c r="LU245" s="404"/>
      <c r="LV245" s="49"/>
      <c r="LW245" s="49"/>
      <c r="LX245" s="49"/>
      <c r="LY245" s="99"/>
      <c r="LZ245" s="98"/>
      <c r="MA245" s="49"/>
      <c r="MB245" s="405"/>
      <c r="MC245" s="405"/>
      <c r="MD245" s="277"/>
      <c r="ME245" s="277"/>
      <c r="MF245" s="277"/>
      <c r="MG245" s="277"/>
      <c r="MH245" s="277"/>
      <c r="MI245" s="277"/>
      <c r="MJ245" s="277"/>
      <c r="MK245" s="277"/>
      <c r="ML245" s="402"/>
      <c r="MM245" s="404"/>
      <c r="MN245" s="49"/>
      <c r="MO245" s="49"/>
      <c r="MP245" s="49"/>
      <c r="MQ245" s="99"/>
      <c r="MR245" s="98"/>
      <c r="MS245" s="49"/>
      <c r="MT245" s="405"/>
      <c r="MU245" s="405"/>
      <c r="MV245" s="277"/>
      <c r="MW245" s="277"/>
      <c r="MX245" s="277"/>
      <c r="MY245" s="277"/>
      <c r="MZ245" s="277"/>
      <c r="NA245" s="277"/>
      <c r="NB245" s="277"/>
      <c r="NC245" s="277"/>
      <c r="ND245" s="402"/>
      <c r="NE245" s="404"/>
      <c r="NF245" s="49"/>
      <c r="NG245" s="49"/>
      <c r="NH245" s="49"/>
      <c r="NI245" s="99"/>
      <c r="NJ245" s="98"/>
      <c r="NK245" s="49"/>
      <c r="NL245" s="405"/>
      <c r="NM245" s="405"/>
      <c r="NN245" s="277"/>
      <c r="NO245" s="277"/>
      <c r="NP245" s="277"/>
      <c r="NQ245" s="277"/>
      <c r="NR245" s="277"/>
      <c r="NS245" s="277"/>
      <c r="NT245" s="277"/>
      <c r="NU245" s="277"/>
      <c r="NV245" s="402"/>
      <c r="NW245" s="404"/>
      <c r="NX245" s="49"/>
      <c r="NY245" s="49"/>
      <c r="NZ245" s="49"/>
      <c r="OA245" s="99"/>
      <c r="OB245" s="98"/>
      <c r="OC245" s="49"/>
      <c r="OD245" s="405"/>
      <c r="OE245" s="405"/>
      <c r="OF245" s="277"/>
      <c r="OG245" s="277"/>
      <c r="OH245" s="277"/>
      <c r="OI245" s="277"/>
      <c r="OJ245" s="277"/>
      <c r="OK245" s="277"/>
      <c r="OL245" s="277"/>
      <c r="OM245" s="277"/>
      <c r="ON245" s="402"/>
      <c r="OO245" s="404"/>
      <c r="OP245" s="49"/>
      <c r="OQ245" s="49"/>
      <c r="OR245" s="49"/>
      <c r="OS245" s="99"/>
      <c r="OT245" s="98"/>
      <c r="OU245" s="49"/>
      <c r="OV245" s="405"/>
      <c r="OW245" s="405"/>
      <c r="OX245" s="277"/>
      <c r="OY245" s="277"/>
      <c r="OZ245" s="277"/>
      <c r="PA245" s="277"/>
      <c r="PB245" s="277"/>
      <c r="PC245" s="277"/>
      <c r="PD245" s="277"/>
      <c r="PE245" s="277"/>
      <c r="PF245" s="402"/>
      <c r="PG245" s="404"/>
      <c r="PH245" s="49"/>
      <c r="PI245" s="49"/>
      <c r="PJ245" s="49"/>
      <c r="PK245" s="99"/>
      <c r="PL245" s="98"/>
      <c r="PM245" s="49"/>
      <c r="PN245" s="405"/>
      <c r="PO245" s="405"/>
      <c r="PP245" s="277"/>
      <c r="PQ245" s="277"/>
      <c r="PR245" s="277"/>
      <c r="PS245" s="277"/>
      <c r="PT245" s="277"/>
      <c r="PU245" s="277"/>
      <c r="PV245" s="277"/>
      <c r="PW245" s="277"/>
      <c r="PX245" s="402"/>
      <c r="PY245" s="404"/>
      <c r="PZ245" s="49"/>
      <c r="QA245" s="49"/>
      <c r="QB245" s="49"/>
      <c r="QC245" s="99"/>
      <c r="QD245" s="98"/>
      <c r="QE245" s="49"/>
      <c r="QF245" s="405"/>
      <c r="QG245" s="405"/>
      <c r="QH245" s="277"/>
      <c r="QI245" s="277"/>
      <c r="QJ245" s="277"/>
      <c r="QK245" s="277"/>
      <c r="QL245" s="277"/>
      <c r="QM245" s="277"/>
      <c r="QN245" s="277"/>
      <c r="QO245" s="277"/>
      <c r="QP245" s="402"/>
      <c r="QQ245" s="404"/>
      <c r="QR245" s="49"/>
      <c r="QS245" s="49"/>
      <c r="QT245" s="49"/>
      <c r="QU245" s="99"/>
      <c r="QV245" s="98"/>
      <c r="QW245" s="49"/>
      <c r="QX245" s="405"/>
      <c r="QY245" s="405"/>
      <c r="QZ245" s="277"/>
      <c r="RA245" s="277"/>
      <c r="RB245" s="277"/>
      <c r="RC245" s="277"/>
      <c r="RD245" s="277"/>
      <c r="RE245" s="277"/>
      <c r="RF245" s="277"/>
      <c r="RG245" s="277"/>
      <c r="RH245" s="402"/>
      <c r="RI245" s="404"/>
      <c r="RJ245" s="49"/>
      <c r="RK245" s="49"/>
      <c r="RL245" s="49"/>
      <c r="RM245" s="99"/>
      <c r="RN245" s="98"/>
      <c r="RO245" s="49"/>
      <c r="RP245" s="405"/>
      <c r="RQ245" s="405"/>
      <c r="RR245" s="277"/>
      <c r="RS245" s="277"/>
      <c r="RT245" s="277"/>
      <c r="RU245" s="277"/>
      <c r="RV245" s="277"/>
      <c r="RW245" s="277"/>
      <c r="RX245" s="277"/>
      <c r="RY245" s="277"/>
      <c r="RZ245" s="402"/>
      <c r="SA245" s="404"/>
      <c r="SB245" s="49"/>
      <c r="SC245" s="49"/>
      <c r="SD245" s="49"/>
      <c r="SE245" s="99"/>
      <c r="SF245" s="98"/>
      <c r="SG245" s="49"/>
      <c r="SH245" s="405"/>
      <c r="SI245" s="405"/>
      <c r="SJ245" s="277"/>
      <c r="SK245" s="277"/>
      <c r="SL245" s="277"/>
      <c r="SM245" s="277"/>
      <c r="SN245" s="277"/>
      <c r="SO245" s="277"/>
      <c r="SP245" s="277"/>
      <c r="SQ245" s="277"/>
      <c r="SR245" s="402"/>
      <c r="SS245" s="404"/>
      <c r="ST245" s="49"/>
      <c r="SU245" s="49"/>
      <c r="SV245" s="49"/>
      <c r="SW245" s="99"/>
      <c r="SX245" s="98"/>
      <c r="SY245" s="49"/>
      <c r="SZ245" s="405"/>
      <c r="TA245" s="405"/>
      <c r="TB245" s="277"/>
      <c r="TC245" s="277"/>
      <c r="TD245" s="277"/>
      <c r="TE245" s="277"/>
      <c r="TF245" s="277"/>
      <c r="TG245" s="277"/>
      <c r="TH245" s="277"/>
      <c r="TI245" s="277"/>
      <c r="TJ245" s="402"/>
      <c r="TK245" s="404"/>
      <c r="TL245" s="49"/>
      <c r="TM245" s="49"/>
      <c r="TN245" s="49"/>
      <c r="TO245" s="99"/>
      <c r="TP245" s="98"/>
      <c r="TQ245" s="49"/>
      <c r="TR245" s="405"/>
      <c r="TS245" s="405"/>
      <c r="TT245" s="277"/>
      <c r="TU245" s="277"/>
      <c r="TV245" s="277"/>
      <c r="TW245" s="277"/>
      <c r="TX245" s="277"/>
      <c r="TY245" s="277"/>
      <c r="TZ245" s="277"/>
      <c r="UA245" s="277"/>
      <c r="UB245" s="402"/>
      <c r="UC245" s="404"/>
      <c r="UD245" s="49"/>
      <c r="UE245" s="49"/>
      <c r="UF245" s="49"/>
      <c r="UG245" s="99"/>
      <c r="UH245" s="98"/>
      <c r="UI245" s="49"/>
      <c r="UJ245" s="405"/>
      <c r="UK245" s="405"/>
      <c r="UL245" s="277"/>
      <c r="UM245" s="277"/>
      <c r="UN245" s="277"/>
      <c r="UO245" s="277"/>
      <c r="UP245" s="277"/>
      <c r="UQ245" s="277"/>
      <c r="UR245" s="277"/>
      <c r="US245" s="277"/>
      <c r="UT245" s="402"/>
      <c r="UU245" s="404"/>
      <c r="UV245" s="49"/>
      <c r="UW245" s="49"/>
      <c r="UX245" s="49"/>
      <c r="UY245" s="99"/>
      <c r="UZ245" s="98"/>
      <c r="VA245" s="49"/>
      <c r="VB245" s="405"/>
      <c r="VC245" s="405"/>
      <c r="VD245" s="277"/>
      <c r="VE245" s="277"/>
      <c r="VF245" s="277"/>
      <c r="VG245" s="277"/>
      <c r="VH245" s="277"/>
      <c r="VI245" s="277"/>
      <c r="VJ245" s="277"/>
      <c r="VK245" s="277"/>
      <c r="VL245" s="402"/>
      <c r="VM245" s="404"/>
      <c r="VN245" s="49"/>
      <c r="VO245" s="49"/>
      <c r="VP245" s="49"/>
      <c r="VQ245" s="99"/>
      <c r="VR245" s="98"/>
      <c r="VS245" s="49"/>
      <c r="VT245" s="405"/>
      <c r="VU245" s="405"/>
      <c r="VV245" s="277"/>
      <c r="VW245" s="277"/>
      <c r="VX245" s="277"/>
      <c r="VY245" s="277"/>
      <c r="VZ245" s="277"/>
      <c r="WA245" s="277"/>
      <c r="WB245" s="277"/>
      <c r="WC245" s="277"/>
      <c r="WD245" s="402"/>
      <c r="WE245" s="404"/>
      <c r="WF245" s="49"/>
      <c r="WG245" s="49"/>
      <c r="WH245" s="49"/>
      <c r="WI245" s="99"/>
      <c r="WJ245" s="98"/>
      <c r="WK245" s="49"/>
      <c r="WL245" s="405"/>
      <c r="WM245" s="405"/>
      <c r="WN245" s="277"/>
      <c r="WO245" s="277"/>
      <c r="WP245" s="277"/>
      <c r="WQ245" s="277"/>
      <c r="WR245" s="277"/>
      <c r="WS245" s="277"/>
      <c r="WT245" s="277"/>
      <c r="WU245" s="277"/>
      <c r="WV245" s="402"/>
      <c r="WW245" s="404"/>
      <c r="WX245" s="49"/>
      <c r="WY245" s="49"/>
      <c r="WZ245" s="49"/>
      <c r="XA245" s="99"/>
      <c r="XB245" s="98"/>
      <c r="XC245" s="49"/>
      <c r="XD245" s="405"/>
      <c r="XE245" s="405"/>
      <c r="XF245" s="277"/>
      <c r="XG245" s="277"/>
      <c r="XH245" s="277"/>
      <c r="XI245" s="277"/>
      <c r="XJ245" s="277"/>
      <c r="XK245" s="277"/>
      <c r="XL245" s="277"/>
      <c r="XM245" s="277"/>
      <c r="XN245" s="402"/>
      <c r="XO245" s="404"/>
      <c r="XP245" s="49"/>
      <c r="XQ245" s="49"/>
      <c r="XR245" s="49"/>
      <c r="XS245" s="99"/>
      <c r="XT245" s="98"/>
      <c r="XU245" s="49"/>
      <c r="XV245" s="405"/>
      <c r="XW245" s="405"/>
      <c r="XX245" s="277"/>
      <c r="XY245" s="277"/>
      <c r="XZ245" s="277"/>
      <c r="YA245" s="277"/>
      <c r="YB245" s="277"/>
      <c r="YC245" s="277"/>
      <c r="YD245" s="277"/>
      <c r="YE245" s="277"/>
      <c r="YF245" s="402"/>
      <c r="YG245" s="404"/>
      <c r="YH245" s="49"/>
      <c r="YI245" s="49"/>
      <c r="YJ245" s="49"/>
      <c r="YK245" s="99"/>
      <c r="YL245" s="98"/>
      <c r="YM245" s="49"/>
      <c r="YN245" s="405"/>
      <c r="YO245" s="405"/>
      <c r="YP245" s="277"/>
      <c r="YQ245" s="277"/>
      <c r="YR245" s="277"/>
      <c r="YS245" s="277"/>
      <c r="YT245" s="277"/>
      <c r="YU245" s="277"/>
      <c r="YV245" s="277"/>
      <c r="YW245" s="277"/>
      <c r="YX245" s="402"/>
      <c r="YY245" s="404"/>
      <c r="YZ245" s="49"/>
      <c r="ZA245" s="49"/>
      <c r="ZB245" s="49"/>
      <c r="ZC245" s="99"/>
      <c r="ZD245" s="98"/>
      <c r="ZE245" s="49"/>
      <c r="ZF245" s="405"/>
      <c r="ZG245" s="405"/>
      <c r="ZH245" s="277"/>
      <c r="ZI245" s="277"/>
      <c r="ZJ245" s="277"/>
      <c r="ZK245" s="277"/>
      <c r="ZL245" s="277"/>
      <c r="ZM245" s="277"/>
      <c r="ZN245" s="277"/>
      <c r="ZO245" s="277"/>
      <c r="ZP245" s="402"/>
      <c r="ZQ245" s="404"/>
      <c r="ZR245" s="49"/>
      <c r="ZS245" s="49"/>
      <c r="ZT245" s="49"/>
      <c r="ZU245" s="99"/>
      <c r="ZV245" s="98"/>
      <c r="ZW245" s="49"/>
      <c r="ZX245" s="405"/>
      <c r="ZY245" s="405"/>
      <c r="ZZ245" s="277"/>
      <c r="AAA245" s="277"/>
      <c r="AAB245" s="277"/>
      <c r="AAC245" s="277"/>
      <c r="AAD245" s="277"/>
      <c r="AAE245" s="277"/>
      <c r="AAF245" s="277"/>
      <c r="AAG245" s="277"/>
      <c r="AAH245" s="402"/>
      <c r="AAI245" s="404"/>
      <c r="AAJ245" s="49"/>
      <c r="AAK245" s="49"/>
      <c r="AAL245" s="49"/>
      <c r="AAM245" s="99"/>
      <c r="AAN245" s="98"/>
      <c r="AAO245" s="49"/>
      <c r="AAP245" s="405"/>
      <c r="AAQ245" s="405"/>
      <c r="AAR245" s="277"/>
      <c r="AAS245" s="277"/>
      <c r="AAT245" s="277"/>
      <c r="AAU245" s="277"/>
      <c r="AAV245" s="277"/>
      <c r="AAW245" s="277"/>
      <c r="AAX245" s="277"/>
      <c r="AAY245" s="277"/>
      <c r="AAZ245" s="402"/>
      <c r="ABA245" s="404"/>
      <c r="ABB245" s="49"/>
      <c r="ABC245" s="49"/>
      <c r="ABD245" s="49"/>
      <c r="ABE245" s="99"/>
      <c r="ABF245" s="98"/>
      <c r="ABG245" s="49"/>
      <c r="ABH245" s="405"/>
      <c r="ABI245" s="405"/>
      <c r="ABJ245" s="277"/>
      <c r="ABK245" s="277"/>
      <c r="ABL245" s="277"/>
      <c r="ABM245" s="277"/>
      <c r="ABN245" s="277"/>
      <c r="ABO245" s="277"/>
      <c r="ABP245" s="277"/>
      <c r="ABQ245" s="277"/>
      <c r="ABR245" s="402"/>
      <c r="ABS245" s="404"/>
      <c r="ABT245" s="49"/>
      <c r="ABU245" s="49"/>
      <c r="ABV245" s="49"/>
      <c r="ABW245" s="99"/>
      <c r="ABX245" s="98"/>
      <c r="ABY245" s="49"/>
      <c r="ABZ245" s="405"/>
      <c r="ACA245" s="405"/>
      <c r="ACB245" s="277"/>
      <c r="ACC245" s="277"/>
      <c r="ACD245" s="277"/>
      <c r="ACE245" s="277"/>
      <c r="ACF245" s="277"/>
      <c r="ACG245" s="277"/>
      <c r="ACH245" s="277"/>
      <c r="ACI245" s="277"/>
      <c r="ACJ245" s="402"/>
      <c r="ACK245" s="404"/>
      <c r="ACL245" s="49"/>
      <c r="ACM245" s="49"/>
      <c r="ACN245" s="49"/>
      <c r="ACO245" s="99"/>
      <c r="ACP245" s="98"/>
      <c r="ACQ245" s="49"/>
      <c r="ACR245" s="405"/>
      <c r="ACS245" s="405"/>
      <c r="ACT245" s="277"/>
      <c r="ACU245" s="277"/>
      <c r="ACV245" s="277"/>
      <c r="ACW245" s="277"/>
      <c r="ACX245" s="277"/>
      <c r="ACY245" s="277"/>
      <c r="ACZ245" s="277"/>
      <c r="ADA245" s="277"/>
      <c r="ADB245" s="402"/>
      <c r="ADC245" s="404"/>
      <c r="ADD245" s="49"/>
      <c r="ADE245" s="49"/>
      <c r="ADF245" s="49"/>
      <c r="ADG245" s="99"/>
      <c r="ADH245" s="98"/>
      <c r="ADI245" s="49"/>
      <c r="ADJ245" s="405"/>
      <c r="ADK245" s="405"/>
      <c r="ADL245" s="277"/>
      <c r="ADM245" s="277"/>
      <c r="ADN245" s="277"/>
      <c r="ADO245" s="277"/>
      <c r="ADP245" s="277"/>
      <c r="ADQ245" s="277"/>
      <c r="ADR245" s="277"/>
      <c r="ADS245" s="277"/>
      <c r="ADT245" s="402"/>
      <c r="ADU245" s="404"/>
      <c r="ADV245" s="49"/>
      <c r="ADW245" s="49"/>
      <c r="ADX245" s="49"/>
      <c r="ADY245" s="99"/>
      <c r="ADZ245" s="98"/>
      <c r="AEA245" s="49"/>
      <c r="AEB245" s="405"/>
      <c r="AEC245" s="405"/>
      <c r="AED245" s="277"/>
      <c r="AEE245" s="277"/>
      <c r="AEF245" s="277"/>
      <c r="AEG245" s="277"/>
      <c r="AEH245" s="277"/>
      <c r="AEI245" s="277"/>
      <c r="AEJ245" s="277"/>
      <c r="AEK245" s="277"/>
      <c r="AEL245" s="402"/>
      <c r="AEM245" s="404"/>
      <c r="AEN245" s="49"/>
      <c r="AEO245" s="49"/>
      <c r="AEP245" s="49"/>
      <c r="AEQ245" s="99"/>
      <c r="AER245" s="98"/>
      <c r="AES245" s="49"/>
      <c r="AET245" s="405"/>
      <c r="AEU245" s="405"/>
      <c r="AEV245" s="277"/>
      <c r="AEW245" s="277"/>
      <c r="AEX245" s="277"/>
      <c r="AEY245" s="277"/>
      <c r="AEZ245" s="277"/>
      <c r="AFA245" s="277"/>
      <c r="AFB245" s="277"/>
      <c r="AFC245" s="277"/>
      <c r="AFD245" s="402"/>
      <c r="AFE245" s="404"/>
      <c r="AFF245" s="49"/>
      <c r="AFG245" s="49"/>
      <c r="AFH245" s="49"/>
      <c r="AFI245" s="99"/>
      <c r="AFJ245" s="98"/>
      <c r="AFK245" s="49"/>
      <c r="AFL245" s="405"/>
      <c r="AFM245" s="405"/>
      <c r="AFN245" s="277"/>
      <c r="AFO245" s="277"/>
      <c r="AFP245" s="277"/>
      <c r="AFQ245" s="277"/>
      <c r="AFR245" s="277"/>
      <c r="AFS245" s="277"/>
      <c r="AFT245" s="277"/>
      <c r="AFU245" s="277"/>
      <c r="AFV245" s="402"/>
      <c r="AFW245" s="404"/>
      <c r="AFX245" s="49"/>
      <c r="AFY245" s="49"/>
      <c r="AFZ245" s="49"/>
      <c r="AGA245" s="99"/>
      <c r="AGB245" s="98"/>
      <c r="AGC245" s="49"/>
      <c r="AGD245" s="405"/>
      <c r="AGE245" s="405"/>
      <c r="AGF245" s="277"/>
      <c r="AGG245" s="277"/>
      <c r="AGH245" s="277"/>
      <c r="AGI245" s="277"/>
      <c r="AGJ245" s="277"/>
      <c r="AGK245" s="277"/>
      <c r="AGL245" s="277"/>
      <c r="AGM245" s="277"/>
      <c r="AGN245" s="402"/>
      <c r="AGO245" s="404"/>
      <c r="AGP245" s="49"/>
      <c r="AGQ245" s="49"/>
      <c r="AGR245" s="49"/>
      <c r="AGS245" s="99"/>
      <c r="AGT245" s="98"/>
      <c r="AGU245" s="49"/>
      <c r="AGV245" s="405"/>
      <c r="AGW245" s="405"/>
      <c r="AGX245" s="277"/>
      <c r="AGY245" s="277"/>
      <c r="AGZ245" s="277"/>
      <c r="AHA245" s="277"/>
      <c r="AHB245" s="277"/>
      <c r="AHC245" s="277"/>
      <c r="AHD245" s="277"/>
      <c r="AHE245" s="277"/>
      <c r="AHF245" s="402"/>
      <c r="AHG245" s="404"/>
      <c r="AHH245" s="49"/>
      <c r="AHI245" s="49"/>
      <c r="AHJ245" s="49"/>
      <c r="AHK245" s="99"/>
      <c r="AHL245" s="98"/>
      <c r="AHM245" s="49"/>
      <c r="AHN245" s="405"/>
      <c r="AHO245" s="405"/>
      <c r="AHP245" s="277"/>
      <c r="AHQ245" s="277"/>
      <c r="AHR245" s="277"/>
      <c r="AHS245" s="277"/>
      <c r="AHT245" s="277"/>
      <c r="AHU245" s="277"/>
      <c r="AHV245" s="277"/>
      <c r="AHW245" s="277"/>
      <c r="AHX245" s="402"/>
      <c r="AHY245" s="404"/>
      <c r="AHZ245" s="49"/>
      <c r="AIA245" s="49"/>
      <c r="AIB245" s="49"/>
      <c r="AIC245" s="99"/>
      <c r="AID245" s="98"/>
      <c r="AIE245" s="49"/>
      <c r="AIF245" s="405"/>
      <c r="AIG245" s="405"/>
      <c r="AIH245" s="277"/>
      <c r="AII245" s="277"/>
      <c r="AIJ245" s="277"/>
      <c r="AIK245" s="277"/>
      <c r="AIL245" s="277"/>
      <c r="AIM245" s="277"/>
      <c r="AIN245" s="277"/>
      <c r="AIO245" s="277"/>
      <c r="AIP245" s="402"/>
      <c r="AIQ245" s="404"/>
      <c r="AIR245" s="49"/>
      <c r="AIS245" s="49"/>
      <c r="AIT245" s="49"/>
      <c r="AIU245" s="99"/>
      <c r="AIV245" s="98"/>
      <c r="AIW245" s="49"/>
      <c r="AIX245" s="405"/>
      <c r="AIY245" s="405"/>
      <c r="AIZ245" s="277"/>
      <c r="AJA245" s="277"/>
      <c r="AJB245" s="277"/>
      <c r="AJC245" s="277"/>
      <c r="AJD245" s="277"/>
      <c r="AJE245" s="277"/>
      <c r="AJF245" s="277"/>
      <c r="AJG245" s="277"/>
      <c r="AJH245" s="402"/>
      <c r="AJI245" s="404"/>
      <c r="AJJ245" s="49"/>
      <c r="AJK245" s="49"/>
      <c r="AJL245" s="49"/>
      <c r="AJM245" s="99"/>
      <c r="AJN245" s="98"/>
      <c r="AJO245" s="49"/>
      <c r="AJP245" s="405"/>
      <c r="AJQ245" s="405"/>
      <c r="AJR245" s="277"/>
      <c r="AJS245" s="277"/>
      <c r="AJT245" s="277"/>
      <c r="AJU245" s="277"/>
      <c r="AJV245" s="277"/>
      <c r="AJW245" s="277"/>
      <c r="AJX245" s="277"/>
      <c r="AJY245" s="277"/>
      <c r="AJZ245" s="402"/>
      <c r="AKA245" s="404"/>
      <c r="AKB245" s="49"/>
      <c r="AKC245" s="49"/>
      <c r="AKD245" s="49"/>
      <c r="AKE245" s="99"/>
      <c r="AKF245" s="98"/>
      <c r="AKG245" s="49"/>
      <c r="AKH245" s="405"/>
      <c r="AKI245" s="405"/>
      <c r="AKJ245" s="277"/>
      <c r="AKK245" s="277"/>
      <c r="AKL245" s="277"/>
      <c r="AKM245" s="277"/>
      <c r="AKN245" s="277"/>
      <c r="AKO245" s="277"/>
      <c r="AKP245" s="277"/>
      <c r="AKQ245" s="277"/>
      <c r="AKR245" s="402"/>
      <c r="AKS245" s="404"/>
      <c r="AKT245" s="49"/>
      <c r="AKU245" s="49"/>
      <c r="AKV245" s="49"/>
      <c r="AKW245" s="99"/>
      <c r="AKX245" s="98"/>
      <c r="AKY245" s="49"/>
      <c r="AKZ245" s="405"/>
      <c r="ALA245" s="405"/>
      <c r="ALB245" s="277"/>
      <c r="ALC245" s="277"/>
      <c r="ALD245" s="277"/>
      <c r="ALE245" s="277"/>
      <c r="ALF245" s="277"/>
      <c r="ALG245" s="277"/>
      <c r="ALH245" s="277"/>
      <c r="ALI245" s="277"/>
      <c r="ALJ245" s="402"/>
      <c r="ALK245" s="404"/>
      <c r="ALL245" s="49"/>
      <c r="ALM245" s="49"/>
      <c r="ALN245" s="49"/>
      <c r="ALO245" s="99"/>
      <c r="ALP245" s="98"/>
      <c r="ALQ245" s="49"/>
      <c r="ALR245" s="405"/>
      <c r="ALS245" s="405"/>
      <c r="ALT245" s="277"/>
      <c r="ALU245" s="277"/>
      <c r="ALV245" s="277"/>
      <c r="ALW245" s="277"/>
      <c r="ALX245" s="277"/>
      <c r="ALY245" s="277"/>
      <c r="ALZ245" s="277"/>
      <c r="AMA245" s="277"/>
      <c r="AMB245" s="402"/>
      <c r="AMC245" s="404"/>
      <c r="AMD245" s="49"/>
      <c r="AME245" s="49"/>
      <c r="AMF245" s="49"/>
      <c r="AMG245" s="99"/>
      <c r="AMH245" s="98"/>
      <c r="AMI245" s="49"/>
      <c r="AMJ245" s="405"/>
      <c r="AMK245" s="405"/>
      <c r="AML245" s="277"/>
      <c r="AMM245" s="277"/>
      <c r="AMN245" s="277"/>
      <c r="AMO245" s="277"/>
      <c r="AMP245" s="277"/>
      <c r="AMQ245" s="277"/>
      <c r="AMR245" s="277"/>
      <c r="AMS245" s="277"/>
      <c r="AMT245" s="402"/>
      <c r="AMU245" s="404"/>
      <c r="AMV245" s="49"/>
      <c r="AMW245" s="49"/>
      <c r="AMX245" s="49"/>
      <c r="AMY245" s="99"/>
      <c r="AMZ245" s="98"/>
      <c r="ANA245" s="49"/>
      <c r="ANB245" s="405"/>
      <c r="ANC245" s="405"/>
      <c r="AND245" s="277"/>
      <c r="ANE245" s="277"/>
      <c r="ANF245" s="277"/>
      <c r="ANG245" s="277"/>
      <c r="ANH245" s="277"/>
      <c r="ANI245" s="277"/>
      <c r="ANJ245" s="277"/>
      <c r="ANK245" s="277"/>
      <c r="ANL245" s="402"/>
      <c r="ANM245" s="404"/>
      <c r="ANN245" s="49"/>
      <c r="ANO245" s="49"/>
      <c r="ANP245" s="49"/>
      <c r="ANQ245" s="99"/>
      <c r="ANR245" s="98"/>
      <c r="ANS245" s="49"/>
      <c r="ANT245" s="405"/>
      <c r="ANU245" s="405"/>
      <c r="ANV245" s="277"/>
      <c r="ANW245" s="277"/>
      <c r="ANX245" s="277"/>
      <c r="ANY245" s="277"/>
      <c r="ANZ245" s="277"/>
      <c r="AOA245" s="277"/>
      <c r="AOB245" s="277"/>
      <c r="AOC245" s="277"/>
      <c r="AOD245" s="402"/>
      <c r="AOE245" s="404"/>
      <c r="AOF245" s="49"/>
      <c r="AOG245" s="49"/>
      <c r="AOH245" s="49"/>
      <c r="AOI245" s="99"/>
      <c r="AOJ245" s="98"/>
      <c r="AOK245" s="49"/>
      <c r="AOL245" s="405"/>
      <c r="AOM245" s="405"/>
      <c r="AON245" s="277"/>
      <c r="AOO245" s="277"/>
      <c r="AOP245" s="277"/>
      <c r="AOQ245" s="277"/>
      <c r="AOR245" s="277"/>
      <c r="AOS245" s="277"/>
      <c r="AOT245" s="277"/>
      <c r="AOU245" s="277"/>
      <c r="AOV245" s="402"/>
      <c r="AOW245" s="404"/>
      <c r="AOX245" s="49"/>
      <c r="AOY245" s="49"/>
      <c r="AOZ245" s="49"/>
      <c r="APA245" s="99"/>
      <c r="APB245" s="98"/>
      <c r="APC245" s="49"/>
      <c r="APD245" s="405"/>
      <c r="APE245" s="405"/>
      <c r="APF245" s="277"/>
      <c r="APG245" s="277"/>
      <c r="APH245" s="277"/>
      <c r="API245" s="277"/>
      <c r="APJ245" s="277"/>
      <c r="APK245" s="277"/>
      <c r="APL245" s="277"/>
      <c r="APM245" s="277"/>
      <c r="APN245" s="402"/>
      <c r="APO245" s="404"/>
      <c r="APP245" s="49"/>
      <c r="APQ245" s="49"/>
      <c r="APR245" s="49"/>
      <c r="APS245" s="99"/>
      <c r="APT245" s="98"/>
      <c r="APU245" s="49"/>
      <c r="APV245" s="405"/>
      <c r="APW245" s="405"/>
      <c r="APX245" s="277"/>
      <c r="APY245" s="277"/>
      <c r="APZ245" s="277"/>
      <c r="AQA245" s="277"/>
      <c r="AQB245" s="277"/>
      <c r="AQC245" s="277"/>
      <c r="AQD245" s="277"/>
      <c r="AQE245" s="277"/>
      <c r="AQF245" s="402"/>
      <c r="AQG245" s="404"/>
      <c r="AQH245" s="49"/>
      <c r="AQI245" s="49"/>
      <c r="AQJ245" s="49"/>
      <c r="AQK245" s="99"/>
      <c r="AQL245" s="98"/>
      <c r="AQM245" s="49"/>
      <c r="AQN245" s="405"/>
      <c r="AQO245" s="405"/>
      <c r="AQP245" s="277"/>
      <c r="AQQ245" s="277"/>
      <c r="AQR245" s="277"/>
      <c r="AQS245" s="277"/>
      <c r="AQT245" s="277"/>
      <c r="AQU245" s="277"/>
      <c r="AQV245" s="277"/>
      <c r="AQW245" s="277"/>
      <c r="AQX245" s="402"/>
      <c r="AQY245" s="404"/>
      <c r="AQZ245" s="49"/>
      <c r="ARA245" s="49"/>
      <c r="ARB245" s="49"/>
      <c r="ARC245" s="99"/>
      <c r="ARD245" s="98"/>
      <c r="ARE245" s="49"/>
      <c r="ARF245" s="405"/>
      <c r="ARG245" s="405"/>
      <c r="ARH245" s="277"/>
      <c r="ARI245" s="277"/>
      <c r="ARJ245" s="277"/>
      <c r="ARK245" s="277"/>
      <c r="ARL245" s="277"/>
      <c r="ARM245" s="277"/>
      <c r="ARN245" s="277"/>
      <c r="ARO245" s="277"/>
      <c r="ARP245" s="402"/>
      <c r="ARQ245" s="404"/>
      <c r="ARR245" s="49"/>
      <c r="ARS245" s="49"/>
      <c r="ART245" s="49"/>
      <c r="ARU245" s="99"/>
      <c r="ARV245" s="98"/>
      <c r="ARW245" s="49"/>
      <c r="ARX245" s="405"/>
      <c r="ARY245" s="405"/>
      <c r="ARZ245" s="277"/>
      <c r="ASA245" s="277"/>
      <c r="ASB245" s="277"/>
      <c r="ASC245" s="277"/>
      <c r="ASD245" s="277"/>
      <c r="ASE245" s="277"/>
      <c r="ASF245" s="277"/>
      <c r="ASG245" s="277"/>
      <c r="ASH245" s="402"/>
      <c r="ASI245" s="404"/>
      <c r="ASJ245" s="49"/>
      <c r="ASK245" s="49"/>
      <c r="ASL245" s="49"/>
      <c r="ASM245" s="99"/>
      <c r="ASN245" s="98"/>
      <c r="ASO245" s="49"/>
      <c r="ASP245" s="405"/>
      <c r="ASQ245" s="405"/>
      <c r="ASR245" s="277"/>
      <c r="ASS245" s="277"/>
      <c r="AST245" s="277"/>
      <c r="ASU245" s="277"/>
      <c r="ASV245" s="277"/>
      <c r="ASW245" s="277"/>
      <c r="ASX245" s="277"/>
      <c r="ASY245" s="277"/>
      <c r="ASZ245" s="402"/>
      <c r="ATA245" s="404"/>
      <c r="ATB245" s="49"/>
      <c r="ATC245" s="49"/>
      <c r="ATD245" s="49"/>
      <c r="ATE245" s="99"/>
      <c r="ATF245" s="98"/>
      <c r="ATG245" s="49"/>
      <c r="ATH245" s="405"/>
      <c r="ATI245" s="405"/>
      <c r="ATJ245" s="277"/>
      <c r="ATK245" s="277"/>
      <c r="ATL245" s="277"/>
      <c r="ATM245" s="277"/>
      <c r="ATN245" s="277"/>
      <c r="ATO245" s="277"/>
      <c r="ATP245" s="277"/>
      <c r="ATQ245" s="277"/>
      <c r="ATR245" s="402"/>
      <c r="ATS245" s="404"/>
      <c r="ATT245" s="49"/>
      <c r="ATU245" s="49"/>
      <c r="ATV245" s="49"/>
      <c r="ATW245" s="99"/>
      <c r="ATX245" s="98"/>
      <c r="ATY245" s="49"/>
      <c r="ATZ245" s="405"/>
      <c r="AUA245" s="405"/>
      <c r="AUB245" s="277"/>
      <c r="AUC245" s="277"/>
      <c r="AUD245" s="277"/>
      <c r="AUE245" s="277"/>
      <c r="AUF245" s="277"/>
      <c r="AUG245" s="277"/>
      <c r="AUH245" s="277"/>
      <c r="AUI245" s="277"/>
      <c r="AUJ245" s="402"/>
      <c r="AUK245" s="404"/>
      <c r="AUL245" s="49"/>
      <c r="AUM245" s="49"/>
      <c r="AUN245" s="49"/>
      <c r="AUO245" s="99"/>
      <c r="AUP245" s="98"/>
      <c r="AUQ245" s="49"/>
      <c r="AUR245" s="405"/>
      <c r="AUS245" s="405"/>
      <c r="AUT245" s="277"/>
      <c r="AUU245" s="277"/>
      <c r="AUV245" s="277"/>
      <c r="AUW245" s="277"/>
      <c r="AUX245" s="277"/>
      <c r="AUY245" s="277"/>
      <c r="AUZ245" s="277"/>
      <c r="AVA245" s="277"/>
      <c r="AVB245" s="402"/>
      <c r="AVC245" s="404"/>
      <c r="AVD245" s="49"/>
      <c r="AVE245" s="49"/>
      <c r="AVF245" s="49"/>
      <c r="AVG245" s="99"/>
      <c r="AVH245" s="98"/>
      <c r="AVI245" s="49"/>
      <c r="AVJ245" s="405"/>
      <c r="AVK245" s="405"/>
      <c r="AVL245" s="277"/>
      <c r="AVM245" s="277"/>
      <c r="AVN245" s="277"/>
      <c r="AVO245" s="277"/>
      <c r="AVP245" s="277"/>
      <c r="AVQ245" s="277"/>
      <c r="AVR245" s="277"/>
      <c r="AVS245" s="277"/>
      <c r="AVT245" s="402"/>
      <c r="AVU245" s="404"/>
      <c r="AVV245" s="49"/>
      <c r="AVW245" s="49"/>
      <c r="AVX245" s="49"/>
      <c r="AVY245" s="99"/>
      <c r="AVZ245" s="98"/>
      <c r="AWA245" s="49"/>
      <c r="AWB245" s="405"/>
      <c r="AWC245" s="405"/>
      <c r="AWD245" s="277"/>
      <c r="AWE245" s="277"/>
      <c r="AWF245" s="277"/>
      <c r="AWG245" s="277"/>
      <c r="AWH245" s="277"/>
      <c r="AWI245" s="277"/>
      <c r="AWJ245" s="277"/>
      <c r="AWK245" s="277"/>
      <c r="AWL245" s="402"/>
      <c r="AWM245" s="404"/>
      <c r="AWN245" s="49"/>
      <c r="AWO245" s="49"/>
      <c r="AWP245" s="49"/>
      <c r="AWQ245" s="99"/>
      <c r="AWR245" s="98"/>
      <c r="AWS245" s="49"/>
      <c r="AWT245" s="405"/>
      <c r="AWU245" s="405"/>
      <c r="AWV245" s="277"/>
      <c r="AWW245" s="277"/>
      <c r="AWX245" s="277"/>
      <c r="AWY245" s="277"/>
      <c r="AWZ245" s="277"/>
      <c r="AXA245" s="277"/>
      <c r="AXB245" s="277"/>
      <c r="AXC245" s="277"/>
      <c r="AXD245" s="402"/>
      <c r="AXE245" s="404"/>
      <c r="AXF245" s="49"/>
      <c r="AXG245" s="49"/>
      <c r="AXH245" s="49"/>
      <c r="AXI245" s="99"/>
      <c r="AXJ245" s="98"/>
      <c r="AXK245" s="49"/>
      <c r="AXL245" s="405"/>
      <c r="AXM245" s="405"/>
      <c r="AXN245" s="277"/>
      <c r="AXO245" s="277"/>
      <c r="AXP245" s="277"/>
      <c r="AXQ245" s="277"/>
      <c r="AXR245" s="277"/>
      <c r="AXS245" s="277"/>
      <c r="AXT245" s="277"/>
      <c r="AXU245" s="277"/>
      <c r="AXV245" s="402"/>
      <c r="AXW245" s="404"/>
      <c r="AXX245" s="49"/>
      <c r="AXY245" s="49"/>
      <c r="AXZ245" s="49"/>
      <c r="AYA245" s="99"/>
      <c r="AYB245" s="98"/>
      <c r="AYC245" s="49"/>
      <c r="AYD245" s="405"/>
      <c r="AYE245" s="405"/>
      <c r="AYF245" s="277"/>
      <c r="AYG245" s="277"/>
      <c r="AYH245" s="277"/>
      <c r="AYI245" s="277"/>
      <c r="AYJ245" s="277"/>
      <c r="AYK245" s="277"/>
      <c r="AYL245" s="277"/>
      <c r="AYM245" s="277"/>
      <c r="AYN245" s="402"/>
      <c r="AYO245" s="404"/>
      <c r="AYP245" s="49"/>
      <c r="AYQ245" s="49"/>
      <c r="AYR245" s="49"/>
      <c r="AYS245" s="99"/>
      <c r="AYT245" s="98"/>
      <c r="AYU245" s="49"/>
      <c r="AYV245" s="405"/>
      <c r="AYW245" s="405"/>
      <c r="AYX245" s="277"/>
      <c r="AYY245" s="277"/>
      <c r="AYZ245" s="277"/>
      <c r="AZA245" s="277"/>
      <c r="AZB245" s="277"/>
      <c r="AZC245" s="277"/>
      <c r="AZD245" s="277"/>
      <c r="AZE245" s="277"/>
      <c r="AZF245" s="402"/>
      <c r="AZG245" s="404"/>
      <c r="AZH245" s="49"/>
      <c r="AZI245" s="49"/>
      <c r="AZJ245" s="49"/>
      <c r="AZK245" s="99"/>
      <c r="AZL245" s="98"/>
      <c r="AZM245" s="49"/>
      <c r="AZN245" s="405"/>
      <c r="AZO245" s="405"/>
      <c r="AZP245" s="277"/>
      <c r="AZQ245" s="277"/>
      <c r="AZR245" s="277"/>
      <c r="AZS245" s="277"/>
      <c r="AZT245" s="277"/>
      <c r="AZU245" s="277"/>
      <c r="AZV245" s="277"/>
      <c r="AZW245" s="277"/>
      <c r="AZX245" s="402"/>
      <c r="AZY245" s="404"/>
      <c r="AZZ245" s="49"/>
      <c r="BAA245" s="49"/>
      <c r="BAB245" s="49"/>
      <c r="BAC245" s="99"/>
      <c r="BAD245" s="98"/>
      <c r="BAE245" s="49"/>
      <c r="BAF245" s="405"/>
      <c r="BAG245" s="405"/>
      <c r="BAH245" s="277"/>
      <c r="BAI245" s="277"/>
      <c r="BAJ245" s="277"/>
      <c r="BAK245" s="277"/>
      <c r="BAL245" s="277"/>
      <c r="BAM245" s="277"/>
      <c r="BAN245" s="277"/>
      <c r="BAO245" s="277"/>
      <c r="BAP245" s="402"/>
      <c r="BAQ245" s="404"/>
      <c r="BAR245" s="49"/>
      <c r="BAS245" s="49"/>
      <c r="BAT245" s="49"/>
      <c r="BAU245" s="99"/>
      <c r="BAV245" s="98"/>
      <c r="BAW245" s="49"/>
      <c r="BAX245" s="405"/>
      <c r="BAY245" s="405"/>
      <c r="BAZ245" s="277"/>
      <c r="BBA245" s="277"/>
      <c r="BBB245" s="277"/>
      <c r="BBC245" s="277"/>
      <c r="BBD245" s="277"/>
      <c r="BBE245" s="277"/>
      <c r="BBF245" s="277"/>
      <c r="BBG245" s="277"/>
      <c r="BBH245" s="402"/>
      <c r="BBI245" s="404"/>
      <c r="BBJ245" s="49"/>
      <c r="BBK245" s="49"/>
      <c r="BBL245" s="49"/>
      <c r="BBM245" s="99"/>
      <c r="BBN245" s="98"/>
      <c r="BBO245" s="49"/>
      <c r="BBP245" s="405"/>
      <c r="BBQ245" s="405"/>
      <c r="BBR245" s="277"/>
      <c r="BBS245" s="277"/>
      <c r="BBT245" s="277"/>
      <c r="BBU245" s="277"/>
      <c r="BBV245" s="277"/>
      <c r="BBW245" s="277"/>
      <c r="BBX245" s="277"/>
      <c r="BBY245" s="277"/>
      <c r="BBZ245" s="402"/>
      <c r="BCA245" s="404"/>
      <c r="BCB245" s="49"/>
      <c r="BCC245" s="49"/>
      <c r="BCD245" s="49"/>
      <c r="BCE245" s="99"/>
      <c r="BCF245" s="98"/>
      <c r="BCG245" s="49"/>
      <c r="BCH245" s="405"/>
      <c r="BCI245" s="405"/>
      <c r="BCJ245" s="277"/>
      <c r="BCK245" s="277"/>
      <c r="BCL245" s="277"/>
      <c r="BCM245" s="277"/>
      <c r="BCN245" s="277"/>
      <c r="BCO245" s="277"/>
      <c r="BCP245" s="277"/>
      <c r="BCQ245" s="277"/>
      <c r="BCR245" s="402"/>
      <c r="BCS245" s="404"/>
      <c r="BCT245" s="49"/>
      <c r="BCU245" s="49"/>
      <c r="BCV245" s="49"/>
      <c r="BCW245" s="99"/>
      <c r="BCX245" s="98"/>
      <c r="BCY245" s="49"/>
      <c r="BCZ245" s="405"/>
      <c r="BDA245" s="405"/>
      <c r="BDB245" s="277"/>
      <c r="BDC245" s="277"/>
      <c r="BDD245" s="277"/>
      <c r="BDE245" s="277"/>
      <c r="BDF245" s="277"/>
      <c r="BDG245" s="277"/>
      <c r="BDH245" s="277"/>
      <c r="BDI245" s="277"/>
      <c r="BDJ245" s="402"/>
      <c r="BDK245" s="404"/>
      <c r="BDL245" s="49"/>
      <c r="BDM245" s="49"/>
      <c r="BDN245" s="49"/>
      <c r="BDO245" s="99"/>
      <c r="BDP245" s="98"/>
      <c r="BDQ245" s="49"/>
      <c r="BDR245" s="405"/>
      <c r="BDS245" s="405"/>
      <c r="BDT245" s="277"/>
      <c r="BDU245" s="277"/>
      <c r="BDV245" s="277"/>
      <c r="BDW245" s="277"/>
      <c r="BDX245" s="277"/>
      <c r="BDY245" s="277"/>
      <c r="BDZ245" s="277"/>
      <c r="BEA245" s="277"/>
      <c r="BEB245" s="402"/>
      <c r="BEC245" s="404"/>
      <c r="BED245" s="49"/>
      <c r="BEE245" s="49"/>
      <c r="BEF245" s="49"/>
      <c r="BEG245" s="99"/>
      <c r="BEH245" s="98"/>
      <c r="BEI245" s="49"/>
      <c r="BEJ245" s="405"/>
      <c r="BEK245" s="405"/>
      <c r="BEL245" s="277"/>
      <c r="BEM245" s="277"/>
      <c r="BEN245" s="277"/>
      <c r="BEO245" s="277"/>
      <c r="BEP245" s="277"/>
      <c r="BEQ245" s="277"/>
      <c r="BER245" s="277"/>
      <c r="BES245" s="277"/>
      <c r="BET245" s="402"/>
      <c r="BEU245" s="404"/>
      <c r="BEV245" s="49"/>
      <c r="BEW245" s="49"/>
      <c r="BEX245" s="49"/>
      <c r="BEY245" s="99"/>
      <c r="BEZ245" s="98"/>
      <c r="BFA245" s="49"/>
      <c r="BFB245" s="405"/>
      <c r="BFC245" s="405"/>
      <c r="BFD245" s="277"/>
      <c r="BFE245" s="277"/>
      <c r="BFF245" s="277"/>
      <c r="BFG245" s="277"/>
      <c r="BFH245" s="277"/>
      <c r="BFI245" s="277"/>
      <c r="BFJ245" s="277"/>
      <c r="BFK245" s="277"/>
      <c r="BFL245" s="402"/>
      <c r="BFM245" s="404"/>
      <c r="BFN245" s="49"/>
      <c r="BFO245" s="49"/>
      <c r="BFP245" s="49"/>
      <c r="BFQ245" s="99"/>
      <c r="BFR245" s="98"/>
      <c r="BFS245" s="49"/>
      <c r="BFT245" s="405"/>
      <c r="BFU245" s="405"/>
      <c r="BFV245" s="277"/>
      <c r="BFW245" s="277"/>
      <c r="BFX245" s="277"/>
      <c r="BFY245" s="277"/>
      <c r="BFZ245" s="277"/>
      <c r="BGA245" s="277"/>
      <c r="BGB245" s="277"/>
      <c r="BGC245" s="277"/>
      <c r="BGD245" s="402"/>
      <c r="BGE245" s="404"/>
      <c r="BGF245" s="49"/>
      <c r="BGG245" s="49"/>
      <c r="BGH245" s="49"/>
      <c r="BGI245" s="99"/>
      <c r="BGJ245" s="98"/>
      <c r="BGK245" s="49"/>
      <c r="BGL245" s="405"/>
      <c r="BGM245" s="405"/>
      <c r="BGN245" s="277"/>
      <c r="BGO245" s="277"/>
      <c r="BGP245" s="277"/>
      <c r="BGQ245" s="277"/>
      <c r="BGR245" s="277"/>
      <c r="BGS245" s="277"/>
      <c r="BGT245" s="277"/>
      <c r="BGU245" s="277"/>
      <c r="BGV245" s="402"/>
      <c r="BGW245" s="404"/>
      <c r="BGX245" s="49"/>
      <c r="BGY245" s="49"/>
      <c r="BGZ245" s="49"/>
      <c r="BHA245" s="99"/>
      <c r="BHB245" s="98"/>
      <c r="BHC245" s="49"/>
      <c r="BHD245" s="405"/>
      <c r="BHE245" s="405"/>
      <c r="BHF245" s="277"/>
      <c r="BHG245" s="277"/>
      <c r="BHH245" s="277"/>
      <c r="BHI245" s="277"/>
      <c r="BHJ245" s="277"/>
      <c r="BHK245" s="277"/>
      <c r="BHL245" s="277"/>
      <c r="BHM245" s="277"/>
      <c r="BHN245" s="402"/>
      <c r="BHO245" s="404"/>
      <c r="BHP245" s="49"/>
      <c r="BHQ245" s="49"/>
      <c r="BHR245" s="49"/>
      <c r="BHS245" s="99"/>
      <c r="BHT245" s="98"/>
      <c r="BHU245" s="49"/>
      <c r="BHV245" s="405"/>
      <c r="BHW245" s="405"/>
      <c r="BHX245" s="277"/>
      <c r="BHY245" s="277"/>
      <c r="BHZ245" s="277"/>
      <c r="BIA245" s="277"/>
      <c r="BIB245" s="277"/>
      <c r="BIC245" s="277"/>
      <c r="BID245" s="277"/>
      <c r="BIE245" s="277"/>
      <c r="BIF245" s="402"/>
      <c r="BIG245" s="404"/>
      <c r="BIH245" s="49"/>
      <c r="BII245" s="49"/>
      <c r="BIJ245" s="49"/>
      <c r="BIK245" s="99"/>
      <c r="BIL245" s="98"/>
      <c r="BIM245" s="49"/>
      <c r="BIN245" s="405"/>
      <c r="BIO245" s="405"/>
      <c r="BIP245" s="277"/>
      <c r="BIQ245" s="277"/>
      <c r="BIR245" s="277"/>
      <c r="BIS245" s="277"/>
      <c r="BIT245" s="277"/>
      <c r="BIU245" s="277"/>
      <c r="BIV245" s="277"/>
      <c r="BIW245" s="277"/>
      <c r="BIX245" s="402"/>
      <c r="BIY245" s="404"/>
      <c r="BIZ245" s="49"/>
      <c r="BJA245" s="49"/>
      <c r="BJB245" s="49"/>
      <c r="BJC245" s="99"/>
      <c r="BJD245" s="98"/>
      <c r="BJE245" s="49"/>
      <c r="BJF245" s="405"/>
      <c r="BJG245" s="405"/>
      <c r="BJH245" s="277"/>
      <c r="BJI245" s="277"/>
      <c r="BJJ245" s="277"/>
      <c r="BJK245" s="277"/>
      <c r="BJL245" s="277"/>
      <c r="BJM245" s="277"/>
      <c r="BJN245" s="277"/>
      <c r="BJO245" s="277"/>
      <c r="BJP245" s="402"/>
      <c r="BJQ245" s="404"/>
      <c r="BJR245" s="49"/>
      <c r="BJS245" s="49"/>
      <c r="BJT245" s="49"/>
      <c r="BJU245" s="99"/>
      <c r="BJV245" s="98"/>
      <c r="BJW245" s="49"/>
      <c r="BJX245" s="405"/>
      <c r="BJY245" s="405"/>
      <c r="BJZ245" s="277"/>
      <c r="BKA245" s="277"/>
      <c r="BKB245" s="277"/>
      <c r="BKC245" s="277"/>
      <c r="BKD245" s="277"/>
      <c r="BKE245" s="277"/>
      <c r="BKF245" s="277"/>
      <c r="BKG245" s="277"/>
      <c r="BKH245" s="402"/>
      <c r="BKI245" s="404"/>
      <c r="BKJ245" s="49"/>
      <c r="BKK245" s="49"/>
      <c r="BKL245" s="49"/>
      <c r="BKM245" s="99"/>
      <c r="BKN245" s="98"/>
      <c r="BKO245" s="49"/>
      <c r="BKP245" s="405"/>
      <c r="BKQ245" s="405"/>
      <c r="BKR245" s="277"/>
      <c r="BKS245" s="277"/>
      <c r="BKT245" s="277"/>
      <c r="BKU245" s="277"/>
      <c r="BKV245" s="277"/>
      <c r="BKW245" s="277"/>
      <c r="BKX245" s="277"/>
      <c r="BKY245" s="277"/>
      <c r="BKZ245" s="402"/>
      <c r="BLA245" s="404"/>
      <c r="BLB245" s="49"/>
      <c r="BLC245" s="49"/>
      <c r="BLD245" s="49"/>
      <c r="BLE245" s="99"/>
      <c r="BLF245" s="98"/>
      <c r="BLG245" s="49"/>
      <c r="BLH245" s="405"/>
      <c r="BLI245" s="405"/>
      <c r="BLJ245" s="277"/>
      <c r="BLK245" s="277"/>
      <c r="BLL245" s="277"/>
      <c r="BLM245" s="277"/>
      <c r="BLN245" s="277"/>
      <c r="BLO245" s="277"/>
      <c r="BLP245" s="277"/>
      <c r="BLQ245" s="277"/>
      <c r="BLR245" s="402"/>
      <c r="BLS245" s="404"/>
      <c r="BLT245" s="49"/>
      <c r="BLU245" s="49"/>
      <c r="BLV245" s="49"/>
      <c r="BLW245" s="99"/>
      <c r="BLX245" s="98"/>
      <c r="BLY245" s="49"/>
      <c r="BLZ245" s="405"/>
      <c r="BMA245" s="405"/>
      <c r="BMB245" s="277"/>
      <c r="BMC245" s="277"/>
      <c r="BMD245" s="277"/>
      <c r="BME245" s="277"/>
      <c r="BMF245" s="277"/>
      <c r="BMG245" s="277"/>
      <c r="BMH245" s="277"/>
      <c r="BMI245" s="277"/>
      <c r="BMJ245" s="402"/>
      <c r="BMK245" s="404"/>
      <c r="BML245" s="49"/>
      <c r="BMM245" s="49"/>
      <c r="BMN245" s="49"/>
      <c r="BMO245" s="99"/>
      <c r="BMP245" s="98"/>
      <c r="BMQ245" s="49"/>
      <c r="BMR245" s="405"/>
      <c r="BMS245" s="405"/>
      <c r="BMT245" s="277"/>
      <c r="BMU245" s="277"/>
      <c r="BMV245" s="277"/>
      <c r="BMW245" s="277"/>
      <c r="BMX245" s="277"/>
      <c r="BMY245" s="277"/>
      <c r="BMZ245" s="277"/>
      <c r="BNA245" s="277"/>
      <c r="BNB245" s="402"/>
      <c r="BNC245" s="404"/>
      <c r="BND245" s="49"/>
      <c r="BNE245" s="49"/>
      <c r="BNF245" s="49"/>
      <c r="BNG245" s="99"/>
      <c r="BNH245" s="98"/>
      <c r="BNI245" s="49"/>
      <c r="BNJ245" s="405"/>
      <c r="BNK245" s="405"/>
      <c r="BNL245" s="277"/>
      <c r="BNM245" s="277"/>
      <c r="BNN245" s="277"/>
      <c r="BNO245" s="277"/>
      <c r="BNP245" s="277"/>
      <c r="BNQ245" s="277"/>
      <c r="BNR245" s="277"/>
      <c r="BNS245" s="277"/>
      <c r="BNT245" s="402"/>
      <c r="BNU245" s="404"/>
      <c r="BNV245" s="49"/>
      <c r="BNW245" s="49"/>
      <c r="BNX245" s="49"/>
      <c r="BNY245" s="99"/>
      <c r="BNZ245" s="98"/>
      <c r="BOA245" s="49"/>
      <c r="BOB245" s="405"/>
      <c r="BOC245" s="405"/>
      <c r="BOD245" s="277"/>
      <c r="BOE245" s="277"/>
      <c r="BOF245" s="277"/>
      <c r="BOG245" s="277"/>
      <c r="BOH245" s="277"/>
      <c r="BOI245" s="277"/>
      <c r="BOJ245" s="277"/>
      <c r="BOK245" s="277"/>
      <c r="BOL245" s="402"/>
      <c r="BOM245" s="404"/>
      <c r="BON245" s="49"/>
      <c r="BOO245" s="49"/>
      <c r="BOP245" s="49"/>
      <c r="BOQ245" s="99"/>
      <c r="BOR245" s="98"/>
      <c r="BOS245" s="49"/>
      <c r="BOT245" s="405"/>
      <c r="BOU245" s="405"/>
      <c r="BOV245" s="277"/>
      <c r="BOW245" s="277"/>
      <c r="BOX245" s="277"/>
      <c r="BOY245" s="277"/>
      <c r="BOZ245" s="277"/>
      <c r="BPA245" s="277"/>
      <c r="BPB245" s="277"/>
      <c r="BPC245" s="277"/>
      <c r="BPD245" s="402"/>
      <c r="BPE245" s="404"/>
      <c r="BPF245" s="49"/>
      <c r="BPG245" s="49"/>
      <c r="BPH245" s="49"/>
      <c r="BPI245" s="99"/>
      <c r="BPJ245" s="98"/>
      <c r="BPK245" s="49"/>
      <c r="BPL245" s="405"/>
      <c r="BPM245" s="405"/>
      <c r="BPN245" s="277"/>
      <c r="BPO245" s="277"/>
      <c r="BPP245" s="277"/>
      <c r="BPQ245" s="277"/>
      <c r="BPR245" s="277"/>
      <c r="BPS245" s="277"/>
      <c r="BPT245" s="277"/>
      <c r="BPU245" s="277"/>
      <c r="BPV245" s="402"/>
      <c r="BPW245" s="404"/>
      <c r="BPX245" s="49"/>
      <c r="BPY245" s="49"/>
      <c r="BPZ245" s="49"/>
      <c r="BQA245" s="99"/>
      <c r="BQB245" s="98"/>
      <c r="BQC245" s="49"/>
      <c r="BQD245" s="405"/>
      <c r="BQE245" s="405"/>
      <c r="BQF245" s="277"/>
      <c r="BQG245" s="277"/>
      <c r="BQH245" s="277"/>
      <c r="BQI245" s="277"/>
      <c r="BQJ245" s="277"/>
      <c r="BQK245" s="277"/>
      <c r="BQL245" s="277"/>
      <c r="BQM245" s="277"/>
      <c r="BQN245" s="402"/>
      <c r="BQO245" s="404"/>
      <c r="BQP245" s="49"/>
      <c r="BQQ245" s="49"/>
      <c r="BQR245" s="49"/>
      <c r="BQS245" s="99"/>
      <c r="BQT245" s="98"/>
      <c r="BQU245" s="49"/>
      <c r="BQV245" s="405"/>
      <c r="BQW245" s="405"/>
      <c r="BQX245" s="277"/>
      <c r="BQY245" s="277"/>
      <c r="BQZ245" s="277"/>
      <c r="BRA245" s="277"/>
      <c r="BRB245" s="277"/>
      <c r="BRC245" s="277"/>
      <c r="BRD245" s="277"/>
      <c r="BRE245" s="277"/>
      <c r="BRF245" s="402"/>
      <c r="BRG245" s="404"/>
      <c r="BRH245" s="49"/>
      <c r="BRI245" s="49"/>
      <c r="BRJ245" s="49"/>
      <c r="BRK245" s="99"/>
      <c r="BRL245" s="98"/>
      <c r="BRM245" s="49"/>
      <c r="BRN245" s="405"/>
      <c r="BRO245" s="405"/>
      <c r="BRP245" s="277"/>
      <c r="BRQ245" s="277"/>
      <c r="BRR245" s="277"/>
      <c r="BRS245" s="277"/>
      <c r="BRT245" s="277"/>
      <c r="BRU245" s="277"/>
      <c r="BRV245" s="277"/>
      <c r="BRW245" s="277"/>
      <c r="BRX245" s="402"/>
      <c r="BRY245" s="404"/>
      <c r="BRZ245" s="49"/>
      <c r="BSA245" s="49"/>
      <c r="BSB245" s="49"/>
      <c r="BSC245" s="99"/>
      <c r="BSD245" s="98"/>
      <c r="BSE245" s="49"/>
      <c r="BSF245" s="405"/>
      <c r="BSG245" s="405"/>
      <c r="BSH245" s="277"/>
      <c r="BSI245" s="277"/>
      <c r="BSJ245" s="277"/>
      <c r="BSK245" s="277"/>
      <c r="BSL245" s="277"/>
      <c r="BSM245" s="277"/>
      <c r="BSN245" s="277"/>
      <c r="BSO245" s="277"/>
      <c r="BSP245" s="402"/>
      <c r="BSQ245" s="404"/>
      <c r="BSR245" s="49"/>
      <c r="BSS245" s="49"/>
      <c r="BST245" s="49"/>
      <c r="BSU245" s="99"/>
      <c r="BSV245" s="98"/>
      <c r="BSW245" s="49"/>
      <c r="BSX245" s="405"/>
      <c r="BSY245" s="405"/>
      <c r="BSZ245" s="277"/>
      <c r="BTA245" s="277"/>
      <c r="BTB245" s="277"/>
      <c r="BTC245" s="277"/>
      <c r="BTD245" s="277"/>
      <c r="BTE245" s="277"/>
      <c r="BTF245" s="277"/>
      <c r="BTG245" s="277"/>
      <c r="BTH245" s="402"/>
      <c r="BTI245" s="404"/>
      <c r="BTJ245" s="49"/>
      <c r="BTK245" s="49"/>
      <c r="BTL245" s="49"/>
      <c r="BTM245" s="99"/>
      <c r="BTN245" s="98"/>
      <c r="BTO245" s="49"/>
      <c r="BTP245" s="405"/>
      <c r="BTQ245" s="405"/>
      <c r="BTR245" s="277"/>
      <c r="BTS245" s="277"/>
      <c r="BTT245" s="277"/>
      <c r="BTU245" s="277"/>
      <c r="BTV245" s="277"/>
      <c r="BTW245" s="277"/>
      <c r="BTX245" s="277"/>
      <c r="BTY245" s="277"/>
      <c r="BTZ245" s="402"/>
      <c r="BUA245" s="404"/>
      <c r="BUB245" s="49"/>
      <c r="BUC245" s="49"/>
      <c r="BUD245" s="49"/>
      <c r="BUE245" s="99"/>
      <c r="BUF245" s="98"/>
      <c r="BUG245" s="49"/>
      <c r="BUH245" s="405"/>
      <c r="BUI245" s="405"/>
      <c r="BUJ245" s="277"/>
      <c r="BUK245" s="277"/>
      <c r="BUL245" s="277"/>
      <c r="BUM245" s="277"/>
      <c r="BUN245" s="277"/>
      <c r="BUO245" s="277"/>
      <c r="BUP245" s="277"/>
      <c r="BUQ245" s="277"/>
      <c r="BUR245" s="402"/>
      <c r="BUS245" s="404"/>
      <c r="BUT245" s="49"/>
      <c r="BUU245" s="49"/>
      <c r="BUV245" s="49"/>
      <c r="BUW245" s="99"/>
      <c r="BUX245" s="98"/>
      <c r="BUY245" s="49"/>
      <c r="BUZ245" s="405"/>
      <c r="BVA245" s="405"/>
      <c r="BVB245" s="277"/>
      <c r="BVC245" s="277"/>
      <c r="BVD245" s="277"/>
      <c r="BVE245" s="277"/>
      <c r="BVF245" s="277"/>
      <c r="BVG245" s="277"/>
      <c r="BVH245" s="277"/>
      <c r="BVI245" s="277"/>
      <c r="BVJ245" s="402"/>
      <c r="BVK245" s="404"/>
      <c r="BVL245" s="49"/>
      <c r="BVM245" s="49"/>
      <c r="BVN245" s="49"/>
      <c r="BVO245" s="99"/>
      <c r="BVP245" s="98"/>
      <c r="BVQ245" s="49"/>
      <c r="BVR245" s="405"/>
      <c r="BVS245" s="405"/>
      <c r="BVT245" s="277"/>
      <c r="BVU245" s="277"/>
      <c r="BVV245" s="277"/>
      <c r="BVW245" s="277"/>
      <c r="BVX245" s="277"/>
      <c r="BVY245" s="277"/>
      <c r="BVZ245" s="277"/>
      <c r="BWA245" s="277"/>
      <c r="BWB245" s="402"/>
      <c r="BWC245" s="404"/>
      <c r="BWD245" s="49"/>
      <c r="BWE245" s="49"/>
      <c r="BWF245" s="49"/>
      <c r="BWG245" s="99"/>
      <c r="BWH245" s="98"/>
      <c r="BWI245" s="49"/>
      <c r="BWJ245" s="405"/>
      <c r="BWK245" s="405"/>
      <c r="BWL245" s="277"/>
      <c r="BWM245" s="277"/>
      <c r="BWN245" s="277"/>
      <c r="BWO245" s="277"/>
      <c r="BWP245" s="277"/>
      <c r="BWQ245" s="277"/>
      <c r="BWR245" s="277"/>
      <c r="BWS245" s="277"/>
      <c r="BWT245" s="402"/>
      <c r="BWU245" s="404"/>
      <c r="BWV245" s="49"/>
      <c r="BWW245" s="49"/>
      <c r="BWX245" s="49"/>
      <c r="BWY245" s="99"/>
      <c r="BWZ245" s="98"/>
      <c r="BXA245" s="49"/>
      <c r="BXB245" s="405"/>
      <c r="BXC245" s="405"/>
      <c r="BXD245" s="277"/>
      <c r="BXE245" s="277"/>
      <c r="BXF245" s="277"/>
      <c r="BXG245" s="277"/>
      <c r="BXH245" s="277"/>
      <c r="BXI245" s="277"/>
      <c r="BXJ245" s="277"/>
      <c r="BXK245" s="277"/>
      <c r="BXL245" s="402"/>
      <c r="BXM245" s="404"/>
      <c r="BXN245" s="49"/>
      <c r="BXO245" s="49"/>
      <c r="BXP245" s="49"/>
      <c r="BXQ245" s="99"/>
      <c r="BXR245" s="98"/>
      <c r="BXS245" s="49"/>
      <c r="BXT245" s="405"/>
      <c r="BXU245" s="405"/>
      <c r="BXV245" s="277"/>
      <c r="BXW245" s="277"/>
      <c r="BXX245" s="277"/>
      <c r="BXY245" s="277"/>
      <c r="BXZ245" s="277"/>
      <c r="BYA245" s="277"/>
      <c r="BYB245" s="277"/>
      <c r="BYC245" s="277"/>
      <c r="BYD245" s="402"/>
      <c r="BYE245" s="404"/>
      <c r="BYF245" s="49"/>
      <c r="BYG245" s="49"/>
      <c r="BYH245" s="49"/>
      <c r="BYI245" s="99"/>
      <c r="BYJ245" s="98"/>
      <c r="BYK245" s="49"/>
      <c r="BYL245" s="405"/>
      <c r="BYM245" s="405"/>
      <c r="BYN245" s="277"/>
      <c r="BYO245" s="277"/>
      <c r="BYP245" s="277"/>
      <c r="BYQ245" s="277"/>
      <c r="BYR245" s="277"/>
      <c r="BYS245" s="277"/>
      <c r="BYT245" s="277"/>
      <c r="BYU245" s="277"/>
      <c r="BYV245" s="402"/>
      <c r="BYW245" s="404"/>
      <c r="BYX245" s="49"/>
      <c r="BYY245" s="49"/>
      <c r="BYZ245" s="49"/>
      <c r="BZA245" s="99"/>
      <c r="BZB245" s="98"/>
      <c r="BZC245" s="49"/>
      <c r="BZD245" s="405"/>
      <c r="BZE245" s="405"/>
      <c r="BZF245" s="277"/>
      <c r="BZG245" s="277"/>
      <c r="BZH245" s="277"/>
      <c r="BZI245" s="277"/>
      <c r="BZJ245" s="277"/>
      <c r="BZK245" s="277"/>
      <c r="BZL245" s="277"/>
      <c r="BZM245" s="277"/>
      <c r="BZN245" s="402"/>
      <c r="BZO245" s="404"/>
      <c r="BZP245" s="49"/>
      <c r="BZQ245" s="49"/>
      <c r="BZR245" s="49"/>
      <c r="BZS245" s="99"/>
      <c r="BZT245" s="98"/>
      <c r="BZU245" s="49"/>
      <c r="BZV245" s="405"/>
      <c r="BZW245" s="405"/>
      <c r="BZX245" s="277"/>
      <c r="BZY245" s="277"/>
      <c r="BZZ245" s="277"/>
      <c r="CAA245" s="277"/>
      <c r="CAB245" s="277"/>
      <c r="CAC245" s="277"/>
      <c r="CAD245" s="277"/>
      <c r="CAE245" s="277"/>
      <c r="CAF245" s="402"/>
      <c r="CAG245" s="404"/>
      <c r="CAH245" s="49"/>
      <c r="CAI245" s="49"/>
      <c r="CAJ245" s="49"/>
      <c r="CAK245" s="99"/>
      <c r="CAL245" s="98"/>
      <c r="CAM245" s="49"/>
      <c r="CAN245" s="405"/>
      <c r="CAO245" s="405"/>
      <c r="CAP245" s="277"/>
      <c r="CAQ245" s="277"/>
      <c r="CAR245" s="277"/>
      <c r="CAS245" s="277"/>
      <c r="CAT245" s="277"/>
      <c r="CAU245" s="277"/>
      <c r="CAV245" s="277"/>
      <c r="CAW245" s="277"/>
      <c r="CAX245" s="402"/>
      <c r="CAY245" s="404"/>
      <c r="CAZ245" s="49"/>
      <c r="CBA245" s="49"/>
      <c r="CBB245" s="49"/>
      <c r="CBC245" s="99"/>
      <c r="CBD245" s="98"/>
      <c r="CBE245" s="49"/>
      <c r="CBF245" s="405"/>
      <c r="CBG245" s="405"/>
      <c r="CBH245" s="277"/>
      <c r="CBI245" s="277"/>
      <c r="CBJ245" s="277"/>
      <c r="CBK245" s="277"/>
      <c r="CBL245" s="277"/>
      <c r="CBM245" s="277"/>
      <c r="CBN245" s="277"/>
      <c r="CBO245" s="277"/>
      <c r="CBP245" s="402"/>
      <c r="CBQ245" s="404"/>
      <c r="CBR245" s="49"/>
      <c r="CBS245" s="49"/>
      <c r="CBT245" s="49"/>
      <c r="CBU245" s="99"/>
      <c r="CBV245" s="98"/>
      <c r="CBW245" s="49"/>
      <c r="CBX245" s="405"/>
      <c r="CBY245" s="405"/>
      <c r="CBZ245" s="277"/>
      <c r="CCA245" s="277"/>
      <c r="CCB245" s="277"/>
      <c r="CCC245" s="277"/>
      <c r="CCD245" s="277"/>
      <c r="CCE245" s="277"/>
      <c r="CCF245" s="277"/>
      <c r="CCG245" s="277"/>
      <c r="CCH245" s="402"/>
      <c r="CCI245" s="404"/>
      <c r="CCJ245" s="49"/>
      <c r="CCK245" s="49"/>
      <c r="CCL245" s="49"/>
      <c r="CCM245" s="99"/>
      <c r="CCN245" s="98"/>
      <c r="CCO245" s="49"/>
      <c r="CCP245" s="405"/>
      <c r="CCQ245" s="405"/>
      <c r="CCR245" s="277"/>
      <c r="CCS245" s="277"/>
      <c r="CCT245" s="277"/>
      <c r="CCU245" s="277"/>
      <c r="CCV245" s="277"/>
      <c r="CCW245" s="277"/>
      <c r="CCX245" s="277"/>
      <c r="CCY245" s="277"/>
      <c r="CCZ245" s="402"/>
      <c r="CDA245" s="404"/>
      <c r="CDB245" s="49"/>
      <c r="CDC245" s="49"/>
      <c r="CDD245" s="49"/>
      <c r="CDE245" s="99"/>
      <c r="CDF245" s="98"/>
      <c r="CDG245" s="49"/>
      <c r="CDH245" s="405"/>
      <c r="CDI245" s="405"/>
      <c r="CDJ245" s="277"/>
      <c r="CDK245" s="277"/>
      <c r="CDL245" s="277"/>
      <c r="CDM245" s="277"/>
      <c r="CDN245" s="277"/>
      <c r="CDO245" s="277"/>
      <c r="CDP245" s="277"/>
      <c r="CDQ245" s="277"/>
      <c r="CDR245" s="402"/>
      <c r="CDS245" s="404"/>
      <c r="CDT245" s="49"/>
      <c r="CDU245" s="49"/>
      <c r="CDV245" s="49"/>
      <c r="CDW245" s="99"/>
      <c r="CDX245" s="98"/>
      <c r="CDY245" s="49"/>
      <c r="CDZ245" s="405"/>
      <c r="CEA245" s="405"/>
      <c r="CEB245" s="277"/>
      <c r="CEC245" s="277"/>
      <c r="CED245" s="277"/>
      <c r="CEE245" s="277"/>
      <c r="CEF245" s="277"/>
      <c r="CEG245" s="277"/>
      <c r="CEH245" s="277"/>
      <c r="CEI245" s="277"/>
      <c r="CEJ245" s="402"/>
      <c r="CEK245" s="404"/>
      <c r="CEL245" s="49"/>
      <c r="CEM245" s="49"/>
      <c r="CEN245" s="49"/>
      <c r="CEO245" s="99"/>
      <c r="CEP245" s="98"/>
      <c r="CEQ245" s="49"/>
      <c r="CER245" s="405"/>
      <c r="CES245" s="405"/>
      <c r="CET245" s="277"/>
      <c r="CEU245" s="277"/>
      <c r="CEV245" s="277"/>
      <c r="CEW245" s="277"/>
      <c r="CEX245" s="277"/>
      <c r="CEY245" s="277"/>
      <c r="CEZ245" s="277"/>
      <c r="CFA245" s="277"/>
      <c r="CFB245" s="402"/>
      <c r="CFC245" s="404"/>
      <c r="CFD245" s="49"/>
      <c r="CFE245" s="49"/>
      <c r="CFF245" s="49"/>
      <c r="CFG245" s="99"/>
      <c r="CFH245" s="98"/>
      <c r="CFI245" s="49"/>
      <c r="CFJ245" s="405"/>
      <c r="CFK245" s="405"/>
      <c r="CFL245" s="277"/>
      <c r="CFM245" s="277"/>
      <c r="CFN245" s="277"/>
      <c r="CFO245" s="277"/>
      <c r="CFP245" s="277"/>
      <c r="CFQ245" s="277"/>
      <c r="CFR245" s="277"/>
      <c r="CFS245" s="277"/>
      <c r="CFT245" s="402"/>
      <c r="CFU245" s="404"/>
      <c r="CFV245" s="49"/>
      <c r="CFW245" s="49"/>
      <c r="CFX245" s="49"/>
      <c r="CFY245" s="99"/>
      <c r="CFZ245" s="98"/>
      <c r="CGA245" s="49"/>
      <c r="CGB245" s="405"/>
      <c r="CGC245" s="405"/>
      <c r="CGD245" s="277"/>
      <c r="CGE245" s="277"/>
      <c r="CGF245" s="277"/>
      <c r="CGG245" s="277"/>
      <c r="CGH245" s="277"/>
      <c r="CGI245" s="277"/>
      <c r="CGJ245" s="277"/>
      <c r="CGK245" s="277"/>
      <c r="CGL245" s="402"/>
      <c r="CGM245" s="404"/>
      <c r="CGN245" s="49"/>
      <c r="CGO245" s="49"/>
      <c r="CGP245" s="49"/>
      <c r="CGQ245" s="99"/>
      <c r="CGR245" s="98"/>
      <c r="CGS245" s="49"/>
      <c r="CGT245" s="405"/>
      <c r="CGU245" s="405"/>
      <c r="CGV245" s="277"/>
      <c r="CGW245" s="277"/>
      <c r="CGX245" s="277"/>
      <c r="CGY245" s="277"/>
      <c r="CGZ245" s="277"/>
      <c r="CHA245" s="277"/>
      <c r="CHB245" s="277"/>
      <c r="CHC245" s="277"/>
      <c r="CHD245" s="402"/>
      <c r="CHE245" s="404"/>
      <c r="CHF245" s="49"/>
      <c r="CHG245" s="49"/>
      <c r="CHH245" s="49"/>
      <c r="CHI245" s="99"/>
      <c r="CHJ245" s="98"/>
      <c r="CHK245" s="49"/>
      <c r="CHL245" s="405"/>
      <c r="CHM245" s="405"/>
      <c r="CHN245" s="277"/>
      <c r="CHO245" s="277"/>
      <c r="CHP245" s="277"/>
      <c r="CHQ245" s="277"/>
      <c r="CHR245" s="277"/>
      <c r="CHS245" s="277"/>
      <c r="CHT245" s="277"/>
      <c r="CHU245" s="277"/>
      <c r="CHV245" s="402"/>
      <c r="CHW245" s="404"/>
      <c r="CHX245" s="49"/>
      <c r="CHY245" s="49"/>
      <c r="CHZ245" s="49"/>
      <c r="CIA245" s="99"/>
      <c r="CIB245" s="98"/>
      <c r="CIC245" s="49"/>
      <c r="CID245" s="405"/>
      <c r="CIE245" s="405"/>
      <c r="CIF245" s="277"/>
      <c r="CIG245" s="277"/>
      <c r="CIH245" s="277"/>
      <c r="CII245" s="277"/>
      <c r="CIJ245" s="277"/>
      <c r="CIK245" s="277"/>
      <c r="CIL245" s="277"/>
      <c r="CIM245" s="277"/>
      <c r="CIN245" s="402"/>
      <c r="CIO245" s="404"/>
      <c r="CIP245" s="49"/>
      <c r="CIQ245" s="49"/>
      <c r="CIR245" s="49"/>
      <c r="CIS245" s="99"/>
      <c r="CIT245" s="98"/>
      <c r="CIU245" s="49"/>
      <c r="CIV245" s="405"/>
      <c r="CIW245" s="405"/>
      <c r="CIX245" s="277"/>
      <c r="CIY245" s="277"/>
      <c r="CIZ245" s="277"/>
      <c r="CJA245" s="277"/>
      <c r="CJB245" s="277"/>
      <c r="CJC245" s="277"/>
      <c r="CJD245" s="277"/>
      <c r="CJE245" s="277"/>
      <c r="CJF245" s="402"/>
      <c r="CJG245" s="404"/>
      <c r="CJH245" s="49"/>
      <c r="CJI245" s="49"/>
      <c r="CJJ245" s="49"/>
      <c r="CJK245" s="99"/>
      <c r="CJL245" s="98"/>
      <c r="CJM245" s="49"/>
      <c r="CJN245" s="405"/>
      <c r="CJO245" s="405"/>
      <c r="CJP245" s="277"/>
      <c r="CJQ245" s="277"/>
      <c r="CJR245" s="277"/>
      <c r="CJS245" s="277"/>
      <c r="CJT245" s="277"/>
      <c r="CJU245" s="277"/>
      <c r="CJV245" s="277"/>
      <c r="CJW245" s="277"/>
      <c r="CJX245" s="402"/>
      <c r="CJY245" s="404"/>
      <c r="CJZ245" s="49"/>
      <c r="CKA245" s="49"/>
      <c r="CKB245" s="49"/>
      <c r="CKC245" s="99"/>
      <c r="CKD245" s="98"/>
      <c r="CKE245" s="49"/>
      <c r="CKF245" s="405"/>
      <c r="CKG245" s="405"/>
      <c r="CKH245" s="277"/>
      <c r="CKI245" s="277"/>
      <c r="CKJ245" s="277"/>
      <c r="CKK245" s="277"/>
      <c r="CKL245" s="277"/>
      <c r="CKM245" s="277"/>
      <c r="CKN245" s="277"/>
      <c r="CKO245" s="277"/>
      <c r="CKP245" s="402"/>
      <c r="CKQ245" s="404"/>
      <c r="CKR245" s="49"/>
      <c r="CKS245" s="49"/>
      <c r="CKT245" s="49"/>
      <c r="CKU245" s="99"/>
      <c r="CKV245" s="98"/>
      <c r="CKW245" s="49"/>
      <c r="CKX245" s="405"/>
      <c r="CKY245" s="405"/>
      <c r="CKZ245" s="277"/>
      <c r="CLA245" s="277"/>
      <c r="CLB245" s="277"/>
      <c r="CLC245" s="277"/>
      <c r="CLD245" s="277"/>
      <c r="CLE245" s="277"/>
      <c r="CLF245" s="277"/>
      <c r="CLG245" s="277"/>
      <c r="CLH245" s="402"/>
      <c r="CLI245" s="404"/>
      <c r="CLJ245" s="49"/>
      <c r="CLK245" s="49"/>
      <c r="CLL245" s="49"/>
      <c r="CLM245" s="99"/>
      <c r="CLN245" s="98"/>
      <c r="CLO245" s="49"/>
      <c r="CLP245" s="405"/>
      <c r="CLQ245" s="405"/>
      <c r="CLR245" s="277"/>
      <c r="CLS245" s="277"/>
      <c r="CLT245" s="277"/>
      <c r="CLU245" s="277"/>
      <c r="CLV245" s="277"/>
      <c r="CLW245" s="277"/>
      <c r="CLX245" s="277"/>
      <c r="CLY245" s="277"/>
      <c r="CLZ245" s="402"/>
      <c r="CMA245" s="404"/>
      <c r="CMB245" s="49"/>
      <c r="CMC245" s="49"/>
      <c r="CMD245" s="49"/>
      <c r="CME245" s="99"/>
      <c r="CMF245" s="98"/>
      <c r="CMG245" s="49"/>
      <c r="CMH245" s="405"/>
      <c r="CMI245" s="405"/>
      <c r="CMJ245" s="277"/>
      <c r="CMK245" s="277"/>
      <c r="CML245" s="277"/>
      <c r="CMM245" s="277"/>
      <c r="CMN245" s="277"/>
      <c r="CMO245" s="277"/>
      <c r="CMP245" s="277"/>
      <c r="CMQ245" s="277"/>
      <c r="CMR245" s="402"/>
      <c r="CMS245" s="404"/>
      <c r="CMT245" s="49"/>
      <c r="CMU245" s="49"/>
      <c r="CMV245" s="49"/>
      <c r="CMW245" s="99"/>
      <c r="CMX245" s="98"/>
      <c r="CMY245" s="49"/>
      <c r="CMZ245" s="405"/>
      <c r="CNA245" s="405"/>
      <c r="CNB245" s="277"/>
      <c r="CNC245" s="277"/>
      <c r="CND245" s="277"/>
      <c r="CNE245" s="277"/>
      <c r="CNF245" s="277"/>
      <c r="CNG245" s="277"/>
      <c r="CNH245" s="277"/>
      <c r="CNI245" s="277"/>
      <c r="CNJ245" s="402"/>
      <c r="CNK245" s="404"/>
      <c r="CNL245" s="49"/>
      <c r="CNM245" s="49"/>
      <c r="CNN245" s="49"/>
      <c r="CNO245" s="99"/>
      <c r="CNP245" s="98"/>
      <c r="CNQ245" s="49"/>
      <c r="CNR245" s="405"/>
      <c r="CNS245" s="405"/>
      <c r="CNT245" s="277"/>
      <c r="CNU245" s="277"/>
      <c r="CNV245" s="277"/>
      <c r="CNW245" s="277"/>
      <c r="CNX245" s="277"/>
      <c r="CNY245" s="277"/>
      <c r="CNZ245" s="277"/>
      <c r="COA245" s="277"/>
      <c r="COB245" s="402"/>
      <c r="COC245" s="404"/>
      <c r="COD245" s="49"/>
      <c r="COE245" s="49"/>
      <c r="COF245" s="49"/>
      <c r="COG245" s="99"/>
      <c r="COH245" s="98"/>
      <c r="COI245" s="49"/>
      <c r="COJ245" s="405"/>
      <c r="COK245" s="405"/>
      <c r="COL245" s="277"/>
      <c r="COM245" s="277"/>
      <c r="CON245" s="277"/>
      <c r="COO245" s="277"/>
      <c r="COP245" s="277"/>
      <c r="COQ245" s="277"/>
      <c r="COR245" s="277"/>
      <c r="COS245" s="277"/>
      <c r="COT245" s="402"/>
      <c r="COU245" s="404"/>
      <c r="COV245" s="49"/>
      <c r="COW245" s="49"/>
      <c r="COX245" s="49"/>
      <c r="COY245" s="99"/>
      <c r="COZ245" s="98"/>
      <c r="CPA245" s="49"/>
      <c r="CPB245" s="405"/>
      <c r="CPC245" s="405"/>
      <c r="CPD245" s="277"/>
      <c r="CPE245" s="277"/>
      <c r="CPF245" s="277"/>
      <c r="CPG245" s="277"/>
      <c r="CPH245" s="277"/>
      <c r="CPI245" s="277"/>
      <c r="CPJ245" s="277"/>
      <c r="CPK245" s="277"/>
      <c r="CPL245" s="402"/>
      <c r="CPM245" s="404"/>
      <c r="CPN245" s="49"/>
      <c r="CPO245" s="49"/>
      <c r="CPP245" s="49"/>
      <c r="CPQ245" s="99"/>
      <c r="CPR245" s="98"/>
      <c r="CPS245" s="49"/>
      <c r="CPT245" s="405"/>
      <c r="CPU245" s="405"/>
      <c r="CPV245" s="277"/>
      <c r="CPW245" s="277"/>
      <c r="CPX245" s="277"/>
      <c r="CPY245" s="277"/>
      <c r="CPZ245" s="277"/>
      <c r="CQA245" s="277"/>
      <c r="CQB245" s="277"/>
      <c r="CQC245" s="277"/>
      <c r="CQD245" s="402"/>
      <c r="CQE245" s="404"/>
      <c r="CQF245" s="49"/>
      <c r="CQG245" s="49"/>
      <c r="CQH245" s="49"/>
      <c r="CQI245" s="99"/>
      <c r="CQJ245" s="98"/>
      <c r="CQK245" s="49"/>
      <c r="CQL245" s="405"/>
      <c r="CQM245" s="405"/>
      <c r="CQN245" s="277"/>
      <c r="CQO245" s="277"/>
      <c r="CQP245" s="277"/>
      <c r="CQQ245" s="277"/>
      <c r="CQR245" s="277"/>
      <c r="CQS245" s="277"/>
      <c r="CQT245" s="277"/>
      <c r="CQU245" s="277"/>
      <c r="CQV245" s="402"/>
      <c r="CQW245" s="404"/>
      <c r="CQX245" s="49"/>
      <c r="CQY245" s="49"/>
      <c r="CQZ245" s="49"/>
      <c r="CRA245" s="99"/>
      <c r="CRB245" s="98"/>
      <c r="CRC245" s="49"/>
      <c r="CRD245" s="405"/>
      <c r="CRE245" s="405"/>
      <c r="CRF245" s="277"/>
      <c r="CRG245" s="277"/>
      <c r="CRH245" s="277"/>
      <c r="CRI245" s="277"/>
      <c r="CRJ245" s="277"/>
      <c r="CRK245" s="277"/>
      <c r="CRL245" s="277"/>
      <c r="CRM245" s="277"/>
      <c r="CRN245" s="402"/>
      <c r="CRO245" s="404"/>
      <c r="CRP245" s="49"/>
      <c r="CRQ245" s="49"/>
      <c r="CRR245" s="49"/>
      <c r="CRS245" s="99"/>
      <c r="CRT245" s="98"/>
      <c r="CRU245" s="49"/>
      <c r="CRV245" s="405"/>
      <c r="CRW245" s="405"/>
      <c r="CRX245" s="277"/>
      <c r="CRY245" s="277"/>
      <c r="CRZ245" s="277"/>
      <c r="CSA245" s="277"/>
      <c r="CSB245" s="277"/>
      <c r="CSC245" s="277"/>
      <c r="CSD245" s="277"/>
      <c r="CSE245" s="277"/>
      <c r="CSF245" s="402"/>
      <c r="CSG245" s="404"/>
      <c r="CSH245" s="49"/>
      <c r="CSI245" s="49"/>
      <c r="CSJ245" s="49"/>
      <c r="CSK245" s="99"/>
      <c r="CSL245" s="98"/>
      <c r="CSM245" s="49"/>
      <c r="CSN245" s="405"/>
      <c r="CSO245" s="405"/>
      <c r="CSP245" s="277"/>
      <c r="CSQ245" s="277"/>
      <c r="CSR245" s="277"/>
      <c r="CSS245" s="277"/>
      <c r="CST245" s="277"/>
      <c r="CSU245" s="277"/>
      <c r="CSV245" s="277"/>
      <c r="CSW245" s="277"/>
      <c r="CSX245" s="402"/>
      <c r="CSY245" s="404"/>
      <c r="CSZ245" s="49"/>
      <c r="CTA245" s="49"/>
      <c r="CTB245" s="49"/>
      <c r="CTC245" s="99"/>
      <c r="CTD245" s="98"/>
      <c r="CTE245" s="49"/>
      <c r="CTF245" s="405"/>
      <c r="CTG245" s="405"/>
      <c r="CTH245" s="277"/>
      <c r="CTI245" s="277"/>
      <c r="CTJ245" s="277"/>
      <c r="CTK245" s="277"/>
      <c r="CTL245" s="277"/>
      <c r="CTM245" s="277"/>
      <c r="CTN245" s="277"/>
      <c r="CTO245" s="277"/>
      <c r="CTP245" s="402"/>
      <c r="CTQ245" s="404"/>
      <c r="CTR245" s="49"/>
      <c r="CTS245" s="49"/>
      <c r="CTT245" s="49"/>
      <c r="CTU245" s="99"/>
      <c r="CTV245" s="98"/>
      <c r="CTW245" s="49"/>
      <c r="CTX245" s="405"/>
      <c r="CTY245" s="405"/>
      <c r="CTZ245" s="277"/>
      <c r="CUA245" s="277"/>
      <c r="CUB245" s="277"/>
      <c r="CUC245" s="277"/>
      <c r="CUD245" s="277"/>
      <c r="CUE245" s="277"/>
      <c r="CUF245" s="277"/>
      <c r="CUG245" s="277"/>
      <c r="CUH245" s="402"/>
      <c r="CUI245" s="404"/>
      <c r="CUJ245" s="49"/>
      <c r="CUK245" s="49"/>
      <c r="CUL245" s="49"/>
      <c r="CUM245" s="99"/>
      <c r="CUN245" s="98"/>
      <c r="CUO245" s="49"/>
      <c r="CUP245" s="405"/>
      <c r="CUQ245" s="405"/>
      <c r="CUR245" s="277"/>
      <c r="CUS245" s="277"/>
      <c r="CUT245" s="277"/>
      <c r="CUU245" s="277"/>
      <c r="CUV245" s="277"/>
      <c r="CUW245" s="277"/>
      <c r="CUX245" s="277"/>
      <c r="CUY245" s="277"/>
      <c r="CUZ245" s="402"/>
      <c r="CVA245" s="404"/>
      <c r="CVB245" s="49"/>
      <c r="CVC245" s="49"/>
      <c r="CVD245" s="49"/>
      <c r="CVE245" s="99"/>
      <c r="CVF245" s="98"/>
      <c r="CVG245" s="49"/>
      <c r="CVH245" s="405"/>
      <c r="CVI245" s="405"/>
      <c r="CVJ245" s="277"/>
      <c r="CVK245" s="277"/>
      <c r="CVL245" s="277"/>
      <c r="CVM245" s="277"/>
      <c r="CVN245" s="277"/>
      <c r="CVO245" s="277"/>
      <c r="CVP245" s="277"/>
      <c r="CVQ245" s="277"/>
      <c r="CVR245" s="402"/>
      <c r="CVS245" s="404"/>
      <c r="CVT245" s="49"/>
      <c r="CVU245" s="49"/>
      <c r="CVV245" s="49"/>
      <c r="CVW245" s="99"/>
      <c r="CVX245" s="98"/>
      <c r="CVY245" s="49"/>
      <c r="CVZ245" s="405"/>
      <c r="CWA245" s="405"/>
      <c r="CWB245" s="277"/>
      <c r="CWC245" s="277"/>
      <c r="CWD245" s="277"/>
      <c r="CWE245" s="277"/>
      <c r="CWF245" s="277"/>
      <c r="CWG245" s="277"/>
      <c r="CWH245" s="277"/>
      <c r="CWI245" s="277"/>
      <c r="CWJ245" s="402"/>
      <c r="CWK245" s="404"/>
      <c r="CWL245" s="49"/>
      <c r="CWM245" s="49"/>
      <c r="CWN245" s="49"/>
      <c r="CWO245" s="99"/>
      <c r="CWP245" s="98"/>
      <c r="CWQ245" s="49"/>
      <c r="CWR245" s="405"/>
      <c r="CWS245" s="405"/>
      <c r="CWT245" s="277"/>
      <c r="CWU245" s="277"/>
      <c r="CWV245" s="277"/>
      <c r="CWW245" s="277"/>
      <c r="CWX245" s="277"/>
      <c r="CWY245" s="277"/>
      <c r="CWZ245" s="277"/>
      <c r="CXA245" s="277"/>
      <c r="CXB245" s="402"/>
      <c r="CXC245" s="404"/>
      <c r="CXD245" s="49"/>
      <c r="CXE245" s="49"/>
      <c r="CXF245" s="49"/>
      <c r="CXG245" s="99"/>
      <c r="CXH245" s="98"/>
      <c r="CXI245" s="49"/>
      <c r="CXJ245" s="405"/>
      <c r="CXK245" s="405"/>
      <c r="CXL245" s="277"/>
      <c r="CXM245" s="277"/>
      <c r="CXN245" s="277"/>
      <c r="CXO245" s="277"/>
      <c r="CXP245" s="277"/>
      <c r="CXQ245" s="277"/>
      <c r="CXR245" s="277"/>
      <c r="CXS245" s="277"/>
      <c r="CXT245" s="402"/>
      <c r="CXU245" s="404"/>
      <c r="CXV245" s="49"/>
      <c r="CXW245" s="49"/>
      <c r="CXX245" s="49"/>
      <c r="CXY245" s="99"/>
      <c r="CXZ245" s="98"/>
      <c r="CYA245" s="49"/>
      <c r="CYB245" s="405"/>
      <c r="CYC245" s="405"/>
      <c r="CYD245" s="277"/>
      <c r="CYE245" s="277"/>
      <c r="CYF245" s="277"/>
      <c r="CYG245" s="277"/>
      <c r="CYH245" s="277"/>
      <c r="CYI245" s="277"/>
      <c r="CYJ245" s="277"/>
      <c r="CYK245" s="277"/>
      <c r="CYL245" s="402"/>
      <c r="CYM245" s="404"/>
      <c r="CYN245" s="49"/>
      <c r="CYO245" s="49"/>
      <c r="CYP245" s="49"/>
      <c r="CYQ245" s="99"/>
      <c r="CYR245" s="98"/>
      <c r="CYS245" s="49"/>
      <c r="CYT245" s="405"/>
      <c r="CYU245" s="405"/>
      <c r="CYV245" s="277"/>
      <c r="CYW245" s="277"/>
      <c r="CYX245" s="277"/>
      <c r="CYY245" s="277"/>
      <c r="CYZ245" s="277"/>
      <c r="CZA245" s="277"/>
      <c r="CZB245" s="277"/>
      <c r="CZC245" s="277"/>
      <c r="CZD245" s="402"/>
      <c r="CZE245" s="404"/>
      <c r="CZF245" s="49"/>
      <c r="CZG245" s="49"/>
      <c r="CZH245" s="49"/>
      <c r="CZI245" s="99"/>
      <c r="CZJ245" s="98"/>
      <c r="CZK245" s="49"/>
      <c r="CZL245" s="405"/>
      <c r="CZM245" s="405"/>
      <c r="CZN245" s="277"/>
      <c r="CZO245" s="277"/>
      <c r="CZP245" s="277"/>
      <c r="CZQ245" s="277"/>
      <c r="CZR245" s="277"/>
      <c r="CZS245" s="277"/>
      <c r="CZT245" s="277"/>
      <c r="CZU245" s="277"/>
      <c r="CZV245" s="402"/>
      <c r="CZW245" s="404"/>
      <c r="CZX245" s="49"/>
      <c r="CZY245" s="49"/>
      <c r="CZZ245" s="49"/>
      <c r="DAA245" s="99"/>
      <c r="DAB245" s="98"/>
      <c r="DAC245" s="49"/>
      <c r="DAD245" s="405"/>
      <c r="DAE245" s="405"/>
      <c r="DAF245" s="277"/>
      <c r="DAG245" s="277"/>
      <c r="DAH245" s="277"/>
      <c r="DAI245" s="277"/>
      <c r="DAJ245" s="277"/>
      <c r="DAK245" s="277"/>
      <c r="DAL245" s="277"/>
      <c r="DAM245" s="277"/>
      <c r="DAN245" s="402"/>
      <c r="DAO245" s="404"/>
      <c r="DAP245" s="49"/>
      <c r="DAQ245" s="49"/>
      <c r="DAR245" s="49"/>
      <c r="DAS245" s="99"/>
      <c r="DAT245" s="98"/>
      <c r="DAU245" s="49"/>
      <c r="DAV245" s="405"/>
      <c r="DAW245" s="405"/>
      <c r="DAX245" s="277"/>
      <c r="DAY245" s="277"/>
      <c r="DAZ245" s="277"/>
      <c r="DBA245" s="277"/>
      <c r="DBB245" s="277"/>
      <c r="DBC245" s="277"/>
      <c r="DBD245" s="277"/>
      <c r="DBE245" s="277"/>
      <c r="DBF245" s="402"/>
      <c r="DBG245" s="404"/>
      <c r="DBH245" s="49"/>
      <c r="DBI245" s="49"/>
      <c r="DBJ245" s="49"/>
      <c r="DBK245" s="99"/>
      <c r="DBL245" s="98"/>
      <c r="DBM245" s="49"/>
      <c r="DBN245" s="405"/>
      <c r="DBO245" s="405"/>
      <c r="DBP245" s="277"/>
      <c r="DBQ245" s="277"/>
      <c r="DBR245" s="277"/>
      <c r="DBS245" s="277"/>
      <c r="DBT245" s="277"/>
      <c r="DBU245" s="277"/>
      <c r="DBV245" s="277"/>
      <c r="DBW245" s="277"/>
      <c r="DBX245" s="402"/>
      <c r="DBY245" s="404"/>
      <c r="DBZ245" s="49"/>
      <c r="DCA245" s="49"/>
      <c r="DCB245" s="49"/>
      <c r="DCC245" s="99"/>
      <c r="DCD245" s="98"/>
      <c r="DCE245" s="49"/>
      <c r="DCF245" s="405"/>
      <c r="DCG245" s="405"/>
      <c r="DCH245" s="277"/>
      <c r="DCI245" s="277"/>
      <c r="DCJ245" s="277"/>
      <c r="DCK245" s="277"/>
      <c r="DCL245" s="277"/>
      <c r="DCM245" s="277"/>
      <c r="DCN245" s="277"/>
      <c r="DCO245" s="277"/>
      <c r="DCP245" s="402"/>
      <c r="DCQ245" s="404"/>
      <c r="DCR245" s="49"/>
      <c r="DCS245" s="49"/>
      <c r="DCT245" s="49"/>
      <c r="DCU245" s="99"/>
      <c r="DCV245" s="98"/>
      <c r="DCW245" s="49"/>
      <c r="DCX245" s="405"/>
      <c r="DCY245" s="405"/>
      <c r="DCZ245" s="277"/>
      <c r="DDA245" s="277"/>
      <c r="DDB245" s="277"/>
      <c r="DDC245" s="277"/>
      <c r="DDD245" s="277"/>
      <c r="DDE245" s="277"/>
      <c r="DDF245" s="277"/>
      <c r="DDG245" s="277"/>
      <c r="DDH245" s="402"/>
      <c r="DDI245" s="404"/>
      <c r="DDJ245" s="49"/>
      <c r="DDK245" s="49"/>
      <c r="DDL245" s="49"/>
      <c r="DDM245" s="99"/>
      <c r="DDN245" s="98"/>
      <c r="DDO245" s="49"/>
      <c r="DDP245" s="405"/>
      <c r="DDQ245" s="405"/>
      <c r="DDR245" s="277"/>
      <c r="DDS245" s="277"/>
      <c r="DDT245" s="277"/>
      <c r="DDU245" s="277"/>
      <c r="DDV245" s="277"/>
      <c r="DDW245" s="277"/>
      <c r="DDX245" s="277"/>
      <c r="DDY245" s="277"/>
      <c r="DDZ245" s="402"/>
      <c r="DEA245" s="404"/>
      <c r="DEB245" s="49"/>
      <c r="DEC245" s="49"/>
      <c r="DED245" s="49"/>
      <c r="DEE245" s="99"/>
      <c r="DEF245" s="98"/>
      <c r="DEG245" s="49"/>
      <c r="DEH245" s="405"/>
      <c r="DEI245" s="405"/>
      <c r="DEJ245" s="277"/>
      <c r="DEK245" s="277"/>
      <c r="DEL245" s="277"/>
      <c r="DEM245" s="277"/>
      <c r="DEN245" s="277"/>
      <c r="DEO245" s="277"/>
      <c r="DEP245" s="277"/>
      <c r="DEQ245" s="277"/>
      <c r="DER245" s="402"/>
      <c r="DES245" s="404"/>
      <c r="DET245" s="49"/>
      <c r="DEU245" s="49"/>
      <c r="DEV245" s="49"/>
      <c r="DEW245" s="99"/>
      <c r="DEX245" s="98"/>
      <c r="DEY245" s="49"/>
      <c r="DEZ245" s="405"/>
      <c r="DFA245" s="405"/>
      <c r="DFB245" s="277"/>
      <c r="DFC245" s="277"/>
      <c r="DFD245" s="277"/>
      <c r="DFE245" s="277"/>
      <c r="DFF245" s="277"/>
      <c r="DFG245" s="277"/>
      <c r="DFH245" s="277"/>
      <c r="DFI245" s="277"/>
      <c r="DFJ245" s="402"/>
      <c r="DFK245" s="404"/>
      <c r="DFL245" s="49"/>
      <c r="DFM245" s="49"/>
      <c r="DFN245" s="49"/>
      <c r="DFO245" s="99"/>
      <c r="DFP245" s="98"/>
      <c r="DFQ245" s="49"/>
      <c r="DFR245" s="405"/>
      <c r="DFS245" s="405"/>
      <c r="DFT245" s="277"/>
      <c r="DFU245" s="277"/>
      <c r="DFV245" s="277"/>
      <c r="DFW245" s="277"/>
      <c r="DFX245" s="277"/>
      <c r="DFY245" s="277"/>
      <c r="DFZ245" s="277"/>
      <c r="DGA245" s="277"/>
      <c r="DGB245" s="402"/>
      <c r="DGC245" s="404"/>
      <c r="DGD245" s="49"/>
      <c r="DGE245" s="49"/>
      <c r="DGF245" s="49"/>
      <c r="DGG245" s="99"/>
      <c r="DGH245" s="98"/>
      <c r="DGI245" s="49"/>
      <c r="DGJ245" s="405"/>
      <c r="DGK245" s="405"/>
      <c r="DGL245" s="277"/>
      <c r="DGM245" s="277"/>
      <c r="DGN245" s="277"/>
      <c r="DGO245" s="277"/>
      <c r="DGP245" s="277"/>
      <c r="DGQ245" s="277"/>
      <c r="DGR245" s="277"/>
      <c r="DGS245" s="277"/>
      <c r="DGT245" s="402"/>
      <c r="DGU245" s="404"/>
      <c r="DGV245" s="49"/>
      <c r="DGW245" s="49"/>
      <c r="DGX245" s="49"/>
      <c r="DGY245" s="99"/>
      <c r="DGZ245" s="98"/>
      <c r="DHA245" s="49"/>
      <c r="DHB245" s="405"/>
      <c r="DHC245" s="405"/>
      <c r="DHD245" s="277"/>
      <c r="DHE245" s="277"/>
      <c r="DHF245" s="277"/>
      <c r="DHG245" s="277"/>
      <c r="DHH245" s="277"/>
      <c r="DHI245" s="277"/>
      <c r="DHJ245" s="277"/>
      <c r="DHK245" s="277"/>
      <c r="DHL245" s="402"/>
      <c r="DHM245" s="404"/>
      <c r="DHN245" s="49"/>
      <c r="DHO245" s="49"/>
      <c r="DHP245" s="49"/>
      <c r="DHQ245" s="99"/>
      <c r="DHR245" s="98"/>
      <c r="DHS245" s="49"/>
      <c r="DHT245" s="405"/>
      <c r="DHU245" s="405"/>
      <c r="DHV245" s="277"/>
      <c r="DHW245" s="277"/>
      <c r="DHX245" s="277"/>
      <c r="DHY245" s="277"/>
      <c r="DHZ245" s="277"/>
      <c r="DIA245" s="277"/>
      <c r="DIB245" s="277"/>
      <c r="DIC245" s="277"/>
      <c r="DID245" s="402"/>
      <c r="DIE245" s="404"/>
      <c r="DIF245" s="49"/>
      <c r="DIG245" s="49"/>
      <c r="DIH245" s="49"/>
      <c r="DII245" s="99"/>
      <c r="DIJ245" s="98"/>
      <c r="DIK245" s="49"/>
      <c r="DIL245" s="405"/>
      <c r="DIM245" s="405"/>
      <c r="DIN245" s="277"/>
      <c r="DIO245" s="277"/>
      <c r="DIP245" s="277"/>
      <c r="DIQ245" s="277"/>
      <c r="DIR245" s="277"/>
      <c r="DIS245" s="277"/>
      <c r="DIT245" s="277"/>
      <c r="DIU245" s="277"/>
      <c r="DIV245" s="402"/>
      <c r="DIW245" s="404"/>
      <c r="DIX245" s="49"/>
      <c r="DIY245" s="49"/>
      <c r="DIZ245" s="49"/>
      <c r="DJA245" s="99"/>
      <c r="DJB245" s="98"/>
      <c r="DJC245" s="49"/>
      <c r="DJD245" s="405"/>
      <c r="DJE245" s="405"/>
      <c r="DJF245" s="277"/>
      <c r="DJG245" s="277"/>
      <c r="DJH245" s="277"/>
      <c r="DJI245" s="277"/>
      <c r="DJJ245" s="277"/>
      <c r="DJK245" s="277"/>
      <c r="DJL245" s="277"/>
      <c r="DJM245" s="277"/>
      <c r="DJN245" s="402"/>
      <c r="DJO245" s="404"/>
      <c r="DJP245" s="49"/>
      <c r="DJQ245" s="49"/>
      <c r="DJR245" s="49"/>
      <c r="DJS245" s="99"/>
      <c r="DJT245" s="98"/>
      <c r="DJU245" s="49"/>
      <c r="DJV245" s="405"/>
      <c r="DJW245" s="405"/>
      <c r="DJX245" s="277"/>
      <c r="DJY245" s="277"/>
      <c r="DJZ245" s="277"/>
      <c r="DKA245" s="277"/>
      <c r="DKB245" s="277"/>
      <c r="DKC245" s="277"/>
      <c r="DKD245" s="277"/>
      <c r="DKE245" s="277"/>
      <c r="DKF245" s="402"/>
      <c r="DKG245" s="404"/>
      <c r="DKH245" s="49"/>
      <c r="DKI245" s="49"/>
      <c r="DKJ245" s="49"/>
      <c r="DKK245" s="99"/>
      <c r="DKL245" s="98"/>
      <c r="DKM245" s="49"/>
      <c r="DKN245" s="405"/>
      <c r="DKO245" s="405"/>
      <c r="DKP245" s="277"/>
      <c r="DKQ245" s="277"/>
      <c r="DKR245" s="277"/>
      <c r="DKS245" s="277"/>
      <c r="DKT245" s="277"/>
      <c r="DKU245" s="277"/>
      <c r="DKV245" s="277"/>
      <c r="DKW245" s="277"/>
      <c r="DKX245" s="402"/>
      <c r="DKY245" s="404"/>
      <c r="DKZ245" s="49"/>
      <c r="DLA245" s="49"/>
      <c r="DLB245" s="49"/>
      <c r="DLC245" s="99"/>
      <c r="DLD245" s="98"/>
      <c r="DLE245" s="49"/>
      <c r="DLF245" s="405"/>
      <c r="DLG245" s="405"/>
      <c r="DLH245" s="277"/>
      <c r="DLI245" s="277"/>
      <c r="DLJ245" s="277"/>
      <c r="DLK245" s="277"/>
      <c r="DLL245" s="277"/>
      <c r="DLM245" s="277"/>
      <c r="DLN245" s="277"/>
      <c r="DLO245" s="277"/>
      <c r="DLP245" s="402"/>
      <c r="DLQ245" s="404"/>
      <c r="DLR245" s="49"/>
      <c r="DLS245" s="49"/>
      <c r="DLT245" s="49"/>
      <c r="DLU245" s="99"/>
      <c r="DLV245" s="98"/>
      <c r="DLW245" s="49"/>
      <c r="DLX245" s="405"/>
      <c r="DLY245" s="405"/>
      <c r="DLZ245" s="277"/>
      <c r="DMA245" s="277"/>
      <c r="DMB245" s="277"/>
      <c r="DMC245" s="277"/>
      <c r="DMD245" s="277"/>
      <c r="DME245" s="277"/>
      <c r="DMF245" s="277"/>
      <c r="DMG245" s="277"/>
      <c r="DMH245" s="402"/>
      <c r="DMI245" s="404"/>
      <c r="DMJ245" s="49"/>
      <c r="DMK245" s="49"/>
      <c r="DML245" s="49"/>
      <c r="DMM245" s="99"/>
      <c r="DMN245" s="98"/>
      <c r="DMO245" s="49"/>
      <c r="DMP245" s="405"/>
      <c r="DMQ245" s="405"/>
      <c r="DMR245" s="277"/>
      <c r="DMS245" s="277"/>
      <c r="DMT245" s="277"/>
      <c r="DMU245" s="277"/>
      <c r="DMV245" s="277"/>
      <c r="DMW245" s="277"/>
      <c r="DMX245" s="277"/>
      <c r="DMY245" s="277"/>
      <c r="DMZ245" s="402"/>
      <c r="DNA245" s="404"/>
      <c r="DNB245" s="49"/>
      <c r="DNC245" s="49"/>
      <c r="DND245" s="49"/>
      <c r="DNE245" s="99"/>
      <c r="DNF245" s="98"/>
      <c r="DNG245" s="49"/>
      <c r="DNH245" s="405"/>
      <c r="DNI245" s="405"/>
      <c r="DNJ245" s="277"/>
      <c r="DNK245" s="277"/>
      <c r="DNL245" s="277"/>
      <c r="DNM245" s="277"/>
      <c r="DNN245" s="277"/>
      <c r="DNO245" s="277"/>
      <c r="DNP245" s="277"/>
      <c r="DNQ245" s="277"/>
      <c r="DNR245" s="402"/>
      <c r="DNS245" s="404"/>
      <c r="DNT245" s="49"/>
      <c r="DNU245" s="49"/>
      <c r="DNV245" s="49"/>
      <c r="DNW245" s="99"/>
      <c r="DNX245" s="98"/>
      <c r="DNY245" s="49"/>
      <c r="DNZ245" s="405"/>
      <c r="DOA245" s="405"/>
      <c r="DOB245" s="277"/>
      <c r="DOC245" s="277"/>
      <c r="DOD245" s="277"/>
      <c r="DOE245" s="277"/>
      <c r="DOF245" s="277"/>
      <c r="DOG245" s="277"/>
      <c r="DOH245" s="277"/>
      <c r="DOI245" s="277"/>
      <c r="DOJ245" s="402"/>
      <c r="DOK245" s="404"/>
      <c r="DOL245" s="49"/>
      <c r="DOM245" s="49"/>
      <c r="DON245" s="49"/>
      <c r="DOO245" s="99"/>
      <c r="DOP245" s="98"/>
      <c r="DOQ245" s="49"/>
      <c r="DOR245" s="405"/>
      <c r="DOS245" s="405"/>
      <c r="DOT245" s="277"/>
      <c r="DOU245" s="277"/>
      <c r="DOV245" s="277"/>
      <c r="DOW245" s="277"/>
      <c r="DOX245" s="277"/>
      <c r="DOY245" s="277"/>
      <c r="DOZ245" s="277"/>
      <c r="DPA245" s="277"/>
      <c r="DPB245" s="402"/>
      <c r="DPC245" s="404"/>
      <c r="DPD245" s="49"/>
      <c r="DPE245" s="49"/>
      <c r="DPF245" s="49"/>
      <c r="DPG245" s="99"/>
      <c r="DPH245" s="98"/>
      <c r="DPI245" s="49"/>
      <c r="DPJ245" s="405"/>
      <c r="DPK245" s="405"/>
      <c r="DPL245" s="277"/>
      <c r="DPM245" s="277"/>
      <c r="DPN245" s="277"/>
      <c r="DPO245" s="277"/>
      <c r="DPP245" s="277"/>
      <c r="DPQ245" s="277"/>
      <c r="DPR245" s="277"/>
      <c r="DPS245" s="277"/>
      <c r="DPT245" s="402"/>
      <c r="DPU245" s="404"/>
      <c r="DPV245" s="49"/>
      <c r="DPW245" s="49"/>
      <c r="DPX245" s="49"/>
      <c r="DPY245" s="99"/>
      <c r="DPZ245" s="98"/>
      <c r="DQA245" s="49"/>
      <c r="DQB245" s="405"/>
      <c r="DQC245" s="405"/>
      <c r="DQD245" s="277"/>
      <c r="DQE245" s="277"/>
      <c r="DQF245" s="277"/>
      <c r="DQG245" s="277"/>
      <c r="DQH245" s="277"/>
      <c r="DQI245" s="277"/>
      <c r="DQJ245" s="277"/>
      <c r="DQK245" s="277"/>
      <c r="DQL245" s="402"/>
      <c r="DQM245" s="404"/>
      <c r="DQN245" s="49"/>
      <c r="DQO245" s="49"/>
      <c r="DQP245" s="49"/>
      <c r="DQQ245" s="99"/>
      <c r="DQR245" s="98"/>
      <c r="DQS245" s="49"/>
      <c r="DQT245" s="405"/>
      <c r="DQU245" s="405"/>
      <c r="DQV245" s="277"/>
      <c r="DQW245" s="277"/>
      <c r="DQX245" s="277"/>
      <c r="DQY245" s="277"/>
      <c r="DQZ245" s="277"/>
      <c r="DRA245" s="277"/>
      <c r="DRB245" s="277"/>
      <c r="DRC245" s="277"/>
      <c r="DRD245" s="402"/>
      <c r="DRE245" s="404"/>
      <c r="DRF245" s="49"/>
      <c r="DRG245" s="49"/>
      <c r="DRH245" s="49"/>
      <c r="DRI245" s="99"/>
      <c r="DRJ245" s="98"/>
      <c r="DRK245" s="49"/>
      <c r="DRL245" s="405"/>
      <c r="DRM245" s="405"/>
      <c r="DRN245" s="277"/>
      <c r="DRO245" s="277"/>
      <c r="DRP245" s="277"/>
      <c r="DRQ245" s="277"/>
      <c r="DRR245" s="277"/>
      <c r="DRS245" s="277"/>
      <c r="DRT245" s="277"/>
      <c r="DRU245" s="277"/>
      <c r="DRV245" s="402"/>
      <c r="DRW245" s="404"/>
      <c r="DRX245" s="49"/>
      <c r="DRY245" s="49"/>
      <c r="DRZ245" s="49"/>
      <c r="DSA245" s="99"/>
      <c r="DSB245" s="98"/>
      <c r="DSC245" s="49"/>
      <c r="DSD245" s="405"/>
      <c r="DSE245" s="405"/>
      <c r="DSF245" s="277"/>
      <c r="DSG245" s="277"/>
      <c r="DSH245" s="277"/>
      <c r="DSI245" s="277"/>
      <c r="DSJ245" s="277"/>
      <c r="DSK245" s="277"/>
      <c r="DSL245" s="277"/>
      <c r="DSM245" s="277"/>
      <c r="DSN245" s="402"/>
      <c r="DSO245" s="404"/>
      <c r="DSP245" s="49"/>
      <c r="DSQ245" s="49"/>
      <c r="DSR245" s="49"/>
      <c r="DSS245" s="99"/>
      <c r="DST245" s="98"/>
      <c r="DSU245" s="49"/>
      <c r="DSV245" s="405"/>
      <c r="DSW245" s="405"/>
      <c r="DSX245" s="277"/>
      <c r="DSY245" s="277"/>
      <c r="DSZ245" s="277"/>
      <c r="DTA245" s="277"/>
      <c r="DTB245" s="277"/>
      <c r="DTC245" s="277"/>
      <c r="DTD245" s="277"/>
      <c r="DTE245" s="277"/>
      <c r="DTF245" s="402"/>
      <c r="DTG245" s="404"/>
      <c r="DTH245" s="49"/>
      <c r="DTI245" s="49"/>
      <c r="DTJ245" s="49"/>
      <c r="DTK245" s="99"/>
      <c r="DTL245" s="98"/>
      <c r="DTM245" s="49"/>
      <c r="DTN245" s="405"/>
      <c r="DTO245" s="405"/>
      <c r="DTP245" s="277"/>
      <c r="DTQ245" s="277"/>
      <c r="DTR245" s="277"/>
      <c r="DTS245" s="277"/>
      <c r="DTT245" s="277"/>
      <c r="DTU245" s="277"/>
      <c r="DTV245" s="277"/>
      <c r="DTW245" s="277"/>
      <c r="DTX245" s="402"/>
      <c r="DTY245" s="404"/>
      <c r="DTZ245" s="49"/>
      <c r="DUA245" s="49"/>
      <c r="DUB245" s="49"/>
      <c r="DUC245" s="99"/>
      <c r="DUD245" s="98"/>
      <c r="DUE245" s="49"/>
      <c r="DUF245" s="405"/>
      <c r="DUG245" s="405"/>
      <c r="DUH245" s="277"/>
      <c r="DUI245" s="277"/>
      <c r="DUJ245" s="277"/>
      <c r="DUK245" s="277"/>
      <c r="DUL245" s="277"/>
      <c r="DUM245" s="277"/>
      <c r="DUN245" s="277"/>
      <c r="DUO245" s="277"/>
      <c r="DUP245" s="402"/>
      <c r="DUQ245" s="404"/>
      <c r="DUR245" s="49"/>
      <c r="DUS245" s="49"/>
      <c r="DUT245" s="49"/>
      <c r="DUU245" s="99"/>
      <c r="DUV245" s="98"/>
      <c r="DUW245" s="49"/>
      <c r="DUX245" s="405"/>
      <c r="DUY245" s="405"/>
      <c r="DUZ245" s="277"/>
      <c r="DVA245" s="277"/>
      <c r="DVB245" s="277"/>
      <c r="DVC245" s="277"/>
      <c r="DVD245" s="277"/>
      <c r="DVE245" s="277"/>
      <c r="DVF245" s="277"/>
      <c r="DVG245" s="277"/>
      <c r="DVH245" s="402"/>
      <c r="DVI245" s="404"/>
      <c r="DVJ245" s="49"/>
      <c r="DVK245" s="49"/>
      <c r="DVL245" s="49"/>
      <c r="DVM245" s="99"/>
      <c r="DVN245" s="98"/>
      <c r="DVO245" s="49"/>
      <c r="DVP245" s="405"/>
      <c r="DVQ245" s="405"/>
      <c r="DVR245" s="277"/>
      <c r="DVS245" s="277"/>
      <c r="DVT245" s="277"/>
      <c r="DVU245" s="277"/>
      <c r="DVV245" s="277"/>
      <c r="DVW245" s="277"/>
      <c r="DVX245" s="277"/>
      <c r="DVY245" s="277"/>
      <c r="DVZ245" s="402"/>
      <c r="DWA245" s="404"/>
      <c r="DWB245" s="49"/>
      <c r="DWC245" s="49"/>
      <c r="DWD245" s="49"/>
      <c r="DWE245" s="99"/>
      <c r="DWF245" s="98"/>
      <c r="DWG245" s="49"/>
      <c r="DWH245" s="405"/>
      <c r="DWI245" s="405"/>
      <c r="DWJ245" s="277"/>
      <c r="DWK245" s="277"/>
      <c r="DWL245" s="277"/>
      <c r="DWM245" s="277"/>
      <c r="DWN245" s="277"/>
      <c r="DWO245" s="277"/>
      <c r="DWP245" s="277"/>
      <c r="DWQ245" s="277"/>
      <c r="DWR245" s="402"/>
      <c r="DWS245" s="404"/>
      <c r="DWT245" s="49"/>
      <c r="DWU245" s="49"/>
      <c r="DWV245" s="49"/>
      <c r="DWW245" s="99"/>
      <c r="DWX245" s="98"/>
      <c r="DWY245" s="49"/>
      <c r="DWZ245" s="405"/>
      <c r="DXA245" s="405"/>
      <c r="DXB245" s="277"/>
      <c r="DXC245" s="277"/>
      <c r="DXD245" s="277"/>
      <c r="DXE245" s="277"/>
      <c r="DXF245" s="277"/>
      <c r="DXG245" s="277"/>
      <c r="DXH245" s="277"/>
      <c r="DXI245" s="277"/>
      <c r="DXJ245" s="402"/>
      <c r="DXK245" s="404"/>
      <c r="DXL245" s="49"/>
      <c r="DXM245" s="49"/>
      <c r="DXN245" s="49"/>
      <c r="DXO245" s="99"/>
      <c r="DXP245" s="98"/>
      <c r="DXQ245" s="49"/>
      <c r="DXR245" s="405"/>
      <c r="DXS245" s="405"/>
      <c r="DXT245" s="277"/>
      <c r="DXU245" s="277"/>
      <c r="DXV245" s="277"/>
      <c r="DXW245" s="277"/>
      <c r="DXX245" s="277"/>
      <c r="DXY245" s="277"/>
      <c r="DXZ245" s="277"/>
      <c r="DYA245" s="277"/>
      <c r="DYB245" s="402"/>
      <c r="DYC245" s="404"/>
      <c r="DYD245" s="49"/>
      <c r="DYE245" s="49"/>
      <c r="DYF245" s="49"/>
      <c r="DYG245" s="99"/>
      <c r="DYH245" s="98"/>
      <c r="DYI245" s="49"/>
      <c r="DYJ245" s="405"/>
      <c r="DYK245" s="405"/>
      <c r="DYL245" s="277"/>
      <c r="DYM245" s="277"/>
      <c r="DYN245" s="277"/>
      <c r="DYO245" s="277"/>
      <c r="DYP245" s="277"/>
      <c r="DYQ245" s="277"/>
      <c r="DYR245" s="277"/>
      <c r="DYS245" s="277"/>
      <c r="DYT245" s="402"/>
      <c r="DYU245" s="404"/>
      <c r="DYV245" s="49"/>
      <c r="DYW245" s="49"/>
      <c r="DYX245" s="49"/>
      <c r="DYY245" s="99"/>
      <c r="DYZ245" s="98"/>
      <c r="DZA245" s="49"/>
      <c r="DZB245" s="405"/>
      <c r="DZC245" s="405"/>
      <c r="DZD245" s="277"/>
      <c r="DZE245" s="277"/>
      <c r="DZF245" s="277"/>
      <c r="DZG245" s="277"/>
      <c r="DZH245" s="277"/>
      <c r="DZI245" s="277"/>
      <c r="DZJ245" s="277"/>
      <c r="DZK245" s="277"/>
      <c r="DZL245" s="402"/>
      <c r="DZM245" s="404"/>
      <c r="DZN245" s="49"/>
      <c r="DZO245" s="49"/>
      <c r="DZP245" s="49"/>
      <c r="DZQ245" s="99"/>
      <c r="DZR245" s="98"/>
      <c r="DZS245" s="49"/>
      <c r="DZT245" s="405"/>
      <c r="DZU245" s="405"/>
      <c r="DZV245" s="277"/>
      <c r="DZW245" s="277"/>
      <c r="DZX245" s="277"/>
      <c r="DZY245" s="277"/>
      <c r="DZZ245" s="277"/>
      <c r="EAA245" s="277"/>
      <c r="EAB245" s="277"/>
      <c r="EAC245" s="277"/>
      <c r="EAD245" s="402"/>
      <c r="EAE245" s="404"/>
      <c r="EAF245" s="49"/>
      <c r="EAG245" s="49"/>
      <c r="EAH245" s="49"/>
      <c r="EAI245" s="99"/>
      <c r="EAJ245" s="98"/>
      <c r="EAK245" s="49"/>
      <c r="EAL245" s="405"/>
      <c r="EAM245" s="405"/>
      <c r="EAN245" s="277"/>
      <c r="EAO245" s="277"/>
      <c r="EAP245" s="277"/>
      <c r="EAQ245" s="277"/>
      <c r="EAR245" s="277"/>
      <c r="EAS245" s="277"/>
      <c r="EAT245" s="277"/>
      <c r="EAU245" s="277"/>
      <c r="EAV245" s="402"/>
      <c r="EAW245" s="404"/>
      <c r="EAX245" s="49"/>
      <c r="EAY245" s="49"/>
      <c r="EAZ245" s="49"/>
      <c r="EBA245" s="99"/>
      <c r="EBB245" s="98"/>
      <c r="EBC245" s="49"/>
      <c r="EBD245" s="405"/>
      <c r="EBE245" s="405"/>
      <c r="EBF245" s="277"/>
      <c r="EBG245" s="277"/>
      <c r="EBH245" s="277"/>
      <c r="EBI245" s="277"/>
      <c r="EBJ245" s="277"/>
      <c r="EBK245" s="277"/>
      <c r="EBL245" s="277"/>
      <c r="EBM245" s="277"/>
      <c r="EBN245" s="402"/>
      <c r="EBO245" s="404"/>
      <c r="EBP245" s="49"/>
      <c r="EBQ245" s="49"/>
      <c r="EBR245" s="49"/>
      <c r="EBS245" s="99"/>
      <c r="EBT245" s="98"/>
      <c r="EBU245" s="49"/>
      <c r="EBV245" s="405"/>
      <c r="EBW245" s="405"/>
      <c r="EBX245" s="277"/>
      <c r="EBY245" s="277"/>
      <c r="EBZ245" s="277"/>
      <c r="ECA245" s="277"/>
      <c r="ECB245" s="277"/>
      <c r="ECC245" s="277"/>
      <c r="ECD245" s="277"/>
      <c r="ECE245" s="277"/>
      <c r="ECF245" s="402"/>
      <c r="ECG245" s="404"/>
      <c r="ECH245" s="49"/>
      <c r="ECI245" s="49"/>
      <c r="ECJ245" s="49"/>
      <c r="ECK245" s="99"/>
      <c r="ECL245" s="98"/>
      <c r="ECM245" s="49"/>
      <c r="ECN245" s="405"/>
      <c r="ECO245" s="405"/>
      <c r="ECP245" s="277"/>
      <c r="ECQ245" s="277"/>
      <c r="ECR245" s="277"/>
      <c r="ECS245" s="277"/>
      <c r="ECT245" s="277"/>
      <c r="ECU245" s="277"/>
      <c r="ECV245" s="277"/>
      <c r="ECW245" s="277"/>
      <c r="ECX245" s="402"/>
      <c r="ECY245" s="404"/>
      <c r="ECZ245" s="49"/>
      <c r="EDA245" s="49"/>
      <c r="EDB245" s="49"/>
      <c r="EDC245" s="99"/>
      <c r="EDD245" s="98"/>
      <c r="EDE245" s="49"/>
      <c r="EDF245" s="405"/>
      <c r="EDG245" s="405"/>
      <c r="EDH245" s="277"/>
      <c r="EDI245" s="277"/>
      <c r="EDJ245" s="277"/>
      <c r="EDK245" s="277"/>
      <c r="EDL245" s="277"/>
      <c r="EDM245" s="277"/>
      <c r="EDN245" s="277"/>
      <c r="EDO245" s="277"/>
      <c r="EDP245" s="402"/>
      <c r="EDQ245" s="404"/>
      <c r="EDR245" s="49"/>
      <c r="EDS245" s="49"/>
      <c r="EDT245" s="49"/>
      <c r="EDU245" s="99"/>
      <c r="EDV245" s="98"/>
      <c r="EDW245" s="49"/>
      <c r="EDX245" s="405"/>
      <c r="EDY245" s="405"/>
      <c r="EDZ245" s="277"/>
      <c r="EEA245" s="277"/>
      <c r="EEB245" s="277"/>
      <c r="EEC245" s="277"/>
      <c r="EED245" s="277"/>
      <c r="EEE245" s="277"/>
      <c r="EEF245" s="277"/>
      <c r="EEG245" s="277"/>
      <c r="EEH245" s="402"/>
      <c r="EEI245" s="404"/>
      <c r="EEJ245" s="49"/>
      <c r="EEK245" s="49"/>
      <c r="EEL245" s="49"/>
      <c r="EEM245" s="99"/>
      <c r="EEN245" s="98"/>
      <c r="EEO245" s="49"/>
      <c r="EEP245" s="405"/>
      <c r="EEQ245" s="405"/>
      <c r="EER245" s="277"/>
      <c r="EES245" s="277"/>
      <c r="EET245" s="277"/>
      <c r="EEU245" s="277"/>
      <c r="EEV245" s="277"/>
      <c r="EEW245" s="277"/>
      <c r="EEX245" s="277"/>
      <c r="EEY245" s="277"/>
      <c r="EEZ245" s="402"/>
      <c r="EFA245" s="404"/>
      <c r="EFB245" s="49"/>
      <c r="EFC245" s="49"/>
      <c r="EFD245" s="49"/>
      <c r="EFE245" s="99"/>
      <c r="EFF245" s="98"/>
      <c r="EFG245" s="49"/>
      <c r="EFH245" s="405"/>
      <c r="EFI245" s="405"/>
      <c r="EFJ245" s="277"/>
      <c r="EFK245" s="277"/>
      <c r="EFL245" s="277"/>
      <c r="EFM245" s="277"/>
      <c r="EFN245" s="277"/>
      <c r="EFO245" s="277"/>
      <c r="EFP245" s="277"/>
      <c r="EFQ245" s="277"/>
      <c r="EFR245" s="402"/>
      <c r="EFS245" s="404"/>
      <c r="EFT245" s="49"/>
      <c r="EFU245" s="49"/>
      <c r="EFV245" s="49"/>
      <c r="EFW245" s="99"/>
      <c r="EFX245" s="98"/>
      <c r="EFY245" s="49"/>
      <c r="EFZ245" s="405"/>
      <c r="EGA245" s="405"/>
      <c r="EGB245" s="277"/>
      <c r="EGC245" s="277"/>
      <c r="EGD245" s="277"/>
      <c r="EGE245" s="277"/>
      <c r="EGF245" s="277"/>
      <c r="EGG245" s="277"/>
      <c r="EGH245" s="277"/>
      <c r="EGI245" s="277"/>
      <c r="EGJ245" s="402"/>
      <c r="EGK245" s="404"/>
      <c r="EGL245" s="49"/>
      <c r="EGM245" s="49"/>
      <c r="EGN245" s="49"/>
      <c r="EGO245" s="99"/>
      <c r="EGP245" s="98"/>
      <c r="EGQ245" s="49"/>
      <c r="EGR245" s="405"/>
      <c r="EGS245" s="405"/>
      <c r="EGT245" s="277"/>
      <c r="EGU245" s="277"/>
      <c r="EGV245" s="277"/>
      <c r="EGW245" s="277"/>
      <c r="EGX245" s="277"/>
      <c r="EGY245" s="277"/>
      <c r="EGZ245" s="277"/>
      <c r="EHA245" s="277"/>
      <c r="EHB245" s="402"/>
      <c r="EHC245" s="404"/>
      <c r="EHD245" s="49"/>
      <c r="EHE245" s="49"/>
      <c r="EHF245" s="49"/>
      <c r="EHG245" s="99"/>
      <c r="EHH245" s="98"/>
      <c r="EHI245" s="49"/>
      <c r="EHJ245" s="405"/>
      <c r="EHK245" s="405"/>
      <c r="EHL245" s="277"/>
      <c r="EHM245" s="277"/>
      <c r="EHN245" s="277"/>
      <c r="EHO245" s="277"/>
      <c r="EHP245" s="277"/>
      <c r="EHQ245" s="277"/>
      <c r="EHR245" s="277"/>
      <c r="EHS245" s="277"/>
      <c r="EHT245" s="402"/>
      <c r="EHU245" s="404"/>
      <c r="EHV245" s="49"/>
      <c r="EHW245" s="49"/>
      <c r="EHX245" s="49"/>
      <c r="EHY245" s="99"/>
      <c r="EHZ245" s="98"/>
      <c r="EIA245" s="49"/>
      <c r="EIB245" s="405"/>
      <c r="EIC245" s="405"/>
      <c r="EID245" s="277"/>
      <c r="EIE245" s="277"/>
      <c r="EIF245" s="277"/>
      <c r="EIG245" s="277"/>
      <c r="EIH245" s="277"/>
      <c r="EII245" s="277"/>
      <c r="EIJ245" s="277"/>
      <c r="EIK245" s="277"/>
      <c r="EIL245" s="402"/>
      <c r="EIM245" s="404"/>
      <c r="EIN245" s="49"/>
      <c r="EIO245" s="49"/>
      <c r="EIP245" s="49"/>
      <c r="EIQ245" s="99"/>
      <c r="EIR245" s="98"/>
      <c r="EIS245" s="49"/>
      <c r="EIT245" s="405"/>
      <c r="EIU245" s="405"/>
      <c r="EIV245" s="277"/>
      <c r="EIW245" s="277"/>
      <c r="EIX245" s="277"/>
      <c r="EIY245" s="277"/>
      <c r="EIZ245" s="277"/>
      <c r="EJA245" s="277"/>
      <c r="EJB245" s="277"/>
      <c r="EJC245" s="277"/>
      <c r="EJD245" s="402"/>
      <c r="EJE245" s="404"/>
      <c r="EJF245" s="49"/>
      <c r="EJG245" s="49"/>
      <c r="EJH245" s="49"/>
      <c r="EJI245" s="99"/>
      <c r="EJJ245" s="98"/>
      <c r="EJK245" s="49"/>
      <c r="EJL245" s="405"/>
      <c r="EJM245" s="405"/>
      <c r="EJN245" s="277"/>
      <c r="EJO245" s="277"/>
      <c r="EJP245" s="277"/>
      <c r="EJQ245" s="277"/>
      <c r="EJR245" s="277"/>
      <c r="EJS245" s="277"/>
      <c r="EJT245" s="277"/>
      <c r="EJU245" s="277"/>
      <c r="EJV245" s="402"/>
      <c r="EJW245" s="404"/>
      <c r="EJX245" s="49"/>
      <c r="EJY245" s="49"/>
      <c r="EJZ245" s="49"/>
      <c r="EKA245" s="99"/>
      <c r="EKB245" s="98"/>
      <c r="EKC245" s="49"/>
      <c r="EKD245" s="405"/>
      <c r="EKE245" s="405"/>
      <c r="EKF245" s="277"/>
      <c r="EKG245" s="277"/>
      <c r="EKH245" s="277"/>
      <c r="EKI245" s="277"/>
      <c r="EKJ245" s="277"/>
      <c r="EKK245" s="277"/>
      <c r="EKL245" s="277"/>
      <c r="EKM245" s="277"/>
      <c r="EKN245" s="402"/>
      <c r="EKO245" s="404"/>
      <c r="EKP245" s="49"/>
      <c r="EKQ245" s="49"/>
      <c r="EKR245" s="49"/>
      <c r="EKS245" s="99"/>
      <c r="EKT245" s="98"/>
      <c r="EKU245" s="49"/>
      <c r="EKV245" s="405"/>
      <c r="EKW245" s="405"/>
      <c r="EKX245" s="277"/>
      <c r="EKY245" s="277"/>
      <c r="EKZ245" s="277"/>
      <c r="ELA245" s="277"/>
      <c r="ELB245" s="277"/>
      <c r="ELC245" s="277"/>
      <c r="ELD245" s="277"/>
      <c r="ELE245" s="277"/>
      <c r="ELF245" s="402"/>
      <c r="ELG245" s="404"/>
      <c r="ELH245" s="49"/>
      <c r="ELI245" s="49"/>
      <c r="ELJ245" s="49"/>
      <c r="ELK245" s="99"/>
      <c r="ELL245" s="98"/>
      <c r="ELM245" s="49"/>
      <c r="ELN245" s="405"/>
      <c r="ELO245" s="405"/>
      <c r="ELP245" s="277"/>
      <c r="ELQ245" s="277"/>
      <c r="ELR245" s="277"/>
      <c r="ELS245" s="277"/>
      <c r="ELT245" s="277"/>
      <c r="ELU245" s="277"/>
      <c r="ELV245" s="277"/>
      <c r="ELW245" s="277"/>
      <c r="ELX245" s="402"/>
      <c r="ELY245" s="404"/>
      <c r="ELZ245" s="49"/>
      <c r="EMA245" s="49"/>
      <c r="EMB245" s="49"/>
      <c r="EMC245" s="99"/>
      <c r="EMD245" s="98"/>
      <c r="EME245" s="49"/>
      <c r="EMF245" s="405"/>
      <c r="EMG245" s="405"/>
      <c r="EMH245" s="277"/>
      <c r="EMI245" s="277"/>
      <c r="EMJ245" s="277"/>
      <c r="EMK245" s="277"/>
      <c r="EML245" s="277"/>
      <c r="EMM245" s="277"/>
      <c r="EMN245" s="277"/>
      <c r="EMO245" s="277"/>
      <c r="EMP245" s="402"/>
      <c r="EMQ245" s="404"/>
      <c r="EMR245" s="49"/>
      <c r="EMS245" s="49"/>
      <c r="EMT245" s="49"/>
      <c r="EMU245" s="99"/>
      <c r="EMV245" s="98"/>
      <c r="EMW245" s="49"/>
      <c r="EMX245" s="405"/>
      <c r="EMY245" s="405"/>
      <c r="EMZ245" s="277"/>
      <c r="ENA245" s="277"/>
      <c r="ENB245" s="277"/>
      <c r="ENC245" s="277"/>
      <c r="END245" s="277"/>
      <c r="ENE245" s="277"/>
      <c r="ENF245" s="277"/>
      <c r="ENG245" s="277"/>
      <c r="ENH245" s="402"/>
      <c r="ENI245" s="404"/>
      <c r="ENJ245" s="49"/>
      <c r="ENK245" s="49"/>
      <c r="ENL245" s="49"/>
      <c r="ENM245" s="99"/>
      <c r="ENN245" s="98"/>
      <c r="ENO245" s="49"/>
      <c r="ENP245" s="405"/>
      <c r="ENQ245" s="405"/>
      <c r="ENR245" s="277"/>
      <c r="ENS245" s="277"/>
      <c r="ENT245" s="277"/>
      <c r="ENU245" s="277"/>
      <c r="ENV245" s="277"/>
      <c r="ENW245" s="277"/>
      <c r="ENX245" s="277"/>
      <c r="ENY245" s="277"/>
      <c r="ENZ245" s="402"/>
      <c r="EOA245" s="404"/>
      <c r="EOB245" s="49"/>
      <c r="EOC245" s="49"/>
      <c r="EOD245" s="49"/>
      <c r="EOE245" s="99"/>
      <c r="EOF245" s="98"/>
      <c r="EOG245" s="49"/>
      <c r="EOH245" s="405"/>
      <c r="EOI245" s="405"/>
      <c r="EOJ245" s="277"/>
      <c r="EOK245" s="277"/>
      <c r="EOL245" s="277"/>
      <c r="EOM245" s="277"/>
      <c r="EON245" s="277"/>
      <c r="EOO245" s="277"/>
      <c r="EOP245" s="277"/>
      <c r="EOQ245" s="277"/>
      <c r="EOR245" s="402"/>
      <c r="EOS245" s="404"/>
      <c r="EOT245" s="49"/>
      <c r="EOU245" s="49"/>
      <c r="EOV245" s="49"/>
      <c r="EOW245" s="99"/>
      <c r="EOX245" s="98"/>
      <c r="EOY245" s="49"/>
      <c r="EOZ245" s="405"/>
      <c r="EPA245" s="405"/>
      <c r="EPB245" s="277"/>
      <c r="EPC245" s="277"/>
      <c r="EPD245" s="277"/>
      <c r="EPE245" s="277"/>
      <c r="EPF245" s="277"/>
      <c r="EPG245" s="277"/>
      <c r="EPH245" s="277"/>
      <c r="EPI245" s="277"/>
      <c r="EPJ245" s="402"/>
      <c r="EPK245" s="404"/>
      <c r="EPL245" s="49"/>
      <c r="EPM245" s="49"/>
      <c r="EPN245" s="49"/>
      <c r="EPO245" s="99"/>
      <c r="EPP245" s="98"/>
      <c r="EPQ245" s="49"/>
      <c r="EPR245" s="405"/>
      <c r="EPS245" s="405"/>
      <c r="EPT245" s="277"/>
      <c r="EPU245" s="277"/>
      <c r="EPV245" s="277"/>
      <c r="EPW245" s="277"/>
      <c r="EPX245" s="277"/>
      <c r="EPY245" s="277"/>
      <c r="EPZ245" s="277"/>
      <c r="EQA245" s="277"/>
      <c r="EQB245" s="402"/>
      <c r="EQC245" s="404"/>
      <c r="EQD245" s="49"/>
      <c r="EQE245" s="49"/>
      <c r="EQF245" s="49"/>
      <c r="EQG245" s="99"/>
      <c r="EQH245" s="98"/>
      <c r="EQI245" s="49"/>
      <c r="EQJ245" s="405"/>
      <c r="EQK245" s="405"/>
      <c r="EQL245" s="277"/>
      <c r="EQM245" s="277"/>
      <c r="EQN245" s="277"/>
      <c r="EQO245" s="277"/>
      <c r="EQP245" s="277"/>
      <c r="EQQ245" s="277"/>
      <c r="EQR245" s="277"/>
      <c r="EQS245" s="277"/>
      <c r="EQT245" s="402"/>
      <c r="EQU245" s="404"/>
      <c r="EQV245" s="49"/>
      <c r="EQW245" s="49"/>
      <c r="EQX245" s="49"/>
      <c r="EQY245" s="99"/>
      <c r="EQZ245" s="98"/>
      <c r="ERA245" s="49"/>
      <c r="ERB245" s="405"/>
      <c r="ERC245" s="405"/>
      <c r="ERD245" s="277"/>
      <c r="ERE245" s="277"/>
      <c r="ERF245" s="277"/>
      <c r="ERG245" s="277"/>
      <c r="ERH245" s="277"/>
      <c r="ERI245" s="277"/>
      <c r="ERJ245" s="277"/>
      <c r="ERK245" s="277"/>
      <c r="ERL245" s="402"/>
      <c r="ERM245" s="404"/>
      <c r="ERN245" s="49"/>
      <c r="ERO245" s="49"/>
      <c r="ERP245" s="49"/>
      <c r="ERQ245" s="99"/>
      <c r="ERR245" s="98"/>
      <c r="ERS245" s="49"/>
      <c r="ERT245" s="405"/>
      <c r="ERU245" s="405"/>
      <c r="ERV245" s="277"/>
      <c r="ERW245" s="277"/>
      <c r="ERX245" s="277"/>
      <c r="ERY245" s="277"/>
      <c r="ERZ245" s="277"/>
      <c r="ESA245" s="277"/>
      <c r="ESB245" s="277"/>
      <c r="ESC245" s="277"/>
      <c r="ESD245" s="402"/>
      <c r="ESE245" s="404"/>
      <c r="ESF245" s="49"/>
      <c r="ESG245" s="49"/>
      <c r="ESH245" s="49"/>
      <c r="ESI245" s="99"/>
      <c r="ESJ245" s="98"/>
      <c r="ESK245" s="49"/>
      <c r="ESL245" s="405"/>
      <c r="ESM245" s="405"/>
      <c r="ESN245" s="277"/>
      <c r="ESO245" s="277"/>
      <c r="ESP245" s="277"/>
      <c r="ESQ245" s="277"/>
      <c r="ESR245" s="277"/>
      <c r="ESS245" s="277"/>
      <c r="EST245" s="277"/>
      <c r="ESU245" s="277"/>
      <c r="ESV245" s="402"/>
      <c r="ESW245" s="404"/>
      <c r="ESX245" s="49"/>
      <c r="ESY245" s="49"/>
      <c r="ESZ245" s="49"/>
      <c r="ETA245" s="99"/>
      <c r="ETB245" s="98"/>
      <c r="ETC245" s="49"/>
      <c r="ETD245" s="405"/>
      <c r="ETE245" s="405"/>
      <c r="ETF245" s="277"/>
      <c r="ETG245" s="277"/>
      <c r="ETH245" s="277"/>
      <c r="ETI245" s="277"/>
      <c r="ETJ245" s="277"/>
      <c r="ETK245" s="277"/>
      <c r="ETL245" s="277"/>
      <c r="ETM245" s="277"/>
      <c r="ETN245" s="402"/>
      <c r="ETO245" s="404"/>
      <c r="ETP245" s="49"/>
      <c r="ETQ245" s="49"/>
      <c r="ETR245" s="49"/>
      <c r="ETS245" s="99"/>
      <c r="ETT245" s="98"/>
      <c r="ETU245" s="49"/>
      <c r="ETV245" s="405"/>
      <c r="ETW245" s="405"/>
      <c r="ETX245" s="277"/>
      <c r="ETY245" s="277"/>
      <c r="ETZ245" s="277"/>
      <c r="EUA245" s="277"/>
      <c r="EUB245" s="277"/>
      <c r="EUC245" s="277"/>
      <c r="EUD245" s="277"/>
      <c r="EUE245" s="277"/>
      <c r="EUF245" s="402"/>
      <c r="EUG245" s="404"/>
      <c r="EUH245" s="49"/>
      <c r="EUI245" s="49"/>
      <c r="EUJ245" s="49"/>
      <c r="EUK245" s="99"/>
      <c r="EUL245" s="98"/>
      <c r="EUM245" s="49"/>
      <c r="EUN245" s="405"/>
      <c r="EUO245" s="405"/>
      <c r="EUP245" s="277"/>
      <c r="EUQ245" s="277"/>
      <c r="EUR245" s="277"/>
      <c r="EUS245" s="277"/>
      <c r="EUT245" s="277"/>
      <c r="EUU245" s="277"/>
      <c r="EUV245" s="277"/>
      <c r="EUW245" s="277"/>
      <c r="EUX245" s="402"/>
      <c r="EUY245" s="404"/>
      <c r="EUZ245" s="49"/>
      <c r="EVA245" s="49"/>
      <c r="EVB245" s="49"/>
      <c r="EVC245" s="99"/>
      <c r="EVD245" s="98"/>
      <c r="EVE245" s="49"/>
      <c r="EVF245" s="405"/>
      <c r="EVG245" s="405"/>
      <c r="EVH245" s="277"/>
      <c r="EVI245" s="277"/>
      <c r="EVJ245" s="277"/>
      <c r="EVK245" s="277"/>
      <c r="EVL245" s="277"/>
      <c r="EVM245" s="277"/>
      <c r="EVN245" s="277"/>
      <c r="EVO245" s="277"/>
      <c r="EVP245" s="402"/>
      <c r="EVQ245" s="404"/>
      <c r="EVR245" s="49"/>
      <c r="EVS245" s="49"/>
      <c r="EVT245" s="49"/>
      <c r="EVU245" s="99"/>
      <c r="EVV245" s="98"/>
      <c r="EVW245" s="49"/>
      <c r="EVX245" s="405"/>
      <c r="EVY245" s="405"/>
      <c r="EVZ245" s="277"/>
      <c r="EWA245" s="277"/>
      <c r="EWB245" s="277"/>
      <c r="EWC245" s="277"/>
      <c r="EWD245" s="277"/>
      <c r="EWE245" s="277"/>
      <c r="EWF245" s="277"/>
      <c r="EWG245" s="277"/>
      <c r="EWH245" s="402"/>
      <c r="EWI245" s="404"/>
      <c r="EWJ245" s="49"/>
      <c r="EWK245" s="49"/>
      <c r="EWL245" s="49"/>
      <c r="EWM245" s="99"/>
      <c r="EWN245" s="98"/>
      <c r="EWO245" s="49"/>
      <c r="EWP245" s="405"/>
      <c r="EWQ245" s="405"/>
      <c r="EWR245" s="277"/>
      <c r="EWS245" s="277"/>
      <c r="EWT245" s="277"/>
      <c r="EWU245" s="277"/>
      <c r="EWV245" s="277"/>
      <c r="EWW245" s="277"/>
      <c r="EWX245" s="277"/>
      <c r="EWY245" s="277"/>
      <c r="EWZ245" s="402"/>
      <c r="EXA245" s="404"/>
      <c r="EXB245" s="49"/>
      <c r="EXC245" s="49"/>
      <c r="EXD245" s="49"/>
      <c r="EXE245" s="99"/>
      <c r="EXF245" s="98"/>
      <c r="EXG245" s="49"/>
      <c r="EXH245" s="405"/>
      <c r="EXI245" s="405"/>
      <c r="EXJ245" s="277"/>
      <c r="EXK245" s="277"/>
      <c r="EXL245" s="277"/>
      <c r="EXM245" s="277"/>
      <c r="EXN245" s="277"/>
      <c r="EXO245" s="277"/>
      <c r="EXP245" s="277"/>
      <c r="EXQ245" s="277"/>
      <c r="EXR245" s="402"/>
      <c r="EXS245" s="404"/>
      <c r="EXT245" s="49"/>
      <c r="EXU245" s="49"/>
      <c r="EXV245" s="49"/>
      <c r="EXW245" s="99"/>
      <c r="EXX245" s="98"/>
      <c r="EXY245" s="49"/>
      <c r="EXZ245" s="405"/>
      <c r="EYA245" s="405"/>
      <c r="EYB245" s="277"/>
      <c r="EYC245" s="277"/>
      <c r="EYD245" s="277"/>
      <c r="EYE245" s="277"/>
      <c r="EYF245" s="277"/>
      <c r="EYG245" s="277"/>
      <c r="EYH245" s="277"/>
      <c r="EYI245" s="277"/>
      <c r="EYJ245" s="402"/>
      <c r="EYK245" s="404"/>
      <c r="EYL245" s="49"/>
      <c r="EYM245" s="49"/>
      <c r="EYN245" s="49"/>
      <c r="EYO245" s="99"/>
      <c r="EYP245" s="98"/>
      <c r="EYQ245" s="49"/>
      <c r="EYR245" s="405"/>
      <c r="EYS245" s="405"/>
      <c r="EYT245" s="277"/>
      <c r="EYU245" s="277"/>
      <c r="EYV245" s="277"/>
      <c r="EYW245" s="277"/>
      <c r="EYX245" s="277"/>
      <c r="EYY245" s="277"/>
      <c r="EYZ245" s="277"/>
      <c r="EZA245" s="277"/>
      <c r="EZB245" s="402"/>
      <c r="EZC245" s="404"/>
      <c r="EZD245" s="49"/>
      <c r="EZE245" s="49"/>
      <c r="EZF245" s="49"/>
      <c r="EZG245" s="99"/>
      <c r="EZH245" s="98"/>
      <c r="EZI245" s="49"/>
      <c r="EZJ245" s="405"/>
      <c r="EZK245" s="405"/>
      <c r="EZL245" s="277"/>
      <c r="EZM245" s="277"/>
      <c r="EZN245" s="277"/>
      <c r="EZO245" s="277"/>
      <c r="EZP245" s="277"/>
      <c r="EZQ245" s="277"/>
      <c r="EZR245" s="277"/>
      <c r="EZS245" s="277"/>
      <c r="EZT245" s="402"/>
      <c r="EZU245" s="404"/>
      <c r="EZV245" s="49"/>
      <c r="EZW245" s="49"/>
      <c r="EZX245" s="49"/>
      <c r="EZY245" s="99"/>
      <c r="EZZ245" s="98"/>
      <c r="FAA245" s="49"/>
      <c r="FAB245" s="405"/>
      <c r="FAC245" s="405"/>
      <c r="FAD245" s="277"/>
      <c r="FAE245" s="277"/>
      <c r="FAF245" s="277"/>
      <c r="FAG245" s="277"/>
      <c r="FAH245" s="277"/>
      <c r="FAI245" s="277"/>
      <c r="FAJ245" s="277"/>
      <c r="FAK245" s="277"/>
      <c r="FAL245" s="402"/>
      <c r="FAM245" s="404"/>
      <c r="FAN245" s="49"/>
      <c r="FAO245" s="49"/>
      <c r="FAP245" s="49"/>
      <c r="FAQ245" s="99"/>
      <c r="FAR245" s="98"/>
      <c r="FAS245" s="49"/>
      <c r="FAT245" s="405"/>
      <c r="FAU245" s="405"/>
      <c r="FAV245" s="277"/>
      <c r="FAW245" s="277"/>
      <c r="FAX245" s="277"/>
      <c r="FAY245" s="277"/>
      <c r="FAZ245" s="277"/>
      <c r="FBA245" s="277"/>
      <c r="FBB245" s="277"/>
      <c r="FBC245" s="277"/>
      <c r="FBD245" s="402"/>
      <c r="FBE245" s="404"/>
      <c r="FBF245" s="49"/>
      <c r="FBG245" s="49"/>
      <c r="FBH245" s="49"/>
      <c r="FBI245" s="99"/>
      <c r="FBJ245" s="98"/>
      <c r="FBK245" s="49"/>
      <c r="FBL245" s="405"/>
      <c r="FBM245" s="405"/>
      <c r="FBN245" s="277"/>
      <c r="FBO245" s="277"/>
      <c r="FBP245" s="277"/>
      <c r="FBQ245" s="277"/>
      <c r="FBR245" s="277"/>
      <c r="FBS245" s="277"/>
      <c r="FBT245" s="277"/>
      <c r="FBU245" s="277"/>
      <c r="FBV245" s="402"/>
      <c r="FBW245" s="404"/>
      <c r="FBX245" s="49"/>
      <c r="FBY245" s="49"/>
      <c r="FBZ245" s="49"/>
      <c r="FCA245" s="99"/>
      <c r="FCB245" s="98"/>
      <c r="FCC245" s="49"/>
      <c r="FCD245" s="405"/>
      <c r="FCE245" s="405"/>
      <c r="FCF245" s="277"/>
      <c r="FCG245" s="277"/>
      <c r="FCH245" s="277"/>
      <c r="FCI245" s="277"/>
      <c r="FCJ245" s="277"/>
      <c r="FCK245" s="277"/>
      <c r="FCL245" s="277"/>
      <c r="FCM245" s="277"/>
      <c r="FCN245" s="402"/>
      <c r="FCO245" s="404"/>
      <c r="FCP245" s="49"/>
      <c r="FCQ245" s="49"/>
      <c r="FCR245" s="49"/>
      <c r="FCS245" s="99"/>
      <c r="FCT245" s="98"/>
      <c r="FCU245" s="49"/>
      <c r="FCV245" s="405"/>
      <c r="FCW245" s="405"/>
      <c r="FCX245" s="277"/>
      <c r="FCY245" s="277"/>
      <c r="FCZ245" s="277"/>
      <c r="FDA245" s="277"/>
      <c r="FDB245" s="277"/>
      <c r="FDC245" s="277"/>
      <c r="FDD245" s="277"/>
      <c r="FDE245" s="277"/>
      <c r="FDF245" s="402"/>
      <c r="FDG245" s="404"/>
      <c r="FDH245" s="49"/>
      <c r="FDI245" s="49"/>
      <c r="FDJ245" s="49"/>
      <c r="FDK245" s="99"/>
      <c r="FDL245" s="98"/>
      <c r="FDM245" s="49"/>
      <c r="FDN245" s="405"/>
      <c r="FDO245" s="405"/>
      <c r="FDP245" s="277"/>
      <c r="FDQ245" s="277"/>
      <c r="FDR245" s="277"/>
      <c r="FDS245" s="277"/>
      <c r="FDT245" s="277"/>
      <c r="FDU245" s="277"/>
      <c r="FDV245" s="277"/>
      <c r="FDW245" s="277"/>
      <c r="FDX245" s="402"/>
      <c r="FDY245" s="404"/>
      <c r="FDZ245" s="49"/>
      <c r="FEA245" s="49"/>
      <c r="FEB245" s="49"/>
      <c r="FEC245" s="99"/>
      <c r="FED245" s="98"/>
      <c r="FEE245" s="49"/>
      <c r="FEF245" s="405"/>
      <c r="FEG245" s="405"/>
      <c r="FEH245" s="277"/>
      <c r="FEI245" s="277"/>
      <c r="FEJ245" s="277"/>
      <c r="FEK245" s="277"/>
      <c r="FEL245" s="277"/>
      <c r="FEM245" s="277"/>
      <c r="FEN245" s="277"/>
      <c r="FEO245" s="277"/>
      <c r="FEP245" s="402"/>
      <c r="FEQ245" s="404"/>
      <c r="FER245" s="49"/>
      <c r="FES245" s="49"/>
      <c r="FET245" s="49"/>
      <c r="FEU245" s="99"/>
      <c r="FEV245" s="98"/>
      <c r="FEW245" s="49"/>
      <c r="FEX245" s="405"/>
      <c r="FEY245" s="405"/>
      <c r="FEZ245" s="277"/>
      <c r="FFA245" s="277"/>
      <c r="FFB245" s="277"/>
      <c r="FFC245" s="277"/>
      <c r="FFD245" s="277"/>
      <c r="FFE245" s="277"/>
      <c r="FFF245" s="277"/>
      <c r="FFG245" s="277"/>
      <c r="FFH245" s="402"/>
      <c r="FFI245" s="404"/>
      <c r="FFJ245" s="49"/>
      <c r="FFK245" s="49"/>
      <c r="FFL245" s="49"/>
      <c r="FFM245" s="99"/>
      <c r="FFN245" s="98"/>
      <c r="FFO245" s="49"/>
      <c r="FFP245" s="405"/>
      <c r="FFQ245" s="405"/>
      <c r="FFR245" s="277"/>
      <c r="FFS245" s="277"/>
      <c r="FFT245" s="277"/>
      <c r="FFU245" s="277"/>
      <c r="FFV245" s="277"/>
      <c r="FFW245" s="277"/>
      <c r="FFX245" s="277"/>
      <c r="FFY245" s="277"/>
      <c r="FFZ245" s="402"/>
      <c r="FGA245" s="404"/>
      <c r="FGB245" s="49"/>
      <c r="FGC245" s="49"/>
      <c r="FGD245" s="49"/>
      <c r="FGE245" s="99"/>
      <c r="FGF245" s="98"/>
      <c r="FGG245" s="49"/>
      <c r="FGH245" s="405"/>
      <c r="FGI245" s="405"/>
      <c r="FGJ245" s="277"/>
      <c r="FGK245" s="277"/>
      <c r="FGL245" s="277"/>
      <c r="FGM245" s="277"/>
      <c r="FGN245" s="277"/>
      <c r="FGO245" s="277"/>
      <c r="FGP245" s="277"/>
      <c r="FGQ245" s="277"/>
      <c r="FGR245" s="402"/>
      <c r="FGS245" s="404"/>
      <c r="FGT245" s="49"/>
      <c r="FGU245" s="49"/>
      <c r="FGV245" s="49"/>
      <c r="FGW245" s="99"/>
      <c r="FGX245" s="98"/>
      <c r="FGY245" s="49"/>
      <c r="FGZ245" s="405"/>
      <c r="FHA245" s="405"/>
      <c r="FHB245" s="277"/>
      <c r="FHC245" s="277"/>
      <c r="FHD245" s="277"/>
      <c r="FHE245" s="277"/>
      <c r="FHF245" s="277"/>
      <c r="FHG245" s="277"/>
      <c r="FHH245" s="277"/>
      <c r="FHI245" s="277"/>
      <c r="FHJ245" s="402"/>
      <c r="FHK245" s="404"/>
      <c r="FHL245" s="49"/>
      <c r="FHM245" s="49"/>
      <c r="FHN245" s="49"/>
      <c r="FHO245" s="99"/>
      <c r="FHP245" s="98"/>
      <c r="FHQ245" s="49"/>
      <c r="FHR245" s="405"/>
      <c r="FHS245" s="405"/>
      <c r="FHT245" s="277"/>
      <c r="FHU245" s="277"/>
      <c r="FHV245" s="277"/>
      <c r="FHW245" s="277"/>
      <c r="FHX245" s="277"/>
      <c r="FHY245" s="277"/>
      <c r="FHZ245" s="277"/>
      <c r="FIA245" s="277"/>
      <c r="FIB245" s="402"/>
      <c r="FIC245" s="404"/>
      <c r="FID245" s="49"/>
      <c r="FIE245" s="49"/>
      <c r="FIF245" s="49"/>
      <c r="FIG245" s="99"/>
      <c r="FIH245" s="98"/>
      <c r="FII245" s="49"/>
      <c r="FIJ245" s="405"/>
      <c r="FIK245" s="405"/>
      <c r="FIL245" s="277"/>
      <c r="FIM245" s="277"/>
      <c r="FIN245" s="277"/>
      <c r="FIO245" s="277"/>
      <c r="FIP245" s="277"/>
      <c r="FIQ245" s="277"/>
      <c r="FIR245" s="277"/>
      <c r="FIS245" s="277"/>
      <c r="FIT245" s="402"/>
      <c r="FIU245" s="404"/>
      <c r="FIV245" s="49"/>
      <c r="FIW245" s="49"/>
      <c r="FIX245" s="49"/>
      <c r="FIY245" s="99"/>
      <c r="FIZ245" s="98"/>
      <c r="FJA245" s="49"/>
      <c r="FJB245" s="405"/>
      <c r="FJC245" s="405"/>
      <c r="FJD245" s="277"/>
      <c r="FJE245" s="277"/>
      <c r="FJF245" s="277"/>
      <c r="FJG245" s="277"/>
      <c r="FJH245" s="277"/>
      <c r="FJI245" s="277"/>
      <c r="FJJ245" s="277"/>
      <c r="FJK245" s="277"/>
      <c r="FJL245" s="402"/>
      <c r="FJM245" s="404"/>
      <c r="FJN245" s="49"/>
      <c r="FJO245" s="49"/>
      <c r="FJP245" s="49"/>
      <c r="FJQ245" s="99"/>
      <c r="FJR245" s="98"/>
      <c r="FJS245" s="49"/>
      <c r="FJT245" s="405"/>
      <c r="FJU245" s="405"/>
      <c r="FJV245" s="277"/>
      <c r="FJW245" s="277"/>
      <c r="FJX245" s="277"/>
      <c r="FJY245" s="277"/>
      <c r="FJZ245" s="277"/>
      <c r="FKA245" s="277"/>
      <c r="FKB245" s="277"/>
      <c r="FKC245" s="277"/>
      <c r="FKD245" s="402"/>
      <c r="FKE245" s="404"/>
      <c r="FKF245" s="49"/>
      <c r="FKG245" s="49"/>
      <c r="FKH245" s="49"/>
      <c r="FKI245" s="99"/>
      <c r="FKJ245" s="98"/>
      <c r="FKK245" s="49"/>
      <c r="FKL245" s="405"/>
      <c r="FKM245" s="405"/>
      <c r="FKN245" s="277"/>
      <c r="FKO245" s="277"/>
      <c r="FKP245" s="277"/>
      <c r="FKQ245" s="277"/>
      <c r="FKR245" s="277"/>
      <c r="FKS245" s="277"/>
      <c r="FKT245" s="277"/>
      <c r="FKU245" s="277"/>
      <c r="FKV245" s="402"/>
      <c r="FKW245" s="404"/>
      <c r="FKX245" s="49"/>
      <c r="FKY245" s="49"/>
      <c r="FKZ245" s="49"/>
      <c r="FLA245" s="99"/>
      <c r="FLB245" s="98"/>
      <c r="FLC245" s="49"/>
      <c r="FLD245" s="405"/>
      <c r="FLE245" s="405"/>
      <c r="FLF245" s="277"/>
      <c r="FLG245" s="277"/>
      <c r="FLH245" s="277"/>
      <c r="FLI245" s="277"/>
      <c r="FLJ245" s="277"/>
      <c r="FLK245" s="277"/>
      <c r="FLL245" s="277"/>
      <c r="FLM245" s="277"/>
      <c r="FLN245" s="402"/>
      <c r="FLO245" s="404"/>
      <c r="FLP245" s="49"/>
      <c r="FLQ245" s="49"/>
      <c r="FLR245" s="49"/>
      <c r="FLS245" s="99"/>
      <c r="FLT245" s="98"/>
      <c r="FLU245" s="49"/>
      <c r="FLV245" s="405"/>
      <c r="FLW245" s="405"/>
      <c r="FLX245" s="277"/>
      <c r="FLY245" s="277"/>
      <c r="FLZ245" s="277"/>
      <c r="FMA245" s="277"/>
      <c r="FMB245" s="277"/>
      <c r="FMC245" s="277"/>
      <c r="FMD245" s="277"/>
      <c r="FME245" s="277"/>
      <c r="FMF245" s="402"/>
      <c r="FMG245" s="404"/>
      <c r="FMH245" s="49"/>
      <c r="FMI245" s="49"/>
      <c r="FMJ245" s="49"/>
      <c r="FMK245" s="99"/>
      <c r="FML245" s="98"/>
      <c r="FMM245" s="49"/>
      <c r="FMN245" s="405"/>
      <c r="FMO245" s="405"/>
      <c r="FMP245" s="277"/>
      <c r="FMQ245" s="277"/>
      <c r="FMR245" s="277"/>
      <c r="FMS245" s="277"/>
      <c r="FMT245" s="277"/>
      <c r="FMU245" s="277"/>
      <c r="FMV245" s="277"/>
      <c r="FMW245" s="277"/>
      <c r="FMX245" s="402"/>
      <c r="FMY245" s="404"/>
      <c r="FMZ245" s="49"/>
      <c r="FNA245" s="49"/>
      <c r="FNB245" s="49"/>
      <c r="FNC245" s="99"/>
      <c r="FND245" s="98"/>
      <c r="FNE245" s="49"/>
      <c r="FNF245" s="405"/>
      <c r="FNG245" s="405"/>
      <c r="FNH245" s="277"/>
      <c r="FNI245" s="277"/>
      <c r="FNJ245" s="277"/>
      <c r="FNK245" s="277"/>
      <c r="FNL245" s="277"/>
      <c r="FNM245" s="277"/>
      <c r="FNN245" s="277"/>
      <c r="FNO245" s="277"/>
      <c r="FNP245" s="402"/>
      <c r="FNQ245" s="404"/>
      <c r="FNR245" s="49"/>
      <c r="FNS245" s="49"/>
      <c r="FNT245" s="49"/>
      <c r="FNU245" s="99"/>
      <c r="FNV245" s="98"/>
      <c r="FNW245" s="49"/>
      <c r="FNX245" s="405"/>
      <c r="FNY245" s="405"/>
      <c r="FNZ245" s="277"/>
      <c r="FOA245" s="277"/>
      <c r="FOB245" s="277"/>
      <c r="FOC245" s="277"/>
      <c r="FOD245" s="277"/>
      <c r="FOE245" s="277"/>
      <c r="FOF245" s="277"/>
      <c r="FOG245" s="277"/>
      <c r="FOH245" s="402"/>
      <c r="FOI245" s="404"/>
      <c r="FOJ245" s="49"/>
      <c r="FOK245" s="49"/>
      <c r="FOL245" s="49"/>
      <c r="FOM245" s="99"/>
      <c r="FON245" s="98"/>
      <c r="FOO245" s="49"/>
      <c r="FOP245" s="405"/>
      <c r="FOQ245" s="405"/>
      <c r="FOR245" s="277"/>
      <c r="FOS245" s="277"/>
      <c r="FOT245" s="277"/>
      <c r="FOU245" s="277"/>
      <c r="FOV245" s="277"/>
      <c r="FOW245" s="277"/>
      <c r="FOX245" s="277"/>
      <c r="FOY245" s="277"/>
      <c r="FOZ245" s="402"/>
      <c r="FPA245" s="404"/>
      <c r="FPB245" s="49"/>
      <c r="FPC245" s="49"/>
      <c r="FPD245" s="49"/>
      <c r="FPE245" s="99"/>
      <c r="FPF245" s="98"/>
      <c r="FPG245" s="49"/>
      <c r="FPH245" s="405"/>
      <c r="FPI245" s="405"/>
      <c r="FPJ245" s="277"/>
      <c r="FPK245" s="277"/>
      <c r="FPL245" s="277"/>
      <c r="FPM245" s="277"/>
      <c r="FPN245" s="277"/>
      <c r="FPO245" s="277"/>
      <c r="FPP245" s="277"/>
      <c r="FPQ245" s="277"/>
      <c r="FPR245" s="402"/>
      <c r="FPS245" s="404"/>
      <c r="FPT245" s="49"/>
      <c r="FPU245" s="49"/>
      <c r="FPV245" s="49"/>
      <c r="FPW245" s="99"/>
      <c r="FPX245" s="98"/>
      <c r="FPY245" s="49"/>
      <c r="FPZ245" s="405"/>
      <c r="FQA245" s="405"/>
      <c r="FQB245" s="277"/>
      <c r="FQC245" s="277"/>
      <c r="FQD245" s="277"/>
      <c r="FQE245" s="277"/>
      <c r="FQF245" s="277"/>
      <c r="FQG245" s="277"/>
      <c r="FQH245" s="277"/>
      <c r="FQI245" s="277"/>
      <c r="FQJ245" s="402"/>
      <c r="FQK245" s="404"/>
      <c r="FQL245" s="49"/>
      <c r="FQM245" s="49"/>
      <c r="FQN245" s="49"/>
      <c r="FQO245" s="99"/>
      <c r="FQP245" s="98"/>
      <c r="FQQ245" s="49"/>
      <c r="FQR245" s="405"/>
      <c r="FQS245" s="405"/>
      <c r="FQT245" s="277"/>
      <c r="FQU245" s="277"/>
      <c r="FQV245" s="277"/>
      <c r="FQW245" s="277"/>
      <c r="FQX245" s="277"/>
      <c r="FQY245" s="277"/>
      <c r="FQZ245" s="277"/>
      <c r="FRA245" s="277"/>
      <c r="FRB245" s="402"/>
      <c r="FRC245" s="404"/>
      <c r="FRD245" s="49"/>
      <c r="FRE245" s="49"/>
      <c r="FRF245" s="49"/>
      <c r="FRG245" s="99"/>
      <c r="FRH245" s="98"/>
      <c r="FRI245" s="49"/>
      <c r="FRJ245" s="405"/>
      <c r="FRK245" s="405"/>
      <c r="FRL245" s="277"/>
      <c r="FRM245" s="277"/>
      <c r="FRN245" s="277"/>
      <c r="FRO245" s="277"/>
      <c r="FRP245" s="277"/>
      <c r="FRQ245" s="277"/>
      <c r="FRR245" s="277"/>
      <c r="FRS245" s="277"/>
      <c r="FRT245" s="402"/>
      <c r="FRU245" s="404"/>
      <c r="FRV245" s="49"/>
      <c r="FRW245" s="49"/>
      <c r="FRX245" s="49"/>
      <c r="FRY245" s="99"/>
      <c r="FRZ245" s="98"/>
      <c r="FSA245" s="49"/>
      <c r="FSB245" s="405"/>
      <c r="FSC245" s="405"/>
      <c r="FSD245" s="277"/>
      <c r="FSE245" s="277"/>
      <c r="FSF245" s="277"/>
      <c r="FSG245" s="277"/>
      <c r="FSH245" s="277"/>
      <c r="FSI245" s="277"/>
      <c r="FSJ245" s="277"/>
      <c r="FSK245" s="277"/>
      <c r="FSL245" s="402"/>
      <c r="FSM245" s="404"/>
      <c r="FSN245" s="49"/>
      <c r="FSO245" s="49"/>
      <c r="FSP245" s="49"/>
      <c r="FSQ245" s="99"/>
      <c r="FSR245" s="98"/>
      <c r="FSS245" s="49"/>
      <c r="FST245" s="405"/>
      <c r="FSU245" s="405"/>
      <c r="FSV245" s="277"/>
      <c r="FSW245" s="277"/>
      <c r="FSX245" s="277"/>
      <c r="FSY245" s="277"/>
      <c r="FSZ245" s="277"/>
      <c r="FTA245" s="277"/>
      <c r="FTB245" s="277"/>
      <c r="FTC245" s="277"/>
      <c r="FTD245" s="402"/>
      <c r="FTE245" s="404"/>
      <c r="FTF245" s="49"/>
      <c r="FTG245" s="49"/>
      <c r="FTH245" s="49"/>
      <c r="FTI245" s="99"/>
      <c r="FTJ245" s="98"/>
      <c r="FTK245" s="49"/>
      <c r="FTL245" s="405"/>
      <c r="FTM245" s="405"/>
      <c r="FTN245" s="277"/>
      <c r="FTO245" s="277"/>
      <c r="FTP245" s="277"/>
      <c r="FTQ245" s="277"/>
      <c r="FTR245" s="277"/>
      <c r="FTS245" s="277"/>
      <c r="FTT245" s="277"/>
      <c r="FTU245" s="277"/>
      <c r="FTV245" s="402"/>
      <c r="FTW245" s="404"/>
      <c r="FTX245" s="49"/>
      <c r="FTY245" s="49"/>
      <c r="FTZ245" s="49"/>
      <c r="FUA245" s="99"/>
      <c r="FUB245" s="98"/>
      <c r="FUC245" s="49"/>
      <c r="FUD245" s="405"/>
      <c r="FUE245" s="405"/>
      <c r="FUF245" s="277"/>
      <c r="FUG245" s="277"/>
      <c r="FUH245" s="277"/>
      <c r="FUI245" s="277"/>
      <c r="FUJ245" s="277"/>
      <c r="FUK245" s="277"/>
      <c r="FUL245" s="277"/>
      <c r="FUM245" s="277"/>
      <c r="FUN245" s="402"/>
      <c r="FUO245" s="404"/>
      <c r="FUP245" s="49"/>
      <c r="FUQ245" s="49"/>
      <c r="FUR245" s="49"/>
      <c r="FUS245" s="99"/>
      <c r="FUT245" s="98"/>
      <c r="FUU245" s="49"/>
      <c r="FUV245" s="405"/>
      <c r="FUW245" s="405"/>
      <c r="FUX245" s="277"/>
      <c r="FUY245" s="277"/>
      <c r="FUZ245" s="277"/>
      <c r="FVA245" s="277"/>
      <c r="FVB245" s="277"/>
      <c r="FVC245" s="277"/>
      <c r="FVD245" s="277"/>
      <c r="FVE245" s="277"/>
      <c r="FVF245" s="402"/>
      <c r="FVG245" s="404"/>
      <c r="FVH245" s="49"/>
      <c r="FVI245" s="49"/>
      <c r="FVJ245" s="49"/>
      <c r="FVK245" s="99"/>
      <c r="FVL245" s="98"/>
      <c r="FVM245" s="49"/>
      <c r="FVN245" s="405"/>
      <c r="FVO245" s="405"/>
      <c r="FVP245" s="277"/>
      <c r="FVQ245" s="277"/>
      <c r="FVR245" s="277"/>
      <c r="FVS245" s="277"/>
      <c r="FVT245" s="277"/>
      <c r="FVU245" s="277"/>
      <c r="FVV245" s="277"/>
      <c r="FVW245" s="277"/>
      <c r="FVX245" s="402"/>
      <c r="FVY245" s="404"/>
      <c r="FVZ245" s="49"/>
      <c r="FWA245" s="49"/>
      <c r="FWB245" s="49"/>
      <c r="FWC245" s="99"/>
      <c r="FWD245" s="98"/>
      <c r="FWE245" s="49"/>
      <c r="FWF245" s="405"/>
      <c r="FWG245" s="405"/>
      <c r="FWH245" s="277"/>
      <c r="FWI245" s="277"/>
      <c r="FWJ245" s="277"/>
      <c r="FWK245" s="277"/>
      <c r="FWL245" s="277"/>
      <c r="FWM245" s="277"/>
      <c r="FWN245" s="277"/>
      <c r="FWO245" s="277"/>
      <c r="FWP245" s="402"/>
      <c r="FWQ245" s="404"/>
      <c r="FWR245" s="49"/>
      <c r="FWS245" s="49"/>
      <c r="FWT245" s="49"/>
      <c r="FWU245" s="99"/>
      <c r="FWV245" s="98"/>
      <c r="FWW245" s="49"/>
      <c r="FWX245" s="405"/>
      <c r="FWY245" s="405"/>
      <c r="FWZ245" s="277"/>
      <c r="FXA245" s="277"/>
      <c r="FXB245" s="277"/>
      <c r="FXC245" s="277"/>
      <c r="FXD245" s="277"/>
      <c r="FXE245" s="277"/>
      <c r="FXF245" s="277"/>
      <c r="FXG245" s="277"/>
      <c r="FXH245" s="402"/>
      <c r="FXI245" s="404"/>
      <c r="FXJ245" s="49"/>
      <c r="FXK245" s="49"/>
      <c r="FXL245" s="49"/>
      <c r="FXM245" s="99"/>
      <c r="FXN245" s="98"/>
      <c r="FXO245" s="49"/>
      <c r="FXP245" s="405"/>
      <c r="FXQ245" s="405"/>
      <c r="FXR245" s="277"/>
      <c r="FXS245" s="277"/>
      <c r="FXT245" s="277"/>
      <c r="FXU245" s="277"/>
      <c r="FXV245" s="277"/>
      <c r="FXW245" s="277"/>
      <c r="FXX245" s="277"/>
      <c r="FXY245" s="277"/>
      <c r="FXZ245" s="402"/>
      <c r="FYA245" s="404"/>
      <c r="FYB245" s="49"/>
      <c r="FYC245" s="49"/>
      <c r="FYD245" s="49"/>
      <c r="FYE245" s="99"/>
      <c r="FYF245" s="98"/>
      <c r="FYG245" s="49"/>
      <c r="FYH245" s="405"/>
      <c r="FYI245" s="405"/>
      <c r="FYJ245" s="277"/>
      <c r="FYK245" s="277"/>
      <c r="FYL245" s="277"/>
      <c r="FYM245" s="277"/>
      <c r="FYN245" s="277"/>
      <c r="FYO245" s="277"/>
      <c r="FYP245" s="277"/>
      <c r="FYQ245" s="277"/>
      <c r="FYR245" s="402"/>
      <c r="FYS245" s="404"/>
      <c r="FYT245" s="49"/>
      <c r="FYU245" s="49"/>
      <c r="FYV245" s="49"/>
      <c r="FYW245" s="99"/>
      <c r="FYX245" s="98"/>
      <c r="FYY245" s="49"/>
      <c r="FYZ245" s="405"/>
      <c r="FZA245" s="405"/>
      <c r="FZB245" s="277"/>
      <c r="FZC245" s="277"/>
      <c r="FZD245" s="277"/>
      <c r="FZE245" s="277"/>
      <c r="FZF245" s="277"/>
      <c r="FZG245" s="277"/>
      <c r="FZH245" s="277"/>
      <c r="FZI245" s="277"/>
      <c r="FZJ245" s="402"/>
      <c r="FZK245" s="404"/>
      <c r="FZL245" s="49"/>
      <c r="FZM245" s="49"/>
      <c r="FZN245" s="49"/>
      <c r="FZO245" s="99"/>
      <c r="FZP245" s="98"/>
      <c r="FZQ245" s="49"/>
      <c r="FZR245" s="405"/>
      <c r="FZS245" s="405"/>
      <c r="FZT245" s="277"/>
      <c r="FZU245" s="277"/>
      <c r="FZV245" s="277"/>
      <c r="FZW245" s="277"/>
      <c r="FZX245" s="277"/>
      <c r="FZY245" s="277"/>
      <c r="FZZ245" s="277"/>
      <c r="GAA245" s="277"/>
      <c r="GAB245" s="402"/>
      <c r="GAC245" s="404"/>
      <c r="GAD245" s="49"/>
      <c r="GAE245" s="49"/>
      <c r="GAF245" s="49"/>
      <c r="GAG245" s="99"/>
      <c r="GAH245" s="98"/>
      <c r="GAI245" s="49"/>
      <c r="GAJ245" s="405"/>
      <c r="GAK245" s="405"/>
      <c r="GAL245" s="277"/>
      <c r="GAM245" s="277"/>
      <c r="GAN245" s="277"/>
      <c r="GAO245" s="277"/>
      <c r="GAP245" s="277"/>
      <c r="GAQ245" s="277"/>
      <c r="GAR245" s="277"/>
      <c r="GAS245" s="277"/>
      <c r="GAT245" s="402"/>
      <c r="GAU245" s="404"/>
      <c r="GAV245" s="49"/>
      <c r="GAW245" s="49"/>
      <c r="GAX245" s="49"/>
      <c r="GAY245" s="99"/>
      <c r="GAZ245" s="98"/>
      <c r="GBA245" s="49"/>
      <c r="GBB245" s="405"/>
      <c r="GBC245" s="405"/>
      <c r="GBD245" s="277"/>
      <c r="GBE245" s="277"/>
      <c r="GBF245" s="277"/>
      <c r="GBG245" s="277"/>
      <c r="GBH245" s="277"/>
      <c r="GBI245" s="277"/>
      <c r="GBJ245" s="277"/>
      <c r="GBK245" s="277"/>
      <c r="GBL245" s="402"/>
      <c r="GBM245" s="404"/>
      <c r="GBN245" s="49"/>
      <c r="GBO245" s="49"/>
      <c r="GBP245" s="49"/>
      <c r="GBQ245" s="99"/>
      <c r="GBR245" s="98"/>
      <c r="GBS245" s="49"/>
      <c r="GBT245" s="405"/>
      <c r="GBU245" s="405"/>
      <c r="GBV245" s="277"/>
      <c r="GBW245" s="277"/>
      <c r="GBX245" s="277"/>
      <c r="GBY245" s="277"/>
      <c r="GBZ245" s="277"/>
      <c r="GCA245" s="277"/>
      <c r="GCB245" s="277"/>
      <c r="GCC245" s="277"/>
      <c r="GCD245" s="402"/>
      <c r="GCE245" s="404"/>
      <c r="GCF245" s="49"/>
      <c r="GCG245" s="49"/>
      <c r="GCH245" s="49"/>
      <c r="GCI245" s="99"/>
      <c r="GCJ245" s="98"/>
      <c r="GCK245" s="49"/>
      <c r="GCL245" s="405"/>
      <c r="GCM245" s="405"/>
      <c r="GCN245" s="277"/>
      <c r="GCO245" s="277"/>
      <c r="GCP245" s="277"/>
      <c r="GCQ245" s="277"/>
      <c r="GCR245" s="277"/>
      <c r="GCS245" s="277"/>
      <c r="GCT245" s="277"/>
      <c r="GCU245" s="277"/>
      <c r="GCV245" s="402"/>
      <c r="GCW245" s="404"/>
      <c r="GCX245" s="49"/>
      <c r="GCY245" s="49"/>
      <c r="GCZ245" s="49"/>
      <c r="GDA245" s="99"/>
      <c r="GDB245" s="98"/>
      <c r="GDC245" s="49"/>
      <c r="GDD245" s="405"/>
      <c r="GDE245" s="405"/>
      <c r="GDF245" s="277"/>
      <c r="GDG245" s="277"/>
      <c r="GDH245" s="277"/>
      <c r="GDI245" s="277"/>
      <c r="GDJ245" s="277"/>
      <c r="GDK245" s="277"/>
      <c r="GDL245" s="277"/>
      <c r="GDM245" s="277"/>
      <c r="GDN245" s="402"/>
      <c r="GDO245" s="404"/>
      <c r="GDP245" s="49"/>
      <c r="GDQ245" s="49"/>
      <c r="GDR245" s="49"/>
      <c r="GDS245" s="99"/>
      <c r="GDT245" s="98"/>
      <c r="GDU245" s="49"/>
      <c r="GDV245" s="405"/>
      <c r="GDW245" s="405"/>
      <c r="GDX245" s="277"/>
      <c r="GDY245" s="277"/>
      <c r="GDZ245" s="277"/>
      <c r="GEA245" s="277"/>
      <c r="GEB245" s="277"/>
      <c r="GEC245" s="277"/>
      <c r="GED245" s="277"/>
      <c r="GEE245" s="277"/>
      <c r="GEF245" s="402"/>
      <c r="GEG245" s="404"/>
      <c r="GEH245" s="49"/>
      <c r="GEI245" s="49"/>
      <c r="GEJ245" s="49"/>
      <c r="GEK245" s="99"/>
      <c r="GEL245" s="98"/>
      <c r="GEM245" s="49"/>
      <c r="GEN245" s="405"/>
      <c r="GEO245" s="405"/>
      <c r="GEP245" s="277"/>
      <c r="GEQ245" s="277"/>
      <c r="GER245" s="277"/>
      <c r="GES245" s="277"/>
      <c r="GET245" s="277"/>
      <c r="GEU245" s="277"/>
      <c r="GEV245" s="277"/>
      <c r="GEW245" s="277"/>
      <c r="GEX245" s="402"/>
      <c r="GEY245" s="404"/>
      <c r="GEZ245" s="49"/>
      <c r="GFA245" s="49"/>
      <c r="GFB245" s="49"/>
      <c r="GFC245" s="99"/>
      <c r="GFD245" s="98"/>
      <c r="GFE245" s="49"/>
      <c r="GFF245" s="405"/>
      <c r="GFG245" s="405"/>
      <c r="GFH245" s="277"/>
      <c r="GFI245" s="277"/>
      <c r="GFJ245" s="277"/>
      <c r="GFK245" s="277"/>
      <c r="GFL245" s="277"/>
      <c r="GFM245" s="277"/>
      <c r="GFN245" s="277"/>
      <c r="GFO245" s="277"/>
      <c r="GFP245" s="402"/>
      <c r="GFQ245" s="404"/>
      <c r="GFR245" s="49"/>
      <c r="GFS245" s="49"/>
      <c r="GFT245" s="49"/>
      <c r="GFU245" s="99"/>
      <c r="GFV245" s="98"/>
      <c r="GFW245" s="49"/>
      <c r="GFX245" s="405"/>
      <c r="GFY245" s="405"/>
      <c r="GFZ245" s="277"/>
      <c r="GGA245" s="277"/>
      <c r="GGB245" s="277"/>
      <c r="GGC245" s="277"/>
      <c r="GGD245" s="277"/>
      <c r="GGE245" s="277"/>
      <c r="GGF245" s="277"/>
      <c r="GGG245" s="277"/>
      <c r="GGH245" s="402"/>
      <c r="GGI245" s="404"/>
      <c r="GGJ245" s="49"/>
      <c r="GGK245" s="49"/>
      <c r="GGL245" s="49"/>
      <c r="GGM245" s="99"/>
      <c r="GGN245" s="98"/>
      <c r="GGO245" s="49"/>
      <c r="GGP245" s="405"/>
      <c r="GGQ245" s="405"/>
      <c r="GGR245" s="277"/>
      <c r="GGS245" s="277"/>
      <c r="GGT245" s="277"/>
      <c r="GGU245" s="277"/>
      <c r="GGV245" s="277"/>
      <c r="GGW245" s="277"/>
      <c r="GGX245" s="277"/>
      <c r="GGY245" s="277"/>
      <c r="GGZ245" s="402"/>
      <c r="GHA245" s="404"/>
      <c r="GHB245" s="49"/>
      <c r="GHC245" s="49"/>
      <c r="GHD245" s="49"/>
      <c r="GHE245" s="99"/>
      <c r="GHF245" s="98"/>
      <c r="GHG245" s="49"/>
      <c r="GHH245" s="405"/>
      <c r="GHI245" s="405"/>
      <c r="GHJ245" s="277"/>
      <c r="GHK245" s="277"/>
      <c r="GHL245" s="277"/>
      <c r="GHM245" s="277"/>
      <c r="GHN245" s="277"/>
      <c r="GHO245" s="277"/>
      <c r="GHP245" s="277"/>
      <c r="GHQ245" s="277"/>
      <c r="GHR245" s="402"/>
      <c r="GHS245" s="404"/>
      <c r="GHT245" s="49"/>
      <c r="GHU245" s="49"/>
      <c r="GHV245" s="49"/>
      <c r="GHW245" s="99"/>
      <c r="GHX245" s="98"/>
      <c r="GHY245" s="49"/>
      <c r="GHZ245" s="405"/>
      <c r="GIA245" s="405"/>
      <c r="GIB245" s="277"/>
      <c r="GIC245" s="277"/>
      <c r="GID245" s="277"/>
      <c r="GIE245" s="277"/>
      <c r="GIF245" s="277"/>
      <c r="GIG245" s="277"/>
      <c r="GIH245" s="277"/>
      <c r="GII245" s="277"/>
      <c r="GIJ245" s="402"/>
      <c r="GIK245" s="404"/>
      <c r="GIL245" s="49"/>
      <c r="GIM245" s="49"/>
      <c r="GIN245" s="49"/>
      <c r="GIO245" s="99"/>
      <c r="GIP245" s="98"/>
      <c r="GIQ245" s="49"/>
      <c r="GIR245" s="405"/>
      <c r="GIS245" s="405"/>
      <c r="GIT245" s="277"/>
      <c r="GIU245" s="277"/>
      <c r="GIV245" s="277"/>
      <c r="GIW245" s="277"/>
      <c r="GIX245" s="277"/>
      <c r="GIY245" s="277"/>
      <c r="GIZ245" s="277"/>
      <c r="GJA245" s="277"/>
      <c r="GJB245" s="402"/>
      <c r="GJC245" s="404"/>
      <c r="GJD245" s="49"/>
      <c r="GJE245" s="49"/>
      <c r="GJF245" s="49"/>
      <c r="GJG245" s="99"/>
      <c r="GJH245" s="98"/>
      <c r="GJI245" s="49"/>
      <c r="GJJ245" s="405"/>
      <c r="GJK245" s="405"/>
      <c r="GJL245" s="277"/>
      <c r="GJM245" s="277"/>
      <c r="GJN245" s="277"/>
      <c r="GJO245" s="277"/>
      <c r="GJP245" s="277"/>
      <c r="GJQ245" s="277"/>
      <c r="GJR245" s="277"/>
      <c r="GJS245" s="277"/>
      <c r="GJT245" s="402"/>
      <c r="GJU245" s="404"/>
      <c r="GJV245" s="49"/>
      <c r="GJW245" s="49"/>
      <c r="GJX245" s="49"/>
      <c r="GJY245" s="99"/>
      <c r="GJZ245" s="98"/>
      <c r="GKA245" s="49"/>
      <c r="GKB245" s="405"/>
      <c r="GKC245" s="405"/>
      <c r="GKD245" s="277"/>
      <c r="GKE245" s="277"/>
      <c r="GKF245" s="277"/>
      <c r="GKG245" s="277"/>
      <c r="GKH245" s="277"/>
      <c r="GKI245" s="277"/>
      <c r="GKJ245" s="277"/>
      <c r="GKK245" s="277"/>
      <c r="GKL245" s="402"/>
      <c r="GKM245" s="404"/>
      <c r="GKN245" s="49"/>
      <c r="GKO245" s="49"/>
      <c r="GKP245" s="49"/>
      <c r="GKQ245" s="99"/>
      <c r="GKR245" s="98"/>
      <c r="GKS245" s="49"/>
      <c r="GKT245" s="405"/>
      <c r="GKU245" s="405"/>
      <c r="GKV245" s="277"/>
      <c r="GKW245" s="277"/>
      <c r="GKX245" s="277"/>
      <c r="GKY245" s="277"/>
      <c r="GKZ245" s="277"/>
      <c r="GLA245" s="277"/>
      <c r="GLB245" s="277"/>
      <c r="GLC245" s="277"/>
      <c r="GLD245" s="402"/>
      <c r="GLE245" s="404"/>
      <c r="GLF245" s="49"/>
      <c r="GLG245" s="49"/>
      <c r="GLH245" s="49"/>
      <c r="GLI245" s="99"/>
      <c r="GLJ245" s="98"/>
      <c r="GLK245" s="49"/>
      <c r="GLL245" s="405"/>
      <c r="GLM245" s="405"/>
      <c r="GLN245" s="277"/>
      <c r="GLO245" s="277"/>
      <c r="GLP245" s="277"/>
      <c r="GLQ245" s="277"/>
      <c r="GLR245" s="277"/>
      <c r="GLS245" s="277"/>
      <c r="GLT245" s="277"/>
      <c r="GLU245" s="277"/>
      <c r="GLV245" s="402"/>
      <c r="GLW245" s="404"/>
      <c r="GLX245" s="49"/>
      <c r="GLY245" s="49"/>
      <c r="GLZ245" s="49"/>
      <c r="GMA245" s="99"/>
      <c r="GMB245" s="98"/>
      <c r="GMC245" s="49"/>
      <c r="GMD245" s="405"/>
      <c r="GME245" s="405"/>
      <c r="GMF245" s="277"/>
      <c r="GMG245" s="277"/>
      <c r="GMH245" s="277"/>
      <c r="GMI245" s="277"/>
      <c r="GMJ245" s="277"/>
      <c r="GMK245" s="277"/>
      <c r="GML245" s="277"/>
      <c r="GMM245" s="277"/>
      <c r="GMN245" s="402"/>
      <c r="GMO245" s="404"/>
      <c r="GMP245" s="49"/>
      <c r="GMQ245" s="49"/>
      <c r="GMR245" s="49"/>
      <c r="GMS245" s="99"/>
      <c r="GMT245" s="98"/>
      <c r="GMU245" s="49"/>
      <c r="GMV245" s="405"/>
      <c r="GMW245" s="405"/>
      <c r="GMX245" s="277"/>
      <c r="GMY245" s="277"/>
      <c r="GMZ245" s="277"/>
      <c r="GNA245" s="277"/>
      <c r="GNB245" s="277"/>
      <c r="GNC245" s="277"/>
      <c r="GND245" s="277"/>
      <c r="GNE245" s="277"/>
      <c r="GNF245" s="402"/>
      <c r="GNG245" s="404"/>
      <c r="GNH245" s="49"/>
      <c r="GNI245" s="49"/>
      <c r="GNJ245" s="49"/>
      <c r="GNK245" s="99"/>
      <c r="GNL245" s="98"/>
      <c r="GNM245" s="49"/>
      <c r="GNN245" s="405"/>
      <c r="GNO245" s="405"/>
      <c r="GNP245" s="277"/>
      <c r="GNQ245" s="277"/>
      <c r="GNR245" s="277"/>
      <c r="GNS245" s="277"/>
      <c r="GNT245" s="277"/>
      <c r="GNU245" s="277"/>
      <c r="GNV245" s="277"/>
      <c r="GNW245" s="277"/>
      <c r="GNX245" s="402"/>
      <c r="GNY245" s="404"/>
      <c r="GNZ245" s="49"/>
      <c r="GOA245" s="49"/>
      <c r="GOB245" s="49"/>
      <c r="GOC245" s="99"/>
      <c r="GOD245" s="98"/>
      <c r="GOE245" s="49"/>
      <c r="GOF245" s="405"/>
      <c r="GOG245" s="405"/>
      <c r="GOH245" s="277"/>
      <c r="GOI245" s="277"/>
      <c r="GOJ245" s="277"/>
      <c r="GOK245" s="277"/>
      <c r="GOL245" s="277"/>
      <c r="GOM245" s="277"/>
      <c r="GON245" s="277"/>
      <c r="GOO245" s="277"/>
      <c r="GOP245" s="402"/>
      <c r="GOQ245" s="404"/>
      <c r="GOR245" s="49"/>
      <c r="GOS245" s="49"/>
      <c r="GOT245" s="49"/>
      <c r="GOU245" s="99"/>
      <c r="GOV245" s="98"/>
      <c r="GOW245" s="49"/>
      <c r="GOX245" s="405"/>
      <c r="GOY245" s="405"/>
      <c r="GOZ245" s="277"/>
      <c r="GPA245" s="277"/>
      <c r="GPB245" s="277"/>
      <c r="GPC245" s="277"/>
      <c r="GPD245" s="277"/>
      <c r="GPE245" s="277"/>
      <c r="GPF245" s="277"/>
      <c r="GPG245" s="277"/>
      <c r="GPH245" s="402"/>
      <c r="GPI245" s="404"/>
      <c r="GPJ245" s="49"/>
      <c r="GPK245" s="49"/>
      <c r="GPL245" s="49"/>
      <c r="GPM245" s="99"/>
      <c r="GPN245" s="98"/>
      <c r="GPO245" s="49"/>
      <c r="GPP245" s="405"/>
      <c r="GPQ245" s="405"/>
      <c r="GPR245" s="277"/>
      <c r="GPS245" s="277"/>
      <c r="GPT245" s="277"/>
      <c r="GPU245" s="277"/>
      <c r="GPV245" s="277"/>
      <c r="GPW245" s="277"/>
      <c r="GPX245" s="277"/>
      <c r="GPY245" s="277"/>
      <c r="GPZ245" s="402"/>
      <c r="GQA245" s="404"/>
      <c r="GQB245" s="49"/>
      <c r="GQC245" s="49"/>
      <c r="GQD245" s="49"/>
      <c r="GQE245" s="99"/>
      <c r="GQF245" s="98"/>
      <c r="GQG245" s="49"/>
      <c r="GQH245" s="405"/>
      <c r="GQI245" s="405"/>
      <c r="GQJ245" s="277"/>
      <c r="GQK245" s="277"/>
      <c r="GQL245" s="277"/>
      <c r="GQM245" s="277"/>
      <c r="GQN245" s="277"/>
      <c r="GQO245" s="277"/>
      <c r="GQP245" s="277"/>
      <c r="GQQ245" s="277"/>
      <c r="GQR245" s="402"/>
      <c r="GQS245" s="404"/>
      <c r="GQT245" s="49"/>
      <c r="GQU245" s="49"/>
      <c r="GQV245" s="49"/>
      <c r="GQW245" s="99"/>
      <c r="GQX245" s="98"/>
      <c r="GQY245" s="49"/>
      <c r="GQZ245" s="405"/>
      <c r="GRA245" s="405"/>
      <c r="GRB245" s="277"/>
      <c r="GRC245" s="277"/>
      <c r="GRD245" s="277"/>
      <c r="GRE245" s="277"/>
      <c r="GRF245" s="277"/>
      <c r="GRG245" s="277"/>
      <c r="GRH245" s="277"/>
      <c r="GRI245" s="277"/>
      <c r="GRJ245" s="402"/>
      <c r="GRK245" s="404"/>
      <c r="GRL245" s="49"/>
      <c r="GRM245" s="49"/>
      <c r="GRN245" s="49"/>
      <c r="GRO245" s="99"/>
      <c r="GRP245" s="98"/>
      <c r="GRQ245" s="49"/>
      <c r="GRR245" s="405"/>
      <c r="GRS245" s="405"/>
      <c r="GRT245" s="277"/>
      <c r="GRU245" s="277"/>
      <c r="GRV245" s="277"/>
      <c r="GRW245" s="277"/>
      <c r="GRX245" s="277"/>
      <c r="GRY245" s="277"/>
      <c r="GRZ245" s="277"/>
      <c r="GSA245" s="277"/>
      <c r="GSB245" s="402"/>
      <c r="GSC245" s="404"/>
      <c r="GSD245" s="49"/>
      <c r="GSE245" s="49"/>
      <c r="GSF245" s="49"/>
      <c r="GSG245" s="99"/>
      <c r="GSH245" s="98"/>
      <c r="GSI245" s="49"/>
      <c r="GSJ245" s="405"/>
      <c r="GSK245" s="405"/>
      <c r="GSL245" s="277"/>
      <c r="GSM245" s="277"/>
      <c r="GSN245" s="277"/>
      <c r="GSO245" s="277"/>
      <c r="GSP245" s="277"/>
      <c r="GSQ245" s="277"/>
      <c r="GSR245" s="277"/>
      <c r="GSS245" s="277"/>
      <c r="GST245" s="402"/>
      <c r="GSU245" s="404"/>
      <c r="GSV245" s="49"/>
      <c r="GSW245" s="49"/>
      <c r="GSX245" s="49"/>
      <c r="GSY245" s="99"/>
      <c r="GSZ245" s="98"/>
      <c r="GTA245" s="49"/>
      <c r="GTB245" s="405"/>
      <c r="GTC245" s="405"/>
      <c r="GTD245" s="277"/>
      <c r="GTE245" s="277"/>
      <c r="GTF245" s="277"/>
      <c r="GTG245" s="277"/>
      <c r="GTH245" s="277"/>
      <c r="GTI245" s="277"/>
      <c r="GTJ245" s="277"/>
      <c r="GTK245" s="277"/>
      <c r="GTL245" s="402"/>
      <c r="GTM245" s="404"/>
      <c r="GTN245" s="49"/>
      <c r="GTO245" s="49"/>
      <c r="GTP245" s="49"/>
      <c r="GTQ245" s="99"/>
      <c r="GTR245" s="98"/>
      <c r="GTS245" s="49"/>
      <c r="GTT245" s="405"/>
      <c r="GTU245" s="405"/>
      <c r="GTV245" s="277"/>
      <c r="GTW245" s="277"/>
      <c r="GTX245" s="277"/>
      <c r="GTY245" s="277"/>
      <c r="GTZ245" s="277"/>
      <c r="GUA245" s="277"/>
      <c r="GUB245" s="277"/>
      <c r="GUC245" s="277"/>
      <c r="GUD245" s="402"/>
      <c r="GUE245" s="404"/>
      <c r="GUF245" s="49"/>
      <c r="GUG245" s="49"/>
      <c r="GUH245" s="49"/>
      <c r="GUI245" s="99"/>
      <c r="GUJ245" s="98"/>
      <c r="GUK245" s="49"/>
      <c r="GUL245" s="405"/>
      <c r="GUM245" s="405"/>
      <c r="GUN245" s="277"/>
      <c r="GUO245" s="277"/>
      <c r="GUP245" s="277"/>
      <c r="GUQ245" s="277"/>
      <c r="GUR245" s="277"/>
      <c r="GUS245" s="277"/>
      <c r="GUT245" s="277"/>
      <c r="GUU245" s="277"/>
      <c r="GUV245" s="402"/>
      <c r="GUW245" s="404"/>
      <c r="GUX245" s="49"/>
      <c r="GUY245" s="49"/>
      <c r="GUZ245" s="49"/>
      <c r="GVA245" s="99"/>
      <c r="GVB245" s="98"/>
      <c r="GVC245" s="49"/>
      <c r="GVD245" s="405"/>
      <c r="GVE245" s="405"/>
      <c r="GVF245" s="277"/>
      <c r="GVG245" s="277"/>
      <c r="GVH245" s="277"/>
      <c r="GVI245" s="277"/>
      <c r="GVJ245" s="277"/>
      <c r="GVK245" s="277"/>
      <c r="GVL245" s="277"/>
      <c r="GVM245" s="277"/>
      <c r="GVN245" s="402"/>
      <c r="GVO245" s="404"/>
      <c r="GVP245" s="49"/>
      <c r="GVQ245" s="49"/>
      <c r="GVR245" s="49"/>
      <c r="GVS245" s="99"/>
      <c r="GVT245" s="98"/>
      <c r="GVU245" s="49"/>
      <c r="GVV245" s="405"/>
      <c r="GVW245" s="405"/>
      <c r="GVX245" s="277"/>
      <c r="GVY245" s="277"/>
      <c r="GVZ245" s="277"/>
      <c r="GWA245" s="277"/>
      <c r="GWB245" s="277"/>
      <c r="GWC245" s="277"/>
      <c r="GWD245" s="277"/>
      <c r="GWE245" s="277"/>
      <c r="GWF245" s="402"/>
      <c r="GWG245" s="404"/>
      <c r="GWH245" s="49"/>
      <c r="GWI245" s="49"/>
      <c r="GWJ245" s="49"/>
      <c r="GWK245" s="99"/>
      <c r="GWL245" s="98"/>
      <c r="GWM245" s="49"/>
      <c r="GWN245" s="405"/>
      <c r="GWO245" s="405"/>
      <c r="GWP245" s="277"/>
      <c r="GWQ245" s="277"/>
      <c r="GWR245" s="277"/>
      <c r="GWS245" s="277"/>
      <c r="GWT245" s="277"/>
      <c r="GWU245" s="277"/>
      <c r="GWV245" s="277"/>
      <c r="GWW245" s="277"/>
      <c r="GWX245" s="402"/>
      <c r="GWY245" s="404"/>
      <c r="GWZ245" s="49"/>
      <c r="GXA245" s="49"/>
      <c r="GXB245" s="49"/>
      <c r="GXC245" s="99"/>
      <c r="GXD245" s="98"/>
      <c r="GXE245" s="49"/>
      <c r="GXF245" s="405"/>
      <c r="GXG245" s="405"/>
      <c r="GXH245" s="277"/>
      <c r="GXI245" s="277"/>
      <c r="GXJ245" s="277"/>
      <c r="GXK245" s="277"/>
      <c r="GXL245" s="277"/>
      <c r="GXM245" s="277"/>
      <c r="GXN245" s="277"/>
      <c r="GXO245" s="277"/>
      <c r="GXP245" s="402"/>
      <c r="GXQ245" s="404"/>
      <c r="GXR245" s="49"/>
      <c r="GXS245" s="49"/>
      <c r="GXT245" s="49"/>
      <c r="GXU245" s="99"/>
      <c r="GXV245" s="98"/>
      <c r="GXW245" s="49"/>
      <c r="GXX245" s="405"/>
      <c r="GXY245" s="405"/>
      <c r="GXZ245" s="277"/>
      <c r="GYA245" s="277"/>
      <c r="GYB245" s="277"/>
      <c r="GYC245" s="277"/>
      <c r="GYD245" s="277"/>
      <c r="GYE245" s="277"/>
      <c r="GYF245" s="277"/>
      <c r="GYG245" s="277"/>
      <c r="GYH245" s="402"/>
      <c r="GYI245" s="404"/>
      <c r="GYJ245" s="49"/>
      <c r="GYK245" s="49"/>
      <c r="GYL245" s="49"/>
      <c r="GYM245" s="99"/>
      <c r="GYN245" s="98"/>
      <c r="GYO245" s="49"/>
      <c r="GYP245" s="405"/>
      <c r="GYQ245" s="405"/>
      <c r="GYR245" s="277"/>
      <c r="GYS245" s="277"/>
      <c r="GYT245" s="277"/>
      <c r="GYU245" s="277"/>
      <c r="GYV245" s="277"/>
      <c r="GYW245" s="277"/>
      <c r="GYX245" s="277"/>
      <c r="GYY245" s="277"/>
      <c r="GYZ245" s="402"/>
      <c r="GZA245" s="404"/>
      <c r="GZB245" s="49"/>
      <c r="GZC245" s="49"/>
      <c r="GZD245" s="49"/>
      <c r="GZE245" s="99"/>
      <c r="GZF245" s="98"/>
      <c r="GZG245" s="49"/>
      <c r="GZH245" s="405"/>
      <c r="GZI245" s="405"/>
      <c r="GZJ245" s="277"/>
      <c r="GZK245" s="277"/>
      <c r="GZL245" s="277"/>
      <c r="GZM245" s="277"/>
      <c r="GZN245" s="277"/>
      <c r="GZO245" s="277"/>
      <c r="GZP245" s="277"/>
      <c r="GZQ245" s="277"/>
      <c r="GZR245" s="402"/>
      <c r="GZS245" s="404"/>
      <c r="GZT245" s="49"/>
      <c r="GZU245" s="49"/>
      <c r="GZV245" s="49"/>
      <c r="GZW245" s="99"/>
      <c r="GZX245" s="98"/>
      <c r="GZY245" s="49"/>
      <c r="GZZ245" s="405"/>
      <c r="HAA245" s="405"/>
      <c r="HAB245" s="277"/>
      <c r="HAC245" s="277"/>
      <c r="HAD245" s="277"/>
      <c r="HAE245" s="277"/>
      <c r="HAF245" s="277"/>
      <c r="HAG245" s="277"/>
      <c r="HAH245" s="277"/>
      <c r="HAI245" s="277"/>
      <c r="HAJ245" s="402"/>
      <c r="HAK245" s="404"/>
      <c r="HAL245" s="49"/>
      <c r="HAM245" s="49"/>
      <c r="HAN245" s="49"/>
      <c r="HAO245" s="99"/>
      <c r="HAP245" s="98"/>
      <c r="HAQ245" s="49"/>
      <c r="HAR245" s="405"/>
      <c r="HAS245" s="405"/>
      <c r="HAT245" s="277"/>
      <c r="HAU245" s="277"/>
      <c r="HAV245" s="277"/>
      <c r="HAW245" s="277"/>
      <c r="HAX245" s="277"/>
      <c r="HAY245" s="277"/>
      <c r="HAZ245" s="277"/>
      <c r="HBA245" s="277"/>
      <c r="HBB245" s="402"/>
      <c r="HBC245" s="404"/>
      <c r="HBD245" s="49"/>
      <c r="HBE245" s="49"/>
      <c r="HBF245" s="49"/>
      <c r="HBG245" s="99"/>
      <c r="HBH245" s="98"/>
      <c r="HBI245" s="49"/>
      <c r="HBJ245" s="405"/>
      <c r="HBK245" s="405"/>
      <c r="HBL245" s="277"/>
      <c r="HBM245" s="277"/>
      <c r="HBN245" s="277"/>
      <c r="HBO245" s="277"/>
      <c r="HBP245" s="277"/>
      <c r="HBQ245" s="277"/>
      <c r="HBR245" s="277"/>
      <c r="HBS245" s="277"/>
      <c r="HBT245" s="402"/>
      <c r="HBU245" s="404"/>
      <c r="HBV245" s="49"/>
      <c r="HBW245" s="49"/>
      <c r="HBX245" s="49"/>
      <c r="HBY245" s="99"/>
      <c r="HBZ245" s="98"/>
      <c r="HCA245" s="49"/>
      <c r="HCB245" s="405"/>
      <c r="HCC245" s="405"/>
      <c r="HCD245" s="277"/>
      <c r="HCE245" s="277"/>
      <c r="HCF245" s="277"/>
      <c r="HCG245" s="277"/>
      <c r="HCH245" s="277"/>
      <c r="HCI245" s="277"/>
      <c r="HCJ245" s="277"/>
      <c r="HCK245" s="277"/>
      <c r="HCL245" s="402"/>
      <c r="HCM245" s="404"/>
      <c r="HCN245" s="49"/>
      <c r="HCO245" s="49"/>
      <c r="HCP245" s="49"/>
      <c r="HCQ245" s="99"/>
      <c r="HCR245" s="98"/>
      <c r="HCS245" s="49"/>
      <c r="HCT245" s="405"/>
      <c r="HCU245" s="405"/>
      <c r="HCV245" s="277"/>
      <c r="HCW245" s="277"/>
      <c r="HCX245" s="277"/>
      <c r="HCY245" s="277"/>
      <c r="HCZ245" s="277"/>
      <c r="HDA245" s="277"/>
      <c r="HDB245" s="277"/>
      <c r="HDC245" s="277"/>
      <c r="HDD245" s="402"/>
      <c r="HDE245" s="404"/>
      <c r="HDF245" s="49"/>
      <c r="HDG245" s="49"/>
      <c r="HDH245" s="49"/>
      <c r="HDI245" s="99"/>
      <c r="HDJ245" s="98"/>
      <c r="HDK245" s="49"/>
      <c r="HDL245" s="405"/>
      <c r="HDM245" s="405"/>
      <c r="HDN245" s="277"/>
      <c r="HDO245" s="277"/>
      <c r="HDP245" s="277"/>
      <c r="HDQ245" s="277"/>
      <c r="HDR245" s="277"/>
      <c r="HDS245" s="277"/>
      <c r="HDT245" s="277"/>
      <c r="HDU245" s="277"/>
      <c r="HDV245" s="402"/>
      <c r="HDW245" s="404"/>
      <c r="HDX245" s="49"/>
      <c r="HDY245" s="49"/>
      <c r="HDZ245" s="49"/>
      <c r="HEA245" s="99"/>
      <c r="HEB245" s="98"/>
      <c r="HEC245" s="49"/>
      <c r="HED245" s="405"/>
      <c r="HEE245" s="405"/>
      <c r="HEF245" s="277"/>
      <c r="HEG245" s="277"/>
      <c r="HEH245" s="277"/>
      <c r="HEI245" s="277"/>
      <c r="HEJ245" s="277"/>
      <c r="HEK245" s="277"/>
      <c r="HEL245" s="277"/>
      <c r="HEM245" s="277"/>
      <c r="HEN245" s="402"/>
      <c r="HEO245" s="404"/>
      <c r="HEP245" s="49"/>
      <c r="HEQ245" s="49"/>
      <c r="HER245" s="49"/>
      <c r="HES245" s="99"/>
      <c r="HET245" s="98"/>
      <c r="HEU245" s="49"/>
      <c r="HEV245" s="405"/>
      <c r="HEW245" s="405"/>
      <c r="HEX245" s="277"/>
      <c r="HEY245" s="277"/>
      <c r="HEZ245" s="277"/>
      <c r="HFA245" s="277"/>
      <c r="HFB245" s="277"/>
      <c r="HFC245" s="277"/>
      <c r="HFD245" s="277"/>
      <c r="HFE245" s="277"/>
      <c r="HFF245" s="402"/>
      <c r="HFG245" s="404"/>
      <c r="HFH245" s="49"/>
      <c r="HFI245" s="49"/>
      <c r="HFJ245" s="49"/>
      <c r="HFK245" s="99"/>
      <c r="HFL245" s="98"/>
      <c r="HFM245" s="49"/>
      <c r="HFN245" s="405"/>
      <c r="HFO245" s="405"/>
      <c r="HFP245" s="277"/>
      <c r="HFQ245" s="277"/>
      <c r="HFR245" s="277"/>
      <c r="HFS245" s="277"/>
      <c r="HFT245" s="277"/>
      <c r="HFU245" s="277"/>
      <c r="HFV245" s="277"/>
      <c r="HFW245" s="277"/>
      <c r="HFX245" s="402"/>
      <c r="HFY245" s="404"/>
      <c r="HFZ245" s="49"/>
      <c r="HGA245" s="49"/>
      <c r="HGB245" s="49"/>
      <c r="HGC245" s="99"/>
      <c r="HGD245" s="98"/>
      <c r="HGE245" s="49"/>
      <c r="HGF245" s="405"/>
      <c r="HGG245" s="405"/>
      <c r="HGH245" s="277"/>
      <c r="HGI245" s="277"/>
      <c r="HGJ245" s="277"/>
      <c r="HGK245" s="277"/>
      <c r="HGL245" s="277"/>
      <c r="HGM245" s="277"/>
      <c r="HGN245" s="277"/>
      <c r="HGO245" s="277"/>
      <c r="HGP245" s="402"/>
      <c r="HGQ245" s="404"/>
      <c r="HGR245" s="49"/>
      <c r="HGS245" s="49"/>
      <c r="HGT245" s="49"/>
      <c r="HGU245" s="99"/>
      <c r="HGV245" s="98"/>
      <c r="HGW245" s="49"/>
      <c r="HGX245" s="405"/>
      <c r="HGY245" s="405"/>
      <c r="HGZ245" s="277"/>
      <c r="HHA245" s="277"/>
      <c r="HHB245" s="277"/>
      <c r="HHC245" s="277"/>
      <c r="HHD245" s="277"/>
      <c r="HHE245" s="277"/>
      <c r="HHF245" s="277"/>
      <c r="HHG245" s="277"/>
      <c r="HHH245" s="402"/>
      <c r="HHI245" s="404"/>
      <c r="HHJ245" s="49"/>
      <c r="HHK245" s="49"/>
      <c r="HHL245" s="49"/>
      <c r="HHM245" s="99"/>
      <c r="HHN245" s="98"/>
      <c r="HHO245" s="49"/>
      <c r="HHP245" s="405"/>
      <c r="HHQ245" s="405"/>
      <c r="HHR245" s="277"/>
      <c r="HHS245" s="277"/>
      <c r="HHT245" s="277"/>
      <c r="HHU245" s="277"/>
      <c r="HHV245" s="277"/>
      <c r="HHW245" s="277"/>
      <c r="HHX245" s="277"/>
      <c r="HHY245" s="277"/>
      <c r="HHZ245" s="402"/>
      <c r="HIA245" s="404"/>
      <c r="HIB245" s="49"/>
      <c r="HIC245" s="49"/>
      <c r="HID245" s="49"/>
      <c r="HIE245" s="99"/>
      <c r="HIF245" s="98"/>
      <c r="HIG245" s="49"/>
      <c r="HIH245" s="405"/>
      <c r="HII245" s="405"/>
      <c r="HIJ245" s="277"/>
      <c r="HIK245" s="277"/>
      <c r="HIL245" s="277"/>
      <c r="HIM245" s="277"/>
      <c r="HIN245" s="277"/>
      <c r="HIO245" s="277"/>
      <c r="HIP245" s="277"/>
      <c r="HIQ245" s="277"/>
      <c r="HIR245" s="402"/>
      <c r="HIS245" s="404"/>
      <c r="HIT245" s="49"/>
      <c r="HIU245" s="49"/>
      <c r="HIV245" s="49"/>
      <c r="HIW245" s="99"/>
      <c r="HIX245" s="98"/>
      <c r="HIY245" s="49"/>
      <c r="HIZ245" s="405"/>
      <c r="HJA245" s="405"/>
      <c r="HJB245" s="277"/>
      <c r="HJC245" s="277"/>
      <c r="HJD245" s="277"/>
      <c r="HJE245" s="277"/>
      <c r="HJF245" s="277"/>
      <c r="HJG245" s="277"/>
      <c r="HJH245" s="277"/>
      <c r="HJI245" s="277"/>
      <c r="HJJ245" s="402"/>
      <c r="HJK245" s="404"/>
      <c r="HJL245" s="49"/>
      <c r="HJM245" s="49"/>
      <c r="HJN245" s="49"/>
      <c r="HJO245" s="99"/>
      <c r="HJP245" s="98"/>
      <c r="HJQ245" s="49"/>
      <c r="HJR245" s="405"/>
      <c r="HJS245" s="405"/>
      <c r="HJT245" s="277"/>
      <c r="HJU245" s="277"/>
      <c r="HJV245" s="277"/>
      <c r="HJW245" s="277"/>
      <c r="HJX245" s="277"/>
      <c r="HJY245" s="277"/>
      <c r="HJZ245" s="277"/>
      <c r="HKA245" s="277"/>
      <c r="HKB245" s="402"/>
      <c r="HKC245" s="404"/>
      <c r="HKD245" s="49"/>
      <c r="HKE245" s="49"/>
      <c r="HKF245" s="49"/>
      <c r="HKG245" s="99"/>
      <c r="HKH245" s="98"/>
      <c r="HKI245" s="49"/>
      <c r="HKJ245" s="405"/>
      <c r="HKK245" s="405"/>
      <c r="HKL245" s="277"/>
      <c r="HKM245" s="277"/>
      <c r="HKN245" s="277"/>
      <c r="HKO245" s="277"/>
      <c r="HKP245" s="277"/>
      <c r="HKQ245" s="277"/>
      <c r="HKR245" s="277"/>
      <c r="HKS245" s="277"/>
      <c r="HKT245" s="402"/>
      <c r="HKU245" s="404"/>
      <c r="HKV245" s="49"/>
      <c r="HKW245" s="49"/>
      <c r="HKX245" s="49"/>
      <c r="HKY245" s="99"/>
      <c r="HKZ245" s="98"/>
      <c r="HLA245" s="49"/>
      <c r="HLB245" s="405"/>
      <c r="HLC245" s="405"/>
      <c r="HLD245" s="277"/>
      <c r="HLE245" s="277"/>
      <c r="HLF245" s="277"/>
      <c r="HLG245" s="277"/>
      <c r="HLH245" s="277"/>
      <c r="HLI245" s="277"/>
      <c r="HLJ245" s="277"/>
      <c r="HLK245" s="277"/>
      <c r="HLL245" s="402"/>
      <c r="HLM245" s="404"/>
      <c r="HLN245" s="49"/>
      <c r="HLO245" s="49"/>
      <c r="HLP245" s="49"/>
      <c r="HLQ245" s="99"/>
      <c r="HLR245" s="98"/>
      <c r="HLS245" s="49"/>
      <c r="HLT245" s="405"/>
      <c r="HLU245" s="405"/>
      <c r="HLV245" s="277"/>
      <c r="HLW245" s="277"/>
      <c r="HLX245" s="277"/>
      <c r="HLY245" s="277"/>
      <c r="HLZ245" s="277"/>
      <c r="HMA245" s="277"/>
      <c r="HMB245" s="277"/>
      <c r="HMC245" s="277"/>
      <c r="HMD245" s="402"/>
      <c r="HME245" s="404"/>
      <c r="HMF245" s="49"/>
      <c r="HMG245" s="49"/>
      <c r="HMH245" s="49"/>
      <c r="HMI245" s="99"/>
      <c r="HMJ245" s="98"/>
      <c r="HMK245" s="49"/>
      <c r="HML245" s="405"/>
      <c r="HMM245" s="405"/>
      <c r="HMN245" s="277"/>
      <c r="HMO245" s="277"/>
      <c r="HMP245" s="277"/>
      <c r="HMQ245" s="277"/>
      <c r="HMR245" s="277"/>
      <c r="HMS245" s="277"/>
      <c r="HMT245" s="277"/>
      <c r="HMU245" s="277"/>
      <c r="HMV245" s="402"/>
      <c r="HMW245" s="404"/>
      <c r="HMX245" s="49"/>
      <c r="HMY245" s="49"/>
      <c r="HMZ245" s="49"/>
      <c r="HNA245" s="99"/>
      <c r="HNB245" s="98"/>
      <c r="HNC245" s="49"/>
      <c r="HND245" s="405"/>
      <c r="HNE245" s="405"/>
      <c r="HNF245" s="277"/>
      <c r="HNG245" s="277"/>
      <c r="HNH245" s="277"/>
      <c r="HNI245" s="277"/>
      <c r="HNJ245" s="277"/>
      <c r="HNK245" s="277"/>
      <c r="HNL245" s="277"/>
      <c r="HNM245" s="277"/>
      <c r="HNN245" s="402"/>
      <c r="HNO245" s="404"/>
      <c r="HNP245" s="49"/>
      <c r="HNQ245" s="49"/>
      <c r="HNR245" s="49"/>
      <c r="HNS245" s="99"/>
      <c r="HNT245" s="98"/>
      <c r="HNU245" s="49"/>
      <c r="HNV245" s="405"/>
      <c r="HNW245" s="405"/>
      <c r="HNX245" s="277"/>
      <c r="HNY245" s="277"/>
      <c r="HNZ245" s="277"/>
      <c r="HOA245" s="277"/>
      <c r="HOB245" s="277"/>
      <c r="HOC245" s="277"/>
      <c r="HOD245" s="277"/>
      <c r="HOE245" s="277"/>
      <c r="HOF245" s="402"/>
      <c r="HOG245" s="404"/>
      <c r="HOH245" s="49"/>
      <c r="HOI245" s="49"/>
      <c r="HOJ245" s="49"/>
      <c r="HOK245" s="99"/>
      <c r="HOL245" s="98"/>
      <c r="HOM245" s="49"/>
      <c r="HON245" s="405"/>
      <c r="HOO245" s="405"/>
      <c r="HOP245" s="277"/>
      <c r="HOQ245" s="277"/>
      <c r="HOR245" s="277"/>
      <c r="HOS245" s="277"/>
      <c r="HOT245" s="277"/>
      <c r="HOU245" s="277"/>
      <c r="HOV245" s="277"/>
      <c r="HOW245" s="277"/>
      <c r="HOX245" s="402"/>
      <c r="HOY245" s="404"/>
      <c r="HOZ245" s="49"/>
      <c r="HPA245" s="49"/>
      <c r="HPB245" s="49"/>
      <c r="HPC245" s="99"/>
      <c r="HPD245" s="98"/>
      <c r="HPE245" s="49"/>
      <c r="HPF245" s="405"/>
      <c r="HPG245" s="405"/>
      <c r="HPH245" s="277"/>
      <c r="HPI245" s="277"/>
      <c r="HPJ245" s="277"/>
      <c r="HPK245" s="277"/>
      <c r="HPL245" s="277"/>
      <c r="HPM245" s="277"/>
      <c r="HPN245" s="277"/>
      <c r="HPO245" s="277"/>
      <c r="HPP245" s="402"/>
      <c r="HPQ245" s="404"/>
      <c r="HPR245" s="49"/>
      <c r="HPS245" s="49"/>
      <c r="HPT245" s="49"/>
      <c r="HPU245" s="99"/>
      <c r="HPV245" s="98"/>
      <c r="HPW245" s="49"/>
      <c r="HPX245" s="405"/>
      <c r="HPY245" s="405"/>
      <c r="HPZ245" s="277"/>
      <c r="HQA245" s="277"/>
      <c r="HQB245" s="277"/>
      <c r="HQC245" s="277"/>
      <c r="HQD245" s="277"/>
      <c r="HQE245" s="277"/>
      <c r="HQF245" s="277"/>
      <c r="HQG245" s="277"/>
      <c r="HQH245" s="402"/>
      <c r="HQI245" s="404"/>
      <c r="HQJ245" s="49"/>
      <c r="HQK245" s="49"/>
      <c r="HQL245" s="49"/>
      <c r="HQM245" s="99"/>
      <c r="HQN245" s="98"/>
      <c r="HQO245" s="49"/>
      <c r="HQP245" s="405"/>
      <c r="HQQ245" s="405"/>
      <c r="HQR245" s="277"/>
      <c r="HQS245" s="277"/>
      <c r="HQT245" s="277"/>
      <c r="HQU245" s="277"/>
      <c r="HQV245" s="277"/>
      <c r="HQW245" s="277"/>
      <c r="HQX245" s="277"/>
      <c r="HQY245" s="277"/>
      <c r="HQZ245" s="402"/>
      <c r="HRA245" s="404"/>
      <c r="HRB245" s="49"/>
      <c r="HRC245" s="49"/>
      <c r="HRD245" s="49"/>
      <c r="HRE245" s="99"/>
      <c r="HRF245" s="98"/>
      <c r="HRG245" s="49"/>
      <c r="HRH245" s="405"/>
      <c r="HRI245" s="405"/>
      <c r="HRJ245" s="277"/>
      <c r="HRK245" s="277"/>
      <c r="HRL245" s="277"/>
      <c r="HRM245" s="277"/>
      <c r="HRN245" s="277"/>
      <c r="HRO245" s="277"/>
      <c r="HRP245" s="277"/>
      <c r="HRQ245" s="277"/>
      <c r="HRR245" s="402"/>
      <c r="HRS245" s="404"/>
      <c r="HRT245" s="49"/>
      <c r="HRU245" s="49"/>
      <c r="HRV245" s="49"/>
      <c r="HRW245" s="99"/>
      <c r="HRX245" s="98"/>
      <c r="HRY245" s="49"/>
      <c r="HRZ245" s="405"/>
      <c r="HSA245" s="405"/>
      <c r="HSB245" s="277"/>
      <c r="HSC245" s="277"/>
      <c r="HSD245" s="277"/>
      <c r="HSE245" s="277"/>
      <c r="HSF245" s="277"/>
      <c r="HSG245" s="277"/>
      <c r="HSH245" s="277"/>
      <c r="HSI245" s="277"/>
      <c r="HSJ245" s="402"/>
      <c r="HSK245" s="404"/>
      <c r="HSL245" s="49"/>
      <c r="HSM245" s="49"/>
      <c r="HSN245" s="49"/>
      <c r="HSO245" s="99"/>
      <c r="HSP245" s="98"/>
      <c r="HSQ245" s="49"/>
      <c r="HSR245" s="405"/>
      <c r="HSS245" s="405"/>
      <c r="HST245" s="277"/>
      <c r="HSU245" s="277"/>
      <c r="HSV245" s="277"/>
      <c r="HSW245" s="277"/>
      <c r="HSX245" s="277"/>
      <c r="HSY245" s="277"/>
      <c r="HSZ245" s="277"/>
      <c r="HTA245" s="277"/>
      <c r="HTB245" s="402"/>
      <c r="HTC245" s="404"/>
      <c r="HTD245" s="49"/>
      <c r="HTE245" s="49"/>
      <c r="HTF245" s="49"/>
      <c r="HTG245" s="99"/>
      <c r="HTH245" s="98"/>
      <c r="HTI245" s="49"/>
      <c r="HTJ245" s="405"/>
      <c r="HTK245" s="405"/>
      <c r="HTL245" s="277"/>
      <c r="HTM245" s="277"/>
      <c r="HTN245" s="277"/>
      <c r="HTO245" s="277"/>
      <c r="HTP245" s="277"/>
      <c r="HTQ245" s="277"/>
      <c r="HTR245" s="277"/>
      <c r="HTS245" s="277"/>
      <c r="HTT245" s="402"/>
      <c r="HTU245" s="404"/>
      <c r="HTV245" s="49"/>
      <c r="HTW245" s="49"/>
      <c r="HTX245" s="49"/>
      <c r="HTY245" s="99"/>
      <c r="HTZ245" s="98"/>
      <c r="HUA245" s="49"/>
      <c r="HUB245" s="405"/>
      <c r="HUC245" s="405"/>
      <c r="HUD245" s="277"/>
      <c r="HUE245" s="277"/>
      <c r="HUF245" s="277"/>
      <c r="HUG245" s="277"/>
      <c r="HUH245" s="277"/>
      <c r="HUI245" s="277"/>
      <c r="HUJ245" s="277"/>
      <c r="HUK245" s="277"/>
      <c r="HUL245" s="402"/>
      <c r="HUM245" s="404"/>
      <c r="HUN245" s="49"/>
      <c r="HUO245" s="49"/>
      <c r="HUP245" s="49"/>
      <c r="HUQ245" s="99"/>
      <c r="HUR245" s="98"/>
      <c r="HUS245" s="49"/>
      <c r="HUT245" s="405"/>
      <c r="HUU245" s="405"/>
      <c r="HUV245" s="277"/>
      <c r="HUW245" s="277"/>
      <c r="HUX245" s="277"/>
      <c r="HUY245" s="277"/>
      <c r="HUZ245" s="277"/>
      <c r="HVA245" s="277"/>
      <c r="HVB245" s="277"/>
      <c r="HVC245" s="277"/>
      <c r="HVD245" s="402"/>
      <c r="HVE245" s="404"/>
      <c r="HVF245" s="49"/>
      <c r="HVG245" s="49"/>
      <c r="HVH245" s="49"/>
      <c r="HVI245" s="99"/>
      <c r="HVJ245" s="98"/>
      <c r="HVK245" s="49"/>
      <c r="HVL245" s="405"/>
      <c r="HVM245" s="405"/>
      <c r="HVN245" s="277"/>
      <c r="HVO245" s="277"/>
      <c r="HVP245" s="277"/>
      <c r="HVQ245" s="277"/>
      <c r="HVR245" s="277"/>
      <c r="HVS245" s="277"/>
      <c r="HVT245" s="277"/>
      <c r="HVU245" s="277"/>
      <c r="HVV245" s="402"/>
      <c r="HVW245" s="404"/>
      <c r="HVX245" s="49"/>
      <c r="HVY245" s="49"/>
      <c r="HVZ245" s="49"/>
      <c r="HWA245" s="99"/>
      <c r="HWB245" s="98"/>
      <c r="HWC245" s="49"/>
      <c r="HWD245" s="405"/>
      <c r="HWE245" s="405"/>
      <c r="HWF245" s="277"/>
      <c r="HWG245" s="277"/>
      <c r="HWH245" s="277"/>
      <c r="HWI245" s="277"/>
      <c r="HWJ245" s="277"/>
      <c r="HWK245" s="277"/>
      <c r="HWL245" s="277"/>
      <c r="HWM245" s="277"/>
      <c r="HWN245" s="402"/>
      <c r="HWO245" s="404"/>
      <c r="HWP245" s="49"/>
      <c r="HWQ245" s="49"/>
      <c r="HWR245" s="49"/>
      <c r="HWS245" s="99"/>
      <c r="HWT245" s="98"/>
      <c r="HWU245" s="49"/>
      <c r="HWV245" s="405"/>
      <c r="HWW245" s="405"/>
      <c r="HWX245" s="277"/>
      <c r="HWY245" s="277"/>
      <c r="HWZ245" s="277"/>
      <c r="HXA245" s="277"/>
      <c r="HXB245" s="277"/>
      <c r="HXC245" s="277"/>
      <c r="HXD245" s="277"/>
      <c r="HXE245" s="277"/>
      <c r="HXF245" s="402"/>
      <c r="HXG245" s="404"/>
      <c r="HXH245" s="49"/>
      <c r="HXI245" s="49"/>
      <c r="HXJ245" s="49"/>
      <c r="HXK245" s="99"/>
      <c r="HXL245" s="98"/>
      <c r="HXM245" s="49"/>
      <c r="HXN245" s="405"/>
      <c r="HXO245" s="405"/>
      <c r="HXP245" s="277"/>
      <c r="HXQ245" s="277"/>
      <c r="HXR245" s="277"/>
      <c r="HXS245" s="277"/>
      <c r="HXT245" s="277"/>
      <c r="HXU245" s="277"/>
      <c r="HXV245" s="277"/>
      <c r="HXW245" s="277"/>
      <c r="HXX245" s="402"/>
      <c r="HXY245" s="404"/>
      <c r="HXZ245" s="49"/>
      <c r="HYA245" s="49"/>
      <c r="HYB245" s="49"/>
      <c r="HYC245" s="99"/>
      <c r="HYD245" s="98"/>
      <c r="HYE245" s="49"/>
      <c r="HYF245" s="405"/>
      <c r="HYG245" s="405"/>
      <c r="HYH245" s="277"/>
      <c r="HYI245" s="277"/>
      <c r="HYJ245" s="277"/>
      <c r="HYK245" s="277"/>
      <c r="HYL245" s="277"/>
      <c r="HYM245" s="277"/>
      <c r="HYN245" s="277"/>
      <c r="HYO245" s="277"/>
      <c r="HYP245" s="402"/>
      <c r="HYQ245" s="404"/>
      <c r="HYR245" s="49"/>
      <c r="HYS245" s="49"/>
      <c r="HYT245" s="49"/>
      <c r="HYU245" s="99"/>
      <c r="HYV245" s="98"/>
      <c r="HYW245" s="49"/>
      <c r="HYX245" s="405"/>
      <c r="HYY245" s="405"/>
      <c r="HYZ245" s="277"/>
      <c r="HZA245" s="277"/>
      <c r="HZB245" s="277"/>
      <c r="HZC245" s="277"/>
      <c r="HZD245" s="277"/>
      <c r="HZE245" s="277"/>
      <c r="HZF245" s="277"/>
      <c r="HZG245" s="277"/>
      <c r="HZH245" s="402"/>
      <c r="HZI245" s="404"/>
      <c r="HZJ245" s="49"/>
      <c r="HZK245" s="49"/>
      <c r="HZL245" s="49"/>
      <c r="HZM245" s="99"/>
      <c r="HZN245" s="98"/>
      <c r="HZO245" s="49"/>
      <c r="HZP245" s="405"/>
      <c r="HZQ245" s="405"/>
      <c r="HZR245" s="277"/>
      <c r="HZS245" s="277"/>
      <c r="HZT245" s="277"/>
      <c r="HZU245" s="277"/>
      <c r="HZV245" s="277"/>
      <c r="HZW245" s="277"/>
      <c r="HZX245" s="277"/>
      <c r="HZY245" s="277"/>
      <c r="HZZ245" s="402"/>
      <c r="IAA245" s="404"/>
      <c r="IAB245" s="49"/>
      <c r="IAC245" s="49"/>
      <c r="IAD245" s="49"/>
      <c r="IAE245" s="99"/>
      <c r="IAF245" s="98"/>
      <c r="IAG245" s="49"/>
      <c r="IAH245" s="405"/>
      <c r="IAI245" s="405"/>
      <c r="IAJ245" s="277"/>
      <c r="IAK245" s="277"/>
      <c r="IAL245" s="277"/>
      <c r="IAM245" s="277"/>
      <c r="IAN245" s="277"/>
      <c r="IAO245" s="277"/>
      <c r="IAP245" s="277"/>
      <c r="IAQ245" s="277"/>
      <c r="IAR245" s="402"/>
      <c r="IAS245" s="404"/>
      <c r="IAT245" s="49"/>
      <c r="IAU245" s="49"/>
      <c r="IAV245" s="49"/>
      <c r="IAW245" s="99"/>
      <c r="IAX245" s="98"/>
      <c r="IAY245" s="49"/>
      <c r="IAZ245" s="405"/>
      <c r="IBA245" s="405"/>
      <c r="IBB245" s="277"/>
      <c r="IBC245" s="277"/>
      <c r="IBD245" s="277"/>
      <c r="IBE245" s="277"/>
      <c r="IBF245" s="277"/>
      <c r="IBG245" s="277"/>
      <c r="IBH245" s="277"/>
      <c r="IBI245" s="277"/>
      <c r="IBJ245" s="402"/>
      <c r="IBK245" s="404"/>
      <c r="IBL245" s="49"/>
      <c r="IBM245" s="49"/>
      <c r="IBN245" s="49"/>
      <c r="IBO245" s="99"/>
      <c r="IBP245" s="98"/>
      <c r="IBQ245" s="49"/>
      <c r="IBR245" s="405"/>
      <c r="IBS245" s="405"/>
      <c r="IBT245" s="277"/>
      <c r="IBU245" s="277"/>
      <c r="IBV245" s="277"/>
      <c r="IBW245" s="277"/>
      <c r="IBX245" s="277"/>
      <c r="IBY245" s="277"/>
      <c r="IBZ245" s="277"/>
      <c r="ICA245" s="277"/>
      <c r="ICB245" s="402"/>
      <c r="ICC245" s="404"/>
      <c r="ICD245" s="49"/>
      <c r="ICE245" s="49"/>
      <c r="ICF245" s="49"/>
      <c r="ICG245" s="99"/>
      <c r="ICH245" s="98"/>
      <c r="ICI245" s="49"/>
      <c r="ICJ245" s="405"/>
      <c r="ICK245" s="405"/>
      <c r="ICL245" s="277"/>
      <c r="ICM245" s="277"/>
      <c r="ICN245" s="277"/>
      <c r="ICO245" s="277"/>
      <c r="ICP245" s="277"/>
      <c r="ICQ245" s="277"/>
      <c r="ICR245" s="277"/>
      <c r="ICS245" s="277"/>
      <c r="ICT245" s="402"/>
      <c r="ICU245" s="404"/>
      <c r="ICV245" s="49"/>
      <c r="ICW245" s="49"/>
      <c r="ICX245" s="49"/>
      <c r="ICY245" s="99"/>
      <c r="ICZ245" s="98"/>
      <c r="IDA245" s="49"/>
      <c r="IDB245" s="405"/>
      <c r="IDC245" s="405"/>
      <c r="IDD245" s="277"/>
      <c r="IDE245" s="277"/>
      <c r="IDF245" s="277"/>
      <c r="IDG245" s="277"/>
      <c r="IDH245" s="277"/>
      <c r="IDI245" s="277"/>
      <c r="IDJ245" s="277"/>
      <c r="IDK245" s="277"/>
      <c r="IDL245" s="402"/>
      <c r="IDM245" s="404"/>
      <c r="IDN245" s="49"/>
      <c r="IDO245" s="49"/>
      <c r="IDP245" s="49"/>
      <c r="IDQ245" s="99"/>
      <c r="IDR245" s="98"/>
      <c r="IDS245" s="49"/>
      <c r="IDT245" s="405"/>
      <c r="IDU245" s="405"/>
      <c r="IDV245" s="277"/>
      <c r="IDW245" s="277"/>
      <c r="IDX245" s="277"/>
      <c r="IDY245" s="277"/>
      <c r="IDZ245" s="277"/>
      <c r="IEA245" s="277"/>
      <c r="IEB245" s="277"/>
      <c r="IEC245" s="277"/>
      <c r="IED245" s="402"/>
      <c r="IEE245" s="404"/>
      <c r="IEF245" s="49"/>
      <c r="IEG245" s="49"/>
      <c r="IEH245" s="49"/>
      <c r="IEI245" s="99"/>
      <c r="IEJ245" s="98"/>
      <c r="IEK245" s="49"/>
      <c r="IEL245" s="405"/>
      <c r="IEM245" s="405"/>
      <c r="IEN245" s="277"/>
      <c r="IEO245" s="277"/>
      <c r="IEP245" s="277"/>
      <c r="IEQ245" s="277"/>
      <c r="IER245" s="277"/>
      <c r="IES245" s="277"/>
      <c r="IET245" s="277"/>
      <c r="IEU245" s="277"/>
      <c r="IEV245" s="402"/>
      <c r="IEW245" s="404"/>
      <c r="IEX245" s="49"/>
      <c r="IEY245" s="49"/>
      <c r="IEZ245" s="49"/>
      <c r="IFA245" s="99"/>
      <c r="IFB245" s="98"/>
      <c r="IFC245" s="49"/>
      <c r="IFD245" s="405"/>
      <c r="IFE245" s="405"/>
      <c r="IFF245" s="277"/>
      <c r="IFG245" s="277"/>
      <c r="IFH245" s="277"/>
      <c r="IFI245" s="277"/>
      <c r="IFJ245" s="277"/>
      <c r="IFK245" s="277"/>
      <c r="IFL245" s="277"/>
      <c r="IFM245" s="277"/>
      <c r="IFN245" s="402"/>
      <c r="IFO245" s="404"/>
      <c r="IFP245" s="49"/>
      <c r="IFQ245" s="49"/>
      <c r="IFR245" s="49"/>
      <c r="IFS245" s="99"/>
      <c r="IFT245" s="98"/>
      <c r="IFU245" s="49"/>
      <c r="IFV245" s="405"/>
      <c r="IFW245" s="405"/>
      <c r="IFX245" s="277"/>
      <c r="IFY245" s="277"/>
      <c r="IFZ245" s="277"/>
      <c r="IGA245" s="277"/>
      <c r="IGB245" s="277"/>
      <c r="IGC245" s="277"/>
      <c r="IGD245" s="277"/>
      <c r="IGE245" s="277"/>
      <c r="IGF245" s="402"/>
      <c r="IGG245" s="404"/>
      <c r="IGH245" s="49"/>
      <c r="IGI245" s="49"/>
      <c r="IGJ245" s="49"/>
      <c r="IGK245" s="99"/>
      <c r="IGL245" s="98"/>
      <c r="IGM245" s="49"/>
      <c r="IGN245" s="405"/>
      <c r="IGO245" s="405"/>
      <c r="IGP245" s="277"/>
      <c r="IGQ245" s="277"/>
      <c r="IGR245" s="277"/>
      <c r="IGS245" s="277"/>
      <c r="IGT245" s="277"/>
      <c r="IGU245" s="277"/>
      <c r="IGV245" s="277"/>
      <c r="IGW245" s="277"/>
      <c r="IGX245" s="402"/>
      <c r="IGY245" s="404"/>
      <c r="IGZ245" s="49"/>
      <c r="IHA245" s="49"/>
      <c r="IHB245" s="49"/>
      <c r="IHC245" s="99"/>
      <c r="IHD245" s="98"/>
      <c r="IHE245" s="49"/>
      <c r="IHF245" s="405"/>
      <c r="IHG245" s="405"/>
      <c r="IHH245" s="277"/>
      <c r="IHI245" s="277"/>
      <c r="IHJ245" s="277"/>
      <c r="IHK245" s="277"/>
      <c r="IHL245" s="277"/>
      <c r="IHM245" s="277"/>
      <c r="IHN245" s="277"/>
      <c r="IHO245" s="277"/>
      <c r="IHP245" s="402"/>
      <c r="IHQ245" s="404"/>
      <c r="IHR245" s="49"/>
      <c r="IHS245" s="49"/>
      <c r="IHT245" s="49"/>
      <c r="IHU245" s="99"/>
      <c r="IHV245" s="98"/>
      <c r="IHW245" s="49"/>
      <c r="IHX245" s="405"/>
      <c r="IHY245" s="405"/>
      <c r="IHZ245" s="277"/>
      <c r="IIA245" s="277"/>
      <c r="IIB245" s="277"/>
      <c r="IIC245" s="277"/>
      <c r="IID245" s="277"/>
      <c r="IIE245" s="277"/>
      <c r="IIF245" s="277"/>
      <c r="IIG245" s="277"/>
      <c r="IIH245" s="402"/>
      <c r="III245" s="404"/>
      <c r="IIJ245" s="49"/>
      <c r="IIK245" s="49"/>
      <c r="IIL245" s="49"/>
      <c r="IIM245" s="99"/>
      <c r="IIN245" s="98"/>
      <c r="IIO245" s="49"/>
      <c r="IIP245" s="405"/>
      <c r="IIQ245" s="405"/>
      <c r="IIR245" s="277"/>
      <c r="IIS245" s="277"/>
      <c r="IIT245" s="277"/>
      <c r="IIU245" s="277"/>
      <c r="IIV245" s="277"/>
      <c r="IIW245" s="277"/>
      <c r="IIX245" s="277"/>
      <c r="IIY245" s="277"/>
      <c r="IIZ245" s="402"/>
      <c r="IJA245" s="404"/>
      <c r="IJB245" s="49"/>
      <c r="IJC245" s="49"/>
      <c r="IJD245" s="49"/>
      <c r="IJE245" s="99"/>
      <c r="IJF245" s="98"/>
      <c r="IJG245" s="49"/>
      <c r="IJH245" s="405"/>
      <c r="IJI245" s="405"/>
      <c r="IJJ245" s="277"/>
      <c r="IJK245" s="277"/>
      <c r="IJL245" s="277"/>
      <c r="IJM245" s="277"/>
      <c r="IJN245" s="277"/>
      <c r="IJO245" s="277"/>
      <c r="IJP245" s="277"/>
      <c r="IJQ245" s="277"/>
      <c r="IJR245" s="402"/>
      <c r="IJS245" s="404"/>
      <c r="IJT245" s="49"/>
      <c r="IJU245" s="49"/>
      <c r="IJV245" s="49"/>
      <c r="IJW245" s="99"/>
      <c r="IJX245" s="98"/>
      <c r="IJY245" s="49"/>
      <c r="IJZ245" s="405"/>
      <c r="IKA245" s="405"/>
      <c r="IKB245" s="277"/>
      <c r="IKC245" s="277"/>
      <c r="IKD245" s="277"/>
      <c r="IKE245" s="277"/>
      <c r="IKF245" s="277"/>
      <c r="IKG245" s="277"/>
      <c r="IKH245" s="277"/>
      <c r="IKI245" s="277"/>
      <c r="IKJ245" s="402"/>
      <c r="IKK245" s="404"/>
      <c r="IKL245" s="49"/>
      <c r="IKM245" s="49"/>
      <c r="IKN245" s="49"/>
      <c r="IKO245" s="99"/>
      <c r="IKP245" s="98"/>
      <c r="IKQ245" s="49"/>
      <c r="IKR245" s="405"/>
      <c r="IKS245" s="405"/>
      <c r="IKT245" s="277"/>
      <c r="IKU245" s="277"/>
      <c r="IKV245" s="277"/>
      <c r="IKW245" s="277"/>
      <c r="IKX245" s="277"/>
      <c r="IKY245" s="277"/>
      <c r="IKZ245" s="277"/>
      <c r="ILA245" s="277"/>
      <c r="ILB245" s="402"/>
      <c r="ILC245" s="404"/>
      <c r="ILD245" s="49"/>
      <c r="ILE245" s="49"/>
      <c r="ILF245" s="49"/>
      <c r="ILG245" s="99"/>
      <c r="ILH245" s="98"/>
      <c r="ILI245" s="49"/>
      <c r="ILJ245" s="405"/>
      <c r="ILK245" s="405"/>
      <c r="ILL245" s="277"/>
      <c r="ILM245" s="277"/>
      <c r="ILN245" s="277"/>
      <c r="ILO245" s="277"/>
      <c r="ILP245" s="277"/>
      <c r="ILQ245" s="277"/>
      <c r="ILR245" s="277"/>
      <c r="ILS245" s="277"/>
      <c r="ILT245" s="402"/>
      <c r="ILU245" s="404"/>
      <c r="ILV245" s="49"/>
      <c r="ILW245" s="49"/>
      <c r="ILX245" s="49"/>
      <c r="ILY245" s="99"/>
      <c r="ILZ245" s="98"/>
      <c r="IMA245" s="49"/>
      <c r="IMB245" s="405"/>
      <c r="IMC245" s="405"/>
      <c r="IMD245" s="277"/>
      <c r="IME245" s="277"/>
      <c r="IMF245" s="277"/>
      <c r="IMG245" s="277"/>
      <c r="IMH245" s="277"/>
      <c r="IMI245" s="277"/>
      <c r="IMJ245" s="277"/>
      <c r="IMK245" s="277"/>
      <c r="IML245" s="402"/>
      <c r="IMM245" s="404"/>
      <c r="IMN245" s="49"/>
      <c r="IMO245" s="49"/>
      <c r="IMP245" s="49"/>
      <c r="IMQ245" s="99"/>
      <c r="IMR245" s="98"/>
      <c r="IMS245" s="49"/>
      <c r="IMT245" s="405"/>
      <c r="IMU245" s="405"/>
      <c r="IMV245" s="277"/>
      <c r="IMW245" s="277"/>
      <c r="IMX245" s="277"/>
      <c r="IMY245" s="277"/>
      <c r="IMZ245" s="277"/>
      <c r="INA245" s="277"/>
      <c r="INB245" s="277"/>
      <c r="INC245" s="277"/>
      <c r="IND245" s="402"/>
      <c r="INE245" s="404"/>
      <c r="INF245" s="49"/>
      <c r="ING245" s="49"/>
      <c r="INH245" s="49"/>
      <c r="INI245" s="99"/>
      <c r="INJ245" s="98"/>
      <c r="INK245" s="49"/>
      <c r="INL245" s="405"/>
      <c r="INM245" s="405"/>
      <c r="INN245" s="277"/>
      <c r="INO245" s="277"/>
      <c r="INP245" s="277"/>
      <c r="INQ245" s="277"/>
      <c r="INR245" s="277"/>
      <c r="INS245" s="277"/>
      <c r="INT245" s="277"/>
      <c r="INU245" s="277"/>
      <c r="INV245" s="402"/>
      <c r="INW245" s="404"/>
      <c r="INX245" s="49"/>
      <c r="INY245" s="49"/>
      <c r="INZ245" s="49"/>
      <c r="IOA245" s="99"/>
      <c r="IOB245" s="98"/>
      <c r="IOC245" s="49"/>
      <c r="IOD245" s="405"/>
      <c r="IOE245" s="405"/>
      <c r="IOF245" s="277"/>
      <c r="IOG245" s="277"/>
      <c r="IOH245" s="277"/>
      <c r="IOI245" s="277"/>
      <c r="IOJ245" s="277"/>
      <c r="IOK245" s="277"/>
      <c r="IOL245" s="277"/>
      <c r="IOM245" s="277"/>
      <c r="ION245" s="402"/>
      <c r="IOO245" s="404"/>
      <c r="IOP245" s="49"/>
      <c r="IOQ245" s="49"/>
      <c r="IOR245" s="49"/>
      <c r="IOS245" s="99"/>
      <c r="IOT245" s="98"/>
      <c r="IOU245" s="49"/>
      <c r="IOV245" s="405"/>
      <c r="IOW245" s="405"/>
      <c r="IOX245" s="277"/>
      <c r="IOY245" s="277"/>
      <c r="IOZ245" s="277"/>
      <c r="IPA245" s="277"/>
      <c r="IPB245" s="277"/>
      <c r="IPC245" s="277"/>
      <c r="IPD245" s="277"/>
      <c r="IPE245" s="277"/>
      <c r="IPF245" s="402"/>
      <c r="IPG245" s="404"/>
      <c r="IPH245" s="49"/>
      <c r="IPI245" s="49"/>
      <c r="IPJ245" s="49"/>
      <c r="IPK245" s="99"/>
      <c r="IPL245" s="98"/>
      <c r="IPM245" s="49"/>
      <c r="IPN245" s="405"/>
      <c r="IPO245" s="405"/>
      <c r="IPP245" s="277"/>
      <c r="IPQ245" s="277"/>
      <c r="IPR245" s="277"/>
      <c r="IPS245" s="277"/>
      <c r="IPT245" s="277"/>
      <c r="IPU245" s="277"/>
      <c r="IPV245" s="277"/>
      <c r="IPW245" s="277"/>
      <c r="IPX245" s="402"/>
      <c r="IPY245" s="404"/>
      <c r="IPZ245" s="49"/>
      <c r="IQA245" s="49"/>
      <c r="IQB245" s="49"/>
      <c r="IQC245" s="99"/>
      <c r="IQD245" s="98"/>
      <c r="IQE245" s="49"/>
      <c r="IQF245" s="405"/>
      <c r="IQG245" s="405"/>
      <c r="IQH245" s="277"/>
      <c r="IQI245" s="277"/>
      <c r="IQJ245" s="277"/>
      <c r="IQK245" s="277"/>
      <c r="IQL245" s="277"/>
      <c r="IQM245" s="277"/>
      <c r="IQN245" s="277"/>
      <c r="IQO245" s="277"/>
      <c r="IQP245" s="402"/>
      <c r="IQQ245" s="404"/>
      <c r="IQR245" s="49"/>
      <c r="IQS245" s="49"/>
      <c r="IQT245" s="49"/>
      <c r="IQU245" s="99"/>
      <c r="IQV245" s="98"/>
      <c r="IQW245" s="49"/>
      <c r="IQX245" s="405"/>
      <c r="IQY245" s="405"/>
      <c r="IQZ245" s="277"/>
      <c r="IRA245" s="277"/>
      <c r="IRB245" s="277"/>
      <c r="IRC245" s="277"/>
      <c r="IRD245" s="277"/>
      <c r="IRE245" s="277"/>
      <c r="IRF245" s="277"/>
      <c r="IRG245" s="277"/>
      <c r="IRH245" s="402"/>
      <c r="IRI245" s="404"/>
      <c r="IRJ245" s="49"/>
      <c r="IRK245" s="49"/>
      <c r="IRL245" s="49"/>
      <c r="IRM245" s="99"/>
      <c r="IRN245" s="98"/>
      <c r="IRO245" s="49"/>
      <c r="IRP245" s="405"/>
      <c r="IRQ245" s="405"/>
      <c r="IRR245" s="277"/>
      <c r="IRS245" s="277"/>
      <c r="IRT245" s="277"/>
      <c r="IRU245" s="277"/>
      <c r="IRV245" s="277"/>
      <c r="IRW245" s="277"/>
      <c r="IRX245" s="277"/>
      <c r="IRY245" s="277"/>
      <c r="IRZ245" s="402"/>
      <c r="ISA245" s="404"/>
      <c r="ISB245" s="49"/>
      <c r="ISC245" s="49"/>
      <c r="ISD245" s="49"/>
      <c r="ISE245" s="99"/>
      <c r="ISF245" s="98"/>
      <c r="ISG245" s="49"/>
      <c r="ISH245" s="405"/>
      <c r="ISI245" s="405"/>
      <c r="ISJ245" s="277"/>
      <c r="ISK245" s="277"/>
      <c r="ISL245" s="277"/>
      <c r="ISM245" s="277"/>
      <c r="ISN245" s="277"/>
      <c r="ISO245" s="277"/>
      <c r="ISP245" s="277"/>
      <c r="ISQ245" s="277"/>
      <c r="ISR245" s="402"/>
      <c r="ISS245" s="404"/>
      <c r="IST245" s="49"/>
      <c r="ISU245" s="49"/>
      <c r="ISV245" s="49"/>
      <c r="ISW245" s="99"/>
      <c r="ISX245" s="98"/>
      <c r="ISY245" s="49"/>
      <c r="ISZ245" s="405"/>
      <c r="ITA245" s="405"/>
      <c r="ITB245" s="277"/>
      <c r="ITC245" s="277"/>
      <c r="ITD245" s="277"/>
      <c r="ITE245" s="277"/>
      <c r="ITF245" s="277"/>
      <c r="ITG245" s="277"/>
      <c r="ITH245" s="277"/>
      <c r="ITI245" s="277"/>
      <c r="ITJ245" s="402"/>
      <c r="ITK245" s="404"/>
      <c r="ITL245" s="49"/>
      <c r="ITM245" s="49"/>
      <c r="ITN245" s="49"/>
      <c r="ITO245" s="99"/>
      <c r="ITP245" s="98"/>
      <c r="ITQ245" s="49"/>
      <c r="ITR245" s="405"/>
      <c r="ITS245" s="405"/>
      <c r="ITT245" s="277"/>
      <c r="ITU245" s="277"/>
      <c r="ITV245" s="277"/>
      <c r="ITW245" s="277"/>
      <c r="ITX245" s="277"/>
      <c r="ITY245" s="277"/>
      <c r="ITZ245" s="277"/>
      <c r="IUA245" s="277"/>
      <c r="IUB245" s="402"/>
      <c r="IUC245" s="404"/>
      <c r="IUD245" s="49"/>
      <c r="IUE245" s="49"/>
      <c r="IUF245" s="49"/>
      <c r="IUG245" s="99"/>
      <c r="IUH245" s="98"/>
      <c r="IUI245" s="49"/>
      <c r="IUJ245" s="405"/>
      <c r="IUK245" s="405"/>
      <c r="IUL245" s="277"/>
      <c r="IUM245" s="277"/>
      <c r="IUN245" s="277"/>
      <c r="IUO245" s="277"/>
      <c r="IUP245" s="277"/>
      <c r="IUQ245" s="277"/>
      <c r="IUR245" s="277"/>
      <c r="IUS245" s="277"/>
      <c r="IUT245" s="402"/>
      <c r="IUU245" s="404"/>
      <c r="IUV245" s="49"/>
      <c r="IUW245" s="49"/>
      <c r="IUX245" s="49"/>
      <c r="IUY245" s="99"/>
      <c r="IUZ245" s="98"/>
      <c r="IVA245" s="49"/>
      <c r="IVB245" s="405"/>
      <c r="IVC245" s="405"/>
      <c r="IVD245" s="277"/>
      <c r="IVE245" s="277"/>
      <c r="IVF245" s="277"/>
      <c r="IVG245" s="277"/>
      <c r="IVH245" s="277"/>
      <c r="IVI245" s="277"/>
      <c r="IVJ245" s="277"/>
      <c r="IVK245" s="277"/>
      <c r="IVL245" s="402"/>
      <c r="IVM245" s="404"/>
      <c r="IVN245" s="49"/>
      <c r="IVO245" s="49"/>
      <c r="IVP245" s="49"/>
      <c r="IVQ245" s="99"/>
      <c r="IVR245" s="98"/>
      <c r="IVS245" s="49"/>
      <c r="IVT245" s="405"/>
      <c r="IVU245" s="405"/>
      <c r="IVV245" s="277"/>
      <c r="IVW245" s="277"/>
      <c r="IVX245" s="277"/>
      <c r="IVY245" s="277"/>
      <c r="IVZ245" s="277"/>
      <c r="IWA245" s="277"/>
      <c r="IWB245" s="277"/>
      <c r="IWC245" s="277"/>
      <c r="IWD245" s="402"/>
      <c r="IWE245" s="404"/>
      <c r="IWF245" s="49"/>
      <c r="IWG245" s="49"/>
      <c r="IWH245" s="49"/>
      <c r="IWI245" s="99"/>
      <c r="IWJ245" s="98"/>
      <c r="IWK245" s="49"/>
      <c r="IWL245" s="405"/>
      <c r="IWM245" s="405"/>
      <c r="IWN245" s="277"/>
      <c r="IWO245" s="277"/>
      <c r="IWP245" s="277"/>
      <c r="IWQ245" s="277"/>
      <c r="IWR245" s="277"/>
      <c r="IWS245" s="277"/>
      <c r="IWT245" s="277"/>
      <c r="IWU245" s="277"/>
      <c r="IWV245" s="402"/>
      <c r="IWW245" s="404"/>
      <c r="IWX245" s="49"/>
      <c r="IWY245" s="49"/>
      <c r="IWZ245" s="49"/>
      <c r="IXA245" s="99"/>
      <c r="IXB245" s="98"/>
      <c r="IXC245" s="49"/>
      <c r="IXD245" s="405"/>
      <c r="IXE245" s="405"/>
      <c r="IXF245" s="277"/>
      <c r="IXG245" s="277"/>
      <c r="IXH245" s="277"/>
      <c r="IXI245" s="277"/>
      <c r="IXJ245" s="277"/>
      <c r="IXK245" s="277"/>
      <c r="IXL245" s="277"/>
      <c r="IXM245" s="277"/>
      <c r="IXN245" s="402"/>
      <c r="IXO245" s="404"/>
      <c r="IXP245" s="49"/>
      <c r="IXQ245" s="49"/>
      <c r="IXR245" s="49"/>
      <c r="IXS245" s="99"/>
      <c r="IXT245" s="98"/>
      <c r="IXU245" s="49"/>
      <c r="IXV245" s="405"/>
      <c r="IXW245" s="405"/>
      <c r="IXX245" s="277"/>
      <c r="IXY245" s="277"/>
      <c r="IXZ245" s="277"/>
      <c r="IYA245" s="277"/>
      <c r="IYB245" s="277"/>
      <c r="IYC245" s="277"/>
      <c r="IYD245" s="277"/>
      <c r="IYE245" s="277"/>
      <c r="IYF245" s="402"/>
      <c r="IYG245" s="404"/>
      <c r="IYH245" s="49"/>
      <c r="IYI245" s="49"/>
      <c r="IYJ245" s="49"/>
      <c r="IYK245" s="99"/>
      <c r="IYL245" s="98"/>
      <c r="IYM245" s="49"/>
      <c r="IYN245" s="405"/>
      <c r="IYO245" s="405"/>
      <c r="IYP245" s="277"/>
      <c r="IYQ245" s="277"/>
      <c r="IYR245" s="277"/>
      <c r="IYS245" s="277"/>
      <c r="IYT245" s="277"/>
      <c r="IYU245" s="277"/>
      <c r="IYV245" s="277"/>
      <c r="IYW245" s="277"/>
      <c r="IYX245" s="402"/>
      <c r="IYY245" s="404"/>
      <c r="IYZ245" s="49"/>
      <c r="IZA245" s="49"/>
      <c r="IZB245" s="49"/>
      <c r="IZC245" s="99"/>
      <c r="IZD245" s="98"/>
      <c r="IZE245" s="49"/>
      <c r="IZF245" s="405"/>
      <c r="IZG245" s="405"/>
      <c r="IZH245" s="277"/>
      <c r="IZI245" s="277"/>
      <c r="IZJ245" s="277"/>
      <c r="IZK245" s="277"/>
      <c r="IZL245" s="277"/>
      <c r="IZM245" s="277"/>
      <c r="IZN245" s="277"/>
      <c r="IZO245" s="277"/>
      <c r="IZP245" s="402"/>
      <c r="IZQ245" s="404"/>
      <c r="IZR245" s="49"/>
      <c r="IZS245" s="49"/>
      <c r="IZT245" s="49"/>
      <c r="IZU245" s="99"/>
      <c r="IZV245" s="98"/>
      <c r="IZW245" s="49"/>
      <c r="IZX245" s="405"/>
      <c r="IZY245" s="405"/>
      <c r="IZZ245" s="277"/>
      <c r="JAA245" s="277"/>
      <c r="JAB245" s="277"/>
      <c r="JAC245" s="277"/>
      <c r="JAD245" s="277"/>
      <c r="JAE245" s="277"/>
      <c r="JAF245" s="277"/>
      <c r="JAG245" s="277"/>
      <c r="JAH245" s="402"/>
      <c r="JAI245" s="404"/>
      <c r="JAJ245" s="49"/>
      <c r="JAK245" s="49"/>
      <c r="JAL245" s="49"/>
      <c r="JAM245" s="99"/>
      <c r="JAN245" s="98"/>
      <c r="JAO245" s="49"/>
      <c r="JAP245" s="405"/>
      <c r="JAQ245" s="405"/>
      <c r="JAR245" s="277"/>
      <c r="JAS245" s="277"/>
      <c r="JAT245" s="277"/>
      <c r="JAU245" s="277"/>
      <c r="JAV245" s="277"/>
      <c r="JAW245" s="277"/>
      <c r="JAX245" s="277"/>
      <c r="JAY245" s="277"/>
      <c r="JAZ245" s="402"/>
      <c r="JBA245" s="404"/>
      <c r="JBB245" s="49"/>
      <c r="JBC245" s="49"/>
      <c r="JBD245" s="49"/>
      <c r="JBE245" s="99"/>
      <c r="JBF245" s="98"/>
      <c r="JBG245" s="49"/>
      <c r="JBH245" s="405"/>
      <c r="JBI245" s="405"/>
      <c r="JBJ245" s="277"/>
      <c r="JBK245" s="277"/>
      <c r="JBL245" s="277"/>
      <c r="JBM245" s="277"/>
      <c r="JBN245" s="277"/>
      <c r="JBO245" s="277"/>
      <c r="JBP245" s="277"/>
      <c r="JBQ245" s="277"/>
      <c r="JBR245" s="402"/>
      <c r="JBS245" s="404"/>
      <c r="JBT245" s="49"/>
      <c r="JBU245" s="49"/>
      <c r="JBV245" s="49"/>
      <c r="JBW245" s="99"/>
      <c r="JBX245" s="98"/>
      <c r="JBY245" s="49"/>
      <c r="JBZ245" s="405"/>
      <c r="JCA245" s="405"/>
      <c r="JCB245" s="277"/>
      <c r="JCC245" s="277"/>
      <c r="JCD245" s="277"/>
      <c r="JCE245" s="277"/>
      <c r="JCF245" s="277"/>
      <c r="JCG245" s="277"/>
      <c r="JCH245" s="277"/>
      <c r="JCI245" s="277"/>
      <c r="JCJ245" s="402"/>
      <c r="JCK245" s="404"/>
      <c r="JCL245" s="49"/>
      <c r="JCM245" s="49"/>
      <c r="JCN245" s="49"/>
      <c r="JCO245" s="99"/>
      <c r="JCP245" s="98"/>
      <c r="JCQ245" s="49"/>
      <c r="JCR245" s="405"/>
      <c r="JCS245" s="405"/>
      <c r="JCT245" s="277"/>
      <c r="JCU245" s="277"/>
      <c r="JCV245" s="277"/>
      <c r="JCW245" s="277"/>
      <c r="JCX245" s="277"/>
      <c r="JCY245" s="277"/>
      <c r="JCZ245" s="277"/>
      <c r="JDA245" s="277"/>
      <c r="JDB245" s="402"/>
      <c r="JDC245" s="404"/>
      <c r="JDD245" s="49"/>
      <c r="JDE245" s="49"/>
      <c r="JDF245" s="49"/>
      <c r="JDG245" s="99"/>
      <c r="JDH245" s="98"/>
      <c r="JDI245" s="49"/>
      <c r="JDJ245" s="405"/>
      <c r="JDK245" s="405"/>
      <c r="JDL245" s="277"/>
      <c r="JDM245" s="277"/>
      <c r="JDN245" s="277"/>
      <c r="JDO245" s="277"/>
      <c r="JDP245" s="277"/>
      <c r="JDQ245" s="277"/>
      <c r="JDR245" s="277"/>
      <c r="JDS245" s="277"/>
      <c r="JDT245" s="402"/>
      <c r="JDU245" s="404"/>
      <c r="JDV245" s="49"/>
      <c r="JDW245" s="49"/>
      <c r="JDX245" s="49"/>
      <c r="JDY245" s="99"/>
      <c r="JDZ245" s="98"/>
      <c r="JEA245" s="49"/>
      <c r="JEB245" s="405"/>
      <c r="JEC245" s="405"/>
      <c r="JED245" s="277"/>
      <c r="JEE245" s="277"/>
      <c r="JEF245" s="277"/>
      <c r="JEG245" s="277"/>
      <c r="JEH245" s="277"/>
      <c r="JEI245" s="277"/>
      <c r="JEJ245" s="277"/>
      <c r="JEK245" s="277"/>
      <c r="JEL245" s="402"/>
      <c r="JEM245" s="404"/>
      <c r="JEN245" s="49"/>
      <c r="JEO245" s="49"/>
      <c r="JEP245" s="49"/>
      <c r="JEQ245" s="99"/>
      <c r="JER245" s="98"/>
      <c r="JES245" s="49"/>
      <c r="JET245" s="405"/>
      <c r="JEU245" s="405"/>
      <c r="JEV245" s="277"/>
      <c r="JEW245" s="277"/>
      <c r="JEX245" s="277"/>
      <c r="JEY245" s="277"/>
      <c r="JEZ245" s="277"/>
      <c r="JFA245" s="277"/>
      <c r="JFB245" s="277"/>
      <c r="JFC245" s="277"/>
      <c r="JFD245" s="402"/>
      <c r="JFE245" s="404"/>
      <c r="JFF245" s="49"/>
      <c r="JFG245" s="49"/>
      <c r="JFH245" s="49"/>
      <c r="JFI245" s="99"/>
      <c r="JFJ245" s="98"/>
      <c r="JFK245" s="49"/>
      <c r="JFL245" s="405"/>
      <c r="JFM245" s="405"/>
      <c r="JFN245" s="277"/>
      <c r="JFO245" s="277"/>
      <c r="JFP245" s="277"/>
      <c r="JFQ245" s="277"/>
      <c r="JFR245" s="277"/>
      <c r="JFS245" s="277"/>
      <c r="JFT245" s="277"/>
      <c r="JFU245" s="277"/>
      <c r="JFV245" s="402"/>
      <c r="JFW245" s="404"/>
      <c r="JFX245" s="49"/>
      <c r="JFY245" s="49"/>
      <c r="JFZ245" s="49"/>
      <c r="JGA245" s="99"/>
      <c r="JGB245" s="98"/>
      <c r="JGC245" s="49"/>
      <c r="JGD245" s="405"/>
      <c r="JGE245" s="405"/>
      <c r="JGF245" s="277"/>
      <c r="JGG245" s="277"/>
      <c r="JGH245" s="277"/>
      <c r="JGI245" s="277"/>
      <c r="JGJ245" s="277"/>
      <c r="JGK245" s="277"/>
      <c r="JGL245" s="277"/>
      <c r="JGM245" s="277"/>
      <c r="JGN245" s="402"/>
      <c r="JGO245" s="404"/>
      <c r="JGP245" s="49"/>
      <c r="JGQ245" s="49"/>
      <c r="JGR245" s="49"/>
      <c r="JGS245" s="99"/>
      <c r="JGT245" s="98"/>
      <c r="JGU245" s="49"/>
      <c r="JGV245" s="405"/>
      <c r="JGW245" s="405"/>
      <c r="JGX245" s="277"/>
      <c r="JGY245" s="277"/>
      <c r="JGZ245" s="277"/>
      <c r="JHA245" s="277"/>
      <c r="JHB245" s="277"/>
      <c r="JHC245" s="277"/>
      <c r="JHD245" s="277"/>
      <c r="JHE245" s="277"/>
      <c r="JHF245" s="402"/>
      <c r="JHG245" s="404"/>
      <c r="JHH245" s="49"/>
      <c r="JHI245" s="49"/>
      <c r="JHJ245" s="49"/>
      <c r="JHK245" s="99"/>
      <c r="JHL245" s="98"/>
      <c r="JHM245" s="49"/>
      <c r="JHN245" s="405"/>
      <c r="JHO245" s="405"/>
      <c r="JHP245" s="277"/>
      <c r="JHQ245" s="277"/>
      <c r="JHR245" s="277"/>
      <c r="JHS245" s="277"/>
      <c r="JHT245" s="277"/>
      <c r="JHU245" s="277"/>
      <c r="JHV245" s="277"/>
      <c r="JHW245" s="277"/>
      <c r="JHX245" s="402"/>
      <c r="JHY245" s="404"/>
      <c r="JHZ245" s="49"/>
      <c r="JIA245" s="49"/>
      <c r="JIB245" s="49"/>
      <c r="JIC245" s="99"/>
      <c r="JID245" s="98"/>
      <c r="JIE245" s="49"/>
      <c r="JIF245" s="405"/>
      <c r="JIG245" s="405"/>
      <c r="JIH245" s="277"/>
      <c r="JII245" s="277"/>
      <c r="JIJ245" s="277"/>
      <c r="JIK245" s="277"/>
      <c r="JIL245" s="277"/>
      <c r="JIM245" s="277"/>
      <c r="JIN245" s="277"/>
      <c r="JIO245" s="277"/>
      <c r="JIP245" s="402"/>
      <c r="JIQ245" s="404"/>
      <c r="JIR245" s="49"/>
      <c r="JIS245" s="49"/>
      <c r="JIT245" s="49"/>
      <c r="JIU245" s="99"/>
      <c r="JIV245" s="98"/>
      <c r="JIW245" s="49"/>
      <c r="JIX245" s="405"/>
      <c r="JIY245" s="405"/>
      <c r="JIZ245" s="277"/>
      <c r="JJA245" s="277"/>
      <c r="JJB245" s="277"/>
      <c r="JJC245" s="277"/>
      <c r="JJD245" s="277"/>
      <c r="JJE245" s="277"/>
      <c r="JJF245" s="277"/>
      <c r="JJG245" s="277"/>
      <c r="JJH245" s="402"/>
      <c r="JJI245" s="404"/>
      <c r="JJJ245" s="49"/>
      <c r="JJK245" s="49"/>
      <c r="JJL245" s="49"/>
      <c r="JJM245" s="99"/>
      <c r="JJN245" s="98"/>
      <c r="JJO245" s="49"/>
      <c r="JJP245" s="405"/>
      <c r="JJQ245" s="405"/>
      <c r="JJR245" s="277"/>
      <c r="JJS245" s="277"/>
      <c r="JJT245" s="277"/>
      <c r="JJU245" s="277"/>
      <c r="JJV245" s="277"/>
      <c r="JJW245" s="277"/>
      <c r="JJX245" s="277"/>
      <c r="JJY245" s="277"/>
      <c r="JJZ245" s="402"/>
      <c r="JKA245" s="404"/>
      <c r="JKB245" s="49"/>
      <c r="JKC245" s="49"/>
      <c r="JKD245" s="49"/>
      <c r="JKE245" s="99"/>
      <c r="JKF245" s="98"/>
      <c r="JKG245" s="49"/>
      <c r="JKH245" s="405"/>
      <c r="JKI245" s="405"/>
      <c r="JKJ245" s="277"/>
      <c r="JKK245" s="277"/>
      <c r="JKL245" s="277"/>
      <c r="JKM245" s="277"/>
      <c r="JKN245" s="277"/>
      <c r="JKO245" s="277"/>
      <c r="JKP245" s="277"/>
      <c r="JKQ245" s="277"/>
      <c r="JKR245" s="402"/>
      <c r="JKS245" s="404"/>
      <c r="JKT245" s="49"/>
      <c r="JKU245" s="49"/>
      <c r="JKV245" s="49"/>
      <c r="JKW245" s="99"/>
      <c r="JKX245" s="98"/>
      <c r="JKY245" s="49"/>
      <c r="JKZ245" s="405"/>
      <c r="JLA245" s="405"/>
      <c r="JLB245" s="277"/>
      <c r="JLC245" s="277"/>
      <c r="JLD245" s="277"/>
      <c r="JLE245" s="277"/>
      <c r="JLF245" s="277"/>
      <c r="JLG245" s="277"/>
      <c r="JLH245" s="277"/>
      <c r="JLI245" s="277"/>
      <c r="JLJ245" s="402"/>
      <c r="JLK245" s="404"/>
      <c r="JLL245" s="49"/>
      <c r="JLM245" s="49"/>
      <c r="JLN245" s="49"/>
      <c r="JLO245" s="99"/>
      <c r="JLP245" s="98"/>
      <c r="JLQ245" s="49"/>
      <c r="JLR245" s="405"/>
      <c r="JLS245" s="405"/>
      <c r="JLT245" s="277"/>
      <c r="JLU245" s="277"/>
      <c r="JLV245" s="277"/>
      <c r="JLW245" s="277"/>
      <c r="JLX245" s="277"/>
      <c r="JLY245" s="277"/>
      <c r="JLZ245" s="277"/>
      <c r="JMA245" s="277"/>
      <c r="JMB245" s="402"/>
      <c r="JMC245" s="404"/>
      <c r="JMD245" s="49"/>
      <c r="JME245" s="49"/>
      <c r="JMF245" s="49"/>
      <c r="JMG245" s="99"/>
      <c r="JMH245" s="98"/>
      <c r="JMI245" s="49"/>
      <c r="JMJ245" s="405"/>
      <c r="JMK245" s="405"/>
      <c r="JML245" s="277"/>
      <c r="JMM245" s="277"/>
      <c r="JMN245" s="277"/>
      <c r="JMO245" s="277"/>
      <c r="JMP245" s="277"/>
      <c r="JMQ245" s="277"/>
      <c r="JMR245" s="277"/>
      <c r="JMS245" s="277"/>
      <c r="JMT245" s="402"/>
      <c r="JMU245" s="404"/>
      <c r="JMV245" s="49"/>
      <c r="JMW245" s="49"/>
      <c r="JMX245" s="49"/>
      <c r="JMY245" s="99"/>
      <c r="JMZ245" s="98"/>
      <c r="JNA245" s="49"/>
      <c r="JNB245" s="405"/>
      <c r="JNC245" s="405"/>
      <c r="JND245" s="277"/>
      <c r="JNE245" s="277"/>
      <c r="JNF245" s="277"/>
      <c r="JNG245" s="277"/>
      <c r="JNH245" s="277"/>
      <c r="JNI245" s="277"/>
      <c r="JNJ245" s="277"/>
      <c r="JNK245" s="277"/>
      <c r="JNL245" s="402"/>
      <c r="JNM245" s="404"/>
      <c r="JNN245" s="49"/>
      <c r="JNO245" s="49"/>
      <c r="JNP245" s="49"/>
      <c r="JNQ245" s="99"/>
      <c r="JNR245" s="98"/>
      <c r="JNS245" s="49"/>
      <c r="JNT245" s="405"/>
      <c r="JNU245" s="405"/>
      <c r="JNV245" s="277"/>
      <c r="JNW245" s="277"/>
      <c r="JNX245" s="277"/>
      <c r="JNY245" s="277"/>
      <c r="JNZ245" s="277"/>
      <c r="JOA245" s="277"/>
      <c r="JOB245" s="277"/>
      <c r="JOC245" s="277"/>
      <c r="JOD245" s="402"/>
      <c r="JOE245" s="404"/>
      <c r="JOF245" s="49"/>
      <c r="JOG245" s="49"/>
      <c r="JOH245" s="49"/>
      <c r="JOI245" s="99"/>
      <c r="JOJ245" s="98"/>
      <c r="JOK245" s="49"/>
      <c r="JOL245" s="405"/>
      <c r="JOM245" s="405"/>
      <c r="JON245" s="277"/>
      <c r="JOO245" s="277"/>
      <c r="JOP245" s="277"/>
      <c r="JOQ245" s="277"/>
      <c r="JOR245" s="277"/>
      <c r="JOS245" s="277"/>
      <c r="JOT245" s="277"/>
      <c r="JOU245" s="277"/>
      <c r="JOV245" s="402"/>
      <c r="JOW245" s="404"/>
      <c r="JOX245" s="49"/>
      <c r="JOY245" s="49"/>
      <c r="JOZ245" s="49"/>
      <c r="JPA245" s="99"/>
      <c r="JPB245" s="98"/>
      <c r="JPC245" s="49"/>
      <c r="JPD245" s="405"/>
      <c r="JPE245" s="405"/>
      <c r="JPF245" s="277"/>
      <c r="JPG245" s="277"/>
      <c r="JPH245" s="277"/>
      <c r="JPI245" s="277"/>
      <c r="JPJ245" s="277"/>
      <c r="JPK245" s="277"/>
      <c r="JPL245" s="277"/>
      <c r="JPM245" s="277"/>
      <c r="JPN245" s="402"/>
      <c r="JPO245" s="404"/>
      <c r="JPP245" s="49"/>
      <c r="JPQ245" s="49"/>
      <c r="JPR245" s="49"/>
      <c r="JPS245" s="99"/>
      <c r="JPT245" s="98"/>
      <c r="JPU245" s="49"/>
      <c r="JPV245" s="405"/>
      <c r="JPW245" s="405"/>
      <c r="JPX245" s="277"/>
      <c r="JPY245" s="277"/>
      <c r="JPZ245" s="277"/>
      <c r="JQA245" s="277"/>
      <c r="JQB245" s="277"/>
      <c r="JQC245" s="277"/>
      <c r="JQD245" s="277"/>
      <c r="JQE245" s="277"/>
      <c r="JQF245" s="402"/>
      <c r="JQG245" s="404"/>
      <c r="JQH245" s="49"/>
      <c r="JQI245" s="49"/>
      <c r="JQJ245" s="49"/>
      <c r="JQK245" s="99"/>
      <c r="JQL245" s="98"/>
      <c r="JQM245" s="49"/>
      <c r="JQN245" s="405"/>
      <c r="JQO245" s="405"/>
      <c r="JQP245" s="277"/>
      <c r="JQQ245" s="277"/>
      <c r="JQR245" s="277"/>
      <c r="JQS245" s="277"/>
      <c r="JQT245" s="277"/>
      <c r="JQU245" s="277"/>
      <c r="JQV245" s="277"/>
      <c r="JQW245" s="277"/>
      <c r="JQX245" s="402"/>
      <c r="JQY245" s="404"/>
      <c r="JQZ245" s="49"/>
      <c r="JRA245" s="49"/>
      <c r="JRB245" s="49"/>
      <c r="JRC245" s="99"/>
      <c r="JRD245" s="98"/>
      <c r="JRE245" s="49"/>
      <c r="JRF245" s="405"/>
      <c r="JRG245" s="405"/>
      <c r="JRH245" s="277"/>
      <c r="JRI245" s="277"/>
      <c r="JRJ245" s="277"/>
      <c r="JRK245" s="277"/>
      <c r="JRL245" s="277"/>
      <c r="JRM245" s="277"/>
      <c r="JRN245" s="277"/>
      <c r="JRO245" s="277"/>
      <c r="JRP245" s="402"/>
      <c r="JRQ245" s="404"/>
      <c r="JRR245" s="49"/>
      <c r="JRS245" s="49"/>
      <c r="JRT245" s="49"/>
      <c r="JRU245" s="99"/>
      <c r="JRV245" s="98"/>
      <c r="JRW245" s="49"/>
      <c r="JRX245" s="405"/>
      <c r="JRY245" s="405"/>
      <c r="JRZ245" s="277"/>
      <c r="JSA245" s="277"/>
      <c r="JSB245" s="277"/>
      <c r="JSC245" s="277"/>
      <c r="JSD245" s="277"/>
      <c r="JSE245" s="277"/>
      <c r="JSF245" s="277"/>
      <c r="JSG245" s="277"/>
      <c r="JSH245" s="402"/>
      <c r="JSI245" s="404"/>
      <c r="JSJ245" s="49"/>
      <c r="JSK245" s="49"/>
      <c r="JSL245" s="49"/>
      <c r="JSM245" s="99"/>
      <c r="JSN245" s="98"/>
      <c r="JSO245" s="49"/>
      <c r="JSP245" s="405"/>
      <c r="JSQ245" s="405"/>
      <c r="JSR245" s="277"/>
      <c r="JSS245" s="277"/>
      <c r="JST245" s="277"/>
      <c r="JSU245" s="277"/>
      <c r="JSV245" s="277"/>
      <c r="JSW245" s="277"/>
      <c r="JSX245" s="277"/>
      <c r="JSY245" s="277"/>
      <c r="JSZ245" s="402"/>
      <c r="JTA245" s="404"/>
      <c r="JTB245" s="49"/>
      <c r="JTC245" s="49"/>
      <c r="JTD245" s="49"/>
      <c r="JTE245" s="99"/>
      <c r="JTF245" s="98"/>
      <c r="JTG245" s="49"/>
      <c r="JTH245" s="405"/>
      <c r="JTI245" s="405"/>
      <c r="JTJ245" s="277"/>
      <c r="JTK245" s="277"/>
      <c r="JTL245" s="277"/>
      <c r="JTM245" s="277"/>
      <c r="JTN245" s="277"/>
      <c r="JTO245" s="277"/>
      <c r="JTP245" s="277"/>
      <c r="JTQ245" s="277"/>
      <c r="JTR245" s="402"/>
      <c r="JTS245" s="404"/>
      <c r="JTT245" s="49"/>
      <c r="JTU245" s="49"/>
      <c r="JTV245" s="49"/>
      <c r="JTW245" s="99"/>
      <c r="JTX245" s="98"/>
      <c r="JTY245" s="49"/>
      <c r="JTZ245" s="405"/>
      <c r="JUA245" s="405"/>
      <c r="JUB245" s="277"/>
      <c r="JUC245" s="277"/>
      <c r="JUD245" s="277"/>
      <c r="JUE245" s="277"/>
      <c r="JUF245" s="277"/>
      <c r="JUG245" s="277"/>
      <c r="JUH245" s="277"/>
      <c r="JUI245" s="277"/>
      <c r="JUJ245" s="402"/>
      <c r="JUK245" s="404"/>
      <c r="JUL245" s="49"/>
      <c r="JUM245" s="49"/>
      <c r="JUN245" s="49"/>
      <c r="JUO245" s="99"/>
      <c r="JUP245" s="98"/>
      <c r="JUQ245" s="49"/>
      <c r="JUR245" s="405"/>
      <c r="JUS245" s="405"/>
      <c r="JUT245" s="277"/>
      <c r="JUU245" s="277"/>
      <c r="JUV245" s="277"/>
      <c r="JUW245" s="277"/>
      <c r="JUX245" s="277"/>
      <c r="JUY245" s="277"/>
      <c r="JUZ245" s="277"/>
      <c r="JVA245" s="277"/>
      <c r="JVB245" s="402"/>
      <c r="JVC245" s="404"/>
      <c r="JVD245" s="49"/>
      <c r="JVE245" s="49"/>
      <c r="JVF245" s="49"/>
      <c r="JVG245" s="99"/>
      <c r="JVH245" s="98"/>
      <c r="JVI245" s="49"/>
      <c r="JVJ245" s="405"/>
      <c r="JVK245" s="405"/>
      <c r="JVL245" s="277"/>
      <c r="JVM245" s="277"/>
      <c r="JVN245" s="277"/>
      <c r="JVO245" s="277"/>
      <c r="JVP245" s="277"/>
      <c r="JVQ245" s="277"/>
      <c r="JVR245" s="277"/>
      <c r="JVS245" s="277"/>
      <c r="JVT245" s="402"/>
      <c r="JVU245" s="404"/>
      <c r="JVV245" s="49"/>
      <c r="JVW245" s="49"/>
      <c r="JVX245" s="49"/>
      <c r="JVY245" s="99"/>
      <c r="JVZ245" s="98"/>
      <c r="JWA245" s="49"/>
      <c r="JWB245" s="405"/>
      <c r="JWC245" s="405"/>
      <c r="JWD245" s="277"/>
      <c r="JWE245" s="277"/>
      <c r="JWF245" s="277"/>
      <c r="JWG245" s="277"/>
      <c r="JWH245" s="277"/>
      <c r="JWI245" s="277"/>
      <c r="JWJ245" s="277"/>
      <c r="JWK245" s="277"/>
      <c r="JWL245" s="402"/>
      <c r="JWM245" s="404"/>
      <c r="JWN245" s="49"/>
      <c r="JWO245" s="49"/>
      <c r="JWP245" s="49"/>
      <c r="JWQ245" s="99"/>
      <c r="JWR245" s="98"/>
      <c r="JWS245" s="49"/>
      <c r="JWT245" s="405"/>
      <c r="JWU245" s="405"/>
      <c r="JWV245" s="277"/>
      <c r="JWW245" s="277"/>
      <c r="JWX245" s="277"/>
      <c r="JWY245" s="277"/>
      <c r="JWZ245" s="277"/>
      <c r="JXA245" s="277"/>
      <c r="JXB245" s="277"/>
      <c r="JXC245" s="277"/>
      <c r="JXD245" s="402"/>
      <c r="JXE245" s="404"/>
      <c r="JXF245" s="49"/>
      <c r="JXG245" s="49"/>
      <c r="JXH245" s="49"/>
      <c r="JXI245" s="99"/>
      <c r="JXJ245" s="98"/>
      <c r="JXK245" s="49"/>
      <c r="JXL245" s="405"/>
      <c r="JXM245" s="405"/>
      <c r="JXN245" s="277"/>
      <c r="JXO245" s="277"/>
      <c r="JXP245" s="277"/>
      <c r="JXQ245" s="277"/>
      <c r="JXR245" s="277"/>
      <c r="JXS245" s="277"/>
      <c r="JXT245" s="277"/>
      <c r="JXU245" s="277"/>
      <c r="JXV245" s="402"/>
      <c r="JXW245" s="404"/>
      <c r="JXX245" s="49"/>
      <c r="JXY245" s="49"/>
      <c r="JXZ245" s="49"/>
      <c r="JYA245" s="99"/>
      <c r="JYB245" s="98"/>
      <c r="JYC245" s="49"/>
      <c r="JYD245" s="405"/>
      <c r="JYE245" s="405"/>
      <c r="JYF245" s="277"/>
      <c r="JYG245" s="277"/>
      <c r="JYH245" s="277"/>
      <c r="JYI245" s="277"/>
      <c r="JYJ245" s="277"/>
      <c r="JYK245" s="277"/>
      <c r="JYL245" s="277"/>
      <c r="JYM245" s="277"/>
      <c r="JYN245" s="402"/>
      <c r="JYO245" s="404"/>
      <c r="JYP245" s="49"/>
      <c r="JYQ245" s="49"/>
      <c r="JYR245" s="49"/>
      <c r="JYS245" s="99"/>
      <c r="JYT245" s="98"/>
      <c r="JYU245" s="49"/>
      <c r="JYV245" s="405"/>
      <c r="JYW245" s="405"/>
      <c r="JYX245" s="277"/>
      <c r="JYY245" s="277"/>
      <c r="JYZ245" s="277"/>
      <c r="JZA245" s="277"/>
      <c r="JZB245" s="277"/>
      <c r="JZC245" s="277"/>
      <c r="JZD245" s="277"/>
      <c r="JZE245" s="277"/>
      <c r="JZF245" s="402"/>
      <c r="JZG245" s="404"/>
      <c r="JZH245" s="49"/>
      <c r="JZI245" s="49"/>
      <c r="JZJ245" s="49"/>
      <c r="JZK245" s="99"/>
      <c r="JZL245" s="98"/>
      <c r="JZM245" s="49"/>
      <c r="JZN245" s="405"/>
      <c r="JZO245" s="405"/>
      <c r="JZP245" s="277"/>
      <c r="JZQ245" s="277"/>
      <c r="JZR245" s="277"/>
      <c r="JZS245" s="277"/>
      <c r="JZT245" s="277"/>
      <c r="JZU245" s="277"/>
      <c r="JZV245" s="277"/>
      <c r="JZW245" s="277"/>
      <c r="JZX245" s="402"/>
      <c r="JZY245" s="404"/>
      <c r="JZZ245" s="49"/>
      <c r="KAA245" s="49"/>
      <c r="KAB245" s="49"/>
      <c r="KAC245" s="99"/>
      <c r="KAD245" s="98"/>
      <c r="KAE245" s="49"/>
      <c r="KAF245" s="405"/>
      <c r="KAG245" s="405"/>
      <c r="KAH245" s="277"/>
      <c r="KAI245" s="277"/>
      <c r="KAJ245" s="277"/>
      <c r="KAK245" s="277"/>
      <c r="KAL245" s="277"/>
      <c r="KAM245" s="277"/>
      <c r="KAN245" s="277"/>
      <c r="KAO245" s="277"/>
      <c r="KAP245" s="402"/>
      <c r="KAQ245" s="404"/>
      <c r="KAR245" s="49"/>
      <c r="KAS245" s="49"/>
      <c r="KAT245" s="49"/>
      <c r="KAU245" s="99"/>
      <c r="KAV245" s="98"/>
      <c r="KAW245" s="49"/>
      <c r="KAX245" s="405"/>
      <c r="KAY245" s="405"/>
      <c r="KAZ245" s="277"/>
      <c r="KBA245" s="277"/>
      <c r="KBB245" s="277"/>
      <c r="KBC245" s="277"/>
      <c r="KBD245" s="277"/>
      <c r="KBE245" s="277"/>
      <c r="KBF245" s="277"/>
      <c r="KBG245" s="277"/>
      <c r="KBH245" s="402"/>
      <c r="KBI245" s="404"/>
      <c r="KBJ245" s="49"/>
      <c r="KBK245" s="49"/>
      <c r="KBL245" s="49"/>
      <c r="KBM245" s="99"/>
      <c r="KBN245" s="98"/>
      <c r="KBO245" s="49"/>
      <c r="KBP245" s="405"/>
      <c r="KBQ245" s="405"/>
      <c r="KBR245" s="277"/>
      <c r="KBS245" s="277"/>
      <c r="KBT245" s="277"/>
      <c r="KBU245" s="277"/>
      <c r="KBV245" s="277"/>
      <c r="KBW245" s="277"/>
      <c r="KBX245" s="277"/>
      <c r="KBY245" s="277"/>
      <c r="KBZ245" s="402"/>
      <c r="KCA245" s="404"/>
      <c r="KCB245" s="49"/>
      <c r="KCC245" s="49"/>
      <c r="KCD245" s="49"/>
      <c r="KCE245" s="99"/>
      <c r="KCF245" s="98"/>
      <c r="KCG245" s="49"/>
      <c r="KCH245" s="405"/>
      <c r="KCI245" s="405"/>
      <c r="KCJ245" s="277"/>
      <c r="KCK245" s="277"/>
      <c r="KCL245" s="277"/>
      <c r="KCM245" s="277"/>
      <c r="KCN245" s="277"/>
      <c r="KCO245" s="277"/>
      <c r="KCP245" s="277"/>
      <c r="KCQ245" s="277"/>
      <c r="KCR245" s="402"/>
      <c r="KCS245" s="404"/>
      <c r="KCT245" s="49"/>
      <c r="KCU245" s="49"/>
      <c r="KCV245" s="49"/>
      <c r="KCW245" s="99"/>
      <c r="KCX245" s="98"/>
      <c r="KCY245" s="49"/>
      <c r="KCZ245" s="405"/>
      <c r="KDA245" s="405"/>
      <c r="KDB245" s="277"/>
      <c r="KDC245" s="277"/>
      <c r="KDD245" s="277"/>
      <c r="KDE245" s="277"/>
      <c r="KDF245" s="277"/>
      <c r="KDG245" s="277"/>
      <c r="KDH245" s="277"/>
      <c r="KDI245" s="277"/>
      <c r="KDJ245" s="402"/>
      <c r="KDK245" s="404"/>
      <c r="KDL245" s="49"/>
      <c r="KDM245" s="49"/>
      <c r="KDN245" s="49"/>
      <c r="KDO245" s="99"/>
      <c r="KDP245" s="98"/>
      <c r="KDQ245" s="49"/>
      <c r="KDR245" s="405"/>
      <c r="KDS245" s="405"/>
      <c r="KDT245" s="277"/>
      <c r="KDU245" s="277"/>
      <c r="KDV245" s="277"/>
      <c r="KDW245" s="277"/>
      <c r="KDX245" s="277"/>
      <c r="KDY245" s="277"/>
      <c r="KDZ245" s="277"/>
      <c r="KEA245" s="277"/>
      <c r="KEB245" s="402"/>
      <c r="KEC245" s="404"/>
      <c r="KED245" s="49"/>
      <c r="KEE245" s="49"/>
      <c r="KEF245" s="49"/>
      <c r="KEG245" s="99"/>
      <c r="KEH245" s="98"/>
      <c r="KEI245" s="49"/>
      <c r="KEJ245" s="405"/>
      <c r="KEK245" s="405"/>
      <c r="KEL245" s="277"/>
      <c r="KEM245" s="277"/>
      <c r="KEN245" s="277"/>
      <c r="KEO245" s="277"/>
      <c r="KEP245" s="277"/>
      <c r="KEQ245" s="277"/>
      <c r="KER245" s="277"/>
      <c r="KES245" s="277"/>
      <c r="KET245" s="402"/>
      <c r="KEU245" s="404"/>
      <c r="KEV245" s="49"/>
      <c r="KEW245" s="49"/>
      <c r="KEX245" s="49"/>
      <c r="KEY245" s="99"/>
      <c r="KEZ245" s="98"/>
      <c r="KFA245" s="49"/>
      <c r="KFB245" s="405"/>
      <c r="KFC245" s="405"/>
      <c r="KFD245" s="277"/>
      <c r="KFE245" s="277"/>
      <c r="KFF245" s="277"/>
      <c r="KFG245" s="277"/>
      <c r="KFH245" s="277"/>
      <c r="KFI245" s="277"/>
      <c r="KFJ245" s="277"/>
      <c r="KFK245" s="277"/>
      <c r="KFL245" s="402"/>
      <c r="KFM245" s="404"/>
      <c r="KFN245" s="49"/>
      <c r="KFO245" s="49"/>
      <c r="KFP245" s="49"/>
      <c r="KFQ245" s="99"/>
      <c r="KFR245" s="98"/>
      <c r="KFS245" s="49"/>
      <c r="KFT245" s="405"/>
      <c r="KFU245" s="405"/>
      <c r="KFV245" s="277"/>
      <c r="KFW245" s="277"/>
      <c r="KFX245" s="277"/>
      <c r="KFY245" s="277"/>
      <c r="KFZ245" s="277"/>
      <c r="KGA245" s="277"/>
      <c r="KGB245" s="277"/>
      <c r="KGC245" s="277"/>
      <c r="KGD245" s="402"/>
      <c r="KGE245" s="404"/>
      <c r="KGF245" s="49"/>
      <c r="KGG245" s="49"/>
      <c r="KGH245" s="49"/>
      <c r="KGI245" s="99"/>
      <c r="KGJ245" s="98"/>
      <c r="KGK245" s="49"/>
      <c r="KGL245" s="405"/>
      <c r="KGM245" s="405"/>
      <c r="KGN245" s="277"/>
      <c r="KGO245" s="277"/>
      <c r="KGP245" s="277"/>
      <c r="KGQ245" s="277"/>
      <c r="KGR245" s="277"/>
      <c r="KGS245" s="277"/>
      <c r="KGT245" s="277"/>
      <c r="KGU245" s="277"/>
      <c r="KGV245" s="402"/>
      <c r="KGW245" s="404"/>
      <c r="KGX245" s="49"/>
      <c r="KGY245" s="49"/>
      <c r="KGZ245" s="49"/>
      <c r="KHA245" s="99"/>
      <c r="KHB245" s="98"/>
      <c r="KHC245" s="49"/>
      <c r="KHD245" s="405"/>
      <c r="KHE245" s="405"/>
      <c r="KHF245" s="277"/>
      <c r="KHG245" s="277"/>
      <c r="KHH245" s="277"/>
      <c r="KHI245" s="277"/>
      <c r="KHJ245" s="277"/>
      <c r="KHK245" s="277"/>
      <c r="KHL245" s="277"/>
      <c r="KHM245" s="277"/>
      <c r="KHN245" s="402"/>
      <c r="KHO245" s="404"/>
      <c r="KHP245" s="49"/>
      <c r="KHQ245" s="49"/>
      <c r="KHR245" s="49"/>
      <c r="KHS245" s="99"/>
      <c r="KHT245" s="98"/>
      <c r="KHU245" s="49"/>
      <c r="KHV245" s="405"/>
      <c r="KHW245" s="405"/>
      <c r="KHX245" s="277"/>
      <c r="KHY245" s="277"/>
      <c r="KHZ245" s="277"/>
      <c r="KIA245" s="277"/>
      <c r="KIB245" s="277"/>
      <c r="KIC245" s="277"/>
      <c r="KID245" s="277"/>
      <c r="KIE245" s="277"/>
      <c r="KIF245" s="402"/>
      <c r="KIG245" s="404"/>
      <c r="KIH245" s="49"/>
      <c r="KII245" s="49"/>
      <c r="KIJ245" s="49"/>
      <c r="KIK245" s="99"/>
      <c r="KIL245" s="98"/>
      <c r="KIM245" s="49"/>
      <c r="KIN245" s="405"/>
      <c r="KIO245" s="405"/>
      <c r="KIP245" s="277"/>
      <c r="KIQ245" s="277"/>
      <c r="KIR245" s="277"/>
      <c r="KIS245" s="277"/>
      <c r="KIT245" s="277"/>
      <c r="KIU245" s="277"/>
      <c r="KIV245" s="277"/>
      <c r="KIW245" s="277"/>
      <c r="KIX245" s="402"/>
      <c r="KIY245" s="404"/>
      <c r="KIZ245" s="49"/>
      <c r="KJA245" s="49"/>
      <c r="KJB245" s="49"/>
      <c r="KJC245" s="99"/>
      <c r="KJD245" s="98"/>
      <c r="KJE245" s="49"/>
      <c r="KJF245" s="405"/>
      <c r="KJG245" s="405"/>
      <c r="KJH245" s="277"/>
      <c r="KJI245" s="277"/>
      <c r="KJJ245" s="277"/>
      <c r="KJK245" s="277"/>
      <c r="KJL245" s="277"/>
      <c r="KJM245" s="277"/>
      <c r="KJN245" s="277"/>
      <c r="KJO245" s="277"/>
      <c r="KJP245" s="402"/>
      <c r="KJQ245" s="404"/>
      <c r="KJR245" s="49"/>
      <c r="KJS245" s="49"/>
      <c r="KJT245" s="49"/>
      <c r="KJU245" s="99"/>
      <c r="KJV245" s="98"/>
      <c r="KJW245" s="49"/>
      <c r="KJX245" s="405"/>
      <c r="KJY245" s="405"/>
      <c r="KJZ245" s="277"/>
      <c r="KKA245" s="277"/>
      <c r="KKB245" s="277"/>
      <c r="KKC245" s="277"/>
      <c r="KKD245" s="277"/>
      <c r="KKE245" s="277"/>
      <c r="KKF245" s="277"/>
      <c r="KKG245" s="277"/>
      <c r="KKH245" s="402"/>
      <c r="KKI245" s="404"/>
      <c r="KKJ245" s="49"/>
      <c r="KKK245" s="49"/>
      <c r="KKL245" s="49"/>
      <c r="KKM245" s="99"/>
      <c r="KKN245" s="98"/>
      <c r="KKO245" s="49"/>
      <c r="KKP245" s="405"/>
      <c r="KKQ245" s="405"/>
      <c r="KKR245" s="277"/>
      <c r="KKS245" s="277"/>
      <c r="KKT245" s="277"/>
      <c r="KKU245" s="277"/>
      <c r="KKV245" s="277"/>
      <c r="KKW245" s="277"/>
      <c r="KKX245" s="277"/>
      <c r="KKY245" s="277"/>
      <c r="KKZ245" s="402"/>
      <c r="KLA245" s="404"/>
      <c r="KLB245" s="49"/>
      <c r="KLC245" s="49"/>
      <c r="KLD245" s="49"/>
      <c r="KLE245" s="99"/>
      <c r="KLF245" s="98"/>
      <c r="KLG245" s="49"/>
      <c r="KLH245" s="405"/>
      <c r="KLI245" s="405"/>
      <c r="KLJ245" s="277"/>
      <c r="KLK245" s="277"/>
      <c r="KLL245" s="277"/>
      <c r="KLM245" s="277"/>
      <c r="KLN245" s="277"/>
      <c r="KLO245" s="277"/>
      <c r="KLP245" s="277"/>
      <c r="KLQ245" s="277"/>
      <c r="KLR245" s="402"/>
      <c r="KLS245" s="404"/>
      <c r="KLT245" s="49"/>
      <c r="KLU245" s="49"/>
      <c r="KLV245" s="49"/>
      <c r="KLW245" s="99"/>
      <c r="KLX245" s="98"/>
      <c r="KLY245" s="49"/>
      <c r="KLZ245" s="405"/>
      <c r="KMA245" s="405"/>
      <c r="KMB245" s="277"/>
      <c r="KMC245" s="277"/>
      <c r="KMD245" s="277"/>
      <c r="KME245" s="277"/>
      <c r="KMF245" s="277"/>
      <c r="KMG245" s="277"/>
      <c r="KMH245" s="277"/>
      <c r="KMI245" s="277"/>
      <c r="KMJ245" s="402"/>
      <c r="KMK245" s="404"/>
      <c r="KML245" s="49"/>
      <c r="KMM245" s="49"/>
      <c r="KMN245" s="49"/>
      <c r="KMO245" s="99"/>
      <c r="KMP245" s="98"/>
      <c r="KMQ245" s="49"/>
      <c r="KMR245" s="405"/>
      <c r="KMS245" s="405"/>
      <c r="KMT245" s="277"/>
      <c r="KMU245" s="277"/>
      <c r="KMV245" s="277"/>
      <c r="KMW245" s="277"/>
      <c r="KMX245" s="277"/>
      <c r="KMY245" s="277"/>
      <c r="KMZ245" s="277"/>
      <c r="KNA245" s="277"/>
      <c r="KNB245" s="402"/>
      <c r="KNC245" s="404"/>
      <c r="KND245" s="49"/>
      <c r="KNE245" s="49"/>
      <c r="KNF245" s="49"/>
      <c r="KNG245" s="99"/>
      <c r="KNH245" s="98"/>
      <c r="KNI245" s="49"/>
      <c r="KNJ245" s="405"/>
      <c r="KNK245" s="405"/>
      <c r="KNL245" s="277"/>
      <c r="KNM245" s="277"/>
      <c r="KNN245" s="277"/>
      <c r="KNO245" s="277"/>
      <c r="KNP245" s="277"/>
      <c r="KNQ245" s="277"/>
      <c r="KNR245" s="277"/>
      <c r="KNS245" s="277"/>
      <c r="KNT245" s="402"/>
      <c r="KNU245" s="404"/>
      <c r="KNV245" s="49"/>
      <c r="KNW245" s="49"/>
      <c r="KNX245" s="49"/>
      <c r="KNY245" s="99"/>
      <c r="KNZ245" s="98"/>
      <c r="KOA245" s="49"/>
      <c r="KOB245" s="405"/>
      <c r="KOC245" s="405"/>
      <c r="KOD245" s="277"/>
      <c r="KOE245" s="277"/>
      <c r="KOF245" s="277"/>
      <c r="KOG245" s="277"/>
      <c r="KOH245" s="277"/>
      <c r="KOI245" s="277"/>
      <c r="KOJ245" s="277"/>
      <c r="KOK245" s="277"/>
      <c r="KOL245" s="402"/>
      <c r="KOM245" s="404"/>
      <c r="KON245" s="49"/>
      <c r="KOO245" s="49"/>
      <c r="KOP245" s="49"/>
      <c r="KOQ245" s="99"/>
      <c r="KOR245" s="98"/>
      <c r="KOS245" s="49"/>
      <c r="KOT245" s="405"/>
      <c r="KOU245" s="405"/>
      <c r="KOV245" s="277"/>
      <c r="KOW245" s="277"/>
      <c r="KOX245" s="277"/>
      <c r="KOY245" s="277"/>
      <c r="KOZ245" s="277"/>
      <c r="KPA245" s="277"/>
      <c r="KPB245" s="277"/>
      <c r="KPC245" s="277"/>
      <c r="KPD245" s="402"/>
      <c r="KPE245" s="404"/>
      <c r="KPF245" s="49"/>
      <c r="KPG245" s="49"/>
      <c r="KPH245" s="49"/>
      <c r="KPI245" s="99"/>
      <c r="KPJ245" s="98"/>
      <c r="KPK245" s="49"/>
      <c r="KPL245" s="405"/>
      <c r="KPM245" s="405"/>
      <c r="KPN245" s="277"/>
      <c r="KPO245" s="277"/>
      <c r="KPP245" s="277"/>
      <c r="KPQ245" s="277"/>
      <c r="KPR245" s="277"/>
      <c r="KPS245" s="277"/>
      <c r="KPT245" s="277"/>
      <c r="KPU245" s="277"/>
      <c r="KPV245" s="402"/>
      <c r="KPW245" s="404"/>
      <c r="KPX245" s="49"/>
      <c r="KPY245" s="49"/>
      <c r="KPZ245" s="49"/>
      <c r="KQA245" s="99"/>
      <c r="KQB245" s="98"/>
      <c r="KQC245" s="49"/>
      <c r="KQD245" s="405"/>
      <c r="KQE245" s="405"/>
      <c r="KQF245" s="277"/>
      <c r="KQG245" s="277"/>
      <c r="KQH245" s="277"/>
      <c r="KQI245" s="277"/>
      <c r="KQJ245" s="277"/>
      <c r="KQK245" s="277"/>
      <c r="KQL245" s="277"/>
      <c r="KQM245" s="277"/>
      <c r="KQN245" s="402"/>
      <c r="KQO245" s="404"/>
      <c r="KQP245" s="49"/>
      <c r="KQQ245" s="49"/>
      <c r="KQR245" s="49"/>
      <c r="KQS245" s="99"/>
      <c r="KQT245" s="98"/>
      <c r="KQU245" s="49"/>
      <c r="KQV245" s="405"/>
      <c r="KQW245" s="405"/>
      <c r="KQX245" s="277"/>
      <c r="KQY245" s="277"/>
      <c r="KQZ245" s="277"/>
      <c r="KRA245" s="277"/>
      <c r="KRB245" s="277"/>
      <c r="KRC245" s="277"/>
      <c r="KRD245" s="277"/>
      <c r="KRE245" s="277"/>
      <c r="KRF245" s="402"/>
      <c r="KRG245" s="404"/>
      <c r="KRH245" s="49"/>
      <c r="KRI245" s="49"/>
      <c r="KRJ245" s="49"/>
      <c r="KRK245" s="99"/>
      <c r="KRL245" s="98"/>
      <c r="KRM245" s="49"/>
      <c r="KRN245" s="405"/>
      <c r="KRO245" s="405"/>
      <c r="KRP245" s="277"/>
      <c r="KRQ245" s="277"/>
      <c r="KRR245" s="277"/>
      <c r="KRS245" s="277"/>
      <c r="KRT245" s="277"/>
      <c r="KRU245" s="277"/>
      <c r="KRV245" s="277"/>
      <c r="KRW245" s="277"/>
      <c r="KRX245" s="402"/>
      <c r="KRY245" s="404"/>
      <c r="KRZ245" s="49"/>
      <c r="KSA245" s="49"/>
      <c r="KSB245" s="49"/>
      <c r="KSC245" s="99"/>
      <c r="KSD245" s="98"/>
      <c r="KSE245" s="49"/>
      <c r="KSF245" s="405"/>
      <c r="KSG245" s="405"/>
      <c r="KSH245" s="277"/>
      <c r="KSI245" s="277"/>
      <c r="KSJ245" s="277"/>
      <c r="KSK245" s="277"/>
      <c r="KSL245" s="277"/>
      <c r="KSM245" s="277"/>
      <c r="KSN245" s="277"/>
      <c r="KSO245" s="277"/>
      <c r="KSP245" s="402"/>
      <c r="KSQ245" s="404"/>
      <c r="KSR245" s="49"/>
      <c r="KSS245" s="49"/>
      <c r="KST245" s="49"/>
      <c r="KSU245" s="99"/>
      <c r="KSV245" s="98"/>
      <c r="KSW245" s="49"/>
      <c r="KSX245" s="405"/>
      <c r="KSY245" s="405"/>
      <c r="KSZ245" s="277"/>
      <c r="KTA245" s="277"/>
      <c r="KTB245" s="277"/>
      <c r="KTC245" s="277"/>
      <c r="KTD245" s="277"/>
      <c r="KTE245" s="277"/>
      <c r="KTF245" s="277"/>
      <c r="KTG245" s="277"/>
      <c r="KTH245" s="402"/>
      <c r="KTI245" s="404"/>
      <c r="KTJ245" s="49"/>
      <c r="KTK245" s="49"/>
      <c r="KTL245" s="49"/>
      <c r="KTM245" s="99"/>
      <c r="KTN245" s="98"/>
      <c r="KTO245" s="49"/>
      <c r="KTP245" s="405"/>
      <c r="KTQ245" s="405"/>
      <c r="KTR245" s="277"/>
      <c r="KTS245" s="277"/>
      <c r="KTT245" s="277"/>
      <c r="KTU245" s="277"/>
      <c r="KTV245" s="277"/>
      <c r="KTW245" s="277"/>
      <c r="KTX245" s="277"/>
      <c r="KTY245" s="277"/>
      <c r="KTZ245" s="402"/>
      <c r="KUA245" s="404"/>
      <c r="KUB245" s="49"/>
      <c r="KUC245" s="49"/>
      <c r="KUD245" s="49"/>
      <c r="KUE245" s="99"/>
      <c r="KUF245" s="98"/>
      <c r="KUG245" s="49"/>
      <c r="KUH245" s="405"/>
      <c r="KUI245" s="405"/>
      <c r="KUJ245" s="277"/>
      <c r="KUK245" s="277"/>
      <c r="KUL245" s="277"/>
      <c r="KUM245" s="277"/>
      <c r="KUN245" s="277"/>
      <c r="KUO245" s="277"/>
      <c r="KUP245" s="277"/>
      <c r="KUQ245" s="277"/>
      <c r="KUR245" s="402"/>
      <c r="KUS245" s="404"/>
      <c r="KUT245" s="49"/>
      <c r="KUU245" s="49"/>
      <c r="KUV245" s="49"/>
      <c r="KUW245" s="99"/>
      <c r="KUX245" s="98"/>
      <c r="KUY245" s="49"/>
      <c r="KUZ245" s="405"/>
      <c r="KVA245" s="405"/>
      <c r="KVB245" s="277"/>
      <c r="KVC245" s="277"/>
      <c r="KVD245" s="277"/>
      <c r="KVE245" s="277"/>
      <c r="KVF245" s="277"/>
      <c r="KVG245" s="277"/>
      <c r="KVH245" s="277"/>
      <c r="KVI245" s="277"/>
      <c r="KVJ245" s="402"/>
      <c r="KVK245" s="404"/>
      <c r="KVL245" s="49"/>
      <c r="KVM245" s="49"/>
      <c r="KVN245" s="49"/>
      <c r="KVO245" s="99"/>
      <c r="KVP245" s="98"/>
      <c r="KVQ245" s="49"/>
      <c r="KVR245" s="405"/>
      <c r="KVS245" s="405"/>
      <c r="KVT245" s="277"/>
      <c r="KVU245" s="277"/>
      <c r="KVV245" s="277"/>
      <c r="KVW245" s="277"/>
      <c r="KVX245" s="277"/>
      <c r="KVY245" s="277"/>
      <c r="KVZ245" s="277"/>
      <c r="KWA245" s="277"/>
      <c r="KWB245" s="402"/>
      <c r="KWC245" s="404"/>
      <c r="KWD245" s="49"/>
      <c r="KWE245" s="49"/>
      <c r="KWF245" s="49"/>
      <c r="KWG245" s="99"/>
      <c r="KWH245" s="98"/>
      <c r="KWI245" s="49"/>
      <c r="KWJ245" s="405"/>
      <c r="KWK245" s="405"/>
      <c r="KWL245" s="277"/>
      <c r="KWM245" s="277"/>
      <c r="KWN245" s="277"/>
      <c r="KWO245" s="277"/>
      <c r="KWP245" s="277"/>
      <c r="KWQ245" s="277"/>
      <c r="KWR245" s="277"/>
      <c r="KWS245" s="277"/>
      <c r="KWT245" s="402"/>
      <c r="KWU245" s="404"/>
      <c r="KWV245" s="49"/>
      <c r="KWW245" s="49"/>
      <c r="KWX245" s="49"/>
      <c r="KWY245" s="99"/>
      <c r="KWZ245" s="98"/>
      <c r="KXA245" s="49"/>
      <c r="KXB245" s="405"/>
      <c r="KXC245" s="405"/>
      <c r="KXD245" s="277"/>
      <c r="KXE245" s="277"/>
      <c r="KXF245" s="277"/>
      <c r="KXG245" s="277"/>
      <c r="KXH245" s="277"/>
      <c r="KXI245" s="277"/>
      <c r="KXJ245" s="277"/>
      <c r="KXK245" s="277"/>
      <c r="KXL245" s="402"/>
      <c r="KXM245" s="404"/>
      <c r="KXN245" s="49"/>
      <c r="KXO245" s="49"/>
      <c r="KXP245" s="49"/>
      <c r="KXQ245" s="99"/>
      <c r="KXR245" s="98"/>
      <c r="KXS245" s="49"/>
      <c r="KXT245" s="405"/>
      <c r="KXU245" s="405"/>
      <c r="KXV245" s="277"/>
      <c r="KXW245" s="277"/>
      <c r="KXX245" s="277"/>
      <c r="KXY245" s="277"/>
      <c r="KXZ245" s="277"/>
      <c r="KYA245" s="277"/>
      <c r="KYB245" s="277"/>
      <c r="KYC245" s="277"/>
      <c r="KYD245" s="402"/>
      <c r="KYE245" s="404"/>
      <c r="KYF245" s="49"/>
      <c r="KYG245" s="49"/>
      <c r="KYH245" s="49"/>
      <c r="KYI245" s="99"/>
      <c r="KYJ245" s="98"/>
      <c r="KYK245" s="49"/>
      <c r="KYL245" s="405"/>
      <c r="KYM245" s="405"/>
      <c r="KYN245" s="277"/>
      <c r="KYO245" s="277"/>
      <c r="KYP245" s="277"/>
      <c r="KYQ245" s="277"/>
      <c r="KYR245" s="277"/>
      <c r="KYS245" s="277"/>
      <c r="KYT245" s="277"/>
      <c r="KYU245" s="277"/>
      <c r="KYV245" s="402"/>
      <c r="KYW245" s="404"/>
      <c r="KYX245" s="49"/>
      <c r="KYY245" s="49"/>
      <c r="KYZ245" s="49"/>
      <c r="KZA245" s="99"/>
      <c r="KZB245" s="98"/>
      <c r="KZC245" s="49"/>
      <c r="KZD245" s="405"/>
      <c r="KZE245" s="405"/>
      <c r="KZF245" s="277"/>
      <c r="KZG245" s="277"/>
      <c r="KZH245" s="277"/>
      <c r="KZI245" s="277"/>
      <c r="KZJ245" s="277"/>
      <c r="KZK245" s="277"/>
      <c r="KZL245" s="277"/>
      <c r="KZM245" s="277"/>
      <c r="KZN245" s="402"/>
      <c r="KZO245" s="404"/>
      <c r="KZP245" s="49"/>
      <c r="KZQ245" s="49"/>
      <c r="KZR245" s="49"/>
      <c r="KZS245" s="99"/>
      <c r="KZT245" s="98"/>
      <c r="KZU245" s="49"/>
      <c r="KZV245" s="405"/>
      <c r="KZW245" s="405"/>
      <c r="KZX245" s="277"/>
      <c r="KZY245" s="277"/>
      <c r="KZZ245" s="277"/>
      <c r="LAA245" s="277"/>
      <c r="LAB245" s="277"/>
      <c r="LAC245" s="277"/>
      <c r="LAD245" s="277"/>
      <c r="LAE245" s="277"/>
      <c r="LAF245" s="402"/>
      <c r="LAG245" s="404"/>
      <c r="LAH245" s="49"/>
      <c r="LAI245" s="49"/>
      <c r="LAJ245" s="49"/>
      <c r="LAK245" s="99"/>
      <c r="LAL245" s="98"/>
      <c r="LAM245" s="49"/>
      <c r="LAN245" s="405"/>
      <c r="LAO245" s="405"/>
      <c r="LAP245" s="277"/>
      <c r="LAQ245" s="277"/>
      <c r="LAR245" s="277"/>
      <c r="LAS245" s="277"/>
      <c r="LAT245" s="277"/>
      <c r="LAU245" s="277"/>
      <c r="LAV245" s="277"/>
      <c r="LAW245" s="277"/>
      <c r="LAX245" s="402"/>
      <c r="LAY245" s="404"/>
      <c r="LAZ245" s="49"/>
      <c r="LBA245" s="49"/>
      <c r="LBB245" s="49"/>
      <c r="LBC245" s="99"/>
      <c r="LBD245" s="98"/>
      <c r="LBE245" s="49"/>
      <c r="LBF245" s="405"/>
      <c r="LBG245" s="405"/>
      <c r="LBH245" s="277"/>
      <c r="LBI245" s="277"/>
      <c r="LBJ245" s="277"/>
      <c r="LBK245" s="277"/>
      <c r="LBL245" s="277"/>
      <c r="LBM245" s="277"/>
      <c r="LBN245" s="277"/>
      <c r="LBO245" s="277"/>
      <c r="LBP245" s="402"/>
      <c r="LBQ245" s="404"/>
      <c r="LBR245" s="49"/>
      <c r="LBS245" s="49"/>
      <c r="LBT245" s="49"/>
      <c r="LBU245" s="99"/>
      <c r="LBV245" s="98"/>
      <c r="LBW245" s="49"/>
      <c r="LBX245" s="405"/>
      <c r="LBY245" s="405"/>
      <c r="LBZ245" s="277"/>
      <c r="LCA245" s="277"/>
      <c r="LCB245" s="277"/>
      <c r="LCC245" s="277"/>
      <c r="LCD245" s="277"/>
      <c r="LCE245" s="277"/>
      <c r="LCF245" s="277"/>
      <c r="LCG245" s="277"/>
      <c r="LCH245" s="402"/>
      <c r="LCI245" s="404"/>
      <c r="LCJ245" s="49"/>
      <c r="LCK245" s="49"/>
      <c r="LCL245" s="49"/>
      <c r="LCM245" s="99"/>
      <c r="LCN245" s="98"/>
      <c r="LCO245" s="49"/>
      <c r="LCP245" s="405"/>
      <c r="LCQ245" s="405"/>
      <c r="LCR245" s="277"/>
      <c r="LCS245" s="277"/>
      <c r="LCT245" s="277"/>
      <c r="LCU245" s="277"/>
      <c r="LCV245" s="277"/>
      <c r="LCW245" s="277"/>
      <c r="LCX245" s="277"/>
      <c r="LCY245" s="277"/>
      <c r="LCZ245" s="402"/>
      <c r="LDA245" s="404"/>
      <c r="LDB245" s="49"/>
      <c r="LDC245" s="49"/>
      <c r="LDD245" s="49"/>
      <c r="LDE245" s="99"/>
      <c r="LDF245" s="98"/>
      <c r="LDG245" s="49"/>
      <c r="LDH245" s="405"/>
      <c r="LDI245" s="405"/>
      <c r="LDJ245" s="277"/>
      <c r="LDK245" s="277"/>
      <c r="LDL245" s="277"/>
      <c r="LDM245" s="277"/>
      <c r="LDN245" s="277"/>
      <c r="LDO245" s="277"/>
      <c r="LDP245" s="277"/>
      <c r="LDQ245" s="277"/>
      <c r="LDR245" s="402"/>
      <c r="LDS245" s="404"/>
      <c r="LDT245" s="49"/>
      <c r="LDU245" s="49"/>
      <c r="LDV245" s="49"/>
      <c r="LDW245" s="99"/>
      <c r="LDX245" s="98"/>
      <c r="LDY245" s="49"/>
      <c r="LDZ245" s="405"/>
      <c r="LEA245" s="405"/>
      <c r="LEB245" s="277"/>
      <c r="LEC245" s="277"/>
      <c r="LED245" s="277"/>
      <c r="LEE245" s="277"/>
      <c r="LEF245" s="277"/>
      <c r="LEG245" s="277"/>
      <c r="LEH245" s="277"/>
      <c r="LEI245" s="277"/>
      <c r="LEJ245" s="402"/>
      <c r="LEK245" s="404"/>
      <c r="LEL245" s="49"/>
      <c r="LEM245" s="49"/>
      <c r="LEN245" s="49"/>
      <c r="LEO245" s="99"/>
      <c r="LEP245" s="98"/>
      <c r="LEQ245" s="49"/>
      <c r="LER245" s="405"/>
      <c r="LES245" s="405"/>
      <c r="LET245" s="277"/>
      <c r="LEU245" s="277"/>
      <c r="LEV245" s="277"/>
      <c r="LEW245" s="277"/>
      <c r="LEX245" s="277"/>
      <c r="LEY245" s="277"/>
      <c r="LEZ245" s="277"/>
      <c r="LFA245" s="277"/>
      <c r="LFB245" s="402"/>
      <c r="LFC245" s="404"/>
      <c r="LFD245" s="49"/>
      <c r="LFE245" s="49"/>
      <c r="LFF245" s="49"/>
      <c r="LFG245" s="99"/>
      <c r="LFH245" s="98"/>
      <c r="LFI245" s="49"/>
      <c r="LFJ245" s="405"/>
      <c r="LFK245" s="405"/>
      <c r="LFL245" s="277"/>
      <c r="LFM245" s="277"/>
      <c r="LFN245" s="277"/>
      <c r="LFO245" s="277"/>
      <c r="LFP245" s="277"/>
      <c r="LFQ245" s="277"/>
      <c r="LFR245" s="277"/>
      <c r="LFS245" s="277"/>
      <c r="LFT245" s="402"/>
      <c r="LFU245" s="404"/>
      <c r="LFV245" s="49"/>
      <c r="LFW245" s="49"/>
      <c r="LFX245" s="49"/>
      <c r="LFY245" s="99"/>
      <c r="LFZ245" s="98"/>
      <c r="LGA245" s="49"/>
      <c r="LGB245" s="405"/>
      <c r="LGC245" s="405"/>
      <c r="LGD245" s="277"/>
      <c r="LGE245" s="277"/>
      <c r="LGF245" s="277"/>
      <c r="LGG245" s="277"/>
      <c r="LGH245" s="277"/>
      <c r="LGI245" s="277"/>
      <c r="LGJ245" s="277"/>
      <c r="LGK245" s="277"/>
      <c r="LGL245" s="402"/>
      <c r="LGM245" s="404"/>
      <c r="LGN245" s="49"/>
      <c r="LGO245" s="49"/>
      <c r="LGP245" s="49"/>
      <c r="LGQ245" s="99"/>
      <c r="LGR245" s="98"/>
      <c r="LGS245" s="49"/>
      <c r="LGT245" s="405"/>
      <c r="LGU245" s="405"/>
      <c r="LGV245" s="277"/>
      <c r="LGW245" s="277"/>
      <c r="LGX245" s="277"/>
      <c r="LGY245" s="277"/>
      <c r="LGZ245" s="277"/>
      <c r="LHA245" s="277"/>
      <c r="LHB245" s="277"/>
      <c r="LHC245" s="277"/>
      <c r="LHD245" s="402"/>
      <c r="LHE245" s="404"/>
      <c r="LHF245" s="49"/>
      <c r="LHG245" s="49"/>
      <c r="LHH245" s="49"/>
      <c r="LHI245" s="99"/>
      <c r="LHJ245" s="98"/>
      <c r="LHK245" s="49"/>
      <c r="LHL245" s="405"/>
      <c r="LHM245" s="405"/>
      <c r="LHN245" s="277"/>
      <c r="LHO245" s="277"/>
      <c r="LHP245" s="277"/>
      <c r="LHQ245" s="277"/>
      <c r="LHR245" s="277"/>
      <c r="LHS245" s="277"/>
      <c r="LHT245" s="277"/>
      <c r="LHU245" s="277"/>
      <c r="LHV245" s="402"/>
      <c r="LHW245" s="404"/>
      <c r="LHX245" s="49"/>
      <c r="LHY245" s="49"/>
      <c r="LHZ245" s="49"/>
      <c r="LIA245" s="99"/>
      <c r="LIB245" s="98"/>
      <c r="LIC245" s="49"/>
      <c r="LID245" s="405"/>
      <c r="LIE245" s="405"/>
      <c r="LIF245" s="277"/>
      <c r="LIG245" s="277"/>
      <c r="LIH245" s="277"/>
      <c r="LII245" s="277"/>
      <c r="LIJ245" s="277"/>
      <c r="LIK245" s="277"/>
      <c r="LIL245" s="277"/>
      <c r="LIM245" s="277"/>
      <c r="LIN245" s="402"/>
      <c r="LIO245" s="404"/>
      <c r="LIP245" s="49"/>
      <c r="LIQ245" s="49"/>
      <c r="LIR245" s="49"/>
      <c r="LIS245" s="99"/>
      <c r="LIT245" s="98"/>
      <c r="LIU245" s="49"/>
      <c r="LIV245" s="405"/>
      <c r="LIW245" s="405"/>
      <c r="LIX245" s="277"/>
      <c r="LIY245" s="277"/>
      <c r="LIZ245" s="277"/>
      <c r="LJA245" s="277"/>
      <c r="LJB245" s="277"/>
      <c r="LJC245" s="277"/>
      <c r="LJD245" s="277"/>
      <c r="LJE245" s="277"/>
      <c r="LJF245" s="402"/>
      <c r="LJG245" s="404"/>
      <c r="LJH245" s="49"/>
      <c r="LJI245" s="49"/>
      <c r="LJJ245" s="49"/>
      <c r="LJK245" s="99"/>
      <c r="LJL245" s="98"/>
      <c r="LJM245" s="49"/>
      <c r="LJN245" s="405"/>
      <c r="LJO245" s="405"/>
      <c r="LJP245" s="277"/>
      <c r="LJQ245" s="277"/>
      <c r="LJR245" s="277"/>
      <c r="LJS245" s="277"/>
      <c r="LJT245" s="277"/>
      <c r="LJU245" s="277"/>
      <c r="LJV245" s="277"/>
      <c r="LJW245" s="277"/>
      <c r="LJX245" s="402"/>
      <c r="LJY245" s="404"/>
      <c r="LJZ245" s="49"/>
      <c r="LKA245" s="49"/>
      <c r="LKB245" s="49"/>
      <c r="LKC245" s="99"/>
      <c r="LKD245" s="98"/>
      <c r="LKE245" s="49"/>
      <c r="LKF245" s="405"/>
      <c r="LKG245" s="405"/>
      <c r="LKH245" s="277"/>
      <c r="LKI245" s="277"/>
      <c r="LKJ245" s="277"/>
      <c r="LKK245" s="277"/>
      <c r="LKL245" s="277"/>
      <c r="LKM245" s="277"/>
      <c r="LKN245" s="277"/>
      <c r="LKO245" s="277"/>
      <c r="LKP245" s="402"/>
      <c r="LKQ245" s="404"/>
      <c r="LKR245" s="49"/>
      <c r="LKS245" s="49"/>
      <c r="LKT245" s="49"/>
      <c r="LKU245" s="99"/>
      <c r="LKV245" s="98"/>
      <c r="LKW245" s="49"/>
      <c r="LKX245" s="405"/>
      <c r="LKY245" s="405"/>
      <c r="LKZ245" s="277"/>
      <c r="LLA245" s="277"/>
      <c r="LLB245" s="277"/>
      <c r="LLC245" s="277"/>
      <c r="LLD245" s="277"/>
      <c r="LLE245" s="277"/>
      <c r="LLF245" s="277"/>
      <c r="LLG245" s="277"/>
      <c r="LLH245" s="402"/>
      <c r="LLI245" s="404"/>
      <c r="LLJ245" s="49"/>
      <c r="LLK245" s="49"/>
      <c r="LLL245" s="49"/>
      <c r="LLM245" s="99"/>
      <c r="LLN245" s="98"/>
      <c r="LLO245" s="49"/>
      <c r="LLP245" s="405"/>
      <c r="LLQ245" s="405"/>
      <c r="LLR245" s="277"/>
      <c r="LLS245" s="277"/>
      <c r="LLT245" s="277"/>
      <c r="LLU245" s="277"/>
      <c r="LLV245" s="277"/>
      <c r="LLW245" s="277"/>
      <c r="LLX245" s="277"/>
      <c r="LLY245" s="277"/>
      <c r="LLZ245" s="402"/>
      <c r="LMA245" s="404"/>
      <c r="LMB245" s="49"/>
      <c r="LMC245" s="49"/>
      <c r="LMD245" s="49"/>
      <c r="LME245" s="99"/>
      <c r="LMF245" s="98"/>
      <c r="LMG245" s="49"/>
      <c r="LMH245" s="405"/>
      <c r="LMI245" s="405"/>
      <c r="LMJ245" s="277"/>
      <c r="LMK245" s="277"/>
      <c r="LML245" s="277"/>
      <c r="LMM245" s="277"/>
      <c r="LMN245" s="277"/>
      <c r="LMO245" s="277"/>
      <c r="LMP245" s="277"/>
      <c r="LMQ245" s="277"/>
      <c r="LMR245" s="402"/>
      <c r="LMS245" s="404"/>
      <c r="LMT245" s="49"/>
      <c r="LMU245" s="49"/>
      <c r="LMV245" s="49"/>
      <c r="LMW245" s="99"/>
      <c r="LMX245" s="98"/>
      <c r="LMY245" s="49"/>
      <c r="LMZ245" s="405"/>
      <c r="LNA245" s="405"/>
      <c r="LNB245" s="277"/>
      <c r="LNC245" s="277"/>
      <c r="LND245" s="277"/>
      <c r="LNE245" s="277"/>
      <c r="LNF245" s="277"/>
      <c r="LNG245" s="277"/>
      <c r="LNH245" s="277"/>
      <c r="LNI245" s="277"/>
      <c r="LNJ245" s="402"/>
      <c r="LNK245" s="404"/>
      <c r="LNL245" s="49"/>
      <c r="LNM245" s="49"/>
      <c r="LNN245" s="49"/>
      <c r="LNO245" s="99"/>
      <c r="LNP245" s="98"/>
      <c r="LNQ245" s="49"/>
      <c r="LNR245" s="405"/>
      <c r="LNS245" s="405"/>
      <c r="LNT245" s="277"/>
      <c r="LNU245" s="277"/>
      <c r="LNV245" s="277"/>
      <c r="LNW245" s="277"/>
      <c r="LNX245" s="277"/>
      <c r="LNY245" s="277"/>
      <c r="LNZ245" s="277"/>
      <c r="LOA245" s="277"/>
      <c r="LOB245" s="402"/>
      <c r="LOC245" s="404"/>
      <c r="LOD245" s="49"/>
      <c r="LOE245" s="49"/>
      <c r="LOF245" s="49"/>
      <c r="LOG245" s="99"/>
      <c r="LOH245" s="98"/>
      <c r="LOI245" s="49"/>
      <c r="LOJ245" s="405"/>
      <c r="LOK245" s="405"/>
      <c r="LOL245" s="277"/>
      <c r="LOM245" s="277"/>
      <c r="LON245" s="277"/>
      <c r="LOO245" s="277"/>
      <c r="LOP245" s="277"/>
      <c r="LOQ245" s="277"/>
      <c r="LOR245" s="277"/>
      <c r="LOS245" s="277"/>
      <c r="LOT245" s="402"/>
      <c r="LOU245" s="404"/>
      <c r="LOV245" s="49"/>
      <c r="LOW245" s="49"/>
      <c r="LOX245" s="49"/>
      <c r="LOY245" s="99"/>
      <c r="LOZ245" s="98"/>
      <c r="LPA245" s="49"/>
      <c r="LPB245" s="405"/>
      <c r="LPC245" s="405"/>
      <c r="LPD245" s="277"/>
      <c r="LPE245" s="277"/>
      <c r="LPF245" s="277"/>
      <c r="LPG245" s="277"/>
      <c r="LPH245" s="277"/>
      <c r="LPI245" s="277"/>
      <c r="LPJ245" s="277"/>
      <c r="LPK245" s="277"/>
      <c r="LPL245" s="402"/>
      <c r="LPM245" s="404"/>
      <c r="LPN245" s="49"/>
      <c r="LPO245" s="49"/>
      <c r="LPP245" s="49"/>
      <c r="LPQ245" s="99"/>
      <c r="LPR245" s="98"/>
      <c r="LPS245" s="49"/>
      <c r="LPT245" s="405"/>
      <c r="LPU245" s="405"/>
      <c r="LPV245" s="277"/>
      <c r="LPW245" s="277"/>
      <c r="LPX245" s="277"/>
      <c r="LPY245" s="277"/>
      <c r="LPZ245" s="277"/>
      <c r="LQA245" s="277"/>
      <c r="LQB245" s="277"/>
      <c r="LQC245" s="277"/>
      <c r="LQD245" s="402"/>
      <c r="LQE245" s="404"/>
      <c r="LQF245" s="49"/>
      <c r="LQG245" s="49"/>
      <c r="LQH245" s="49"/>
      <c r="LQI245" s="99"/>
      <c r="LQJ245" s="98"/>
      <c r="LQK245" s="49"/>
      <c r="LQL245" s="405"/>
      <c r="LQM245" s="405"/>
      <c r="LQN245" s="277"/>
      <c r="LQO245" s="277"/>
      <c r="LQP245" s="277"/>
      <c r="LQQ245" s="277"/>
      <c r="LQR245" s="277"/>
      <c r="LQS245" s="277"/>
      <c r="LQT245" s="277"/>
      <c r="LQU245" s="277"/>
      <c r="LQV245" s="402"/>
      <c r="LQW245" s="404"/>
      <c r="LQX245" s="49"/>
      <c r="LQY245" s="49"/>
      <c r="LQZ245" s="49"/>
      <c r="LRA245" s="99"/>
      <c r="LRB245" s="98"/>
      <c r="LRC245" s="49"/>
      <c r="LRD245" s="405"/>
      <c r="LRE245" s="405"/>
      <c r="LRF245" s="277"/>
      <c r="LRG245" s="277"/>
      <c r="LRH245" s="277"/>
      <c r="LRI245" s="277"/>
      <c r="LRJ245" s="277"/>
      <c r="LRK245" s="277"/>
      <c r="LRL245" s="277"/>
      <c r="LRM245" s="277"/>
      <c r="LRN245" s="402"/>
      <c r="LRO245" s="404"/>
      <c r="LRP245" s="49"/>
      <c r="LRQ245" s="49"/>
      <c r="LRR245" s="49"/>
      <c r="LRS245" s="99"/>
      <c r="LRT245" s="98"/>
      <c r="LRU245" s="49"/>
      <c r="LRV245" s="405"/>
      <c r="LRW245" s="405"/>
      <c r="LRX245" s="277"/>
      <c r="LRY245" s="277"/>
      <c r="LRZ245" s="277"/>
      <c r="LSA245" s="277"/>
      <c r="LSB245" s="277"/>
      <c r="LSC245" s="277"/>
      <c r="LSD245" s="277"/>
      <c r="LSE245" s="277"/>
      <c r="LSF245" s="402"/>
      <c r="LSG245" s="404"/>
      <c r="LSH245" s="49"/>
      <c r="LSI245" s="49"/>
      <c r="LSJ245" s="49"/>
      <c r="LSK245" s="99"/>
      <c r="LSL245" s="98"/>
      <c r="LSM245" s="49"/>
      <c r="LSN245" s="405"/>
      <c r="LSO245" s="405"/>
      <c r="LSP245" s="277"/>
      <c r="LSQ245" s="277"/>
      <c r="LSR245" s="277"/>
      <c r="LSS245" s="277"/>
      <c r="LST245" s="277"/>
      <c r="LSU245" s="277"/>
      <c r="LSV245" s="277"/>
      <c r="LSW245" s="277"/>
      <c r="LSX245" s="402"/>
      <c r="LSY245" s="404"/>
      <c r="LSZ245" s="49"/>
      <c r="LTA245" s="49"/>
      <c r="LTB245" s="49"/>
      <c r="LTC245" s="99"/>
      <c r="LTD245" s="98"/>
      <c r="LTE245" s="49"/>
      <c r="LTF245" s="405"/>
      <c r="LTG245" s="405"/>
      <c r="LTH245" s="277"/>
      <c r="LTI245" s="277"/>
      <c r="LTJ245" s="277"/>
      <c r="LTK245" s="277"/>
      <c r="LTL245" s="277"/>
      <c r="LTM245" s="277"/>
      <c r="LTN245" s="277"/>
      <c r="LTO245" s="277"/>
      <c r="LTP245" s="402"/>
      <c r="LTQ245" s="404"/>
      <c r="LTR245" s="49"/>
      <c r="LTS245" s="49"/>
      <c r="LTT245" s="49"/>
      <c r="LTU245" s="99"/>
      <c r="LTV245" s="98"/>
      <c r="LTW245" s="49"/>
      <c r="LTX245" s="405"/>
      <c r="LTY245" s="405"/>
      <c r="LTZ245" s="277"/>
      <c r="LUA245" s="277"/>
      <c r="LUB245" s="277"/>
      <c r="LUC245" s="277"/>
      <c r="LUD245" s="277"/>
      <c r="LUE245" s="277"/>
      <c r="LUF245" s="277"/>
      <c r="LUG245" s="277"/>
      <c r="LUH245" s="402"/>
      <c r="LUI245" s="404"/>
      <c r="LUJ245" s="49"/>
      <c r="LUK245" s="49"/>
      <c r="LUL245" s="49"/>
      <c r="LUM245" s="99"/>
      <c r="LUN245" s="98"/>
      <c r="LUO245" s="49"/>
      <c r="LUP245" s="405"/>
      <c r="LUQ245" s="405"/>
      <c r="LUR245" s="277"/>
      <c r="LUS245" s="277"/>
      <c r="LUT245" s="277"/>
      <c r="LUU245" s="277"/>
      <c r="LUV245" s="277"/>
      <c r="LUW245" s="277"/>
      <c r="LUX245" s="277"/>
      <c r="LUY245" s="277"/>
      <c r="LUZ245" s="402"/>
      <c r="LVA245" s="404"/>
      <c r="LVB245" s="49"/>
      <c r="LVC245" s="49"/>
      <c r="LVD245" s="49"/>
      <c r="LVE245" s="99"/>
      <c r="LVF245" s="98"/>
      <c r="LVG245" s="49"/>
      <c r="LVH245" s="405"/>
      <c r="LVI245" s="405"/>
      <c r="LVJ245" s="277"/>
      <c r="LVK245" s="277"/>
      <c r="LVL245" s="277"/>
      <c r="LVM245" s="277"/>
      <c r="LVN245" s="277"/>
      <c r="LVO245" s="277"/>
      <c r="LVP245" s="277"/>
      <c r="LVQ245" s="277"/>
      <c r="LVR245" s="402"/>
      <c r="LVS245" s="404"/>
      <c r="LVT245" s="49"/>
      <c r="LVU245" s="49"/>
      <c r="LVV245" s="49"/>
      <c r="LVW245" s="99"/>
      <c r="LVX245" s="98"/>
      <c r="LVY245" s="49"/>
      <c r="LVZ245" s="405"/>
      <c r="LWA245" s="405"/>
      <c r="LWB245" s="277"/>
      <c r="LWC245" s="277"/>
      <c r="LWD245" s="277"/>
      <c r="LWE245" s="277"/>
      <c r="LWF245" s="277"/>
      <c r="LWG245" s="277"/>
      <c r="LWH245" s="277"/>
      <c r="LWI245" s="277"/>
      <c r="LWJ245" s="402"/>
      <c r="LWK245" s="404"/>
      <c r="LWL245" s="49"/>
      <c r="LWM245" s="49"/>
      <c r="LWN245" s="49"/>
      <c r="LWO245" s="99"/>
      <c r="LWP245" s="98"/>
      <c r="LWQ245" s="49"/>
      <c r="LWR245" s="405"/>
      <c r="LWS245" s="405"/>
      <c r="LWT245" s="277"/>
      <c r="LWU245" s="277"/>
      <c r="LWV245" s="277"/>
      <c r="LWW245" s="277"/>
      <c r="LWX245" s="277"/>
      <c r="LWY245" s="277"/>
      <c r="LWZ245" s="277"/>
      <c r="LXA245" s="277"/>
      <c r="LXB245" s="402"/>
      <c r="LXC245" s="404"/>
      <c r="LXD245" s="49"/>
      <c r="LXE245" s="49"/>
      <c r="LXF245" s="49"/>
      <c r="LXG245" s="99"/>
      <c r="LXH245" s="98"/>
      <c r="LXI245" s="49"/>
      <c r="LXJ245" s="405"/>
      <c r="LXK245" s="405"/>
      <c r="LXL245" s="277"/>
      <c r="LXM245" s="277"/>
      <c r="LXN245" s="277"/>
      <c r="LXO245" s="277"/>
      <c r="LXP245" s="277"/>
      <c r="LXQ245" s="277"/>
      <c r="LXR245" s="277"/>
      <c r="LXS245" s="277"/>
      <c r="LXT245" s="402"/>
      <c r="LXU245" s="404"/>
      <c r="LXV245" s="49"/>
      <c r="LXW245" s="49"/>
      <c r="LXX245" s="49"/>
      <c r="LXY245" s="99"/>
      <c r="LXZ245" s="98"/>
      <c r="LYA245" s="49"/>
      <c r="LYB245" s="405"/>
      <c r="LYC245" s="405"/>
      <c r="LYD245" s="277"/>
      <c r="LYE245" s="277"/>
      <c r="LYF245" s="277"/>
      <c r="LYG245" s="277"/>
      <c r="LYH245" s="277"/>
      <c r="LYI245" s="277"/>
      <c r="LYJ245" s="277"/>
      <c r="LYK245" s="277"/>
      <c r="LYL245" s="402"/>
      <c r="LYM245" s="404"/>
      <c r="LYN245" s="49"/>
      <c r="LYO245" s="49"/>
      <c r="LYP245" s="49"/>
      <c r="LYQ245" s="99"/>
      <c r="LYR245" s="98"/>
      <c r="LYS245" s="49"/>
      <c r="LYT245" s="405"/>
      <c r="LYU245" s="405"/>
      <c r="LYV245" s="277"/>
      <c r="LYW245" s="277"/>
      <c r="LYX245" s="277"/>
      <c r="LYY245" s="277"/>
      <c r="LYZ245" s="277"/>
      <c r="LZA245" s="277"/>
      <c r="LZB245" s="277"/>
      <c r="LZC245" s="277"/>
      <c r="LZD245" s="402"/>
      <c r="LZE245" s="404"/>
      <c r="LZF245" s="49"/>
      <c r="LZG245" s="49"/>
      <c r="LZH245" s="49"/>
      <c r="LZI245" s="99"/>
      <c r="LZJ245" s="98"/>
      <c r="LZK245" s="49"/>
      <c r="LZL245" s="405"/>
      <c r="LZM245" s="405"/>
      <c r="LZN245" s="277"/>
      <c r="LZO245" s="277"/>
      <c r="LZP245" s="277"/>
      <c r="LZQ245" s="277"/>
      <c r="LZR245" s="277"/>
      <c r="LZS245" s="277"/>
      <c r="LZT245" s="277"/>
      <c r="LZU245" s="277"/>
      <c r="LZV245" s="402"/>
      <c r="LZW245" s="404"/>
      <c r="LZX245" s="49"/>
      <c r="LZY245" s="49"/>
      <c r="LZZ245" s="49"/>
      <c r="MAA245" s="99"/>
      <c r="MAB245" s="98"/>
      <c r="MAC245" s="49"/>
      <c r="MAD245" s="405"/>
      <c r="MAE245" s="405"/>
      <c r="MAF245" s="277"/>
      <c r="MAG245" s="277"/>
      <c r="MAH245" s="277"/>
      <c r="MAI245" s="277"/>
      <c r="MAJ245" s="277"/>
      <c r="MAK245" s="277"/>
      <c r="MAL245" s="277"/>
      <c r="MAM245" s="277"/>
      <c r="MAN245" s="402"/>
      <c r="MAO245" s="404"/>
      <c r="MAP245" s="49"/>
      <c r="MAQ245" s="49"/>
      <c r="MAR245" s="49"/>
      <c r="MAS245" s="99"/>
      <c r="MAT245" s="98"/>
      <c r="MAU245" s="49"/>
      <c r="MAV245" s="405"/>
      <c r="MAW245" s="405"/>
      <c r="MAX245" s="277"/>
      <c r="MAY245" s="277"/>
      <c r="MAZ245" s="277"/>
      <c r="MBA245" s="277"/>
      <c r="MBB245" s="277"/>
      <c r="MBC245" s="277"/>
      <c r="MBD245" s="277"/>
      <c r="MBE245" s="277"/>
      <c r="MBF245" s="402"/>
      <c r="MBG245" s="404"/>
      <c r="MBH245" s="49"/>
      <c r="MBI245" s="49"/>
      <c r="MBJ245" s="49"/>
      <c r="MBK245" s="99"/>
      <c r="MBL245" s="98"/>
      <c r="MBM245" s="49"/>
      <c r="MBN245" s="405"/>
      <c r="MBO245" s="405"/>
      <c r="MBP245" s="277"/>
      <c r="MBQ245" s="277"/>
      <c r="MBR245" s="277"/>
      <c r="MBS245" s="277"/>
      <c r="MBT245" s="277"/>
      <c r="MBU245" s="277"/>
      <c r="MBV245" s="277"/>
      <c r="MBW245" s="277"/>
      <c r="MBX245" s="402"/>
      <c r="MBY245" s="404"/>
      <c r="MBZ245" s="49"/>
      <c r="MCA245" s="49"/>
      <c r="MCB245" s="49"/>
      <c r="MCC245" s="99"/>
      <c r="MCD245" s="98"/>
      <c r="MCE245" s="49"/>
      <c r="MCF245" s="405"/>
      <c r="MCG245" s="405"/>
      <c r="MCH245" s="277"/>
      <c r="MCI245" s="277"/>
      <c r="MCJ245" s="277"/>
      <c r="MCK245" s="277"/>
      <c r="MCL245" s="277"/>
      <c r="MCM245" s="277"/>
      <c r="MCN245" s="277"/>
      <c r="MCO245" s="277"/>
      <c r="MCP245" s="402"/>
      <c r="MCQ245" s="404"/>
      <c r="MCR245" s="49"/>
      <c r="MCS245" s="49"/>
      <c r="MCT245" s="49"/>
      <c r="MCU245" s="99"/>
      <c r="MCV245" s="98"/>
      <c r="MCW245" s="49"/>
      <c r="MCX245" s="405"/>
      <c r="MCY245" s="405"/>
      <c r="MCZ245" s="277"/>
      <c r="MDA245" s="277"/>
      <c r="MDB245" s="277"/>
      <c r="MDC245" s="277"/>
      <c r="MDD245" s="277"/>
      <c r="MDE245" s="277"/>
      <c r="MDF245" s="277"/>
      <c r="MDG245" s="277"/>
      <c r="MDH245" s="402"/>
      <c r="MDI245" s="404"/>
      <c r="MDJ245" s="49"/>
      <c r="MDK245" s="49"/>
      <c r="MDL245" s="49"/>
      <c r="MDM245" s="99"/>
      <c r="MDN245" s="98"/>
      <c r="MDO245" s="49"/>
      <c r="MDP245" s="405"/>
      <c r="MDQ245" s="405"/>
      <c r="MDR245" s="277"/>
      <c r="MDS245" s="277"/>
      <c r="MDT245" s="277"/>
      <c r="MDU245" s="277"/>
      <c r="MDV245" s="277"/>
      <c r="MDW245" s="277"/>
      <c r="MDX245" s="277"/>
      <c r="MDY245" s="277"/>
      <c r="MDZ245" s="402"/>
      <c r="MEA245" s="404"/>
      <c r="MEB245" s="49"/>
      <c r="MEC245" s="49"/>
      <c r="MED245" s="49"/>
      <c r="MEE245" s="99"/>
      <c r="MEF245" s="98"/>
      <c r="MEG245" s="49"/>
      <c r="MEH245" s="405"/>
      <c r="MEI245" s="405"/>
      <c r="MEJ245" s="277"/>
      <c r="MEK245" s="277"/>
      <c r="MEL245" s="277"/>
      <c r="MEM245" s="277"/>
      <c r="MEN245" s="277"/>
      <c r="MEO245" s="277"/>
      <c r="MEP245" s="277"/>
      <c r="MEQ245" s="277"/>
      <c r="MER245" s="402"/>
      <c r="MES245" s="404"/>
      <c r="MET245" s="49"/>
      <c r="MEU245" s="49"/>
      <c r="MEV245" s="49"/>
      <c r="MEW245" s="99"/>
      <c r="MEX245" s="98"/>
      <c r="MEY245" s="49"/>
      <c r="MEZ245" s="405"/>
      <c r="MFA245" s="405"/>
      <c r="MFB245" s="277"/>
      <c r="MFC245" s="277"/>
      <c r="MFD245" s="277"/>
      <c r="MFE245" s="277"/>
      <c r="MFF245" s="277"/>
      <c r="MFG245" s="277"/>
      <c r="MFH245" s="277"/>
      <c r="MFI245" s="277"/>
      <c r="MFJ245" s="402"/>
      <c r="MFK245" s="404"/>
      <c r="MFL245" s="49"/>
      <c r="MFM245" s="49"/>
      <c r="MFN245" s="49"/>
      <c r="MFO245" s="99"/>
      <c r="MFP245" s="98"/>
      <c r="MFQ245" s="49"/>
      <c r="MFR245" s="405"/>
      <c r="MFS245" s="405"/>
      <c r="MFT245" s="277"/>
      <c r="MFU245" s="277"/>
      <c r="MFV245" s="277"/>
      <c r="MFW245" s="277"/>
      <c r="MFX245" s="277"/>
      <c r="MFY245" s="277"/>
      <c r="MFZ245" s="277"/>
      <c r="MGA245" s="277"/>
      <c r="MGB245" s="402"/>
      <c r="MGC245" s="404"/>
      <c r="MGD245" s="49"/>
      <c r="MGE245" s="49"/>
      <c r="MGF245" s="49"/>
      <c r="MGG245" s="99"/>
      <c r="MGH245" s="98"/>
      <c r="MGI245" s="49"/>
      <c r="MGJ245" s="405"/>
      <c r="MGK245" s="405"/>
      <c r="MGL245" s="277"/>
      <c r="MGM245" s="277"/>
      <c r="MGN245" s="277"/>
      <c r="MGO245" s="277"/>
      <c r="MGP245" s="277"/>
      <c r="MGQ245" s="277"/>
      <c r="MGR245" s="277"/>
      <c r="MGS245" s="277"/>
      <c r="MGT245" s="402"/>
      <c r="MGU245" s="404"/>
      <c r="MGV245" s="49"/>
      <c r="MGW245" s="49"/>
      <c r="MGX245" s="49"/>
      <c r="MGY245" s="99"/>
      <c r="MGZ245" s="98"/>
      <c r="MHA245" s="49"/>
      <c r="MHB245" s="405"/>
      <c r="MHC245" s="405"/>
      <c r="MHD245" s="277"/>
      <c r="MHE245" s="277"/>
      <c r="MHF245" s="277"/>
      <c r="MHG245" s="277"/>
      <c r="MHH245" s="277"/>
      <c r="MHI245" s="277"/>
      <c r="MHJ245" s="277"/>
      <c r="MHK245" s="277"/>
      <c r="MHL245" s="402"/>
      <c r="MHM245" s="404"/>
      <c r="MHN245" s="49"/>
      <c r="MHO245" s="49"/>
      <c r="MHP245" s="49"/>
      <c r="MHQ245" s="99"/>
      <c r="MHR245" s="98"/>
      <c r="MHS245" s="49"/>
      <c r="MHT245" s="405"/>
      <c r="MHU245" s="405"/>
      <c r="MHV245" s="277"/>
      <c r="MHW245" s="277"/>
      <c r="MHX245" s="277"/>
      <c r="MHY245" s="277"/>
      <c r="MHZ245" s="277"/>
      <c r="MIA245" s="277"/>
      <c r="MIB245" s="277"/>
      <c r="MIC245" s="277"/>
      <c r="MID245" s="402"/>
      <c r="MIE245" s="404"/>
      <c r="MIF245" s="49"/>
      <c r="MIG245" s="49"/>
      <c r="MIH245" s="49"/>
      <c r="MII245" s="99"/>
      <c r="MIJ245" s="98"/>
      <c r="MIK245" s="49"/>
      <c r="MIL245" s="405"/>
      <c r="MIM245" s="405"/>
      <c r="MIN245" s="277"/>
      <c r="MIO245" s="277"/>
      <c r="MIP245" s="277"/>
      <c r="MIQ245" s="277"/>
      <c r="MIR245" s="277"/>
      <c r="MIS245" s="277"/>
      <c r="MIT245" s="277"/>
      <c r="MIU245" s="277"/>
      <c r="MIV245" s="402"/>
      <c r="MIW245" s="404"/>
      <c r="MIX245" s="49"/>
      <c r="MIY245" s="49"/>
      <c r="MIZ245" s="49"/>
      <c r="MJA245" s="99"/>
      <c r="MJB245" s="98"/>
      <c r="MJC245" s="49"/>
      <c r="MJD245" s="405"/>
      <c r="MJE245" s="405"/>
      <c r="MJF245" s="277"/>
      <c r="MJG245" s="277"/>
      <c r="MJH245" s="277"/>
      <c r="MJI245" s="277"/>
      <c r="MJJ245" s="277"/>
      <c r="MJK245" s="277"/>
      <c r="MJL245" s="277"/>
      <c r="MJM245" s="277"/>
      <c r="MJN245" s="402"/>
      <c r="MJO245" s="404"/>
      <c r="MJP245" s="49"/>
      <c r="MJQ245" s="49"/>
      <c r="MJR245" s="49"/>
      <c r="MJS245" s="99"/>
      <c r="MJT245" s="98"/>
      <c r="MJU245" s="49"/>
      <c r="MJV245" s="405"/>
      <c r="MJW245" s="405"/>
      <c r="MJX245" s="277"/>
      <c r="MJY245" s="277"/>
      <c r="MJZ245" s="277"/>
      <c r="MKA245" s="277"/>
      <c r="MKB245" s="277"/>
      <c r="MKC245" s="277"/>
      <c r="MKD245" s="277"/>
      <c r="MKE245" s="277"/>
      <c r="MKF245" s="402"/>
      <c r="MKG245" s="404"/>
      <c r="MKH245" s="49"/>
      <c r="MKI245" s="49"/>
      <c r="MKJ245" s="49"/>
      <c r="MKK245" s="99"/>
      <c r="MKL245" s="98"/>
      <c r="MKM245" s="49"/>
      <c r="MKN245" s="405"/>
      <c r="MKO245" s="405"/>
      <c r="MKP245" s="277"/>
      <c r="MKQ245" s="277"/>
      <c r="MKR245" s="277"/>
      <c r="MKS245" s="277"/>
      <c r="MKT245" s="277"/>
      <c r="MKU245" s="277"/>
      <c r="MKV245" s="277"/>
      <c r="MKW245" s="277"/>
      <c r="MKX245" s="402"/>
      <c r="MKY245" s="404"/>
      <c r="MKZ245" s="49"/>
      <c r="MLA245" s="49"/>
      <c r="MLB245" s="49"/>
      <c r="MLC245" s="99"/>
      <c r="MLD245" s="98"/>
      <c r="MLE245" s="49"/>
      <c r="MLF245" s="405"/>
      <c r="MLG245" s="405"/>
      <c r="MLH245" s="277"/>
      <c r="MLI245" s="277"/>
      <c r="MLJ245" s="277"/>
      <c r="MLK245" s="277"/>
      <c r="MLL245" s="277"/>
      <c r="MLM245" s="277"/>
      <c r="MLN245" s="277"/>
      <c r="MLO245" s="277"/>
      <c r="MLP245" s="402"/>
      <c r="MLQ245" s="404"/>
      <c r="MLR245" s="49"/>
      <c r="MLS245" s="49"/>
      <c r="MLT245" s="49"/>
      <c r="MLU245" s="99"/>
      <c r="MLV245" s="98"/>
      <c r="MLW245" s="49"/>
      <c r="MLX245" s="405"/>
      <c r="MLY245" s="405"/>
      <c r="MLZ245" s="277"/>
      <c r="MMA245" s="277"/>
      <c r="MMB245" s="277"/>
      <c r="MMC245" s="277"/>
      <c r="MMD245" s="277"/>
      <c r="MME245" s="277"/>
      <c r="MMF245" s="277"/>
      <c r="MMG245" s="277"/>
      <c r="MMH245" s="402"/>
      <c r="MMI245" s="404"/>
      <c r="MMJ245" s="49"/>
      <c r="MMK245" s="49"/>
      <c r="MML245" s="49"/>
      <c r="MMM245" s="99"/>
      <c r="MMN245" s="98"/>
      <c r="MMO245" s="49"/>
      <c r="MMP245" s="405"/>
      <c r="MMQ245" s="405"/>
      <c r="MMR245" s="277"/>
      <c r="MMS245" s="277"/>
      <c r="MMT245" s="277"/>
      <c r="MMU245" s="277"/>
      <c r="MMV245" s="277"/>
      <c r="MMW245" s="277"/>
      <c r="MMX245" s="277"/>
      <c r="MMY245" s="277"/>
      <c r="MMZ245" s="402"/>
      <c r="MNA245" s="404"/>
      <c r="MNB245" s="49"/>
      <c r="MNC245" s="49"/>
      <c r="MND245" s="49"/>
      <c r="MNE245" s="99"/>
      <c r="MNF245" s="98"/>
      <c r="MNG245" s="49"/>
      <c r="MNH245" s="405"/>
      <c r="MNI245" s="405"/>
      <c r="MNJ245" s="277"/>
      <c r="MNK245" s="277"/>
      <c r="MNL245" s="277"/>
      <c r="MNM245" s="277"/>
      <c r="MNN245" s="277"/>
      <c r="MNO245" s="277"/>
      <c r="MNP245" s="277"/>
      <c r="MNQ245" s="277"/>
      <c r="MNR245" s="402"/>
      <c r="MNS245" s="404"/>
      <c r="MNT245" s="49"/>
      <c r="MNU245" s="49"/>
      <c r="MNV245" s="49"/>
      <c r="MNW245" s="99"/>
      <c r="MNX245" s="98"/>
      <c r="MNY245" s="49"/>
      <c r="MNZ245" s="405"/>
      <c r="MOA245" s="405"/>
      <c r="MOB245" s="277"/>
      <c r="MOC245" s="277"/>
      <c r="MOD245" s="277"/>
      <c r="MOE245" s="277"/>
      <c r="MOF245" s="277"/>
      <c r="MOG245" s="277"/>
      <c r="MOH245" s="277"/>
      <c r="MOI245" s="277"/>
      <c r="MOJ245" s="402"/>
      <c r="MOK245" s="404"/>
      <c r="MOL245" s="49"/>
      <c r="MOM245" s="49"/>
      <c r="MON245" s="49"/>
      <c r="MOO245" s="99"/>
      <c r="MOP245" s="98"/>
      <c r="MOQ245" s="49"/>
      <c r="MOR245" s="405"/>
      <c r="MOS245" s="405"/>
      <c r="MOT245" s="277"/>
      <c r="MOU245" s="277"/>
      <c r="MOV245" s="277"/>
      <c r="MOW245" s="277"/>
      <c r="MOX245" s="277"/>
      <c r="MOY245" s="277"/>
      <c r="MOZ245" s="277"/>
      <c r="MPA245" s="277"/>
      <c r="MPB245" s="402"/>
      <c r="MPC245" s="404"/>
      <c r="MPD245" s="49"/>
      <c r="MPE245" s="49"/>
      <c r="MPF245" s="49"/>
      <c r="MPG245" s="99"/>
      <c r="MPH245" s="98"/>
      <c r="MPI245" s="49"/>
      <c r="MPJ245" s="405"/>
      <c r="MPK245" s="405"/>
      <c r="MPL245" s="277"/>
      <c r="MPM245" s="277"/>
      <c r="MPN245" s="277"/>
      <c r="MPO245" s="277"/>
      <c r="MPP245" s="277"/>
      <c r="MPQ245" s="277"/>
      <c r="MPR245" s="277"/>
      <c r="MPS245" s="277"/>
      <c r="MPT245" s="402"/>
      <c r="MPU245" s="404"/>
      <c r="MPV245" s="49"/>
      <c r="MPW245" s="49"/>
      <c r="MPX245" s="49"/>
      <c r="MPY245" s="99"/>
      <c r="MPZ245" s="98"/>
      <c r="MQA245" s="49"/>
      <c r="MQB245" s="405"/>
      <c r="MQC245" s="405"/>
      <c r="MQD245" s="277"/>
      <c r="MQE245" s="277"/>
      <c r="MQF245" s="277"/>
      <c r="MQG245" s="277"/>
      <c r="MQH245" s="277"/>
      <c r="MQI245" s="277"/>
      <c r="MQJ245" s="277"/>
      <c r="MQK245" s="277"/>
      <c r="MQL245" s="402"/>
      <c r="MQM245" s="404"/>
      <c r="MQN245" s="49"/>
      <c r="MQO245" s="49"/>
      <c r="MQP245" s="49"/>
      <c r="MQQ245" s="99"/>
      <c r="MQR245" s="98"/>
      <c r="MQS245" s="49"/>
      <c r="MQT245" s="405"/>
      <c r="MQU245" s="405"/>
      <c r="MQV245" s="277"/>
      <c r="MQW245" s="277"/>
      <c r="MQX245" s="277"/>
      <c r="MQY245" s="277"/>
      <c r="MQZ245" s="277"/>
      <c r="MRA245" s="277"/>
      <c r="MRB245" s="277"/>
      <c r="MRC245" s="277"/>
      <c r="MRD245" s="402"/>
      <c r="MRE245" s="404"/>
      <c r="MRF245" s="49"/>
      <c r="MRG245" s="49"/>
      <c r="MRH245" s="49"/>
      <c r="MRI245" s="99"/>
      <c r="MRJ245" s="98"/>
      <c r="MRK245" s="49"/>
      <c r="MRL245" s="405"/>
      <c r="MRM245" s="405"/>
      <c r="MRN245" s="277"/>
      <c r="MRO245" s="277"/>
      <c r="MRP245" s="277"/>
      <c r="MRQ245" s="277"/>
      <c r="MRR245" s="277"/>
      <c r="MRS245" s="277"/>
      <c r="MRT245" s="277"/>
      <c r="MRU245" s="277"/>
      <c r="MRV245" s="402"/>
      <c r="MRW245" s="404"/>
      <c r="MRX245" s="49"/>
      <c r="MRY245" s="49"/>
      <c r="MRZ245" s="49"/>
      <c r="MSA245" s="99"/>
      <c r="MSB245" s="98"/>
      <c r="MSC245" s="49"/>
      <c r="MSD245" s="405"/>
      <c r="MSE245" s="405"/>
      <c r="MSF245" s="277"/>
      <c r="MSG245" s="277"/>
      <c r="MSH245" s="277"/>
      <c r="MSI245" s="277"/>
      <c r="MSJ245" s="277"/>
      <c r="MSK245" s="277"/>
      <c r="MSL245" s="277"/>
      <c r="MSM245" s="277"/>
      <c r="MSN245" s="402"/>
      <c r="MSO245" s="404"/>
      <c r="MSP245" s="49"/>
      <c r="MSQ245" s="49"/>
      <c r="MSR245" s="49"/>
      <c r="MSS245" s="99"/>
      <c r="MST245" s="98"/>
      <c r="MSU245" s="49"/>
      <c r="MSV245" s="405"/>
      <c r="MSW245" s="405"/>
      <c r="MSX245" s="277"/>
      <c r="MSY245" s="277"/>
      <c r="MSZ245" s="277"/>
      <c r="MTA245" s="277"/>
      <c r="MTB245" s="277"/>
      <c r="MTC245" s="277"/>
      <c r="MTD245" s="277"/>
      <c r="MTE245" s="277"/>
      <c r="MTF245" s="402"/>
      <c r="MTG245" s="404"/>
      <c r="MTH245" s="49"/>
      <c r="MTI245" s="49"/>
      <c r="MTJ245" s="49"/>
      <c r="MTK245" s="99"/>
      <c r="MTL245" s="98"/>
      <c r="MTM245" s="49"/>
      <c r="MTN245" s="405"/>
      <c r="MTO245" s="405"/>
      <c r="MTP245" s="277"/>
      <c r="MTQ245" s="277"/>
      <c r="MTR245" s="277"/>
      <c r="MTS245" s="277"/>
      <c r="MTT245" s="277"/>
      <c r="MTU245" s="277"/>
      <c r="MTV245" s="277"/>
      <c r="MTW245" s="277"/>
      <c r="MTX245" s="402"/>
      <c r="MTY245" s="404"/>
      <c r="MTZ245" s="49"/>
      <c r="MUA245" s="49"/>
      <c r="MUB245" s="49"/>
      <c r="MUC245" s="99"/>
      <c r="MUD245" s="98"/>
      <c r="MUE245" s="49"/>
      <c r="MUF245" s="405"/>
      <c r="MUG245" s="405"/>
      <c r="MUH245" s="277"/>
      <c r="MUI245" s="277"/>
      <c r="MUJ245" s="277"/>
      <c r="MUK245" s="277"/>
      <c r="MUL245" s="277"/>
      <c r="MUM245" s="277"/>
      <c r="MUN245" s="277"/>
      <c r="MUO245" s="277"/>
      <c r="MUP245" s="402"/>
      <c r="MUQ245" s="404"/>
      <c r="MUR245" s="49"/>
      <c r="MUS245" s="49"/>
      <c r="MUT245" s="49"/>
      <c r="MUU245" s="99"/>
      <c r="MUV245" s="98"/>
      <c r="MUW245" s="49"/>
      <c r="MUX245" s="405"/>
      <c r="MUY245" s="405"/>
      <c r="MUZ245" s="277"/>
      <c r="MVA245" s="277"/>
      <c r="MVB245" s="277"/>
      <c r="MVC245" s="277"/>
      <c r="MVD245" s="277"/>
      <c r="MVE245" s="277"/>
      <c r="MVF245" s="277"/>
      <c r="MVG245" s="277"/>
      <c r="MVH245" s="402"/>
      <c r="MVI245" s="404"/>
      <c r="MVJ245" s="49"/>
      <c r="MVK245" s="49"/>
      <c r="MVL245" s="49"/>
      <c r="MVM245" s="99"/>
      <c r="MVN245" s="98"/>
      <c r="MVO245" s="49"/>
      <c r="MVP245" s="405"/>
      <c r="MVQ245" s="405"/>
      <c r="MVR245" s="277"/>
      <c r="MVS245" s="277"/>
      <c r="MVT245" s="277"/>
      <c r="MVU245" s="277"/>
      <c r="MVV245" s="277"/>
      <c r="MVW245" s="277"/>
      <c r="MVX245" s="277"/>
      <c r="MVY245" s="277"/>
      <c r="MVZ245" s="402"/>
      <c r="MWA245" s="404"/>
      <c r="MWB245" s="49"/>
      <c r="MWC245" s="49"/>
      <c r="MWD245" s="49"/>
      <c r="MWE245" s="99"/>
      <c r="MWF245" s="98"/>
      <c r="MWG245" s="49"/>
      <c r="MWH245" s="405"/>
      <c r="MWI245" s="405"/>
      <c r="MWJ245" s="277"/>
      <c r="MWK245" s="277"/>
      <c r="MWL245" s="277"/>
      <c r="MWM245" s="277"/>
      <c r="MWN245" s="277"/>
      <c r="MWO245" s="277"/>
      <c r="MWP245" s="277"/>
      <c r="MWQ245" s="277"/>
      <c r="MWR245" s="402"/>
      <c r="MWS245" s="404"/>
      <c r="MWT245" s="49"/>
      <c r="MWU245" s="49"/>
      <c r="MWV245" s="49"/>
      <c r="MWW245" s="99"/>
      <c r="MWX245" s="98"/>
      <c r="MWY245" s="49"/>
      <c r="MWZ245" s="405"/>
      <c r="MXA245" s="405"/>
      <c r="MXB245" s="277"/>
      <c r="MXC245" s="277"/>
      <c r="MXD245" s="277"/>
      <c r="MXE245" s="277"/>
      <c r="MXF245" s="277"/>
      <c r="MXG245" s="277"/>
      <c r="MXH245" s="277"/>
      <c r="MXI245" s="277"/>
      <c r="MXJ245" s="402"/>
      <c r="MXK245" s="404"/>
      <c r="MXL245" s="49"/>
      <c r="MXM245" s="49"/>
      <c r="MXN245" s="49"/>
      <c r="MXO245" s="99"/>
      <c r="MXP245" s="98"/>
      <c r="MXQ245" s="49"/>
      <c r="MXR245" s="405"/>
      <c r="MXS245" s="405"/>
      <c r="MXT245" s="277"/>
      <c r="MXU245" s="277"/>
      <c r="MXV245" s="277"/>
      <c r="MXW245" s="277"/>
      <c r="MXX245" s="277"/>
      <c r="MXY245" s="277"/>
      <c r="MXZ245" s="277"/>
      <c r="MYA245" s="277"/>
      <c r="MYB245" s="402"/>
      <c r="MYC245" s="404"/>
      <c r="MYD245" s="49"/>
      <c r="MYE245" s="49"/>
      <c r="MYF245" s="49"/>
      <c r="MYG245" s="99"/>
      <c r="MYH245" s="98"/>
      <c r="MYI245" s="49"/>
      <c r="MYJ245" s="405"/>
      <c r="MYK245" s="405"/>
      <c r="MYL245" s="277"/>
      <c r="MYM245" s="277"/>
      <c r="MYN245" s="277"/>
      <c r="MYO245" s="277"/>
      <c r="MYP245" s="277"/>
      <c r="MYQ245" s="277"/>
      <c r="MYR245" s="277"/>
      <c r="MYS245" s="277"/>
      <c r="MYT245" s="402"/>
      <c r="MYU245" s="404"/>
      <c r="MYV245" s="49"/>
      <c r="MYW245" s="49"/>
      <c r="MYX245" s="49"/>
      <c r="MYY245" s="99"/>
      <c r="MYZ245" s="98"/>
      <c r="MZA245" s="49"/>
      <c r="MZB245" s="405"/>
      <c r="MZC245" s="405"/>
      <c r="MZD245" s="277"/>
      <c r="MZE245" s="277"/>
      <c r="MZF245" s="277"/>
      <c r="MZG245" s="277"/>
      <c r="MZH245" s="277"/>
      <c r="MZI245" s="277"/>
      <c r="MZJ245" s="277"/>
      <c r="MZK245" s="277"/>
      <c r="MZL245" s="402"/>
      <c r="MZM245" s="404"/>
      <c r="MZN245" s="49"/>
      <c r="MZO245" s="49"/>
      <c r="MZP245" s="49"/>
      <c r="MZQ245" s="99"/>
      <c r="MZR245" s="98"/>
      <c r="MZS245" s="49"/>
      <c r="MZT245" s="405"/>
      <c r="MZU245" s="405"/>
      <c r="MZV245" s="277"/>
      <c r="MZW245" s="277"/>
      <c r="MZX245" s="277"/>
      <c r="MZY245" s="277"/>
      <c r="MZZ245" s="277"/>
      <c r="NAA245" s="277"/>
      <c r="NAB245" s="277"/>
      <c r="NAC245" s="277"/>
      <c r="NAD245" s="402"/>
      <c r="NAE245" s="404"/>
      <c r="NAF245" s="49"/>
      <c r="NAG245" s="49"/>
      <c r="NAH245" s="49"/>
      <c r="NAI245" s="99"/>
      <c r="NAJ245" s="98"/>
      <c r="NAK245" s="49"/>
      <c r="NAL245" s="405"/>
      <c r="NAM245" s="405"/>
      <c r="NAN245" s="277"/>
      <c r="NAO245" s="277"/>
      <c r="NAP245" s="277"/>
      <c r="NAQ245" s="277"/>
      <c r="NAR245" s="277"/>
      <c r="NAS245" s="277"/>
      <c r="NAT245" s="277"/>
      <c r="NAU245" s="277"/>
      <c r="NAV245" s="402"/>
      <c r="NAW245" s="404"/>
      <c r="NAX245" s="49"/>
      <c r="NAY245" s="49"/>
      <c r="NAZ245" s="49"/>
      <c r="NBA245" s="99"/>
      <c r="NBB245" s="98"/>
      <c r="NBC245" s="49"/>
      <c r="NBD245" s="405"/>
      <c r="NBE245" s="405"/>
      <c r="NBF245" s="277"/>
      <c r="NBG245" s="277"/>
      <c r="NBH245" s="277"/>
      <c r="NBI245" s="277"/>
      <c r="NBJ245" s="277"/>
      <c r="NBK245" s="277"/>
      <c r="NBL245" s="277"/>
      <c r="NBM245" s="277"/>
      <c r="NBN245" s="402"/>
      <c r="NBO245" s="404"/>
      <c r="NBP245" s="49"/>
      <c r="NBQ245" s="49"/>
      <c r="NBR245" s="49"/>
      <c r="NBS245" s="99"/>
      <c r="NBT245" s="98"/>
      <c r="NBU245" s="49"/>
      <c r="NBV245" s="405"/>
      <c r="NBW245" s="405"/>
      <c r="NBX245" s="277"/>
      <c r="NBY245" s="277"/>
      <c r="NBZ245" s="277"/>
      <c r="NCA245" s="277"/>
      <c r="NCB245" s="277"/>
      <c r="NCC245" s="277"/>
      <c r="NCD245" s="277"/>
      <c r="NCE245" s="277"/>
      <c r="NCF245" s="402"/>
      <c r="NCG245" s="404"/>
      <c r="NCH245" s="49"/>
      <c r="NCI245" s="49"/>
      <c r="NCJ245" s="49"/>
      <c r="NCK245" s="99"/>
      <c r="NCL245" s="98"/>
      <c r="NCM245" s="49"/>
      <c r="NCN245" s="405"/>
      <c r="NCO245" s="405"/>
      <c r="NCP245" s="277"/>
      <c r="NCQ245" s="277"/>
      <c r="NCR245" s="277"/>
      <c r="NCS245" s="277"/>
      <c r="NCT245" s="277"/>
      <c r="NCU245" s="277"/>
      <c r="NCV245" s="277"/>
      <c r="NCW245" s="277"/>
      <c r="NCX245" s="402"/>
      <c r="NCY245" s="404"/>
      <c r="NCZ245" s="49"/>
      <c r="NDA245" s="49"/>
      <c r="NDB245" s="49"/>
      <c r="NDC245" s="99"/>
      <c r="NDD245" s="98"/>
      <c r="NDE245" s="49"/>
      <c r="NDF245" s="405"/>
      <c r="NDG245" s="405"/>
      <c r="NDH245" s="277"/>
      <c r="NDI245" s="277"/>
      <c r="NDJ245" s="277"/>
      <c r="NDK245" s="277"/>
      <c r="NDL245" s="277"/>
      <c r="NDM245" s="277"/>
      <c r="NDN245" s="277"/>
      <c r="NDO245" s="277"/>
      <c r="NDP245" s="402"/>
      <c r="NDQ245" s="404"/>
      <c r="NDR245" s="49"/>
      <c r="NDS245" s="49"/>
      <c r="NDT245" s="49"/>
      <c r="NDU245" s="99"/>
      <c r="NDV245" s="98"/>
      <c r="NDW245" s="49"/>
      <c r="NDX245" s="405"/>
      <c r="NDY245" s="405"/>
      <c r="NDZ245" s="277"/>
      <c r="NEA245" s="277"/>
      <c r="NEB245" s="277"/>
      <c r="NEC245" s="277"/>
      <c r="NED245" s="277"/>
      <c r="NEE245" s="277"/>
      <c r="NEF245" s="277"/>
      <c r="NEG245" s="277"/>
      <c r="NEH245" s="402"/>
      <c r="NEI245" s="404"/>
      <c r="NEJ245" s="49"/>
      <c r="NEK245" s="49"/>
      <c r="NEL245" s="49"/>
      <c r="NEM245" s="99"/>
      <c r="NEN245" s="98"/>
      <c r="NEO245" s="49"/>
      <c r="NEP245" s="405"/>
      <c r="NEQ245" s="405"/>
      <c r="NER245" s="277"/>
      <c r="NES245" s="277"/>
      <c r="NET245" s="277"/>
      <c r="NEU245" s="277"/>
      <c r="NEV245" s="277"/>
      <c r="NEW245" s="277"/>
      <c r="NEX245" s="277"/>
      <c r="NEY245" s="277"/>
      <c r="NEZ245" s="402"/>
      <c r="NFA245" s="404"/>
      <c r="NFB245" s="49"/>
      <c r="NFC245" s="49"/>
      <c r="NFD245" s="49"/>
      <c r="NFE245" s="99"/>
      <c r="NFF245" s="98"/>
      <c r="NFG245" s="49"/>
      <c r="NFH245" s="405"/>
      <c r="NFI245" s="405"/>
      <c r="NFJ245" s="277"/>
      <c r="NFK245" s="277"/>
      <c r="NFL245" s="277"/>
      <c r="NFM245" s="277"/>
      <c r="NFN245" s="277"/>
      <c r="NFO245" s="277"/>
      <c r="NFP245" s="277"/>
      <c r="NFQ245" s="277"/>
      <c r="NFR245" s="402"/>
      <c r="NFS245" s="404"/>
      <c r="NFT245" s="49"/>
      <c r="NFU245" s="49"/>
      <c r="NFV245" s="49"/>
      <c r="NFW245" s="99"/>
      <c r="NFX245" s="98"/>
      <c r="NFY245" s="49"/>
      <c r="NFZ245" s="405"/>
      <c r="NGA245" s="405"/>
      <c r="NGB245" s="277"/>
      <c r="NGC245" s="277"/>
      <c r="NGD245" s="277"/>
      <c r="NGE245" s="277"/>
      <c r="NGF245" s="277"/>
      <c r="NGG245" s="277"/>
      <c r="NGH245" s="277"/>
      <c r="NGI245" s="277"/>
      <c r="NGJ245" s="402"/>
      <c r="NGK245" s="404"/>
      <c r="NGL245" s="49"/>
      <c r="NGM245" s="49"/>
      <c r="NGN245" s="49"/>
      <c r="NGO245" s="99"/>
      <c r="NGP245" s="98"/>
      <c r="NGQ245" s="49"/>
      <c r="NGR245" s="405"/>
      <c r="NGS245" s="405"/>
      <c r="NGT245" s="277"/>
      <c r="NGU245" s="277"/>
      <c r="NGV245" s="277"/>
      <c r="NGW245" s="277"/>
      <c r="NGX245" s="277"/>
      <c r="NGY245" s="277"/>
      <c r="NGZ245" s="277"/>
      <c r="NHA245" s="277"/>
      <c r="NHB245" s="402"/>
      <c r="NHC245" s="404"/>
      <c r="NHD245" s="49"/>
      <c r="NHE245" s="49"/>
      <c r="NHF245" s="49"/>
      <c r="NHG245" s="99"/>
      <c r="NHH245" s="98"/>
      <c r="NHI245" s="49"/>
      <c r="NHJ245" s="405"/>
      <c r="NHK245" s="405"/>
      <c r="NHL245" s="277"/>
      <c r="NHM245" s="277"/>
      <c r="NHN245" s="277"/>
      <c r="NHO245" s="277"/>
      <c r="NHP245" s="277"/>
      <c r="NHQ245" s="277"/>
      <c r="NHR245" s="277"/>
      <c r="NHS245" s="277"/>
      <c r="NHT245" s="402"/>
      <c r="NHU245" s="404"/>
      <c r="NHV245" s="49"/>
      <c r="NHW245" s="49"/>
      <c r="NHX245" s="49"/>
      <c r="NHY245" s="99"/>
      <c r="NHZ245" s="98"/>
      <c r="NIA245" s="49"/>
      <c r="NIB245" s="405"/>
      <c r="NIC245" s="405"/>
      <c r="NID245" s="277"/>
      <c r="NIE245" s="277"/>
      <c r="NIF245" s="277"/>
      <c r="NIG245" s="277"/>
      <c r="NIH245" s="277"/>
      <c r="NII245" s="277"/>
      <c r="NIJ245" s="277"/>
      <c r="NIK245" s="277"/>
      <c r="NIL245" s="402"/>
      <c r="NIM245" s="404"/>
      <c r="NIN245" s="49"/>
      <c r="NIO245" s="49"/>
      <c r="NIP245" s="49"/>
      <c r="NIQ245" s="99"/>
      <c r="NIR245" s="98"/>
      <c r="NIS245" s="49"/>
      <c r="NIT245" s="405"/>
      <c r="NIU245" s="405"/>
      <c r="NIV245" s="277"/>
      <c r="NIW245" s="277"/>
      <c r="NIX245" s="277"/>
      <c r="NIY245" s="277"/>
      <c r="NIZ245" s="277"/>
      <c r="NJA245" s="277"/>
      <c r="NJB245" s="277"/>
      <c r="NJC245" s="277"/>
      <c r="NJD245" s="402"/>
      <c r="NJE245" s="404"/>
      <c r="NJF245" s="49"/>
      <c r="NJG245" s="49"/>
      <c r="NJH245" s="49"/>
      <c r="NJI245" s="99"/>
      <c r="NJJ245" s="98"/>
      <c r="NJK245" s="49"/>
      <c r="NJL245" s="405"/>
      <c r="NJM245" s="405"/>
      <c r="NJN245" s="277"/>
      <c r="NJO245" s="277"/>
      <c r="NJP245" s="277"/>
      <c r="NJQ245" s="277"/>
      <c r="NJR245" s="277"/>
      <c r="NJS245" s="277"/>
      <c r="NJT245" s="277"/>
      <c r="NJU245" s="277"/>
      <c r="NJV245" s="402"/>
      <c r="NJW245" s="404"/>
      <c r="NJX245" s="49"/>
      <c r="NJY245" s="49"/>
      <c r="NJZ245" s="49"/>
      <c r="NKA245" s="99"/>
      <c r="NKB245" s="98"/>
      <c r="NKC245" s="49"/>
      <c r="NKD245" s="405"/>
      <c r="NKE245" s="405"/>
      <c r="NKF245" s="277"/>
      <c r="NKG245" s="277"/>
      <c r="NKH245" s="277"/>
      <c r="NKI245" s="277"/>
      <c r="NKJ245" s="277"/>
      <c r="NKK245" s="277"/>
      <c r="NKL245" s="277"/>
      <c r="NKM245" s="277"/>
      <c r="NKN245" s="402"/>
      <c r="NKO245" s="404"/>
      <c r="NKP245" s="49"/>
      <c r="NKQ245" s="49"/>
      <c r="NKR245" s="49"/>
      <c r="NKS245" s="99"/>
      <c r="NKT245" s="98"/>
      <c r="NKU245" s="49"/>
      <c r="NKV245" s="405"/>
      <c r="NKW245" s="405"/>
      <c r="NKX245" s="277"/>
      <c r="NKY245" s="277"/>
      <c r="NKZ245" s="277"/>
      <c r="NLA245" s="277"/>
      <c r="NLB245" s="277"/>
      <c r="NLC245" s="277"/>
      <c r="NLD245" s="277"/>
      <c r="NLE245" s="277"/>
      <c r="NLF245" s="402"/>
      <c r="NLG245" s="404"/>
      <c r="NLH245" s="49"/>
      <c r="NLI245" s="49"/>
      <c r="NLJ245" s="49"/>
      <c r="NLK245" s="99"/>
      <c r="NLL245" s="98"/>
      <c r="NLM245" s="49"/>
      <c r="NLN245" s="405"/>
      <c r="NLO245" s="405"/>
      <c r="NLP245" s="277"/>
      <c r="NLQ245" s="277"/>
      <c r="NLR245" s="277"/>
      <c r="NLS245" s="277"/>
      <c r="NLT245" s="277"/>
      <c r="NLU245" s="277"/>
      <c r="NLV245" s="277"/>
      <c r="NLW245" s="277"/>
      <c r="NLX245" s="402"/>
      <c r="NLY245" s="404"/>
      <c r="NLZ245" s="49"/>
      <c r="NMA245" s="49"/>
      <c r="NMB245" s="49"/>
      <c r="NMC245" s="99"/>
      <c r="NMD245" s="98"/>
      <c r="NME245" s="49"/>
      <c r="NMF245" s="405"/>
      <c r="NMG245" s="405"/>
      <c r="NMH245" s="277"/>
      <c r="NMI245" s="277"/>
      <c r="NMJ245" s="277"/>
      <c r="NMK245" s="277"/>
      <c r="NML245" s="277"/>
      <c r="NMM245" s="277"/>
      <c r="NMN245" s="277"/>
      <c r="NMO245" s="277"/>
      <c r="NMP245" s="402"/>
      <c r="NMQ245" s="404"/>
      <c r="NMR245" s="49"/>
      <c r="NMS245" s="49"/>
      <c r="NMT245" s="49"/>
      <c r="NMU245" s="99"/>
      <c r="NMV245" s="98"/>
      <c r="NMW245" s="49"/>
      <c r="NMX245" s="405"/>
      <c r="NMY245" s="405"/>
      <c r="NMZ245" s="277"/>
      <c r="NNA245" s="277"/>
      <c r="NNB245" s="277"/>
      <c r="NNC245" s="277"/>
      <c r="NND245" s="277"/>
      <c r="NNE245" s="277"/>
      <c r="NNF245" s="277"/>
      <c r="NNG245" s="277"/>
      <c r="NNH245" s="402"/>
      <c r="NNI245" s="404"/>
      <c r="NNJ245" s="49"/>
      <c r="NNK245" s="49"/>
      <c r="NNL245" s="49"/>
      <c r="NNM245" s="99"/>
      <c r="NNN245" s="98"/>
      <c r="NNO245" s="49"/>
      <c r="NNP245" s="405"/>
      <c r="NNQ245" s="405"/>
      <c r="NNR245" s="277"/>
      <c r="NNS245" s="277"/>
      <c r="NNT245" s="277"/>
      <c r="NNU245" s="277"/>
      <c r="NNV245" s="277"/>
      <c r="NNW245" s="277"/>
      <c r="NNX245" s="277"/>
      <c r="NNY245" s="277"/>
      <c r="NNZ245" s="402"/>
      <c r="NOA245" s="404"/>
      <c r="NOB245" s="49"/>
      <c r="NOC245" s="49"/>
      <c r="NOD245" s="49"/>
      <c r="NOE245" s="99"/>
      <c r="NOF245" s="98"/>
      <c r="NOG245" s="49"/>
      <c r="NOH245" s="405"/>
      <c r="NOI245" s="405"/>
      <c r="NOJ245" s="277"/>
      <c r="NOK245" s="277"/>
      <c r="NOL245" s="277"/>
      <c r="NOM245" s="277"/>
      <c r="NON245" s="277"/>
      <c r="NOO245" s="277"/>
      <c r="NOP245" s="277"/>
      <c r="NOQ245" s="277"/>
      <c r="NOR245" s="402"/>
      <c r="NOS245" s="404"/>
      <c r="NOT245" s="49"/>
      <c r="NOU245" s="49"/>
      <c r="NOV245" s="49"/>
      <c r="NOW245" s="99"/>
      <c r="NOX245" s="98"/>
      <c r="NOY245" s="49"/>
      <c r="NOZ245" s="405"/>
      <c r="NPA245" s="405"/>
      <c r="NPB245" s="277"/>
      <c r="NPC245" s="277"/>
      <c r="NPD245" s="277"/>
      <c r="NPE245" s="277"/>
      <c r="NPF245" s="277"/>
      <c r="NPG245" s="277"/>
      <c r="NPH245" s="277"/>
      <c r="NPI245" s="277"/>
      <c r="NPJ245" s="402"/>
      <c r="NPK245" s="404"/>
      <c r="NPL245" s="49"/>
      <c r="NPM245" s="49"/>
      <c r="NPN245" s="49"/>
      <c r="NPO245" s="99"/>
      <c r="NPP245" s="98"/>
      <c r="NPQ245" s="49"/>
      <c r="NPR245" s="405"/>
      <c r="NPS245" s="405"/>
      <c r="NPT245" s="277"/>
      <c r="NPU245" s="277"/>
      <c r="NPV245" s="277"/>
      <c r="NPW245" s="277"/>
      <c r="NPX245" s="277"/>
      <c r="NPY245" s="277"/>
      <c r="NPZ245" s="277"/>
      <c r="NQA245" s="277"/>
      <c r="NQB245" s="402"/>
      <c r="NQC245" s="404"/>
      <c r="NQD245" s="49"/>
      <c r="NQE245" s="49"/>
      <c r="NQF245" s="49"/>
      <c r="NQG245" s="99"/>
      <c r="NQH245" s="98"/>
      <c r="NQI245" s="49"/>
      <c r="NQJ245" s="405"/>
      <c r="NQK245" s="405"/>
      <c r="NQL245" s="277"/>
      <c r="NQM245" s="277"/>
      <c r="NQN245" s="277"/>
      <c r="NQO245" s="277"/>
      <c r="NQP245" s="277"/>
      <c r="NQQ245" s="277"/>
      <c r="NQR245" s="277"/>
      <c r="NQS245" s="277"/>
      <c r="NQT245" s="402"/>
      <c r="NQU245" s="404"/>
      <c r="NQV245" s="49"/>
      <c r="NQW245" s="49"/>
      <c r="NQX245" s="49"/>
      <c r="NQY245" s="99"/>
      <c r="NQZ245" s="98"/>
      <c r="NRA245" s="49"/>
      <c r="NRB245" s="405"/>
      <c r="NRC245" s="405"/>
      <c r="NRD245" s="277"/>
      <c r="NRE245" s="277"/>
      <c r="NRF245" s="277"/>
      <c r="NRG245" s="277"/>
      <c r="NRH245" s="277"/>
      <c r="NRI245" s="277"/>
      <c r="NRJ245" s="277"/>
      <c r="NRK245" s="277"/>
      <c r="NRL245" s="402"/>
      <c r="NRM245" s="404"/>
      <c r="NRN245" s="49"/>
      <c r="NRO245" s="49"/>
      <c r="NRP245" s="49"/>
      <c r="NRQ245" s="99"/>
      <c r="NRR245" s="98"/>
      <c r="NRS245" s="49"/>
      <c r="NRT245" s="405"/>
      <c r="NRU245" s="405"/>
      <c r="NRV245" s="277"/>
      <c r="NRW245" s="277"/>
      <c r="NRX245" s="277"/>
      <c r="NRY245" s="277"/>
      <c r="NRZ245" s="277"/>
      <c r="NSA245" s="277"/>
      <c r="NSB245" s="277"/>
      <c r="NSC245" s="277"/>
      <c r="NSD245" s="402"/>
      <c r="NSE245" s="404"/>
      <c r="NSF245" s="49"/>
      <c r="NSG245" s="49"/>
      <c r="NSH245" s="49"/>
      <c r="NSI245" s="99"/>
      <c r="NSJ245" s="98"/>
      <c r="NSK245" s="49"/>
      <c r="NSL245" s="405"/>
      <c r="NSM245" s="405"/>
      <c r="NSN245" s="277"/>
      <c r="NSO245" s="277"/>
      <c r="NSP245" s="277"/>
      <c r="NSQ245" s="277"/>
      <c r="NSR245" s="277"/>
      <c r="NSS245" s="277"/>
      <c r="NST245" s="277"/>
      <c r="NSU245" s="277"/>
      <c r="NSV245" s="402"/>
      <c r="NSW245" s="404"/>
      <c r="NSX245" s="49"/>
      <c r="NSY245" s="49"/>
      <c r="NSZ245" s="49"/>
      <c r="NTA245" s="99"/>
      <c r="NTB245" s="98"/>
      <c r="NTC245" s="49"/>
      <c r="NTD245" s="405"/>
      <c r="NTE245" s="405"/>
      <c r="NTF245" s="277"/>
      <c r="NTG245" s="277"/>
      <c r="NTH245" s="277"/>
      <c r="NTI245" s="277"/>
      <c r="NTJ245" s="277"/>
      <c r="NTK245" s="277"/>
      <c r="NTL245" s="277"/>
      <c r="NTM245" s="277"/>
      <c r="NTN245" s="402"/>
      <c r="NTO245" s="404"/>
      <c r="NTP245" s="49"/>
      <c r="NTQ245" s="49"/>
      <c r="NTR245" s="49"/>
      <c r="NTS245" s="99"/>
      <c r="NTT245" s="98"/>
      <c r="NTU245" s="49"/>
      <c r="NTV245" s="405"/>
      <c r="NTW245" s="405"/>
      <c r="NTX245" s="277"/>
      <c r="NTY245" s="277"/>
      <c r="NTZ245" s="277"/>
      <c r="NUA245" s="277"/>
      <c r="NUB245" s="277"/>
      <c r="NUC245" s="277"/>
      <c r="NUD245" s="277"/>
      <c r="NUE245" s="277"/>
      <c r="NUF245" s="402"/>
      <c r="NUG245" s="404"/>
      <c r="NUH245" s="49"/>
      <c r="NUI245" s="49"/>
      <c r="NUJ245" s="49"/>
      <c r="NUK245" s="99"/>
      <c r="NUL245" s="98"/>
      <c r="NUM245" s="49"/>
      <c r="NUN245" s="405"/>
      <c r="NUO245" s="405"/>
      <c r="NUP245" s="277"/>
      <c r="NUQ245" s="277"/>
      <c r="NUR245" s="277"/>
      <c r="NUS245" s="277"/>
      <c r="NUT245" s="277"/>
      <c r="NUU245" s="277"/>
      <c r="NUV245" s="277"/>
      <c r="NUW245" s="277"/>
      <c r="NUX245" s="402"/>
      <c r="NUY245" s="404"/>
      <c r="NUZ245" s="49"/>
      <c r="NVA245" s="49"/>
      <c r="NVB245" s="49"/>
      <c r="NVC245" s="99"/>
      <c r="NVD245" s="98"/>
      <c r="NVE245" s="49"/>
      <c r="NVF245" s="405"/>
      <c r="NVG245" s="405"/>
      <c r="NVH245" s="277"/>
      <c r="NVI245" s="277"/>
      <c r="NVJ245" s="277"/>
      <c r="NVK245" s="277"/>
      <c r="NVL245" s="277"/>
      <c r="NVM245" s="277"/>
      <c r="NVN245" s="277"/>
      <c r="NVO245" s="277"/>
      <c r="NVP245" s="402"/>
      <c r="NVQ245" s="404"/>
      <c r="NVR245" s="49"/>
      <c r="NVS245" s="49"/>
      <c r="NVT245" s="49"/>
      <c r="NVU245" s="99"/>
      <c r="NVV245" s="98"/>
      <c r="NVW245" s="49"/>
      <c r="NVX245" s="405"/>
      <c r="NVY245" s="405"/>
      <c r="NVZ245" s="277"/>
      <c r="NWA245" s="277"/>
      <c r="NWB245" s="277"/>
      <c r="NWC245" s="277"/>
      <c r="NWD245" s="277"/>
      <c r="NWE245" s="277"/>
      <c r="NWF245" s="277"/>
      <c r="NWG245" s="277"/>
      <c r="NWH245" s="402"/>
      <c r="NWI245" s="404"/>
      <c r="NWJ245" s="49"/>
      <c r="NWK245" s="49"/>
      <c r="NWL245" s="49"/>
      <c r="NWM245" s="99"/>
      <c r="NWN245" s="98"/>
      <c r="NWO245" s="49"/>
      <c r="NWP245" s="405"/>
      <c r="NWQ245" s="405"/>
      <c r="NWR245" s="277"/>
      <c r="NWS245" s="277"/>
      <c r="NWT245" s="277"/>
      <c r="NWU245" s="277"/>
      <c r="NWV245" s="277"/>
      <c r="NWW245" s="277"/>
      <c r="NWX245" s="277"/>
      <c r="NWY245" s="277"/>
      <c r="NWZ245" s="402"/>
      <c r="NXA245" s="404"/>
      <c r="NXB245" s="49"/>
      <c r="NXC245" s="49"/>
      <c r="NXD245" s="49"/>
      <c r="NXE245" s="99"/>
      <c r="NXF245" s="98"/>
      <c r="NXG245" s="49"/>
      <c r="NXH245" s="405"/>
      <c r="NXI245" s="405"/>
      <c r="NXJ245" s="277"/>
      <c r="NXK245" s="277"/>
      <c r="NXL245" s="277"/>
      <c r="NXM245" s="277"/>
      <c r="NXN245" s="277"/>
      <c r="NXO245" s="277"/>
      <c r="NXP245" s="277"/>
      <c r="NXQ245" s="277"/>
      <c r="NXR245" s="402"/>
      <c r="NXS245" s="404"/>
      <c r="NXT245" s="49"/>
      <c r="NXU245" s="49"/>
      <c r="NXV245" s="49"/>
      <c r="NXW245" s="99"/>
      <c r="NXX245" s="98"/>
      <c r="NXY245" s="49"/>
      <c r="NXZ245" s="405"/>
      <c r="NYA245" s="405"/>
      <c r="NYB245" s="277"/>
      <c r="NYC245" s="277"/>
      <c r="NYD245" s="277"/>
      <c r="NYE245" s="277"/>
      <c r="NYF245" s="277"/>
      <c r="NYG245" s="277"/>
      <c r="NYH245" s="277"/>
      <c r="NYI245" s="277"/>
      <c r="NYJ245" s="402"/>
      <c r="NYK245" s="404"/>
      <c r="NYL245" s="49"/>
      <c r="NYM245" s="49"/>
      <c r="NYN245" s="49"/>
      <c r="NYO245" s="99"/>
      <c r="NYP245" s="98"/>
      <c r="NYQ245" s="49"/>
      <c r="NYR245" s="405"/>
      <c r="NYS245" s="405"/>
      <c r="NYT245" s="277"/>
      <c r="NYU245" s="277"/>
      <c r="NYV245" s="277"/>
      <c r="NYW245" s="277"/>
      <c r="NYX245" s="277"/>
      <c r="NYY245" s="277"/>
      <c r="NYZ245" s="277"/>
      <c r="NZA245" s="277"/>
      <c r="NZB245" s="402"/>
      <c r="NZC245" s="404"/>
      <c r="NZD245" s="49"/>
      <c r="NZE245" s="49"/>
      <c r="NZF245" s="49"/>
      <c r="NZG245" s="99"/>
      <c r="NZH245" s="98"/>
      <c r="NZI245" s="49"/>
      <c r="NZJ245" s="405"/>
      <c r="NZK245" s="405"/>
      <c r="NZL245" s="277"/>
      <c r="NZM245" s="277"/>
      <c r="NZN245" s="277"/>
      <c r="NZO245" s="277"/>
      <c r="NZP245" s="277"/>
      <c r="NZQ245" s="277"/>
      <c r="NZR245" s="277"/>
      <c r="NZS245" s="277"/>
      <c r="NZT245" s="402"/>
      <c r="NZU245" s="404"/>
      <c r="NZV245" s="49"/>
      <c r="NZW245" s="49"/>
      <c r="NZX245" s="49"/>
      <c r="NZY245" s="99"/>
      <c r="NZZ245" s="98"/>
      <c r="OAA245" s="49"/>
      <c r="OAB245" s="405"/>
      <c r="OAC245" s="405"/>
      <c r="OAD245" s="277"/>
      <c r="OAE245" s="277"/>
      <c r="OAF245" s="277"/>
      <c r="OAG245" s="277"/>
      <c r="OAH245" s="277"/>
      <c r="OAI245" s="277"/>
      <c r="OAJ245" s="277"/>
      <c r="OAK245" s="277"/>
      <c r="OAL245" s="402"/>
      <c r="OAM245" s="404"/>
      <c r="OAN245" s="49"/>
      <c r="OAO245" s="49"/>
      <c r="OAP245" s="49"/>
      <c r="OAQ245" s="99"/>
      <c r="OAR245" s="98"/>
      <c r="OAS245" s="49"/>
      <c r="OAT245" s="405"/>
      <c r="OAU245" s="405"/>
      <c r="OAV245" s="277"/>
      <c r="OAW245" s="277"/>
      <c r="OAX245" s="277"/>
      <c r="OAY245" s="277"/>
      <c r="OAZ245" s="277"/>
      <c r="OBA245" s="277"/>
      <c r="OBB245" s="277"/>
      <c r="OBC245" s="277"/>
      <c r="OBD245" s="402"/>
      <c r="OBE245" s="404"/>
      <c r="OBF245" s="49"/>
      <c r="OBG245" s="49"/>
      <c r="OBH245" s="49"/>
      <c r="OBI245" s="99"/>
      <c r="OBJ245" s="98"/>
      <c r="OBK245" s="49"/>
      <c r="OBL245" s="405"/>
      <c r="OBM245" s="405"/>
      <c r="OBN245" s="277"/>
      <c r="OBO245" s="277"/>
      <c r="OBP245" s="277"/>
      <c r="OBQ245" s="277"/>
      <c r="OBR245" s="277"/>
      <c r="OBS245" s="277"/>
      <c r="OBT245" s="277"/>
      <c r="OBU245" s="277"/>
      <c r="OBV245" s="402"/>
      <c r="OBW245" s="404"/>
      <c r="OBX245" s="49"/>
      <c r="OBY245" s="49"/>
      <c r="OBZ245" s="49"/>
      <c r="OCA245" s="99"/>
      <c r="OCB245" s="98"/>
      <c r="OCC245" s="49"/>
      <c r="OCD245" s="405"/>
      <c r="OCE245" s="405"/>
      <c r="OCF245" s="277"/>
      <c r="OCG245" s="277"/>
      <c r="OCH245" s="277"/>
      <c r="OCI245" s="277"/>
      <c r="OCJ245" s="277"/>
      <c r="OCK245" s="277"/>
      <c r="OCL245" s="277"/>
      <c r="OCM245" s="277"/>
      <c r="OCN245" s="402"/>
      <c r="OCO245" s="404"/>
      <c r="OCP245" s="49"/>
      <c r="OCQ245" s="49"/>
      <c r="OCR245" s="49"/>
      <c r="OCS245" s="99"/>
      <c r="OCT245" s="98"/>
      <c r="OCU245" s="49"/>
      <c r="OCV245" s="405"/>
      <c r="OCW245" s="405"/>
      <c r="OCX245" s="277"/>
      <c r="OCY245" s="277"/>
      <c r="OCZ245" s="277"/>
      <c r="ODA245" s="277"/>
      <c r="ODB245" s="277"/>
      <c r="ODC245" s="277"/>
      <c r="ODD245" s="277"/>
      <c r="ODE245" s="277"/>
      <c r="ODF245" s="402"/>
      <c r="ODG245" s="404"/>
      <c r="ODH245" s="49"/>
      <c r="ODI245" s="49"/>
      <c r="ODJ245" s="49"/>
      <c r="ODK245" s="99"/>
      <c r="ODL245" s="98"/>
      <c r="ODM245" s="49"/>
      <c r="ODN245" s="405"/>
      <c r="ODO245" s="405"/>
      <c r="ODP245" s="277"/>
      <c r="ODQ245" s="277"/>
      <c r="ODR245" s="277"/>
      <c r="ODS245" s="277"/>
      <c r="ODT245" s="277"/>
      <c r="ODU245" s="277"/>
      <c r="ODV245" s="277"/>
      <c r="ODW245" s="277"/>
      <c r="ODX245" s="402"/>
      <c r="ODY245" s="404"/>
      <c r="ODZ245" s="49"/>
      <c r="OEA245" s="49"/>
      <c r="OEB245" s="49"/>
      <c r="OEC245" s="99"/>
      <c r="OED245" s="98"/>
      <c r="OEE245" s="49"/>
      <c r="OEF245" s="405"/>
      <c r="OEG245" s="405"/>
      <c r="OEH245" s="277"/>
      <c r="OEI245" s="277"/>
      <c r="OEJ245" s="277"/>
      <c r="OEK245" s="277"/>
      <c r="OEL245" s="277"/>
      <c r="OEM245" s="277"/>
      <c r="OEN245" s="277"/>
      <c r="OEO245" s="277"/>
      <c r="OEP245" s="402"/>
      <c r="OEQ245" s="404"/>
      <c r="OER245" s="49"/>
      <c r="OES245" s="49"/>
      <c r="OET245" s="49"/>
      <c r="OEU245" s="99"/>
      <c r="OEV245" s="98"/>
      <c r="OEW245" s="49"/>
      <c r="OEX245" s="405"/>
      <c r="OEY245" s="405"/>
      <c r="OEZ245" s="277"/>
      <c r="OFA245" s="277"/>
      <c r="OFB245" s="277"/>
      <c r="OFC245" s="277"/>
      <c r="OFD245" s="277"/>
      <c r="OFE245" s="277"/>
      <c r="OFF245" s="277"/>
      <c r="OFG245" s="277"/>
      <c r="OFH245" s="402"/>
      <c r="OFI245" s="404"/>
      <c r="OFJ245" s="49"/>
      <c r="OFK245" s="49"/>
      <c r="OFL245" s="49"/>
      <c r="OFM245" s="99"/>
      <c r="OFN245" s="98"/>
      <c r="OFO245" s="49"/>
      <c r="OFP245" s="405"/>
      <c r="OFQ245" s="405"/>
      <c r="OFR245" s="277"/>
      <c r="OFS245" s="277"/>
      <c r="OFT245" s="277"/>
      <c r="OFU245" s="277"/>
      <c r="OFV245" s="277"/>
      <c r="OFW245" s="277"/>
      <c r="OFX245" s="277"/>
      <c r="OFY245" s="277"/>
      <c r="OFZ245" s="402"/>
      <c r="OGA245" s="404"/>
      <c r="OGB245" s="49"/>
      <c r="OGC245" s="49"/>
      <c r="OGD245" s="49"/>
      <c r="OGE245" s="99"/>
      <c r="OGF245" s="98"/>
      <c r="OGG245" s="49"/>
      <c r="OGH245" s="405"/>
      <c r="OGI245" s="405"/>
      <c r="OGJ245" s="277"/>
      <c r="OGK245" s="277"/>
      <c r="OGL245" s="277"/>
      <c r="OGM245" s="277"/>
      <c r="OGN245" s="277"/>
      <c r="OGO245" s="277"/>
      <c r="OGP245" s="277"/>
      <c r="OGQ245" s="277"/>
      <c r="OGR245" s="402"/>
      <c r="OGS245" s="404"/>
      <c r="OGT245" s="49"/>
      <c r="OGU245" s="49"/>
      <c r="OGV245" s="49"/>
      <c r="OGW245" s="99"/>
      <c r="OGX245" s="98"/>
      <c r="OGY245" s="49"/>
      <c r="OGZ245" s="405"/>
      <c r="OHA245" s="405"/>
      <c r="OHB245" s="277"/>
      <c r="OHC245" s="277"/>
      <c r="OHD245" s="277"/>
      <c r="OHE245" s="277"/>
      <c r="OHF245" s="277"/>
      <c r="OHG245" s="277"/>
      <c r="OHH245" s="277"/>
      <c r="OHI245" s="277"/>
      <c r="OHJ245" s="402"/>
      <c r="OHK245" s="404"/>
      <c r="OHL245" s="49"/>
      <c r="OHM245" s="49"/>
      <c r="OHN245" s="49"/>
      <c r="OHO245" s="99"/>
      <c r="OHP245" s="98"/>
      <c r="OHQ245" s="49"/>
      <c r="OHR245" s="405"/>
      <c r="OHS245" s="405"/>
      <c r="OHT245" s="277"/>
      <c r="OHU245" s="277"/>
      <c r="OHV245" s="277"/>
      <c r="OHW245" s="277"/>
      <c r="OHX245" s="277"/>
      <c r="OHY245" s="277"/>
      <c r="OHZ245" s="277"/>
      <c r="OIA245" s="277"/>
      <c r="OIB245" s="402"/>
      <c r="OIC245" s="404"/>
      <c r="OID245" s="49"/>
      <c r="OIE245" s="49"/>
      <c r="OIF245" s="49"/>
      <c r="OIG245" s="99"/>
      <c r="OIH245" s="98"/>
      <c r="OII245" s="49"/>
      <c r="OIJ245" s="405"/>
      <c r="OIK245" s="405"/>
      <c r="OIL245" s="277"/>
      <c r="OIM245" s="277"/>
      <c r="OIN245" s="277"/>
      <c r="OIO245" s="277"/>
      <c r="OIP245" s="277"/>
      <c r="OIQ245" s="277"/>
      <c r="OIR245" s="277"/>
      <c r="OIS245" s="277"/>
      <c r="OIT245" s="402"/>
      <c r="OIU245" s="404"/>
      <c r="OIV245" s="49"/>
      <c r="OIW245" s="49"/>
      <c r="OIX245" s="49"/>
      <c r="OIY245" s="99"/>
      <c r="OIZ245" s="98"/>
      <c r="OJA245" s="49"/>
      <c r="OJB245" s="405"/>
      <c r="OJC245" s="405"/>
      <c r="OJD245" s="277"/>
      <c r="OJE245" s="277"/>
      <c r="OJF245" s="277"/>
      <c r="OJG245" s="277"/>
      <c r="OJH245" s="277"/>
      <c r="OJI245" s="277"/>
      <c r="OJJ245" s="277"/>
      <c r="OJK245" s="277"/>
      <c r="OJL245" s="402"/>
      <c r="OJM245" s="404"/>
      <c r="OJN245" s="49"/>
      <c r="OJO245" s="49"/>
      <c r="OJP245" s="49"/>
      <c r="OJQ245" s="99"/>
      <c r="OJR245" s="98"/>
      <c r="OJS245" s="49"/>
      <c r="OJT245" s="405"/>
      <c r="OJU245" s="405"/>
      <c r="OJV245" s="277"/>
      <c r="OJW245" s="277"/>
      <c r="OJX245" s="277"/>
      <c r="OJY245" s="277"/>
      <c r="OJZ245" s="277"/>
      <c r="OKA245" s="277"/>
      <c r="OKB245" s="277"/>
      <c r="OKC245" s="277"/>
      <c r="OKD245" s="402"/>
      <c r="OKE245" s="404"/>
      <c r="OKF245" s="49"/>
      <c r="OKG245" s="49"/>
      <c r="OKH245" s="49"/>
      <c r="OKI245" s="99"/>
      <c r="OKJ245" s="98"/>
      <c r="OKK245" s="49"/>
      <c r="OKL245" s="405"/>
      <c r="OKM245" s="405"/>
      <c r="OKN245" s="277"/>
      <c r="OKO245" s="277"/>
      <c r="OKP245" s="277"/>
      <c r="OKQ245" s="277"/>
      <c r="OKR245" s="277"/>
      <c r="OKS245" s="277"/>
      <c r="OKT245" s="277"/>
      <c r="OKU245" s="277"/>
      <c r="OKV245" s="402"/>
      <c r="OKW245" s="404"/>
      <c r="OKX245" s="49"/>
      <c r="OKY245" s="49"/>
      <c r="OKZ245" s="49"/>
      <c r="OLA245" s="99"/>
      <c r="OLB245" s="98"/>
      <c r="OLC245" s="49"/>
      <c r="OLD245" s="405"/>
      <c r="OLE245" s="405"/>
      <c r="OLF245" s="277"/>
      <c r="OLG245" s="277"/>
      <c r="OLH245" s="277"/>
      <c r="OLI245" s="277"/>
      <c r="OLJ245" s="277"/>
      <c r="OLK245" s="277"/>
      <c r="OLL245" s="277"/>
      <c r="OLM245" s="277"/>
      <c r="OLN245" s="402"/>
      <c r="OLO245" s="404"/>
      <c r="OLP245" s="49"/>
      <c r="OLQ245" s="49"/>
      <c r="OLR245" s="49"/>
      <c r="OLS245" s="99"/>
      <c r="OLT245" s="98"/>
      <c r="OLU245" s="49"/>
      <c r="OLV245" s="405"/>
      <c r="OLW245" s="405"/>
      <c r="OLX245" s="277"/>
      <c r="OLY245" s="277"/>
      <c r="OLZ245" s="277"/>
      <c r="OMA245" s="277"/>
      <c r="OMB245" s="277"/>
      <c r="OMC245" s="277"/>
      <c r="OMD245" s="277"/>
      <c r="OME245" s="277"/>
      <c r="OMF245" s="402"/>
      <c r="OMG245" s="404"/>
      <c r="OMH245" s="49"/>
      <c r="OMI245" s="49"/>
      <c r="OMJ245" s="49"/>
      <c r="OMK245" s="99"/>
      <c r="OML245" s="98"/>
      <c r="OMM245" s="49"/>
      <c r="OMN245" s="405"/>
      <c r="OMO245" s="405"/>
      <c r="OMP245" s="277"/>
      <c r="OMQ245" s="277"/>
      <c r="OMR245" s="277"/>
      <c r="OMS245" s="277"/>
      <c r="OMT245" s="277"/>
      <c r="OMU245" s="277"/>
      <c r="OMV245" s="277"/>
      <c r="OMW245" s="277"/>
      <c r="OMX245" s="402"/>
      <c r="OMY245" s="404"/>
      <c r="OMZ245" s="49"/>
      <c r="ONA245" s="49"/>
      <c r="ONB245" s="49"/>
      <c r="ONC245" s="99"/>
      <c r="OND245" s="98"/>
      <c r="ONE245" s="49"/>
      <c r="ONF245" s="405"/>
      <c r="ONG245" s="405"/>
      <c r="ONH245" s="277"/>
      <c r="ONI245" s="277"/>
      <c r="ONJ245" s="277"/>
      <c r="ONK245" s="277"/>
      <c r="ONL245" s="277"/>
      <c r="ONM245" s="277"/>
      <c r="ONN245" s="277"/>
      <c r="ONO245" s="277"/>
      <c r="ONP245" s="402"/>
      <c r="ONQ245" s="404"/>
      <c r="ONR245" s="49"/>
      <c r="ONS245" s="49"/>
      <c r="ONT245" s="49"/>
      <c r="ONU245" s="99"/>
      <c r="ONV245" s="98"/>
      <c r="ONW245" s="49"/>
      <c r="ONX245" s="405"/>
      <c r="ONY245" s="405"/>
      <c r="ONZ245" s="277"/>
      <c r="OOA245" s="277"/>
      <c r="OOB245" s="277"/>
      <c r="OOC245" s="277"/>
      <c r="OOD245" s="277"/>
      <c r="OOE245" s="277"/>
      <c r="OOF245" s="277"/>
      <c r="OOG245" s="277"/>
      <c r="OOH245" s="402"/>
      <c r="OOI245" s="404"/>
      <c r="OOJ245" s="49"/>
      <c r="OOK245" s="49"/>
      <c r="OOL245" s="49"/>
      <c r="OOM245" s="99"/>
      <c r="OON245" s="98"/>
      <c r="OOO245" s="49"/>
      <c r="OOP245" s="405"/>
      <c r="OOQ245" s="405"/>
      <c r="OOR245" s="277"/>
      <c r="OOS245" s="277"/>
      <c r="OOT245" s="277"/>
      <c r="OOU245" s="277"/>
      <c r="OOV245" s="277"/>
      <c r="OOW245" s="277"/>
      <c r="OOX245" s="277"/>
      <c r="OOY245" s="277"/>
      <c r="OOZ245" s="402"/>
      <c r="OPA245" s="404"/>
      <c r="OPB245" s="49"/>
      <c r="OPC245" s="49"/>
      <c r="OPD245" s="49"/>
      <c r="OPE245" s="99"/>
      <c r="OPF245" s="98"/>
      <c r="OPG245" s="49"/>
      <c r="OPH245" s="405"/>
      <c r="OPI245" s="405"/>
      <c r="OPJ245" s="277"/>
      <c r="OPK245" s="277"/>
      <c r="OPL245" s="277"/>
      <c r="OPM245" s="277"/>
      <c r="OPN245" s="277"/>
      <c r="OPO245" s="277"/>
      <c r="OPP245" s="277"/>
      <c r="OPQ245" s="277"/>
      <c r="OPR245" s="402"/>
      <c r="OPS245" s="404"/>
      <c r="OPT245" s="49"/>
      <c r="OPU245" s="49"/>
      <c r="OPV245" s="49"/>
      <c r="OPW245" s="99"/>
      <c r="OPX245" s="98"/>
      <c r="OPY245" s="49"/>
      <c r="OPZ245" s="405"/>
      <c r="OQA245" s="405"/>
      <c r="OQB245" s="277"/>
      <c r="OQC245" s="277"/>
      <c r="OQD245" s="277"/>
      <c r="OQE245" s="277"/>
      <c r="OQF245" s="277"/>
      <c r="OQG245" s="277"/>
      <c r="OQH245" s="277"/>
      <c r="OQI245" s="277"/>
      <c r="OQJ245" s="402"/>
      <c r="OQK245" s="404"/>
      <c r="OQL245" s="49"/>
      <c r="OQM245" s="49"/>
      <c r="OQN245" s="49"/>
      <c r="OQO245" s="99"/>
      <c r="OQP245" s="98"/>
      <c r="OQQ245" s="49"/>
      <c r="OQR245" s="405"/>
      <c r="OQS245" s="405"/>
      <c r="OQT245" s="277"/>
      <c r="OQU245" s="277"/>
      <c r="OQV245" s="277"/>
      <c r="OQW245" s="277"/>
      <c r="OQX245" s="277"/>
      <c r="OQY245" s="277"/>
      <c r="OQZ245" s="277"/>
      <c r="ORA245" s="277"/>
      <c r="ORB245" s="402"/>
      <c r="ORC245" s="404"/>
      <c r="ORD245" s="49"/>
      <c r="ORE245" s="49"/>
      <c r="ORF245" s="49"/>
      <c r="ORG245" s="99"/>
      <c r="ORH245" s="98"/>
      <c r="ORI245" s="49"/>
      <c r="ORJ245" s="405"/>
      <c r="ORK245" s="405"/>
      <c r="ORL245" s="277"/>
      <c r="ORM245" s="277"/>
      <c r="ORN245" s="277"/>
      <c r="ORO245" s="277"/>
      <c r="ORP245" s="277"/>
      <c r="ORQ245" s="277"/>
      <c r="ORR245" s="277"/>
      <c r="ORS245" s="277"/>
      <c r="ORT245" s="402"/>
      <c r="ORU245" s="404"/>
      <c r="ORV245" s="49"/>
      <c r="ORW245" s="49"/>
      <c r="ORX245" s="49"/>
      <c r="ORY245" s="99"/>
      <c r="ORZ245" s="98"/>
      <c r="OSA245" s="49"/>
      <c r="OSB245" s="405"/>
      <c r="OSC245" s="405"/>
      <c r="OSD245" s="277"/>
      <c r="OSE245" s="277"/>
      <c r="OSF245" s="277"/>
      <c r="OSG245" s="277"/>
      <c r="OSH245" s="277"/>
      <c r="OSI245" s="277"/>
      <c r="OSJ245" s="277"/>
      <c r="OSK245" s="277"/>
      <c r="OSL245" s="402"/>
      <c r="OSM245" s="404"/>
      <c r="OSN245" s="49"/>
      <c r="OSO245" s="49"/>
      <c r="OSP245" s="49"/>
      <c r="OSQ245" s="99"/>
      <c r="OSR245" s="98"/>
      <c r="OSS245" s="49"/>
      <c r="OST245" s="405"/>
      <c r="OSU245" s="405"/>
      <c r="OSV245" s="277"/>
      <c r="OSW245" s="277"/>
      <c r="OSX245" s="277"/>
      <c r="OSY245" s="277"/>
      <c r="OSZ245" s="277"/>
      <c r="OTA245" s="277"/>
      <c r="OTB245" s="277"/>
      <c r="OTC245" s="277"/>
      <c r="OTD245" s="402"/>
      <c r="OTE245" s="404"/>
      <c r="OTF245" s="49"/>
      <c r="OTG245" s="49"/>
      <c r="OTH245" s="49"/>
      <c r="OTI245" s="99"/>
      <c r="OTJ245" s="98"/>
      <c r="OTK245" s="49"/>
      <c r="OTL245" s="405"/>
      <c r="OTM245" s="405"/>
      <c r="OTN245" s="277"/>
      <c r="OTO245" s="277"/>
      <c r="OTP245" s="277"/>
      <c r="OTQ245" s="277"/>
      <c r="OTR245" s="277"/>
      <c r="OTS245" s="277"/>
      <c r="OTT245" s="277"/>
      <c r="OTU245" s="277"/>
      <c r="OTV245" s="402"/>
      <c r="OTW245" s="404"/>
      <c r="OTX245" s="49"/>
      <c r="OTY245" s="49"/>
      <c r="OTZ245" s="49"/>
      <c r="OUA245" s="99"/>
      <c r="OUB245" s="98"/>
      <c r="OUC245" s="49"/>
      <c r="OUD245" s="405"/>
      <c r="OUE245" s="405"/>
      <c r="OUF245" s="277"/>
      <c r="OUG245" s="277"/>
      <c r="OUH245" s="277"/>
      <c r="OUI245" s="277"/>
      <c r="OUJ245" s="277"/>
      <c r="OUK245" s="277"/>
      <c r="OUL245" s="277"/>
      <c r="OUM245" s="277"/>
      <c r="OUN245" s="402"/>
      <c r="OUO245" s="404"/>
      <c r="OUP245" s="49"/>
      <c r="OUQ245" s="49"/>
      <c r="OUR245" s="49"/>
      <c r="OUS245" s="99"/>
      <c r="OUT245" s="98"/>
      <c r="OUU245" s="49"/>
      <c r="OUV245" s="405"/>
      <c r="OUW245" s="405"/>
      <c r="OUX245" s="277"/>
      <c r="OUY245" s="277"/>
      <c r="OUZ245" s="277"/>
      <c r="OVA245" s="277"/>
      <c r="OVB245" s="277"/>
      <c r="OVC245" s="277"/>
      <c r="OVD245" s="277"/>
      <c r="OVE245" s="277"/>
      <c r="OVF245" s="402"/>
      <c r="OVG245" s="404"/>
      <c r="OVH245" s="49"/>
      <c r="OVI245" s="49"/>
      <c r="OVJ245" s="49"/>
      <c r="OVK245" s="99"/>
      <c r="OVL245" s="98"/>
      <c r="OVM245" s="49"/>
      <c r="OVN245" s="405"/>
      <c r="OVO245" s="405"/>
      <c r="OVP245" s="277"/>
      <c r="OVQ245" s="277"/>
      <c r="OVR245" s="277"/>
      <c r="OVS245" s="277"/>
      <c r="OVT245" s="277"/>
      <c r="OVU245" s="277"/>
      <c r="OVV245" s="277"/>
      <c r="OVW245" s="277"/>
      <c r="OVX245" s="402"/>
      <c r="OVY245" s="404"/>
      <c r="OVZ245" s="49"/>
      <c r="OWA245" s="49"/>
      <c r="OWB245" s="49"/>
      <c r="OWC245" s="99"/>
      <c r="OWD245" s="98"/>
      <c r="OWE245" s="49"/>
      <c r="OWF245" s="405"/>
      <c r="OWG245" s="405"/>
      <c r="OWH245" s="277"/>
      <c r="OWI245" s="277"/>
      <c r="OWJ245" s="277"/>
      <c r="OWK245" s="277"/>
      <c r="OWL245" s="277"/>
      <c r="OWM245" s="277"/>
      <c r="OWN245" s="277"/>
      <c r="OWO245" s="277"/>
      <c r="OWP245" s="402"/>
      <c r="OWQ245" s="404"/>
      <c r="OWR245" s="49"/>
      <c r="OWS245" s="49"/>
      <c r="OWT245" s="49"/>
      <c r="OWU245" s="99"/>
      <c r="OWV245" s="98"/>
      <c r="OWW245" s="49"/>
      <c r="OWX245" s="405"/>
      <c r="OWY245" s="405"/>
      <c r="OWZ245" s="277"/>
      <c r="OXA245" s="277"/>
      <c r="OXB245" s="277"/>
      <c r="OXC245" s="277"/>
      <c r="OXD245" s="277"/>
      <c r="OXE245" s="277"/>
      <c r="OXF245" s="277"/>
      <c r="OXG245" s="277"/>
      <c r="OXH245" s="402"/>
      <c r="OXI245" s="404"/>
      <c r="OXJ245" s="49"/>
      <c r="OXK245" s="49"/>
      <c r="OXL245" s="49"/>
      <c r="OXM245" s="99"/>
      <c r="OXN245" s="98"/>
      <c r="OXO245" s="49"/>
      <c r="OXP245" s="405"/>
      <c r="OXQ245" s="405"/>
      <c r="OXR245" s="277"/>
      <c r="OXS245" s="277"/>
      <c r="OXT245" s="277"/>
      <c r="OXU245" s="277"/>
      <c r="OXV245" s="277"/>
      <c r="OXW245" s="277"/>
      <c r="OXX245" s="277"/>
      <c r="OXY245" s="277"/>
      <c r="OXZ245" s="402"/>
      <c r="OYA245" s="404"/>
      <c r="OYB245" s="49"/>
      <c r="OYC245" s="49"/>
      <c r="OYD245" s="49"/>
      <c r="OYE245" s="99"/>
      <c r="OYF245" s="98"/>
      <c r="OYG245" s="49"/>
      <c r="OYH245" s="405"/>
      <c r="OYI245" s="405"/>
      <c r="OYJ245" s="277"/>
      <c r="OYK245" s="277"/>
      <c r="OYL245" s="277"/>
      <c r="OYM245" s="277"/>
      <c r="OYN245" s="277"/>
      <c r="OYO245" s="277"/>
      <c r="OYP245" s="277"/>
      <c r="OYQ245" s="277"/>
      <c r="OYR245" s="402"/>
      <c r="OYS245" s="404"/>
      <c r="OYT245" s="49"/>
      <c r="OYU245" s="49"/>
      <c r="OYV245" s="49"/>
      <c r="OYW245" s="99"/>
      <c r="OYX245" s="98"/>
      <c r="OYY245" s="49"/>
      <c r="OYZ245" s="405"/>
      <c r="OZA245" s="405"/>
      <c r="OZB245" s="277"/>
      <c r="OZC245" s="277"/>
      <c r="OZD245" s="277"/>
      <c r="OZE245" s="277"/>
      <c r="OZF245" s="277"/>
      <c r="OZG245" s="277"/>
      <c r="OZH245" s="277"/>
      <c r="OZI245" s="277"/>
      <c r="OZJ245" s="402"/>
      <c r="OZK245" s="404"/>
      <c r="OZL245" s="49"/>
      <c r="OZM245" s="49"/>
      <c r="OZN245" s="49"/>
      <c r="OZO245" s="99"/>
      <c r="OZP245" s="98"/>
      <c r="OZQ245" s="49"/>
      <c r="OZR245" s="405"/>
      <c r="OZS245" s="405"/>
      <c r="OZT245" s="277"/>
      <c r="OZU245" s="277"/>
      <c r="OZV245" s="277"/>
      <c r="OZW245" s="277"/>
      <c r="OZX245" s="277"/>
      <c r="OZY245" s="277"/>
      <c r="OZZ245" s="277"/>
      <c r="PAA245" s="277"/>
      <c r="PAB245" s="402"/>
      <c r="PAC245" s="404"/>
      <c r="PAD245" s="49"/>
      <c r="PAE245" s="49"/>
      <c r="PAF245" s="49"/>
      <c r="PAG245" s="99"/>
      <c r="PAH245" s="98"/>
      <c r="PAI245" s="49"/>
      <c r="PAJ245" s="405"/>
      <c r="PAK245" s="405"/>
      <c r="PAL245" s="277"/>
      <c r="PAM245" s="277"/>
      <c r="PAN245" s="277"/>
      <c r="PAO245" s="277"/>
      <c r="PAP245" s="277"/>
      <c r="PAQ245" s="277"/>
      <c r="PAR245" s="277"/>
      <c r="PAS245" s="277"/>
      <c r="PAT245" s="402"/>
      <c r="PAU245" s="404"/>
      <c r="PAV245" s="49"/>
      <c r="PAW245" s="49"/>
      <c r="PAX245" s="49"/>
      <c r="PAY245" s="99"/>
      <c r="PAZ245" s="98"/>
      <c r="PBA245" s="49"/>
      <c r="PBB245" s="405"/>
      <c r="PBC245" s="405"/>
      <c r="PBD245" s="277"/>
      <c r="PBE245" s="277"/>
      <c r="PBF245" s="277"/>
      <c r="PBG245" s="277"/>
      <c r="PBH245" s="277"/>
      <c r="PBI245" s="277"/>
      <c r="PBJ245" s="277"/>
      <c r="PBK245" s="277"/>
      <c r="PBL245" s="402"/>
      <c r="PBM245" s="404"/>
      <c r="PBN245" s="49"/>
      <c r="PBO245" s="49"/>
      <c r="PBP245" s="49"/>
      <c r="PBQ245" s="99"/>
      <c r="PBR245" s="98"/>
      <c r="PBS245" s="49"/>
      <c r="PBT245" s="405"/>
      <c r="PBU245" s="405"/>
      <c r="PBV245" s="277"/>
      <c r="PBW245" s="277"/>
      <c r="PBX245" s="277"/>
      <c r="PBY245" s="277"/>
      <c r="PBZ245" s="277"/>
      <c r="PCA245" s="277"/>
      <c r="PCB245" s="277"/>
      <c r="PCC245" s="277"/>
      <c r="PCD245" s="402"/>
      <c r="PCE245" s="404"/>
      <c r="PCF245" s="49"/>
      <c r="PCG245" s="49"/>
      <c r="PCH245" s="49"/>
      <c r="PCI245" s="99"/>
      <c r="PCJ245" s="98"/>
      <c r="PCK245" s="49"/>
      <c r="PCL245" s="405"/>
      <c r="PCM245" s="405"/>
      <c r="PCN245" s="277"/>
      <c r="PCO245" s="277"/>
      <c r="PCP245" s="277"/>
      <c r="PCQ245" s="277"/>
      <c r="PCR245" s="277"/>
      <c r="PCS245" s="277"/>
      <c r="PCT245" s="277"/>
      <c r="PCU245" s="277"/>
      <c r="PCV245" s="402"/>
      <c r="PCW245" s="404"/>
      <c r="PCX245" s="49"/>
      <c r="PCY245" s="49"/>
      <c r="PCZ245" s="49"/>
      <c r="PDA245" s="99"/>
      <c r="PDB245" s="98"/>
      <c r="PDC245" s="49"/>
      <c r="PDD245" s="405"/>
      <c r="PDE245" s="405"/>
      <c r="PDF245" s="277"/>
      <c r="PDG245" s="277"/>
      <c r="PDH245" s="277"/>
      <c r="PDI245" s="277"/>
      <c r="PDJ245" s="277"/>
      <c r="PDK245" s="277"/>
      <c r="PDL245" s="277"/>
      <c r="PDM245" s="277"/>
      <c r="PDN245" s="402"/>
      <c r="PDO245" s="404"/>
      <c r="PDP245" s="49"/>
      <c r="PDQ245" s="49"/>
      <c r="PDR245" s="49"/>
      <c r="PDS245" s="99"/>
      <c r="PDT245" s="98"/>
      <c r="PDU245" s="49"/>
      <c r="PDV245" s="405"/>
      <c r="PDW245" s="405"/>
      <c r="PDX245" s="277"/>
      <c r="PDY245" s="277"/>
      <c r="PDZ245" s="277"/>
      <c r="PEA245" s="277"/>
      <c r="PEB245" s="277"/>
      <c r="PEC245" s="277"/>
      <c r="PED245" s="277"/>
      <c r="PEE245" s="277"/>
      <c r="PEF245" s="402"/>
      <c r="PEG245" s="404"/>
      <c r="PEH245" s="49"/>
      <c r="PEI245" s="49"/>
      <c r="PEJ245" s="49"/>
      <c r="PEK245" s="99"/>
      <c r="PEL245" s="98"/>
      <c r="PEM245" s="49"/>
      <c r="PEN245" s="405"/>
      <c r="PEO245" s="405"/>
      <c r="PEP245" s="277"/>
      <c r="PEQ245" s="277"/>
      <c r="PER245" s="277"/>
      <c r="PES245" s="277"/>
      <c r="PET245" s="277"/>
      <c r="PEU245" s="277"/>
      <c r="PEV245" s="277"/>
      <c r="PEW245" s="277"/>
      <c r="PEX245" s="402"/>
      <c r="PEY245" s="404"/>
      <c r="PEZ245" s="49"/>
      <c r="PFA245" s="49"/>
      <c r="PFB245" s="49"/>
      <c r="PFC245" s="99"/>
      <c r="PFD245" s="98"/>
      <c r="PFE245" s="49"/>
      <c r="PFF245" s="405"/>
      <c r="PFG245" s="405"/>
      <c r="PFH245" s="277"/>
      <c r="PFI245" s="277"/>
      <c r="PFJ245" s="277"/>
      <c r="PFK245" s="277"/>
      <c r="PFL245" s="277"/>
      <c r="PFM245" s="277"/>
      <c r="PFN245" s="277"/>
      <c r="PFO245" s="277"/>
      <c r="PFP245" s="402"/>
      <c r="PFQ245" s="404"/>
      <c r="PFR245" s="49"/>
      <c r="PFS245" s="49"/>
      <c r="PFT245" s="49"/>
      <c r="PFU245" s="99"/>
      <c r="PFV245" s="98"/>
      <c r="PFW245" s="49"/>
      <c r="PFX245" s="405"/>
      <c r="PFY245" s="405"/>
      <c r="PFZ245" s="277"/>
      <c r="PGA245" s="277"/>
      <c r="PGB245" s="277"/>
      <c r="PGC245" s="277"/>
      <c r="PGD245" s="277"/>
      <c r="PGE245" s="277"/>
      <c r="PGF245" s="277"/>
      <c r="PGG245" s="277"/>
      <c r="PGH245" s="402"/>
      <c r="PGI245" s="404"/>
      <c r="PGJ245" s="49"/>
      <c r="PGK245" s="49"/>
      <c r="PGL245" s="49"/>
      <c r="PGM245" s="99"/>
      <c r="PGN245" s="98"/>
      <c r="PGO245" s="49"/>
      <c r="PGP245" s="405"/>
      <c r="PGQ245" s="405"/>
      <c r="PGR245" s="277"/>
      <c r="PGS245" s="277"/>
      <c r="PGT245" s="277"/>
      <c r="PGU245" s="277"/>
      <c r="PGV245" s="277"/>
      <c r="PGW245" s="277"/>
      <c r="PGX245" s="277"/>
      <c r="PGY245" s="277"/>
      <c r="PGZ245" s="402"/>
      <c r="PHA245" s="404"/>
      <c r="PHB245" s="49"/>
      <c r="PHC245" s="49"/>
      <c r="PHD245" s="49"/>
      <c r="PHE245" s="99"/>
      <c r="PHF245" s="98"/>
      <c r="PHG245" s="49"/>
      <c r="PHH245" s="405"/>
      <c r="PHI245" s="405"/>
      <c r="PHJ245" s="277"/>
      <c r="PHK245" s="277"/>
      <c r="PHL245" s="277"/>
      <c r="PHM245" s="277"/>
      <c r="PHN245" s="277"/>
      <c r="PHO245" s="277"/>
      <c r="PHP245" s="277"/>
      <c r="PHQ245" s="277"/>
      <c r="PHR245" s="402"/>
      <c r="PHS245" s="404"/>
      <c r="PHT245" s="49"/>
      <c r="PHU245" s="49"/>
      <c r="PHV245" s="49"/>
      <c r="PHW245" s="99"/>
      <c r="PHX245" s="98"/>
      <c r="PHY245" s="49"/>
      <c r="PHZ245" s="405"/>
      <c r="PIA245" s="405"/>
      <c r="PIB245" s="277"/>
      <c r="PIC245" s="277"/>
      <c r="PID245" s="277"/>
      <c r="PIE245" s="277"/>
      <c r="PIF245" s="277"/>
      <c r="PIG245" s="277"/>
      <c r="PIH245" s="277"/>
      <c r="PII245" s="277"/>
      <c r="PIJ245" s="402"/>
      <c r="PIK245" s="404"/>
      <c r="PIL245" s="49"/>
      <c r="PIM245" s="49"/>
      <c r="PIN245" s="49"/>
      <c r="PIO245" s="99"/>
      <c r="PIP245" s="98"/>
      <c r="PIQ245" s="49"/>
      <c r="PIR245" s="405"/>
      <c r="PIS245" s="405"/>
      <c r="PIT245" s="277"/>
      <c r="PIU245" s="277"/>
      <c r="PIV245" s="277"/>
      <c r="PIW245" s="277"/>
      <c r="PIX245" s="277"/>
      <c r="PIY245" s="277"/>
      <c r="PIZ245" s="277"/>
      <c r="PJA245" s="277"/>
      <c r="PJB245" s="402"/>
      <c r="PJC245" s="404"/>
      <c r="PJD245" s="49"/>
      <c r="PJE245" s="49"/>
      <c r="PJF245" s="49"/>
      <c r="PJG245" s="99"/>
      <c r="PJH245" s="98"/>
      <c r="PJI245" s="49"/>
      <c r="PJJ245" s="405"/>
      <c r="PJK245" s="405"/>
      <c r="PJL245" s="277"/>
      <c r="PJM245" s="277"/>
      <c r="PJN245" s="277"/>
      <c r="PJO245" s="277"/>
      <c r="PJP245" s="277"/>
      <c r="PJQ245" s="277"/>
      <c r="PJR245" s="277"/>
      <c r="PJS245" s="277"/>
      <c r="PJT245" s="402"/>
      <c r="PJU245" s="404"/>
      <c r="PJV245" s="49"/>
      <c r="PJW245" s="49"/>
      <c r="PJX245" s="49"/>
      <c r="PJY245" s="99"/>
      <c r="PJZ245" s="98"/>
      <c r="PKA245" s="49"/>
      <c r="PKB245" s="405"/>
      <c r="PKC245" s="405"/>
      <c r="PKD245" s="277"/>
      <c r="PKE245" s="277"/>
      <c r="PKF245" s="277"/>
      <c r="PKG245" s="277"/>
      <c r="PKH245" s="277"/>
      <c r="PKI245" s="277"/>
      <c r="PKJ245" s="277"/>
      <c r="PKK245" s="277"/>
      <c r="PKL245" s="402"/>
      <c r="PKM245" s="404"/>
      <c r="PKN245" s="49"/>
      <c r="PKO245" s="49"/>
      <c r="PKP245" s="49"/>
      <c r="PKQ245" s="99"/>
      <c r="PKR245" s="98"/>
      <c r="PKS245" s="49"/>
      <c r="PKT245" s="405"/>
      <c r="PKU245" s="405"/>
      <c r="PKV245" s="277"/>
      <c r="PKW245" s="277"/>
      <c r="PKX245" s="277"/>
      <c r="PKY245" s="277"/>
      <c r="PKZ245" s="277"/>
      <c r="PLA245" s="277"/>
      <c r="PLB245" s="277"/>
      <c r="PLC245" s="277"/>
      <c r="PLD245" s="402"/>
      <c r="PLE245" s="404"/>
      <c r="PLF245" s="49"/>
      <c r="PLG245" s="49"/>
      <c r="PLH245" s="49"/>
      <c r="PLI245" s="99"/>
      <c r="PLJ245" s="98"/>
      <c r="PLK245" s="49"/>
      <c r="PLL245" s="405"/>
      <c r="PLM245" s="405"/>
      <c r="PLN245" s="277"/>
      <c r="PLO245" s="277"/>
      <c r="PLP245" s="277"/>
      <c r="PLQ245" s="277"/>
      <c r="PLR245" s="277"/>
      <c r="PLS245" s="277"/>
      <c r="PLT245" s="277"/>
      <c r="PLU245" s="277"/>
      <c r="PLV245" s="402"/>
      <c r="PLW245" s="404"/>
      <c r="PLX245" s="49"/>
      <c r="PLY245" s="49"/>
      <c r="PLZ245" s="49"/>
      <c r="PMA245" s="99"/>
      <c r="PMB245" s="98"/>
      <c r="PMC245" s="49"/>
      <c r="PMD245" s="405"/>
      <c r="PME245" s="405"/>
      <c r="PMF245" s="277"/>
      <c r="PMG245" s="277"/>
      <c r="PMH245" s="277"/>
      <c r="PMI245" s="277"/>
      <c r="PMJ245" s="277"/>
      <c r="PMK245" s="277"/>
      <c r="PML245" s="277"/>
      <c r="PMM245" s="277"/>
      <c r="PMN245" s="402"/>
      <c r="PMO245" s="404"/>
      <c r="PMP245" s="49"/>
      <c r="PMQ245" s="49"/>
      <c r="PMR245" s="49"/>
      <c r="PMS245" s="99"/>
      <c r="PMT245" s="98"/>
      <c r="PMU245" s="49"/>
      <c r="PMV245" s="405"/>
      <c r="PMW245" s="405"/>
      <c r="PMX245" s="277"/>
      <c r="PMY245" s="277"/>
      <c r="PMZ245" s="277"/>
      <c r="PNA245" s="277"/>
      <c r="PNB245" s="277"/>
      <c r="PNC245" s="277"/>
      <c r="PND245" s="277"/>
      <c r="PNE245" s="277"/>
      <c r="PNF245" s="402"/>
      <c r="PNG245" s="404"/>
      <c r="PNH245" s="49"/>
      <c r="PNI245" s="49"/>
      <c r="PNJ245" s="49"/>
      <c r="PNK245" s="99"/>
      <c r="PNL245" s="98"/>
      <c r="PNM245" s="49"/>
      <c r="PNN245" s="405"/>
      <c r="PNO245" s="405"/>
      <c r="PNP245" s="277"/>
      <c r="PNQ245" s="277"/>
      <c r="PNR245" s="277"/>
      <c r="PNS245" s="277"/>
      <c r="PNT245" s="277"/>
      <c r="PNU245" s="277"/>
      <c r="PNV245" s="277"/>
      <c r="PNW245" s="277"/>
      <c r="PNX245" s="402"/>
      <c r="PNY245" s="404"/>
      <c r="PNZ245" s="49"/>
      <c r="POA245" s="49"/>
      <c r="POB245" s="49"/>
      <c r="POC245" s="99"/>
      <c r="POD245" s="98"/>
      <c r="POE245" s="49"/>
      <c r="POF245" s="405"/>
      <c r="POG245" s="405"/>
      <c r="POH245" s="277"/>
      <c r="POI245" s="277"/>
      <c r="POJ245" s="277"/>
      <c r="POK245" s="277"/>
      <c r="POL245" s="277"/>
      <c r="POM245" s="277"/>
      <c r="PON245" s="277"/>
      <c r="POO245" s="277"/>
      <c r="POP245" s="402"/>
      <c r="POQ245" s="404"/>
      <c r="POR245" s="49"/>
      <c r="POS245" s="49"/>
      <c r="POT245" s="49"/>
      <c r="POU245" s="99"/>
      <c r="POV245" s="98"/>
      <c r="POW245" s="49"/>
      <c r="POX245" s="405"/>
      <c r="POY245" s="405"/>
      <c r="POZ245" s="277"/>
      <c r="PPA245" s="277"/>
      <c r="PPB245" s="277"/>
      <c r="PPC245" s="277"/>
      <c r="PPD245" s="277"/>
      <c r="PPE245" s="277"/>
      <c r="PPF245" s="277"/>
      <c r="PPG245" s="277"/>
      <c r="PPH245" s="402"/>
      <c r="PPI245" s="404"/>
      <c r="PPJ245" s="49"/>
      <c r="PPK245" s="49"/>
      <c r="PPL245" s="49"/>
      <c r="PPM245" s="99"/>
      <c r="PPN245" s="98"/>
      <c r="PPO245" s="49"/>
      <c r="PPP245" s="405"/>
      <c r="PPQ245" s="405"/>
      <c r="PPR245" s="277"/>
      <c r="PPS245" s="277"/>
      <c r="PPT245" s="277"/>
      <c r="PPU245" s="277"/>
      <c r="PPV245" s="277"/>
      <c r="PPW245" s="277"/>
      <c r="PPX245" s="277"/>
      <c r="PPY245" s="277"/>
      <c r="PPZ245" s="402"/>
      <c r="PQA245" s="404"/>
      <c r="PQB245" s="49"/>
      <c r="PQC245" s="49"/>
      <c r="PQD245" s="49"/>
      <c r="PQE245" s="99"/>
      <c r="PQF245" s="98"/>
      <c r="PQG245" s="49"/>
      <c r="PQH245" s="405"/>
      <c r="PQI245" s="405"/>
      <c r="PQJ245" s="277"/>
      <c r="PQK245" s="277"/>
      <c r="PQL245" s="277"/>
      <c r="PQM245" s="277"/>
      <c r="PQN245" s="277"/>
      <c r="PQO245" s="277"/>
      <c r="PQP245" s="277"/>
      <c r="PQQ245" s="277"/>
      <c r="PQR245" s="402"/>
      <c r="PQS245" s="404"/>
      <c r="PQT245" s="49"/>
      <c r="PQU245" s="49"/>
      <c r="PQV245" s="49"/>
      <c r="PQW245" s="99"/>
      <c r="PQX245" s="98"/>
      <c r="PQY245" s="49"/>
      <c r="PQZ245" s="405"/>
      <c r="PRA245" s="405"/>
      <c r="PRB245" s="277"/>
      <c r="PRC245" s="277"/>
      <c r="PRD245" s="277"/>
      <c r="PRE245" s="277"/>
      <c r="PRF245" s="277"/>
      <c r="PRG245" s="277"/>
      <c r="PRH245" s="277"/>
      <c r="PRI245" s="277"/>
      <c r="PRJ245" s="402"/>
      <c r="PRK245" s="404"/>
      <c r="PRL245" s="49"/>
      <c r="PRM245" s="49"/>
      <c r="PRN245" s="49"/>
      <c r="PRO245" s="99"/>
      <c r="PRP245" s="98"/>
      <c r="PRQ245" s="49"/>
      <c r="PRR245" s="405"/>
      <c r="PRS245" s="405"/>
      <c r="PRT245" s="277"/>
      <c r="PRU245" s="277"/>
      <c r="PRV245" s="277"/>
      <c r="PRW245" s="277"/>
      <c r="PRX245" s="277"/>
      <c r="PRY245" s="277"/>
      <c r="PRZ245" s="277"/>
      <c r="PSA245" s="277"/>
      <c r="PSB245" s="402"/>
      <c r="PSC245" s="404"/>
      <c r="PSD245" s="49"/>
      <c r="PSE245" s="49"/>
      <c r="PSF245" s="49"/>
      <c r="PSG245" s="99"/>
      <c r="PSH245" s="98"/>
      <c r="PSI245" s="49"/>
      <c r="PSJ245" s="405"/>
      <c r="PSK245" s="405"/>
      <c r="PSL245" s="277"/>
      <c r="PSM245" s="277"/>
      <c r="PSN245" s="277"/>
      <c r="PSO245" s="277"/>
      <c r="PSP245" s="277"/>
      <c r="PSQ245" s="277"/>
      <c r="PSR245" s="277"/>
      <c r="PSS245" s="277"/>
      <c r="PST245" s="402"/>
      <c r="PSU245" s="404"/>
      <c r="PSV245" s="49"/>
      <c r="PSW245" s="49"/>
      <c r="PSX245" s="49"/>
      <c r="PSY245" s="99"/>
      <c r="PSZ245" s="98"/>
      <c r="PTA245" s="49"/>
      <c r="PTB245" s="405"/>
      <c r="PTC245" s="405"/>
      <c r="PTD245" s="277"/>
      <c r="PTE245" s="277"/>
      <c r="PTF245" s="277"/>
      <c r="PTG245" s="277"/>
      <c r="PTH245" s="277"/>
      <c r="PTI245" s="277"/>
      <c r="PTJ245" s="277"/>
      <c r="PTK245" s="277"/>
      <c r="PTL245" s="402"/>
      <c r="PTM245" s="404"/>
      <c r="PTN245" s="49"/>
      <c r="PTO245" s="49"/>
      <c r="PTP245" s="49"/>
      <c r="PTQ245" s="99"/>
      <c r="PTR245" s="98"/>
      <c r="PTS245" s="49"/>
      <c r="PTT245" s="405"/>
      <c r="PTU245" s="405"/>
      <c r="PTV245" s="277"/>
      <c r="PTW245" s="277"/>
      <c r="PTX245" s="277"/>
      <c r="PTY245" s="277"/>
      <c r="PTZ245" s="277"/>
      <c r="PUA245" s="277"/>
      <c r="PUB245" s="277"/>
      <c r="PUC245" s="277"/>
      <c r="PUD245" s="402"/>
      <c r="PUE245" s="404"/>
      <c r="PUF245" s="49"/>
      <c r="PUG245" s="49"/>
      <c r="PUH245" s="49"/>
      <c r="PUI245" s="99"/>
      <c r="PUJ245" s="98"/>
      <c r="PUK245" s="49"/>
      <c r="PUL245" s="405"/>
      <c r="PUM245" s="405"/>
      <c r="PUN245" s="277"/>
      <c r="PUO245" s="277"/>
      <c r="PUP245" s="277"/>
      <c r="PUQ245" s="277"/>
      <c r="PUR245" s="277"/>
      <c r="PUS245" s="277"/>
      <c r="PUT245" s="277"/>
      <c r="PUU245" s="277"/>
      <c r="PUV245" s="402"/>
      <c r="PUW245" s="404"/>
      <c r="PUX245" s="49"/>
      <c r="PUY245" s="49"/>
      <c r="PUZ245" s="49"/>
      <c r="PVA245" s="99"/>
      <c r="PVB245" s="98"/>
      <c r="PVC245" s="49"/>
      <c r="PVD245" s="405"/>
      <c r="PVE245" s="405"/>
      <c r="PVF245" s="277"/>
      <c r="PVG245" s="277"/>
      <c r="PVH245" s="277"/>
      <c r="PVI245" s="277"/>
      <c r="PVJ245" s="277"/>
      <c r="PVK245" s="277"/>
      <c r="PVL245" s="277"/>
      <c r="PVM245" s="277"/>
      <c r="PVN245" s="402"/>
      <c r="PVO245" s="404"/>
      <c r="PVP245" s="49"/>
      <c r="PVQ245" s="49"/>
      <c r="PVR245" s="49"/>
      <c r="PVS245" s="99"/>
      <c r="PVT245" s="98"/>
      <c r="PVU245" s="49"/>
      <c r="PVV245" s="405"/>
      <c r="PVW245" s="405"/>
      <c r="PVX245" s="277"/>
      <c r="PVY245" s="277"/>
      <c r="PVZ245" s="277"/>
      <c r="PWA245" s="277"/>
      <c r="PWB245" s="277"/>
      <c r="PWC245" s="277"/>
      <c r="PWD245" s="277"/>
      <c r="PWE245" s="277"/>
      <c r="PWF245" s="402"/>
      <c r="PWG245" s="404"/>
      <c r="PWH245" s="49"/>
      <c r="PWI245" s="49"/>
      <c r="PWJ245" s="49"/>
      <c r="PWK245" s="99"/>
      <c r="PWL245" s="98"/>
      <c r="PWM245" s="49"/>
      <c r="PWN245" s="405"/>
      <c r="PWO245" s="405"/>
      <c r="PWP245" s="277"/>
      <c r="PWQ245" s="277"/>
      <c r="PWR245" s="277"/>
      <c r="PWS245" s="277"/>
      <c r="PWT245" s="277"/>
      <c r="PWU245" s="277"/>
      <c r="PWV245" s="277"/>
      <c r="PWW245" s="277"/>
      <c r="PWX245" s="402"/>
      <c r="PWY245" s="404"/>
      <c r="PWZ245" s="49"/>
      <c r="PXA245" s="49"/>
      <c r="PXB245" s="49"/>
      <c r="PXC245" s="99"/>
      <c r="PXD245" s="98"/>
      <c r="PXE245" s="49"/>
      <c r="PXF245" s="405"/>
      <c r="PXG245" s="405"/>
      <c r="PXH245" s="277"/>
      <c r="PXI245" s="277"/>
      <c r="PXJ245" s="277"/>
      <c r="PXK245" s="277"/>
      <c r="PXL245" s="277"/>
      <c r="PXM245" s="277"/>
      <c r="PXN245" s="277"/>
      <c r="PXO245" s="277"/>
      <c r="PXP245" s="402"/>
      <c r="PXQ245" s="404"/>
      <c r="PXR245" s="49"/>
      <c r="PXS245" s="49"/>
      <c r="PXT245" s="49"/>
      <c r="PXU245" s="99"/>
      <c r="PXV245" s="98"/>
      <c r="PXW245" s="49"/>
      <c r="PXX245" s="405"/>
      <c r="PXY245" s="405"/>
      <c r="PXZ245" s="277"/>
      <c r="PYA245" s="277"/>
      <c r="PYB245" s="277"/>
      <c r="PYC245" s="277"/>
      <c r="PYD245" s="277"/>
      <c r="PYE245" s="277"/>
      <c r="PYF245" s="277"/>
      <c r="PYG245" s="277"/>
      <c r="PYH245" s="402"/>
      <c r="PYI245" s="404"/>
      <c r="PYJ245" s="49"/>
      <c r="PYK245" s="49"/>
      <c r="PYL245" s="49"/>
      <c r="PYM245" s="99"/>
      <c r="PYN245" s="98"/>
      <c r="PYO245" s="49"/>
      <c r="PYP245" s="405"/>
      <c r="PYQ245" s="405"/>
      <c r="PYR245" s="277"/>
      <c r="PYS245" s="277"/>
      <c r="PYT245" s="277"/>
      <c r="PYU245" s="277"/>
      <c r="PYV245" s="277"/>
      <c r="PYW245" s="277"/>
      <c r="PYX245" s="277"/>
      <c r="PYY245" s="277"/>
      <c r="PYZ245" s="402"/>
      <c r="PZA245" s="404"/>
      <c r="PZB245" s="49"/>
      <c r="PZC245" s="49"/>
      <c r="PZD245" s="49"/>
      <c r="PZE245" s="99"/>
      <c r="PZF245" s="98"/>
      <c r="PZG245" s="49"/>
      <c r="PZH245" s="405"/>
      <c r="PZI245" s="405"/>
      <c r="PZJ245" s="277"/>
      <c r="PZK245" s="277"/>
      <c r="PZL245" s="277"/>
      <c r="PZM245" s="277"/>
      <c r="PZN245" s="277"/>
      <c r="PZO245" s="277"/>
      <c r="PZP245" s="277"/>
      <c r="PZQ245" s="277"/>
      <c r="PZR245" s="402"/>
      <c r="PZS245" s="404"/>
      <c r="PZT245" s="49"/>
      <c r="PZU245" s="49"/>
      <c r="PZV245" s="49"/>
      <c r="PZW245" s="99"/>
      <c r="PZX245" s="98"/>
      <c r="PZY245" s="49"/>
      <c r="PZZ245" s="405"/>
      <c r="QAA245" s="405"/>
      <c r="QAB245" s="277"/>
      <c r="QAC245" s="277"/>
      <c r="QAD245" s="277"/>
      <c r="QAE245" s="277"/>
      <c r="QAF245" s="277"/>
      <c r="QAG245" s="277"/>
      <c r="QAH245" s="277"/>
      <c r="QAI245" s="277"/>
      <c r="QAJ245" s="402"/>
      <c r="QAK245" s="404"/>
      <c r="QAL245" s="49"/>
      <c r="QAM245" s="49"/>
      <c r="QAN245" s="49"/>
      <c r="QAO245" s="99"/>
      <c r="QAP245" s="98"/>
      <c r="QAQ245" s="49"/>
      <c r="QAR245" s="405"/>
      <c r="QAS245" s="405"/>
      <c r="QAT245" s="277"/>
      <c r="QAU245" s="277"/>
      <c r="QAV245" s="277"/>
      <c r="QAW245" s="277"/>
      <c r="QAX245" s="277"/>
      <c r="QAY245" s="277"/>
      <c r="QAZ245" s="277"/>
      <c r="QBA245" s="277"/>
      <c r="QBB245" s="402"/>
      <c r="QBC245" s="404"/>
      <c r="QBD245" s="49"/>
      <c r="QBE245" s="49"/>
      <c r="QBF245" s="49"/>
      <c r="QBG245" s="99"/>
      <c r="QBH245" s="98"/>
      <c r="QBI245" s="49"/>
      <c r="QBJ245" s="405"/>
      <c r="QBK245" s="405"/>
      <c r="QBL245" s="277"/>
      <c r="QBM245" s="277"/>
      <c r="QBN245" s="277"/>
      <c r="QBO245" s="277"/>
      <c r="QBP245" s="277"/>
      <c r="QBQ245" s="277"/>
      <c r="QBR245" s="277"/>
      <c r="QBS245" s="277"/>
      <c r="QBT245" s="402"/>
      <c r="QBU245" s="404"/>
      <c r="QBV245" s="49"/>
      <c r="QBW245" s="49"/>
      <c r="QBX245" s="49"/>
      <c r="QBY245" s="99"/>
      <c r="QBZ245" s="98"/>
      <c r="QCA245" s="49"/>
      <c r="QCB245" s="405"/>
      <c r="QCC245" s="405"/>
      <c r="QCD245" s="277"/>
      <c r="QCE245" s="277"/>
      <c r="QCF245" s="277"/>
      <c r="QCG245" s="277"/>
      <c r="QCH245" s="277"/>
      <c r="QCI245" s="277"/>
      <c r="QCJ245" s="277"/>
      <c r="QCK245" s="277"/>
      <c r="QCL245" s="402"/>
      <c r="QCM245" s="404"/>
      <c r="QCN245" s="49"/>
      <c r="QCO245" s="49"/>
      <c r="QCP245" s="49"/>
      <c r="QCQ245" s="99"/>
      <c r="QCR245" s="98"/>
      <c r="QCS245" s="49"/>
      <c r="QCT245" s="405"/>
      <c r="QCU245" s="405"/>
      <c r="QCV245" s="277"/>
      <c r="QCW245" s="277"/>
      <c r="QCX245" s="277"/>
      <c r="QCY245" s="277"/>
      <c r="QCZ245" s="277"/>
      <c r="QDA245" s="277"/>
      <c r="QDB245" s="277"/>
      <c r="QDC245" s="277"/>
      <c r="QDD245" s="402"/>
      <c r="QDE245" s="404"/>
      <c r="QDF245" s="49"/>
      <c r="QDG245" s="49"/>
      <c r="QDH245" s="49"/>
      <c r="QDI245" s="99"/>
      <c r="QDJ245" s="98"/>
      <c r="QDK245" s="49"/>
      <c r="QDL245" s="405"/>
      <c r="QDM245" s="405"/>
      <c r="QDN245" s="277"/>
      <c r="QDO245" s="277"/>
      <c r="QDP245" s="277"/>
      <c r="QDQ245" s="277"/>
      <c r="QDR245" s="277"/>
      <c r="QDS245" s="277"/>
      <c r="QDT245" s="277"/>
      <c r="QDU245" s="277"/>
      <c r="QDV245" s="402"/>
      <c r="QDW245" s="404"/>
      <c r="QDX245" s="49"/>
      <c r="QDY245" s="49"/>
      <c r="QDZ245" s="49"/>
      <c r="QEA245" s="99"/>
      <c r="QEB245" s="98"/>
      <c r="QEC245" s="49"/>
      <c r="QED245" s="405"/>
      <c r="QEE245" s="405"/>
      <c r="QEF245" s="277"/>
      <c r="QEG245" s="277"/>
      <c r="QEH245" s="277"/>
      <c r="QEI245" s="277"/>
      <c r="QEJ245" s="277"/>
      <c r="QEK245" s="277"/>
      <c r="QEL245" s="277"/>
      <c r="QEM245" s="277"/>
      <c r="QEN245" s="402"/>
      <c r="QEO245" s="404"/>
      <c r="QEP245" s="49"/>
      <c r="QEQ245" s="49"/>
      <c r="QER245" s="49"/>
      <c r="QES245" s="99"/>
      <c r="QET245" s="98"/>
      <c r="QEU245" s="49"/>
      <c r="QEV245" s="405"/>
      <c r="QEW245" s="405"/>
      <c r="QEX245" s="277"/>
      <c r="QEY245" s="277"/>
      <c r="QEZ245" s="277"/>
      <c r="QFA245" s="277"/>
      <c r="QFB245" s="277"/>
      <c r="QFC245" s="277"/>
      <c r="QFD245" s="277"/>
      <c r="QFE245" s="277"/>
      <c r="QFF245" s="402"/>
      <c r="QFG245" s="404"/>
      <c r="QFH245" s="49"/>
      <c r="QFI245" s="49"/>
      <c r="QFJ245" s="49"/>
      <c r="QFK245" s="99"/>
      <c r="QFL245" s="98"/>
      <c r="QFM245" s="49"/>
      <c r="QFN245" s="405"/>
      <c r="QFO245" s="405"/>
      <c r="QFP245" s="277"/>
      <c r="QFQ245" s="277"/>
      <c r="QFR245" s="277"/>
      <c r="QFS245" s="277"/>
      <c r="QFT245" s="277"/>
      <c r="QFU245" s="277"/>
      <c r="QFV245" s="277"/>
      <c r="QFW245" s="277"/>
      <c r="QFX245" s="402"/>
      <c r="QFY245" s="404"/>
      <c r="QFZ245" s="49"/>
      <c r="QGA245" s="49"/>
      <c r="QGB245" s="49"/>
      <c r="QGC245" s="99"/>
      <c r="QGD245" s="98"/>
      <c r="QGE245" s="49"/>
      <c r="QGF245" s="405"/>
      <c r="QGG245" s="405"/>
      <c r="QGH245" s="277"/>
      <c r="QGI245" s="277"/>
      <c r="QGJ245" s="277"/>
      <c r="QGK245" s="277"/>
      <c r="QGL245" s="277"/>
      <c r="QGM245" s="277"/>
      <c r="QGN245" s="277"/>
      <c r="QGO245" s="277"/>
      <c r="QGP245" s="402"/>
      <c r="QGQ245" s="404"/>
      <c r="QGR245" s="49"/>
      <c r="QGS245" s="49"/>
      <c r="QGT245" s="49"/>
      <c r="QGU245" s="99"/>
      <c r="QGV245" s="98"/>
      <c r="QGW245" s="49"/>
      <c r="QGX245" s="405"/>
      <c r="QGY245" s="405"/>
      <c r="QGZ245" s="277"/>
      <c r="QHA245" s="277"/>
      <c r="QHB245" s="277"/>
      <c r="QHC245" s="277"/>
      <c r="QHD245" s="277"/>
      <c r="QHE245" s="277"/>
      <c r="QHF245" s="277"/>
      <c r="QHG245" s="277"/>
      <c r="QHH245" s="402"/>
      <c r="QHI245" s="404"/>
      <c r="QHJ245" s="49"/>
      <c r="QHK245" s="49"/>
      <c r="QHL245" s="49"/>
      <c r="QHM245" s="99"/>
      <c r="QHN245" s="98"/>
      <c r="QHO245" s="49"/>
      <c r="QHP245" s="405"/>
      <c r="QHQ245" s="405"/>
      <c r="QHR245" s="277"/>
      <c r="QHS245" s="277"/>
      <c r="QHT245" s="277"/>
      <c r="QHU245" s="277"/>
      <c r="QHV245" s="277"/>
      <c r="QHW245" s="277"/>
      <c r="QHX245" s="277"/>
      <c r="QHY245" s="277"/>
      <c r="QHZ245" s="402"/>
      <c r="QIA245" s="404"/>
      <c r="QIB245" s="49"/>
      <c r="QIC245" s="49"/>
      <c r="QID245" s="49"/>
      <c r="QIE245" s="99"/>
      <c r="QIF245" s="98"/>
      <c r="QIG245" s="49"/>
      <c r="QIH245" s="405"/>
      <c r="QII245" s="405"/>
      <c r="QIJ245" s="277"/>
      <c r="QIK245" s="277"/>
      <c r="QIL245" s="277"/>
      <c r="QIM245" s="277"/>
      <c r="QIN245" s="277"/>
      <c r="QIO245" s="277"/>
      <c r="QIP245" s="277"/>
      <c r="QIQ245" s="277"/>
      <c r="QIR245" s="402"/>
      <c r="QIS245" s="404"/>
      <c r="QIT245" s="49"/>
      <c r="QIU245" s="49"/>
      <c r="QIV245" s="49"/>
      <c r="QIW245" s="99"/>
      <c r="QIX245" s="98"/>
      <c r="QIY245" s="49"/>
      <c r="QIZ245" s="405"/>
      <c r="QJA245" s="405"/>
      <c r="QJB245" s="277"/>
      <c r="QJC245" s="277"/>
      <c r="QJD245" s="277"/>
      <c r="QJE245" s="277"/>
      <c r="QJF245" s="277"/>
      <c r="QJG245" s="277"/>
      <c r="QJH245" s="277"/>
      <c r="QJI245" s="277"/>
      <c r="QJJ245" s="402"/>
      <c r="QJK245" s="404"/>
      <c r="QJL245" s="49"/>
      <c r="QJM245" s="49"/>
      <c r="QJN245" s="49"/>
      <c r="QJO245" s="99"/>
      <c r="QJP245" s="98"/>
      <c r="QJQ245" s="49"/>
      <c r="QJR245" s="405"/>
      <c r="QJS245" s="405"/>
      <c r="QJT245" s="277"/>
      <c r="QJU245" s="277"/>
      <c r="QJV245" s="277"/>
      <c r="QJW245" s="277"/>
      <c r="QJX245" s="277"/>
      <c r="QJY245" s="277"/>
      <c r="QJZ245" s="277"/>
      <c r="QKA245" s="277"/>
      <c r="QKB245" s="402"/>
      <c r="QKC245" s="404"/>
      <c r="QKD245" s="49"/>
      <c r="QKE245" s="49"/>
      <c r="QKF245" s="49"/>
      <c r="QKG245" s="99"/>
      <c r="QKH245" s="98"/>
      <c r="QKI245" s="49"/>
      <c r="QKJ245" s="405"/>
      <c r="QKK245" s="405"/>
      <c r="QKL245" s="277"/>
      <c r="QKM245" s="277"/>
      <c r="QKN245" s="277"/>
      <c r="QKO245" s="277"/>
      <c r="QKP245" s="277"/>
      <c r="QKQ245" s="277"/>
      <c r="QKR245" s="277"/>
      <c r="QKS245" s="277"/>
      <c r="QKT245" s="402"/>
      <c r="QKU245" s="404"/>
      <c r="QKV245" s="49"/>
      <c r="QKW245" s="49"/>
      <c r="QKX245" s="49"/>
      <c r="QKY245" s="99"/>
      <c r="QKZ245" s="98"/>
      <c r="QLA245" s="49"/>
      <c r="QLB245" s="405"/>
      <c r="QLC245" s="405"/>
      <c r="QLD245" s="277"/>
      <c r="QLE245" s="277"/>
      <c r="QLF245" s="277"/>
      <c r="QLG245" s="277"/>
      <c r="QLH245" s="277"/>
      <c r="QLI245" s="277"/>
      <c r="QLJ245" s="277"/>
      <c r="QLK245" s="277"/>
      <c r="QLL245" s="402"/>
      <c r="QLM245" s="404"/>
      <c r="QLN245" s="49"/>
      <c r="QLO245" s="49"/>
      <c r="QLP245" s="49"/>
      <c r="QLQ245" s="99"/>
      <c r="QLR245" s="98"/>
      <c r="QLS245" s="49"/>
      <c r="QLT245" s="405"/>
      <c r="QLU245" s="405"/>
      <c r="QLV245" s="277"/>
      <c r="QLW245" s="277"/>
      <c r="QLX245" s="277"/>
      <c r="QLY245" s="277"/>
      <c r="QLZ245" s="277"/>
      <c r="QMA245" s="277"/>
      <c r="QMB245" s="277"/>
      <c r="QMC245" s="277"/>
      <c r="QMD245" s="402"/>
      <c r="QME245" s="404"/>
      <c r="QMF245" s="49"/>
      <c r="QMG245" s="49"/>
      <c r="QMH245" s="49"/>
      <c r="QMI245" s="99"/>
      <c r="QMJ245" s="98"/>
      <c r="QMK245" s="49"/>
      <c r="QML245" s="405"/>
      <c r="QMM245" s="405"/>
      <c r="QMN245" s="277"/>
      <c r="QMO245" s="277"/>
      <c r="QMP245" s="277"/>
      <c r="QMQ245" s="277"/>
      <c r="QMR245" s="277"/>
      <c r="QMS245" s="277"/>
      <c r="QMT245" s="277"/>
      <c r="QMU245" s="277"/>
      <c r="QMV245" s="402"/>
      <c r="QMW245" s="404"/>
      <c r="QMX245" s="49"/>
      <c r="QMY245" s="49"/>
      <c r="QMZ245" s="49"/>
      <c r="QNA245" s="99"/>
      <c r="QNB245" s="98"/>
      <c r="QNC245" s="49"/>
      <c r="QND245" s="405"/>
      <c r="QNE245" s="405"/>
      <c r="QNF245" s="277"/>
      <c r="QNG245" s="277"/>
      <c r="QNH245" s="277"/>
      <c r="QNI245" s="277"/>
      <c r="QNJ245" s="277"/>
      <c r="QNK245" s="277"/>
      <c r="QNL245" s="277"/>
      <c r="QNM245" s="277"/>
      <c r="QNN245" s="402"/>
      <c r="QNO245" s="404"/>
      <c r="QNP245" s="49"/>
      <c r="QNQ245" s="49"/>
      <c r="QNR245" s="49"/>
      <c r="QNS245" s="99"/>
      <c r="QNT245" s="98"/>
      <c r="QNU245" s="49"/>
      <c r="QNV245" s="405"/>
      <c r="QNW245" s="405"/>
      <c r="QNX245" s="277"/>
      <c r="QNY245" s="277"/>
      <c r="QNZ245" s="277"/>
      <c r="QOA245" s="277"/>
      <c r="QOB245" s="277"/>
      <c r="QOC245" s="277"/>
      <c r="QOD245" s="277"/>
      <c r="QOE245" s="277"/>
      <c r="QOF245" s="402"/>
      <c r="QOG245" s="404"/>
      <c r="QOH245" s="49"/>
      <c r="QOI245" s="49"/>
      <c r="QOJ245" s="49"/>
      <c r="QOK245" s="99"/>
      <c r="QOL245" s="98"/>
      <c r="QOM245" s="49"/>
      <c r="QON245" s="405"/>
      <c r="QOO245" s="405"/>
      <c r="QOP245" s="277"/>
      <c r="QOQ245" s="277"/>
      <c r="QOR245" s="277"/>
      <c r="QOS245" s="277"/>
      <c r="QOT245" s="277"/>
      <c r="QOU245" s="277"/>
      <c r="QOV245" s="277"/>
      <c r="QOW245" s="277"/>
      <c r="QOX245" s="402"/>
      <c r="QOY245" s="404"/>
      <c r="QOZ245" s="49"/>
      <c r="QPA245" s="49"/>
      <c r="QPB245" s="49"/>
      <c r="QPC245" s="99"/>
      <c r="QPD245" s="98"/>
      <c r="QPE245" s="49"/>
      <c r="QPF245" s="405"/>
      <c r="QPG245" s="405"/>
      <c r="QPH245" s="277"/>
      <c r="QPI245" s="277"/>
      <c r="QPJ245" s="277"/>
      <c r="QPK245" s="277"/>
      <c r="QPL245" s="277"/>
      <c r="QPM245" s="277"/>
      <c r="QPN245" s="277"/>
      <c r="QPO245" s="277"/>
      <c r="QPP245" s="402"/>
      <c r="QPQ245" s="404"/>
      <c r="QPR245" s="49"/>
      <c r="QPS245" s="49"/>
      <c r="QPT245" s="49"/>
      <c r="QPU245" s="99"/>
      <c r="QPV245" s="98"/>
      <c r="QPW245" s="49"/>
      <c r="QPX245" s="405"/>
      <c r="QPY245" s="405"/>
      <c r="QPZ245" s="277"/>
      <c r="QQA245" s="277"/>
      <c r="QQB245" s="277"/>
      <c r="QQC245" s="277"/>
      <c r="QQD245" s="277"/>
      <c r="QQE245" s="277"/>
      <c r="QQF245" s="277"/>
      <c r="QQG245" s="277"/>
      <c r="QQH245" s="402"/>
      <c r="QQI245" s="404"/>
      <c r="QQJ245" s="49"/>
      <c r="QQK245" s="49"/>
      <c r="QQL245" s="49"/>
      <c r="QQM245" s="99"/>
      <c r="QQN245" s="98"/>
      <c r="QQO245" s="49"/>
      <c r="QQP245" s="405"/>
      <c r="QQQ245" s="405"/>
      <c r="QQR245" s="277"/>
      <c r="QQS245" s="277"/>
      <c r="QQT245" s="277"/>
      <c r="QQU245" s="277"/>
      <c r="QQV245" s="277"/>
      <c r="QQW245" s="277"/>
      <c r="QQX245" s="277"/>
      <c r="QQY245" s="277"/>
      <c r="QQZ245" s="402"/>
      <c r="QRA245" s="404"/>
      <c r="QRB245" s="49"/>
      <c r="QRC245" s="49"/>
      <c r="QRD245" s="49"/>
      <c r="QRE245" s="99"/>
      <c r="QRF245" s="98"/>
      <c r="QRG245" s="49"/>
      <c r="QRH245" s="405"/>
      <c r="QRI245" s="405"/>
      <c r="QRJ245" s="277"/>
      <c r="QRK245" s="277"/>
      <c r="QRL245" s="277"/>
      <c r="QRM245" s="277"/>
      <c r="QRN245" s="277"/>
      <c r="QRO245" s="277"/>
      <c r="QRP245" s="277"/>
      <c r="QRQ245" s="277"/>
      <c r="QRR245" s="402"/>
      <c r="QRS245" s="404"/>
      <c r="QRT245" s="49"/>
      <c r="QRU245" s="49"/>
      <c r="QRV245" s="49"/>
      <c r="QRW245" s="99"/>
      <c r="QRX245" s="98"/>
      <c r="QRY245" s="49"/>
      <c r="QRZ245" s="405"/>
      <c r="QSA245" s="405"/>
      <c r="QSB245" s="277"/>
      <c r="QSC245" s="277"/>
      <c r="QSD245" s="277"/>
      <c r="QSE245" s="277"/>
      <c r="QSF245" s="277"/>
      <c r="QSG245" s="277"/>
      <c r="QSH245" s="277"/>
      <c r="QSI245" s="277"/>
      <c r="QSJ245" s="402"/>
      <c r="QSK245" s="404"/>
      <c r="QSL245" s="49"/>
      <c r="QSM245" s="49"/>
      <c r="QSN245" s="49"/>
      <c r="QSO245" s="99"/>
      <c r="QSP245" s="98"/>
      <c r="QSQ245" s="49"/>
      <c r="QSR245" s="405"/>
      <c r="QSS245" s="405"/>
      <c r="QST245" s="277"/>
      <c r="QSU245" s="277"/>
      <c r="QSV245" s="277"/>
      <c r="QSW245" s="277"/>
      <c r="QSX245" s="277"/>
      <c r="QSY245" s="277"/>
      <c r="QSZ245" s="277"/>
      <c r="QTA245" s="277"/>
      <c r="QTB245" s="402"/>
      <c r="QTC245" s="404"/>
      <c r="QTD245" s="49"/>
      <c r="QTE245" s="49"/>
      <c r="QTF245" s="49"/>
      <c r="QTG245" s="99"/>
      <c r="QTH245" s="98"/>
      <c r="QTI245" s="49"/>
      <c r="QTJ245" s="405"/>
      <c r="QTK245" s="405"/>
      <c r="QTL245" s="277"/>
      <c r="QTM245" s="277"/>
      <c r="QTN245" s="277"/>
      <c r="QTO245" s="277"/>
      <c r="QTP245" s="277"/>
      <c r="QTQ245" s="277"/>
      <c r="QTR245" s="277"/>
      <c r="QTS245" s="277"/>
      <c r="QTT245" s="402"/>
      <c r="QTU245" s="404"/>
      <c r="QTV245" s="49"/>
      <c r="QTW245" s="49"/>
      <c r="QTX245" s="49"/>
      <c r="QTY245" s="99"/>
      <c r="QTZ245" s="98"/>
      <c r="QUA245" s="49"/>
      <c r="QUB245" s="405"/>
      <c r="QUC245" s="405"/>
      <c r="QUD245" s="277"/>
      <c r="QUE245" s="277"/>
      <c r="QUF245" s="277"/>
      <c r="QUG245" s="277"/>
      <c r="QUH245" s="277"/>
      <c r="QUI245" s="277"/>
      <c r="QUJ245" s="277"/>
      <c r="QUK245" s="277"/>
      <c r="QUL245" s="402"/>
      <c r="QUM245" s="404"/>
      <c r="QUN245" s="49"/>
      <c r="QUO245" s="49"/>
      <c r="QUP245" s="49"/>
      <c r="QUQ245" s="99"/>
      <c r="QUR245" s="98"/>
      <c r="QUS245" s="49"/>
      <c r="QUT245" s="405"/>
      <c r="QUU245" s="405"/>
      <c r="QUV245" s="277"/>
      <c r="QUW245" s="277"/>
      <c r="QUX245" s="277"/>
      <c r="QUY245" s="277"/>
      <c r="QUZ245" s="277"/>
      <c r="QVA245" s="277"/>
      <c r="QVB245" s="277"/>
      <c r="QVC245" s="277"/>
      <c r="QVD245" s="402"/>
      <c r="QVE245" s="404"/>
      <c r="QVF245" s="49"/>
      <c r="QVG245" s="49"/>
      <c r="QVH245" s="49"/>
      <c r="QVI245" s="99"/>
      <c r="QVJ245" s="98"/>
      <c r="QVK245" s="49"/>
      <c r="QVL245" s="405"/>
      <c r="QVM245" s="405"/>
      <c r="QVN245" s="277"/>
      <c r="QVO245" s="277"/>
      <c r="QVP245" s="277"/>
      <c r="QVQ245" s="277"/>
      <c r="QVR245" s="277"/>
      <c r="QVS245" s="277"/>
      <c r="QVT245" s="277"/>
      <c r="QVU245" s="277"/>
      <c r="QVV245" s="402"/>
      <c r="QVW245" s="404"/>
      <c r="QVX245" s="49"/>
      <c r="QVY245" s="49"/>
      <c r="QVZ245" s="49"/>
      <c r="QWA245" s="99"/>
      <c r="QWB245" s="98"/>
      <c r="QWC245" s="49"/>
      <c r="QWD245" s="405"/>
      <c r="QWE245" s="405"/>
      <c r="QWF245" s="277"/>
      <c r="QWG245" s="277"/>
      <c r="QWH245" s="277"/>
      <c r="QWI245" s="277"/>
      <c r="QWJ245" s="277"/>
      <c r="QWK245" s="277"/>
      <c r="QWL245" s="277"/>
      <c r="QWM245" s="277"/>
      <c r="QWN245" s="402"/>
      <c r="QWO245" s="404"/>
      <c r="QWP245" s="49"/>
      <c r="QWQ245" s="49"/>
      <c r="QWR245" s="49"/>
      <c r="QWS245" s="99"/>
      <c r="QWT245" s="98"/>
      <c r="QWU245" s="49"/>
      <c r="QWV245" s="405"/>
      <c r="QWW245" s="405"/>
      <c r="QWX245" s="277"/>
      <c r="QWY245" s="277"/>
      <c r="QWZ245" s="277"/>
      <c r="QXA245" s="277"/>
      <c r="QXB245" s="277"/>
      <c r="QXC245" s="277"/>
      <c r="QXD245" s="277"/>
      <c r="QXE245" s="277"/>
      <c r="QXF245" s="402"/>
      <c r="QXG245" s="404"/>
      <c r="QXH245" s="49"/>
      <c r="QXI245" s="49"/>
      <c r="QXJ245" s="49"/>
      <c r="QXK245" s="99"/>
      <c r="QXL245" s="98"/>
      <c r="QXM245" s="49"/>
      <c r="QXN245" s="405"/>
      <c r="QXO245" s="405"/>
      <c r="QXP245" s="277"/>
      <c r="QXQ245" s="277"/>
      <c r="QXR245" s="277"/>
      <c r="QXS245" s="277"/>
      <c r="QXT245" s="277"/>
      <c r="QXU245" s="277"/>
      <c r="QXV245" s="277"/>
      <c r="QXW245" s="277"/>
      <c r="QXX245" s="402"/>
      <c r="QXY245" s="404"/>
      <c r="QXZ245" s="49"/>
      <c r="QYA245" s="49"/>
      <c r="QYB245" s="49"/>
      <c r="QYC245" s="99"/>
      <c r="QYD245" s="98"/>
      <c r="QYE245" s="49"/>
      <c r="QYF245" s="405"/>
      <c r="QYG245" s="405"/>
      <c r="QYH245" s="277"/>
      <c r="QYI245" s="277"/>
      <c r="QYJ245" s="277"/>
      <c r="QYK245" s="277"/>
      <c r="QYL245" s="277"/>
      <c r="QYM245" s="277"/>
      <c r="QYN245" s="277"/>
      <c r="QYO245" s="277"/>
      <c r="QYP245" s="402"/>
      <c r="QYQ245" s="404"/>
      <c r="QYR245" s="49"/>
      <c r="QYS245" s="49"/>
      <c r="QYT245" s="49"/>
      <c r="QYU245" s="99"/>
      <c r="QYV245" s="98"/>
      <c r="QYW245" s="49"/>
      <c r="QYX245" s="405"/>
      <c r="QYY245" s="405"/>
      <c r="QYZ245" s="277"/>
      <c r="QZA245" s="277"/>
      <c r="QZB245" s="277"/>
      <c r="QZC245" s="277"/>
      <c r="QZD245" s="277"/>
      <c r="QZE245" s="277"/>
      <c r="QZF245" s="277"/>
      <c r="QZG245" s="277"/>
      <c r="QZH245" s="402"/>
      <c r="QZI245" s="404"/>
      <c r="QZJ245" s="49"/>
      <c r="QZK245" s="49"/>
      <c r="QZL245" s="49"/>
      <c r="QZM245" s="99"/>
      <c r="QZN245" s="98"/>
      <c r="QZO245" s="49"/>
      <c r="QZP245" s="405"/>
      <c r="QZQ245" s="405"/>
      <c r="QZR245" s="277"/>
      <c r="QZS245" s="277"/>
      <c r="QZT245" s="277"/>
      <c r="QZU245" s="277"/>
      <c r="QZV245" s="277"/>
      <c r="QZW245" s="277"/>
      <c r="QZX245" s="277"/>
      <c r="QZY245" s="277"/>
      <c r="QZZ245" s="402"/>
      <c r="RAA245" s="404"/>
      <c r="RAB245" s="49"/>
      <c r="RAC245" s="49"/>
      <c r="RAD245" s="49"/>
      <c r="RAE245" s="99"/>
      <c r="RAF245" s="98"/>
      <c r="RAG245" s="49"/>
      <c r="RAH245" s="405"/>
      <c r="RAI245" s="405"/>
      <c r="RAJ245" s="277"/>
      <c r="RAK245" s="277"/>
      <c r="RAL245" s="277"/>
      <c r="RAM245" s="277"/>
      <c r="RAN245" s="277"/>
      <c r="RAO245" s="277"/>
      <c r="RAP245" s="277"/>
      <c r="RAQ245" s="277"/>
      <c r="RAR245" s="402"/>
      <c r="RAS245" s="404"/>
      <c r="RAT245" s="49"/>
      <c r="RAU245" s="49"/>
      <c r="RAV245" s="49"/>
      <c r="RAW245" s="99"/>
      <c r="RAX245" s="98"/>
      <c r="RAY245" s="49"/>
      <c r="RAZ245" s="405"/>
      <c r="RBA245" s="405"/>
      <c r="RBB245" s="277"/>
      <c r="RBC245" s="277"/>
      <c r="RBD245" s="277"/>
      <c r="RBE245" s="277"/>
      <c r="RBF245" s="277"/>
      <c r="RBG245" s="277"/>
      <c r="RBH245" s="277"/>
      <c r="RBI245" s="277"/>
      <c r="RBJ245" s="402"/>
      <c r="RBK245" s="404"/>
      <c r="RBL245" s="49"/>
      <c r="RBM245" s="49"/>
      <c r="RBN245" s="49"/>
      <c r="RBO245" s="99"/>
      <c r="RBP245" s="98"/>
      <c r="RBQ245" s="49"/>
      <c r="RBR245" s="405"/>
      <c r="RBS245" s="405"/>
      <c r="RBT245" s="277"/>
      <c r="RBU245" s="277"/>
      <c r="RBV245" s="277"/>
      <c r="RBW245" s="277"/>
      <c r="RBX245" s="277"/>
      <c r="RBY245" s="277"/>
      <c r="RBZ245" s="277"/>
      <c r="RCA245" s="277"/>
      <c r="RCB245" s="402"/>
      <c r="RCC245" s="404"/>
      <c r="RCD245" s="49"/>
      <c r="RCE245" s="49"/>
      <c r="RCF245" s="49"/>
      <c r="RCG245" s="99"/>
      <c r="RCH245" s="98"/>
      <c r="RCI245" s="49"/>
      <c r="RCJ245" s="405"/>
      <c r="RCK245" s="405"/>
      <c r="RCL245" s="277"/>
      <c r="RCM245" s="277"/>
      <c r="RCN245" s="277"/>
      <c r="RCO245" s="277"/>
      <c r="RCP245" s="277"/>
      <c r="RCQ245" s="277"/>
      <c r="RCR245" s="277"/>
      <c r="RCS245" s="277"/>
      <c r="RCT245" s="402"/>
      <c r="RCU245" s="404"/>
      <c r="RCV245" s="49"/>
      <c r="RCW245" s="49"/>
      <c r="RCX245" s="49"/>
      <c r="RCY245" s="99"/>
      <c r="RCZ245" s="98"/>
      <c r="RDA245" s="49"/>
      <c r="RDB245" s="405"/>
      <c r="RDC245" s="405"/>
      <c r="RDD245" s="277"/>
      <c r="RDE245" s="277"/>
      <c r="RDF245" s="277"/>
      <c r="RDG245" s="277"/>
      <c r="RDH245" s="277"/>
      <c r="RDI245" s="277"/>
      <c r="RDJ245" s="277"/>
      <c r="RDK245" s="277"/>
      <c r="RDL245" s="402"/>
      <c r="RDM245" s="404"/>
      <c r="RDN245" s="49"/>
      <c r="RDO245" s="49"/>
      <c r="RDP245" s="49"/>
      <c r="RDQ245" s="99"/>
      <c r="RDR245" s="98"/>
      <c r="RDS245" s="49"/>
      <c r="RDT245" s="405"/>
      <c r="RDU245" s="405"/>
      <c r="RDV245" s="277"/>
      <c r="RDW245" s="277"/>
      <c r="RDX245" s="277"/>
      <c r="RDY245" s="277"/>
      <c r="RDZ245" s="277"/>
      <c r="REA245" s="277"/>
      <c r="REB245" s="277"/>
      <c r="REC245" s="277"/>
      <c r="RED245" s="402"/>
      <c r="REE245" s="404"/>
      <c r="REF245" s="49"/>
      <c r="REG245" s="49"/>
      <c r="REH245" s="49"/>
      <c r="REI245" s="99"/>
      <c r="REJ245" s="98"/>
      <c r="REK245" s="49"/>
      <c r="REL245" s="405"/>
      <c r="REM245" s="405"/>
      <c r="REN245" s="277"/>
      <c r="REO245" s="277"/>
      <c r="REP245" s="277"/>
      <c r="REQ245" s="277"/>
      <c r="RER245" s="277"/>
      <c r="RES245" s="277"/>
      <c r="RET245" s="277"/>
      <c r="REU245" s="277"/>
      <c r="REV245" s="402"/>
      <c r="REW245" s="404"/>
      <c r="REX245" s="49"/>
      <c r="REY245" s="49"/>
      <c r="REZ245" s="49"/>
      <c r="RFA245" s="99"/>
      <c r="RFB245" s="98"/>
      <c r="RFC245" s="49"/>
      <c r="RFD245" s="405"/>
      <c r="RFE245" s="405"/>
      <c r="RFF245" s="277"/>
      <c r="RFG245" s="277"/>
      <c r="RFH245" s="277"/>
      <c r="RFI245" s="277"/>
      <c r="RFJ245" s="277"/>
      <c r="RFK245" s="277"/>
      <c r="RFL245" s="277"/>
      <c r="RFM245" s="277"/>
      <c r="RFN245" s="402"/>
      <c r="RFO245" s="404"/>
      <c r="RFP245" s="49"/>
      <c r="RFQ245" s="49"/>
      <c r="RFR245" s="49"/>
      <c r="RFS245" s="99"/>
      <c r="RFT245" s="98"/>
      <c r="RFU245" s="49"/>
      <c r="RFV245" s="405"/>
      <c r="RFW245" s="405"/>
      <c r="RFX245" s="277"/>
      <c r="RFY245" s="277"/>
      <c r="RFZ245" s="277"/>
      <c r="RGA245" s="277"/>
      <c r="RGB245" s="277"/>
      <c r="RGC245" s="277"/>
      <c r="RGD245" s="277"/>
      <c r="RGE245" s="277"/>
      <c r="RGF245" s="402"/>
      <c r="RGG245" s="404"/>
      <c r="RGH245" s="49"/>
      <c r="RGI245" s="49"/>
      <c r="RGJ245" s="49"/>
      <c r="RGK245" s="99"/>
      <c r="RGL245" s="98"/>
      <c r="RGM245" s="49"/>
      <c r="RGN245" s="405"/>
      <c r="RGO245" s="405"/>
      <c r="RGP245" s="277"/>
      <c r="RGQ245" s="277"/>
      <c r="RGR245" s="277"/>
      <c r="RGS245" s="277"/>
      <c r="RGT245" s="277"/>
      <c r="RGU245" s="277"/>
      <c r="RGV245" s="277"/>
      <c r="RGW245" s="277"/>
      <c r="RGX245" s="402"/>
      <c r="RGY245" s="404"/>
      <c r="RGZ245" s="49"/>
      <c r="RHA245" s="49"/>
      <c r="RHB245" s="49"/>
      <c r="RHC245" s="99"/>
      <c r="RHD245" s="98"/>
      <c r="RHE245" s="49"/>
      <c r="RHF245" s="405"/>
      <c r="RHG245" s="405"/>
      <c r="RHH245" s="277"/>
      <c r="RHI245" s="277"/>
      <c r="RHJ245" s="277"/>
      <c r="RHK245" s="277"/>
      <c r="RHL245" s="277"/>
      <c r="RHM245" s="277"/>
      <c r="RHN245" s="277"/>
      <c r="RHO245" s="277"/>
      <c r="RHP245" s="402"/>
      <c r="RHQ245" s="404"/>
      <c r="RHR245" s="49"/>
      <c r="RHS245" s="49"/>
      <c r="RHT245" s="49"/>
      <c r="RHU245" s="99"/>
      <c r="RHV245" s="98"/>
      <c r="RHW245" s="49"/>
      <c r="RHX245" s="405"/>
      <c r="RHY245" s="405"/>
      <c r="RHZ245" s="277"/>
      <c r="RIA245" s="277"/>
      <c r="RIB245" s="277"/>
      <c r="RIC245" s="277"/>
      <c r="RID245" s="277"/>
      <c r="RIE245" s="277"/>
      <c r="RIF245" s="277"/>
      <c r="RIG245" s="277"/>
      <c r="RIH245" s="402"/>
      <c r="RII245" s="404"/>
      <c r="RIJ245" s="49"/>
      <c r="RIK245" s="49"/>
      <c r="RIL245" s="49"/>
      <c r="RIM245" s="99"/>
      <c r="RIN245" s="98"/>
      <c r="RIO245" s="49"/>
      <c r="RIP245" s="405"/>
      <c r="RIQ245" s="405"/>
      <c r="RIR245" s="277"/>
      <c r="RIS245" s="277"/>
      <c r="RIT245" s="277"/>
      <c r="RIU245" s="277"/>
      <c r="RIV245" s="277"/>
      <c r="RIW245" s="277"/>
      <c r="RIX245" s="277"/>
      <c r="RIY245" s="277"/>
      <c r="RIZ245" s="402"/>
      <c r="RJA245" s="404"/>
      <c r="RJB245" s="49"/>
      <c r="RJC245" s="49"/>
      <c r="RJD245" s="49"/>
      <c r="RJE245" s="99"/>
      <c r="RJF245" s="98"/>
      <c r="RJG245" s="49"/>
      <c r="RJH245" s="405"/>
      <c r="RJI245" s="405"/>
      <c r="RJJ245" s="277"/>
      <c r="RJK245" s="277"/>
      <c r="RJL245" s="277"/>
      <c r="RJM245" s="277"/>
      <c r="RJN245" s="277"/>
      <c r="RJO245" s="277"/>
      <c r="RJP245" s="277"/>
      <c r="RJQ245" s="277"/>
      <c r="RJR245" s="402"/>
      <c r="RJS245" s="404"/>
      <c r="RJT245" s="49"/>
      <c r="RJU245" s="49"/>
      <c r="RJV245" s="49"/>
      <c r="RJW245" s="99"/>
      <c r="RJX245" s="98"/>
      <c r="RJY245" s="49"/>
      <c r="RJZ245" s="405"/>
      <c r="RKA245" s="405"/>
      <c r="RKB245" s="277"/>
      <c r="RKC245" s="277"/>
      <c r="RKD245" s="277"/>
      <c r="RKE245" s="277"/>
      <c r="RKF245" s="277"/>
      <c r="RKG245" s="277"/>
      <c r="RKH245" s="277"/>
      <c r="RKI245" s="277"/>
      <c r="RKJ245" s="402"/>
      <c r="RKK245" s="404"/>
      <c r="RKL245" s="49"/>
      <c r="RKM245" s="49"/>
      <c r="RKN245" s="49"/>
      <c r="RKO245" s="99"/>
      <c r="RKP245" s="98"/>
      <c r="RKQ245" s="49"/>
      <c r="RKR245" s="405"/>
      <c r="RKS245" s="405"/>
      <c r="RKT245" s="277"/>
      <c r="RKU245" s="277"/>
      <c r="RKV245" s="277"/>
      <c r="RKW245" s="277"/>
      <c r="RKX245" s="277"/>
      <c r="RKY245" s="277"/>
      <c r="RKZ245" s="277"/>
      <c r="RLA245" s="277"/>
      <c r="RLB245" s="402"/>
      <c r="RLC245" s="404"/>
      <c r="RLD245" s="49"/>
      <c r="RLE245" s="49"/>
      <c r="RLF245" s="49"/>
      <c r="RLG245" s="99"/>
      <c r="RLH245" s="98"/>
      <c r="RLI245" s="49"/>
      <c r="RLJ245" s="405"/>
      <c r="RLK245" s="405"/>
      <c r="RLL245" s="277"/>
      <c r="RLM245" s="277"/>
      <c r="RLN245" s="277"/>
      <c r="RLO245" s="277"/>
      <c r="RLP245" s="277"/>
      <c r="RLQ245" s="277"/>
      <c r="RLR245" s="277"/>
      <c r="RLS245" s="277"/>
      <c r="RLT245" s="402"/>
      <c r="RLU245" s="404"/>
      <c r="RLV245" s="49"/>
      <c r="RLW245" s="49"/>
      <c r="RLX245" s="49"/>
      <c r="RLY245" s="99"/>
      <c r="RLZ245" s="98"/>
      <c r="RMA245" s="49"/>
      <c r="RMB245" s="405"/>
      <c r="RMC245" s="405"/>
      <c r="RMD245" s="277"/>
      <c r="RME245" s="277"/>
      <c r="RMF245" s="277"/>
      <c r="RMG245" s="277"/>
      <c r="RMH245" s="277"/>
      <c r="RMI245" s="277"/>
      <c r="RMJ245" s="277"/>
      <c r="RMK245" s="277"/>
      <c r="RML245" s="402"/>
      <c r="RMM245" s="404"/>
      <c r="RMN245" s="49"/>
      <c r="RMO245" s="49"/>
      <c r="RMP245" s="49"/>
      <c r="RMQ245" s="99"/>
      <c r="RMR245" s="98"/>
      <c r="RMS245" s="49"/>
      <c r="RMT245" s="405"/>
      <c r="RMU245" s="405"/>
      <c r="RMV245" s="277"/>
      <c r="RMW245" s="277"/>
      <c r="RMX245" s="277"/>
      <c r="RMY245" s="277"/>
      <c r="RMZ245" s="277"/>
      <c r="RNA245" s="277"/>
      <c r="RNB245" s="277"/>
      <c r="RNC245" s="277"/>
      <c r="RND245" s="402"/>
      <c r="RNE245" s="404"/>
      <c r="RNF245" s="49"/>
      <c r="RNG245" s="49"/>
      <c r="RNH245" s="49"/>
      <c r="RNI245" s="99"/>
      <c r="RNJ245" s="98"/>
      <c r="RNK245" s="49"/>
      <c r="RNL245" s="405"/>
      <c r="RNM245" s="405"/>
      <c r="RNN245" s="277"/>
      <c r="RNO245" s="277"/>
      <c r="RNP245" s="277"/>
      <c r="RNQ245" s="277"/>
      <c r="RNR245" s="277"/>
      <c r="RNS245" s="277"/>
      <c r="RNT245" s="277"/>
      <c r="RNU245" s="277"/>
      <c r="RNV245" s="402"/>
      <c r="RNW245" s="404"/>
      <c r="RNX245" s="49"/>
      <c r="RNY245" s="49"/>
      <c r="RNZ245" s="49"/>
      <c r="ROA245" s="99"/>
      <c r="ROB245" s="98"/>
      <c r="ROC245" s="49"/>
      <c r="ROD245" s="405"/>
      <c r="ROE245" s="405"/>
      <c r="ROF245" s="277"/>
      <c r="ROG245" s="277"/>
      <c r="ROH245" s="277"/>
      <c r="ROI245" s="277"/>
      <c r="ROJ245" s="277"/>
      <c r="ROK245" s="277"/>
      <c r="ROL245" s="277"/>
      <c r="ROM245" s="277"/>
      <c r="RON245" s="402"/>
      <c r="ROO245" s="404"/>
      <c r="ROP245" s="49"/>
      <c r="ROQ245" s="49"/>
      <c r="ROR245" s="49"/>
      <c r="ROS245" s="99"/>
      <c r="ROT245" s="98"/>
      <c r="ROU245" s="49"/>
      <c r="ROV245" s="405"/>
      <c r="ROW245" s="405"/>
      <c r="ROX245" s="277"/>
      <c r="ROY245" s="277"/>
      <c r="ROZ245" s="277"/>
      <c r="RPA245" s="277"/>
      <c r="RPB245" s="277"/>
      <c r="RPC245" s="277"/>
      <c r="RPD245" s="277"/>
      <c r="RPE245" s="277"/>
      <c r="RPF245" s="402"/>
      <c r="RPG245" s="404"/>
      <c r="RPH245" s="49"/>
      <c r="RPI245" s="49"/>
      <c r="RPJ245" s="49"/>
      <c r="RPK245" s="99"/>
      <c r="RPL245" s="98"/>
      <c r="RPM245" s="49"/>
      <c r="RPN245" s="405"/>
      <c r="RPO245" s="405"/>
      <c r="RPP245" s="277"/>
      <c r="RPQ245" s="277"/>
      <c r="RPR245" s="277"/>
      <c r="RPS245" s="277"/>
      <c r="RPT245" s="277"/>
      <c r="RPU245" s="277"/>
      <c r="RPV245" s="277"/>
      <c r="RPW245" s="277"/>
      <c r="RPX245" s="402"/>
      <c r="RPY245" s="404"/>
      <c r="RPZ245" s="49"/>
      <c r="RQA245" s="49"/>
      <c r="RQB245" s="49"/>
      <c r="RQC245" s="99"/>
      <c r="RQD245" s="98"/>
      <c r="RQE245" s="49"/>
      <c r="RQF245" s="405"/>
      <c r="RQG245" s="405"/>
      <c r="RQH245" s="277"/>
      <c r="RQI245" s="277"/>
      <c r="RQJ245" s="277"/>
      <c r="RQK245" s="277"/>
      <c r="RQL245" s="277"/>
      <c r="RQM245" s="277"/>
      <c r="RQN245" s="277"/>
      <c r="RQO245" s="277"/>
      <c r="RQP245" s="402"/>
      <c r="RQQ245" s="404"/>
      <c r="RQR245" s="49"/>
      <c r="RQS245" s="49"/>
      <c r="RQT245" s="49"/>
      <c r="RQU245" s="99"/>
      <c r="RQV245" s="98"/>
      <c r="RQW245" s="49"/>
      <c r="RQX245" s="405"/>
      <c r="RQY245" s="405"/>
      <c r="RQZ245" s="277"/>
      <c r="RRA245" s="277"/>
      <c r="RRB245" s="277"/>
      <c r="RRC245" s="277"/>
      <c r="RRD245" s="277"/>
      <c r="RRE245" s="277"/>
      <c r="RRF245" s="277"/>
      <c r="RRG245" s="277"/>
      <c r="RRH245" s="402"/>
      <c r="RRI245" s="404"/>
      <c r="RRJ245" s="49"/>
      <c r="RRK245" s="49"/>
      <c r="RRL245" s="49"/>
      <c r="RRM245" s="99"/>
      <c r="RRN245" s="98"/>
      <c r="RRO245" s="49"/>
      <c r="RRP245" s="405"/>
      <c r="RRQ245" s="405"/>
      <c r="RRR245" s="277"/>
      <c r="RRS245" s="277"/>
      <c r="RRT245" s="277"/>
      <c r="RRU245" s="277"/>
      <c r="RRV245" s="277"/>
      <c r="RRW245" s="277"/>
      <c r="RRX245" s="277"/>
      <c r="RRY245" s="277"/>
      <c r="RRZ245" s="402"/>
      <c r="RSA245" s="404"/>
      <c r="RSB245" s="49"/>
      <c r="RSC245" s="49"/>
      <c r="RSD245" s="49"/>
      <c r="RSE245" s="99"/>
      <c r="RSF245" s="98"/>
      <c r="RSG245" s="49"/>
      <c r="RSH245" s="405"/>
      <c r="RSI245" s="405"/>
      <c r="RSJ245" s="277"/>
      <c r="RSK245" s="277"/>
      <c r="RSL245" s="277"/>
      <c r="RSM245" s="277"/>
      <c r="RSN245" s="277"/>
      <c r="RSO245" s="277"/>
      <c r="RSP245" s="277"/>
      <c r="RSQ245" s="277"/>
      <c r="RSR245" s="402"/>
      <c r="RSS245" s="404"/>
      <c r="RST245" s="49"/>
      <c r="RSU245" s="49"/>
      <c r="RSV245" s="49"/>
      <c r="RSW245" s="99"/>
      <c r="RSX245" s="98"/>
      <c r="RSY245" s="49"/>
      <c r="RSZ245" s="405"/>
      <c r="RTA245" s="405"/>
      <c r="RTB245" s="277"/>
      <c r="RTC245" s="277"/>
      <c r="RTD245" s="277"/>
      <c r="RTE245" s="277"/>
      <c r="RTF245" s="277"/>
      <c r="RTG245" s="277"/>
      <c r="RTH245" s="277"/>
      <c r="RTI245" s="277"/>
      <c r="RTJ245" s="402"/>
      <c r="RTK245" s="404"/>
      <c r="RTL245" s="49"/>
      <c r="RTM245" s="49"/>
      <c r="RTN245" s="49"/>
      <c r="RTO245" s="99"/>
      <c r="RTP245" s="98"/>
      <c r="RTQ245" s="49"/>
      <c r="RTR245" s="405"/>
      <c r="RTS245" s="405"/>
      <c r="RTT245" s="277"/>
      <c r="RTU245" s="277"/>
      <c r="RTV245" s="277"/>
      <c r="RTW245" s="277"/>
      <c r="RTX245" s="277"/>
      <c r="RTY245" s="277"/>
      <c r="RTZ245" s="277"/>
      <c r="RUA245" s="277"/>
      <c r="RUB245" s="402"/>
      <c r="RUC245" s="404"/>
      <c r="RUD245" s="49"/>
      <c r="RUE245" s="49"/>
      <c r="RUF245" s="49"/>
      <c r="RUG245" s="99"/>
      <c r="RUH245" s="98"/>
      <c r="RUI245" s="49"/>
      <c r="RUJ245" s="405"/>
      <c r="RUK245" s="405"/>
      <c r="RUL245" s="277"/>
      <c r="RUM245" s="277"/>
      <c r="RUN245" s="277"/>
      <c r="RUO245" s="277"/>
      <c r="RUP245" s="277"/>
      <c r="RUQ245" s="277"/>
      <c r="RUR245" s="277"/>
      <c r="RUS245" s="277"/>
      <c r="RUT245" s="402"/>
      <c r="RUU245" s="404"/>
      <c r="RUV245" s="49"/>
      <c r="RUW245" s="49"/>
      <c r="RUX245" s="49"/>
      <c r="RUY245" s="99"/>
      <c r="RUZ245" s="98"/>
      <c r="RVA245" s="49"/>
      <c r="RVB245" s="405"/>
      <c r="RVC245" s="405"/>
      <c r="RVD245" s="277"/>
      <c r="RVE245" s="277"/>
      <c r="RVF245" s="277"/>
      <c r="RVG245" s="277"/>
      <c r="RVH245" s="277"/>
      <c r="RVI245" s="277"/>
      <c r="RVJ245" s="277"/>
      <c r="RVK245" s="277"/>
      <c r="RVL245" s="402"/>
      <c r="RVM245" s="404"/>
      <c r="RVN245" s="49"/>
      <c r="RVO245" s="49"/>
      <c r="RVP245" s="49"/>
      <c r="RVQ245" s="99"/>
      <c r="RVR245" s="98"/>
      <c r="RVS245" s="49"/>
      <c r="RVT245" s="405"/>
      <c r="RVU245" s="405"/>
      <c r="RVV245" s="277"/>
      <c r="RVW245" s="277"/>
      <c r="RVX245" s="277"/>
      <c r="RVY245" s="277"/>
      <c r="RVZ245" s="277"/>
      <c r="RWA245" s="277"/>
      <c r="RWB245" s="277"/>
      <c r="RWC245" s="277"/>
      <c r="RWD245" s="402"/>
      <c r="RWE245" s="404"/>
      <c r="RWF245" s="49"/>
      <c r="RWG245" s="49"/>
      <c r="RWH245" s="49"/>
      <c r="RWI245" s="99"/>
      <c r="RWJ245" s="98"/>
      <c r="RWK245" s="49"/>
      <c r="RWL245" s="405"/>
      <c r="RWM245" s="405"/>
      <c r="RWN245" s="277"/>
      <c r="RWO245" s="277"/>
      <c r="RWP245" s="277"/>
      <c r="RWQ245" s="277"/>
      <c r="RWR245" s="277"/>
      <c r="RWS245" s="277"/>
      <c r="RWT245" s="277"/>
      <c r="RWU245" s="277"/>
      <c r="RWV245" s="402"/>
      <c r="RWW245" s="404"/>
      <c r="RWX245" s="49"/>
      <c r="RWY245" s="49"/>
      <c r="RWZ245" s="49"/>
      <c r="RXA245" s="99"/>
      <c r="RXB245" s="98"/>
      <c r="RXC245" s="49"/>
      <c r="RXD245" s="405"/>
      <c r="RXE245" s="405"/>
      <c r="RXF245" s="277"/>
      <c r="RXG245" s="277"/>
      <c r="RXH245" s="277"/>
      <c r="RXI245" s="277"/>
      <c r="RXJ245" s="277"/>
      <c r="RXK245" s="277"/>
      <c r="RXL245" s="277"/>
      <c r="RXM245" s="277"/>
      <c r="RXN245" s="402"/>
      <c r="RXO245" s="404"/>
      <c r="RXP245" s="49"/>
      <c r="RXQ245" s="49"/>
      <c r="RXR245" s="49"/>
      <c r="RXS245" s="99"/>
      <c r="RXT245" s="98"/>
      <c r="RXU245" s="49"/>
      <c r="RXV245" s="405"/>
      <c r="RXW245" s="405"/>
      <c r="RXX245" s="277"/>
      <c r="RXY245" s="277"/>
      <c r="RXZ245" s="277"/>
      <c r="RYA245" s="277"/>
      <c r="RYB245" s="277"/>
      <c r="RYC245" s="277"/>
      <c r="RYD245" s="277"/>
      <c r="RYE245" s="277"/>
      <c r="RYF245" s="402"/>
      <c r="RYG245" s="404"/>
      <c r="RYH245" s="49"/>
      <c r="RYI245" s="49"/>
      <c r="RYJ245" s="49"/>
      <c r="RYK245" s="99"/>
      <c r="RYL245" s="98"/>
      <c r="RYM245" s="49"/>
      <c r="RYN245" s="405"/>
      <c r="RYO245" s="405"/>
      <c r="RYP245" s="277"/>
      <c r="RYQ245" s="277"/>
      <c r="RYR245" s="277"/>
      <c r="RYS245" s="277"/>
      <c r="RYT245" s="277"/>
      <c r="RYU245" s="277"/>
      <c r="RYV245" s="277"/>
      <c r="RYW245" s="277"/>
      <c r="RYX245" s="402"/>
      <c r="RYY245" s="404"/>
      <c r="RYZ245" s="49"/>
      <c r="RZA245" s="49"/>
      <c r="RZB245" s="49"/>
      <c r="RZC245" s="99"/>
      <c r="RZD245" s="98"/>
      <c r="RZE245" s="49"/>
      <c r="RZF245" s="405"/>
      <c r="RZG245" s="405"/>
      <c r="RZH245" s="277"/>
      <c r="RZI245" s="277"/>
      <c r="RZJ245" s="277"/>
      <c r="RZK245" s="277"/>
      <c r="RZL245" s="277"/>
      <c r="RZM245" s="277"/>
      <c r="RZN245" s="277"/>
      <c r="RZO245" s="277"/>
      <c r="RZP245" s="402"/>
      <c r="RZQ245" s="404"/>
      <c r="RZR245" s="49"/>
      <c r="RZS245" s="49"/>
      <c r="RZT245" s="49"/>
      <c r="RZU245" s="99"/>
      <c r="RZV245" s="98"/>
      <c r="RZW245" s="49"/>
      <c r="RZX245" s="405"/>
      <c r="RZY245" s="405"/>
      <c r="RZZ245" s="277"/>
      <c r="SAA245" s="277"/>
      <c r="SAB245" s="277"/>
      <c r="SAC245" s="277"/>
      <c r="SAD245" s="277"/>
      <c r="SAE245" s="277"/>
      <c r="SAF245" s="277"/>
      <c r="SAG245" s="277"/>
      <c r="SAH245" s="402"/>
      <c r="SAI245" s="404"/>
      <c r="SAJ245" s="49"/>
      <c r="SAK245" s="49"/>
      <c r="SAL245" s="49"/>
      <c r="SAM245" s="99"/>
      <c r="SAN245" s="98"/>
      <c r="SAO245" s="49"/>
      <c r="SAP245" s="405"/>
      <c r="SAQ245" s="405"/>
      <c r="SAR245" s="277"/>
      <c r="SAS245" s="277"/>
      <c r="SAT245" s="277"/>
      <c r="SAU245" s="277"/>
      <c r="SAV245" s="277"/>
      <c r="SAW245" s="277"/>
      <c r="SAX245" s="277"/>
      <c r="SAY245" s="277"/>
      <c r="SAZ245" s="402"/>
      <c r="SBA245" s="404"/>
      <c r="SBB245" s="49"/>
      <c r="SBC245" s="49"/>
      <c r="SBD245" s="49"/>
      <c r="SBE245" s="99"/>
      <c r="SBF245" s="98"/>
      <c r="SBG245" s="49"/>
      <c r="SBH245" s="405"/>
      <c r="SBI245" s="405"/>
      <c r="SBJ245" s="277"/>
      <c r="SBK245" s="277"/>
      <c r="SBL245" s="277"/>
      <c r="SBM245" s="277"/>
      <c r="SBN245" s="277"/>
      <c r="SBO245" s="277"/>
      <c r="SBP245" s="277"/>
      <c r="SBQ245" s="277"/>
      <c r="SBR245" s="402"/>
      <c r="SBS245" s="404"/>
      <c r="SBT245" s="49"/>
      <c r="SBU245" s="49"/>
      <c r="SBV245" s="49"/>
      <c r="SBW245" s="99"/>
      <c r="SBX245" s="98"/>
      <c r="SBY245" s="49"/>
      <c r="SBZ245" s="405"/>
      <c r="SCA245" s="405"/>
      <c r="SCB245" s="277"/>
      <c r="SCC245" s="277"/>
      <c r="SCD245" s="277"/>
      <c r="SCE245" s="277"/>
      <c r="SCF245" s="277"/>
      <c r="SCG245" s="277"/>
      <c r="SCH245" s="277"/>
      <c r="SCI245" s="277"/>
      <c r="SCJ245" s="402"/>
      <c r="SCK245" s="404"/>
      <c r="SCL245" s="49"/>
      <c r="SCM245" s="49"/>
      <c r="SCN245" s="49"/>
      <c r="SCO245" s="99"/>
      <c r="SCP245" s="98"/>
      <c r="SCQ245" s="49"/>
      <c r="SCR245" s="405"/>
      <c r="SCS245" s="405"/>
      <c r="SCT245" s="277"/>
      <c r="SCU245" s="277"/>
      <c r="SCV245" s="277"/>
      <c r="SCW245" s="277"/>
      <c r="SCX245" s="277"/>
      <c r="SCY245" s="277"/>
      <c r="SCZ245" s="277"/>
      <c r="SDA245" s="277"/>
      <c r="SDB245" s="402"/>
      <c r="SDC245" s="404"/>
      <c r="SDD245" s="49"/>
      <c r="SDE245" s="49"/>
      <c r="SDF245" s="49"/>
      <c r="SDG245" s="99"/>
      <c r="SDH245" s="98"/>
      <c r="SDI245" s="49"/>
      <c r="SDJ245" s="405"/>
      <c r="SDK245" s="405"/>
      <c r="SDL245" s="277"/>
      <c r="SDM245" s="277"/>
      <c r="SDN245" s="277"/>
      <c r="SDO245" s="277"/>
      <c r="SDP245" s="277"/>
      <c r="SDQ245" s="277"/>
      <c r="SDR245" s="277"/>
      <c r="SDS245" s="277"/>
      <c r="SDT245" s="402"/>
      <c r="SDU245" s="404"/>
      <c r="SDV245" s="49"/>
      <c r="SDW245" s="49"/>
      <c r="SDX245" s="49"/>
      <c r="SDY245" s="99"/>
      <c r="SDZ245" s="98"/>
      <c r="SEA245" s="49"/>
      <c r="SEB245" s="405"/>
      <c r="SEC245" s="405"/>
      <c r="SED245" s="277"/>
      <c r="SEE245" s="277"/>
      <c r="SEF245" s="277"/>
      <c r="SEG245" s="277"/>
      <c r="SEH245" s="277"/>
      <c r="SEI245" s="277"/>
      <c r="SEJ245" s="277"/>
      <c r="SEK245" s="277"/>
      <c r="SEL245" s="402"/>
      <c r="SEM245" s="404"/>
      <c r="SEN245" s="49"/>
      <c r="SEO245" s="49"/>
      <c r="SEP245" s="49"/>
      <c r="SEQ245" s="99"/>
      <c r="SER245" s="98"/>
      <c r="SES245" s="49"/>
      <c r="SET245" s="405"/>
      <c r="SEU245" s="405"/>
      <c r="SEV245" s="277"/>
      <c r="SEW245" s="277"/>
      <c r="SEX245" s="277"/>
      <c r="SEY245" s="277"/>
      <c r="SEZ245" s="277"/>
      <c r="SFA245" s="277"/>
      <c r="SFB245" s="277"/>
      <c r="SFC245" s="277"/>
      <c r="SFD245" s="402"/>
      <c r="SFE245" s="404"/>
      <c r="SFF245" s="49"/>
      <c r="SFG245" s="49"/>
      <c r="SFH245" s="49"/>
      <c r="SFI245" s="99"/>
      <c r="SFJ245" s="98"/>
      <c r="SFK245" s="49"/>
      <c r="SFL245" s="405"/>
      <c r="SFM245" s="405"/>
      <c r="SFN245" s="277"/>
      <c r="SFO245" s="277"/>
      <c r="SFP245" s="277"/>
      <c r="SFQ245" s="277"/>
      <c r="SFR245" s="277"/>
      <c r="SFS245" s="277"/>
      <c r="SFT245" s="277"/>
      <c r="SFU245" s="277"/>
      <c r="SFV245" s="402"/>
      <c r="SFW245" s="404"/>
      <c r="SFX245" s="49"/>
      <c r="SFY245" s="49"/>
      <c r="SFZ245" s="49"/>
      <c r="SGA245" s="99"/>
      <c r="SGB245" s="98"/>
      <c r="SGC245" s="49"/>
      <c r="SGD245" s="405"/>
      <c r="SGE245" s="405"/>
      <c r="SGF245" s="277"/>
      <c r="SGG245" s="277"/>
      <c r="SGH245" s="277"/>
      <c r="SGI245" s="277"/>
      <c r="SGJ245" s="277"/>
      <c r="SGK245" s="277"/>
      <c r="SGL245" s="277"/>
      <c r="SGM245" s="277"/>
      <c r="SGN245" s="402"/>
      <c r="SGO245" s="404"/>
      <c r="SGP245" s="49"/>
      <c r="SGQ245" s="49"/>
      <c r="SGR245" s="49"/>
      <c r="SGS245" s="99"/>
      <c r="SGT245" s="98"/>
      <c r="SGU245" s="49"/>
      <c r="SGV245" s="405"/>
      <c r="SGW245" s="405"/>
      <c r="SGX245" s="277"/>
      <c r="SGY245" s="277"/>
      <c r="SGZ245" s="277"/>
      <c r="SHA245" s="277"/>
      <c r="SHB245" s="277"/>
      <c r="SHC245" s="277"/>
      <c r="SHD245" s="277"/>
      <c r="SHE245" s="277"/>
      <c r="SHF245" s="402"/>
      <c r="SHG245" s="404"/>
      <c r="SHH245" s="49"/>
      <c r="SHI245" s="49"/>
      <c r="SHJ245" s="49"/>
      <c r="SHK245" s="99"/>
      <c r="SHL245" s="98"/>
      <c r="SHM245" s="49"/>
      <c r="SHN245" s="405"/>
      <c r="SHO245" s="405"/>
      <c r="SHP245" s="277"/>
      <c r="SHQ245" s="277"/>
      <c r="SHR245" s="277"/>
      <c r="SHS245" s="277"/>
      <c r="SHT245" s="277"/>
      <c r="SHU245" s="277"/>
      <c r="SHV245" s="277"/>
      <c r="SHW245" s="277"/>
      <c r="SHX245" s="402"/>
      <c r="SHY245" s="404"/>
      <c r="SHZ245" s="49"/>
      <c r="SIA245" s="49"/>
      <c r="SIB245" s="49"/>
      <c r="SIC245" s="99"/>
      <c r="SID245" s="98"/>
      <c r="SIE245" s="49"/>
      <c r="SIF245" s="405"/>
      <c r="SIG245" s="405"/>
      <c r="SIH245" s="277"/>
      <c r="SII245" s="277"/>
      <c r="SIJ245" s="277"/>
      <c r="SIK245" s="277"/>
      <c r="SIL245" s="277"/>
      <c r="SIM245" s="277"/>
      <c r="SIN245" s="277"/>
      <c r="SIO245" s="277"/>
      <c r="SIP245" s="402"/>
      <c r="SIQ245" s="404"/>
      <c r="SIR245" s="49"/>
      <c r="SIS245" s="49"/>
      <c r="SIT245" s="49"/>
      <c r="SIU245" s="99"/>
      <c r="SIV245" s="98"/>
      <c r="SIW245" s="49"/>
      <c r="SIX245" s="405"/>
      <c r="SIY245" s="405"/>
      <c r="SIZ245" s="277"/>
      <c r="SJA245" s="277"/>
      <c r="SJB245" s="277"/>
      <c r="SJC245" s="277"/>
      <c r="SJD245" s="277"/>
      <c r="SJE245" s="277"/>
      <c r="SJF245" s="277"/>
      <c r="SJG245" s="277"/>
      <c r="SJH245" s="402"/>
      <c r="SJI245" s="404"/>
      <c r="SJJ245" s="49"/>
      <c r="SJK245" s="49"/>
      <c r="SJL245" s="49"/>
      <c r="SJM245" s="99"/>
      <c r="SJN245" s="98"/>
      <c r="SJO245" s="49"/>
      <c r="SJP245" s="405"/>
      <c r="SJQ245" s="405"/>
      <c r="SJR245" s="277"/>
      <c r="SJS245" s="277"/>
      <c r="SJT245" s="277"/>
      <c r="SJU245" s="277"/>
      <c r="SJV245" s="277"/>
      <c r="SJW245" s="277"/>
      <c r="SJX245" s="277"/>
      <c r="SJY245" s="277"/>
      <c r="SJZ245" s="402"/>
      <c r="SKA245" s="404"/>
      <c r="SKB245" s="49"/>
      <c r="SKC245" s="49"/>
      <c r="SKD245" s="49"/>
      <c r="SKE245" s="99"/>
      <c r="SKF245" s="98"/>
      <c r="SKG245" s="49"/>
      <c r="SKH245" s="405"/>
      <c r="SKI245" s="405"/>
      <c r="SKJ245" s="277"/>
      <c r="SKK245" s="277"/>
      <c r="SKL245" s="277"/>
      <c r="SKM245" s="277"/>
      <c r="SKN245" s="277"/>
      <c r="SKO245" s="277"/>
      <c r="SKP245" s="277"/>
      <c r="SKQ245" s="277"/>
      <c r="SKR245" s="402"/>
      <c r="SKS245" s="404"/>
      <c r="SKT245" s="49"/>
      <c r="SKU245" s="49"/>
      <c r="SKV245" s="49"/>
      <c r="SKW245" s="99"/>
      <c r="SKX245" s="98"/>
      <c r="SKY245" s="49"/>
      <c r="SKZ245" s="405"/>
      <c r="SLA245" s="405"/>
      <c r="SLB245" s="277"/>
      <c r="SLC245" s="277"/>
      <c r="SLD245" s="277"/>
      <c r="SLE245" s="277"/>
      <c r="SLF245" s="277"/>
      <c r="SLG245" s="277"/>
      <c r="SLH245" s="277"/>
      <c r="SLI245" s="277"/>
      <c r="SLJ245" s="402"/>
      <c r="SLK245" s="404"/>
      <c r="SLL245" s="49"/>
      <c r="SLM245" s="49"/>
      <c r="SLN245" s="49"/>
      <c r="SLO245" s="99"/>
      <c r="SLP245" s="98"/>
      <c r="SLQ245" s="49"/>
      <c r="SLR245" s="405"/>
      <c r="SLS245" s="405"/>
      <c r="SLT245" s="277"/>
      <c r="SLU245" s="277"/>
      <c r="SLV245" s="277"/>
      <c r="SLW245" s="277"/>
      <c r="SLX245" s="277"/>
      <c r="SLY245" s="277"/>
      <c r="SLZ245" s="277"/>
      <c r="SMA245" s="277"/>
      <c r="SMB245" s="402"/>
      <c r="SMC245" s="404"/>
      <c r="SMD245" s="49"/>
      <c r="SME245" s="49"/>
      <c r="SMF245" s="49"/>
      <c r="SMG245" s="99"/>
      <c r="SMH245" s="98"/>
      <c r="SMI245" s="49"/>
      <c r="SMJ245" s="405"/>
      <c r="SMK245" s="405"/>
      <c r="SML245" s="277"/>
      <c r="SMM245" s="277"/>
      <c r="SMN245" s="277"/>
      <c r="SMO245" s="277"/>
      <c r="SMP245" s="277"/>
      <c r="SMQ245" s="277"/>
      <c r="SMR245" s="277"/>
      <c r="SMS245" s="277"/>
      <c r="SMT245" s="402"/>
      <c r="SMU245" s="404"/>
      <c r="SMV245" s="49"/>
      <c r="SMW245" s="49"/>
      <c r="SMX245" s="49"/>
      <c r="SMY245" s="99"/>
      <c r="SMZ245" s="98"/>
      <c r="SNA245" s="49"/>
      <c r="SNB245" s="405"/>
      <c r="SNC245" s="405"/>
      <c r="SND245" s="277"/>
      <c r="SNE245" s="277"/>
      <c r="SNF245" s="277"/>
      <c r="SNG245" s="277"/>
      <c r="SNH245" s="277"/>
      <c r="SNI245" s="277"/>
      <c r="SNJ245" s="277"/>
      <c r="SNK245" s="277"/>
      <c r="SNL245" s="402"/>
      <c r="SNM245" s="404"/>
      <c r="SNN245" s="49"/>
      <c r="SNO245" s="49"/>
      <c r="SNP245" s="49"/>
      <c r="SNQ245" s="99"/>
      <c r="SNR245" s="98"/>
      <c r="SNS245" s="49"/>
      <c r="SNT245" s="405"/>
      <c r="SNU245" s="405"/>
      <c r="SNV245" s="277"/>
      <c r="SNW245" s="277"/>
      <c r="SNX245" s="277"/>
      <c r="SNY245" s="277"/>
      <c r="SNZ245" s="277"/>
      <c r="SOA245" s="277"/>
      <c r="SOB245" s="277"/>
      <c r="SOC245" s="277"/>
      <c r="SOD245" s="402"/>
      <c r="SOE245" s="404"/>
      <c r="SOF245" s="49"/>
      <c r="SOG245" s="49"/>
      <c r="SOH245" s="49"/>
      <c r="SOI245" s="99"/>
      <c r="SOJ245" s="98"/>
      <c r="SOK245" s="49"/>
      <c r="SOL245" s="405"/>
      <c r="SOM245" s="405"/>
      <c r="SON245" s="277"/>
      <c r="SOO245" s="277"/>
      <c r="SOP245" s="277"/>
      <c r="SOQ245" s="277"/>
      <c r="SOR245" s="277"/>
      <c r="SOS245" s="277"/>
      <c r="SOT245" s="277"/>
      <c r="SOU245" s="277"/>
      <c r="SOV245" s="402"/>
      <c r="SOW245" s="404"/>
      <c r="SOX245" s="49"/>
      <c r="SOY245" s="49"/>
      <c r="SOZ245" s="49"/>
      <c r="SPA245" s="99"/>
      <c r="SPB245" s="98"/>
      <c r="SPC245" s="49"/>
      <c r="SPD245" s="405"/>
      <c r="SPE245" s="405"/>
      <c r="SPF245" s="277"/>
      <c r="SPG245" s="277"/>
      <c r="SPH245" s="277"/>
      <c r="SPI245" s="277"/>
      <c r="SPJ245" s="277"/>
      <c r="SPK245" s="277"/>
      <c r="SPL245" s="277"/>
      <c r="SPM245" s="277"/>
      <c r="SPN245" s="402"/>
      <c r="SPO245" s="404"/>
      <c r="SPP245" s="49"/>
      <c r="SPQ245" s="49"/>
      <c r="SPR245" s="49"/>
      <c r="SPS245" s="99"/>
      <c r="SPT245" s="98"/>
      <c r="SPU245" s="49"/>
      <c r="SPV245" s="405"/>
      <c r="SPW245" s="405"/>
      <c r="SPX245" s="277"/>
      <c r="SPY245" s="277"/>
      <c r="SPZ245" s="277"/>
      <c r="SQA245" s="277"/>
      <c r="SQB245" s="277"/>
      <c r="SQC245" s="277"/>
      <c r="SQD245" s="277"/>
      <c r="SQE245" s="277"/>
      <c r="SQF245" s="402"/>
      <c r="SQG245" s="404"/>
      <c r="SQH245" s="49"/>
      <c r="SQI245" s="49"/>
      <c r="SQJ245" s="49"/>
      <c r="SQK245" s="99"/>
      <c r="SQL245" s="98"/>
      <c r="SQM245" s="49"/>
      <c r="SQN245" s="405"/>
      <c r="SQO245" s="405"/>
      <c r="SQP245" s="277"/>
      <c r="SQQ245" s="277"/>
      <c r="SQR245" s="277"/>
      <c r="SQS245" s="277"/>
      <c r="SQT245" s="277"/>
      <c r="SQU245" s="277"/>
      <c r="SQV245" s="277"/>
      <c r="SQW245" s="277"/>
      <c r="SQX245" s="402"/>
      <c r="SQY245" s="404"/>
      <c r="SQZ245" s="49"/>
      <c r="SRA245" s="49"/>
      <c r="SRB245" s="49"/>
      <c r="SRC245" s="99"/>
      <c r="SRD245" s="98"/>
      <c r="SRE245" s="49"/>
      <c r="SRF245" s="405"/>
      <c r="SRG245" s="405"/>
      <c r="SRH245" s="277"/>
      <c r="SRI245" s="277"/>
      <c r="SRJ245" s="277"/>
      <c r="SRK245" s="277"/>
      <c r="SRL245" s="277"/>
      <c r="SRM245" s="277"/>
      <c r="SRN245" s="277"/>
      <c r="SRO245" s="277"/>
      <c r="SRP245" s="402"/>
      <c r="SRQ245" s="404"/>
      <c r="SRR245" s="49"/>
      <c r="SRS245" s="49"/>
      <c r="SRT245" s="49"/>
      <c r="SRU245" s="99"/>
      <c r="SRV245" s="98"/>
      <c r="SRW245" s="49"/>
      <c r="SRX245" s="405"/>
      <c r="SRY245" s="405"/>
      <c r="SRZ245" s="277"/>
      <c r="SSA245" s="277"/>
      <c r="SSB245" s="277"/>
      <c r="SSC245" s="277"/>
      <c r="SSD245" s="277"/>
      <c r="SSE245" s="277"/>
      <c r="SSF245" s="277"/>
      <c r="SSG245" s="277"/>
      <c r="SSH245" s="402"/>
      <c r="SSI245" s="404"/>
      <c r="SSJ245" s="49"/>
      <c r="SSK245" s="49"/>
      <c r="SSL245" s="49"/>
      <c r="SSM245" s="99"/>
      <c r="SSN245" s="98"/>
      <c r="SSO245" s="49"/>
      <c r="SSP245" s="405"/>
      <c r="SSQ245" s="405"/>
      <c r="SSR245" s="277"/>
      <c r="SSS245" s="277"/>
      <c r="SST245" s="277"/>
      <c r="SSU245" s="277"/>
      <c r="SSV245" s="277"/>
      <c r="SSW245" s="277"/>
      <c r="SSX245" s="277"/>
      <c r="SSY245" s="277"/>
      <c r="SSZ245" s="402"/>
      <c r="STA245" s="404"/>
      <c r="STB245" s="49"/>
      <c r="STC245" s="49"/>
      <c r="STD245" s="49"/>
      <c r="STE245" s="99"/>
      <c r="STF245" s="98"/>
      <c r="STG245" s="49"/>
      <c r="STH245" s="405"/>
      <c r="STI245" s="405"/>
      <c r="STJ245" s="277"/>
      <c r="STK245" s="277"/>
      <c r="STL245" s="277"/>
      <c r="STM245" s="277"/>
      <c r="STN245" s="277"/>
      <c r="STO245" s="277"/>
      <c r="STP245" s="277"/>
      <c r="STQ245" s="277"/>
      <c r="STR245" s="402"/>
      <c r="STS245" s="404"/>
      <c r="STT245" s="49"/>
      <c r="STU245" s="49"/>
      <c r="STV245" s="49"/>
      <c r="STW245" s="99"/>
      <c r="STX245" s="98"/>
      <c r="STY245" s="49"/>
      <c r="STZ245" s="405"/>
      <c r="SUA245" s="405"/>
      <c r="SUB245" s="277"/>
      <c r="SUC245" s="277"/>
      <c r="SUD245" s="277"/>
      <c r="SUE245" s="277"/>
      <c r="SUF245" s="277"/>
      <c r="SUG245" s="277"/>
      <c r="SUH245" s="277"/>
      <c r="SUI245" s="277"/>
      <c r="SUJ245" s="402"/>
      <c r="SUK245" s="404"/>
      <c r="SUL245" s="49"/>
      <c r="SUM245" s="49"/>
      <c r="SUN245" s="49"/>
      <c r="SUO245" s="99"/>
      <c r="SUP245" s="98"/>
      <c r="SUQ245" s="49"/>
      <c r="SUR245" s="405"/>
      <c r="SUS245" s="405"/>
      <c r="SUT245" s="277"/>
      <c r="SUU245" s="277"/>
      <c r="SUV245" s="277"/>
      <c r="SUW245" s="277"/>
      <c r="SUX245" s="277"/>
      <c r="SUY245" s="277"/>
      <c r="SUZ245" s="277"/>
      <c r="SVA245" s="277"/>
      <c r="SVB245" s="402"/>
      <c r="SVC245" s="404"/>
      <c r="SVD245" s="49"/>
      <c r="SVE245" s="49"/>
      <c r="SVF245" s="49"/>
      <c r="SVG245" s="99"/>
      <c r="SVH245" s="98"/>
      <c r="SVI245" s="49"/>
      <c r="SVJ245" s="405"/>
      <c r="SVK245" s="405"/>
      <c r="SVL245" s="277"/>
      <c r="SVM245" s="277"/>
      <c r="SVN245" s="277"/>
      <c r="SVO245" s="277"/>
      <c r="SVP245" s="277"/>
      <c r="SVQ245" s="277"/>
      <c r="SVR245" s="277"/>
      <c r="SVS245" s="277"/>
      <c r="SVT245" s="402"/>
      <c r="SVU245" s="404"/>
      <c r="SVV245" s="49"/>
      <c r="SVW245" s="49"/>
      <c r="SVX245" s="49"/>
      <c r="SVY245" s="99"/>
      <c r="SVZ245" s="98"/>
      <c r="SWA245" s="49"/>
      <c r="SWB245" s="405"/>
      <c r="SWC245" s="405"/>
      <c r="SWD245" s="277"/>
      <c r="SWE245" s="277"/>
      <c r="SWF245" s="277"/>
      <c r="SWG245" s="277"/>
      <c r="SWH245" s="277"/>
      <c r="SWI245" s="277"/>
      <c r="SWJ245" s="277"/>
      <c r="SWK245" s="277"/>
      <c r="SWL245" s="402"/>
      <c r="SWM245" s="404"/>
      <c r="SWN245" s="49"/>
      <c r="SWO245" s="49"/>
      <c r="SWP245" s="49"/>
      <c r="SWQ245" s="99"/>
      <c r="SWR245" s="98"/>
      <c r="SWS245" s="49"/>
      <c r="SWT245" s="405"/>
      <c r="SWU245" s="405"/>
      <c r="SWV245" s="277"/>
      <c r="SWW245" s="277"/>
      <c r="SWX245" s="277"/>
      <c r="SWY245" s="277"/>
      <c r="SWZ245" s="277"/>
      <c r="SXA245" s="277"/>
      <c r="SXB245" s="277"/>
      <c r="SXC245" s="277"/>
      <c r="SXD245" s="402"/>
      <c r="SXE245" s="404"/>
      <c r="SXF245" s="49"/>
      <c r="SXG245" s="49"/>
      <c r="SXH245" s="49"/>
      <c r="SXI245" s="99"/>
      <c r="SXJ245" s="98"/>
      <c r="SXK245" s="49"/>
      <c r="SXL245" s="405"/>
      <c r="SXM245" s="405"/>
      <c r="SXN245" s="277"/>
      <c r="SXO245" s="277"/>
      <c r="SXP245" s="277"/>
      <c r="SXQ245" s="277"/>
      <c r="SXR245" s="277"/>
      <c r="SXS245" s="277"/>
      <c r="SXT245" s="277"/>
      <c r="SXU245" s="277"/>
      <c r="SXV245" s="402"/>
      <c r="SXW245" s="404"/>
      <c r="SXX245" s="49"/>
      <c r="SXY245" s="49"/>
      <c r="SXZ245" s="49"/>
      <c r="SYA245" s="99"/>
      <c r="SYB245" s="98"/>
      <c r="SYC245" s="49"/>
      <c r="SYD245" s="405"/>
      <c r="SYE245" s="405"/>
      <c r="SYF245" s="277"/>
      <c r="SYG245" s="277"/>
      <c r="SYH245" s="277"/>
      <c r="SYI245" s="277"/>
      <c r="SYJ245" s="277"/>
      <c r="SYK245" s="277"/>
      <c r="SYL245" s="277"/>
      <c r="SYM245" s="277"/>
      <c r="SYN245" s="402"/>
      <c r="SYO245" s="404"/>
      <c r="SYP245" s="49"/>
      <c r="SYQ245" s="49"/>
      <c r="SYR245" s="49"/>
      <c r="SYS245" s="99"/>
      <c r="SYT245" s="98"/>
      <c r="SYU245" s="49"/>
      <c r="SYV245" s="405"/>
      <c r="SYW245" s="405"/>
      <c r="SYX245" s="277"/>
      <c r="SYY245" s="277"/>
      <c r="SYZ245" s="277"/>
      <c r="SZA245" s="277"/>
      <c r="SZB245" s="277"/>
      <c r="SZC245" s="277"/>
      <c r="SZD245" s="277"/>
      <c r="SZE245" s="277"/>
      <c r="SZF245" s="402"/>
      <c r="SZG245" s="404"/>
      <c r="SZH245" s="49"/>
      <c r="SZI245" s="49"/>
      <c r="SZJ245" s="49"/>
      <c r="SZK245" s="99"/>
      <c r="SZL245" s="98"/>
      <c r="SZM245" s="49"/>
      <c r="SZN245" s="405"/>
      <c r="SZO245" s="405"/>
      <c r="SZP245" s="277"/>
      <c r="SZQ245" s="277"/>
      <c r="SZR245" s="277"/>
      <c r="SZS245" s="277"/>
      <c r="SZT245" s="277"/>
      <c r="SZU245" s="277"/>
      <c r="SZV245" s="277"/>
      <c r="SZW245" s="277"/>
      <c r="SZX245" s="402"/>
      <c r="SZY245" s="404"/>
      <c r="SZZ245" s="49"/>
      <c r="TAA245" s="49"/>
      <c r="TAB245" s="49"/>
      <c r="TAC245" s="99"/>
      <c r="TAD245" s="98"/>
      <c r="TAE245" s="49"/>
      <c r="TAF245" s="405"/>
      <c r="TAG245" s="405"/>
      <c r="TAH245" s="277"/>
      <c r="TAI245" s="277"/>
      <c r="TAJ245" s="277"/>
      <c r="TAK245" s="277"/>
      <c r="TAL245" s="277"/>
      <c r="TAM245" s="277"/>
      <c r="TAN245" s="277"/>
      <c r="TAO245" s="277"/>
      <c r="TAP245" s="402"/>
      <c r="TAQ245" s="404"/>
      <c r="TAR245" s="49"/>
      <c r="TAS245" s="49"/>
      <c r="TAT245" s="49"/>
      <c r="TAU245" s="99"/>
      <c r="TAV245" s="98"/>
      <c r="TAW245" s="49"/>
      <c r="TAX245" s="405"/>
      <c r="TAY245" s="405"/>
      <c r="TAZ245" s="277"/>
      <c r="TBA245" s="277"/>
      <c r="TBB245" s="277"/>
      <c r="TBC245" s="277"/>
      <c r="TBD245" s="277"/>
      <c r="TBE245" s="277"/>
      <c r="TBF245" s="277"/>
      <c r="TBG245" s="277"/>
      <c r="TBH245" s="402"/>
      <c r="TBI245" s="404"/>
      <c r="TBJ245" s="49"/>
      <c r="TBK245" s="49"/>
      <c r="TBL245" s="49"/>
      <c r="TBM245" s="99"/>
      <c r="TBN245" s="98"/>
      <c r="TBO245" s="49"/>
      <c r="TBP245" s="405"/>
      <c r="TBQ245" s="405"/>
      <c r="TBR245" s="277"/>
      <c r="TBS245" s="277"/>
      <c r="TBT245" s="277"/>
      <c r="TBU245" s="277"/>
      <c r="TBV245" s="277"/>
      <c r="TBW245" s="277"/>
      <c r="TBX245" s="277"/>
      <c r="TBY245" s="277"/>
      <c r="TBZ245" s="402"/>
      <c r="TCA245" s="404"/>
      <c r="TCB245" s="49"/>
      <c r="TCC245" s="49"/>
      <c r="TCD245" s="49"/>
      <c r="TCE245" s="99"/>
      <c r="TCF245" s="98"/>
      <c r="TCG245" s="49"/>
      <c r="TCH245" s="405"/>
      <c r="TCI245" s="405"/>
      <c r="TCJ245" s="277"/>
      <c r="TCK245" s="277"/>
      <c r="TCL245" s="277"/>
      <c r="TCM245" s="277"/>
      <c r="TCN245" s="277"/>
      <c r="TCO245" s="277"/>
      <c r="TCP245" s="277"/>
      <c r="TCQ245" s="277"/>
      <c r="TCR245" s="402"/>
      <c r="TCS245" s="404"/>
      <c r="TCT245" s="49"/>
      <c r="TCU245" s="49"/>
      <c r="TCV245" s="49"/>
      <c r="TCW245" s="99"/>
      <c r="TCX245" s="98"/>
      <c r="TCY245" s="49"/>
      <c r="TCZ245" s="405"/>
      <c r="TDA245" s="405"/>
      <c r="TDB245" s="277"/>
      <c r="TDC245" s="277"/>
      <c r="TDD245" s="277"/>
      <c r="TDE245" s="277"/>
      <c r="TDF245" s="277"/>
      <c r="TDG245" s="277"/>
      <c r="TDH245" s="277"/>
      <c r="TDI245" s="277"/>
      <c r="TDJ245" s="402"/>
      <c r="TDK245" s="404"/>
      <c r="TDL245" s="49"/>
      <c r="TDM245" s="49"/>
      <c r="TDN245" s="49"/>
      <c r="TDO245" s="99"/>
      <c r="TDP245" s="98"/>
      <c r="TDQ245" s="49"/>
      <c r="TDR245" s="405"/>
      <c r="TDS245" s="405"/>
      <c r="TDT245" s="277"/>
      <c r="TDU245" s="277"/>
      <c r="TDV245" s="277"/>
      <c r="TDW245" s="277"/>
      <c r="TDX245" s="277"/>
      <c r="TDY245" s="277"/>
      <c r="TDZ245" s="277"/>
      <c r="TEA245" s="277"/>
      <c r="TEB245" s="402"/>
      <c r="TEC245" s="404"/>
      <c r="TED245" s="49"/>
      <c r="TEE245" s="49"/>
      <c r="TEF245" s="49"/>
      <c r="TEG245" s="99"/>
      <c r="TEH245" s="98"/>
      <c r="TEI245" s="49"/>
      <c r="TEJ245" s="405"/>
      <c r="TEK245" s="405"/>
      <c r="TEL245" s="277"/>
      <c r="TEM245" s="277"/>
      <c r="TEN245" s="277"/>
      <c r="TEO245" s="277"/>
      <c r="TEP245" s="277"/>
      <c r="TEQ245" s="277"/>
      <c r="TER245" s="277"/>
      <c r="TES245" s="277"/>
      <c r="TET245" s="402"/>
      <c r="TEU245" s="404"/>
      <c r="TEV245" s="49"/>
      <c r="TEW245" s="49"/>
      <c r="TEX245" s="49"/>
      <c r="TEY245" s="99"/>
      <c r="TEZ245" s="98"/>
      <c r="TFA245" s="49"/>
      <c r="TFB245" s="405"/>
      <c r="TFC245" s="405"/>
      <c r="TFD245" s="277"/>
      <c r="TFE245" s="277"/>
      <c r="TFF245" s="277"/>
      <c r="TFG245" s="277"/>
      <c r="TFH245" s="277"/>
      <c r="TFI245" s="277"/>
      <c r="TFJ245" s="277"/>
      <c r="TFK245" s="277"/>
      <c r="TFL245" s="402"/>
      <c r="TFM245" s="404"/>
      <c r="TFN245" s="49"/>
      <c r="TFO245" s="49"/>
      <c r="TFP245" s="49"/>
      <c r="TFQ245" s="99"/>
      <c r="TFR245" s="98"/>
      <c r="TFS245" s="49"/>
      <c r="TFT245" s="405"/>
      <c r="TFU245" s="405"/>
      <c r="TFV245" s="277"/>
      <c r="TFW245" s="277"/>
      <c r="TFX245" s="277"/>
      <c r="TFY245" s="277"/>
      <c r="TFZ245" s="277"/>
      <c r="TGA245" s="277"/>
      <c r="TGB245" s="277"/>
      <c r="TGC245" s="277"/>
      <c r="TGD245" s="402"/>
      <c r="TGE245" s="404"/>
      <c r="TGF245" s="49"/>
      <c r="TGG245" s="49"/>
      <c r="TGH245" s="49"/>
      <c r="TGI245" s="99"/>
      <c r="TGJ245" s="98"/>
      <c r="TGK245" s="49"/>
      <c r="TGL245" s="405"/>
      <c r="TGM245" s="405"/>
      <c r="TGN245" s="277"/>
      <c r="TGO245" s="277"/>
      <c r="TGP245" s="277"/>
      <c r="TGQ245" s="277"/>
      <c r="TGR245" s="277"/>
      <c r="TGS245" s="277"/>
      <c r="TGT245" s="277"/>
      <c r="TGU245" s="277"/>
      <c r="TGV245" s="402"/>
      <c r="TGW245" s="404"/>
      <c r="TGX245" s="49"/>
      <c r="TGY245" s="49"/>
      <c r="TGZ245" s="49"/>
      <c r="THA245" s="99"/>
      <c r="THB245" s="98"/>
      <c r="THC245" s="49"/>
      <c r="THD245" s="405"/>
      <c r="THE245" s="405"/>
      <c r="THF245" s="277"/>
      <c r="THG245" s="277"/>
      <c r="THH245" s="277"/>
      <c r="THI245" s="277"/>
      <c r="THJ245" s="277"/>
      <c r="THK245" s="277"/>
      <c r="THL245" s="277"/>
      <c r="THM245" s="277"/>
      <c r="THN245" s="402"/>
      <c r="THO245" s="404"/>
      <c r="THP245" s="49"/>
      <c r="THQ245" s="49"/>
      <c r="THR245" s="49"/>
      <c r="THS245" s="99"/>
      <c r="THT245" s="98"/>
      <c r="THU245" s="49"/>
      <c r="THV245" s="405"/>
      <c r="THW245" s="405"/>
      <c r="THX245" s="277"/>
      <c r="THY245" s="277"/>
      <c r="THZ245" s="277"/>
      <c r="TIA245" s="277"/>
      <c r="TIB245" s="277"/>
      <c r="TIC245" s="277"/>
      <c r="TID245" s="277"/>
      <c r="TIE245" s="277"/>
      <c r="TIF245" s="402"/>
      <c r="TIG245" s="404"/>
      <c r="TIH245" s="49"/>
      <c r="TII245" s="49"/>
      <c r="TIJ245" s="49"/>
      <c r="TIK245" s="99"/>
      <c r="TIL245" s="98"/>
      <c r="TIM245" s="49"/>
      <c r="TIN245" s="405"/>
      <c r="TIO245" s="405"/>
      <c r="TIP245" s="277"/>
      <c r="TIQ245" s="277"/>
      <c r="TIR245" s="277"/>
      <c r="TIS245" s="277"/>
      <c r="TIT245" s="277"/>
      <c r="TIU245" s="277"/>
      <c r="TIV245" s="277"/>
      <c r="TIW245" s="277"/>
      <c r="TIX245" s="402"/>
      <c r="TIY245" s="404"/>
      <c r="TIZ245" s="49"/>
      <c r="TJA245" s="49"/>
      <c r="TJB245" s="49"/>
      <c r="TJC245" s="99"/>
      <c r="TJD245" s="98"/>
      <c r="TJE245" s="49"/>
      <c r="TJF245" s="405"/>
      <c r="TJG245" s="405"/>
      <c r="TJH245" s="277"/>
      <c r="TJI245" s="277"/>
      <c r="TJJ245" s="277"/>
      <c r="TJK245" s="277"/>
      <c r="TJL245" s="277"/>
      <c r="TJM245" s="277"/>
      <c r="TJN245" s="277"/>
      <c r="TJO245" s="277"/>
      <c r="TJP245" s="402"/>
      <c r="TJQ245" s="404"/>
      <c r="TJR245" s="49"/>
      <c r="TJS245" s="49"/>
      <c r="TJT245" s="49"/>
      <c r="TJU245" s="99"/>
      <c r="TJV245" s="98"/>
      <c r="TJW245" s="49"/>
      <c r="TJX245" s="405"/>
      <c r="TJY245" s="405"/>
      <c r="TJZ245" s="277"/>
      <c r="TKA245" s="277"/>
      <c r="TKB245" s="277"/>
      <c r="TKC245" s="277"/>
      <c r="TKD245" s="277"/>
      <c r="TKE245" s="277"/>
      <c r="TKF245" s="277"/>
      <c r="TKG245" s="277"/>
      <c r="TKH245" s="402"/>
      <c r="TKI245" s="404"/>
      <c r="TKJ245" s="49"/>
      <c r="TKK245" s="49"/>
      <c r="TKL245" s="49"/>
      <c r="TKM245" s="99"/>
      <c r="TKN245" s="98"/>
      <c r="TKO245" s="49"/>
      <c r="TKP245" s="405"/>
      <c r="TKQ245" s="405"/>
      <c r="TKR245" s="277"/>
      <c r="TKS245" s="277"/>
      <c r="TKT245" s="277"/>
      <c r="TKU245" s="277"/>
      <c r="TKV245" s="277"/>
      <c r="TKW245" s="277"/>
      <c r="TKX245" s="277"/>
      <c r="TKY245" s="277"/>
      <c r="TKZ245" s="402"/>
      <c r="TLA245" s="404"/>
      <c r="TLB245" s="49"/>
      <c r="TLC245" s="49"/>
      <c r="TLD245" s="49"/>
      <c r="TLE245" s="99"/>
      <c r="TLF245" s="98"/>
      <c r="TLG245" s="49"/>
      <c r="TLH245" s="405"/>
      <c r="TLI245" s="405"/>
      <c r="TLJ245" s="277"/>
      <c r="TLK245" s="277"/>
      <c r="TLL245" s="277"/>
      <c r="TLM245" s="277"/>
      <c r="TLN245" s="277"/>
      <c r="TLO245" s="277"/>
      <c r="TLP245" s="277"/>
      <c r="TLQ245" s="277"/>
      <c r="TLR245" s="402"/>
      <c r="TLS245" s="404"/>
      <c r="TLT245" s="49"/>
      <c r="TLU245" s="49"/>
      <c r="TLV245" s="49"/>
      <c r="TLW245" s="99"/>
      <c r="TLX245" s="98"/>
      <c r="TLY245" s="49"/>
      <c r="TLZ245" s="405"/>
      <c r="TMA245" s="405"/>
      <c r="TMB245" s="277"/>
      <c r="TMC245" s="277"/>
      <c r="TMD245" s="277"/>
      <c r="TME245" s="277"/>
      <c r="TMF245" s="277"/>
      <c r="TMG245" s="277"/>
      <c r="TMH245" s="277"/>
      <c r="TMI245" s="277"/>
      <c r="TMJ245" s="402"/>
      <c r="TMK245" s="404"/>
      <c r="TML245" s="49"/>
      <c r="TMM245" s="49"/>
      <c r="TMN245" s="49"/>
      <c r="TMO245" s="99"/>
      <c r="TMP245" s="98"/>
      <c r="TMQ245" s="49"/>
      <c r="TMR245" s="405"/>
      <c r="TMS245" s="405"/>
      <c r="TMT245" s="277"/>
      <c r="TMU245" s="277"/>
      <c r="TMV245" s="277"/>
      <c r="TMW245" s="277"/>
      <c r="TMX245" s="277"/>
      <c r="TMY245" s="277"/>
      <c r="TMZ245" s="277"/>
      <c r="TNA245" s="277"/>
      <c r="TNB245" s="402"/>
      <c r="TNC245" s="404"/>
      <c r="TND245" s="49"/>
      <c r="TNE245" s="49"/>
      <c r="TNF245" s="49"/>
      <c r="TNG245" s="99"/>
      <c r="TNH245" s="98"/>
      <c r="TNI245" s="49"/>
      <c r="TNJ245" s="405"/>
      <c r="TNK245" s="405"/>
      <c r="TNL245" s="277"/>
      <c r="TNM245" s="277"/>
      <c r="TNN245" s="277"/>
      <c r="TNO245" s="277"/>
      <c r="TNP245" s="277"/>
      <c r="TNQ245" s="277"/>
      <c r="TNR245" s="277"/>
      <c r="TNS245" s="277"/>
      <c r="TNT245" s="402"/>
      <c r="TNU245" s="404"/>
      <c r="TNV245" s="49"/>
      <c r="TNW245" s="49"/>
      <c r="TNX245" s="49"/>
      <c r="TNY245" s="99"/>
      <c r="TNZ245" s="98"/>
      <c r="TOA245" s="49"/>
      <c r="TOB245" s="405"/>
      <c r="TOC245" s="405"/>
      <c r="TOD245" s="277"/>
      <c r="TOE245" s="277"/>
      <c r="TOF245" s="277"/>
      <c r="TOG245" s="277"/>
      <c r="TOH245" s="277"/>
      <c r="TOI245" s="277"/>
      <c r="TOJ245" s="277"/>
      <c r="TOK245" s="277"/>
      <c r="TOL245" s="402"/>
      <c r="TOM245" s="404"/>
      <c r="TON245" s="49"/>
      <c r="TOO245" s="49"/>
      <c r="TOP245" s="49"/>
      <c r="TOQ245" s="99"/>
      <c r="TOR245" s="98"/>
      <c r="TOS245" s="49"/>
      <c r="TOT245" s="405"/>
      <c r="TOU245" s="405"/>
      <c r="TOV245" s="277"/>
      <c r="TOW245" s="277"/>
      <c r="TOX245" s="277"/>
      <c r="TOY245" s="277"/>
      <c r="TOZ245" s="277"/>
      <c r="TPA245" s="277"/>
      <c r="TPB245" s="277"/>
      <c r="TPC245" s="277"/>
      <c r="TPD245" s="402"/>
      <c r="TPE245" s="404"/>
      <c r="TPF245" s="49"/>
      <c r="TPG245" s="49"/>
      <c r="TPH245" s="49"/>
      <c r="TPI245" s="99"/>
      <c r="TPJ245" s="98"/>
      <c r="TPK245" s="49"/>
      <c r="TPL245" s="405"/>
      <c r="TPM245" s="405"/>
      <c r="TPN245" s="277"/>
      <c r="TPO245" s="277"/>
      <c r="TPP245" s="277"/>
      <c r="TPQ245" s="277"/>
      <c r="TPR245" s="277"/>
      <c r="TPS245" s="277"/>
      <c r="TPT245" s="277"/>
      <c r="TPU245" s="277"/>
      <c r="TPV245" s="402"/>
      <c r="TPW245" s="404"/>
      <c r="TPX245" s="49"/>
      <c r="TPY245" s="49"/>
      <c r="TPZ245" s="49"/>
      <c r="TQA245" s="99"/>
      <c r="TQB245" s="98"/>
      <c r="TQC245" s="49"/>
      <c r="TQD245" s="405"/>
      <c r="TQE245" s="405"/>
      <c r="TQF245" s="277"/>
      <c r="TQG245" s="277"/>
      <c r="TQH245" s="277"/>
      <c r="TQI245" s="277"/>
      <c r="TQJ245" s="277"/>
      <c r="TQK245" s="277"/>
      <c r="TQL245" s="277"/>
      <c r="TQM245" s="277"/>
      <c r="TQN245" s="402"/>
      <c r="TQO245" s="404"/>
      <c r="TQP245" s="49"/>
      <c r="TQQ245" s="49"/>
      <c r="TQR245" s="49"/>
      <c r="TQS245" s="99"/>
      <c r="TQT245" s="98"/>
      <c r="TQU245" s="49"/>
      <c r="TQV245" s="405"/>
      <c r="TQW245" s="405"/>
      <c r="TQX245" s="277"/>
      <c r="TQY245" s="277"/>
      <c r="TQZ245" s="277"/>
      <c r="TRA245" s="277"/>
      <c r="TRB245" s="277"/>
      <c r="TRC245" s="277"/>
      <c r="TRD245" s="277"/>
      <c r="TRE245" s="277"/>
      <c r="TRF245" s="402"/>
      <c r="TRG245" s="404"/>
      <c r="TRH245" s="49"/>
      <c r="TRI245" s="49"/>
      <c r="TRJ245" s="49"/>
      <c r="TRK245" s="99"/>
      <c r="TRL245" s="98"/>
      <c r="TRM245" s="49"/>
      <c r="TRN245" s="405"/>
      <c r="TRO245" s="405"/>
      <c r="TRP245" s="277"/>
      <c r="TRQ245" s="277"/>
      <c r="TRR245" s="277"/>
      <c r="TRS245" s="277"/>
      <c r="TRT245" s="277"/>
      <c r="TRU245" s="277"/>
      <c r="TRV245" s="277"/>
      <c r="TRW245" s="277"/>
      <c r="TRX245" s="402"/>
      <c r="TRY245" s="404"/>
      <c r="TRZ245" s="49"/>
      <c r="TSA245" s="49"/>
      <c r="TSB245" s="49"/>
      <c r="TSC245" s="99"/>
      <c r="TSD245" s="98"/>
      <c r="TSE245" s="49"/>
      <c r="TSF245" s="405"/>
      <c r="TSG245" s="405"/>
      <c r="TSH245" s="277"/>
      <c r="TSI245" s="277"/>
      <c r="TSJ245" s="277"/>
      <c r="TSK245" s="277"/>
      <c r="TSL245" s="277"/>
      <c r="TSM245" s="277"/>
      <c r="TSN245" s="277"/>
      <c r="TSO245" s="277"/>
      <c r="TSP245" s="402"/>
      <c r="TSQ245" s="404"/>
      <c r="TSR245" s="49"/>
      <c r="TSS245" s="49"/>
      <c r="TST245" s="49"/>
      <c r="TSU245" s="99"/>
      <c r="TSV245" s="98"/>
      <c r="TSW245" s="49"/>
      <c r="TSX245" s="405"/>
      <c r="TSY245" s="405"/>
      <c r="TSZ245" s="277"/>
      <c r="TTA245" s="277"/>
      <c r="TTB245" s="277"/>
      <c r="TTC245" s="277"/>
      <c r="TTD245" s="277"/>
      <c r="TTE245" s="277"/>
      <c r="TTF245" s="277"/>
      <c r="TTG245" s="277"/>
      <c r="TTH245" s="402"/>
      <c r="TTI245" s="404"/>
      <c r="TTJ245" s="49"/>
      <c r="TTK245" s="49"/>
      <c r="TTL245" s="49"/>
      <c r="TTM245" s="99"/>
      <c r="TTN245" s="98"/>
      <c r="TTO245" s="49"/>
      <c r="TTP245" s="405"/>
      <c r="TTQ245" s="405"/>
      <c r="TTR245" s="277"/>
      <c r="TTS245" s="277"/>
      <c r="TTT245" s="277"/>
      <c r="TTU245" s="277"/>
      <c r="TTV245" s="277"/>
      <c r="TTW245" s="277"/>
      <c r="TTX245" s="277"/>
      <c r="TTY245" s="277"/>
      <c r="TTZ245" s="402"/>
      <c r="TUA245" s="404"/>
      <c r="TUB245" s="49"/>
      <c r="TUC245" s="49"/>
      <c r="TUD245" s="49"/>
      <c r="TUE245" s="99"/>
      <c r="TUF245" s="98"/>
      <c r="TUG245" s="49"/>
      <c r="TUH245" s="405"/>
      <c r="TUI245" s="405"/>
      <c r="TUJ245" s="277"/>
      <c r="TUK245" s="277"/>
      <c r="TUL245" s="277"/>
      <c r="TUM245" s="277"/>
      <c r="TUN245" s="277"/>
      <c r="TUO245" s="277"/>
      <c r="TUP245" s="277"/>
      <c r="TUQ245" s="277"/>
      <c r="TUR245" s="402"/>
      <c r="TUS245" s="404"/>
      <c r="TUT245" s="49"/>
      <c r="TUU245" s="49"/>
      <c r="TUV245" s="49"/>
      <c r="TUW245" s="99"/>
      <c r="TUX245" s="98"/>
      <c r="TUY245" s="49"/>
      <c r="TUZ245" s="405"/>
      <c r="TVA245" s="405"/>
      <c r="TVB245" s="277"/>
      <c r="TVC245" s="277"/>
      <c r="TVD245" s="277"/>
      <c r="TVE245" s="277"/>
      <c r="TVF245" s="277"/>
      <c r="TVG245" s="277"/>
      <c r="TVH245" s="277"/>
      <c r="TVI245" s="277"/>
      <c r="TVJ245" s="402"/>
      <c r="TVK245" s="404"/>
      <c r="TVL245" s="49"/>
      <c r="TVM245" s="49"/>
      <c r="TVN245" s="49"/>
      <c r="TVO245" s="99"/>
      <c r="TVP245" s="98"/>
      <c r="TVQ245" s="49"/>
      <c r="TVR245" s="405"/>
      <c r="TVS245" s="405"/>
      <c r="TVT245" s="277"/>
      <c r="TVU245" s="277"/>
      <c r="TVV245" s="277"/>
      <c r="TVW245" s="277"/>
      <c r="TVX245" s="277"/>
      <c r="TVY245" s="277"/>
      <c r="TVZ245" s="277"/>
      <c r="TWA245" s="277"/>
      <c r="TWB245" s="402"/>
      <c r="TWC245" s="404"/>
      <c r="TWD245" s="49"/>
      <c r="TWE245" s="49"/>
      <c r="TWF245" s="49"/>
      <c r="TWG245" s="99"/>
      <c r="TWH245" s="98"/>
      <c r="TWI245" s="49"/>
      <c r="TWJ245" s="405"/>
      <c r="TWK245" s="405"/>
      <c r="TWL245" s="277"/>
      <c r="TWM245" s="277"/>
      <c r="TWN245" s="277"/>
      <c r="TWO245" s="277"/>
      <c r="TWP245" s="277"/>
      <c r="TWQ245" s="277"/>
      <c r="TWR245" s="277"/>
      <c r="TWS245" s="277"/>
      <c r="TWT245" s="402"/>
      <c r="TWU245" s="404"/>
      <c r="TWV245" s="49"/>
      <c r="TWW245" s="49"/>
      <c r="TWX245" s="49"/>
      <c r="TWY245" s="99"/>
      <c r="TWZ245" s="98"/>
      <c r="TXA245" s="49"/>
      <c r="TXB245" s="405"/>
      <c r="TXC245" s="405"/>
      <c r="TXD245" s="277"/>
      <c r="TXE245" s="277"/>
      <c r="TXF245" s="277"/>
      <c r="TXG245" s="277"/>
      <c r="TXH245" s="277"/>
      <c r="TXI245" s="277"/>
      <c r="TXJ245" s="277"/>
      <c r="TXK245" s="277"/>
      <c r="TXL245" s="402"/>
      <c r="TXM245" s="404"/>
      <c r="TXN245" s="49"/>
      <c r="TXO245" s="49"/>
      <c r="TXP245" s="49"/>
      <c r="TXQ245" s="99"/>
      <c r="TXR245" s="98"/>
      <c r="TXS245" s="49"/>
      <c r="TXT245" s="405"/>
      <c r="TXU245" s="405"/>
      <c r="TXV245" s="277"/>
      <c r="TXW245" s="277"/>
      <c r="TXX245" s="277"/>
      <c r="TXY245" s="277"/>
      <c r="TXZ245" s="277"/>
      <c r="TYA245" s="277"/>
      <c r="TYB245" s="277"/>
      <c r="TYC245" s="277"/>
      <c r="TYD245" s="402"/>
      <c r="TYE245" s="404"/>
      <c r="TYF245" s="49"/>
      <c r="TYG245" s="49"/>
      <c r="TYH245" s="49"/>
      <c r="TYI245" s="99"/>
      <c r="TYJ245" s="98"/>
      <c r="TYK245" s="49"/>
      <c r="TYL245" s="405"/>
      <c r="TYM245" s="405"/>
      <c r="TYN245" s="277"/>
      <c r="TYO245" s="277"/>
      <c r="TYP245" s="277"/>
      <c r="TYQ245" s="277"/>
      <c r="TYR245" s="277"/>
      <c r="TYS245" s="277"/>
      <c r="TYT245" s="277"/>
      <c r="TYU245" s="277"/>
      <c r="TYV245" s="402"/>
      <c r="TYW245" s="404"/>
      <c r="TYX245" s="49"/>
      <c r="TYY245" s="49"/>
      <c r="TYZ245" s="49"/>
      <c r="TZA245" s="99"/>
      <c r="TZB245" s="98"/>
      <c r="TZC245" s="49"/>
      <c r="TZD245" s="405"/>
      <c r="TZE245" s="405"/>
      <c r="TZF245" s="277"/>
      <c r="TZG245" s="277"/>
      <c r="TZH245" s="277"/>
      <c r="TZI245" s="277"/>
      <c r="TZJ245" s="277"/>
      <c r="TZK245" s="277"/>
      <c r="TZL245" s="277"/>
      <c r="TZM245" s="277"/>
      <c r="TZN245" s="402"/>
      <c r="TZO245" s="404"/>
      <c r="TZP245" s="49"/>
      <c r="TZQ245" s="49"/>
      <c r="TZR245" s="49"/>
      <c r="TZS245" s="99"/>
      <c r="TZT245" s="98"/>
      <c r="TZU245" s="49"/>
      <c r="TZV245" s="405"/>
      <c r="TZW245" s="405"/>
      <c r="TZX245" s="277"/>
      <c r="TZY245" s="277"/>
      <c r="TZZ245" s="277"/>
      <c r="UAA245" s="277"/>
      <c r="UAB245" s="277"/>
      <c r="UAC245" s="277"/>
      <c r="UAD245" s="277"/>
      <c r="UAE245" s="277"/>
      <c r="UAF245" s="402"/>
      <c r="UAG245" s="404"/>
      <c r="UAH245" s="49"/>
      <c r="UAI245" s="49"/>
      <c r="UAJ245" s="49"/>
      <c r="UAK245" s="99"/>
      <c r="UAL245" s="98"/>
      <c r="UAM245" s="49"/>
      <c r="UAN245" s="405"/>
      <c r="UAO245" s="405"/>
      <c r="UAP245" s="277"/>
      <c r="UAQ245" s="277"/>
      <c r="UAR245" s="277"/>
      <c r="UAS245" s="277"/>
      <c r="UAT245" s="277"/>
      <c r="UAU245" s="277"/>
      <c r="UAV245" s="277"/>
      <c r="UAW245" s="277"/>
      <c r="UAX245" s="402"/>
      <c r="UAY245" s="404"/>
      <c r="UAZ245" s="49"/>
      <c r="UBA245" s="49"/>
      <c r="UBB245" s="49"/>
      <c r="UBC245" s="99"/>
      <c r="UBD245" s="98"/>
      <c r="UBE245" s="49"/>
      <c r="UBF245" s="405"/>
      <c r="UBG245" s="405"/>
      <c r="UBH245" s="277"/>
      <c r="UBI245" s="277"/>
      <c r="UBJ245" s="277"/>
      <c r="UBK245" s="277"/>
      <c r="UBL245" s="277"/>
      <c r="UBM245" s="277"/>
      <c r="UBN245" s="277"/>
      <c r="UBO245" s="277"/>
      <c r="UBP245" s="402"/>
      <c r="UBQ245" s="404"/>
      <c r="UBR245" s="49"/>
      <c r="UBS245" s="49"/>
      <c r="UBT245" s="49"/>
      <c r="UBU245" s="99"/>
      <c r="UBV245" s="98"/>
      <c r="UBW245" s="49"/>
      <c r="UBX245" s="405"/>
      <c r="UBY245" s="405"/>
      <c r="UBZ245" s="277"/>
      <c r="UCA245" s="277"/>
      <c r="UCB245" s="277"/>
      <c r="UCC245" s="277"/>
      <c r="UCD245" s="277"/>
      <c r="UCE245" s="277"/>
      <c r="UCF245" s="277"/>
      <c r="UCG245" s="277"/>
      <c r="UCH245" s="402"/>
      <c r="UCI245" s="404"/>
      <c r="UCJ245" s="49"/>
      <c r="UCK245" s="49"/>
      <c r="UCL245" s="49"/>
      <c r="UCM245" s="99"/>
      <c r="UCN245" s="98"/>
      <c r="UCO245" s="49"/>
      <c r="UCP245" s="405"/>
      <c r="UCQ245" s="405"/>
      <c r="UCR245" s="277"/>
      <c r="UCS245" s="277"/>
      <c r="UCT245" s="277"/>
      <c r="UCU245" s="277"/>
      <c r="UCV245" s="277"/>
      <c r="UCW245" s="277"/>
      <c r="UCX245" s="277"/>
      <c r="UCY245" s="277"/>
      <c r="UCZ245" s="402"/>
      <c r="UDA245" s="404"/>
      <c r="UDB245" s="49"/>
      <c r="UDC245" s="49"/>
      <c r="UDD245" s="49"/>
      <c r="UDE245" s="99"/>
      <c r="UDF245" s="98"/>
      <c r="UDG245" s="49"/>
      <c r="UDH245" s="405"/>
      <c r="UDI245" s="405"/>
      <c r="UDJ245" s="277"/>
      <c r="UDK245" s="277"/>
      <c r="UDL245" s="277"/>
      <c r="UDM245" s="277"/>
      <c r="UDN245" s="277"/>
      <c r="UDO245" s="277"/>
      <c r="UDP245" s="277"/>
      <c r="UDQ245" s="277"/>
      <c r="UDR245" s="402"/>
      <c r="UDS245" s="404"/>
      <c r="UDT245" s="49"/>
      <c r="UDU245" s="49"/>
      <c r="UDV245" s="49"/>
      <c r="UDW245" s="99"/>
      <c r="UDX245" s="98"/>
      <c r="UDY245" s="49"/>
      <c r="UDZ245" s="405"/>
      <c r="UEA245" s="405"/>
      <c r="UEB245" s="277"/>
      <c r="UEC245" s="277"/>
      <c r="UED245" s="277"/>
      <c r="UEE245" s="277"/>
      <c r="UEF245" s="277"/>
      <c r="UEG245" s="277"/>
      <c r="UEH245" s="277"/>
      <c r="UEI245" s="277"/>
      <c r="UEJ245" s="402"/>
      <c r="UEK245" s="404"/>
      <c r="UEL245" s="49"/>
      <c r="UEM245" s="49"/>
      <c r="UEN245" s="49"/>
      <c r="UEO245" s="99"/>
      <c r="UEP245" s="98"/>
      <c r="UEQ245" s="49"/>
      <c r="UER245" s="405"/>
      <c r="UES245" s="405"/>
      <c r="UET245" s="277"/>
      <c r="UEU245" s="277"/>
      <c r="UEV245" s="277"/>
      <c r="UEW245" s="277"/>
      <c r="UEX245" s="277"/>
      <c r="UEY245" s="277"/>
      <c r="UEZ245" s="277"/>
      <c r="UFA245" s="277"/>
      <c r="UFB245" s="402"/>
      <c r="UFC245" s="404"/>
      <c r="UFD245" s="49"/>
      <c r="UFE245" s="49"/>
      <c r="UFF245" s="49"/>
      <c r="UFG245" s="99"/>
      <c r="UFH245" s="98"/>
      <c r="UFI245" s="49"/>
      <c r="UFJ245" s="405"/>
      <c r="UFK245" s="405"/>
      <c r="UFL245" s="277"/>
      <c r="UFM245" s="277"/>
      <c r="UFN245" s="277"/>
      <c r="UFO245" s="277"/>
      <c r="UFP245" s="277"/>
      <c r="UFQ245" s="277"/>
      <c r="UFR245" s="277"/>
      <c r="UFS245" s="277"/>
      <c r="UFT245" s="402"/>
      <c r="UFU245" s="404"/>
      <c r="UFV245" s="49"/>
      <c r="UFW245" s="49"/>
      <c r="UFX245" s="49"/>
      <c r="UFY245" s="99"/>
      <c r="UFZ245" s="98"/>
      <c r="UGA245" s="49"/>
      <c r="UGB245" s="405"/>
      <c r="UGC245" s="405"/>
      <c r="UGD245" s="277"/>
      <c r="UGE245" s="277"/>
      <c r="UGF245" s="277"/>
      <c r="UGG245" s="277"/>
      <c r="UGH245" s="277"/>
      <c r="UGI245" s="277"/>
      <c r="UGJ245" s="277"/>
      <c r="UGK245" s="277"/>
      <c r="UGL245" s="402"/>
      <c r="UGM245" s="404"/>
      <c r="UGN245" s="49"/>
      <c r="UGO245" s="49"/>
      <c r="UGP245" s="49"/>
      <c r="UGQ245" s="99"/>
      <c r="UGR245" s="98"/>
      <c r="UGS245" s="49"/>
      <c r="UGT245" s="405"/>
      <c r="UGU245" s="405"/>
      <c r="UGV245" s="277"/>
      <c r="UGW245" s="277"/>
      <c r="UGX245" s="277"/>
      <c r="UGY245" s="277"/>
      <c r="UGZ245" s="277"/>
      <c r="UHA245" s="277"/>
      <c r="UHB245" s="277"/>
      <c r="UHC245" s="277"/>
      <c r="UHD245" s="402"/>
      <c r="UHE245" s="404"/>
      <c r="UHF245" s="49"/>
      <c r="UHG245" s="49"/>
      <c r="UHH245" s="49"/>
      <c r="UHI245" s="99"/>
      <c r="UHJ245" s="98"/>
      <c r="UHK245" s="49"/>
      <c r="UHL245" s="405"/>
      <c r="UHM245" s="405"/>
      <c r="UHN245" s="277"/>
      <c r="UHO245" s="277"/>
      <c r="UHP245" s="277"/>
      <c r="UHQ245" s="277"/>
      <c r="UHR245" s="277"/>
      <c r="UHS245" s="277"/>
      <c r="UHT245" s="277"/>
      <c r="UHU245" s="277"/>
      <c r="UHV245" s="402"/>
      <c r="UHW245" s="404"/>
      <c r="UHX245" s="49"/>
      <c r="UHY245" s="49"/>
      <c r="UHZ245" s="49"/>
      <c r="UIA245" s="99"/>
      <c r="UIB245" s="98"/>
      <c r="UIC245" s="49"/>
      <c r="UID245" s="405"/>
      <c r="UIE245" s="405"/>
      <c r="UIF245" s="277"/>
      <c r="UIG245" s="277"/>
      <c r="UIH245" s="277"/>
      <c r="UII245" s="277"/>
      <c r="UIJ245" s="277"/>
      <c r="UIK245" s="277"/>
      <c r="UIL245" s="277"/>
      <c r="UIM245" s="277"/>
      <c r="UIN245" s="402"/>
      <c r="UIO245" s="404"/>
      <c r="UIP245" s="49"/>
      <c r="UIQ245" s="49"/>
      <c r="UIR245" s="49"/>
      <c r="UIS245" s="99"/>
      <c r="UIT245" s="98"/>
      <c r="UIU245" s="49"/>
      <c r="UIV245" s="405"/>
      <c r="UIW245" s="405"/>
      <c r="UIX245" s="277"/>
      <c r="UIY245" s="277"/>
      <c r="UIZ245" s="277"/>
      <c r="UJA245" s="277"/>
      <c r="UJB245" s="277"/>
      <c r="UJC245" s="277"/>
      <c r="UJD245" s="277"/>
      <c r="UJE245" s="277"/>
      <c r="UJF245" s="402"/>
      <c r="UJG245" s="404"/>
      <c r="UJH245" s="49"/>
      <c r="UJI245" s="49"/>
      <c r="UJJ245" s="49"/>
      <c r="UJK245" s="99"/>
      <c r="UJL245" s="98"/>
      <c r="UJM245" s="49"/>
      <c r="UJN245" s="405"/>
      <c r="UJO245" s="405"/>
      <c r="UJP245" s="277"/>
      <c r="UJQ245" s="277"/>
      <c r="UJR245" s="277"/>
      <c r="UJS245" s="277"/>
      <c r="UJT245" s="277"/>
      <c r="UJU245" s="277"/>
      <c r="UJV245" s="277"/>
      <c r="UJW245" s="277"/>
      <c r="UJX245" s="402"/>
      <c r="UJY245" s="404"/>
      <c r="UJZ245" s="49"/>
      <c r="UKA245" s="49"/>
      <c r="UKB245" s="49"/>
      <c r="UKC245" s="99"/>
      <c r="UKD245" s="98"/>
      <c r="UKE245" s="49"/>
      <c r="UKF245" s="405"/>
      <c r="UKG245" s="405"/>
      <c r="UKH245" s="277"/>
      <c r="UKI245" s="277"/>
      <c r="UKJ245" s="277"/>
      <c r="UKK245" s="277"/>
      <c r="UKL245" s="277"/>
      <c r="UKM245" s="277"/>
      <c r="UKN245" s="277"/>
      <c r="UKO245" s="277"/>
      <c r="UKP245" s="402"/>
      <c r="UKQ245" s="404"/>
      <c r="UKR245" s="49"/>
      <c r="UKS245" s="49"/>
      <c r="UKT245" s="49"/>
      <c r="UKU245" s="99"/>
      <c r="UKV245" s="98"/>
      <c r="UKW245" s="49"/>
      <c r="UKX245" s="405"/>
      <c r="UKY245" s="405"/>
      <c r="UKZ245" s="277"/>
      <c r="ULA245" s="277"/>
      <c r="ULB245" s="277"/>
      <c r="ULC245" s="277"/>
      <c r="ULD245" s="277"/>
      <c r="ULE245" s="277"/>
      <c r="ULF245" s="277"/>
      <c r="ULG245" s="277"/>
      <c r="ULH245" s="402"/>
      <c r="ULI245" s="404"/>
      <c r="ULJ245" s="49"/>
      <c r="ULK245" s="49"/>
      <c r="ULL245" s="49"/>
      <c r="ULM245" s="99"/>
      <c r="ULN245" s="98"/>
      <c r="ULO245" s="49"/>
      <c r="ULP245" s="405"/>
      <c r="ULQ245" s="405"/>
      <c r="ULR245" s="277"/>
      <c r="ULS245" s="277"/>
      <c r="ULT245" s="277"/>
      <c r="ULU245" s="277"/>
      <c r="ULV245" s="277"/>
      <c r="ULW245" s="277"/>
      <c r="ULX245" s="277"/>
      <c r="ULY245" s="277"/>
      <c r="ULZ245" s="402"/>
      <c r="UMA245" s="404"/>
      <c r="UMB245" s="49"/>
      <c r="UMC245" s="49"/>
      <c r="UMD245" s="49"/>
      <c r="UME245" s="99"/>
      <c r="UMF245" s="98"/>
      <c r="UMG245" s="49"/>
      <c r="UMH245" s="405"/>
      <c r="UMI245" s="405"/>
      <c r="UMJ245" s="277"/>
      <c r="UMK245" s="277"/>
      <c r="UML245" s="277"/>
      <c r="UMM245" s="277"/>
      <c r="UMN245" s="277"/>
      <c r="UMO245" s="277"/>
      <c r="UMP245" s="277"/>
      <c r="UMQ245" s="277"/>
      <c r="UMR245" s="402"/>
      <c r="UMS245" s="404"/>
      <c r="UMT245" s="49"/>
      <c r="UMU245" s="49"/>
      <c r="UMV245" s="49"/>
      <c r="UMW245" s="99"/>
      <c r="UMX245" s="98"/>
      <c r="UMY245" s="49"/>
      <c r="UMZ245" s="405"/>
      <c r="UNA245" s="405"/>
      <c r="UNB245" s="277"/>
      <c r="UNC245" s="277"/>
      <c r="UND245" s="277"/>
      <c r="UNE245" s="277"/>
      <c r="UNF245" s="277"/>
      <c r="UNG245" s="277"/>
      <c r="UNH245" s="277"/>
      <c r="UNI245" s="277"/>
      <c r="UNJ245" s="402"/>
      <c r="UNK245" s="404"/>
      <c r="UNL245" s="49"/>
      <c r="UNM245" s="49"/>
      <c r="UNN245" s="49"/>
      <c r="UNO245" s="99"/>
      <c r="UNP245" s="98"/>
      <c r="UNQ245" s="49"/>
      <c r="UNR245" s="405"/>
      <c r="UNS245" s="405"/>
      <c r="UNT245" s="277"/>
      <c r="UNU245" s="277"/>
      <c r="UNV245" s="277"/>
      <c r="UNW245" s="277"/>
      <c r="UNX245" s="277"/>
      <c r="UNY245" s="277"/>
      <c r="UNZ245" s="277"/>
      <c r="UOA245" s="277"/>
      <c r="UOB245" s="402"/>
      <c r="UOC245" s="404"/>
      <c r="UOD245" s="49"/>
      <c r="UOE245" s="49"/>
      <c r="UOF245" s="49"/>
      <c r="UOG245" s="99"/>
      <c r="UOH245" s="98"/>
      <c r="UOI245" s="49"/>
      <c r="UOJ245" s="405"/>
      <c r="UOK245" s="405"/>
      <c r="UOL245" s="277"/>
      <c r="UOM245" s="277"/>
      <c r="UON245" s="277"/>
      <c r="UOO245" s="277"/>
      <c r="UOP245" s="277"/>
      <c r="UOQ245" s="277"/>
      <c r="UOR245" s="277"/>
      <c r="UOS245" s="277"/>
      <c r="UOT245" s="402"/>
      <c r="UOU245" s="404"/>
      <c r="UOV245" s="49"/>
      <c r="UOW245" s="49"/>
      <c r="UOX245" s="49"/>
      <c r="UOY245" s="99"/>
      <c r="UOZ245" s="98"/>
      <c r="UPA245" s="49"/>
      <c r="UPB245" s="405"/>
      <c r="UPC245" s="405"/>
      <c r="UPD245" s="277"/>
      <c r="UPE245" s="277"/>
      <c r="UPF245" s="277"/>
      <c r="UPG245" s="277"/>
      <c r="UPH245" s="277"/>
      <c r="UPI245" s="277"/>
      <c r="UPJ245" s="277"/>
      <c r="UPK245" s="277"/>
      <c r="UPL245" s="402"/>
      <c r="UPM245" s="404"/>
      <c r="UPN245" s="49"/>
      <c r="UPO245" s="49"/>
      <c r="UPP245" s="49"/>
      <c r="UPQ245" s="99"/>
      <c r="UPR245" s="98"/>
      <c r="UPS245" s="49"/>
      <c r="UPT245" s="405"/>
      <c r="UPU245" s="405"/>
      <c r="UPV245" s="277"/>
      <c r="UPW245" s="277"/>
      <c r="UPX245" s="277"/>
      <c r="UPY245" s="277"/>
      <c r="UPZ245" s="277"/>
      <c r="UQA245" s="277"/>
      <c r="UQB245" s="277"/>
      <c r="UQC245" s="277"/>
      <c r="UQD245" s="402"/>
      <c r="UQE245" s="404"/>
      <c r="UQF245" s="49"/>
      <c r="UQG245" s="49"/>
      <c r="UQH245" s="49"/>
      <c r="UQI245" s="99"/>
      <c r="UQJ245" s="98"/>
      <c r="UQK245" s="49"/>
      <c r="UQL245" s="405"/>
      <c r="UQM245" s="405"/>
      <c r="UQN245" s="277"/>
      <c r="UQO245" s="277"/>
      <c r="UQP245" s="277"/>
      <c r="UQQ245" s="277"/>
      <c r="UQR245" s="277"/>
      <c r="UQS245" s="277"/>
      <c r="UQT245" s="277"/>
      <c r="UQU245" s="277"/>
      <c r="UQV245" s="402"/>
      <c r="UQW245" s="404"/>
      <c r="UQX245" s="49"/>
      <c r="UQY245" s="49"/>
      <c r="UQZ245" s="49"/>
      <c r="URA245" s="99"/>
      <c r="URB245" s="98"/>
      <c r="URC245" s="49"/>
      <c r="URD245" s="405"/>
      <c r="URE245" s="405"/>
      <c r="URF245" s="277"/>
      <c r="URG245" s="277"/>
      <c r="URH245" s="277"/>
      <c r="URI245" s="277"/>
      <c r="URJ245" s="277"/>
      <c r="URK245" s="277"/>
      <c r="URL245" s="277"/>
      <c r="URM245" s="277"/>
      <c r="URN245" s="402"/>
      <c r="URO245" s="404"/>
      <c r="URP245" s="49"/>
      <c r="URQ245" s="49"/>
      <c r="URR245" s="49"/>
      <c r="URS245" s="99"/>
      <c r="URT245" s="98"/>
      <c r="URU245" s="49"/>
      <c r="URV245" s="405"/>
      <c r="URW245" s="405"/>
      <c r="URX245" s="277"/>
      <c r="URY245" s="277"/>
      <c r="URZ245" s="277"/>
      <c r="USA245" s="277"/>
      <c r="USB245" s="277"/>
      <c r="USC245" s="277"/>
      <c r="USD245" s="277"/>
      <c r="USE245" s="277"/>
      <c r="USF245" s="402"/>
      <c r="USG245" s="404"/>
      <c r="USH245" s="49"/>
      <c r="USI245" s="49"/>
      <c r="USJ245" s="49"/>
      <c r="USK245" s="99"/>
      <c r="USL245" s="98"/>
      <c r="USM245" s="49"/>
      <c r="USN245" s="405"/>
      <c r="USO245" s="405"/>
      <c r="USP245" s="277"/>
      <c r="USQ245" s="277"/>
      <c r="USR245" s="277"/>
      <c r="USS245" s="277"/>
      <c r="UST245" s="277"/>
      <c r="USU245" s="277"/>
      <c r="USV245" s="277"/>
      <c r="USW245" s="277"/>
      <c r="USX245" s="402"/>
      <c r="USY245" s="404"/>
      <c r="USZ245" s="49"/>
      <c r="UTA245" s="49"/>
      <c r="UTB245" s="49"/>
      <c r="UTC245" s="99"/>
      <c r="UTD245" s="98"/>
      <c r="UTE245" s="49"/>
      <c r="UTF245" s="405"/>
      <c r="UTG245" s="405"/>
      <c r="UTH245" s="277"/>
      <c r="UTI245" s="277"/>
      <c r="UTJ245" s="277"/>
      <c r="UTK245" s="277"/>
      <c r="UTL245" s="277"/>
      <c r="UTM245" s="277"/>
      <c r="UTN245" s="277"/>
      <c r="UTO245" s="277"/>
      <c r="UTP245" s="402"/>
      <c r="UTQ245" s="404"/>
      <c r="UTR245" s="49"/>
      <c r="UTS245" s="49"/>
      <c r="UTT245" s="49"/>
      <c r="UTU245" s="99"/>
      <c r="UTV245" s="98"/>
      <c r="UTW245" s="49"/>
      <c r="UTX245" s="405"/>
      <c r="UTY245" s="405"/>
      <c r="UTZ245" s="277"/>
      <c r="UUA245" s="277"/>
      <c r="UUB245" s="277"/>
      <c r="UUC245" s="277"/>
      <c r="UUD245" s="277"/>
      <c r="UUE245" s="277"/>
      <c r="UUF245" s="277"/>
      <c r="UUG245" s="277"/>
      <c r="UUH245" s="402"/>
      <c r="UUI245" s="404"/>
      <c r="UUJ245" s="49"/>
      <c r="UUK245" s="49"/>
      <c r="UUL245" s="49"/>
      <c r="UUM245" s="99"/>
      <c r="UUN245" s="98"/>
      <c r="UUO245" s="49"/>
      <c r="UUP245" s="405"/>
      <c r="UUQ245" s="405"/>
      <c r="UUR245" s="277"/>
      <c r="UUS245" s="277"/>
      <c r="UUT245" s="277"/>
      <c r="UUU245" s="277"/>
      <c r="UUV245" s="277"/>
      <c r="UUW245" s="277"/>
      <c r="UUX245" s="277"/>
      <c r="UUY245" s="277"/>
      <c r="UUZ245" s="402"/>
      <c r="UVA245" s="404"/>
      <c r="UVB245" s="49"/>
      <c r="UVC245" s="49"/>
      <c r="UVD245" s="49"/>
      <c r="UVE245" s="99"/>
      <c r="UVF245" s="98"/>
      <c r="UVG245" s="49"/>
      <c r="UVH245" s="405"/>
      <c r="UVI245" s="405"/>
      <c r="UVJ245" s="277"/>
      <c r="UVK245" s="277"/>
      <c r="UVL245" s="277"/>
      <c r="UVM245" s="277"/>
      <c r="UVN245" s="277"/>
      <c r="UVO245" s="277"/>
      <c r="UVP245" s="277"/>
      <c r="UVQ245" s="277"/>
      <c r="UVR245" s="402"/>
      <c r="UVS245" s="404"/>
      <c r="UVT245" s="49"/>
      <c r="UVU245" s="49"/>
      <c r="UVV245" s="49"/>
      <c r="UVW245" s="99"/>
      <c r="UVX245" s="98"/>
      <c r="UVY245" s="49"/>
      <c r="UVZ245" s="405"/>
      <c r="UWA245" s="405"/>
      <c r="UWB245" s="277"/>
      <c r="UWC245" s="277"/>
      <c r="UWD245" s="277"/>
      <c r="UWE245" s="277"/>
      <c r="UWF245" s="277"/>
      <c r="UWG245" s="277"/>
      <c r="UWH245" s="277"/>
      <c r="UWI245" s="277"/>
      <c r="UWJ245" s="402"/>
      <c r="UWK245" s="404"/>
      <c r="UWL245" s="49"/>
      <c r="UWM245" s="49"/>
      <c r="UWN245" s="49"/>
      <c r="UWO245" s="99"/>
      <c r="UWP245" s="98"/>
      <c r="UWQ245" s="49"/>
      <c r="UWR245" s="405"/>
      <c r="UWS245" s="405"/>
      <c r="UWT245" s="277"/>
      <c r="UWU245" s="277"/>
      <c r="UWV245" s="277"/>
      <c r="UWW245" s="277"/>
      <c r="UWX245" s="277"/>
      <c r="UWY245" s="277"/>
      <c r="UWZ245" s="277"/>
      <c r="UXA245" s="277"/>
      <c r="UXB245" s="402"/>
      <c r="UXC245" s="404"/>
      <c r="UXD245" s="49"/>
      <c r="UXE245" s="49"/>
      <c r="UXF245" s="49"/>
      <c r="UXG245" s="99"/>
      <c r="UXH245" s="98"/>
      <c r="UXI245" s="49"/>
      <c r="UXJ245" s="405"/>
      <c r="UXK245" s="405"/>
      <c r="UXL245" s="277"/>
      <c r="UXM245" s="277"/>
      <c r="UXN245" s="277"/>
      <c r="UXO245" s="277"/>
      <c r="UXP245" s="277"/>
      <c r="UXQ245" s="277"/>
      <c r="UXR245" s="277"/>
      <c r="UXS245" s="277"/>
      <c r="UXT245" s="402"/>
      <c r="UXU245" s="404"/>
      <c r="UXV245" s="49"/>
      <c r="UXW245" s="49"/>
      <c r="UXX245" s="49"/>
      <c r="UXY245" s="99"/>
      <c r="UXZ245" s="98"/>
      <c r="UYA245" s="49"/>
      <c r="UYB245" s="405"/>
      <c r="UYC245" s="405"/>
      <c r="UYD245" s="277"/>
      <c r="UYE245" s="277"/>
      <c r="UYF245" s="277"/>
      <c r="UYG245" s="277"/>
      <c r="UYH245" s="277"/>
      <c r="UYI245" s="277"/>
      <c r="UYJ245" s="277"/>
      <c r="UYK245" s="277"/>
      <c r="UYL245" s="402"/>
      <c r="UYM245" s="404"/>
      <c r="UYN245" s="49"/>
      <c r="UYO245" s="49"/>
      <c r="UYP245" s="49"/>
      <c r="UYQ245" s="99"/>
      <c r="UYR245" s="98"/>
      <c r="UYS245" s="49"/>
      <c r="UYT245" s="405"/>
      <c r="UYU245" s="405"/>
      <c r="UYV245" s="277"/>
      <c r="UYW245" s="277"/>
      <c r="UYX245" s="277"/>
      <c r="UYY245" s="277"/>
      <c r="UYZ245" s="277"/>
      <c r="UZA245" s="277"/>
      <c r="UZB245" s="277"/>
      <c r="UZC245" s="277"/>
      <c r="UZD245" s="402"/>
      <c r="UZE245" s="404"/>
      <c r="UZF245" s="49"/>
      <c r="UZG245" s="49"/>
      <c r="UZH245" s="49"/>
      <c r="UZI245" s="99"/>
      <c r="UZJ245" s="98"/>
      <c r="UZK245" s="49"/>
      <c r="UZL245" s="405"/>
      <c r="UZM245" s="405"/>
      <c r="UZN245" s="277"/>
      <c r="UZO245" s="277"/>
      <c r="UZP245" s="277"/>
      <c r="UZQ245" s="277"/>
      <c r="UZR245" s="277"/>
      <c r="UZS245" s="277"/>
      <c r="UZT245" s="277"/>
      <c r="UZU245" s="277"/>
      <c r="UZV245" s="402"/>
      <c r="UZW245" s="404"/>
      <c r="UZX245" s="49"/>
      <c r="UZY245" s="49"/>
      <c r="UZZ245" s="49"/>
      <c r="VAA245" s="99"/>
      <c r="VAB245" s="98"/>
      <c r="VAC245" s="49"/>
      <c r="VAD245" s="405"/>
      <c r="VAE245" s="405"/>
      <c r="VAF245" s="277"/>
      <c r="VAG245" s="277"/>
      <c r="VAH245" s="277"/>
      <c r="VAI245" s="277"/>
      <c r="VAJ245" s="277"/>
      <c r="VAK245" s="277"/>
      <c r="VAL245" s="277"/>
      <c r="VAM245" s="277"/>
      <c r="VAN245" s="402"/>
      <c r="VAO245" s="404"/>
      <c r="VAP245" s="49"/>
      <c r="VAQ245" s="49"/>
      <c r="VAR245" s="49"/>
      <c r="VAS245" s="99"/>
      <c r="VAT245" s="98"/>
      <c r="VAU245" s="49"/>
      <c r="VAV245" s="405"/>
      <c r="VAW245" s="405"/>
      <c r="VAX245" s="277"/>
      <c r="VAY245" s="277"/>
      <c r="VAZ245" s="277"/>
      <c r="VBA245" s="277"/>
      <c r="VBB245" s="277"/>
      <c r="VBC245" s="277"/>
      <c r="VBD245" s="277"/>
      <c r="VBE245" s="277"/>
      <c r="VBF245" s="402"/>
      <c r="VBG245" s="404"/>
      <c r="VBH245" s="49"/>
      <c r="VBI245" s="49"/>
      <c r="VBJ245" s="49"/>
      <c r="VBK245" s="99"/>
      <c r="VBL245" s="98"/>
      <c r="VBM245" s="49"/>
      <c r="VBN245" s="405"/>
      <c r="VBO245" s="405"/>
      <c r="VBP245" s="277"/>
      <c r="VBQ245" s="277"/>
      <c r="VBR245" s="277"/>
      <c r="VBS245" s="277"/>
      <c r="VBT245" s="277"/>
      <c r="VBU245" s="277"/>
      <c r="VBV245" s="277"/>
      <c r="VBW245" s="277"/>
      <c r="VBX245" s="402"/>
      <c r="VBY245" s="404"/>
      <c r="VBZ245" s="49"/>
      <c r="VCA245" s="49"/>
      <c r="VCB245" s="49"/>
      <c r="VCC245" s="99"/>
      <c r="VCD245" s="98"/>
      <c r="VCE245" s="49"/>
      <c r="VCF245" s="405"/>
      <c r="VCG245" s="405"/>
      <c r="VCH245" s="277"/>
      <c r="VCI245" s="277"/>
      <c r="VCJ245" s="277"/>
      <c r="VCK245" s="277"/>
      <c r="VCL245" s="277"/>
      <c r="VCM245" s="277"/>
      <c r="VCN245" s="277"/>
      <c r="VCO245" s="277"/>
      <c r="VCP245" s="402"/>
      <c r="VCQ245" s="404"/>
      <c r="VCR245" s="49"/>
      <c r="VCS245" s="49"/>
      <c r="VCT245" s="49"/>
      <c r="VCU245" s="99"/>
      <c r="VCV245" s="98"/>
      <c r="VCW245" s="49"/>
      <c r="VCX245" s="405"/>
      <c r="VCY245" s="405"/>
      <c r="VCZ245" s="277"/>
      <c r="VDA245" s="277"/>
      <c r="VDB245" s="277"/>
      <c r="VDC245" s="277"/>
      <c r="VDD245" s="277"/>
      <c r="VDE245" s="277"/>
      <c r="VDF245" s="277"/>
      <c r="VDG245" s="277"/>
      <c r="VDH245" s="402"/>
      <c r="VDI245" s="404"/>
      <c r="VDJ245" s="49"/>
      <c r="VDK245" s="49"/>
      <c r="VDL245" s="49"/>
      <c r="VDM245" s="99"/>
      <c r="VDN245" s="98"/>
      <c r="VDO245" s="49"/>
      <c r="VDP245" s="405"/>
      <c r="VDQ245" s="405"/>
      <c r="VDR245" s="277"/>
      <c r="VDS245" s="277"/>
      <c r="VDT245" s="277"/>
      <c r="VDU245" s="277"/>
      <c r="VDV245" s="277"/>
      <c r="VDW245" s="277"/>
      <c r="VDX245" s="277"/>
      <c r="VDY245" s="277"/>
      <c r="VDZ245" s="402"/>
      <c r="VEA245" s="404"/>
      <c r="VEB245" s="49"/>
      <c r="VEC245" s="49"/>
      <c r="VED245" s="49"/>
      <c r="VEE245" s="99"/>
      <c r="VEF245" s="98"/>
      <c r="VEG245" s="49"/>
      <c r="VEH245" s="405"/>
      <c r="VEI245" s="405"/>
      <c r="VEJ245" s="277"/>
      <c r="VEK245" s="277"/>
      <c r="VEL245" s="277"/>
      <c r="VEM245" s="277"/>
      <c r="VEN245" s="277"/>
      <c r="VEO245" s="277"/>
      <c r="VEP245" s="277"/>
      <c r="VEQ245" s="277"/>
      <c r="VER245" s="402"/>
      <c r="VES245" s="404"/>
      <c r="VET245" s="49"/>
      <c r="VEU245" s="49"/>
      <c r="VEV245" s="49"/>
      <c r="VEW245" s="99"/>
      <c r="VEX245" s="98"/>
      <c r="VEY245" s="49"/>
      <c r="VEZ245" s="405"/>
      <c r="VFA245" s="405"/>
      <c r="VFB245" s="277"/>
      <c r="VFC245" s="277"/>
      <c r="VFD245" s="277"/>
      <c r="VFE245" s="277"/>
      <c r="VFF245" s="277"/>
      <c r="VFG245" s="277"/>
      <c r="VFH245" s="277"/>
      <c r="VFI245" s="277"/>
      <c r="VFJ245" s="402"/>
      <c r="VFK245" s="404"/>
      <c r="VFL245" s="49"/>
      <c r="VFM245" s="49"/>
      <c r="VFN245" s="49"/>
      <c r="VFO245" s="99"/>
      <c r="VFP245" s="98"/>
      <c r="VFQ245" s="49"/>
      <c r="VFR245" s="405"/>
      <c r="VFS245" s="405"/>
      <c r="VFT245" s="277"/>
      <c r="VFU245" s="277"/>
      <c r="VFV245" s="277"/>
      <c r="VFW245" s="277"/>
      <c r="VFX245" s="277"/>
      <c r="VFY245" s="277"/>
      <c r="VFZ245" s="277"/>
      <c r="VGA245" s="277"/>
      <c r="VGB245" s="402"/>
      <c r="VGC245" s="404"/>
      <c r="VGD245" s="49"/>
      <c r="VGE245" s="49"/>
      <c r="VGF245" s="49"/>
      <c r="VGG245" s="99"/>
      <c r="VGH245" s="98"/>
      <c r="VGI245" s="49"/>
      <c r="VGJ245" s="405"/>
      <c r="VGK245" s="405"/>
      <c r="VGL245" s="277"/>
      <c r="VGM245" s="277"/>
      <c r="VGN245" s="277"/>
      <c r="VGO245" s="277"/>
      <c r="VGP245" s="277"/>
      <c r="VGQ245" s="277"/>
      <c r="VGR245" s="277"/>
      <c r="VGS245" s="277"/>
      <c r="VGT245" s="402"/>
      <c r="VGU245" s="404"/>
      <c r="VGV245" s="49"/>
      <c r="VGW245" s="49"/>
      <c r="VGX245" s="49"/>
      <c r="VGY245" s="99"/>
      <c r="VGZ245" s="98"/>
      <c r="VHA245" s="49"/>
      <c r="VHB245" s="405"/>
      <c r="VHC245" s="405"/>
      <c r="VHD245" s="277"/>
      <c r="VHE245" s="277"/>
      <c r="VHF245" s="277"/>
      <c r="VHG245" s="277"/>
      <c r="VHH245" s="277"/>
      <c r="VHI245" s="277"/>
      <c r="VHJ245" s="277"/>
      <c r="VHK245" s="277"/>
      <c r="VHL245" s="402"/>
      <c r="VHM245" s="404"/>
      <c r="VHN245" s="49"/>
      <c r="VHO245" s="49"/>
      <c r="VHP245" s="49"/>
      <c r="VHQ245" s="99"/>
      <c r="VHR245" s="98"/>
      <c r="VHS245" s="49"/>
      <c r="VHT245" s="405"/>
      <c r="VHU245" s="405"/>
      <c r="VHV245" s="277"/>
      <c r="VHW245" s="277"/>
      <c r="VHX245" s="277"/>
      <c r="VHY245" s="277"/>
      <c r="VHZ245" s="277"/>
      <c r="VIA245" s="277"/>
      <c r="VIB245" s="277"/>
      <c r="VIC245" s="277"/>
      <c r="VID245" s="402"/>
      <c r="VIE245" s="404"/>
      <c r="VIF245" s="49"/>
      <c r="VIG245" s="49"/>
      <c r="VIH245" s="49"/>
      <c r="VII245" s="99"/>
      <c r="VIJ245" s="98"/>
      <c r="VIK245" s="49"/>
      <c r="VIL245" s="405"/>
      <c r="VIM245" s="405"/>
      <c r="VIN245" s="277"/>
      <c r="VIO245" s="277"/>
      <c r="VIP245" s="277"/>
      <c r="VIQ245" s="277"/>
      <c r="VIR245" s="277"/>
      <c r="VIS245" s="277"/>
      <c r="VIT245" s="277"/>
      <c r="VIU245" s="277"/>
      <c r="VIV245" s="402"/>
      <c r="VIW245" s="404"/>
      <c r="VIX245" s="49"/>
      <c r="VIY245" s="49"/>
      <c r="VIZ245" s="49"/>
      <c r="VJA245" s="99"/>
      <c r="VJB245" s="98"/>
      <c r="VJC245" s="49"/>
      <c r="VJD245" s="405"/>
      <c r="VJE245" s="405"/>
      <c r="VJF245" s="277"/>
      <c r="VJG245" s="277"/>
      <c r="VJH245" s="277"/>
      <c r="VJI245" s="277"/>
      <c r="VJJ245" s="277"/>
      <c r="VJK245" s="277"/>
      <c r="VJL245" s="277"/>
      <c r="VJM245" s="277"/>
      <c r="VJN245" s="402"/>
      <c r="VJO245" s="404"/>
      <c r="VJP245" s="49"/>
      <c r="VJQ245" s="49"/>
      <c r="VJR245" s="49"/>
      <c r="VJS245" s="99"/>
      <c r="VJT245" s="98"/>
      <c r="VJU245" s="49"/>
      <c r="VJV245" s="405"/>
      <c r="VJW245" s="405"/>
      <c r="VJX245" s="277"/>
      <c r="VJY245" s="277"/>
      <c r="VJZ245" s="277"/>
      <c r="VKA245" s="277"/>
      <c r="VKB245" s="277"/>
      <c r="VKC245" s="277"/>
      <c r="VKD245" s="277"/>
      <c r="VKE245" s="277"/>
      <c r="VKF245" s="402"/>
      <c r="VKG245" s="404"/>
      <c r="VKH245" s="49"/>
      <c r="VKI245" s="49"/>
      <c r="VKJ245" s="49"/>
      <c r="VKK245" s="99"/>
      <c r="VKL245" s="98"/>
      <c r="VKM245" s="49"/>
      <c r="VKN245" s="405"/>
      <c r="VKO245" s="405"/>
      <c r="VKP245" s="277"/>
      <c r="VKQ245" s="277"/>
      <c r="VKR245" s="277"/>
      <c r="VKS245" s="277"/>
      <c r="VKT245" s="277"/>
      <c r="VKU245" s="277"/>
      <c r="VKV245" s="277"/>
      <c r="VKW245" s="277"/>
      <c r="VKX245" s="402"/>
      <c r="VKY245" s="404"/>
      <c r="VKZ245" s="49"/>
      <c r="VLA245" s="49"/>
      <c r="VLB245" s="49"/>
      <c r="VLC245" s="99"/>
      <c r="VLD245" s="98"/>
      <c r="VLE245" s="49"/>
      <c r="VLF245" s="405"/>
      <c r="VLG245" s="405"/>
      <c r="VLH245" s="277"/>
      <c r="VLI245" s="277"/>
      <c r="VLJ245" s="277"/>
      <c r="VLK245" s="277"/>
      <c r="VLL245" s="277"/>
      <c r="VLM245" s="277"/>
      <c r="VLN245" s="277"/>
      <c r="VLO245" s="277"/>
      <c r="VLP245" s="402"/>
      <c r="VLQ245" s="404"/>
      <c r="VLR245" s="49"/>
      <c r="VLS245" s="49"/>
      <c r="VLT245" s="49"/>
      <c r="VLU245" s="99"/>
      <c r="VLV245" s="98"/>
      <c r="VLW245" s="49"/>
      <c r="VLX245" s="405"/>
      <c r="VLY245" s="405"/>
      <c r="VLZ245" s="277"/>
      <c r="VMA245" s="277"/>
      <c r="VMB245" s="277"/>
      <c r="VMC245" s="277"/>
      <c r="VMD245" s="277"/>
      <c r="VME245" s="277"/>
      <c r="VMF245" s="277"/>
      <c r="VMG245" s="277"/>
      <c r="VMH245" s="402"/>
      <c r="VMI245" s="404"/>
      <c r="VMJ245" s="49"/>
      <c r="VMK245" s="49"/>
      <c r="VML245" s="49"/>
      <c r="VMM245" s="99"/>
      <c r="VMN245" s="98"/>
      <c r="VMO245" s="49"/>
      <c r="VMP245" s="405"/>
      <c r="VMQ245" s="405"/>
      <c r="VMR245" s="277"/>
      <c r="VMS245" s="277"/>
      <c r="VMT245" s="277"/>
      <c r="VMU245" s="277"/>
      <c r="VMV245" s="277"/>
      <c r="VMW245" s="277"/>
      <c r="VMX245" s="277"/>
      <c r="VMY245" s="277"/>
      <c r="VMZ245" s="402"/>
      <c r="VNA245" s="404"/>
      <c r="VNB245" s="49"/>
      <c r="VNC245" s="49"/>
      <c r="VND245" s="49"/>
      <c r="VNE245" s="99"/>
      <c r="VNF245" s="98"/>
      <c r="VNG245" s="49"/>
      <c r="VNH245" s="405"/>
      <c r="VNI245" s="405"/>
      <c r="VNJ245" s="277"/>
      <c r="VNK245" s="277"/>
      <c r="VNL245" s="277"/>
      <c r="VNM245" s="277"/>
      <c r="VNN245" s="277"/>
      <c r="VNO245" s="277"/>
      <c r="VNP245" s="277"/>
      <c r="VNQ245" s="277"/>
      <c r="VNR245" s="402"/>
      <c r="VNS245" s="404"/>
      <c r="VNT245" s="49"/>
      <c r="VNU245" s="49"/>
      <c r="VNV245" s="49"/>
      <c r="VNW245" s="99"/>
      <c r="VNX245" s="98"/>
      <c r="VNY245" s="49"/>
      <c r="VNZ245" s="405"/>
      <c r="VOA245" s="405"/>
      <c r="VOB245" s="277"/>
      <c r="VOC245" s="277"/>
      <c r="VOD245" s="277"/>
      <c r="VOE245" s="277"/>
      <c r="VOF245" s="277"/>
      <c r="VOG245" s="277"/>
      <c r="VOH245" s="277"/>
      <c r="VOI245" s="277"/>
      <c r="VOJ245" s="402"/>
      <c r="VOK245" s="404"/>
      <c r="VOL245" s="49"/>
      <c r="VOM245" s="49"/>
      <c r="VON245" s="49"/>
      <c r="VOO245" s="99"/>
      <c r="VOP245" s="98"/>
      <c r="VOQ245" s="49"/>
      <c r="VOR245" s="405"/>
      <c r="VOS245" s="405"/>
      <c r="VOT245" s="277"/>
      <c r="VOU245" s="277"/>
      <c r="VOV245" s="277"/>
      <c r="VOW245" s="277"/>
      <c r="VOX245" s="277"/>
      <c r="VOY245" s="277"/>
      <c r="VOZ245" s="277"/>
      <c r="VPA245" s="277"/>
      <c r="VPB245" s="402"/>
      <c r="VPC245" s="404"/>
      <c r="VPD245" s="49"/>
      <c r="VPE245" s="49"/>
      <c r="VPF245" s="49"/>
      <c r="VPG245" s="99"/>
      <c r="VPH245" s="98"/>
      <c r="VPI245" s="49"/>
      <c r="VPJ245" s="405"/>
      <c r="VPK245" s="405"/>
      <c r="VPL245" s="277"/>
      <c r="VPM245" s="277"/>
      <c r="VPN245" s="277"/>
      <c r="VPO245" s="277"/>
      <c r="VPP245" s="277"/>
      <c r="VPQ245" s="277"/>
      <c r="VPR245" s="277"/>
      <c r="VPS245" s="277"/>
      <c r="VPT245" s="402"/>
      <c r="VPU245" s="404"/>
      <c r="VPV245" s="49"/>
      <c r="VPW245" s="49"/>
      <c r="VPX245" s="49"/>
      <c r="VPY245" s="99"/>
      <c r="VPZ245" s="98"/>
      <c r="VQA245" s="49"/>
      <c r="VQB245" s="405"/>
      <c r="VQC245" s="405"/>
      <c r="VQD245" s="277"/>
      <c r="VQE245" s="277"/>
      <c r="VQF245" s="277"/>
      <c r="VQG245" s="277"/>
      <c r="VQH245" s="277"/>
      <c r="VQI245" s="277"/>
      <c r="VQJ245" s="277"/>
      <c r="VQK245" s="277"/>
      <c r="VQL245" s="402"/>
      <c r="VQM245" s="404"/>
      <c r="VQN245" s="49"/>
      <c r="VQO245" s="49"/>
      <c r="VQP245" s="49"/>
      <c r="VQQ245" s="99"/>
      <c r="VQR245" s="98"/>
      <c r="VQS245" s="49"/>
      <c r="VQT245" s="405"/>
      <c r="VQU245" s="405"/>
      <c r="VQV245" s="277"/>
      <c r="VQW245" s="277"/>
      <c r="VQX245" s="277"/>
      <c r="VQY245" s="277"/>
      <c r="VQZ245" s="277"/>
      <c r="VRA245" s="277"/>
      <c r="VRB245" s="277"/>
      <c r="VRC245" s="277"/>
      <c r="VRD245" s="402"/>
      <c r="VRE245" s="404"/>
      <c r="VRF245" s="49"/>
      <c r="VRG245" s="49"/>
      <c r="VRH245" s="49"/>
      <c r="VRI245" s="99"/>
      <c r="VRJ245" s="98"/>
      <c r="VRK245" s="49"/>
      <c r="VRL245" s="405"/>
      <c r="VRM245" s="405"/>
      <c r="VRN245" s="277"/>
      <c r="VRO245" s="277"/>
      <c r="VRP245" s="277"/>
      <c r="VRQ245" s="277"/>
      <c r="VRR245" s="277"/>
      <c r="VRS245" s="277"/>
      <c r="VRT245" s="277"/>
      <c r="VRU245" s="277"/>
      <c r="VRV245" s="402"/>
      <c r="VRW245" s="404"/>
      <c r="VRX245" s="49"/>
      <c r="VRY245" s="49"/>
      <c r="VRZ245" s="49"/>
      <c r="VSA245" s="99"/>
      <c r="VSB245" s="98"/>
      <c r="VSC245" s="49"/>
      <c r="VSD245" s="405"/>
      <c r="VSE245" s="405"/>
      <c r="VSF245" s="277"/>
      <c r="VSG245" s="277"/>
      <c r="VSH245" s="277"/>
      <c r="VSI245" s="277"/>
      <c r="VSJ245" s="277"/>
      <c r="VSK245" s="277"/>
      <c r="VSL245" s="277"/>
      <c r="VSM245" s="277"/>
      <c r="VSN245" s="402"/>
      <c r="VSO245" s="404"/>
      <c r="VSP245" s="49"/>
      <c r="VSQ245" s="49"/>
      <c r="VSR245" s="49"/>
      <c r="VSS245" s="99"/>
      <c r="VST245" s="98"/>
      <c r="VSU245" s="49"/>
      <c r="VSV245" s="405"/>
      <c r="VSW245" s="405"/>
      <c r="VSX245" s="277"/>
      <c r="VSY245" s="277"/>
      <c r="VSZ245" s="277"/>
      <c r="VTA245" s="277"/>
      <c r="VTB245" s="277"/>
      <c r="VTC245" s="277"/>
      <c r="VTD245" s="277"/>
      <c r="VTE245" s="277"/>
      <c r="VTF245" s="402"/>
      <c r="VTG245" s="404"/>
      <c r="VTH245" s="49"/>
      <c r="VTI245" s="49"/>
      <c r="VTJ245" s="49"/>
      <c r="VTK245" s="99"/>
      <c r="VTL245" s="98"/>
      <c r="VTM245" s="49"/>
      <c r="VTN245" s="405"/>
      <c r="VTO245" s="405"/>
      <c r="VTP245" s="277"/>
      <c r="VTQ245" s="277"/>
      <c r="VTR245" s="277"/>
      <c r="VTS245" s="277"/>
      <c r="VTT245" s="277"/>
      <c r="VTU245" s="277"/>
      <c r="VTV245" s="277"/>
      <c r="VTW245" s="277"/>
      <c r="VTX245" s="402"/>
      <c r="VTY245" s="404"/>
      <c r="VTZ245" s="49"/>
      <c r="VUA245" s="49"/>
      <c r="VUB245" s="49"/>
      <c r="VUC245" s="99"/>
      <c r="VUD245" s="98"/>
      <c r="VUE245" s="49"/>
      <c r="VUF245" s="405"/>
      <c r="VUG245" s="405"/>
      <c r="VUH245" s="277"/>
      <c r="VUI245" s="277"/>
      <c r="VUJ245" s="277"/>
      <c r="VUK245" s="277"/>
      <c r="VUL245" s="277"/>
      <c r="VUM245" s="277"/>
      <c r="VUN245" s="277"/>
      <c r="VUO245" s="277"/>
      <c r="VUP245" s="402"/>
      <c r="VUQ245" s="404"/>
      <c r="VUR245" s="49"/>
      <c r="VUS245" s="49"/>
      <c r="VUT245" s="49"/>
      <c r="VUU245" s="99"/>
      <c r="VUV245" s="98"/>
      <c r="VUW245" s="49"/>
      <c r="VUX245" s="405"/>
      <c r="VUY245" s="405"/>
      <c r="VUZ245" s="277"/>
      <c r="VVA245" s="277"/>
      <c r="VVB245" s="277"/>
      <c r="VVC245" s="277"/>
      <c r="VVD245" s="277"/>
      <c r="VVE245" s="277"/>
      <c r="VVF245" s="277"/>
      <c r="VVG245" s="277"/>
      <c r="VVH245" s="402"/>
      <c r="VVI245" s="404"/>
      <c r="VVJ245" s="49"/>
      <c r="VVK245" s="49"/>
      <c r="VVL245" s="49"/>
      <c r="VVM245" s="99"/>
      <c r="VVN245" s="98"/>
      <c r="VVO245" s="49"/>
      <c r="VVP245" s="405"/>
      <c r="VVQ245" s="405"/>
      <c r="VVR245" s="277"/>
      <c r="VVS245" s="277"/>
      <c r="VVT245" s="277"/>
      <c r="VVU245" s="277"/>
      <c r="VVV245" s="277"/>
      <c r="VVW245" s="277"/>
      <c r="VVX245" s="277"/>
      <c r="VVY245" s="277"/>
      <c r="VVZ245" s="402"/>
      <c r="VWA245" s="404"/>
      <c r="VWB245" s="49"/>
      <c r="VWC245" s="49"/>
      <c r="VWD245" s="49"/>
      <c r="VWE245" s="99"/>
      <c r="VWF245" s="98"/>
      <c r="VWG245" s="49"/>
      <c r="VWH245" s="405"/>
      <c r="VWI245" s="405"/>
      <c r="VWJ245" s="277"/>
      <c r="VWK245" s="277"/>
      <c r="VWL245" s="277"/>
      <c r="VWM245" s="277"/>
      <c r="VWN245" s="277"/>
      <c r="VWO245" s="277"/>
      <c r="VWP245" s="277"/>
      <c r="VWQ245" s="277"/>
      <c r="VWR245" s="402"/>
      <c r="VWS245" s="404"/>
      <c r="VWT245" s="49"/>
      <c r="VWU245" s="49"/>
      <c r="VWV245" s="49"/>
      <c r="VWW245" s="99"/>
      <c r="VWX245" s="98"/>
      <c r="VWY245" s="49"/>
      <c r="VWZ245" s="405"/>
      <c r="VXA245" s="405"/>
      <c r="VXB245" s="277"/>
      <c r="VXC245" s="277"/>
      <c r="VXD245" s="277"/>
      <c r="VXE245" s="277"/>
      <c r="VXF245" s="277"/>
      <c r="VXG245" s="277"/>
      <c r="VXH245" s="277"/>
      <c r="VXI245" s="277"/>
      <c r="VXJ245" s="402"/>
      <c r="VXK245" s="404"/>
      <c r="VXL245" s="49"/>
      <c r="VXM245" s="49"/>
      <c r="VXN245" s="49"/>
      <c r="VXO245" s="99"/>
      <c r="VXP245" s="98"/>
      <c r="VXQ245" s="49"/>
      <c r="VXR245" s="405"/>
      <c r="VXS245" s="405"/>
      <c r="VXT245" s="277"/>
      <c r="VXU245" s="277"/>
      <c r="VXV245" s="277"/>
      <c r="VXW245" s="277"/>
      <c r="VXX245" s="277"/>
      <c r="VXY245" s="277"/>
      <c r="VXZ245" s="277"/>
      <c r="VYA245" s="277"/>
      <c r="VYB245" s="402"/>
      <c r="VYC245" s="404"/>
      <c r="VYD245" s="49"/>
      <c r="VYE245" s="49"/>
      <c r="VYF245" s="49"/>
      <c r="VYG245" s="99"/>
      <c r="VYH245" s="98"/>
      <c r="VYI245" s="49"/>
      <c r="VYJ245" s="405"/>
      <c r="VYK245" s="405"/>
      <c r="VYL245" s="277"/>
      <c r="VYM245" s="277"/>
      <c r="VYN245" s="277"/>
      <c r="VYO245" s="277"/>
      <c r="VYP245" s="277"/>
      <c r="VYQ245" s="277"/>
      <c r="VYR245" s="277"/>
      <c r="VYS245" s="277"/>
      <c r="VYT245" s="402"/>
      <c r="VYU245" s="404"/>
      <c r="VYV245" s="49"/>
      <c r="VYW245" s="49"/>
      <c r="VYX245" s="49"/>
      <c r="VYY245" s="99"/>
      <c r="VYZ245" s="98"/>
      <c r="VZA245" s="49"/>
      <c r="VZB245" s="405"/>
      <c r="VZC245" s="405"/>
      <c r="VZD245" s="277"/>
      <c r="VZE245" s="277"/>
      <c r="VZF245" s="277"/>
      <c r="VZG245" s="277"/>
      <c r="VZH245" s="277"/>
      <c r="VZI245" s="277"/>
      <c r="VZJ245" s="277"/>
      <c r="VZK245" s="277"/>
      <c r="VZL245" s="402"/>
      <c r="VZM245" s="404"/>
      <c r="VZN245" s="49"/>
      <c r="VZO245" s="49"/>
      <c r="VZP245" s="49"/>
      <c r="VZQ245" s="99"/>
      <c r="VZR245" s="98"/>
      <c r="VZS245" s="49"/>
      <c r="VZT245" s="405"/>
      <c r="VZU245" s="405"/>
      <c r="VZV245" s="277"/>
      <c r="VZW245" s="277"/>
      <c r="VZX245" s="277"/>
      <c r="VZY245" s="277"/>
      <c r="VZZ245" s="277"/>
      <c r="WAA245" s="277"/>
      <c r="WAB245" s="277"/>
      <c r="WAC245" s="277"/>
      <c r="WAD245" s="402"/>
      <c r="WAE245" s="404"/>
      <c r="WAF245" s="49"/>
      <c r="WAG245" s="49"/>
      <c r="WAH245" s="49"/>
      <c r="WAI245" s="99"/>
      <c r="WAJ245" s="98"/>
      <c r="WAK245" s="49"/>
      <c r="WAL245" s="405"/>
      <c r="WAM245" s="405"/>
      <c r="WAN245" s="277"/>
      <c r="WAO245" s="277"/>
      <c r="WAP245" s="277"/>
      <c r="WAQ245" s="277"/>
      <c r="WAR245" s="277"/>
      <c r="WAS245" s="277"/>
      <c r="WAT245" s="277"/>
      <c r="WAU245" s="277"/>
      <c r="WAV245" s="402"/>
      <c r="WAW245" s="404"/>
      <c r="WAX245" s="49"/>
      <c r="WAY245" s="49"/>
      <c r="WAZ245" s="49"/>
      <c r="WBA245" s="99"/>
      <c r="WBB245" s="98"/>
      <c r="WBC245" s="49"/>
      <c r="WBD245" s="405"/>
      <c r="WBE245" s="405"/>
      <c r="WBF245" s="277"/>
      <c r="WBG245" s="277"/>
      <c r="WBH245" s="277"/>
      <c r="WBI245" s="277"/>
      <c r="WBJ245" s="277"/>
      <c r="WBK245" s="277"/>
      <c r="WBL245" s="277"/>
      <c r="WBM245" s="277"/>
      <c r="WBN245" s="402"/>
      <c r="WBO245" s="404"/>
      <c r="WBP245" s="49"/>
      <c r="WBQ245" s="49"/>
      <c r="WBR245" s="49"/>
      <c r="WBS245" s="99"/>
      <c r="WBT245" s="98"/>
      <c r="WBU245" s="49"/>
      <c r="WBV245" s="405"/>
      <c r="WBW245" s="405"/>
      <c r="WBX245" s="277"/>
      <c r="WBY245" s="277"/>
      <c r="WBZ245" s="277"/>
      <c r="WCA245" s="277"/>
      <c r="WCB245" s="277"/>
      <c r="WCC245" s="277"/>
      <c r="WCD245" s="277"/>
      <c r="WCE245" s="277"/>
      <c r="WCF245" s="402"/>
      <c r="WCG245" s="404"/>
      <c r="WCH245" s="49"/>
      <c r="WCI245" s="49"/>
      <c r="WCJ245" s="49"/>
      <c r="WCK245" s="99"/>
      <c r="WCL245" s="98"/>
      <c r="WCM245" s="49"/>
      <c r="WCN245" s="405"/>
      <c r="WCO245" s="405"/>
      <c r="WCP245" s="277"/>
      <c r="WCQ245" s="277"/>
      <c r="WCR245" s="277"/>
      <c r="WCS245" s="277"/>
      <c r="WCT245" s="277"/>
      <c r="WCU245" s="277"/>
      <c r="WCV245" s="277"/>
      <c r="WCW245" s="277"/>
      <c r="WCX245" s="402"/>
      <c r="WCY245" s="404"/>
      <c r="WCZ245" s="49"/>
      <c r="WDA245" s="49"/>
      <c r="WDB245" s="49"/>
      <c r="WDC245" s="99"/>
      <c r="WDD245" s="98"/>
      <c r="WDE245" s="49"/>
      <c r="WDF245" s="405"/>
      <c r="WDG245" s="405"/>
      <c r="WDH245" s="277"/>
      <c r="WDI245" s="277"/>
      <c r="WDJ245" s="277"/>
      <c r="WDK245" s="277"/>
      <c r="WDL245" s="277"/>
      <c r="WDM245" s="277"/>
      <c r="WDN245" s="277"/>
      <c r="WDO245" s="277"/>
      <c r="WDP245" s="402"/>
      <c r="WDQ245" s="404"/>
      <c r="WDR245" s="49"/>
      <c r="WDS245" s="49"/>
      <c r="WDT245" s="49"/>
      <c r="WDU245" s="99"/>
      <c r="WDV245" s="98"/>
      <c r="WDW245" s="49"/>
      <c r="WDX245" s="405"/>
      <c r="WDY245" s="405"/>
      <c r="WDZ245" s="277"/>
      <c r="WEA245" s="277"/>
      <c r="WEB245" s="277"/>
      <c r="WEC245" s="277"/>
      <c r="WED245" s="277"/>
      <c r="WEE245" s="277"/>
      <c r="WEF245" s="277"/>
      <c r="WEG245" s="277"/>
      <c r="WEH245" s="402"/>
      <c r="WEI245" s="404"/>
      <c r="WEJ245" s="49"/>
      <c r="WEK245" s="49"/>
      <c r="WEL245" s="49"/>
      <c r="WEM245" s="99"/>
      <c r="WEN245" s="98"/>
      <c r="WEO245" s="49"/>
      <c r="WEP245" s="405"/>
      <c r="WEQ245" s="405"/>
      <c r="WER245" s="277"/>
      <c r="WES245" s="277"/>
      <c r="WET245" s="277"/>
      <c r="WEU245" s="277"/>
      <c r="WEV245" s="277"/>
      <c r="WEW245" s="277"/>
      <c r="WEX245" s="277"/>
      <c r="WEY245" s="277"/>
      <c r="WEZ245" s="402"/>
      <c r="WFA245" s="404"/>
      <c r="WFB245" s="49"/>
      <c r="WFC245" s="49"/>
      <c r="WFD245" s="49"/>
      <c r="WFE245" s="99"/>
      <c r="WFF245" s="98"/>
      <c r="WFG245" s="49"/>
      <c r="WFH245" s="405"/>
      <c r="WFI245" s="405"/>
      <c r="WFJ245" s="277"/>
      <c r="WFK245" s="277"/>
      <c r="WFL245" s="277"/>
      <c r="WFM245" s="277"/>
      <c r="WFN245" s="277"/>
      <c r="WFO245" s="277"/>
      <c r="WFP245" s="277"/>
      <c r="WFQ245" s="277"/>
      <c r="WFR245" s="402"/>
      <c r="WFS245" s="404"/>
      <c r="WFT245" s="49"/>
      <c r="WFU245" s="49"/>
      <c r="WFV245" s="49"/>
      <c r="WFW245" s="99"/>
      <c r="WFX245" s="98"/>
      <c r="WFY245" s="49"/>
      <c r="WFZ245" s="405"/>
      <c r="WGA245" s="405"/>
      <c r="WGB245" s="277"/>
      <c r="WGC245" s="277"/>
      <c r="WGD245" s="277"/>
      <c r="WGE245" s="277"/>
      <c r="WGF245" s="277"/>
      <c r="WGG245" s="277"/>
      <c r="WGH245" s="277"/>
      <c r="WGI245" s="277"/>
      <c r="WGJ245" s="402"/>
      <c r="WGK245" s="404"/>
      <c r="WGL245" s="49"/>
      <c r="WGM245" s="49"/>
      <c r="WGN245" s="49"/>
      <c r="WGO245" s="99"/>
      <c r="WGP245" s="98"/>
      <c r="WGQ245" s="49"/>
      <c r="WGR245" s="405"/>
      <c r="WGS245" s="405"/>
      <c r="WGT245" s="277"/>
      <c r="WGU245" s="277"/>
      <c r="WGV245" s="277"/>
      <c r="WGW245" s="277"/>
      <c r="WGX245" s="277"/>
      <c r="WGY245" s="277"/>
      <c r="WGZ245" s="277"/>
      <c r="WHA245" s="277"/>
      <c r="WHB245" s="402"/>
      <c r="WHC245" s="404"/>
      <c r="WHD245" s="49"/>
      <c r="WHE245" s="49"/>
      <c r="WHF245" s="49"/>
      <c r="WHG245" s="99"/>
      <c r="WHH245" s="98"/>
      <c r="WHI245" s="49"/>
      <c r="WHJ245" s="405"/>
      <c r="WHK245" s="405"/>
      <c r="WHL245" s="277"/>
      <c r="WHM245" s="277"/>
      <c r="WHN245" s="277"/>
      <c r="WHO245" s="277"/>
      <c r="WHP245" s="277"/>
      <c r="WHQ245" s="277"/>
      <c r="WHR245" s="277"/>
      <c r="WHS245" s="277"/>
      <c r="WHT245" s="402"/>
      <c r="WHU245" s="404"/>
      <c r="WHV245" s="49"/>
      <c r="WHW245" s="49"/>
      <c r="WHX245" s="49"/>
      <c r="WHY245" s="99"/>
      <c r="WHZ245" s="98"/>
      <c r="WIA245" s="49"/>
      <c r="WIB245" s="405"/>
      <c r="WIC245" s="405"/>
      <c r="WID245" s="277"/>
      <c r="WIE245" s="277"/>
      <c r="WIF245" s="277"/>
      <c r="WIG245" s="277"/>
      <c r="WIH245" s="277"/>
      <c r="WII245" s="277"/>
      <c r="WIJ245" s="277"/>
      <c r="WIK245" s="277"/>
      <c r="WIL245" s="402"/>
      <c r="WIM245" s="404"/>
      <c r="WIN245" s="49"/>
      <c r="WIO245" s="49"/>
      <c r="WIP245" s="49"/>
      <c r="WIQ245" s="99"/>
      <c r="WIR245" s="98"/>
      <c r="WIS245" s="49"/>
      <c r="WIT245" s="405"/>
      <c r="WIU245" s="405"/>
      <c r="WIV245" s="277"/>
      <c r="WIW245" s="277"/>
      <c r="WIX245" s="277"/>
      <c r="WIY245" s="277"/>
      <c r="WIZ245" s="277"/>
      <c r="WJA245" s="277"/>
      <c r="WJB245" s="277"/>
      <c r="WJC245" s="277"/>
      <c r="WJD245" s="402"/>
      <c r="WJE245" s="404"/>
      <c r="WJF245" s="49"/>
      <c r="WJG245" s="49"/>
      <c r="WJH245" s="49"/>
      <c r="WJI245" s="99"/>
      <c r="WJJ245" s="98"/>
      <c r="WJK245" s="49"/>
      <c r="WJL245" s="405"/>
      <c r="WJM245" s="405"/>
      <c r="WJN245" s="277"/>
      <c r="WJO245" s="277"/>
      <c r="WJP245" s="277"/>
      <c r="WJQ245" s="277"/>
      <c r="WJR245" s="277"/>
      <c r="WJS245" s="277"/>
      <c r="WJT245" s="277"/>
      <c r="WJU245" s="277"/>
      <c r="WJV245" s="402"/>
      <c r="WJW245" s="404"/>
      <c r="WJX245" s="49"/>
      <c r="WJY245" s="49"/>
      <c r="WJZ245" s="49"/>
      <c r="WKA245" s="99"/>
      <c r="WKB245" s="98"/>
      <c r="WKC245" s="49"/>
      <c r="WKD245" s="405"/>
      <c r="WKE245" s="405"/>
      <c r="WKF245" s="277"/>
      <c r="WKG245" s="277"/>
      <c r="WKH245" s="277"/>
      <c r="WKI245" s="277"/>
      <c r="WKJ245" s="277"/>
      <c r="WKK245" s="277"/>
      <c r="WKL245" s="277"/>
      <c r="WKM245" s="277"/>
      <c r="WKN245" s="402"/>
      <c r="WKO245" s="404"/>
      <c r="WKP245" s="49"/>
      <c r="WKQ245" s="49"/>
      <c r="WKR245" s="49"/>
      <c r="WKS245" s="99"/>
      <c r="WKT245" s="98"/>
      <c r="WKU245" s="49"/>
      <c r="WKV245" s="405"/>
      <c r="WKW245" s="405"/>
      <c r="WKX245" s="277"/>
      <c r="WKY245" s="277"/>
      <c r="WKZ245" s="277"/>
      <c r="WLA245" s="277"/>
      <c r="WLB245" s="277"/>
      <c r="WLC245" s="277"/>
      <c r="WLD245" s="277"/>
      <c r="WLE245" s="277"/>
      <c r="WLF245" s="402"/>
      <c r="WLG245" s="404"/>
      <c r="WLH245" s="49"/>
      <c r="WLI245" s="49"/>
      <c r="WLJ245" s="49"/>
      <c r="WLK245" s="99"/>
      <c r="WLL245" s="98"/>
      <c r="WLM245" s="49"/>
      <c r="WLN245" s="405"/>
      <c r="WLO245" s="405"/>
      <c r="WLP245" s="277"/>
      <c r="WLQ245" s="277"/>
      <c r="WLR245" s="277"/>
      <c r="WLS245" s="277"/>
      <c r="WLT245" s="277"/>
      <c r="WLU245" s="277"/>
      <c r="WLV245" s="277"/>
      <c r="WLW245" s="277"/>
      <c r="WLX245" s="402"/>
      <c r="WLY245" s="404"/>
      <c r="WLZ245" s="49"/>
      <c r="WMA245" s="49"/>
      <c r="WMB245" s="49"/>
      <c r="WMC245" s="99"/>
      <c r="WMD245" s="98"/>
      <c r="WME245" s="49"/>
      <c r="WMF245" s="405"/>
      <c r="WMG245" s="405"/>
      <c r="WMH245" s="277"/>
      <c r="WMI245" s="277"/>
      <c r="WMJ245" s="277"/>
      <c r="WMK245" s="277"/>
      <c r="WML245" s="277"/>
      <c r="WMM245" s="277"/>
      <c r="WMN245" s="277"/>
      <c r="WMO245" s="277"/>
      <c r="WMP245" s="402"/>
      <c r="WMQ245" s="404"/>
      <c r="WMR245" s="49"/>
      <c r="WMS245" s="49"/>
      <c r="WMT245" s="49"/>
      <c r="WMU245" s="99"/>
      <c r="WMV245" s="98"/>
      <c r="WMW245" s="49"/>
      <c r="WMX245" s="405"/>
      <c r="WMY245" s="405"/>
      <c r="WMZ245" s="277"/>
      <c r="WNA245" s="277"/>
      <c r="WNB245" s="277"/>
      <c r="WNC245" s="277"/>
      <c r="WND245" s="277"/>
      <c r="WNE245" s="277"/>
      <c r="WNF245" s="277"/>
      <c r="WNG245" s="277"/>
      <c r="WNH245" s="402"/>
      <c r="WNI245" s="404"/>
      <c r="WNJ245" s="49"/>
      <c r="WNK245" s="49"/>
      <c r="WNL245" s="49"/>
      <c r="WNM245" s="99"/>
      <c r="WNN245" s="98"/>
      <c r="WNO245" s="49"/>
      <c r="WNP245" s="405"/>
      <c r="WNQ245" s="405"/>
      <c r="WNR245" s="277"/>
      <c r="WNS245" s="277"/>
      <c r="WNT245" s="277"/>
      <c r="WNU245" s="277"/>
      <c r="WNV245" s="277"/>
      <c r="WNW245" s="277"/>
      <c r="WNX245" s="277"/>
      <c r="WNY245" s="277"/>
      <c r="WNZ245" s="402"/>
      <c r="WOA245" s="404"/>
      <c r="WOB245" s="49"/>
      <c r="WOC245" s="49"/>
      <c r="WOD245" s="49"/>
      <c r="WOE245" s="99"/>
      <c r="WOF245" s="98"/>
      <c r="WOG245" s="49"/>
      <c r="WOH245" s="405"/>
      <c r="WOI245" s="405"/>
      <c r="WOJ245" s="277"/>
      <c r="WOK245" s="277"/>
      <c r="WOL245" s="277"/>
      <c r="WOM245" s="277"/>
      <c r="WON245" s="277"/>
      <c r="WOO245" s="277"/>
      <c r="WOP245" s="277"/>
      <c r="WOQ245" s="277"/>
      <c r="WOR245" s="402"/>
      <c r="WOS245" s="404"/>
      <c r="WOT245" s="49"/>
      <c r="WOU245" s="49"/>
      <c r="WOV245" s="49"/>
      <c r="WOW245" s="99"/>
      <c r="WOX245" s="98"/>
      <c r="WOY245" s="49"/>
      <c r="WOZ245" s="405"/>
      <c r="WPA245" s="405"/>
      <c r="WPB245" s="277"/>
      <c r="WPC245" s="277"/>
      <c r="WPD245" s="277"/>
      <c r="WPE245" s="277"/>
      <c r="WPF245" s="277"/>
      <c r="WPG245" s="277"/>
      <c r="WPH245" s="277"/>
      <c r="WPI245" s="277"/>
      <c r="WPJ245" s="402"/>
      <c r="WPK245" s="404"/>
      <c r="WPL245" s="49"/>
      <c r="WPM245" s="49"/>
      <c r="WPN245" s="49"/>
      <c r="WPO245" s="99"/>
      <c r="WPP245" s="98"/>
      <c r="WPQ245" s="49"/>
      <c r="WPR245" s="405"/>
      <c r="WPS245" s="405"/>
      <c r="WPT245" s="277"/>
      <c r="WPU245" s="277"/>
      <c r="WPV245" s="277"/>
      <c r="WPW245" s="277"/>
      <c r="WPX245" s="277"/>
      <c r="WPY245" s="277"/>
      <c r="WPZ245" s="277"/>
      <c r="WQA245" s="277"/>
      <c r="WQB245" s="402"/>
      <c r="WQC245" s="404"/>
      <c r="WQD245" s="49"/>
      <c r="WQE245" s="49"/>
      <c r="WQF245" s="49"/>
      <c r="WQG245" s="99"/>
      <c r="WQH245" s="98"/>
      <c r="WQI245" s="49"/>
      <c r="WQJ245" s="405"/>
      <c r="WQK245" s="405"/>
      <c r="WQL245" s="277"/>
      <c r="WQM245" s="277"/>
      <c r="WQN245" s="277"/>
      <c r="WQO245" s="277"/>
      <c r="WQP245" s="277"/>
      <c r="WQQ245" s="277"/>
      <c r="WQR245" s="277"/>
      <c r="WQS245" s="277"/>
      <c r="WQT245" s="402"/>
      <c r="WQU245" s="404"/>
      <c r="WQV245" s="49"/>
      <c r="WQW245" s="49"/>
      <c r="WQX245" s="49"/>
      <c r="WQY245" s="99"/>
      <c r="WQZ245" s="98"/>
      <c r="WRA245" s="49"/>
      <c r="WRB245" s="405"/>
      <c r="WRC245" s="405"/>
      <c r="WRD245" s="277"/>
      <c r="WRE245" s="277"/>
      <c r="WRF245" s="277"/>
      <c r="WRG245" s="277"/>
      <c r="WRH245" s="277"/>
      <c r="WRI245" s="277"/>
      <c r="WRJ245" s="277"/>
      <c r="WRK245" s="277"/>
      <c r="WRL245" s="402"/>
      <c r="WRM245" s="404"/>
      <c r="WRN245" s="49"/>
      <c r="WRO245" s="49"/>
      <c r="WRP245" s="49"/>
      <c r="WRQ245" s="99"/>
      <c r="WRR245" s="98"/>
      <c r="WRS245" s="49"/>
      <c r="WRT245" s="405"/>
      <c r="WRU245" s="405"/>
      <c r="WRV245" s="277"/>
      <c r="WRW245" s="277"/>
      <c r="WRX245" s="277"/>
      <c r="WRY245" s="277"/>
      <c r="WRZ245" s="277"/>
      <c r="WSA245" s="277"/>
      <c r="WSB245" s="277"/>
      <c r="WSC245" s="277"/>
      <c r="WSD245" s="402"/>
      <c r="WSE245" s="404"/>
      <c r="WSF245" s="49"/>
      <c r="WSG245" s="49"/>
      <c r="WSH245" s="49"/>
      <c r="WSI245" s="99"/>
      <c r="WSJ245" s="98"/>
      <c r="WSK245" s="49"/>
      <c r="WSL245" s="405"/>
      <c r="WSM245" s="405"/>
      <c r="WSN245" s="277"/>
      <c r="WSO245" s="277"/>
      <c r="WSP245" s="277"/>
      <c r="WSQ245" s="277"/>
      <c r="WSR245" s="277"/>
      <c r="WSS245" s="277"/>
      <c r="WST245" s="277"/>
      <c r="WSU245" s="277"/>
      <c r="WSV245" s="402"/>
      <c r="WSW245" s="404"/>
      <c r="WSX245" s="49"/>
      <c r="WSY245" s="49"/>
      <c r="WSZ245" s="49"/>
      <c r="WTA245" s="99"/>
      <c r="WTB245" s="98"/>
      <c r="WTC245" s="49"/>
      <c r="WTD245" s="405"/>
      <c r="WTE245" s="405"/>
      <c r="WTF245" s="277"/>
      <c r="WTG245" s="277"/>
      <c r="WTH245" s="277"/>
      <c r="WTI245" s="277"/>
      <c r="WTJ245" s="277"/>
      <c r="WTK245" s="277"/>
      <c r="WTL245" s="277"/>
      <c r="WTM245" s="277"/>
      <c r="WTN245" s="402"/>
      <c r="WTO245" s="404"/>
      <c r="WTP245" s="49"/>
      <c r="WTQ245" s="49"/>
      <c r="WTR245" s="49"/>
      <c r="WTS245" s="99"/>
      <c r="WTT245" s="98"/>
      <c r="WTU245" s="49"/>
      <c r="WTV245" s="405"/>
      <c r="WTW245" s="405"/>
      <c r="WTX245" s="277"/>
      <c r="WTY245" s="277"/>
      <c r="WTZ245" s="277"/>
      <c r="WUA245" s="277"/>
      <c r="WUB245" s="277"/>
      <c r="WUC245" s="277"/>
      <c r="WUD245" s="277"/>
      <c r="WUE245" s="277"/>
      <c r="WUF245" s="402"/>
      <c r="WUG245" s="404"/>
      <c r="WUH245" s="49"/>
      <c r="WUI245" s="49"/>
      <c r="WUJ245" s="49"/>
      <c r="WUK245" s="99"/>
      <c r="WUL245" s="98"/>
      <c r="WUM245" s="49"/>
      <c r="WUN245" s="405"/>
      <c r="WUO245" s="405"/>
      <c r="WUP245" s="277"/>
      <c r="WUQ245" s="277"/>
      <c r="WUR245" s="277"/>
      <c r="WUS245" s="277"/>
      <c r="WUT245" s="277"/>
      <c r="WUU245" s="277"/>
      <c r="WUV245" s="277"/>
      <c r="WUW245" s="277"/>
      <c r="WUX245" s="402"/>
      <c r="WUY245" s="404"/>
      <c r="WUZ245" s="49"/>
      <c r="WVA245" s="49"/>
      <c r="WVB245" s="49"/>
      <c r="WVC245" s="99"/>
      <c r="WVD245" s="98"/>
      <c r="WVE245" s="49"/>
      <c r="WVF245" s="405"/>
      <c r="WVG245" s="405"/>
      <c r="WVH245" s="277"/>
      <c r="WVI245" s="277"/>
      <c r="WVJ245" s="277"/>
      <c r="WVK245" s="277"/>
      <c r="WVL245" s="277"/>
      <c r="WVM245" s="277"/>
      <c r="WVN245" s="277"/>
      <c r="WVO245" s="277"/>
      <c r="WVP245" s="402"/>
      <c r="WVQ245" s="404"/>
      <c r="WVR245" s="49"/>
      <c r="WVS245" s="49"/>
      <c r="WVT245" s="49"/>
      <c r="WVU245" s="99"/>
      <c r="WVV245" s="98"/>
      <c r="WVW245" s="49"/>
      <c r="WVX245" s="405"/>
      <c r="WVY245" s="405"/>
      <c r="WVZ245" s="277"/>
      <c r="WWA245" s="277"/>
      <c r="WWB245" s="277"/>
      <c r="WWC245" s="277"/>
      <c r="WWD245" s="277"/>
      <c r="WWE245" s="277"/>
      <c r="WWF245" s="277"/>
      <c r="WWG245" s="277"/>
      <c r="WWH245" s="402"/>
      <c r="WWI245" s="404"/>
      <c r="WWJ245" s="49"/>
      <c r="WWK245" s="49"/>
      <c r="WWL245" s="49"/>
      <c r="WWM245" s="99"/>
      <c r="WWN245" s="98"/>
      <c r="WWO245" s="49"/>
      <c r="WWP245" s="405"/>
      <c r="WWQ245" s="405"/>
      <c r="WWR245" s="277"/>
      <c r="WWS245" s="277"/>
      <c r="WWT245" s="277"/>
      <c r="WWU245" s="277"/>
      <c r="WWV245" s="277"/>
      <c r="WWW245" s="277"/>
      <c r="WWX245" s="277"/>
      <c r="WWY245" s="277"/>
      <c r="WWZ245" s="402"/>
      <c r="WXA245" s="404"/>
      <c r="WXB245" s="49"/>
      <c r="WXC245" s="49"/>
      <c r="WXD245" s="49"/>
      <c r="WXE245" s="99"/>
      <c r="WXF245" s="98"/>
      <c r="WXG245" s="49"/>
      <c r="WXH245" s="405"/>
      <c r="WXI245" s="405"/>
      <c r="WXJ245" s="277"/>
      <c r="WXK245" s="277"/>
      <c r="WXL245" s="277"/>
      <c r="WXM245" s="277"/>
      <c r="WXN245" s="277"/>
      <c r="WXO245" s="277"/>
      <c r="WXP245" s="277"/>
      <c r="WXQ245" s="277"/>
      <c r="WXR245" s="402"/>
      <c r="WXS245" s="404"/>
      <c r="WXT245" s="49"/>
      <c r="WXU245" s="49"/>
      <c r="WXV245" s="49"/>
      <c r="WXW245" s="99"/>
      <c r="WXX245" s="98"/>
      <c r="WXY245" s="49"/>
      <c r="WXZ245" s="405"/>
      <c r="WYA245" s="405"/>
      <c r="WYB245" s="277"/>
      <c r="WYC245" s="277"/>
      <c r="WYD245" s="277"/>
      <c r="WYE245" s="277"/>
      <c r="WYF245" s="277"/>
      <c r="WYG245" s="277"/>
      <c r="WYH245" s="277"/>
      <c r="WYI245" s="277"/>
      <c r="WYJ245" s="402"/>
      <c r="WYK245" s="404"/>
      <c r="WYL245" s="49"/>
      <c r="WYM245" s="49"/>
      <c r="WYN245" s="49"/>
      <c r="WYO245" s="99"/>
      <c r="WYP245" s="98"/>
      <c r="WYQ245" s="49"/>
      <c r="WYR245" s="405"/>
      <c r="WYS245" s="405"/>
      <c r="WYT245" s="277"/>
      <c r="WYU245" s="277"/>
      <c r="WYV245" s="277"/>
      <c r="WYW245" s="277"/>
      <c r="WYX245" s="277"/>
      <c r="WYY245" s="277"/>
      <c r="WYZ245" s="277"/>
      <c r="WZA245" s="277"/>
      <c r="WZB245" s="402"/>
      <c r="WZC245" s="404"/>
      <c r="WZD245" s="49"/>
      <c r="WZE245" s="49"/>
      <c r="WZF245" s="49"/>
      <c r="WZG245" s="99"/>
      <c r="WZH245" s="98"/>
      <c r="WZI245" s="49"/>
      <c r="WZJ245" s="405"/>
      <c r="WZK245" s="405"/>
      <c r="WZL245" s="277"/>
      <c r="WZM245" s="277"/>
      <c r="WZN245" s="277"/>
      <c r="WZO245" s="277"/>
      <c r="WZP245" s="277"/>
      <c r="WZQ245" s="277"/>
      <c r="WZR245" s="277"/>
      <c r="WZS245" s="277"/>
      <c r="WZT245" s="402"/>
      <c r="WZU245" s="404"/>
      <c r="WZV245" s="49"/>
      <c r="WZW245" s="49"/>
      <c r="WZX245" s="49"/>
      <c r="WZY245" s="99"/>
      <c r="WZZ245" s="98"/>
      <c r="XAA245" s="49"/>
      <c r="XAB245" s="405"/>
      <c r="XAC245" s="405"/>
      <c r="XAD245" s="277"/>
      <c r="XAE245" s="277"/>
      <c r="XAF245" s="277"/>
      <c r="XAG245" s="277"/>
      <c r="XAH245" s="277"/>
      <c r="XAI245" s="277"/>
      <c r="XAJ245" s="277"/>
      <c r="XAK245" s="277"/>
      <c r="XAL245" s="402"/>
      <c r="XAM245" s="404"/>
      <c r="XAN245" s="49"/>
      <c r="XAO245" s="49"/>
      <c r="XAP245" s="49"/>
      <c r="XAQ245" s="99"/>
      <c r="XAR245" s="98"/>
      <c r="XAS245" s="49"/>
      <c r="XAT245" s="405"/>
      <c r="XAU245" s="405"/>
      <c r="XAV245" s="277"/>
      <c r="XAW245" s="277"/>
      <c r="XAX245" s="277"/>
      <c r="XAY245" s="277"/>
      <c r="XAZ245" s="277"/>
      <c r="XBA245" s="277"/>
      <c r="XBB245" s="277"/>
      <c r="XBC245" s="277"/>
      <c r="XBD245" s="402"/>
      <c r="XBE245" s="404"/>
      <c r="XBF245" s="49"/>
      <c r="XBG245" s="49"/>
      <c r="XBH245" s="49"/>
      <c r="XBI245" s="99"/>
      <c r="XBJ245" s="98"/>
      <c r="XBK245" s="49"/>
      <c r="XBL245" s="405"/>
      <c r="XBM245" s="405"/>
      <c r="XBN245" s="277"/>
      <c r="XBO245" s="277"/>
      <c r="XBP245" s="277"/>
      <c r="XBQ245" s="277"/>
      <c r="XBR245" s="277"/>
      <c r="XBS245" s="277"/>
      <c r="XBT245" s="277"/>
      <c r="XBU245" s="277"/>
      <c r="XBV245" s="402"/>
      <c r="XBW245" s="404"/>
      <c r="XBX245" s="49"/>
      <c r="XBY245" s="49"/>
      <c r="XBZ245" s="49"/>
      <c r="XCA245" s="99"/>
      <c r="XCB245" s="98"/>
      <c r="XCC245" s="49"/>
      <c r="XCD245" s="405"/>
      <c r="XCE245" s="405"/>
      <c r="XCF245" s="277"/>
      <c r="XCG245" s="277"/>
      <c r="XCH245" s="277"/>
      <c r="XCI245" s="277"/>
      <c r="XCJ245" s="277"/>
      <c r="XCK245" s="277"/>
      <c r="XCL245" s="277"/>
      <c r="XCM245" s="277"/>
      <c r="XCN245" s="402"/>
      <c r="XCO245" s="404"/>
      <c r="XCP245" s="49"/>
      <c r="XCQ245" s="49"/>
      <c r="XCR245" s="49"/>
      <c r="XCS245" s="99"/>
      <c r="XCT245" s="98"/>
      <c r="XCU245" s="49"/>
      <c r="XCV245" s="405"/>
      <c r="XCW245" s="405"/>
      <c r="XCX245" s="277"/>
      <c r="XCY245" s="277"/>
      <c r="XCZ245" s="277"/>
      <c r="XDA245" s="277"/>
      <c r="XDB245" s="277"/>
      <c r="XDC245" s="277"/>
      <c r="XDD245" s="277"/>
      <c r="XDE245" s="277"/>
      <c r="XDF245" s="402"/>
      <c r="XDG245" s="404"/>
      <c r="XDH245" s="49"/>
      <c r="XDI245" s="49"/>
      <c r="XDJ245" s="49"/>
    </row>
    <row r="246" spans="1:16338" s="407" customFormat="1" x14ac:dyDescent="0.2">
      <c r="A246" s="234"/>
      <c r="B246" s="208"/>
      <c r="C246" s="208"/>
      <c r="D246" s="208"/>
      <c r="E246" s="362"/>
      <c r="F246" s="376" t="s">
        <v>701</v>
      </c>
      <c r="G246" s="202"/>
      <c r="H246" s="207"/>
      <c r="I246" s="207"/>
      <c r="J246" s="572">
        <v>70</v>
      </c>
      <c r="K246" s="207"/>
      <c r="L246" s="417"/>
      <c r="M246" s="549"/>
      <c r="N246" s="320"/>
      <c r="O246" s="522"/>
      <c r="P246" s="522"/>
      <c r="Q246" s="522"/>
      <c r="R246" s="485"/>
      <c r="S246" s="277"/>
      <c r="T246" s="277"/>
      <c r="U246" s="277"/>
      <c r="V246" s="277"/>
      <c r="W246" s="277"/>
      <c r="X246" s="277"/>
      <c r="Y246" s="277"/>
      <c r="Z246" s="402"/>
      <c r="AA246" s="404"/>
      <c r="AB246" s="49"/>
      <c r="AC246" s="49"/>
      <c r="AD246" s="49"/>
      <c r="AE246" s="99"/>
      <c r="AF246" s="98"/>
      <c r="AG246" s="49"/>
      <c r="AH246" s="405"/>
      <c r="AI246" s="405"/>
      <c r="AJ246" s="277"/>
      <c r="AK246" s="277"/>
      <c r="AL246" s="277"/>
      <c r="AM246" s="277"/>
      <c r="AN246" s="277"/>
      <c r="AO246" s="277"/>
      <c r="AP246" s="277"/>
      <c r="AQ246" s="277"/>
      <c r="AR246" s="402"/>
      <c r="AS246" s="404"/>
      <c r="AT246" s="49"/>
      <c r="AU246" s="49"/>
      <c r="AV246" s="49"/>
      <c r="AW246" s="99"/>
      <c r="AX246" s="98"/>
      <c r="AY246" s="49"/>
      <c r="AZ246" s="405"/>
      <c r="BA246" s="405"/>
      <c r="BB246" s="277"/>
      <c r="BC246" s="277"/>
      <c r="BD246" s="277"/>
      <c r="BE246" s="277"/>
      <c r="BF246" s="277"/>
      <c r="BG246" s="277"/>
      <c r="BH246" s="277"/>
      <c r="BI246" s="277"/>
      <c r="BJ246" s="402"/>
      <c r="BK246" s="404"/>
      <c r="BL246" s="49"/>
      <c r="BM246" s="49"/>
      <c r="BN246" s="49"/>
      <c r="BO246" s="99"/>
      <c r="BP246" s="98"/>
      <c r="BQ246" s="49"/>
      <c r="BR246" s="405"/>
      <c r="BS246" s="405"/>
      <c r="BT246" s="277"/>
      <c r="BU246" s="277"/>
      <c r="BV246" s="277"/>
      <c r="BW246" s="277"/>
      <c r="BX246" s="277"/>
      <c r="BY246" s="277"/>
      <c r="BZ246" s="277"/>
      <c r="CA246" s="277"/>
      <c r="CB246" s="402"/>
      <c r="CC246" s="404"/>
      <c r="CD246" s="49"/>
      <c r="CE246" s="49"/>
      <c r="CF246" s="49"/>
      <c r="CG246" s="99"/>
      <c r="CH246" s="98"/>
      <c r="CI246" s="49"/>
      <c r="CJ246" s="405"/>
      <c r="CK246" s="405"/>
      <c r="CL246" s="277"/>
      <c r="CM246" s="277"/>
      <c r="CN246" s="277"/>
      <c r="CO246" s="277"/>
      <c r="CP246" s="277"/>
      <c r="CQ246" s="277"/>
      <c r="CR246" s="277"/>
      <c r="CS246" s="277"/>
      <c r="CT246" s="402"/>
      <c r="CU246" s="404"/>
      <c r="CV246" s="49"/>
      <c r="CW246" s="49"/>
      <c r="CX246" s="49"/>
      <c r="CY246" s="99"/>
      <c r="CZ246" s="98"/>
      <c r="DA246" s="49"/>
      <c r="DB246" s="405"/>
      <c r="DC246" s="405"/>
      <c r="DD246" s="277"/>
      <c r="DE246" s="277"/>
      <c r="DF246" s="277"/>
      <c r="DG246" s="277"/>
      <c r="DH246" s="277"/>
      <c r="DI246" s="277"/>
      <c r="DJ246" s="277"/>
      <c r="DK246" s="277"/>
      <c r="DL246" s="402"/>
      <c r="DM246" s="404"/>
      <c r="DN246" s="49"/>
      <c r="DO246" s="49"/>
      <c r="DP246" s="49"/>
      <c r="DQ246" s="99"/>
      <c r="DR246" s="98"/>
      <c r="DS246" s="49"/>
      <c r="DT246" s="405"/>
      <c r="DU246" s="405"/>
      <c r="DV246" s="277"/>
      <c r="DW246" s="277"/>
      <c r="DX246" s="277"/>
      <c r="DY246" s="277"/>
      <c r="DZ246" s="277"/>
      <c r="EA246" s="277"/>
      <c r="EB246" s="277"/>
      <c r="EC246" s="277"/>
      <c r="ED246" s="402"/>
      <c r="EE246" s="404"/>
      <c r="EF246" s="49"/>
      <c r="EG246" s="49"/>
      <c r="EH246" s="49"/>
      <c r="EI246" s="99"/>
      <c r="EJ246" s="98"/>
      <c r="EK246" s="49"/>
      <c r="EL246" s="405"/>
      <c r="EM246" s="405"/>
      <c r="EN246" s="277"/>
      <c r="EO246" s="277"/>
      <c r="EP246" s="277"/>
      <c r="EQ246" s="277"/>
      <c r="ER246" s="277"/>
      <c r="ES246" s="277"/>
      <c r="ET246" s="277"/>
      <c r="EU246" s="277"/>
      <c r="EV246" s="402"/>
      <c r="EW246" s="404"/>
      <c r="EX246" s="49"/>
      <c r="EY246" s="49"/>
      <c r="EZ246" s="49"/>
      <c r="FA246" s="99"/>
      <c r="FB246" s="98"/>
      <c r="FC246" s="49"/>
      <c r="FD246" s="405"/>
      <c r="FE246" s="405"/>
      <c r="FF246" s="277"/>
      <c r="FG246" s="277"/>
      <c r="FH246" s="277"/>
      <c r="FI246" s="277"/>
      <c r="FJ246" s="277"/>
      <c r="FK246" s="277"/>
      <c r="FL246" s="277"/>
      <c r="FM246" s="277"/>
      <c r="FN246" s="402"/>
      <c r="FO246" s="404"/>
      <c r="FP246" s="49"/>
      <c r="FQ246" s="49"/>
      <c r="FR246" s="49"/>
      <c r="FS246" s="99"/>
      <c r="FT246" s="98"/>
      <c r="FU246" s="49"/>
      <c r="FV246" s="405"/>
      <c r="FW246" s="405"/>
      <c r="FX246" s="277"/>
      <c r="FY246" s="277"/>
      <c r="FZ246" s="277"/>
      <c r="GA246" s="277"/>
      <c r="GB246" s="277"/>
      <c r="GC246" s="277"/>
      <c r="GD246" s="277"/>
      <c r="GE246" s="277"/>
      <c r="GF246" s="402"/>
      <c r="GG246" s="404"/>
      <c r="GH246" s="49"/>
      <c r="GI246" s="49"/>
      <c r="GJ246" s="49"/>
      <c r="GK246" s="99"/>
      <c r="GL246" s="98"/>
      <c r="GM246" s="49"/>
      <c r="GN246" s="405"/>
      <c r="GO246" s="405"/>
      <c r="GP246" s="277"/>
      <c r="GQ246" s="277"/>
      <c r="GR246" s="277"/>
      <c r="GS246" s="277"/>
      <c r="GT246" s="277"/>
      <c r="GU246" s="277"/>
      <c r="GV246" s="277"/>
      <c r="GW246" s="277"/>
      <c r="GX246" s="402"/>
      <c r="GY246" s="404"/>
      <c r="GZ246" s="49"/>
      <c r="HA246" s="49"/>
      <c r="HB246" s="49"/>
      <c r="HC246" s="99"/>
      <c r="HD246" s="98"/>
      <c r="HE246" s="49"/>
      <c r="HF246" s="405"/>
      <c r="HG246" s="405"/>
      <c r="HH246" s="277"/>
      <c r="HI246" s="277"/>
      <c r="HJ246" s="277"/>
      <c r="HK246" s="277"/>
      <c r="HL246" s="277"/>
      <c r="HM246" s="277"/>
      <c r="HN246" s="277"/>
      <c r="HO246" s="277"/>
      <c r="HP246" s="402"/>
      <c r="HQ246" s="404"/>
      <c r="HR246" s="49"/>
      <c r="HS246" s="49"/>
      <c r="HT246" s="49"/>
      <c r="HU246" s="99"/>
      <c r="HV246" s="98"/>
      <c r="HW246" s="49"/>
      <c r="HX246" s="405"/>
      <c r="HY246" s="405"/>
      <c r="HZ246" s="277"/>
      <c r="IA246" s="277"/>
      <c r="IB246" s="277"/>
      <c r="IC246" s="277"/>
      <c r="ID246" s="277"/>
      <c r="IE246" s="277"/>
      <c r="IF246" s="277"/>
      <c r="IG246" s="277"/>
      <c r="IH246" s="402"/>
      <c r="II246" s="404"/>
      <c r="IJ246" s="49"/>
      <c r="IK246" s="49"/>
      <c r="IL246" s="49"/>
      <c r="IM246" s="99"/>
      <c r="IN246" s="98"/>
      <c r="IO246" s="49"/>
      <c r="IP246" s="405"/>
      <c r="IQ246" s="405"/>
      <c r="IR246" s="277"/>
      <c r="IS246" s="277"/>
      <c r="IT246" s="277"/>
      <c r="IU246" s="277"/>
      <c r="IV246" s="277"/>
      <c r="IW246" s="277"/>
      <c r="IX246" s="277"/>
      <c r="IY246" s="277"/>
      <c r="IZ246" s="402"/>
      <c r="JA246" s="404"/>
      <c r="JB246" s="49"/>
      <c r="JC246" s="49"/>
      <c r="JD246" s="49"/>
      <c r="JE246" s="99"/>
      <c r="JF246" s="98"/>
      <c r="JG246" s="49"/>
      <c r="JH246" s="405"/>
      <c r="JI246" s="405"/>
      <c r="JJ246" s="277"/>
      <c r="JK246" s="277"/>
      <c r="JL246" s="277"/>
      <c r="JM246" s="277"/>
      <c r="JN246" s="277"/>
      <c r="JO246" s="277"/>
      <c r="JP246" s="277"/>
      <c r="JQ246" s="277"/>
      <c r="JR246" s="402"/>
      <c r="JS246" s="404"/>
      <c r="JT246" s="49"/>
      <c r="JU246" s="49"/>
      <c r="JV246" s="49"/>
      <c r="JW246" s="99"/>
      <c r="JX246" s="98"/>
      <c r="JY246" s="49"/>
      <c r="JZ246" s="405"/>
      <c r="KA246" s="405"/>
      <c r="KB246" s="277"/>
      <c r="KC246" s="277"/>
      <c r="KD246" s="277"/>
      <c r="KE246" s="277"/>
      <c r="KF246" s="277"/>
      <c r="KG246" s="277"/>
      <c r="KH246" s="277"/>
      <c r="KI246" s="277"/>
      <c r="KJ246" s="402"/>
      <c r="KK246" s="404"/>
      <c r="KL246" s="49"/>
      <c r="KM246" s="49"/>
      <c r="KN246" s="49"/>
      <c r="KO246" s="99"/>
      <c r="KP246" s="98"/>
      <c r="KQ246" s="49"/>
      <c r="KR246" s="405"/>
      <c r="KS246" s="405"/>
      <c r="KT246" s="277"/>
      <c r="KU246" s="277"/>
      <c r="KV246" s="277"/>
      <c r="KW246" s="277"/>
      <c r="KX246" s="277"/>
      <c r="KY246" s="277"/>
      <c r="KZ246" s="277"/>
      <c r="LA246" s="277"/>
      <c r="LB246" s="402"/>
      <c r="LC246" s="404"/>
      <c r="LD246" s="49"/>
      <c r="LE246" s="49"/>
      <c r="LF246" s="49"/>
      <c r="LG246" s="99"/>
      <c r="LH246" s="98"/>
      <c r="LI246" s="49"/>
      <c r="LJ246" s="405"/>
      <c r="LK246" s="405"/>
      <c r="LL246" s="277"/>
      <c r="LM246" s="277"/>
      <c r="LN246" s="277"/>
      <c r="LO246" s="277"/>
      <c r="LP246" s="277"/>
      <c r="LQ246" s="277"/>
      <c r="LR246" s="277"/>
      <c r="LS246" s="277"/>
      <c r="LT246" s="402"/>
      <c r="LU246" s="404"/>
      <c r="LV246" s="49"/>
      <c r="LW246" s="49"/>
      <c r="LX246" s="49"/>
      <c r="LY246" s="99"/>
      <c r="LZ246" s="98"/>
      <c r="MA246" s="49"/>
      <c r="MB246" s="405"/>
      <c r="MC246" s="405"/>
      <c r="MD246" s="277"/>
      <c r="ME246" s="277"/>
      <c r="MF246" s="277"/>
      <c r="MG246" s="277"/>
      <c r="MH246" s="277"/>
      <c r="MI246" s="277"/>
      <c r="MJ246" s="277"/>
      <c r="MK246" s="277"/>
      <c r="ML246" s="402"/>
      <c r="MM246" s="404"/>
      <c r="MN246" s="49"/>
      <c r="MO246" s="49"/>
      <c r="MP246" s="49"/>
      <c r="MQ246" s="99"/>
      <c r="MR246" s="98"/>
      <c r="MS246" s="49"/>
      <c r="MT246" s="405"/>
      <c r="MU246" s="405"/>
      <c r="MV246" s="277"/>
      <c r="MW246" s="277"/>
      <c r="MX246" s="277"/>
      <c r="MY246" s="277"/>
      <c r="MZ246" s="277"/>
      <c r="NA246" s="277"/>
      <c r="NB246" s="277"/>
      <c r="NC246" s="277"/>
      <c r="ND246" s="402"/>
      <c r="NE246" s="404"/>
      <c r="NF246" s="49"/>
      <c r="NG246" s="49"/>
      <c r="NH246" s="49"/>
      <c r="NI246" s="99"/>
      <c r="NJ246" s="98"/>
      <c r="NK246" s="49"/>
      <c r="NL246" s="405"/>
      <c r="NM246" s="405"/>
      <c r="NN246" s="277"/>
      <c r="NO246" s="277"/>
      <c r="NP246" s="277"/>
      <c r="NQ246" s="277"/>
      <c r="NR246" s="277"/>
      <c r="NS246" s="277"/>
      <c r="NT246" s="277"/>
      <c r="NU246" s="277"/>
      <c r="NV246" s="402"/>
      <c r="NW246" s="404"/>
      <c r="NX246" s="49"/>
      <c r="NY246" s="49"/>
      <c r="NZ246" s="49"/>
      <c r="OA246" s="99"/>
      <c r="OB246" s="98"/>
      <c r="OC246" s="49"/>
      <c r="OD246" s="405"/>
      <c r="OE246" s="405"/>
      <c r="OF246" s="277"/>
      <c r="OG246" s="277"/>
      <c r="OH246" s="277"/>
      <c r="OI246" s="277"/>
      <c r="OJ246" s="277"/>
      <c r="OK246" s="277"/>
      <c r="OL246" s="277"/>
      <c r="OM246" s="277"/>
      <c r="ON246" s="402"/>
      <c r="OO246" s="404"/>
      <c r="OP246" s="49"/>
      <c r="OQ246" s="49"/>
      <c r="OR246" s="49"/>
      <c r="OS246" s="99"/>
      <c r="OT246" s="98"/>
      <c r="OU246" s="49"/>
      <c r="OV246" s="405"/>
      <c r="OW246" s="405"/>
      <c r="OX246" s="277"/>
      <c r="OY246" s="277"/>
      <c r="OZ246" s="277"/>
      <c r="PA246" s="277"/>
      <c r="PB246" s="277"/>
      <c r="PC246" s="277"/>
      <c r="PD246" s="277"/>
      <c r="PE246" s="277"/>
      <c r="PF246" s="402"/>
      <c r="PG246" s="404"/>
      <c r="PH246" s="49"/>
      <c r="PI246" s="49"/>
      <c r="PJ246" s="49"/>
      <c r="PK246" s="99"/>
      <c r="PL246" s="98"/>
      <c r="PM246" s="49"/>
      <c r="PN246" s="405"/>
      <c r="PO246" s="405"/>
      <c r="PP246" s="277"/>
      <c r="PQ246" s="277"/>
      <c r="PR246" s="277"/>
      <c r="PS246" s="277"/>
      <c r="PT246" s="277"/>
      <c r="PU246" s="277"/>
      <c r="PV246" s="277"/>
      <c r="PW246" s="277"/>
      <c r="PX246" s="402"/>
      <c r="PY246" s="404"/>
      <c r="PZ246" s="49"/>
      <c r="QA246" s="49"/>
      <c r="QB246" s="49"/>
      <c r="QC246" s="99"/>
      <c r="QD246" s="98"/>
      <c r="QE246" s="49"/>
      <c r="QF246" s="405"/>
      <c r="QG246" s="405"/>
      <c r="QH246" s="277"/>
      <c r="QI246" s="277"/>
      <c r="QJ246" s="277"/>
      <c r="QK246" s="277"/>
      <c r="QL246" s="277"/>
      <c r="QM246" s="277"/>
      <c r="QN246" s="277"/>
      <c r="QO246" s="277"/>
      <c r="QP246" s="402"/>
      <c r="QQ246" s="404"/>
      <c r="QR246" s="49"/>
      <c r="QS246" s="49"/>
      <c r="QT246" s="49"/>
      <c r="QU246" s="99"/>
      <c r="QV246" s="98"/>
      <c r="QW246" s="49"/>
      <c r="QX246" s="405"/>
      <c r="QY246" s="405"/>
      <c r="QZ246" s="277"/>
      <c r="RA246" s="277"/>
      <c r="RB246" s="277"/>
      <c r="RC246" s="277"/>
      <c r="RD246" s="277"/>
      <c r="RE246" s="277"/>
      <c r="RF246" s="277"/>
      <c r="RG246" s="277"/>
      <c r="RH246" s="402"/>
      <c r="RI246" s="404"/>
      <c r="RJ246" s="49"/>
      <c r="RK246" s="49"/>
      <c r="RL246" s="49"/>
      <c r="RM246" s="99"/>
      <c r="RN246" s="98"/>
      <c r="RO246" s="49"/>
      <c r="RP246" s="405"/>
      <c r="RQ246" s="405"/>
      <c r="RR246" s="277"/>
      <c r="RS246" s="277"/>
      <c r="RT246" s="277"/>
      <c r="RU246" s="277"/>
      <c r="RV246" s="277"/>
      <c r="RW246" s="277"/>
      <c r="RX246" s="277"/>
      <c r="RY246" s="277"/>
      <c r="RZ246" s="402"/>
      <c r="SA246" s="404"/>
      <c r="SB246" s="49"/>
      <c r="SC246" s="49"/>
      <c r="SD246" s="49"/>
      <c r="SE246" s="99"/>
      <c r="SF246" s="98"/>
      <c r="SG246" s="49"/>
      <c r="SH246" s="405"/>
      <c r="SI246" s="405"/>
      <c r="SJ246" s="277"/>
      <c r="SK246" s="277"/>
      <c r="SL246" s="277"/>
      <c r="SM246" s="277"/>
      <c r="SN246" s="277"/>
      <c r="SO246" s="277"/>
      <c r="SP246" s="277"/>
      <c r="SQ246" s="277"/>
      <c r="SR246" s="402"/>
      <c r="SS246" s="404"/>
      <c r="ST246" s="49"/>
      <c r="SU246" s="49"/>
      <c r="SV246" s="49"/>
      <c r="SW246" s="99"/>
      <c r="SX246" s="98"/>
      <c r="SY246" s="49"/>
      <c r="SZ246" s="405"/>
      <c r="TA246" s="405"/>
      <c r="TB246" s="277"/>
      <c r="TC246" s="277"/>
      <c r="TD246" s="277"/>
      <c r="TE246" s="277"/>
      <c r="TF246" s="277"/>
      <c r="TG246" s="277"/>
      <c r="TH246" s="277"/>
      <c r="TI246" s="277"/>
      <c r="TJ246" s="402"/>
      <c r="TK246" s="404"/>
      <c r="TL246" s="49"/>
      <c r="TM246" s="49"/>
      <c r="TN246" s="49"/>
      <c r="TO246" s="99"/>
      <c r="TP246" s="98"/>
      <c r="TQ246" s="49"/>
      <c r="TR246" s="405"/>
      <c r="TS246" s="405"/>
      <c r="TT246" s="277"/>
      <c r="TU246" s="277"/>
      <c r="TV246" s="277"/>
      <c r="TW246" s="277"/>
      <c r="TX246" s="277"/>
      <c r="TY246" s="277"/>
      <c r="TZ246" s="277"/>
      <c r="UA246" s="277"/>
      <c r="UB246" s="402"/>
      <c r="UC246" s="404"/>
      <c r="UD246" s="49"/>
      <c r="UE246" s="49"/>
      <c r="UF246" s="49"/>
      <c r="UG246" s="99"/>
      <c r="UH246" s="98"/>
      <c r="UI246" s="49"/>
      <c r="UJ246" s="405"/>
      <c r="UK246" s="405"/>
      <c r="UL246" s="277"/>
      <c r="UM246" s="277"/>
      <c r="UN246" s="277"/>
      <c r="UO246" s="277"/>
      <c r="UP246" s="277"/>
      <c r="UQ246" s="277"/>
      <c r="UR246" s="277"/>
      <c r="US246" s="277"/>
      <c r="UT246" s="402"/>
      <c r="UU246" s="404"/>
      <c r="UV246" s="49"/>
      <c r="UW246" s="49"/>
      <c r="UX246" s="49"/>
      <c r="UY246" s="99"/>
      <c r="UZ246" s="98"/>
      <c r="VA246" s="49"/>
      <c r="VB246" s="405"/>
      <c r="VC246" s="405"/>
      <c r="VD246" s="277"/>
      <c r="VE246" s="277"/>
      <c r="VF246" s="277"/>
      <c r="VG246" s="277"/>
      <c r="VH246" s="277"/>
      <c r="VI246" s="277"/>
      <c r="VJ246" s="277"/>
      <c r="VK246" s="277"/>
      <c r="VL246" s="402"/>
      <c r="VM246" s="404"/>
      <c r="VN246" s="49"/>
      <c r="VO246" s="49"/>
      <c r="VP246" s="49"/>
      <c r="VQ246" s="99"/>
      <c r="VR246" s="98"/>
      <c r="VS246" s="49"/>
      <c r="VT246" s="405"/>
      <c r="VU246" s="405"/>
      <c r="VV246" s="277"/>
      <c r="VW246" s="277"/>
      <c r="VX246" s="277"/>
      <c r="VY246" s="277"/>
      <c r="VZ246" s="277"/>
      <c r="WA246" s="277"/>
      <c r="WB246" s="277"/>
      <c r="WC246" s="277"/>
      <c r="WD246" s="402"/>
      <c r="WE246" s="404"/>
      <c r="WF246" s="49"/>
      <c r="WG246" s="49"/>
      <c r="WH246" s="49"/>
      <c r="WI246" s="99"/>
      <c r="WJ246" s="98"/>
      <c r="WK246" s="49"/>
      <c r="WL246" s="405"/>
      <c r="WM246" s="405"/>
      <c r="WN246" s="277"/>
      <c r="WO246" s="277"/>
      <c r="WP246" s="277"/>
      <c r="WQ246" s="277"/>
      <c r="WR246" s="277"/>
      <c r="WS246" s="277"/>
      <c r="WT246" s="277"/>
      <c r="WU246" s="277"/>
      <c r="WV246" s="402"/>
      <c r="WW246" s="404"/>
      <c r="WX246" s="49"/>
      <c r="WY246" s="49"/>
      <c r="WZ246" s="49"/>
      <c r="XA246" s="99"/>
      <c r="XB246" s="98"/>
      <c r="XC246" s="49"/>
      <c r="XD246" s="405"/>
      <c r="XE246" s="405"/>
      <c r="XF246" s="277"/>
      <c r="XG246" s="277"/>
      <c r="XH246" s="277"/>
      <c r="XI246" s="277"/>
      <c r="XJ246" s="277"/>
      <c r="XK246" s="277"/>
      <c r="XL246" s="277"/>
      <c r="XM246" s="277"/>
      <c r="XN246" s="402"/>
      <c r="XO246" s="404"/>
      <c r="XP246" s="49"/>
      <c r="XQ246" s="49"/>
      <c r="XR246" s="49"/>
      <c r="XS246" s="99"/>
      <c r="XT246" s="98"/>
      <c r="XU246" s="49"/>
      <c r="XV246" s="405"/>
      <c r="XW246" s="405"/>
      <c r="XX246" s="277"/>
      <c r="XY246" s="277"/>
      <c r="XZ246" s="277"/>
      <c r="YA246" s="277"/>
      <c r="YB246" s="277"/>
      <c r="YC246" s="277"/>
      <c r="YD246" s="277"/>
      <c r="YE246" s="277"/>
      <c r="YF246" s="402"/>
      <c r="YG246" s="404"/>
      <c r="YH246" s="49"/>
      <c r="YI246" s="49"/>
      <c r="YJ246" s="49"/>
      <c r="YK246" s="99"/>
      <c r="YL246" s="98"/>
      <c r="YM246" s="49"/>
      <c r="YN246" s="405"/>
      <c r="YO246" s="405"/>
      <c r="YP246" s="277"/>
      <c r="YQ246" s="277"/>
      <c r="YR246" s="277"/>
      <c r="YS246" s="277"/>
      <c r="YT246" s="277"/>
      <c r="YU246" s="277"/>
      <c r="YV246" s="277"/>
      <c r="YW246" s="277"/>
      <c r="YX246" s="402"/>
      <c r="YY246" s="404"/>
      <c r="YZ246" s="49"/>
      <c r="ZA246" s="49"/>
      <c r="ZB246" s="49"/>
      <c r="ZC246" s="99"/>
      <c r="ZD246" s="98"/>
      <c r="ZE246" s="49"/>
      <c r="ZF246" s="405"/>
      <c r="ZG246" s="405"/>
      <c r="ZH246" s="277"/>
      <c r="ZI246" s="277"/>
      <c r="ZJ246" s="277"/>
      <c r="ZK246" s="277"/>
      <c r="ZL246" s="277"/>
      <c r="ZM246" s="277"/>
      <c r="ZN246" s="277"/>
      <c r="ZO246" s="277"/>
      <c r="ZP246" s="402"/>
      <c r="ZQ246" s="404"/>
      <c r="ZR246" s="49"/>
      <c r="ZS246" s="49"/>
      <c r="ZT246" s="49"/>
      <c r="ZU246" s="99"/>
      <c r="ZV246" s="98"/>
      <c r="ZW246" s="49"/>
      <c r="ZX246" s="405"/>
      <c r="ZY246" s="405"/>
      <c r="ZZ246" s="277"/>
      <c r="AAA246" s="277"/>
      <c r="AAB246" s="277"/>
      <c r="AAC246" s="277"/>
      <c r="AAD246" s="277"/>
      <c r="AAE246" s="277"/>
      <c r="AAF246" s="277"/>
      <c r="AAG246" s="277"/>
      <c r="AAH246" s="402"/>
      <c r="AAI246" s="404"/>
      <c r="AAJ246" s="49"/>
      <c r="AAK246" s="49"/>
      <c r="AAL246" s="49"/>
      <c r="AAM246" s="99"/>
      <c r="AAN246" s="98"/>
      <c r="AAO246" s="49"/>
      <c r="AAP246" s="405"/>
      <c r="AAQ246" s="405"/>
      <c r="AAR246" s="277"/>
      <c r="AAS246" s="277"/>
      <c r="AAT246" s="277"/>
      <c r="AAU246" s="277"/>
      <c r="AAV246" s="277"/>
      <c r="AAW246" s="277"/>
      <c r="AAX246" s="277"/>
      <c r="AAY246" s="277"/>
      <c r="AAZ246" s="402"/>
      <c r="ABA246" s="404"/>
      <c r="ABB246" s="49"/>
      <c r="ABC246" s="49"/>
      <c r="ABD246" s="49"/>
      <c r="ABE246" s="99"/>
      <c r="ABF246" s="98"/>
      <c r="ABG246" s="49"/>
      <c r="ABH246" s="405"/>
      <c r="ABI246" s="405"/>
      <c r="ABJ246" s="277"/>
      <c r="ABK246" s="277"/>
      <c r="ABL246" s="277"/>
      <c r="ABM246" s="277"/>
      <c r="ABN246" s="277"/>
      <c r="ABO246" s="277"/>
      <c r="ABP246" s="277"/>
      <c r="ABQ246" s="277"/>
      <c r="ABR246" s="402"/>
      <c r="ABS246" s="404"/>
      <c r="ABT246" s="49"/>
      <c r="ABU246" s="49"/>
      <c r="ABV246" s="49"/>
      <c r="ABW246" s="99"/>
      <c r="ABX246" s="98"/>
      <c r="ABY246" s="49"/>
      <c r="ABZ246" s="405"/>
      <c r="ACA246" s="405"/>
      <c r="ACB246" s="277"/>
      <c r="ACC246" s="277"/>
      <c r="ACD246" s="277"/>
      <c r="ACE246" s="277"/>
      <c r="ACF246" s="277"/>
      <c r="ACG246" s="277"/>
      <c r="ACH246" s="277"/>
      <c r="ACI246" s="277"/>
      <c r="ACJ246" s="402"/>
      <c r="ACK246" s="404"/>
      <c r="ACL246" s="49"/>
      <c r="ACM246" s="49"/>
      <c r="ACN246" s="49"/>
      <c r="ACO246" s="99"/>
      <c r="ACP246" s="98"/>
      <c r="ACQ246" s="49"/>
      <c r="ACR246" s="405"/>
      <c r="ACS246" s="405"/>
      <c r="ACT246" s="277"/>
      <c r="ACU246" s="277"/>
      <c r="ACV246" s="277"/>
      <c r="ACW246" s="277"/>
      <c r="ACX246" s="277"/>
      <c r="ACY246" s="277"/>
      <c r="ACZ246" s="277"/>
      <c r="ADA246" s="277"/>
      <c r="ADB246" s="402"/>
      <c r="ADC246" s="404"/>
      <c r="ADD246" s="49"/>
      <c r="ADE246" s="49"/>
      <c r="ADF246" s="49"/>
      <c r="ADG246" s="99"/>
      <c r="ADH246" s="98"/>
      <c r="ADI246" s="49"/>
      <c r="ADJ246" s="405"/>
      <c r="ADK246" s="405"/>
      <c r="ADL246" s="277"/>
      <c r="ADM246" s="277"/>
      <c r="ADN246" s="277"/>
      <c r="ADO246" s="277"/>
      <c r="ADP246" s="277"/>
      <c r="ADQ246" s="277"/>
      <c r="ADR246" s="277"/>
      <c r="ADS246" s="277"/>
      <c r="ADT246" s="402"/>
      <c r="ADU246" s="404"/>
      <c r="ADV246" s="49"/>
      <c r="ADW246" s="49"/>
      <c r="ADX246" s="49"/>
      <c r="ADY246" s="99"/>
      <c r="ADZ246" s="98"/>
      <c r="AEA246" s="49"/>
      <c r="AEB246" s="405"/>
      <c r="AEC246" s="405"/>
      <c r="AED246" s="277"/>
      <c r="AEE246" s="277"/>
      <c r="AEF246" s="277"/>
      <c r="AEG246" s="277"/>
      <c r="AEH246" s="277"/>
      <c r="AEI246" s="277"/>
      <c r="AEJ246" s="277"/>
      <c r="AEK246" s="277"/>
      <c r="AEL246" s="402"/>
      <c r="AEM246" s="404"/>
      <c r="AEN246" s="49"/>
      <c r="AEO246" s="49"/>
      <c r="AEP246" s="49"/>
      <c r="AEQ246" s="99"/>
      <c r="AER246" s="98"/>
      <c r="AES246" s="49"/>
      <c r="AET246" s="405"/>
      <c r="AEU246" s="405"/>
      <c r="AEV246" s="277"/>
      <c r="AEW246" s="277"/>
      <c r="AEX246" s="277"/>
      <c r="AEY246" s="277"/>
      <c r="AEZ246" s="277"/>
      <c r="AFA246" s="277"/>
      <c r="AFB246" s="277"/>
      <c r="AFC246" s="277"/>
      <c r="AFD246" s="402"/>
      <c r="AFE246" s="404"/>
      <c r="AFF246" s="49"/>
      <c r="AFG246" s="49"/>
      <c r="AFH246" s="49"/>
      <c r="AFI246" s="99"/>
      <c r="AFJ246" s="98"/>
      <c r="AFK246" s="49"/>
      <c r="AFL246" s="405"/>
      <c r="AFM246" s="405"/>
      <c r="AFN246" s="277"/>
      <c r="AFO246" s="277"/>
      <c r="AFP246" s="277"/>
      <c r="AFQ246" s="277"/>
      <c r="AFR246" s="277"/>
      <c r="AFS246" s="277"/>
      <c r="AFT246" s="277"/>
      <c r="AFU246" s="277"/>
      <c r="AFV246" s="402"/>
      <c r="AFW246" s="404"/>
      <c r="AFX246" s="49"/>
      <c r="AFY246" s="49"/>
      <c r="AFZ246" s="49"/>
      <c r="AGA246" s="99"/>
      <c r="AGB246" s="98"/>
      <c r="AGC246" s="49"/>
      <c r="AGD246" s="405"/>
      <c r="AGE246" s="405"/>
      <c r="AGF246" s="277"/>
      <c r="AGG246" s="277"/>
      <c r="AGH246" s="277"/>
      <c r="AGI246" s="277"/>
      <c r="AGJ246" s="277"/>
      <c r="AGK246" s="277"/>
      <c r="AGL246" s="277"/>
      <c r="AGM246" s="277"/>
      <c r="AGN246" s="402"/>
      <c r="AGO246" s="404"/>
      <c r="AGP246" s="49"/>
      <c r="AGQ246" s="49"/>
      <c r="AGR246" s="49"/>
      <c r="AGS246" s="99"/>
      <c r="AGT246" s="98"/>
      <c r="AGU246" s="49"/>
      <c r="AGV246" s="405"/>
      <c r="AGW246" s="405"/>
      <c r="AGX246" s="277"/>
      <c r="AGY246" s="277"/>
      <c r="AGZ246" s="277"/>
      <c r="AHA246" s="277"/>
      <c r="AHB246" s="277"/>
      <c r="AHC246" s="277"/>
      <c r="AHD246" s="277"/>
      <c r="AHE246" s="277"/>
      <c r="AHF246" s="402"/>
      <c r="AHG246" s="404"/>
      <c r="AHH246" s="49"/>
      <c r="AHI246" s="49"/>
      <c r="AHJ246" s="49"/>
      <c r="AHK246" s="99"/>
      <c r="AHL246" s="98"/>
      <c r="AHM246" s="49"/>
      <c r="AHN246" s="405"/>
      <c r="AHO246" s="405"/>
      <c r="AHP246" s="277"/>
      <c r="AHQ246" s="277"/>
      <c r="AHR246" s="277"/>
      <c r="AHS246" s="277"/>
      <c r="AHT246" s="277"/>
      <c r="AHU246" s="277"/>
      <c r="AHV246" s="277"/>
      <c r="AHW246" s="277"/>
      <c r="AHX246" s="402"/>
      <c r="AHY246" s="404"/>
      <c r="AHZ246" s="49"/>
      <c r="AIA246" s="49"/>
      <c r="AIB246" s="49"/>
      <c r="AIC246" s="99"/>
      <c r="AID246" s="98"/>
      <c r="AIE246" s="49"/>
      <c r="AIF246" s="405"/>
      <c r="AIG246" s="405"/>
      <c r="AIH246" s="277"/>
      <c r="AII246" s="277"/>
      <c r="AIJ246" s="277"/>
      <c r="AIK246" s="277"/>
      <c r="AIL246" s="277"/>
      <c r="AIM246" s="277"/>
      <c r="AIN246" s="277"/>
      <c r="AIO246" s="277"/>
      <c r="AIP246" s="402"/>
      <c r="AIQ246" s="404"/>
      <c r="AIR246" s="49"/>
      <c r="AIS246" s="49"/>
      <c r="AIT246" s="49"/>
      <c r="AIU246" s="99"/>
      <c r="AIV246" s="98"/>
      <c r="AIW246" s="49"/>
      <c r="AIX246" s="405"/>
      <c r="AIY246" s="405"/>
      <c r="AIZ246" s="277"/>
      <c r="AJA246" s="277"/>
      <c r="AJB246" s="277"/>
      <c r="AJC246" s="277"/>
      <c r="AJD246" s="277"/>
      <c r="AJE246" s="277"/>
      <c r="AJF246" s="277"/>
      <c r="AJG246" s="277"/>
      <c r="AJH246" s="402"/>
      <c r="AJI246" s="404"/>
      <c r="AJJ246" s="49"/>
      <c r="AJK246" s="49"/>
      <c r="AJL246" s="49"/>
      <c r="AJM246" s="99"/>
      <c r="AJN246" s="98"/>
      <c r="AJO246" s="49"/>
      <c r="AJP246" s="405"/>
      <c r="AJQ246" s="405"/>
      <c r="AJR246" s="277"/>
      <c r="AJS246" s="277"/>
      <c r="AJT246" s="277"/>
      <c r="AJU246" s="277"/>
      <c r="AJV246" s="277"/>
      <c r="AJW246" s="277"/>
      <c r="AJX246" s="277"/>
      <c r="AJY246" s="277"/>
      <c r="AJZ246" s="402"/>
      <c r="AKA246" s="404"/>
      <c r="AKB246" s="49"/>
      <c r="AKC246" s="49"/>
      <c r="AKD246" s="49"/>
      <c r="AKE246" s="99"/>
      <c r="AKF246" s="98"/>
      <c r="AKG246" s="49"/>
      <c r="AKH246" s="405"/>
      <c r="AKI246" s="405"/>
      <c r="AKJ246" s="277"/>
      <c r="AKK246" s="277"/>
      <c r="AKL246" s="277"/>
      <c r="AKM246" s="277"/>
      <c r="AKN246" s="277"/>
      <c r="AKO246" s="277"/>
      <c r="AKP246" s="277"/>
      <c r="AKQ246" s="277"/>
      <c r="AKR246" s="402"/>
      <c r="AKS246" s="404"/>
      <c r="AKT246" s="49"/>
      <c r="AKU246" s="49"/>
      <c r="AKV246" s="49"/>
      <c r="AKW246" s="99"/>
      <c r="AKX246" s="98"/>
      <c r="AKY246" s="49"/>
      <c r="AKZ246" s="405"/>
      <c r="ALA246" s="405"/>
      <c r="ALB246" s="277"/>
      <c r="ALC246" s="277"/>
      <c r="ALD246" s="277"/>
      <c r="ALE246" s="277"/>
      <c r="ALF246" s="277"/>
      <c r="ALG246" s="277"/>
      <c r="ALH246" s="277"/>
      <c r="ALI246" s="277"/>
      <c r="ALJ246" s="402"/>
      <c r="ALK246" s="404"/>
      <c r="ALL246" s="49"/>
      <c r="ALM246" s="49"/>
      <c r="ALN246" s="49"/>
      <c r="ALO246" s="99"/>
      <c r="ALP246" s="98"/>
      <c r="ALQ246" s="49"/>
      <c r="ALR246" s="405"/>
      <c r="ALS246" s="405"/>
      <c r="ALT246" s="277"/>
      <c r="ALU246" s="277"/>
      <c r="ALV246" s="277"/>
      <c r="ALW246" s="277"/>
      <c r="ALX246" s="277"/>
      <c r="ALY246" s="277"/>
      <c r="ALZ246" s="277"/>
      <c r="AMA246" s="277"/>
      <c r="AMB246" s="402"/>
      <c r="AMC246" s="404"/>
      <c r="AMD246" s="49"/>
      <c r="AME246" s="49"/>
      <c r="AMF246" s="49"/>
      <c r="AMG246" s="99"/>
      <c r="AMH246" s="98"/>
      <c r="AMI246" s="49"/>
      <c r="AMJ246" s="405"/>
      <c r="AMK246" s="405"/>
      <c r="AML246" s="277"/>
      <c r="AMM246" s="277"/>
      <c r="AMN246" s="277"/>
      <c r="AMO246" s="277"/>
      <c r="AMP246" s="277"/>
      <c r="AMQ246" s="277"/>
      <c r="AMR246" s="277"/>
      <c r="AMS246" s="277"/>
      <c r="AMT246" s="402"/>
      <c r="AMU246" s="404"/>
      <c r="AMV246" s="49"/>
      <c r="AMW246" s="49"/>
      <c r="AMX246" s="49"/>
      <c r="AMY246" s="99"/>
      <c r="AMZ246" s="98"/>
      <c r="ANA246" s="49"/>
      <c r="ANB246" s="405"/>
      <c r="ANC246" s="405"/>
      <c r="AND246" s="277"/>
      <c r="ANE246" s="277"/>
      <c r="ANF246" s="277"/>
      <c r="ANG246" s="277"/>
      <c r="ANH246" s="277"/>
      <c r="ANI246" s="277"/>
      <c r="ANJ246" s="277"/>
      <c r="ANK246" s="277"/>
      <c r="ANL246" s="402"/>
      <c r="ANM246" s="404"/>
      <c r="ANN246" s="49"/>
      <c r="ANO246" s="49"/>
      <c r="ANP246" s="49"/>
      <c r="ANQ246" s="99"/>
      <c r="ANR246" s="98"/>
      <c r="ANS246" s="49"/>
      <c r="ANT246" s="405"/>
      <c r="ANU246" s="405"/>
      <c r="ANV246" s="277"/>
      <c r="ANW246" s="277"/>
      <c r="ANX246" s="277"/>
      <c r="ANY246" s="277"/>
      <c r="ANZ246" s="277"/>
      <c r="AOA246" s="277"/>
      <c r="AOB246" s="277"/>
      <c r="AOC246" s="277"/>
      <c r="AOD246" s="402"/>
      <c r="AOE246" s="404"/>
      <c r="AOF246" s="49"/>
      <c r="AOG246" s="49"/>
      <c r="AOH246" s="49"/>
      <c r="AOI246" s="99"/>
      <c r="AOJ246" s="98"/>
      <c r="AOK246" s="49"/>
      <c r="AOL246" s="405"/>
      <c r="AOM246" s="405"/>
      <c r="AON246" s="277"/>
      <c r="AOO246" s="277"/>
      <c r="AOP246" s="277"/>
      <c r="AOQ246" s="277"/>
      <c r="AOR246" s="277"/>
      <c r="AOS246" s="277"/>
      <c r="AOT246" s="277"/>
      <c r="AOU246" s="277"/>
      <c r="AOV246" s="402"/>
      <c r="AOW246" s="404"/>
      <c r="AOX246" s="49"/>
      <c r="AOY246" s="49"/>
      <c r="AOZ246" s="49"/>
      <c r="APA246" s="99"/>
      <c r="APB246" s="98"/>
      <c r="APC246" s="49"/>
      <c r="APD246" s="405"/>
      <c r="APE246" s="405"/>
      <c r="APF246" s="277"/>
      <c r="APG246" s="277"/>
      <c r="APH246" s="277"/>
      <c r="API246" s="277"/>
      <c r="APJ246" s="277"/>
      <c r="APK246" s="277"/>
      <c r="APL246" s="277"/>
      <c r="APM246" s="277"/>
      <c r="APN246" s="402"/>
      <c r="APO246" s="404"/>
      <c r="APP246" s="49"/>
      <c r="APQ246" s="49"/>
      <c r="APR246" s="49"/>
      <c r="APS246" s="99"/>
      <c r="APT246" s="98"/>
      <c r="APU246" s="49"/>
      <c r="APV246" s="405"/>
      <c r="APW246" s="405"/>
      <c r="APX246" s="277"/>
      <c r="APY246" s="277"/>
      <c r="APZ246" s="277"/>
      <c r="AQA246" s="277"/>
      <c r="AQB246" s="277"/>
      <c r="AQC246" s="277"/>
      <c r="AQD246" s="277"/>
      <c r="AQE246" s="277"/>
      <c r="AQF246" s="402"/>
      <c r="AQG246" s="404"/>
      <c r="AQH246" s="49"/>
      <c r="AQI246" s="49"/>
      <c r="AQJ246" s="49"/>
      <c r="AQK246" s="99"/>
      <c r="AQL246" s="98"/>
      <c r="AQM246" s="49"/>
      <c r="AQN246" s="405"/>
      <c r="AQO246" s="405"/>
      <c r="AQP246" s="277"/>
      <c r="AQQ246" s="277"/>
      <c r="AQR246" s="277"/>
      <c r="AQS246" s="277"/>
      <c r="AQT246" s="277"/>
      <c r="AQU246" s="277"/>
      <c r="AQV246" s="277"/>
      <c r="AQW246" s="277"/>
      <c r="AQX246" s="402"/>
      <c r="AQY246" s="404"/>
      <c r="AQZ246" s="49"/>
      <c r="ARA246" s="49"/>
      <c r="ARB246" s="49"/>
      <c r="ARC246" s="99"/>
      <c r="ARD246" s="98"/>
      <c r="ARE246" s="49"/>
      <c r="ARF246" s="405"/>
      <c r="ARG246" s="405"/>
      <c r="ARH246" s="277"/>
      <c r="ARI246" s="277"/>
      <c r="ARJ246" s="277"/>
      <c r="ARK246" s="277"/>
      <c r="ARL246" s="277"/>
      <c r="ARM246" s="277"/>
      <c r="ARN246" s="277"/>
      <c r="ARO246" s="277"/>
      <c r="ARP246" s="402"/>
      <c r="ARQ246" s="404"/>
      <c r="ARR246" s="49"/>
      <c r="ARS246" s="49"/>
      <c r="ART246" s="49"/>
      <c r="ARU246" s="99"/>
      <c r="ARV246" s="98"/>
      <c r="ARW246" s="49"/>
      <c r="ARX246" s="405"/>
      <c r="ARY246" s="405"/>
      <c r="ARZ246" s="277"/>
      <c r="ASA246" s="277"/>
      <c r="ASB246" s="277"/>
      <c r="ASC246" s="277"/>
      <c r="ASD246" s="277"/>
      <c r="ASE246" s="277"/>
      <c r="ASF246" s="277"/>
      <c r="ASG246" s="277"/>
      <c r="ASH246" s="402"/>
      <c r="ASI246" s="404"/>
      <c r="ASJ246" s="49"/>
      <c r="ASK246" s="49"/>
      <c r="ASL246" s="49"/>
      <c r="ASM246" s="99"/>
      <c r="ASN246" s="98"/>
      <c r="ASO246" s="49"/>
      <c r="ASP246" s="405"/>
      <c r="ASQ246" s="405"/>
      <c r="ASR246" s="277"/>
      <c r="ASS246" s="277"/>
      <c r="AST246" s="277"/>
      <c r="ASU246" s="277"/>
      <c r="ASV246" s="277"/>
      <c r="ASW246" s="277"/>
      <c r="ASX246" s="277"/>
      <c r="ASY246" s="277"/>
      <c r="ASZ246" s="402"/>
      <c r="ATA246" s="404"/>
      <c r="ATB246" s="49"/>
      <c r="ATC246" s="49"/>
      <c r="ATD246" s="49"/>
      <c r="ATE246" s="99"/>
      <c r="ATF246" s="98"/>
      <c r="ATG246" s="49"/>
      <c r="ATH246" s="405"/>
      <c r="ATI246" s="405"/>
      <c r="ATJ246" s="277"/>
      <c r="ATK246" s="277"/>
      <c r="ATL246" s="277"/>
      <c r="ATM246" s="277"/>
      <c r="ATN246" s="277"/>
      <c r="ATO246" s="277"/>
      <c r="ATP246" s="277"/>
      <c r="ATQ246" s="277"/>
      <c r="ATR246" s="402"/>
      <c r="ATS246" s="404"/>
      <c r="ATT246" s="49"/>
      <c r="ATU246" s="49"/>
      <c r="ATV246" s="49"/>
      <c r="ATW246" s="99"/>
      <c r="ATX246" s="98"/>
      <c r="ATY246" s="49"/>
      <c r="ATZ246" s="405"/>
      <c r="AUA246" s="405"/>
      <c r="AUB246" s="277"/>
      <c r="AUC246" s="277"/>
      <c r="AUD246" s="277"/>
      <c r="AUE246" s="277"/>
      <c r="AUF246" s="277"/>
      <c r="AUG246" s="277"/>
      <c r="AUH246" s="277"/>
      <c r="AUI246" s="277"/>
      <c r="AUJ246" s="402"/>
      <c r="AUK246" s="404"/>
      <c r="AUL246" s="49"/>
      <c r="AUM246" s="49"/>
      <c r="AUN246" s="49"/>
      <c r="AUO246" s="99"/>
      <c r="AUP246" s="98"/>
      <c r="AUQ246" s="49"/>
      <c r="AUR246" s="405"/>
      <c r="AUS246" s="405"/>
      <c r="AUT246" s="277"/>
      <c r="AUU246" s="277"/>
      <c r="AUV246" s="277"/>
      <c r="AUW246" s="277"/>
      <c r="AUX246" s="277"/>
      <c r="AUY246" s="277"/>
      <c r="AUZ246" s="277"/>
      <c r="AVA246" s="277"/>
      <c r="AVB246" s="402"/>
      <c r="AVC246" s="404"/>
      <c r="AVD246" s="49"/>
      <c r="AVE246" s="49"/>
      <c r="AVF246" s="49"/>
      <c r="AVG246" s="99"/>
      <c r="AVH246" s="98"/>
      <c r="AVI246" s="49"/>
      <c r="AVJ246" s="405"/>
      <c r="AVK246" s="405"/>
      <c r="AVL246" s="277"/>
      <c r="AVM246" s="277"/>
      <c r="AVN246" s="277"/>
      <c r="AVO246" s="277"/>
      <c r="AVP246" s="277"/>
      <c r="AVQ246" s="277"/>
      <c r="AVR246" s="277"/>
      <c r="AVS246" s="277"/>
      <c r="AVT246" s="402"/>
      <c r="AVU246" s="404"/>
      <c r="AVV246" s="49"/>
      <c r="AVW246" s="49"/>
      <c r="AVX246" s="49"/>
      <c r="AVY246" s="99"/>
      <c r="AVZ246" s="98"/>
      <c r="AWA246" s="49"/>
      <c r="AWB246" s="405"/>
      <c r="AWC246" s="405"/>
      <c r="AWD246" s="277"/>
      <c r="AWE246" s="277"/>
      <c r="AWF246" s="277"/>
      <c r="AWG246" s="277"/>
      <c r="AWH246" s="277"/>
      <c r="AWI246" s="277"/>
      <c r="AWJ246" s="277"/>
      <c r="AWK246" s="277"/>
      <c r="AWL246" s="402"/>
      <c r="AWM246" s="404"/>
      <c r="AWN246" s="49"/>
      <c r="AWO246" s="49"/>
      <c r="AWP246" s="49"/>
      <c r="AWQ246" s="99"/>
      <c r="AWR246" s="98"/>
      <c r="AWS246" s="49"/>
      <c r="AWT246" s="405"/>
      <c r="AWU246" s="405"/>
      <c r="AWV246" s="277"/>
      <c r="AWW246" s="277"/>
      <c r="AWX246" s="277"/>
      <c r="AWY246" s="277"/>
      <c r="AWZ246" s="277"/>
      <c r="AXA246" s="277"/>
      <c r="AXB246" s="277"/>
      <c r="AXC246" s="277"/>
      <c r="AXD246" s="402"/>
      <c r="AXE246" s="404"/>
      <c r="AXF246" s="49"/>
      <c r="AXG246" s="49"/>
      <c r="AXH246" s="49"/>
      <c r="AXI246" s="99"/>
      <c r="AXJ246" s="98"/>
      <c r="AXK246" s="49"/>
      <c r="AXL246" s="405"/>
      <c r="AXM246" s="405"/>
      <c r="AXN246" s="277"/>
      <c r="AXO246" s="277"/>
      <c r="AXP246" s="277"/>
      <c r="AXQ246" s="277"/>
      <c r="AXR246" s="277"/>
      <c r="AXS246" s="277"/>
      <c r="AXT246" s="277"/>
      <c r="AXU246" s="277"/>
      <c r="AXV246" s="402"/>
      <c r="AXW246" s="404"/>
      <c r="AXX246" s="49"/>
      <c r="AXY246" s="49"/>
      <c r="AXZ246" s="49"/>
      <c r="AYA246" s="99"/>
      <c r="AYB246" s="98"/>
      <c r="AYC246" s="49"/>
      <c r="AYD246" s="405"/>
      <c r="AYE246" s="405"/>
      <c r="AYF246" s="277"/>
      <c r="AYG246" s="277"/>
      <c r="AYH246" s="277"/>
      <c r="AYI246" s="277"/>
      <c r="AYJ246" s="277"/>
      <c r="AYK246" s="277"/>
      <c r="AYL246" s="277"/>
      <c r="AYM246" s="277"/>
      <c r="AYN246" s="402"/>
      <c r="AYO246" s="404"/>
      <c r="AYP246" s="49"/>
      <c r="AYQ246" s="49"/>
      <c r="AYR246" s="49"/>
      <c r="AYS246" s="99"/>
      <c r="AYT246" s="98"/>
      <c r="AYU246" s="49"/>
      <c r="AYV246" s="405"/>
      <c r="AYW246" s="405"/>
      <c r="AYX246" s="277"/>
      <c r="AYY246" s="277"/>
      <c r="AYZ246" s="277"/>
      <c r="AZA246" s="277"/>
      <c r="AZB246" s="277"/>
      <c r="AZC246" s="277"/>
      <c r="AZD246" s="277"/>
      <c r="AZE246" s="277"/>
      <c r="AZF246" s="402"/>
      <c r="AZG246" s="404"/>
      <c r="AZH246" s="49"/>
      <c r="AZI246" s="49"/>
      <c r="AZJ246" s="49"/>
      <c r="AZK246" s="99"/>
      <c r="AZL246" s="98"/>
      <c r="AZM246" s="49"/>
      <c r="AZN246" s="405"/>
      <c r="AZO246" s="405"/>
      <c r="AZP246" s="277"/>
      <c r="AZQ246" s="277"/>
      <c r="AZR246" s="277"/>
      <c r="AZS246" s="277"/>
      <c r="AZT246" s="277"/>
      <c r="AZU246" s="277"/>
      <c r="AZV246" s="277"/>
      <c r="AZW246" s="277"/>
      <c r="AZX246" s="402"/>
      <c r="AZY246" s="404"/>
      <c r="AZZ246" s="49"/>
      <c r="BAA246" s="49"/>
      <c r="BAB246" s="49"/>
      <c r="BAC246" s="99"/>
      <c r="BAD246" s="98"/>
      <c r="BAE246" s="49"/>
      <c r="BAF246" s="405"/>
      <c r="BAG246" s="405"/>
      <c r="BAH246" s="277"/>
      <c r="BAI246" s="277"/>
      <c r="BAJ246" s="277"/>
      <c r="BAK246" s="277"/>
      <c r="BAL246" s="277"/>
      <c r="BAM246" s="277"/>
      <c r="BAN246" s="277"/>
      <c r="BAO246" s="277"/>
      <c r="BAP246" s="402"/>
      <c r="BAQ246" s="404"/>
      <c r="BAR246" s="49"/>
      <c r="BAS246" s="49"/>
      <c r="BAT246" s="49"/>
      <c r="BAU246" s="99"/>
      <c r="BAV246" s="98"/>
      <c r="BAW246" s="49"/>
      <c r="BAX246" s="405"/>
      <c r="BAY246" s="405"/>
      <c r="BAZ246" s="277"/>
      <c r="BBA246" s="277"/>
      <c r="BBB246" s="277"/>
      <c r="BBC246" s="277"/>
      <c r="BBD246" s="277"/>
      <c r="BBE246" s="277"/>
      <c r="BBF246" s="277"/>
      <c r="BBG246" s="277"/>
      <c r="BBH246" s="402"/>
      <c r="BBI246" s="404"/>
      <c r="BBJ246" s="49"/>
      <c r="BBK246" s="49"/>
      <c r="BBL246" s="49"/>
      <c r="BBM246" s="99"/>
      <c r="BBN246" s="98"/>
      <c r="BBO246" s="49"/>
      <c r="BBP246" s="405"/>
      <c r="BBQ246" s="405"/>
      <c r="BBR246" s="277"/>
      <c r="BBS246" s="277"/>
      <c r="BBT246" s="277"/>
      <c r="BBU246" s="277"/>
      <c r="BBV246" s="277"/>
      <c r="BBW246" s="277"/>
      <c r="BBX246" s="277"/>
      <c r="BBY246" s="277"/>
      <c r="BBZ246" s="402"/>
      <c r="BCA246" s="404"/>
      <c r="BCB246" s="49"/>
      <c r="BCC246" s="49"/>
      <c r="BCD246" s="49"/>
      <c r="BCE246" s="99"/>
      <c r="BCF246" s="98"/>
      <c r="BCG246" s="49"/>
      <c r="BCH246" s="405"/>
      <c r="BCI246" s="405"/>
      <c r="BCJ246" s="277"/>
      <c r="BCK246" s="277"/>
      <c r="BCL246" s="277"/>
      <c r="BCM246" s="277"/>
      <c r="BCN246" s="277"/>
      <c r="BCO246" s="277"/>
      <c r="BCP246" s="277"/>
      <c r="BCQ246" s="277"/>
      <c r="BCR246" s="402"/>
      <c r="BCS246" s="404"/>
      <c r="BCT246" s="49"/>
      <c r="BCU246" s="49"/>
      <c r="BCV246" s="49"/>
      <c r="BCW246" s="99"/>
      <c r="BCX246" s="98"/>
      <c r="BCY246" s="49"/>
      <c r="BCZ246" s="405"/>
      <c r="BDA246" s="405"/>
      <c r="BDB246" s="277"/>
      <c r="BDC246" s="277"/>
      <c r="BDD246" s="277"/>
      <c r="BDE246" s="277"/>
      <c r="BDF246" s="277"/>
      <c r="BDG246" s="277"/>
      <c r="BDH246" s="277"/>
      <c r="BDI246" s="277"/>
      <c r="BDJ246" s="402"/>
      <c r="BDK246" s="404"/>
      <c r="BDL246" s="49"/>
      <c r="BDM246" s="49"/>
      <c r="BDN246" s="49"/>
      <c r="BDO246" s="99"/>
      <c r="BDP246" s="98"/>
      <c r="BDQ246" s="49"/>
      <c r="BDR246" s="405"/>
      <c r="BDS246" s="405"/>
      <c r="BDT246" s="277"/>
      <c r="BDU246" s="277"/>
      <c r="BDV246" s="277"/>
      <c r="BDW246" s="277"/>
      <c r="BDX246" s="277"/>
      <c r="BDY246" s="277"/>
      <c r="BDZ246" s="277"/>
      <c r="BEA246" s="277"/>
      <c r="BEB246" s="402"/>
      <c r="BEC246" s="404"/>
      <c r="BED246" s="49"/>
      <c r="BEE246" s="49"/>
      <c r="BEF246" s="49"/>
      <c r="BEG246" s="99"/>
      <c r="BEH246" s="98"/>
      <c r="BEI246" s="49"/>
      <c r="BEJ246" s="405"/>
      <c r="BEK246" s="405"/>
      <c r="BEL246" s="277"/>
      <c r="BEM246" s="277"/>
      <c r="BEN246" s="277"/>
      <c r="BEO246" s="277"/>
      <c r="BEP246" s="277"/>
      <c r="BEQ246" s="277"/>
      <c r="BER246" s="277"/>
      <c r="BES246" s="277"/>
      <c r="BET246" s="402"/>
      <c r="BEU246" s="404"/>
      <c r="BEV246" s="49"/>
      <c r="BEW246" s="49"/>
      <c r="BEX246" s="49"/>
      <c r="BEY246" s="99"/>
      <c r="BEZ246" s="98"/>
      <c r="BFA246" s="49"/>
      <c r="BFB246" s="405"/>
      <c r="BFC246" s="405"/>
      <c r="BFD246" s="277"/>
      <c r="BFE246" s="277"/>
      <c r="BFF246" s="277"/>
      <c r="BFG246" s="277"/>
      <c r="BFH246" s="277"/>
      <c r="BFI246" s="277"/>
      <c r="BFJ246" s="277"/>
      <c r="BFK246" s="277"/>
      <c r="BFL246" s="402"/>
      <c r="BFM246" s="404"/>
      <c r="BFN246" s="49"/>
      <c r="BFO246" s="49"/>
      <c r="BFP246" s="49"/>
      <c r="BFQ246" s="99"/>
      <c r="BFR246" s="98"/>
      <c r="BFS246" s="49"/>
      <c r="BFT246" s="405"/>
      <c r="BFU246" s="405"/>
      <c r="BFV246" s="277"/>
      <c r="BFW246" s="277"/>
      <c r="BFX246" s="277"/>
      <c r="BFY246" s="277"/>
      <c r="BFZ246" s="277"/>
      <c r="BGA246" s="277"/>
      <c r="BGB246" s="277"/>
      <c r="BGC246" s="277"/>
      <c r="BGD246" s="402"/>
      <c r="BGE246" s="404"/>
      <c r="BGF246" s="49"/>
      <c r="BGG246" s="49"/>
      <c r="BGH246" s="49"/>
      <c r="BGI246" s="99"/>
      <c r="BGJ246" s="98"/>
      <c r="BGK246" s="49"/>
      <c r="BGL246" s="405"/>
      <c r="BGM246" s="405"/>
      <c r="BGN246" s="277"/>
      <c r="BGO246" s="277"/>
      <c r="BGP246" s="277"/>
      <c r="BGQ246" s="277"/>
      <c r="BGR246" s="277"/>
      <c r="BGS246" s="277"/>
      <c r="BGT246" s="277"/>
      <c r="BGU246" s="277"/>
      <c r="BGV246" s="402"/>
      <c r="BGW246" s="404"/>
      <c r="BGX246" s="49"/>
      <c r="BGY246" s="49"/>
      <c r="BGZ246" s="49"/>
      <c r="BHA246" s="99"/>
      <c r="BHB246" s="98"/>
      <c r="BHC246" s="49"/>
      <c r="BHD246" s="405"/>
      <c r="BHE246" s="405"/>
      <c r="BHF246" s="277"/>
      <c r="BHG246" s="277"/>
      <c r="BHH246" s="277"/>
      <c r="BHI246" s="277"/>
      <c r="BHJ246" s="277"/>
      <c r="BHK246" s="277"/>
      <c r="BHL246" s="277"/>
      <c r="BHM246" s="277"/>
      <c r="BHN246" s="402"/>
      <c r="BHO246" s="404"/>
      <c r="BHP246" s="49"/>
      <c r="BHQ246" s="49"/>
      <c r="BHR246" s="49"/>
      <c r="BHS246" s="99"/>
      <c r="BHT246" s="98"/>
      <c r="BHU246" s="49"/>
      <c r="BHV246" s="405"/>
      <c r="BHW246" s="405"/>
      <c r="BHX246" s="277"/>
      <c r="BHY246" s="277"/>
      <c r="BHZ246" s="277"/>
      <c r="BIA246" s="277"/>
      <c r="BIB246" s="277"/>
      <c r="BIC246" s="277"/>
      <c r="BID246" s="277"/>
      <c r="BIE246" s="277"/>
      <c r="BIF246" s="402"/>
      <c r="BIG246" s="404"/>
      <c r="BIH246" s="49"/>
      <c r="BII246" s="49"/>
      <c r="BIJ246" s="49"/>
      <c r="BIK246" s="99"/>
      <c r="BIL246" s="98"/>
      <c r="BIM246" s="49"/>
      <c r="BIN246" s="405"/>
      <c r="BIO246" s="405"/>
      <c r="BIP246" s="277"/>
      <c r="BIQ246" s="277"/>
      <c r="BIR246" s="277"/>
      <c r="BIS246" s="277"/>
      <c r="BIT246" s="277"/>
      <c r="BIU246" s="277"/>
      <c r="BIV246" s="277"/>
      <c r="BIW246" s="277"/>
      <c r="BIX246" s="402"/>
      <c r="BIY246" s="404"/>
      <c r="BIZ246" s="49"/>
      <c r="BJA246" s="49"/>
      <c r="BJB246" s="49"/>
      <c r="BJC246" s="99"/>
      <c r="BJD246" s="98"/>
      <c r="BJE246" s="49"/>
      <c r="BJF246" s="405"/>
      <c r="BJG246" s="405"/>
      <c r="BJH246" s="277"/>
      <c r="BJI246" s="277"/>
      <c r="BJJ246" s="277"/>
      <c r="BJK246" s="277"/>
      <c r="BJL246" s="277"/>
      <c r="BJM246" s="277"/>
      <c r="BJN246" s="277"/>
      <c r="BJO246" s="277"/>
      <c r="BJP246" s="402"/>
      <c r="BJQ246" s="404"/>
      <c r="BJR246" s="49"/>
      <c r="BJS246" s="49"/>
      <c r="BJT246" s="49"/>
      <c r="BJU246" s="99"/>
      <c r="BJV246" s="98"/>
      <c r="BJW246" s="49"/>
      <c r="BJX246" s="405"/>
      <c r="BJY246" s="405"/>
      <c r="BJZ246" s="277"/>
      <c r="BKA246" s="277"/>
      <c r="BKB246" s="277"/>
      <c r="BKC246" s="277"/>
      <c r="BKD246" s="277"/>
      <c r="BKE246" s="277"/>
      <c r="BKF246" s="277"/>
      <c r="BKG246" s="277"/>
      <c r="BKH246" s="402"/>
      <c r="BKI246" s="404"/>
      <c r="BKJ246" s="49"/>
      <c r="BKK246" s="49"/>
      <c r="BKL246" s="49"/>
      <c r="BKM246" s="99"/>
      <c r="BKN246" s="98"/>
      <c r="BKO246" s="49"/>
      <c r="BKP246" s="405"/>
      <c r="BKQ246" s="405"/>
      <c r="BKR246" s="277"/>
      <c r="BKS246" s="277"/>
      <c r="BKT246" s="277"/>
      <c r="BKU246" s="277"/>
      <c r="BKV246" s="277"/>
      <c r="BKW246" s="277"/>
      <c r="BKX246" s="277"/>
      <c r="BKY246" s="277"/>
      <c r="BKZ246" s="402"/>
      <c r="BLA246" s="404"/>
      <c r="BLB246" s="49"/>
      <c r="BLC246" s="49"/>
      <c r="BLD246" s="49"/>
      <c r="BLE246" s="99"/>
      <c r="BLF246" s="98"/>
      <c r="BLG246" s="49"/>
      <c r="BLH246" s="405"/>
      <c r="BLI246" s="405"/>
      <c r="BLJ246" s="277"/>
      <c r="BLK246" s="277"/>
      <c r="BLL246" s="277"/>
      <c r="BLM246" s="277"/>
      <c r="BLN246" s="277"/>
      <c r="BLO246" s="277"/>
      <c r="BLP246" s="277"/>
      <c r="BLQ246" s="277"/>
      <c r="BLR246" s="402"/>
      <c r="BLS246" s="404"/>
      <c r="BLT246" s="49"/>
      <c r="BLU246" s="49"/>
      <c r="BLV246" s="49"/>
      <c r="BLW246" s="99"/>
      <c r="BLX246" s="98"/>
      <c r="BLY246" s="49"/>
      <c r="BLZ246" s="405"/>
      <c r="BMA246" s="405"/>
      <c r="BMB246" s="277"/>
      <c r="BMC246" s="277"/>
      <c r="BMD246" s="277"/>
      <c r="BME246" s="277"/>
      <c r="BMF246" s="277"/>
      <c r="BMG246" s="277"/>
      <c r="BMH246" s="277"/>
      <c r="BMI246" s="277"/>
      <c r="BMJ246" s="402"/>
      <c r="BMK246" s="404"/>
      <c r="BML246" s="49"/>
      <c r="BMM246" s="49"/>
      <c r="BMN246" s="49"/>
      <c r="BMO246" s="99"/>
      <c r="BMP246" s="98"/>
      <c r="BMQ246" s="49"/>
      <c r="BMR246" s="405"/>
      <c r="BMS246" s="405"/>
      <c r="BMT246" s="277"/>
      <c r="BMU246" s="277"/>
      <c r="BMV246" s="277"/>
      <c r="BMW246" s="277"/>
      <c r="BMX246" s="277"/>
      <c r="BMY246" s="277"/>
      <c r="BMZ246" s="277"/>
      <c r="BNA246" s="277"/>
      <c r="BNB246" s="402"/>
      <c r="BNC246" s="404"/>
      <c r="BND246" s="49"/>
      <c r="BNE246" s="49"/>
      <c r="BNF246" s="49"/>
      <c r="BNG246" s="99"/>
      <c r="BNH246" s="98"/>
      <c r="BNI246" s="49"/>
      <c r="BNJ246" s="405"/>
      <c r="BNK246" s="405"/>
      <c r="BNL246" s="277"/>
      <c r="BNM246" s="277"/>
      <c r="BNN246" s="277"/>
      <c r="BNO246" s="277"/>
      <c r="BNP246" s="277"/>
      <c r="BNQ246" s="277"/>
      <c r="BNR246" s="277"/>
      <c r="BNS246" s="277"/>
      <c r="BNT246" s="402"/>
      <c r="BNU246" s="404"/>
      <c r="BNV246" s="49"/>
      <c r="BNW246" s="49"/>
      <c r="BNX246" s="49"/>
      <c r="BNY246" s="99"/>
      <c r="BNZ246" s="98"/>
      <c r="BOA246" s="49"/>
      <c r="BOB246" s="405"/>
      <c r="BOC246" s="405"/>
      <c r="BOD246" s="277"/>
      <c r="BOE246" s="277"/>
      <c r="BOF246" s="277"/>
      <c r="BOG246" s="277"/>
      <c r="BOH246" s="277"/>
      <c r="BOI246" s="277"/>
      <c r="BOJ246" s="277"/>
      <c r="BOK246" s="277"/>
      <c r="BOL246" s="402"/>
      <c r="BOM246" s="404"/>
      <c r="BON246" s="49"/>
      <c r="BOO246" s="49"/>
      <c r="BOP246" s="49"/>
      <c r="BOQ246" s="99"/>
      <c r="BOR246" s="98"/>
      <c r="BOS246" s="49"/>
      <c r="BOT246" s="405"/>
      <c r="BOU246" s="405"/>
      <c r="BOV246" s="277"/>
      <c r="BOW246" s="277"/>
      <c r="BOX246" s="277"/>
      <c r="BOY246" s="277"/>
      <c r="BOZ246" s="277"/>
      <c r="BPA246" s="277"/>
      <c r="BPB246" s="277"/>
      <c r="BPC246" s="277"/>
      <c r="BPD246" s="402"/>
      <c r="BPE246" s="404"/>
      <c r="BPF246" s="49"/>
      <c r="BPG246" s="49"/>
      <c r="BPH246" s="49"/>
      <c r="BPI246" s="99"/>
      <c r="BPJ246" s="98"/>
      <c r="BPK246" s="49"/>
      <c r="BPL246" s="405"/>
      <c r="BPM246" s="405"/>
      <c r="BPN246" s="277"/>
      <c r="BPO246" s="277"/>
      <c r="BPP246" s="277"/>
      <c r="BPQ246" s="277"/>
      <c r="BPR246" s="277"/>
      <c r="BPS246" s="277"/>
      <c r="BPT246" s="277"/>
      <c r="BPU246" s="277"/>
      <c r="BPV246" s="402"/>
      <c r="BPW246" s="404"/>
      <c r="BPX246" s="49"/>
      <c r="BPY246" s="49"/>
      <c r="BPZ246" s="49"/>
      <c r="BQA246" s="99"/>
      <c r="BQB246" s="98"/>
      <c r="BQC246" s="49"/>
      <c r="BQD246" s="405"/>
      <c r="BQE246" s="405"/>
      <c r="BQF246" s="277"/>
      <c r="BQG246" s="277"/>
      <c r="BQH246" s="277"/>
      <c r="BQI246" s="277"/>
      <c r="BQJ246" s="277"/>
      <c r="BQK246" s="277"/>
      <c r="BQL246" s="277"/>
      <c r="BQM246" s="277"/>
      <c r="BQN246" s="402"/>
      <c r="BQO246" s="404"/>
      <c r="BQP246" s="49"/>
      <c r="BQQ246" s="49"/>
      <c r="BQR246" s="49"/>
      <c r="BQS246" s="99"/>
      <c r="BQT246" s="98"/>
      <c r="BQU246" s="49"/>
      <c r="BQV246" s="405"/>
      <c r="BQW246" s="405"/>
      <c r="BQX246" s="277"/>
      <c r="BQY246" s="277"/>
      <c r="BQZ246" s="277"/>
      <c r="BRA246" s="277"/>
      <c r="BRB246" s="277"/>
      <c r="BRC246" s="277"/>
      <c r="BRD246" s="277"/>
      <c r="BRE246" s="277"/>
      <c r="BRF246" s="402"/>
      <c r="BRG246" s="404"/>
      <c r="BRH246" s="49"/>
      <c r="BRI246" s="49"/>
      <c r="BRJ246" s="49"/>
      <c r="BRK246" s="99"/>
      <c r="BRL246" s="98"/>
      <c r="BRM246" s="49"/>
      <c r="BRN246" s="405"/>
      <c r="BRO246" s="405"/>
      <c r="BRP246" s="277"/>
      <c r="BRQ246" s="277"/>
      <c r="BRR246" s="277"/>
      <c r="BRS246" s="277"/>
      <c r="BRT246" s="277"/>
      <c r="BRU246" s="277"/>
      <c r="BRV246" s="277"/>
      <c r="BRW246" s="277"/>
      <c r="BRX246" s="402"/>
      <c r="BRY246" s="404"/>
      <c r="BRZ246" s="49"/>
      <c r="BSA246" s="49"/>
      <c r="BSB246" s="49"/>
      <c r="BSC246" s="99"/>
      <c r="BSD246" s="98"/>
      <c r="BSE246" s="49"/>
      <c r="BSF246" s="405"/>
      <c r="BSG246" s="405"/>
      <c r="BSH246" s="277"/>
      <c r="BSI246" s="277"/>
      <c r="BSJ246" s="277"/>
      <c r="BSK246" s="277"/>
      <c r="BSL246" s="277"/>
      <c r="BSM246" s="277"/>
      <c r="BSN246" s="277"/>
      <c r="BSO246" s="277"/>
      <c r="BSP246" s="402"/>
      <c r="BSQ246" s="404"/>
      <c r="BSR246" s="49"/>
      <c r="BSS246" s="49"/>
      <c r="BST246" s="49"/>
      <c r="BSU246" s="99"/>
      <c r="BSV246" s="98"/>
      <c r="BSW246" s="49"/>
      <c r="BSX246" s="405"/>
      <c r="BSY246" s="405"/>
      <c r="BSZ246" s="277"/>
      <c r="BTA246" s="277"/>
      <c r="BTB246" s="277"/>
      <c r="BTC246" s="277"/>
      <c r="BTD246" s="277"/>
      <c r="BTE246" s="277"/>
      <c r="BTF246" s="277"/>
      <c r="BTG246" s="277"/>
      <c r="BTH246" s="402"/>
      <c r="BTI246" s="404"/>
      <c r="BTJ246" s="49"/>
      <c r="BTK246" s="49"/>
      <c r="BTL246" s="49"/>
      <c r="BTM246" s="99"/>
      <c r="BTN246" s="98"/>
      <c r="BTO246" s="49"/>
      <c r="BTP246" s="405"/>
      <c r="BTQ246" s="405"/>
      <c r="BTR246" s="277"/>
      <c r="BTS246" s="277"/>
      <c r="BTT246" s="277"/>
      <c r="BTU246" s="277"/>
      <c r="BTV246" s="277"/>
      <c r="BTW246" s="277"/>
      <c r="BTX246" s="277"/>
      <c r="BTY246" s="277"/>
      <c r="BTZ246" s="402"/>
      <c r="BUA246" s="404"/>
      <c r="BUB246" s="49"/>
      <c r="BUC246" s="49"/>
      <c r="BUD246" s="49"/>
      <c r="BUE246" s="99"/>
      <c r="BUF246" s="98"/>
      <c r="BUG246" s="49"/>
      <c r="BUH246" s="405"/>
      <c r="BUI246" s="405"/>
      <c r="BUJ246" s="277"/>
      <c r="BUK246" s="277"/>
      <c r="BUL246" s="277"/>
      <c r="BUM246" s="277"/>
      <c r="BUN246" s="277"/>
      <c r="BUO246" s="277"/>
      <c r="BUP246" s="277"/>
      <c r="BUQ246" s="277"/>
      <c r="BUR246" s="402"/>
      <c r="BUS246" s="404"/>
      <c r="BUT246" s="49"/>
      <c r="BUU246" s="49"/>
      <c r="BUV246" s="49"/>
      <c r="BUW246" s="99"/>
      <c r="BUX246" s="98"/>
      <c r="BUY246" s="49"/>
      <c r="BUZ246" s="405"/>
      <c r="BVA246" s="405"/>
      <c r="BVB246" s="277"/>
      <c r="BVC246" s="277"/>
      <c r="BVD246" s="277"/>
      <c r="BVE246" s="277"/>
      <c r="BVF246" s="277"/>
      <c r="BVG246" s="277"/>
      <c r="BVH246" s="277"/>
      <c r="BVI246" s="277"/>
      <c r="BVJ246" s="402"/>
      <c r="BVK246" s="404"/>
      <c r="BVL246" s="49"/>
      <c r="BVM246" s="49"/>
      <c r="BVN246" s="49"/>
      <c r="BVO246" s="99"/>
      <c r="BVP246" s="98"/>
      <c r="BVQ246" s="49"/>
      <c r="BVR246" s="405"/>
      <c r="BVS246" s="405"/>
      <c r="BVT246" s="277"/>
      <c r="BVU246" s="277"/>
      <c r="BVV246" s="277"/>
      <c r="BVW246" s="277"/>
      <c r="BVX246" s="277"/>
      <c r="BVY246" s="277"/>
      <c r="BVZ246" s="277"/>
      <c r="BWA246" s="277"/>
      <c r="BWB246" s="402"/>
      <c r="BWC246" s="404"/>
      <c r="BWD246" s="49"/>
      <c r="BWE246" s="49"/>
      <c r="BWF246" s="49"/>
      <c r="BWG246" s="99"/>
      <c r="BWH246" s="98"/>
      <c r="BWI246" s="49"/>
      <c r="BWJ246" s="405"/>
      <c r="BWK246" s="405"/>
      <c r="BWL246" s="277"/>
      <c r="BWM246" s="277"/>
      <c r="BWN246" s="277"/>
      <c r="BWO246" s="277"/>
      <c r="BWP246" s="277"/>
      <c r="BWQ246" s="277"/>
      <c r="BWR246" s="277"/>
      <c r="BWS246" s="277"/>
      <c r="BWT246" s="402"/>
      <c r="BWU246" s="404"/>
      <c r="BWV246" s="49"/>
      <c r="BWW246" s="49"/>
      <c r="BWX246" s="49"/>
      <c r="BWY246" s="99"/>
      <c r="BWZ246" s="98"/>
      <c r="BXA246" s="49"/>
      <c r="BXB246" s="405"/>
      <c r="BXC246" s="405"/>
      <c r="BXD246" s="277"/>
      <c r="BXE246" s="277"/>
      <c r="BXF246" s="277"/>
      <c r="BXG246" s="277"/>
      <c r="BXH246" s="277"/>
      <c r="BXI246" s="277"/>
      <c r="BXJ246" s="277"/>
      <c r="BXK246" s="277"/>
      <c r="BXL246" s="402"/>
      <c r="BXM246" s="404"/>
      <c r="BXN246" s="49"/>
      <c r="BXO246" s="49"/>
      <c r="BXP246" s="49"/>
      <c r="BXQ246" s="99"/>
      <c r="BXR246" s="98"/>
      <c r="BXS246" s="49"/>
      <c r="BXT246" s="405"/>
      <c r="BXU246" s="405"/>
      <c r="BXV246" s="277"/>
      <c r="BXW246" s="277"/>
      <c r="BXX246" s="277"/>
      <c r="BXY246" s="277"/>
      <c r="BXZ246" s="277"/>
      <c r="BYA246" s="277"/>
      <c r="BYB246" s="277"/>
      <c r="BYC246" s="277"/>
      <c r="BYD246" s="402"/>
      <c r="BYE246" s="404"/>
      <c r="BYF246" s="49"/>
      <c r="BYG246" s="49"/>
      <c r="BYH246" s="49"/>
      <c r="BYI246" s="99"/>
      <c r="BYJ246" s="98"/>
      <c r="BYK246" s="49"/>
      <c r="BYL246" s="405"/>
      <c r="BYM246" s="405"/>
      <c r="BYN246" s="277"/>
      <c r="BYO246" s="277"/>
      <c r="BYP246" s="277"/>
      <c r="BYQ246" s="277"/>
      <c r="BYR246" s="277"/>
      <c r="BYS246" s="277"/>
      <c r="BYT246" s="277"/>
      <c r="BYU246" s="277"/>
      <c r="BYV246" s="402"/>
      <c r="BYW246" s="404"/>
      <c r="BYX246" s="49"/>
      <c r="BYY246" s="49"/>
      <c r="BYZ246" s="49"/>
      <c r="BZA246" s="99"/>
      <c r="BZB246" s="98"/>
      <c r="BZC246" s="49"/>
      <c r="BZD246" s="405"/>
      <c r="BZE246" s="405"/>
      <c r="BZF246" s="277"/>
      <c r="BZG246" s="277"/>
      <c r="BZH246" s="277"/>
      <c r="BZI246" s="277"/>
      <c r="BZJ246" s="277"/>
      <c r="BZK246" s="277"/>
      <c r="BZL246" s="277"/>
      <c r="BZM246" s="277"/>
      <c r="BZN246" s="402"/>
      <c r="BZO246" s="404"/>
      <c r="BZP246" s="49"/>
      <c r="BZQ246" s="49"/>
      <c r="BZR246" s="49"/>
      <c r="BZS246" s="99"/>
      <c r="BZT246" s="98"/>
      <c r="BZU246" s="49"/>
      <c r="BZV246" s="405"/>
      <c r="BZW246" s="405"/>
      <c r="BZX246" s="277"/>
      <c r="BZY246" s="277"/>
      <c r="BZZ246" s="277"/>
      <c r="CAA246" s="277"/>
      <c r="CAB246" s="277"/>
      <c r="CAC246" s="277"/>
      <c r="CAD246" s="277"/>
      <c r="CAE246" s="277"/>
      <c r="CAF246" s="402"/>
      <c r="CAG246" s="404"/>
      <c r="CAH246" s="49"/>
      <c r="CAI246" s="49"/>
      <c r="CAJ246" s="49"/>
      <c r="CAK246" s="99"/>
      <c r="CAL246" s="98"/>
      <c r="CAM246" s="49"/>
      <c r="CAN246" s="405"/>
      <c r="CAO246" s="405"/>
      <c r="CAP246" s="277"/>
      <c r="CAQ246" s="277"/>
      <c r="CAR246" s="277"/>
      <c r="CAS246" s="277"/>
      <c r="CAT246" s="277"/>
      <c r="CAU246" s="277"/>
      <c r="CAV246" s="277"/>
      <c r="CAW246" s="277"/>
      <c r="CAX246" s="402"/>
      <c r="CAY246" s="404"/>
      <c r="CAZ246" s="49"/>
      <c r="CBA246" s="49"/>
      <c r="CBB246" s="49"/>
      <c r="CBC246" s="99"/>
      <c r="CBD246" s="98"/>
      <c r="CBE246" s="49"/>
      <c r="CBF246" s="405"/>
      <c r="CBG246" s="405"/>
      <c r="CBH246" s="277"/>
      <c r="CBI246" s="277"/>
      <c r="CBJ246" s="277"/>
      <c r="CBK246" s="277"/>
      <c r="CBL246" s="277"/>
      <c r="CBM246" s="277"/>
      <c r="CBN246" s="277"/>
      <c r="CBO246" s="277"/>
      <c r="CBP246" s="402"/>
      <c r="CBQ246" s="404"/>
      <c r="CBR246" s="49"/>
      <c r="CBS246" s="49"/>
      <c r="CBT246" s="49"/>
      <c r="CBU246" s="99"/>
      <c r="CBV246" s="98"/>
      <c r="CBW246" s="49"/>
      <c r="CBX246" s="405"/>
      <c r="CBY246" s="405"/>
      <c r="CBZ246" s="277"/>
      <c r="CCA246" s="277"/>
      <c r="CCB246" s="277"/>
      <c r="CCC246" s="277"/>
      <c r="CCD246" s="277"/>
      <c r="CCE246" s="277"/>
      <c r="CCF246" s="277"/>
      <c r="CCG246" s="277"/>
      <c r="CCH246" s="402"/>
      <c r="CCI246" s="404"/>
      <c r="CCJ246" s="49"/>
      <c r="CCK246" s="49"/>
      <c r="CCL246" s="49"/>
      <c r="CCM246" s="99"/>
      <c r="CCN246" s="98"/>
      <c r="CCO246" s="49"/>
      <c r="CCP246" s="405"/>
      <c r="CCQ246" s="405"/>
      <c r="CCR246" s="277"/>
      <c r="CCS246" s="277"/>
      <c r="CCT246" s="277"/>
      <c r="CCU246" s="277"/>
      <c r="CCV246" s="277"/>
      <c r="CCW246" s="277"/>
      <c r="CCX246" s="277"/>
      <c r="CCY246" s="277"/>
      <c r="CCZ246" s="402"/>
      <c r="CDA246" s="404"/>
      <c r="CDB246" s="49"/>
      <c r="CDC246" s="49"/>
      <c r="CDD246" s="49"/>
      <c r="CDE246" s="99"/>
      <c r="CDF246" s="98"/>
      <c r="CDG246" s="49"/>
      <c r="CDH246" s="405"/>
      <c r="CDI246" s="405"/>
      <c r="CDJ246" s="277"/>
      <c r="CDK246" s="277"/>
      <c r="CDL246" s="277"/>
      <c r="CDM246" s="277"/>
      <c r="CDN246" s="277"/>
      <c r="CDO246" s="277"/>
      <c r="CDP246" s="277"/>
      <c r="CDQ246" s="277"/>
      <c r="CDR246" s="402"/>
      <c r="CDS246" s="404"/>
      <c r="CDT246" s="49"/>
      <c r="CDU246" s="49"/>
      <c r="CDV246" s="49"/>
      <c r="CDW246" s="99"/>
      <c r="CDX246" s="98"/>
      <c r="CDY246" s="49"/>
      <c r="CDZ246" s="405"/>
      <c r="CEA246" s="405"/>
      <c r="CEB246" s="277"/>
      <c r="CEC246" s="277"/>
      <c r="CED246" s="277"/>
      <c r="CEE246" s="277"/>
      <c r="CEF246" s="277"/>
      <c r="CEG246" s="277"/>
      <c r="CEH246" s="277"/>
      <c r="CEI246" s="277"/>
      <c r="CEJ246" s="402"/>
      <c r="CEK246" s="404"/>
      <c r="CEL246" s="49"/>
      <c r="CEM246" s="49"/>
      <c r="CEN246" s="49"/>
      <c r="CEO246" s="99"/>
      <c r="CEP246" s="98"/>
      <c r="CEQ246" s="49"/>
      <c r="CER246" s="405"/>
      <c r="CES246" s="405"/>
      <c r="CET246" s="277"/>
      <c r="CEU246" s="277"/>
      <c r="CEV246" s="277"/>
      <c r="CEW246" s="277"/>
      <c r="CEX246" s="277"/>
      <c r="CEY246" s="277"/>
      <c r="CEZ246" s="277"/>
      <c r="CFA246" s="277"/>
      <c r="CFB246" s="402"/>
      <c r="CFC246" s="404"/>
      <c r="CFD246" s="49"/>
      <c r="CFE246" s="49"/>
      <c r="CFF246" s="49"/>
      <c r="CFG246" s="99"/>
      <c r="CFH246" s="98"/>
      <c r="CFI246" s="49"/>
      <c r="CFJ246" s="405"/>
      <c r="CFK246" s="405"/>
      <c r="CFL246" s="277"/>
      <c r="CFM246" s="277"/>
      <c r="CFN246" s="277"/>
      <c r="CFO246" s="277"/>
      <c r="CFP246" s="277"/>
      <c r="CFQ246" s="277"/>
      <c r="CFR246" s="277"/>
      <c r="CFS246" s="277"/>
      <c r="CFT246" s="402"/>
      <c r="CFU246" s="404"/>
      <c r="CFV246" s="49"/>
      <c r="CFW246" s="49"/>
      <c r="CFX246" s="49"/>
      <c r="CFY246" s="99"/>
      <c r="CFZ246" s="98"/>
      <c r="CGA246" s="49"/>
      <c r="CGB246" s="405"/>
      <c r="CGC246" s="405"/>
      <c r="CGD246" s="277"/>
      <c r="CGE246" s="277"/>
      <c r="CGF246" s="277"/>
      <c r="CGG246" s="277"/>
      <c r="CGH246" s="277"/>
      <c r="CGI246" s="277"/>
      <c r="CGJ246" s="277"/>
      <c r="CGK246" s="277"/>
      <c r="CGL246" s="402"/>
      <c r="CGM246" s="404"/>
      <c r="CGN246" s="49"/>
      <c r="CGO246" s="49"/>
      <c r="CGP246" s="49"/>
      <c r="CGQ246" s="99"/>
      <c r="CGR246" s="98"/>
      <c r="CGS246" s="49"/>
      <c r="CGT246" s="405"/>
      <c r="CGU246" s="405"/>
      <c r="CGV246" s="277"/>
      <c r="CGW246" s="277"/>
      <c r="CGX246" s="277"/>
      <c r="CGY246" s="277"/>
      <c r="CGZ246" s="277"/>
      <c r="CHA246" s="277"/>
      <c r="CHB246" s="277"/>
      <c r="CHC246" s="277"/>
      <c r="CHD246" s="402"/>
      <c r="CHE246" s="404"/>
      <c r="CHF246" s="49"/>
      <c r="CHG246" s="49"/>
      <c r="CHH246" s="49"/>
      <c r="CHI246" s="99"/>
      <c r="CHJ246" s="98"/>
      <c r="CHK246" s="49"/>
      <c r="CHL246" s="405"/>
      <c r="CHM246" s="405"/>
      <c r="CHN246" s="277"/>
      <c r="CHO246" s="277"/>
      <c r="CHP246" s="277"/>
      <c r="CHQ246" s="277"/>
      <c r="CHR246" s="277"/>
      <c r="CHS246" s="277"/>
      <c r="CHT246" s="277"/>
      <c r="CHU246" s="277"/>
      <c r="CHV246" s="402"/>
      <c r="CHW246" s="404"/>
      <c r="CHX246" s="49"/>
      <c r="CHY246" s="49"/>
      <c r="CHZ246" s="49"/>
      <c r="CIA246" s="99"/>
      <c r="CIB246" s="98"/>
      <c r="CIC246" s="49"/>
      <c r="CID246" s="405"/>
      <c r="CIE246" s="405"/>
      <c r="CIF246" s="277"/>
      <c r="CIG246" s="277"/>
      <c r="CIH246" s="277"/>
      <c r="CII246" s="277"/>
      <c r="CIJ246" s="277"/>
      <c r="CIK246" s="277"/>
      <c r="CIL246" s="277"/>
      <c r="CIM246" s="277"/>
      <c r="CIN246" s="402"/>
      <c r="CIO246" s="404"/>
      <c r="CIP246" s="49"/>
      <c r="CIQ246" s="49"/>
      <c r="CIR246" s="49"/>
      <c r="CIS246" s="99"/>
      <c r="CIT246" s="98"/>
      <c r="CIU246" s="49"/>
      <c r="CIV246" s="405"/>
      <c r="CIW246" s="405"/>
      <c r="CIX246" s="277"/>
      <c r="CIY246" s="277"/>
      <c r="CIZ246" s="277"/>
      <c r="CJA246" s="277"/>
      <c r="CJB246" s="277"/>
      <c r="CJC246" s="277"/>
      <c r="CJD246" s="277"/>
      <c r="CJE246" s="277"/>
      <c r="CJF246" s="402"/>
      <c r="CJG246" s="404"/>
      <c r="CJH246" s="49"/>
      <c r="CJI246" s="49"/>
      <c r="CJJ246" s="49"/>
      <c r="CJK246" s="99"/>
      <c r="CJL246" s="98"/>
      <c r="CJM246" s="49"/>
      <c r="CJN246" s="405"/>
      <c r="CJO246" s="405"/>
      <c r="CJP246" s="277"/>
      <c r="CJQ246" s="277"/>
      <c r="CJR246" s="277"/>
      <c r="CJS246" s="277"/>
      <c r="CJT246" s="277"/>
      <c r="CJU246" s="277"/>
      <c r="CJV246" s="277"/>
      <c r="CJW246" s="277"/>
      <c r="CJX246" s="402"/>
      <c r="CJY246" s="404"/>
      <c r="CJZ246" s="49"/>
      <c r="CKA246" s="49"/>
      <c r="CKB246" s="49"/>
      <c r="CKC246" s="99"/>
      <c r="CKD246" s="98"/>
      <c r="CKE246" s="49"/>
      <c r="CKF246" s="405"/>
      <c r="CKG246" s="405"/>
      <c r="CKH246" s="277"/>
      <c r="CKI246" s="277"/>
      <c r="CKJ246" s="277"/>
      <c r="CKK246" s="277"/>
      <c r="CKL246" s="277"/>
      <c r="CKM246" s="277"/>
      <c r="CKN246" s="277"/>
      <c r="CKO246" s="277"/>
      <c r="CKP246" s="402"/>
      <c r="CKQ246" s="404"/>
      <c r="CKR246" s="49"/>
      <c r="CKS246" s="49"/>
      <c r="CKT246" s="49"/>
      <c r="CKU246" s="99"/>
      <c r="CKV246" s="98"/>
      <c r="CKW246" s="49"/>
      <c r="CKX246" s="405"/>
      <c r="CKY246" s="405"/>
      <c r="CKZ246" s="277"/>
      <c r="CLA246" s="277"/>
      <c r="CLB246" s="277"/>
      <c r="CLC246" s="277"/>
      <c r="CLD246" s="277"/>
      <c r="CLE246" s="277"/>
      <c r="CLF246" s="277"/>
      <c r="CLG246" s="277"/>
      <c r="CLH246" s="402"/>
      <c r="CLI246" s="404"/>
      <c r="CLJ246" s="49"/>
      <c r="CLK246" s="49"/>
      <c r="CLL246" s="49"/>
      <c r="CLM246" s="99"/>
      <c r="CLN246" s="98"/>
      <c r="CLO246" s="49"/>
      <c r="CLP246" s="405"/>
      <c r="CLQ246" s="405"/>
      <c r="CLR246" s="277"/>
      <c r="CLS246" s="277"/>
      <c r="CLT246" s="277"/>
      <c r="CLU246" s="277"/>
      <c r="CLV246" s="277"/>
      <c r="CLW246" s="277"/>
      <c r="CLX246" s="277"/>
      <c r="CLY246" s="277"/>
      <c r="CLZ246" s="402"/>
      <c r="CMA246" s="404"/>
      <c r="CMB246" s="49"/>
      <c r="CMC246" s="49"/>
      <c r="CMD246" s="49"/>
      <c r="CME246" s="99"/>
      <c r="CMF246" s="98"/>
      <c r="CMG246" s="49"/>
      <c r="CMH246" s="405"/>
      <c r="CMI246" s="405"/>
      <c r="CMJ246" s="277"/>
      <c r="CMK246" s="277"/>
      <c r="CML246" s="277"/>
      <c r="CMM246" s="277"/>
      <c r="CMN246" s="277"/>
      <c r="CMO246" s="277"/>
      <c r="CMP246" s="277"/>
      <c r="CMQ246" s="277"/>
      <c r="CMR246" s="402"/>
      <c r="CMS246" s="404"/>
      <c r="CMT246" s="49"/>
      <c r="CMU246" s="49"/>
      <c r="CMV246" s="49"/>
      <c r="CMW246" s="99"/>
      <c r="CMX246" s="98"/>
      <c r="CMY246" s="49"/>
      <c r="CMZ246" s="405"/>
      <c r="CNA246" s="405"/>
      <c r="CNB246" s="277"/>
      <c r="CNC246" s="277"/>
      <c r="CND246" s="277"/>
      <c r="CNE246" s="277"/>
      <c r="CNF246" s="277"/>
      <c r="CNG246" s="277"/>
      <c r="CNH246" s="277"/>
      <c r="CNI246" s="277"/>
      <c r="CNJ246" s="402"/>
      <c r="CNK246" s="404"/>
      <c r="CNL246" s="49"/>
      <c r="CNM246" s="49"/>
      <c r="CNN246" s="49"/>
      <c r="CNO246" s="99"/>
      <c r="CNP246" s="98"/>
      <c r="CNQ246" s="49"/>
      <c r="CNR246" s="405"/>
      <c r="CNS246" s="405"/>
      <c r="CNT246" s="277"/>
      <c r="CNU246" s="277"/>
      <c r="CNV246" s="277"/>
      <c r="CNW246" s="277"/>
      <c r="CNX246" s="277"/>
      <c r="CNY246" s="277"/>
      <c r="CNZ246" s="277"/>
      <c r="COA246" s="277"/>
      <c r="COB246" s="402"/>
      <c r="COC246" s="404"/>
      <c r="COD246" s="49"/>
      <c r="COE246" s="49"/>
      <c r="COF246" s="49"/>
      <c r="COG246" s="99"/>
      <c r="COH246" s="98"/>
      <c r="COI246" s="49"/>
      <c r="COJ246" s="405"/>
      <c r="COK246" s="405"/>
      <c r="COL246" s="277"/>
      <c r="COM246" s="277"/>
      <c r="CON246" s="277"/>
      <c r="COO246" s="277"/>
      <c r="COP246" s="277"/>
      <c r="COQ246" s="277"/>
      <c r="COR246" s="277"/>
      <c r="COS246" s="277"/>
      <c r="COT246" s="402"/>
      <c r="COU246" s="404"/>
      <c r="COV246" s="49"/>
      <c r="COW246" s="49"/>
      <c r="COX246" s="49"/>
      <c r="COY246" s="99"/>
      <c r="COZ246" s="98"/>
      <c r="CPA246" s="49"/>
      <c r="CPB246" s="405"/>
      <c r="CPC246" s="405"/>
      <c r="CPD246" s="277"/>
      <c r="CPE246" s="277"/>
      <c r="CPF246" s="277"/>
      <c r="CPG246" s="277"/>
      <c r="CPH246" s="277"/>
      <c r="CPI246" s="277"/>
      <c r="CPJ246" s="277"/>
      <c r="CPK246" s="277"/>
      <c r="CPL246" s="402"/>
      <c r="CPM246" s="404"/>
      <c r="CPN246" s="49"/>
      <c r="CPO246" s="49"/>
      <c r="CPP246" s="49"/>
      <c r="CPQ246" s="99"/>
      <c r="CPR246" s="98"/>
      <c r="CPS246" s="49"/>
      <c r="CPT246" s="405"/>
      <c r="CPU246" s="405"/>
      <c r="CPV246" s="277"/>
      <c r="CPW246" s="277"/>
      <c r="CPX246" s="277"/>
      <c r="CPY246" s="277"/>
      <c r="CPZ246" s="277"/>
      <c r="CQA246" s="277"/>
      <c r="CQB246" s="277"/>
      <c r="CQC246" s="277"/>
      <c r="CQD246" s="402"/>
      <c r="CQE246" s="404"/>
      <c r="CQF246" s="49"/>
      <c r="CQG246" s="49"/>
      <c r="CQH246" s="49"/>
      <c r="CQI246" s="99"/>
      <c r="CQJ246" s="98"/>
      <c r="CQK246" s="49"/>
      <c r="CQL246" s="405"/>
      <c r="CQM246" s="405"/>
      <c r="CQN246" s="277"/>
      <c r="CQO246" s="277"/>
      <c r="CQP246" s="277"/>
      <c r="CQQ246" s="277"/>
      <c r="CQR246" s="277"/>
      <c r="CQS246" s="277"/>
      <c r="CQT246" s="277"/>
      <c r="CQU246" s="277"/>
      <c r="CQV246" s="402"/>
      <c r="CQW246" s="404"/>
      <c r="CQX246" s="49"/>
      <c r="CQY246" s="49"/>
      <c r="CQZ246" s="49"/>
      <c r="CRA246" s="99"/>
      <c r="CRB246" s="98"/>
      <c r="CRC246" s="49"/>
      <c r="CRD246" s="405"/>
      <c r="CRE246" s="405"/>
      <c r="CRF246" s="277"/>
      <c r="CRG246" s="277"/>
      <c r="CRH246" s="277"/>
      <c r="CRI246" s="277"/>
      <c r="CRJ246" s="277"/>
      <c r="CRK246" s="277"/>
      <c r="CRL246" s="277"/>
      <c r="CRM246" s="277"/>
      <c r="CRN246" s="402"/>
      <c r="CRO246" s="404"/>
      <c r="CRP246" s="49"/>
      <c r="CRQ246" s="49"/>
      <c r="CRR246" s="49"/>
      <c r="CRS246" s="99"/>
      <c r="CRT246" s="98"/>
      <c r="CRU246" s="49"/>
      <c r="CRV246" s="405"/>
      <c r="CRW246" s="405"/>
      <c r="CRX246" s="277"/>
      <c r="CRY246" s="277"/>
      <c r="CRZ246" s="277"/>
      <c r="CSA246" s="277"/>
      <c r="CSB246" s="277"/>
      <c r="CSC246" s="277"/>
      <c r="CSD246" s="277"/>
      <c r="CSE246" s="277"/>
      <c r="CSF246" s="402"/>
      <c r="CSG246" s="404"/>
      <c r="CSH246" s="49"/>
      <c r="CSI246" s="49"/>
      <c r="CSJ246" s="49"/>
      <c r="CSK246" s="99"/>
      <c r="CSL246" s="98"/>
      <c r="CSM246" s="49"/>
      <c r="CSN246" s="405"/>
      <c r="CSO246" s="405"/>
      <c r="CSP246" s="277"/>
      <c r="CSQ246" s="277"/>
      <c r="CSR246" s="277"/>
      <c r="CSS246" s="277"/>
      <c r="CST246" s="277"/>
      <c r="CSU246" s="277"/>
      <c r="CSV246" s="277"/>
      <c r="CSW246" s="277"/>
      <c r="CSX246" s="402"/>
      <c r="CSY246" s="404"/>
      <c r="CSZ246" s="49"/>
      <c r="CTA246" s="49"/>
      <c r="CTB246" s="49"/>
      <c r="CTC246" s="99"/>
      <c r="CTD246" s="98"/>
      <c r="CTE246" s="49"/>
      <c r="CTF246" s="405"/>
      <c r="CTG246" s="405"/>
      <c r="CTH246" s="277"/>
      <c r="CTI246" s="277"/>
      <c r="CTJ246" s="277"/>
      <c r="CTK246" s="277"/>
      <c r="CTL246" s="277"/>
      <c r="CTM246" s="277"/>
      <c r="CTN246" s="277"/>
      <c r="CTO246" s="277"/>
      <c r="CTP246" s="402"/>
      <c r="CTQ246" s="404"/>
      <c r="CTR246" s="49"/>
      <c r="CTS246" s="49"/>
      <c r="CTT246" s="49"/>
      <c r="CTU246" s="99"/>
      <c r="CTV246" s="98"/>
      <c r="CTW246" s="49"/>
      <c r="CTX246" s="405"/>
      <c r="CTY246" s="405"/>
      <c r="CTZ246" s="277"/>
      <c r="CUA246" s="277"/>
      <c r="CUB246" s="277"/>
      <c r="CUC246" s="277"/>
      <c r="CUD246" s="277"/>
      <c r="CUE246" s="277"/>
      <c r="CUF246" s="277"/>
      <c r="CUG246" s="277"/>
      <c r="CUH246" s="402"/>
      <c r="CUI246" s="404"/>
      <c r="CUJ246" s="49"/>
      <c r="CUK246" s="49"/>
      <c r="CUL246" s="49"/>
      <c r="CUM246" s="99"/>
      <c r="CUN246" s="98"/>
      <c r="CUO246" s="49"/>
      <c r="CUP246" s="405"/>
      <c r="CUQ246" s="405"/>
      <c r="CUR246" s="277"/>
      <c r="CUS246" s="277"/>
      <c r="CUT246" s="277"/>
      <c r="CUU246" s="277"/>
      <c r="CUV246" s="277"/>
      <c r="CUW246" s="277"/>
      <c r="CUX246" s="277"/>
      <c r="CUY246" s="277"/>
      <c r="CUZ246" s="402"/>
      <c r="CVA246" s="404"/>
      <c r="CVB246" s="49"/>
      <c r="CVC246" s="49"/>
      <c r="CVD246" s="49"/>
      <c r="CVE246" s="99"/>
      <c r="CVF246" s="98"/>
      <c r="CVG246" s="49"/>
      <c r="CVH246" s="405"/>
      <c r="CVI246" s="405"/>
      <c r="CVJ246" s="277"/>
      <c r="CVK246" s="277"/>
      <c r="CVL246" s="277"/>
      <c r="CVM246" s="277"/>
      <c r="CVN246" s="277"/>
      <c r="CVO246" s="277"/>
      <c r="CVP246" s="277"/>
      <c r="CVQ246" s="277"/>
      <c r="CVR246" s="402"/>
      <c r="CVS246" s="404"/>
      <c r="CVT246" s="49"/>
      <c r="CVU246" s="49"/>
      <c r="CVV246" s="49"/>
      <c r="CVW246" s="99"/>
      <c r="CVX246" s="98"/>
      <c r="CVY246" s="49"/>
      <c r="CVZ246" s="405"/>
      <c r="CWA246" s="405"/>
      <c r="CWB246" s="277"/>
      <c r="CWC246" s="277"/>
      <c r="CWD246" s="277"/>
      <c r="CWE246" s="277"/>
      <c r="CWF246" s="277"/>
      <c r="CWG246" s="277"/>
      <c r="CWH246" s="277"/>
      <c r="CWI246" s="277"/>
      <c r="CWJ246" s="402"/>
      <c r="CWK246" s="404"/>
      <c r="CWL246" s="49"/>
      <c r="CWM246" s="49"/>
      <c r="CWN246" s="49"/>
      <c r="CWO246" s="99"/>
      <c r="CWP246" s="98"/>
      <c r="CWQ246" s="49"/>
      <c r="CWR246" s="405"/>
      <c r="CWS246" s="405"/>
      <c r="CWT246" s="277"/>
      <c r="CWU246" s="277"/>
      <c r="CWV246" s="277"/>
      <c r="CWW246" s="277"/>
      <c r="CWX246" s="277"/>
      <c r="CWY246" s="277"/>
      <c r="CWZ246" s="277"/>
      <c r="CXA246" s="277"/>
      <c r="CXB246" s="402"/>
      <c r="CXC246" s="404"/>
      <c r="CXD246" s="49"/>
      <c r="CXE246" s="49"/>
      <c r="CXF246" s="49"/>
      <c r="CXG246" s="99"/>
      <c r="CXH246" s="98"/>
      <c r="CXI246" s="49"/>
      <c r="CXJ246" s="405"/>
      <c r="CXK246" s="405"/>
      <c r="CXL246" s="277"/>
      <c r="CXM246" s="277"/>
      <c r="CXN246" s="277"/>
      <c r="CXO246" s="277"/>
      <c r="CXP246" s="277"/>
      <c r="CXQ246" s="277"/>
      <c r="CXR246" s="277"/>
      <c r="CXS246" s="277"/>
      <c r="CXT246" s="402"/>
      <c r="CXU246" s="404"/>
      <c r="CXV246" s="49"/>
      <c r="CXW246" s="49"/>
      <c r="CXX246" s="49"/>
      <c r="CXY246" s="99"/>
      <c r="CXZ246" s="98"/>
      <c r="CYA246" s="49"/>
      <c r="CYB246" s="405"/>
      <c r="CYC246" s="405"/>
      <c r="CYD246" s="277"/>
      <c r="CYE246" s="277"/>
      <c r="CYF246" s="277"/>
      <c r="CYG246" s="277"/>
      <c r="CYH246" s="277"/>
      <c r="CYI246" s="277"/>
      <c r="CYJ246" s="277"/>
      <c r="CYK246" s="277"/>
      <c r="CYL246" s="402"/>
      <c r="CYM246" s="404"/>
      <c r="CYN246" s="49"/>
      <c r="CYO246" s="49"/>
      <c r="CYP246" s="49"/>
      <c r="CYQ246" s="99"/>
      <c r="CYR246" s="98"/>
      <c r="CYS246" s="49"/>
      <c r="CYT246" s="405"/>
      <c r="CYU246" s="405"/>
      <c r="CYV246" s="277"/>
      <c r="CYW246" s="277"/>
      <c r="CYX246" s="277"/>
      <c r="CYY246" s="277"/>
      <c r="CYZ246" s="277"/>
      <c r="CZA246" s="277"/>
      <c r="CZB246" s="277"/>
      <c r="CZC246" s="277"/>
      <c r="CZD246" s="402"/>
      <c r="CZE246" s="404"/>
      <c r="CZF246" s="49"/>
      <c r="CZG246" s="49"/>
      <c r="CZH246" s="49"/>
      <c r="CZI246" s="99"/>
      <c r="CZJ246" s="98"/>
      <c r="CZK246" s="49"/>
      <c r="CZL246" s="405"/>
      <c r="CZM246" s="405"/>
      <c r="CZN246" s="277"/>
      <c r="CZO246" s="277"/>
      <c r="CZP246" s="277"/>
      <c r="CZQ246" s="277"/>
      <c r="CZR246" s="277"/>
      <c r="CZS246" s="277"/>
      <c r="CZT246" s="277"/>
      <c r="CZU246" s="277"/>
      <c r="CZV246" s="402"/>
      <c r="CZW246" s="404"/>
      <c r="CZX246" s="49"/>
      <c r="CZY246" s="49"/>
      <c r="CZZ246" s="49"/>
      <c r="DAA246" s="99"/>
      <c r="DAB246" s="98"/>
      <c r="DAC246" s="49"/>
      <c r="DAD246" s="405"/>
      <c r="DAE246" s="405"/>
      <c r="DAF246" s="277"/>
      <c r="DAG246" s="277"/>
      <c r="DAH246" s="277"/>
      <c r="DAI246" s="277"/>
      <c r="DAJ246" s="277"/>
      <c r="DAK246" s="277"/>
      <c r="DAL246" s="277"/>
      <c r="DAM246" s="277"/>
      <c r="DAN246" s="402"/>
      <c r="DAO246" s="404"/>
      <c r="DAP246" s="49"/>
      <c r="DAQ246" s="49"/>
      <c r="DAR246" s="49"/>
      <c r="DAS246" s="99"/>
      <c r="DAT246" s="98"/>
      <c r="DAU246" s="49"/>
      <c r="DAV246" s="405"/>
      <c r="DAW246" s="405"/>
      <c r="DAX246" s="277"/>
      <c r="DAY246" s="277"/>
      <c r="DAZ246" s="277"/>
      <c r="DBA246" s="277"/>
      <c r="DBB246" s="277"/>
      <c r="DBC246" s="277"/>
      <c r="DBD246" s="277"/>
      <c r="DBE246" s="277"/>
      <c r="DBF246" s="402"/>
      <c r="DBG246" s="404"/>
      <c r="DBH246" s="49"/>
      <c r="DBI246" s="49"/>
      <c r="DBJ246" s="49"/>
      <c r="DBK246" s="99"/>
      <c r="DBL246" s="98"/>
      <c r="DBM246" s="49"/>
      <c r="DBN246" s="405"/>
      <c r="DBO246" s="405"/>
      <c r="DBP246" s="277"/>
      <c r="DBQ246" s="277"/>
      <c r="DBR246" s="277"/>
      <c r="DBS246" s="277"/>
      <c r="DBT246" s="277"/>
      <c r="DBU246" s="277"/>
      <c r="DBV246" s="277"/>
      <c r="DBW246" s="277"/>
      <c r="DBX246" s="402"/>
      <c r="DBY246" s="404"/>
      <c r="DBZ246" s="49"/>
      <c r="DCA246" s="49"/>
      <c r="DCB246" s="49"/>
      <c r="DCC246" s="99"/>
      <c r="DCD246" s="98"/>
      <c r="DCE246" s="49"/>
      <c r="DCF246" s="405"/>
      <c r="DCG246" s="405"/>
      <c r="DCH246" s="277"/>
      <c r="DCI246" s="277"/>
      <c r="DCJ246" s="277"/>
      <c r="DCK246" s="277"/>
      <c r="DCL246" s="277"/>
      <c r="DCM246" s="277"/>
      <c r="DCN246" s="277"/>
      <c r="DCO246" s="277"/>
      <c r="DCP246" s="402"/>
      <c r="DCQ246" s="404"/>
      <c r="DCR246" s="49"/>
      <c r="DCS246" s="49"/>
      <c r="DCT246" s="49"/>
      <c r="DCU246" s="99"/>
      <c r="DCV246" s="98"/>
      <c r="DCW246" s="49"/>
      <c r="DCX246" s="405"/>
      <c r="DCY246" s="405"/>
      <c r="DCZ246" s="277"/>
      <c r="DDA246" s="277"/>
      <c r="DDB246" s="277"/>
      <c r="DDC246" s="277"/>
      <c r="DDD246" s="277"/>
      <c r="DDE246" s="277"/>
      <c r="DDF246" s="277"/>
      <c r="DDG246" s="277"/>
      <c r="DDH246" s="402"/>
      <c r="DDI246" s="404"/>
      <c r="DDJ246" s="49"/>
      <c r="DDK246" s="49"/>
      <c r="DDL246" s="49"/>
      <c r="DDM246" s="99"/>
      <c r="DDN246" s="98"/>
      <c r="DDO246" s="49"/>
      <c r="DDP246" s="405"/>
      <c r="DDQ246" s="405"/>
      <c r="DDR246" s="277"/>
      <c r="DDS246" s="277"/>
      <c r="DDT246" s="277"/>
      <c r="DDU246" s="277"/>
      <c r="DDV246" s="277"/>
      <c r="DDW246" s="277"/>
      <c r="DDX246" s="277"/>
      <c r="DDY246" s="277"/>
      <c r="DDZ246" s="402"/>
      <c r="DEA246" s="404"/>
      <c r="DEB246" s="49"/>
      <c r="DEC246" s="49"/>
      <c r="DED246" s="49"/>
      <c r="DEE246" s="99"/>
      <c r="DEF246" s="98"/>
      <c r="DEG246" s="49"/>
      <c r="DEH246" s="405"/>
      <c r="DEI246" s="405"/>
      <c r="DEJ246" s="277"/>
      <c r="DEK246" s="277"/>
      <c r="DEL246" s="277"/>
      <c r="DEM246" s="277"/>
      <c r="DEN246" s="277"/>
      <c r="DEO246" s="277"/>
      <c r="DEP246" s="277"/>
      <c r="DEQ246" s="277"/>
      <c r="DER246" s="402"/>
      <c r="DES246" s="404"/>
      <c r="DET246" s="49"/>
      <c r="DEU246" s="49"/>
      <c r="DEV246" s="49"/>
      <c r="DEW246" s="99"/>
      <c r="DEX246" s="98"/>
      <c r="DEY246" s="49"/>
      <c r="DEZ246" s="405"/>
      <c r="DFA246" s="405"/>
      <c r="DFB246" s="277"/>
      <c r="DFC246" s="277"/>
      <c r="DFD246" s="277"/>
      <c r="DFE246" s="277"/>
      <c r="DFF246" s="277"/>
      <c r="DFG246" s="277"/>
      <c r="DFH246" s="277"/>
      <c r="DFI246" s="277"/>
      <c r="DFJ246" s="402"/>
      <c r="DFK246" s="404"/>
      <c r="DFL246" s="49"/>
      <c r="DFM246" s="49"/>
      <c r="DFN246" s="49"/>
      <c r="DFO246" s="99"/>
      <c r="DFP246" s="98"/>
      <c r="DFQ246" s="49"/>
      <c r="DFR246" s="405"/>
      <c r="DFS246" s="405"/>
      <c r="DFT246" s="277"/>
      <c r="DFU246" s="277"/>
      <c r="DFV246" s="277"/>
      <c r="DFW246" s="277"/>
      <c r="DFX246" s="277"/>
      <c r="DFY246" s="277"/>
      <c r="DFZ246" s="277"/>
      <c r="DGA246" s="277"/>
      <c r="DGB246" s="402"/>
      <c r="DGC246" s="404"/>
      <c r="DGD246" s="49"/>
      <c r="DGE246" s="49"/>
      <c r="DGF246" s="49"/>
      <c r="DGG246" s="99"/>
      <c r="DGH246" s="98"/>
      <c r="DGI246" s="49"/>
      <c r="DGJ246" s="405"/>
      <c r="DGK246" s="405"/>
      <c r="DGL246" s="277"/>
      <c r="DGM246" s="277"/>
      <c r="DGN246" s="277"/>
      <c r="DGO246" s="277"/>
      <c r="DGP246" s="277"/>
      <c r="DGQ246" s="277"/>
      <c r="DGR246" s="277"/>
      <c r="DGS246" s="277"/>
      <c r="DGT246" s="402"/>
      <c r="DGU246" s="404"/>
      <c r="DGV246" s="49"/>
      <c r="DGW246" s="49"/>
      <c r="DGX246" s="49"/>
      <c r="DGY246" s="99"/>
      <c r="DGZ246" s="98"/>
      <c r="DHA246" s="49"/>
      <c r="DHB246" s="405"/>
      <c r="DHC246" s="405"/>
      <c r="DHD246" s="277"/>
      <c r="DHE246" s="277"/>
      <c r="DHF246" s="277"/>
      <c r="DHG246" s="277"/>
      <c r="DHH246" s="277"/>
      <c r="DHI246" s="277"/>
      <c r="DHJ246" s="277"/>
      <c r="DHK246" s="277"/>
      <c r="DHL246" s="402"/>
      <c r="DHM246" s="404"/>
      <c r="DHN246" s="49"/>
      <c r="DHO246" s="49"/>
      <c r="DHP246" s="49"/>
      <c r="DHQ246" s="99"/>
      <c r="DHR246" s="98"/>
      <c r="DHS246" s="49"/>
      <c r="DHT246" s="405"/>
      <c r="DHU246" s="405"/>
      <c r="DHV246" s="277"/>
      <c r="DHW246" s="277"/>
      <c r="DHX246" s="277"/>
      <c r="DHY246" s="277"/>
      <c r="DHZ246" s="277"/>
      <c r="DIA246" s="277"/>
      <c r="DIB246" s="277"/>
      <c r="DIC246" s="277"/>
      <c r="DID246" s="402"/>
      <c r="DIE246" s="404"/>
      <c r="DIF246" s="49"/>
      <c r="DIG246" s="49"/>
      <c r="DIH246" s="49"/>
      <c r="DII246" s="99"/>
      <c r="DIJ246" s="98"/>
      <c r="DIK246" s="49"/>
      <c r="DIL246" s="405"/>
      <c r="DIM246" s="405"/>
      <c r="DIN246" s="277"/>
      <c r="DIO246" s="277"/>
      <c r="DIP246" s="277"/>
      <c r="DIQ246" s="277"/>
      <c r="DIR246" s="277"/>
      <c r="DIS246" s="277"/>
      <c r="DIT246" s="277"/>
      <c r="DIU246" s="277"/>
      <c r="DIV246" s="402"/>
      <c r="DIW246" s="404"/>
      <c r="DIX246" s="49"/>
      <c r="DIY246" s="49"/>
      <c r="DIZ246" s="49"/>
      <c r="DJA246" s="99"/>
      <c r="DJB246" s="98"/>
      <c r="DJC246" s="49"/>
      <c r="DJD246" s="405"/>
      <c r="DJE246" s="405"/>
      <c r="DJF246" s="277"/>
      <c r="DJG246" s="277"/>
      <c r="DJH246" s="277"/>
      <c r="DJI246" s="277"/>
      <c r="DJJ246" s="277"/>
      <c r="DJK246" s="277"/>
      <c r="DJL246" s="277"/>
      <c r="DJM246" s="277"/>
      <c r="DJN246" s="402"/>
      <c r="DJO246" s="404"/>
      <c r="DJP246" s="49"/>
      <c r="DJQ246" s="49"/>
      <c r="DJR246" s="49"/>
      <c r="DJS246" s="99"/>
      <c r="DJT246" s="98"/>
      <c r="DJU246" s="49"/>
      <c r="DJV246" s="405"/>
      <c r="DJW246" s="405"/>
      <c r="DJX246" s="277"/>
      <c r="DJY246" s="277"/>
      <c r="DJZ246" s="277"/>
      <c r="DKA246" s="277"/>
      <c r="DKB246" s="277"/>
      <c r="DKC246" s="277"/>
      <c r="DKD246" s="277"/>
      <c r="DKE246" s="277"/>
      <c r="DKF246" s="402"/>
      <c r="DKG246" s="404"/>
      <c r="DKH246" s="49"/>
      <c r="DKI246" s="49"/>
      <c r="DKJ246" s="49"/>
      <c r="DKK246" s="99"/>
      <c r="DKL246" s="98"/>
      <c r="DKM246" s="49"/>
      <c r="DKN246" s="405"/>
      <c r="DKO246" s="405"/>
      <c r="DKP246" s="277"/>
      <c r="DKQ246" s="277"/>
      <c r="DKR246" s="277"/>
      <c r="DKS246" s="277"/>
      <c r="DKT246" s="277"/>
      <c r="DKU246" s="277"/>
      <c r="DKV246" s="277"/>
      <c r="DKW246" s="277"/>
      <c r="DKX246" s="402"/>
      <c r="DKY246" s="404"/>
      <c r="DKZ246" s="49"/>
      <c r="DLA246" s="49"/>
      <c r="DLB246" s="49"/>
      <c r="DLC246" s="99"/>
      <c r="DLD246" s="98"/>
      <c r="DLE246" s="49"/>
      <c r="DLF246" s="405"/>
      <c r="DLG246" s="405"/>
      <c r="DLH246" s="277"/>
      <c r="DLI246" s="277"/>
      <c r="DLJ246" s="277"/>
      <c r="DLK246" s="277"/>
      <c r="DLL246" s="277"/>
      <c r="DLM246" s="277"/>
      <c r="DLN246" s="277"/>
      <c r="DLO246" s="277"/>
      <c r="DLP246" s="402"/>
      <c r="DLQ246" s="404"/>
      <c r="DLR246" s="49"/>
      <c r="DLS246" s="49"/>
      <c r="DLT246" s="49"/>
      <c r="DLU246" s="99"/>
      <c r="DLV246" s="98"/>
      <c r="DLW246" s="49"/>
      <c r="DLX246" s="405"/>
      <c r="DLY246" s="405"/>
      <c r="DLZ246" s="277"/>
      <c r="DMA246" s="277"/>
      <c r="DMB246" s="277"/>
      <c r="DMC246" s="277"/>
      <c r="DMD246" s="277"/>
      <c r="DME246" s="277"/>
      <c r="DMF246" s="277"/>
      <c r="DMG246" s="277"/>
      <c r="DMH246" s="402"/>
      <c r="DMI246" s="404"/>
      <c r="DMJ246" s="49"/>
      <c r="DMK246" s="49"/>
      <c r="DML246" s="49"/>
      <c r="DMM246" s="99"/>
      <c r="DMN246" s="98"/>
      <c r="DMO246" s="49"/>
      <c r="DMP246" s="405"/>
      <c r="DMQ246" s="405"/>
      <c r="DMR246" s="277"/>
      <c r="DMS246" s="277"/>
      <c r="DMT246" s="277"/>
      <c r="DMU246" s="277"/>
      <c r="DMV246" s="277"/>
      <c r="DMW246" s="277"/>
      <c r="DMX246" s="277"/>
      <c r="DMY246" s="277"/>
      <c r="DMZ246" s="402"/>
      <c r="DNA246" s="404"/>
      <c r="DNB246" s="49"/>
      <c r="DNC246" s="49"/>
      <c r="DND246" s="49"/>
      <c r="DNE246" s="99"/>
      <c r="DNF246" s="98"/>
      <c r="DNG246" s="49"/>
      <c r="DNH246" s="405"/>
      <c r="DNI246" s="405"/>
      <c r="DNJ246" s="277"/>
      <c r="DNK246" s="277"/>
      <c r="DNL246" s="277"/>
      <c r="DNM246" s="277"/>
      <c r="DNN246" s="277"/>
      <c r="DNO246" s="277"/>
      <c r="DNP246" s="277"/>
      <c r="DNQ246" s="277"/>
      <c r="DNR246" s="402"/>
      <c r="DNS246" s="404"/>
      <c r="DNT246" s="49"/>
      <c r="DNU246" s="49"/>
      <c r="DNV246" s="49"/>
      <c r="DNW246" s="99"/>
      <c r="DNX246" s="98"/>
      <c r="DNY246" s="49"/>
      <c r="DNZ246" s="405"/>
      <c r="DOA246" s="405"/>
      <c r="DOB246" s="277"/>
      <c r="DOC246" s="277"/>
      <c r="DOD246" s="277"/>
      <c r="DOE246" s="277"/>
      <c r="DOF246" s="277"/>
      <c r="DOG246" s="277"/>
      <c r="DOH246" s="277"/>
      <c r="DOI246" s="277"/>
      <c r="DOJ246" s="402"/>
      <c r="DOK246" s="404"/>
      <c r="DOL246" s="49"/>
      <c r="DOM246" s="49"/>
      <c r="DON246" s="49"/>
      <c r="DOO246" s="99"/>
      <c r="DOP246" s="98"/>
      <c r="DOQ246" s="49"/>
      <c r="DOR246" s="405"/>
      <c r="DOS246" s="405"/>
      <c r="DOT246" s="277"/>
      <c r="DOU246" s="277"/>
      <c r="DOV246" s="277"/>
      <c r="DOW246" s="277"/>
      <c r="DOX246" s="277"/>
      <c r="DOY246" s="277"/>
      <c r="DOZ246" s="277"/>
      <c r="DPA246" s="277"/>
      <c r="DPB246" s="402"/>
      <c r="DPC246" s="404"/>
      <c r="DPD246" s="49"/>
      <c r="DPE246" s="49"/>
      <c r="DPF246" s="49"/>
      <c r="DPG246" s="99"/>
      <c r="DPH246" s="98"/>
      <c r="DPI246" s="49"/>
      <c r="DPJ246" s="405"/>
      <c r="DPK246" s="405"/>
      <c r="DPL246" s="277"/>
      <c r="DPM246" s="277"/>
      <c r="DPN246" s="277"/>
      <c r="DPO246" s="277"/>
      <c r="DPP246" s="277"/>
      <c r="DPQ246" s="277"/>
      <c r="DPR246" s="277"/>
      <c r="DPS246" s="277"/>
      <c r="DPT246" s="402"/>
      <c r="DPU246" s="404"/>
      <c r="DPV246" s="49"/>
      <c r="DPW246" s="49"/>
      <c r="DPX246" s="49"/>
      <c r="DPY246" s="99"/>
      <c r="DPZ246" s="98"/>
      <c r="DQA246" s="49"/>
      <c r="DQB246" s="405"/>
      <c r="DQC246" s="405"/>
      <c r="DQD246" s="277"/>
      <c r="DQE246" s="277"/>
      <c r="DQF246" s="277"/>
      <c r="DQG246" s="277"/>
      <c r="DQH246" s="277"/>
      <c r="DQI246" s="277"/>
      <c r="DQJ246" s="277"/>
      <c r="DQK246" s="277"/>
      <c r="DQL246" s="402"/>
      <c r="DQM246" s="404"/>
      <c r="DQN246" s="49"/>
      <c r="DQO246" s="49"/>
      <c r="DQP246" s="49"/>
      <c r="DQQ246" s="99"/>
      <c r="DQR246" s="98"/>
      <c r="DQS246" s="49"/>
      <c r="DQT246" s="405"/>
      <c r="DQU246" s="405"/>
      <c r="DQV246" s="277"/>
      <c r="DQW246" s="277"/>
      <c r="DQX246" s="277"/>
      <c r="DQY246" s="277"/>
      <c r="DQZ246" s="277"/>
      <c r="DRA246" s="277"/>
      <c r="DRB246" s="277"/>
      <c r="DRC246" s="277"/>
      <c r="DRD246" s="402"/>
      <c r="DRE246" s="404"/>
      <c r="DRF246" s="49"/>
      <c r="DRG246" s="49"/>
      <c r="DRH246" s="49"/>
      <c r="DRI246" s="99"/>
      <c r="DRJ246" s="98"/>
      <c r="DRK246" s="49"/>
      <c r="DRL246" s="405"/>
      <c r="DRM246" s="405"/>
      <c r="DRN246" s="277"/>
      <c r="DRO246" s="277"/>
      <c r="DRP246" s="277"/>
      <c r="DRQ246" s="277"/>
      <c r="DRR246" s="277"/>
      <c r="DRS246" s="277"/>
      <c r="DRT246" s="277"/>
      <c r="DRU246" s="277"/>
      <c r="DRV246" s="402"/>
      <c r="DRW246" s="404"/>
      <c r="DRX246" s="49"/>
      <c r="DRY246" s="49"/>
      <c r="DRZ246" s="49"/>
      <c r="DSA246" s="99"/>
      <c r="DSB246" s="98"/>
      <c r="DSC246" s="49"/>
      <c r="DSD246" s="405"/>
      <c r="DSE246" s="405"/>
      <c r="DSF246" s="277"/>
      <c r="DSG246" s="277"/>
      <c r="DSH246" s="277"/>
      <c r="DSI246" s="277"/>
      <c r="DSJ246" s="277"/>
      <c r="DSK246" s="277"/>
      <c r="DSL246" s="277"/>
      <c r="DSM246" s="277"/>
      <c r="DSN246" s="402"/>
      <c r="DSO246" s="404"/>
      <c r="DSP246" s="49"/>
      <c r="DSQ246" s="49"/>
      <c r="DSR246" s="49"/>
      <c r="DSS246" s="99"/>
      <c r="DST246" s="98"/>
      <c r="DSU246" s="49"/>
      <c r="DSV246" s="405"/>
      <c r="DSW246" s="405"/>
      <c r="DSX246" s="277"/>
      <c r="DSY246" s="277"/>
      <c r="DSZ246" s="277"/>
      <c r="DTA246" s="277"/>
      <c r="DTB246" s="277"/>
      <c r="DTC246" s="277"/>
      <c r="DTD246" s="277"/>
      <c r="DTE246" s="277"/>
      <c r="DTF246" s="402"/>
      <c r="DTG246" s="404"/>
      <c r="DTH246" s="49"/>
      <c r="DTI246" s="49"/>
      <c r="DTJ246" s="49"/>
      <c r="DTK246" s="99"/>
      <c r="DTL246" s="98"/>
      <c r="DTM246" s="49"/>
      <c r="DTN246" s="405"/>
      <c r="DTO246" s="405"/>
      <c r="DTP246" s="277"/>
      <c r="DTQ246" s="277"/>
      <c r="DTR246" s="277"/>
      <c r="DTS246" s="277"/>
      <c r="DTT246" s="277"/>
      <c r="DTU246" s="277"/>
      <c r="DTV246" s="277"/>
      <c r="DTW246" s="277"/>
      <c r="DTX246" s="402"/>
      <c r="DTY246" s="404"/>
      <c r="DTZ246" s="49"/>
      <c r="DUA246" s="49"/>
      <c r="DUB246" s="49"/>
      <c r="DUC246" s="99"/>
      <c r="DUD246" s="98"/>
      <c r="DUE246" s="49"/>
      <c r="DUF246" s="405"/>
      <c r="DUG246" s="405"/>
      <c r="DUH246" s="277"/>
      <c r="DUI246" s="277"/>
      <c r="DUJ246" s="277"/>
      <c r="DUK246" s="277"/>
      <c r="DUL246" s="277"/>
      <c r="DUM246" s="277"/>
      <c r="DUN246" s="277"/>
      <c r="DUO246" s="277"/>
      <c r="DUP246" s="402"/>
      <c r="DUQ246" s="404"/>
      <c r="DUR246" s="49"/>
      <c r="DUS246" s="49"/>
      <c r="DUT246" s="49"/>
      <c r="DUU246" s="99"/>
      <c r="DUV246" s="98"/>
      <c r="DUW246" s="49"/>
      <c r="DUX246" s="405"/>
      <c r="DUY246" s="405"/>
      <c r="DUZ246" s="277"/>
      <c r="DVA246" s="277"/>
      <c r="DVB246" s="277"/>
      <c r="DVC246" s="277"/>
      <c r="DVD246" s="277"/>
      <c r="DVE246" s="277"/>
      <c r="DVF246" s="277"/>
      <c r="DVG246" s="277"/>
      <c r="DVH246" s="402"/>
      <c r="DVI246" s="404"/>
      <c r="DVJ246" s="49"/>
      <c r="DVK246" s="49"/>
      <c r="DVL246" s="49"/>
      <c r="DVM246" s="99"/>
      <c r="DVN246" s="98"/>
      <c r="DVO246" s="49"/>
      <c r="DVP246" s="405"/>
      <c r="DVQ246" s="405"/>
      <c r="DVR246" s="277"/>
      <c r="DVS246" s="277"/>
      <c r="DVT246" s="277"/>
      <c r="DVU246" s="277"/>
      <c r="DVV246" s="277"/>
      <c r="DVW246" s="277"/>
      <c r="DVX246" s="277"/>
      <c r="DVY246" s="277"/>
      <c r="DVZ246" s="402"/>
      <c r="DWA246" s="404"/>
      <c r="DWB246" s="49"/>
      <c r="DWC246" s="49"/>
      <c r="DWD246" s="49"/>
      <c r="DWE246" s="99"/>
      <c r="DWF246" s="98"/>
      <c r="DWG246" s="49"/>
      <c r="DWH246" s="405"/>
      <c r="DWI246" s="405"/>
      <c r="DWJ246" s="277"/>
      <c r="DWK246" s="277"/>
      <c r="DWL246" s="277"/>
      <c r="DWM246" s="277"/>
      <c r="DWN246" s="277"/>
      <c r="DWO246" s="277"/>
      <c r="DWP246" s="277"/>
      <c r="DWQ246" s="277"/>
      <c r="DWR246" s="402"/>
      <c r="DWS246" s="404"/>
      <c r="DWT246" s="49"/>
      <c r="DWU246" s="49"/>
      <c r="DWV246" s="49"/>
      <c r="DWW246" s="99"/>
      <c r="DWX246" s="98"/>
      <c r="DWY246" s="49"/>
      <c r="DWZ246" s="405"/>
      <c r="DXA246" s="405"/>
      <c r="DXB246" s="277"/>
      <c r="DXC246" s="277"/>
      <c r="DXD246" s="277"/>
      <c r="DXE246" s="277"/>
      <c r="DXF246" s="277"/>
      <c r="DXG246" s="277"/>
      <c r="DXH246" s="277"/>
      <c r="DXI246" s="277"/>
      <c r="DXJ246" s="402"/>
      <c r="DXK246" s="404"/>
      <c r="DXL246" s="49"/>
      <c r="DXM246" s="49"/>
      <c r="DXN246" s="49"/>
      <c r="DXO246" s="99"/>
      <c r="DXP246" s="98"/>
      <c r="DXQ246" s="49"/>
      <c r="DXR246" s="405"/>
      <c r="DXS246" s="405"/>
      <c r="DXT246" s="277"/>
      <c r="DXU246" s="277"/>
      <c r="DXV246" s="277"/>
      <c r="DXW246" s="277"/>
      <c r="DXX246" s="277"/>
      <c r="DXY246" s="277"/>
      <c r="DXZ246" s="277"/>
      <c r="DYA246" s="277"/>
      <c r="DYB246" s="402"/>
      <c r="DYC246" s="404"/>
      <c r="DYD246" s="49"/>
      <c r="DYE246" s="49"/>
      <c r="DYF246" s="49"/>
      <c r="DYG246" s="99"/>
      <c r="DYH246" s="98"/>
      <c r="DYI246" s="49"/>
      <c r="DYJ246" s="405"/>
      <c r="DYK246" s="405"/>
      <c r="DYL246" s="277"/>
      <c r="DYM246" s="277"/>
      <c r="DYN246" s="277"/>
      <c r="DYO246" s="277"/>
      <c r="DYP246" s="277"/>
      <c r="DYQ246" s="277"/>
      <c r="DYR246" s="277"/>
      <c r="DYS246" s="277"/>
      <c r="DYT246" s="402"/>
      <c r="DYU246" s="404"/>
      <c r="DYV246" s="49"/>
      <c r="DYW246" s="49"/>
      <c r="DYX246" s="49"/>
      <c r="DYY246" s="99"/>
      <c r="DYZ246" s="98"/>
      <c r="DZA246" s="49"/>
      <c r="DZB246" s="405"/>
      <c r="DZC246" s="405"/>
      <c r="DZD246" s="277"/>
      <c r="DZE246" s="277"/>
      <c r="DZF246" s="277"/>
      <c r="DZG246" s="277"/>
      <c r="DZH246" s="277"/>
      <c r="DZI246" s="277"/>
      <c r="DZJ246" s="277"/>
      <c r="DZK246" s="277"/>
      <c r="DZL246" s="402"/>
      <c r="DZM246" s="404"/>
      <c r="DZN246" s="49"/>
      <c r="DZO246" s="49"/>
      <c r="DZP246" s="49"/>
      <c r="DZQ246" s="99"/>
      <c r="DZR246" s="98"/>
      <c r="DZS246" s="49"/>
      <c r="DZT246" s="405"/>
      <c r="DZU246" s="405"/>
      <c r="DZV246" s="277"/>
      <c r="DZW246" s="277"/>
      <c r="DZX246" s="277"/>
      <c r="DZY246" s="277"/>
      <c r="DZZ246" s="277"/>
      <c r="EAA246" s="277"/>
      <c r="EAB246" s="277"/>
      <c r="EAC246" s="277"/>
      <c r="EAD246" s="402"/>
      <c r="EAE246" s="404"/>
      <c r="EAF246" s="49"/>
      <c r="EAG246" s="49"/>
      <c r="EAH246" s="49"/>
      <c r="EAI246" s="99"/>
      <c r="EAJ246" s="98"/>
      <c r="EAK246" s="49"/>
      <c r="EAL246" s="405"/>
      <c r="EAM246" s="405"/>
      <c r="EAN246" s="277"/>
      <c r="EAO246" s="277"/>
      <c r="EAP246" s="277"/>
      <c r="EAQ246" s="277"/>
      <c r="EAR246" s="277"/>
      <c r="EAS246" s="277"/>
      <c r="EAT246" s="277"/>
      <c r="EAU246" s="277"/>
      <c r="EAV246" s="402"/>
      <c r="EAW246" s="404"/>
      <c r="EAX246" s="49"/>
      <c r="EAY246" s="49"/>
      <c r="EAZ246" s="49"/>
      <c r="EBA246" s="99"/>
      <c r="EBB246" s="98"/>
      <c r="EBC246" s="49"/>
      <c r="EBD246" s="405"/>
      <c r="EBE246" s="405"/>
      <c r="EBF246" s="277"/>
      <c r="EBG246" s="277"/>
      <c r="EBH246" s="277"/>
      <c r="EBI246" s="277"/>
      <c r="EBJ246" s="277"/>
      <c r="EBK246" s="277"/>
      <c r="EBL246" s="277"/>
      <c r="EBM246" s="277"/>
      <c r="EBN246" s="402"/>
      <c r="EBO246" s="404"/>
      <c r="EBP246" s="49"/>
      <c r="EBQ246" s="49"/>
      <c r="EBR246" s="49"/>
      <c r="EBS246" s="99"/>
      <c r="EBT246" s="98"/>
      <c r="EBU246" s="49"/>
      <c r="EBV246" s="405"/>
      <c r="EBW246" s="405"/>
      <c r="EBX246" s="277"/>
      <c r="EBY246" s="277"/>
      <c r="EBZ246" s="277"/>
      <c r="ECA246" s="277"/>
      <c r="ECB246" s="277"/>
      <c r="ECC246" s="277"/>
      <c r="ECD246" s="277"/>
      <c r="ECE246" s="277"/>
      <c r="ECF246" s="402"/>
      <c r="ECG246" s="404"/>
      <c r="ECH246" s="49"/>
      <c r="ECI246" s="49"/>
      <c r="ECJ246" s="49"/>
      <c r="ECK246" s="99"/>
      <c r="ECL246" s="98"/>
      <c r="ECM246" s="49"/>
      <c r="ECN246" s="405"/>
      <c r="ECO246" s="405"/>
      <c r="ECP246" s="277"/>
      <c r="ECQ246" s="277"/>
      <c r="ECR246" s="277"/>
      <c r="ECS246" s="277"/>
      <c r="ECT246" s="277"/>
      <c r="ECU246" s="277"/>
      <c r="ECV246" s="277"/>
      <c r="ECW246" s="277"/>
      <c r="ECX246" s="402"/>
      <c r="ECY246" s="404"/>
      <c r="ECZ246" s="49"/>
      <c r="EDA246" s="49"/>
      <c r="EDB246" s="49"/>
      <c r="EDC246" s="99"/>
      <c r="EDD246" s="98"/>
      <c r="EDE246" s="49"/>
      <c r="EDF246" s="405"/>
      <c r="EDG246" s="405"/>
      <c r="EDH246" s="277"/>
      <c r="EDI246" s="277"/>
      <c r="EDJ246" s="277"/>
      <c r="EDK246" s="277"/>
      <c r="EDL246" s="277"/>
      <c r="EDM246" s="277"/>
      <c r="EDN246" s="277"/>
      <c r="EDO246" s="277"/>
      <c r="EDP246" s="402"/>
      <c r="EDQ246" s="404"/>
      <c r="EDR246" s="49"/>
      <c r="EDS246" s="49"/>
      <c r="EDT246" s="49"/>
      <c r="EDU246" s="99"/>
      <c r="EDV246" s="98"/>
      <c r="EDW246" s="49"/>
      <c r="EDX246" s="405"/>
      <c r="EDY246" s="405"/>
      <c r="EDZ246" s="277"/>
      <c r="EEA246" s="277"/>
      <c r="EEB246" s="277"/>
      <c r="EEC246" s="277"/>
      <c r="EED246" s="277"/>
      <c r="EEE246" s="277"/>
      <c r="EEF246" s="277"/>
      <c r="EEG246" s="277"/>
      <c r="EEH246" s="402"/>
      <c r="EEI246" s="404"/>
      <c r="EEJ246" s="49"/>
      <c r="EEK246" s="49"/>
      <c r="EEL246" s="49"/>
      <c r="EEM246" s="99"/>
      <c r="EEN246" s="98"/>
      <c r="EEO246" s="49"/>
      <c r="EEP246" s="405"/>
      <c r="EEQ246" s="405"/>
      <c r="EER246" s="277"/>
      <c r="EES246" s="277"/>
      <c r="EET246" s="277"/>
      <c r="EEU246" s="277"/>
      <c r="EEV246" s="277"/>
      <c r="EEW246" s="277"/>
      <c r="EEX246" s="277"/>
      <c r="EEY246" s="277"/>
      <c r="EEZ246" s="402"/>
      <c r="EFA246" s="404"/>
      <c r="EFB246" s="49"/>
      <c r="EFC246" s="49"/>
      <c r="EFD246" s="49"/>
      <c r="EFE246" s="99"/>
      <c r="EFF246" s="98"/>
      <c r="EFG246" s="49"/>
      <c r="EFH246" s="405"/>
      <c r="EFI246" s="405"/>
      <c r="EFJ246" s="277"/>
      <c r="EFK246" s="277"/>
      <c r="EFL246" s="277"/>
      <c r="EFM246" s="277"/>
      <c r="EFN246" s="277"/>
      <c r="EFO246" s="277"/>
      <c r="EFP246" s="277"/>
      <c r="EFQ246" s="277"/>
      <c r="EFR246" s="402"/>
      <c r="EFS246" s="404"/>
      <c r="EFT246" s="49"/>
      <c r="EFU246" s="49"/>
      <c r="EFV246" s="49"/>
      <c r="EFW246" s="99"/>
      <c r="EFX246" s="98"/>
      <c r="EFY246" s="49"/>
      <c r="EFZ246" s="405"/>
      <c r="EGA246" s="405"/>
      <c r="EGB246" s="277"/>
      <c r="EGC246" s="277"/>
      <c r="EGD246" s="277"/>
      <c r="EGE246" s="277"/>
      <c r="EGF246" s="277"/>
      <c r="EGG246" s="277"/>
      <c r="EGH246" s="277"/>
      <c r="EGI246" s="277"/>
      <c r="EGJ246" s="402"/>
      <c r="EGK246" s="404"/>
      <c r="EGL246" s="49"/>
      <c r="EGM246" s="49"/>
      <c r="EGN246" s="49"/>
      <c r="EGO246" s="99"/>
      <c r="EGP246" s="98"/>
      <c r="EGQ246" s="49"/>
      <c r="EGR246" s="405"/>
      <c r="EGS246" s="405"/>
      <c r="EGT246" s="277"/>
      <c r="EGU246" s="277"/>
      <c r="EGV246" s="277"/>
      <c r="EGW246" s="277"/>
      <c r="EGX246" s="277"/>
      <c r="EGY246" s="277"/>
      <c r="EGZ246" s="277"/>
      <c r="EHA246" s="277"/>
      <c r="EHB246" s="402"/>
      <c r="EHC246" s="404"/>
      <c r="EHD246" s="49"/>
      <c r="EHE246" s="49"/>
      <c r="EHF246" s="49"/>
      <c r="EHG246" s="99"/>
      <c r="EHH246" s="98"/>
      <c r="EHI246" s="49"/>
      <c r="EHJ246" s="405"/>
      <c r="EHK246" s="405"/>
      <c r="EHL246" s="277"/>
      <c r="EHM246" s="277"/>
      <c r="EHN246" s="277"/>
      <c r="EHO246" s="277"/>
      <c r="EHP246" s="277"/>
      <c r="EHQ246" s="277"/>
      <c r="EHR246" s="277"/>
      <c r="EHS246" s="277"/>
      <c r="EHT246" s="402"/>
      <c r="EHU246" s="404"/>
      <c r="EHV246" s="49"/>
      <c r="EHW246" s="49"/>
      <c r="EHX246" s="49"/>
      <c r="EHY246" s="99"/>
      <c r="EHZ246" s="98"/>
      <c r="EIA246" s="49"/>
      <c r="EIB246" s="405"/>
      <c r="EIC246" s="405"/>
      <c r="EID246" s="277"/>
      <c r="EIE246" s="277"/>
      <c r="EIF246" s="277"/>
      <c r="EIG246" s="277"/>
      <c r="EIH246" s="277"/>
      <c r="EII246" s="277"/>
      <c r="EIJ246" s="277"/>
      <c r="EIK246" s="277"/>
      <c r="EIL246" s="402"/>
      <c r="EIM246" s="404"/>
      <c r="EIN246" s="49"/>
      <c r="EIO246" s="49"/>
      <c r="EIP246" s="49"/>
      <c r="EIQ246" s="99"/>
      <c r="EIR246" s="98"/>
      <c r="EIS246" s="49"/>
      <c r="EIT246" s="405"/>
      <c r="EIU246" s="405"/>
      <c r="EIV246" s="277"/>
      <c r="EIW246" s="277"/>
      <c r="EIX246" s="277"/>
      <c r="EIY246" s="277"/>
      <c r="EIZ246" s="277"/>
      <c r="EJA246" s="277"/>
      <c r="EJB246" s="277"/>
      <c r="EJC246" s="277"/>
      <c r="EJD246" s="402"/>
      <c r="EJE246" s="404"/>
      <c r="EJF246" s="49"/>
      <c r="EJG246" s="49"/>
      <c r="EJH246" s="49"/>
      <c r="EJI246" s="99"/>
      <c r="EJJ246" s="98"/>
      <c r="EJK246" s="49"/>
      <c r="EJL246" s="405"/>
      <c r="EJM246" s="405"/>
      <c r="EJN246" s="277"/>
      <c r="EJO246" s="277"/>
      <c r="EJP246" s="277"/>
      <c r="EJQ246" s="277"/>
      <c r="EJR246" s="277"/>
      <c r="EJS246" s="277"/>
      <c r="EJT246" s="277"/>
      <c r="EJU246" s="277"/>
      <c r="EJV246" s="402"/>
      <c r="EJW246" s="404"/>
      <c r="EJX246" s="49"/>
      <c r="EJY246" s="49"/>
      <c r="EJZ246" s="49"/>
      <c r="EKA246" s="99"/>
      <c r="EKB246" s="98"/>
      <c r="EKC246" s="49"/>
      <c r="EKD246" s="405"/>
      <c r="EKE246" s="405"/>
      <c r="EKF246" s="277"/>
      <c r="EKG246" s="277"/>
      <c r="EKH246" s="277"/>
      <c r="EKI246" s="277"/>
      <c r="EKJ246" s="277"/>
      <c r="EKK246" s="277"/>
      <c r="EKL246" s="277"/>
      <c r="EKM246" s="277"/>
      <c r="EKN246" s="402"/>
      <c r="EKO246" s="404"/>
      <c r="EKP246" s="49"/>
      <c r="EKQ246" s="49"/>
      <c r="EKR246" s="49"/>
      <c r="EKS246" s="99"/>
      <c r="EKT246" s="98"/>
      <c r="EKU246" s="49"/>
      <c r="EKV246" s="405"/>
      <c r="EKW246" s="405"/>
      <c r="EKX246" s="277"/>
      <c r="EKY246" s="277"/>
      <c r="EKZ246" s="277"/>
      <c r="ELA246" s="277"/>
      <c r="ELB246" s="277"/>
      <c r="ELC246" s="277"/>
      <c r="ELD246" s="277"/>
      <c r="ELE246" s="277"/>
      <c r="ELF246" s="402"/>
      <c r="ELG246" s="404"/>
      <c r="ELH246" s="49"/>
      <c r="ELI246" s="49"/>
      <c r="ELJ246" s="49"/>
      <c r="ELK246" s="99"/>
      <c r="ELL246" s="98"/>
      <c r="ELM246" s="49"/>
      <c r="ELN246" s="405"/>
      <c r="ELO246" s="405"/>
      <c r="ELP246" s="277"/>
      <c r="ELQ246" s="277"/>
      <c r="ELR246" s="277"/>
      <c r="ELS246" s="277"/>
      <c r="ELT246" s="277"/>
      <c r="ELU246" s="277"/>
      <c r="ELV246" s="277"/>
      <c r="ELW246" s="277"/>
      <c r="ELX246" s="402"/>
      <c r="ELY246" s="404"/>
      <c r="ELZ246" s="49"/>
      <c r="EMA246" s="49"/>
      <c r="EMB246" s="49"/>
      <c r="EMC246" s="99"/>
      <c r="EMD246" s="98"/>
      <c r="EME246" s="49"/>
      <c r="EMF246" s="405"/>
      <c r="EMG246" s="405"/>
      <c r="EMH246" s="277"/>
      <c r="EMI246" s="277"/>
      <c r="EMJ246" s="277"/>
      <c r="EMK246" s="277"/>
      <c r="EML246" s="277"/>
      <c r="EMM246" s="277"/>
      <c r="EMN246" s="277"/>
      <c r="EMO246" s="277"/>
      <c r="EMP246" s="402"/>
      <c r="EMQ246" s="404"/>
      <c r="EMR246" s="49"/>
      <c r="EMS246" s="49"/>
      <c r="EMT246" s="49"/>
      <c r="EMU246" s="99"/>
      <c r="EMV246" s="98"/>
      <c r="EMW246" s="49"/>
      <c r="EMX246" s="405"/>
      <c r="EMY246" s="405"/>
      <c r="EMZ246" s="277"/>
      <c r="ENA246" s="277"/>
      <c r="ENB246" s="277"/>
      <c r="ENC246" s="277"/>
      <c r="END246" s="277"/>
      <c r="ENE246" s="277"/>
      <c r="ENF246" s="277"/>
      <c r="ENG246" s="277"/>
      <c r="ENH246" s="402"/>
      <c r="ENI246" s="404"/>
      <c r="ENJ246" s="49"/>
      <c r="ENK246" s="49"/>
      <c r="ENL246" s="49"/>
      <c r="ENM246" s="99"/>
      <c r="ENN246" s="98"/>
      <c r="ENO246" s="49"/>
      <c r="ENP246" s="405"/>
      <c r="ENQ246" s="405"/>
      <c r="ENR246" s="277"/>
      <c r="ENS246" s="277"/>
      <c r="ENT246" s="277"/>
      <c r="ENU246" s="277"/>
      <c r="ENV246" s="277"/>
      <c r="ENW246" s="277"/>
      <c r="ENX246" s="277"/>
      <c r="ENY246" s="277"/>
      <c r="ENZ246" s="402"/>
      <c r="EOA246" s="404"/>
      <c r="EOB246" s="49"/>
      <c r="EOC246" s="49"/>
      <c r="EOD246" s="49"/>
      <c r="EOE246" s="99"/>
      <c r="EOF246" s="98"/>
      <c r="EOG246" s="49"/>
      <c r="EOH246" s="405"/>
      <c r="EOI246" s="405"/>
      <c r="EOJ246" s="277"/>
      <c r="EOK246" s="277"/>
      <c r="EOL246" s="277"/>
      <c r="EOM246" s="277"/>
      <c r="EON246" s="277"/>
      <c r="EOO246" s="277"/>
      <c r="EOP246" s="277"/>
      <c r="EOQ246" s="277"/>
      <c r="EOR246" s="402"/>
      <c r="EOS246" s="404"/>
      <c r="EOT246" s="49"/>
      <c r="EOU246" s="49"/>
      <c r="EOV246" s="49"/>
      <c r="EOW246" s="99"/>
      <c r="EOX246" s="98"/>
      <c r="EOY246" s="49"/>
      <c r="EOZ246" s="405"/>
      <c r="EPA246" s="405"/>
      <c r="EPB246" s="277"/>
      <c r="EPC246" s="277"/>
      <c r="EPD246" s="277"/>
      <c r="EPE246" s="277"/>
      <c r="EPF246" s="277"/>
      <c r="EPG246" s="277"/>
      <c r="EPH246" s="277"/>
      <c r="EPI246" s="277"/>
      <c r="EPJ246" s="402"/>
      <c r="EPK246" s="404"/>
      <c r="EPL246" s="49"/>
      <c r="EPM246" s="49"/>
      <c r="EPN246" s="49"/>
      <c r="EPO246" s="99"/>
      <c r="EPP246" s="98"/>
      <c r="EPQ246" s="49"/>
      <c r="EPR246" s="405"/>
      <c r="EPS246" s="405"/>
      <c r="EPT246" s="277"/>
      <c r="EPU246" s="277"/>
      <c r="EPV246" s="277"/>
      <c r="EPW246" s="277"/>
      <c r="EPX246" s="277"/>
      <c r="EPY246" s="277"/>
      <c r="EPZ246" s="277"/>
      <c r="EQA246" s="277"/>
      <c r="EQB246" s="402"/>
      <c r="EQC246" s="404"/>
      <c r="EQD246" s="49"/>
      <c r="EQE246" s="49"/>
      <c r="EQF246" s="49"/>
      <c r="EQG246" s="99"/>
      <c r="EQH246" s="98"/>
      <c r="EQI246" s="49"/>
      <c r="EQJ246" s="405"/>
      <c r="EQK246" s="405"/>
      <c r="EQL246" s="277"/>
      <c r="EQM246" s="277"/>
      <c r="EQN246" s="277"/>
      <c r="EQO246" s="277"/>
      <c r="EQP246" s="277"/>
      <c r="EQQ246" s="277"/>
      <c r="EQR246" s="277"/>
      <c r="EQS246" s="277"/>
      <c r="EQT246" s="402"/>
      <c r="EQU246" s="404"/>
      <c r="EQV246" s="49"/>
      <c r="EQW246" s="49"/>
      <c r="EQX246" s="49"/>
      <c r="EQY246" s="99"/>
      <c r="EQZ246" s="98"/>
      <c r="ERA246" s="49"/>
      <c r="ERB246" s="405"/>
      <c r="ERC246" s="405"/>
      <c r="ERD246" s="277"/>
      <c r="ERE246" s="277"/>
      <c r="ERF246" s="277"/>
      <c r="ERG246" s="277"/>
      <c r="ERH246" s="277"/>
      <c r="ERI246" s="277"/>
      <c r="ERJ246" s="277"/>
      <c r="ERK246" s="277"/>
      <c r="ERL246" s="402"/>
      <c r="ERM246" s="404"/>
      <c r="ERN246" s="49"/>
      <c r="ERO246" s="49"/>
      <c r="ERP246" s="49"/>
      <c r="ERQ246" s="99"/>
      <c r="ERR246" s="98"/>
      <c r="ERS246" s="49"/>
      <c r="ERT246" s="405"/>
      <c r="ERU246" s="405"/>
      <c r="ERV246" s="277"/>
      <c r="ERW246" s="277"/>
      <c r="ERX246" s="277"/>
      <c r="ERY246" s="277"/>
      <c r="ERZ246" s="277"/>
      <c r="ESA246" s="277"/>
      <c r="ESB246" s="277"/>
      <c r="ESC246" s="277"/>
      <c r="ESD246" s="402"/>
      <c r="ESE246" s="404"/>
      <c r="ESF246" s="49"/>
      <c r="ESG246" s="49"/>
      <c r="ESH246" s="49"/>
      <c r="ESI246" s="99"/>
      <c r="ESJ246" s="98"/>
      <c r="ESK246" s="49"/>
      <c r="ESL246" s="405"/>
      <c r="ESM246" s="405"/>
      <c r="ESN246" s="277"/>
      <c r="ESO246" s="277"/>
      <c r="ESP246" s="277"/>
      <c r="ESQ246" s="277"/>
      <c r="ESR246" s="277"/>
      <c r="ESS246" s="277"/>
      <c r="EST246" s="277"/>
      <c r="ESU246" s="277"/>
      <c r="ESV246" s="402"/>
      <c r="ESW246" s="404"/>
      <c r="ESX246" s="49"/>
      <c r="ESY246" s="49"/>
      <c r="ESZ246" s="49"/>
      <c r="ETA246" s="99"/>
      <c r="ETB246" s="98"/>
      <c r="ETC246" s="49"/>
      <c r="ETD246" s="405"/>
      <c r="ETE246" s="405"/>
      <c r="ETF246" s="277"/>
      <c r="ETG246" s="277"/>
      <c r="ETH246" s="277"/>
      <c r="ETI246" s="277"/>
      <c r="ETJ246" s="277"/>
      <c r="ETK246" s="277"/>
      <c r="ETL246" s="277"/>
      <c r="ETM246" s="277"/>
      <c r="ETN246" s="402"/>
      <c r="ETO246" s="404"/>
      <c r="ETP246" s="49"/>
      <c r="ETQ246" s="49"/>
      <c r="ETR246" s="49"/>
      <c r="ETS246" s="99"/>
      <c r="ETT246" s="98"/>
      <c r="ETU246" s="49"/>
      <c r="ETV246" s="405"/>
      <c r="ETW246" s="405"/>
      <c r="ETX246" s="277"/>
      <c r="ETY246" s="277"/>
      <c r="ETZ246" s="277"/>
      <c r="EUA246" s="277"/>
      <c r="EUB246" s="277"/>
      <c r="EUC246" s="277"/>
      <c r="EUD246" s="277"/>
      <c r="EUE246" s="277"/>
      <c r="EUF246" s="402"/>
      <c r="EUG246" s="404"/>
      <c r="EUH246" s="49"/>
      <c r="EUI246" s="49"/>
      <c r="EUJ246" s="49"/>
      <c r="EUK246" s="99"/>
      <c r="EUL246" s="98"/>
      <c r="EUM246" s="49"/>
      <c r="EUN246" s="405"/>
      <c r="EUO246" s="405"/>
      <c r="EUP246" s="277"/>
      <c r="EUQ246" s="277"/>
      <c r="EUR246" s="277"/>
      <c r="EUS246" s="277"/>
      <c r="EUT246" s="277"/>
      <c r="EUU246" s="277"/>
      <c r="EUV246" s="277"/>
      <c r="EUW246" s="277"/>
      <c r="EUX246" s="402"/>
      <c r="EUY246" s="404"/>
      <c r="EUZ246" s="49"/>
      <c r="EVA246" s="49"/>
      <c r="EVB246" s="49"/>
      <c r="EVC246" s="99"/>
      <c r="EVD246" s="98"/>
      <c r="EVE246" s="49"/>
      <c r="EVF246" s="405"/>
      <c r="EVG246" s="405"/>
      <c r="EVH246" s="277"/>
      <c r="EVI246" s="277"/>
      <c r="EVJ246" s="277"/>
      <c r="EVK246" s="277"/>
      <c r="EVL246" s="277"/>
      <c r="EVM246" s="277"/>
      <c r="EVN246" s="277"/>
      <c r="EVO246" s="277"/>
      <c r="EVP246" s="402"/>
      <c r="EVQ246" s="404"/>
      <c r="EVR246" s="49"/>
      <c r="EVS246" s="49"/>
      <c r="EVT246" s="49"/>
      <c r="EVU246" s="99"/>
      <c r="EVV246" s="98"/>
      <c r="EVW246" s="49"/>
      <c r="EVX246" s="405"/>
      <c r="EVY246" s="405"/>
      <c r="EVZ246" s="277"/>
      <c r="EWA246" s="277"/>
      <c r="EWB246" s="277"/>
      <c r="EWC246" s="277"/>
      <c r="EWD246" s="277"/>
      <c r="EWE246" s="277"/>
      <c r="EWF246" s="277"/>
      <c r="EWG246" s="277"/>
      <c r="EWH246" s="402"/>
      <c r="EWI246" s="404"/>
      <c r="EWJ246" s="49"/>
      <c r="EWK246" s="49"/>
      <c r="EWL246" s="49"/>
      <c r="EWM246" s="99"/>
      <c r="EWN246" s="98"/>
      <c r="EWO246" s="49"/>
      <c r="EWP246" s="405"/>
      <c r="EWQ246" s="405"/>
      <c r="EWR246" s="277"/>
      <c r="EWS246" s="277"/>
      <c r="EWT246" s="277"/>
      <c r="EWU246" s="277"/>
      <c r="EWV246" s="277"/>
      <c r="EWW246" s="277"/>
      <c r="EWX246" s="277"/>
      <c r="EWY246" s="277"/>
      <c r="EWZ246" s="402"/>
      <c r="EXA246" s="404"/>
      <c r="EXB246" s="49"/>
      <c r="EXC246" s="49"/>
      <c r="EXD246" s="49"/>
      <c r="EXE246" s="99"/>
      <c r="EXF246" s="98"/>
      <c r="EXG246" s="49"/>
      <c r="EXH246" s="405"/>
      <c r="EXI246" s="405"/>
      <c r="EXJ246" s="277"/>
      <c r="EXK246" s="277"/>
      <c r="EXL246" s="277"/>
      <c r="EXM246" s="277"/>
      <c r="EXN246" s="277"/>
      <c r="EXO246" s="277"/>
      <c r="EXP246" s="277"/>
      <c r="EXQ246" s="277"/>
      <c r="EXR246" s="402"/>
      <c r="EXS246" s="404"/>
      <c r="EXT246" s="49"/>
      <c r="EXU246" s="49"/>
      <c r="EXV246" s="49"/>
      <c r="EXW246" s="99"/>
      <c r="EXX246" s="98"/>
      <c r="EXY246" s="49"/>
      <c r="EXZ246" s="405"/>
      <c r="EYA246" s="405"/>
      <c r="EYB246" s="277"/>
      <c r="EYC246" s="277"/>
      <c r="EYD246" s="277"/>
      <c r="EYE246" s="277"/>
      <c r="EYF246" s="277"/>
      <c r="EYG246" s="277"/>
      <c r="EYH246" s="277"/>
      <c r="EYI246" s="277"/>
      <c r="EYJ246" s="402"/>
      <c r="EYK246" s="404"/>
      <c r="EYL246" s="49"/>
      <c r="EYM246" s="49"/>
      <c r="EYN246" s="49"/>
      <c r="EYO246" s="99"/>
      <c r="EYP246" s="98"/>
      <c r="EYQ246" s="49"/>
      <c r="EYR246" s="405"/>
      <c r="EYS246" s="405"/>
      <c r="EYT246" s="277"/>
      <c r="EYU246" s="277"/>
      <c r="EYV246" s="277"/>
      <c r="EYW246" s="277"/>
      <c r="EYX246" s="277"/>
      <c r="EYY246" s="277"/>
      <c r="EYZ246" s="277"/>
      <c r="EZA246" s="277"/>
      <c r="EZB246" s="402"/>
      <c r="EZC246" s="404"/>
      <c r="EZD246" s="49"/>
      <c r="EZE246" s="49"/>
      <c r="EZF246" s="49"/>
      <c r="EZG246" s="99"/>
      <c r="EZH246" s="98"/>
      <c r="EZI246" s="49"/>
      <c r="EZJ246" s="405"/>
      <c r="EZK246" s="405"/>
      <c r="EZL246" s="277"/>
      <c r="EZM246" s="277"/>
      <c r="EZN246" s="277"/>
      <c r="EZO246" s="277"/>
      <c r="EZP246" s="277"/>
      <c r="EZQ246" s="277"/>
      <c r="EZR246" s="277"/>
      <c r="EZS246" s="277"/>
      <c r="EZT246" s="402"/>
      <c r="EZU246" s="404"/>
      <c r="EZV246" s="49"/>
      <c r="EZW246" s="49"/>
      <c r="EZX246" s="49"/>
      <c r="EZY246" s="99"/>
      <c r="EZZ246" s="98"/>
      <c r="FAA246" s="49"/>
      <c r="FAB246" s="405"/>
      <c r="FAC246" s="405"/>
      <c r="FAD246" s="277"/>
      <c r="FAE246" s="277"/>
      <c r="FAF246" s="277"/>
      <c r="FAG246" s="277"/>
      <c r="FAH246" s="277"/>
      <c r="FAI246" s="277"/>
      <c r="FAJ246" s="277"/>
      <c r="FAK246" s="277"/>
      <c r="FAL246" s="402"/>
      <c r="FAM246" s="404"/>
      <c r="FAN246" s="49"/>
      <c r="FAO246" s="49"/>
      <c r="FAP246" s="49"/>
      <c r="FAQ246" s="99"/>
      <c r="FAR246" s="98"/>
      <c r="FAS246" s="49"/>
      <c r="FAT246" s="405"/>
      <c r="FAU246" s="405"/>
      <c r="FAV246" s="277"/>
      <c r="FAW246" s="277"/>
      <c r="FAX246" s="277"/>
      <c r="FAY246" s="277"/>
      <c r="FAZ246" s="277"/>
      <c r="FBA246" s="277"/>
      <c r="FBB246" s="277"/>
      <c r="FBC246" s="277"/>
      <c r="FBD246" s="402"/>
      <c r="FBE246" s="404"/>
      <c r="FBF246" s="49"/>
      <c r="FBG246" s="49"/>
      <c r="FBH246" s="49"/>
      <c r="FBI246" s="99"/>
      <c r="FBJ246" s="98"/>
      <c r="FBK246" s="49"/>
      <c r="FBL246" s="405"/>
      <c r="FBM246" s="405"/>
      <c r="FBN246" s="277"/>
      <c r="FBO246" s="277"/>
      <c r="FBP246" s="277"/>
      <c r="FBQ246" s="277"/>
      <c r="FBR246" s="277"/>
      <c r="FBS246" s="277"/>
      <c r="FBT246" s="277"/>
      <c r="FBU246" s="277"/>
      <c r="FBV246" s="402"/>
      <c r="FBW246" s="404"/>
      <c r="FBX246" s="49"/>
      <c r="FBY246" s="49"/>
      <c r="FBZ246" s="49"/>
      <c r="FCA246" s="99"/>
      <c r="FCB246" s="98"/>
      <c r="FCC246" s="49"/>
      <c r="FCD246" s="405"/>
      <c r="FCE246" s="405"/>
      <c r="FCF246" s="277"/>
      <c r="FCG246" s="277"/>
      <c r="FCH246" s="277"/>
      <c r="FCI246" s="277"/>
      <c r="FCJ246" s="277"/>
      <c r="FCK246" s="277"/>
      <c r="FCL246" s="277"/>
      <c r="FCM246" s="277"/>
      <c r="FCN246" s="402"/>
      <c r="FCO246" s="404"/>
      <c r="FCP246" s="49"/>
      <c r="FCQ246" s="49"/>
      <c r="FCR246" s="49"/>
      <c r="FCS246" s="99"/>
      <c r="FCT246" s="98"/>
      <c r="FCU246" s="49"/>
      <c r="FCV246" s="405"/>
      <c r="FCW246" s="405"/>
      <c r="FCX246" s="277"/>
      <c r="FCY246" s="277"/>
      <c r="FCZ246" s="277"/>
      <c r="FDA246" s="277"/>
      <c r="FDB246" s="277"/>
      <c r="FDC246" s="277"/>
      <c r="FDD246" s="277"/>
      <c r="FDE246" s="277"/>
      <c r="FDF246" s="402"/>
      <c r="FDG246" s="404"/>
      <c r="FDH246" s="49"/>
      <c r="FDI246" s="49"/>
      <c r="FDJ246" s="49"/>
      <c r="FDK246" s="99"/>
      <c r="FDL246" s="98"/>
      <c r="FDM246" s="49"/>
      <c r="FDN246" s="405"/>
      <c r="FDO246" s="405"/>
      <c r="FDP246" s="277"/>
      <c r="FDQ246" s="277"/>
      <c r="FDR246" s="277"/>
      <c r="FDS246" s="277"/>
      <c r="FDT246" s="277"/>
      <c r="FDU246" s="277"/>
      <c r="FDV246" s="277"/>
      <c r="FDW246" s="277"/>
      <c r="FDX246" s="402"/>
      <c r="FDY246" s="404"/>
      <c r="FDZ246" s="49"/>
      <c r="FEA246" s="49"/>
      <c r="FEB246" s="49"/>
      <c r="FEC246" s="99"/>
      <c r="FED246" s="98"/>
      <c r="FEE246" s="49"/>
      <c r="FEF246" s="405"/>
      <c r="FEG246" s="405"/>
      <c r="FEH246" s="277"/>
      <c r="FEI246" s="277"/>
      <c r="FEJ246" s="277"/>
      <c r="FEK246" s="277"/>
      <c r="FEL246" s="277"/>
      <c r="FEM246" s="277"/>
      <c r="FEN246" s="277"/>
      <c r="FEO246" s="277"/>
      <c r="FEP246" s="402"/>
      <c r="FEQ246" s="404"/>
      <c r="FER246" s="49"/>
      <c r="FES246" s="49"/>
      <c r="FET246" s="49"/>
      <c r="FEU246" s="99"/>
      <c r="FEV246" s="98"/>
      <c r="FEW246" s="49"/>
      <c r="FEX246" s="405"/>
      <c r="FEY246" s="405"/>
      <c r="FEZ246" s="277"/>
      <c r="FFA246" s="277"/>
      <c r="FFB246" s="277"/>
      <c r="FFC246" s="277"/>
      <c r="FFD246" s="277"/>
      <c r="FFE246" s="277"/>
      <c r="FFF246" s="277"/>
      <c r="FFG246" s="277"/>
      <c r="FFH246" s="402"/>
      <c r="FFI246" s="404"/>
      <c r="FFJ246" s="49"/>
      <c r="FFK246" s="49"/>
      <c r="FFL246" s="49"/>
      <c r="FFM246" s="99"/>
      <c r="FFN246" s="98"/>
      <c r="FFO246" s="49"/>
      <c r="FFP246" s="405"/>
      <c r="FFQ246" s="405"/>
      <c r="FFR246" s="277"/>
      <c r="FFS246" s="277"/>
      <c r="FFT246" s="277"/>
      <c r="FFU246" s="277"/>
      <c r="FFV246" s="277"/>
      <c r="FFW246" s="277"/>
      <c r="FFX246" s="277"/>
      <c r="FFY246" s="277"/>
      <c r="FFZ246" s="402"/>
      <c r="FGA246" s="404"/>
      <c r="FGB246" s="49"/>
      <c r="FGC246" s="49"/>
      <c r="FGD246" s="49"/>
      <c r="FGE246" s="99"/>
      <c r="FGF246" s="98"/>
      <c r="FGG246" s="49"/>
      <c r="FGH246" s="405"/>
      <c r="FGI246" s="405"/>
      <c r="FGJ246" s="277"/>
      <c r="FGK246" s="277"/>
      <c r="FGL246" s="277"/>
      <c r="FGM246" s="277"/>
      <c r="FGN246" s="277"/>
      <c r="FGO246" s="277"/>
      <c r="FGP246" s="277"/>
      <c r="FGQ246" s="277"/>
      <c r="FGR246" s="402"/>
      <c r="FGS246" s="404"/>
      <c r="FGT246" s="49"/>
      <c r="FGU246" s="49"/>
      <c r="FGV246" s="49"/>
      <c r="FGW246" s="99"/>
      <c r="FGX246" s="98"/>
      <c r="FGY246" s="49"/>
      <c r="FGZ246" s="405"/>
      <c r="FHA246" s="405"/>
      <c r="FHB246" s="277"/>
      <c r="FHC246" s="277"/>
      <c r="FHD246" s="277"/>
      <c r="FHE246" s="277"/>
      <c r="FHF246" s="277"/>
      <c r="FHG246" s="277"/>
      <c r="FHH246" s="277"/>
      <c r="FHI246" s="277"/>
      <c r="FHJ246" s="402"/>
      <c r="FHK246" s="404"/>
      <c r="FHL246" s="49"/>
      <c r="FHM246" s="49"/>
      <c r="FHN246" s="49"/>
      <c r="FHO246" s="99"/>
      <c r="FHP246" s="98"/>
      <c r="FHQ246" s="49"/>
      <c r="FHR246" s="405"/>
      <c r="FHS246" s="405"/>
      <c r="FHT246" s="277"/>
      <c r="FHU246" s="277"/>
      <c r="FHV246" s="277"/>
      <c r="FHW246" s="277"/>
      <c r="FHX246" s="277"/>
      <c r="FHY246" s="277"/>
      <c r="FHZ246" s="277"/>
      <c r="FIA246" s="277"/>
      <c r="FIB246" s="402"/>
      <c r="FIC246" s="404"/>
      <c r="FID246" s="49"/>
      <c r="FIE246" s="49"/>
      <c r="FIF246" s="49"/>
      <c r="FIG246" s="99"/>
      <c r="FIH246" s="98"/>
      <c r="FII246" s="49"/>
      <c r="FIJ246" s="405"/>
      <c r="FIK246" s="405"/>
      <c r="FIL246" s="277"/>
      <c r="FIM246" s="277"/>
      <c r="FIN246" s="277"/>
      <c r="FIO246" s="277"/>
      <c r="FIP246" s="277"/>
      <c r="FIQ246" s="277"/>
      <c r="FIR246" s="277"/>
      <c r="FIS246" s="277"/>
      <c r="FIT246" s="402"/>
      <c r="FIU246" s="404"/>
      <c r="FIV246" s="49"/>
      <c r="FIW246" s="49"/>
      <c r="FIX246" s="49"/>
      <c r="FIY246" s="99"/>
      <c r="FIZ246" s="98"/>
      <c r="FJA246" s="49"/>
      <c r="FJB246" s="405"/>
      <c r="FJC246" s="405"/>
      <c r="FJD246" s="277"/>
      <c r="FJE246" s="277"/>
      <c r="FJF246" s="277"/>
      <c r="FJG246" s="277"/>
      <c r="FJH246" s="277"/>
      <c r="FJI246" s="277"/>
      <c r="FJJ246" s="277"/>
      <c r="FJK246" s="277"/>
      <c r="FJL246" s="402"/>
      <c r="FJM246" s="404"/>
      <c r="FJN246" s="49"/>
      <c r="FJO246" s="49"/>
      <c r="FJP246" s="49"/>
      <c r="FJQ246" s="99"/>
      <c r="FJR246" s="98"/>
      <c r="FJS246" s="49"/>
      <c r="FJT246" s="405"/>
      <c r="FJU246" s="405"/>
      <c r="FJV246" s="277"/>
      <c r="FJW246" s="277"/>
      <c r="FJX246" s="277"/>
      <c r="FJY246" s="277"/>
      <c r="FJZ246" s="277"/>
      <c r="FKA246" s="277"/>
      <c r="FKB246" s="277"/>
      <c r="FKC246" s="277"/>
      <c r="FKD246" s="402"/>
      <c r="FKE246" s="404"/>
      <c r="FKF246" s="49"/>
      <c r="FKG246" s="49"/>
      <c r="FKH246" s="49"/>
      <c r="FKI246" s="99"/>
      <c r="FKJ246" s="98"/>
      <c r="FKK246" s="49"/>
      <c r="FKL246" s="405"/>
      <c r="FKM246" s="405"/>
      <c r="FKN246" s="277"/>
      <c r="FKO246" s="277"/>
      <c r="FKP246" s="277"/>
      <c r="FKQ246" s="277"/>
      <c r="FKR246" s="277"/>
      <c r="FKS246" s="277"/>
      <c r="FKT246" s="277"/>
      <c r="FKU246" s="277"/>
      <c r="FKV246" s="402"/>
      <c r="FKW246" s="404"/>
      <c r="FKX246" s="49"/>
      <c r="FKY246" s="49"/>
      <c r="FKZ246" s="49"/>
      <c r="FLA246" s="99"/>
      <c r="FLB246" s="98"/>
      <c r="FLC246" s="49"/>
      <c r="FLD246" s="405"/>
      <c r="FLE246" s="405"/>
      <c r="FLF246" s="277"/>
      <c r="FLG246" s="277"/>
      <c r="FLH246" s="277"/>
      <c r="FLI246" s="277"/>
      <c r="FLJ246" s="277"/>
      <c r="FLK246" s="277"/>
      <c r="FLL246" s="277"/>
      <c r="FLM246" s="277"/>
      <c r="FLN246" s="402"/>
      <c r="FLO246" s="404"/>
      <c r="FLP246" s="49"/>
      <c r="FLQ246" s="49"/>
      <c r="FLR246" s="49"/>
      <c r="FLS246" s="99"/>
      <c r="FLT246" s="98"/>
      <c r="FLU246" s="49"/>
      <c r="FLV246" s="405"/>
      <c r="FLW246" s="405"/>
      <c r="FLX246" s="277"/>
      <c r="FLY246" s="277"/>
      <c r="FLZ246" s="277"/>
      <c r="FMA246" s="277"/>
      <c r="FMB246" s="277"/>
      <c r="FMC246" s="277"/>
      <c r="FMD246" s="277"/>
      <c r="FME246" s="277"/>
      <c r="FMF246" s="402"/>
      <c r="FMG246" s="404"/>
      <c r="FMH246" s="49"/>
      <c r="FMI246" s="49"/>
      <c r="FMJ246" s="49"/>
      <c r="FMK246" s="99"/>
      <c r="FML246" s="98"/>
      <c r="FMM246" s="49"/>
      <c r="FMN246" s="405"/>
      <c r="FMO246" s="405"/>
      <c r="FMP246" s="277"/>
      <c r="FMQ246" s="277"/>
      <c r="FMR246" s="277"/>
      <c r="FMS246" s="277"/>
      <c r="FMT246" s="277"/>
      <c r="FMU246" s="277"/>
      <c r="FMV246" s="277"/>
      <c r="FMW246" s="277"/>
      <c r="FMX246" s="402"/>
      <c r="FMY246" s="404"/>
      <c r="FMZ246" s="49"/>
      <c r="FNA246" s="49"/>
      <c r="FNB246" s="49"/>
      <c r="FNC246" s="99"/>
      <c r="FND246" s="98"/>
      <c r="FNE246" s="49"/>
      <c r="FNF246" s="405"/>
      <c r="FNG246" s="405"/>
      <c r="FNH246" s="277"/>
      <c r="FNI246" s="277"/>
      <c r="FNJ246" s="277"/>
      <c r="FNK246" s="277"/>
      <c r="FNL246" s="277"/>
      <c r="FNM246" s="277"/>
      <c r="FNN246" s="277"/>
      <c r="FNO246" s="277"/>
      <c r="FNP246" s="402"/>
      <c r="FNQ246" s="404"/>
      <c r="FNR246" s="49"/>
      <c r="FNS246" s="49"/>
      <c r="FNT246" s="49"/>
      <c r="FNU246" s="99"/>
      <c r="FNV246" s="98"/>
      <c r="FNW246" s="49"/>
      <c r="FNX246" s="405"/>
      <c r="FNY246" s="405"/>
      <c r="FNZ246" s="277"/>
      <c r="FOA246" s="277"/>
      <c r="FOB246" s="277"/>
      <c r="FOC246" s="277"/>
      <c r="FOD246" s="277"/>
      <c r="FOE246" s="277"/>
      <c r="FOF246" s="277"/>
      <c r="FOG246" s="277"/>
      <c r="FOH246" s="402"/>
      <c r="FOI246" s="404"/>
      <c r="FOJ246" s="49"/>
      <c r="FOK246" s="49"/>
      <c r="FOL246" s="49"/>
      <c r="FOM246" s="99"/>
      <c r="FON246" s="98"/>
      <c r="FOO246" s="49"/>
      <c r="FOP246" s="405"/>
      <c r="FOQ246" s="405"/>
      <c r="FOR246" s="277"/>
      <c r="FOS246" s="277"/>
      <c r="FOT246" s="277"/>
      <c r="FOU246" s="277"/>
      <c r="FOV246" s="277"/>
      <c r="FOW246" s="277"/>
      <c r="FOX246" s="277"/>
      <c r="FOY246" s="277"/>
      <c r="FOZ246" s="402"/>
      <c r="FPA246" s="404"/>
      <c r="FPB246" s="49"/>
      <c r="FPC246" s="49"/>
      <c r="FPD246" s="49"/>
      <c r="FPE246" s="99"/>
      <c r="FPF246" s="98"/>
      <c r="FPG246" s="49"/>
      <c r="FPH246" s="405"/>
      <c r="FPI246" s="405"/>
      <c r="FPJ246" s="277"/>
      <c r="FPK246" s="277"/>
      <c r="FPL246" s="277"/>
      <c r="FPM246" s="277"/>
      <c r="FPN246" s="277"/>
      <c r="FPO246" s="277"/>
      <c r="FPP246" s="277"/>
      <c r="FPQ246" s="277"/>
      <c r="FPR246" s="402"/>
      <c r="FPS246" s="404"/>
      <c r="FPT246" s="49"/>
      <c r="FPU246" s="49"/>
      <c r="FPV246" s="49"/>
      <c r="FPW246" s="99"/>
      <c r="FPX246" s="98"/>
      <c r="FPY246" s="49"/>
      <c r="FPZ246" s="405"/>
      <c r="FQA246" s="405"/>
      <c r="FQB246" s="277"/>
      <c r="FQC246" s="277"/>
      <c r="FQD246" s="277"/>
      <c r="FQE246" s="277"/>
      <c r="FQF246" s="277"/>
      <c r="FQG246" s="277"/>
      <c r="FQH246" s="277"/>
      <c r="FQI246" s="277"/>
      <c r="FQJ246" s="402"/>
      <c r="FQK246" s="404"/>
      <c r="FQL246" s="49"/>
      <c r="FQM246" s="49"/>
      <c r="FQN246" s="49"/>
      <c r="FQO246" s="99"/>
      <c r="FQP246" s="98"/>
      <c r="FQQ246" s="49"/>
      <c r="FQR246" s="405"/>
      <c r="FQS246" s="405"/>
      <c r="FQT246" s="277"/>
      <c r="FQU246" s="277"/>
      <c r="FQV246" s="277"/>
      <c r="FQW246" s="277"/>
      <c r="FQX246" s="277"/>
      <c r="FQY246" s="277"/>
      <c r="FQZ246" s="277"/>
      <c r="FRA246" s="277"/>
      <c r="FRB246" s="402"/>
      <c r="FRC246" s="404"/>
      <c r="FRD246" s="49"/>
      <c r="FRE246" s="49"/>
      <c r="FRF246" s="49"/>
      <c r="FRG246" s="99"/>
      <c r="FRH246" s="98"/>
      <c r="FRI246" s="49"/>
      <c r="FRJ246" s="405"/>
      <c r="FRK246" s="405"/>
      <c r="FRL246" s="277"/>
      <c r="FRM246" s="277"/>
      <c r="FRN246" s="277"/>
      <c r="FRO246" s="277"/>
      <c r="FRP246" s="277"/>
      <c r="FRQ246" s="277"/>
      <c r="FRR246" s="277"/>
      <c r="FRS246" s="277"/>
      <c r="FRT246" s="402"/>
      <c r="FRU246" s="404"/>
      <c r="FRV246" s="49"/>
      <c r="FRW246" s="49"/>
      <c r="FRX246" s="49"/>
      <c r="FRY246" s="99"/>
      <c r="FRZ246" s="98"/>
      <c r="FSA246" s="49"/>
      <c r="FSB246" s="405"/>
      <c r="FSC246" s="405"/>
      <c r="FSD246" s="277"/>
      <c r="FSE246" s="277"/>
      <c r="FSF246" s="277"/>
      <c r="FSG246" s="277"/>
      <c r="FSH246" s="277"/>
      <c r="FSI246" s="277"/>
      <c r="FSJ246" s="277"/>
      <c r="FSK246" s="277"/>
      <c r="FSL246" s="402"/>
      <c r="FSM246" s="404"/>
      <c r="FSN246" s="49"/>
      <c r="FSO246" s="49"/>
      <c r="FSP246" s="49"/>
      <c r="FSQ246" s="99"/>
      <c r="FSR246" s="98"/>
      <c r="FSS246" s="49"/>
      <c r="FST246" s="405"/>
      <c r="FSU246" s="405"/>
      <c r="FSV246" s="277"/>
      <c r="FSW246" s="277"/>
      <c r="FSX246" s="277"/>
      <c r="FSY246" s="277"/>
      <c r="FSZ246" s="277"/>
      <c r="FTA246" s="277"/>
      <c r="FTB246" s="277"/>
      <c r="FTC246" s="277"/>
      <c r="FTD246" s="402"/>
      <c r="FTE246" s="404"/>
      <c r="FTF246" s="49"/>
      <c r="FTG246" s="49"/>
      <c r="FTH246" s="49"/>
      <c r="FTI246" s="99"/>
      <c r="FTJ246" s="98"/>
      <c r="FTK246" s="49"/>
      <c r="FTL246" s="405"/>
      <c r="FTM246" s="405"/>
      <c r="FTN246" s="277"/>
      <c r="FTO246" s="277"/>
      <c r="FTP246" s="277"/>
      <c r="FTQ246" s="277"/>
      <c r="FTR246" s="277"/>
      <c r="FTS246" s="277"/>
      <c r="FTT246" s="277"/>
      <c r="FTU246" s="277"/>
      <c r="FTV246" s="402"/>
      <c r="FTW246" s="404"/>
      <c r="FTX246" s="49"/>
      <c r="FTY246" s="49"/>
      <c r="FTZ246" s="49"/>
      <c r="FUA246" s="99"/>
      <c r="FUB246" s="98"/>
      <c r="FUC246" s="49"/>
      <c r="FUD246" s="405"/>
      <c r="FUE246" s="405"/>
      <c r="FUF246" s="277"/>
      <c r="FUG246" s="277"/>
      <c r="FUH246" s="277"/>
      <c r="FUI246" s="277"/>
      <c r="FUJ246" s="277"/>
      <c r="FUK246" s="277"/>
      <c r="FUL246" s="277"/>
      <c r="FUM246" s="277"/>
      <c r="FUN246" s="402"/>
      <c r="FUO246" s="404"/>
      <c r="FUP246" s="49"/>
      <c r="FUQ246" s="49"/>
      <c r="FUR246" s="49"/>
      <c r="FUS246" s="99"/>
      <c r="FUT246" s="98"/>
      <c r="FUU246" s="49"/>
      <c r="FUV246" s="405"/>
      <c r="FUW246" s="405"/>
      <c r="FUX246" s="277"/>
      <c r="FUY246" s="277"/>
      <c r="FUZ246" s="277"/>
      <c r="FVA246" s="277"/>
      <c r="FVB246" s="277"/>
      <c r="FVC246" s="277"/>
      <c r="FVD246" s="277"/>
      <c r="FVE246" s="277"/>
      <c r="FVF246" s="402"/>
      <c r="FVG246" s="404"/>
      <c r="FVH246" s="49"/>
      <c r="FVI246" s="49"/>
      <c r="FVJ246" s="49"/>
      <c r="FVK246" s="99"/>
      <c r="FVL246" s="98"/>
      <c r="FVM246" s="49"/>
      <c r="FVN246" s="405"/>
      <c r="FVO246" s="405"/>
      <c r="FVP246" s="277"/>
      <c r="FVQ246" s="277"/>
      <c r="FVR246" s="277"/>
      <c r="FVS246" s="277"/>
      <c r="FVT246" s="277"/>
      <c r="FVU246" s="277"/>
      <c r="FVV246" s="277"/>
      <c r="FVW246" s="277"/>
      <c r="FVX246" s="402"/>
      <c r="FVY246" s="404"/>
      <c r="FVZ246" s="49"/>
      <c r="FWA246" s="49"/>
      <c r="FWB246" s="49"/>
      <c r="FWC246" s="99"/>
      <c r="FWD246" s="98"/>
      <c r="FWE246" s="49"/>
      <c r="FWF246" s="405"/>
      <c r="FWG246" s="405"/>
      <c r="FWH246" s="277"/>
      <c r="FWI246" s="277"/>
      <c r="FWJ246" s="277"/>
      <c r="FWK246" s="277"/>
      <c r="FWL246" s="277"/>
      <c r="FWM246" s="277"/>
      <c r="FWN246" s="277"/>
      <c r="FWO246" s="277"/>
      <c r="FWP246" s="402"/>
      <c r="FWQ246" s="404"/>
      <c r="FWR246" s="49"/>
      <c r="FWS246" s="49"/>
      <c r="FWT246" s="49"/>
      <c r="FWU246" s="99"/>
      <c r="FWV246" s="98"/>
      <c r="FWW246" s="49"/>
      <c r="FWX246" s="405"/>
      <c r="FWY246" s="405"/>
      <c r="FWZ246" s="277"/>
      <c r="FXA246" s="277"/>
      <c r="FXB246" s="277"/>
      <c r="FXC246" s="277"/>
      <c r="FXD246" s="277"/>
      <c r="FXE246" s="277"/>
      <c r="FXF246" s="277"/>
      <c r="FXG246" s="277"/>
      <c r="FXH246" s="402"/>
      <c r="FXI246" s="404"/>
      <c r="FXJ246" s="49"/>
      <c r="FXK246" s="49"/>
      <c r="FXL246" s="49"/>
      <c r="FXM246" s="99"/>
      <c r="FXN246" s="98"/>
      <c r="FXO246" s="49"/>
      <c r="FXP246" s="405"/>
      <c r="FXQ246" s="405"/>
      <c r="FXR246" s="277"/>
      <c r="FXS246" s="277"/>
      <c r="FXT246" s="277"/>
      <c r="FXU246" s="277"/>
      <c r="FXV246" s="277"/>
      <c r="FXW246" s="277"/>
      <c r="FXX246" s="277"/>
      <c r="FXY246" s="277"/>
      <c r="FXZ246" s="402"/>
      <c r="FYA246" s="404"/>
      <c r="FYB246" s="49"/>
      <c r="FYC246" s="49"/>
      <c r="FYD246" s="49"/>
      <c r="FYE246" s="99"/>
      <c r="FYF246" s="98"/>
      <c r="FYG246" s="49"/>
      <c r="FYH246" s="405"/>
      <c r="FYI246" s="405"/>
      <c r="FYJ246" s="277"/>
      <c r="FYK246" s="277"/>
      <c r="FYL246" s="277"/>
      <c r="FYM246" s="277"/>
      <c r="FYN246" s="277"/>
      <c r="FYO246" s="277"/>
      <c r="FYP246" s="277"/>
      <c r="FYQ246" s="277"/>
      <c r="FYR246" s="402"/>
      <c r="FYS246" s="404"/>
      <c r="FYT246" s="49"/>
      <c r="FYU246" s="49"/>
      <c r="FYV246" s="49"/>
      <c r="FYW246" s="99"/>
      <c r="FYX246" s="98"/>
      <c r="FYY246" s="49"/>
      <c r="FYZ246" s="405"/>
      <c r="FZA246" s="405"/>
      <c r="FZB246" s="277"/>
      <c r="FZC246" s="277"/>
      <c r="FZD246" s="277"/>
      <c r="FZE246" s="277"/>
      <c r="FZF246" s="277"/>
      <c r="FZG246" s="277"/>
      <c r="FZH246" s="277"/>
      <c r="FZI246" s="277"/>
      <c r="FZJ246" s="402"/>
      <c r="FZK246" s="404"/>
      <c r="FZL246" s="49"/>
      <c r="FZM246" s="49"/>
      <c r="FZN246" s="49"/>
      <c r="FZO246" s="99"/>
      <c r="FZP246" s="98"/>
      <c r="FZQ246" s="49"/>
      <c r="FZR246" s="405"/>
      <c r="FZS246" s="405"/>
      <c r="FZT246" s="277"/>
      <c r="FZU246" s="277"/>
      <c r="FZV246" s="277"/>
      <c r="FZW246" s="277"/>
      <c r="FZX246" s="277"/>
      <c r="FZY246" s="277"/>
      <c r="FZZ246" s="277"/>
      <c r="GAA246" s="277"/>
      <c r="GAB246" s="402"/>
      <c r="GAC246" s="404"/>
      <c r="GAD246" s="49"/>
      <c r="GAE246" s="49"/>
      <c r="GAF246" s="49"/>
      <c r="GAG246" s="99"/>
      <c r="GAH246" s="98"/>
      <c r="GAI246" s="49"/>
      <c r="GAJ246" s="405"/>
      <c r="GAK246" s="405"/>
      <c r="GAL246" s="277"/>
      <c r="GAM246" s="277"/>
      <c r="GAN246" s="277"/>
      <c r="GAO246" s="277"/>
      <c r="GAP246" s="277"/>
      <c r="GAQ246" s="277"/>
      <c r="GAR246" s="277"/>
      <c r="GAS246" s="277"/>
      <c r="GAT246" s="402"/>
      <c r="GAU246" s="404"/>
      <c r="GAV246" s="49"/>
      <c r="GAW246" s="49"/>
      <c r="GAX246" s="49"/>
      <c r="GAY246" s="99"/>
      <c r="GAZ246" s="98"/>
      <c r="GBA246" s="49"/>
      <c r="GBB246" s="405"/>
      <c r="GBC246" s="405"/>
      <c r="GBD246" s="277"/>
      <c r="GBE246" s="277"/>
      <c r="GBF246" s="277"/>
      <c r="GBG246" s="277"/>
      <c r="GBH246" s="277"/>
      <c r="GBI246" s="277"/>
      <c r="GBJ246" s="277"/>
      <c r="GBK246" s="277"/>
      <c r="GBL246" s="402"/>
      <c r="GBM246" s="404"/>
      <c r="GBN246" s="49"/>
      <c r="GBO246" s="49"/>
      <c r="GBP246" s="49"/>
      <c r="GBQ246" s="99"/>
      <c r="GBR246" s="98"/>
      <c r="GBS246" s="49"/>
      <c r="GBT246" s="405"/>
      <c r="GBU246" s="405"/>
      <c r="GBV246" s="277"/>
      <c r="GBW246" s="277"/>
      <c r="GBX246" s="277"/>
      <c r="GBY246" s="277"/>
      <c r="GBZ246" s="277"/>
      <c r="GCA246" s="277"/>
      <c r="GCB246" s="277"/>
      <c r="GCC246" s="277"/>
      <c r="GCD246" s="402"/>
      <c r="GCE246" s="404"/>
      <c r="GCF246" s="49"/>
      <c r="GCG246" s="49"/>
      <c r="GCH246" s="49"/>
      <c r="GCI246" s="99"/>
      <c r="GCJ246" s="98"/>
      <c r="GCK246" s="49"/>
      <c r="GCL246" s="405"/>
      <c r="GCM246" s="405"/>
      <c r="GCN246" s="277"/>
      <c r="GCO246" s="277"/>
      <c r="GCP246" s="277"/>
      <c r="GCQ246" s="277"/>
      <c r="GCR246" s="277"/>
      <c r="GCS246" s="277"/>
      <c r="GCT246" s="277"/>
      <c r="GCU246" s="277"/>
      <c r="GCV246" s="402"/>
      <c r="GCW246" s="404"/>
      <c r="GCX246" s="49"/>
      <c r="GCY246" s="49"/>
      <c r="GCZ246" s="49"/>
      <c r="GDA246" s="99"/>
      <c r="GDB246" s="98"/>
      <c r="GDC246" s="49"/>
      <c r="GDD246" s="405"/>
      <c r="GDE246" s="405"/>
      <c r="GDF246" s="277"/>
      <c r="GDG246" s="277"/>
      <c r="GDH246" s="277"/>
      <c r="GDI246" s="277"/>
      <c r="GDJ246" s="277"/>
      <c r="GDK246" s="277"/>
      <c r="GDL246" s="277"/>
      <c r="GDM246" s="277"/>
      <c r="GDN246" s="402"/>
      <c r="GDO246" s="404"/>
      <c r="GDP246" s="49"/>
      <c r="GDQ246" s="49"/>
      <c r="GDR246" s="49"/>
      <c r="GDS246" s="99"/>
      <c r="GDT246" s="98"/>
      <c r="GDU246" s="49"/>
      <c r="GDV246" s="405"/>
      <c r="GDW246" s="405"/>
      <c r="GDX246" s="277"/>
      <c r="GDY246" s="277"/>
      <c r="GDZ246" s="277"/>
      <c r="GEA246" s="277"/>
      <c r="GEB246" s="277"/>
      <c r="GEC246" s="277"/>
      <c r="GED246" s="277"/>
      <c r="GEE246" s="277"/>
      <c r="GEF246" s="402"/>
      <c r="GEG246" s="404"/>
      <c r="GEH246" s="49"/>
      <c r="GEI246" s="49"/>
      <c r="GEJ246" s="49"/>
      <c r="GEK246" s="99"/>
      <c r="GEL246" s="98"/>
      <c r="GEM246" s="49"/>
      <c r="GEN246" s="405"/>
      <c r="GEO246" s="405"/>
      <c r="GEP246" s="277"/>
      <c r="GEQ246" s="277"/>
      <c r="GER246" s="277"/>
      <c r="GES246" s="277"/>
      <c r="GET246" s="277"/>
      <c r="GEU246" s="277"/>
      <c r="GEV246" s="277"/>
      <c r="GEW246" s="277"/>
      <c r="GEX246" s="402"/>
      <c r="GEY246" s="404"/>
      <c r="GEZ246" s="49"/>
      <c r="GFA246" s="49"/>
      <c r="GFB246" s="49"/>
      <c r="GFC246" s="99"/>
      <c r="GFD246" s="98"/>
      <c r="GFE246" s="49"/>
      <c r="GFF246" s="405"/>
      <c r="GFG246" s="405"/>
      <c r="GFH246" s="277"/>
      <c r="GFI246" s="277"/>
      <c r="GFJ246" s="277"/>
      <c r="GFK246" s="277"/>
      <c r="GFL246" s="277"/>
      <c r="GFM246" s="277"/>
      <c r="GFN246" s="277"/>
      <c r="GFO246" s="277"/>
      <c r="GFP246" s="402"/>
      <c r="GFQ246" s="404"/>
      <c r="GFR246" s="49"/>
      <c r="GFS246" s="49"/>
      <c r="GFT246" s="49"/>
      <c r="GFU246" s="99"/>
      <c r="GFV246" s="98"/>
      <c r="GFW246" s="49"/>
      <c r="GFX246" s="405"/>
      <c r="GFY246" s="405"/>
      <c r="GFZ246" s="277"/>
      <c r="GGA246" s="277"/>
      <c r="GGB246" s="277"/>
      <c r="GGC246" s="277"/>
      <c r="GGD246" s="277"/>
      <c r="GGE246" s="277"/>
      <c r="GGF246" s="277"/>
      <c r="GGG246" s="277"/>
      <c r="GGH246" s="402"/>
      <c r="GGI246" s="404"/>
      <c r="GGJ246" s="49"/>
      <c r="GGK246" s="49"/>
      <c r="GGL246" s="49"/>
      <c r="GGM246" s="99"/>
      <c r="GGN246" s="98"/>
      <c r="GGO246" s="49"/>
      <c r="GGP246" s="405"/>
      <c r="GGQ246" s="405"/>
      <c r="GGR246" s="277"/>
      <c r="GGS246" s="277"/>
      <c r="GGT246" s="277"/>
      <c r="GGU246" s="277"/>
      <c r="GGV246" s="277"/>
      <c r="GGW246" s="277"/>
      <c r="GGX246" s="277"/>
      <c r="GGY246" s="277"/>
      <c r="GGZ246" s="402"/>
      <c r="GHA246" s="404"/>
      <c r="GHB246" s="49"/>
      <c r="GHC246" s="49"/>
      <c r="GHD246" s="49"/>
      <c r="GHE246" s="99"/>
      <c r="GHF246" s="98"/>
      <c r="GHG246" s="49"/>
      <c r="GHH246" s="405"/>
      <c r="GHI246" s="405"/>
      <c r="GHJ246" s="277"/>
      <c r="GHK246" s="277"/>
      <c r="GHL246" s="277"/>
      <c r="GHM246" s="277"/>
      <c r="GHN246" s="277"/>
      <c r="GHO246" s="277"/>
      <c r="GHP246" s="277"/>
      <c r="GHQ246" s="277"/>
      <c r="GHR246" s="402"/>
      <c r="GHS246" s="404"/>
      <c r="GHT246" s="49"/>
      <c r="GHU246" s="49"/>
      <c r="GHV246" s="49"/>
      <c r="GHW246" s="99"/>
      <c r="GHX246" s="98"/>
      <c r="GHY246" s="49"/>
      <c r="GHZ246" s="405"/>
      <c r="GIA246" s="405"/>
      <c r="GIB246" s="277"/>
      <c r="GIC246" s="277"/>
      <c r="GID246" s="277"/>
      <c r="GIE246" s="277"/>
      <c r="GIF246" s="277"/>
      <c r="GIG246" s="277"/>
      <c r="GIH246" s="277"/>
      <c r="GII246" s="277"/>
      <c r="GIJ246" s="402"/>
      <c r="GIK246" s="404"/>
      <c r="GIL246" s="49"/>
      <c r="GIM246" s="49"/>
      <c r="GIN246" s="49"/>
      <c r="GIO246" s="99"/>
      <c r="GIP246" s="98"/>
      <c r="GIQ246" s="49"/>
      <c r="GIR246" s="405"/>
      <c r="GIS246" s="405"/>
      <c r="GIT246" s="277"/>
      <c r="GIU246" s="277"/>
      <c r="GIV246" s="277"/>
      <c r="GIW246" s="277"/>
      <c r="GIX246" s="277"/>
      <c r="GIY246" s="277"/>
      <c r="GIZ246" s="277"/>
      <c r="GJA246" s="277"/>
      <c r="GJB246" s="402"/>
      <c r="GJC246" s="404"/>
      <c r="GJD246" s="49"/>
      <c r="GJE246" s="49"/>
      <c r="GJF246" s="49"/>
      <c r="GJG246" s="99"/>
      <c r="GJH246" s="98"/>
      <c r="GJI246" s="49"/>
      <c r="GJJ246" s="405"/>
      <c r="GJK246" s="405"/>
      <c r="GJL246" s="277"/>
      <c r="GJM246" s="277"/>
      <c r="GJN246" s="277"/>
      <c r="GJO246" s="277"/>
      <c r="GJP246" s="277"/>
      <c r="GJQ246" s="277"/>
      <c r="GJR246" s="277"/>
      <c r="GJS246" s="277"/>
      <c r="GJT246" s="402"/>
      <c r="GJU246" s="404"/>
      <c r="GJV246" s="49"/>
      <c r="GJW246" s="49"/>
      <c r="GJX246" s="49"/>
      <c r="GJY246" s="99"/>
      <c r="GJZ246" s="98"/>
      <c r="GKA246" s="49"/>
      <c r="GKB246" s="405"/>
      <c r="GKC246" s="405"/>
      <c r="GKD246" s="277"/>
      <c r="GKE246" s="277"/>
      <c r="GKF246" s="277"/>
      <c r="GKG246" s="277"/>
      <c r="GKH246" s="277"/>
      <c r="GKI246" s="277"/>
      <c r="GKJ246" s="277"/>
      <c r="GKK246" s="277"/>
      <c r="GKL246" s="402"/>
      <c r="GKM246" s="404"/>
      <c r="GKN246" s="49"/>
      <c r="GKO246" s="49"/>
      <c r="GKP246" s="49"/>
      <c r="GKQ246" s="99"/>
      <c r="GKR246" s="98"/>
      <c r="GKS246" s="49"/>
      <c r="GKT246" s="405"/>
      <c r="GKU246" s="405"/>
      <c r="GKV246" s="277"/>
      <c r="GKW246" s="277"/>
      <c r="GKX246" s="277"/>
      <c r="GKY246" s="277"/>
      <c r="GKZ246" s="277"/>
      <c r="GLA246" s="277"/>
      <c r="GLB246" s="277"/>
      <c r="GLC246" s="277"/>
      <c r="GLD246" s="402"/>
      <c r="GLE246" s="404"/>
      <c r="GLF246" s="49"/>
      <c r="GLG246" s="49"/>
      <c r="GLH246" s="49"/>
      <c r="GLI246" s="99"/>
      <c r="GLJ246" s="98"/>
      <c r="GLK246" s="49"/>
      <c r="GLL246" s="405"/>
      <c r="GLM246" s="405"/>
      <c r="GLN246" s="277"/>
      <c r="GLO246" s="277"/>
      <c r="GLP246" s="277"/>
      <c r="GLQ246" s="277"/>
      <c r="GLR246" s="277"/>
      <c r="GLS246" s="277"/>
      <c r="GLT246" s="277"/>
      <c r="GLU246" s="277"/>
      <c r="GLV246" s="402"/>
      <c r="GLW246" s="404"/>
      <c r="GLX246" s="49"/>
      <c r="GLY246" s="49"/>
      <c r="GLZ246" s="49"/>
      <c r="GMA246" s="99"/>
      <c r="GMB246" s="98"/>
      <c r="GMC246" s="49"/>
      <c r="GMD246" s="405"/>
      <c r="GME246" s="405"/>
      <c r="GMF246" s="277"/>
      <c r="GMG246" s="277"/>
      <c r="GMH246" s="277"/>
      <c r="GMI246" s="277"/>
      <c r="GMJ246" s="277"/>
      <c r="GMK246" s="277"/>
      <c r="GML246" s="277"/>
      <c r="GMM246" s="277"/>
      <c r="GMN246" s="402"/>
      <c r="GMO246" s="404"/>
      <c r="GMP246" s="49"/>
      <c r="GMQ246" s="49"/>
      <c r="GMR246" s="49"/>
      <c r="GMS246" s="99"/>
      <c r="GMT246" s="98"/>
      <c r="GMU246" s="49"/>
      <c r="GMV246" s="405"/>
      <c r="GMW246" s="405"/>
      <c r="GMX246" s="277"/>
      <c r="GMY246" s="277"/>
      <c r="GMZ246" s="277"/>
      <c r="GNA246" s="277"/>
      <c r="GNB246" s="277"/>
      <c r="GNC246" s="277"/>
      <c r="GND246" s="277"/>
      <c r="GNE246" s="277"/>
      <c r="GNF246" s="402"/>
      <c r="GNG246" s="404"/>
      <c r="GNH246" s="49"/>
      <c r="GNI246" s="49"/>
      <c r="GNJ246" s="49"/>
      <c r="GNK246" s="99"/>
      <c r="GNL246" s="98"/>
      <c r="GNM246" s="49"/>
      <c r="GNN246" s="405"/>
      <c r="GNO246" s="405"/>
      <c r="GNP246" s="277"/>
      <c r="GNQ246" s="277"/>
      <c r="GNR246" s="277"/>
      <c r="GNS246" s="277"/>
      <c r="GNT246" s="277"/>
      <c r="GNU246" s="277"/>
      <c r="GNV246" s="277"/>
      <c r="GNW246" s="277"/>
      <c r="GNX246" s="402"/>
      <c r="GNY246" s="404"/>
      <c r="GNZ246" s="49"/>
      <c r="GOA246" s="49"/>
      <c r="GOB246" s="49"/>
      <c r="GOC246" s="99"/>
      <c r="GOD246" s="98"/>
      <c r="GOE246" s="49"/>
      <c r="GOF246" s="405"/>
      <c r="GOG246" s="405"/>
      <c r="GOH246" s="277"/>
      <c r="GOI246" s="277"/>
      <c r="GOJ246" s="277"/>
      <c r="GOK246" s="277"/>
      <c r="GOL246" s="277"/>
      <c r="GOM246" s="277"/>
      <c r="GON246" s="277"/>
      <c r="GOO246" s="277"/>
      <c r="GOP246" s="402"/>
      <c r="GOQ246" s="404"/>
      <c r="GOR246" s="49"/>
      <c r="GOS246" s="49"/>
      <c r="GOT246" s="49"/>
      <c r="GOU246" s="99"/>
      <c r="GOV246" s="98"/>
      <c r="GOW246" s="49"/>
      <c r="GOX246" s="405"/>
      <c r="GOY246" s="405"/>
      <c r="GOZ246" s="277"/>
      <c r="GPA246" s="277"/>
      <c r="GPB246" s="277"/>
      <c r="GPC246" s="277"/>
      <c r="GPD246" s="277"/>
      <c r="GPE246" s="277"/>
      <c r="GPF246" s="277"/>
      <c r="GPG246" s="277"/>
      <c r="GPH246" s="402"/>
      <c r="GPI246" s="404"/>
      <c r="GPJ246" s="49"/>
      <c r="GPK246" s="49"/>
      <c r="GPL246" s="49"/>
      <c r="GPM246" s="99"/>
      <c r="GPN246" s="98"/>
      <c r="GPO246" s="49"/>
      <c r="GPP246" s="405"/>
      <c r="GPQ246" s="405"/>
      <c r="GPR246" s="277"/>
      <c r="GPS246" s="277"/>
      <c r="GPT246" s="277"/>
      <c r="GPU246" s="277"/>
      <c r="GPV246" s="277"/>
      <c r="GPW246" s="277"/>
      <c r="GPX246" s="277"/>
      <c r="GPY246" s="277"/>
      <c r="GPZ246" s="402"/>
      <c r="GQA246" s="404"/>
      <c r="GQB246" s="49"/>
      <c r="GQC246" s="49"/>
      <c r="GQD246" s="49"/>
      <c r="GQE246" s="99"/>
      <c r="GQF246" s="98"/>
      <c r="GQG246" s="49"/>
      <c r="GQH246" s="405"/>
      <c r="GQI246" s="405"/>
      <c r="GQJ246" s="277"/>
      <c r="GQK246" s="277"/>
      <c r="GQL246" s="277"/>
      <c r="GQM246" s="277"/>
      <c r="GQN246" s="277"/>
      <c r="GQO246" s="277"/>
      <c r="GQP246" s="277"/>
      <c r="GQQ246" s="277"/>
      <c r="GQR246" s="402"/>
      <c r="GQS246" s="404"/>
      <c r="GQT246" s="49"/>
      <c r="GQU246" s="49"/>
      <c r="GQV246" s="49"/>
      <c r="GQW246" s="99"/>
      <c r="GQX246" s="98"/>
      <c r="GQY246" s="49"/>
      <c r="GQZ246" s="405"/>
      <c r="GRA246" s="405"/>
      <c r="GRB246" s="277"/>
      <c r="GRC246" s="277"/>
      <c r="GRD246" s="277"/>
      <c r="GRE246" s="277"/>
      <c r="GRF246" s="277"/>
      <c r="GRG246" s="277"/>
      <c r="GRH246" s="277"/>
      <c r="GRI246" s="277"/>
      <c r="GRJ246" s="402"/>
      <c r="GRK246" s="404"/>
      <c r="GRL246" s="49"/>
      <c r="GRM246" s="49"/>
      <c r="GRN246" s="49"/>
      <c r="GRO246" s="99"/>
      <c r="GRP246" s="98"/>
      <c r="GRQ246" s="49"/>
      <c r="GRR246" s="405"/>
      <c r="GRS246" s="405"/>
      <c r="GRT246" s="277"/>
      <c r="GRU246" s="277"/>
      <c r="GRV246" s="277"/>
      <c r="GRW246" s="277"/>
      <c r="GRX246" s="277"/>
      <c r="GRY246" s="277"/>
      <c r="GRZ246" s="277"/>
      <c r="GSA246" s="277"/>
      <c r="GSB246" s="402"/>
      <c r="GSC246" s="404"/>
      <c r="GSD246" s="49"/>
      <c r="GSE246" s="49"/>
      <c r="GSF246" s="49"/>
      <c r="GSG246" s="99"/>
      <c r="GSH246" s="98"/>
      <c r="GSI246" s="49"/>
      <c r="GSJ246" s="405"/>
      <c r="GSK246" s="405"/>
      <c r="GSL246" s="277"/>
      <c r="GSM246" s="277"/>
      <c r="GSN246" s="277"/>
      <c r="GSO246" s="277"/>
      <c r="GSP246" s="277"/>
      <c r="GSQ246" s="277"/>
      <c r="GSR246" s="277"/>
      <c r="GSS246" s="277"/>
      <c r="GST246" s="402"/>
      <c r="GSU246" s="404"/>
      <c r="GSV246" s="49"/>
      <c r="GSW246" s="49"/>
      <c r="GSX246" s="49"/>
      <c r="GSY246" s="99"/>
      <c r="GSZ246" s="98"/>
      <c r="GTA246" s="49"/>
      <c r="GTB246" s="405"/>
      <c r="GTC246" s="405"/>
      <c r="GTD246" s="277"/>
      <c r="GTE246" s="277"/>
      <c r="GTF246" s="277"/>
      <c r="GTG246" s="277"/>
      <c r="GTH246" s="277"/>
      <c r="GTI246" s="277"/>
      <c r="GTJ246" s="277"/>
      <c r="GTK246" s="277"/>
      <c r="GTL246" s="402"/>
      <c r="GTM246" s="404"/>
      <c r="GTN246" s="49"/>
      <c r="GTO246" s="49"/>
      <c r="GTP246" s="49"/>
      <c r="GTQ246" s="99"/>
      <c r="GTR246" s="98"/>
      <c r="GTS246" s="49"/>
      <c r="GTT246" s="405"/>
      <c r="GTU246" s="405"/>
      <c r="GTV246" s="277"/>
      <c r="GTW246" s="277"/>
      <c r="GTX246" s="277"/>
      <c r="GTY246" s="277"/>
      <c r="GTZ246" s="277"/>
      <c r="GUA246" s="277"/>
      <c r="GUB246" s="277"/>
      <c r="GUC246" s="277"/>
      <c r="GUD246" s="402"/>
      <c r="GUE246" s="404"/>
      <c r="GUF246" s="49"/>
      <c r="GUG246" s="49"/>
      <c r="GUH246" s="49"/>
      <c r="GUI246" s="99"/>
      <c r="GUJ246" s="98"/>
      <c r="GUK246" s="49"/>
      <c r="GUL246" s="405"/>
      <c r="GUM246" s="405"/>
      <c r="GUN246" s="277"/>
      <c r="GUO246" s="277"/>
      <c r="GUP246" s="277"/>
      <c r="GUQ246" s="277"/>
      <c r="GUR246" s="277"/>
      <c r="GUS246" s="277"/>
      <c r="GUT246" s="277"/>
      <c r="GUU246" s="277"/>
      <c r="GUV246" s="402"/>
      <c r="GUW246" s="404"/>
      <c r="GUX246" s="49"/>
      <c r="GUY246" s="49"/>
      <c r="GUZ246" s="49"/>
      <c r="GVA246" s="99"/>
      <c r="GVB246" s="98"/>
      <c r="GVC246" s="49"/>
      <c r="GVD246" s="405"/>
      <c r="GVE246" s="405"/>
      <c r="GVF246" s="277"/>
      <c r="GVG246" s="277"/>
      <c r="GVH246" s="277"/>
      <c r="GVI246" s="277"/>
      <c r="GVJ246" s="277"/>
      <c r="GVK246" s="277"/>
      <c r="GVL246" s="277"/>
      <c r="GVM246" s="277"/>
      <c r="GVN246" s="402"/>
      <c r="GVO246" s="404"/>
      <c r="GVP246" s="49"/>
      <c r="GVQ246" s="49"/>
      <c r="GVR246" s="49"/>
      <c r="GVS246" s="99"/>
      <c r="GVT246" s="98"/>
      <c r="GVU246" s="49"/>
      <c r="GVV246" s="405"/>
      <c r="GVW246" s="405"/>
      <c r="GVX246" s="277"/>
      <c r="GVY246" s="277"/>
      <c r="GVZ246" s="277"/>
      <c r="GWA246" s="277"/>
      <c r="GWB246" s="277"/>
      <c r="GWC246" s="277"/>
      <c r="GWD246" s="277"/>
      <c r="GWE246" s="277"/>
      <c r="GWF246" s="402"/>
      <c r="GWG246" s="404"/>
      <c r="GWH246" s="49"/>
      <c r="GWI246" s="49"/>
      <c r="GWJ246" s="49"/>
      <c r="GWK246" s="99"/>
      <c r="GWL246" s="98"/>
      <c r="GWM246" s="49"/>
      <c r="GWN246" s="405"/>
      <c r="GWO246" s="405"/>
      <c r="GWP246" s="277"/>
      <c r="GWQ246" s="277"/>
      <c r="GWR246" s="277"/>
      <c r="GWS246" s="277"/>
      <c r="GWT246" s="277"/>
      <c r="GWU246" s="277"/>
      <c r="GWV246" s="277"/>
      <c r="GWW246" s="277"/>
      <c r="GWX246" s="402"/>
      <c r="GWY246" s="404"/>
      <c r="GWZ246" s="49"/>
      <c r="GXA246" s="49"/>
      <c r="GXB246" s="49"/>
      <c r="GXC246" s="99"/>
      <c r="GXD246" s="98"/>
      <c r="GXE246" s="49"/>
      <c r="GXF246" s="405"/>
      <c r="GXG246" s="405"/>
      <c r="GXH246" s="277"/>
      <c r="GXI246" s="277"/>
      <c r="GXJ246" s="277"/>
      <c r="GXK246" s="277"/>
      <c r="GXL246" s="277"/>
      <c r="GXM246" s="277"/>
      <c r="GXN246" s="277"/>
      <c r="GXO246" s="277"/>
      <c r="GXP246" s="402"/>
      <c r="GXQ246" s="404"/>
      <c r="GXR246" s="49"/>
      <c r="GXS246" s="49"/>
      <c r="GXT246" s="49"/>
      <c r="GXU246" s="99"/>
      <c r="GXV246" s="98"/>
      <c r="GXW246" s="49"/>
      <c r="GXX246" s="405"/>
      <c r="GXY246" s="405"/>
      <c r="GXZ246" s="277"/>
      <c r="GYA246" s="277"/>
      <c r="GYB246" s="277"/>
      <c r="GYC246" s="277"/>
      <c r="GYD246" s="277"/>
      <c r="GYE246" s="277"/>
      <c r="GYF246" s="277"/>
      <c r="GYG246" s="277"/>
      <c r="GYH246" s="402"/>
      <c r="GYI246" s="404"/>
      <c r="GYJ246" s="49"/>
      <c r="GYK246" s="49"/>
      <c r="GYL246" s="49"/>
      <c r="GYM246" s="99"/>
      <c r="GYN246" s="98"/>
      <c r="GYO246" s="49"/>
      <c r="GYP246" s="405"/>
      <c r="GYQ246" s="405"/>
      <c r="GYR246" s="277"/>
      <c r="GYS246" s="277"/>
      <c r="GYT246" s="277"/>
      <c r="GYU246" s="277"/>
      <c r="GYV246" s="277"/>
      <c r="GYW246" s="277"/>
      <c r="GYX246" s="277"/>
      <c r="GYY246" s="277"/>
      <c r="GYZ246" s="402"/>
      <c r="GZA246" s="404"/>
      <c r="GZB246" s="49"/>
      <c r="GZC246" s="49"/>
      <c r="GZD246" s="49"/>
      <c r="GZE246" s="99"/>
      <c r="GZF246" s="98"/>
      <c r="GZG246" s="49"/>
      <c r="GZH246" s="405"/>
      <c r="GZI246" s="405"/>
      <c r="GZJ246" s="277"/>
      <c r="GZK246" s="277"/>
      <c r="GZL246" s="277"/>
      <c r="GZM246" s="277"/>
      <c r="GZN246" s="277"/>
      <c r="GZO246" s="277"/>
      <c r="GZP246" s="277"/>
      <c r="GZQ246" s="277"/>
      <c r="GZR246" s="402"/>
      <c r="GZS246" s="404"/>
      <c r="GZT246" s="49"/>
      <c r="GZU246" s="49"/>
      <c r="GZV246" s="49"/>
      <c r="GZW246" s="99"/>
      <c r="GZX246" s="98"/>
      <c r="GZY246" s="49"/>
      <c r="GZZ246" s="405"/>
      <c r="HAA246" s="405"/>
      <c r="HAB246" s="277"/>
      <c r="HAC246" s="277"/>
      <c r="HAD246" s="277"/>
      <c r="HAE246" s="277"/>
      <c r="HAF246" s="277"/>
      <c r="HAG246" s="277"/>
      <c r="HAH246" s="277"/>
      <c r="HAI246" s="277"/>
      <c r="HAJ246" s="402"/>
      <c r="HAK246" s="404"/>
      <c r="HAL246" s="49"/>
      <c r="HAM246" s="49"/>
      <c r="HAN246" s="49"/>
      <c r="HAO246" s="99"/>
      <c r="HAP246" s="98"/>
      <c r="HAQ246" s="49"/>
      <c r="HAR246" s="405"/>
      <c r="HAS246" s="405"/>
      <c r="HAT246" s="277"/>
      <c r="HAU246" s="277"/>
      <c r="HAV246" s="277"/>
      <c r="HAW246" s="277"/>
      <c r="HAX246" s="277"/>
      <c r="HAY246" s="277"/>
      <c r="HAZ246" s="277"/>
      <c r="HBA246" s="277"/>
      <c r="HBB246" s="402"/>
      <c r="HBC246" s="404"/>
      <c r="HBD246" s="49"/>
      <c r="HBE246" s="49"/>
      <c r="HBF246" s="49"/>
      <c r="HBG246" s="99"/>
      <c r="HBH246" s="98"/>
      <c r="HBI246" s="49"/>
      <c r="HBJ246" s="405"/>
      <c r="HBK246" s="405"/>
      <c r="HBL246" s="277"/>
      <c r="HBM246" s="277"/>
      <c r="HBN246" s="277"/>
      <c r="HBO246" s="277"/>
      <c r="HBP246" s="277"/>
      <c r="HBQ246" s="277"/>
      <c r="HBR246" s="277"/>
      <c r="HBS246" s="277"/>
      <c r="HBT246" s="402"/>
      <c r="HBU246" s="404"/>
      <c r="HBV246" s="49"/>
      <c r="HBW246" s="49"/>
      <c r="HBX246" s="49"/>
      <c r="HBY246" s="99"/>
      <c r="HBZ246" s="98"/>
      <c r="HCA246" s="49"/>
      <c r="HCB246" s="405"/>
      <c r="HCC246" s="405"/>
      <c r="HCD246" s="277"/>
      <c r="HCE246" s="277"/>
      <c r="HCF246" s="277"/>
      <c r="HCG246" s="277"/>
      <c r="HCH246" s="277"/>
      <c r="HCI246" s="277"/>
      <c r="HCJ246" s="277"/>
      <c r="HCK246" s="277"/>
      <c r="HCL246" s="402"/>
      <c r="HCM246" s="404"/>
      <c r="HCN246" s="49"/>
      <c r="HCO246" s="49"/>
      <c r="HCP246" s="49"/>
      <c r="HCQ246" s="99"/>
      <c r="HCR246" s="98"/>
      <c r="HCS246" s="49"/>
      <c r="HCT246" s="405"/>
      <c r="HCU246" s="405"/>
      <c r="HCV246" s="277"/>
      <c r="HCW246" s="277"/>
      <c r="HCX246" s="277"/>
      <c r="HCY246" s="277"/>
      <c r="HCZ246" s="277"/>
      <c r="HDA246" s="277"/>
      <c r="HDB246" s="277"/>
      <c r="HDC246" s="277"/>
      <c r="HDD246" s="402"/>
      <c r="HDE246" s="404"/>
      <c r="HDF246" s="49"/>
      <c r="HDG246" s="49"/>
      <c r="HDH246" s="49"/>
      <c r="HDI246" s="99"/>
      <c r="HDJ246" s="98"/>
      <c r="HDK246" s="49"/>
      <c r="HDL246" s="405"/>
      <c r="HDM246" s="405"/>
      <c r="HDN246" s="277"/>
      <c r="HDO246" s="277"/>
      <c r="HDP246" s="277"/>
      <c r="HDQ246" s="277"/>
      <c r="HDR246" s="277"/>
      <c r="HDS246" s="277"/>
      <c r="HDT246" s="277"/>
      <c r="HDU246" s="277"/>
      <c r="HDV246" s="402"/>
      <c r="HDW246" s="404"/>
      <c r="HDX246" s="49"/>
      <c r="HDY246" s="49"/>
      <c r="HDZ246" s="49"/>
      <c r="HEA246" s="99"/>
      <c r="HEB246" s="98"/>
      <c r="HEC246" s="49"/>
      <c r="HED246" s="405"/>
      <c r="HEE246" s="405"/>
      <c r="HEF246" s="277"/>
      <c r="HEG246" s="277"/>
      <c r="HEH246" s="277"/>
      <c r="HEI246" s="277"/>
      <c r="HEJ246" s="277"/>
      <c r="HEK246" s="277"/>
      <c r="HEL246" s="277"/>
      <c r="HEM246" s="277"/>
      <c r="HEN246" s="402"/>
      <c r="HEO246" s="404"/>
      <c r="HEP246" s="49"/>
      <c r="HEQ246" s="49"/>
      <c r="HER246" s="49"/>
      <c r="HES246" s="99"/>
      <c r="HET246" s="98"/>
      <c r="HEU246" s="49"/>
      <c r="HEV246" s="405"/>
      <c r="HEW246" s="405"/>
      <c r="HEX246" s="277"/>
      <c r="HEY246" s="277"/>
      <c r="HEZ246" s="277"/>
      <c r="HFA246" s="277"/>
      <c r="HFB246" s="277"/>
      <c r="HFC246" s="277"/>
      <c r="HFD246" s="277"/>
      <c r="HFE246" s="277"/>
      <c r="HFF246" s="402"/>
      <c r="HFG246" s="404"/>
      <c r="HFH246" s="49"/>
      <c r="HFI246" s="49"/>
      <c r="HFJ246" s="49"/>
      <c r="HFK246" s="99"/>
      <c r="HFL246" s="98"/>
      <c r="HFM246" s="49"/>
      <c r="HFN246" s="405"/>
      <c r="HFO246" s="405"/>
      <c r="HFP246" s="277"/>
      <c r="HFQ246" s="277"/>
      <c r="HFR246" s="277"/>
      <c r="HFS246" s="277"/>
      <c r="HFT246" s="277"/>
      <c r="HFU246" s="277"/>
      <c r="HFV246" s="277"/>
      <c r="HFW246" s="277"/>
      <c r="HFX246" s="402"/>
      <c r="HFY246" s="404"/>
      <c r="HFZ246" s="49"/>
      <c r="HGA246" s="49"/>
      <c r="HGB246" s="49"/>
      <c r="HGC246" s="99"/>
      <c r="HGD246" s="98"/>
      <c r="HGE246" s="49"/>
      <c r="HGF246" s="405"/>
      <c r="HGG246" s="405"/>
      <c r="HGH246" s="277"/>
      <c r="HGI246" s="277"/>
      <c r="HGJ246" s="277"/>
      <c r="HGK246" s="277"/>
      <c r="HGL246" s="277"/>
      <c r="HGM246" s="277"/>
      <c r="HGN246" s="277"/>
      <c r="HGO246" s="277"/>
      <c r="HGP246" s="402"/>
      <c r="HGQ246" s="404"/>
      <c r="HGR246" s="49"/>
      <c r="HGS246" s="49"/>
      <c r="HGT246" s="49"/>
      <c r="HGU246" s="99"/>
      <c r="HGV246" s="98"/>
      <c r="HGW246" s="49"/>
      <c r="HGX246" s="405"/>
      <c r="HGY246" s="405"/>
      <c r="HGZ246" s="277"/>
      <c r="HHA246" s="277"/>
      <c r="HHB246" s="277"/>
      <c r="HHC246" s="277"/>
      <c r="HHD246" s="277"/>
      <c r="HHE246" s="277"/>
      <c r="HHF246" s="277"/>
      <c r="HHG246" s="277"/>
      <c r="HHH246" s="402"/>
      <c r="HHI246" s="404"/>
      <c r="HHJ246" s="49"/>
      <c r="HHK246" s="49"/>
      <c r="HHL246" s="49"/>
      <c r="HHM246" s="99"/>
      <c r="HHN246" s="98"/>
      <c r="HHO246" s="49"/>
      <c r="HHP246" s="405"/>
      <c r="HHQ246" s="405"/>
      <c r="HHR246" s="277"/>
      <c r="HHS246" s="277"/>
      <c r="HHT246" s="277"/>
      <c r="HHU246" s="277"/>
      <c r="HHV246" s="277"/>
      <c r="HHW246" s="277"/>
      <c r="HHX246" s="277"/>
      <c r="HHY246" s="277"/>
      <c r="HHZ246" s="402"/>
      <c r="HIA246" s="404"/>
      <c r="HIB246" s="49"/>
      <c r="HIC246" s="49"/>
      <c r="HID246" s="49"/>
      <c r="HIE246" s="99"/>
      <c r="HIF246" s="98"/>
      <c r="HIG246" s="49"/>
      <c r="HIH246" s="405"/>
      <c r="HII246" s="405"/>
      <c r="HIJ246" s="277"/>
      <c r="HIK246" s="277"/>
      <c r="HIL246" s="277"/>
      <c r="HIM246" s="277"/>
      <c r="HIN246" s="277"/>
      <c r="HIO246" s="277"/>
      <c r="HIP246" s="277"/>
      <c r="HIQ246" s="277"/>
      <c r="HIR246" s="402"/>
      <c r="HIS246" s="404"/>
      <c r="HIT246" s="49"/>
      <c r="HIU246" s="49"/>
      <c r="HIV246" s="49"/>
      <c r="HIW246" s="99"/>
      <c r="HIX246" s="98"/>
      <c r="HIY246" s="49"/>
      <c r="HIZ246" s="405"/>
      <c r="HJA246" s="405"/>
      <c r="HJB246" s="277"/>
      <c r="HJC246" s="277"/>
      <c r="HJD246" s="277"/>
      <c r="HJE246" s="277"/>
      <c r="HJF246" s="277"/>
      <c r="HJG246" s="277"/>
      <c r="HJH246" s="277"/>
      <c r="HJI246" s="277"/>
      <c r="HJJ246" s="402"/>
      <c r="HJK246" s="404"/>
      <c r="HJL246" s="49"/>
      <c r="HJM246" s="49"/>
      <c r="HJN246" s="49"/>
      <c r="HJO246" s="99"/>
      <c r="HJP246" s="98"/>
      <c r="HJQ246" s="49"/>
      <c r="HJR246" s="405"/>
      <c r="HJS246" s="405"/>
      <c r="HJT246" s="277"/>
      <c r="HJU246" s="277"/>
      <c r="HJV246" s="277"/>
      <c r="HJW246" s="277"/>
      <c r="HJX246" s="277"/>
      <c r="HJY246" s="277"/>
      <c r="HJZ246" s="277"/>
      <c r="HKA246" s="277"/>
      <c r="HKB246" s="402"/>
      <c r="HKC246" s="404"/>
      <c r="HKD246" s="49"/>
      <c r="HKE246" s="49"/>
      <c r="HKF246" s="49"/>
      <c r="HKG246" s="99"/>
      <c r="HKH246" s="98"/>
      <c r="HKI246" s="49"/>
      <c r="HKJ246" s="405"/>
      <c r="HKK246" s="405"/>
      <c r="HKL246" s="277"/>
      <c r="HKM246" s="277"/>
      <c r="HKN246" s="277"/>
      <c r="HKO246" s="277"/>
      <c r="HKP246" s="277"/>
      <c r="HKQ246" s="277"/>
      <c r="HKR246" s="277"/>
      <c r="HKS246" s="277"/>
      <c r="HKT246" s="402"/>
      <c r="HKU246" s="404"/>
      <c r="HKV246" s="49"/>
      <c r="HKW246" s="49"/>
      <c r="HKX246" s="49"/>
      <c r="HKY246" s="99"/>
      <c r="HKZ246" s="98"/>
      <c r="HLA246" s="49"/>
      <c r="HLB246" s="405"/>
      <c r="HLC246" s="405"/>
      <c r="HLD246" s="277"/>
      <c r="HLE246" s="277"/>
      <c r="HLF246" s="277"/>
      <c r="HLG246" s="277"/>
      <c r="HLH246" s="277"/>
      <c r="HLI246" s="277"/>
      <c r="HLJ246" s="277"/>
      <c r="HLK246" s="277"/>
      <c r="HLL246" s="402"/>
      <c r="HLM246" s="404"/>
      <c r="HLN246" s="49"/>
      <c r="HLO246" s="49"/>
      <c r="HLP246" s="49"/>
      <c r="HLQ246" s="99"/>
      <c r="HLR246" s="98"/>
      <c r="HLS246" s="49"/>
      <c r="HLT246" s="405"/>
      <c r="HLU246" s="405"/>
      <c r="HLV246" s="277"/>
      <c r="HLW246" s="277"/>
      <c r="HLX246" s="277"/>
      <c r="HLY246" s="277"/>
      <c r="HLZ246" s="277"/>
      <c r="HMA246" s="277"/>
      <c r="HMB246" s="277"/>
      <c r="HMC246" s="277"/>
      <c r="HMD246" s="402"/>
      <c r="HME246" s="404"/>
      <c r="HMF246" s="49"/>
      <c r="HMG246" s="49"/>
      <c r="HMH246" s="49"/>
      <c r="HMI246" s="99"/>
      <c r="HMJ246" s="98"/>
      <c r="HMK246" s="49"/>
      <c r="HML246" s="405"/>
      <c r="HMM246" s="405"/>
      <c r="HMN246" s="277"/>
      <c r="HMO246" s="277"/>
      <c r="HMP246" s="277"/>
      <c r="HMQ246" s="277"/>
      <c r="HMR246" s="277"/>
      <c r="HMS246" s="277"/>
      <c r="HMT246" s="277"/>
      <c r="HMU246" s="277"/>
      <c r="HMV246" s="402"/>
      <c r="HMW246" s="404"/>
      <c r="HMX246" s="49"/>
      <c r="HMY246" s="49"/>
      <c r="HMZ246" s="49"/>
      <c r="HNA246" s="99"/>
      <c r="HNB246" s="98"/>
      <c r="HNC246" s="49"/>
      <c r="HND246" s="405"/>
      <c r="HNE246" s="405"/>
      <c r="HNF246" s="277"/>
      <c r="HNG246" s="277"/>
      <c r="HNH246" s="277"/>
      <c r="HNI246" s="277"/>
      <c r="HNJ246" s="277"/>
      <c r="HNK246" s="277"/>
      <c r="HNL246" s="277"/>
      <c r="HNM246" s="277"/>
      <c r="HNN246" s="402"/>
      <c r="HNO246" s="404"/>
      <c r="HNP246" s="49"/>
      <c r="HNQ246" s="49"/>
      <c r="HNR246" s="49"/>
      <c r="HNS246" s="99"/>
      <c r="HNT246" s="98"/>
      <c r="HNU246" s="49"/>
      <c r="HNV246" s="405"/>
      <c r="HNW246" s="405"/>
      <c r="HNX246" s="277"/>
      <c r="HNY246" s="277"/>
      <c r="HNZ246" s="277"/>
      <c r="HOA246" s="277"/>
      <c r="HOB246" s="277"/>
      <c r="HOC246" s="277"/>
      <c r="HOD246" s="277"/>
      <c r="HOE246" s="277"/>
      <c r="HOF246" s="402"/>
      <c r="HOG246" s="404"/>
      <c r="HOH246" s="49"/>
      <c r="HOI246" s="49"/>
      <c r="HOJ246" s="49"/>
      <c r="HOK246" s="99"/>
      <c r="HOL246" s="98"/>
      <c r="HOM246" s="49"/>
      <c r="HON246" s="405"/>
      <c r="HOO246" s="405"/>
      <c r="HOP246" s="277"/>
      <c r="HOQ246" s="277"/>
      <c r="HOR246" s="277"/>
      <c r="HOS246" s="277"/>
      <c r="HOT246" s="277"/>
      <c r="HOU246" s="277"/>
      <c r="HOV246" s="277"/>
      <c r="HOW246" s="277"/>
      <c r="HOX246" s="402"/>
      <c r="HOY246" s="404"/>
      <c r="HOZ246" s="49"/>
      <c r="HPA246" s="49"/>
      <c r="HPB246" s="49"/>
      <c r="HPC246" s="99"/>
      <c r="HPD246" s="98"/>
      <c r="HPE246" s="49"/>
      <c r="HPF246" s="405"/>
      <c r="HPG246" s="405"/>
      <c r="HPH246" s="277"/>
      <c r="HPI246" s="277"/>
      <c r="HPJ246" s="277"/>
      <c r="HPK246" s="277"/>
      <c r="HPL246" s="277"/>
      <c r="HPM246" s="277"/>
      <c r="HPN246" s="277"/>
      <c r="HPO246" s="277"/>
      <c r="HPP246" s="402"/>
      <c r="HPQ246" s="404"/>
      <c r="HPR246" s="49"/>
      <c r="HPS246" s="49"/>
      <c r="HPT246" s="49"/>
      <c r="HPU246" s="99"/>
      <c r="HPV246" s="98"/>
      <c r="HPW246" s="49"/>
      <c r="HPX246" s="405"/>
      <c r="HPY246" s="405"/>
      <c r="HPZ246" s="277"/>
      <c r="HQA246" s="277"/>
      <c r="HQB246" s="277"/>
      <c r="HQC246" s="277"/>
      <c r="HQD246" s="277"/>
      <c r="HQE246" s="277"/>
      <c r="HQF246" s="277"/>
      <c r="HQG246" s="277"/>
      <c r="HQH246" s="402"/>
      <c r="HQI246" s="404"/>
      <c r="HQJ246" s="49"/>
      <c r="HQK246" s="49"/>
      <c r="HQL246" s="49"/>
      <c r="HQM246" s="99"/>
      <c r="HQN246" s="98"/>
      <c r="HQO246" s="49"/>
      <c r="HQP246" s="405"/>
      <c r="HQQ246" s="405"/>
      <c r="HQR246" s="277"/>
      <c r="HQS246" s="277"/>
      <c r="HQT246" s="277"/>
      <c r="HQU246" s="277"/>
      <c r="HQV246" s="277"/>
      <c r="HQW246" s="277"/>
      <c r="HQX246" s="277"/>
      <c r="HQY246" s="277"/>
      <c r="HQZ246" s="402"/>
      <c r="HRA246" s="404"/>
      <c r="HRB246" s="49"/>
      <c r="HRC246" s="49"/>
      <c r="HRD246" s="49"/>
      <c r="HRE246" s="99"/>
      <c r="HRF246" s="98"/>
      <c r="HRG246" s="49"/>
      <c r="HRH246" s="405"/>
      <c r="HRI246" s="405"/>
      <c r="HRJ246" s="277"/>
      <c r="HRK246" s="277"/>
      <c r="HRL246" s="277"/>
      <c r="HRM246" s="277"/>
      <c r="HRN246" s="277"/>
      <c r="HRO246" s="277"/>
      <c r="HRP246" s="277"/>
      <c r="HRQ246" s="277"/>
      <c r="HRR246" s="402"/>
      <c r="HRS246" s="404"/>
      <c r="HRT246" s="49"/>
      <c r="HRU246" s="49"/>
      <c r="HRV246" s="49"/>
      <c r="HRW246" s="99"/>
      <c r="HRX246" s="98"/>
      <c r="HRY246" s="49"/>
      <c r="HRZ246" s="405"/>
      <c r="HSA246" s="405"/>
      <c r="HSB246" s="277"/>
      <c r="HSC246" s="277"/>
      <c r="HSD246" s="277"/>
      <c r="HSE246" s="277"/>
      <c r="HSF246" s="277"/>
      <c r="HSG246" s="277"/>
      <c r="HSH246" s="277"/>
      <c r="HSI246" s="277"/>
      <c r="HSJ246" s="402"/>
      <c r="HSK246" s="404"/>
      <c r="HSL246" s="49"/>
      <c r="HSM246" s="49"/>
      <c r="HSN246" s="49"/>
      <c r="HSO246" s="99"/>
      <c r="HSP246" s="98"/>
      <c r="HSQ246" s="49"/>
      <c r="HSR246" s="405"/>
      <c r="HSS246" s="405"/>
      <c r="HST246" s="277"/>
      <c r="HSU246" s="277"/>
      <c r="HSV246" s="277"/>
      <c r="HSW246" s="277"/>
      <c r="HSX246" s="277"/>
      <c r="HSY246" s="277"/>
      <c r="HSZ246" s="277"/>
      <c r="HTA246" s="277"/>
      <c r="HTB246" s="402"/>
      <c r="HTC246" s="404"/>
      <c r="HTD246" s="49"/>
      <c r="HTE246" s="49"/>
      <c r="HTF246" s="49"/>
      <c r="HTG246" s="99"/>
      <c r="HTH246" s="98"/>
      <c r="HTI246" s="49"/>
      <c r="HTJ246" s="405"/>
      <c r="HTK246" s="405"/>
      <c r="HTL246" s="277"/>
      <c r="HTM246" s="277"/>
      <c r="HTN246" s="277"/>
      <c r="HTO246" s="277"/>
      <c r="HTP246" s="277"/>
      <c r="HTQ246" s="277"/>
      <c r="HTR246" s="277"/>
      <c r="HTS246" s="277"/>
      <c r="HTT246" s="402"/>
      <c r="HTU246" s="404"/>
      <c r="HTV246" s="49"/>
      <c r="HTW246" s="49"/>
      <c r="HTX246" s="49"/>
      <c r="HTY246" s="99"/>
      <c r="HTZ246" s="98"/>
      <c r="HUA246" s="49"/>
      <c r="HUB246" s="405"/>
      <c r="HUC246" s="405"/>
      <c r="HUD246" s="277"/>
      <c r="HUE246" s="277"/>
      <c r="HUF246" s="277"/>
      <c r="HUG246" s="277"/>
      <c r="HUH246" s="277"/>
      <c r="HUI246" s="277"/>
      <c r="HUJ246" s="277"/>
      <c r="HUK246" s="277"/>
      <c r="HUL246" s="402"/>
      <c r="HUM246" s="404"/>
      <c r="HUN246" s="49"/>
      <c r="HUO246" s="49"/>
      <c r="HUP246" s="49"/>
      <c r="HUQ246" s="99"/>
      <c r="HUR246" s="98"/>
      <c r="HUS246" s="49"/>
      <c r="HUT246" s="405"/>
      <c r="HUU246" s="405"/>
      <c r="HUV246" s="277"/>
      <c r="HUW246" s="277"/>
      <c r="HUX246" s="277"/>
      <c r="HUY246" s="277"/>
      <c r="HUZ246" s="277"/>
      <c r="HVA246" s="277"/>
      <c r="HVB246" s="277"/>
      <c r="HVC246" s="277"/>
      <c r="HVD246" s="402"/>
      <c r="HVE246" s="404"/>
      <c r="HVF246" s="49"/>
      <c r="HVG246" s="49"/>
      <c r="HVH246" s="49"/>
      <c r="HVI246" s="99"/>
      <c r="HVJ246" s="98"/>
      <c r="HVK246" s="49"/>
      <c r="HVL246" s="405"/>
      <c r="HVM246" s="405"/>
      <c r="HVN246" s="277"/>
      <c r="HVO246" s="277"/>
      <c r="HVP246" s="277"/>
      <c r="HVQ246" s="277"/>
      <c r="HVR246" s="277"/>
      <c r="HVS246" s="277"/>
      <c r="HVT246" s="277"/>
      <c r="HVU246" s="277"/>
      <c r="HVV246" s="402"/>
      <c r="HVW246" s="404"/>
      <c r="HVX246" s="49"/>
      <c r="HVY246" s="49"/>
      <c r="HVZ246" s="49"/>
      <c r="HWA246" s="99"/>
      <c r="HWB246" s="98"/>
      <c r="HWC246" s="49"/>
      <c r="HWD246" s="405"/>
      <c r="HWE246" s="405"/>
      <c r="HWF246" s="277"/>
      <c r="HWG246" s="277"/>
      <c r="HWH246" s="277"/>
      <c r="HWI246" s="277"/>
      <c r="HWJ246" s="277"/>
      <c r="HWK246" s="277"/>
      <c r="HWL246" s="277"/>
      <c r="HWM246" s="277"/>
      <c r="HWN246" s="402"/>
      <c r="HWO246" s="404"/>
      <c r="HWP246" s="49"/>
      <c r="HWQ246" s="49"/>
      <c r="HWR246" s="49"/>
      <c r="HWS246" s="99"/>
      <c r="HWT246" s="98"/>
      <c r="HWU246" s="49"/>
      <c r="HWV246" s="405"/>
      <c r="HWW246" s="405"/>
      <c r="HWX246" s="277"/>
      <c r="HWY246" s="277"/>
      <c r="HWZ246" s="277"/>
      <c r="HXA246" s="277"/>
      <c r="HXB246" s="277"/>
      <c r="HXC246" s="277"/>
      <c r="HXD246" s="277"/>
      <c r="HXE246" s="277"/>
      <c r="HXF246" s="402"/>
      <c r="HXG246" s="404"/>
      <c r="HXH246" s="49"/>
      <c r="HXI246" s="49"/>
      <c r="HXJ246" s="49"/>
      <c r="HXK246" s="99"/>
      <c r="HXL246" s="98"/>
      <c r="HXM246" s="49"/>
      <c r="HXN246" s="405"/>
      <c r="HXO246" s="405"/>
      <c r="HXP246" s="277"/>
      <c r="HXQ246" s="277"/>
      <c r="HXR246" s="277"/>
      <c r="HXS246" s="277"/>
      <c r="HXT246" s="277"/>
      <c r="HXU246" s="277"/>
      <c r="HXV246" s="277"/>
      <c r="HXW246" s="277"/>
      <c r="HXX246" s="402"/>
      <c r="HXY246" s="404"/>
      <c r="HXZ246" s="49"/>
      <c r="HYA246" s="49"/>
      <c r="HYB246" s="49"/>
      <c r="HYC246" s="99"/>
      <c r="HYD246" s="98"/>
      <c r="HYE246" s="49"/>
      <c r="HYF246" s="405"/>
      <c r="HYG246" s="405"/>
      <c r="HYH246" s="277"/>
      <c r="HYI246" s="277"/>
      <c r="HYJ246" s="277"/>
      <c r="HYK246" s="277"/>
      <c r="HYL246" s="277"/>
      <c r="HYM246" s="277"/>
      <c r="HYN246" s="277"/>
      <c r="HYO246" s="277"/>
      <c r="HYP246" s="402"/>
      <c r="HYQ246" s="404"/>
      <c r="HYR246" s="49"/>
      <c r="HYS246" s="49"/>
      <c r="HYT246" s="49"/>
      <c r="HYU246" s="99"/>
      <c r="HYV246" s="98"/>
      <c r="HYW246" s="49"/>
      <c r="HYX246" s="405"/>
      <c r="HYY246" s="405"/>
      <c r="HYZ246" s="277"/>
      <c r="HZA246" s="277"/>
      <c r="HZB246" s="277"/>
      <c r="HZC246" s="277"/>
      <c r="HZD246" s="277"/>
      <c r="HZE246" s="277"/>
      <c r="HZF246" s="277"/>
      <c r="HZG246" s="277"/>
      <c r="HZH246" s="402"/>
      <c r="HZI246" s="404"/>
      <c r="HZJ246" s="49"/>
      <c r="HZK246" s="49"/>
      <c r="HZL246" s="49"/>
      <c r="HZM246" s="99"/>
      <c r="HZN246" s="98"/>
      <c r="HZO246" s="49"/>
      <c r="HZP246" s="405"/>
      <c r="HZQ246" s="405"/>
      <c r="HZR246" s="277"/>
      <c r="HZS246" s="277"/>
      <c r="HZT246" s="277"/>
      <c r="HZU246" s="277"/>
      <c r="HZV246" s="277"/>
      <c r="HZW246" s="277"/>
      <c r="HZX246" s="277"/>
      <c r="HZY246" s="277"/>
      <c r="HZZ246" s="402"/>
      <c r="IAA246" s="404"/>
      <c r="IAB246" s="49"/>
      <c r="IAC246" s="49"/>
      <c r="IAD246" s="49"/>
      <c r="IAE246" s="99"/>
      <c r="IAF246" s="98"/>
      <c r="IAG246" s="49"/>
      <c r="IAH246" s="405"/>
      <c r="IAI246" s="405"/>
      <c r="IAJ246" s="277"/>
      <c r="IAK246" s="277"/>
      <c r="IAL246" s="277"/>
      <c r="IAM246" s="277"/>
      <c r="IAN246" s="277"/>
      <c r="IAO246" s="277"/>
      <c r="IAP246" s="277"/>
      <c r="IAQ246" s="277"/>
      <c r="IAR246" s="402"/>
      <c r="IAS246" s="404"/>
      <c r="IAT246" s="49"/>
      <c r="IAU246" s="49"/>
      <c r="IAV246" s="49"/>
      <c r="IAW246" s="99"/>
      <c r="IAX246" s="98"/>
      <c r="IAY246" s="49"/>
      <c r="IAZ246" s="405"/>
      <c r="IBA246" s="405"/>
      <c r="IBB246" s="277"/>
      <c r="IBC246" s="277"/>
      <c r="IBD246" s="277"/>
      <c r="IBE246" s="277"/>
      <c r="IBF246" s="277"/>
      <c r="IBG246" s="277"/>
      <c r="IBH246" s="277"/>
      <c r="IBI246" s="277"/>
      <c r="IBJ246" s="402"/>
      <c r="IBK246" s="404"/>
      <c r="IBL246" s="49"/>
      <c r="IBM246" s="49"/>
      <c r="IBN246" s="49"/>
      <c r="IBO246" s="99"/>
      <c r="IBP246" s="98"/>
      <c r="IBQ246" s="49"/>
      <c r="IBR246" s="405"/>
      <c r="IBS246" s="405"/>
      <c r="IBT246" s="277"/>
      <c r="IBU246" s="277"/>
      <c r="IBV246" s="277"/>
      <c r="IBW246" s="277"/>
      <c r="IBX246" s="277"/>
      <c r="IBY246" s="277"/>
      <c r="IBZ246" s="277"/>
      <c r="ICA246" s="277"/>
      <c r="ICB246" s="402"/>
      <c r="ICC246" s="404"/>
      <c r="ICD246" s="49"/>
      <c r="ICE246" s="49"/>
      <c r="ICF246" s="49"/>
      <c r="ICG246" s="99"/>
      <c r="ICH246" s="98"/>
      <c r="ICI246" s="49"/>
      <c r="ICJ246" s="405"/>
      <c r="ICK246" s="405"/>
      <c r="ICL246" s="277"/>
      <c r="ICM246" s="277"/>
      <c r="ICN246" s="277"/>
      <c r="ICO246" s="277"/>
      <c r="ICP246" s="277"/>
      <c r="ICQ246" s="277"/>
      <c r="ICR246" s="277"/>
      <c r="ICS246" s="277"/>
      <c r="ICT246" s="402"/>
      <c r="ICU246" s="404"/>
      <c r="ICV246" s="49"/>
      <c r="ICW246" s="49"/>
      <c r="ICX246" s="49"/>
      <c r="ICY246" s="99"/>
      <c r="ICZ246" s="98"/>
      <c r="IDA246" s="49"/>
      <c r="IDB246" s="405"/>
      <c r="IDC246" s="405"/>
      <c r="IDD246" s="277"/>
      <c r="IDE246" s="277"/>
      <c r="IDF246" s="277"/>
      <c r="IDG246" s="277"/>
      <c r="IDH246" s="277"/>
      <c r="IDI246" s="277"/>
      <c r="IDJ246" s="277"/>
      <c r="IDK246" s="277"/>
      <c r="IDL246" s="402"/>
      <c r="IDM246" s="404"/>
      <c r="IDN246" s="49"/>
      <c r="IDO246" s="49"/>
      <c r="IDP246" s="49"/>
      <c r="IDQ246" s="99"/>
      <c r="IDR246" s="98"/>
      <c r="IDS246" s="49"/>
      <c r="IDT246" s="405"/>
      <c r="IDU246" s="405"/>
      <c r="IDV246" s="277"/>
      <c r="IDW246" s="277"/>
      <c r="IDX246" s="277"/>
      <c r="IDY246" s="277"/>
      <c r="IDZ246" s="277"/>
      <c r="IEA246" s="277"/>
      <c r="IEB246" s="277"/>
      <c r="IEC246" s="277"/>
      <c r="IED246" s="402"/>
      <c r="IEE246" s="404"/>
      <c r="IEF246" s="49"/>
      <c r="IEG246" s="49"/>
      <c r="IEH246" s="49"/>
      <c r="IEI246" s="99"/>
      <c r="IEJ246" s="98"/>
      <c r="IEK246" s="49"/>
      <c r="IEL246" s="405"/>
      <c r="IEM246" s="405"/>
      <c r="IEN246" s="277"/>
      <c r="IEO246" s="277"/>
      <c r="IEP246" s="277"/>
      <c r="IEQ246" s="277"/>
      <c r="IER246" s="277"/>
      <c r="IES246" s="277"/>
      <c r="IET246" s="277"/>
      <c r="IEU246" s="277"/>
      <c r="IEV246" s="402"/>
      <c r="IEW246" s="404"/>
      <c r="IEX246" s="49"/>
      <c r="IEY246" s="49"/>
      <c r="IEZ246" s="49"/>
      <c r="IFA246" s="99"/>
      <c r="IFB246" s="98"/>
      <c r="IFC246" s="49"/>
      <c r="IFD246" s="405"/>
      <c r="IFE246" s="405"/>
      <c r="IFF246" s="277"/>
      <c r="IFG246" s="277"/>
      <c r="IFH246" s="277"/>
      <c r="IFI246" s="277"/>
      <c r="IFJ246" s="277"/>
      <c r="IFK246" s="277"/>
      <c r="IFL246" s="277"/>
      <c r="IFM246" s="277"/>
      <c r="IFN246" s="402"/>
      <c r="IFO246" s="404"/>
      <c r="IFP246" s="49"/>
      <c r="IFQ246" s="49"/>
      <c r="IFR246" s="49"/>
      <c r="IFS246" s="99"/>
      <c r="IFT246" s="98"/>
      <c r="IFU246" s="49"/>
      <c r="IFV246" s="405"/>
      <c r="IFW246" s="405"/>
      <c r="IFX246" s="277"/>
      <c r="IFY246" s="277"/>
      <c r="IFZ246" s="277"/>
      <c r="IGA246" s="277"/>
      <c r="IGB246" s="277"/>
      <c r="IGC246" s="277"/>
      <c r="IGD246" s="277"/>
      <c r="IGE246" s="277"/>
      <c r="IGF246" s="402"/>
      <c r="IGG246" s="404"/>
      <c r="IGH246" s="49"/>
      <c r="IGI246" s="49"/>
      <c r="IGJ246" s="49"/>
      <c r="IGK246" s="99"/>
      <c r="IGL246" s="98"/>
      <c r="IGM246" s="49"/>
      <c r="IGN246" s="405"/>
      <c r="IGO246" s="405"/>
      <c r="IGP246" s="277"/>
      <c r="IGQ246" s="277"/>
      <c r="IGR246" s="277"/>
      <c r="IGS246" s="277"/>
      <c r="IGT246" s="277"/>
      <c r="IGU246" s="277"/>
      <c r="IGV246" s="277"/>
      <c r="IGW246" s="277"/>
      <c r="IGX246" s="402"/>
      <c r="IGY246" s="404"/>
      <c r="IGZ246" s="49"/>
      <c r="IHA246" s="49"/>
      <c r="IHB246" s="49"/>
      <c r="IHC246" s="99"/>
      <c r="IHD246" s="98"/>
      <c r="IHE246" s="49"/>
      <c r="IHF246" s="405"/>
      <c r="IHG246" s="405"/>
      <c r="IHH246" s="277"/>
      <c r="IHI246" s="277"/>
      <c r="IHJ246" s="277"/>
      <c r="IHK246" s="277"/>
      <c r="IHL246" s="277"/>
      <c r="IHM246" s="277"/>
      <c r="IHN246" s="277"/>
      <c r="IHO246" s="277"/>
      <c r="IHP246" s="402"/>
      <c r="IHQ246" s="404"/>
      <c r="IHR246" s="49"/>
      <c r="IHS246" s="49"/>
      <c r="IHT246" s="49"/>
      <c r="IHU246" s="99"/>
      <c r="IHV246" s="98"/>
      <c r="IHW246" s="49"/>
      <c r="IHX246" s="405"/>
      <c r="IHY246" s="405"/>
      <c r="IHZ246" s="277"/>
      <c r="IIA246" s="277"/>
      <c r="IIB246" s="277"/>
      <c r="IIC246" s="277"/>
      <c r="IID246" s="277"/>
      <c r="IIE246" s="277"/>
      <c r="IIF246" s="277"/>
      <c r="IIG246" s="277"/>
      <c r="IIH246" s="402"/>
      <c r="III246" s="404"/>
      <c r="IIJ246" s="49"/>
      <c r="IIK246" s="49"/>
      <c r="IIL246" s="49"/>
      <c r="IIM246" s="99"/>
      <c r="IIN246" s="98"/>
      <c r="IIO246" s="49"/>
      <c r="IIP246" s="405"/>
      <c r="IIQ246" s="405"/>
      <c r="IIR246" s="277"/>
      <c r="IIS246" s="277"/>
      <c r="IIT246" s="277"/>
      <c r="IIU246" s="277"/>
      <c r="IIV246" s="277"/>
      <c r="IIW246" s="277"/>
      <c r="IIX246" s="277"/>
      <c r="IIY246" s="277"/>
      <c r="IIZ246" s="402"/>
      <c r="IJA246" s="404"/>
      <c r="IJB246" s="49"/>
      <c r="IJC246" s="49"/>
      <c r="IJD246" s="49"/>
      <c r="IJE246" s="99"/>
      <c r="IJF246" s="98"/>
      <c r="IJG246" s="49"/>
      <c r="IJH246" s="405"/>
      <c r="IJI246" s="405"/>
      <c r="IJJ246" s="277"/>
      <c r="IJK246" s="277"/>
      <c r="IJL246" s="277"/>
      <c r="IJM246" s="277"/>
      <c r="IJN246" s="277"/>
      <c r="IJO246" s="277"/>
      <c r="IJP246" s="277"/>
      <c r="IJQ246" s="277"/>
      <c r="IJR246" s="402"/>
      <c r="IJS246" s="404"/>
      <c r="IJT246" s="49"/>
      <c r="IJU246" s="49"/>
      <c r="IJV246" s="49"/>
      <c r="IJW246" s="99"/>
      <c r="IJX246" s="98"/>
      <c r="IJY246" s="49"/>
      <c r="IJZ246" s="405"/>
      <c r="IKA246" s="405"/>
      <c r="IKB246" s="277"/>
      <c r="IKC246" s="277"/>
      <c r="IKD246" s="277"/>
      <c r="IKE246" s="277"/>
      <c r="IKF246" s="277"/>
      <c r="IKG246" s="277"/>
      <c r="IKH246" s="277"/>
      <c r="IKI246" s="277"/>
      <c r="IKJ246" s="402"/>
      <c r="IKK246" s="404"/>
      <c r="IKL246" s="49"/>
      <c r="IKM246" s="49"/>
      <c r="IKN246" s="49"/>
      <c r="IKO246" s="99"/>
      <c r="IKP246" s="98"/>
      <c r="IKQ246" s="49"/>
      <c r="IKR246" s="405"/>
      <c r="IKS246" s="405"/>
      <c r="IKT246" s="277"/>
      <c r="IKU246" s="277"/>
      <c r="IKV246" s="277"/>
      <c r="IKW246" s="277"/>
      <c r="IKX246" s="277"/>
      <c r="IKY246" s="277"/>
      <c r="IKZ246" s="277"/>
      <c r="ILA246" s="277"/>
      <c r="ILB246" s="402"/>
      <c r="ILC246" s="404"/>
      <c r="ILD246" s="49"/>
      <c r="ILE246" s="49"/>
      <c r="ILF246" s="49"/>
      <c r="ILG246" s="99"/>
      <c r="ILH246" s="98"/>
      <c r="ILI246" s="49"/>
      <c r="ILJ246" s="405"/>
      <c r="ILK246" s="405"/>
      <c r="ILL246" s="277"/>
      <c r="ILM246" s="277"/>
      <c r="ILN246" s="277"/>
      <c r="ILO246" s="277"/>
      <c r="ILP246" s="277"/>
      <c r="ILQ246" s="277"/>
      <c r="ILR246" s="277"/>
      <c r="ILS246" s="277"/>
      <c r="ILT246" s="402"/>
      <c r="ILU246" s="404"/>
      <c r="ILV246" s="49"/>
      <c r="ILW246" s="49"/>
      <c r="ILX246" s="49"/>
      <c r="ILY246" s="99"/>
      <c r="ILZ246" s="98"/>
      <c r="IMA246" s="49"/>
      <c r="IMB246" s="405"/>
      <c r="IMC246" s="405"/>
      <c r="IMD246" s="277"/>
      <c r="IME246" s="277"/>
      <c r="IMF246" s="277"/>
      <c r="IMG246" s="277"/>
      <c r="IMH246" s="277"/>
      <c r="IMI246" s="277"/>
      <c r="IMJ246" s="277"/>
      <c r="IMK246" s="277"/>
      <c r="IML246" s="402"/>
      <c r="IMM246" s="404"/>
      <c r="IMN246" s="49"/>
      <c r="IMO246" s="49"/>
      <c r="IMP246" s="49"/>
      <c r="IMQ246" s="99"/>
      <c r="IMR246" s="98"/>
      <c r="IMS246" s="49"/>
      <c r="IMT246" s="405"/>
      <c r="IMU246" s="405"/>
      <c r="IMV246" s="277"/>
      <c r="IMW246" s="277"/>
      <c r="IMX246" s="277"/>
      <c r="IMY246" s="277"/>
      <c r="IMZ246" s="277"/>
      <c r="INA246" s="277"/>
      <c r="INB246" s="277"/>
      <c r="INC246" s="277"/>
      <c r="IND246" s="402"/>
      <c r="INE246" s="404"/>
      <c r="INF246" s="49"/>
      <c r="ING246" s="49"/>
      <c r="INH246" s="49"/>
      <c r="INI246" s="99"/>
      <c r="INJ246" s="98"/>
      <c r="INK246" s="49"/>
      <c r="INL246" s="405"/>
      <c r="INM246" s="405"/>
      <c r="INN246" s="277"/>
      <c r="INO246" s="277"/>
      <c r="INP246" s="277"/>
      <c r="INQ246" s="277"/>
      <c r="INR246" s="277"/>
      <c r="INS246" s="277"/>
      <c r="INT246" s="277"/>
      <c r="INU246" s="277"/>
      <c r="INV246" s="402"/>
      <c r="INW246" s="404"/>
      <c r="INX246" s="49"/>
      <c r="INY246" s="49"/>
      <c r="INZ246" s="49"/>
      <c r="IOA246" s="99"/>
      <c r="IOB246" s="98"/>
      <c r="IOC246" s="49"/>
      <c r="IOD246" s="405"/>
      <c r="IOE246" s="405"/>
      <c r="IOF246" s="277"/>
      <c r="IOG246" s="277"/>
      <c r="IOH246" s="277"/>
      <c r="IOI246" s="277"/>
      <c r="IOJ246" s="277"/>
      <c r="IOK246" s="277"/>
      <c r="IOL246" s="277"/>
      <c r="IOM246" s="277"/>
      <c r="ION246" s="402"/>
      <c r="IOO246" s="404"/>
      <c r="IOP246" s="49"/>
      <c r="IOQ246" s="49"/>
      <c r="IOR246" s="49"/>
      <c r="IOS246" s="99"/>
      <c r="IOT246" s="98"/>
      <c r="IOU246" s="49"/>
      <c r="IOV246" s="405"/>
      <c r="IOW246" s="405"/>
      <c r="IOX246" s="277"/>
      <c r="IOY246" s="277"/>
      <c r="IOZ246" s="277"/>
      <c r="IPA246" s="277"/>
      <c r="IPB246" s="277"/>
      <c r="IPC246" s="277"/>
      <c r="IPD246" s="277"/>
      <c r="IPE246" s="277"/>
      <c r="IPF246" s="402"/>
      <c r="IPG246" s="404"/>
      <c r="IPH246" s="49"/>
      <c r="IPI246" s="49"/>
      <c r="IPJ246" s="49"/>
      <c r="IPK246" s="99"/>
      <c r="IPL246" s="98"/>
      <c r="IPM246" s="49"/>
      <c r="IPN246" s="405"/>
      <c r="IPO246" s="405"/>
      <c r="IPP246" s="277"/>
      <c r="IPQ246" s="277"/>
      <c r="IPR246" s="277"/>
      <c r="IPS246" s="277"/>
      <c r="IPT246" s="277"/>
      <c r="IPU246" s="277"/>
      <c r="IPV246" s="277"/>
      <c r="IPW246" s="277"/>
      <c r="IPX246" s="402"/>
      <c r="IPY246" s="404"/>
      <c r="IPZ246" s="49"/>
      <c r="IQA246" s="49"/>
      <c r="IQB246" s="49"/>
      <c r="IQC246" s="99"/>
      <c r="IQD246" s="98"/>
      <c r="IQE246" s="49"/>
      <c r="IQF246" s="405"/>
      <c r="IQG246" s="405"/>
      <c r="IQH246" s="277"/>
      <c r="IQI246" s="277"/>
      <c r="IQJ246" s="277"/>
      <c r="IQK246" s="277"/>
      <c r="IQL246" s="277"/>
      <c r="IQM246" s="277"/>
      <c r="IQN246" s="277"/>
      <c r="IQO246" s="277"/>
      <c r="IQP246" s="402"/>
      <c r="IQQ246" s="404"/>
      <c r="IQR246" s="49"/>
      <c r="IQS246" s="49"/>
      <c r="IQT246" s="49"/>
      <c r="IQU246" s="99"/>
      <c r="IQV246" s="98"/>
      <c r="IQW246" s="49"/>
      <c r="IQX246" s="405"/>
      <c r="IQY246" s="405"/>
      <c r="IQZ246" s="277"/>
      <c r="IRA246" s="277"/>
      <c r="IRB246" s="277"/>
      <c r="IRC246" s="277"/>
      <c r="IRD246" s="277"/>
      <c r="IRE246" s="277"/>
      <c r="IRF246" s="277"/>
      <c r="IRG246" s="277"/>
      <c r="IRH246" s="402"/>
      <c r="IRI246" s="404"/>
      <c r="IRJ246" s="49"/>
      <c r="IRK246" s="49"/>
      <c r="IRL246" s="49"/>
      <c r="IRM246" s="99"/>
      <c r="IRN246" s="98"/>
      <c r="IRO246" s="49"/>
      <c r="IRP246" s="405"/>
      <c r="IRQ246" s="405"/>
      <c r="IRR246" s="277"/>
      <c r="IRS246" s="277"/>
      <c r="IRT246" s="277"/>
      <c r="IRU246" s="277"/>
      <c r="IRV246" s="277"/>
      <c r="IRW246" s="277"/>
      <c r="IRX246" s="277"/>
      <c r="IRY246" s="277"/>
      <c r="IRZ246" s="402"/>
      <c r="ISA246" s="404"/>
      <c r="ISB246" s="49"/>
      <c r="ISC246" s="49"/>
      <c r="ISD246" s="49"/>
      <c r="ISE246" s="99"/>
      <c r="ISF246" s="98"/>
      <c r="ISG246" s="49"/>
      <c r="ISH246" s="405"/>
      <c r="ISI246" s="405"/>
      <c r="ISJ246" s="277"/>
      <c r="ISK246" s="277"/>
      <c r="ISL246" s="277"/>
      <c r="ISM246" s="277"/>
      <c r="ISN246" s="277"/>
      <c r="ISO246" s="277"/>
      <c r="ISP246" s="277"/>
      <c r="ISQ246" s="277"/>
      <c r="ISR246" s="402"/>
      <c r="ISS246" s="404"/>
      <c r="IST246" s="49"/>
      <c r="ISU246" s="49"/>
      <c r="ISV246" s="49"/>
      <c r="ISW246" s="99"/>
      <c r="ISX246" s="98"/>
      <c r="ISY246" s="49"/>
      <c r="ISZ246" s="405"/>
      <c r="ITA246" s="405"/>
      <c r="ITB246" s="277"/>
      <c r="ITC246" s="277"/>
      <c r="ITD246" s="277"/>
      <c r="ITE246" s="277"/>
      <c r="ITF246" s="277"/>
      <c r="ITG246" s="277"/>
      <c r="ITH246" s="277"/>
      <c r="ITI246" s="277"/>
      <c r="ITJ246" s="402"/>
      <c r="ITK246" s="404"/>
      <c r="ITL246" s="49"/>
      <c r="ITM246" s="49"/>
      <c r="ITN246" s="49"/>
      <c r="ITO246" s="99"/>
      <c r="ITP246" s="98"/>
      <c r="ITQ246" s="49"/>
      <c r="ITR246" s="405"/>
      <c r="ITS246" s="405"/>
      <c r="ITT246" s="277"/>
      <c r="ITU246" s="277"/>
      <c r="ITV246" s="277"/>
      <c r="ITW246" s="277"/>
      <c r="ITX246" s="277"/>
      <c r="ITY246" s="277"/>
      <c r="ITZ246" s="277"/>
      <c r="IUA246" s="277"/>
      <c r="IUB246" s="402"/>
      <c r="IUC246" s="404"/>
      <c r="IUD246" s="49"/>
      <c r="IUE246" s="49"/>
      <c r="IUF246" s="49"/>
      <c r="IUG246" s="99"/>
      <c r="IUH246" s="98"/>
      <c r="IUI246" s="49"/>
      <c r="IUJ246" s="405"/>
      <c r="IUK246" s="405"/>
      <c r="IUL246" s="277"/>
      <c r="IUM246" s="277"/>
      <c r="IUN246" s="277"/>
      <c r="IUO246" s="277"/>
      <c r="IUP246" s="277"/>
      <c r="IUQ246" s="277"/>
      <c r="IUR246" s="277"/>
      <c r="IUS246" s="277"/>
      <c r="IUT246" s="402"/>
      <c r="IUU246" s="404"/>
      <c r="IUV246" s="49"/>
      <c r="IUW246" s="49"/>
      <c r="IUX246" s="49"/>
      <c r="IUY246" s="99"/>
      <c r="IUZ246" s="98"/>
      <c r="IVA246" s="49"/>
      <c r="IVB246" s="405"/>
      <c r="IVC246" s="405"/>
      <c r="IVD246" s="277"/>
      <c r="IVE246" s="277"/>
      <c r="IVF246" s="277"/>
      <c r="IVG246" s="277"/>
      <c r="IVH246" s="277"/>
      <c r="IVI246" s="277"/>
      <c r="IVJ246" s="277"/>
      <c r="IVK246" s="277"/>
      <c r="IVL246" s="402"/>
      <c r="IVM246" s="404"/>
      <c r="IVN246" s="49"/>
      <c r="IVO246" s="49"/>
      <c r="IVP246" s="49"/>
      <c r="IVQ246" s="99"/>
      <c r="IVR246" s="98"/>
      <c r="IVS246" s="49"/>
      <c r="IVT246" s="405"/>
      <c r="IVU246" s="405"/>
      <c r="IVV246" s="277"/>
      <c r="IVW246" s="277"/>
      <c r="IVX246" s="277"/>
      <c r="IVY246" s="277"/>
      <c r="IVZ246" s="277"/>
      <c r="IWA246" s="277"/>
      <c r="IWB246" s="277"/>
      <c r="IWC246" s="277"/>
      <c r="IWD246" s="402"/>
      <c r="IWE246" s="404"/>
      <c r="IWF246" s="49"/>
      <c r="IWG246" s="49"/>
      <c r="IWH246" s="49"/>
      <c r="IWI246" s="99"/>
      <c r="IWJ246" s="98"/>
      <c r="IWK246" s="49"/>
      <c r="IWL246" s="405"/>
      <c r="IWM246" s="405"/>
      <c r="IWN246" s="277"/>
      <c r="IWO246" s="277"/>
      <c r="IWP246" s="277"/>
      <c r="IWQ246" s="277"/>
      <c r="IWR246" s="277"/>
      <c r="IWS246" s="277"/>
      <c r="IWT246" s="277"/>
      <c r="IWU246" s="277"/>
      <c r="IWV246" s="402"/>
      <c r="IWW246" s="404"/>
      <c r="IWX246" s="49"/>
      <c r="IWY246" s="49"/>
      <c r="IWZ246" s="49"/>
      <c r="IXA246" s="99"/>
      <c r="IXB246" s="98"/>
      <c r="IXC246" s="49"/>
      <c r="IXD246" s="405"/>
      <c r="IXE246" s="405"/>
      <c r="IXF246" s="277"/>
      <c r="IXG246" s="277"/>
      <c r="IXH246" s="277"/>
      <c r="IXI246" s="277"/>
      <c r="IXJ246" s="277"/>
      <c r="IXK246" s="277"/>
      <c r="IXL246" s="277"/>
      <c r="IXM246" s="277"/>
      <c r="IXN246" s="402"/>
      <c r="IXO246" s="404"/>
      <c r="IXP246" s="49"/>
      <c r="IXQ246" s="49"/>
      <c r="IXR246" s="49"/>
      <c r="IXS246" s="99"/>
      <c r="IXT246" s="98"/>
      <c r="IXU246" s="49"/>
      <c r="IXV246" s="405"/>
      <c r="IXW246" s="405"/>
      <c r="IXX246" s="277"/>
      <c r="IXY246" s="277"/>
      <c r="IXZ246" s="277"/>
      <c r="IYA246" s="277"/>
      <c r="IYB246" s="277"/>
      <c r="IYC246" s="277"/>
      <c r="IYD246" s="277"/>
      <c r="IYE246" s="277"/>
      <c r="IYF246" s="402"/>
      <c r="IYG246" s="404"/>
      <c r="IYH246" s="49"/>
      <c r="IYI246" s="49"/>
      <c r="IYJ246" s="49"/>
      <c r="IYK246" s="99"/>
      <c r="IYL246" s="98"/>
      <c r="IYM246" s="49"/>
      <c r="IYN246" s="405"/>
      <c r="IYO246" s="405"/>
      <c r="IYP246" s="277"/>
      <c r="IYQ246" s="277"/>
      <c r="IYR246" s="277"/>
      <c r="IYS246" s="277"/>
      <c r="IYT246" s="277"/>
      <c r="IYU246" s="277"/>
      <c r="IYV246" s="277"/>
      <c r="IYW246" s="277"/>
      <c r="IYX246" s="402"/>
      <c r="IYY246" s="404"/>
      <c r="IYZ246" s="49"/>
      <c r="IZA246" s="49"/>
      <c r="IZB246" s="49"/>
      <c r="IZC246" s="99"/>
      <c r="IZD246" s="98"/>
      <c r="IZE246" s="49"/>
      <c r="IZF246" s="405"/>
      <c r="IZG246" s="405"/>
      <c r="IZH246" s="277"/>
      <c r="IZI246" s="277"/>
      <c r="IZJ246" s="277"/>
      <c r="IZK246" s="277"/>
      <c r="IZL246" s="277"/>
      <c r="IZM246" s="277"/>
      <c r="IZN246" s="277"/>
      <c r="IZO246" s="277"/>
      <c r="IZP246" s="402"/>
      <c r="IZQ246" s="404"/>
      <c r="IZR246" s="49"/>
      <c r="IZS246" s="49"/>
      <c r="IZT246" s="49"/>
      <c r="IZU246" s="99"/>
      <c r="IZV246" s="98"/>
      <c r="IZW246" s="49"/>
      <c r="IZX246" s="405"/>
      <c r="IZY246" s="405"/>
      <c r="IZZ246" s="277"/>
      <c r="JAA246" s="277"/>
      <c r="JAB246" s="277"/>
      <c r="JAC246" s="277"/>
      <c r="JAD246" s="277"/>
      <c r="JAE246" s="277"/>
      <c r="JAF246" s="277"/>
      <c r="JAG246" s="277"/>
      <c r="JAH246" s="402"/>
      <c r="JAI246" s="404"/>
      <c r="JAJ246" s="49"/>
      <c r="JAK246" s="49"/>
      <c r="JAL246" s="49"/>
      <c r="JAM246" s="99"/>
      <c r="JAN246" s="98"/>
      <c r="JAO246" s="49"/>
      <c r="JAP246" s="405"/>
      <c r="JAQ246" s="405"/>
      <c r="JAR246" s="277"/>
      <c r="JAS246" s="277"/>
      <c r="JAT246" s="277"/>
      <c r="JAU246" s="277"/>
      <c r="JAV246" s="277"/>
      <c r="JAW246" s="277"/>
      <c r="JAX246" s="277"/>
      <c r="JAY246" s="277"/>
      <c r="JAZ246" s="402"/>
      <c r="JBA246" s="404"/>
      <c r="JBB246" s="49"/>
      <c r="JBC246" s="49"/>
      <c r="JBD246" s="49"/>
      <c r="JBE246" s="99"/>
      <c r="JBF246" s="98"/>
      <c r="JBG246" s="49"/>
      <c r="JBH246" s="405"/>
      <c r="JBI246" s="405"/>
      <c r="JBJ246" s="277"/>
      <c r="JBK246" s="277"/>
      <c r="JBL246" s="277"/>
      <c r="JBM246" s="277"/>
      <c r="JBN246" s="277"/>
      <c r="JBO246" s="277"/>
      <c r="JBP246" s="277"/>
      <c r="JBQ246" s="277"/>
      <c r="JBR246" s="402"/>
      <c r="JBS246" s="404"/>
      <c r="JBT246" s="49"/>
      <c r="JBU246" s="49"/>
      <c r="JBV246" s="49"/>
      <c r="JBW246" s="99"/>
      <c r="JBX246" s="98"/>
      <c r="JBY246" s="49"/>
      <c r="JBZ246" s="405"/>
      <c r="JCA246" s="405"/>
      <c r="JCB246" s="277"/>
      <c r="JCC246" s="277"/>
      <c r="JCD246" s="277"/>
      <c r="JCE246" s="277"/>
      <c r="JCF246" s="277"/>
      <c r="JCG246" s="277"/>
      <c r="JCH246" s="277"/>
      <c r="JCI246" s="277"/>
      <c r="JCJ246" s="402"/>
      <c r="JCK246" s="404"/>
      <c r="JCL246" s="49"/>
      <c r="JCM246" s="49"/>
      <c r="JCN246" s="49"/>
      <c r="JCO246" s="99"/>
      <c r="JCP246" s="98"/>
      <c r="JCQ246" s="49"/>
      <c r="JCR246" s="405"/>
      <c r="JCS246" s="405"/>
      <c r="JCT246" s="277"/>
      <c r="JCU246" s="277"/>
      <c r="JCV246" s="277"/>
      <c r="JCW246" s="277"/>
      <c r="JCX246" s="277"/>
      <c r="JCY246" s="277"/>
      <c r="JCZ246" s="277"/>
      <c r="JDA246" s="277"/>
      <c r="JDB246" s="402"/>
      <c r="JDC246" s="404"/>
      <c r="JDD246" s="49"/>
      <c r="JDE246" s="49"/>
      <c r="JDF246" s="49"/>
      <c r="JDG246" s="99"/>
      <c r="JDH246" s="98"/>
      <c r="JDI246" s="49"/>
      <c r="JDJ246" s="405"/>
      <c r="JDK246" s="405"/>
      <c r="JDL246" s="277"/>
      <c r="JDM246" s="277"/>
      <c r="JDN246" s="277"/>
      <c r="JDO246" s="277"/>
      <c r="JDP246" s="277"/>
      <c r="JDQ246" s="277"/>
      <c r="JDR246" s="277"/>
      <c r="JDS246" s="277"/>
      <c r="JDT246" s="402"/>
      <c r="JDU246" s="404"/>
      <c r="JDV246" s="49"/>
      <c r="JDW246" s="49"/>
      <c r="JDX246" s="49"/>
      <c r="JDY246" s="99"/>
      <c r="JDZ246" s="98"/>
      <c r="JEA246" s="49"/>
      <c r="JEB246" s="405"/>
      <c r="JEC246" s="405"/>
      <c r="JED246" s="277"/>
      <c r="JEE246" s="277"/>
      <c r="JEF246" s="277"/>
      <c r="JEG246" s="277"/>
      <c r="JEH246" s="277"/>
      <c r="JEI246" s="277"/>
      <c r="JEJ246" s="277"/>
      <c r="JEK246" s="277"/>
      <c r="JEL246" s="402"/>
      <c r="JEM246" s="404"/>
      <c r="JEN246" s="49"/>
      <c r="JEO246" s="49"/>
      <c r="JEP246" s="49"/>
      <c r="JEQ246" s="99"/>
      <c r="JER246" s="98"/>
      <c r="JES246" s="49"/>
      <c r="JET246" s="405"/>
      <c r="JEU246" s="405"/>
      <c r="JEV246" s="277"/>
      <c r="JEW246" s="277"/>
      <c r="JEX246" s="277"/>
      <c r="JEY246" s="277"/>
      <c r="JEZ246" s="277"/>
      <c r="JFA246" s="277"/>
      <c r="JFB246" s="277"/>
      <c r="JFC246" s="277"/>
      <c r="JFD246" s="402"/>
      <c r="JFE246" s="404"/>
      <c r="JFF246" s="49"/>
      <c r="JFG246" s="49"/>
      <c r="JFH246" s="49"/>
      <c r="JFI246" s="99"/>
      <c r="JFJ246" s="98"/>
      <c r="JFK246" s="49"/>
      <c r="JFL246" s="405"/>
      <c r="JFM246" s="405"/>
      <c r="JFN246" s="277"/>
      <c r="JFO246" s="277"/>
      <c r="JFP246" s="277"/>
      <c r="JFQ246" s="277"/>
      <c r="JFR246" s="277"/>
      <c r="JFS246" s="277"/>
      <c r="JFT246" s="277"/>
      <c r="JFU246" s="277"/>
      <c r="JFV246" s="402"/>
      <c r="JFW246" s="404"/>
      <c r="JFX246" s="49"/>
      <c r="JFY246" s="49"/>
      <c r="JFZ246" s="49"/>
      <c r="JGA246" s="99"/>
      <c r="JGB246" s="98"/>
      <c r="JGC246" s="49"/>
      <c r="JGD246" s="405"/>
      <c r="JGE246" s="405"/>
      <c r="JGF246" s="277"/>
      <c r="JGG246" s="277"/>
      <c r="JGH246" s="277"/>
      <c r="JGI246" s="277"/>
      <c r="JGJ246" s="277"/>
      <c r="JGK246" s="277"/>
      <c r="JGL246" s="277"/>
      <c r="JGM246" s="277"/>
      <c r="JGN246" s="402"/>
      <c r="JGO246" s="404"/>
      <c r="JGP246" s="49"/>
      <c r="JGQ246" s="49"/>
      <c r="JGR246" s="49"/>
      <c r="JGS246" s="99"/>
      <c r="JGT246" s="98"/>
      <c r="JGU246" s="49"/>
      <c r="JGV246" s="405"/>
      <c r="JGW246" s="405"/>
      <c r="JGX246" s="277"/>
      <c r="JGY246" s="277"/>
      <c r="JGZ246" s="277"/>
      <c r="JHA246" s="277"/>
      <c r="JHB246" s="277"/>
      <c r="JHC246" s="277"/>
      <c r="JHD246" s="277"/>
      <c r="JHE246" s="277"/>
      <c r="JHF246" s="402"/>
      <c r="JHG246" s="404"/>
      <c r="JHH246" s="49"/>
      <c r="JHI246" s="49"/>
      <c r="JHJ246" s="49"/>
      <c r="JHK246" s="99"/>
      <c r="JHL246" s="98"/>
      <c r="JHM246" s="49"/>
      <c r="JHN246" s="405"/>
      <c r="JHO246" s="405"/>
      <c r="JHP246" s="277"/>
      <c r="JHQ246" s="277"/>
      <c r="JHR246" s="277"/>
      <c r="JHS246" s="277"/>
      <c r="JHT246" s="277"/>
      <c r="JHU246" s="277"/>
      <c r="JHV246" s="277"/>
      <c r="JHW246" s="277"/>
      <c r="JHX246" s="402"/>
      <c r="JHY246" s="404"/>
      <c r="JHZ246" s="49"/>
      <c r="JIA246" s="49"/>
      <c r="JIB246" s="49"/>
      <c r="JIC246" s="99"/>
      <c r="JID246" s="98"/>
      <c r="JIE246" s="49"/>
      <c r="JIF246" s="405"/>
      <c r="JIG246" s="405"/>
      <c r="JIH246" s="277"/>
      <c r="JII246" s="277"/>
      <c r="JIJ246" s="277"/>
      <c r="JIK246" s="277"/>
      <c r="JIL246" s="277"/>
      <c r="JIM246" s="277"/>
      <c r="JIN246" s="277"/>
      <c r="JIO246" s="277"/>
      <c r="JIP246" s="402"/>
      <c r="JIQ246" s="404"/>
      <c r="JIR246" s="49"/>
      <c r="JIS246" s="49"/>
      <c r="JIT246" s="49"/>
      <c r="JIU246" s="99"/>
      <c r="JIV246" s="98"/>
      <c r="JIW246" s="49"/>
      <c r="JIX246" s="405"/>
      <c r="JIY246" s="405"/>
      <c r="JIZ246" s="277"/>
      <c r="JJA246" s="277"/>
      <c r="JJB246" s="277"/>
      <c r="JJC246" s="277"/>
      <c r="JJD246" s="277"/>
      <c r="JJE246" s="277"/>
      <c r="JJF246" s="277"/>
      <c r="JJG246" s="277"/>
      <c r="JJH246" s="402"/>
      <c r="JJI246" s="404"/>
      <c r="JJJ246" s="49"/>
      <c r="JJK246" s="49"/>
      <c r="JJL246" s="49"/>
      <c r="JJM246" s="99"/>
      <c r="JJN246" s="98"/>
      <c r="JJO246" s="49"/>
      <c r="JJP246" s="405"/>
      <c r="JJQ246" s="405"/>
      <c r="JJR246" s="277"/>
      <c r="JJS246" s="277"/>
      <c r="JJT246" s="277"/>
      <c r="JJU246" s="277"/>
      <c r="JJV246" s="277"/>
      <c r="JJW246" s="277"/>
      <c r="JJX246" s="277"/>
      <c r="JJY246" s="277"/>
      <c r="JJZ246" s="402"/>
      <c r="JKA246" s="404"/>
      <c r="JKB246" s="49"/>
      <c r="JKC246" s="49"/>
      <c r="JKD246" s="49"/>
      <c r="JKE246" s="99"/>
      <c r="JKF246" s="98"/>
      <c r="JKG246" s="49"/>
      <c r="JKH246" s="405"/>
      <c r="JKI246" s="405"/>
      <c r="JKJ246" s="277"/>
      <c r="JKK246" s="277"/>
      <c r="JKL246" s="277"/>
      <c r="JKM246" s="277"/>
      <c r="JKN246" s="277"/>
      <c r="JKO246" s="277"/>
      <c r="JKP246" s="277"/>
      <c r="JKQ246" s="277"/>
      <c r="JKR246" s="402"/>
      <c r="JKS246" s="404"/>
      <c r="JKT246" s="49"/>
      <c r="JKU246" s="49"/>
      <c r="JKV246" s="49"/>
      <c r="JKW246" s="99"/>
      <c r="JKX246" s="98"/>
      <c r="JKY246" s="49"/>
      <c r="JKZ246" s="405"/>
      <c r="JLA246" s="405"/>
      <c r="JLB246" s="277"/>
      <c r="JLC246" s="277"/>
      <c r="JLD246" s="277"/>
      <c r="JLE246" s="277"/>
      <c r="JLF246" s="277"/>
      <c r="JLG246" s="277"/>
      <c r="JLH246" s="277"/>
      <c r="JLI246" s="277"/>
      <c r="JLJ246" s="402"/>
      <c r="JLK246" s="404"/>
      <c r="JLL246" s="49"/>
      <c r="JLM246" s="49"/>
      <c r="JLN246" s="49"/>
      <c r="JLO246" s="99"/>
      <c r="JLP246" s="98"/>
      <c r="JLQ246" s="49"/>
      <c r="JLR246" s="405"/>
      <c r="JLS246" s="405"/>
      <c r="JLT246" s="277"/>
      <c r="JLU246" s="277"/>
      <c r="JLV246" s="277"/>
      <c r="JLW246" s="277"/>
      <c r="JLX246" s="277"/>
      <c r="JLY246" s="277"/>
      <c r="JLZ246" s="277"/>
      <c r="JMA246" s="277"/>
      <c r="JMB246" s="402"/>
      <c r="JMC246" s="404"/>
      <c r="JMD246" s="49"/>
      <c r="JME246" s="49"/>
      <c r="JMF246" s="49"/>
      <c r="JMG246" s="99"/>
      <c r="JMH246" s="98"/>
      <c r="JMI246" s="49"/>
      <c r="JMJ246" s="405"/>
      <c r="JMK246" s="405"/>
      <c r="JML246" s="277"/>
      <c r="JMM246" s="277"/>
      <c r="JMN246" s="277"/>
      <c r="JMO246" s="277"/>
      <c r="JMP246" s="277"/>
      <c r="JMQ246" s="277"/>
      <c r="JMR246" s="277"/>
      <c r="JMS246" s="277"/>
      <c r="JMT246" s="402"/>
      <c r="JMU246" s="404"/>
      <c r="JMV246" s="49"/>
      <c r="JMW246" s="49"/>
      <c r="JMX246" s="49"/>
      <c r="JMY246" s="99"/>
      <c r="JMZ246" s="98"/>
      <c r="JNA246" s="49"/>
      <c r="JNB246" s="405"/>
      <c r="JNC246" s="405"/>
      <c r="JND246" s="277"/>
      <c r="JNE246" s="277"/>
      <c r="JNF246" s="277"/>
      <c r="JNG246" s="277"/>
      <c r="JNH246" s="277"/>
      <c r="JNI246" s="277"/>
      <c r="JNJ246" s="277"/>
      <c r="JNK246" s="277"/>
      <c r="JNL246" s="402"/>
      <c r="JNM246" s="404"/>
      <c r="JNN246" s="49"/>
      <c r="JNO246" s="49"/>
      <c r="JNP246" s="49"/>
      <c r="JNQ246" s="99"/>
      <c r="JNR246" s="98"/>
      <c r="JNS246" s="49"/>
      <c r="JNT246" s="405"/>
      <c r="JNU246" s="405"/>
      <c r="JNV246" s="277"/>
      <c r="JNW246" s="277"/>
      <c r="JNX246" s="277"/>
      <c r="JNY246" s="277"/>
      <c r="JNZ246" s="277"/>
      <c r="JOA246" s="277"/>
      <c r="JOB246" s="277"/>
      <c r="JOC246" s="277"/>
      <c r="JOD246" s="402"/>
      <c r="JOE246" s="404"/>
      <c r="JOF246" s="49"/>
      <c r="JOG246" s="49"/>
      <c r="JOH246" s="49"/>
      <c r="JOI246" s="99"/>
      <c r="JOJ246" s="98"/>
      <c r="JOK246" s="49"/>
      <c r="JOL246" s="405"/>
      <c r="JOM246" s="405"/>
      <c r="JON246" s="277"/>
      <c r="JOO246" s="277"/>
      <c r="JOP246" s="277"/>
      <c r="JOQ246" s="277"/>
      <c r="JOR246" s="277"/>
      <c r="JOS246" s="277"/>
      <c r="JOT246" s="277"/>
      <c r="JOU246" s="277"/>
      <c r="JOV246" s="402"/>
      <c r="JOW246" s="404"/>
      <c r="JOX246" s="49"/>
      <c r="JOY246" s="49"/>
      <c r="JOZ246" s="49"/>
      <c r="JPA246" s="99"/>
      <c r="JPB246" s="98"/>
      <c r="JPC246" s="49"/>
      <c r="JPD246" s="405"/>
      <c r="JPE246" s="405"/>
      <c r="JPF246" s="277"/>
      <c r="JPG246" s="277"/>
      <c r="JPH246" s="277"/>
      <c r="JPI246" s="277"/>
      <c r="JPJ246" s="277"/>
      <c r="JPK246" s="277"/>
      <c r="JPL246" s="277"/>
      <c r="JPM246" s="277"/>
      <c r="JPN246" s="402"/>
      <c r="JPO246" s="404"/>
      <c r="JPP246" s="49"/>
      <c r="JPQ246" s="49"/>
      <c r="JPR246" s="49"/>
      <c r="JPS246" s="99"/>
      <c r="JPT246" s="98"/>
      <c r="JPU246" s="49"/>
      <c r="JPV246" s="405"/>
      <c r="JPW246" s="405"/>
      <c r="JPX246" s="277"/>
      <c r="JPY246" s="277"/>
      <c r="JPZ246" s="277"/>
      <c r="JQA246" s="277"/>
      <c r="JQB246" s="277"/>
      <c r="JQC246" s="277"/>
      <c r="JQD246" s="277"/>
      <c r="JQE246" s="277"/>
      <c r="JQF246" s="402"/>
      <c r="JQG246" s="404"/>
      <c r="JQH246" s="49"/>
      <c r="JQI246" s="49"/>
      <c r="JQJ246" s="49"/>
      <c r="JQK246" s="99"/>
      <c r="JQL246" s="98"/>
      <c r="JQM246" s="49"/>
      <c r="JQN246" s="405"/>
      <c r="JQO246" s="405"/>
      <c r="JQP246" s="277"/>
      <c r="JQQ246" s="277"/>
      <c r="JQR246" s="277"/>
      <c r="JQS246" s="277"/>
      <c r="JQT246" s="277"/>
      <c r="JQU246" s="277"/>
      <c r="JQV246" s="277"/>
      <c r="JQW246" s="277"/>
      <c r="JQX246" s="402"/>
      <c r="JQY246" s="404"/>
      <c r="JQZ246" s="49"/>
      <c r="JRA246" s="49"/>
      <c r="JRB246" s="49"/>
      <c r="JRC246" s="99"/>
      <c r="JRD246" s="98"/>
      <c r="JRE246" s="49"/>
      <c r="JRF246" s="405"/>
      <c r="JRG246" s="405"/>
      <c r="JRH246" s="277"/>
      <c r="JRI246" s="277"/>
      <c r="JRJ246" s="277"/>
      <c r="JRK246" s="277"/>
      <c r="JRL246" s="277"/>
      <c r="JRM246" s="277"/>
      <c r="JRN246" s="277"/>
      <c r="JRO246" s="277"/>
      <c r="JRP246" s="402"/>
      <c r="JRQ246" s="404"/>
      <c r="JRR246" s="49"/>
      <c r="JRS246" s="49"/>
      <c r="JRT246" s="49"/>
      <c r="JRU246" s="99"/>
      <c r="JRV246" s="98"/>
      <c r="JRW246" s="49"/>
      <c r="JRX246" s="405"/>
      <c r="JRY246" s="405"/>
      <c r="JRZ246" s="277"/>
      <c r="JSA246" s="277"/>
      <c r="JSB246" s="277"/>
      <c r="JSC246" s="277"/>
      <c r="JSD246" s="277"/>
      <c r="JSE246" s="277"/>
      <c r="JSF246" s="277"/>
      <c r="JSG246" s="277"/>
      <c r="JSH246" s="402"/>
      <c r="JSI246" s="404"/>
      <c r="JSJ246" s="49"/>
      <c r="JSK246" s="49"/>
      <c r="JSL246" s="49"/>
      <c r="JSM246" s="99"/>
      <c r="JSN246" s="98"/>
      <c r="JSO246" s="49"/>
      <c r="JSP246" s="405"/>
      <c r="JSQ246" s="405"/>
      <c r="JSR246" s="277"/>
      <c r="JSS246" s="277"/>
      <c r="JST246" s="277"/>
      <c r="JSU246" s="277"/>
      <c r="JSV246" s="277"/>
      <c r="JSW246" s="277"/>
      <c r="JSX246" s="277"/>
      <c r="JSY246" s="277"/>
      <c r="JSZ246" s="402"/>
      <c r="JTA246" s="404"/>
      <c r="JTB246" s="49"/>
      <c r="JTC246" s="49"/>
      <c r="JTD246" s="49"/>
      <c r="JTE246" s="99"/>
      <c r="JTF246" s="98"/>
      <c r="JTG246" s="49"/>
      <c r="JTH246" s="405"/>
      <c r="JTI246" s="405"/>
      <c r="JTJ246" s="277"/>
      <c r="JTK246" s="277"/>
      <c r="JTL246" s="277"/>
      <c r="JTM246" s="277"/>
      <c r="JTN246" s="277"/>
      <c r="JTO246" s="277"/>
      <c r="JTP246" s="277"/>
      <c r="JTQ246" s="277"/>
      <c r="JTR246" s="402"/>
      <c r="JTS246" s="404"/>
      <c r="JTT246" s="49"/>
      <c r="JTU246" s="49"/>
      <c r="JTV246" s="49"/>
      <c r="JTW246" s="99"/>
      <c r="JTX246" s="98"/>
      <c r="JTY246" s="49"/>
      <c r="JTZ246" s="405"/>
      <c r="JUA246" s="405"/>
      <c r="JUB246" s="277"/>
      <c r="JUC246" s="277"/>
      <c r="JUD246" s="277"/>
      <c r="JUE246" s="277"/>
      <c r="JUF246" s="277"/>
      <c r="JUG246" s="277"/>
      <c r="JUH246" s="277"/>
      <c r="JUI246" s="277"/>
      <c r="JUJ246" s="402"/>
      <c r="JUK246" s="404"/>
      <c r="JUL246" s="49"/>
      <c r="JUM246" s="49"/>
      <c r="JUN246" s="49"/>
      <c r="JUO246" s="99"/>
      <c r="JUP246" s="98"/>
      <c r="JUQ246" s="49"/>
      <c r="JUR246" s="405"/>
      <c r="JUS246" s="405"/>
      <c r="JUT246" s="277"/>
      <c r="JUU246" s="277"/>
      <c r="JUV246" s="277"/>
      <c r="JUW246" s="277"/>
      <c r="JUX246" s="277"/>
      <c r="JUY246" s="277"/>
      <c r="JUZ246" s="277"/>
      <c r="JVA246" s="277"/>
      <c r="JVB246" s="402"/>
      <c r="JVC246" s="404"/>
      <c r="JVD246" s="49"/>
      <c r="JVE246" s="49"/>
      <c r="JVF246" s="49"/>
      <c r="JVG246" s="99"/>
      <c r="JVH246" s="98"/>
      <c r="JVI246" s="49"/>
      <c r="JVJ246" s="405"/>
      <c r="JVK246" s="405"/>
      <c r="JVL246" s="277"/>
      <c r="JVM246" s="277"/>
      <c r="JVN246" s="277"/>
      <c r="JVO246" s="277"/>
      <c r="JVP246" s="277"/>
      <c r="JVQ246" s="277"/>
      <c r="JVR246" s="277"/>
      <c r="JVS246" s="277"/>
      <c r="JVT246" s="402"/>
      <c r="JVU246" s="404"/>
      <c r="JVV246" s="49"/>
      <c r="JVW246" s="49"/>
      <c r="JVX246" s="49"/>
      <c r="JVY246" s="99"/>
      <c r="JVZ246" s="98"/>
      <c r="JWA246" s="49"/>
      <c r="JWB246" s="405"/>
      <c r="JWC246" s="405"/>
      <c r="JWD246" s="277"/>
      <c r="JWE246" s="277"/>
      <c r="JWF246" s="277"/>
      <c r="JWG246" s="277"/>
      <c r="JWH246" s="277"/>
      <c r="JWI246" s="277"/>
      <c r="JWJ246" s="277"/>
      <c r="JWK246" s="277"/>
      <c r="JWL246" s="402"/>
      <c r="JWM246" s="404"/>
      <c r="JWN246" s="49"/>
      <c r="JWO246" s="49"/>
      <c r="JWP246" s="49"/>
      <c r="JWQ246" s="99"/>
      <c r="JWR246" s="98"/>
      <c r="JWS246" s="49"/>
      <c r="JWT246" s="405"/>
      <c r="JWU246" s="405"/>
      <c r="JWV246" s="277"/>
      <c r="JWW246" s="277"/>
      <c r="JWX246" s="277"/>
      <c r="JWY246" s="277"/>
      <c r="JWZ246" s="277"/>
      <c r="JXA246" s="277"/>
      <c r="JXB246" s="277"/>
      <c r="JXC246" s="277"/>
      <c r="JXD246" s="402"/>
      <c r="JXE246" s="404"/>
      <c r="JXF246" s="49"/>
      <c r="JXG246" s="49"/>
      <c r="JXH246" s="49"/>
      <c r="JXI246" s="99"/>
      <c r="JXJ246" s="98"/>
      <c r="JXK246" s="49"/>
      <c r="JXL246" s="405"/>
      <c r="JXM246" s="405"/>
      <c r="JXN246" s="277"/>
      <c r="JXO246" s="277"/>
      <c r="JXP246" s="277"/>
      <c r="JXQ246" s="277"/>
      <c r="JXR246" s="277"/>
      <c r="JXS246" s="277"/>
      <c r="JXT246" s="277"/>
      <c r="JXU246" s="277"/>
      <c r="JXV246" s="402"/>
      <c r="JXW246" s="404"/>
      <c r="JXX246" s="49"/>
      <c r="JXY246" s="49"/>
      <c r="JXZ246" s="49"/>
      <c r="JYA246" s="99"/>
      <c r="JYB246" s="98"/>
      <c r="JYC246" s="49"/>
      <c r="JYD246" s="405"/>
      <c r="JYE246" s="405"/>
      <c r="JYF246" s="277"/>
      <c r="JYG246" s="277"/>
      <c r="JYH246" s="277"/>
      <c r="JYI246" s="277"/>
      <c r="JYJ246" s="277"/>
      <c r="JYK246" s="277"/>
      <c r="JYL246" s="277"/>
      <c r="JYM246" s="277"/>
      <c r="JYN246" s="402"/>
      <c r="JYO246" s="404"/>
      <c r="JYP246" s="49"/>
      <c r="JYQ246" s="49"/>
      <c r="JYR246" s="49"/>
      <c r="JYS246" s="99"/>
      <c r="JYT246" s="98"/>
      <c r="JYU246" s="49"/>
      <c r="JYV246" s="405"/>
      <c r="JYW246" s="405"/>
      <c r="JYX246" s="277"/>
      <c r="JYY246" s="277"/>
      <c r="JYZ246" s="277"/>
      <c r="JZA246" s="277"/>
      <c r="JZB246" s="277"/>
      <c r="JZC246" s="277"/>
      <c r="JZD246" s="277"/>
      <c r="JZE246" s="277"/>
      <c r="JZF246" s="402"/>
      <c r="JZG246" s="404"/>
      <c r="JZH246" s="49"/>
      <c r="JZI246" s="49"/>
      <c r="JZJ246" s="49"/>
      <c r="JZK246" s="99"/>
      <c r="JZL246" s="98"/>
      <c r="JZM246" s="49"/>
      <c r="JZN246" s="405"/>
      <c r="JZO246" s="405"/>
      <c r="JZP246" s="277"/>
      <c r="JZQ246" s="277"/>
      <c r="JZR246" s="277"/>
      <c r="JZS246" s="277"/>
      <c r="JZT246" s="277"/>
      <c r="JZU246" s="277"/>
      <c r="JZV246" s="277"/>
      <c r="JZW246" s="277"/>
      <c r="JZX246" s="402"/>
      <c r="JZY246" s="404"/>
      <c r="JZZ246" s="49"/>
      <c r="KAA246" s="49"/>
      <c r="KAB246" s="49"/>
      <c r="KAC246" s="99"/>
      <c r="KAD246" s="98"/>
      <c r="KAE246" s="49"/>
      <c r="KAF246" s="405"/>
      <c r="KAG246" s="405"/>
      <c r="KAH246" s="277"/>
      <c r="KAI246" s="277"/>
      <c r="KAJ246" s="277"/>
      <c r="KAK246" s="277"/>
      <c r="KAL246" s="277"/>
      <c r="KAM246" s="277"/>
      <c r="KAN246" s="277"/>
      <c r="KAO246" s="277"/>
      <c r="KAP246" s="402"/>
      <c r="KAQ246" s="404"/>
      <c r="KAR246" s="49"/>
      <c r="KAS246" s="49"/>
      <c r="KAT246" s="49"/>
      <c r="KAU246" s="99"/>
      <c r="KAV246" s="98"/>
      <c r="KAW246" s="49"/>
      <c r="KAX246" s="405"/>
      <c r="KAY246" s="405"/>
      <c r="KAZ246" s="277"/>
      <c r="KBA246" s="277"/>
      <c r="KBB246" s="277"/>
      <c r="KBC246" s="277"/>
      <c r="KBD246" s="277"/>
      <c r="KBE246" s="277"/>
      <c r="KBF246" s="277"/>
      <c r="KBG246" s="277"/>
      <c r="KBH246" s="402"/>
      <c r="KBI246" s="404"/>
      <c r="KBJ246" s="49"/>
      <c r="KBK246" s="49"/>
      <c r="KBL246" s="49"/>
      <c r="KBM246" s="99"/>
      <c r="KBN246" s="98"/>
      <c r="KBO246" s="49"/>
      <c r="KBP246" s="405"/>
      <c r="KBQ246" s="405"/>
      <c r="KBR246" s="277"/>
      <c r="KBS246" s="277"/>
      <c r="KBT246" s="277"/>
      <c r="KBU246" s="277"/>
      <c r="KBV246" s="277"/>
      <c r="KBW246" s="277"/>
      <c r="KBX246" s="277"/>
      <c r="KBY246" s="277"/>
      <c r="KBZ246" s="402"/>
      <c r="KCA246" s="404"/>
      <c r="KCB246" s="49"/>
      <c r="KCC246" s="49"/>
      <c r="KCD246" s="49"/>
      <c r="KCE246" s="99"/>
      <c r="KCF246" s="98"/>
      <c r="KCG246" s="49"/>
      <c r="KCH246" s="405"/>
      <c r="KCI246" s="405"/>
      <c r="KCJ246" s="277"/>
      <c r="KCK246" s="277"/>
      <c r="KCL246" s="277"/>
      <c r="KCM246" s="277"/>
      <c r="KCN246" s="277"/>
      <c r="KCO246" s="277"/>
      <c r="KCP246" s="277"/>
      <c r="KCQ246" s="277"/>
      <c r="KCR246" s="402"/>
      <c r="KCS246" s="404"/>
      <c r="KCT246" s="49"/>
      <c r="KCU246" s="49"/>
      <c r="KCV246" s="49"/>
      <c r="KCW246" s="99"/>
      <c r="KCX246" s="98"/>
      <c r="KCY246" s="49"/>
      <c r="KCZ246" s="405"/>
      <c r="KDA246" s="405"/>
      <c r="KDB246" s="277"/>
      <c r="KDC246" s="277"/>
      <c r="KDD246" s="277"/>
      <c r="KDE246" s="277"/>
      <c r="KDF246" s="277"/>
      <c r="KDG246" s="277"/>
      <c r="KDH246" s="277"/>
      <c r="KDI246" s="277"/>
      <c r="KDJ246" s="402"/>
      <c r="KDK246" s="404"/>
      <c r="KDL246" s="49"/>
      <c r="KDM246" s="49"/>
      <c r="KDN246" s="49"/>
      <c r="KDO246" s="99"/>
      <c r="KDP246" s="98"/>
      <c r="KDQ246" s="49"/>
      <c r="KDR246" s="405"/>
      <c r="KDS246" s="405"/>
      <c r="KDT246" s="277"/>
      <c r="KDU246" s="277"/>
      <c r="KDV246" s="277"/>
      <c r="KDW246" s="277"/>
      <c r="KDX246" s="277"/>
      <c r="KDY246" s="277"/>
      <c r="KDZ246" s="277"/>
      <c r="KEA246" s="277"/>
      <c r="KEB246" s="402"/>
      <c r="KEC246" s="404"/>
      <c r="KED246" s="49"/>
      <c r="KEE246" s="49"/>
      <c r="KEF246" s="49"/>
      <c r="KEG246" s="99"/>
      <c r="KEH246" s="98"/>
      <c r="KEI246" s="49"/>
      <c r="KEJ246" s="405"/>
      <c r="KEK246" s="405"/>
      <c r="KEL246" s="277"/>
      <c r="KEM246" s="277"/>
      <c r="KEN246" s="277"/>
      <c r="KEO246" s="277"/>
      <c r="KEP246" s="277"/>
      <c r="KEQ246" s="277"/>
      <c r="KER246" s="277"/>
      <c r="KES246" s="277"/>
      <c r="KET246" s="402"/>
      <c r="KEU246" s="404"/>
      <c r="KEV246" s="49"/>
      <c r="KEW246" s="49"/>
      <c r="KEX246" s="49"/>
      <c r="KEY246" s="99"/>
      <c r="KEZ246" s="98"/>
      <c r="KFA246" s="49"/>
      <c r="KFB246" s="405"/>
      <c r="KFC246" s="405"/>
      <c r="KFD246" s="277"/>
      <c r="KFE246" s="277"/>
      <c r="KFF246" s="277"/>
      <c r="KFG246" s="277"/>
      <c r="KFH246" s="277"/>
      <c r="KFI246" s="277"/>
      <c r="KFJ246" s="277"/>
      <c r="KFK246" s="277"/>
      <c r="KFL246" s="402"/>
      <c r="KFM246" s="404"/>
      <c r="KFN246" s="49"/>
      <c r="KFO246" s="49"/>
      <c r="KFP246" s="49"/>
      <c r="KFQ246" s="99"/>
      <c r="KFR246" s="98"/>
      <c r="KFS246" s="49"/>
      <c r="KFT246" s="405"/>
      <c r="KFU246" s="405"/>
      <c r="KFV246" s="277"/>
      <c r="KFW246" s="277"/>
      <c r="KFX246" s="277"/>
      <c r="KFY246" s="277"/>
      <c r="KFZ246" s="277"/>
      <c r="KGA246" s="277"/>
      <c r="KGB246" s="277"/>
      <c r="KGC246" s="277"/>
      <c r="KGD246" s="402"/>
      <c r="KGE246" s="404"/>
      <c r="KGF246" s="49"/>
      <c r="KGG246" s="49"/>
      <c r="KGH246" s="49"/>
      <c r="KGI246" s="99"/>
      <c r="KGJ246" s="98"/>
      <c r="KGK246" s="49"/>
      <c r="KGL246" s="405"/>
      <c r="KGM246" s="405"/>
      <c r="KGN246" s="277"/>
      <c r="KGO246" s="277"/>
      <c r="KGP246" s="277"/>
      <c r="KGQ246" s="277"/>
      <c r="KGR246" s="277"/>
      <c r="KGS246" s="277"/>
      <c r="KGT246" s="277"/>
      <c r="KGU246" s="277"/>
      <c r="KGV246" s="402"/>
      <c r="KGW246" s="404"/>
      <c r="KGX246" s="49"/>
      <c r="KGY246" s="49"/>
      <c r="KGZ246" s="49"/>
      <c r="KHA246" s="99"/>
      <c r="KHB246" s="98"/>
      <c r="KHC246" s="49"/>
      <c r="KHD246" s="405"/>
      <c r="KHE246" s="405"/>
      <c r="KHF246" s="277"/>
      <c r="KHG246" s="277"/>
      <c r="KHH246" s="277"/>
      <c r="KHI246" s="277"/>
      <c r="KHJ246" s="277"/>
      <c r="KHK246" s="277"/>
      <c r="KHL246" s="277"/>
      <c r="KHM246" s="277"/>
      <c r="KHN246" s="402"/>
      <c r="KHO246" s="404"/>
      <c r="KHP246" s="49"/>
      <c r="KHQ246" s="49"/>
      <c r="KHR246" s="49"/>
      <c r="KHS246" s="99"/>
      <c r="KHT246" s="98"/>
      <c r="KHU246" s="49"/>
      <c r="KHV246" s="405"/>
      <c r="KHW246" s="405"/>
      <c r="KHX246" s="277"/>
      <c r="KHY246" s="277"/>
      <c r="KHZ246" s="277"/>
      <c r="KIA246" s="277"/>
      <c r="KIB246" s="277"/>
      <c r="KIC246" s="277"/>
      <c r="KID246" s="277"/>
      <c r="KIE246" s="277"/>
      <c r="KIF246" s="402"/>
      <c r="KIG246" s="404"/>
      <c r="KIH246" s="49"/>
      <c r="KII246" s="49"/>
      <c r="KIJ246" s="49"/>
      <c r="KIK246" s="99"/>
      <c r="KIL246" s="98"/>
      <c r="KIM246" s="49"/>
      <c r="KIN246" s="405"/>
      <c r="KIO246" s="405"/>
      <c r="KIP246" s="277"/>
      <c r="KIQ246" s="277"/>
      <c r="KIR246" s="277"/>
      <c r="KIS246" s="277"/>
      <c r="KIT246" s="277"/>
      <c r="KIU246" s="277"/>
      <c r="KIV246" s="277"/>
      <c r="KIW246" s="277"/>
      <c r="KIX246" s="402"/>
      <c r="KIY246" s="404"/>
      <c r="KIZ246" s="49"/>
      <c r="KJA246" s="49"/>
      <c r="KJB246" s="49"/>
      <c r="KJC246" s="99"/>
      <c r="KJD246" s="98"/>
      <c r="KJE246" s="49"/>
      <c r="KJF246" s="405"/>
      <c r="KJG246" s="405"/>
      <c r="KJH246" s="277"/>
      <c r="KJI246" s="277"/>
      <c r="KJJ246" s="277"/>
      <c r="KJK246" s="277"/>
      <c r="KJL246" s="277"/>
      <c r="KJM246" s="277"/>
      <c r="KJN246" s="277"/>
      <c r="KJO246" s="277"/>
      <c r="KJP246" s="402"/>
      <c r="KJQ246" s="404"/>
      <c r="KJR246" s="49"/>
      <c r="KJS246" s="49"/>
      <c r="KJT246" s="49"/>
      <c r="KJU246" s="99"/>
      <c r="KJV246" s="98"/>
      <c r="KJW246" s="49"/>
      <c r="KJX246" s="405"/>
      <c r="KJY246" s="405"/>
      <c r="KJZ246" s="277"/>
      <c r="KKA246" s="277"/>
      <c r="KKB246" s="277"/>
      <c r="KKC246" s="277"/>
      <c r="KKD246" s="277"/>
      <c r="KKE246" s="277"/>
      <c r="KKF246" s="277"/>
      <c r="KKG246" s="277"/>
      <c r="KKH246" s="402"/>
      <c r="KKI246" s="404"/>
      <c r="KKJ246" s="49"/>
      <c r="KKK246" s="49"/>
      <c r="KKL246" s="49"/>
      <c r="KKM246" s="99"/>
      <c r="KKN246" s="98"/>
      <c r="KKO246" s="49"/>
      <c r="KKP246" s="405"/>
      <c r="KKQ246" s="405"/>
      <c r="KKR246" s="277"/>
      <c r="KKS246" s="277"/>
      <c r="KKT246" s="277"/>
      <c r="KKU246" s="277"/>
      <c r="KKV246" s="277"/>
      <c r="KKW246" s="277"/>
      <c r="KKX246" s="277"/>
      <c r="KKY246" s="277"/>
      <c r="KKZ246" s="402"/>
      <c r="KLA246" s="404"/>
      <c r="KLB246" s="49"/>
      <c r="KLC246" s="49"/>
      <c r="KLD246" s="49"/>
      <c r="KLE246" s="99"/>
      <c r="KLF246" s="98"/>
      <c r="KLG246" s="49"/>
      <c r="KLH246" s="405"/>
      <c r="KLI246" s="405"/>
      <c r="KLJ246" s="277"/>
      <c r="KLK246" s="277"/>
      <c r="KLL246" s="277"/>
      <c r="KLM246" s="277"/>
      <c r="KLN246" s="277"/>
      <c r="KLO246" s="277"/>
      <c r="KLP246" s="277"/>
      <c r="KLQ246" s="277"/>
      <c r="KLR246" s="402"/>
      <c r="KLS246" s="404"/>
      <c r="KLT246" s="49"/>
      <c r="KLU246" s="49"/>
      <c r="KLV246" s="49"/>
      <c r="KLW246" s="99"/>
      <c r="KLX246" s="98"/>
      <c r="KLY246" s="49"/>
      <c r="KLZ246" s="405"/>
      <c r="KMA246" s="405"/>
      <c r="KMB246" s="277"/>
      <c r="KMC246" s="277"/>
      <c r="KMD246" s="277"/>
      <c r="KME246" s="277"/>
      <c r="KMF246" s="277"/>
      <c r="KMG246" s="277"/>
      <c r="KMH246" s="277"/>
      <c r="KMI246" s="277"/>
      <c r="KMJ246" s="402"/>
      <c r="KMK246" s="404"/>
      <c r="KML246" s="49"/>
      <c r="KMM246" s="49"/>
      <c r="KMN246" s="49"/>
      <c r="KMO246" s="99"/>
      <c r="KMP246" s="98"/>
      <c r="KMQ246" s="49"/>
      <c r="KMR246" s="405"/>
      <c r="KMS246" s="405"/>
      <c r="KMT246" s="277"/>
      <c r="KMU246" s="277"/>
      <c r="KMV246" s="277"/>
      <c r="KMW246" s="277"/>
      <c r="KMX246" s="277"/>
      <c r="KMY246" s="277"/>
      <c r="KMZ246" s="277"/>
      <c r="KNA246" s="277"/>
      <c r="KNB246" s="402"/>
      <c r="KNC246" s="404"/>
      <c r="KND246" s="49"/>
      <c r="KNE246" s="49"/>
      <c r="KNF246" s="49"/>
      <c r="KNG246" s="99"/>
      <c r="KNH246" s="98"/>
      <c r="KNI246" s="49"/>
      <c r="KNJ246" s="405"/>
      <c r="KNK246" s="405"/>
      <c r="KNL246" s="277"/>
      <c r="KNM246" s="277"/>
      <c r="KNN246" s="277"/>
      <c r="KNO246" s="277"/>
      <c r="KNP246" s="277"/>
      <c r="KNQ246" s="277"/>
      <c r="KNR246" s="277"/>
      <c r="KNS246" s="277"/>
      <c r="KNT246" s="402"/>
      <c r="KNU246" s="404"/>
      <c r="KNV246" s="49"/>
      <c r="KNW246" s="49"/>
      <c r="KNX246" s="49"/>
      <c r="KNY246" s="99"/>
      <c r="KNZ246" s="98"/>
      <c r="KOA246" s="49"/>
      <c r="KOB246" s="405"/>
      <c r="KOC246" s="405"/>
      <c r="KOD246" s="277"/>
      <c r="KOE246" s="277"/>
      <c r="KOF246" s="277"/>
      <c r="KOG246" s="277"/>
      <c r="KOH246" s="277"/>
      <c r="KOI246" s="277"/>
      <c r="KOJ246" s="277"/>
      <c r="KOK246" s="277"/>
      <c r="KOL246" s="402"/>
      <c r="KOM246" s="404"/>
      <c r="KON246" s="49"/>
      <c r="KOO246" s="49"/>
      <c r="KOP246" s="49"/>
      <c r="KOQ246" s="99"/>
      <c r="KOR246" s="98"/>
      <c r="KOS246" s="49"/>
      <c r="KOT246" s="405"/>
      <c r="KOU246" s="405"/>
      <c r="KOV246" s="277"/>
      <c r="KOW246" s="277"/>
      <c r="KOX246" s="277"/>
      <c r="KOY246" s="277"/>
      <c r="KOZ246" s="277"/>
      <c r="KPA246" s="277"/>
      <c r="KPB246" s="277"/>
      <c r="KPC246" s="277"/>
      <c r="KPD246" s="402"/>
      <c r="KPE246" s="404"/>
      <c r="KPF246" s="49"/>
      <c r="KPG246" s="49"/>
      <c r="KPH246" s="49"/>
      <c r="KPI246" s="99"/>
      <c r="KPJ246" s="98"/>
      <c r="KPK246" s="49"/>
      <c r="KPL246" s="405"/>
      <c r="KPM246" s="405"/>
      <c r="KPN246" s="277"/>
      <c r="KPO246" s="277"/>
      <c r="KPP246" s="277"/>
      <c r="KPQ246" s="277"/>
      <c r="KPR246" s="277"/>
      <c r="KPS246" s="277"/>
      <c r="KPT246" s="277"/>
      <c r="KPU246" s="277"/>
      <c r="KPV246" s="402"/>
      <c r="KPW246" s="404"/>
      <c r="KPX246" s="49"/>
      <c r="KPY246" s="49"/>
      <c r="KPZ246" s="49"/>
      <c r="KQA246" s="99"/>
      <c r="KQB246" s="98"/>
      <c r="KQC246" s="49"/>
      <c r="KQD246" s="405"/>
      <c r="KQE246" s="405"/>
      <c r="KQF246" s="277"/>
      <c r="KQG246" s="277"/>
      <c r="KQH246" s="277"/>
      <c r="KQI246" s="277"/>
      <c r="KQJ246" s="277"/>
      <c r="KQK246" s="277"/>
      <c r="KQL246" s="277"/>
      <c r="KQM246" s="277"/>
      <c r="KQN246" s="402"/>
      <c r="KQO246" s="404"/>
      <c r="KQP246" s="49"/>
      <c r="KQQ246" s="49"/>
      <c r="KQR246" s="49"/>
      <c r="KQS246" s="99"/>
      <c r="KQT246" s="98"/>
      <c r="KQU246" s="49"/>
      <c r="KQV246" s="405"/>
      <c r="KQW246" s="405"/>
      <c r="KQX246" s="277"/>
      <c r="KQY246" s="277"/>
      <c r="KQZ246" s="277"/>
      <c r="KRA246" s="277"/>
      <c r="KRB246" s="277"/>
      <c r="KRC246" s="277"/>
      <c r="KRD246" s="277"/>
      <c r="KRE246" s="277"/>
      <c r="KRF246" s="402"/>
      <c r="KRG246" s="404"/>
      <c r="KRH246" s="49"/>
      <c r="KRI246" s="49"/>
      <c r="KRJ246" s="49"/>
      <c r="KRK246" s="99"/>
      <c r="KRL246" s="98"/>
      <c r="KRM246" s="49"/>
      <c r="KRN246" s="405"/>
      <c r="KRO246" s="405"/>
      <c r="KRP246" s="277"/>
      <c r="KRQ246" s="277"/>
      <c r="KRR246" s="277"/>
      <c r="KRS246" s="277"/>
      <c r="KRT246" s="277"/>
      <c r="KRU246" s="277"/>
      <c r="KRV246" s="277"/>
      <c r="KRW246" s="277"/>
      <c r="KRX246" s="402"/>
      <c r="KRY246" s="404"/>
      <c r="KRZ246" s="49"/>
      <c r="KSA246" s="49"/>
      <c r="KSB246" s="49"/>
      <c r="KSC246" s="99"/>
      <c r="KSD246" s="98"/>
      <c r="KSE246" s="49"/>
      <c r="KSF246" s="405"/>
      <c r="KSG246" s="405"/>
      <c r="KSH246" s="277"/>
      <c r="KSI246" s="277"/>
      <c r="KSJ246" s="277"/>
      <c r="KSK246" s="277"/>
      <c r="KSL246" s="277"/>
      <c r="KSM246" s="277"/>
      <c r="KSN246" s="277"/>
      <c r="KSO246" s="277"/>
      <c r="KSP246" s="402"/>
      <c r="KSQ246" s="404"/>
      <c r="KSR246" s="49"/>
      <c r="KSS246" s="49"/>
      <c r="KST246" s="49"/>
      <c r="KSU246" s="99"/>
      <c r="KSV246" s="98"/>
      <c r="KSW246" s="49"/>
      <c r="KSX246" s="405"/>
      <c r="KSY246" s="405"/>
      <c r="KSZ246" s="277"/>
      <c r="KTA246" s="277"/>
      <c r="KTB246" s="277"/>
      <c r="KTC246" s="277"/>
      <c r="KTD246" s="277"/>
      <c r="KTE246" s="277"/>
      <c r="KTF246" s="277"/>
      <c r="KTG246" s="277"/>
      <c r="KTH246" s="402"/>
      <c r="KTI246" s="404"/>
      <c r="KTJ246" s="49"/>
      <c r="KTK246" s="49"/>
      <c r="KTL246" s="49"/>
      <c r="KTM246" s="99"/>
      <c r="KTN246" s="98"/>
      <c r="KTO246" s="49"/>
      <c r="KTP246" s="405"/>
      <c r="KTQ246" s="405"/>
      <c r="KTR246" s="277"/>
      <c r="KTS246" s="277"/>
      <c r="KTT246" s="277"/>
      <c r="KTU246" s="277"/>
      <c r="KTV246" s="277"/>
      <c r="KTW246" s="277"/>
      <c r="KTX246" s="277"/>
      <c r="KTY246" s="277"/>
      <c r="KTZ246" s="402"/>
      <c r="KUA246" s="404"/>
      <c r="KUB246" s="49"/>
      <c r="KUC246" s="49"/>
      <c r="KUD246" s="49"/>
      <c r="KUE246" s="99"/>
      <c r="KUF246" s="98"/>
      <c r="KUG246" s="49"/>
      <c r="KUH246" s="405"/>
      <c r="KUI246" s="405"/>
      <c r="KUJ246" s="277"/>
      <c r="KUK246" s="277"/>
      <c r="KUL246" s="277"/>
      <c r="KUM246" s="277"/>
      <c r="KUN246" s="277"/>
      <c r="KUO246" s="277"/>
      <c r="KUP246" s="277"/>
      <c r="KUQ246" s="277"/>
      <c r="KUR246" s="402"/>
      <c r="KUS246" s="404"/>
      <c r="KUT246" s="49"/>
      <c r="KUU246" s="49"/>
      <c r="KUV246" s="49"/>
      <c r="KUW246" s="99"/>
      <c r="KUX246" s="98"/>
      <c r="KUY246" s="49"/>
      <c r="KUZ246" s="405"/>
      <c r="KVA246" s="405"/>
      <c r="KVB246" s="277"/>
      <c r="KVC246" s="277"/>
      <c r="KVD246" s="277"/>
      <c r="KVE246" s="277"/>
      <c r="KVF246" s="277"/>
      <c r="KVG246" s="277"/>
      <c r="KVH246" s="277"/>
      <c r="KVI246" s="277"/>
      <c r="KVJ246" s="402"/>
      <c r="KVK246" s="404"/>
      <c r="KVL246" s="49"/>
      <c r="KVM246" s="49"/>
      <c r="KVN246" s="49"/>
      <c r="KVO246" s="99"/>
      <c r="KVP246" s="98"/>
      <c r="KVQ246" s="49"/>
      <c r="KVR246" s="405"/>
      <c r="KVS246" s="405"/>
      <c r="KVT246" s="277"/>
      <c r="KVU246" s="277"/>
      <c r="KVV246" s="277"/>
      <c r="KVW246" s="277"/>
      <c r="KVX246" s="277"/>
      <c r="KVY246" s="277"/>
      <c r="KVZ246" s="277"/>
      <c r="KWA246" s="277"/>
      <c r="KWB246" s="402"/>
      <c r="KWC246" s="404"/>
      <c r="KWD246" s="49"/>
      <c r="KWE246" s="49"/>
      <c r="KWF246" s="49"/>
      <c r="KWG246" s="99"/>
      <c r="KWH246" s="98"/>
      <c r="KWI246" s="49"/>
      <c r="KWJ246" s="405"/>
      <c r="KWK246" s="405"/>
      <c r="KWL246" s="277"/>
      <c r="KWM246" s="277"/>
      <c r="KWN246" s="277"/>
      <c r="KWO246" s="277"/>
      <c r="KWP246" s="277"/>
      <c r="KWQ246" s="277"/>
      <c r="KWR246" s="277"/>
      <c r="KWS246" s="277"/>
      <c r="KWT246" s="402"/>
      <c r="KWU246" s="404"/>
      <c r="KWV246" s="49"/>
      <c r="KWW246" s="49"/>
      <c r="KWX246" s="49"/>
      <c r="KWY246" s="99"/>
      <c r="KWZ246" s="98"/>
      <c r="KXA246" s="49"/>
      <c r="KXB246" s="405"/>
      <c r="KXC246" s="405"/>
      <c r="KXD246" s="277"/>
      <c r="KXE246" s="277"/>
      <c r="KXF246" s="277"/>
      <c r="KXG246" s="277"/>
      <c r="KXH246" s="277"/>
      <c r="KXI246" s="277"/>
      <c r="KXJ246" s="277"/>
      <c r="KXK246" s="277"/>
      <c r="KXL246" s="402"/>
      <c r="KXM246" s="404"/>
      <c r="KXN246" s="49"/>
      <c r="KXO246" s="49"/>
      <c r="KXP246" s="49"/>
      <c r="KXQ246" s="99"/>
      <c r="KXR246" s="98"/>
      <c r="KXS246" s="49"/>
      <c r="KXT246" s="405"/>
      <c r="KXU246" s="405"/>
      <c r="KXV246" s="277"/>
      <c r="KXW246" s="277"/>
      <c r="KXX246" s="277"/>
      <c r="KXY246" s="277"/>
      <c r="KXZ246" s="277"/>
      <c r="KYA246" s="277"/>
      <c r="KYB246" s="277"/>
      <c r="KYC246" s="277"/>
      <c r="KYD246" s="402"/>
      <c r="KYE246" s="404"/>
      <c r="KYF246" s="49"/>
      <c r="KYG246" s="49"/>
      <c r="KYH246" s="49"/>
      <c r="KYI246" s="99"/>
      <c r="KYJ246" s="98"/>
      <c r="KYK246" s="49"/>
      <c r="KYL246" s="405"/>
      <c r="KYM246" s="405"/>
      <c r="KYN246" s="277"/>
      <c r="KYO246" s="277"/>
      <c r="KYP246" s="277"/>
      <c r="KYQ246" s="277"/>
      <c r="KYR246" s="277"/>
      <c r="KYS246" s="277"/>
      <c r="KYT246" s="277"/>
      <c r="KYU246" s="277"/>
      <c r="KYV246" s="402"/>
      <c r="KYW246" s="404"/>
      <c r="KYX246" s="49"/>
      <c r="KYY246" s="49"/>
      <c r="KYZ246" s="49"/>
      <c r="KZA246" s="99"/>
      <c r="KZB246" s="98"/>
      <c r="KZC246" s="49"/>
      <c r="KZD246" s="405"/>
      <c r="KZE246" s="405"/>
      <c r="KZF246" s="277"/>
      <c r="KZG246" s="277"/>
      <c r="KZH246" s="277"/>
      <c r="KZI246" s="277"/>
      <c r="KZJ246" s="277"/>
      <c r="KZK246" s="277"/>
      <c r="KZL246" s="277"/>
      <c r="KZM246" s="277"/>
      <c r="KZN246" s="402"/>
      <c r="KZO246" s="404"/>
      <c r="KZP246" s="49"/>
      <c r="KZQ246" s="49"/>
      <c r="KZR246" s="49"/>
      <c r="KZS246" s="99"/>
      <c r="KZT246" s="98"/>
      <c r="KZU246" s="49"/>
      <c r="KZV246" s="405"/>
      <c r="KZW246" s="405"/>
      <c r="KZX246" s="277"/>
      <c r="KZY246" s="277"/>
      <c r="KZZ246" s="277"/>
      <c r="LAA246" s="277"/>
      <c r="LAB246" s="277"/>
      <c r="LAC246" s="277"/>
      <c r="LAD246" s="277"/>
      <c r="LAE246" s="277"/>
      <c r="LAF246" s="402"/>
      <c r="LAG246" s="404"/>
      <c r="LAH246" s="49"/>
      <c r="LAI246" s="49"/>
      <c r="LAJ246" s="49"/>
      <c r="LAK246" s="99"/>
      <c r="LAL246" s="98"/>
      <c r="LAM246" s="49"/>
      <c r="LAN246" s="405"/>
      <c r="LAO246" s="405"/>
      <c r="LAP246" s="277"/>
      <c r="LAQ246" s="277"/>
      <c r="LAR246" s="277"/>
      <c r="LAS246" s="277"/>
      <c r="LAT246" s="277"/>
      <c r="LAU246" s="277"/>
      <c r="LAV246" s="277"/>
      <c r="LAW246" s="277"/>
      <c r="LAX246" s="402"/>
      <c r="LAY246" s="404"/>
      <c r="LAZ246" s="49"/>
      <c r="LBA246" s="49"/>
      <c r="LBB246" s="49"/>
      <c r="LBC246" s="99"/>
      <c r="LBD246" s="98"/>
      <c r="LBE246" s="49"/>
      <c r="LBF246" s="405"/>
      <c r="LBG246" s="405"/>
      <c r="LBH246" s="277"/>
      <c r="LBI246" s="277"/>
      <c r="LBJ246" s="277"/>
      <c r="LBK246" s="277"/>
      <c r="LBL246" s="277"/>
      <c r="LBM246" s="277"/>
      <c r="LBN246" s="277"/>
      <c r="LBO246" s="277"/>
      <c r="LBP246" s="402"/>
      <c r="LBQ246" s="404"/>
      <c r="LBR246" s="49"/>
      <c r="LBS246" s="49"/>
      <c r="LBT246" s="49"/>
      <c r="LBU246" s="99"/>
      <c r="LBV246" s="98"/>
      <c r="LBW246" s="49"/>
      <c r="LBX246" s="405"/>
      <c r="LBY246" s="405"/>
      <c r="LBZ246" s="277"/>
      <c r="LCA246" s="277"/>
      <c r="LCB246" s="277"/>
      <c r="LCC246" s="277"/>
      <c r="LCD246" s="277"/>
      <c r="LCE246" s="277"/>
      <c r="LCF246" s="277"/>
      <c r="LCG246" s="277"/>
      <c r="LCH246" s="402"/>
      <c r="LCI246" s="404"/>
      <c r="LCJ246" s="49"/>
      <c r="LCK246" s="49"/>
      <c r="LCL246" s="49"/>
      <c r="LCM246" s="99"/>
      <c r="LCN246" s="98"/>
      <c r="LCO246" s="49"/>
      <c r="LCP246" s="405"/>
      <c r="LCQ246" s="405"/>
      <c r="LCR246" s="277"/>
      <c r="LCS246" s="277"/>
      <c r="LCT246" s="277"/>
      <c r="LCU246" s="277"/>
      <c r="LCV246" s="277"/>
      <c r="LCW246" s="277"/>
      <c r="LCX246" s="277"/>
      <c r="LCY246" s="277"/>
      <c r="LCZ246" s="402"/>
      <c r="LDA246" s="404"/>
      <c r="LDB246" s="49"/>
      <c r="LDC246" s="49"/>
      <c r="LDD246" s="49"/>
      <c r="LDE246" s="99"/>
      <c r="LDF246" s="98"/>
      <c r="LDG246" s="49"/>
      <c r="LDH246" s="405"/>
      <c r="LDI246" s="405"/>
      <c r="LDJ246" s="277"/>
      <c r="LDK246" s="277"/>
      <c r="LDL246" s="277"/>
      <c r="LDM246" s="277"/>
      <c r="LDN246" s="277"/>
      <c r="LDO246" s="277"/>
      <c r="LDP246" s="277"/>
      <c r="LDQ246" s="277"/>
      <c r="LDR246" s="402"/>
      <c r="LDS246" s="404"/>
      <c r="LDT246" s="49"/>
      <c r="LDU246" s="49"/>
      <c r="LDV246" s="49"/>
      <c r="LDW246" s="99"/>
      <c r="LDX246" s="98"/>
      <c r="LDY246" s="49"/>
      <c r="LDZ246" s="405"/>
      <c r="LEA246" s="405"/>
      <c r="LEB246" s="277"/>
      <c r="LEC246" s="277"/>
      <c r="LED246" s="277"/>
      <c r="LEE246" s="277"/>
      <c r="LEF246" s="277"/>
      <c r="LEG246" s="277"/>
      <c r="LEH246" s="277"/>
      <c r="LEI246" s="277"/>
      <c r="LEJ246" s="402"/>
      <c r="LEK246" s="404"/>
      <c r="LEL246" s="49"/>
      <c r="LEM246" s="49"/>
      <c r="LEN246" s="49"/>
      <c r="LEO246" s="99"/>
      <c r="LEP246" s="98"/>
      <c r="LEQ246" s="49"/>
      <c r="LER246" s="405"/>
      <c r="LES246" s="405"/>
      <c r="LET246" s="277"/>
      <c r="LEU246" s="277"/>
      <c r="LEV246" s="277"/>
      <c r="LEW246" s="277"/>
      <c r="LEX246" s="277"/>
      <c r="LEY246" s="277"/>
      <c r="LEZ246" s="277"/>
      <c r="LFA246" s="277"/>
      <c r="LFB246" s="402"/>
      <c r="LFC246" s="404"/>
      <c r="LFD246" s="49"/>
      <c r="LFE246" s="49"/>
      <c r="LFF246" s="49"/>
      <c r="LFG246" s="99"/>
      <c r="LFH246" s="98"/>
      <c r="LFI246" s="49"/>
      <c r="LFJ246" s="405"/>
      <c r="LFK246" s="405"/>
      <c r="LFL246" s="277"/>
      <c r="LFM246" s="277"/>
      <c r="LFN246" s="277"/>
      <c r="LFO246" s="277"/>
      <c r="LFP246" s="277"/>
      <c r="LFQ246" s="277"/>
      <c r="LFR246" s="277"/>
      <c r="LFS246" s="277"/>
      <c r="LFT246" s="402"/>
      <c r="LFU246" s="404"/>
      <c r="LFV246" s="49"/>
      <c r="LFW246" s="49"/>
      <c r="LFX246" s="49"/>
      <c r="LFY246" s="99"/>
      <c r="LFZ246" s="98"/>
      <c r="LGA246" s="49"/>
      <c r="LGB246" s="405"/>
      <c r="LGC246" s="405"/>
      <c r="LGD246" s="277"/>
      <c r="LGE246" s="277"/>
      <c r="LGF246" s="277"/>
      <c r="LGG246" s="277"/>
      <c r="LGH246" s="277"/>
      <c r="LGI246" s="277"/>
      <c r="LGJ246" s="277"/>
      <c r="LGK246" s="277"/>
      <c r="LGL246" s="402"/>
      <c r="LGM246" s="404"/>
      <c r="LGN246" s="49"/>
      <c r="LGO246" s="49"/>
      <c r="LGP246" s="49"/>
      <c r="LGQ246" s="99"/>
      <c r="LGR246" s="98"/>
      <c r="LGS246" s="49"/>
      <c r="LGT246" s="405"/>
      <c r="LGU246" s="405"/>
      <c r="LGV246" s="277"/>
      <c r="LGW246" s="277"/>
      <c r="LGX246" s="277"/>
      <c r="LGY246" s="277"/>
      <c r="LGZ246" s="277"/>
      <c r="LHA246" s="277"/>
      <c r="LHB246" s="277"/>
      <c r="LHC246" s="277"/>
      <c r="LHD246" s="402"/>
      <c r="LHE246" s="404"/>
      <c r="LHF246" s="49"/>
      <c r="LHG246" s="49"/>
      <c r="LHH246" s="49"/>
      <c r="LHI246" s="99"/>
      <c r="LHJ246" s="98"/>
      <c r="LHK246" s="49"/>
      <c r="LHL246" s="405"/>
      <c r="LHM246" s="405"/>
      <c r="LHN246" s="277"/>
      <c r="LHO246" s="277"/>
      <c r="LHP246" s="277"/>
      <c r="LHQ246" s="277"/>
      <c r="LHR246" s="277"/>
      <c r="LHS246" s="277"/>
      <c r="LHT246" s="277"/>
      <c r="LHU246" s="277"/>
      <c r="LHV246" s="402"/>
      <c r="LHW246" s="404"/>
      <c r="LHX246" s="49"/>
      <c r="LHY246" s="49"/>
      <c r="LHZ246" s="49"/>
      <c r="LIA246" s="99"/>
      <c r="LIB246" s="98"/>
      <c r="LIC246" s="49"/>
      <c r="LID246" s="405"/>
      <c r="LIE246" s="405"/>
      <c r="LIF246" s="277"/>
      <c r="LIG246" s="277"/>
      <c r="LIH246" s="277"/>
      <c r="LII246" s="277"/>
      <c r="LIJ246" s="277"/>
      <c r="LIK246" s="277"/>
      <c r="LIL246" s="277"/>
      <c r="LIM246" s="277"/>
      <c r="LIN246" s="402"/>
      <c r="LIO246" s="404"/>
      <c r="LIP246" s="49"/>
      <c r="LIQ246" s="49"/>
      <c r="LIR246" s="49"/>
      <c r="LIS246" s="99"/>
      <c r="LIT246" s="98"/>
      <c r="LIU246" s="49"/>
      <c r="LIV246" s="405"/>
      <c r="LIW246" s="405"/>
      <c r="LIX246" s="277"/>
      <c r="LIY246" s="277"/>
      <c r="LIZ246" s="277"/>
      <c r="LJA246" s="277"/>
      <c r="LJB246" s="277"/>
      <c r="LJC246" s="277"/>
      <c r="LJD246" s="277"/>
      <c r="LJE246" s="277"/>
      <c r="LJF246" s="402"/>
      <c r="LJG246" s="404"/>
      <c r="LJH246" s="49"/>
      <c r="LJI246" s="49"/>
      <c r="LJJ246" s="49"/>
      <c r="LJK246" s="99"/>
      <c r="LJL246" s="98"/>
      <c r="LJM246" s="49"/>
      <c r="LJN246" s="405"/>
      <c r="LJO246" s="405"/>
      <c r="LJP246" s="277"/>
      <c r="LJQ246" s="277"/>
      <c r="LJR246" s="277"/>
      <c r="LJS246" s="277"/>
      <c r="LJT246" s="277"/>
      <c r="LJU246" s="277"/>
      <c r="LJV246" s="277"/>
      <c r="LJW246" s="277"/>
      <c r="LJX246" s="402"/>
      <c r="LJY246" s="404"/>
      <c r="LJZ246" s="49"/>
      <c r="LKA246" s="49"/>
      <c r="LKB246" s="49"/>
      <c r="LKC246" s="99"/>
      <c r="LKD246" s="98"/>
      <c r="LKE246" s="49"/>
      <c r="LKF246" s="405"/>
      <c r="LKG246" s="405"/>
      <c r="LKH246" s="277"/>
      <c r="LKI246" s="277"/>
      <c r="LKJ246" s="277"/>
      <c r="LKK246" s="277"/>
      <c r="LKL246" s="277"/>
      <c r="LKM246" s="277"/>
      <c r="LKN246" s="277"/>
      <c r="LKO246" s="277"/>
      <c r="LKP246" s="402"/>
      <c r="LKQ246" s="404"/>
      <c r="LKR246" s="49"/>
      <c r="LKS246" s="49"/>
      <c r="LKT246" s="49"/>
      <c r="LKU246" s="99"/>
      <c r="LKV246" s="98"/>
      <c r="LKW246" s="49"/>
      <c r="LKX246" s="405"/>
      <c r="LKY246" s="405"/>
      <c r="LKZ246" s="277"/>
      <c r="LLA246" s="277"/>
      <c r="LLB246" s="277"/>
      <c r="LLC246" s="277"/>
      <c r="LLD246" s="277"/>
      <c r="LLE246" s="277"/>
      <c r="LLF246" s="277"/>
      <c r="LLG246" s="277"/>
      <c r="LLH246" s="402"/>
      <c r="LLI246" s="404"/>
      <c r="LLJ246" s="49"/>
      <c r="LLK246" s="49"/>
      <c r="LLL246" s="49"/>
      <c r="LLM246" s="99"/>
      <c r="LLN246" s="98"/>
      <c r="LLO246" s="49"/>
      <c r="LLP246" s="405"/>
      <c r="LLQ246" s="405"/>
      <c r="LLR246" s="277"/>
      <c r="LLS246" s="277"/>
      <c r="LLT246" s="277"/>
      <c r="LLU246" s="277"/>
      <c r="LLV246" s="277"/>
      <c r="LLW246" s="277"/>
      <c r="LLX246" s="277"/>
      <c r="LLY246" s="277"/>
      <c r="LLZ246" s="402"/>
      <c r="LMA246" s="404"/>
      <c r="LMB246" s="49"/>
      <c r="LMC246" s="49"/>
      <c r="LMD246" s="49"/>
      <c r="LME246" s="99"/>
      <c r="LMF246" s="98"/>
      <c r="LMG246" s="49"/>
      <c r="LMH246" s="405"/>
      <c r="LMI246" s="405"/>
      <c r="LMJ246" s="277"/>
      <c r="LMK246" s="277"/>
      <c r="LML246" s="277"/>
      <c r="LMM246" s="277"/>
      <c r="LMN246" s="277"/>
      <c r="LMO246" s="277"/>
      <c r="LMP246" s="277"/>
      <c r="LMQ246" s="277"/>
      <c r="LMR246" s="402"/>
      <c r="LMS246" s="404"/>
      <c r="LMT246" s="49"/>
      <c r="LMU246" s="49"/>
      <c r="LMV246" s="49"/>
      <c r="LMW246" s="99"/>
      <c r="LMX246" s="98"/>
      <c r="LMY246" s="49"/>
      <c r="LMZ246" s="405"/>
      <c r="LNA246" s="405"/>
      <c r="LNB246" s="277"/>
      <c r="LNC246" s="277"/>
      <c r="LND246" s="277"/>
      <c r="LNE246" s="277"/>
      <c r="LNF246" s="277"/>
      <c r="LNG246" s="277"/>
      <c r="LNH246" s="277"/>
      <c r="LNI246" s="277"/>
      <c r="LNJ246" s="402"/>
      <c r="LNK246" s="404"/>
      <c r="LNL246" s="49"/>
      <c r="LNM246" s="49"/>
      <c r="LNN246" s="49"/>
      <c r="LNO246" s="99"/>
      <c r="LNP246" s="98"/>
      <c r="LNQ246" s="49"/>
      <c r="LNR246" s="405"/>
      <c r="LNS246" s="405"/>
      <c r="LNT246" s="277"/>
      <c r="LNU246" s="277"/>
      <c r="LNV246" s="277"/>
      <c r="LNW246" s="277"/>
      <c r="LNX246" s="277"/>
      <c r="LNY246" s="277"/>
      <c r="LNZ246" s="277"/>
      <c r="LOA246" s="277"/>
      <c r="LOB246" s="402"/>
      <c r="LOC246" s="404"/>
      <c r="LOD246" s="49"/>
      <c r="LOE246" s="49"/>
      <c r="LOF246" s="49"/>
      <c r="LOG246" s="99"/>
      <c r="LOH246" s="98"/>
      <c r="LOI246" s="49"/>
      <c r="LOJ246" s="405"/>
      <c r="LOK246" s="405"/>
      <c r="LOL246" s="277"/>
      <c r="LOM246" s="277"/>
      <c r="LON246" s="277"/>
      <c r="LOO246" s="277"/>
      <c r="LOP246" s="277"/>
      <c r="LOQ246" s="277"/>
      <c r="LOR246" s="277"/>
      <c r="LOS246" s="277"/>
      <c r="LOT246" s="402"/>
      <c r="LOU246" s="404"/>
      <c r="LOV246" s="49"/>
      <c r="LOW246" s="49"/>
      <c r="LOX246" s="49"/>
      <c r="LOY246" s="99"/>
      <c r="LOZ246" s="98"/>
      <c r="LPA246" s="49"/>
      <c r="LPB246" s="405"/>
      <c r="LPC246" s="405"/>
      <c r="LPD246" s="277"/>
      <c r="LPE246" s="277"/>
      <c r="LPF246" s="277"/>
      <c r="LPG246" s="277"/>
      <c r="LPH246" s="277"/>
      <c r="LPI246" s="277"/>
      <c r="LPJ246" s="277"/>
      <c r="LPK246" s="277"/>
      <c r="LPL246" s="402"/>
      <c r="LPM246" s="404"/>
      <c r="LPN246" s="49"/>
      <c r="LPO246" s="49"/>
      <c r="LPP246" s="49"/>
      <c r="LPQ246" s="99"/>
      <c r="LPR246" s="98"/>
      <c r="LPS246" s="49"/>
      <c r="LPT246" s="405"/>
      <c r="LPU246" s="405"/>
      <c r="LPV246" s="277"/>
      <c r="LPW246" s="277"/>
      <c r="LPX246" s="277"/>
      <c r="LPY246" s="277"/>
      <c r="LPZ246" s="277"/>
      <c r="LQA246" s="277"/>
      <c r="LQB246" s="277"/>
      <c r="LQC246" s="277"/>
      <c r="LQD246" s="402"/>
      <c r="LQE246" s="404"/>
      <c r="LQF246" s="49"/>
      <c r="LQG246" s="49"/>
      <c r="LQH246" s="49"/>
      <c r="LQI246" s="99"/>
      <c r="LQJ246" s="98"/>
      <c r="LQK246" s="49"/>
      <c r="LQL246" s="405"/>
      <c r="LQM246" s="405"/>
      <c r="LQN246" s="277"/>
      <c r="LQO246" s="277"/>
      <c r="LQP246" s="277"/>
      <c r="LQQ246" s="277"/>
      <c r="LQR246" s="277"/>
      <c r="LQS246" s="277"/>
      <c r="LQT246" s="277"/>
      <c r="LQU246" s="277"/>
      <c r="LQV246" s="402"/>
      <c r="LQW246" s="404"/>
      <c r="LQX246" s="49"/>
      <c r="LQY246" s="49"/>
      <c r="LQZ246" s="49"/>
      <c r="LRA246" s="99"/>
      <c r="LRB246" s="98"/>
      <c r="LRC246" s="49"/>
      <c r="LRD246" s="405"/>
      <c r="LRE246" s="405"/>
      <c r="LRF246" s="277"/>
      <c r="LRG246" s="277"/>
      <c r="LRH246" s="277"/>
      <c r="LRI246" s="277"/>
      <c r="LRJ246" s="277"/>
      <c r="LRK246" s="277"/>
      <c r="LRL246" s="277"/>
      <c r="LRM246" s="277"/>
      <c r="LRN246" s="402"/>
      <c r="LRO246" s="404"/>
      <c r="LRP246" s="49"/>
      <c r="LRQ246" s="49"/>
      <c r="LRR246" s="49"/>
      <c r="LRS246" s="99"/>
      <c r="LRT246" s="98"/>
      <c r="LRU246" s="49"/>
      <c r="LRV246" s="405"/>
      <c r="LRW246" s="405"/>
      <c r="LRX246" s="277"/>
      <c r="LRY246" s="277"/>
      <c r="LRZ246" s="277"/>
      <c r="LSA246" s="277"/>
      <c r="LSB246" s="277"/>
      <c r="LSC246" s="277"/>
      <c r="LSD246" s="277"/>
      <c r="LSE246" s="277"/>
      <c r="LSF246" s="402"/>
      <c r="LSG246" s="404"/>
      <c r="LSH246" s="49"/>
      <c r="LSI246" s="49"/>
      <c r="LSJ246" s="49"/>
      <c r="LSK246" s="99"/>
      <c r="LSL246" s="98"/>
      <c r="LSM246" s="49"/>
      <c r="LSN246" s="405"/>
      <c r="LSO246" s="405"/>
      <c r="LSP246" s="277"/>
      <c r="LSQ246" s="277"/>
      <c r="LSR246" s="277"/>
      <c r="LSS246" s="277"/>
      <c r="LST246" s="277"/>
      <c r="LSU246" s="277"/>
      <c r="LSV246" s="277"/>
      <c r="LSW246" s="277"/>
      <c r="LSX246" s="402"/>
      <c r="LSY246" s="404"/>
      <c r="LSZ246" s="49"/>
      <c r="LTA246" s="49"/>
      <c r="LTB246" s="49"/>
      <c r="LTC246" s="99"/>
      <c r="LTD246" s="98"/>
      <c r="LTE246" s="49"/>
      <c r="LTF246" s="405"/>
      <c r="LTG246" s="405"/>
      <c r="LTH246" s="277"/>
      <c r="LTI246" s="277"/>
      <c r="LTJ246" s="277"/>
      <c r="LTK246" s="277"/>
      <c r="LTL246" s="277"/>
      <c r="LTM246" s="277"/>
      <c r="LTN246" s="277"/>
      <c r="LTO246" s="277"/>
      <c r="LTP246" s="402"/>
      <c r="LTQ246" s="404"/>
      <c r="LTR246" s="49"/>
      <c r="LTS246" s="49"/>
      <c r="LTT246" s="49"/>
      <c r="LTU246" s="99"/>
      <c r="LTV246" s="98"/>
      <c r="LTW246" s="49"/>
      <c r="LTX246" s="405"/>
      <c r="LTY246" s="405"/>
      <c r="LTZ246" s="277"/>
      <c r="LUA246" s="277"/>
      <c r="LUB246" s="277"/>
      <c r="LUC246" s="277"/>
      <c r="LUD246" s="277"/>
      <c r="LUE246" s="277"/>
      <c r="LUF246" s="277"/>
      <c r="LUG246" s="277"/>
      <c r="LUH246" s="402"/>
      <c r="LUI246" s="404"/>
      <c r="LUJ246" s="49"/>
      <c r="LUK246" s="49"/>
      <c r="LUL246" s="49"/>
      <c r="LUM246" s="99"/>
      <c r="LUN246" s="98"/>
      <c r="LUO246" s="49"/>
      <c r="LUP246" s="405"/>
      <c r="LUQ246" s="405"/>
      <c r="LUR246" s="277"/>
      <c r="LUS246" s="277"/>
      <c r="LUT246" s="277"/>
      <c r="LUU246" s="277"/>
      <c r="LUV246" s="277"/>
      <c r="LUW246" s="277"/>
      <c r="LUX246" s="277"/>
      <c r="LUY246" s="277"/>
      <c r="LUZ246" s="402"/>
      <c r="LVA246" s="404"/>
      <c r="LVB246" s="49"/>
      <c r="LVC246" s="49"/>
      <c r="LVD246" s="49"/>
      <c r="LVE246" s="99"/>
      <c r="LVF246" s="98"/>
      <c r="LVG246" s="49"/>
      <c r="LVH246" s="405"/>
      <c r="LVI246" s="405"/>
      <c r="LVJ246" s="277"/>
      <c r="LVK246" s="277"/>
      <c r="LVL246" s="277"/>
      <c r="LVM246" s="277"/>
      <c r="LVN246" s="277"/>
      <c r="LVO246" s="277"/>
      <c r="LVP246" s="277"/>
      <c r="LVQ246" s="277"/>
      <c r="LVR246" s="402"/>
      <c r="LVS246" s="404"/>
      <c r="LVT246" s="49"/>
      <c r="LVU246" s="49"/>
      <c r="LVV246" s="49"/>
      <c r="LVW246" s="99"/>
      <c r="LVX246" s="98"/>
      <c r="LVY246" s="49"/>
      <c r="LVZ246" s="405"/>
      <c r="LWA246" s="405"/>
      <c r="LWB246" s="277"/>
      <c r="LWC246" s="277"/>
      <c r="LWD246" s="277"/>
      <c r="LWE246" s="277"/>
      <c r="LWF246" s="277"/>
      <c r="LWG246" s="277"/>
      <c r="LWH246" s="277"/>
      <c r="LWI246" s="277"/>
      <c r="LWJ246" s="402"/>
      <c r="LWK246" s="404"/>
      <c r="LWL246" s="49"/>
      <c r="LWM246" s="49"/>
      <c r="LWN246" s="49"/>
      <c r="LWO246" s="99"/>
      <c r="LWP246" s="98"/>
      <c r="LWQ246" s="49"/>
      <c r="LWR246" s="405"/>
      <c r="LWS246" s="405"/>
      <c r="LWT246" s="277"/>
      <c r="LWU246" s="277"/>
      <c r="LWV246" s="277"/>
      <c r="LWW246" s="277"/>
      <c r="LWX246" s="277"/>
      <c r="LWY246" s="277"/>
      <c r="LWZ246" s="277"/>
      <c r="LXA246" s="277"/>
      <c r="LXB246" s="402"/>
      <c r="LXC246" s="404"/>
      <c r="LXD246" s="49"/>
      <c r="LXE246" s="49"/>
      <c r="LXF246" s="49"/>
      <c r="LXG246" s="99"/>
      <c r="LXH246" s="98"/>
      <c r="LXI246" s="49"/>
      <c r="LXJ246" s="405"/>
      <c r="LXK246" s="405"/>
      <c r="LXL246" s="277"/>
      <c r="LXM246" s="277"/>
      <c r="LXN246" s="277"/>
      <c r="LXO246" s="277"/>
      <c r="LXP246" s="277"/>
      <c r="LXQ246" s="277"/>
      <c r="LXR246" s="277"/>
      <c r="LXS246" s="277"/>
      <c r="LXT246" s="402"/>
      <c r="LXU246" s="404"/>
      <c r="LXV246" s="49"/>
      <c r="LXW246" s="49"/>
      <c r="LXX246" s="49"/>
      <c r="LXY246" s="99"/>
      <c r="LXZ246" s="98"/>
      <c r="LYA246" s="49"/>
      <c r="LYB246" s="405"/>
      <c r="LYC246" s="405"/>
      <c r="LYD246" s="277"/>
      <c r="LYE246" s="277"/>
      <c r="LYF246" s="277"/>
      <c r="LYG246" s="277"/>
      <c r="LYH246" s="277"/>
      <c r="LYI246" s="277"/>
      <c r="LYJ246" s="277"/>
      <c r="LYK246" s="277"/>
      <c r="LYL246" s="402"/>
      <c r="LYM246" s="404"/>
      <c r="LYN246" s="49"/>
      <c r="LYO246" s="49"/>
      <c r="LYP246" s="49"/>
      <c r="LYQ246" s="99"/>
      <c r="LYR246" s="98"/>
      <c r="LYS246" s="49"/>
      <c r="LYT246" s="405"/>
      <c r="LYU246" s="405"/>
      <c r="LYV246" s="277"/>
      <c r="LYW246" s="277"/>
      <c r="LYX246" s="277"/>
      <c r="LYY246" s="277"/>
      <c r="LYZ246" s="277"/>
      <c r="LZA246" s="277"/>
      <c r="LZB246" s="277"/>
      <c r="LZC246" s="277"/>
      <c r="LZD246" s="402"/>
      <c r="LZE246" s="404"/>
      <c r="LZF246" s="49"/>
      <c r="LZG246" s="49"/>
      <c r="LZH246" s="49"/>
      <c r="LZI246" s="99"/>
      <c r="LZJ246" s="98"/>
      <c r="LZK246" s="49"/>
      <c r="LZL246" s="405"/>
      <c r="LZM246" s="405"/>
      <c r="LZN246" s="277"/>
      <c r="LZO246" s="277"/>
      <c r="LZP246" s="277"/>
      <c r="LZQ246" s="277"/>
      <c r="LZR246" s="277"/>
      <c r="LZS246" s="277"/>
      <c r="LZT246" s="277"/>
      <c r="LZU246" s="277"/>
      <c r="LZV246" s="402"/>
      <c r="LZW246" s="404"/>
      <c r="LZX246" s="49"/>
      <c r="LZY246" s="49"/>
      <c r="LZZ246" s="49"/>
      <c r="MAA246" s="99"/>
      <c r="MAB246" s="98"/>
      <c r="MAC246" s="49"/>
      <c r="MAD246" s="405"/>
      <c r="MAE246" s="405"/>
      <c r="MAF246" s="277"/>
      <c r="MAG246" s="277"/>
      <c r="MAH246" s="277"/>
      <c r="MAI246" s="277"/>
      <c r="MAJ246" s="277"/>
      <c r="MAK246" s="277"/>
      <c r="MAL246" s="277"/>
      <c r="MAM246" s="277"/>
      <c r="MAN246" s="402"/>
      <c r="MAO246" s="404"/>
      <c r="MAP246" s="49"/>
      <c r="MAQ246" s="49"/>
      <c r="MAR246" s="49"/>
      <c r="MAS246" s="99"/>
      <c r="MAT246" s="98"/>
      <c r="MAU246" s="49"/>
      <c r="MAV246" s="405"/>
      <c r="MAW246" s="405"/>
      <c r="MAX246" s="277"/>
      <c r="MAY246" s="277"/>
      <c r="MAZ246" s="277"/>
      <c r="MBA246" s="277"/>
      <c r="MBB246" s="277"/>
      <c r="MBC246" s="277"/>
      <c r="MBD246" s="277"/>
      <c r="MBE246" s="277"/>
      <c r="MBF246" s="402"/>
      <c r="MBG246" s="404"/>
      <c r="MBH246" s="49"/>
      <c r="MBI246" s="49"/>
      <c r="MBJ246" s="49"/>
      <c r="MBK246" s="99"/>
      <c r="MBL246" s="98"/>
      <c r="MBM246" s="49"/>
      <c r="MBN246" s="405"/>
      <c r="MBO246" s="405"/>
      <c r="MBP246" s="277"/>
      <c r="MBQ246" s="277"/>
      <c r="MBR246" s="277"/>
      <c r="MBS246" s="277"/>
      <c r="MBT246" s="277"/>
      <c r="MBU246" s="277"/>
      <c r="MBV246" s="277"/>
      <c r="MBW246" s="277"/>
      <c r="MBX246" s="402"/>
      <c r="MBY246" s="404"/>
      <c r="MBZ246" s="49"/>
      <c r="MCA246" s="49"/>
      <c r="MCB246" s="49"/>
      <c r="MCC246" s="99"/>
      <c r="MCD246" s="98"/>
      <c r="MCE246" s="49"/>
      <c r="MCF246" s="405"/>
      <c r="MCG246" s="405"/>
      <c r="MCH246" s="277"/>
      <c r="MCI246" s="277"/>
      <c r="MCJ246" s="277"/>
      <c r="MCK246" s="277"/>
      <c r="MCL246" s="277"/>
      <c r="MCM246" s="277"/>
      <c r="MCN246" s="277"/>
      <c r="MCO246" s="277"/>
      <c r="MCP246" s="402"/>
      <c r="MCQ246" s="404"/>
      <c r="MCR246" s="49"/>
      <c r="MCS246" s="49"/>
      <c r="MCT246" s="49"/>
      <c r="MCU246" s="99"/>
      <c r="MCV246" s="98"/>
      <c r="MCW246" s="49"/>
      <c r="MCX246" s="405"/>
      <c r="MCY246" s="405"/>
      <c r="MCZ246" s="277"/>
      <c r="MDA246" s="277"/>
      <c r="MDB246" s="277"/>
      <c r="MDC246" s="277"/>
      <c r="MDD246" s="277"/>
      <c r="MDE246" s="277"/>
      <c r="MDF246" s="277"/>
      <c r="MDG246" s="277"/>
      <c r="MDH246" s="402"/>
      <c r="MDI246" s="404"/>
      <c r="MDJ246" s="49"/>
      <c r="MDK246" s="49"/>
      <c r="MDL246" s="49"/>
      <c r="MDM246" s="99"/>
      <c r="MDN246" s="98"/>
      <c r="MDO246" s="49"/>
      <c r="MDP246" s="405"/>
      <c r="MDQ246" s="405"/>
      <c r="MDR246" s="277"/>
      <c r="MDS246" s="277"/>
      <c r="MDT246" s="277"/>
      <c r="MDU246" s="277"/>
      <c r="MDV246" s="277"/>
      <c r="MDW246" s="277"/>
      <c r="MDX246" s="277"/>
      <c r="MDY246" s="277"/>
      <c r="MDZ246" s="402"/>
      <c r="MEA246" s="404"/>
      <c r="MEB246" s="49"/>
      <c r="MEC246" s="49"/>
      <c r="MED246" s="49"/>
      <c r="MEE246" s="99"/>
      <c r="MEF246" s="98"/>
      <c r="MEG246" s="49"/>
      <c r="MEH246" s="405"/>
      <c r="MEI246" s="405"/>
      <c r="MEJ246" s="277"/>
      <c r="MEK246" s="277"/>
      <c r="MEL246" s="277"/>
      <c r="MEM246" s="277"/>
      <c r="MEN246" s="277"/>
      <c r="MEO246" s="277"/>
      <c r="MEP246" s="277"/>
      <c r="MEQ246" s="277"/>
      <c r="MER246" s="402"/>
      <c r="MES246" s="404"/>
      <c r="MET246" s="49"/>
      <c r="MEU246" s="49"/>
      <c r="MEV246" s="49"/>
      <c r="MEW246" s="99"/>
      <c r="MEX246" s="98"/>
      <c r="MEY246" s="49"/>
      <c r="MEZ246" s="405"/>
      <c r="MFA246" s="405"/>
      <c r="MFB246" s="277"/>
      <c r="MFC246" s="277"/>
      <c r="MFD246" s="277"/>
      <c r="MFE246" s="277"/>
      <c r="MFF246" s="277"/>
      <c r="MFG246" s="277"/>
      <c r="MFH246" s="277"/>
      <c r="MFI246" s="277"/>
      <c r="MFJ246" s="402"/>
      <c r="MFK246" s="404"/>
      <c r="MFL246" s="49"/>
      <c r="MFM246" s="49"/>
      <c r="MFN246" s="49"/>
      <c r="MFO246" s="99"/>
      <c r="MFP246" s="98"/>
      <c r="MFQ246" s="49"/>
      <c r="MFR246" s="405"/>
      <c r="MFS246" s="405"/>
      <c r="MFT246" s="277"/>
      <c r="MFU246" s="277"/>
      <c r="MFV246" s="277"/>
      <c r="MFW246" s="277"/>
      <c r="MFX246" s="277"/>
      <c r="MFY246" s="277"/>
      <c r="MFZ246" s="277"/>
      <c r="MGA246" s="277"/>
      <c r="MGB246" s="402"/>
      <c r="MGC246" s="404"/>
      <c r="MGD246" s="49"/>
      <c r="MGE246" s="49"/>
      <c r="MGF246" s="49"/>
      <c r="MGG246" s="99"/>
      <c r="MGH246" s="98"/>
      <c r="MGI246" s="49"/>
      <c r="MGJ246" s="405"/>
      <c r="MGK246" s="405"/>
      <c r="MGL246" s="277"/>
      <c r="MGM246" s="277"/>
      <c r="MGN246" s="277"/>
      <c r="MGO246" s="277"/>
      <c r="MGP246" s="277"/>
      <c r="MGQ246" s="277"/>
      <c r="MGR246" s="277"/>
      <c r="MGS246" s="277"/>
      <c r="MGT246" s="402"/>
      <c r="MGU246" s="404"/>
      <c r="MGV246" s="49"/>
      <c r="MGW246" s="49"/>
      <c r="MGX246" s="49"/>
      <c r="MGY246" s="99"/>
      <c r="MGZ246" s="98"/>
      <c r="MHA246" s="49"/>
      <c r="MHB246" s="405"/>
      <c r="MHC246" s="405"/>
      <c r="MHD246" s="277"/>
      <c r="MHE246" s="277"/>
      <c r="MHF246" s="277"/>
      <c r="MHG246" s="277"/>
      <c r="MHH246" s="277"/>
      <c r="MHI246" s="277"/>
      <c r="MHJ246" s="277"/>
      <c r="MHK246" s="277"/>
      <c r="MHL246" s="402"/>
      <c r="MHM246" s="404"/>
      <c r="MHN246" s="49"/>
      <c r="MHO246" s="49"/>
      <c r="MHP246" s="49"/>
      <c r="MHQ246" s="99"/>
      <c r="MHR246" s="98"/>
      <c r="MHS246" s="49"/>
      <c r="MHT246" s="405"/>
      <c r="MHU246" s="405"/>
      <c r="MHV246" s="277"/>
      <c r="MHW246" s="277"/>
      <c r="MHX246" s="277"/>
      <c r="MHY246" s="277"/>
      <c r="MHZ246" s="277"/>
      <c r="MIA246" s="277"/>
      <c r="MIB246" s="277"/>
      <c r="MIC246" s="277"/>
      <c r="MID246" s="402"/>
      <c r="MIE246" s="404"/>
      <c r="MIF246" s="49"/>
      <c r="MIG246" s="49"/>
      <c r="MIH246" s="49"/>
      <c r="MII246" s="99"/>
      <c r="MIJ246" s="98"/>
      <c r="MIK246" s="49"/>
      <c r="MIL246" s="405"/>
      <c r="MIM246" s="405"/>
      <c r="MIN246" s="277"/>
      <c r="MIO246" s="277"/>
      <c r="MIP246" s="277"/>
      <c r="MIQ246" s="277"/>
      <c r="MIR246" s="277"/>
      <c r="MIS246" s="277"/>
      <c r="MIT246" s="277"/>
      <c r="MIU246" s="277"/>
      <c r="MIV246" s="402"/>
      <c r="MIW246" s="404"/>
      <c r="MIX246" s="49"/>
      <c r="MIY246" s="49"/>
      <c r="MIZ246" s="49"/>
      <c r="MJA246" s="99"/>
      <c r="MJB246" s="98"/>
      <c r="MJC246" s="49"/>
      <c r="MJD246" s="405"/>
      <c r="MJE246" s="405"/>
      <c r="MJF246" s="277"/>
      <c r="MJG246" s="277"/>
      <c r="MJH246" s="277"/>
      <c r="MJI246" s="277"/>
      <c r="MJJ246" s="277"/>
      <c r="MJK246" s="277"/>
      <c r="MJL246" s="277"/>
      <c r="MJM246" s="277"/>
      <c r="MJN246" s="402"/>
      <c r="MJO246" s="404"/>
      <c r="MJP246" s="49"/>
      <c r="MJQ246" s="49"/>
      <c r="MJR246" s="49"/>
      <c r="MJS246" s="99"/>
      <c r="MJT246" s="98"/>
      <c r="MJU246" s="49"/>
      <c r="MJV246" s="405"/>
      <c r="MJW246" s="405"/>
      <c r="MJX246" s="277"/>
      <c r="MJY246" s="277"/>
      <c r="MJZ246" s="277"/>
      <c r="MKA246" s="277"/>
      <c r="MKB246" s="277"/>
      <c r="MKC246" s="277"/>
      <c r="MKD246" s="277"/>
      <c r="MKE246" s="277"/>
      <c r="MKF246" s="402"/>
      <c r="MKG246" s="404"/>
      <c r="MKH246" s="49"/>
      <c r="MKI246" s="49"/>
      <c r="MKJ246" s="49"/>
      <c r="MKK246" s="99"/>
      <c r="MKL246" s="98"/>
      <c r="MKM246" s="49"/>
      <c r="MKN246" s="405"/>
      <c r="MKO246" s="405"/>
      <c r="MKP246" s="277"/>
      <c r="MKQ246" s="277"/>
      <c r="MKR246" s="277"/>
      <c r="MKS246" s="277"/>
      <c r="MKT246" s="277"/>
      <c r="MKU246" s="277"/>
      <c r="MKV246" s="277"/>
      <c r="MKW246" s="277"/>
      <c r="MKX246" s="402"/>
      <c r="MKY246" s="404"/>
      <c r="MKZ246" s="49"/>
      <c r="MLA246" s="49"/>
      <c r="MLB246" s="49"/>
      <c r="MLC246" s="99"/>
      <c r="MLD246" s="98"/>
      <c r="MLE246" s="49"/>
      <c r="MLF246" s="405"/>
      <c r="MLG246" s="405"/>
      <c r="MLH246" s="277"/>
      <c r="MLI246" s="277"/>
      <c r="MLJ246" s="277"/>
      <c r="MLK246" s="277"/>
      <c r="MLL246" s="277"/>
      <c r="MLM246" s="277"/>
      <c r="MLN246" s="277"/>
      <c r="MLO246" s="277"/>
      <c r="MLP246" s="402"/>
      <c r="MLQ246" s="404"/>
      <c r="MLR246" s="49"/>
      <c r="MLS246" s="49"/>
      <c r="MLT246" s="49"/>
      <c r="MLU246" s="99"/>
      <c r="MLV246" s="98"/>
      <c r="MLW246" s="49"/>
      <c r="MLX246" s="405"/>
      <c r="MLY246" s="405"/>
      <c r="MLZ246" s="277"/>
      <c r="MMA246" s="277"/>
      <c r="MMB246" s="277"/>
      <c r="MMC246" s="277"/>
      <c r="MMD246" s="277"/>
      <c r="MME246" s="277"/>
      <c r="MMF246" s="277"/>
      <c r="MMG246" s="277"/>
      <c r="MMH246" s="402"/>
      <c r="MMI246" s="404"/>
      <c r="MMJ246" s="49"/>
      <c r="MMK246" s="49"/>
      <c r="MML246" s="49"/>
      <c r="MMM246" s="99"/>
      <c r="MMN246" s="98"/>
      <c r="MMO246" s="49"/>
      <c r="MMP246" s="405"/>
      <c r="MMQ246" s="405"/>
      <c r="MMR246" s="277"/>
      <c r="MMS246" s="277"/>
      <c r="MMT246" s="277"/>
      <c r="MMU246" s="277"/>
      <c r="MMV246" s="277"/>
      <c r="MMW246" s="277"/>
      <c r="MMX246" s="277"/>
      <c r="MMY246" s="277"/>
      <c r="MMZ246" s="402"/>
      <c r="MNA246" s="404"/>
      <c r="MNB246" s="49"/>
      <c r="MNC246" s="49"/>
      <c r="MND246" s="49"/>
      <c r="MNE246" s="99"/>
      <c r="MNF246" s="98"/>
      <c r="MNG246" s="49"/>
      <c r="MNH246" s="405"/>
      <c r="MNI246" s="405"/>
      <c r="MNJ246" s="277"/>
      <c r="MNK246" s="277"/>
      <c r="MNL246" s="277"/>
      <c r="MNM246" s="277"/>
      <c r="MNN246" s="277"/>
      <c r="MNO246" s="277"/>
      <c r="MNP246" s="277"/>
      <c r="MNQ246" s="277"/>
      <c r="MNR246" s="402"/>
      <c r="MNS246" s="404"/>
      <c r="MNT246" s="49"/>
      <c r="MNU246" s="49"/>
      <c r="MNV246" s="49"/>
      <c r="MNW246" s="99"/>
      <c r="MNX246" s="98"/>
      <c r="MNY246" s="49"/>
      <c r="MNZ246" s="405"/>
      <c r="MOA246" s="405"/>
      <c r="MOB246" s="277"/>
      <c r="MOC246" s="277"/>
      <c r="MOD246" s="277"/>
      <c r="MOE246" s="277"/>
      <c r="MOF246" s="277"/>
      <c r="MOG246" s="277"/>
      <c r="MOH246" s="277"/>
      <c r="MOI246" s="277"/>
      <c r="MOJ246" s="402"/>
      <c r="MOK246" s="404"/>
      <c r="MOL246" s="49"/>
      <c r="MOM246" s="49"/>
      <c r="MON246" s="49"/>
      <c r="MOO246" s="99"/>
      <c r="MOP246" s="98"/>
      <c r="MOQ246" s="49"/>
      <c r="MOR246" s="405"/>
      <c r="MOS246" s="405"/>
      <c r="MOT246" s="277"/>
      <c r="MOU246" s="277"/>
      <c r="MOV246" s="277"/>
      <c r="MOW246" s="277"/>
      <c r="MOX246" s="277"/>
      <c r="MOY246" s="277"/>
      <c r="MOZ246" s="277"/>
      <c r="MPA246" s="277"/>
      <c r="MPB246" s="402"/>
      <c r="MPC246" s="404"/>
      <c r="MPD246" s="49"/>
      <c r="MPE246" s="49"/>
      <c r="MPF246" s="49"/>
      <c r="MPG246" s="99"/>
      <c r="MPH246" s="98"/>
      <c r="MPI246" s="49"/>
      <c r="MPJ246" s="405"/>
      <c r="MPK246" s="405"/>
      <c r="MPL246" s="277"/>
      <c r="MPM246" s="277"/>
      <c r="MPN246" s="277"/>
      <c r="MPO246" s="277"/>
      <c r="MPP246" s="277"/>
      <c r="MPQ246" s="277"/>
      <c r="MPR246" s="277"/>
      <c r="MPS246" s="277"/>
      <c r="MPT246" s="402"/>
      <c r="MPU246" s="404"/>
      <c r="MPV246" s="49"/>
      <c r="MPW246" s="49"/>
      <c r="MPX246" s="49"/>
      <c r="MPY246" s="99"/>
      <c r="MPZ246" s="98"/>
      <c r="MQA246" s="49"/>
      <c r="MQB246" s="405"/>
      <c r="MQC246" s="405"/>
      <c r="MQD246" s="277"/>
      <c r="MQE246" s="277"/>
      <c r="MQF246" s="277"/>
      <c r="MQG246" s="277"/>
      <c r="MQH246" s="277"/>
      <c r="MQI246" s="277"/>
      <c r="MQJ246" s="277"/>
      <c r="MQK246" s="277"/>
      <c r="MQL246" s="402"/>
      <c r="MQM246" s="404"/>
      <c r="MQN246" s="49"/>
      <c r="MQO246" s="49"/>
      <c r="MQP246" s="49"/>
      <c r="MQQ246" s="99"/>
      <c r="MQR246" s="98"/>
      <c r="MQS246" s="49"/>
      <c r="MQT246" s="405"/>
      <c r="MQU246" s="405"/>
      <c r="MQV246" s="277"/>
      <c r="MQW246" s="277"/>
      <c r="MQX246" s="277"/>
      <c r="MQY246" s="277"/>
      <c r="MQZ246" s="277"/>
      <c r="MRA246" s="277"/>
      <c r="MRB246" s="277"/>
      <c r="MRC246" s="277"/>
      <c r="MRD246" s="402"/>
      <c r="MRE246" s="404"/>
      <c r="MRF246" s="49"/>
      <c r="MRG246" s="49"/>
      <c r="MRH246" s="49"/>
      <c r="MRI246" s="99"/>
      <c r="MRJ246" s="98"/>
      <c r="MRK246" s="49"/>
      <c r="MRL246" s="405"/>
      <c r="MRM246" s="405"/>
      <c r="MRN246" s="277"/>
      <c r="MRO246" s="277"/>
      <c r="MRP246" s="277"/>
      <c r="MRQ246" s="277"/>
      <c r="MRR246" s="277"/>
      <c r="MRS246" s="277"/>
      <c r="MRT246" s="277"/>
      <c r="MRU246" s="277"/>
      <c r="MRV246" s="402"/>
      <c r="MRW246" s="404"/>
      <c r="MRX246" s="49"/>
      <c r="MRY246" s="49"/>
      <c r="MRZ246" s="49"/>
      <c r="MSA246" s="99"/>
      <c r="MSB246" s="98"/>
      <c r="MSC246" s="49"/>
      <c r="MSD246" s="405"/>
      <c r="MSE246" s="405"/>
      <c r="MSF246" s="277"/>
      <c r="MSG246" s="277"/>
      <c r="MSH246" s="277"/>
      <c r="MSI246" s="277"/>
      <c r="MSJ246" s="277"/>
      <c r="MSK246" s="277"/>
      <c r="MSL246" s="277"/>
      <c r="MSM246" s="277"/>
      <c r="MSN246" s="402"/>
      <c r="MSO246" s="404"/>
      <c r="MSP246" s="49"/>
      <c r="MSQ246" s="49"/>
      <c r="MSR246" s="49"/>
      <c r="MSS246" s="99"/>
      <c r="MST246" s="98"/>
      <c r="MSU246" s="49"/>
      <c r="MSV246" s="405"/>
      <c r="MSW246" s="405"/>
      <c r="MSX246" s="277"/>
      <c r="MSY246" s="277"/>
      <c r="MSZ246" s="277"/>
      <c r="MTA246" s="277"/>
      <c r="MTB246" s="277"/>
      <c r="MTC246" s="277"/>
      <c r="MTD246" s="277"/>
      <c r="MTE246" s="277"/>
      <c r="MTF246" s="402"/>
      <c r="MTG246" s="404"/>
      <c r="MTH246" s="49"/>
      <c r="MTI246" s="49"/>
      <c r="MTJ246" s="49"/>
      <c r="MTK246" s="99"/>
      <c r="MTL246" s="98"/>
      <c r="MTM246" s="49"/>
      <c r="MTN246" s="405"/>
      <c r="MTO246" s="405"/>
      <c r="MTP246" s="277"/>
      <c r="MTQ246" s="277"/>
      <c r="MTR246" s="277"/>
      <c r="MTS246" s="277"/>
      <c r="MTT246" s="277"/>
      <c r="MTU246" s="277"/>
      <c r="MTV246" s="277"/>
      <c r="MTW246" s="277"/>
      <c r="MTX246" s="402"/>
      <c r="MTY246" s="404"/>
      <c r="MTZ246" s="49"/>
      <c r="MUA246" s="49"/>
      <c r="MUB246" s="49"/>
      <c r="MUC246" s="99"/>
      <c r="MUD246" s="98"/>
      <c r="MUE246" s="49"/>
      <c r="MUF246" s="405"/>
      <c r="MUG246" s="405"/>
      <c r="MUH246" s="277"/>
      <c r="MUI246" s="277"/>
      <c r="MUJ246" s="277"/>
      <c r="MUK246" s="277"/>
      <c r="MUL246" s="277"/>
      <c r="MUM246" s="277"/>
      <c r="MUN246" s="277"/>
      <c r="MUO246" s="277"/>
      <c r="MUP246" s="402"/>
      <c r="MUQ246" s="404"/>
      <c r="MUR246" s="49"/>
      <c r="MUS246" s="49"/>
      <c r="MUT246" s="49"/>
      <c r="MUU246" s="99"/>
      <c r="MUV246" s="98"/>
      <c r="MUW246" s="49"/>
      <c r="MUX246" s="405"/>
      <c r="MUY246" s="405"/>
      <c r="MUZ246" s="277"/>
      <c r="MVA246" s="277"/>
      <c r="MVB246" s="277"/>
      <c r="MVC246" s="277"/>
      <c r="MVD246" s="277"/>
      <c r="MVE246" s="277"/>
      <c r="MVF246" s="277"/>
      <c r="MVG246" s="277"/>
      <c r="MVH246" s="402"/>
      <c r="MVI246" s="404"/>
      <c r="MVJ246" s="49"/>
      <c r="MVK246" s="49"/>
      <c r="MVL246" s="49"/>
      <c r="MVM246" s="99"/>
      <c r="MVN246" s="98"/>
      <c r="MVO246" s="49"/>
      <c r="MVP246" s="405"/>
      <c r="MVQ246" s="405"/>
      <c r="MVR246" s="277"/>
      <c r="MVS246" s="277"/>
      <c r="MVT246" s="277"/>
      <c r="MVU246" s="277"/>
      <c r="MVV246" s="277"/>
      <c r="MVW246" s="277"/>
      <c r="MVX246" s="277"/>
      <c r="MVY246" s="277"/>
      <c r="MVZ246" s="402"/>
      <c r="MWA246" s="404"/>
      <c r="MWB246" s="49"/>
      <c r="MWC246" s="49"/>
      <c r="MWD246" s="49"/>
      <c r="MWE246" s="99"/>
      <c r="MWF246" s="98"/>
      <c r="MWG246" s="49"/>
      <c r="MWH246" s="405"/>
      <c r="MWI246" s="405"/>
      <c r="MWJ246" s="277"/>
      <c r="MWK246" s="277"/>
      <c r="MWL246" s="277"/>
      <c r="MWM246" s="277"/>
      <c r="MWN246" s="277"/>
      <c r="MWO246" s="277"/>
      <c r="MWP246" s="277"/>
      <c r="MWQ246" s="277"/>
      <c r="MWR246" s="402"/>
      <c r="MWS246" s="404"/>
      <c r="MWT246" s="49"/>
      <c r="MWU246" s="49"/>
      <c r="MWV246" s="49"/>
      <c r="MWW246" s="99"/>
      <c r="MWX246" s="98"/>
      <c r="MWY246" s="49"/>
      <c r="MWZ246" s="405"/>
      <c r="MXA246" s="405"/>
      <c r="MXB246" s="277"/>
      <c r="MXC246" s="277"/>
      <c r="MXD246" s="277"/>
      <c r="MXE246" s="277"/>
      <c r="MXF246" s="277"/>
      <c r="MXG246" s="277"/>
      <c r="MXH246" s="277"/>
      <c r="MXI246" s="277"/>
      <c r="MXJ246" s="402"/>
      <c r="MXK246" s="404"/>
      <c r="MXL246" s="49"/>
      <c r="MXM246" s="49"/>
      <c r="MXN246" s="49"/>
      <c r="MXO246" s="99"/>
      <c r="MXP246" s="98"/>
      <c r="MXQ246" s="49"/>
      <c r="MXR246" s="405"/>
      <c r="MXS246" s="405"/>
      <c r="MXT246" s="277"/>
      <c r="MXU246" s="277"/>
      <c r="MXV246" s="277"/>
      <c r="MXW246" s="277"/>
      <c r="MXX246" s="277"/>
      <c r="MXY246" s="277"/>
      <c r="MXZ246" s="277"/>
      <c r="MYA246" s="277"/>
      <c r="MYB246" s="402"/>
      <c r="MYC246" s="404"/>
      <c r="MYD246" s="49"/>
      <c r="MYE246" s="49"/>
      <c r="MYF246" s="49"/>
      <c r="MYG246" s="99"/>
      <c r="MYH246" s="98"/>
      <c r="MYI246" s="49"/>
      <c r="MYJ246" s="405"/>
      <c r="MYK246" s="405"/>
      <c r="MYL246" s="277"/>
      <c r="MYM246" s="277"/>
      <c r="MYN246" s="277"/>
      <c r="MYO246" s="277"/>
      <c r="MYP246" s="277"/>
      <c r="MYQ246" s="277"/>
      <c r="MYR246" s="277"/>
      <c r="MYS246" s="277"/>
      <c r="MYT246" s="402"/>
      <c r="MYU246" s="404"/>
      <c r="MYV246" s="49"/>
      <c r="MYW246" s="49"/>
      <c r="MYX246" s="49"/>
      <c r="MYY246" s="99"/>
      <c r="MYZ246" s="98"/>
      <c r="MZA246" s="49"/>
      <c r="MZB246" s="405"/>
      <c r="MZC246" s="405"/>
      <c r="MZD246" s="277"/>
      <c r="MZE246" s="277"/>
      <c r="MZF246" s="277"/>
      <c r="MZG246" s="277"/>
      <c r="MZH246" s="277"/>
      <c r="MZI246" s="277"/>
      <c r="MZJ246" s="277"/>
      <c r="MZK246" s="277"/>
      <c r="MZL246" s="402"/>
      <c r="MZM246" s="404"/>
      <c r="MZN246" s="49"/>
      <c r="MZO246" s="49"/>
      <c r="MZP246" s="49"/>
      <c r="MZQ246" s="99"/>
      <c r="MZR246" s="98"/>
      <c r="MZS246" s="49"/>
      <c r="MZT246" s="405"/>
      <c r="MZU246" s="405"/>
      <c r="MZV246" s="277"/>
      <c r="MZW246" s="277"/>
      <c r="MZX246" s="277"/>
      <c r="MZY246" s="277"/>
      <c r="MZZ246" s="277"/>
      <c r="NAA246" s="277"/>
      <c r="NAB246" s="277"/>
      <c r="NAC246" s="277"/>
      <c r="NAD246" s="402"/>
      <c r="NAE246" s="404"/>
      <c r="NAF246" s="49"/>
      <c r="NAG246" s="49"/>
      <c r="NAH246" s="49"/>
      <c r="NAI246" s="99"/>
      <c r="NAJ246" s="98"/>
      <c r="NAK246" s="49"/>
      <c r="NAL246" s="405"/>
      <c r="NAM246" s="405"/>
      <c r="NAN246" s="277"/>
      <c r="NAO246" s="277"/>
      <c r="NAP246" s="277"/>
      <c r="NAQ246" s="277"/>
      <c r="NAR246" s="277"/>
      <c r="NAS246" s="277"/>
      <c r="NAT246" s="277"/>
      <c r="NAU246" s="277"/>
      <c r="NAV246" s="402"/>
      <c r="NAW246" s="404"/>
      <c r="NAX246" s="49"/>
      <c r="NAY246" s="49"/>
      <c r="NAZ246" s="49"/>
      <c r="NBA246" s="99"/>
      <c r="NBB246" s="98"/>
      <c r="NBC246" s="49"/>
      <c r="NBD246" s="405"/>
      <c r="NBE246" s="405"/>
      <c r="NBF246" s="277"/>
      <c r="NBG246" s="277"/>
      <c r="NBH246" s="277"/>
      <c r="NBI246" s="277"/>
      <c r="NBJ246" s="277"/>
      <c r="NBK246" s="277"/>
      <c r="NBL246" s="277"/>
      <c r="NBM246" s="277"/>
      <c r="NBN246" s="402"/>
      <c r="NBO246" s="404"/>
      <c r="NBP246" s="49"/>
      <c r="NBQ246" s="49"/>
      <c r="NBR246" s="49"/>
      <c r="NBS246" s="99"/>
      <c r="NBT246" s="98"/>
      <c r="NBU246" s="49"/>
      <c r="NBV246" s="405"/>
      <c r="NBW246" s="405"/>
      <c r="NBX246" s="277"/>
      <c r="NBY246" s="277"/>
      <c r="NBZ246" s="277"/>
      <c r="NCA246" s="277"/>
      <c r="NCB246" s="277"/>
      <c r="NCC246" s="277"/>
      <c r="NCD246" s="277"/>
      <c r="NCE246" s="277"/>
      <c r="NCF246" s="402"/>
      <c r="NCG246" s="404"/>
      <c r="NCH246" s="49"/>
      <c r="NCI246" s="49"/>
      <c r="NCJ246" s="49"/>
      <c r="NCK246" s="99"/>
      <c r="NCL246" s="98"/>
      <c r="NCM246" s="49"/>
      <c r="NCN246" s="405"/>
      <c r="NCO246" s="405"/>
      <c r="NCP246" s="277"/>
      <c r="NCQ246" s="277"/>
      <c r="NCR246" s="277"/>
      <c r="NCS246" s="277"/>
      <c r="NCT246" s="277"/>
      <c r="NCU246" s="277"/>
      <c r="NCV246" s="277"/>
      <c r="NCW246" s="277"/>
      <c r="NCX246" s="402"/>
      <c r="NCY246" s="404"/>
      <c r="NCZ246" s="49"/>
      <c r="NDA246" s="49"/>
      <c r="NDB246" s="49"/>
      <c r="NDC246" s="99"/>
      <c r="NDD246" s="98"/>
      <c r="NDE246" s="49"/>
      <c r="NDF246" s="405"/>
      <c r="NDG246" s="405"/>
      <c r="NDH246" s="277"/>
      <c r="NDI246" s="277"/>
      <c r="NDJ246" s="277"/>
      <c r="NDK246" s="277"/>
      <c r="NDL246" s="277"/>
      <c r="NDM246" s="277"/>
      <c r="NDN246" s="277"/>
      <c r="NDO246" s="277"/>
      <c r="NDP246" s="402"/>
      <c r="NDQ246" s="404"/>
      <c r="NDR246" s="49"/>
      <c r="NDS246" s="49"/>
      <c r="NDT246" s="49"/>
      <c r="NDU246" s="99"/>
      <c r="NDV246" s="98"/>
      <c r="NDW246" s="49"/>
      <c r="NDX246" s="405"/>
      <c r="NDY246" s="405"/>
      <c r="NDZ246" s="277"/>
      <c r="NEA246" s="277"/>
      <c r="NEB246" s="277"/>
      <c r="NEC246" s="277"/>
      <c r="NED246" s="277"/>
      <c r="NEE246" s="277"/>
      <c r="NEF246" s="277"/>
      <c r="NEG246" s="277"/>
      <c r="NEH246" s="402"/>
      <c r="NEI246" s="404"/>
      <c r="NEJ246" s="49"/>
      <c r="NEK246" s="49"/>
      <c r="NEL246" s="49"/>
      <c r="NEM246" s="99"/>
      <c r="NEN246" s="98"/>
      <c r="NEO246" s="49"/>
      <c r="NEP246" s="405"/>
      <c r="NEQ246" s="405"/>
      <c r="NER246" s="277"/>
      <c r="NES246" s="277"/>
      <c r="NET246" s="277"/>
      <c r="NEU246" s="277"/>
      <c r="NEV246" s="277"/>
      <c r="NEW246" s="277"/>
      <c r="NEX246" s="277"/>
      <c r="NEY246" s="277"/>
      <c r="NEZ246" s="402"/>
      <c r="NFA246" s="404"/>
      <c r="NFB246" s="49"/>
      <c r="NFC246" s="49"/>
      <c r="NFD246" s="49"/>
      <c r="NFE246" s="99"/>
      <c r="NFF246" s="98"/>
      <c r="NFG246" s="49"/>
      <c r="NFH246" s="405"/>
      <c r="NFI246" s="405"/>
      <c r="NFJ246" s="277"/>
      <c r="NFK246" s="277"/>
      <c r="NFL246" s="277"/>
      <c r="NFM246" s="277"/>
      <c r="NFN246" s="277"/>
      <c r="NFO246" s="277"/>
      <c r="NFP246" s="277"/>
      <c r="NFQ246" s="277"/>
      <c r="NFR246" s="402"/>
      <c r="NFS246" s="404"/>
      <c r="NFT246" s="49"/>
      <c r="NFU246" s="49"/>
      <c r="NFV246" s="49"/>
      <c r="NFW246" s="99"/>
      <c r="NFX246" s="98"/>
      <c r="NFY246" s="49"/>
      <c r="NFZ246" s="405"/>
      <c r="NGA246" s="405"/>
      <c r="NGB246" s="277"/>
      <c r="NGC246" s="277"/>
      <c r="NGD246" s="277"/>
      <c r="NGE246" s="277"/>
      <c r="NGF246" s="277"/>
      <c r="NGG246" s="277"/>
      <c r="NGH246" s="277"/>
      <c r="NGI246" s="277"/>
      <c r="NGJ246" s="402"/>
      <c r="NGK246" s="404"/>
      <c r="NGL246" s="49"/>
      <c r="NGM246" s="49"/>
      <c r="NGN246" s="49"/>
      <c r="NGO246" s="99"/>
      <c r="NGP246" s="98"/>
      <c r="NGQ246" s="49"/>
      <c r="NGR246" s="405"/>
      <c r="NGS246" s="405"/>
      <c r="NGT246" s="277"/>
      <c r="NGU246" s="277"/>
      <c r="NGV246" s="277"/>
      <c r="NGW246" s="277"/>
      <c r="NGX246" s="277"/>
      <c r="NGY246" s="277"/>
      <c r="NGZ246" s="277"/>
      <c r="NHA246" s="277"/>
      <c r="NHB246" s="402"/>
      <c r="NHC246" s="404"/>
      <c r="NHD246" s="49"/>
      <c r="NHE246" s="49"/>
      <c r="NHF246" s="49"/>
      <c r="NHG246" s="99"/>
      <c r="NHH246" s="98"/>
      <c r="NHI246" s="49"/>
      <c r="NHJ246" s="405"/>
      <c r="NHK246" s="405"/>
      <c r="NHL246" s="277"/>
      <c r="NHM246" s="277"/>
      <c r="NHN246" s="277"/>
      <c r="NHO246" s="277"/>
      <c r="NHP246" s="277"/>
      <c r="NHQ246" s="277"/>
      <c r="NHR246" s="277"/>
      <c r="NHS246" s="277"/>
      <c r="NHT246" s="402"/>
      <c r="NHU246" s="404"/>
      <c r="NHV246" s="49"/>
      <c r="NHW246" s="49"/>
      <c r="NHX246" s="49"/>
      <c r="NHY246" s="99"/>
      <c r="NHZ246" s="98"/>
      <c r="NIA246" s="49"/>
      <c r="NIB246" s="405"/>
      <c r="NIC246" s="405"/>
      <c r="NID246" s="277"/>
      <c r="NIE246" s="277"/>
      <c r="NIF246" s="277"/>
      <c r="NIG246" s="277"/>
      <c r="NIH246" s="277"/>
      <c r="NII246" s="277"/>
      <c r="NIJ246" s="277"/>
      <c r="NIK246" s="277"/>
      <c r="NIL246" s="402"/>
      <c r="NIM246" s="404"/>
      <c r="NIN246" s="49"/>
      <c r="NIO246" s="49"/>
      <c r="NIP246" s="49"/>
      <c r="NIQ246" s="99"/>
      <c r="NIR246" s="98"/>
      <c r="NIS246" s="49"/>
      <c r="NIT246" s="405"/>
      <c r="NIU246" s="405"/>
      <c r="NIV246" s="277"/>
      <c r="NIW246" s="277"/>
      <c r="NIX246" s="277"/>
      <c r="NIY246" s="277"/>
      <c r="NIZ246" s="277"/>
      <c r="NJA246" s="277"/>
      <c r="NJB246" s="277"/>
      <c r="NJC246" s="277"/>
      <c r="NJD246" s="402"/>
      <c r="NJE246" s="404"/>
      <c r="NJF246" s="49"/>
      <c r="NJG246" s="49"/>
      <c r="NJH246" s="49"/>
      <c r="NJI246" s="99"/>
      <c r="NJJ246" s="98"/>
      <c r="NJK246" s="49"/>
      <c r="NJL246" s="405"/>
      <c r="NJM246" s="405"/>
      <c r="NJN246" s="277"/>
      <c r="NJO246" s="277"/>
      <c r="NJP246" s="277"/>
      <c r="NJQ246" s="277"/>
      <c r="NJR246" s="277"/>
      <c r="NJS246" s="277"/>
      <c r="NJT246" s="277"/>
      <c r="NJU246" s="277"/>
      <c r="NJV246" s="402"/>
      <c r="NJW246" s="404"/>
      <c r="NJX246" s="49"/>
      <c r="NJY246" s="49"/>
      <c r="NJZ246" s="49"/>
      <c r="NKA246" s="99"/>
      <c r="NKB246" s="98"/>
      <c r="NKC246" s="49"/>
      <c r="NKD246" s="405"/>
      <c r="NKE246" s="405"/>
      <c r="NKF246" s="277"/>
      <c r="NKG246" s="277"/>
      <c r="NKH246" s="277"/>
      <c r="NKI246" s="277"/>
      <c r="NKJ246" s="277"/>
      <c r="NKK246" s="277"/>
      <c r="NKL246" s="277"/>
      <c r="NKM246" s="277"/>
      <c r="NKN246" s="402"/>
      <c r="NKO246" s="404"/>
      <c r="NKP246" s="49"/>
      <c r="NKQ246" s="49"/>
      <c r="NKR246" s="49"/>
      <c r="NKS246" s="99"/>
      <c r="NKT246" s="98"/>
      <c r="NKU246" s="49"/>
      <c r="NKV246" s="405"/>
      <c r="NKW246" s="405"/>
      <c r="NKX246" s="277"/>
      <c r="NKY246" s="277"/>
      <c r="NKZ246" s="277"/>
      <c r="NLA246" s="277"/>
      <c r="NLB246" s="277"/>
      <c r="NLC246" s="277"/>
      <c r="NLD246" s="277"/>
      <c r="NLE246" s="277"/>
      <c r="NLF246" s="402"/>
      <c r="NLG246" s="404"/>
      <c r="NLH246" s="49"/>
      <c r="NLI246" s="49"/>
      <c r="NLJ246" s="49"/>
      <c r="NLK246" s="99"/>
      <c r="NLL246" s="98"/>
      <c r="NLM246" s="49"/>
      <c r="NLN246" s="405"/>
      <c r="NLO246" s="405"/>
      <c r="NLP246" s="277"/>
      <c r="NLQ246" s="277"/>
      <c r="NLR246" s="277"/>
      <c r="NLS246" s="277"/>
      <c r="NLT246" s="277"/>
      <c r="NLU246" s="277"/>
      <c r="NLV246" s="277"/>
      <c r="NLW246" s="277"/>
      <c r="NLX246" s="402"/>
      <c r="NLY246" s="404"/>
      <c r="NLZ246" s="49"/>
      <c r="NMA246" s="49"/>
      <c r="NMB246" s="49"/>
      <c r="NMC246" s="99"/>
      <c r="NMD246" s="98"/>
      <c r="NME246" s="49"/>
      <c r="NMF246" s="405"/>
      <c r="NMG246" s="405"/>
      <c r="NMH246" s="277"/>
      <c r="NMI246" s="277"/>
      <c r="NMJ246" s="277"/>
      <c r="NMK246" s="277"/>
      <c r="NML246" s="277"/>
      <c r="NMM246" s="277"/>
      <c r="NMN246" s="277"/>
      <c r="NMO246" s="277"/>
      <c r="NMP246" s="402"/>
      <c r="NMQ246" s="404"/>
      <c r="NMR246" s="49"/>
      <c r="NMS246" s="49"/>
      <c r="NMT246" s="49"/>
      <c r="NMU246" s="99"/>
      <c r="NMV246" s="98"/>
      <c r="NMW246" s="49"/>
      <c r="NMX246" s="405"/>
      <c r="NMY246" s="405"/>
      <c r="NMZ246" s="277"/>
      <c r="NNA246" s="277"/>
      <c r="NNB246" s="277"/>
      <c r="NNC246" s="277"/>
      <c r="NND246" s="277"/>
      <c r="NNE246" s="277"/>
      <c r="NNF246" s="277"/>
      <c r="NNG246" s="277"/>
      <c r="NNH246" s="402"/>
      <c r="NNI246" s="404"/>
      <c r="NNJ246" s="49"/>
      <c r="NNK246" s="49"/>
      <c r="NNL246" s="49"/>
      <c r="NNM246" s="99"/>
      <c r="NNN246" s="98"/>
      <c r="NNO246" s="49"/>
      <c r="NNP246" s="405"/>
      <c r="NNQ246" s="405"/>
      <c r="NNR246" s="277"/>
      <c r="NNS246" s="277"/>
      <c r="NNT246" s="277"/>
      <c r="NNU246" s="277"/>
      <c r="NNV246" s="277"/>
      <c r="NNW246" s="277"/>
      <c r="NNX246" s="277"/>
      <c r="NNY246" s="277"/>
      <c r="NNZ246" s="402"/>
      <c r="NOA246" s="404"/>
      <c r="NOB246" s="49"/>
      <c r="NOC246" s="49"/>
      <c r="NOD246" s="49"/>
      <c r="NOE246" s="99"/>
      <c r="NOF246" s="98"/>
      <c r="NOG246" s="49"/>
      <c r="NOH246" s="405"/>
      <c r="NOI246" s="405"/>
      <c r="NOJ246" s="277"/>
      <c r="NOK246" s="277"/>
      <c r="NOL246" s="277"/>
      <c r="NOM246" s="277"/>
      <c r="NON246" s="277"/>
      <c r="NOO246" s="277"/>
      <c r="NOP246" s="277"/>
      <c r="NOQ246" s="277"/>
      <c r="NOR246" s="402"/>
      <c r="NOS246" s="404"/>
      <c r="NOT246" s="49"/>
      <c r="NOU246" s="49"/>
      <c r="NOV246" s="49"/>
      <c r="NOW246" s="99"/>
      <c r="NOX246" s="98"/>
      <c r="NOY246" s="49"/>
      <c r="NOZ246" s="405"/>
      <c r="NPA246" s="405"/>
      <c r="NPB246" s="277"/>
      <c r="NPC246" s="277"/>
      <c r="NPD246" s="277"/>
      <c r="NPE246" s="277"/>
      <c r="NPF246" s="277"/>
      <c r="NPG246" s="277"/>
      <c r="NPH246" s="277"/>
      <c r="NPI246" s="277"/>
      <c r="NPJ246" s="402"/>
      <c r="NPK246" s="404"/>
      <c r="NPL246" s="49"/>
      <c r="NPM246" s="49"/>
      <c r="NPN246" s="49"/>
      <c r="NPO246" s="99"/>
      <c r="NPP246" s="98"/>
      <c r="NPQ246" s="49"/>
      <c r="NPR246" s="405"/>
      <c r="NPS246" s="405"/>
      <c r="NPT246" s="277"/>
      <c r="NPU246" s="277"/>
      <c r="NPV246" s="277"/>
      <c r="NPW246" s="277"/>
      <c r="NPX246" s="277"/>
      <c r="NPY246" s="277"/>
      <c r="NPZ246" s="277"/>
      <c r="NQA246" s="277"/>
      <c r="NQB246" s="402"/>
      <c r="NQC246" s="404"/>
      <c r="NQD246" s="49"/>
      <c r="NQE246" s="49"/>
      <c r="NQF246" s="49"/>
      <c r="NQG246" s="99"/>
      <c r="NQH246" s="98"/>
      <c r="NQI246" s="49"/>
      <c r="NQJ246" s="405"/>
      <c r="NQK246" s="405"/>
      <c r="NQL246" s="277"/>
      <c r="NQM246" s="277"/>
      <c r="NQN246" s="277"/>
      <c r="NQO246" s="277"/>
      <c r="NQP246" s="277"/>
      <c r="NQQ246" s="277"/>
      <c r="NQR246" s="277"/>
      <c r="NQS246" s="277"/>
      <c r="NQT246" s="402"/>
      <c r="NQU246" s="404"/>
      <c r="NQV246" s="49"/>
      <c r="NQW246" s="49"/>
      <c r="NQX246" s="49"/>
      <c r="NQY246" s="99"/>
      <c r="NQZ246" s="98"/>
      <c r="NRA246" s="49"/>
      <c r="NRB246" s="405"/>
      <c r="NRC246" s="405"/>
      <c r="NRD246" s="277"/>
      <c r="NRE246" s="277"/>
      <c r="NRF246" s="277"/>
      <c r="NRG246" s="277"/>
      <c r="NRH246" s="277"/>
      <c r="NRI246" s="277"/>
      <c r="NRJ246" s="277"/>
      <c r="NRK246" s="277"/>
      <c r="NRL246" s="402"/>
      <c r="NRM246" s="404"/>
      <c r="NRN246" s="49"/>
      <c r="NRO246" s="49"/>
      <c r="NRP246" s="49"/>
      <c r="NRQ246" s="99"/>
      <c r="NRR246" s="98"/>
      <c r="NRS246" s="49"/>
      <c r="NRT246" s="405"/>
      <c r="NRU246" s="405"/>
      <c r="NRV246" s="277"/>
      <c r="NRW246" s="277"/>
      <c r="NRX246" s="277"/>
      <c r="NRY246" s="277"/>
      <c r="NRZ246" s="277"/>
      <c r="NSA246" s="277"/>
      <c r="NSB246" s="277"/>
      <c r="NSC246" s="277"/>
      <c r="NSD246" s="402"/>
      <c r="NSE246" s="404"/>
      <c r="NSF246" s="49"/>
      <c r="NSG246" s="49"/>
      <c r="NSH246" s="49"/>
      <c r="NSI246" s="99"/>
      <c r="NSJ246" s="98"/>
      <c r="NSK246" s="49"/>
      <c r="NSL246" s="405"/>
      <c r="NSM246" s="405"/>
      <c r="NSN246" s="277"/>
      <c r="NSO246" s="277"/>
      <c r="NSP246" s="277"/>
      <c r="NSQ246" s="277"/>
      <c r="NSR246" s="277"/>
      <c r="NSS246" s="277"/>
      <c r="NST246" s="277"/>
      <c r="NSU246" s="277"/>
      <c r="NSV246" s="402"/>
      <c r="NSW246" s="404"/>
      <c r="NSX246" s="49"/>
      <c r="NSY246" s="49"/>
      <c r="NSZ246" s="49"/>
      <c r="NTA246" s="99"/>
      <c r="NTB246" s="98"/>
      <c r="NTC246" s="49"/>
      <c r="NTD246" s="405"/>
      <c r="NTE246" s="405"/>
      <c r="NTF246" s="277"/>
      <c r="NTG246" s="277"/>
      <c r="NTH246" s="277"/>
      <c r="NTI246" s="277"/>
      <c r="NTJ246" s="277"/>
      <c r="NTK246" s="277"/>
      <c r="NTL246" s="277"/>
      <c r="NTM246" s="277"/>
      <c r="NTN246" s="402"/>
      <c r="NTO246" s="404"/>
      <c r="NTP246" s="49"/>
      <c r="NTQ246" s="49"/>
      <c r="NTR246" s="49"/>
      <c r="NTS246" s="99"/>
      <c r="NTT246" s="98"/>
      <c r="NTU246" s="49"/>
      <c r="NTV246" s="405"/>
      <c r="NTW246" s="405"/>
      <c r="NTX246" s="277"/>
      <c r="NTY246" s="277"/>
      <c r="NTZ246" s="277"/>
      <c r="NUA246" s="277"/>
      <c r="NUB246" s="277"/>
      <c r="NUC246" s="277"/>
      <c r="NUD246" s="277"/>
      <c r="NUE246" s="277"/>
      <c r="NUF246" s="402"/>
      <c r="NUG246" s="404"/>
      <c r="NUH246" s="49"/>
      <c r="NUI246" s="49"/>
      <c r="NUJ246" s="49"/>
      <c r="NUK246" s="99"/>
      <c r="NUL246" s="98"/>
      <c r="NUM246" s="49"/>
      <c r="NUN246" s="405"/>
      <c r="NUO246" s="405"/>
      <c r="NUP246" s="277"/>
      <c r="NUQ246" s="277"/>
      <c r="NUR246" s="277"/>
      <c r="NUS246" s="277"/>
      <c r="NUT246" s="277"/>
      <c r="NUU246" s="277"/>
      <c r="NUV246" s="277"/>
      <c r="NUW246" s="277"/>
      <c r="NUX246" s="402"/>
      <c r="NUY246" s="404"/>
      <c r="NUZ246" s="49"/>
      <c r="NVA246" s="49"/>
      <c r="NVB246" s="49"/>
      <c r="NVC246" s="99"/>
      <c r="NVD246" s="98"/>
      <c r="NVE246" s="49"/>
      <c r="NVF246" s="405"/>
      <c r="NVG246" s="405"/>
      <c r="NVH246" s="277"/>
      <c r="NVI246" s="277"/>
      <c r="NVJ246" s="277"/>
      <c r="NVK246" s="277"/>
      <c r="NVL246" s="277"/>
      <c r="NVM246" s="277"/>
      <c r="NVN246" s="277"/>
      <c r="NVO246" s="277"/>
      <c r="NVP246" s="402"/>
      <c r="NVQ246" s="404"/>
      <c r="NVR246" s="49"/>
      <c r="NVS246" s="49"/>
      <c r="NVT246" s="49"/>
      <c r="NVU246" s="99"/>
      <c r="NVV246" s="98"/>
      <c r="NVW246" s="49"/>
      <c r="NVX246" s="405"/>
      <c r="NVY246" s="405"/>
      <c r="NVZ246" s="277"/>
      <c r="NWA246" s="277"/>
      <c r="NWB246" s="277"/>
      <c r="NWC246" s="277"/>
      <c r="NWD246" s="277"/>
      <c r="NWE246" s="277"/>
      <c r="NWF246" s="277"/>
      <c r="NWG246" s="277"/>
      <c r="NWH246" s="402"/>
      <c r="NWI246" s="404"/>
      <c r="NWJ246" s="49"/>
      <c r="NWK246" s="49"/>
      <c r="NWL246" s="49"/>
      <c r="NWM246" s="99"/>
      <c r="NWN246" s="98"/>
      <c r="NWO246" s="49"/>
      <c r="NWP246" s="405"/>
      <c r="NWQ246" s="405"/>
      <c r="NWR246" s="277"/>
      <c r="NWS246" s="277"/>
      <c r="NWT246" s="277"/>
      <c r="NWU246" s="277"/>
      <c r="NWV246" s="277"/>
      <c r="NWW246" s="277"/>
      <c r="NWX246" s="277"/>
      <c r="NWY246" s="277"/>
      <c r="NWZ246" s="402"/>
      <c r="NXA246" s="404"/>
      <c r="NXB246" s="49"/>
      <c r="NXC246" s="49"/>
      <c r="NXD246" s="49"/>
      <c r="NXE246" s="99"/>
      <c r="NXF246" s="98"/>
      <c r="NXG246" s="49"/>
      <c r="NXH246" s="405"/>
      <c r="NXI246" s="405"/>
      <c r="NXJ246" s="277"/>
      <c r="NXK246" s="277"/>
      <c r="NXL246" s="277"/>
      <c r="NXM246" s="277"/>
      <c r="NXN246" s="277"/>
      <c r="NXO246" s="277"/>
      <c r="NXP246" s="277"/>
      <c r="NXQ246" s="277"/>
      <c r="NXR246" s="402"/>
      <c r="NXS246" s="404"/>
      <c r="NXT246" s="49"/>
      <c r="NXU246" s="49"/>
      <c r="NXV246" s="49"/>
      <c r="NXW246" s="99"/>
      <c r="NXX246" s="98"/>
      <c r="NXY246" s="49"/>
      <c r="NXZ246" s="405"/>
      <c r="NYA246" s="405"/>
      <c r="NYB246" s="277"/>
      <c r="NYC246" s="277"/>
      <c r="NYD246" s="277"/>
      <c r="NYE246" s="277"/>
      <c r="NYF246" s="277"/>
      <c r="NYG246" s="277"/>
      <c r="NYH246" s="277"/>
      <c r="NYI246" s="277"/>
      <c r="NYJ246" s="402"/>
      <c r="NYK246" s="404"/>
      <c r="NYL246" s="49"/>
      <c r="NYM246" s="49"/>
      <c r="NYN246" s="49"/>
      <c r="NYO246" s="99"/>
      <c r="NYP246" s="98"/>
      <c r="NYQ246" s="49"/>
      <c r="NYR246" s="405"/>
      <c r="NYS246" s="405"/>
      <c r="NYT246" s="277"/>
      <c r="NYU246" s="277"/>
      <c r="NYV246" s="277"/>
      <c r="NYW246" s="277"/>
      <c r="NYX246" s="277"/>
      <c r="NYY246" s="277"/>
      <c r="NYZ246" s="277"/>
      <c r="NZA246" s="277"/>
      <c r="NZB246" s="402"/>
      <c r="NZC246" s="404"/>
      <c r="NZD246" s="49"/>
      <c r="NZE246" s="49"/>
      <c r="NZF246" s="49"/>
      <c r="NZG246" s="99"/>
      <c r="NZH246" s="98"/>
      <c r="NZI246" s="49"/>
      <c r="NZJ246" s="405"/>
      <c r="NZK246" s="405"/>
      <c r="NZL246" s="277"/>
      <c r="NZM246" s="277"/>
      <c r="NZN246" s="277"/>
      <c r="NZO246" s="277"/>
      <c r="NZP246" s="277"/>
      <c r="NZQ246" s="277"/>
      <c r="NZR246" s="277"/>
      <c r="NZS246" s="277"/>
      <c r="NZT246" s="402"/>
      <c r="NZU246" s="404"/>
      <c r="NZV246" s="49"/>
      <c r="NZW246" s="49"/>
      <c r="NZX246" s="49"/>
      <c r="NZY246" s="99"/>
      <c r="NZZ246" s="98"/>
      <c r="OAA246" s="49"/>
      <c r="OAB246" s="405"/>
      <c r="OAC246" s="405"/>
      <c r="OAD246" s="277"/>
      <c r="OAE246" s="277"/>
      <c r="OAF246" s="277"/>
      <c r="OAG246" s="277"/>
      <c r="OAH246" s="277"/>
      <c r="OAI246" s="277"/>
      <c r="OAJ246" s="277"/>
      <c r="OAK246" s="277"/>
      <c r="OAL246" s="402"/>
      <c r="OAM246" s="404"/>
      <c r="OAN246" s="49"/>
      <c r="OAO246" s="49"/>
      <c r="OAP246" s="49"/>
      <c r="OAQ246" s="99"/>
      <c r="OAR246" s="98"/>
      <c r="OAS246" s="49"/>
      <c r="OAT246" s="405"/>
      <c r="OAU246" s="405"/>
      <c r="OAV246" s="277"/>
      <c r="OAW246" s="277"/>
      <c r="OAX246" s="277"/>
      <c r="OAY246" s="277"/>
      <c r="OAZ246" s="277"/>
      <c r="OBA246" s="277"/>
      <c r="OBB246" s="277"/>
      <c r="OBC246" s="277"/>
      <c r="OBD246" s="402"/>
      <c r="OBE246" s="404"/>
      <c r="OBF246" s="49"/>
      <c r="OBG246" s="49"/>
      <c r="OBH246" s="49"/>
      <c r="OBI246" s="99"/>
      <c r="OBJ246" s="98"/>
      <c r="OBK246" s="49"/>
      <c r="OBL246" s="405"/>
      <c r="OBM246" s="405"/>
      <c r="OBN246" s="277"/>
      <c r="OBO246" s="277"/>
      <c r="OBP246" s="277"/>
      <c r="OBQ246" s="277"/>
      <c r="OBR246" s="277"/>
      <c r="OBS246" s="277"/>
      <c r="OBT246" s="277"/>
      <c r="OBU246" s="277"/>
      <c r="OBV246" s="402"/>
      <c r="OBW246" s="404"/>
      <c r="OBX246" s="49"/>
      <c r="OBY246" s="49"/>
      <c r="OBZ246" s="49"/>
      <c r="OCA246" s="99"/>
      <c r="OCB246" s="98"/>
      <c r="OCC246" s="49"/>
      <c r="OCD246" s="405"/>
      <c r="OCE246" s="405"/>
      <c r="OCF246" s="277"/>
      <c r="OCG246" s="277"/>
      <c r="OCH246" s="277"/>
      <c r="OCI246" s="277"/>
      <c r="OCJ246" s="277"/>
      <c r="OCK246" s="277"/>
      <c r="OCL246" s="277"/>
      <c r="OCM246" s="277"/>
      <c r="OCN246" s="402"/>
      <c r="OCO246" s="404"/>
      <c r="OCP246" s="49"/>
      <c r="OCQ246" s="49"/>
      <c r="OCR246" s="49"/>
      <c r="OCS246" s="99"/>
      <c r="OCT246" s="98"/>
      <c r="OCU246" s="49"/>
      <c r="OCV246" s="405"/>
      <c r="OCW246" s="405"/>
      <c r="OCX246" s="277"/>
      <c r="OCY246" s="277"/>
      <c r="OCZ246" s="277"/>
      <c r="ODA246" s="277"/>
      <c r="ODB246" s="277"/>
      <c r="ODC246" s="277"/>
      <c r="ODD246" s="277"/>
      <c r="ODE246" s="277"/>
      <c r="ODF246" s="402"/>
      <c r="ODG246" s="404"/>
      <c r="ODH246" s="49"/>
      <c r="ODI246" s="49"/>
      <c r="ODJ246" s="49"/>
      <c r="ODK246" s="99"/>
      <c r="ODL246" s="98"/>
      <c r="ODM246" s="49"/>
      <c r="ODN246" s="405"/>
      <c r="ODO246" s="405"/>
      <c r="ODP246" s="277"/>
      <c r="ODQ246" s="277"/>
      <c r="ODR246" s="277"/>
      <c r="ODS246" s="277"/>
      <c r="ODT246" s="277"/>
      <c r="ODU246" s="277"/>
      <c r="ODV246" s="277"/>
      <c r="ODW246" s="277"/>
      <c r="ODX246" s="402"/>
      <c r="ODY246" s="404"/>
      <c r="ODZ246" s="49"/>
      <c r="OEA246" s="49"/>
      <c r="OEB246" s="49"/>
      <c r="OEC246" s="99"/>
      <c r="OED246" s="98"/>
      <c r="OEE246" s="49"/>
      <c r="OEF246" s="405"/>
      <c r="OEG246" s="405"/>
      <c r="OEH246" s="277"/>
      <c r="OEI246" s="277"/>
      <c r="OEJ246" s="277"/>
      <c r="OEK246" s="277"/>
      <c r="OEL246" s="277"/>
      <c r="OEM246" s="277"/>
      <c r="OEN246" s="277"/>
      <c r="OEO246" s="277"/>
      <c r="OEP246" s="402"/>
      <c r="OEQ246" s="404"/>
      <c r="OER246" s="49"/>
      <c r="OES246" s="49"/>
      <c r="OET246" s="49"/>
      <c r="OEU246" s="99"/>
      <c r="OEV246" s="98"/>
      <c r="OEW246" s="49"/>
      <c r="OEX246" s="405"/>
      <c r="OEY246" s="405"/>
      <c r="OEZ246" s="277"/>
      <c r="OFA246" s="277"/>
      <c r="OFB246" s="277"/>
      <c r="OFC246" s="277"/>
      <c r="OFD246" s="277"/>
      <c r="OFE246" s="277"/>
      <c r="OFF246" s="277"/>
      <c r="OFG246" s="277"/>
      <c r="OFH246" s="402"/>
      <c r="OFI246" s="404"/>
      <c r="OFJ246" s="49"/>
      <c r="OFK246" s="49"/>
      <c r="OFL246" s="49"/>
      <c r="OFM246" s="99"/>
      <c r="OFN246" s="98"/>
      <c r="OFO246" s="49"/>
      <c r="OFP246" s="405"/>
      <c r="OFQ246" s="405"/>
      <c r="OFR246" s="277"/>
      <c r="OFS246" s="277"/>
      <c r="OFT246" s="277"/>
      <c r="OFU246" s="277"/>
      <c r="OFV246" s="277"/>
      <c r="OFW246" s="277"/>
      <c r="OFX246" s="277"/>
      <c r="OFY246" s="277"/>
      <c r="OFZ246" s="402"/>
      <c r="OGA246" s="404"/>
      <c r="OGB246" s="49"/>
      <c r="OGC246" s="49"/>
      <c r="OGD246" s="49"/>
      <c r="OGE246" s="99"/>
      <c r="OGF246" s="98"/>
      <c r="OGG246" s="49"/>
      <c r="OGH246" s="405"/>
      <c r="OGI246" s="405"/>
      <c r="OGJ246" s="277"/>
      <c r="OGK246" s="277"/>
      <c r="OGL246" s="277"/>
      <c r="OGM246" s="277"/>
      <c r="OGN246" s="277"/>
      <c r="OGO246" s="277"/>
      <c r="OGP246" s="277"/>
      <c r="OGQ246" s="277"/>
      <c r="OGR246" s="402"/>
      <c r="OGS246" s="404"/>
      <c r="OGT246" s="49"/>
      <c r="OGU246" s="49"/>
      <c r="OGV246" s="49"/>
      <c r="OGW246" s="99"/>
      <c r="OGX246" s="98"/>
      <c r="OGY246" s="49"/>
      <c r="OGZ246" s="405"/>
      <c r="OHA246" s="405"/>
      <c r="OHB246" s="277"/>
      <c r="OHC246" s="277"/>
      <c r="OHD246" s="277"/>
      <c r="OHE246" s="277"/>
      <c r="OHF246" s="277"/>
      <c r="OHG246" s="277"/>
      <c r="OHH246" s="277"/>
      <c r="OHI246" s="277"/>
      <c r="OHJ246" s="402"/>
      <c r="OHK246" s="404"/>
      <c r="OHL246" s="49"/>
      <c r="OHM246" s="49"/>
      <c r="OHN246" s="49"/>
      <c r="OHO246" s="99"/>
      <c r="OHP246" s="98"/>
      <c r="OHQ246" s="49"/>
      <c r="OHR246" s="405"/>
      <c r="OHS246" s="405"/>
      <c r="OHT246" s="277"/>
      <c r="OHU246" s="277"/>
      <c r="OHV246" s="277"/>
      <c r="OHW246" s="277"/>
      <c r="OHX246" s="277"/>
      <c r="OHY246" s="277"/>
      <c r="OHZ246" s="277"/>
      <c r="OIA246" s="277"/>
      <c r="OIB246" s="402"/>
      <c r="OIC246" s="404"/>
      <c r="OID246" s="49"/>
      <c r="OIE246" s="49"/>
      <c r="OIF246" s="49"/>
      <c r="OIG246" s="99"/>
      <c r="OIH246" s="98"/>
      <c r="OII246" s="49"/>
      <c r="OIJ246" s="405"/>
      <c r="OIK246" s="405"/>
      <c r="OIL246" s="277"/>
      <c r="OIM246" s="277"/>
      <c r="OIN246" s="277"/>
      <c r="OIO246" s="277"/>
      <c r="OIP246" s="277"/>
      <c r="OIQ246" s="277"/>
      <c r="OIR246" s="277"/>
      <c r="OIS246" s="277"/>
      <c r="OIT246" s="402"/>
      <c r="OIU246" s="404"/>
      <c r="OIV246" s="49"/>
      <c r="OIW246" s="49"/>
      <c r="OIX246" s="49"/>
      <c r="OIY246" s="99"/>
      <c r="OIZ246" s="98"/>
      <c r="OJA246" s="49"/>
      <c r="OJB246" s="405"/>
      <c r="OJC246" s="405"/>
      <c r="OJD246" s="277"/>
      <c r="OJE246" s="277"/>
      <c r="OJF246" s="277"/>
      <c r="OJG246" s="277"/>
      <c r="OJH246" s="277"/>
      <c r="OJI246" s="277"/>
      <c r="OJJ246" s="277"/>
      <c r="OJK246" s="277"/>
      <c r="OJL246" s="402"/>
      <c r="OJM246" s="404"/>
      <c r="OJN246" s="49"/>
      <c r="OJO246" s="49"/>
      <c r="OJP246" s="49"/>
      <c r="OJQ246" s="99"/>
      <c r="OJR246" s="98"/>
      <c r="OJS246" s="49"/>
      <c r="OJT246" s="405"/>
      <c r="OJU246" s="405"/>
      <c r="OJV246" s="277"/>
      <c r="OJW246" s="277"/>
      <c r="OJX246" s="277"/>
      <c r="OJY246" s="277"/>
      <c r="OJZ246" s="277"/>
      <c r="OKA246" s="277"/>
      <c r="OKB246" s="277"/>
      <c r="OKC246" s="277"/>
      <c r="OKD246" s="402"/>
      <c r="OKE246" s="404"/>
      <c r="OKF246" s="49"/>
      <c r="OKG246" s="49"/>
      <c r="OKH246" s="49"/>
      <c r="OKI246" s="99"/>
      <c r="OKJ246" s="98"/>
      <c r="OKK246" s="49"/>
      <c r="OKL246" s="405"/>
      <c r="OKM246" s="405"/>
      <c r="OKN246" s="277"/>
      <c r="OKO246" s="277"/>
      <c r="OKP246" s="277"/>
      <c r="OKQ246" s="277"/>
      <c r="OKR246" s="277"/>
      <c r="OKS246" s="277"/>
      <c r="OKT246" s="277"/>
      <c r="OKU246" s="277"/>
      <c r="OKV246" s="402"/>
      <c r="OKW246" s="404"/>
      <c r="OKX246" s="49"/>
      <c r="OKY246" s="49"/>
      <c r="OKZ246" s="49"/>
      <c r="OLA246" s="99"/>
      <c r="OLB246" s="98"/>
      <c r="OLC246" s="49"/>
      <c r="OLD246" s="405"/>
      <c r="OLE246" s="405"/>
      <c r="OLF246" s="277"/>
      <c r="OLG246" s="277"/>
      <c r="OLH246" s="277"/>
      <c r="OLI246" s="277"/>
      <c r="OLJ246" s="277"/>
      <c r="OLK246" s="277"/>
      <c r="OLL246" s="277"/>
      <c r="OLM246" s="277"/>
      <c r="OLN246" s="402"/>
      <c r="OLO246" s="404"/>
      <c r="OLP246" s="49"/>
      <c r="OLQ246" s="49"/>
      <c r="OLR246" s="49"/>
      <c r="OLS246" s="99"/>
      <c r="OLT246" s="98"/>
      <c r="OLU246" s="49"/>
      <c r="OLV246" s="405"/>
      <c r="OLW246" s="405"/>
      <c r="OLX246" s="277"/>
      <c r="OLY246" s="277"/>
      <c r="OLZ246" s="277"/>
      <c r="OMA246" s="277"/>
      <c r="OMB246" s="277"/>
      <c r="OMC246" s="277"/>
      <c r="OMD246" s="277"/>
      <c r="OME246" s="277"/>
      <c r="OMF246" s="402"/>
      <c r="OMG246" s="404"/>
      <c r="OMH246" s="49"/>
      <c r="OMI246" s="49"/>
      <c r="OMJ246" s="49"/>
      <c r="OMK246" s="99"/>
      <c r="OML246" s="98"/>
      <c r="OMM246" s="49"/>
      <c r="OMN246" s="405"/>
      <c r="OMO246" s="405"/>
      <c r="OMP246" s="277"/>
      <c r="OMQ246" s="277"/>
      <c r="OMR246" s="277"/>
      <c r="OMS246" s="277"/>
      <c r="OMT246" s="277"/>
      <c r="OMU246" s="277"/>
      <c r="OMV246" s="277"/>
      <c r="OMW246" s="277"/>
      <c r="OMX246" s="402"/>
      <c r="OMY246" s="404"/>
      <c r="OMZ246" s="49"/>
      <c r="ONA246" s="49"/>
      <c r="ONB246" s="49"/>
      <c r="ONC246" s="99"/>
      <c r="OND246" s="98"/>
      <c r="ONE246" s="49"/>
      <c r="ONF246" s="405"/>
      <c r="ONG246" s="405"/>
      <c r="ONH246" s="277"/>
      <c r="ONI246" s="277"/>
      <c r="ONJ246" s="277"/>
      <c r="ONK246" s="277"/>
      <c r="ONL246" s="277"/>
      <c r="ONM246" s="277"/>
      <c r="ONN246" s="277"/>
      <c r="ONO246" s="277"/>
      <c r="ONP246" s="402"/>
      <c r="ONQ246" s="404"/>
      <c r="ONR246" s="49"/>
      <c r="ONS246" s="49"/>
      <c r="ONT246" s="49"/>
      <c r="ONU246" s="99"/>
      <c r="ONV246" s="98"/>
      <c r="ONW246" s="49"/>
      <c r="ONX246" s="405"/>
      <c r="ONY246" s="405"/>
      <c r="ONZ246" s="277"/>
      <c r="OOA246" s="277"/>
      <c r="OOB246" s="277"/>
      <c r="OOC246" s="277"/>
      <c r="OOD246" s="277"/>
      <c r="OOE246" s="277"/>
      <c r="OOF246" s="277"/>
      <c r="OOG246" s="277"/>
      <c r="OOH246" s="402"/>
      <c r="OOI246" s="404"/>
      <c r="OOJ246" s="49"/>
      <c r="OOK246" s="49"/>
      <c r="OOL246" s="49"/>
      <c r="OOM246" s="99"/>
      <c r="OON246" s="98"/>
      <c r="OOO246" s="49"/>
      <c r="OOP246" s="405"/>
      <c r="OOQ246" s="405"/>
      <c r="OOR246" s="277"/>
      <c r="OOS246" s="277"/>
      <c r="OOT246" s="277"/>
      <c r="OOU246" s="277"/>
      <c r="OOV246" s="277"/>
      <c r="OOW246" s="277"/>
      <c r="OOX246" s="277"/>
      <c r="OOY246" s="277"/>
      <c r="OOZ246" s="402"/>
      <c r="OPA246" s="404"/>
      <c r="OPB246" s="49"/>
      <c r="OPC246" s="49"/>
      <c r="OPD246" s="49"/>
      <c r="OPE246" s="99"/>
      <c r="OPF246" s="98"/>
      <c r="OPG246" s="49"/>
      <c r="OPH246" s="405"/>
      <c r="OPI246" s="405"/>
      <c r="OPJ246" s="277"/>
      <c r="OPK246" s="277"/>
      <c r="OPL246" s="277"/>
      <c r="OPM246" s="277"/>
      <c r="OPN246" s="277"/>
      <c r="OPO246" s="277"/>
      <c r="OPP246" s="277"/>
      <c r="OPQ246" s="277"/>
      <c r="OPR246" s="402"/>
      <c r="OPS246" s="404"/>
      <c r="OPT246" s="49"/>
      <c r="OPU246" s="49"/>
      <c r="OPV246" s="49"/>
      <c r="OPW246" s="99"/>
      <c r="OPX246" s="98"/>
      <c r="OPY246" s="49"/>
      <c r="OPZ246" s="405"/>
      <c r="OQA246" s="405"/>
      <c r="OQB246" s="277"/>
      <c r="OQC246" s="277"/>
      <c r="OQD246" s="277"/>
      <c r="OQE246" s="277"/>
      <c r="OQF246" s="277"/>
      <c r="OQG246" s="277"/>
      <c r="OQH246" s="277"/>
      <c r="OQI246" s="277"/>
      <c r="OQJ246" s="402"/>
      <c r="OQK246" s="404"/>
      <c r="OQL246" s="49"/>
      <c r="OQM246" s="49"/>
      <c r="OQN246" s="49"/>
      <c r="OQO246" s="99"/>
      <c r="OQP246" s="98"/>
      <c r="OQQ246" s="49"/>
      <c r="OQR246" s="405"/>
      <c r="OQS246" s="405"/>
      <c r="OQT246" s="277"/>
      <c r="OQU246" s="277"/>
      <c r="OQV246" s="277"/>
      <c r="OQW246" s="277"/>
      <c r="OQX246" s="277"/>
      <c r="OQY246" s="277"/>
      <c r="OQZ246" s="277"/>
      <c r="ORA246" s="277"/>
      <c r="ORB246" s="402"/>
      <c r="ORC246" s="404"/>
      <c r="ORD246" s="49"/>
      <c r="ORE246" s="49"/>
      <c r="ORF246" s="49"/>
      <c r="ORG246" s="99"/>
      <c r="ORH246" s="98"/>
      <c r="ORI246" s="49"/>
      <c r="ORJ246" s="405"/>
      <c r="ORK246" s="405"/>
      <c r="ORL246" s="277"/>
      <c r="ORM246" s="277"/>
      <c r="ORN246" s="277"/>
      <c r="ORO246" s="277"/>
      <c r="ORP246" s="277"/>
      <c r="ORQ246" s="277"/>
      <c r="ORR246" s="277"/>
      <c r="ORS246" s="277"/>
      <c r="ORT246" s="402"/>
      <c r="ORU246" s="404"/>
      <c r="ORV246" s="49"/>
      <c r="ORW246" s="49"/>
      <c r="ORX246" s="49"/>
      <c r="ORY246" s="99"/>
      <c r="ORZ246" s="98"/>
      <c r="OSA246" s="49"/>
      <c r="OSB246" s="405"/>
      <c r="OSC246" s="405"/>
      <c r="OSD246" s="277"/>
      <c r="OSE246" s="277"/>
      <c r="OSF246" s="277"/>
      <c r="OSG246" s="277"/>
      <c r="OSH246" s="277"/>
      <c r="OSI246" s="277"/>
      <c r="OSJ246" s="277"/>
      <c r="OSK246" s="277"/>
      <c r="OSL246" s="402"/>
      <c r="OSM246" s="404"/>
      <c r="OSN246" s="49"/>
      <c r="OSO246" s="49"/>
      <c r="OSP246" s="49"/>
      <c r="OSQ246" s="99"/>
      <c r="OSR246" s="98"/>
      <c r="OSS246" s="49"/>
      <c r="OST246" s="405"/>
      <c r="OSU246" s="405"/>
      <c r="OSV246" s="277"/>
      <c r="OSW246" s="277"/>
      <c r="OSX246" s="277"/>
      <c r="OSY246" s="277"/>
      <c r="OSZ246" s="277"/>
      <c r="OTA246" s="277"/>
      <c r="OTB246" s="277"/>
      <c r="OTC246" s="277"/>
      <c r="OTD246" s="402"/>
      <c r="OTE246" s="404"/>
      <c r="OTF246" s="49"/>
      <c r="OTG246" s="49"/>
      <c r="OTH246" s="49"/>
      <c r="OTI246" s="99"/>
      <c r="OTJ246" s="98"/>
      <c r="OTK246" s="49"/>
      <c r="OTL246" s="405"/>
      <c r="OTM246" s="405"/>
      <c r="OTN246" s="277"/>
      <c r="OTO246" s="277"/>
      <c r="OTP246" s="277"/>
      <c r="OTQ246" s="277"/>
      <c r="OTR246" s="277"/>
      <c r="OTS246" s="277"/>
      <c r="OTT246" s="277"/>
      <c r="OTU246" s="277"/>
      <c r="OTV246" s="402"/>
      <c r="OTW246" s="404"/>
      <c r="OTX246" s="49"/>
      <c r="OTY246" s="49"/>
      <c r="OTZ246" s="49"/>
      <c r="OUA246" s="99"/>
      <c r="OUB246" s="98"/>
      <c r="OUC246" s="49"/>
      <c r="OUD246" s="405"/>
      <c r="OUE246" s="405"/>
      <c r="OUF246" s="277"/>
      <c r="OUG246" s="277"/>
      <c r="OUH246" s="277"/>
      <c r="OUI246" s="277"/>
      <c r="OUJ246" s="277"/>
      <c r="OUK246" s="277"/>
      <c r="OUL246" s="277"/>
      <c r="OUM246" s="277"/>
      <c r="OUN246" s="402"/>
      <c r="OUO246" s="404"/>
      <c r="OUP246" s="49"/>
      <c r="OUQ246" s="49"/>
      <c r="OUR246" s="49"/>
      <c r="OUS246" s="99"/>
      <c r="OUT246" s="98"/>
      <c r="OUU246" s="49"/>
      <c r="OUV246" s="405"/>
      <c r="OUW246" s="405"/>
      <c r="OUX246" s="277"/>
      <c r="OUY246" s="277"/>
      <c r="OUZ246" s="277"/>
      <c r="OVA246" s="277"/>
      <c r="OVB246" s="277"/>
      <c r="OVC246" s="277"/>
      <c r="OVD246" s="277"/>
      <c r="OVE246" s="277"/>
      <c r="OVF246" s="402"/>
      <c r="OVG246" s="404"/>
      <c r="OVH246" s="49"/>
      <c r="OVI246" s="49"/>
      <c r="OVJ246" s="49"/>
      <c r="OVK246" s="99"/>
      <c r="OVL246" s="98"/>
      <c r="OVM246" s="49"/>
      <c r="OVN246" s="405"/>
      <c r="OVO246" s="405"/>
      <c r="OVP246" s="277"/>
      <c r="OVQ246" s="277"/>
      <c r="OVR246" s="277"/>
      <c r="OVS246" s="277"/>
      <c r="OVT246" s="277"/>
      <c r="OVU246" s="277"/>
      <c r="OVV246" s="277"/>
      <c r="OVW246" s="277"/>
      <c r="OVX246" s="402"/>
      <c r="OVY246" s="404"/>
      <c r="OVZ246" s="49"/>
      <c r="OWA246" s="49"/>
      <c r="OWB246" s="49"/>
      <c r="OWC246" s="99"/>
      <c r="OWD246" s="98"/>
      <c r="OWE246" s="49"/>
      <c r="OWF246" s="405"/>
      <c r="OWG246" s="405"/>
      <c r="OWH246" s="277"/>
      <c r="OWI246" s="277"/>
      <c r="OWJ246" s="277"/>
      <c r="OWK246" s="277"/>
      <c r="OWL246" s="277"/>
      <c r="OWM246" s="277"/>
      <c r="OWN246" s="277"/>
      <c r="OWO246" s="277"/>
      <c r="OWP246" s="402"/>
      <c r="OWQ246" s="404"/>
      <c r="OWR246" s="49"/>
      <c r="OWS246" s="49"/>
      <c r="OWT246" s="49"/>
      <c r="OWU246" s="99"/>
      <c r="OWV246" s="98"/>
      <c r="OWW246" s="49"/>
      <c r="OWX246" s="405"/>
      <c r="OWY246" s="405"/>
      <c r="OWZ246" s="277"/>
      <c r="OXA246" s="277"/>
      <c r="OXB246" s="277"/>
      <c r="OXC246" s="277"/>
      <c r="OXD246" s="277"/>
      <c r="OXE246" s="277"/>
      <c r="OXF246" s="277"/>
      <c r="OXG246" s="277"/>
      <c r="OXH246" s="402"/>
      <c r="OXI246" s="404"/>
      <c r="OXJ246" s="49"/>
      <c r="OXK246" s="49"/>
      <c r="OXL246" s="49"/>
      <c r="OXM246" s="99"/>
      <c r="OXN246" s="98"/>
      <c r="OXO246" s="49"/>
      <c r="OXP246" s="405"/>
      <c r="OXQ246" s="405"/>
      <c r="OXR246" s="277"/>
      <c r="OXS246" s="277"/>
      <c r="OXT246" s="277"/>
      <c r="OXU246" s="277"/>
      <c r="OXV246" s="277"/>
      <c r="OXW246" s="277"/>
      <c r="OXX246" s="277"/>
      <c r="OXY246" s="277"/>
      <c r="OXZ246" s="402"/>
      <c r="OYA246" s="404"/>
      <c r="OYB246" s="49"/>
      <c r="OYC246" s="49"/>
      <c r="OYD246" s="49"/>
      <c r="OYE246" s="99"/>
      <c r="OYF246" s="98"/>
      <c r="OYG246" s="49"/>
      <c r="OYH246" s="405"/>
      <c r="OYI246" s="405"/>
      <c r="OYJ246" s="277"/>
      <c r="OYK246" s="277"/>
      <c r="OYL246" s="277"/>
      <c r="OYM246" s="277"/>
      <c r="OYN246" s="277"/>
      <c r="OYO246" s="277"/>
      <c r="OYP246" s="277"/>
      <c r="OYQ246" s="277"/>
      <c r="OYR246" s="402"/>
      <c r="OYS246" s="404"/>
      <c r="OYT246" s="49"/>
      <c r="OYU246" s="49"/>
      <c r="OYV246" s="49"/>
      <c r="OYW246" s="99"/>
      <c r="OYX246" s="98"/>
      <c r="OYY246" s="49"/>
      <c r="OYZ246" s="405"/>
      <c r="OZA246" s="405"/>
      <c r="OZB246" s="277"/>
      <c r="OZC246" s="277"/>
      <c r="OZD246" s="277"/>
      <c r="OZE246" s="277"/>
      <c r="OZF246" s="277"/>
      <c r="OZG246" s="277"/>
      <c r="OZH246" s="277"/>
      <c r="OZI246" s="277"/>
      <c r="OZJ246" s="402"/>
      <c r="OZK246" s="404"/>
      <c r="OZL246" s="49"/>
      <c r="OZM246" s="49"/>
      <c r="OZN246" s="49"/>
      <c r="OZO246" s="99"/>
      <c r="OZP246" s="98"/>
      <c r="OZQ246" s="49"/>
      <c r="OZR246" s="405"/>
      <c r="OZS246" s="405"/>
      <c r="OZT246" s="277"/>
      <c r="OZU246" s="277"/>
      <c r="OZV246" s="277"/>
      <c r="OZW246" s="277"/>
      <c r="OZX246" s="277"/>
      <c r="OZY246" s="277"/>
      <c r="OZZ246" s="277"/>
      <c r="PAA246" s="277"/>
      <c r="PAB246" s="402"/>
      <c r="PAC246" s="404"/>
      <c r="PAD246" s="49"/>
      <c r="PAE246" s="49"/>
      <c r="PAF246" s="49"/>
      <c r="PAG246" s="99"/>
      <c r="PAH246" s="98"/>
      <c r="PAI246" s="49"/>
      <c r="PAJ246" s="405"/>
      <c r="PAK246" s="405"/>
      <c r="PAL246" s="277"/>
      <c r="PAM246" s="277"/>
      <c r="PAN246" s="277"/>
      <c r="PAO246" s="277"/>
      <c r="PAP246" s="277"/>
      <c r="PAQ246" s="277"/>
      <c r="PAR246" s="277"/>
      <c r="PAS246" s="277"/>
      <c r="PAT246" s="402"/>
      <c r="PAU246" s="404"/>
      <c r="PAV246" s="49"/>
      <c r="PAW246" s="49"/>
      <c r="PAX246" s="49"/>
      <c r="PAY246" s="99"/>
      <c r="PAZ246" s="98"/>
      <c r="PBA246" s="49"/>
      <c r="PBB246" s="405"/>
      <c r="PBC246" s="405"/>
      <c r="PBD246" s="277"/>
      <c r="PBE246" s="277"/>
      <c r="PBF246" s="277"/>
      <c r="PBG246" s="277"/>
      <c r="PBH246" s="277"/>
      <c r="PBI246" s="277"/>
      <c r="PBJ246" s="277"/>
      <c r="PBK246" s="277"/>
      <c r="PBL246" s="402"/>
      <c r="PBM246" s="404"/>
      <c r="PBN246" s="49"/>
      <c r="PBO246" s="49"/>
      <c r="PBP246" s="49"/>
      <c r="PBQ246" s="99"/>
      <c r="PBR246" s="98"/>
      <c r="PBS246" s="49"/>
      <c r="PBT246" s="405"/>
      <c r="PBU246" s="405"/>
      <c r="PBV246" s="277"/>
      <c r="PBW246" s="277"/>
      <c r="PBX246" s="277"/>
      <c r="PBY246" s="277"/>
      <c r="PBZ246" s="277"/>
      <c r="PCA246" s="277"/>
      <c r="PCB246" s="277"/>
      <c r="PCC246" s="277"/>
      <c r="PCD246" s="402"/>
      <c r="PCE246" s="404"/>
      <c r="PCF246" s="49"/>
      <c r="PCG246" s="49"/>
      <c r="PCH246" s="49"/>
      <c r="PCI246" s="99"/>
      <c r="PCJ246" s="98"/>
      <c r="PCK246" s="49"/>
      <c r="PCL246" s="405"/>
      <c r="PCM246" s="405"/>
      <c r="PCN246" s="277"/>
      <c r="PCO246" s="277"/>
      <c r="PCP246" s="277"/>
      <c r="PCQ246" s="277"/>
      <c r="PCR246" s="277"/>
      <c r="PCS246" s="277"/>
      <c r="PCT246" s="277"/>
      <c r="PCU246" s="277"/>
      <c r="PCV246" s="402"/>
      <c r="PCW246" s="404"/>
      <c r="PCX246" s="49"/>
      <c r="PCY246" s="49"/>
      <c r="PCZ246" s="49"/>
      <c r="PDA246" s="99"/>
      <c r="PDB246" s="98"/>
      <c r="PDC246" s="49"/>
      <c r="PDD246" s="405"/>
      <c r="PDE246" s="405"/>
      <c r="PDF246" s="277"/>
      <c r="PDG246" s="277"/>
      <c r="PDH246" s="277"/>
      <c r="PDI246" s="277"/>
      <c r="PDJ246" s="277"/>
      <c r="PDK246" s="277"/>
      <c r="PDL246" s="277"/>
      <c r="PDM246" s="277"/>
      <c r="PDN246" s="402"/>
      <c r="PDO246" s="404"/>
      <c r="PDP246" s="49"/>
      <c r="PDQ246" s="49"/>
      <c r="PDR246" s="49"/>
      <c r="PDS246" s="99"/>
      <c r="PDT246" s="98"/>
      <c r="PDU246" s="49"/>
      <c r="PDV246" s="405"/>
      <c r="PDW246" s="405"/>
      <c r="PDX246" s="277"/>
      <c r="PDY246" s="277"/>
      <c r="PDZ246" s="277"/>
      <c r="PEA246" s="277"/>
      <c r="PEB246" s="277"/>
      <c r="PEC246" s="277"/>
      <c r="PED246" s="277"/>
      <c r="PEE246" s="277"/>
      <c r="PEF246" s="402"/>
      <c r="PEG246" s="404"/>
      <c r="PEH246" s="49"/>
      <c r="PEI246" s="49"/>
      <c r="PEJ246" s="49"/>
      <c r="PEK246" s="99"/>
      <c r="PEL246" s="98"/>
      <c r="PEM246" s="49"/>
      <c r="PEN246" s="405"/>
      <c r="PEO246" s="405"/>
      <c r="PEP246" s="277"/>
      <c r="PEQ246" s="277"/>
      <c r="PER246" s="277"/>
      <c r="PES246" s="277"/>
      <c r="PET246" s="277"/>
      <c r="PEU246" s="277"/>
      <c r="PEV246" s="277"/>
      <c r="PEW246" s="277"/>
      <c r="PEX246" s="402"/>
      <c r="PEY246" s="404"/>
      <c r="PEZ246" s="49"/>
      <c r="PFA246" s="49"/>
      <c r="PFB246" s="49"/>
      <c r="PFC246" s="99"/>
      <c r="PFD246" s="98"/>
      <c r="PFE246" s="49"/>
      <c r="PFF246" s="405"/>
      <c r="PFG246" s="405"/>
      <c r="PFH246" s="277"/>
      <c r="PFI246" s="277"/>
      <c r="PFJ246" s="277"/>
      <c r="PFK246" s="277"/>
      <c r="PFL246" s="277"/>
      <c r="PFM246" s="277"/>
      <c r="PFN246" s="277"/>
      <c r="PFO246" s="277"/>
      <c r="PFP246" s="402"/>
      <c r="PFQ246" s="404"/>
      <c r="PFR246" s="49"/>
      <c r="PFS246" s="49"/>
      <c r="PFT246" s="49"/>
      <c r="PFU246" s="99"/>
      <c r="PFV246" s="98"/>
      <c r="PFW246" s="49"/>
      <c r="PFX246" s="405"/>
      <c r="PFY246" s="405"/>
      <c r="PFZ246" s="277"/>
      <c r="PGA246" s="277"/>
      <c r="PGB246" s="277"/>
      <c r="PGC246" s="277"/>
      <c r="PGD246" s="277"/>
      <c r="PGE246" s="277"/>
      <c r="PGF246" s="277"/>
      <c r="PGG246" s="277"/>
      <c r="PGH246" s="402"/>
      <c r="PGI246" s="404"/>
      <c r="PGJ246" s="49"/>
      <c r="PGK246" s="49"/>
      <c r="PGL246" s="49"/>
      <c r="PGM246" s="99"/>
      <c r="PGN246" s="98"/>
      <c r="PGO246" s="49"/>
      <c r="PGP246" s="405"/>
      <c r="PGQ246" s="405"/>
      <c r="PGR246" s="277"/>
      <c r="PGS246" s="277"/>
      <c r="PGT246" s="277"/>
      <c r="PGU246" s="277"/>
      <c r="PGV246" s="277"/>
      <c r="PGW246" s="277"/>
      <c r="PGX246" s="277"/>
      <c r="PGY246" s="277"/>
      <c r="PGZ246" s="402"/>
      <c r="PHA246" s="404"/>
      <c r="PHB246" s="49"/>
      <c r="PHC246" s="49"/>
      <c r="PHD246" s="49"/>
      <c r="PHE246" s="99"/>
      <c r="PHF246" s="98"/>
      <c r="PHG246" s="49"/>
      <c r="PHH246" s="405"/>
      <c r="PHI246" s="405"/>
      <c r="PHJ246" s="277"/>
      <c r="PHK246" s="277"/>
      <c r="PHL246" s="277"/>
      <c r="PHM246" s="277"/>
      <c r="PHN246" s="277"/>
      <c r="PHO246" s="277"/>
      <c r="PHP246" s="277"/>
      <c r="PHQ246" s="277"/>
      <c r="PHR246" s="402"/>
      <c r="PHS246" s="404"/>
      <c r="PHT246" s="49"/>
      <c r="PHU246" s="49"/>
      <c r="PHV246" s="49"/>
      <c r="PHW246" s="99"/>
      <c r="PHX246" s="98"/>
      <c r="PHY246" s="49"/>
      <c r="PHZ246" s="405"/>
      <c r="PIA246" s="405"/>
      <c r="PIB246" s="277"/>
      <c r="PIC246" s="277"/>
      <c r="PID246" s="277"/>
      <c r="PIE246" s="277"/>
      <c r="PIF246" s="277"/>
      <c r="PIG246" s="277"/>
      <c r="PIH246" s="277"/>
      <c r="PII246" s="277"/>
      <c r="PIJ246" s="402"/>
      <c r="PIK246" s="404"/>
      <c r="PIL246" s="49"/>
      <c r="PIM246" s="49"/>
      <c r="PIN246" s="49"/>
      <c r="PIO246" s="99"/>
      <c r="PIP246" s="98"/>
      <c r="PIQ246" s="49"/>
      <c r="PIR246" s="405"/>
      <c r="PIS246" s="405"/>
      <c r="PIT246" s="277"/>
      <c r="PIU246" s="277"/>
      <c r="PIV246" s="277"/>
      <c r="PIW246" s="277"/>
      <c r="PIX246" s="277"/>
      <c r="PIY246" s="277"/>
      <c r="PIZ246" s="277"/>
      <c r="PJA246" s="277"/>
      <c r="PJB246" s="402"/>
      <c r="PJC246" s="404"/>
      <c r="PJD246" s="49"/>
      <c r="PJE246" s="49"/>
      <c r="PJF246" s="49"/>
      <c r="PJG246" s="99"/>
      <c r="PJH246" s="98"/>
      <c r="PJI246" s="49"/>
      <c r="PJJ246" s="405"/>
      <c r="PJK246" s="405"/>
      <c r="PJL246" s="277"/>
      <c r="PJM246" s="277"/>
      <c r="PJN246" s="277"/>
      <c r="PJO246" s="277"/>
      <c r="PJP246" s="277"/>
      <c r="PJQ246" s="277"/>
      <c r="PJR246" s="277"/>
      <c r="PJS246" s="277"/>
      <c r="PJT246" s="402"/>
      <c r="PJU246" s="404"/>
      <c r="PJV246" s="49"/>
      <c r="PJW246" s="49"/>
      <c r="PJX246" s="49"/>
      <c r="PJY246" s="99"/>
      <c r="PJZ246" s="98"/>
      <c r="PKA246" s="49"/>
      <c r="PKB246" s="405"/>
      <c r="PKC246" s="405"/>
      <c r="PKD246" s="277"/>
      <c r="PKE246" s="277"/>
      <c r="PKF246" s="277"/>
      <c r="PKG246" s="277"/>
      <c r="PKH246" s="277"/>
      <c r="PKI246" s="277"/>
      <c r="PKJ246" s="277"/>
      <c r="PKK246" s="277"/>
      <c r="PKL246" s="402"/>
      <c r="PKM246" s="404"/>
      <c r="PKN246" s="49"/>
      <c r="PKO246" s="49"/>
      <c r="PKP246" s="49"/>
      <c r="PKQ246" s="99"/>
      <c r="PKR246" s="98"/>
      <c r="PKS246" s="49"/>
      <c r="PKT246" s="405"/>
      <c r="PKU246" s="405"/>
      <c r="PKV246" s="277"/>
      <c r="PKW246" s="277"/>
      <c r="PKX246" s="277"/>
      <c r="PKY246" s="277"/>
      <c r="PKZ246" s="277"/>
      <c r="PLA246" s="277"/>
      <c r="PLB246" s="277"/>
      <c r="PLC246" s="277"/>
      <c r="PLD246" s="402"/>
      <c r="PLE246" s="404"/>
      <c r="PLF246" s="49"/>
      <c r="PLG246" s="49"/>
      <c r="PLH246" s="49"/>
      <c r="PLI246" s="99"/>
      <c r="PLJ246" s="98"/>
      <c r="PLK246" s="49"/>
      <c r="PLL246" s="405"/>
      <c r="PLM246" s="405"/>
      <c r="PLN246" s="277"/>
      <c r="PLO246" s="277"/>
      <c r="PLP246" s="277"/>
      <c r="PLQ246" s="277"/>
      <c r="PLR246" s="277"/>
      <c r="PLS246" s="277"/>
      <c r="PLT246" s="277"/>
      <c r="PLU246" s="277"/>
      <c r="PLV246" s="402"/>
      <c r="PLW246" s="404"/>
      <c r="PLX246" s="49"/>
      <c r="PLY246" s="49"/>
      <c r="PLZ246" s="49"/>
      <c r="PMA246" s="99"/>
      <c r="PMB246" s="98"/>
      <c r="PMC246" s="49"/>
      <c r="PMD246" s="405"/>
      <c r="PME246" s="405"/>
      <c r="PMF246" s="277"/>
      <c r="PMG246" s="277"/>
      <c r="PMH246" s="277"/>
      <c r="PMI246" s="277"/>
      <c r="PMJ246" s="277"/>
      <c r="PMK246" s="277"/>
      <c r="PML246" s="277"/>
      <c r="PMM246" s="277"/>
      <c r="PMN246" s="402"/>
      <c r="PMO246" s="404"/>
      <c r="PMP246" s="49"/>
      <c r="PMQ246" s="49"/>
      <c r="PMR246" s="49"/>
      <c r="PMS246" s="99"/>
      <c r="PMT246" s="98"/>
      <c r="PMU246" s="49"/>
      <c r="PMV246" s="405"/>
      <c r="PMW246" s="405"/>
      <c r="PMX246" s="277"/>
      <c r="PMY246" s="277"/>
      <c r="PMZ246" s="277"/>
      <c r="PNA246" s="277"/>
      <c r="PNB246" s="277"/>
      <c r="PNC246" s="277"/>
      <c r="PND246" s="277"/>
      <c r="PNE246" s="277"/>
      <c r="PNF246" s="402"/>
      <c r="PNG246" s="404"/>
      <c r="PNH246" s="49"/>
      <c r="PNI246" s="49"/>
      <c r="PNJ246" s="49"/>
      <c r="PNK246" s="99"/>
      <c r="PNL246" s="98"/>
      <c r="PNM246" s="49"/>
      <c r="PNN246" s="405"/>
      <c r="PNO246" s="405"/>
      <c r="PNP246" s="277"/>
      <c r="PNQ246" s="277"/>
      <c r="PNR246" s="277"/>
      <c r="PNS246" s="277"/>
      <c r="PNT246" s="277"/>
      <c r="PNU246" s="277"/>
      <c r="PNV246" s="277"/>
      <c r="PNW246" s="277"/>
      <c r="PNX246" s="402"/>
      <c r="PNY246" s="404"/>
      <c r="PNZ246" s="49"/>
      <c r="POA246" s="49"/>
      <c r="POB246" s="49"/>
      <c r="POC246" s="99"/>
      <c r="POD246" s="98"/>
      <c r="POE246" s="49"/>
      <c r="POF246" s="405"/>
      <c r="POG246" s="405"/>
      <c r="POH246" s="277"/>
      <c r="POI246" s="277"/>
      <c r="POJ246" s="277"/>
      <c r="POK246" s="277"/>
      <c r="POL246" s="277"/>
      <c r="POM246" s="277"/>
      <c r="PON246" s="277"/>
      <c r="POO246" s="277"/>
      <c r="POP246" s="402"/>
      <c r="POQ246" s="404"/>
      <c r="POR246" s="49"/>
      <c r="POS246" s="49"/>
      <c r="POT246" s="49"/>
      <c r="POU246" s="99"/>
      <c r="POV246" s="98"/>
      <c r="POW246" s="49"/>
      <c r="POX246" s="405"/>
      <c r="POY246" s="405"/>
      <c r="POZ246" s="277"/>
      <c r="PPA246" s="277"/>
      <c r="PPB246" s="277"/>
      <c r="PPC246" s="277"/>
      <c r="PPD246" s="277"/>
      <c r="PPE246" s="277"/>
      <c r="PPF246" s="277"/>
      <c r="PPG246" s="277"/>
      <c r="PPH246" s="402"/>
      <c r="PPI246" s="404"/>
      <c r="PPJ246" s="49"/>
      <c r="PPK246" s="49"/>
      <c r="PPL246" s="49"/>
      <c r="PPM246" s="99"/>
      <c r="PPN246" s="98"/>
      <c r="PPO246" s="49"/>
      <c r="PPP246" s="405"/>
      <c r="PPQ246" s="405"/>
      <c r="PPR246" s="277"/>
      <c r="PPS246" s="277"/>
      <c r="PPT246" s="277"/>
      <c r="PPU246" s="277"/>
      <c r="PPV246" s="277"/>
      <c r="PPW246" s="277"/>
      <c r="PPX246" s="277"/>
      <c r="PPY246" s="277"/>
      <c r="PPZ246" s="402"/>
      <c r="PQA246" s="404"/>
      <c r="PQB246" s="49"/>
      <c r="PQC246" s="49"/>
      <c r="PQD246" s="49"/>
      <c r="PQE246" s="99"/>
      <c r="PQF246" s="98"/>
      <c r="PQG246" s="49"/>
      <c r="PQH246" s="405"/>
      <c r="PQI246" s="405"/>
      <c r="PQJ246" s="277"/>
      <c r="PQK246" s="277"/>
      <c r="PQL246" s="277"/>
      <c r="PQM246" s="277"/>
      <c r="PQN246" s="277"/>
      <c r="PQO246" s="277"/>
      <c r="PQP246" s="277"/>
      <c r="PQQ246" s="277"/>
      <c r="PQR246" s="402"/>
      <c r="PQS246" s="404"/>
      <c r="PQT246" s="49"/>
      <c r="PQU246" s="49"/>
      <c r="PQV246" s="49"/>
      <c r="PQW246" s="99"/>
      <c r="PQX246" s="98"/>
      <c r="PQY246" s="49"/>
      <c r="PQZ246" s="405"/>
      <c r="PRA246" s="405"/>
      <c r="PRB246" s="277"/>
      <c r="PRC246" s="277"/>
      <c r="PRD246" s="277"/>
      <c r="PRE246" s="277"/>
      <c r="PRF246" s="277"/>
      <c r="PRG246" s="277"/>
      <c r="PRH246" s="277"/>
      <c r="PRI246" s="277"/>
      <c r="PRJ246" s="402"/>
      <c r="PRK246" s="404"/>
      <c r="PRL246" s="49"/>
      <c r="PRM246" s="49"/>
      <c r="PRN246" s="49"/>
      <c r="PRO246" s="99"/>
      <c r="PRP246" s="98"/>
      <c r="PRQ246" s="49"/>
      <c r="PRR246" s="405"/>
      <c r="PRS246" s="405"/>
      <c r="PRT246" s="277"/>
      <c r="PRU246" s="277"/>
      <c r="PRV246" s="277"/>
      <c r="PRW246" s="277"/>
      <c r="PRX246" s="277"/>
      <c r="PRY246" s="277"/>
      <c r="PRZ246" s="277"/>
      <c r="PSA246" s="277"/>
      <c r="PSB246" s="402"/>
      <c r="PSC246" s="404"/>
      <c r="PSD246" s="49"/>
      <c r="PSE246" s="49"/>
      <c r="PSF246" s="49"/>
      <c r="PSG246" s="99"/>
      <c r="PSH246" s="98"/>
      <c r="PSI246" s="49"/>
      <c r="PSJ246" s="405"/>
      <c r="PSK246" s="405"/>
      <c r="PSL246" s="277"/>
      <c r="PSM246" s="277"/>
      <c r="PSN246" s="277"/>
      <c r="PSO246" s="277"/>
      <c r="PSP246" s="277"/>
      <c r="PSQ246" s="277"/>
      <c r="PSR246" s="277"/>
      <c r="PSS246" s="277"/>
      <c r="PST246" s="402"/>
      <c r="PSU246" s="404"/>
      <c r="PSV246" s="49"/>
      <c r="PSW246" s="49"/>
      <c r="PSX246" s="49"/>
      <c r="PSY246" s="99"/>
      <c r="PSZ246" s="98"/>
      <c r="PTA246" s="49"/>
      <c r="PTB246" s="405"/>
      <c r="PTC246" s="405"/>
      <c r="PTD246" s="277"/>
      <c r="PTE246" s="277"/>
      <c r="PTF246" s="277"/>
      <c r="PTG246" s="277"/>
      <c r="PTH246" s="277"/>
      <c r="PTI246" s="277"/>
      <c r="PTJ246" s="277"/>
      <c r="PTK246" s="277"/>
      <c r="PTL246" s="402"/>
      <c r="PTM246" s="404"/>
      <c r="PTN246" s="49"/>
      <c r="PTO246" s="49"/>
      <c r="PTP246" s="49"/>
      <c r="PTQ246" s="99"/>
      <c r="PTR246" s="98"/>
      <c r="PTS246" s="49"/>
      <c r="PTT246" s="405"/>
      <c r="PTU246" s="405"/>
      <c r="PTV246" s="277"/>
      <c r="PTW246" s="277"/>
      <c r="PTX246" s="277"/>
      <c r="PTY246" s="277"/>
      <c r="PTZ246" s="277"/>
      <c r="PUA246" s="277"/>
      <c r="PUB246" s="277"/>
      <c r="PUC246" s="277"/>
      <c r="PUD246" s="402"/>
      <c r="PUE246" s="404"/>
      <c r="PUF246" s="49"/>
      <c r="PUG246" s="49"/>
      <c r="PUH246" s="49"/>
      <c r="PUI246" s="99"/>
      <c r="PUJ246" s="98"/>
      <c r="PUK246" s="49"/>
      <c r="PUL246" s="405"/>
      <c r="PUM246" s="405"/>
      <c r="PUN246" s="277"/>
      <c r="PUO246" s="277"/>
      <c r="PUP246" s="277"/>
      <c r="PUQ246" s="277"/>
      <c r="PUR246" s="277"/>
      <c r="PUS246" s="277"/>
      <c r="PUT246" s="277"/>
      <c r="PUU246" s="277"/>
      <c r="PUV246" s="402"/>
      <c r="PUW246" s="404"/>
      <c r="PUX246" s="49"/>
      <c r="PUY246" s="49"/>
      <c r="PUZ246" s="49"/>
      <c r="PVA246" s="99"/>
      <c r="PVB246" s="98"/>
      <c r="PVC246" s="49"/>
      <c r="PVD246" s="405"/>
      <c r="PVE246" s="405"/>
      <c r="PVF246" s="277"/>
      <c r="PVG246" s="277"/>
      <c r="PVH246" s="277"/>
      <c r="PVI246" s="277"/>
      <c r="PVJ246" s="277"/>
      <c r="PVK246" s="277"/>
      <c r="PVL246" s="277"/>
      <c r="PVM246" s="277"/>
      <c r="PVN246" s="402"/>
      <c r="PVO246" s="404"/>
      <c r="PVP246" s="49"/>
      <c r="PVQ246" s="49"/>
      <c r="PVR246" s="49"/>
      <c r="PVS246" s="99"/>
      <c r="PVT246" s="98"/>
      <c r="PVU246" s="49"/>
      <c r="PVV246" s="405"/>
      <c r="PVW246" s="405"/>
      <c r="PVX246" s="277"/>
      <c r="PVY246" s="277"/>
      <c r="PVZ246" s="277"/>
      <c r="PWA246" s="277"/>
      <c r="PWB246" s="277"/>
      <c r="PWC246" s="277"/>
      <c r="PWD246" s="277"/>
      <c r="PWE246" s="277"/>
      <c r="PWF246" s="402"/>
      <c r="PWG246" s="404"/>
      <c r="PWH246" s="49"/>
      <c r="PWI246" s="49"/>
      <c r="PWJ246" s="49"/>
      <c r="PWK246" s="99"/>
      <c r="PWL246" s="98"/>
      <c r="PWM246" s="49"/>
      <c r="PWN246" s="405"/>
      <c r="PWO246" s="405"/>
      <c r="PWP246" s="277"/>
      <c r="PWQ246" s="277"/>
      <c r="PWR246" s="277"/>
      <c r="PWS246" s="277"/>
      <c r="PWT246" s="277"/>
      <c r="PWU246" s="277"/>
      <c r="PWV246" s="277"/>
      <c r="PWW246" s="277"/>
      <c r="PWX246" s="402"/>
      <c r="PWY246" s="404"/>
      <c r="PWZ246" s="49"/>
      <c r="PXA246" s="49"/>
      <c r="PXB246" s="49"/>
      <c r="PXC246" s="99"/>
      <c r="PXD246" s="98"/>
      <c r="PXE246" s="49"/>
      <c r="PXF246" s="405"/>
      <c r="PXG246" s="405"/>
      <c r="PXH246" s="277"/>
      <c r="PXI246" s="277"/>
      <c r="PXJ246" s="277"/>
      <c r="PXK246" s="277"/>
      <c r="PXL246" s="277"/>
      <c r="PXM246" s="277"/>
      <c r="PXN246" s="277"/>
      <c r="PXO246" s="277"/>
      <c r="PXP246" s="402"/>
      <c r="PXQ246" s="404"/>
      <c r="PXR246" s="49"/>
      <c r="PXS246" s="49"/>
      <c r="PXT246" s="49"/>
      <c r="PXU246" s="99"/>
      <c r="PXV246" s="98"/>
      <c r="PXW246" s="49"/>
      <c r="PXX246" s="405"/>
      <c r="PXY246" s="405"/>
      <c r="PXZ246" s="277"/>
      <c r="PYA246" s="277"/>
      <c r="PYB246" s="277"/>
      <c r="PYC246" s="277"/>
      <c r="PYD246" s="277"/>
      <c r="PYE246" s="277"/>
      <c r="PYF246" s="277"/>
      <c r="PYG246" s="277"/>
      <c r="PYH246" s="402"/>
      <c r="PYI246" s="404"/>
      <c r="PYJ246" s="49"/>
      <c r="PYK246" s="49"/>
      <c r="PYL246" s="49"/>
      <c r="PYM246" s="99"/>
      <c r="PYN246" s="98"/>
      <c r="PYO246" s="49"/>
      <c r="PYP246" s="405"/>
      <c r="PYQ246" s="405"/>
      <c r="PYR246" s="277"/>
      <c r="PYS246" s="277"/>
      <c r="PYT246" s="277"/>
      <c r="PYU246" s="277"/>
      <c r="PYV246" s="277"/>
      <c r="PYW246" s="277"/>
      <c r="PYX246" s="277"/>
      <c r="PYY246" s="277"/>
      <c r="PYZ246" s="402"/>
      <c r="PZA246" s="404"/>
      <c r="PZB246" s="49"/>
      <c r="PZC246" s="49"/>
      <c r="PZD246" s="49"/>
      <c r="PZE246" s="99"/>
      <c r="PZF246" s="98"/>
      <c r="PZG246" s="49"/>
      <c r="PZH246" s="405"/>
      <c r="PZI246" s="405"/>
      <c r="PZJ246" s="277"/>
      <c r="PZK246" s="277"/>
      <c r="PZL246" s="277"/>
      <c r="PZM246" s="277"/>
      <c r="PZN246" s="277"/>
      <c r="PZO246" s="277"/>
      <c r="PZP246" s="277"/>
      <c r="PZQ246" s="277"/>
      <c r="PZR246" s="402"/>
      <c r="PZS246" s="404"/>
      <c r="PZT246" s="49"/>
      <c r="PZU246" s="49"/>
      <c r="PZV246" s="49"/>
      <c r="PZW246" s="99"/>
      <c r="PZX246" s="98"/>
      <c r="PZY246" s="49"/>
      <c r="PZZ246" s="405"/>
      <c r="QAA246" s="405"/>
      <c r="QAB246" s="277"/>
      <c r="QAC246" s="277"/>
      <c r="QAD246" s="277"/>
      <c r="QAE246" s="277"/>
      <c r="QAF246" s="277"/>
      <c r="QAG246" s="277"/>
      <c r="QAH246" s="277"/>
      <c r="QAI246" s="277"/>
      <c r="QAJ246" s="402"/>
      <c r="QAK246" s="404"/>
      <c r="QAL246" s="49"/>
      <c r="QAM246" s="49"/>
      <c r="QAN246" s="49"/>
      <c r="QAO246" s="99"/>
      <c r="QAP246" s="98"/>
      <c r="QAQ246" s="49"/>
      <c r="QAR246" s="405"/>
      <c r="QAS246" s="405"/>
      <c r="QAT246" s="277"/>
      <c r="QAU246" s="277"/>
      <c r="QAV246" s="277"/>
      <c r="QAW246" s="277"/>
      <c r="QAX246" s="277"/>
      <c r="QAY246" s="277"/>
      <c r="QAZ246" s="277"/>
      <c r="QBA246" s="277"/>
      <c r="QBB246" s="402"/>
      <c r="QBC246" s="404"/>
      <c r="QBD246" s="49"/>
      <c r="QBE246" s="49"/>
      <c r="QBF246" s="49"/>
      <c r="QBG246" s="99"/>
      <c r="QBH246" s="98"/>
      <c r="QBI246" s="49"/>
      <c r="QBJ246" s="405"/>
      <c r="QBK246" s="405"/>
      <c r="QBL246" s="277"/>
      <c r="QBM246" s="277"/>
      <c r="QBN246" s="277"/>
      <c r="QBO246" s="277"/>
      <c r="QBP246" s="277"/>
      <c r="QBQ246" s="277"/>
      <c r="QBR246" s="277"/>
      <c r="QBS246" s="277"/>
      <c r="QBT246" s="402"/>
      <c r="QBU246" s="404"/>
      <c r="QBV246" s="49"/>
      <c r="QBW246" s="49"/>
      <c r="QBX246" s="49"/>
      <c r="QBY246" s="99"/>
      <c r="QBZ246" s="98"/>
      <c r="QCA246" s="49"/>
      <c r="QCB246" s="405"/>
      <c r="QCC246" s="405"/>
      <c r="QCD246" s="277"/>
      <c r="QCE246" s="277"/>
      <c r="QCF246" s="277"/>
      <c r="QCG246" s="277"/>
      <c r="QCH246" s="277"/>
      <c r="QCI246" s="277"/>
      <c r="QCJ246" s="277"/>
      <c r="QCK246" s="277"/>
      <c r="QCL246" s="402"/>
      <c r="QCM246" s="404"/>
      <c r="QCN246" s="49"/>
      <c r="QCO246" s="49"/>
      <c r="QCP246" s="49"/>
      <c r="QCQ246" s="99"/>
      <c r="QCR246" s="98"/>
      <c r="QCS246" s="49"/>
      <c r="QCT246" s="405"/>
      <c r="QCU246" s="405"/>
      <c r="QCV246" s="277"/>
      <c r="QCW246" s="277"/>
      <c r="QCX246" s="277"/>
      <c r="QCY246" s="277"/>
      <c r="QCZ246" s="277"/>
      <c r="QDA246" s="277"/>
      <c r="QDB246" s="277"/>
      <c r="QDC246" s="277"/>
      <c r="QDD246" s="402"/>
      <c r="QDE246" s="404"/>
      <c r="QDF246" s="49"/>
      <c r="QDG246" s="49"/>
      <c r="QDH246" s="49"/>
      <c r="QDI246" s="99"/>
      <c r="QDJ246" s="98"/>
      <c r="QDK246" s="49"/>
      <c r="QDL246" s="405"/>
      <c r="QDM246" s="405"/>
      <c r="QDN246" s="277"/>
      <c r="QDO246" s="277"/>
      <c r="QDP246" s="277"/>
      <c r="QDQ246" s="277"/>
      <c r="QDR246" s="277"/>
      <c r="QDS246" s="277"/>
      <c r="QDT246" s="277"/>
      <c r="QDU246" s="277"/>
      <c r="QDV246" s="402"/>
      <c r="QDW246" s="404"/>
      <c r="QDX246" s="49"/>
      <c r="QDY246" s="49"/>
      <c r="QDZ246" s="49"/>
      <c r="QEA246" s="99"/>
      <c r="QEB246" s="98"/>
      <c r="QEC246" s="49"/>
      <c r="QED246" s="405"/>
      <c r="QEE246" s="405"/>
      <c r="QEF246" s="277"/>
      <c r="QEG246" s="277"/>
      <c r="QEH246" s="277"/>
      <c r="QEI246" s="277"/>
      <c r="QEJ246" s="277"/>
      <c r="QEK246" s="277"/>
      <c r="QEL246" s="277"/>
      <c r="QEM246" s="277"/>
      <c r="QEN246" s="402"/>
      <c r="QEO246" s="404"/>
      <c r="QEP246" s="49"/>
      <c r="QEQ246" s="49"/>
      <c r="QER246" s="49"/>
      <c r="QES246" s="99"/>
      <c r="QET246" s="98"/>
      <c r="QEU246" s="49"/>
      <c r="QEV246" s="405"/>
      <c r="QEW246" s="405"/>
      <c r="QEX246" s="277"/>
      <c r="QEY246" s="277"/>
      <c r="QEZ246" s="277"/>
      <c r="QFA246" s="277"/>
      <c r="QFB246" s="277"/>
      <c r="QFC246" s="277"/>
      <c r="QFD246" s="277"/>
      <c r="QFE246" s="277"/>
      <c r="QFF246" s="402"/>
      <c r="QFG246" s="404"/>
      <c r="QFH246" s="49"/>
      <c r="QFI246" s="49"/>
      <c r="QFJ246" s="49"/>
      <c r="QFK246" s="99"/>
      <c r="QFL246" s="98"/>
      <c r="QFM246" s="49"/>
      <c r="QFN246" s="405"/>
      <c r="QFO246" s="405"/>
      <c r="QFP246" s="277"/>
      <c r="QFQ246" s="277"/>
      <c r="QFR246" s="277"/>
      <c r="QFS246" s="277"/>
      <c r="QFT246" s="277"/>
      <c r="QFU246" s="277"/>
      <c r="QFV246" s="277"/>
      <c r="QFW246" s="277"/>
      <c r="QFX246" s="402"/>
      <c r="QFY246" s="404"/>
      <c r="QFZ246" s="49"/>
      <c r="QGA246" s="49"/>
      <c r="QGB246" s="49"/>
      <c r="QGC246" s="99"/>
      <c r="QGD246" s="98"/>
      <c r="QGE246" s="49"/>
      <c r="QGF246" s="405"/>
      <c r="QGG246" s="405"/>
      <c r="QGH246" s="277"/>
      <c r="QGI246" s="277"/>
      <c r="QGJ246" s="277"/>
      <c r="QGK246" s="277"/>
      <c r="QGL246" s="277"/>
      <c r="QGM246" s="277"/>
      <c r="QGN246" s="277"/>
      <c r="QGO246" s="277"/>
      <c r="QGP246" s="402"/>
      <c r="QGQ246" s="404"/>
      <c r="QGR246" s="49"/>
      <c r="QGS246" s="49"/>
      <c r="QGT246" s="49"/>
      <c r="QGU246" s="99"/>
      <c r="QGV246" s="98"/>
      <c r="QGW246" s="49"/>
      <c r="QGX246" s="405"/>
      <c r="QGY246" s="405"/>
      <c r="QGZ246" s="277"/>
      <c r="QHA246" s="277"/>
      <c r="QHB246" s="277"/>
      <c r="QHC246" s="277"/>
      <c r="QHD246" s="277"/>
      <c r="QHE246" s="277"/>
      <c r="QHF246" s="277"/>
      <c r="QHG246" s="277"/>
      <c r="QHH246" s="402"/>
      <c r="QHI246" s="404"/>
      <c r="QHJ246" s="49"/>
      <c r="QHK246" s="49"/>
      <c r="QHL246" s="49"/>
      <c r="QHM246" s="99"/>
      <c r="QHN246" s="98"/>
      <c r="QHO246" s="49"/>
      <c r="QHP246" s="405"/>
      <c r="QHQ246" s="405"/>
      <c r="QHR246" s="277"/>
      <c r="QHS246" s="277"/>
      <c r="QHT246" s="277"/>
      <c r="QHU246" s="277"/>
      <c r="QHV246" s="277"/>
      <c r="QHW246" s="277"/>
      <c r="QHX246" s="277"/>
      <c r="QHY246" s="277"/>
      <c r="QHZ246" s="402"/>
      <c r="QIA246" s="404"/>
      <c r="QIB246" s="49"/>
      <c r="QIC246" s="49"/>
      <c r="QID246" s="49"/>
      <c r="QIE246" s="99"/>
      <c r="QIF246" s="98"/>
      <c r="QIG246" s="49"/>
      <c r="QIH246" s="405"/>
      <c r="QII246" s="405"/>
      <c r="QIJ246" s="277"/>
      <c r="QIK246" s="277"/>
      <c r="QIL246" s="277"/>
      <c r="QIM246" s="277"/>
      <c r="QIN246" s="277"/>
      <c r="QIO246" s="277"/>
      <c r="QIP246" s="277"/>
      <c r="QIQ246" s="277"/>
      <c r="QIR246" s="402"/>
      <c r="QIS246" s="404"/>
      <c r="QIT246" s="49"/>
      <c r="QIU246" s="49"/>
      <c r="QIV246" s="49"/>
      <c r="QIW246" s="99"/>
      <c r="QIX246" s="98"/>
      <c r="QIY246" s="49"/>
      <c r="QIZ246" s="405"/>
      <c r="QJA246" s="405"/>
      <c r="QJB246" s="277"/>
      <c r="QJC246" s="277"/>
      <c r="QJD246" s="277"/>
      <c r="QJE246" s="277"/>
      <c r="QJF246" s="277"/>
      <c r="QJG246" s="277"/>
      <c r="QJH246" s="277"/>
      <c r="QJI246" s="277"/>
      <c r="QJJ246" s="402"/>
      <c r="QJK246" s="404"/>
      <c r="QJL246" s="49"/>
      <c r="QJM246" s="49"/>
      <c r="QJN246" s="49"/>
      <c r="QJO246" s="99"/>
      <c r="QJP246" s="98"/>
      <c r="QJQ246" s="49"/>
      <c r="QJR246" s="405"/>
      <c r="QJS246" s="405"/>
      <c r="QJT246" s="277"/>
      <c r="QJU246" s="277"/>
      <c r="QJV246" s="277"/>
      <c r="QJW246" s="277"/>
      <c r="QJX246" s="277"/>
      <c r="QJY246" s="277"/>
      <c r="QJZ246" s="277"/>
      <c r="QKA246" s="277"/>
      <c r="QKB246" s="402"/>
      <c r="QKC246" s="404"/>
      <c r="QKD246" s="49"/>
      <c r="QKE246" s="49"/>
      <c r="QKF246" s="49"/>
      <c r="QKG246" s="99"/>
      <c r="QKH246" s="98"/>
      <c r="QKI246" s="49"/>
      <c r="QKJ246" s="405"/>
      <c r="QKK246" s="405"/>
      <c r="QKL246" s="277"/>
      <c r="QKM246" s="277"/>
      <c r="QKN246" s="277"/>
      <c r="QKO246" s="277"/>
      <c r="QKP246" s="277"/>
      <c r="QKQ246" s="277"/>
      <c r="QKR246" s="277"/>
      <c r="QKS246" s="277"/>
      <c r="QKT246" s="402"/>
      <c r="QKU246" s="404"/>
      <c r="QKV246" s="49"/>
      <c r="QKW246" s="49"/>
      <c r="QKX246" s="49"/>
      <c r="QKY246" s="99"/>
      <c r="QKZ246" s="98"/>
      <c r="QLA246" s="49"/>
      <c r="QLB246" s="405"/>
      <c r="QLC246" s="405"/>
      <c r="QLD246" s="277"/>
      <c r="QLE246" s="277"/>
      <c r="QLF246" s="277"/>
      <c r="QLG246" s="277"/>
      <c r="QLH246" s="277"/>
      <c r="QLI246" s="277"/>
      <c r="QLJ246" s="277"/>
      <c r="QLK246" s="277"/>
      <c r="QLL246" s="402"/>
      <c r="QLM246" s="404"/>
      <c r="QLN246" s="49"/>
      <c r="QLO246" s="49"/>
      <c r="QLP246" s="49"/>
      <c r="QLQ246" s="99"/>
      <c r="QLR246" s="98"/>
      <c r="QLS246" s="49"/>
      <c r="QLT246" s="405"/>
      <c r="QLU246" s="405"/>
      <c r="QLV246" s="277"/>
      <c r="QLW246" s="277"/>
      <c r="QLX246" s="277"/>
      <c r="QLY246" s="277"/>
      <c r="QLZ246" s="277"/>
      <c r="QMA246" s="277"/>
      <c r="QMB246" s="277"/>
      <c r="QMC246" s="277"/>
      <c r="QMD246" s="402"/>
      <c r="QME246" s="404"/>
      <c r="QMF246" s="49"/>
      <c r="QMG246" s="49"/>
      <c r="QMH246" s="49"/>
      <c r="QMI246" s="99"/>
      <c r="QMJ246" s="98"/>
      <c r="QMK246" s="49"/>
      <c r="QML246" s="405"/>
      <c r="QMM246" s="405"/>
      <c r="QMN246" s="277"/>
      <c r="QMO246" s="277"/>
      <c r="QMP246" s="277"/>
      <c r="QMQ246" s="277"/>
      <c r="QMR246" s="277"/>
      <c r="QMS246" s="277"/>
      <c r="QMT246" s="277"/>
      <c r="QMU246" s="277"/>
      <c r="QMV246" s="402"/>
      <c r="QMW246" s="404"/>
      <c r="QMX246" s="49"/>
      <c r="QMY246" s="49"/>
      <c r="QMZ246" s="49"/>
      <c r="QNA246" s="99"/>
      <c r="QNB246" s="98"/>
      <c r="QNC246" s="49"/>
      <c r="QND246" s="405"/>
      <c r="QNE246" s="405"/>
      <c r="QNF246" s="277"/>
      <c r="QNG246" s="277"/>
      <c r="QNH246" s="277"/>
      <c r="QNI246" s="277"/>
      <c r="QNJ246" s="277"/>
      <c r="QNK246" s="277"/>
      <c r="QNL246" s="277"/>
      <c r="QNM246" s="277"/>
      <c r="QNN246" s="402"/>
      <c r="QNO246" s="404"/>
      <c r="QNP246" s="49"/>
      <c r="QNQ246" s="49"/>
      <c r="QNR246" s="49"/>
      <c r="QNS246" s="99"/>
      <c r="QNT246" s="98"/>
      <c r="QNU246" s="49"/>
      <c r="QNV246" s="405"/>
      <c r="QNW246" s="405"/>
      <c r="QNX246" s="277"/>
      <c r="QNY246" s="277"/>
      <c r="QNZ246" s="277"/>
      <c r="QOA246" s="277"/>
      <c r="QOB246" s="277"/>
      <c r="QOC246" s="277"/>
      <c r="QOD246" s="277"/>
      <c r="QOE246" s="277"/>
      <c r="QOF246" s="402"/>
      <c r="QOG246" s="404"/>
      <c r="QOH246" s="49"/>
      <c r="QOI246" s="49"/>
      <c r="QOJ246" s="49"/>
      <c r="QOK246" s="99"/>
      <c r="QOL246" s="98"/>
      <c r="QOM246" s="49"/>
      <c r="QON246" s="405"/>
      <c r="QOO246" s="405"/>
      <c r="QOP246" s="277"/>
      <c r="QOQ246" s="277"/>
      <c r="QOR246" s="277"/>
      <c r="QOS246" s="277"/>
      <c r="QOT246" s="277"/>
      <c r="QOU246" s="277"/>
      <c r="QOV246" s="277"/>
      <c r="QOW246" s="277"/>
      <c r="QOX246" s="402"/>
      <c r="QOY246" s="404"/>
      <c r="QOZ246" s="49"/>
      <c r="QPA246" s="49"/>
      <c r="QPB246" s="49"/>
      <c r="QPC246" s="99"/>
      <c r="QPD246" s="98"/>
      <c r="QPE246" s="49"/>
      <c r="QPF246" s="405"/>
      <c r="QPG246" s="405"/>
      <c r="QPH246" s="277"/>
      <c r="QPI246" s="277"/>
      <c r="QPJ246" s="277"/>
      <c r="QPK246" s="277"/>
      <c r="QPL246" s="277"/>
      <c r="QPM246" s="277"/>
      <c r="QPN246" s="277"/>
      <c r="QPO246" s="277"/>
      <c r="QPP246" s="402"/>
      <c r="QPQ246" s="404"/>
      <c r="QPR246" s="49"/>
      <c r="QPS246" s="49"/>
      <c r="QPT246" s="49"/>
      <c r="QPU246" s="99"/>
      <c r="QPV246" s="98"/>
      <c r="QPW246" s="49"/>
      <c r="QPX246" s="405"/>
      <c r="QPY246" s="405"/>
      <c r="QPZ246" s="277"/>
      <c r="QQA246" s="277"/>
      <c r="QQB246" s="277"/>
      <c r="QQC246" s="277"/>
      <c r="QQD246" s="277"/>
      <c r="QQE246" s="277"/>
      <c r="QQF246" s="277"/>
      <c r="QQG246" s="277"/>
      <c r="QQH246" s="402"/>
      <c r="QQI246" s="404"/>
      <c r="QQJ246" s="49"/>
      <c r="QQK246" s="49"/>
      <c r="QQL246" s="49"/>
      <c r="QQM246" s="99"/>
      <c r="QQN246" s="98"/>
      <c r="QQO246" s="49"/>
      <c r="QQP246" s="405"/>
      <c r="QQQ246" s="405"/>
      <c r="QQR246" s="277"/>
      <c r="QQS246" s="277"/>
      <c r="QQT246" s="277"/>
      <c r="QQU246" s="277"/>
      <c r="QQV246" s="277"/>
      <c r="QQW246" s="277"/>
      <c r="QQX246" s="277"/>
      <c r="QQY246" s="277"/>
      <c r="QQZ246" s="402"/>
      <c r="QRA246" s="404"/>
      <c r="QRB246" s="49"/>
      <c r="QRC246" s="49"/>
      <c r="QRD246" s="49"/>
      <c r="QRE246" s="99"/>
      <c r="QRF246" s="98"/>
      <c r="QRG246" s="49"/>
      <c r="QRH246" s="405"/>
      <c r="QRI246" s="405"/>
      <c r="QRJ246" s="277"/>
      <c r="QRK246" s="277"/>
      <c r="QRL246" s="277"/>
      <c r="QRM246" s="277"/>
      <c r="QRN246" s="277"/>
      <c r="QRO246" s="277"/>
      <c r="QRP246" s="277"/>
      <c r="QRQ246" s="277"/>
      <c r="QRR246" s="402"/>
      <c r="QRS246" s="404"/>
      <c r="QRT246" s="49"/>
      <c r="QRU246" s="49"/>
      <c r="QRV246" s="49"/>
      <c r="QRW246" s="99"/>
      <c r="QRX246" s="98"/>
      <c r="QRY246" s="49"/>
      <c r="QRZ246" s="405"/>
      <c r="QSA246" s="405"/>
      <c r="QSB246" s="277"/>
      <c r="QSC246" s="277"/>
      <c r="QSD246" s="277"/>
      <c r="QSE246" s="277"/>
      <c r="QSF246" s="277"/>
      <c r="QSG246" s="277"/>
      <c r="QSH246" s="277"/>
      <c r="QSI246" s="277"/>
      <c r="QSJ246" s="402"/>
      <c r="QSK246" s="404"/>
      <c r="QSL246" s="49"/>
      <c r="QSM246" s="49"/>
      <c r="QSN246" s="49"/>
      <c r="QSO246" s="99"/>
      <c r="QSP246" s="98"/>
      <c r="QSQ246" s="49"/>
      <c r="QSR246" s="405"/>
      <c r="QSS246" s="405"/>
      <c r="QST246" s="277"/>
      <c r="QSU246" s="277"/>
      <c r="QSV246" s="277"/>
      <c r="QSW246" s="277"/>
      <c r="QSX246" s="277"/>
      <c r="QSY246" s="277"/>
      <c r="QSZ246" s="277"/>
      <c r="QTA246" s="277"/>
      <c r="QTB246" s="402"/>
      <c r="QTC246" s="404"/>
      <c r="QTD246" s="49"/>
      <c r="QTE246" s="49"/>
      <c r="QTF246" s="49"/>
      <c r="QTG246" s="99"/>
      <c r="QTH246" s="98"/>
      <c r="QTI246" s="49"/>
      <c r="QTJ246" s="405"/>
      <c r="QTK246" s="405"/>
      <c r="QTL246" s="277"/>
      <c r="QTM246" s="277"/>
      <c r="QTN246" s="277"/>
      <c r="QTO246" s="277"/>
      <c r="QTP246" s="277"/>
      <c r="QTQ246" s="277"/>
      <c r="QTR246" s="277"/>
      <c r="QTS246" s="277"/>
      <c r="QTT246" s="402"/>
      <c r="QTU246" s="404"/>
      <c r="QTV246" s="49"/>
      <c r="QTW246" s="49"/>
      <c r="QTX246" s="49"/>
      <c r="QTY246" s="99"/>
      <c r="QTZ246" s="98"/>
      <c r="QUA246" s="49"/>
      <c r="QUB246" s="405"/>
      <c r="QUC246" s="405"/>
      <c r="QUD246" s="277"/>
      <c r="QUE246" s="277"/>
      <c r="QUF246" s="277"/>
      <c r="QUG246" s="277"/>
      <c r="QUH246" s="277"/>
      <c r="QUI246" s="277"/>
      <c r="QUJ246" s="277"/>
      <c r="QUK246" s="277"/>
      <c r="QUL246" s="402"/>
      <c r="QUM246" s="404"/>
      <c r="QUN246" s="49"/>
      <c r="QUO246" s="49"/>
      <c r="QUP246" s="49"/>
      <c r="QUQ246" s="99"/>
      <c r="QUR246" s="98"/>
      <c r="QUS246" s="49"/>
      <c r="QUT246" s="405"/>
      <c r="QUU246" s="405"/>
      <c r="QUV246" s="277"/>
      <c r="QUW246" s="277"/>
      <c r="QUX246" s="277"/>
      <c r="QUY246" s="277"/>
      <c r="QUZ246" s="277"/>
      <c r="QVA246" s="277"/>
      <c r="QVB246" s="277"/>
      <c r="QVC246" s="277"/>
      <c r="QVD246" s="402"/>
      <c r="QVE246" s="404"/>
      <c r="QVF246" s="49"/>
      <c r="QVG246" s="49"/>
      <c r="QVH246" s="49"/>
      <c r="QVI246" s="99"/>
      <c r="QVJ246" s="98"/>
      <c r="QVK246" s="49"/>
      <c r="QVL246" s="405"/>
      <c r="QVM246" s="405"/>
      <c r="QVN246" s="277"/>
      <c r="QVO246" s="277"/>
      <c r="QVP246" s="277"/>
      <c r="QVQ246" s="277"/>
      <c r="QVR246" s="277"/>
      <c r="QVS246" s="277"/>
      <c r="QVT246" s="277"/>
      <c r="QVU246" s="277"/>
      <c r="QVV246" s="402"/>
      <c r="QVW246" s="404"/>
      <c r="QVX246" s="49"/>
      <c r="QVY246" s="49"/>
      <c r="QVZ246" s="49"/>
      <c r="QWA246" s="99"/>
      <c r="QWB246" s="98"/>
      <c r="QWC246" s="49"/>
      <c r="QWD246" s="405"/>
      <c r="QWE246" s="405"/>
      <c r="QWF246" s="277"/>
      <c r="QWG246" s="277"/>
      <c r="QWH246" s="277"/>
      <c r="QWI246" s="277"/>
      <c r="QWJ246" s="277"/>
      <c r="QWK246" s="277"/>
      <c r="QWL246" s="277"/>
      <c r="QWM246" s="277"/>
      <c r="QWN246" s="402"/>
      <c r="QWO246" s="404"/>
      <c r="QWP246" s="49"/>
      <c r="QWQ246" s="49"/>
      <c r="QWR246" s="49"/>
      <c r="QWS246" s="99"/>
      <c r="QWT246" s="98"/>
      <c r="QWU246" s="49"/>
      <c r="QWV246" s="405"/>
      <c r="QWW246" s="405"/>
      <c r="QWX246" s="277"/>
      <c r="QWY246" s="277"/>
      <c r="QWZ246" s="277"/>
      <c r="QXA246" s="277"/>
      <c r="QXB246" s="277"/>
      <c r="QXC246" s="277"/>
      <c r="QXD246" s="277"/>
      <c r="QXE246" s="277"/>
      <c r="QXF246" s="402"/>
      <c r="QXG246" s="404"/>
      <c r="QXH246" s="49"/>
      <c r="QXI246" s="49"/>
      <c r="QXJ246" s="49"/>
      <c r="QXK246" s="99"/>
      <c r="QXL246" s="98"/>
      <c r="QXM246" s="49"/>
      <c r="QXN246" s="405"/>
      <c r="QXO246" s="405"/>
      <c r="QXP246" s="277"/>
      <c r="QXQ246" s="277"/>
      <c r="QXR246" s="277"/>
      <c r="QXS246" s="277"/>
      <c r="QXT246" s="277"/>
      <c r="QXU246" s="277"/>
      <c r="QXV246" s="277"/>
      <c r="QXW246" s="277"/>
      <c r="QXX246" s="402"/>
      <c r="QXY246" s="404"/>
      <c r="QXZ246" s="49"/>
      <c r="QYA246" s="49"/>
      <c r="QYB246" s="49"/>
      <c r="QYC246" s="99"/>
      <c r="QYD246" s="98"/>
      <c r="QYE246" s="49"/>
      <c r="QYF246" s="405"/>
      <c r="QYG246" s="405"/>
      <c r="QYH246" s="277"/>
      <c r="QYI246" s="277"/>
      <c r="QYJ246" s="277"/>
      <c r="QYK246" s="277"/>
      <c r="QYL246" s="277"/>
      <c r="QYM246" s="277"/>
      <c r="QYN246" s="277"/>
      <c r="QYO246" s="277"/>
      <c r="QYP246" s="402"/>
      <c r="QYQ246" s="404"/>
      <c r="QYR246" s="49"/>
      <c r="QYS246" s="49"/>
      <c r="QYT246" s="49"/>
      <c r="QYU246" s="99"/>
      <c r="QYV246" s="98"/>
      <c r="QYW246" s="49"/>
      <c r="QYX246" s="405"/>
      <c r="QYY246" s="405"/>
      <c r="QYZ246" s="277"/>
      <c r="QZA246" s="277"/>
      <c r="QZB246" s="277"/>
      <c r="QZC246" s="277"/>
      <c r="QZD246" s="277"/>
      <c r="QZE246" s="277"/>
      <c r="QZF246" s="277"/>
      <c r="QZG246" s="277"/>
      <c r="QZH246" s="402"/>
      <c r="QZI246" s="404"/>
      <c r="QZJ246" s="49"/>
      <c r="QZK246" s="49"/>
      <c r="QZL246" s="49"/>
      <c r="QZM246" s="99"/>
      <c r="QZN246" s="98"/>
      <c r="QZO246" s="49"/>
      <c r="QZP246" s="405"/>
      <c r="QZQ246" s="405"/>
      <c r="QZR246" s="277"/>
      <c r="QZS246" s="277"/>
      <c r="QZT246" s="277"/>
      <c r="QZU246" s="277"/>
      <c r="QZV246" s="277"/>
      <c r="QZW246" s="277"/>
      <c r="QZX246" s="277"/>
      <c r="QZY246" s="277"/>
      <c r="QZZ246" s="402"/>
      <c r="RAA246" s="404"/>
      <c r="RAB246" s="49"/>
      <c r="RAC246" s="49"/>
      <c r="RAD246" s="49"/>
      <c r="RAE246" s="99"/>
      <c r="RAF246" s="98"/>
      <c r="RAG246" s="49"/>
      <c r="RAH246" s="405"/>
      <c r="RAI246" s="405"/>
      <c r="RAJ246" s="277"/>
      <c r="RAK246" s="277"/>
      <c r="RAL246" s="277"/>
      <c r="RAM246" s="277"/>
      <c r="RAN246" s="277"/>
      <c r="RAO246" s="277"/>
      <c r="RAP246" s="277"/>
      <c r="RAQ246" s="277"/>
      <c r="RAR246" s="402"/>
      <c r="RAS246" s="404"/>
      <c r="RAT246" s="49"/>
      <c r="RAU246" s="49"/>
      <c r="RAV246" s="49"/>
      <c r="RAW246" s="99"/>
      <c r="RAX246" s="98"/>
      <c r="RAY246" s="49"/>
      <c r="RAZ246" s="405"/>
      <c r="RBA246" s="405"/>
      <c r="RBB246" s="277"/>
      <c r="RBC246" s="277"/>
      <c r="RBD246" s="277"/>
      <c r="RBE246" s="277"/>
      <c r="RBF246" s="277"/>
      <c r="RBG246" s="277"/>
      <c r="RBH246" s="277"/>
      <c r="RBI246" s="277"/>
      <c r="RBJ246" s="402"/>
      <c r="RBK246" s="404"/>
      <c r="RBL246" s="49"/>
      <c r="RBM246" s="49"/>
      <c r="RBN246" s="49"/>
      <c r="RBO246" s="99"/>
      <c r="RBP246" s="98"/>
      <c r="RBQ246" s="49"/>
      <c r="RBR246" s="405"/>
      <c r="RBS246" s="405"/>
      <c r="RBT246" s="277"/>
      <c r="RBU246" s="277"/>
      <c r="RBV246" s="277"/>
      <c r="RBW246" s="277"/>
      <c r="RBX246" s="277"/>
      <c r="RBY246" s="277"/>
      <c r="RBZ246" s="277"/>
      <c r="RCA246" s="277"/>
      <c r="RCB246" s="402"/>
      <c r="RCC246" s="404"/>
      <c r="RCD246" s="49"/>
      <c r="RCE246" s="49"/>
      <c r="RCF246" s="49"/>
      <c r="RCG246" s="99"/>
      <c r="RCH246" s="98"/>
      <c r="RCI246" s="49"/>
      <c r="RCJ246" s="405"/>
      <c r="RCK246" s="405"/>
      <c r="RCL246" s="277"/>
      <c r="RCM246" s="277"/>
      <c r="RCN246" s="277"/>
      <c r="RCO246" s="277"/>
      <c r="RCP246" s="277"/>
      <c r="RCQ246" s="277"/>
      <c r="RCR246" s="277"/>
      <c r="RCS246" s="277"/>
      <c r="RCT246" s="402"/>
      <c r="RCU246" s="404"/>
      <c r="RCV246" s="49"/>
      <c r="RCW246" s="49"/>
      <c r="RCX246" s="49"/>
      <c r="RCY246" s="99"/>
      <c r="RCZ246" s="98"/>
      <c r="RDA246" s="49"/>
      <c r="RDB246" s="405"/>
      <c r="RDC246" s="405"/>
      <c r="RDD246" s="277"/>
      <c r="RDE246" s="277"/>
      <c r="RDF246" s="277"/>
      <c r="RDG246" s="277"/>
      <c r="RDH246" s="277"/>
      <c r="RDI246" s="277"/>
      <c r="RDJ246" s="277"/>
      <c r="RDK246" s="277"/>
      <c r="RDL246" s="402"/>
      <c r="RDM246" s="404"/>
      <c r="RDN246" s="49"/>
      <c r="RDO246" s="49"/>
      <c r="RDP246" s="49"/>
      <c r="RDQ246" s="99"/>
      <c r="RDR246" s="98"/>
      <c r="RDS246" s="49"/>
      <c r="RDT246" s="405"/>
      <c r="RDU246" s="405"/>
      <c r="RDV246" s="277"/>
      <c r="RDW246" s="277"/>
      <c r="RDX246" s="277"/>
      <c r="RDY246" s="277"/>
      <c r="RDZ246" s="277"/>
      <c r="REA246" s="277"/>
      <c r="REB246" s="277"/>
      <c r="REC246" s="277"/>
      <c r="RED246" s="402"/>
      <c r="REE246" s="404"/>
      <c r="REF246" s="49"/>
      <c r="REG246" s="49"/>
      <c r="REH246" s="49"/>
      <c r="REI246" s="99"/>
      <c r="REJ246" s="98"/>
      <c r="REK246" s="49"/>
      <c r="REL246" s="405"/>
      <c r="REM246" s="405"/>
      <c r="REN246" s="277"/>
      <c r="REO246" s="277"/>
      <c r="REP246" s="277"/>
      <c r="REQ246" s="277"/>
      <c r="RER246" s="277"/>
      <c r="RES246" s="277"/>
      <c r="RET246" s="277"/>
      <c r="REU246" s="277"/>
      <c r="REV246" s="402"/>
      <c r="REW246" s="404"/>
      <c r="REX246" s="49"/>
      <c r="REY246" s="49"/>
      <c r="REZ246" s="49"/>
      <c r="RFA246" s="99"/>
      <c r="RFB246" s="98"/>
      <c r="RFC246" s="49"/>
      <c r="RFD246" s="405"/>
      <c r="RFE246" s="405"/>
      <c r="RFF246" s="277"/>
      <c r="RFG246" s="277"/>
      <c r="RFH246" s="277"/>
      <c r="RFI246" s="277"/>
      <c r="RFJ246" s="277"/>
      <c r="RFK246" s="277"/>
      <c r="RFL246" s="277"/>
      <c r="RFM246" s="277"/>
      <c r="RFN246" s="402"/>
      <c r="RFO246" s="404"/>
      <c r="RFP246" s="49"/>
      <c r="RFQ246" s="49"/>
      <c r="RFR246" s="49"/>
      <c r="RFS246" s="99"/>
      <c r="RFT246" s="98"/>
      <c r="RFU246" s="49"/>
      <c r="RFV246" s="405"/>
      <c r="RFW246" s="405"/>
      <c r="RFX246" s="277"/>
      <c r="RFY246" s="277"/>
      <c r="RFZ246" s="277"/>
      <c r="RGA246" s="277"/>
      <c r="RGB246" s="277"/>
      <c r="RGC246" s="277"/>
      <c r="RGD246" s="277"/>
      <c r="RGE246" s="277"/>
      <c r="RGF246" s="402"/>
      <c r="RGG246" s="404"/>
      <c r="RGH246" s="49"/>
      <c r="RGI246" s="49"/>
      <c r="RGJ246" s="49"/>
      <c r="RGK246" s="99"/>
      <c r="RGL246" s="98"/>
      <c r="RGM246" s="49"/>
      <c r="RGN246" s="405"/>
      <c r="RGO246" s="405"/>
      <c r="RGP246" s="277"/>
      <c r="RGQ246" s="277"/>
      <c r="RGR246" s="277"/>
      <c r="RGS246" s="277"/>
      <c r="RGT246" s="277"/>
      <c r="RGU246" s="277"/>
      <c r="RGV246" s="277"/>
      <c r="RGW246" s="277"/>
      <c r="RGX246" s="402"/>
      <c r="RGY246" s="404"/>
      <c r="RGZ246" s="49"/>
      <c r="RHA246" s="49"/>
      <c r="RHB246" s="49"/>
      <c r="RHC246" s="99"/>
      <c r="RHD246" s="98"/>
      <c r="RHE246" s="49"/>
      <c r="RHF246" s="405"/>
      <c r="RHG246" s="405"/>
      <c r="RHH246" s="277"/>
      <c r="RHI246" s="277"/>
      <c r="RHJ246" s="277"/>
      <c r="RHK246" s="277"/>
      <c r="RHL246" s="277"/>
      <c r="RHM246" s="277"/>
      <c r="RHN246" s="277"/>
      <c r="RHO246" s="277"/>
      <c r="RHP246" s="402"/>
      <c r="RHQ246" s="404"/>
      <c r="RHR246" s="49"/>
      <c r="RHS246" s="49"/>
      <c r="RHT246" s="49"/>
      <c r="RHU246" s="99"/>
      <c r="RHV246" s="98"/>
      <c r="RHW246" s="49"/>
      <c r="RHX246" s="405"/>
      <c r="RHY246" s="405"/>
      <c r="RHZ246" s="277"/>
      <c r="RIA246" s="277"/>
      <c r="RIB246" s="277"/>
      <c r="RIC246" s="277"/>
      <c r="RID246" s="277"/>
      <c r="RIE246" s="277"/>
      <c r="RIF246" s="277"/>
      <c r="RIG246" s="277"/>
      <c r="RIH246" s="402"/>
      <c r="RII246" s="404"/>
      <c r="RIJ246" s="49"/>
      <c r="RIK246" s="49"/>
      <c r="RIL246" s="49"/>
      <c r="RIM246" s="99"/>
      <c r="RIN246" s="98"/>
      <c r="RIO246" s="49"/>
      <c r="RIP246" s="405"/>
      <c r="RIQ246" s="405"/>
      <c r="RIR246" s="277"/>
      <c r="RIS246" s="277"/>
      <c r="RIT246" s="277"/>
      <c r="RIU246" s="277"/>
      <c r="RIV246" s="277"/>
      <c r="RIW246" s="277"/>
      <c r="RIX246" s="277"/>
      <c r="RIY246" s="277"/>
      <c r="RIZ246" s="402"/>
      <c r="RJA246" s="404"/>
      <c r="RJB246" s="49"/>
      <c r="RJC246" s="49"/>
      <c r="RJD246" s="49"/>
      <c r="RJE246" s="99"/>
      <c r="RJF246" s="98"/>
      <c r="RJG246" s="49"/>
      <c r="RJH246" s="405"/>
      <c r="RJI246" s="405"/>
      <c r="RJJ246" s="277"/>
      <c r="RJK246" s="277"/>
      <c r="RJL246" s="277"/>
      <c r="RJM246" s="277"/>
      <c r="RJN246" s="277"/>
      <c r="RJO246" s="277"/>
      <c r="RJP246" s="277"/>
      <c r="RJQ246" s="277"/>
      <c r="RJR246" s="402"/>
      <c r="RJS246" s="404"/>
      <c r="RJT246" s="49"/>
      <c r="RJU246" s="49"/>
      <c r="RJV246" s="49"/>
      <c r="RJW246" s="99"/>
      <c r="RJX246" s="98"/>
      <c r="RJY246" s="49"/>
      <c r="RJZ246" s="405"/>
      <c r="RKA246" s="405"/>
      <c r="RKB246" s="277"/>
      <c r="RKC246" s="277"/>
      <c r="RKD246" s="277"/>
      <c r="RKE246" s="277"/>
      <c r="RKF246" s="277"/>
      <c r="RKG246" s="277"/>
      <c r="RKH246" s="277"/>
      <c r="RKI246" s="277"/>
      <c r="RKJ246" s="402"/>
      <c r="RKK246" s="404"/>
      <c r="RKL246" s="49"/>
      <c r="RKM246" s="49"/>
      <c r="RKN246" s="49"/>
      <c r="RKO246" s="99"/>
      <c r="RKP246" s="98"/>
      <c r="RKQ246" s="49"/>
      <c r="RKR246" s="405"/>
      <c r="RKS246" s="405"/>
      <c r="RKT246" s="277"/>
      <c r="RKU246" s="277"/>
      <c r="RKV246" s="277"/>
      <c r="RKW246" s="277"/>
      <c r="RKX246" s="277"/>
      <c r="RKY246" s="277"/>
      <c r="RKZ246" s="277"/>
      <c r="RLA246" s="277"/>
      <c r="RLB246" s="402"/>
      <c r="RLC246" s="404"/>
      <c r="RLD246" s="49"/>
      <c r="RLE246" s="49"/>
      <c r="RLF246" s="49"/>
      <c r="RLG246" s="99"/>
      <c r="RLH246" s="98"/>
      <c r="RLI246" s="49"/>
      <c r="RLJ246" s="405"/>
      <c r="RLK246" s="405"/>
      <c r="RLL246" s="277"/>
      <c r="RLM246" s="277"/>
      <c r="RLN246" s="277"/>
      <c r="RLO246" s="277"/>
      <c r="RLP246" s="277"/>
      <c r="RLQ246" s="277"/>
      <c r="RLR246" s="277"/>
      <c r="RLS246" s="277"/>
      <c r="RLT246" s="402"/>
      <c r="RLU246" s="404"/>
      <c r="RLV246" s="49"/>
      <c r="RLW246" s="49"/>
      <c r="RLX246" s="49"/>
      <c r="RLY246" s="99"/>
      <c r="RLZ246" s="98"/>
      <c r="RMA246" s="49"/>
      <c r="RMB246" s="405"/>
      <c r="RMC246" s="405"/>
      <c r="RMD246" s="277"/>
      <c r="RME246" s="277"/>
      <c r="RMF246" s="277"/>
      <c r="RMG246" s="277"/>
      <c r="RMH246" s="277"/>
      <c r="RMI246" s="277"/>
      <c r="RMJ246" s="277"/>
      <c r="RMK246" s="277"/>
      <c r="RML246" s="402"/>
      <c r="RMM246" s="404"/>
      <c r="RMN246" s="49"/>
      <c r="RMO246" s="49"/>
      <c r="RMP246" s="49"/>
      <c r="RMQ246" s="99"/>
      <c r="RMR246" s="98"/>
      <c r="RMS246" s="49"/>
      <c r="RMT246" s="405"/>
      <c r="RMU246" s="405"/>
      <c r="RMV246" s="277"/>
      <c r="RMW246" s="277"/>
      <c r="RMX246" s="277"/>
      <c r="RMY246" s="277"/>
      <c r="RMZ246" s="277"/>
      <c r="RNA246" s="277"/>
      <c r="RNB246" s="277"/>
      <c r="RNC246" s="277"/>
      <c r="RND246" s="402"/>
      <c r="RNE246" s="404"/>
      <c r="RNF246" s="49"/>
      <c r="RNG246" s="49"/>
      <c r="RNH246" s="49"/>
      <c r="RNI246" s="99"/>
      <c r="RNJ246" s="98"/>
      <c r="RNK246" s="49"/>
      <c r="RNL246" s="405"/>
      <c r="RNM246" s="405"/>
      <c r="RNN246" s="277"/>
      <c r="RNO246" s="277"/>
      <c r="RNP246" s="277"/>
      <c r="RNQ246" s="277"/>
      <c r="RNR246" s="277"/>
      <c r="RNS246" s="277"/>
      <c r="RNT246" s="277"/>
      <c r="RNU246" s="277"/>
      <c r="RNV246" s="402"/>
      <c r="RNW246" s="404"/>
      <c r="RNX246" s="49"/>
      <c r="RNY246" s="49"/>
      <c r="RNZ246" s="49"/>
      <c r="ROA246" s="99"/>
      <c r="ROB246" s="98"/>
      <c r="ROC246" s="49"/>
      <c r="ROD246" s="405"/>
      <c r="ROE246" s="405"/>
      <c r="ROF246" s="277"/>
      <c r="ROG246" s="277"/>
      <c r="ROH246" s="277"/>
      <c r="ROI246" s="277"/>
      <c r="ROJ246" s="277"/>
      <c r="ROK246" s="277"/>
      <c r="ROL246" s="277"/>
      <c r="ROM246" s="277"/>
      <c r="RON246" s="402"/>
      <c r="ROO246" s="404"/>
      <c r="ROP246" s="49"/>
      <c r="ROQ246" s="49"/>
      <c r="ROR246" s="49"/>
      <c r="ROS246" s="99"/>
      <c r="ROT246" s="98"/>
      <c r="ROU246" s="49"/>
      <c r="ROV246" s="405"/>
      <c r="ROW246" s="405"/>
      <c r="ROX246" s="277"/>
      <c r="ROY246" s="277"/>
      <c r="ROZ246" s="277"/>
      <c r="RPA246" s="277"/>
      <c r="RPB246" s="277"/>
      <c r="RPC246" s="277"/>
      <c r="RPD246" s="277"/>
      <c r="RPE246" s="277"/>
      <c r="RPF246" s="402"/>
      <c r="RPG246" s="404"/>
      <c r="RPH246" s="49"/>
      <c r="RPI246" s="49"/>
      <c r="RPJ246" s="49"/>
      <c r="RPK246" s="99"/>
      <c r="RPL246" s="98"/>
      <c r="RPM246" s="49"/>
      <c r="RPN246" s="405"/>
      <c r="RPO246" s="405"/>
      <c r="RPP246" s="277"/>
      <c r="RPQ246" s="277"/>
      <c r="RPR246" s="277"/>
      <c r="RPS246" s="277"/>
      <c r="RPT246" s="277"/>
      <c r="RPU246" s="277"/>
      <c r="RPV246" s="277"/>
      <c r="RPW246" s="277"/>
      <c r="RPX246" s="402"/>
      <c r="RPY246" s="404"/>
      <c r="RPZ246" s="49"/>
      <c r="RQA246" s="49"/>
      <c r="RQB246" s="49"/>
      <c r="RQC246" s="99"/>
      <c r="RQD246" s="98"/>
      <c r="RQE246" s="49"/>
      <c r="RQF246" s="405"/>
      <c r="RQG246" s="405"/>
      <c r="RQH246" s="277"/>
      <c r="RQI246" s="277"/>
      <c r="RQJ246" s="277"/>
      <c r="RQK246" s="277"/>
      <c r="RQL246" s="277"/>
      <c r="RQM246" s="277"/>
      <c r="RQN246" s="277"/>
      <c r="RQO246" s="277"/>
      <c r="RQP246" s="402"/>
      <c r="RQQ246" s="404"/>
      <c r="RQR246" s="49"/>
      <c r="RQS246" s="49"/>
      <c r="RQT246" s="49"/>
      <c r="RQU246" s="99"/>
      <c r="RQV246" s="98"/>
      <c r="RQW246" s="49"/>
      <c r="RQX246" s="405"/>
      <c r="RQY246" s="405"/>
      <c r="RQZ246" s="277"/>
      <c r="RRA246" s="277"/>
      <c r="RRB246" s="277"/>
      <c r="RRC246" s="277"/>
      <c r="RRD246" s="277"/>
      <c r="RRE246" s="277"/>
      <c r="RRF246" s="277"/>
      <c r="RRG246" s="277"/>
      <c r="RRH246" s="402"/>
      <c r="RRI246" s="404"/>
      <c r="RRJ246" s="49"/>
      <c r="RRK246" s="49"/>
      <c r="RRL246" s="49"/>
      <c r="RRM246" s="99"/>
      <c r="RRN246" s="98"/>
      <c r="RRO246" s="49"/>
      <c r="RRP246" s="405"/>
      <c r="RRQ246" s="405"/>
      <c r="RRR246" s="277"/>
      <c r="RRS246" s="277"/>
      <c r="RRT246" s="277"/>
      <c r="RRU246" s="277"/>
      <c r="RRV246" s="277"/>
      <c r="RRW246" s="277"/>
      <c r="RRX246" s="277"/>
      <c r="RRY246" s="277"/>
      <c r="RRZ246" s="402"/>
      <c r="RSA246" s="404"/>
      <c r="RSB246" s="49"/>
      <c r="RSC246" s="49"/>
      <c r="RSD246" s="49"/>
      <c r="RSE246" s="99"/>
      <c r="RSF246" s="98"/>
      <c r="RSG246" s="49"/>
      <c r="RSH246" s="405"/>
      <c r="RSI246" s="405"/>
      <c r="RSJ246" s="277"/>
      <c r="RSK246" s="277"/>
      <c r="RSL246" s="277"/>
      <c r="RSM246" s="277"/>
      <c r="RSN246" s="277"/>
      <c r="RSO246" s="277"/>
      <c r="RSP246" s="277"/>
      <c r="RSQ246" s="277"/>
      <c r="RSR246" s="402"/>
      <c r="RSS246" s="404"/>
      <c r="RST246" s="49"/>
      <c r="RSU246" s="49"/>
      <c r="RSV246" s="49"/>
      <c r="RSW246" s="99"/>
      <c r="RSX246" s="98"/>
      <c r="RSY246" s="49"/>
      <c r="RSZ246" s="405"/>
      <c r="RTA246" s="405"/>
      <c r="RTB246" s="277"/>
      <c r="RTC246" s="277"/>
      <c r="RTD246" s="277"/>
      <c r="RTE246" s="277"/>
      <c r="RTF246" s="277"/>
      <c r="RTG246" s="277"/>
      <c r="RTH246" s="277"/>
      <c r="RTI246" s="277"/>
      <c r="RTJ246" s="402"/>
      <c r="RTK246" s="404"/>
      <c r="RTL246" s="49"/>
      <c r="RTM246" s="49"/>
      <c r="RTN246" s="49"/>
      <c r="RTO246" s="99"/>
      <c r="RTP246" s="98"/>
      <c r="RTQ246" s="49"/>
      <c r="RTR246" s="405"/>
      <c r="RTS246" s="405"/>
      <c r="RTT246" s="277"/>
      <c r="RTU246" s="277"/>
      <c r="RTV246" s="277"/>
      <c r="RTW246" s="277"/>
      <c r="RTX246" s="277"/>
      <c r="RTY246" s="277"/>
      <c r="RTZ246" s="277"/>
      <c r="RUA246" s="277"/>
      <c r="RUB246" s="402"/>
      <c r="RUC246" s="404"/>
      <c r="RUD246" s="49"/>
      <c r="RUE246" s="49"/>
      <c r="RUF246" s="49"/>
      <c r="RUG246" s="99"/>
      <c r="RUH246" s="98"/>
      <c r="RUI246" s="49"/>
      <c r="RUJ246" s="405"/>
      <c r="RUK246" s="405"/>
      <c r="RUL246" s="277"/>
      <c r="RUM246" s="277"/>
      <c r="RUN246" s="277"/>
      <c r="RUO246" s="277"/>
      <c r="RUP246" s="277"/>
      <c r="RUQ246" s="277"/>
      <c r="RUR246" s="277"/>
      <c r="RUS246" s="277"/>
      <c r="RUT246" s="402"/>
      <c r="RUU246" s="404"/>
      <c r="RUV246" s="49"/>
      <c r="RUW246" s="49"/>
      <c r="RUX246" s="49"/>
      <c r="RUY246" s="99"/>
      <c r="RUZ246" s="98"/>
      <c r="RVA246" s="49"/>
      <c r="RVB246" s="405"/>
      <c r="RVC246" s="405"/>
      <c r="RVD246" s="277"/>
      <c r="RVE246" s="277"/>
      <c r="RVF246" s="277"/>
      <c r="RVG246" s="277"/>
      <c r="RVH246" s="277"/>
      <c r="RVI246" s="277"/>
      <c r="RVJ246" s="277"/>
      <c r="RVK246" s="277"/>
      <c r="RVL246" s="402"/>
      <c r="RVM246" s="404"/>
      <c r="RVN246" s="49"/>
      <c r="RVO246" s="49"/>
      <c r="RVP246" s="49"/>
      <c r="RVQ246" s="99"/>
      <c r="RVR246" s="98"/>
      <c r="RVS246" s="49"/>
      <c r="RVT246" s="405"/>
      <c r="RVU246" s="405"/>
      <c r="RVV246" s="277"/>
      <c r="RVW246" s="277"/>
      <c r="RVX246" s="277"/>
      <c r="RVY246" s="277"/>
      <c r="RVZ246" s="277"/>
      <c r="RWA246" s="277"/>
      <c r="RWB246" s="277"/>
      <c r="RWC246" s="277"/>
      <c r="RWD246" s="402"/>
      <c r="RWE246" s="404"/>
      <c r="RWF246" s="49"/>
      <c r="RWG246" s="49"/>
      <c r="RWH246" s="49"/>
      <c r="RWI246" s="99"/>
      <c r="RWJ246" s="98"/>
      <c r="RWK246" s="49"/>
      <c r="RWL246" s="405"/>
      <c r="RWM246" s="405"/>
      <c r="RWN246" s="277"/>
      <c r="RWO246" s="277"/>
      <c r="RWP246" s="277"/>
      <c r="RWQ246" s="277"/>
      <c r="RWR246" s="277"/>
      <c r="RWS246" s="277"/>
      <c r="RWT246" s="277"/>
      <c r="RWU246" s="277"/>
      <c r="RWV246" s="402"/>
      <c r="RWW246" s="404"/>
      <c r="RWX246" s="49"/>
      <c r="RWY246" s="49"/>
      <c r="RWZ246" s="49"/>
      <c r="RXA246" s="99"/>
      <c r="RXB246" s="98"/>
      <c r="RXC246" s="49"/>
      <c r="RXD246" s="405"/>
      <c r="RXE246" s="405"/>
      <c r="RXF246" s="277"/>
      <c r="RXG246" s="277"/>
      <c r="RXH246" s="277"/>
      <c r="RXI246" s="277"/>
      <c r="RXJ246" s="277"/>
      <c r="RXK246" s="277"/>
      <c r="RXL246" s="277"/>
      <c r="RXM246" s="277"/>
      <c r="RXN246" s="402"/>
      <c r="RXO246" s="404"/>
      <c r="RXP246" s="49"/>
      <c r="RXQ246" s="49"/>
      <c r="RXR246" s="49"/>
      <c r="RXS246" s="99"/>
      <c r="RXT246" s="98"/>
      <c r="RXU246" s="49"/>
      <c r="RXV246" s="405"/>
      <c r="RXW246" s="405"/>
      <c r="RXX246" s="277"/>
      <c r="RXY246" s="277"/>
      <c r="RXZ246" s="277"/>
      <c r="RYA246" s="277"/>
      <c r="RYB246" s="277"/>
      <c r="RYC246" s="277"/>
      <c r="RYD246" s="277"/>
      <c r="RYE246" s="277"/>
      <c r="RYF246" s="402"/>
      <c r="RYG246" s="404"/>
      <c r="RYH246" s="49"/>
      <c r="RYI246" s="49"/>
      <c r="RYJ246" s="49"/>
      <c r="RYK246" s="99"/>
      <c r="RYL246" s="98"/>
      <c r="RYM246" s="49"/>
      <c r="RYN246" s="405"/>
      <c r="RYO246" s="405"/>
      <c r="RYP246" s="277"/>
      <c r="RYQ246" s="277"/>
      <c r="RYR246" s="277"/>
      <c r="RYS246" s="277"/>
      <c r="RYT246" s="277"/>
      <c r="RYU246" s="277"/>
      <c r="RYV246" s="277"/>
      <c r="RYW246" s="277"/>
      <c r="RYX246" s="402"/>
      <c r="RYY246" s="404"/>
      <c r="RYZ246" s="49"/>
      <c r="RZA246" s="49"/>
      <c r="RZB246" s="49"/>
      <c r="RZC246" s="99"/>
      <c r="RZD246" s="98"/>
      <c r="RZE246" s="49"/>
      <c r="RZF246" s="405"/>
      <c r="RZG246" s="405"/>
      <c r="RZH246" s="277"/>
      <c r="RZI246" s="277"/>
      <c r="RZJ246" s="277"/>
      <c r="RZK246" s="277"/>
      <c r="RZL246" s="277"/>
      <c r="RZM246" s="277"/>
      <c r="RZN246" s="277"/>
      <c r="RZO246" s="277"/>
      <c r="RZP246" s="402"/>
      <c r="RZQ246" s="404"/>
      <c r="RZR246" s="49"/>
      <c r="RZS246" s="49"/>
      <c r="RZT246" s="49"/>
      <c r="RZU246" s="99"/>
      <c r="RZV246" s="98"/>
      <c r="RZW246" s="49"/>
      <c r="RZX246" s="405"/>
      <c r="RZY246" s="405"/>
      <c r="RZZ246" s="277"/>
      <c r="SAA246" s="277"/>
      <c r="SAB246" s="277"/>
      <c r="SAC246" s="277"/>
      <c r="SAD246" s="277"/>
      <c r="SAE246" s="277"/>
      <c r="SAF246" s="277"/>
      <c r="SAG246" s="277"/>
      <c r="SAH246" s="402"/>
      <c r="SAI246" s="404"/>
      <c r="SAJ246" s="49"/>
      <c r="SAK246" s="49"/>
      <c r="SAL246" s="49"/>
      <c r="SAM246" s="99"/>
      <c r="SAN246" s="98"/>
      <c r="SAO246" s="49"/>
      <c r="SAP246" s="405"/>
      <c r="SAQ246" s="405"/>
      <c r="SAR246" s="277"/>
      <c r="SAS246" s="277"/>
      <c r="SAT246" s="277"/>
      <c r="SAU246" s="277"/>
      <c r="SAV246" s="277"/>
      <c r="SAW246" s="277"/>
      <c r="SAX246" s="277"/>
      <c r="SAY246" s="277"/>
      <c r="SAZ246" s="402"/>
      <c r="SBA246" s="404"/>
      <c r="SBB246" s="49"/>
      <c r="SBC246" s="49"/>
      <c r="SBD246" s="49"/>
      <c r="SBE246" s="99"/>
      <c r="SBF246" s="98"/>
      <c r="SBG246" s="49"/>
      <c r="SBH246" s="405"/>
      <c r="SBI246" s="405"/>
      <c r="SBJ246" s="277"/>
      <c r="SBK246" s="277"/>
      <c r="SBL246" s="277"/>
      <c r="SBM246" s="277"/>
      <c r="SBN246" s="277"/>
      <c r="SBO246" s="277"/>
      <c r="SBP246" s="277"/>
      <c r="SBQ246" s="277"/>
      <c r="SBR246" s="402"/>
      <c r="SBS246" s="404"/>
      <c r="SBT246" s="49"/>
      <c r="SBU246" s="49"/>
      <c r="SBV246" s="49"/>
      <c r="SBW246" s="99"/>
      <c r="SBX246" s="98"/>
      <c r="SBY246" s="49"/>
      <c r="SBZ246" s="405"/>
      <c r="SCA246" s="405"/>
      <c r="SCB246" s="277"/>
      <c r="SCC246" s="277"/>
      <c r="SCD246" s="277"/>
      <c r="SCE246" s="277"/>
      <c r="SCF246" s="277"/>
      <c r="SCG246" s="277"/>
      <c r="SCH246" s="277"/>
      <c r="SCI246" s="277"/>
      <c r="SCJ246" s="402"/>
      <c r="SCK246" s="404"/>
      <c r="SCL246" s="49"/>
      <c r="SCM246" s="49"/>
      <c r="SCN246" s="49"/>
      <c r="SCO246" s="99"/>
      <c r="SCP246" s="98"/>
      <c r="SCQ246" s="49"/>
      <c r="SCR246" s="405"/>
      <c r="SCS246" s="405"/>
      <c r="SCT246" s="277"/>
      <c r="SCU246" s="277"/>
      <c r="SCV246" s="277"/>
      <c r="SCW246" s="277"/>
      <c r="SCX246" s="277"/>
      <c r="SCY246" s="277"/>
      <c r="SCZ246" s="277"/>
      <c r="SDA246" s="277"/>
      <c r="SDB246" s="402"/>
      <c r="SDC246" s="404"/>
      <c r="SDD246" s="49"/>
      <c r="SDE246" s="49"/>
      <c r="SDF246" s="49"/>
      <c r="SDG246" s="99"/>
      <c r="SDH246" s="98"/>
      <c r="SDI246" s="49"/>
      <c r="SDJ246" s="405"/>
      <c r="SDK246" s="405"/>
      <c r="SDL246" s="277"/>
      <c r="SDM246" s="277"/>
      <c r="SDN246" s="277"/>
      <c r="SDO246" s="277"/>
      <c r="SDP246" s="277"/>
      <c r="SDQ246" s="277"/>
      <c r="SDR246" s="277"/>
      <c r="SDS246" s="277"/>
      <c r="SDT246" s="402"/>
      <c r="SDU246" s="404"/>
      <c r="SDV246" s="49"/>
      <c r="SDW246" s="49"/>
      <c r="SDX246" s="49"/>
      <c r="SDY246" s="99"/>
      <c r="SDZ246" s="98"/>
      <c r="SEA246" s="49"/>
      <c r="SEB246" s="405"/>
      <c r="SEC246" s="405"/>
      <c r="SED246" s="277"/>
      <c r="SEE246" s="277"/>
      <c r="SEF246" s="277"/>
      <c r="SEG246" s="277"/>
      <c r="SEH246" s="277"/>
      <c r="SEI246" s="277"/>
      <c r="SEJ246" s="277"/>
      <c r="SEK246" s="277"/>
      <c r="SEL246" s="402"/>
      <c r="SEM246" s="404"/>
      <c r="SEN246" s="49"/>
      <c r="SEO246" s="49"/>
      <c r="SEP246" s="49"/>
      <c r="SEQ246" s="99"/>
      <c r="SER246" s="98"/>
      <c r="SES246" s="49"/>
      <c r="SET246" s="405"/>
      <c r="SEU246" s="405"/>
      <c r="SEV246" s="277"/>
      <c r="SEW246" s="277"/>
      <c r="SEX246" s="277"/>
      <c r="SEY246" s="277"/>
      <c r="SEZ246" s="277"/>
      <c r="SFA246" s="277"/>
      <c r="SFB246" s="277"/>
      <c r="SFC246" s="277"/>
      <c r="SFD246" s="402"/>
      <c r="SFE246" s="404"/>
      <c r="SFF246" s="49"/>
      <c r="SFG246" s="49"/>
      <c r="SFH246" s="49"/>
      <c r="SFI246" s="99"/>
      <c r="SFJ246" s="98"/>
      <c r="SFK246" s="49"/>
      <c r="SFL246" s="405"/>
      <c r="SFM246" s="405"/>
      <c r="SFN246" s="277"/>
      <c r="SFO246" s="277"/>
      <c r="SFP246" s="277"/>
      <c r="SFQ246" s="277"/>
      <c r="SFR246" s="277"/>
      <c r="SFS246" s="277"/>
      <c r="SFT246" s="277"/>
      <c r="SFU246" s="277"/>
      <c r="SFV246" s="402"/>
      <c r="SFW246" s="404"/>
      <c r="SFX246" s="49"/>
      <c r="SFY246" s="49"/>
      <c r="SFZ246" s="49"/>
      <c r="SGA246" s="99"/>
      <c r="SGB246" s="98"/>
      <c r="SGC246" s="49"/>
      <c r="SGD246" s="405"/>
      <c r="SGE246" s="405"/>
      <c r="SGF246" s="277"/>
      <c r="SGG246" s="277"/>
      <c r="SGH246" s="277"/>
      <c r="SGI246" s="277"/>
      <c r="SGJ246" s="277"/>
      <c r="SGK246" s="277"/>
      <c r="SGL246" s="277"/>
      <c r="SGM246" s="277"/>
      <c r="SGN246" s="402"/>
      <c r="SGO246" s="404"/>
      <c r="SGP246" s="49"/>
      <c r="SGQ246" s="49"/>
      <c r="SGR246" s="49"/>
      <c r="SGS246" s="99"/>
      <c r="SGT246" s="98"/>
      <c r="SGU246" s="49"/>
      <c r="SGV246" s="405"/>
      <c r="SGW246" s="405"/>
      <c r="SGX246" s="277"/>
      <c r="SGY246" s="277"/>
      <c r="SGZ246" s="277"/>
      <c r="SHA246" s="277"/>
      <c r="SHB246" s="277"/>
      <c r="SHC246" s="277"/>
      <c r="SHD246" s="277"/>
      <c r="SHE246" s="277"/>
      <c r="SHF246" s="402"/>
      <c r="SHG246" s="404"/>
      <c r="SHH246" s="49"/>
      <c r="SHI246" s="49"/>
      <c r="SHJ246" s="49"/>
      <c r="SHK246" s="99"/>
      <c r="SHL246" s="98"/>
      <c r="SHM246" s="49"/>
      <c r="SHN246" s="405"/>
      <c r="SHO246" s="405"/>
      <c r="SHP246" s="277"/>
      <c r="SHQ246" s="277"/>
      <c r="SHR246" s="277"/>
      <c r="SHS246" s="277"/>
      <c r="SHT246" s="277"/>
      <c r="SHU246" s="277"/>
      <c r="SHV246" s="277"/>
      <c r="SHW246" s="277"/>
      <c r="SHX246" s="402"/>
      <c r="SHY246" s="404"/>
      <c r="SHZ246" s="49"/>
      <c r="SIA246" s="49"/>
      <c r="SIB246" s="49"/>
      <c r="SIC246" s="99"/>
      <c r="SID246" s="98"/>
      <c r="SIE246" s="49"/>
      <c r="SIF246" s="405"/>
      <c r="SIG246" s="405"/>
      <c r="SIH246" s="277"/>
      <c r="SII246" s="277"/>
      <c r="SIJ246" s="277"/>
      <c r="SIK246" s="277"/>
      <c r="SIL246" s="277"/>
      <c r="SIM246" s="277"/>
      <c r="SIN246" s="277"/>
      <c r="SIO246" s="277"/>
      <c r="SIP246" s="402"/>
      <c r="SIQ246" s="404"/>
      <c r="SIR246" s="49"/>
      <c r="SIS246" s="49"/>
      <c r="SIT246" s="49"/>
      <c r="SIU246" s="99"/>
      <c r="SIV246" s="98"/>
      <c r="SIW246" s="49"/>
      <c r="SIX246" s="405"/>
      <c r="SIY246" s="405"/>
      <c r="SIZ246" s="277"/>
      <c r="SJA246" s="277"/>
      <c r="SJB246" s="277"/>
      <c r="SJC246" s="277"/>
      <c r="SJD246" s="277"/>
      <c r="SJE246" s="277"/>
      <c r="SJF246" s="277"/>
      <c r="SJG246" s="277"/>
      <c r="SJH246" s="402"/>
      <c r="SJI246" s="404"/>
      <c r="SJJ246" s="49"/>
      <c r="SJK246" s="49"/>
      <c r="SJL246" s="49"/>
      <c r="SJM246" s="99"/>
      <c r="SJN246" s="98"/>
      <c r="SJO246" s="49"/>
      <c r="SJP246" s="405"/>
      <c r="SJQ246" s="405"/>
      <c r="SJR246" s="277"/>
      <c r="SJS246" s="277"/>
      <c r="SJT246" s="277"/>
      <c r="SJU246" s="277"/>
      <c r="SJV246" s="277"/>
      <c r="SJW246" s="277"/>
      <c r="SJX246" s="277"/>
      <c r="SJY246" s="277"/>
      <c r="SJZ246" s="402"/>
      <c r="SKA246" s="404"/>
      <c r="SKB246" s="49"/>
      <c r="SKC246" s="49"/>
      <c r="SKD246" s="49"/>
      <c r="SKE246" s="99"/>
      <c r="SKF246" s="98"/>
      <c r="SKG246" s="49"/>
      <c r="SKH246" s="405"/>
      <c r="SKI246" s="405"/>
      <c r="SKJ246" s="277"/>
      <c r="SKK246" s="277"/>
      <c r="SKL246" s="277"/>
      <c r="SKM246" s="277"/>
      <c r="SKN246" s="277"/>
      <c r="SKO246" s="277"/>
      <c r="SKP246" s="277"/>
      <c r="SKQ246" s="277"/>
      <c r="SKR246" s="402"/>
      <c r="SKS246" s="404"/>
      <c r="SKT246" s="49"/>
      <c r="SKU246" s="49"/>
      <c r="SKV246" s="49"/>
      <c r="SKW246" s="99"/>
      <c r="SKX246" s="98"/>
      <c r="SKY246" s="49"/>
      <c r="SKZ246" s="405"/>
      <c r="SLA246" s="405"/>
      <c r="SLB246" s="277"/>
      <c r="SLC246" s="277"/>
      <c r="SLD246" s="277"/>
      <c r="SLE246" s="277"/>
      <c r="SLF246" s="277"/>
      <c r="SLG246" s="277"/>
      <c r="SLH246" s="277"/>
      <c r="SLI246" s="277"/>
      <c r="SLJ246" s="402"/>
      <c r="SLK246" s="404"/>
      <c r="SLL246" s="49"/>
      <c r="SLM246" s="49"/>
      <c r="SLN246" s="49"/>
      <c r="SLO246" s="99"/>
      <c r="SLP246" s="98"/>
      <c r="SLQ246" s="49"/>
      <c r="SLR246" s="405"/>
      <c r="SLS246" s="405"/>
      <c r="SLT246" s="277"/>
      <c r="SLU246" s="277"/>
      <c r="SLV246" s="277"/>
      <c r="SLW246" s="277"/>
      <c r="SLX246" s="277"/>
      <c r="SLY246" s="277"/>
      <c r="SLZ246" s="277"/>
      <c r="SMA246" s="277"/>
      <c r="SMB246" s="402"/>
      <c r="SMC246" s="404"/>
      <c r="SMD246" s="49"/>
      <c r="SME246" s="49"/>
      <c r="SMF246" s="49"/>
      <c r="SMG246" s="99"/>
      <c r="SMH246" s="98"/>
      <c r="SMI246" s="49"/>
      <c r="SMJ246" s="405"/>
      <c r="SMK246" s="405"/>
      <c r="SML246" s="277"/>
      <c r="SMM246" s="277"/>
      <c r="SMN246" s="277"/>
      <c r="SMO246" s="277"/>
      <c r="SMP246" s="277"/>
      <c r="SMQ246" s="277"/>
      <c r="SMR246" s="277"/>
      <c r="SMS246" s="277"/>
      <c r="SMT246" s="402"/>
      <c r="SMU246" s="404"/>
      <c r="SMV246" s="49"/>
      <c r="SMW246" s="49"/>
      <c r="SMX246" s="49"/>
      <c r="SMY246" s="99"/>
      <c r="SMZ246" s="98"/>
      <c r="SNA246" s="49"/>
      <c r="SNB246" s="405"/>
      <c r="SNC246" s="405"/>
      <c r="SND246" s="277"/>
      <c r="SNE246" s="277"/>
      <c r="SNF246" s="277"/>
      <c r="SNG246" s="277"/>
      <c r="SNH246" s="277"/>
      <c r="SNI246" s="277"/>
      <c r="SNJ246" s="277"/>
      <c r="SNK246" s="277"/>
      <c r="SNL246" s="402"/>
      <c r="SNM246" s="404"/>
      <c r="SNN246" s="49"/>
      <c r="SNO246" s="49"/>
      <c r="SNP246" s="49"/>
      <c r="SNQ246" s="99"/>
      <c r="SNR246" s="98"/>
      <c r="SNS246" s="49"/>
      <c r="SNT246" s="405"/>
      <c r="SNU246" s="405"/>
      <c r="SNV246" s="277"/>
      <c r="SNW246" s="277"/>
      <c r="SNX246" s="277"/>
      <c r="SNY246" s="277"/>
      <c r="SNZ246" s="277"/>
      <c r="SOA246" s="277"/>
      <c r="SOB246" s="277"/>
      <c r="SOC246" s="277"/>
      <c r="SOD246" s="402"/>
      <c r="SOE246" s="404"/>
      <c r="SOF246" s="49"/>
      <c r="SOG246" s="49"/>
      <c r="SOH246" s="49"/>
      <c r="SOI246" s="99"/>
      <c r="SOJ246" s="98"/>
      <c r="SOK246" s="49"/>
      <c r="SOL246" s="405"/>
      <c r="SOM246" s="405"/>
      <c r="SON246" s="277"/>
      <c r="SOO246" s="277"/>
      <c r="SOP246" s="277"/>
      <c r="SOQ246" s="277"/>
      <c r="SOR246" s="277"/>
      <c r="SOS246" s="277"/>
      <c r="SOT246" s="277"/>
      <c r="SOU246" s="277"/>
      <c r="SOV246" s="402"/>
      <c r="SOW246" s="404"/>
      <c r="SOX246" s="49"/>
      <c r="SOY246" s="49"/>
      <c r="SOZ246" s="49"/>
      <c r="SPA246" s="99"/>
      <c r="SPB246" s="98"/>
      <c r="SPC246" s="49"/>
      <c r="SPD246" s="405"/>
      <c r="SPE246" s="405"/>
      <c r="SPF246" s="277"/>
      <c r="SPG246" s="277"/>
      <c r="SPH246" s="277"/>
      <c r="SPI246" s="277"/>
      <c r="SPJ246" s="277"/>
      <c r="SPK246" s="277"/>
      <c r="SPL246" s="277"/>
      <c r="SPM246" s="277"/>
      <c r="SPN246" s="402"/>
      <c r="SPO246" s="404"/>
      <c r="SPP246" s="49"/>
      <c r="SPQ246" s="49"/>
      <c r="SPR246" s="49"/>
      <c r="SPS246" s="99"/>
      <c r="SPT246" s="98"/>
      <c r="SPU246" s="49"/>
      <c r="SPV246" s="405"/>
      <c r="SPW246" s="405"/>
      <c r="SPX246" s="277"/>
      <c r="SPY246" s="277"/>
      <c r="SPZ246" s="277"/>
      <c r="SQA246" s="277"/>
      <c r="SQB246" s="277"/>
      <c r="SQC246" s="277"/>
      <c r="SQD246" s="277"/>
      <c r="SQE246" s="277"/>
      <c r="SQF246" s="402"/>
      <c r="SQG246" s="404"/>
      <c r="SQH246" s="49"/>
      <c r="SQI246" s="49"/>
      <c r="SQJ246" s="49"/>
      <c r="SQK246" s="99"/>
      <c r="SQL246" s="98"/>
      <c r="SQM246" s="49"/>
      <c r="SQN246" s="405"/>
      <c r="SQO246" s="405"/>
      <c r="SQP246" s="277"/>
      <c r="SQQ246" s="277"/>
      <c r="SQR246" s="277"/>
      <c r="SQS246" s="277"/>
      <c r="SQT246" s="277"/>
      <c r="SQU246" s="277"/>
      <c r="SQV246" s="277"/>
      <c r="SQW246" s="277"/>
      <c r="SQX246" s="402"/>
      <c r="SQY246" s="404"/>
      <c r="SQZ246" s="49"/>
      <c r="SRA246" s="49"/>
      <c r="SRB246" s="49"/>
      <c r="SRC246" s="99"/>
      <c r="SRD246" s="98"/>
      <c r="SRE246" s="49"/>
      <c r="SRF246" s="405"/>
      <c r="SRG246" s="405"/>
      <c r="SRH246" s="277"/>
      <c r="SRI246" s="277"/>
      <c r="SRJ246" s="277"/>
      <c r="SRK246" s="277"/>
      <c r="SRL246" s="277"/>
      <c r="SRM246" s="277"/>
      <c r="SRN246" s="277"/>
      <c r="SRO246" s="277"/>
      <c r="SRP246" s="402"/>
      <c r="SRQ246" s="404"/>
      <c r="SRR246" s="49"/>
      <c r="SRS246" s="49"/>
      <c r="SRT246" s="49"/>
      <c r="SRU246" s="99"/>
      <c r="SRV246" s="98"/>
      <c r="SRW246" s="49"/>
      <c r="SRX246" s="405"/>
      <c r="SRY246" s="405"/>
      <c r="SRZ246" s="277"/>
      <c r="SSA246" s="277"/>
      <c r="SSB246" s="277"/>
      <c r="SSC246" s="277"/>
      <c r="SSD246" s="277"/>
      <c r="SSE246" s="277"/>
      <c r="SSF246" s="277"/>
      <c r="SSG246" s="277"/>
      <c r="SSH246" s="402"/>
      <c r="SSI246" s="404"/>
      <c r="SSJ246" s="49"/>
      <c r="SSK246" s="49"/>
      <c r="SSL246" s="49"/>
      <c r="SSM246" s="99"/>
      <c r="SSN246" s="98"/>
      <c r="SSO246" s="49"/>
      <c r="SSP246" s="405"/>
      <c r="SSQ246" s="405"/>
      <c r="SSR246" s="277"/>
      <c r="SSS246" s="277"/>
      <c r="SST246" s="277"/>
      <c r="SSU246" s="277"/>
      <c r="SSV246" s="277"/>
      <c r="SSW246" s="277"/>
      <c r="SSX246" s="277"/>
      <c r="SSY246" s="277"/>
      <c r="SSZ246" s="402"/>
      <c r="STA246" s="404"/>
      <c r="STB246" s="49"/>
      <c r="STC246" s="49"/>
      <c r="STD246" s="49"/>
      <c r="STE246" s="99"/>
      <c r="STF246" s="98"/>
      <c r="STG246" s="49"/>
      <c r="STH246" s="405"/>
      <c r="STI246" s="405"/>
      <c r="STJ246" s="277"/>
      <c r="STK246" s="277"/>
      <c r="STL246" s="277"/>
      <c r="STM246" s="277"/>
      <c r="STN246" s="277"/>
      <c r="STO246" s="277"/>
      <c r="STP246" s="277"/>
      <c r="STQ246" s="277"/>
      <c r="STR246" s="402"/>
      <c r="STS246" s="404"/>
      <c r="STT246" s="49"/>
      <c r="STU246" s="49"/>
      <c r="STV246" s="49"/>
      <c r="STW246" s="99"/>
      <c r="STX246" s="98"/>
      <c r="STY246" s="49"/>
      <c r="STZ246" s="405"/>
      <c r="SUA246" s="405"/>
      <c r="SUB246" s="277"/>
      <c r="SUC246" s="277"/>
      <c r="SUD246" s="277"/>
      <c r="SUE246" s="277"/>
      <c r="SUF246" s="277"/>
      <c r="SUG246" s="277"/>
      <c r="SUH246" s="277"/>
      <c r="SUI246" s="277"/>
      <c r="SUJ246" s="402"/>
      <c r="SUK246" s="404"/>
      <c r="SUL246" s="49"/>
      <c r="SUM246" s="49"/>
      <c r="SUN246" s="49"/>
      <c r="SUO246" s="99"/>
      <c r="SUP246" s="98"/>
      <c r="SUQ246" s="49"/>
      <c r="SUR246" s="405"/>
      <c r="SUS246" s="405"/>
      <c r="SUT246" s="277"/>
      <c r="SUU246" s="277"/>
      <c r="SUV246" s="277"/>
      <c r="SUW246" s="277"/>
      <c r="SUX246" s="277"/>
      <c r="SUY246" s="277"/>
      <c r="SUZ246" s="277"/>
      <c r="SVA246" s="277"/>
      <c r="SVB246" s="402"/>
      <c r="SVC246" s="404"/>
      <c r="SVD246" s="49"/>
      <c r="SVE246" s="49"/>
      <c r="SVF246" s="49"/>
      <c r="SVG246" s="99"/>
      <c r="SVH246" s="98"/>
      <c r="SVI246" s="49"/>
      <c r="SVJ246" s="405"/>
      <c r="SVK246" s="405"/>
      <c r="SVL246" s="277"/>
      <c r="SVM246" s="277"/>
      <c r="SVN246" s="277"/>
      <c r="SVO246" s="277"/>
      <c r="SVP246" s="277"/>
      <c r="SVQ246" s="277"/>
      <c r="SVR246" s="277"/>
      <c r="SVS246" s="277"/>
      <c r="SVT246" s="402"/>
      <c r="SVU246" s="404"/>
      <c r="SVV246" s="49"/>
      <c r="SVW246" s="49"/>
      <c r="SVX246" s="49"/>
      <c r="SVY246" s="99"/>
      <c r="SVZ246" s="98"/>
      <c r="SWA246" s="49"/>
      <c r="SWB246" s="405"/>
      <c r="SWC246" s="405"/>
      <c r="SWD246" s="277"/>
      <c r="SWE246" s="277"/>
      <c r="SWF246" s="277"/>
      <c r="SWG246" s="277"/>
      <c r="SWH246" s="277"/>
      <c r="SWI246" s="277"/>
      <c r="SWJ246" s="277"/>
      <c r="SWK246" s="277"/>
      <c r="SWL246" s="402"/>
      <c r="SWM246" s="404"/>
      <c r="SWN246" s="49"/>
      <c r="SWO246" s="49"/>
      <c r="SWP246" s="49"/>
      <c r="SWQ246" s="99"/>
      <c r="SWR246" s="98"/>
      <c r="SWS246" s="49"/>
      <c r="SWT246" s="405"/>
      <c r="SWU246" s="405"/>
      <c r="SWV246" s="277"/>
      <c r="SWW246" s="277"/>
      <c r="SWX246" s="277"/>
      <c r="SWY246" s="277"/>
      <c r="SWZ246" s="277"/>
      <c r="SXA246" s="277"/>
      <c r="SXB246" s="277"/>
      <c r="SXC246" s="277"/>
      <c r="SXD246" s="402"/>
      <c r="SXE246" s="404"/>
      <c r="SXF246" s="49"/>
      <c r="SXG246" s="49"/>
      <c r="SXH246" s="49"/>
      <c r="SXI246" s="99"/>
      <c r="SXJ246" s="98"/>
      <c r="SXK246" s="49"/>
      <c r="SXL246" s="405"/>
      <c r="SXM246" s="405"/>
      <c r="SXN246" s="277"/>
      <c r="SXO246" s="277"/>
      <c r="SXP246" s="277"/>
      <c r="SXQ246" s="277"/>
      <c r="SXR246" s="277"/>
      <c r="SXS246" s="277"/>
      <c r="SXT246" s="277"/>
      <c r="SXU246" s="277"/>
      <c r="SXV246" s="402"/>
      <c r="SXW246" s="404"/>
      <c r="SXX246" s="49"/>
      <c r="SXY246" s="49"/>
      <c r="SXZ246" s="49"/>
      <c r="SYA246" s="99"/>
      <c r="SYB246" s="98"/>
      <c r="SYC246" s="49"/>
      <c r="SYD246" s="405"/>
      <c r="SYE246" s="405"/>
      <c r="SYF246" s="277"/>
      <c r="SYG246" s="277"/>
      <c r="SYH246" s="277"/>
      <c r="SYI246" s="277"/>
      <c r="SYJ246" s="277"/>
      <c r="SYK246" s="277"/>
      <c r="SYL246" s="277"/>
      <c r="SYM246" s="277"/>
      <c r="SYN246" s="402"/>
      <c r="SYO246" s="404"/>
      <c r="SYP246" s="49"/>
      <c r="SYQ246" s="49"/>
      <c r="SYR246" s="49"/>
      <c r="SYS246" s="99"/>
      <c r="SYT246" s="98"/>
      <c r="SYU246" s="49"/>
      <c r="SYV246" s="405"/>
      <c r="SYW246" s="405"/>
      <c r="SYX246" s="277"/>
      <c r="SYY246" s="277"/>
      <c r="SYZ246" s="277"/>
      <c r="SZA246" s="277"/>
      <c r="SZB246" s="277"/>
      <c r="SZC246" s="277"/>
      <c r="SZD246" s="277"/>
      <c r="SZE246" s="277"/>
      <c r="SZF246" s="402"/>
      <c r="SZG246" s="404"/>
      <c r="SZH246" s="49"/>
      <c r="SZI246" s="49"/>
      <c r="SZJ246" s="49"/>
      <c r="SZK246" s="99"/>
      <c r="SZL246" s="98"/>
      <c r="SZM246" s="49"/>
      <c r="SZN246" s="405"/>
      <c r="SZO246" s="405"/>
      <c r="SZP246" s="277"/>
      <c r="SZQ246" s="277"/>
      <c r="SZR246" s="277"/>
      <c r="SZS246" s="277"/>
      <c r="SZT246" s="277"/>
      <c r="SZU246" s="277"/>
      <c r="SZV246" s="277"/>
      <c r="SZW246" s="277"/>
      <c r="SZX246" s="402"/>
      <c r="SZY246" s="404"/>
      <c r="SZZ246" s="49"/>
      <c r="TAA246" s="49"/>
      <c r="TAB246" s="49"/>
      <c r="TAC246" s="99"/>
      <c r="TAD246" s="98"/>
      <c r="TAE246" s="49"/>
      <c r="TAF246" s="405"/>
      <c r="TAG246" s="405"/>
      <c r="TAH246" s="277"/>
      <c r="TAI246" s="277"/>
      <c r="TAJ246" s="277"/>
      <c r="TAK246" s="277"/>
      <c r="TAL246" s="277"/>
      <c r="TAM246" s="277"/>
      <c r="TAN246" s="277"/>
      <c r="TAO246" s="277"/>
      <c r="TAP246" s="402"/>
      <c r="TAQ246" s="404"/>
      <c r="TAR246" s="49"/>
      <c r="TAS246" s="49"/>
      <c r="TAT246" s="49"/>
      <c r="TAU246" s="99"/>
      <c r="TAV246" s="98"/>
      <c r="TAW246" s="49"/>
      <c r="TAX246" s="405"/>
      <c r="TAY246" s="405"/>
      <c r="TAZ246" s="277"/>
      <c r="TBA246" s="277"/>
      <c r="TBB246" s="277"/>
      <c r="TBC246" s="277"/>
      <c r="TBD246" s="277"/>
      <c r="TBE246" s="277"/>
      <c r="TBF246" s="277"/>
      <c r="TBG246" s="277"/>
      <c r="TBH246" s="402"/>
      <c r="TBI246" s="404"/>
      <c r="TBJ246" s="49"/>
      <c r="TBK246" s="49"/>
      <c r="TBL246" s="49"/>
      <c r="TBM246" s="99"/>
      <c r="TBN246" s="98"/>
      <c r="TBO246" s="49"/>
      <c r="TBP246" s="405"/>
      <c r="TBQ246" s="405"/>
      <c r="TBR246" s="277"/>
      <c r="TBS246" s="277"/>
      <c r="TBT246" s="277"/>
      <c r="TBU246" s="277"/>
      <c r="TBV246" s="277"/>
      <c r="TBW246" s="277"/>
      <c r="TBX246" s="277"/>
      <c r="TBY246" s="277"/>
      <c r="TBZ246" s="402"/>
      <c r="TCA246" s="404"/>
      <c r="TCB246" s="49"/>
      <c r="TCC246" s="49"/>
      <c r="TCD246" s="49"/>
      <c r="TCE246" s="99"/>
      <c r="TCF246" s="98"/>
      <c r="TCG246" s="49"/>
      <c r="TCH246" s="405"/>
      <c r="TCI246" s="405"/>
      <c r="TCJ246" s="277"/>
      <c r="TCK246" s="277"/>
      <c r="TCL246" s="277"/>
      <c r="TCM246" s="277"/>
      <c r="TCN246" s="277"/>
      <c r="TCO246" s="277"/>
      <c r="TCP246" s="277"/>
      <c r="TCQ246" s="277"/>
      <c r="TCR246" s="402"/>
      <c r="TCS246" s="404"/>
      <c r="TCT246" s="49"/>
      <c r="TCU246" s="49"/>
      <c r="TCV246" s="49"/>
      <c r="TCW246" s="99"/>
      <c r="TCX246" s="98"/>
      <c r="TCY246" s="49"/>
      <c r="TCZ246" s="405"/>
      <c r="TDA246" s="405"/>
      <c r="TDB246" s="277"/>
      <c r="TDC246" s="277"/>
      <c r="TDD246" s="277"/>
      <c r="TDE246" s="277"/>
      <c r="TDF246" s="277"/>
      <c r="TDG246" s="277"/>
      <c r="TDH246" s="277"/>
      <c r="TDI246" s="277"/>
      <c r="TDJ246" s="402"/>
      <c r="TDK246" s="404"/>
      <c r="TDL246" s="49"/>
      <c r="TDM246" s="49"/>
      <c r="TDN246" s="49"/>
      <c r="TDO246" s="99"/>
      <c r="TDP246" s="98"/>
      <c r="TDQ246" s="49"/>
      <c r="TDR246" s="405"/>
      <c r="TDS246" s="405"/>
      <c r="TDT246" s="277"/>
      <c r="TDU246" s="277"/>
      <c r="TDV246" s="277"/>
      <c r="TDW246" s="277"/>
      <c r="TDX246" s="277"/>
      <c r="TDY246" s="277"/>
      <c r="TDZ246" s="277"/>
      <c r="TEA246" s="277"/>
      <c r="TEB246" s="402"/>
      <c r="TEC246" s="404"/>
      <c r="TED246" s="49"/>
      <c r="TEE246" s="49"/>
      <c r="TEF246" s="49"/>
      <c r="TEG246" s="99"/>
      <c r="TEH246" s="98"/>
      <c r="TEI246" s="49"/>
      <c r="TEJ246" s="405"/>
      <c r="TEK246" s="405"/>
      <c r="TEL246" s="277"/>
      <c r="TEM246" s="277"/>
      <c r="TEN246" s="277"/>
      <c r="TEO246" s="277"/>
      <c r="TEP246" s="277"/>
      <c r="TEQ246" s="277"/>
      <c r="TER246" s="277"/>
      <c r="TES246" s="277"/>
      <c r="TET246" s="402"/>
      <c r="TEU246" s="404"/>
      <c r="TEV246" s="49"/>
      <c r="TEW246" s="49"/>
      <c r="TEX246" s="49"/>
      <c r="TEY246" s="99"/>
      <c r="TEZ246" s="98"/>
      <c r="TFA246" s="49"/>
      <c r="TFB246" s="405"/>
      <c r="TFC246" s="405"/>
      <c r="TFD246" s="277"/>
      <c r="TFE246" s="277"/>
      <c r="TFF246" s="277"/>
      <c r="TFG246" s="277"/>
      <c r="TFH246" s="277"/>
      <c r="TFI246" s="277"/>
      <c r="TFJ246" s="277"/>
      <c r="TFK246" s="277"/>
      <c r="TFL246" s="402"/>
      <c r="TFM246" s="404"/>
      <c r="TFN246" s="49"/>
      <c r="TFO246" s="49"/>
      <c r="TFP246" s="49"/>
      <c r="TFQ246" s="99"/>
      <c r="TFR246" s="98"/>
      <c r="TFS246" s="49"/>
      <c r="TFT246" s="405"/>
      <c r="TFU246" s="405"/>
      <c r="TFV246" s="277"/>
      <c r="TFW246" s="277"/>
      <c r="TFX246" s="277"/>
      <c r="TFY246" s="277"/>
      <c r="TFZ246" s="277"/>
      <c r="TGA246" s="277"/>
      <c r="TGB246" s="277"/>
      <c r="TGC246" s="277"/>
      <c r="TGD246" s="402"/>
      <c r="TGE246" s="404"/>
      <c r="TGF246" s="49"/>
      <c r="TGG246" s="49"/>
      <c r="TGH246" s="49"/>
      <c r="TGI246" s="99"/>
      <c r="TGJ246" s="98"/>
      <c r="TGK246" s="49"/>
      <c r="TGL246" s="405"/>
      <c r="TGM246" s="405"/>
      <c r="TGN246" s="277"/>
      <c r="TGO246" s="277"/>
      <c r="TGP246" s="277"/>
      <c r="TGQ246" s="277"/>
      <c r="TGR246" s="277"/>
      <c r="TGS246" s="277"/>
      <c r="TGT246" s="277"/>
      <c r="TGU246" s="277"/>
      <c r="TGV246" s="402"/>
      <c r="TGW246" s="404"/>
      <c r="TGX246" s="49"/>
      <c r="TGY246" s="49"/>
      <c r="TGZ246" s="49"/>
      <c r="THA246" s="99"/>
      <c r="THB246" s="98"/>
      <c r="THC246" s="49"/>
      <c r="THD246" s="405"/>
      <c r="THE246" s="405"/>
      <c r="THF246" s="277"/>
      <c r="THG246" s="277"/>
      <c r="THH246" s="277"/>
      <c r="THI246" s="277"/>
      <c r="THJ246" s="277"/>
      <c r="THK246" s="277"/>
      <c r="THL246" s="277"/>
      <c r="THM246" s="277"/>
      <c r="THN246" s="402"/>
      <c r="THO246" s="404"/>
      <c r="THP246" s="49"/>
      <c r="THQ246" s="49"/>
      <c r="THR246" s="49"/>
      <c r="THS246" s="99"/>
      <c r="THT246" s="98"/>
      <c r="THU246" s="49"/>
      <c r="THV246" s="405"/>
      <c r="THW246" s="405"/>
      <c r="THX246" s="277"/>
      <c r="THY246" s="277"/>
      <c r="THZ246" s="277"/>
      <c r="TIA246" s="277"/>
      <c r="TIB246" s="277"/>
      <c r="TIC246" s="277"/>
      <c r="TID246" s="277"/>
      <c r="TIE246" s="277"/>
      <c r="TIF246" s="402"/>
      <c r="TIG246" s="404"/>
      <c r="TIH246" s="49"/>
      <c r="TII246" s="49"/>
      <c r="TIJ246" s="49"/>
      <c r="TIK246" s="99"/>
      <c r="TIL246" s="98"/>
      <c r="TIM246" s="49"/>
      <c r="TIN246" s="405"/>
      <c r="TIO246" s="405"/>
      <c r="TIP246" s="277"/>
      <c r="TIQ246" s="277"/>
      <c r="TIR246" s="277"/>
      <c r="TIS246" s="277"/>
      <c r="TIT246" s="277"/>
      <c r="TIU246" s="277"/>
      <c r="TIV246" s="277"/>
      <c r="TIW246" s="277"/>
      <c r="TIX246" s="402"/>
      <c r="TIY246" s="404"/>
      <c r="TIZ246" s="49"/>
      <c r="TJA246" s="49"/>
      <c r="TJB246" s="49"/>
      <c r="TJC246" s="99"/>
      <c r="TJD246" s="98"/>
      <c r="TJE246" s="49"/>
      <c r="TJF246" s="405"/>
      <c r="TJG246" s="405"/>
      <c r="TJH246" s="277"/>
      <c r="TJI246" s="277"/>
      <c r="TJJ246" s="277"/>
      <c r="TJK246" s="277"/>
      <c r="TJL246" s="277"/>
      <c r="TJM246" s="277"/>
      <c r="TJN246" s="277"/>
      <c r="TJO246" s="277"/>
      <c r="TJP246" s="402"/>
      <c r="TJQ246" s="404"/>
      <c r="TJR246" s="49"/>
      <c r="TJS246" s="49"/>
      <c r="TJT246" s="49"/>
      <c r="TJU246" s="99"/>
      <c r="TJV246" s="98"/>
      <c r="TJW246" s="49"/>
      <c r="TJX246" s="405"/>
      <c r="TJY246" s="405"/>
      <c r="TJZ246" s="277"/>
      <c r="TKA246" s="277"/>
      <c r="TKB246" s="277"/>
      <c r="TKC246" s="277"/>
      <c r="TKD246" s="277"/>
      <c r="TKE246" s="277"/>
      <c r="TKF246" s="277"/>
      <c r="TKG246" s="277"/>
      <c r="TKH246" s="402"/>
      <c r="TKI246" s="404"/>
      <c r="TKJ246" s="49"/>
      <c r="TKK246" s="49"/>
      <c r="TKL246" s="49"/>
      <c r="TKM246" s="99"/>
      <c r="TKN246" s="98"/>
      <c r="TKO246" s="49"/>
      <c r="TKP246" s="405"/>
      <c r="TKQ246" s="405"/>
      <c r="TKR246" s="277"/>
      <c r="TKS246" s="277"/>
      <c r="TKT246" s="277"/>
      <c r="TKU246" s="277"/>
      <c r="TKV246" s="277"/>
      <c r="TKW246" s="277"/>
      <c r="TKX246" s="277"/>
      <c r="TKY246" s="277"/>
      <c r="TKZ246" s="402"/>
      <c r="TLA246" s="404"/>
      <c r="TLB246" s="49"/>
      <c r="TLC246" s="49"/>
      <c r="TLD246" s="49"/>
      <c r="TLE246" s="99"/>
      <c r="TLF246" s="98"/>
      <c r="TLG246" s="49"/>
      <c r="TLH246" s="405"/>
      <c r="TLI246" s="405"/>
      <c r="TLJ246" s="277"/>
      <c r="TLK246" s="277"/>
      <c r="TLL246" s="277"/>
      <c r="TLM246" s="277"/>
      <c r="TLN246" s="277"/>
      <c r="TLO246" s="277"/>
      <c r="TLP246" s="277"/>
      <c r="TLQ246" s="277"/>
      <c r="TLR246" s="402"/>
      <c r="TLS246" s="404"/>
      <c r="TLT246" s="49"/>
      <c r="TLU246" s="49"/>
      <c r="TLV246" s="49"/>
      <c r="TLW246" s="99"/>
      <c r="TLX246" s="98"/>
      <c r="TLY246" s="49"/>
      <c r="TLZ246" s="405"/>
      <c r="TMA246" s="405"/>
      <c r="TMB246" s="277"/>
      <c r="TMC246" s="277"/>
      <c r="TMD246" s="277"/>
      <c r="TME246" s="277"/>
      <c r="TMF246" s="277"/>
      <c r="TMG246" s="277"/>
      <c r="TMH246" s="277"/>
      <c r="TMI246" s="277"/>
      <c r="TMJ246" s="402"/>
      <c r="TMK246" s="404"/>
      <c r="TML246" s="49"/>
      <c r="TMM246" s="49"/>
      <c r="TMN246" s="49"/>
      <c r="TMO246" s="99"/>
      <c r="TMP246" s="98"/>
      <c r="TMQ246" s="49"/>
      <c r="TMR246" s="405"/>
      <c r="TMS246" s="405"/>
      <c r="TMT246" s="277"/>
      <c r="TMU246" s="277"/>
      <c r="TMV246" s="277"/>
      <c r="TMW246" s="277"/>
      <c r="TMX246" s="277"/>
      <c r="TMY246" s="277"/>
      <c r="TMZ246" s="277"/>
      <c r="TNA246" s="277"/>
      <c r="TNB246" s="402"/>
      <c r="TNC246" s="404"/>
      <c r="TND246" s="49"/>
      <c r="TNE246" s="49"/>
      <c r="TNF246" s="49"/>
      <c r="TNG246" s="99"/>
      <c r="TNH246" s="98"/>
      <c r="TNI246" s="49"/>
      <c r="TNJ246" s="405"/>
      <c r="TNK246" s="405"/>
      <c r="TNL246" s="277"/>
      <c r="TNM246" s="277"/>
      <c r="TNN246" s="277"/>
      <c r="TNO246" s="277"/>
      <c r="TNP246" s="277"/>
      <c r="TNQ246" s="277"/>
      <c r="TNR246" s="277"/>
      <c r="TNS246" s="277"/>
      <c r="TNT246" s="402"/>
      <c r="TNU246" s="404"/>
      <c r="TNV246" s="49"/>
      <c r="TNW246" s="49"/>
      <c r="TNX246" s="49"/>
      <c r="TNY246" s="99"/>
      <c r="TNZ246" s="98"/>
      <c r="TOA246" s="49"/>
      <c r="TOB246" s="405"/>
      <c r="TOC246" s="405"/>
      <c r="TOD246" s="277"/>
      <c r="TOE246" s="277"/>
      <c r="TOF246" s="277"/>
      <c r="TOG246" s="277"/>
      <c r="TOH246" s="277"/>
      <c r="TOI246" s="277"/>
      <c r="TOJ246" s="277"/>
      <c r="TOK246" s="277"/>
      <c r="TOL246" s="402"/>
      <c r="TOM246" s="404"/>
      <c r="TON246" s="49"/>
      <c r="TOO246" s="49"/>
      <c r="TOP246" s="49"/>
      <c r="TOQ246" s="99"/>
      <c r="TOR246" s="98"/>
      <c r="TOS246" s="49"/>
      <c r="TOT246" s="405"/>
      <c r="TOU246" s="405"/>
      <c r="TOV246" s="277"/>
      <c r="TOW246" s="277"/>
      <c r="TOX246" s="277"/>
      <c r="TOY246" s="277"/>
      <c r="TOZ246" s="277"/>
      <c r="TPA246" s="277"/>
      <c r="TPB246" s="277"/>
      <c r="TPC246" s="277"/>
      <c r="TPD246" s="402"/>
      <c r="TPE246" s="404"/>
      <c r="TPF246" s="49"/>
      <c r="TPG246" s="49"/>
      <c r="TPH246" s="49"/>
      <c r="TPI246" s="99"/>
      <c r="TPJ246" s="98"/>
      <c r="TPK246" s="49"/>
      <c r="TPL246" s="405"/>
      <c r="TPM246" s="405"/>
      <c r="TPN246" s="277"/>
      <c r="TPO246" s="277"/>
      <c r="TPP246" s="277"/>
      <c r="TPQ246" s="277"/>
      <c r="TPR246" s="277"/>
      <c r="TPS246" s="277"/>
      <c r="TPT246" s="277"/>
      <c r="TPU246" s="277"/>
      <c r="TPV246" s="402"/>
      <c r="TPW246" s="404"/>
      <c r="TPX246" s="49"/>
      <c r="TPY246" s="49"/>
      <c r="TPZ246" s="49"/>
      <c r="TQA246" s="99"/>
      <c r="TQB246" s="98"/>
      <c r="TQC246" s="49"/>
      <c r="TQD246" s="405"/>
      <c r="TQE246" s="405"/>
      <c r="TQF246" s="277"/>
      <c r="TQG246" s="277"/>
      <c r="TQH246" s="277"/>
      <c r="TQI246" s="277"/>
      <c r="TQJ246" s="277"/>
      <c r="TQK246" s="277"/>
      <c r="TQL246" s="277"/>
      <c r="TQM246" s="277"/>
      <c r="TQN246" s="402"/>
      <c r="TQO246" s="404"/>
      <c r="TQP246" s="49"/>
      <c r="TQQ246" s="49"/>
      <c r="TQR246" s="49"/>
      <c r="TQS246" s="99"/>
      <c r="TQT246" s="98"/>
      <c r="TQU246" s="49"/>
      <c r="TQV246" s="405"/>
      <c r="TQW246" s="405"/>
      <c r="TQX246" s="277"/>
      <c r="TQY246" s="277"/>
      <c r="TQZ246" s="277"/>
      <c r="TRA246" s="277"/>
      <c r="TRB246" s="277"/>
      <c r="TRC246" s="277"/>
      <c r="TRD246" s="277"/>
      <c r="TRE246" s="277"/>
      <c r="TRF246" s="402"/>
      <c r="TRG246" s="404"/>
      <c r="TRH246" s="49"/>
      <c r="TRI246" s="49"/>
      <c r="TRJ246" s="49"/>
      <c r="TRK246" s="99"/>
      <c r="TRL246" s="98"/>
      <c r="TRM246" s="49"/>
      <c r="TRN246" s="405"/>
      <c r="TRO246" s="405"/>
      <c r="TRP246" s="277"/>
      <c r="TRQ246" s="277"/>
      <c r="TRR246" s="277"/>
      <c r="TRS246" s="277"/>
      <c r="TRT246" s="277"/>
      <c r="TRU246" s="277"/>
      <c r="TRV246" s="277"/>
      <c r="TRW246" s="277"/>
      <c r="TRX246" s="402"/>
      <c r="TRY246" s="404"/>
      <c r="TRZ246" s="49"/>
      <c r="TSA246" s="49"/>
      <c r="TSB246" s="49"/>
      <c r="TSC246" s="99"/>
      <c r="TSD246" s="98"/>
      <c r="TSE246" s="49"/>
      <c r="TSF246" s="405"/>
      <c r="TSG246" s="405"/>
      <c r="TSH246" s="277"/>
      <c r="TSI246" s="277"/>
      <c r="TSJ246" s="277"/>
      <c r="TSK246" s="277"/>
      <c r="TSL246" s="277"/>
      <c r="TSM246" s="277"/>
      <c r="TSN246" s="277"/>
      <c r="TSO246" s="277"/>
      <c r="TSP246" s="402"/>
      <c r="TSQ246" s="404"/>
      <c r="TSR246" s="49"/>
      <c r="TSS246" s="49"/>
      <c r="TST246" s="49"/>
      <c r="TSU246" s="99"/>
      <c r="TSV246" s="98"/>
      <c r="TSW246" s="49"/>
      <c r="TSX246" s="405"/>
      <c r="TSY246" s="405"/>
      <c r="TSZ246" s="277"/>
      <c r="TTA246" s="277"/>
      <c r="TTB246" s="277"/>
      <c r="TTC246" s="277"/>
      <c r="TTD246" s="277"/>
      <c r="TTE246" s="277"/>
      <c r="TTF246" s="277"/>
      <c r="TTG246" s="277"/>
      <c r="TTH246" s="402"/>
      <c r="TTI246" s="404"/>
      <c r="TTJ246" s="49"/>
      <c r="TTK246" s="49"/>
      <c r="TTL246" s="49"/>
      <c r="TTM246" s="99"/>
      <c r="TTN246" s="98"/>
      <c r="TTO246" s="49"/>
      <c r="TTP246" s="405"/>
      <c r="TTQ246" s="405"/>
      <c r="TTR246" s="277"/>
      <c r="TTS246" s="277"/>
      <c r="TTT246" s="277"/>
      <c r="TTU246" s="277"/>
      <c r="TTV246" s="277"/>
      <c r="TTW246" s="277"/>
      <c r="TTX246" s="277"/>
      <c r="TTY246" s="277"/>
      <c r="TTZ246" s="402"/>
      <c r="TUA246" s="404"/>
      <c r="TUB246" s="49"/>
      <c r="TUC246" s="49"/>
      <c r="TUD246" s="49"/>
      <c r="TUE246" s="99"/>
      <c r="TUF246" s="98"/>
      <c r="TUG246" s="49"/>
      <c r="TUH246" s="405"/>
      <c r="TUI246" s="405"/>
      <c r="TUJ246" s="277"/>
      <c r="TUK246" s="277"/>
      <c r="TUL246" s="277"/>
      <c r="TUM246" s="277"/>
      <c r="TUN246" s="277"/>
      <c r="TUO246" s="277"/>
      <c r="TUP246" s="277"/>
      <c r="TUQ246" s="277"/>
      <c r="TUR246" s="402"/>
      <c r="TUS246" s="404"/>
      <c r="TUT246" s="49"/>
      <c r="TUU246" s="49"/>
      <c r="TUV246" s="49"/>
      <c r="TUW246" s="99"/>
      <c r="TUX246" s="98"/>
      <c r="TUY246" s="49"/>
      <c r="TUZ246" s="405"/>
      <c r="TVA246" s="405"/>
      <c r="TVB246" s="277"/>
      <c r="TVC246" s="277"/>
      <c r="TVD246" s="277"/>
      <c r="TVE246" s="277"/>
      <c r="TVF246" s="277"/>
      <c r="TVG246" s="277"/>
      <c r="TVH246" s="277"/>
      <c r="TVI246" s="277"/>
      <c r="TVJ246" s="402"/>
      <c r="TVK246" s="404"/>
      <c r="TVL246" s="49"/>
      <c r="TVM246" s="49"/>
      <c r="TVN246" s="49"/>
      <c r="TVO246" s="99"/>
      <c r="TVP246" s="98"/>
      <c r="TVQ246" s="49"/>
      <c r="TVR246" s="405"/>
      <c r="TVS246" s="405"/>
      <c r="TVT246" s="277"/>
      <c r="TVU246" s="277"/>
      <c r="TVV246" s="277"/>
      <c r="TVW246" s="277"/>
      <c r="TVX246" s="277"/>
      <c r="TVY246" s="277"/>
      <c r="TVZ246" s="277"/>
      <c r="TWA246" s="277"/>
      <c r="TWB246" s="402"/>
      <c r="TWC246" s="404"/>
      <c r="TWD246" s="49"/>
      <c r="TWE246" s="49"/>
      <c r="TWF246" s="49"/>
      <c r="TWG246" s="99"/>
      <c r="TWH246" s="98"/>
      <c r="TWI246" s="49"/>
      <c r="TWJ246" s="405"/>
      <c r="TWK246" s="405"/>
      <c r="TWL246" s="277"/>
      <c r="TWM246" s="277"/>
      <c r="TWN246" s="277"/>
      <c r="TWO246" s="277"/>
      <c r="TWP246" s="277"/>
      <c r="TWQ246" s="277"/>
      <c r="TWR246" s="277"/>
      <c r="TWS246" s="277"/>
      <c r="TWT246" s="402"/>
      <c r="TWU246" s="404"/>
      <c r="TWV246" s="49"/>
      <c r="TWW246" s="49"/>
      <c r="TWX246" s="49"/>
      <c r="TWY246" s="99"/>
      <c r="TWZ246" s="98"/>
      <c r="TXA246" s="49"/>
      <c r="TXB246" s="405"/>
      <c r="TXC246" s="405"/>
      <c r="TXD246" s="277"/>
      <c r="TXE246" s="277"/>
      <c r="TXF246" s="277"/>
      <c r="TXG246" s="277"/>
      <c r="TXH246" s="277"/>
      <c r="TXI246" s="277"/>
      <c r="TXJ246" s="277"/>
      <c r="TXK246" s="277"/>
      <c r="TXL246" s="402"/>
      <c r="TXM246" s="404"/>
      <c r="TXN246" s="49"/>
      <c r="TXO246" s="49"/>
      <c r="TXP246" s="49"/>
      <c r="TXQ246" s="99"/>
      <c r="TXR246" s="98"/>
      <c r="TXS246" s="49"/>
      <c r="TXT246" s="405"/>
      <c r="TXU246" s="405"/>
      <c r="TXV246" s="277"/>
      <c r="TXW246" s="277"/>
      <c r="TXX246" s="277"/>
      <c r="TXY246" s="277"/>
      <c r="TXZ246" s="277"/>
      <c r="TYA246" s="277"/>
      <c r="TYB246" s="277"/>
      <c r="TYC246" s="277"/>
      <c r="TYD246" s="402"/>
      <c r="TYE246" s="404"/>
      <c r="TYF246" s="49"/>
      <c r="TYG246" s="49"/>
      <c r="TYH246" s="49"/>
      <c r="TYI246" s="99"/>
      <c r="TYJ246" s="98"/>
      <c r="TYK246" s="49"/>
      <c r="TYL246" s="405"/>
      <c r="TYM246" s="405"/>
      <c r="TYN246" s="277"/>
      <c r="TYO246" s="277"/>
      <c r="TYP246" s="277"/>
      <c r="TYQ246" s="277"/>
      <c r="TYR246" s="277"/>
      <c r="TYS246" s="277"/>
      <c r="TYT246" s="277"/>
      <c r="TYU246" s="277"/>
      <c r="TYV246" s="402"/>
      <c r="TYW246" s="404"/>
      <c r="TYX246" s="49"/>
      <c r="TYY246" s="49"/>
      <c r="TYZ246" s="49"/>
      <c r="TZA246" s="99"/>
      <c r="TZB246" s="98"/>
      <c r="TZC246" s="49"/>
      <c r="TZD246" s="405"/>
      <c r="TZE246" s="405"/>
      <c r="TZF246" s="277"/>
      <c r="TZG246" s="277"/>
      <c r="TZH246" s="277"/>
      <c r="TZI246" s="277"/>
      <c r="TZJ246" s="277"/>
      <c r="TZK246" s="277"/>
      <c r="TZL246" s="277"/>
      <c r="TZM246" s="277"/>
      <c r="TZN246" s="402"/>
      <c r="TZO246" s="404"/>
      <c r="TZP246" s="49"/>
      <c r="TZQ246" s="49"/>
      <c r="TZR246" s="49"/>
      <c r="TZS246" s="99"/>
      <c r="TZT246" s="98"/>
      <c r="TZU246" s="49"/>
      <c r="TZV246" s="405"/>
      <c r="TZW246" s="405"/>
      <c r="TZX246" s="277"/>
      <c r="TZY246" s="277"/>
      <c r="TZZ246" s="277"/>
      <c r="UAA246" s="277"/>
      <c r="UAB246" s="277"/>
      <c r="UAC246" s="277"/>
      <c r="UAD246" s="277"/>
      <c r="UAE246" s="277"/>
      <c r="UAF246" s="402"/>
      <c r="UAG246" s="404"/>
      <c r="UAH246" s="49"/>
      <c r="UAI246" s="49"/>
      <c r="UAJ246" s="49"/>
      <c r="UAK246" s="99"/>
      <c r="UAL246" s="98"/>
      <c r="UAM246" s="49"/>
      <c r="UAN246" s="405"/>
      <c r="UAO246" s="405"/>
      <c r="UAP246" s="277"/>
      <c r="UAQ246" s="277"/>
      <c r="UAR246" s="277"/>
      <c r="UAS246" s="277"/>
      <c r="UAT246" s="277"/>
      <c r="UAU246" s="277"/>
      <c r="UAV246" s="277"/>
      <c r="UAW246" s="277"/>
      <c r="UAX246" s="402"/>
      <c r="UAY246" s="404"/>
      <c r="UAZ246" s="49"/>
      <c r="UBA246" s="49"/>
      <c r="UBB246" s="49"/>
      <c r="UBC246" s="99"/>
      <c r="UBD246" s="98"/>
      <c r="UBE246" s="49"/>
      <c r="UBF246" s="405"/>
      <c r="UBG246" s="405"/>
      <c r="UBH246" s="277"/>
      <c r="UBI246" s="277"/>
      <c r="UBJ246" s="277"/>
      <c r="UBK246" s="277"/>
      <c r="UBL246" s="277"/>
      <c r="UBM246" s="277"/>
      <c r="UBN246" s="277"/>
      <c r="UBO246" s="277"/>
      <c r="UBP246" s="402"/>
      <c r="UBQ246" s="404"/>
      <c r="UBR246" s="49"/>
      <c r="UBS246" s="49"/>
      <c r="UBT246" s="49"/>
      <c r="UBU246" s="99"/>
      <c r="UBV246" s="98"/>
      <c r="UBW246" s="49"/>
      <c r="UBX246" s="405"/>
      <c r="UBY246" s="405"/>
      <c r="UBZ246" s="277"/>
      <c r="UCA246" s="277"/>
      <c r="UCB246" s="277"/>
      <c r="UCC246" s="277"/>
      <c r="UCD246" s="277"/>
      <c r="UCE246" s="277"/>
      <c r="UCF246" s="277"/>
      <c r="UCG246" s="277"/>
      <c r="UCH246" s="402"/>
      <c r="UCI246" s="404"/>
      <c r="UCJ246" s="49"/>
      <c r="UCK246" s="49"/>
      <c r="UCL246" s="49"/>
      <c r="UCM246" s="99"/>
      <c r="UCN246" s="98"/>
      <c r="UCO246" s="49"/>
      <c r="UCP246" s="405"/>
      <c r="UCQ246" s="405"/>
      <c r="UCR246" s="277"/>
      <c r="UCS246" s="277"/>
      <c r="UCT246" s="277"/>
      <c r="UCU246" s="277"/>
      <c r="UCV246" s="277"/>
      <c r="UCW246" s="277"/>
      <c r="UCX246" s="277"/>
      <c r="UCY246" s="277"/>
      <c r="UCZ246" s="402"/>
      <c r="UDA246" s="404"/>
      <c r="UDB246" s="49"/>
      <c r="UDC246" s="49"/>
      <c r="UDD246" s="49"/>
      <c r="UDE246" s="99"/>
      <c r="UDF246" s="98"/>
      <c r="UDG246" s="49"/>
      <c r="UDH246" s="405"/>
      <c r="UDI246" s="405"/>
      <c r="UDJ246" s="277"/>
      <c r="UDK246" s="277"/>
      <c r="UDL246" s="277"/>
      <c r="UDM246" s="277"/>
      <c r="UDN246" s="277"/>
      <c r="UDO246" s="277"/>
      <c r="UDP246" s="277"/>
      <c r="UDQ246" s="277"/>
      <c r="UDR246" s="402"/>
      <c r="UDS246" s="404"/>
      <c r="UDT246" s="49"/>
      <c r="UDU246" s="49"/>
      <c r="UDV246" s="49"/>
      <c r="UDW246" s="99"/>
      <c r="UDX246" s="98"/>
      <c r="UDY246" s="49"/>
      <c r="UDZ246" s="405"/>
      <c r="UEA246" s="405"/>
      <c r="UEB246" s="277"/>
      <c r="UEC246" s="277"/>
      <c r="UED246" s="277"/>
      <c r="UEE246" s="277"/>
      <c r="UEF246" s="277"/>
      <c r="UEG246" s="277"/>
      <c r="UEH246" s="277"/>
      <c r="UEI246" s="277"/>
      <c r="UEJ246" s="402"/>
      <c r="UEK246" s="404"/>
      <c r="UEL246" s="49"/>
      <c r="UEM246" s="49"/>
      <c r="UEN246" s="49"/>
      <c r="UEO246" s="99"/>
      <c r="UEP246" s="98"/>
      <c r="UEQ246" s="49"/>
      <c r="UER246" s="405"/>
      <c r="UES246" s="405"/>
      <c r="UET246" s="277"/>
      <c r="UEU246" s="277"/>
      <c r="UEV246" s="277"/>
      <c r="UEW246" s="277"/>
      <c r="UEX246" s="277"/>
      <c r="UEY246" s="277"/>
      <c r="UEZ246" s="277"/>
      <c r="UFA246" s="277"/>
      <c r="UFB246" s="402"/>
      <c r="UFC246" s="404"/>
      <c r="UFD246" s="49"/>
      <c r="UFE246" s="49"/>
      <c r="UFF246" s="49"/>
      <c r="UFG246" s="99"/>
      <c r="UFH246" s="98"/>
      <c r="UFI246" s="49"/>
      <c r="UFJ246" s="405"/>
      <c r="UFK246" s="405"/>
      <c r="UFL246" s="277"/>
      <c r="UFM246" s="277"/>
      <c r="UFN246" s="277"/>
      <c r="UFO246" s="277"/>
      <c r="UFP246" s="277"/>
      <c r="UFQ246" s="277"/>
      <c r="UFR246" s="277"/>
      <c r="UFS246" s="277"/>
      <c r="UFT246" s="402"/>
      <c r="UFU246" s="404"/>
      <c r="UFV246" s="49"/>
      <c r="UFW246" s="49"/>
      <c r="UFX246" s="49"/>
      <c r="UFY246" s="99"/>
      <c r="UFZ246" s="98"/>
      <c r="UGA246" s="49"/>
      <c r="UGB246" s="405"/>
      <c r="UGC246" s="405"/>
      <c r="UGD246" s="277"/>
      <c r="UGE246" s="277"/>
      <c r="UGF246" s="277"/>
      <c r="UGG246" s="277"/>
      <c r="UGH246" s="277"/>
      <c r="UGI246" s="277"/>
      <c r="UGJ246" s="277"/>
      <c r="UGK246" s="277"/>
      <c r="UGL246" s="402"/>
      <c r="UGM246" s="404"/>
      <c r="UGN246" s="49"/>
      <c r="UGO246" s="49"/>
      <c r="UGP246" s="49"/>
      <c r="UGQ246" s="99"/>
      <c r="UGR246" s="98"/>
      <c r="UGS246" s="49"/>
      <c r="UGT246" s="405"/>
      <c r="UGU246" s="405"/>
      <c r="UGV246" s="277"/>
      <c r="UGW246" s="277"/>
      <c r="UGX246" s="277"/>
      <c r="UGY246" s="277"/>
      <c r="UGZ246" s="277"/>
      <c r="UHA246" s="277"/>
      <c r="UHB246" s="277"/>
      <c r="UHC246" s="277"/>
      <c r="UHD246" s="402"/>
      <c r="UHE246" s="404"/>
      <c r="UHF246" s="49"/>
      <c r="UHG246" s="49"/>
      <c r="UHH246" s="49"/>
      <c r="UHI246" s="99"/>
      <c r="UHJ246" s="98"/>
      <c r="UHK246" s="49"/>
      <c r="UHL246" s="405"/>
      <c r="UHM246" s="405"/>
      <c r="UHN246" s="277"/>
      <c r="UHO246" s="277"/>
      <c r="UHP246" s="277"/>
      <c r="UHQ246" s="277"/>
      <c r="UHR246" s="277"/>
      <c r="UHS246" s="277"/>
      <c r="UHT246" s="277"/>
      <c r="UHU246" s="277"/>
      <c r="UHV246" s="402"/>
      <c r="UHW246" s="404"/>
      <c r="UHX246" s="49"/>
      <c r="UHY246" s="49"/>
      <c r="UHZ246" s="49"/>
      <c r="UIA246" s="99"/>
      <c r="UIB246" s="98"/>
      <c r="UIC246" s="49"/>
      <c r="UID246" s="405"/>
      <c r="UIE246" s="405"/>
      <c r="UIF246" s="277"/>
      <c r="UIG246" s="277"/>
      <c r="UIH246" s="277"/>
      <c r="UII246" s="277"/>
      <c r="UIJ246" s="277"/>
      <c r="UIK246" s="277"/>
      <c r="UIL246" s="277"/>
      <c r="UIM246" s="277"/>
      <c r="UIN246" s="402"/>
      <c r="UIO246" s="404"/>
      <c r="UIP246" s="49"/>
      <c r="UIQ246" s="49"/>
      <c r="UIR246" s="49"/>
      <c r="UIS246" s="99"/>
      <c r="UIT246" s="98"/>
      <c r="UIU246" s="49"/>
      <c r="UIV246" s="405"/>
      <c r="UIW246" s="405"/>
      <c r="UIX246" s="277"/>
      <c r="UIY246" s="277"/>
      <c r="UIZ246" s="277"/>
      <c r="UJA246" s="277"/>
      <c r="UJB246" s="277"/>
      <c r="UJC246" s="277"/>
      <c r="UJD246" s="277"/>
      <c r="UJE246" s="277"/>
      <c r="UJF246" s="402"/>
      <c r="UJG246" s="404"/>
      <c r="UJH246" s="49"/>
      <c r="UJI246" s="49"/>
      <c r="UJJ246" s="49"/>
      <c r="UJK246" s="99"/>
      <c r="UJL246" s="98"/>
      <c r="UJM246" s="49"/>
      <c r="UJN246" s="405"/>
      <c r="UJO246" s="405"/>
      <c r="UJP246" s="277"/>
      <c r="UJQ246" s="277"/>
      <c r="UJR246" s="277"/>
      <c r="UJS246" s="277"/>
      <c r="UJT246" s="277"/>
      <c r="UJU246" s="277"/>
      <c r="UJV246" s="277"/>
      <c r="UJW246" s="277"/>
      <c r="UJX246" s="402"/>
      <c r="UJY246" s="404"/>
      <c r="UJZ246" s="49"/>
      <c r="UKA246" s="49"/>
      <c r="UKB246" s="49"/>
      <c r="UKC246" s="99"/>
      <c r="UKD246" s="98"/>
      <c r="UKE246" s="49"/>
      <c r="UKF246" s="405"/>
      <c r="UKG246" s="405"/>
      <c r="UKH246" s="277"/>
      <c r="UKI246" s="277"/>
      <c r="UKJ246" s="277"/>
      <c r="UKK246" s="277"/>
      <c r="UKL246" s="277"/>
      <c r="UKM246" s="277"/>
      <c r="UKN246" s="277"/>
      <c r="UKO246" s="277"/>
      <c r="UKP246" s="402"/>
      <c r="UKQ246" s="404"/>
      <c r="UKR246" s="49"/>
      <c r="UKS246" s="49"/>
      <c r="UKT246" s="49"/>
      <c r="UKU246" s="99"/>
      <c r="UKV246" s="98"/>
      <c r="UKW246" s="49"/>
      <c r="UKX246" s="405"/>
      <c r="UKY246" s="405"/>
      <c r="UKZ246" s="277"/>
      <c r="ULA246" s="277"/>
      <c r="ULB246" s="277"/>
      <c r="ULC246" s="277"/>
      <c r="ULD246" s="277"/>
      <c r="ULE246" s="277"/>
      <c r="ULF246" s="277"/>
      <c r="ULG246" s="277"/>
      <c r="ULH246" s="402"/>
      <c r="ULI246" s="404"/>
      <c r="ULJ246" s="49"/>
      <c r="ULK246" s="49"/>
      <c r="ULL246" s="49"/>
      <c r="ULM246" s="99"/>
      <c r="ULN246" s="98"/>
      <c r="ULO246" s="49"/>
      <c r="ULP246" s="405"/>
      <c r="ULQ246" s="405"/>
      <c r="ULR246" s="277"/>
      <c r="ULS246" s="277"/>
      <c r="ULT246" s="277"/>
      <c r="ULU246" s="277"/>
      <c r="ULV246" s="277"/>
      <c r="ULW246" s="277"/>
      <c r="ULX246" s="277"/>
      <c r="ULY246" s="277"/>
      <c r="ULZ246" s="402"/>
      <c r="UMA246" s="404"/>
      <c r="UMB246" s="49"/>
      <c r="UMC246" s="49"/>
      <c r="UMD246" s="49"/>
      <c r="UME246" s="99"/>
      <c r="UMF246" s="98"/>
      <c r="UMG246" s="49"/>
      <c r="UMH246" s="405"/>
      <c r="UMI246" s="405"/>
      <c r="UMJ246" s="277"/>
      <c r="UMK246" s="277"/>
      <c r="UML246" s="277"/>
      <c r="UMM246" s="277"/>
      <c r="UMN246" s="277"/>
      <c r="UMO246" s="277"/>
      <c r="UMP246" s="277"/>
      <c r="UMQ246" s="277"/>
      <c r="UMR246" s="402"/>
      <c r="UMS246" s="404"/>
      <c r="UMT246" s="49"/>
      <c r="UMU246" s="49"/>
      <c r="UMV246" s="49"/>
      <c r="UMW246" s="99"/>
      <c r="UMX246" s="98"/>
      <c r="UMY246" s="49"/>
      <c r="UMZ246" s="405"/>
      <c r="UNA246" s="405"/>
      <c r="UNB246" s="277"/>
      <c r="UNC246" s="277"/>
      <c r="UND246" s="277"/>
      <c r="UNE246" s="277"/>
      <c r="UNF246" s="277"/>
      <c r="UNG246" s="277"/>
      <c r="UNH246" s="277"/>
      <c r="UNI246" s="277"/>
      <c r="UNJ246" s="402"/>
      <c r="UNK246" s="404"/>
      <c r="UNL246" s="49"/>
      <c r="UNM246" s="49"/>
      <c r="UNN246" s="49"/>
      <c r="UNO246" s="99"/>
      <c r="UNP246" s="98"/>
      <c r="UNQ246" s="49"/>
      <c r="UNR246" s="405"/>
      <c r="UNS246" s="405"/>
      <c r="UNT246" s="277"/>
      <c r="UNU246" s="277"/>
      <c r="UNV246" s="277"/>
      <c r="UNW246" s="277"/>
      <c r="UNX246" s="277"/>
      <c r="UNY246" s="277"/>
      <c r="UNZ246" s="277"/>
      <c r="UOA246" s="277"/>
      <c r="UOB246" s="402"/>
      <c r="UOC246" s="404"/>
      <c r="UOD246" s="49"/>
      <c r="UOE246" s="49"/>
      <c r="UOF246" s="49"/>
      <c r="UOG246" s="99"/>
      <c r="UOH246" s="98"/>
      <c r="UOI246" s="49"/>
      <c r="UOJ246" s="405"/>
      <c r="UOK246" s="405"/>
      <c r="UOL246" s="277"/>
      <c r="UOM246" s="277"/>
      <c r="UON246" s="277"/>
      <c r="UOO246" s="277"/>
      <c r="UOP246" s="277"/>
      <c r="UOQ246" s="277"/>
      <c r="UOR246" s="277"/>
      <c r="UOS246" s="277"/>
      <c r="UOT246" s="402"/>
      <c r="UOU246" s="404"/>
      <c r="UOV246" s="49"/>
      <c r="UOW246" s="49"/>
      <c r="UOX246" s="49"/>
      <c r="UOY246" s="99"/>
      <c r="UOZ246" s="98"/>
      <c r="UPA246" s="49"/>
      <c r="UPB246" s="405"/>
      <c r="UPC246" s="405"/>
      <c r="UPD246" s="277"/>
      <c r="UPE246" s="277"/>
      <c r="UPF246" s="277"/>
      <c r="UPG246" s="277"/>
      <c r="UPH246" s="277"/>
      <c r="UPI246" s="277"/>
      <c r="UPJ246" s="277"/>
      <c r="UPK246" s="277"/>
      <c r="UPL246" s="402"/>
      <c r="UPM246" s="404"/>
      <c r="UPN246" s="49"/>
      <c r="UPO246" s="49"/>
      <c r="UPP246" s="49"/>
      <c r="UPQ246" s="99"/>
      <c r="UPR246" s="98"/>
      <c r="UPS246" s="49"/>
      <c r="UPT246" s="405"/>
      <c r="UPU246" s="405"/>
      <c r="UPV246" s="277"/>
      <c r="UPW246" s="277"/>
      <c r="UPX246" s="277"/>
      <c r="UPY246" s="277"/>
      <c r="UPZ246" s="277"/>
      <c r="UQA246" s="277"/>
      <c r="UQB246" s="277"/>
      <c r="UQC246" s="277"/>
      <c r="UQD246" s="402"/>
      <c r="UQE246" s="404"/>
      <c r="UQF246" s="49"/>
      <c r="UQG246" s="49"/>
      <c r="UQH246" s="49"/>
      <c r="UQI246" s="99"/>
      <c r="UQJ246" s="98"/>
      <c r="UQK246" s="49"/>
      <c r="UQL246" s="405"/>
      <c r="UQM246" s="405"/>
      <c r="UQN246" s="277"/>
      <c r="UQO246" s="277"/>
      <c r="UQP246" s="277"/>
      <c r="UQQ246" s="277"/>
      <c r="UQR246" s="277"/>
      <c r="UQS246" s="277"/>
      <c r="UQT246" s="277"/>
      <c r="UQU246" s="277"/>
      <c r="UQV246" s="402"/>
      <c r="UQW246" s="404"/>
      <c r="UQX246" s="49"/>
      <c r="UQY246" s="49"/>
      <c r="UQZ246" s="49"/>
      <c r="URA246" s="99"/>
      <c r="URB246" s="98"/>
      <c r="URC246" s="49"/>
      <c r="URD246" s="405"/>
      <c r="URE246" s="405"/>
      <c r="URF246" s="277"/>
      <c r="URG246" s="277"/>
      <c r="URH246" s="277"/>
      <c r="URI246" s="277"/>
      <c r="URJ246" s="277"/>
      <c r="URK246" s="277"/>
      <c r="URL246" s="277"/>
      <c r="URM246" s="277"/>
      <c r="URN246" s="402"/>
      <c r="URO246" s="404"/>
      <c r="URP246" s="49"/>
      <c r="URQ246" s="49"/>
      <c r="URR246" s="49"/>
      <c r="URS246" s="99"/>
      <c r="URT246" s="98"/>
      <c r="URU246" s="49"/>
      <c r="URV246" s="405"/>
      <c r="URW246" s="405"/>
      <c r="URX246" s="277"/>
      <c r="URY246" s="277"/>
      <c r="URZ246" s="277"/>
      <c r="USA246" s="277"/>
      <c r="USB246" s="277"/>
      <c r="USC246" s="277"/>
      <c r="USD246" s="277"/>
      <c r="USE246" s="277"/>
      <c r="USF246" s="402"/>
      <c r="USG246" s="404"/>
      <c r="USH246" s="49"/>
      <c r="USI246" s="49"/>
      <c r="USJ246" s="49"/>
      <c r="USK246" s="99"/>
      <c r="USL246" s="98"/>
      <c r="USM246" s="49"/>
      <c r="USN246" s="405"/>
      <c r="USO246" s="405"/>
      <c r="USP246" s="277"/>
      <c r="USQ246" s="277"/>
      <c r="USR246" s="277"/>
      <c r="USS246" s="277"/>
      <c r="UST246" s="277"/>
      <c r="USU246" s="277"/>
      <c r="USV246" s="277"/>
      <c r="USW246" s="277"/>
      <c r="USX246" s="402"/>
      <c r="USY246" s="404"/>
      <c r="USZ246" s="49"/>
      <c r="UTA246" s="49"/>
      <c r="UTB246" s="49"/>
      <c r="UTC246" s="99"/>
      <c r="UTD246" s="98"/>
      <c r="UTE246" s="49"/>
      <c r="UTF246" s="405"/>
      <c r="UTG246" s="405"/>
      <c r="UTH246" s="277"/>
      <c r="UTI246" s="277"/>
      <c r="UTJ246" s="277"/>
      <c r="UTK246" s="277"/>
      <c r="UTL246" s="277"/>
      <c r="UTM246" s="277"/>
      <c r="UTN246" s="277"/>
      <c r="UTO246" s="277"/>
      <c r="UTP246" s="402"/>
      <c r="UTQ246" s="404"/>
      <c r="UTR246" s="49"/>
      <c r="UTS246" s="49"/>
      <c r="UTT246" s="49"/>
      <c r="UTU246" s="99"/>
      <c r="UTV246" s="98"/>
      <c r="UTW246" s="49"/>
      <c r="UTX246" s="405"/>
      <c r="UTY246" s="405"/>
      <c r="UTZ246" s="277"/>
      <c r="UUA246" s="277"/>
      <c r="UUB246" s="277"/>
      <c r="UUC246" s="277"/>
      <c r="UUD246" s="277"/>
      <c r="UUE246" s="277"/>
      <c r="UUF246" s="277"/>
      <c r="UUG246" s="277"/>
      <c r="UUH246" s="402"/>
      <c r="UUI246" s="404"/>
      <c r="UUJ246" s="49"/>
      <c r="UUK246" s="49"/>
      <c r="UUL246" s="49"/>
      <c r="UUM246" s="99"/>
      <c r="UUN246" s="98"/>
      <c r="UUO246" s="49"/>
      <c r="UUP246" s="405"/>
      <c r="UUQ246" s="405"/>
      <c r="UUR246" s="277"/>
      <c r="UUS246" s="277"/>
      <c r="UUT246" s="277"/>
      <c r="UUU246" s="277"/>
      <c r="UUV246" s="277"/>
      <c r="UUW246" s="277"/>
      <c r="UUX246" s="277"/>
      <c r="UUY246" s="277"/>
      <c r="UUZ246" s="402"/>
      <c r="UVA246" s="404"/>
      <c r="UVB246" s="49"/>
      <c r="UVC246" s="49"/>
      <c r="UVD246" s="49"/>
      <c r="UVE246" s="99"/>
      <c r="UVF246" s="98"/>
      <c r="UVG246" s="49"/>
      <c r="UVH246" s="405"/>
      <c r="UVI246" s="405"/>
      <c r="UVJ246" s="277"/>
      <c r="UVK246" s="277"/>
      <c r="UVL246" s="277"/>
      <c r="UVM246" s="277"/>
      <c r="UVN246" s="277"/>
      <c r="UVO246" s="277"/>
      <c r="UVP246" s="277"/>
      <c r="UVQ246" s="277"/>
      <c r="UVR246" s="402"/>
      <c r="UVS246" s="404"/>
      <c r="UVT246" s="49"/>
      <c r="UVU246" s="49"/>
      <c r="UVV246" s="49"/>
      <c r="UVW246" s="99"/>
      <c r="UVX246" s="98"/>
      <c r="UVY246" s="49"/>
      <c r="UVZ246" s="405"/>
      <c r="UWA246" s="405"/>
      <c r="UWB246" s="277"/>
      <c r="UWC246" s="277"/>
      <c r="UWD246" s="277"/>
      <c r="UWE246" s="277"/>
      <c r="UWF246" s="277"/>
      <c r="UWG246" s="277"/>
      <c r="UWH246" s="277"/>
      <c r="UWI246" s="277"/>
      <c r="UWJ246" s="402"/>
      <c r="UWK246" s="404"/>
      <c r="UWL246" s="49"/>
      <c r="UWM246" s="49"/>
      <c r="UWN246" s="49"/>
      <c r="UWO246" s="99"/>
      <c r="UWP246" s="98"/>
      <c r="UWQ246" s="49"/>
      <c r="UWR246" s="405"/>
      <c r="UWS246" s="405"/>
      <c r="UWT246" s="277"/>
      <c r="UWU246" s="277"/>
      <c r="UWV246" s="277"/>
      <c r="UWW246" s="277"/>
      <c r="UWX246" s="277"/>
      <c r="UWY246" s="277"/>
      <c r="UWZ246" s="277"/>
      <c r="UXA246" s="277"/>
      <c r="UXB246" s="402"/>
      <c r="UXC246" s="404"/>
      <c r="UXD246" s="49"/>
      <c r="UXE246" s="49"/>
      <c r="UXF246" s="49"/>
      <c r="UXG246" s="99"/>
      <c r="UXH246" s="98"/>
      <c r="UXI246" s="49"/>
      <c r="UXJ246" s="405"/>
      <c r="UXK246" s="405"/>
      <c r="UXL246" s="277"/>
      <c r="UXM246" s="277"/>
      <c r="UXN246" s="277"/>
      <c r="UXO246" s="277"/>
      <c r="UXP246" s="277"/>
      <c r="UXQ246" s="277"/>
      <c r="UXR246" s="277"/>
      <c r="UXS246" s="277"/>
      <c r="UXT246" s="402"/>
      <c r="UXU246" s="404"/>
      <c r="UXV246" s="49"/>
      <c r="UXW246" s="49"/>
      <c r="UXX246" s="49"/>
      <c r="UXY246" s="99"/>
      <c r="UXZ246" s="98"/>
      <c r="UYA246" s="49"/>
      <c r="UYB246" s="405"/>
      <c r="UYC246" s="405"/>
      <c r="UYD246" s="277"/>
      <c r="UYE246" s="277"/>
      <c r="UYF246" s="277"/>
      <c r="UYG246" s="277"/>
      <c r="UYH246" s="277"/>
      <c r="UYI246" s="277"/>
      <c r="UYJ246" s="277"/>
      <c r="UYK246" s="277"/>
      <c r="UYL246" s="402"/>
      <c r="UYM246" s="404"/>
      <c r="UYN246" s="49"/>
      <c r="UYO246" s="49"/>
      <c r="UYP246" s="49"/>
      <c r="UYQ246" s="99"/>
      <c r="UYR246" s="98"/>
      <c r="UYS246" s="49"/>
      <c r="UYT246" s="405"/>
      <c r="UYU246" s="405"/>
      <c r="UYV246" s="277"/>
      <c r="UYW246" s="277"/>
      <c r="UYX246" s="277"/>
      <c r="UYY246" s="277"/>
      <c r="UYZ246" s="277"/>
      <c r="UZA246" s="277"/>
      <c r="UZB246" s="277"/>
      <c r="UZC246" s="277"/>
      <c r="UZD246" s="402"/>
      <c r="UZE246" s="404"/>
      <c r="UZF246" s="49"/>
      <c r="UZG246" s="49"/>
      <c r="UZH246" s="49"/>
      <c r="UZI246" s="99"/>
      <c r="UZJ246" s="98"/>
      <c r="UZK246" s="49"/>
      <c r="UZL246" s="405"/>
      <c r="UZM246" s="405"/>
      <c r="UZN246" s="277"/>
      <c r="UZO246" s="277"/>
      <c r="UZP246" s="277"/>
      <c r="UZQ246" s="277"/>
      <c r="UZR246" s="277"/>
      <c r="UZS246" s="277"/>
      <c r="UZT246" s="277"/>
      <c r="UZU246" s="277"/>
      <c r="UZV246" s="402"/>
      <c r="UZW246" s="404"/>
      <c r="UZX246" s="49"/>
      <c r="UZY246" s="49"/>
      <c r="UZZ246" s="49"/>
      <c r="VAA246" s="99"/>
      <c r="VAB246" s="98"/>
      <c r="VAC246" s="49"/>
      <c r="VAD246" s="405"/>
      <c r="VAE246" s="405"/>
      <c r="VAF246" s="277"/>
      <c r="VAG246" s="277"/>
      <c r="VAH246" s="277"/>
      <c r="VAI246" s="277"/>
      <c r="VAJ246" s="277"/>
      <c r="VAK246" s="277"/>
      <c r="VAL246" s="277"/>
      <c r="VAM246" s="277"/>
      <c r="VAN246" s="402"/>
      <c r="VAO246" s="404"/>
      <c r="VAP246" s="49"/>
      <c r="VAQ246" s="49"/>
      <c r="VAR246" s="49"/>
      <c r="VAS246" s="99"/>
      <c r="VAT246" s="98"/>
      <c r="VAU246" s="49"/>
      <c r="VAV246" s="405"/>
      <c r="VAW246" s="405"/>
      <c r="VAX246" s="277"/>
      <c r="VAY246" s="277"/>
      <c r="VAZ246" s="277"/>
      <c r="VBA246" s="277"/>
      <c r="VBB246" s="277"/>
      <c r="VBC246" s="277"/>
      <c r="VBD246" s="277"/>
      <c r="VBE246" s="277"/>
      <c r="VBF246" s="402"/>
      <c r="VBG246" s="404"/>
      <c r="VBH246" s="49"/>
      <c r="VBI246" s="49"/>
      <c r="VBJ246" s="49"/>
      <c r="VBK246" s="99"/>
      <c r="VBL246" s="98"/>
      <c r="VBM246" s="49"/>
      <c r="VBN246" s="405"/>
      <c r="VBO246" s="405"/>
      <c r="VBP246" s="277"/>
      <c r="VBQ246" s="277"/>
      <c r="VBR246" s="277"/>
      <c r="VBS246" s="277"/>
      <c r="VBT246" s="277"/>
      <c r="VBU246" s="277"/>
      <c r="VBV246" s="277"/>
      <c r="VBW246" s="277"/>
      <c r="VBX246" s="402"/>
      <c r="VBY246" s="404"/>
      <c r="VBZ246" s="49"/>
      <c r="VCA246" s="49"/>
      <c r="VCB246" s="49"/>
      <c r="VCC246" s="99"/>
      <c r="VCD246" s="98"/>
      <c r="VCE246" s="49"/>
      <c r="VCF246" s="405"/>
      <c r="VCG246" s="405"/>
      <c r="VCH246" s="277"/>
      <c r="VCI246" s="277"/>
      <c r="VCJ246" s="277"/>
      <c r="VCK246" s="277"/>
      <c r="VCL246" s="277"/>
      <c r="VCM246" s="277"/>
      <c r="VCN246" s="277"/>
      <c r="VCO246" s="277"/>
      <c r="VCP246" s="402"/>
      <c r="VCQ246" s="404"/>
      <c r="VCR246" s="49"/>
      <c r="VCS246" s="49"/>
      <c r="VCT246" s="49"/>
      <c r="VCU246" s="99"/>
      <c r="VCV246" s="98"/>
      <c r="VCW246" s="49"/>
      <c r="VCX246" s="405"/>
      <c r="VCY246" s="405"/>
      <c r="VCZ246" s="277"/>
      <c r="VDA246" s="277"/>
      <c r="VDB246" s="277"/>
      <c r="VDC246" s="277"/>
      <c r="VDD246" s="277"/>
      <c r="VDE246" s="277"/>
      <c r="VDF246" s="277"/>
      <c r="VDG246" s="277"/>
      <c r="VDH246" s="402"/>
      <c r="VDI246" s="404"/>
      <c r="VDJ246" s="49"/>
      <c r="VDK246" s="49"/>
      <c r="VDL246" s="49"/>
      <c r="VDM246" s="99"/>
      <c r="VDN246" s="98"/>
      <c r="VDO246" s="49"/>
      <c r="VDP246" s="405"/>
      <c r="VDQ246" s="405"/>
      <c r="VDR246" s="277"/>
      <c r="VDS246" s="277"/>
      <c r="VDT246" s="277"/>
      <c r="VDU246" s="277"/>
      <c r="VDV246" s="277"/>
      <c r="VDW246" s="277"/>
      <c r="VDX246" s="277"/>
      <c r="VDY246" s="277"/>
      <c r="VDZ246" s="402"/>
      <c r="VEA246" s="404"/>
      <c r="VEB246" s="49"/>
      <c r="VEC246" s="49"/>
      <c r="VED246" s="49"/>
      <c r="VEE246" s="99"/>
      <c r="VEF246" s="98"/>
      <c r="VEG246" s="49"/>
      <c r="VEH246" s="405"/>
      <c r="VEI246" s="405"/>
      <c r="VEJ246" s="277"/>
      <c r="VEK246" s="277"/>
      <c r="VEL246" s="277"/>
      <c r="VEM246" s="277"/>
      <c r="VEN246" s="277"/>
      <c r="VEO246" s="277"/>
      <c r="VEP246" s="277"/>
      <c r="VEQ246" s="277"/>
      <c r="VER246" s="402"/>
      <c r="VES246" s="404"/>
      <c r="VET246" s="49"/>
      <c r="VEU246" s="49"/>
      <c r="VEV246" s="49"/>
      <c r="VEW246" s="99"/>
      <c r="VEX246" s="98"/>
      <c r="VEY246" s="49"/>
      <c r="VEZ246" s="405"/>
      <c r="VFA246" s="405"/>
      <c r="VFB246" s="277"/>
      <c r="VFC246" s="277"/>
      <c r="VFD246" s="277"/>
      <c r="VFE246" s="277"/>
      <c r="VFF246" s="277"/>
      <c r="VFG246" s="277"/>
      <c r="VFH246" s="277"/>
      <c r="VFI246" s="277"/>
      <c r="VFJ246" s="402"/>
      <c r="VFK246" s="404"/>
      <c r="VFL246" s="49"/>
      <c r="VFM246" s="49"/>
      <c r="VFN246" s="49"/>
      <c r="VFO246" s="99"/>
      <c r="VFP246" s="98"/>
      <c r="VFQ246" s="49"/>
      <c r="VFR246" s="405"/>
      <c r="VFS246" s="405"/>
      <c r="VFT246" s="277"/>
      <c r="VFU246" s="277"/>
      <c r="VFV246" s="277"/>
      <c r="VFW246" s="277"/>
      <c r="VFX246" s="277"/>
      <c r="VFY246" s="277"/>
      <c r="VFZ246" s="277"/>
      <c r="VGA246" s="277"/>
      <c r="VGB246" s="402"/>
      <c r="VGC246" s="404"/>
      <c r="VGD246" s="49"/>
      <c r="VGE246" s="49"/>
      <c r="VGF246" s="49"/>
      <c r="VGG246" s="99"/>
      <c r="VGH246" s="98"/>
      <c r="VGI246" s="49"/>
      <c r="VGJ246" s="405"/>
      <c r="VGK246" s="405"/>
      <c r="VGL246" s="277"/>
      <c r="VGM246" s="277"/>
      <c r="VGN246" s="277"/>
      <c r="VGO246" s="277"/>
      <c r="VGP246" s="277"/>
      <c r="VGQ246" s="277"/>
      <c r="VGR246" s="277"/>
      <c r="VGS246" s="277"/>
      <c r="VGT246" s="402"/>
      <c r="VGU246" s="404"/>
      <c r="VGV246" s="49"/>
      <c r="VGW246" s="49"/>
      <c r="VGX246" s="49"/>
      <c r="VGY246" s="99"/>
      <c r="VGZ246" s="98"/>
      <c r="VHA246" s="49"/>
      <c r="VHB246" s="405"/>
      <c r="VHC246" s="405"/>
      <c r="VHD246" s="277"/>
      <c r="VHE246" s="277"/>
      <c r="VHF246" s="277"/>
      <c r="VHG246" s="277"/>
      <c r="VHH246" s="277"/>
      <c r="VHI246" s="277"/>
      <c r="VHJ246" s="277"/>
      <c r="VHK246" s="277"/>
      <c r="VHL246" s="402"/>
      <c r="VHM246" s="404"/>
      <c r="VHN246" s="49"/>
      <c r="VHO246" s="49"/>
      <c r="VHP246" s="49"/>
      <c r="VHQ246" s="99"/>
      <c r="VHR246" s="98"/>
      <c r="VHS246" s="49"/>
      <c r="VHT246" s="405"/>
      <c r="VHU246" s="405"/>
      <c r="VHV246" s="277"/>
      <c r="VHW246" s="277"/>
      <c r="VHX246" s="277"/>
      <c r="VHY246" s="277"/>
      <c r="VHZ246" s="277"/>
      <c r="VIA246" s="277"/>
      <c r="VIB246" s="277"/>
      <c r="VIC246" s="277"/>
      <c r="VID246" s="402"/>
      <c r="VIE246" s="404"/>
      <c r="VIF246" s="49"/>
      <c r="VIG246" s="49"/>
      <c r="VIH246" s="49"/>
      <c r="VII246" s="99"/>
      <c r="VIJ246" s="98"/>
      <c r="VIK246" s="49"/>
      <c r="VIL246" s="405"/>
      <c r="VIM246" s="405"/>
      <c r="VIN246" s="277"/>
      <c r="VIO246" s="277"/>
      <c r="VIP246" s="277"/>
      <c r="VIQ246" s="277"/>
      <c r="VIR246" s="277"/>
      <c r="VIS246" s="277"/>
      <c r="VIT246" s="277"/>
      <c r="VIU246" s="277"/>
      <c r="VIV246" s="402"/>
      <c r="VIW246" s="404"/>
      <c r="VIX246" s="49"/>
      <c r="VIY246" s="49"/>
      <c r="VIZ246" s="49"/>
      <c r="VJA246" s="99"/>
      <c r="VJB246" s="98"/>
      <c r="VJC246" s="49"/>
      <c r="VJD246" s="405"/>
      <c r="VJE246" s="405"/>
      <c r="VJF246" s="277"/>
      <c r="VJG246" s="277"/>
      <c r="VJH246" s="277"/>
      <c r="VJI246" s="277"/>
      <c r="VJJ246" s="277"/>
      <c r="VJK246" s="277"/>
      <c r="VJL246" s="277"/>
      <c r="VJM246" s="277"/>
      <c r="VJN246" s="402"/>
      <c r="VJO246" s="404"/>
      <c r="VJP246" s="49"/>
      <c r="VJQ246" s="49"/>
      <c r="VJR246" s="49"/>
      <c r="VJS246" s="99"/>
      <c r="VJT246" s="98"/>
      <c r="VJU246" s="49"/>
      <c r="VJV246" s="405"/>
      <c r="VJW246" s="405"/>
      <c r="VJX246" s="277"/>
      <c r="VJY246" s="277"/>
      <c r="VJZ246" s="277"/>
      <c r="VKA246" s="277"/>
      <c r="VKB246" s="277"/>
      <c r="VKC246" s="277"/>
      <c r="VKD246" s="277"/>
      <c r="VKE246" s="277"/>
      <c r="VKF246" s="402"/>
      <c r="VKG246" s="404"/>
      <c r="VKH246" s="49"/>
      <c r="VKI246" s="49"/>
      <c r="VKJ246" s="49"/>
      <c r="VKK246" s="99"/>
      <c r="VKL246" s="98"/>
      <c r="VKM246" s="49"/>
      <c r="VKN246" s="405"/>
      <c r="VKO246" s="405"/>
      <c r="VKP246" s="277"/>
      <c r="VKQ246" s="277"/>
      <c r="VKR246" s="277"/>
      <c r="VKS246" s="277"/>
      <c r="VKT246" s="277"/>
      <c r="VKU246" s="277"/>
      <c r="VKV246" s="277"/>
      <c r="VKW246" s="277"/>
      <c r="VKX246" s="402"/>
      <c r="VKY246" s="404"/>
      <c r="VKZ246" s="49"/>
      <c r="VLA246" s="49"/>
      <c r="VLB246" s="49"/>
      <c r="VLC246" s="99"/>
      <c r="VLD246" s="98"/>
      <c r="VLE246" s="49"/>
      <c r="VLF246" s="405"/>
      <c r="VLG246" s="405"/>
      <c r="VLH246" s="277"/>
      <c r="VLI246" s="277"/>
      <c r="VLJ246" s="277"/>
      <c r="VLK246" s="277"/>
      <c r="VLL246" s="277"/>
      <c r="VLM246" s="277"/>
      <c r="VLN246" s="277"/>
      <c r="VLO246" s="277"/>
      <c r="VLP246" s="402"/>
      <c r="VLQ246" s="404"/>
      <c r="VLR246" s="49"/>
      <c r="VLS246" s="49"/>
      <c r="VLT246" s="49"/>
      <c r="VLU246" s="99"/>
      <c r="VLV246" s="98"/>
      <c r="VLW246" s="49"/>
      <c r="VLX246" s="405"/>
      <c r="VLY246" s="405"/>
      <c r="VLZ246" s="277"/>
      <c r="VMA246" s="277"/>
      <c r="VMB246" s="277"/>
      <c r="VMC246" s="277"/>
      <c r="VMD246" s="277"/>
      <c r="VME246" s="277"/>
      <c r="VMF246" s="277"/>
      <c r="VMG246" s="277"/>
      <c r="VMH246" s="402"/>
      <c r="VMI246" s="404"/>
      <c r="VMJ246" s="49"/>
      <c r="VMK246" s="49"/>
      <c r="VML246" s="49"/>
      <c r="VMM246" s="99"/>
      <c r="VMN246" s="98"/>
      <c r="VMO246" s="49"/>
      <c r="VMP246" s="405"/>
      <c r="VMQ246" s="405"/>
      <c r="VMR246" s="277"/>
      <c r="VMS246" s="277"/>
      <c r="VMT246" s="277"/>
      <c r="VMU246" s="277"/>
      <c r="VMV246" s="277"/>
      <c r="VMW246" s="277"/>
      <c r="VMX246" s="277"/>
      <c r="VMY246" s="277"/>
      <c r="VMZ246" s="402"/>
      <c r="VNA246" s="404"/>
      <c r="VNB246" s="49"/>
      <c r="VNC246" s="49"/>
      <c r="VND246" s="49"/>
      <c r="VNE246" s="99"/>
      <c r="VNF246" s="98"/>
      <c r="VNG246" s="49"/>
      <c r="VNH246" s="405"/>
      <c r="VNI246" s="405"/>
      <c r="VNJ246" s="277"/>
      <c r="VNK246" s="277"/>
      <c r="VNL246" s="277"/>
      <c r="VNM246" s="277"/>
      <c r="VNN246" s="277"/>
      <c r="VNO246" s="277"/>
      <c r="VNP246" s="277"/>
      <c r="VNQ246" s="277"/>
      <c r="VNR246" s="402"/>
      <c r="VNS246" s="404"/>
      <c r="VNT246" s="49"/>
      <c r="VNU246" s="49"/>
      <c r="VNV246" s="49"/>
      <c r="VNW246" s="99"/>
      <c r="VNX246" s="98"/>
      <c r="VNY246" s="49"/>
      <c r="VNZ246" s="405"/>
      <c r="VOA246" s="405"/>
      <c r="VOB246" s="277"/>
      <c r="VOC246" s="277"/>
      <c r="VOD246" s="277"/>
      <c r="VOE246" s="277"/>
      <c r="VOF246" s="277"/>
      <c r="VOG246" s="277"/>
      <c r="VOH246" s="277"/>
      <c r="VOI246" s="277"/>
      <c r="VOJ246" s="402"/>
      <c r="VOK246" s="404"/>
      <c r="VOL246" s="49"/>
      <c r="VOM246" s="49"/>
      <c r="VON246" s="49"/>
      <c r="VOO246" s="99"/>
      <c r="VOP246" s="98"/>
      <c r="VOQ246" s="49"/>
      <c r="VOR246" s="405"/>
      <c r="VOS246" s="405"/>
      <c r="VOT246" s="277"/>
      <c r="VOU246" s="277"/>
      <c r="VOV246" s="277"/>
      <c r="VOW246" s="277"/>
      <c r="VOX246" s="277"/>
      <c r="VOY246" s="277"/>
      <c r="VOZ246" s="277"/>
      <c r="VPA246" s="277"/>
      <c r="VPB246" s="402"/>
      <c r="VPC246" s="404"/>
      <c r="VPD246" s="49"/>
      <c r="VPE246" s="49"/>
      <c r="VPF246" s="49"/>
      <c r="VPG246" s="99"/>
      <c r="VPH246" s="98"/>
      <c r="VPI246" s="49"/>
      <c r="VPJ246" s="405"/>
      <c r="VPK246" s="405"/>
      <c r="VPL246" s="277"/>
      <c r="VPM246" s="277"/>
      <c r="VPN246" s="277"/>
      <c r="VPO246" s="277"/>
      <c r="VPP246" s="277"/>
      <c r="VPQ246" s="277"/>
      <c r="VPR246" s="277"/>
      <c r="VPS246" s="277"/>
      <c r="VPT246" s="402"/>
      <c r="VPU246" s="404"/>
      <c r="VPV246" s="49"/>
      <c r="VPW246" s="49"/>
      <c r="VPX246" s="49"/>
      <c r="VPY246" s="99"/>
      <c r="VPZ246" s="98"/>
      <c r="VQA246" s="49"/>
      <c r="VQB246" s="405"/>
      <c r="VQC246" s="405"/>
      <c r="VQD246" s="277"/>
      <c r="VQE246" s="277"/>
      <c r="VQF246" s="277"/>
      <c r="VQG246" s="277"/>
      <c r="VQH246" s="277"/>
      <c r="VQI246" s="277"/>
      <c r="VQJ246" s="277"/>
      <c r="VQK246" s="277"/>
      <c r="VQL246" s="402"/>
      <c r="VQM246" s="404"/>
      <c r="VQN246" s="49"/>
      <c r="VQO246" s="49"/>
      <c r="VQP246" s="49"/>
      <c r="VQQ246" s="99"/>
      <c r="VQR246" s="98"/>
      <c r="VQS246" s="49"/>
      <c r="VQT246" s="405"/>
      <c r="VQU246" s="405"/>
      <c r="VQV246" s="277"/>
      <c r="VQW246" s="277"/>
      <c r="VQX246" s="277"/>
      <c r="VQY246" s="277"/>
      <c r="VQZ246" s="277"/>
      <c r="VRA246" s="277"/>
      <c r="VRB246" s="277"/>
      <c r="VRC246" s="277"/>
      <c r="VRD246" s="402"/>
      <c r="VRE246" s="404"/>
      <c r="VRF246" s="49"/>
      <c r="VRG246" s="49"/>
      <c r="VRH246" s="49"/>
      <c r="VRI246" s="99"/>
      <c r="VRJ246" s="98"/>
      <c r="VRK246" s="49"/>
      <c r="VRL246" s="405"/>
      <c r="VRM246" s="405"/>
      <c r="VRN246" s="277"/>
      <c r="VRO246" s="277"/>
      <c r="VRP246" s="277"/>
      <c r="VRQ246" s="277"/>
      <c r="VRR246" s="277"/>
      <c r="VRS246" s="277"/>
      <c r="VRT246" s="277"/>
      <c r="VRU246" s="277"/>
      <c r="VRV246" s="402"/>
      <c r="VRW246" s="404"/>
      <c r="VRX246" s="49"/>
      <c r="VRY246" s="49"/>
      <c r="VRZ246" s="49"/>
      <c r="VSA246" s="99"/>
      <c r="VSB246" s="98"/>
      <c r="VSC246" s="49"/>
      <c r="VSD246" s="405"/>
      <c r="VSE246" s="405"/>
      <c r="VSF246" s="277"/>
      <c r="VSG246" s="277"/>
      <c r="VSH246" s="277"/>
      <c r="VSI246" s="277"/>
      <c r="VSJ246" s="277"/>
      <c r="VSK246" s="277"/>
      <c r="VSL246" s="277"/>
      <c r="VSM246" s="277"/>
      <c r="VSN246" s="402"/>
      <c r="VSO246" s="404"/>
      <c r="VSP246" s="49"/>
      <c r="VSQ246" s="49"/>
      <c r="VSR246" s="49"/>
      <c r="VSS246" s="99"/>
      <c r="VST246" s="98"/>
      <c r="VSU246" s="49"/>
      <c r="VSV246" s="405"/>
      <c r="VSW246" s="405"/>
      <c r="VSX246" s="277"/>
      <c r="VSY246" s="277"/>
      <c r="VSZ246" s="277"/>
      <c r="VTA246" s="277"/>
      <c r="VTB246" s="277"/>
      <c r="VTC246" s="277"/>
      <c r="VTD246" s="277"/>
      <c r="VTE246" s="277"/>
      <c r="VTF246" s="402"/>
      <c r="VTG246" s="404"/>
      <c r="VTH246" s="49"/>
      <c r="VTI246" s="49"/>
      <c r="VTJ246" s="49"/>
      <c r="VTK246" s="99"/>
      <c r="VTL246" s="98"/>
      <c r="VTM246" s="49"/>
      <c r="VTN246" s="405"/>
      <c r="VTO246" s="405"/>
      <c r="VTP246" s="277"/>
      <c r="VTQ246" s="277"/>
      <c r="VTR246" s="277"/>
      <c r="VTS246" s="277"/>
      <c r="VTT246" s="277"/>
      <c r="VTU246" s="277"/>
      <c r="VTV246" s="277"/>
      <c r="VTW246" s="277"/>
      <c r="VTX246" s="402"/>
      <c r="VTY246" s="404"/>
      <c r="VTZ246" s="49"/>
      <c r="VUA246" s="49"/>
      <c r="VUB246" s="49"/>
      <c r="VUC246" s="99"/>
      <c r="VUD246" s="98"/>
      <c r="VUE246" s="49"/>
      <c r="VUF246" s="405"/>
      <c r="VUG246" s="405"/>
      <c r="VUH246" s="277"/>
      <c r="VUI246" s="277"/>
      <c r="VUJ246" s="277"/>
      <c r="VUK246" s="277"/>
      <c r="VUL246" s="277"/>
      <c r="VUM246" s="277"/>
      <c r="VUN246" s="277"/>
      <c r="VUO246" s="277"/>
      <c r="VUP246" s="402"/>
      <c r="VUQ246" s="404"/>
      <c r="VUR246" s="49"/>
      <c r="VUS246" s="49"/>
      <c r="VUT246" s="49"/>
      <c r="VUU246" s="99"/>
      <c r="VUV246" s="98"/>
      <c r="VUW246" s="49"/>
      <c r="VUX246" s="405"/>
      <c r="VUY246" s="405"/>
      <c r="VUZ246" s="277"/>
      <c r="VVA246" s="277"/>
      <c r="VVB246" s="277"/>
      <c r="VVC246" s="277"/>
      <c r="VVD246" s="277"/>
      <c r="VVE246" s="277"/>
      <c r="VVF246" s="277"/>
      <c r="VVG246" s="277"/>
      <c r="VVH246" s="402"/>
      <c r="VVI246" s="404"/>
      <c r="VVJ246" s="49"/>
      <c r="VVK246" s="49"/>
      <c r="VVL246" s="49"/>
      <c r="VVM246" s="99"/>
      <c r="VVN246" s="98"/>
      <c r="VVO246" s="49"/>
      <c r="VVP246" s="405"/>
      <c r="VVQ246" s="405"/>
      <c r="VVR246" s="277"/>
      <c r="VVS246" s="277"/>
      <c r="VVT246" s="277"/>
      <c r="VVU246" s="277"/>
      <c r="VVV246" s="277"/>
      <c r="VVW246" s="277"/>
      <c r="VVX246" s="277"/>
      <c r="VVY246" s="277"/>
      <c r="VVZ246" s="402"/>
      <c r="VWA246" s="404"/>
      <c r="VWB246" s="49"/>
      <c r="VWC246" s="49"/>
      <c r="VWD246" s="49"/>
      <c r="VWE246" s="99"/>
      <c r="VWF246" s="98"/>
      <c r="VWG246" s="49"/>
      <c r="VWH246" s="405"/>
      <c r="VWI246" s="405"/>
      <c r="VWJ246" s="277"/>
      <c r="VWK246" s="277"/>
      <c r="VWL246" s="277"/>
      <c r="VWM246" s="277"/>
      <c r="VWN246" s="277"/>
      <c r="VWO246" s="277"/>
      <c r="VWP246" s="277"/>
      <c r="VWQ246" s="277"/>
      <c r="VWR246" s="402"/>
      <c r="VWS246" s="404"/>
      <c r="VWT246" s="49"/>
      <c r="VWU246" s="49"/>
      <c r="VWV246" s="49"/>
      <c r="VWW246" s="99"/>
      <c r="VWX246" s="98"/>
      <c r="VWY246" s="49"/>
      <c r="VWZ246" s="405"/>
      <c r="VXA246" s="405"/>
      <c r="VXB246" s="277"/>
      <c r="VXC246" s="277"/>
      <c r="VXD246" s="277"/>
      <c r="VXE246" s="277"/>
      <c r="VXF246" s="277"/>
      <c r="VXG246" s="277"/>
      <c r="VXH246" s="277"/>
      <c r="VXI246" s="277"/>
      <c r="VXJ246" s="402"/>
      <c r="VXK246" s="404"/>
      <c r="VXL246" s="49"/>
      <c r="VXM246" s="49"/>
      <c r="VXN246" s="49"/>
      <c r="VXO246" s="99"/>
      <c r="VXP246" s="98"/>
      <c r="VXQ246" s="49"/>
      <c r="VXR246" s="405"/>
      <c r="VXS246" s="405"/>
      <c r="VXT246" s="277"/>
      <c r="VXU246" s="277"/>
      <c r="VXV246" s="277"/>
      <c r="VXW246" s="277"/>
      <c r="VXX246" s="277"/>
      <c r="VXY246" s="277"/>
      <c r="VXZ246" s="277"/>
      <c r="VYA246" s="277"/>
      <c r="VYB246" s="402"/>
      <c r="VYC246" s="404"/>
      <c r="VYD246" s="49"/>
      <c r="VYE246" s="49"/>
      <c r="VYF246" s="49"/>
      <c r="VYG246" s="99"/>
      <c r="VYH246" s="98"/>
      <c r="VYI246" s="49"/>
      <c r="VYJ246" s="405"/>
      <c r="VYK246" s="405"/>
      <c r="VYL246" s="277"/>
      <c r="VYM246" s="277"/>
      <c r="VYN246" s="277"/>
      <c r="VYO246" s="277"/>
      <c r="VYP246" s="277"/>
      <c r="VYQ246" s="277"/>
      <c r="VYR246" s="277"/>
      <c r="VYS246" s="277"/>
      <c r="VYT246" s="402"/>
      <c r="VYU246" s="404"/>
      <c r="VYV246" s="49"/>
      <c r="VYW246" s="49"/>
      <c r="VYX246" s="49"/>
      <c r="VYY246" s="99"/>
      <c r="VYZ246" s="98"/>
      <c r="VZA246" s="49"/>
      <c r="VZB246" s="405"/>
      <c r="VZC246" s="405"/>
      <c r="VZD246" s="277"/>
      <c r="VZE246" s="277"/>
      <c r="VZF246" s="277"/>
      <c r="VZG246" s="277"/>
      <c r="VZH246" s="277"/>
      <c r="VZI246" s="277"/>
      <c r="VZJ246" s="277"/>
      <c r="VZK246" s="277"/>
      <c r="VZL246" s="402"/>
      <c r="VZM246" s="404"/>
      <c r="VZN246" s="49"/>
      <c r="VZO246" s="49"/>
      <c r="VZP246" s="49"/>
      <c r="VZQ246" s="99"/>
      <c r="VZR246" s="98"/>
      <c r="VZS246" s="49"/>
      <c r="VZT246" s="405"/>
      <c r="VZU246" s="405"/>
      <c r="VZV246" s="277"/>
      <c r="VZW246" s="277"/>
      <c r="VZX246" s="277"/>
      <c r="VZY246" s="277"/>
      <c r="VZZ246" s="277"/>
      <c r="WAA246" s="277"/>
      <c r="WAB246" s="277"/>
      <c r="WAC246" s="277"/>
      <c r="WAD246" s="402"/>
      <c r="WAE246" s="404"/>
      <c r="WAF246" s="49"/>
      <c r="WAG246" s="49"/>
      <c r="WAH246" s="49"/>
      <c r="WAI246" s="99"/>
      <c r="WAJ246" s="98"/>
      <c r="WAK246" s="49"/>
      <c r="WAL246" s="405"/>
      <c r="WAM246" s="405"/>
      <c r="WAN246" s="277"/>
      <c r="WAO246" s="277"/>
      <c r="WAP246" s="277"/>
      <c r="WAQ246" s="277"/>
      <c r="WAR246" s="277"/>
      <c r="WAS246" s="277"/>
      <c r="WAT246" s="277"/>
      <c r="WAU246" s="277"/>
      <c r="WAV246" s="402"/>
      <c r="WAW246" s="404"/>
      <c r="WAX246" s="49"/>
      <c r="WAY246" s="49"/>
      <c r="WAZ246" s="49"/>
      <c r="WBA246" s="99"/>
      <c r="WBB246" s="98"/>
      <c r="WBC246" s="49"/>
      <c r="WBD246" s="405"/>
      <c r="WBE246" s="405"/>
      <c r="WBF246" s="277"/>
      <c r="WBG246" s="277"/>
      <c r="WBH246" s="277"/>
      <c r="WBI246" s="277"/>
      <c r="WBJ246" s="277"/>
      <c r="WBK246" s="277"/>
      <c r="WBL246" s="277"/>
      <c r="WBM246" s="277"/>
      <c r="WBN246" s="402"/>
      <c r="WBO246" s="404"/>
      <c r="WBP246" s="49"/>
      <c r="WBQ246" s="49"/>
      <c r="WBR246" s="49"/>
      <c r="WBS246" s="99"/>
      <c r="WBT246" s="98"/>
      <c r="WBU246" s="49"/>
      <c r="WBV246" s="405"/>
      <c r="WBW246" s="405"/>
      <c r="WBX246" s="277"/>
      <c r="WBY246" s="277"/>
      <c r="WBZ246" s="277"/>
      <c r="WCA246" s="277"/>
      <c r="WCB246" s="277"/>
      <c r="WCC246" s="277"/>
      <c r="WCD246" s="277"/>
      <c r="WCE246" s="277"/>
      <c r="WCF246" s="402"/>
      <c r="WCG246" s="404"/>
      <c r="WCH246" s="49"/>
      <c r="WCI246" s="49"/>
      <c r="WCJ246" s="49"/>
      <c r="WCK246" s="99"/>
      <c r="WCL246" s="98"/>
      <c r="WCM246" s="49"/>
      <c r="WCN246" s="405"/>
      <c r="WCO246" s="405"/>
      <c r="WCP246" s="277"/>
      <c r="WCQ246" s="277"/>
      <c r="WCR246" s="277"/>
      <c r="WCS246" s="277"/>
      <c r="WCT246" s="277"/>
      <c r="WCU246" s="277"/>
      <c r="WCV246" s="277"/>
      <c r="WCW246" s="277"/>
      <c r="WCX246" s="402"/>
      <c r="WCY246" s="404"/>
      <c r="WCZ246" s="49"/>
      <c r="WDA246" s="49"/>
      <c r="WDB246" s="49"/>
      <c r="WDC246" s="99"/>
      <c r="WDD246" s="98"/>
      <c r="WDE246" s="49"/>
      <c r="WDF246" s="405"/>
      <c r="WDG246" s="405"/>
      <c r="WDH246" s="277"/>
      <c r="WDI246" s="277"/>
      <c r="WDJ246" s="277"/>
      <c r="WDK246" s="277"/>
      <c r="WDL246" s="277"/>
      <c r="WDM246" s="277"/>
      <c r="WDN246" s="277"/>
      <c r="WDO246" s="277"/>
      <c r="WDP246" s="402"/>
      <c r="WDQ246" s="404"/>
      <c r="WDR246" s="49"/>
      <c r="WDS246" s="49"/>
      <c r="WDT246" s="49"/>
      <c r="WDU246" s="99"/>
      <c r="WDV246" s="98"/>
      <c r="WDW246" s="49"/>
      <c r="WDX246" s="405"/>
      <c r="WDY246" s="405"/>
      <c r="WDZ246" s="277"/>
      <c r="WEA246" s="277"/>
      <c r="WEB246" s="277"/>
      <c r="WEC246" s="277"/>
      <c r="WED246" s="277"/>
      <c r="WEE246" s="277"/>
      <c r="WEF246" s="277"/>
      <c r="WEG246" s="277"/>
      <c r="WEH246" s="402"/>
      <c r="WEI246" s="404"/>
      <c r="WEJ246" s="49"/>
      <c r="WEK246" s="49"/>
      <c r="WEL246" s="49"/>
      <c r="WEM246" s="99"/>
      <c r="WEN246" s="98"/>
      <c r="WEO246" s="49"/>
      <c r="WEP246" s="405"/>
      <c r="WEQ246" s="405"/>
      <c r="WER246" s="277"/>
      <c r="WES246" s="277"/>
      <c r="WET246" s="277"/>
      <c r="WEU246" s="277"/>
      <c r="WEV246" s="277"/>
      <c r="WEW246" s="277"/>
      <c r="WEX246" s="277"/>
      <c r="WEY246" s="277"/>
      <c r="WEZ246" s="402"/>
      <c r="WFA246" s="404"/>
      <c r="WFB246" s="49"/>
      <c r="WFC246" s="49"/>
      <c r="WFD246" s="49"/>
      <c r="WFE246" s="99"/>
      <c r="WFF246" s="98"/>
      <c r="WFG246" s="49"/>
      <c r="WFH246" s="405"/>
      <c r="WFI246" s="405"/>
      <c r="WFJ246" s="277"/>
      <c r="WFK246" s="277"/>
      <c r="WFL246" s="277"/>
      <c r="WFM246" s="277"/>
      <c r="WFN246" s="277"/>
      <c r="WFO246" s="277"/>
      <c r="WFP246" s="277"/>
      <c r="WFQ246" s="277"/>
      <c r="WFR246" s="402"/>
      <c r="WFS246" s="404"/>
      <c r="WFT246" s="49"/>
      <c r="WFU246" s="49"/>
      <c r="WFV246" s="49"/>
      <c r="WFW246" s="99"/>
      <c r="WFX246" s="98"/>
      <c r="WFY246" s="49"/>
      <c r="WFZ246" s="405"/>
      <c r="WGA246" s="405"/>
      <c r="WGB246" s="277"/>
      <c r="WGC246" s="277"/>
      <c r="WGD246" s="277"/>
      <c r="WGE246" s="277"/>
      <c r="WGF246" s="277"/>
      <c r="WGG246" s="277"/>
      <c r="WGH246" s="277"/>
      <c r="WGI246" s="277"/>
      <c r="WGJ246" s="402"/>
      <c r="WGK246" s="404"/>
      <c r="WGL246" s="49"/>
      <c r="WGM246" s="49"/>
      <c r="WGN246" s="49"/>
      <c r="WGO246" s="99"/>
      <c r="WGP246" s="98"/>
      <c r="WGQ246" s="49"/>
      <c r="WGR246" s="405"/>
      <c r="WGS246" s="405"/>
      <c r="WGT246" s="277"/>
      <c r="WGU246" s="277"/>
      <c r="WGV246" s="277"/>
      <c r="WGW246" s="277"/>
      <c r="WGX246" s="277"/>
      <c r="WGY246" s="277"/>
      <c r="WGZ246" s="277"/>
      <c r="WHA246" s="277"/>
      <c r="WHB246" s="402"/>
      <c r="WHC246" s="404"/>
      <c r="WHD246" s="49"/>
      <c r="WHE246" s="49"/>
      <c r="WHF246" s="49"/>
      <c r="WHG246" s="99"/>
      <c r="WHH246" s="98"/>
      <c r="WHI246" s="49"/>
      <c r="WHJ246" s="405"/>
      <c r="WHK246" s="405"/>
      <c r="WHL246" s="277"/>
      <c r="WHM246" s="277"/>
      <c r="WHN246" s="277"/>
      <c r="WHO246" s="277"/>
      <c r="WHP246" s="277"/>
      <c r="WHQ246" s="277"/>
      <c r="WHR246" s="277"/>
      <c r="WHS246" s="277"/>
      <c r="WHT246" s="402"/>
      <c r="WHU246" s="404"/>
      <c r="WHV246" s="49"/>
      <c r="WHW246" s="49"/>
      <c r="WHX246" s="49"/>
      <c r="WHY246" s="99"/>
      <c r="WHZ246" s="98"/>
      <c r="WIA246" s="49"/>
      <c r="WIB246" s="405"/>
      <c r="WIC246" s="405"/>
      <c r="WID246" s="277"/>
      <c r="WIE246" s="277"/>
      <c r="WIF246" s="277"/>
      <c r="WIG246" s="277"/>
      <c r="WIH246" s="277"/>
      <c r="WII246" s="277"/>
      <c r="WIJ246" s="277"/>
      <c r="WIK246" s="277"/>
      <c r="WIL246" s="402"/>
      <c r="WIM246" s="404"/>
      <c r="WIN246" s="49"/>
      <c r="WIO246" s="49"/>
      <c r="WIP246" s="49"/>
      <c r="WIQ246" s="99"/>
      <c r="WIR246" s="98"/>
      <c r="WIS246" s="49"/>
      <c r="WIT246" s="405"/>
      <c r="WIU246" s="405"/>
      <c r="WIV246" s="277"/>
      <c r="WIW246" s="277"/>
      <c r="WIX246" s="277"/>
      <c r="WIY246" s="277"/>
      <c r="WIZ246" s="277"/>
      <c r="WJA246" s="277"/>
      <c r="WJB246" s="277"/>
      <c r="WJC246" s="277"/>
      <c r="WJD246" s="402"/>
      <c r="WJE246" s="404"/>
      <c r="WJF246" s="49"/>
      <c r="WJG246" s="49"/>
      <c r="WJH246" s="49"/>
      <c r="WJI246" s="99"/>
      <c r="WJJ246" s="98"/>
      <c r="WJK246" s="49"/>
      <c r="WJL246" s="405"/>
      <c r="WJM246" s="405"/>
      <c r="WJN246" s="277"/>
      <c r="WJO246" s="277"/>
      <c r="WJP246" s="277"/>
      <c r="WJQ246" s="277"/>
      <c r="WJR246" s="277"/>
      <c r="WJS246" s="277"/>
      <c r="WJT246" s="277"/>
      <c r="WJU246" s="277"/>
      <c r="WJV246" s="402"/>
      <c r="WJW246" s="404"/>
      <c r="WJX246" s="49"/>
      <c r="WJY246" s="49"/>
      <c r="WJZ246" s="49"/>
      <c r="WKA246" s="99"/>
      <c r="WKB246" s="98"/>
      <c r="WKC246" s="49"/>
      <c r="WKD246" s="405"/>
      <c r="WKE246" s="405"/>
      <c r="WKF246" s="277"/>
      <c r="WKG246" s="277"/>
      <c r="WKH246" s="277"/>
      <c r="WKI246" s="277"/>
      <c r="WKJ246" s="277"/>
      <c r="WKK246" s="277"/>
      <c r="WKL246" s="277"/>
      <c r="WKM246" s="277"/>
      <c r="WKN246" s="402"/>
      <c r="WKO246" s="404"/>
      <c r="WKP246" s="49"/>
      <c r="WKQ246" s="49"/>
      <c r="WKR246" s="49"/>
      <c r="WKS246" s="99"/>
      <c r="WKT246" s="98"/>
      <c r="WKU246" s="49"/>
      <c r="WKV246" s="405"/>
      <c r="WKW246" s="405"/>
      <c r="WKX246" s="277"/>
      <c r="WKY246" s="277"/>
      <c r="WKZ246" s="277"/>
      <c r="WLA246" s="277"/>
      <c r="WLB246" s="277"/>
      <c r="WLC246" s="277"/>
      <c r="WLD246" s="277"/>
      <c r="WLE246" s="277"/>
      <c r="WLF246" s="402"/>
      <c r="WLG246" s="404"/>
      <c r="WLH246" s="49"/>
      <c r="WLI246" s="49"/>
      <c r="WLJ246" s="49"/>
      <c r="WLK246" s="99"/>
      <c r="WLL246" s="98"/>
      <c r="WLM246" s="49"/>
      <c r="WLN246" s="405"/>
      <c r="WLO246" s="405"/>
      <c r="WLP246" s="277"/>
      <c r="WLQ246" s="277"/>
      <c r="WLR246" s="277"/>
      <c r="WLS246" s="277"/>
      <c r="WLT246" s="277"/>
      <c r="WLU246" s="277"/>
      <c r="WLV246" s="277"/>
      <c r="WLW246" s="277"/>
      <c r="WLX246" s="402"/>
      <c r="WLY246" s="404"/>
      <c r="WLZ246" s="49"/>
      <c r="WMA246" s="49"/>
      <c r="WMB246" s="49"/>
      <c r="WMC246" s="99"/>
      <c r="WMD246" s="98"/>
      <c r="WME246" s="49"/>
      <c r="WMF246" s="405"/>
      <c r="WMG246" s="405"/>
      <c r="WMH246" s="277"/>
      <c r="WMI246" s="277"/>
      <c r="WMJ246" s="277"/>
      <c r="WMK246" s="277"/>
      <c r="WML246" s="277"/>
      <c r="WMM246" s="277"/>
      <c r="WMN246" s="277"/>
      <c r="WMO246" s="277"/>
      <c r="WMP246" s="402"/>
      <c r="WMQ246" s="404"/>
      <c r="WMR246" s="49"/>
      <c r="WMS246" s="49"/>
      <c r="WMT246" s="49"/>
      <c r="WMU246" s="99"/>
      <c r="WMV246" s="98"/>
      <c r="WMW246" s="49"/>
      <c r="WMX246" s="405"/>
      <c r="WMY246" s="405"/>
      <c r="WMZ246" s="277"/>
      <c r="WNA246" s="277"/>
      <c r="WNB246" s="277"/>
      <c r="WNC246" s="277"/>
      <c r="WND246" s="277"/>
      <c r="WNE246" s="277"/>
      <c r="WNF246" s="277"/>
      <c r="WNG246" s="277"/>
      <c r="WNH246" s="402"/>
      <c r="WNI246" s="404"/>
      <c r="WNJ246" s="49"/>
      <c r="WNK246" s="49"/>
      <c r="WNL246" s="49"/>
      <c r="WNM246" s="99"/>
      <c r="WNN246" s="98"/>
      <c r="WNO246" s="49"/>
      <c r="WNP246" s="405"/>
      <c r="WNQ246" s="405"/>
      <c r="WNR246" s="277"/>
      <c r="WNS246" s="277"/>
      <c r="WNT246" s="277"/>
      <c r="WNU246" s="277"/>
      <c r="WNV246" s="277"/>
      <c r="WNW246" s="277"/>
      <c r="WNX246" s="277"/>
      <c r="WNY246" s="277"/>
      <c r="WNZ246" s="402"/>
      <c r="WOA246" s="404"/>
      <c r="WOB246" s="49"/>
      <c r="WOC246" s="49"/>
      <c r="WOD246" s="49"/>
      <c r="WOE246" s="99"/>
      <c r="WOF246" s="98"/>
      <c r="WOG246" s="49"/>
      <c r="WOH246" s="405"/>
      <c r="WOI246" s="405"/>
      <c r="WOJ246" s="277"/>
      <c r="WOK246" s="277"/>
      <c r="WOL246" s="277"/>
      <c r="WOM246" s="277"/>
      <c r="WON246" s="277"/>
      <c r="WOO246" s="277"/>
      <c r="WOP246" s="277"/>
      <c r="WOQ246" s="277"/>
      <c r="WOR246" s="402"/>
      <c r="WOS246" s="404"/>
      <c r="WOT246" s="49"/>
      <c r="WOU246" s="49"/>
      <c r="WOV246" s="49"/>
      <c r="WOW246" s="99"/>
      <c r="WOX246" s="98"/>
      <c r="WOY246" s="49"/>
      <c r="WOZ246" s="405"/>
      <c r="WPA246" s="405"/>
      <c r="WPB246" s="277"/>
      <c r="WPC246" s="277"/>
      <c r="WPD246" s="277"/>
      <c r="WPE246" s="277"/>
      <c r="WPF246" s="277"/>
      <c r="WPG246" s="277"/>
      <c r="WPH246" s="277"/>
      <c r="WPI246" s="277"/>
      <c r="WPJ246" s="402"/>
      <c r="WPK246" s="404"/>
      <c r="WPL246" s="49"/>
      <c r="WPM246" s="49"/>
      <c r="WPN246" s="49"/>
      <c r="WPO246" s="99"/>
      <c r="WPP246" s="98"/>
      <c r="WPQ246" s="49"/>
      <c r="WPR246" s="405"/>
      <c r="WPS246" s="405"/>
      <c r="WPT246" s="277"/>
      <c r="WPU246" s="277"/>
      <c r="WPV246" s="277"/>
      <c r="WPW246" s="277"/>
      <c r="WPX246" s="277"/>
      <c r="WPY246" s="277"/>
      <c r="WPZ246" s="277"/>
      <c r="WQA246" s="277"/>
      <c r="WQB246" s="402"/>
      <c r="WQC246" s="404"/>
      <c r="WQD246" s="49"/>
      <c r="WQE246" s="49"/>
      <c r="WQF246" s="49"/>
      <c r="WQG246" s="99"/>
      <c r="WQH246" s="98"/>
      <c r="WQI246" s="49"/>
      <c r="WQJ246" s="405"/>
      <c r="WQK246" s="405"/>
      <c r="WQL246" s="277"/>
      <c r="WQM246" s="277"/>
      <c r="WQN246" s="277"/>
      <c r="WQO246" s="277"/>
      <c r="WQP246" s="277"/>
      <c r="WQQ246" s="277"/>
      <c r="WQR246" s="277"/>
      <c r="WQS246" s="277"/>
      <c r="WQT246" s="402"/>
      <c r="WQU246" s="404"/>
      <c r="WQV246" s="49"/>
      <c r="WQW246" s="49"/>
      <c r="WQX246" s="49"/>
      <c r="WQY246" s="99"/>
      <c r="WQZ246" s="98"/>
      <c r="WRA246" s="49"/>
      <c r="WRB246" s="405"/>
      <c r="WRC246" s="405"/>
      <c r="WRD246" s="277"/>
      <c r="WRE246" s="277"/>
      <c r="WRF246" s="277"/>
      <c r="WRG246" s="277"/>
      <c r="WRH246" s="277"/>
      <c r="WRI246" s="277"/>
      <c r="WRJ246" s="277"/>
      <c r="WRK246" s="277"/>
      <c r="WRL246" s="402"/>
      <c r="WRM246" s="404"/>
      <c r="WRN246" s="49"/>
      <c r="WRO246" s="49"/>
      <c r="WRP246" s="49"/>
      <c r="WRQ246" s="99"/>
      <c r="WRR246" s="98"/>
      <c r="WRS246" s="49"/>
      <c r="WRT246" s="405"/>
      <c r="WRU246" s="405"/>
      <c r="WRV246" s="277"/>
      <c r="WRW246" s="277"/>
      <c r="WRX246" s="277"/>
      <c r="WRY246" s="277"/>
      <c r="WRZ246" s="277"/>
      <c r="WSA246" s="277"/>
      <c r="WSB246" s="277"/>
      <c r="WSC246" s="277"/>
      <c r="WSD246" s="402"/>
      <c r="WSE246" s="404"/>
      <c r="WSF246" s="49"/>
      <c r="WSG246" s="49"/>
      <c r="WSH246" s="49"/>
      <c r="WSI246" s="99"/>
      <c r="WSJ246" s="98"/>
      <c r="WSK246" s="49"/>
      <c r="WSL246" s="405"/>
      <c r="WSM246" s="405"/>
      <c r="WSN246" s="277"/>
      <c r="WSO246" s="277"/>
      <c r="WSP246" s="277"/>
      <c r="WSQ246" s="277"/>
      <c r="WSR246" s="277"/>
      <c r="WSS246" s="277"/>
      <c r="WST246" s="277"/>
      <c r="WSU246" s="277"/>
      <c r="WSV246" s="402"/>
      <c r="WSW246" s="404"/>
      <c r="WSX246" s="49"/>
      <c r="WSY246" s="49"/>
      <c r="WSZ246" s="49"/>
      <c r="WTA246" s="99"/>
      <c r="WTB246" s="98"/>
      <c r="WTC246" s="49"/>
      <c r="WTD246" s="405"/>
      <c r="WTE246" s="405"/>
      <c r="WTF246" s="277"/>
      <c r="WTG246" s="277"/>
      <c r="WTH246" s="277"/>
      <c r="WTI246" s="277"/>
      <c r="WTJ246" s="277"/>
      <c r="WTK246" s="277"/>
      <c r="WTL246" s="277"/>
      <c r="WTM246" s="277"/>
      <c r="WTN246" s="402"/>
      <c r="WTO246" s="404"/>
      <c r="WTP246" s="49"/>
      <c r="WTQ246" s="49"/>
      <c r="WTR246" s="49"/>
      <c r="WTS246" s="99"/>
      <c r="WTT246" s="98"/>
      <c r="WTU246" s="49"/>
      <c r="WTV246" s="405"/>
      <c r="WTW246" s="405"/>
      <c r="WTX246" s="277"/>
      <c r="WTY246" s="277"/>
      <c r="WTZ246" s="277"/>
      <c r="WUA246" s="277"/>
      <c r="WUB246" s="277"/>
      <c r="WUC246" s="277"/>
      <c r="WUD246" s="277"/>
      <c r="WUE246" s="277"/>
      <c r="WUF246" s="402"/>
      <c r="WUG246" s="404"/>
      <c r="WUH246" s="49"/>
      <c r="WUI246" s="49"/>
      <c r="WUJ246" s="49"/>
      <c r="WUK246" s="99"/>
      <c r="WUL246" s="98"/>
      <c r="WUM246" s="49"/>
      <c r="WUN246" s="405"/>
      <c r="WUO246" s="405"/>
      <c r="WUP246" s="277"/>
      <c r="WUQ246" s="277"/>
      <c r="WUR246" s="277"/>
      <c r="WUS246" s="277"/>
      <c r="WUT246" s="277"/>
      <c r="WUU246" s="277"/>
      <c r="WUV246" s="277"/>
      <c r="WUW246" s="277"/>
      <c r="WUX246" s="402"/>
      <c r="WUY246" s="404"/>
      <c r="WUZ246" s="49"/>
      <c r="WVA246" s="49"/>
      <c r="WVB246" s="49"/>
      <c r="WVC246" s="99"/>
      <c r="WVD246" s="98"/>
      <c r="WVE246" s="49"/>
      <c r="WVF246" s="405"/>
      <c r="WVG246" s="405"/>
      <c r="WVH246" s="277"/>
      <c r="WVI246" s="277"/>
      <c r="WVJ246" s="277"/>
      <c r="WVK246" s="277"/>
      <c r="WVL246" s="277"/>
      <c r="WVM246" s="277"/>
      <c r="WVN246" s="277"/>
      <c r="WVO246" s="277"/>
      <c r="WVP246" s="402"/>
      <c r="WVQ246" s="404"/>
      <c r="WVR246" s="49"/>
      <c r="WVS246" s="49"/>
      <c r="WVT246" s="49"/>
      <c r="WVU246" s="99"/>
      <c r="WVV246" s="98"/>
      <c r="WVW246" s="49"/>
      <c r="WVX246" s="405"/>
      <c r="WVY246" s="405"/>
      <c r="WVZ246" s="277"/>
      <c r="WWA246" s="277"/>
      <c r="WWB246" s="277"/>
      <c r="WWC246" s="277"/>
      <c r="WWD246" s="277"/>
      <c r="WWE246" s="277"/>
      <c r="WWF246" s="277"/>
      <c r="WWG246" s="277"/>
      <c r="WWH246" s="402"/>
      <c r="WWI246" s="404"/>
      <c r="WWJ246" s="49"/>
      <c r="WWK246" s="49"/>
      <c r="WWL246" s="49"/>
      <c r="WWM246" s="99"/>
      <c r="WWN246" s="98"/>
      <c r="WWO246" s="49"/>
      <c r="WWP246" s="405"/>
      <c r="WWQ246" s="405"/>
      <c r="WWR246" s="277"/>
      <c r="WWS246" s="277"/>
      <c r="WWT246" s="277"/>
      <c r="WWU246" s="277"/>
      <c r="WWV246" s="277"/>
      <c r="WWW246" s="277"/>
      <c r="WWX246" s="277"/>
      <c r="WWY246" s="277"/>
      <c r="WWZ246" s="402"/>
      <c r="WXA246" s="404"/>
      <c r="WXB246" s="49"/>
      <c r="WXC246" s="49"/>
      <c r="WXD246" s="49"/>
      <c r="WXE246" s="99"/>
      <c r="WXF246" s="98"/>
      <c r="WXG246" s="49"/>
      <c r="WXH246" s="405"/>
      <c r="WXI246" s="405"/>
      <c r="WXJ246" s="277"/>
      <c r="WXK246" s="277"/>
      <c r="WXL246" s="277"/>
      <c r="WXM246" s="277"/>
      <c r="WXN246" s="277"/>
      <c r="WXO246" s="277"/>
      <c r="WXP246" s="277"/>
      <c r="WXQ246" s="277"/>
      <c r="WXR246" s="402"/>
      <c r="WXS246" s="404"/>
      <c r="WXT246" s="49"/>
      <c r="WXU246" s="49"/>
      <c r="WXV246" s="49"/>
      <c r="WXW246" s="99"/>
      <c r="WXX246" s="98"/>
      <c r="WXY246" s="49"/>
      <c r="WXZ246" s="405"/>
      <c r="WYA246" s="405"/>
      <c r="WYB246" s="277"/>
      <c r="WYC246" s="277"/>
      <c r="WYD246" s="277"/>
      <c r="WYE246" s="277"/>
      <c r="WYF246" s="277"/>
      <c r="WYG246" s="277"/>
      <c r="WYH246" s="277"/>
      <c r="WYI246" s="277"/>
      <c r="WYJ246" s="402"/>
      <c r="WYK246" s="404"/>
      <c r="WYL246" s="49"/>
      <c r="WYM246" s="49"/>
      <c r="WYN246" s="49"/>
      <c r="WYO246" s="99"/>
      <c r="WYP246" s="98"/>
      <c r="WYQ246" s="49"/>
      <c r="WYR246" s="405"/>
      <c r="WYS246" s="405"/>
      <c r="WYT246" s="277"/>
      <c r="WYU246" s="277"/>
      <c r="WYV246" s="277"/>
      <c r="WYW246" s="277"/>
      <c r="WYX246" s="277"/>
      <c r="WYY246" s="277"/>
      <c r="WYZ246" s="277"/>
      <c r="WZA246" s="277"/>
      <c r="WZB246" s="402"/>
      <c r="WZC246" s="404"/>
      <c r="WZD246" s="49"/>
      <c r="WZE246" s="49"/>
      <c r="WZF246" s="49"/>
      <c r="WZG246" s="99"/>
      <c r="WZH246" s="98"/>
      <c r="WZI246" s="49"/>
      <c r="WZJ246" s="405"/>
      <c r="WZK246" s="405"/>
      <c r="WZL246" s="277"/>
      <c r="WZM246" s="277"/>
      <c r="WZN246" s="277"/>
      <c r="WZO246" s="277"/>
      <c r="WZP246" s="277"/>
      <c r="WZQ246" s="277"/>
      <c r="WZR246" s="277"/>
      <c r="WZS246" s="277"/>
      <c r="WZT246" s="402"/>
      <c r="WZU246" s="404"/>
      <c r="WZV246" s="49"/>
      <c r="WZW246" s="49"/>
      <c r="WZX246" s="49"/>
      <c r="WZY246" s="99"/>
      <c r="WZZ246" s="98"/>
      <c r="XAA246" s="49"/>
      <c r="XAB246" s="405"/>
      <c r="XAC246" s="405"/>
      <c r="XAD246" s="277"/>
      <c r="XAE246" s="277"/>
      <c r="XAF246" s="277"/>
      <c r="XAG246" s="277"/>
      <c r="XAH246" s="277"/>
      <c r="XAI246" s="277"/>
      <c r="XAJ246" s="277"/>
      <c r="XAK246" s="277"/>
      <c r="XAL246" s="402"/>
      <c r="XAM246" s="404"/>
      <c r="XAN246" s="49"/>
      <c r="XAO246" s="49"/>
      <c r="XAP246" s="49"/>
      <c r="XAQ246" s="99"/>
      <c r="XAR246" s="98"/>
      <c r="XAS246" s="49"/>
      <c r="XAT246" s="405"/>
      <c r="XAU246" s="405"/>
      <c r="XAV246" s="277"/>
      <c r="XAW246" s="277"/>
      <c r="XAX246" s="277"/>
      <c r="XAY246" s="277"/>
      <c r="XAZ246" s="277"/>
      <c r="XBA246" s="277"/>
      <c r="XBB246" s="277"/>
      <c r="XBC246" s="277"/>
      <c r="XBD246" s="402"/>
      <c r="XBE246" s="404"/>
      <c r="XBF246" s="49"/>
      <c r="XBG246" s="49"/>
      <c r="XBH246" s="49"/>
      <c r="XBI246" s="99"/>
      <c r="XBJ246" s="98"/>
      <c r="XBK246" s="49"/>
      <c r="XBL246" s="405"/>
      <c r="XBM246" s="405"/>
      <c r="XBN246" s="277"/>
      <c r="XBO246" s="277"/>
      <c r="XBP246" s="277"/>
      <c r="XBQ246" s="277"/>
      <c r="XBR246" s="277"/>
      <c r="XBS246" s="277"/>
      <c r="XBT246" s="277"/>
      <c r="XBU246" s="277"/>
      <c r="XBV246" s="402"/>
      <c r="XBW246" s="404"/>
      <c r="XBX246" s="49"/>
      <c r="XBY246" s="49"/>
      <c r="XBZ246" s="49"/>
      <c r="XCA246" s="99"/>
      <c r="XCB246" s="98"/>
      <c r="XCC246" s="49"/>
      <c r="XCD246" s="405"/>
      <c r="XCE246" s="405"/>
      <c r="XCF246" s="277"/>
      <c r="XCG246" s="277"/>
      <c r="XCH246" s="277"/>
      <c r="XCI246" s="277"/>
      <c r="XCJ246" s="277"/>
      <c r="XCK246" s="277"/>
      <c r="XCL246" s="277"/>
      <c r="XCM246" s="277"/>
      <c r="XCN246" s="402"/>
      <c r="XCO246" s="404"/>
      <c r="XCP246" s="49"/>
      <c r="XCQ246" s="49"/>
      <c r="XCR246" s="49"/>
      <c r="XCS246" s="99"/>
      <c r="XCT246" s="98"/>
      <c r="XCU246" s="49"/>
      <c r="XCV246" s="405"/>
      <c r="XCW246" s="405"/>
      <c r="XCX246" s="277"/>
      <c r="XCY246" s="277"/>
      <c r="XCZ246" s="277"/>
      <c r="XDA246" s="277"/>
      <c r="XDB246" s="277"/>
      <c r="XDC246" s="277"/>
      <c r="XDD246" s="277"/>
      <c r="XDE246" s="277"/>
      <c r="XDF246" s="402"/>
      <c r="XDG246" s="404"/>
      <c r="XDH246" s="49"/>
      <c r="XDI246" s="49"/>
      <c r="XDJ246" s="49"/>
    </row>
    <row r="247" spans="1:16338" s="407" customFormat="1" x14ac:dyDescent="0.2">
      <c r="A247" s="234"/>
      <c r="B247" s="208"/>
      <c r="C247" s="208"/>
      <c r="D247" s="208">
        <v>840</v>
      </c>
      <c r="E247" s="477"/>
      <c r="F247" s="376" t="s">
        <v>1095</v>
      </c>
      <c r="G247" s="202"/>
      <c r="H247" s="207"/>
      <c r="I247" s="207"/>
      <c r="J247" s="572"/>
      <c r="K247" s="207"/>
      <c r="L247" s="417">
        <v>40</v>
      </c>
      <c r="M247" s="549" t="s">
        <v>1361</v>
      </c>
      <c r="N247" s="320"/>
      <c r="O247" s="522"/>
      <c r="P247" s="522"/>
      <c r="Q247" s="522"/>
      <c r="R247" s="485"/>
      <c r="S247" s="277"/>
      <c r="T247" s="277"/>
      <c r="U247" s="277"/>
      <c r="V247" s="277"/>
      <c r="W247" s="277"/>
      <c r="X247" s="277"/>
      <c r="Y247" s="277"/>
      <c r="Z247" s="402"/>
      <c r="AA247" s="404"/>
      <c r="AB247" s="49"/>
      <c r="AC247" s="49"/>
      <c r="AD247" s="49"/>
      <c r="AE247" s="99"/>
      <c r="AF247" s="98"/>
      <c r="AG247" s="49"/>
      <c r="AH247" s="405"/>
      <c r="AI247" s="405"/>
      <c r="AJ247" s="277"/>
      <c r="AK247" s="277"/>
      <c r="AL247" s="277"/>
      <c r="AM247" s="277"/>
      <c r="AN247" s="277"/>
      <c r="AO247" s="277"/>
      <c r="AP247" s="277"/>
      <c r="AQ247" s="277"/>
      <c r="AR247" s="402"/>
      <c r="AS247" s="404"/>
      <c r="AT247" s="49"/>
      <c r="AU247" s="49"/>
      <c r="AV247" s="49"/>
      <c r="AW247" s="99"/>
      <c r="AX247" s="98"/>
      <c r="AY247" s="49"/>
      <c r="AZ247" s="405"/>
      <c r="BA247" s="405"/>
      <c r="BB247" s="277"/>
      <c r="BC247" s="277"/>
      <c r="BD247" s="277"/>
      <c r="BE247" s="277"/>
      <c r="BF247" s="277"/>
      <c r="BG247" s="277"/>
      <c r="BH247" s="277"/>
      <c r="BI247" s="277"/>
      <c r="BJ247" s="402"/>
      <c r="BK247" s="404"/>
      <c r="BL247" s="49"/>
      <c r="BM247" s="49"/>
      <c r="BN247" s="49"/>
      <c r="BO247" s="99"/>
      <c r="BP247" s="98"/>
      <c r="BQ247" s="49"/>
      <c r="BR247" s="405"/>
      <c r="BS247" s="405"/>
      <c r="BT247" s="277"/>
      <c r="BU247" s="277"/>
      <c r="BV247" s="277"/>
      <c r="BW247" s="277"/>
      <c r="BX247" s="277"/>
      <c r="BY247" s="277"/>
      <c r="BZ247" s="277"/>
      <c r="CA247" s="277"/>
      <c r="CB247" s="402"/>
      <c r="CC247" s="404"/>
      <c r="CD247" s="49"/>
      <c r="CE247" s="49"/>
      <c r="CF247" s="49"/>
      <c r="CG247" s="99"/>
      <c r="CH247" s="98"/>
      <c r="CI247" s="49"/>
      <c r="CJ247" s="405"/>
      <c r="CK247" s="405"/>
      <c r="CL247" s="277"/>
      <c r="CM247" s="277"/>
      <c r="CN247" s="277"/>
      <c r="CO247" s="277"/>
      <c r="CP247" s="277"/>
      <c r="CQ247" s="277"/>
      <c r="CR247" s="277"/>
      <c r="CS247" s="277"/>
      <c r="CT247" s="402"/>
      <c r="CU247" s="404"/>
      <c r="CV247" s="49"/>
      <c r="CW247" s="49"/>
      <c r="CX247" s="49"/>
      <c r="CY247" s="99"/>
      <c r="CZ247" s="98"/>
      <c r="DA247" s="49"/>
      <c r="DB247" s="405"/>
      <c r="DC247" s="405"/>
      <c r="DD247" s="277"/>
      <c r="DE247" s="277"/>
      <c r="DF247" s="277"/>
      <c r="DG247" s="277"/>
      <c r="DH247" s="277"/>
      <c r="DI247" s="277"/>
      <c r="DJ247" s="277"/>
      <c r="DK247" s="277"/>
      <c r="DL247" s="402"/>
      <c r="DM247" s="404"/>
      <c r="DN247" s="49"/>
      <c r="DO247" s="49"/>
      <c r="DP247" s="49"/>
      <c r="DQ247" s="99"/>
      <c r="DR247" s="98"/>
      <c r="DS247" s="49"/>
      <c r="DT247" s="405"/>
      <c r="DU247" s="405"/>
      <c r="DV247" s="277"/>
      <c r="DW247" s="277"/>
      <c r="DX247" s="277"/>
      <c r="DY247" s="277"/>
      <c r="DZ247" s="277"/>
      <c r="EA247" s="277"/>
      <c r="EB247" s="277"/>
      <c r="EC247" s="277"/>
      <c r="ED247" s="402"/>
      <c r="EE247" s="404"/>
      <c r="EF247" s="49"/>
      <c r="EG247" s="49"/>
      <c r="EH247" s="49"/>
      <c r="EI247" s="99"/>
      <c r="EJ247" s="98"/>
      <c r="EK247" s="49"/>
      <c r="EL247" s="405"/>
      <c r="EM247" s="405"/>
      <c r="EN247" s="277"/>
      <c r="EO247" s="277"/>
      <c r="EP247" s="277"/>
      <c r="EQ247" s="277"/>
      <c r="ER247" s="277"/>
      <c r="ES247" s="277"/>
      <c r="ET247" s="277"/>
      <c r="EU247" s="277"/>
      <c r="EV247" s="402"/>
      <c r="EW247" s="404"/>
      <c r="EX247" s="49"/>
      <c r="EY247" s="49"/>
      <c r="EZ247" s="49"/>
      <c r="FA247" s="99"/>
      <c r="FB247" s="98"/>
      <c r="FC247" s="49"/>
      <c r="FD247" s="405"/>
      <c r="FE247" s="405"/>
      <c r="FF247" s="277"/>
      <c r="FG247" s="277"/>
      <c r="FH247" s="277"/>
      <c r="FI247" s="277"/>
      <c r="FJ247" s="277"/>
      <c r="FK247" s="277"/>
      <c r="FL247" s="277"/>
      <c r="FM247" s="277"/>
      <c r="FN247" s="402"/>
      <c r="FO247" s="404"/>
      <c r="FP247" s="49"/>
      <c r="FQ247" s="49"/>
      <c r="FR247" s="49"/>
      <c r="FS247" s="99"/>
      <c r="FT247" s="98"/>
      <c r="FU247" s="49"/>
      <c r="FV247" s="405"/>
      <c r="FW247" s="405"/>
      <c r="FX247" s="277"/>
      <c r="FY247" s="277"/>
      <c r="FZ247" s="277"/>
      <c r="GA247" s="277"/>
      <c r="GB247" s="277"/>
      <c r="GC247" s="277"/>
      <c r="GD247" s="277"/>
      <c r="GE247" s="277"/>
      <c r="GF247" s="402"/>
      <c r="GG247" s="404"/>
      <c r="GH247" s="49"/>
      <c r="GI247" s="49"/>
      <c r="GJ247" s="49"/>
      <c r="GK247" s="99"/>
      <c r="GL247" s="98"/>
      <c r="GM247" s="49"/>
      <c r="GN247" s="405"/>
      <c r="GO247" s="405"/>
      <c r="GP247" s="277"/>
      <c r="GQ247" s="277"/>
      <c r="GR247" s="277"/>
      <c r="GS247" s="277"/>
      <c r="GT247" s="277"/>
      <c r="GU247" s="277"/>
      <c r="GV247" s="277"/>
      <c r="GW247" s="277"/>
      <c r="GX247" s="402"/>
      <c r="GY247" s="404"/>
      <c r="GZ247" s="49"/>
      <c r="HA247" s="49"/>
      <c r="HB247" s="49"/>
      <c r="HC247" s="99"/>
      <c r="HD247" s="98"/>
      <c r="HE247" s="49"/>
      <c r="HF247" s="405"/>
      <c r="HG247" s="405"/>
      <c r="HH247" s="277"/>
      <c r="HI247" s="277"/>
      <c r="HJ247" s="277"/>
      <c r="HK247" s="277"/>
      <c r="HL247" s="277"/>
      <c r="HM247" s="277"/>
      <c r="HN247" s="277"/>
      <c r="HO247" s="277"/>
      <c r="HP247" s="402"/>
      <c r="HQ247" s="404"/>
      <c r="HR247" s="49"/>
      <c r="HS247" s="49"/>
      <c r="HT247" s="49"/>
      <c r="HU247" s="99"/>
      <c r="HV247" s="98"/>
      <c r="HW247" s="49"/>
      <c r="HX247" s="405"/>
      <c r="HY247" s="405"/>
      <c r="HZ247" s="277"/>
      <c r="IA247" s="277"/>
      <c r="IB247" s="277"/>
      <c r="IC247" s="277"/>
      <c r="ID247" s="277"/>
      <c r="IE247" s="277"/>
      <c r="IF247" s="277"/>
      <c r="IG247" s="277"/>
      <c r="IH247" s="402"/>
      <c r="II247" s="404"/>
      <c r="IJ247" s="49"/>
      <c r="IK247" s="49"/>
      <c r="IL247" s="49"/>
      <c r="IM247" s="99"/>
      <c r="IN247" s="98"/>
      <c r="IO247" s="49"/>
      <c r="IP247" s="405"/>
      <c r="IQ247" s="405"/>
      <c r="IR247" s="277"/>
      <c r="IS247" s="277"/>
      <c r="IT247" s="277"/>
      <c r="IU247" s="277"/>
      <c r="IV247" s="277"/>
      <c r="IW247" s="277"/>
      <c r="IX247" s="277"/>
      <c r="IY247" s="277"/>
      <c r="IZ247" s="402"/>
      <c r="JA247" s="404"/>
      <c r="JB247" s="49"/>
      <c r="JC247" s="49"/>
      <c r="JD247" s="49"/>
      <c r="JE247" s="99"/>
      <c r="JF247" s="98"/>
      <c r="JG247" s="49"/>
      <c r="JH247" s="405"/>
      <c r="JI247" s="405"/>
      <c r="JJ247" s="277"/>
      <c r="JK247" s="277"/>
      <c r="JL247" s="277"/>
      <c r="JM247" s="277"/>
      <c r="JN247" s="277"/>
      <c r="JO247" s="277"/>
      <c r="JP247" s="277"/>
      <c r="JQ247" s="277"/>
      <c r="JR247" s="402"/>
      <c r="JS247" s="404"/>
      <c r="JT247" s="49"/>
      <c r="JU247" s="49"/>
      <c r="JV247" s="49"/>
      <c r="JW247" s="99"/>
      <c r="JX247" s="98"/>
      <c r="JY247" s="49"/>
      <c r="JZ247" s="405"/>
      <c r="KA247" s="405"/>
      <c r="KB247" s="277"/>
      <c r="KC247" s="277"/>
      <c r="KD247" s="277"/>
      <c r="KE247" s="277"/>
      <c r="KF247" s="277"/>
      <c r="KG247" s="277"/>
      <c r="KH247" s="277"/>
      <c r="KI247" s="277"/>
      <c r="KJ247" s="402"/>
      <c r="KK247" s="404"/>
      <c r="KL247" s="49"/>
      <c r="KM247" s="49"/>
      <c r="KN247" s="49"/>
      <c r="KO247" s="99"/>
      <c r="KP247" s="98"/>
      <c r="KQ247" s="49"/>
      <c r="KR247" s="405"/>
      <c r="KS247" s="405"/>
      <c r="KT247" s="277"/>
      <c r="KU247" s="277"/>
      <c r="KV247" s="277"/>
      <c r="KW247" s="277"/>
      <c r="KX247" s="277"/>
      <c r="KY247" s="277"/>
      <c r="KZ247" s="277"/>
      <c r="LA247" s="277"/>
      <c r="LB247" s="402"/>
      <c r="LC247" s="404"/>
      <c r="LD247" s="49"/>
      <c r="LE247" s="49"/>
      <c r="LF247" s="49"/>
      <c r="LG247" s="99"/>
      <c r="LH247" s="98"/>
      <c r="LI247" s="49"/>
      <c r="LJ247" s="405"/>
      <c r="LK247" s="405"/>
      <c r="LL247" s="277"/>
      <c r="LM247" s="277"/>
      <c r="LN247" s="277"/>
      <c r="LO247" s="277"/>
      <c r="LP247" s="277"/>
      <c r="LQ247" s="277"/>
      <c r="LR247" s="277"/>
      <c r="LS247" s="277"/>
      <c r="LT247" s="402"/>
      <c r="LU247" s="404"/>
      <c r="LV247" s="49"/>
      <c r="LW247" s="49"/>
      <c r="LX247" s="49"/>
      <c r="LY247" s="99"/>
      <c r="LZ247" s="98"/>
      <c r="MA247" s="49"/>
      <c r="MB247" s="405"/>
      <c r="MC247" s="405"/>
      <c r="MD247" s="277"/>
      <c r="ME247" s="277"/>
      <c r="MF247" s="277"/>
      <c r="MG247" s="277"/>
      <c r="MH247" s="277"/>
      <c r="MI247" s="277"/>
      <c r="MJ247" s="277"/>
      <c r="MK247" s="277"/>
      <c r="ML247" s="402"/>
      <c r="MM247" s="404"/>
      <c r="MN247" s="49"/>
      <c r="MO247" s="49"/>
      <c r="MP247" s="49"/>
      <c r="MQ247" s="99"/>
      <c r="MR247" s="98"/>
      <c r="MS247" s="49"/>
      <c r="MT247" s="405"/>
      <c r="MU247" s="405"/>
      <c r="MV247" s="277"/>
      <c r="MW247" s="277"/>
      <c r="MX247" s="277"/>
      <c r="MY247" s="277"/>
      <c r="MZ247" s="277"/>
      <c r="NA247" s="277"/>
      <c r="NB247" s="277"/>
      <c r="NC247" s="277"/>
      <c r="ND247" s="402"/>
      <c r="NE247" s="404"/>
      <c r="NF247" s="49"/>
      <c r="NG247" s="49"/>
      <c r="NH247" s="49"/>
      <c r="NI247" s="99"/>
      <c r="NJ247" s="98"/>
      <c r="NK247" s="49"/>
      <c r="NL247" s="405"/>
      <c r="NM247" s="405"/>
      <c r="NN247" s="277"/>
      <c r="NO247" s="277"/>
      <c r="NP247" s="277"/>
      <c r="NQ247" s="277"/>
      <c r="NR247" s="277"/>
      <c r="NS247" s="277"/>
      <c r="NT247" s="277"/>
      <c r="NU247" s="277"/>
      <c r="NV247" s="402"/>
      <c r="NW247" s="404"/>
      <c r="NX247" s="49"/>
      <c r="NY247" s="49"/>
      <c r="NZ247" s="49"/>
      <c r="OA247" s="99"/>
      <c r="OB247" s="98"/>
      <c r="OC247" s="49"/>
      <c r="OD247" s="405"/>
      <c r="OE247" s="405"/>
      <c r="OF247" s="277"/>
      <c r="OG247" s="277"/>
      <c r="OH247" s="277"/>
      <c r="OI247" s="277"/>
      <c r="OJ247" s="277"/>
      <c r="OK247" s="277"/>
      <c r="OL247" s="277"/>
      <c r="OM247" s="277"/>
      <c r="ON247" s="402"/>
      <c r="OO247" s="404"/>
      <c r="OP247" s="49"/>
      <c r="OQ247" s="49"/>
      <c r="OR247" s="49"/>
      <c r="OS247" s="99"/>
      <c r="OT247" s="98"/>
      <c r="OU247" s="49"/>
      <c r="OV247" s="405"/>
      <c r="OW247" s="405"/>
      <c r="OX247" s="277"/>
      <c r="OY247" s="277"/>
      <c r="OZ247" s="277"/>
      <c r="PA247" s="277"/>
      <c r="PB247" s="277"/>
      <c r="PC247" s="277"/>
      <c r="PD247" s="277"/>
      <c r="PE247" s="277"/>
      <c r="PF247" s="402"/>
      <c r="PG247" s="404"/>
      <c r="PH247" s="49"/>
      <c r="PI247" s="49"/>
      <c r="PJ247" s="49"/>
      <c r="PK247" s="99"/>
      <c r="PL247" s="98"/>
      <c r="PM247" s="49"/>
      <c r="PN247" s="405"/>
      <c r="PO247" s="405"/>
      <c r="PP247" s="277"/>
      <c r="PQ247" s="277"/>
      <c r="PR247" s="277"/>
      <c r="PS247" s="277"/>
      <c r="PT247" s="277"/>
      <c r="PU247" s="277"/>
      <c r="PV247" s="277"/>
      <c r="PW247" s="277"/>
      <c r="PX247" s="402"/>
      <c r="PY247" s="404"/>
      <c r="PZ247" s="49"/>
      <c r="QA247" s="49"/>
      <c r="QB247" s="49"/>
      <c r="QC247" s="99"/>
      <c r="QD247" s="98"/>
      <c r="QE247" s="49"/>
      <c r="QF247" s="405"/>
      <c r="QG247" s="405"/>
      <c r="QH247" s="277"/>
      <c r="QI247" s="277"/>
      <c r="QJ247" s="277"/>
      <c r="QK247" s="277"/>
      <c r="QL247" s="277"/>
      <c r="QM247" s="277"/>
      <c r="QN247" s="277"/>
      <c r="QO247" s="277"/>
      <c r="QP247" s="402"/>
      <c r="QQ247" s="404"/>
      <c r="QR247" s="49"/>
      <c r="QS247" s="49"/>
      <c r="QT247" s="49"/>
      <c r="QU247" s="99"/>
      <c r="QV247" s="98"/>
      <c r="QW247" s="49"/>
      <c r="QX247" s="405"/>
      <c r="QY247" s="405"/>
      <c r="QZ247" s="277"/>
      <c r="RA247" s="277"/>
      <c r="RB247" s="277"/>
      <c r="RC247" s="277"/>
      <c r="RD247" s="277"/>
      <c r="RE247" s="277"/>
      <c r="RF247" s="277"/>
      <c r="RG247" s="277"/>
      <c r="RH247" s="402"/>
      <c r="RI247" s="404"/>
      <c r="RJ247" s="49"/>
      <c r="RK247" s="49"/>
      <c r="RL247" s="49"/>
      <c r="RM247" s="99"/>
      <c r="RN247" s="98"/>
      <c r="RO247" s="49"/>
      <c r="RP247" s="405"/>
      <c r="RQ247" s="405"/>
      <c r="RR247" s="277"/>
      <c r="RS247" s="277"/>
      <c r="RT247" s="277"/>
      <c r="RU247" s="277"/>
      <c r="RV247" s="277"/>
      <c r="RW247" s="277"/>
      <c r="RX247" s="277"/>
      <c r="RY247" s="277"/>
      <c r="RZ247" s="402"/>
      <c r="SA247" s="404"/>
      <c r="SB247" s="49"/>
      <c r="SC247" s="49"/>
      <c r="SD247" s="49"/>
      <c r="SE247" s="99"/>
      <c r="SF247" s="98"/>
      <c r="SG247" s="49"/>
      <c r="SH247" s="405"/>
      <c r="SI247" s="405"/>
      <c r="SJ247" s="277"/>
      <c r="SK247" s="277"/>
      <c r="SL247" s="277"/>
      <c r="SM247" s="277"/>
      <c r="SN247" s="277"/>
      <c r="SO247" s="277"/>
      <c r="SP247" s="277"/>
      <c r="SQ247" s="277"/>
      <c r="SR247" s="402"/>
      <c r="SS247" s="404"/>
      <c r="ST247" s="49"/>
      <c r="SU247" s="49"/>
      <c r="SV247" s="49"/>
      <c r="SW247" s="99"/>
      <c r="SX247" s="98"/>
      <c r="SY247" s="49"/>
      <c r="SZ247" s="405"/>
      <c r="TA247" s="405"/>
      <c r="TB247" s="277"/>
      <c r="TC247" s="277"/>
      <c r="TD247" s="277"/>
      <c r="TE247" s="277"/>
      <c r="TF247" s="277"/>
      <c r="TG247" s="277"/>
      <c r="TH247" s="277"/>
      <c r="TI247" s="277"/>
      <c r="TJ247" s="402"/>
      <c r="TK247" s="404"/>
      <c r="TL247" s="49"/>
      <c r="TM247" s="49"/>
      <c r="TN247" s="49"/>
      <c r="TO247" s="99"/>
      <c r="TP247" s="98"/>
      <c r="TQ247" s="49"/>
      <c r="TR247" s="405"/>
      <c r="TS247" s="405"/>
      <c r="TT247" s="277"/>
      <c r="TU247" s="277"/>
      <c r="TV247" s="277"/>
      <c r="TW247" s="277"/>
      <c r="TX247" s="277"/>
      <c r="TY247" s="277"/>
      <c r="TZ247" s="277"/>
      <c r="UA247" s="277"/>
      <c r="UB247" s="402"/>
      <c r="UC247" s="404"/>
      <c r="UD247" s="49"/>
      <c r="UE247" s="49"/>
      <c r="UF247" s="49"/>
      <c r="UG247" s="99"/>
      <c r="UH247" s="98"/>
      <c r="UI247" s="49"/>
      <c r="UJ247" s="405"/>
      <c r="UK247" s="405"/>
      <c r="UL247" s="277"/>
      <c r="UM247" s="277"/>
      <c r="UN247" s="277"/>
      <c r="UO247" s="277"/>
      <c r="UP247" s="277"/>
      <c r="UQ247" s="277"/>
      <c r="UR247" s="277"/>
      <c r="US247" s="277"/>
      <c r="UT247" s="402"/>
      <c r="UU247" s="404"/>
      <c r="UV247" s="49"/>
      <c r="UW247" s="49"/>
      <c r="UX247" s="49"/>
      <c r="UY247" s="99"/>
      <c r="UZ247" s="98"/>
      <c r="VA247" s="49"/>
      <c r="VB247" s="405"/>
      <c r="VC247" s="405"/>
      <c r="VD247" s="277"/>
      <c r="VE247" s="277"/>
      <c r="VF247" s="277"/>
      <c r="VG247" s="277"/>
      <c r="VH247" s="277"/>
      <c r="VI247" s="277"/>
      <c r="VJ247" s="277"/>
      <c r="VK247" s="277"/>
      <c r="VL247" s="402"/>
      <c r="VM247" s="404"/>
      <c r="VN247" s="49"/>
      <c r="VO247" s="49"/>
      <c r="VP247" s="49"/>
      <c r="VQ247" s="99"/>
      <c r="VR247" s="98"/>
      <c r="VS247" s="49"/>
      <c r="VT247" s="405"/>
      <c r="VU247" s="405"/>
      <c r="VV247" s="277"/>
      <c r="VW247" s="277"/>
      <c r="VX247" s="277"/>
      <c r="VY247" s="277"/>
      <c r="VZ247" s="277"/>
      <c r="WA247" s="277"/>
      <c r="WB247" s="277"/>
      <c r="WC247" s="277"/>
      <c r="WD247" s="402"/>
      <c r="WE247" s="404"/>
      <c r="WF247" s="49"/>
      <c r="WG247" s="49"/>
      <c r="WH247" s="49"/>
      <c r="WI247" s="99"/>
      <c r="WJ247" s="98"/>
      <c r="WK247" s="49"/>
      <c r="WL247" s="405"/>
      <c r="WM247" s="405"/>
      <c r="WN247" s="277"/>
      <c r="WO247" s="277"/>
      <c r="WP247" s="277"/>
      <c r="WQ247" s="277"/>
      <c r="WR247" s="277"/>
      <c r="WS247" s="277"/>
      <c r="WT247" s="277"/>
      <c r="WU247" s="277"/>
      <c r="WV247" s="402"/>
      <c r="WW247" s="404"/>
      <c r="WX247" s="49"/>
      <c r="WY247" s="49"/>
      <c r="WZ247" s="49"/>
      <c r="XA247" s="99"/>
      <c r="XB247" s="98"/>
      <c r="XC247" s="49"/>
      <c r="XD247" s="405"/>
      <c r="XE247" s="405"/>
      <c r="XF247" s="277"/>
      <c r="XG247" s="277"/>
      <c r="XH247" s="277"/>
      <c r="XI247" s="277"/>
      <c r="XJ247" s="277"/>
      <c r="XK247" s="277"/>
      <c r="XL247" s="277"/>
      <c r="XM247" s="277"/>
      <c r="XN247" s="402"/>
      <c r="XO247" s="404"/>
      <c r="XP247" s="49"/>
      <c r="XQ247" s="49"/>
      <c r="XR247" s="49"/>
      <c r="XS247" s="99"/>
      <c r="XT247" s="98"/>
      <c r="XU247" s="49"/>
      <c r="XV247" s="405"/>
      <c r="XW247" s="405"/>
      <c r="XX247" s="277"/>
      <c r="XY247" s="277"/>
      <c r="XZ247" s="277"/>
      <c r="YA247" s="277"/>
      <c r="YB247" s="277"/>
      <c r="YC247" s="277"/>
      <c r="YD247" s="277"/>
      <c r="YE247" s="277"/>
      <c r="YF247" s="402"/>
      <c r="YG247" s="404"/>
      <c r="YH247" s="49"/>
      <c r="YI247" s="49"/>
      <c r="YJ247" s="49"/>
      <c r="YK247" s="99"/>
      <c r="YL247" s="98"/>
      <c r="YM247" s="49"/>
      <c r="YN247" s="405"/>
      <c r="YO247" s="405"/>
      <c r="YP247" s="277"/>
      <c r="YQ247" s="277"/>
      <c r="YR247" s="277"/>
      <c r="YS247" s="277"/>
      <c r="YT247" s="277"/>
      <c r="YU247" s="277"/>
      <c r="YV247" s="277"/>
      <c r="YW247" s="277"/>
      <c r="YX247" s="402"/>
      <c r="YY247" s="404"/>
      <c r="YZ247" s="49"/>
      <c r="ZA247" s="49"/>
      <c r="ZB247" s="49"/>
      <c r="ZC247" s="99"/>
      <c r="ZD247" s="98"/>
      <c r="ZE247" s="49"/>
      <c r="ZF247" s="405"/>
      <c r="ZG247" s="405"/>
      <c r="ZH247" s="277"/>
      <c r="ZI247" s="277"/>
      <c r="ZJ247" s="277"/>
      <c r="ZK247" s="277"/>
      <c r="ZL247" s="277"/>
      <c r="ZM247" s="277"/>
      <c r="ZN247" s="277"/>
      <c r="ZO247" s="277"/>
      <c r="ZP247" s="402"/>
      <c r="ZQ247" s="404"/>
      <c r="ZR247" s="49"/>
      <c r="ZS247" s="49"/>
      <c r="ZT247" s="49"/>
      <c r="ZU247" s="99"/>
      <c r="ZV247" s="98"/>
      <c r="ZW247" s="49"/>
      <c r="ZX247" s="405"/>
      <c r="ZY247" s="405"/>
      <c r="ZZ247" s="277"/>
      <c r="AAA247" s="277"/>
      <c r="AAB247" s="277"/>
      <c r="AAC247" s="277"/>
      <c r="AAD247" s="277"/>
      <c r="AAE247" s="277"/>
      <c r="AAF247" s="277"/>
      <c r="AAG247" s="277"/>
      <c r="AAH247" s="402"/>
      <c r="AAI247" s="404"/>
      <c r="AAJ247" s="49"/>
      <c r="AAK247" s="49"/>
      <c r="AAL247" s="49"/>
      <c r="AAM247" s="99"/>
      <c r="AAN247" s="98"/>
      <c r="AAO247" s="49"/>
      <c r="AAP247" s="405"/>
      <c r="AAQ247" s="405"/>
      <c r="AAR247" s="277"/>
      <c r="AAS247" s="277"/>
      <c r="AAT247" s="277"/>
      <c r="AAU247" s="277"/>
      <c r="AAV247" s="277"/>
      <c r="AAW247" s="277"/>
      <c r="AAX247" s="277"/>
      <c r="AAY247" s="277"/>
      <c r="AAZ247" s="402"/>
      <c r="ABA247" s="404"/>
      <c r="ABB247" s="49"/>
      <c r="ABC247" s="49"/>
      <c r="ABD247" s="49"/>
      <c r="ABE247" s="99"/>
      <c r="ABF247" s="98"/>
      <c r="ABG247" s="49"/>
      <c r="ABH247" s="405"/>
      <c r="ABI247" s="405"/>
      <c r="ABJ247" s="277"/>
      <c r="ABK247" s="277"/>
      <c r="ABL247" s="277"/>
      <c r="ABM247" s="277"/>
      <c r="ABN247" s="277"/>
      <c r="ABO247" s="277"/>
      <c r="ABP247" s="277"/>
      <c r="ABQ247" s="277"/>
      <c r="ABR247" s="402"/>
      <c r="ABS247" s="404"/>
      <c r="ABT247" s="49"/>
      <c r="ABU247" s="49"/>
      <c r="ABV247" s="49"/>
      <c r="ABW247" s="99"/>
      <c r="ABX247" s="98"/>
      <c r="ABY247" s="49"/>
      <c r="ABZ247" s="405"/>
      <c r="ACA247" s="405"/>
      <c r="ACB247" s="277"/>
      <c r="ACC247" s="277"/>
      <c r="ACD247" s="277"/>
      <c r="ACE247" s="277"/>
      <c r="ACF247" s="277"/>
      <c r="ACG247" s="277"/>
      <c r="ACH247" s="277"/>
      <c r="ACI247" s="277"/>
      <c r="ACJ247" s="402"/>
      <c r="ACK247" s="404"/>
      <c r="ACL247" s="49"/>
      <c r="ACM247" s="49"/>
      <c r="ACN247" s="49"/>
      <c r="ACO247" s="99"/>
      <c r="ACP247" s="98"/>
      <c r="ACQ247" s="49"/>
      <c r="ACR247" s="405"/>
      <c r="ACS247" s="405"/>
      <c r="ACT247" s="277"/>
      <c r="ACU247" s="277"/>
      <c r="ACV247" s="277"/>
      <c r="ACW247" s="277"/>
      <c r="ACX247" s="277"/>
      <c r="ACY247" s="277"/>
      <c r="ACZ247" s="277"/>
      <c r="ADA247" s="277"/>
      <c r="ADB247" s="402"/>
      <c r="ADC247" s="404"/>
      <c r="ADD247" s="49"/>
      <c r="ADE247" s="49"/>
      <c r="ADF247" s="49"/>
      <c r="ADG247" s="99"/>
      <c r="ADH247" s="98"/>
      <c r="ADI247" s="49"/>
      <c r="ADJ247" s="405"/>
      <c r="ADK247" s="405"/>
      <c r="ADL247" s="277"/>
      <c r="ADM247" s="277"/>
      <c r="ADN247" s="277"/>
      <c r="ADO247" s="277"/>
      <c r="ADP247" s="277"/>
      <c r="ADQ247" s="277"/>
      <c r="ADR247" s="277"/>
      <c r="ADS247" s="277"/>
      <c r="ADT247" s="402"/>
      <c r="ADU247" s="404"/>
      <c r="ADV247" s="49"/>
      <c r="ADW247" s="49"/>
      <c r="ADX247" s="49"/>
      <c r="ADY247" s="99"/>
      <c r="ADZ247" s="98"/>
      <c r="AEA247" s="49"/>
      <c r="AEB247" s="405"/>
      <c r="AEC247" s="405"/>
      <c r="AED247" s="277"/>
      <c r="AEE247" s="277"/>
      <c r="AEF247" s="277"/>
      <c r="AEG247" s="277"/>
      <c r="AEH247" s="277"/>
      <c r="AEI247" s="277"/>
      <c r="AEJ247" s="277"/>
      <c r="AEK247" s="277"/>
      <c r="AEL247" s="402"/>
      <c r="AEM247" s="404"/>
      <c r="AEN247" s="49"/>
      <c r="AEO247" s="49"/>
      <c r="AEP247" s="49"/>
      <c r="AEQ247" s="99"/>
      <c r="AER247" s="98"/>
      <c r="AES247" s="49"/>
      <c r="AET247" s="405"/>
      <c r="AEU247" s="405"/>
      <c r="AEV247" s="277"/>
      <c r="AEW247" s="277"/>
      <c r="AEX247" s="277"/>
      <c r="AEY247" s="277"/>
      <c r="AEZ247" s="277"/>
      <c r="AFA247" s="277"/>
      <c r="AFB247" s="277"/>
      <c r="AFC247" s="277"/>
      <c r="AFD247" s="402"/>
      <c r="AFE247" s="404"/>
      <c r="AFF247" s="49"/>
      <c r="AFG247" s="49"/>
      <c r="AFH247" s="49"/>
      <c r="AFI247" s="99"/>
      <c r="AFJ247" s="98"/>
      <c r="AFK247" s="49"/>
      <c r="AFL247" s="405"/>
      <c r="AFM247" s="405"/>
      <c r="AFN247" s="277"/>
      <c r="AFO247" s="277"/>
      <c r="AFP247" s="277"/>
      <c r="AFQ247" s="277"/>
      <c r="AFR247" s="277"/>
      <c r="AFS247" s="277"/>
      <c r="AFT247" s="277"/>
      <c r="AFU247" s="277"/>
      <c r="AFV247" s="402"/>
      <c r="AFW247" s="404"/>
      <c r="AFX247" s="49"/>
      <c r="AFY247" s="49"/>
      <c r="AFZ247" s="49"/>
      <c r="AGA247" s="99"/>
      <c r="AGB247" s="98"/>
      <c r="AGC247" s="49"/>
      <c r="AGD247" s="405"/>
      <c r="AGE247" s="405"/>
      <c r="AGF247" s="277"/>
      <c r="AGG247" s="277"/>
      <c r="AGH247" s="277"/>
      <c r="AGI247" s="277"/>
      <c r="AGJ247" s="277"/>
      <c r="AGK247" s="277"/>
      <c r="AGL247" s="277"/>
      <c r="AGM247" s="277"/>
      <c r="AGN247" s="402"/>
      <c r="AGO247" s="404"/>
      <c r="AGP247" s="49"/>
      <c r="AGQ247" s="49"/>
      <c r="AGR247" s="49"/>
      <c r="AGS247" s="99"/>
      <c r="AGT247" s="98"/>
      <c r="AGU247" s="49"/>
      <c r="AGV247" s="405"/>
      <c r="AGW247" s="405"/>
      <c r="AGX247" s="277"/>
      <c r="AGY247" s="277"/>
      <c r="AGZ247" s="277"/>
      <c r="AHA247" s="277"/>
      <c r="AHB247" s="277"/>
      <c r="AHC247" s="277"/>
      <c r="AHD247" s="277"/>
      <c r="AHE247" s="277"/>
      <c r="AHF247" s="402"/>
      <c r="AHG247" s="404"/>
      <c r="AHH247" s="49"/>
      <c r="AHI247" s="49"/>
      <c r="AHJ247" s="49"/>
      <c r="AHK247" s="99"/>
      <c r="AHL247" s="98"/>
      <c r="AHM247" s="49"/>
      <c r="AHN247" s="405"/>
      <c r="AHO247" s="405"/>
      <c r="AHP247" s="277"/>
      <c r="AHQ247" s="277"/>
      <c r="AHR247" s="277"/>
      <c r="AHS247" s="277"/>
      <c r="AHT247" s="277"/>
      <c r="AHU247" s="277"/>
      <c r="AHV247" s="277"/>
      <c r="AHW247" s="277"/>
      <c r="AHX247" s="402"/>
      <c r="AHY247" s="404"/>
      <c r="AHZ247" s="49"/>
      <c r="AIA247" s="49"/>
      <c r="AIB247" s="49"/>
      <c r="AIC247" s="99"/>
      <c r="AID247" s="98"/>
      <c r="AIE247" s="49"/>
      <c r="AIF247" s="405"/>
      <c r="AIG247" s="405"/>
      <c r="AIH247" s="277"/>
      <c r="AII247" s="277"/>
      <c r="AIJ247" s="277"/>
      <c r="AIK247" s="277"/>
      <c r="AIL247" s="277"/>
      <c r="AIM247" s="277"/>
      <c r="AIN247" s="277"/>
      <c r="AIO247" s="277"/>
      <c r="AIP247" s="402"/>
      <c r="AIQ247" s="404"/>
      <c r="AIR247" s="49"/>
      <c r="AIS247" s="49"/>
      <c r="AIT247" s="49"/>
      <c r="AIU247" s="99"/>
      <c r="AIV247" s="98"/>
      <c r="AIW247" s="49"/>
      <c r="AIX247" s="405"/>
      <c r="AIY247" s="405"/>
      <c r="AIZ247" s="277"/>
      <c r="AJA247" s="277"/>
      <c r="AJB247" s="277"/>
      <c r="AJC247" s="277"/>
      <c r="AJD247" s="277"/>
      <c r="AJE247" s="277"/>
      <c r="AJF247" s="277"/>
      <c r="AJG247" s="277"/>
      <c r="AJH247" s="402"/>
      <c r="AJI247" s="404"/>
      <c r="AJJ247" s="49"/>
      <c r="AJK247" s="49"/>
      <c r="AJL247" s="49"/>
      <c r="AJM247" s="99"/>
      <c r="AJN247" s="98"/>
      <c r="AJO247" s="49"/>
      <c r="AJP247" s="405"/>
      <c r="AJQ247" s="405"/>
      <c r="AJR247" s="277"/>
      <c r="AJS247" s="277"/>
      <c r="AJT247" s="277"/>
      <c r="AJU247" s="277"/>
      <c r="AJV247" s="277"/>
      <c r="AJW247" s="277"/>
      <c r="AJX247" s="277"/>
      <c r="AJY247" s="277"/>
      <c r="AJZ247" s="402"/>
      <c r="AKA247" s="404"/>
      <c r="AKB247" s="49"/>
      <c r="AKC247" s="49"/>
      <c r="AKD247" s="49"/>
      <c r="AKE247" s="99"/>
      <c r="AKF247" s="98"/>
      <c r="AKG247" s="49"/>
      <c r="AKH247" s="405"/>
      <c r="AKI247" s="405"/>
      <c r="AKJ247" s="277"/>
      <c r="AKK247" s="277"/>
      <c r="AKL247" s="277"/>
      <c r="AKM247" s="277"/>
      <c r="AKN247" s="277"/>
      <c r="AKO247" s="277"/>
      <c r="AKP247" s="277"/>
      <c r="AKQ247" s="277"/>
      <c r="AKR247" s="402"/>
      <c r="AKS247" s="404"/>
      <c r="AKT247" s="49"/>
      <c r="AKU247" s="49"/>
      <c r="AKV247" s="49"/>
      <c r="AKW247" s="99"/>
      <c r="AKX247" s="98"/>
      <c r="AKY247" s="49"/>
      <c r="AKZ247" s="405"/>
      <c r="ALA247" s="405"/>
      <c r="ALB247" s="277"/>
      <c r="ALC247" s="277"/>
      <c r="ALD247" s="277"/>
      <c r="ALE247" s="277"/>
      <c r="ALF247" s="277"/>
      <c r="ALG247" s="277"/>
      <c r="ALH247" s="277"/>
      <c r="ALI247" s="277"/>
      <c r="ALJ247" s="402"/>
      <c r="ALK247" s="404"/>
      <c r="ALL247" s="49"/>
      <c r="ALM247" s="49"/>
      <c r="ALN247" s="49"/>
      <c r="ALO247" s="99"/>
      <c r="ALP247" s="98"/>
      <c r="ALQ247" s="49"/>
      <c r="ALR247" s="405"/>
      <c r="ALS247" s="405"/>
      <c r="ALT247" s="277"/>
      <c r="ALU247" s="277"/>
      <c r="ALV247" s="277"/>
      <c r="ALW247" s="277"/>
      <c r="ALX247" s="277"/>
      <c r="ALY247" s="277"/>
      <c r="ALZ247" s="277"/>
      <c r="AMA247" s="277"/>
      <c r="AMB247" s="402"/>
      <c r="AMC247" s="404"/>
      <c r="AMD247" s="49"/>
      <c r="AME247" s="49"/>
      <c r="AMF247" s="49"/>
      <c r="AMG247" s="99"/>
      <c r="AMH247" s="98"/>
      <c r="AMI247" s="49"/>
      <c r="AMJ247" s="405"/>
      <c r="AMK247" s="405"/>
      <c r="AML247" s="277"/>
      <c r="AMM247" s="277"/>
      <c r="AMN247" s="277"/>
      <c r="AMO247" s="277"/>
      <c r="AMP247" s="277"/>
      <c r="AMQ247" s="277"/>
      <c r="AMR247" s="277"/>
      <c r="AMS247" s="277"/>
      <c r="AMT247" s="402"/>
      <c r="AMU247" s="404"/>
      <c r="AMV247" s="49"/>
      <c r="AMW247" s="49"/>
      <c r="AMX247" s="49"/>
      <c r="AMY247" s="99"/>
      <c r="AMZ247" s="98"/>
      <c r="ANA247" s="49"/>
      <c r="ANB247" s="405"/>
      <c r="ANC247" s="405"/>
      <c r="AND247" s="277"/>
      <c r="ANE247" s="277"/>
      <c r="ANF247" s="277"/>
      <c r="ANG247" s="277"/>
      <c r="ANH247" s="277"/>
      <c r="ANI247" s="277"/>
      <c r="ANJ247" s="277"/>
      <c r="ANK247" s="277"/>
      <c r="ANL247" s="402"/>
      <c r="ANM247" s="404"/>
      <c r="ANN247" s="49"/>
      <c r="ANO247" s="49"/>
      <c r="ANP247" s="49"/>
      <c r="ANQ247" s="99"/>
      <c r="ANR247" s="98"/>
      <c r="ANS247" s="49"/>
      <c r="ANT247" s="405"/>
      <c r="ANU247" s="405"/>
      <c r="ANV247" s="277"/>
      <c r="ANW247" s="277"/>
      <c r="ANX247" s="277"/>
      <c r="ANY247" s="277"/>
      <c r="ANZ247" s="277"/>
      <c r="AOA247" s="277"/>
      <c r="AOB247" s="277"/>
      <c r="AOC247" s="277"/>
      <c r="AOD247" s="402"/>
      <c r="AOE247" s="404"/>
      <c r="AOF247" s="49"/>
      <c r="AOG247" s="49"/>
      <c r="AOH247" s="49"/>
      <c r="AOI247" s="99"/>
      <c r="AOJ247" s="98"/>
      <c r="AOK247" s="49"/>
      <c r="AOL247" s="405"/>
      <c r="AOM247" s="405"/>
      <c r="AON247" s="277"/>
      <c r="AOO247" s="277"/>
      <c r="AOP247" s="277"/>
      <c r="AOQ247" s="277"/>
      <c r="AOR247" s="277"/>
      <c r="AOS247" s="277"/>
      <c r="AOT247" s="277"/>
      <c r="AOU247" s="277"/>
      <c r="AOV247" s="402"/>
      <c r="AOW247" s="404"/>
      <c r="AOX247" s="49"/>
      <c r="AOY247" s="49"/>
      <c r="AOZ247" s="49"/>
      <c r="APA247" s="99"/>
      <c r="APB247" s="98"/>
      <c r="APC247" s="49"/>
      <c r="APD247" s="405"/>
      <c r="APE247" s="405"/>
      <c r="APF247" s="277"/>
      <c r="APG247" s="277"/>
      <c r="APH247" s="277"/>
      <c r="API247" s="277"/>
      <c r="APJ247" s="277"/>
      <c r="APK247" s="277"/>
      <c r="APL247" s="277"/>
      <c r="APM247" s="277"/>
      <c r="APN247" s="402"/>
      <c r="APO247" s="404"/>
      <c r="APP247" s="49"/>
      <c r="APQ247" s="49"/>
      <c r="APR247" s="49"/>
      <c r="APS247" s="99"/>
      <c r="APT247" s="98"/>
      <c r="APU247" s="49"/>
      <c r="APV247" s="405"/>
      <c r="APW247" s="405"/>
      <c r="APX247" s="277"/>
      <c r="APY247" s="277"/>
      <c r="APZ247" s="277"/>
      <c r="AQA247" s="277"/>
      <c r="AQB247" s="277"/>
      <c r="AQC247" s="277"/>
      <c r="AQD247" s="277"/>
      <c r="AQE247" s="277"/>
      <c r="AQF247" s="402"/>
      <c r="AQG247" s="404"/>
      <c r="AQH247" s="49"/>
      <c r="AQI247" s="49"/>
      <c r="AQJ247" s="49"/>
      <c r="AQK247" s="99"/>
      <c r="AQL247" s="98"/>
      <c r="AQM247" s="49"/>
      <c r="AQN247" s="405"/>
      <c r="AQO247" s="405"/>
      <c r="AQP247" s="277"/>
      <c r="AQQ247" s="277"/>
      <c r="AQR247" s="277"/>
      <c r="AQS247" s="277"/>
      <c r="AQT247" s="277"/>
      <c r="AQU247" s="277"/>
      <c r="AQV247" s="277"/>
      <c r="AQW247" s="277"/>
      <c r="AQX247" s="402"/>
      <c r="AQY247" s="404"/>
      <c r="AQZ247" s="49"/>
      <c r="ARA247" s="49"/>
      <c r="ARB247" s="49"/>
      <c r="ARC247" s="99"/>
      <c r="ARD247" s="98"/>
      <c r="ARE247" s="49"/>
      <c r="ARF247" s="405"/>
      <c r="ARG247" s="405"/>
      <c r="ARH247" s="277"/>
      <c r="ARI247" s="277"/>
      <c r="ARJ247" s="277"/>
      <c r="ARK247" s="277"/>
      <c r="ARL247" s="277"/>
      <c r="ARM247" s="277"/>
      <c r="ARN247" s="277"/>
      <c r="ARO247" s="277"/>
      <c r="ARP247" s="402"/>
      <c r="ARQ247" s="404"/>
      <c r="ARR247" s="49"/>
      <c r="ARS247" s="49"/>
      <c r="ART247" s="49"/>
      <c r="ARU247" s="99"/>
      <c r="ARV247" s="98"/>
      <c r="ARW247" s="49"/>
      <c r="ARX247" s="405"/>
      <c r="ARY247" s="405"/>
      <c r="ARZ247" s="277"/>
      <c r="ASA247" s="277"/>
      <c r="ASB247" s="277"/>
      <c r="ASC247" s="277"/>
      <c r="ASD247" s="277"/>
      <c r="ASE247" s="277"/>
      <c r="ASF247" s="277"/>
      <c r="ASG247" s="277"/>
      <c r="ASH247" s="402"/>
      <c r="ASI247" s="404"/>
      <c r="ASJ247" s="49"/>
      <c r="ASK247" s="49"/>
      <c r="ASL247" s="49"/>
      <c r="ASM247" s="99"/>
      <c r="ASN247" s="98"/>
      <c r="ASO247" s="49"/>
      <c r="ASP247" s="405"/>
      <c r="ASQ247" s="405"/>
      <c r="ASR247" s="277"/>
      <c r="ASS247" s="277"/>
      <c r="AST247" s="277"/>
      <c r="ASU247" s="277"/>
      <c r="ASV247" s="277"/>
      <c r="ASW247" s="277"/>
      <c r="ASX247" s="277"/>
      <c r="ASY247" s="277"/>
      <c r="ASZ247" s="402"/>
      <c r="ATA247" s="404"/>
      <c r="ATB247" s="49"/>
      <c r="ATC247" s="49"/>
      <c r="ATD247" s="49"/>
      <c r="ATE247" s="99"/>
      <c r="ATF247" s="98"/>
      <c r="ATG247" s="49"/>
      <c r="ATH247" s="405"/>
      <c r="ATI247" s="405"/>
      <c r="ATJ247" s="277"/>
      <c r="ATK247" s="277"/>
      <c r="ATL247" s="277"/>
      <c r="ATM247" s="277"/>
      <c r="ATN247" s="277"/>
      <c r="ATO247" s="277"/>
      <c r="ATP247" s="277"/>
      <c r="ATQ247" s="277"/>
      <c r="ATR247" s="402"/>
      <c r="ATS247" s="404"/>
      <c r="ATT247" s="49"/>
      <c r="ATU247" s="49"/>
      <c r="ATV247" s="49"/>
      <c r="ATW247" s="99"/>
      <c r="ATX247" s="98"/>
      <c r="ATY247" s="49"/>
      <c r="ATZ247" s="405"/>
      <c r="AUA247" s="405"/>
      <c r="AUB247" s="277"/>
      <c r="AUC247" s="277"/>
      <c r="AUD247" s="277"/>
      <c r="AUE247" s="277"/>
      <c r="AUF247" s="277"/>
      <c r="AUG247" s="277"/>
      <c r="AUH247" s="277"/>
      <c r="AUI247" s="277"/>
      <c r="AUJ247" s="402"/>
      <c r="AUK247" s="404"/>
      <c r="AUL247" s="49"/>
      <c r="AUM247" s="49"/>
      <c r="AUN247" s="49"/>
      <c r="AUO247" s="99"/>
      <c r="AUP247" s="98"/>
      <c r="AUQ247" s="49"/>
      <c r="AUR247" s="405"/>
      <c r="AUS247" s="405"/>
      <c r="AUT247" s="277"/>
      <c r="AUU247" s="277"/>
      <c r="AUV247" s="277"/>
      <c r="AUW247" s="277"/>
      <c r="AUX247" s="277"/>
      <c r="AUY247" s="277"/>
      <c r="AUZ247" s="277"/>
      <c r="AVA247" s="277"/>
      <c r="AVB247" s="402"/>
      <c r="AVC247" s="404"/>
      <c r="AVD247" s="49"/>
      <c r="AVE247" s="49"/>
      <c r="AVF247" s="49"/>
      <c r="AVG247" s="99"/>
      <c r="AVH247" s="98"/>
      <c r="AVI247" s="49"/>
      <c r="AVJ247" s="405"/>
      <c r="AVK247" s="405"/>
      <c r="AVL247" s="277"/>
      <c r="AVM247" s="277"/>
      <c r="AVN247" s="277"/>
      <c r="AVO247" s="277"/>
      <c r="AVP247" s="277"/>
      <c r="AVQ247" s="277"/>
      <c r="AVR247" s="277"/>
      <c r="AVS247" s="277"/>
      <c r="AVT247" s="402"/>
      <c r="AVU247" s="404"/>
      <c r="AVV247" s="49"/>
      <c r="AVW247" s="49"/>
      <c r="AVX247" s="49"/>
      <c r="AVY247" s="99"/>
      <c r="AVZ247" s="98"/>
      <c r="AWA247" s="49"/>
      <c r="AWB247" s="405"/>
      <c r="AWC247" s="405"/>
      <c r="AWD247" s="277"/>
      <c r="AWE247" s="277"/>
      <c r="AWF247" s="277"/>
      <c r="AWG247" s="277"/>
      <c r="AWH247" s="277"/>
      <c r="AWI247" s="277"/>
      <c r="AWJ247" s="277"/>
      <c r="AWK247" s="277"/>
      <c r="AWL247" s="402"/>
      <c r="AWM247" s="404"/>
      <c r="AWN247" s="49"/>
      <c r="AWO247" s="49"/>
      <c r="AWP247" s="49"/>
      <c r="AWQ247" s="99"/>
      <c r="AWR247" s="98"/>
      <c r="AWS247" s="49"/>
      <c r="AWT247" s="405"/>
      <c r="AWU247" s="405"/>
      <c r="AWV247" s="277"/>
      <c r="AWW247" s="277"/>
      <c r="AWX247" s="277"/>
      <c r="AWY247" s="277"/>
      <c r="AWZ247" s="277"/>
      <c r="AXA247" s="277"/>
      <c r="AXB247" s="277"/>
      <c r="AXC247" s="277"/>
      <c r="AXD247" s="402"/>
      <c r="AXE247" s="404"/>
      <c r="AXF247" s="49"/>
      <c r="AXG247" s="49"/>
      <c r="AXH247" s="49"/>
      <c r="AXI247" s="99"/>
      <c r="AXJ247" s="98"/>
      <c r="AXK247" s="49"/>
      <c r="AXL247" s="405"/>
      <c r="AXM247" s="405"/>
      <c r="AXN247" s="277"/>
      <c r="AXO247" s="277"/>
      <c r="AXP247" s="277"/>
      <c r="AXQ247" s="277"/>
      <c r="AXR247" s="277"/>
      <c r="AXS247" s="277"/>
      <c r="AXT247" s="277"/>
      <c r="AXU247" s="277"/>
      <c r="AXV247" s="402"/>
      <c r="AXW247" s="404"/>
      <c r="AXX247" s="49"/>
      <c r="AXY247" s="49"/>
      <c r="AXZ247" s="49"/>
      <c r="AYA247" s="99"/>
      <c r="AYB247" s="98"/>
      <c r="AYC247" s="49"/>
      <c r="AYD247" s="405"/>
      <c r="AYE247" s="405"/>
      <c r="AYF247" s="277"/>
      <c r="AYG247" s="277"/>
      <c r="AYH247" s="277"/>
      <c r="AYI247" s="277"/>
      <c r="AYJ247" s="277"/>
      <c r="AYK247" s="277"/>
      <c r="AYL247" s="277"/>
      <c r="AYM247" s="277"/>
      <c r="AYN247" s="402"/>
      <c r="AYO247" s="404"/>
      <c r="AYP247" s="49"/>
      <c r="AYQ247" s="49"/>
      <c r="AYR247" s="49"/>
      <c r="AYS247" s="99"/>
      <c r="AYT247" s="98"/>
      <c r="AYU247" s="49"/>
      <c r="AYV247" s="405"/>
      <c r="AYW247" s="405"/>
      <c r="AYX247" s="277"/>
      <c r="AYY247" s="277"/>
      <c r="AYZ247" s="277"/>
      <c r="AZA247" s="277"/>
      <c r="AZB247" s="277"/>
      <c r="AZC247" s="277"/>
      <c r="AZD247" s="277"/>
      <c r="AZE247" s="277"/>
      <c r="AZF247" s="402"/>
      <c r="AZG247" s="404"/>
      <c r="AZH247" s="49"/>
      <c r="AZI247" s="49"/>
      <c r="AZJ247" s="49"/>
      <c r="AZK247" s="99"/>
      <c r="AZL247" s="98"/>
      <c r="AZM247" s="49"/>
      <c r="AZN247" s="405"/>
      <c r="AZO247" s="405"/>
      <c r="AZP247" s="277"/>
      <c r="AZQ247" s="277"/>
      <c r="AZR247" s="277"/>
      <c r="AZS247" s="277"/>
      <c r="AZT247" s="277"/>
      <c r="AZU247" s="277"/>
      <c r="AZV247" s="277"/>
      <c r="AZW247" s="277"/>
      <c r="AZX247" s="402"/>
      <c r="AZY247" s="404"/>
      <c r="AZZ247" s="49"/>
      <c r="BAA247" s="49"/>
      <c r="BAB247" s="49"/>
      <c r="BAC247" s="99"/>
      <c r="BAD247" s="98"/>
      <c r="BAE247" s="49"/>
      <c r="BAF247" s="405"/>
      <c r="BAG247" s="405"/>
      <c r="BAH247" s="277"/>
      <c r="BAI247" s="277"/>
      <c r="BAJ247" s="277"/>
      <c r="BAK247" s="277"/>
      <c r="BAL247" s="277"/>
      <c r="BAM247" s="277"/>
      <c r="BAN247" s="277"/>
      <c r="BAO247" s="277"/>
      <c r="BAP247" s="402"/>
      <c r="BAQ247" s="404"/>
      <c r="BAR247" s="49"/>
      <c r="BAS247" s="49"/>
      <c r="BAT247" s="49"/>
      <c r="BAU247" s="99"/>
      <c r="BAV247" s="98"/>
      <c r="BAW247" s="49"/>
      <c r="BAX247" s="405"/>
      <c r="BAY247" s="405"/>
      <c r="BAZ247" s="277"/>
      <c r="BBA247" s="277"/>
      <c r="BBB247" s="277"/>
      <c r="BBC247" s="277"/>
      <c r="BBD247" s="277"/>
      <c r="BBE247" s="277"/>
      <c r="BBF247" s="277"/>
      <c r="BBG247" s="277"/>
      <c r="BBH247" s="402"/>
      <c r="BBI247" s="404"/>
      <c r="BBJ247" s="49"/>
      <c r="BBK247" s="49"/>
      <c r="BBL247" s="49"/>
      <c r="BBM247" s="99"/>
      <c r="BBN247" s="98"/>
      <c r="BBO247" s="49"/>
      <c r="BBP247" s="405"/>
      <c r="BBQ247" s="405"/>
      <c r="BBR247" s="277"/>
      <c r="BBS247" s="277"/>
      <c r="BBT247" s="277"/>
      <c r="BBU247" s="277"/>
      <c r="BBV247" s="277"/>
      <c r="BBW247" s="277"/>
      <c r="BBX247" s="277"/>
      <c r="BBY247" s="277"/>
      <c r="BBZ247" s="402"/>
      <c r="BCA247" s="404"/>
      <c r="BCB247" s="49"/>
      <c r="BCC247" s="49"/>
      <c r="BCD247" s="49"/>
      <c r="BCE247" s="99"/>
      <c r="BCF247" s="98"/>
      <c r="BCG247" s="49"/>
      <c r="BCH247" s="405"/>
      <c r="BCI247" s="405"/>
      <c r="BCJ247" s="277"/>
      <c r="BCK247" s="277"/>
      <c r="BCL247" s="277"/>
      <c r="BCM247" s="277"/>
      <c r="BCN247" s="277"/>
      <c r="BCO247" s="277"/>
      <c r="BCP247" s="277"/>
      <c r="BCQ247" s="277"/>
      <c r="BCR247" s="402"/>
      <c r="BCS247" s="404"/>
      <c r="BCT247" s="49"/>
      <c r="BCU247" s="49"/>
      <c r="BCV247" s="49"/>
      <c r="BCW247" s="99"/>
      <c r="BCX247" s="98"/>
      <c r="BCY247" s="49"/>
      <c r="BCZ247" s="405"/>
      <c r="BDA247" s="405"/>
      <c r="BDB247" s="277"/>
      <c r="BDC247" s="277"/>
      <c r="BDD247" s="277"/>
      <c r="BDE247" s="277"/>
      <c r="BDF247" s="277"/>
      <c r="BDG247" s="277"/>
      <c r="BDH247" s="277"/>
      <c r="BDI247" s="277"/>
      <c r="BDJ247" s="402"/>
      <c r="BDK247" s="404"/>
      <c r="BDL247" s="49"/>
      <c r="BDM247" s="49"/>
      <c r="BDN247" s="49"/>
      <c r="BDO247" s="99"/>
      <c r="BDP247" s="98"/>
      <c r="BDQ247" s="49"/>
      <c r="BDR247" s="405"/>
      <c r="BDS247" s="405"/>
      <c r="BDT247" s="277"/>
      <c r="BDU247" s="277"/>
      <c r="BDV247" s="277"/>
      <c r="BDW247" s="277"/>
      <c r="BDX247" s="277"/>
      <c r="BDY247" s="277"/>
      <c r="BDZ247" s="277"/>
      <c r="BEA247" s="277"/>
      <c r="BEB247" s="402"/>
      <c r="BEC247" s="404"/>
      <c r="BED247" s="49"/>
      <c r="BEE247" s="49"/>
      <c r="BEF247" s="49"/>
      <c r="BEG247" s="99"/>
      <c r="BEH247" s="98"/>
      <c r="BEI247" s="49"/>
      <c r="BEJ247" s="405"/>
      <c r="BEK247" s="405"/>
      <c r="BEL247" s="277"/>
      <c r="BEM247" s="277"/>
      <c r="BEN247" s="277"/>
      <c r="BEO247" s="277"/>
      <c r="BEP247" s="277"/>
      <c r="BEQ247" s="277"/>
      <c r="BER247" s="277"/>
      <c r="BES247" s="277"/>
      <c r="BET247" s="402"/>
      <c r="BEU247" s="404"/>
      <c r="BEV247" s="49"/>
      <c r="BEW247" s="49"/>
      <c r="BEX247" s="49"/>
      <c r="BEY247" s="99"/>
      <c r="BEZ247" s="98"/>
      <c r="BFA247" s="49"/>
      <c r="BFB247" s="405"/>
      <c r="BFC247" s="405"/>
      <c r="BFD247" s="277"/>
      <c r="BFE247" s="277"/>
      <c r="BFF247" s="277"/>
      <c r="BFG247" s="277"/>
      <c r="BFH247" s="277"/>
      <c r="BFI247" s="277"/>
      <c r="BFJ247" s="277"/>
      <c r="BFK247" s="277"/>
      <c r="BFL247" s="402"/>
      <c r="BFM247" s="404"/>
      <c r="BFN247" s="49"/>
      <c r="BFO247" s="49"/>
      <c r="BFP247" s="49"/>
      <c r="BFQ247" s="99"/>
      <c r="BFR247" s="98"/>
      <c r="BFS247" s="49"/>
      <c r="BFT247" s="405"/>
      <c r="BFU247" s="405"/>
      <c r="BFV247" s="277"/>
      <c r="BFW247" s="277"/>
      <c r="BFX247" s="277"/>
      <c r="BFY247" s="277"/>
      <c r="BFZ247" s="277"/>
      <c r="BGA247" s="277"/>
      <c r="BGB247" s="277"/>
      <c r="BGC247" s="277"/>
      <c r="BGD247" s="402"/>
      <c r="BGE247" s="404"/>
      <c r="BGF247" s="49"/>
      <c r="BGG247" s="49"/>
      <c r="BGH247" s="49"/>
      <c r="BGI247" s="99"/>
      <c r="BGJ247" s="98"/>
      <c r="BGK247" s="49"/>
      <c r="BGL247" s="405"/>
      <c r="BGM247" s="405"/>
      <c r="BGN247" s="277"/>
      <c r="BGO247" s="277"/>
      <c r="BGP247" s="277"/>
      <c r="BGQ247" s="277"/>
      <c r="BGR247" s="277"/>
      <c r="BGS247" s="277"/>
      <c r="BGT247" s="277"/>
      <c r="BGU247" s="277"/>
      <c r="BGV247" s="402"/>
      <c r="BGW247" s="404"/>
      <c r="BGX247" s="49"/>
      <c r="BGY247" s="49"/>
      <c r="BGZ247" s="49"/>
      <c r="BHA247" s="99"/>
      <c r="BHB247" s="98"/>
      <c r="BHC247" s="49"/>
      <c r="BHD247" s="405"/>
      <c r="BHE247" s="405"/>
      <c r="BHF247" s="277"/>
      <c r="BHG247" s="277"/>
      <c r="BHH247" s="277"/>
      <c r="BHI247" s="277"/>
      <c r="BHJ247" s="277"/>
      <c r="BHK247" s="277"/>
      <c r="BHL247" s="277"/>
      <c r="BHM247" s="277"/>
      <c r="BHN247" s="402"/>
      <c r="BHO247" s="404"/>
      <c r="BHP247" s="49"/>
      <c r="BHQ247" s="49"/>
      <c r="BHR247" s="49"/>
      <c r="BHS247" s="99"/>
      <c r="BHT247" s="98"/>
      <c r="BHU247" s="49"/>
      <c r="BHV247" s="405"/>
      <c r="BHW247" s="405"/>
      <c r="BHX247" s="277"/>
      <c r="BHY247" s="277"/>
      <c r="BHZ247" s="277"/>
      <c r="BIA247" s="277"/>
      <c r="BIB247" s="277"/>
      <c r="BIC247" s="277"/>
      <c r="BID247" s="277"/>
      <c r="BIE247" s="277"/>
      <c r="BIF247" s="402"/>
      <c r="BIG247" s="404"/>
      <c r="BIH247" s="49"/>
      <c r="BII247" s="49"/>
      <c r="BIJ247" s="49"/>
      <c r="BIK247" s="99"/>
      <c r="BIL247" s="98"/>
      <c r="BIM247" s="49"/>
      <c r="BIN247" s="405"/>
      <c r="BIO247" s="405"/>
      <c r="BIP247" s="277"/>
      <c r="BIQ247" s="277"/>
      <c r="BIR247" s="277"/>
      <c r="BIS247" s="277"/>
      <c r="BIT247" s="277"/>
      <c r="BIU247" s="277"/>
      <c r="BIV247" s="277"/>
      <c r="BIW247" s="277"/>
      <c r="BIX247" s="402"/>
      <c r="BIY247" s="404"/>
      <c r="BIZ247" s="49"/>
      <c r="BJA247" s="49"/>
      <c r="BJB247" s="49"/>
      <c r="BJC247" s="99"/>
      <c r="BJD247" s="98"/>
      <c r="BJE247" s="49"/>
      <c r="BJF247" s="405"/>
      <c r="BJG247" s="405"/>
      <c r="BJH247" s="277"/>
      <c r="BJI247" s="277"/>
      <c r="BJJ247" s="277"/>
      <c r="BJK247" s="277"/>
      <c r="BJL247" s="277"/>
      <c r="BJM247" s="277"/>
      <c r="BJN247" s="277"/>
      <c r="BJO247" s="277"/>
      <c r="BJP247" s="402"/>
      <c r="BJQ247" s="404"/>
      <c r="BJR247" s="49"/>
      <c r="BJS247" s="49"/>
      <c r="BJT247" s="49"/>
      <c r="BJU247" s="99"/>
      <c r="BJV247" s="98"/>
      <c r="BJW247" s="49"/>
      <c r="BJX247" s="405"/>
      <c r="BJY247" s="405"/>
      <c r="BJZ247" s="277"/>
      <c r="BKA247" s="277"/>
      <c r="BKB247" s="277"/>
      <c r="BKC247" s="277"/>
      <c r="BKD247" s="277"/>
      <c r="BKE247" s="277"/>
      <c r="BKF247" s="277"/>
      <c r="BKG247" s="277"/>
      <c r="BKH247" s="402"/>
      <c r="BKI247" s="404"/>
      <c r="BKJ247" s="49"/>
      <c r="BKK247" s="49"/>
      <c r="BKL247" s="49"/>
      <c r="BKM247" s="99"/>
      <c r="BKN247" s="98"/>
      <c r="BKO247" s="49"/>
      <c r="BKP247" s="405"/>
      <c r="BKQ247" s="405"/>
      <c r="BKR247" s="277"/>
      <c r="BKS247" s="277"/>
      <c r="BKT247" s="277"/>
      <c r="BKU247" s="277"/>
      <c r="BKV247" s="277"/>
      <c r="BKW247" s="277"/>
      <c r="BKX247" s="277"/>
      <c r="BKY247" s="277"/>
      <c r="BKZ247" s="402"/>
      <c r="BLA247" s="404"/>
      <c r="BLB247" s="49"/>
      <c r="BLC247" s="49"/>
      <c r="BLD247" s="49"/>
      <c r="BLE247" s="99"/>
      <c r="BLF247" s="98"/>
      <c r="BLG247" s="49"/>
      <c r="BLH247" s="405"/>
      <c r="BLI247" s="405"/>
      <c r="BLJ247" s="277"/>
      <c r="BLK247" s="277"/>
      <c r="BLL247" s="277"/>
      <c r="BLM247" s="277"/>
      <c r="BLN247" s="277"/>
      <c r="BLO247" s="277"/>
      <c r="BLP247" s="277"/>
      <c r="BLQ247" s="277"/>
      <c r="BLR247" s="402"/>
      <c r="BLS247" s="404"/>
      <c r="BLT247" s="49"/>
      <c r="BLU247" s="49"/>
      <c r="BLV247" s="49"/>
      <c r="BLW247" s="99"/>
      <c r="BLX247" s="98"/>
      <c r="BLY247" s="49"/>
      <c r="BLZ247" s="405"/>
      <c r="BMA247" s="405"/>
      <c r="BMB247" s="277"/>
      <c r="BMC247" s="277"/>
      <c r="BMD247" s="277"/>
      <c r="BME247" s="277"/>
      <c r="BMF247" s="277"/>
      <c r="BMG247" s="277"/>
      <c r="BMH247" s="277"/>
      <c r="BMI247" s="277"/>
      <c r="BMJ247" s="402"/>
      <c r="BMK247" s="404"/>
      <c r="BML247" s="49"/>
      <c r="BMM247" s="49"/>
      <c r="BMN247" s="49"/>
      <c r="BMO247" s="99"/>
      <c r="BMP247" s="98"/>
      <c r="BMQ247" s="49"/>
      <c r="BMR247" s="405"/>
      <c r="BMS247" s="405"/>
      <c r="BMT247" s="277"/>
      <c r="BMU247" s="277"/>
      <c r="BMV247" s="277"/>
      <c r="BMW247" s="277"/>
      <c r="BMX247" s="277"/>
      <c r="BMY247" s="277"/>
      <c r="BMZ247" s="277"/>
      <c r="BNA247" s="277"/>
      <c r="BNB247" s="402"/>
      <c r="BNC247" s="404"/>
      <c r="BND247" s="49"/>
      <c r="BNE247" s="49"/>
      <c r="BNF247" s="49"/>
      <c r="BNG247" s="99"/>
      <c r="BNH247" s="98"/>
      <c r="BNI247" s="49"/>
      <c r="BNJ247" s="405"/>
      <c r="BNK247" s="405"/>
      <c r="BNL247" s="277"/>
      <c r="BNM247" s="277"/>
      <c r="BNN247" s="277"/>
      <c r="BNO247" s="277"/>
      <c r="BNP247" s="277"/>
      <c r="BNQ247" s="277"/>
      <c r="BNR247" s="277"/>
      <c r="BNS247" s="277"/>
      <c r="BNT247" s="402"/>
      <c r="BNU247" s="404"/>
      <c r="BNV247" s="49"/>
      <c r="BNW247" s="49"/>
      <c r="BNX247" s="49"/>
      <c r="BNY247" s="99"/>
      <c r="BNZ247" s="98"/>
      <c r="BOA247" s="49"/>
      <c r="BOB247" s="405"/>
      <c r="BOC247" s="405"/>
      <c r="BOD247" s="277"/>
      <c r="BOE247" s="277"/>
      <c r="BOF247" s="277"/>
      <c r="BOG247" s="277"/>
      <c r="BOH247" s="277"/>
      <c r="BOI247" s="277"/>
      <c r="BOJ247" s="277"/>
      <c r="BOK247" s="277"/>
      <c r="BOL247" s="402"/>
      <c r="BOM247" s="404"/>
      <c r="BON247" s="49"/>
      <c r="BOO247" s="49"/>
      <c r="BOP247" s="49"/>
      <c r="BOQ247" s="99"/>
      <c r="BOR247" s="98"/>
      <c r="BOS247" s="49"/>
      <c r="BOT247" s="405"/>
      <c r="BOU247" s="405"/>
      <c r="BOV247" s="277"/>
      <c r="BOW247" s="277"/>
      <c r="BOX247" s="277"/>
      <c r="BOY247" s="277"/>
      <c r="BOZ247" s="277"/>
      <c r="BPA247" s="277"/>
      <c r="BPB247" s="277"/>
      <c r="BPC247" s="277"/>
      <c r="BPD247" s="402"/>
      <c r="BPE247" s="404"/>
      <c r="BPF247" s="49"/>
      <c r="BPG247" s="49"/>
      <c r="BPH247" s="49"/>
      <c r="BPI247" s="99"/>
      <c r="BPJ247" s="98"/>
      <c r="BPK247" s="49"/>
      <c r="BPL247" s="405"/>
      <c r="BPM247" s="405"/>
      <c r="BPN247" s="277"/>
      <c r="BPO247" s="277"/>
      <c r="BPP247" s="277"/>
      <c r="BPQ247" s="277"/>
      <c r="BPR247" s="277"/>
      <c r="BPS247" s="277"/>
      <c r="BPT247" s="277"/>
      <c r="BPU247" s="277"/>
      <c r="BPV247" s="402"/>
      <c r="BPW247" s="404"/>
      <c r="BPX247" s="49"/>
      <c r="BPY247" s="49"/>
      <c r="BPZ247" s="49"/>
      <c r="BQA247" s="99"/>
      <c r="BQB247" s="98"/>
      <c r="BQC247" s="49"/>
      <c r="BQD247" s="405"/>
      <c r="BQE247" s="405"/>
      <c r="BQF247" s="277"/>
      <c r="BQG247" s="277"/>
      <c r="BQH247" s="277"/>
      <c r="BQI247" s="277"/>
      <c r="BQJ247" s="277"/>
      <c r="BQK247" s="277"/>
      <c r="BQL247" s="277"/>
      <c r="BQM247" s="277"/>
      <c r="BQN247" s="402"/>
      <c r="BQO247" s="404"/>
      <c r="BQP247" s="49"/>
      <c r="BQQ247" s="49"/>
      <c r="BQR247" s="49"/>
      <c r="BQS247" s="99"/>
      <c r="BQT247" s="98"/>
      <c r="BQU247" s="49"/>
      <c r="BQV247" s="405"/>
      <c r="BQW247" s="405"/>
      <c r="BQX247" s="277"/>
      <c r="BQY247" s="277"/>
      <c r="BQZ247" s="277"/>
      <c r="BRA247" s="277"/>
      <c r="BRB247" s="277"/>
      <c r="BRC247" s="277"/>
      <c r="BRD247" s="277"/>
      <c r="BRE247" s="277"/>
      <c r="BRF247" s="402"/>
      <c r="BRG247" s="404"/>
      <c r="BRH247" s="49"/>
      <c r="BRI247" s="49"/>
      <c r="BRJ247" s="49"/>
      <c r="BRK247" s="99"/>
      <c r="BRL247" s="98"/>
      <c r="BRM247" s="49"/>
      <c r="BRN247" s="405"/>
      <c r="BRO247" s="405"/>
      <c r="BRP247" s="277"/>
      <c r="BRQ247" s="277"/>
      <c r="BRR247" s="277"/>
      <c r="BRS247" s="277"/>
      <c r="BRT247" s="277"/>
      <c r="BRU247" s="277"/>
      <c r="BRV247" s="277"/>
      <c r="BRW247" s="277"/>
      <c r="BRX247" s="402"/>
      <c r="BRY247" s="404"/>
      <c r="BRZ247" s="49"/>
      <c r="BSA247" s="49"/>
      <c r="BSB247" s="49"/>
      <c r="BSC247" s="99"/>
      <c r="BSD247" s="98"/>
      <c r="BSE247" s="49"/>
      <c r="BSF247" s="405"/>
      <c r="BSG247" s="405"/>
      <c r="BSH247" s="277"/>
      <c r="BSI247" s="277"/>
      <c r="BSJ247" s="277"/>
      <c r="BSK247" s="277"/>
      <c r="BSL247" s="277"/>
      <c r="BSM247" s="277"/>
      <c r="BSN247" s="277"/>
      <c r="BSO247" s="277"/>
      <c r="BSP247" s="402"/>
      <c r="BSQ247" s="404"/>
      <c r="BSR247" s="49"/>
      <c r="BSS247" s="49"/>
      <c r="BST247" s="49"/>
      <c r="BSU247" s="99"/>
      <c r="BSV247" s="98"/>
      <c r="BSW247" s="49"/>
      <c r="BSX247" s="405"/>
      <c r="BSY247" s="405"/>
      <c r="BSZ247" s="277"/>
      <c r="BTA247" s="277"/>
      <c r="BTB247" s="277"/>
      <c r="BTC247" s="277"/>
      <c r="BTD247" s="277"/>
      <c r="BTE247" s="277"/>
      <c r="BTF247" s="277"/>
      <c r="BTG247" s="277"/>
      <c r="BTH247" s="402"/>
      <c r="BTI247" s="404"/>
      <c r="BTJ247" s="49"/>
      <c r="BTK247" s="49"/>
      <c r="BTL247" s="49"/>
      <c r="BTM247" s="99"/>
      <c r="BTN247" s="98"/>
      <c r="BTO247" s="49"/>
      <c r="BTP247" s="405"/>
      <c r="BTQ247" s="405"/>
      <c r="BTR247" s="277"/>
      <c r="BTS247" s="277"/>
      <c r="BTT247" s="277"/>
      <c r="BTU247" s="277"/>
      <c r="BTV247" s="277"/>
      <c r="BTW247" s="277"/>
      <c r="BTX247" s="277"/>
      <c r="BTY247" s="277"/>
      <c r="BTZ247" s="402"/>
      <c r="BUA247" s="404"/>
      <c r="BUB247" s="49"/>
      <c r="BUC247" s="49"/>
      <c r="BUD247" s="49"/>
      <c r="BUE247" s="99"/>
      <c r="BUF247" s="98"/>
      <c r="BUG247" s="49"/>
      <c r="BUH247" s="405"/>
      <c r="BUI247" s="405"/>
      <c r="BUJ247" s="277"/>
      <c r="BUK247" s="277"/>
      <c r="BUL247" s="277"/>
      <c r="BUM247" s="277"/>
      <c r="BUN247" s="277"/>
      <c r="BUO247" s="277"/>
      <c r="BUP247" s="277"/>
      <c r="BUQ247" s="277"/>
      <c r="BUR247" s="402"/>
      <c r="BUS247" s="404"/>
      <c r="BUT247" s="49"/>
      <c r="BUU247" s="49"/>
      <c r="BUV247" s="49"/>
      <c r="BUW247" s="99"/>
      <c r="BUX247" s="98"/>
      <c r="BUY247" s="49"/>
      <c r="BUZ247" s="405"/>
      <c r="BVA247" s="405"/>
      <c r="BVB247" s="277"/>
      <c r="BVC247" s="277"/>
      <c r="BVD247" s="277"/>
      <c r="BVE247" s="277"/>
      <c r="BVF247" s="277"/>
      <c r="BVG247" s="277"/>
      <c r="BVH247" s="277"/>
      <c r="BVI247" s="277"/>
      <c r="BVJ247" s="402"/>
      <c r="BVK247" s="404"/>
      <c r="BVL247" s="49"/>
      <c r="BVM247" s="49"/>
      <c r="BVN247" s="49"/>
      <c r="BVO247" s="99"/>
      <c r="BVP247" s="98"/>
      <c r="BVQ247" s="49"/>
      <c r="BVR247" s="405"/>
      <c r="BVS247" s="405"/>
      <c r="BVT247" s="277"/>
      <c r="BVU247" s="277"/>
      <c r="BVV247" s="277"/>
      <c r="BVW247" s="277"/>
      <c r="BVX247" s="277"/>
      <c r="BVY247" s="277"/>
      <c r="BVZ247" s="277"/>
      <c r="BWA247" s="277"/>
      <c r="BWB247" s="402"/>
      <c r="BWC247" s="404"/>
      <c r="BWD247" s="49"/>
      <c r="BWE247" s="49"/>
      <c r="BWF247" s="49"/>
      <c r="BWG247" s="99"/>
      <c r="BWH247" s="98"/>
      <c r="BWI247" s="49"/>
      <c r="BWJ247" s="405"/>
      <c r="BWK247" s="405"/>
      <c r="BWL247" s="277"/>
      <c r="BWM247" s="277"/>
      <c r="BWN247" s="277"/>
      <c r="BWO247" s="277"/>
      <c r="BWP247" s="277"/>
      <c r="BWQ247" s="277"/>
      <c r="BWR247" s="277"/>
      <c r="BWS247" s="277"/>
      <c r="BWT247" s="402"/>
      <c r="BWU247" s="404"/>
      <c r="BWV247" s="49"/>
      <c r="BWW247" s="49"/>
      <c r="BWX247" s="49"/>
      <c r="BWY247" s="99"/>
      <c r="BWZ247" s="98"/>
      <c r="BXA247" s="49"/>
      <c r="BXB247" s="405"/>
      <c r="BXC247" s="405"/>
      <c r="BXD247" s="277"/>
      <c r="BXE247" s="277"/>
      <c r="BXF247" s="277"/>
      <c r="BXG247" s="277"/>
      <c r="BXH247" s="277"/>
      <c r="BXI247" s="277"/>
      <c r="BXJ247" s="277"/>
      <c r="BXK247" s="277"/>
      <c r="BXL247" s="402"/>
      <c r="BXM247" s="404"/>
      <c r="BXN247" s="49"/>
      <c r="BXO247" s="49"/>
      <c r="BXP247" s="49"/>
      <c r="BXQ247" s="99"/>
      <c r="BXR247" s="98"/>
      <c r="BXS247" s="49"/>
      <c r="BXT247" s="405"/>
      <c r="BXU247" s="405"/>
      <c r="BXV247" s="277"/>
      <c r="BXW247" s="277"/>
      <c r="BXX247" s="277"/>
      <c r="BXY247" s="277"/>
      <c r="BXZ247" s="277"/>
      <c r="BYA247" s="277"/>
      <c r="BYB247" s="277"/>
      <c r="BYC247" s="277"/>
      <c r="BYD247" s="402"/>
      <c r="BYE247" s="404"/>
      <c r="BYF247" s="49"/>
      <c r="BYG247" s="49"/>
      <c r="BYH247" s="49"/>
      <c r="BYI247" s="99"/>
      <c r="BYJ247" s="98"/>
      <c r="BYK247" s="49"/>
      <c r="BYL247" s="405"/>
      <c r="BYM247" s="405"/>
      <c r="BYN247" s="277"/>
      <c r="BYO247" s="277"/>
      <c r="BYP247" s="277"/>
      <c r="BYQ247" s="277"/>
      <c r="BYR247" s="277"/>
      <c r="BYS247" s="277"/>
      <c r="BYT247" s="277"/>
      <c r="BYU247" s="277"/>
      <c r="BYV247" s="402"/>
      <c r="BYW247" s="404"/>
      <c r="BYX247" s="49"/>
      <c r="BYY247" s="49"/>
      <c r="BYZ247" s="49"/>
      <c r="BZA247" s="99"/>
      <c r="BZB247" s="98"/>
      <c r="BZC247" s="49"/>
      <c r="BZD247" s="405"/>
      <c r="BZE247" s="405"/>
      <c r="BZF247" s="277"/>
      <c r="BZG247" s="277"/>
      <c r="BZH247" s="277"/>
      <c r="BZI247" s="277"/>
      <c r="BZJ247" s="277"/>
      <c r="BZK247" s="277"/>
      <c r="BZL247" s="277"/>
      <c r="BZM247" s="277"/>
      <c r="BZN247" s="402"/>
      <c r="BZO247" s="404"/>
      <c r="BZP247" s="49"/>
      <c r="BZQ247" s="49"/>
      <c r="BZR247" s="49"/>
      <c r="BZS247" s="99"/>
      <c r="BZT247" s="98"/>
      <c r="BZU247" s="49"/>
      <c r="BZV247" s="405"/>
      <c r="BZW247" s="405"/>
      <c r="BZX247" s="277"/>
      <c r="BZY247" s="277"/>
      <c r="BZZ247" s="277"/>
      <c r="CAA247" s="277"/>
      <c r="CAB247" s="277"/>
      <c r="CAC247" s="277"/>
      <c r="CAD247" s="277"/>
      <c r="CAE247" s="277"/>
      <c r="CAF247" s="402"/>
      <c r="CAG247" s="404"/>
      <c r="CAH247" s="49"/>
      <c r="CAI247" s="49"/>
      <c r="CAJ247" s="49"/>
      <c r="CAK247" s="99"/>
      <c r="CAL247" s="98"/>
      <c r="CAM247" s="49"/>
      <c r="CAN247" s="405"/>
      <c r="CAO247" s="405"/>
      <c r="CAP247" s="277"/>
      <c r="CAQ247" s="277"/>
      <c r="CAR247" s="277"/>
      <c r="CAS247" s="277"/>
      <c r="CAT247" s="277"/>
      <c r="CAU247" s="277"/>
      <c r="CAV247" s="277"/>
      <c r="CAW247" s="277"/>
      <c r="CAX247" s="402"/>
      <c r="CAY247" s="404"/>
      <c r="CAZ247" s="49"/>
      <c r="CBA247" s="49"/>
      <c r="CBB247" s="49"/>
      <c r="CBC247" s="99"/>
      <c r="CBD247" s="98"/>
      <c r="CBE247" s="49"/>
      <c r="CBF247" s="405"/>
      <c r="CBG247" s="405"/>
      <c r="CBH247" s="277"/>
      <c r="CBI247" s="277"/>
      <c r="CBJ247" s="277"/>
      <c r="CBK247" s="277"/>
      <c r="CBL247" s="277"/>
      <c r="CBM247" s="277"/>
      <c r="CBN247" s="277"/>
      <c r="CBO247" s="277"/>
      <c r="CBP247" s="402"/>
      <c r="CBQ247" s="404"/>
      <c r="CBR247" s="49"/>
      <c r="CBS247" s="49"/>
      <c r="CBT247" s="49"/>
      <c r="CBU247" s="99"/>
      <c r="CBV247" s="98"/>
      <c r="CBW247" s="49"/>
      <c r="CBX247" s="405"/>
      <c r="CBY247" s="405"/>
      <c r="CBZ247" s="277"/>
      <c r="CCA247" s="277"/>
      <c r="CCB247" s="277"/>
      <c r="CCC247" s="277"/>
      <c r="CCD247" s="277"/>
      <c r="CCE247" s="277"/>
      <c r="CCF247" s="277"/>
      <c r="CCG247" s="277"/>
      <c r="CCH247" s="402"/>
      <c r="CCI247" s="404"/>
      <c r="CCJ247" s="49"/>
      <c r="CCK247" s="49"/>
      <c r="CCL247" s="49"/>
      <c r="CCM247" s="99"/>
      <c r="CCN247" s="98"/>
      <c r="CCO247" s="49"/>
      <c r="CCP247" s="405"/>
      <c r="CCQ247" s="405"/>
      <c r="CCR247" s="277"/>
      <c r="CCS247" s="277"/>
      <c r="CCT247" s="277"/>
      <c r="CCU247" s="277"/>
      <c r="CCV247" s="277"/>
      <c r="CCW247" s="277"/>
      <c r="CCX247" s="277"/>
      <c r="CCY247" s="277"/>
      <c r="CCZ247" s="402"/>
      <c r="CDA247" s="404"/>
      <c r="CDB247" s="49"/>
      <c r="CDC247" s="49"/>
      <c r="CDD247" s="49"/>
      <c r="CDE247" s="99"/>
      <c r="CDF247" s="98"/>
      <c r="CDG247" s="49"/>
      <c r="CDH247" s="405"/>
      <c r="CDI247" s="405"/>
      <c r="CDJ247" s="277"/>
      <c r="CDK247" s="277"/>
      <c r="CDL247" s="277"/>
      <c r="CDM247" s="277"/>
      <c r="CDN247" s="277"/>
      <c r="CDO247" s="277"/>
      <c r="CDP247" s="277"/>
      <c r="CDQ247" s="277"/>
      <c r="CDR247" s="402"/>
      <c r="CDS247" s="404"/>
      <c r="CDT247" s="49"/>
      <c r="CDU247" s="49"/>
      <c r="CDV247" s="49"/>
      <c r="CDW247" s="99"/>
      <c r="CDX247" s="98"/>
      <c r="CDY247" s="49"/>
      <c r="CDZ247" s="405"/>
      <c r="CEA247" s="405"/>
      <c r="CEB247" s="277"/>
      <c r="CEC247" s="277"/>
      <c r="CED247" s="277"/>
      <c r="CEE247" s="277"/>
      <c r="CEF247" s="277"/>
      <c r="CEG247" s="277"/>
      <c r="CEH247" s="277"/>
      <c r="CEI247" s="277"/>
      <c r="CEJ247" s="402"/>
      <c r="CEK247" s="404"/>
      <c r="CEL247" s="49"/>
      <c r="CEM247" s="49"/>
      <c r="CEN247" s="49"/>
      <c r="CEO247" s="99"/>
      <c r="CEP247" s="98"/>
      <c r="CEQ247" s="49"/>
      <c r="CER247" s="405"/>
      <c r="CES247" s="405"/>
      <c r="CET247" s="277"/>
      <c r="CEU247" s="277"/>
      <c r="CEV247" s="277"/>
      <c r="CEW247" s="277"/>
      <c r="CEX247" s="277"/>
      <c r="CEY247" s="277"/>
      <c r="CEZ247" s="277"/>
      <c r="CFA247" s="277"/>
      <c r="CFB247" s="402"/>
      <c r="CFC247" s="404"/>
      <c r="CFD247" s="49"/>
      <c r="CFE247" s="49"/>
      <c r="CFF247" s="49"/>
      <c r="CFG247" s="99"/>
      <c r="CFH247" s="98"/>
      <c r="CFI247" s="49"/>
      <c r="CFJ247" s="405"/>
      <c r="CFK247" s="405"/>
      <c r="CFL247" s="277"/>
      <c r="CFM247" s="277"/>
      <c r="CFN247" s="277"/>
      <c r="CFO247" s="277"/>
      <c r="CFP247" s="277"/>
      <c r="CFQ247" s="277"/>
      <c r="CFR247" s="277"/>
      <c r="CFS247" s="277"/>
      <c r="CFT247" s="402"/>
      <c r="CFU247" s="404"/>
      <c r="CFV247" s="49"/>
      <c r="CFW247" s="49"/>
      <c r="CFX247" s="49"/>
      <c r="CFY247" s="99"/>
      <c r="CFZ247" s="98"/>
      <c r="CGA247" s="49"/>
      <c r="CGB247" s="405"/>
      <c r="CGC247" s="405"/>
      <c r="CGD247" s="277"/>
      <c r="CGE247" s="277"/>
      <c r="CGF247" s="277"/>
      <c r="CGG247" s="277"/>
      <c r="CGH247" s="277"/>
      <c r="CGI247" s="277"/>
      <c r="CGJ247" s="277"/>
      <c r="CGK247" s="277"/>
      <c r="CGL247" s="402"/>
      <c r="CGM247" s="404"/>
      <c r="CGN247" s="49"/>
      <c r="CGO247" s="49"/>
      <c r="CGP247" s="49"/>
      <c r="CGQ247" s="99"/>
      <c r="CGR247" s="98"/>
      <c r="CGS247" s="49"/>
      <c r="CGT247" s="405"/>
      <c r="CGU247" s="405"/>
      <c r="CGV247" s="277"/>
      <c r="CGW247" s="277"/>
      <c r="CGX247" s="277"/>
      <c r="CGY247" s="277"/>
      <c r="CGZ247" s="277"/>
      <c r="CHA247" s="277"/>
      <c r="CHB247" s="277"/>
      <c r="CHC247" s="277"/>
      <c r="CHD247" s="402"/>
      <c r="CHE247" s="404"/>
      <c r="CHF247" s="49"/>
      <c r="CHG247" s="49"/>
      <c r="CHH247" s="49"/>
      <c r="CHI247" s="99"/>
      <c r="CHJ247" s="98"/>
      <c r="CHK247" s="49"/>
      <c r="CHL247" s="405"/>
      <c r="CHM247" s="405"/>
      <c r="CHN247" s="277"/>
      <c r="CHO247" s="277"/>
      <c r="CHP247" s="277"/>
      <c r="CHQ247" s="277"/>
      <c r="CHR247" s="277"/>
      <c r="CHS247" s="277"/>
      <c r="CHT247" s="277"/>
      <c r="CHU247" s="277"/>
      <c r="CHV247" s="402"/>
      <c r="CHW247" s="404"/>
      <c r="CHX247" s="49"/>
      <c r="CHY247" s="49"/>
      <c r="CHZ247" s="49"/>
      <c r="CIA247" s="99"/>
      <c r="CIB247" s="98"/>
      <c r="CIC247" s="49"/>
      <c r="CID247" s="405"/>
      <c r="CIE247" s="405"/>
      <c r="CIF247" s="277"/>
      <c r="CIG247" s="277"/>
      <c r="CIH247" s="277"/>
      <c r="CII247" s="277"/>
      <c r="CIJ247" s="277"/>
      <c r="CIK247" s="277"/>
      <c r="CIL247" s="277"/>
      <c r="CIM247" s="277"/>
      <c r="CIN247" s="402"/>
      <c r="CIO247" s="404"/>
      <c r="CIP247" s="49"/>
      <c r="CIQ247" s="49"/>
      <c r="CIR247" s="49"/>
      <c r="CIS247" s="99"/>
      <c r="CIT247" s="98"/>
      <c r="CIU247" s="49"/>
      <c r="CIV247" s="405"/>
      <c r="CIW247" s="405"/>
      <c r="CIX247" s="277"/>
      <c r="CIY247" s="277"/>
      <c r="CIZ247" s="277"/>
      <c r="CJA247" s="277"/>
      <c r="CJB247" s="277"/>
      <c r="CJC247" s="277"/>
      <c r="CJD247" s="277"/>
      <c r="CJE247" s="277"/>
      <c r="CJF247" s="402"/>
      <c r="CJG247" s="404"/>
      <c r="CJH247" s="49"/>
      <c r="CJI247" s="49"/>
      <c r="CJJ247" s="49"/>
      <c r="CJK247" s="99"/>
      <c r="CJL247" s="98"/>
      <c r="CJM247" s="49"/>
      <c r="CJN247" s="405"/>
      <c r="CJO247" s="405"/>
      <c r="CJP247" s="277"/>
      <c r="CJQ247" s="277"/>
      <c r="CJR247" s="277"/>
      <c r="CJS247" s="277"/>
      <c r="CJT247" s="277"/>
      <c r="CJU247" s="277"/>
      <c r="CJV247" s="277"/>
      <c r="CJW247" s="277"/>
      <c r="CJX247" s="402"/>
      <c r="CJY247" s="404"/>
      <c r="CJZ247" s="49"/>
      <c r="CKA247" s="49"/>
      <c r="CKB247" s="49"/>
      <c r="CKC247" s="99"/>
      <c r="CKD247" s="98"/>
      <c r="CKE247" s="49"/>
      <c r="CKF247" s="405"/>
      <c r="CKG247" s="405"/>
      <c r="CKH247" s="277"/>
      <c r="CKI247" s="277"/>
      <c r="CKJ247" s="277"/>
      <c r="CKK247" s="277"/>
      <c r="CKL247" s="277"/>
      <c r="CKM247" s="277"/>
      <c r="CKN247" s="277"/>
      <c r="CKO247" s="277"/>
      <c r="CKP247" s="402"/>
      <c r="CKQ247" s="404"/>
      <c r="CKR247" s="49"/>
      <c r="CKS247" s="49"/>
      <c r="CKT247" s="49"/>
      <c r="CKU247" s="99"/>
      <c r="CKV247" s="98"/>
      <c r="CKW247" s="49"/>
      <c r="CKX247" s="405"/>
      <c r="CKY247" s="405"/>
      <c r="CKZ247" s="277"/>
      <c r="CLA247" s="277"/>
      <c r="CLB247" s="277"/>
      <c r="CLC247" s="277"/>
      <c r="CLD247" s="277"/>
      <c r="CLE247" s="277"/>
      <c r="CLF247" s="277"/>
      <c r="CLG247" s="277"/>
      <c r="CLH247" s="402"/>
      <c r="CLI247" s="404"/>
      <c r="CLJ247" s="49"/>
      <c r="CLK247" s="49"/>
      <c r="CLL247" s="49"/>
      <c r="CLM247" s="99"/>
      <c r="CLN247" s="98"/>
      <c r="CLO247" s="49"/>
      <c r="CLP247" s="405"/>
      <c r="CLQ247" s="405"/>
      <c r="CLR247" s="277"/>
      <c r="CLS247" s="277"/>
      <c r="CLT247" s="277"/>
      <c r="CLU247" s="277"/>
      <c r="CLV247" s="277"/>
      <c r="CLW247" s="277"/>
      <c r="CLX247" s="277"/>
      <c r="CLY247" s="277"/>
      <c r="CLZ247" s="402"/>
      <c r="CMA247" s="404"/>
      <c r="CMB247" s="49"/>
      <c r="CMC247" s="49"/>
      <c r="CMD247" s="49"/>
      <c r="CME247" s="99"/>
      <c r="CMF247" s="98"/>
      <c r="CMG247" s="49"/>
      <c r="CMH247" s="405"/>
      <c r="CMI247" s="405"/>
      <c r="CMJ247" s="277"/>
      <c r="CMK247" s="277"/>
      <c r="CML247" s="277"/>
      <c r="CMM247" s="277"/>
      <c r="CMN247" s="277"/>
      <c r="CMO247" s="277"/>
      <c r="CMP247" s="277"/>
      <c r="CMQ247" s="277"/>
      <c r="CMR247" s="402"/>
      <c r="CMS247" s="404"/>
      <c r="CMT247" s="49"/>
      <c r="CMU247" s="49"/>
      <c r="CMV247" s="49"/>
      <c r="CMW247" s="99"/>
      <c r="CMX247" s="98"/>
      <c r="CMY247" s="49"/>
      <c r="CMZ247" s="405"/>
      <c r="CNA247" s="405"/>
      <c r="CNB247" s="277"/>
      <c r="CNC247" s="277"/>
      <c r="CND247" s="277"/>
      <c r="CNE247" s="277"/>
      <c r="CNF247" s="277"/>
      <c r="CNG247" s="277"/>
      <c r="CNH247" s="277"/>
      <c r="CNI247" s="277"/>
      <c r="CNJ247" s="402"/>
      <c r="CNK247" s="404"/>
      <c r="CNL247" s="49"/>
      <c r="CNM247" s="49"/>
      <c r="CNN247" s="49"/>
      <c r="CNO247" s="99"/>
      <c r="CNP247" s="98"/>
      <c r="CNQ247" s="49"/>
      <c r="CNR247" s="405"/>
      <c r="CNS247" s="405"/>
      <c r="CNT247" s="277"/>
      <c r="CNU247" s="277"/>
      <c r="CNV247" s="277"/>
      <c r="CNW247" s="277"/>
      <c r="CNX247" s="277"/>
      <c r="CNY247" s="277"/>
      <c r="CNZ247" s="277"/>
      <c r="COA247" s="277"/>
      <c r="COB247" s="402"/>
      <c r="COC247" s="404"/>
      <c r="COD247" s="49"/>
      <c r="COE247" s="49"/>
      <c r="COF247" s="49"/>
      <c r="COG247" s="99"/>
      <c r="COH247" s="98"/>
      <c r="COI247" s="49"/>
      <c r="COJ247" s="405"/>
      <c r="COK247" s="405"/>
      <c r="COL247" s="277"/>
      <c r="COM247" s="277"/>
      <c r="CON247" s="277"/>
      <c r="COO247" s="277"/>
      <c r="COP247" s="277"/>
      <c r="COQ247" s="277"/>
      <c r="COR247" s="277"/>
      <c r="COS247" s="277"/>
      <c r="COT247" s="402"/>
      <c r="COU247" s="404"/>
      <c r="COV247" s="49"/>
      <c r="COW247" s="49"/>
      <c r="COX247" s="49"/>
      <c r="COY247" s="99"/>
      <c r="COZ247" s="98"/>
      <c r="CPA247" s="49"/>
      <c r="CPB247" s="405"/>
      <c r="CPC247" s="405"/>
      <c r="CPD247" s="277"/>
      <c r="CPE247" s="277"/>
      <c r="CPF247" s="277"/>
      <c r="CPG247" s="277"/>
      <c r="CPH247" s="277"/>
      <c r="CPI247" s="277"/>
      <c r="CPJ247" s="277"/>
      <c r="CPK247" s="277"/>
      <c r="CPL247" s="402"/>
      <c r="CPM247" s="404"/>
      <c r="CPN247" s="49"/>
      <c r="CPO247" s="49"/>
      <c r="CPP247" s="49"/>
      <c r="CPQ247" s="99"/>
      <c r="CPR247" s="98"/>
      <c r="CPS247" s="49"/>
      <c r="CPT247" s="405"/>
      <c r="CPU247" s="405"/>
      <c r="CPV247" s="277"/>
      <c r="CPW247" s="277"/>
      <c r="CPX247" s="277"/>
      <c r="CPY247" s="277"/>
      <c r="CPZ247" s="277"/>
      <c r="CQA247" s="277"/>
      <c r="CQB247" s="277"/>
      <c r="CQC247" s="277"/>
      <c r="CQD247" s="402"/>
      <c r="CQE247" s="404"/>
      <c r="CQF247" s="49"/>
      <c r="CQG247" s="49"/>
      <c r="CQH247" s="49"/>
      <c r="CQI247" s="99"/>
      <c r="CQJ247" s="98"/>
      <c r="CQK247" s="49"/>
      <c r="CQL247" s="405"/>
      <c r="CQM247" s="405"/>
      <c r="CQN247" s="277"/>
      <c r="CQO247" s="277"/>
      <c r="CQP247" s="277"/>
      <c r="CQQ247" s="277"/>
      <c r="CQR247" s="277"/>
      <c r="CQS247" s="277"/>
      <c r="CQT247" s="277"/>
      <c r="CQU247" s="277"/>
      <c r="CQV247" s="402"/>
      <c r="CQW247" s="404"/>
      <c r="CQX247" s="49"/>
      <c r="CQY247" s="49"/>
      <c r="CQZ247" s="49"/>
      <c r="CRA247" s="99"/>
      <c r="CRB247" s="98"/>
      <c r="CRC247" s="49"/>
      <c r="CRD247" s="405"/>
      <c r="CRE247" s="405"/>
      <c r="CRF247" s="277"/>
      <c r="CRG247" s="277"/>
      <c r="CRH247" s="277"/>
      <c r="CRI247" s="277"/>
      <c r="CRJ247" s="277"/>
      <c r="CRK247" s="277"/>
      <c r="CRL247" s="277"/>
      <c r="CRM247" s="277"/>
      <c r="CRN247" s="402"/>
      <c r="CRO247" s="404"/>
      <c r="CRP247" s="49"/>
      <c r="CRQ247" s="49"/>
      <c r="CRR247" s="49"/>
      <c r="CRS247" s="99"/>
      <c r="CRT247" s="98"/>
      <c r="CRU247" s="49"/>
      <c r="CRV247" s="405"/>
      <c r="CRW247" s="405"/>
      <c r="CRX247" s="277"/>
      <c r="CRY247" s="277"/>
      <c r="CRZ247" s="277"/>
      <c r="CSA247" s="277"/>
      <c r="CSB247" s="277"/>
      <c r="CSC247" s="277"/>
      <c r="CSD247" s="277"/>
      <c r="CSE247" s="277"/>
      <c r="CSF247" s="402"/>
      <c r="CSG247" s="404"/>
      <c r="CSH247" s="49"/>
      <c r="CSI247" s="49"/>
      <c r="CSJ247" s="49"/>
      <c r="CSK247" s="99"/>
      <c r="CSL247" s="98"/>
      <c r="CSM247" s="49"/>
      <c r="CSN247" s="405"/>
      <c r="CSO247" s="405"/>
      <c r="CSP247" s="277"/>
      <c r="CSQ247" s="277"/>
      <c r="CSR247" s="277"/>
      <c r="CSS247" s="277"/>
      <c r="CST247" s="277"/>
      <c r="CSU247" s="277"/>
      <c r="CSV247" s="277"/>
      <c r="CSW247" s="277"/>
      <c r="CSX247" s="402"/>
      <c r="CSY247" s="404"/>
      <c r="CSZ247" s="49"/>
      <c r="CTA247" s="49"/>
      <c r="CTB247" s="49"/>
      <c r="CTC247" s="99"/>
      <c r="CTD247" s="98"/>
      <c r="CTE247" s="49"/>
      <c r="CTF247" s="405"/>
      <c r="CTG247" s="405"/>
      <c r="CTH247" s="277"/>
      <c r="CTI247" s="277"/>
      <c r="CTJ247" s="277"/>
      <c r="CTK247" s="277"/>
      <c r="CTL247" s="277"/>
      <c r="CTM247" s="277"/>
      <c r="CTN247" s="277"/>
      <c r="CTO247" s="277"/>
      <c r="CTP247" s="402"/>
      <c r="CTQ247" s="404"/>
      <c r="CTR247" s="49"/>
      <c r="CTS247" s="49"/>
      <c r="CTT247" s="49"/>
      <c r="CTU247" s="99"/>
      <c r="CTV247" s="98"/>
      <c r="CTW247" s="49"/>
      <c r="CTX247" s="405"/>
      <c r="CTY247" s="405"/>
      <c r="CTZ247" s="277"/>
      <c r="CUA247" s="277"/>
      <c r="CUB247" s="277"/>
      <c r="CUC247" s="277"/>
      <c r="CUD247" s="277"/>
      <c r="CUE247" s="277"/>
      <c r="CUF247" s="277"/>
      <c r="CUG247" s="277"/>
      <c r="CUH247" s="402"/>
      <c r="CUI247" s="404"/>
      <c r="CUJ247" s="49"/>
      <c r="CUK247" s="49"/>
      <c r="CUL247" s="49"/>
      <c r="CUM247" s="99"/>
      <c r="CUN247" s="98"/>
      <c r="CUO247" s="49"/>
      <c r="CUP247" s="405"/>
      <c r="CUQ247" s="405"/>
      <c r="CUR247" s="277"/>
      <c r="CUS247" s="277"/>
      <c r="CUT247" s="277"/>
      <c r="CUU247" s="277"/>
      <c r="CUV247" s="277"/>
      <c r="CUW247" s="277"/>
      <c r="CUX247" s="277"/>
      <c r="CUY247" s="277"/>
      <c r="CUZ247" s="402"/>
      <c r="CVA247" s="404"/>
      <c r="CVB247" s="49"/>
      <c r="CVC247" s="49"/>
      <c r="CVD247" s="49"/>
      <c r="CVE247" s="99"/>
      <c r="CVF247" s="98"/>
      <c r="CVG247" s="49"/>
      <c r="CVH247" s="405"/>
      <c r="CVI247" s="405"/>
      <c r="CVJ247" s="277"/>
      <c r="CVK247" s="277"/>
      <c r="CVL247" s="277"/>
      <c r="CVM247" s="277"/>
      <c r="CVN247" s="277"/>
      <c r="CVO247" s="277"/>
      <c r="CVP247" s="277"/>
      <c r="CVQ247" s="277"/>
      <c r="CVR247" s="402"/>
      <c r="CVS247" s="404"/>
      <c r="CVT247" s="49"/>
      <c r="CVU247" s="49"/>
      <c r="CVV247" s="49"/>
      <c r="CVW247" s="99"/>
      <c r="CVX247" s="98"/>
      <c r="CVY247" s="49"/>
      <c r="CVZ247" s="405"/>
      <c r="CWA247" s="405"/>
      <c r="CWB247" s="277"/>
      <c r="CWC247" s="277"/>
      <c r="CWD247" s="277"/>
      <c r="CWE247" s="277"/>
      <c r="CWF247" s="277"/>
      <c r="CWG247" s="277"/>
      <c r="CWH247" s="277"/>
      <c r="CWI247" s="277"/>
      <c r="CWJ247" s="402"/>
      <c r="CWK247" s="404"/>
      <c r="CWL247" s="49"/>
      <c r="CWM247" s="49"/>
      <c r="CWN247" s="49"/>
      <c r="CWO247" s="99"/>
      <c r="CWP247" s="98"/>
      <c r="CWQ247" s="49"/>
      <c r="CWR247" s="405"/>
      <c r="CWS247" s="405"/>
      <c r="CWT247" s="277"/>
      <c r="CWU247" s="277"/>
      <c r="CWV247" s="277"/>
      <c r="CWW247" s="277"/>
      <c r="CWX247" s="277"/>
      <c r="CWY247" s="277"/>
      <c r="CWZ247" s="277"/>
      <c r="CXA247" s="277"/>
      <c r="CXB247" s="402"/>
      <c r="CXC247" s="404"/>
      <c r="CXD247" s="49"/>
      <c r="CXE247" s="49"/>
      <c r="CXF247" s="49"/>
      <c r="CXG247" s="99"/>
      <c r="CXH247" s="98"/>
      <c r="CXI247" s="49"/>
      <c r="CXJ247" s="405"/>
      <c r="CXK247" s="405"/>
      <c r="CXL247" s="277"/>
      <c r="CXM247" s="277"/>
      <c r="CXN247" s="277"/>
      <c r="CXO247" s="277"/>
      <c r="CXP247" s="277"/>
      <c r="CXQ247" s="277"/>
      <c r="CXR247" s="277"/>
      <c r="CXS247" s="277"/>
      <c r="CXT247" s="402"/>
      <c r="CXU247" s="404"/>
      <c r="CXV247" s="49"/>
      <c r="CXW247" s="49"/>
      <c r="CXX247" s="49"/>
      <c r="CXY247" s="99"/>
      <c r="CXZ247" s="98"/>
      <c r="CYA247" s="49"/>
      <c r="CYB247" s="405"/>
      <c r="CYC247" s="405"/>
      <c r="CYD247" s="277"/>
      <c r="CYE247" s="277"/>
      <c r="CYF247" s="277"/>
      <c r="CYG247" s="277"/>
      <c r="CYH247" s="277"/>
      <c r="CYI247" s="277"/>
      <c r="CYJ247" s="277"/>
      <c r="CYK247" s="277"/>
      <c r="CYL247" s="402"/>
      <c r="CYM247" s="404"/>
      <c r="CYN247" s="49"/>
      <c r="CYO247" s="49"/>
      <c r="CYP247" s="49"/>
      <c r="CYQ247" s="99"/>
      <c r="CYR247" s="98"/>
      <c r="CYS247" s="49"/>
      <c r="CYT247" s="405"/>
      <c r="CYU247" s="405"/>
      <c r="CYV247" s="277"/>
      <c r="CYW247" s="277"/>
      <c r="CYX247" s="277"/>
      <c r="CYY247" s="277"/>
      <c r="CYZ247" s="277"/>
      <c r="CZA247" s="277"/>
      <c r="CZB247" s="277"/>
      <c r="CZC247" s="277"/>
      <c r="CZD247" s="402"/>
      <c r="CZE247" s="404"/>
      <c r="CZF247" s="49"/>
      <c r="CZG247" s="49"/>
      <c r="CZH247" s="49"/>
      <c r="CZI247" s="99"/>
      <c r="CZJ247" s="98"/>
      <c r="CZK247" s="49"/>
      <c r="CZL247" s="405"/>
      <c r="CZM247" s="405"/>
      <c r="CZN247" s="277"/>
      <c r="CZO247" s="277"/>
      <c r="CZP247" s="277"/>
      <c r="CZQ247" s="277"/>
      <c r="CZR247" s="277"/>
      <c r="CZS247" s="277"/>
      <c r="CZT247" s="277"/>
      <c r="CZU247" s="277"/>
      <c r="CZV247" s="402"/>
      <c r="CZW247" s="404"/>
      <c r="CZX247" s="49"/>
      <c r="CZY247" s="49"/>
      <c r="CZZ247" s="49"/>
      <c r="DAA247" s="99"/>
      <c r="DAB247" s="98"/>
      <c r="DAC247" s="49"/>
      <c r="DAD247" s="405"/>
      <c r="DAE247" s="405"/>
      <c r="DAF247" s="277"/>
      <c r="DAG247" s="277"/>
      <c r="DAH247" s="277"/>
      <c r="DAI247" s="277"/>
      <c r="DAJ247" s="277"/>
      <c r="DAK247" s="277"/>
      <c r="DAL247" s="277"/>
      <c r="DAM247" s="277"/>
      <c r="DAN247" s="402"/>
      <c r="DAO247" s="404"/>
      <c r="DAP247" s="49"/>
      <c r="DAQ247" s="49"/>
      <c r="DAR247" s="49"/>
      <c r="DAS247" s="99"/>
      <c r="DAT247" s="98"/>
      <c r="DAU247" s="49"/>
      <c r="DAV247" s="405"/>
      <c r="DAW247" s="405"/>
      <c r="DAX247" s="277"/>
      <c r="DAY247" s="277"/>
      <c r="DAZ247" s="277"/>
      <c r="DBA247" s="277"/>
      <c r="DBB247" s="277"/>
      <c r="DBC247" s="277"/>
      <c r="DBD247" s="277"/>
      <c r="DBE247" s="277"/>
      <c r="DBF247" s="402"/>
      <c r="DBG247" s="404"/>
      <c r="DBH247" s="49"/>
      <c r="DBI247" s="49"/>
      <c r="DBJ247" s="49"/>
      <c r="DBK247" s="99"/>
      <c r="DBL247" s="98"/>
      <c r="DBM247" s="49"/>
      <c r="DBN247" s="405"/>
      <c r="DBO247" s="405"/>
      <c r="DBP247" s="277"/>
      <c r="DBQ247" s="277"/>
      <c r="DBR247" s="277"/>
      <c r="DBS247" s="277"/>
      <c r="DBT247" s="277"/>
      <c r="DBU247" s="277"/>
      <c r="DBV247" s="277"/>
      <c r="DBW247" s="277"/>
      <c r="DBX247" s="402"/>
      <c r="DBY247" s="404"/>
      <c r="DBZ247" s="49"/>
      <c r="DCA247" s="49"/>
      <c r="DCB247" s="49"/>
      <c r="DCC247" s="99"/>
      <c r="DCD247" s="98"/>
      <c r="DCE247" s="49"/>
      <c r="DCF247" s="405"/>
      <c r="DCG247" s="405"/>
      <c r="DCH247" s="277"/>
      <c r="DCI247" s="277"/>
      <c r="DCJ247" s="277"/>
      <c r="DCK247" s="277"/>
      <c r="DCL247" s="277"/>
      <c r="DCM247" s="277"/>
      <c r="DCN247" s="277"/>
      <c r="DCO247" s="277"/>
      <c r="DCP247" s="402"/>
      <c r="DCQ247" s="404"/>
      <c r="DCR247" s="49"/>
      <c r="DCS247" s="49"/>
      <c r="DCT247" s="49"/>
      <c r="DCU247" s="99"/>
      <c r="DCV247" s="98"/>
      <c r="DCW247" s="49"/>
      <c r="DCX247" s="405"/>
      <c r="DCY247" s="405"/>
      <c r="DCZ247" s="277"/>
      <c r="DDA247" s="277"/>
      <c r="DDB247" s="277"/>
      <c r="DDC247" s="277"/>
      <c r="DDD247" s="277"/>
      <c r="DDE247" s="277"/>
      <c r="DDF247" s="277"/>
      <c r="DDG247" s="277"/>
      <c r="DDH247" s="402"/>
      <c r="DDI247" s="404"/>
      <c r="DDJ247" s="49"/>
      <c r="DDK247" s="49"/>
      <c r="DDL247" s="49"/>
      <c r="DDM247" s="99"/>
      <c r="DDN247" s="98"/>
      <c r="DDO247" s="49"/>
      <c r="DDP247" s="405"/>
      <c r="DDQ247" s="405"/>
      <c r="DDR247" s="277"/>
      <c r="DDS247" s="277"/>
      <c r="DDT247" s="277"/>
      <c r="DDU247" s="277"/>
      <c r="DDV247" s="277"/>
      <c r="DDW247" s="277"/>
      <c r="DDX247" s="277"/>
      <c r="DDY247" s="277"/>
      <c r="DDZ247" s="402"/>
      <c r="DEA247" s="404"/>
      <c r="DEB247" s="49"/>
      <c r="DEC247" s="49"/>
      <c r="DED247" s="49"/>
      <c r="DEE247" s="99"/>
      <c r="DEF247" s="98"/>
      <c r="DEG247" s="49"/>
      <c r="DEH247" s="405"/>
      <c r="DEI247" s="405"/>
      <c r="DEJ247" s="277"/>
      <c r="DEK247" s="277"/>
      <c r="DEL247" s="277"/>
      <c r="DEM247" s="277"/>
      <c r="DEN247" s="277"/>
      <c r="DEO247" s="277"/>
      <c r="DEP247" s="277"/>
      <c r="DEQ247" s="277"/>
      <c r="DER247" s="402"/>
      <c r="DES247" s="404"/>
      <c r="DET247" s="49"/>
      <c r="DEU247" s="49"/>
      <c r="DEV247" s="49"/>
      <c r="DEW247" s="99"/>
      <c r="DEX247" s="98"/>
      <c r="DEY247" s="49"/>
      <c r="DEZ247" s="405"/>
      <c r="DFA247" s="405"/>
      <c r="DFB247" s="277"/>
      <c r="DFC247" s="277"/>
      <c r="DFD247" s="277"/>
      <c r="DFE247" s="277"/>
      <c r="DFF247" s="277"/>
      <c r="DFG247" s="277"/>
      <c r="DFH247" s="277"/>
      <c r="DFI247" s="277"/>
      <c r="DFJ247" s="402"/>
      <c r="DFK247" s="404"/>
      <c r="DFL247" s="49"/>
      <c r="DFM247" s="49"/>
      <c r="DFN247" s="49"/>
      <c r="DFO247" s="99"/>
      <c r="DFP247" s="98"/>
      <c r="DFQ247" s="49"/>
      <c r="DFR247" s="405"/>
      <c r="DFS247" s="405"/>
      <c r="DFT247" s="277"/>
      <c r="DFU247" s="277"/>
      <c r="DFV247" s="277"/>
      <c r="DFW247" s="277"/>
      <c r="DFX247" s="277"/>
      <c r="DFY247" s="277"/>
      <c r="DFZ247" s="277"/>
      <c r="DGA247" s="277"/>
      <c r="DGB247" s="402"/>
      <c r="DGC247" s="404"/>
      <c r="DGD247" s="49"/>
      <c r="DGE247" s="49"/>
      <c r="DGF247" s="49"/>
      <c r="DGG247" s="99"/>
      <c r="DGH247" s="98"/>
      <c r="DGI247" s="49"/>
      <c r="DGJ247" s="405"/>
      <c r="DGK247" s="405"/>
      <c r="DGL247" s="277"/>
      <c r="DGM247" s="277"/>
      <c r="DGN247" s="277"/>
      <c r="DGO247" s="277"/>
      <c r="DGP247" s="277"/>
      <c r="DGQ247" s="277"/>
      <c r="DGR247" s="277"/>
      <c r="DGS247" s="277"/>
      <c r="DGT247" s="402"/>
      <c r="DGU247" s="404"/>
      <c r="DGV247" s="49"/>
      <c r="DGW247" s="49"/>
      <c r="DGX247" s="49"/>
      <c r="DGY247" s="99"/>
      <c r="DGZ247" s="98"/>
      <c r="DHA247" s="49"/>
      <c r="DHB247" s="405"/>
      <c r="DHC247" s="405"/>
      <c r="DHD247" s="277"/>
      <c r="DHE247" s="277"/>
      <c r="DHF247" s="277"/>
      <c r="DHG247" s="277"/>
      <c r="DHH247" s="277"/>
      <c r="DHI247" s="277"/>
      <c r="DHJ247" s="277"/>
      <c r="DHK247" s="277"/>
      <c r="DHL247" s="402"/>
      <c r="DHM247" s="404"/>
      <c r="DHN247" s="49"/>
      <c r="DHO247" s="49"/>
      <c r="DHP247" s="49"/>
      <c r="DHQ247" s="99"/>
      <c r="DHR247" s="98"/>
      <c r="DHS247" s="49"/>
      <c r="DHT247" s="405"/>
      <c r="DHU247" s="405"/>
      <c r="DHV247" s="277"/>
      <c r="DHW247" s="277"/>
      <c r="DHX247" s="277"/>
      <c r="DHY247" s="277"/>
      <c r="DHZ247" s="277"/>
      <c r="DIA247" s="277"/>
      <c r="DIB247" s="277"/>
      <c r="DIC247" s="277"/>
      <c r="DID247" s="402"/>
      <c r="DIE247" s="404"/>
      <c r="DIF247" s="49"/>
      <c r="DIG247" s="49"/>
      <c r="DIH247" s="49"/>
      <c r="DII247" s="99"/>
      <c r="DIJ247" s="98"/>
      <c r="DIK247" s="49"/>
      <c r="DIL247" s="405"/>
      <c r="DIM247" s="405"/>
      <c r="DIN247" s="277"/>
      <c r="DIO247" s="277"/>
      <c r="DIP247" s="277"/>
      <c r="DIQ247" s="277"/>
      <c r="DIR247" s="277"/>
      <c r="DIS247" s="277"/>
      <c r="DIT247" s="277"/>
      <c r="DIU247" s="277"/>
      <c r="DIV247" s="402"/>
      <c r="DIW247" s="404"/>
      <c r="DIX247" s="49"/>
      <c r="DIY247" s="49"/>
      <c r="DIZ247" s="49"/>
      <c r="DJA247" s="99"/>
      <c r="DJB247" s="98"/>
      <c r="DJC247" s="49"/>
      <c r="DJD247" s="405"/>
      <c r="DJE247" s="405"/>
      <c r="DJF247" s="277"/>
      <c r="DJG247" s="277"/>
      <c r="DJH247" s="277"/>
      <c r="DJI247" s="277"/>
      <c r="DJJ247" s="277"/>
      <c r="DJK247" s="277"/>
      <c r="DJL247" s="277"/>
      <c r="DJM247" s="277"/>
      <c r="DJN247" s="402"/>
      <c r="DJO247" s="404"/>
      <c r="DJP247" s="49"/>
      <c r="DJQ247" s="49"/>
      <c r="DJR247" s="49"/>
      <c r="DJS247" s="99"/>
      <c r="DJT247" s="98"/>
      <c r="DJU247" s="49"/>
      <c r="DJV247" s="405"/>
      <c r="DJW247" s="405"/>
      <c r="DJX247" s="277"/>
      <c r="DJY247" s="277"/>
      <c r="DJZ247" s="277"/>
      <c r="DKA247" s="277"/>
      <c r="DKB247" s="277"/>
      <c r="DKC247" s="277"/>
      <c r="DKD247" s="277"/>
      <c r="DKE247" s="277"/>
      <c r="DKF247" s="402"/>
      <c r="DKG247" s="404"/>
      <c r="DKH247" s="49"/>
      <c r="DKI247" s="49"/>
      <c r="DKJ247" s="49"/>
      <c r="DKK247" s="99"/>
      <c r="DKL247" s="98"/>
      <c r="DKM247" s="49"/>
      <c r="DKN247" s="405"/>
      <c r="DKO247" s="405"/>
      <c r="DKP247" s="277"/>
      <c r="DKQ247" s="277"/>
      <c r="DKR247" s="277"/>
      <c r="DKS247" s="277"/>
      <c r="DKT247" s="277"/>
      <c r="DKU247" s="277"/>
      <c r="DKV247" s="277"/>
      <c r="DKW247" s="277"/>
      <c r="DKX247" s="402"/>
      <c r="DKY247" s="404"/>
      <c r="DKZ247" s="49"/>
      <c r="DLA247" s="49"/>
      <c r="DLB247" s="49"/>
      <c r="DLC247" s="99"/>
      <c r="DLD247" s="98"/>
      <c r="DLE247" s="49"/>
      <c r="DLF247" s="405"/>
      <c r="DLG247" s="405"/>
      <c r="DLH247" s="277"/>
      <c r="DLI247" s="277"/>
      <c r="DLJ247" s="277"/>
      <c r="DLK247" s="277"/>
      <c r="DLL247" s="277"/>
      <c r="DLM247" s="277"/>
      <c r="DLN247" s="277"/>
      <c r="DLO247" s="277"/>
      <c r="DLP247" s="402"/>
      <c r="DLQ247" s="404"/>
      <c r="DLR247" s="49"/>
      <c r="DLS247" s="49"/>
      <c r="DLT247" s="49"/>
      <c r="DLU247" s="99"/>
      <c r="DLV247" s="98"/>
      <c r="DLW247" s="49"/>
      <c r="DLX247" s="405"/>
      <c r="DLY247" s="405"/>
      <c r="DLZ247" s="277"/>
      <c r="DMA247" s="277"/>
      <c r="DMB247" s="277"/>
      <c r="DMC247" s="277"/>
      <c r="DMD247" s="277"/>
      <c r="DME247" s="277"/>
      <c r="DMF247" s="277"/>
      <c r="DMG247" s="277"/>
      <c r="DMH247" s="402"/>
      <c r="DMI247" s="404"/>
      <c r="DMJ247" s="49"/>
      <c r="DMK247" s="49"/>
      <c r="DML247" s="49"/>
      <c r="DMM247" s="99"/>
      <c r="DMN247" s="98"/>
      <c r="DMO247" s="49"/>
      <c r="DMP247" s="405"/>
      <c r="DMQ247" s="405"/>
      <c r="DMR247" s="277"/>
      <c r="DMS247" s="277"/>
      <c r="DMT247" s="277"/>
      <c r="DMU247" s="277"/>
      <c r="DMV247" s="277"/>
      <c r="DMW247" s="277"/>
      <c r="DMX247" s="277"/>
      <c r="DMY247" s="277"/>
      <c r="DMZ247" s="402"/>
      <c r="DNA247" s="404"/>
      <c r="DNB247" s="49"/>
      <c r="DNC247" s="49"/>
      <c r="DND247" s="49"/>
      <c r="DNE247" s="99"/>
      <c r="DNF247" s="98"/>
      <c r="DNG247" s="49"/>
      <c r="DNH247" s="405"/>
      <c r="DNI247" s="405"/>
      <c r="DNJ247" s="277"/>
      <c r="DNK247" s="277"/>
      <c r="DNL247" s="277"/>
      <c r="DNM247" s="277"/>
      <c r="DNN247" s="277"/>
      <c r="DNO247" s="277"/>
      <c r="DNP247" s="277"/>
      <c r="DNQ247" s="277"/>
      <c r="DNR247" s="402"/>
      <c r="DNS247" s="404"/>
      <c r="DNT247" s="49"/>
      <c r="DNU247" s="49"/>
      <c r="DNV247" s="49"/>
      <c r="DNW247" s="99"/>
      <c r="DNX247" s="98"/>
      <c r="DNY247" s="49"/>
      <c r="DNZ247" s="405"/>
      <c r="DOA247" s="405"/>
      <c r="DOB247" s="277"/>
      <c r="DOC247" s="277"/>
      <c r="DOD247" s="277"/>
      <c r="DOE247" s="277"/>
      <c r="DOF247" s="277"/>
      <c r="DOG247" s="277"/>
      <c r="DOH247" s="277"/>
      <c r="DOI247" s="277"/>
      <c r="DOJ247" s="402"/>
      <c r="DOK247" s="404"/>
      <c r="DOL247" s="49"/>
      <c r="DOM247" s="49"/>
      <c r="DON247" s="49"/>
      <c r="DOO247" s="99"/>
      <c r="DOP247" s="98"/>
      <c r="DOQ247" s="49"/>
      <c r="DOR247" s="405"/>
      <c r="DOS247" s="405"/>
      <c r="DOT247" s="277"/>
      <c r="DOU247" s="277"/>
      <c r="DOV247" s="277"/>
      <c r="DOW247" s="277"/>
      <c r="DOX247" s="277"/>
      <c r="DOY247" s="277"/>
      <c r="DOZ247" s="277"/>
      <c r="DPA247" s="277"/>
      <c r="DPB247" s="402"/>
      <c r="DPC247" s="404"/>
      <c r="DPD247" s="49"/>
      <c r="DPE247" s="49"/>
      <c r="DPF247" s="49"/>
      <c r="DPG247" s="99"/>
      <c r="DPH247" s="98"/>
      <c r="DPI247" s="49"/>
      <c r="DPJ247" s="405"/>
      <c r="DPK247" s="405"/>
      <c r="DPL247" s="277"/>
      <c r="DPM247" s="277"/>
      <c r="DPN247" s="277"/>
      <c r="DPO247" s="277"/>
      <c r="DPP247" s="277"/>
      <c r="DPQ247" s="277"/>
      <c r="DPR247" s="277"/>
      <c r="DPS247" s="277"/>
      <c r="DPT247" s="402"/>
      <c r="DPU247" s="404"/>
      <c r="DPV247" s="49"/>
      <c r="DPW247" s="49"/>
      <c r="DPX247" s="49"/>
      <c r="DPY247" s="99"/>
      <c r="DPZ247" s="98"/>
      <c r="DQA247" s="49"/>
      <c r="DQB247" s="405"/>
      <c r="DQC247" s="405"/>
      <c r="DQD247" s="277"/>
      <c r="DQE247" s="277"/>
      <c r="DQF247" s="277"/>
      <c r="DQG247" s="277"/>
      <c r="DQH247" s="277"/>
      <c r="DQI247" s="277"/>
      <c r="DQJ247" s="277"/>
      <c r="DQK247" s="277"/>
      <c r="DQL247" s="402"/>
      <c r="DQM247" s="404"/>
      <c r="DQN247" s="49"/>
      <c r="DQO247" s="49"/>
      <c r="DQP247" s="49"/>
      <c r="DQQ247" s="99"/>
      <c r="DQR247" s="98"/>
      <c r="DQS247" s="49"/>
      <c r="DQT247" s="405"/>
      <c r="DQU247" s="405"/>
      <c r="DQV247" s="277"/>
      <c r="DQW247" s="277"/>
      <c r="DQX247" s="277"/>
      <c r="DQY247" s="277"/>
      <c r="DQZ247" s="277"/>
      <c r="DRA247" s="277"/>
      <c r="DRB247" s="277"/>
      <c r="DRC247" s="277"/>
      <c r="DRD247" s="402"/>
      <c r="DRE247" s="404"/>
      <c r="DRF247" s="49"/>
      <c r="DRG247" s="49"/>
      <c r="DRH247" s="49"/>
      <c r="DRI247" s="99"/>
      <c r="DRJ247" s="98"/>
      <c r="DRK247" s="49"/>
      <c r="DRL247" s="405"/>
      <c r="DRM247" s="405"/>
      <c r="DRN247" s="277"/>
      <c r="DRO247" s="277"/>
      <c r="DRP247" s="277"/>
      <c r="DRQ247" s="277"/>
      <c r="DRR247" s="277"/>
      <c r="DRS247" s="277"/>
      <c r="DRT247" s="277"/>
      <c r="DRU247" s="277"/>
      <c r="DRV247" s="402"/>
      <c r="DRW247" s="404"/>
      <c r="DRX247" s="49"/>
      <c r="DRY247" s="49"/>
      <c r="DRZ247" s="49"/>
      <c r="DSA247" s="99"/>
      <c r="DSB247" s="98"/>
      <c r="DSC247" s="49"/>
      <c r="DSD247" s="405"/>
      <c r="DSE247" s="405"/>
      <c r="DSF247" s="277"/>
      <c r="DSG247" s="277"/>
      <c r="DSH247" s="277"/>
      <c r="DSI247" s="277"/>
      <c r="DSJ247" s="277"/>
      <c r="DSK247" s="277"/>
      <c r="DSL247" s="277"/>
      <c r="DSM247" s="277"/>
      <c r="DSN247" s="402"/>
      <c r="DSO247" s="404"/>
      <c r="DSP247" s="49"/>
      <c r="DSQ247" s="49"/>
      <c r="DSR247" s="49"/>
      <c r="DSS247" s="99"/>
      <c r="DST247" s="98"/>
      <c r="DSU247" s="49"/>
      <c r="DSV247" s="405"/>
      <c r="DSW247" s="405"/>
      <c r="DSX247" s="277"/>
      <c r="DSY247" s="277"/>
      <c r="DSZ247" s="277"/>
      <c r="DTA247" s="277"/>
      <c r="DTB247" s="277"/>
      <c r="DTC247" s="277"/>
      <c r="DTD247" s="277"/>
      <c r="DTE247" s="277"/>
      <c r="DTF247" s="402"/>
      <c r="DTG247" s="404"/>
      <c r="DTH247" s="49"/>
      <c r="DTI247" s="49"/>
      <c r="DTJ247" s="49"/>
      <c r="DTK247" s="99"/>
      <c r="DTL247" s="98"/>
      <c r="DTM247" s="49"/>
      <c r="DTN247" s="405"/>
      <c r="DTO247" s="405"/>
      <c r="DTP247" s="277"/>
      <c r="DTQ247" s="277"/>
      <c r="DTR247" s="277"/>
      <c r="DTS247" s="277"/>
      <c r="DTT247" s="277"/>
      <c r="DTU247" s="277"/>
      <c r="DTV247" s="277"/>
      <c r="DTW247" s="277"/>
      <c r="DTX247" s="402"/>
      <c r="DTY247" s="404"/>
      <c r="DTZ247" s="49"/>
      <c r="DUA247" s="49"/>
      <c r="DUB247" s="49"/>
      <c r="DUC247" s="99"/>
      <c r="DUD247" s="98"/>
      <c r="DUE247" s="49"/>
      <c r="DUF247" s="405"/>
      <c r="DUG247" s="405"/>
      <c r="DUH247" s="277"/>
      <c r="DUI247" s="277"/>
      <c r="DUJ247" s="277"/>
      <c r="DUK247" s="277"/>
      <c r="DUL247" s="277"/>
      <c r="DUM247" s="277"/>
      <c r="DUN247" s="277"/>
      <c r="DUO247" s="277"/>
      <c r="DUP247" s="402"/>
      <c r="DUQ247" s="404"/>
      <c r="DUR247" s="49"/>
      <c r="DUS247" s="49"/>
      <c r="DUT247" s="49"/>
      <c r="DUU247" s="99"/>
      <c r="DUV247" s="98"/>
      <c r="DUW247" s="49"/>
      <c r="DUX247" s="405"/>
      <c r="DUY247" s="405"/>
      <c r="DUZ247" s="277"/>
      <c r="DVA247" s="277"/>
      <c r="DVB247" s="277"/>
      <c r="DVC247" s="277"/>
      <c r="DVD247" s="277"/>
      <c r="DVE247" s="277"/>
      <c r="DVF247" s="277"/>
      <c r="DVG247" s="277"/>
      <c r="DVH247" s="402"/>
      <c r="DVI247" s="404"/>
      <c r="DVJ247" s="49"/>
      <c r="DVK247" s="49"/>
      <c r="DVL247" s="49"/>
      <c r="DVM247" s="99"/>
      <c r="DVN247" s="98"/>
      <c r="DVO247" s="49"/>
      <c r="DVP247" s="405"/>
      <c r="DVQ247" s="405"/>
      <c r="DVR247" s="277"/>
      <c r="DVS247" s="277"/>
      <c r="DVT247" s="277"/>
      <c r="DVU247" s="277"/>
      <c r="DVV247" s="277"/>
      <c r="DVW247" s="277"/>
      <c r="DVX247" s="277"/>
      <c r="DVY247" s="277"/>
      <c r="DVZ247" s="402"/>
      <c r="DWA247" s="404"/>
      <c r="DWB247" s="49"/>
      <c r="DWC247" s="49"/>
      <c r="DWD247" s="49"/>
      <c r="DWE247" s="99"/>
      <c r="DWF247" s="98"/>
      <c r="DWG247" s="49"/>
      <c r="DWH247" s="405"/>
      <c r="DWI247" s="405"/>
      <c r="DWJ247" s="277"/>
      <c r="DWK247" s="277"/>
      <c r="DWL247" s="277"/>
      <c r="DWM247" s="277"/>
      <c r="DWN247" s="277"/>
      <c r="DWO247" s="277"/>
      <c r="DWP247" s="277"/>
      <c r="DWQ247" s="277"/>
      <c r="DWR247" s="402"/>
      <c r="DWS247" s="404"/>
      <c r="DWT247" s="49"/>
      <c r="DWU247" s="49"/>
      <c r="DWV247" s="49"/>
      <c r="DWW247" s="99"/>
      <c r="DWX247" s="98"/>
      <c r="DWY247" s="49"/>
      <c r="DWZ247" s="405"/>
      <c r="DXA247" s="405"/>
      <c r="DXB247" s="277"/>
      <c r="DXC247" s="277"/>
      <c r="DXD247" s="277"/>
      <c r="DXE247" s="277"/>
      <c r="DXF247" s="277"/>
      <c r="DXG247" s="277"/>
      <c r="DXH247" s="277"/>
      <c r="DXI247" s="277"/>
      <c r="DXJ247" s="402"/>
      <c r="DXK247" s="404"/>
      <c r="DXL247" s="49"/>
      <c r="DXM247" s="49"/>
      <c r="DXN247" s="49"/>
      <c r="DXO247" s="99"/>
      <c r="DXP247" s="98"/>
      <c r="DXQ247" s="49"/>
      <c r="DXR247" s="405"/>
      <c r="DXS247" s="405"/>
      <c r="DXT247" s="277"/>
      <c r="DXU247" s="277"/>
      <c r="DXV247" s="277"/>
      <c r="DXW247" s="277"/>
      <c r="DXX247" s="277"/>
      <c r="DXY247" s="277"/>
      <c r="DXZ247" s="277"/>
      <c r="DYA247" s="277"/>
      <c r="DYB247" s="402"/>
      <c r="DYC247" s="404"/>
      <c r="DYD247" s="49"/>
      <c r="DYE247" s="49"/>
      <c r="DYF247" s="49"/>
      <c r="DYG247" s="99"/>
      <c r="DYH247" s="98"/>
      <c r="DYI247" s="49"/>
      <c r="DYJ247" s="405"/>
      <c r="DYK247" s="405"/>
      <c r="DYL247" s="277"/>
      <c r="DYM247" s="277"/>
      <c r="DYN247" s="277"/>
      <c r="DYO247" s="277"/>
      <c r="DYP247" s="277"/>
      <c r="DYQ247" s="277"/>
      <c r="DYR247" s="277"/>
      <c r="DYS247" s="277"/>
      <c r="DYT247" s="402"/>
      <c r="DYU247" s="404"/>
      <c r="DYV247" s="49"/>
      <c r="DYW247" s="49"/>
      <c r="DYX247" s="49"/>
      <c r="DYY247" s="99"/>
      <c r="DYZ247" s="98"/>
      <c r="DZA247" s="49"/>
      <c r="DZB247" s="405"/>
      <c r="DZC247" s="405"/>
      <c r="DZD247" s="277"/>
      <c r="DZE247" s="277"/>
      <c r="DZF247" s="277"/>
      <c r="DZG247" s="277"/>
      <c r="DZH247" s="277"/>
      <c r="DZI247" s="277"/>
      <c r="DZJ247" s="277"/>
      <c r="DZK247" s="277"/>
      <c r="DZL247" s="402"/>
      <c r="DZM247" s="404"/>
      <c r="DZN247" s="49"/>
      <c r="DZO247" s="49"/>
      <c r="DZP247" s="49"/>
      <c r="DZQ247" s="99"/>
      <c r="DZR247" s="98"/>
      <c r="DZS247" s="49"/>
      <c r="DZT247" s="405"/>
      <c r="DZU247" s="405"/>
      <c r="DZV247" s="277"/>
      <c r="DZW247" s="277"/>
      <c r="DZX247" s="277"/>
      <c r="DZY247" s="277"/>
      <c r="DZZ247" s="277"/>
      <c r="EAA247" s="277"/>
      <c r="EAB247" s="277"/>
      <c r="EAC247" s="277"/>
      <c r="EAD247" s="402"/>
      <c r="EAE247" s="404"/>
      <c r="EAF247" s="49"/>
      <c r="EAG247" s="49"/>
      <c r="EAH247" s="49"/>
      <c r="EAI247" s="99"/>
      <c r="EAJ247" s="98"/>
      <c r="EAK247" s="49"/>
      <c r="EAL247" s="405"/>
      <c r="EAM247" s="405"/>
      <c r="EAN247" s="277"/>
      <c r="EAO247" s="277"/>
      <c r="EAP247" s="277"/>
      <c r="EAQ247" s="277"/>
      <c r="EAR247" s="277"/>
      <c r="EAS247" s="277"/>
      <c r="EAT247" s="277"/>
      <c r="EAU247" s="277"/>
      <c r="EAV247" s="402"/>
      <c r="EAW247" s="404"/>
      <c r="EAX247" s="49"/>
      <c r="EAY247" s="49"/>
      <c r="EAZ247" s="49"/>
      <c r="EBA247" s="99"/>
      <c r="EBB247" s="98"/>
      <c r="EBC247" s="49"/>
      <c r="EBD247" s="405"/>
      <c r="EBE247" s="405"/>
      <c r="EBF247" s="277"/>
      <c r="EBG247" s="277"/>
      <c r="EBH247" s="277"/>
      <c r="EBI247" s="277"/>
      <c r="EBJ247" s="277"/>
      <c r="EBK247" s="277"/>
      <c r="EBL247" s="277"/>
      <c r="EBM247" s="277"/>
      <c r="EBN247" s="402"/>
      <c r="EBO247" s="404"/>
      <c r="EBP247" s="49"/>
      <c r="EBQ247" s="49"/>
      <c r="EBR247" s="49"/>
      <c r="EBS247" s="99"/>
      <c r="EBT247" s="98"/>
      <c r="EBU247" s="49"/>
      <c r="EBV247" s="405"/>
      <c r="EBW247" s="405"/>
      <c r="EBX247" s="277"/>
      <c r="EBY247" s="277"/>
      <c r="EBZ247" s="277"/>
      <c r="ECA247" s="277"/>
      <c r="ECB247" s="277"/>
      <c r="ECC247" s="277"/>
      <c r="ECD247" s="277"/>
      <c r="ECE247" s="277"/>
      <c r="ECF247" s="402"/>
      <c r="ECG247" s="404"/>
      <c r="ECH247" s="49"/>
      <c r="ECI247" s="49"/>
      <c r="ECJ247" s="49"/>
      <c r="ECK247" s="99"/>
      <c r="ECL247" s="98"/>
      <c r="ECM247" s="49"/>
      <c r="ECN247" s="405"/>
      <c r="ECO247" s="405"/>
      <c r="ECP247" s="277"/>
      <c r="ECQ247" s="277"/>
      <c r="ECR247" s="277"/>
      <c r="ECS247" s="277"/>
      <c r="ECT247" s="277"/>
      <c r="ECU247" s="277"/>
      <c r="ECV247" s="277"/>
      <c r="ECW247" s="277"/>
      <c r="ECX247" s="402"/>
      <c r="ECY247" s="404"/>
      <c r="ECZ247" s="49"/>
      <c r="EDA247" s="49"/>
      <c r="EDB247" s="49"/>
      <c r="EDC247" s="99"/>
      <c r="EDD247" s="98"/>
      <c r="EDE247" s="49"/>
      <c r="EDF247" s="405"/>
      <c r="EDG247" s="405"/>
      <c r="EDH247" s="277"/>
      <c r="EDI247" s="277"/>
      <c r="EDJ247" s="277"/>
      <c r="EDK247" s="277"/>
      <c r="EDL247" s="277"/>
      <c r="EDM247" s="277"/>
      <c r="EDN247" s="277"/>
      <c r="EDO247" s="277"/>
      <c r="EDP247" s="402"/>
      <c r="EDQ247" s="404"/>
      <c r="EDR247" s="49"/>
      <c r="EDS247" s="49"/>
      <c r="EDT247" s="49"/>
      <c r="EDU247" s="99"/>
      <c r="EDV247" s="98"/>
      <c r="EDW247" s="49"/>
      <c r="EDX247" s="405"/>
      <c r="EDY247" s="405"/>
      <c r="EDZ247" s="277"/>
      <c r="EEA247" s="277"/>
      <c r="EEB247" s="277"/>
      <c r="EEC247" s="277"/>
      <c r="EED247" s="277"/>
      <c r="EEE247" s="277"/>
      <c r="EEF247" s="277"/>
      <c r="EEG247" s="277"/>
      <c r="EEH247" s="402"/>
      <c r="EEI247" s="404"/>
      <c r="EEJ247" s="49"/>
      <c r="EEK247" s="49"/>
      <c r="EEL247" s="49"/>
      <c r="EEM247" s="99"/>
      <c r="EEN247" s="98"/>
      <c r="EEO247" s="49"/>
      <c r="EEP247" s="405"/>
      <c r="EEQ247" s="405"/>
      <c r="EER247" s="277"/>
      <c r="EES247" s="277"/>
      <c r="EET247" s="277"/>
      <c r="EEU247" s="277"/>
      <c r="EEV247" s="277"/>
      <c r="EEW247" s="277"/>
      <c r="EEX247" s="277"/>
      <c r="EEY247" s="277"/>
      <c r="EEZ247" s="402"/>
      <c r="EFA247" s="404"/>
      <c r="EFB247" s="49"/>
      <c r="EFC247" s="49"/>
      <c r="EFD247" s="49"/>
      <c r="EFE247" s="99"/>
      <c r="EFF247" s="98"/>
      <c r="EFG247" s="49"/>
      <c r="EFH247" s="405"/>
      <c r="EFI247" s="405"/>
      <c r="EFJ247" s="277"/>
      <c r="EFK247" s="277"/>
      <c r="EFL247" s="277"/>
      <c r="EFM247" s="277"/>
      <c r="EFN247" s="277"/>
      <c r="EFO247" s="277"/>
      <c r="EFP247" s="277"/>
      <c r="EFQ247" s="277"/>
      <c r="EFR247" s="402"/>
      <c r="EFS247" s="404"/>
      <c r="EFT247" s="49"/>
      <c r="EFU247" s="49"/>
      <c r="EFV247" s="49"/>
      <c r="EFW247" s="99"/>
      <c r="EFX247" s="98"/>
      <c r="EFY247" s="49"/>
      <c r="EFZ247" s="405"/>
      <c r="EGA247" s="405"/>
      <c r="EGB247" s="277"/>
      <c r="EGC247" s="277"/>
      <c r="EGD247" s="277"/>
      <c r="EGE247" s="277"/>
      <c r="EGF247" s="277"/>
      <c r="EGG247" s="277"/>
      <c r="EGH247" s="277"/>
      <c r="EGI247" s="277"/>
      <c r="EGJ247" s="402"/>
      <c r="EGK247" s="404"/>
      <c r="EGL247" s="49"/>
      <c r="EGM247" s="49"/>
      <c r="EGN247" s="49"/>
      <c r="EGO247" s="99"/>
      <c r="EGP247" s="98"/>
      <c r="EGQ247" s="49"/>
      <c r="EGR247" s="405"/>
      <c r="EGS247" s="405"/>
      <c r="EGT247" s="277"/>
      <c r="EGU247" s="277"/>
      <c r="EGV247" s="277"/>
      <c r="EGW247" s="277"/>
      <c r="EGX247" s="277"/>
      <c r="EGY247" s="277"/>
      <c r="EGZ247" s="277"/>
      <c r="EHA247" s="277"/>
      <c r="EHB247" s="402"/>
      <c r="EHC247" s="404"/>
      <c r="EHD247" s="49"/>
      <c r="EHE247" s="49"/>
      <c r="EHF247" s="49"/>
      <c r="EHG247" s="99"/>
      <c r="EHH247" s="98"/>
      <c r="EHI247" s="49"/>
      <c r="EHJ247" s="405"/>
      <c r="EHK247" s="405"/>
      <c r="EHL247" s="277"/>
      <c r="EHM247" s="277"/>
      <c r="EHN247" s="277"/>
      <c r="EHO247" s="277"/>
      <c r="EHP247" s="277"/>
      <c r="EHQ247" s="277"/>
      <c r="EHR247" s="277"/>
      <c r="EHS247" s="277"/>
      <c r="EHT247" s="402"/>
      <c r="EHU247" s="404"/>
      <c r="EHV247" s="49"/>
      <c r="EHW247" s="49"/>
      <c r="EHX247" s="49"/>
      <c r="EHY247" s="99"/>
      <c r="EHZ247" s="98"/>
      <c r="EIA247" s="49"/>
      <c r="EIB247" s="405"/>
      <c r="EIC247" s="405"/>
      <c r="EID247" s="277"/>
      <c r="EIE247" s="277"/>
      <c r="EIF247" s="277"/>
      <c r="EIG247" s="277"/>
      <c r="EIH247" s="277"/>
      <c r="EII247" s="277"/>
      <c r="EIJ247" s="277"/>
      <c r="EIK247" s="277"/>
      <c r="EIL247" s="402"/>
      <c r="EIM247" s="404"/>
      <c r="EIN247" s="49"/>
      <c r="EIO247" s="49"/>
      <c r="EIP247" s="49"/>
      <c r="EIQ247" s="99"/>
      <c r="EIR247" s="98"/>
      <c r="EIS247" s="49"/>
      <c r="EIT247" s="405"/>
      <c r="EIU247" s="405"/>
      <c r="EIV247" s="277"/>
      <c r="EIW247" s="277"/>
      <c r="EIX247" s="277"/>
      <c r="EIY247" s="277"/>
      <c r="EIZ247" s="277"/>
      <c r="EJA247" s="277"/>
      <c r="EJB247" s="277"/>
      <c r="EJC247" s="277"/>
      <c r="EJD247" s="402"/>
      <c r="EJE247" s="404"/>
      <c r="EJF247" s="49"/>
      <c r="EJG247" s="49"/>
      <c r="EJH247" s="49"/>
      <c r="EJI247" s="99"/>
      <c r="EJJ247" s="98"/>
      <c r="EJK247" s="49"/>
      <c r="EJL247" s="405"/>
      <c r="EJM247" s="405"/>
      <c r="EJN247" s="277"/>
      <c r="EJO247" s="277"/>
      <c r="EJP247" s="277"/>
      <c r="EJQ247" s="277"/>
      <c r="EJR247" s="277"/>
      <c r="EJS247" s="277"/>
      <c r="EJT247" s="277"/>
      <c r="EJU247" s="277"/>
      <c r="EJV247" s="402"/>
      <c r="EJW247" s="404"/>
      <c r="EJX247" s="49"/>
      <c r="EJY247" s="49"/>
      <c r="EJZ247" s="49"/>
      <c r="EKA247" s="99"/>
      <c r="EKB247" s="98"/>
      <c r="EKC247" s="49"/>
      <c r="EKD247" s="405"/>
      <c r="EKE247" s="405"/>
      <c r="EKF247" s="277"/>
      <c r="EKG247" s="277"/>
      <c r="EKH247" s="277"/>
      <c r="EKI247" s="277"/>
      <c r="EKJ247" s="277"/>
      <c r="EKK247" s="277"/>
      <c r="EKL247" s="277"/>
      <c r="EKM247" s="277"/>
      <c r="EKN247" s="402"/>
      <c r="EKO247" s="404"/>
      <c r="EKP247" s="49"/>
      <c r="EKQ247" s="49"/>
      <c r="EKR247" s="49"/>
      <c r="EKS247" s="99"/>
      <c r="EKT247" s="98"/>
      <c r="EKU247" s="49"/>
      <c r="EKV247" s="405"/>
      <c r="EKW247" s="405"/>
      <c r="EKX247" s="277"/>
      <c r="EKY247" s="277"/>
      <c r="EKZ247" s="277"/>
      <c r="ELA247" s="277"/>
      <c r="ELB247" s="277"/>
      <c r="ELC247" s="277"/>
      <c r="ELD247" s="277"/>
      <c r="ELE247" s="277"/>
      <c r="ELF247" s="402"/>
      <c r="ELG247" s="404"/>
      <c r="ELH247" s="49"/>
      <c r="ELI247" s="49"/>
      <c r="ELJ247" s="49"/>
      <c r="ELK247" s="99"/>
      <c r="ELL247" s="98"/>
      <c r="ELM247" s="49"/>
      <c r="ELN247" s="405"/>
      <c r="ELO247" s="405"/>
      <c r="ELP247" s="277"/>
      <c r="ELQ247" s="277"/>
      <c r="ELR247" s="277"/>
      <c r="ELS247" s="277"/>
      <c r="ELT247" s="277"/>
      <c r="ELU247" s="277"/>
      <c r="ELV247" s="277"/>
      <c r="ELW247" s="277"/>
      <c r="ELX247" s="402"/>
      <c r="ELY247" s="404"/>
      <c r="ELZ247" s="49"/>
      <c r="EMA247" s="49"/>
      <c r="EMB247" s="49"/>
      <c r="EMC247" s="99"/>
      <c r="EMD247" s="98"/>
      <c r="EME247" s="49"/>
      <c r="EMF247" s="405"/>
      <c r="EMG247" s="405"/>
      <c r="EMH247" s="277"/>
      <c r="EMI247" s="277"/>
      <c r="EMJ247" s="277"/>
      <c r="EMK247" s="277"/>
      <c r="EML247" s="277"/>
      <c r="EMM247" s="277"/>
      <c r="EMN247" s="277"/>
      <c r="EMO247" s="277"/>
      <c r="EMP247" s="402"/>
      <c r="EMQ247" s="404"/>
      <c r="EMR247" s="49"/>
      <c r="EMS247" s="49"/>
      <c r="EMT247" s="49"/>
      <c r="EMU247" s="99"/>
      <c r="EMV247" s="98"/>
      <c r="EMW247" s="49"/>
      <c r="EMX247" s="405"/>
      <c r="EMY247" s="405"/>
      <c r="EMZ247" s="277"/>
      <c r="ENA247" s="277"/>
      <c r="ENB247" s="277"/>
      <c r="ENC247" s="277"/>
      <c r="END247" s="277"/>
      <c r="ENE247" s="277"/>
      <c r="ENF247" s="277"/>
      <c r="ENG247" s="277"/>
      <c r="ENH247" s="402"/>
      <c r="ENI247" s="404"/>
      <c r="ENJ247" s="49"/>
      <c r="ENK247" s="49"/>
      <c r="ENL247" s="49"/>
      <c r="ENM247" s="99"/>
      <c r="ENN247" s="98"/>
      <c r="ENO247" s="49"/>
      <c r="ENP247" s="405"/>
      <c r="ENQ247" s="405"/>
      <c r="ENR247" s="277"/>
      <c r="ENS247" s="277"/>
      <c r="ENT247" s="277"/>
      <c r="ENU247" s="277"/>
      <c r="ENV247" s="277"/>
      <c r="ENW247" s="277"/>
      <c r="ENX247" s="277"/>
      <c r="ENY247" s="277"/>
      <c r="ENZ247" s="402"/>
      <c r="EOA247" s="404"/>
      <c r="EOB247" s="49"/>
      <c r="EOC247" s="49"/>
      <c r="EOD247" s="49"/>
      <c r="EOE247" s="99"/>
      <c r="EOF247" s="98"/>
      <c r="EOG247" s="49"/>
      <c r="EOH247" s="405"/>
      <c r="EOI247" s="405"/>
      <c r="EOJ247" s="277"/>
      <c r="EOK247" s="277"/>
      <c r="EOL247" s="277"/>
      <c r="EOM247" s="277"/>
      <c r="EON247" s="277"/>
      <c r="EOO247" s="277"/>
      <c r="EOP247" s="277"/>
      <c r="EOQ247" s="277"/>
      <c r="EOR247" s="402"/>
      <c r="EOS247" s="404"/>
      <c r="EOT247" s="49"/>
      <c r="EOU247" s="49"/>
      <c r="EOV247" s="49"/>
      <c r="EOW247" s="99"/>
      <c r="EOX247" s="98"/>
      <c r="EOY247" s="49"/>
      <c r="EOZ247" s="405"/>
      <c r="EPA247" s="405"/>
      <c r="EPB247" s="277"/>
      <c r="EPC247" s="277"/>
      <c r="EPD247" s="277"/>
      <c r="EPE247" s="277"/>
      <c r="EPF247" s="277"/>
      <c r="EPG247" s="277"/>
      <c r="EPH247" s="277"/>
      <c r="EPI247" s="277"/>
      <c r="EPJ247" s="402"/>
      <c r="EPK247" s="404"/>
      <c r="EPL247" s="49"/>
      <c r="EPM247" s="49"/>
      <c r="EPN247" s="49"/>
      <c r="EPO247" s="99"/>
      <c r="EPP247" s="98"/>
      <c r="EPQ247" s="49"/>
      <c r="EPR247" s="405"/>
      <c r="EPS247" s="405"/>
      <c r="EPT247" s="277"/>
      <c r="EPU247" s="277"/>
      <c r="EPV247" s="277"/>
      <c r="EPW247" s="277"/>
      <c r="EPX247" s="277"/>
      <c r="EPY247" s="277"/>
      <c r="EPZ247" s="277"/>
      <c r="EQA247" s="277"/>
      <c r="EQB247" s="402"/>
      <c r="EQC247" s="404"/>
      <c r="EQD247" s="49"/>
      <c r="EQE247" s="49"/>
      <c r="EQF247" s="49"/>
      <c r="EQG247" s="99"/>
      <c r="EQH247" s="98"/>
      <c r="EQI247" s="49"/>
      <c r="EQJ247" s="405"/>
      <c r="EQK247" s="405"/>
      <c r="EQL247" s="277"/>
      <c r="EQM247" s="277"/>
      <c r="EQN247" s="277"/>
      <c r="EQO247" s="277"/>
      <c r="EQP247" s="277"/>
      <c r="EQQ247" s="277"/>
      <c r="EQR247" s="277"/>
      <c r="EQS247" s="277"/>
      <c r="EQT247" s="402"/>
      <c r="EQU247" s="404"/>
      <c r="EQV247" s="49"/>
      <c r="EQW247" s="49"/>
      <c r="EQX247" s="49"/>
      <c r="EQY247" s="99"/>
      <c r="EQZ247" s="98"/>
      <c r="ERA247" s="49"/>
      <c r="ERB247" s="405"/>
      <c r="ERC247" s="405"/>
      <c r="ERD247" s="277"/>
      <c r="ERE247" s="277"/>
      <c r="ERF247" s="277"/>
      <c r="ERG247" s="277"/>
      <c r="ERH247" s="277"/>
      <c r="ERI247" s="277"/>
      <c r="ERJ247" s="277"/>
      <c r="ERK247" s="277"/>
      <c r="ERL247" s="402"/>
      <c r="ERM247" s="404"/>
      <c r="ERN247" s="49"/>
      <c r="ERO247" s="49"/>
      <c r="ERP247" s="49"/>
      <c r="ERQ247" s="99"/>
      <c r="ERR247" s="98"/>
      <c r="ERS247" s="49"/>
      <c r="ERT247" s="405"/>
      <c r="ERU247" s="405"/>
      <c r="ERV247" s="277"/>
      <c r="ERW247" s="277"/>
      <c r="ERX247" s="277"/>
      <c r="ERY247" s="277"/>
      <c r="ERZ247" s="277"/>
      <c r="ESA247" s="277"/>
      <c r="ESB247" s="277"/>
      <c r="ESC247" s="277"/>
      <c r="ESD247" s="402"/>
      <c r="ESE247" s="404"/>
      <c r="ESF247" s="49"/>
      <c r="ESG247" s="49"/>
      <c r="ESH247" s="49"/>
      <c r="ESI247" s="99"/>
      <c r="ESJ247" s="98"/>
      <c r="ESK247" s="49"/>
      <c r="ESL247" s="405"/>
      <c r="ESM247" s="405"/>
      <c r="ESN247" s="277"/>
      <c r="ESO247" s="277"/>
      <c r="ESP247" s="277"/>
      <c r="ESQ247" s="277"/>
      <c r="ESR247" s="277"/>
      <c r="ESS247" s="277"/>
      <c r="EST247" s="277"/>
      <c r="ESU247" s="277"/>
      <c r="ESV247" s="402"/>
      <c r="ESW247" s="404"/>
      <c r="ESX247" s="49"/>
      <c r="ESY247" s="49"/>
      <c r="ESZ247" s="49"/>
      <c r="ETA247" s="99"/>
      <c r="ETB247" s="98"/>
      <c r="ETC247" s="49"/>
      <c r="ETD247" s="405"/>
      <c r="ETE247" s="405"/>
      <c r="ETF247" s="277"/>
      <c r="ETG247" s="277"/>
      <c r="ETH247" s="277"/>
      <c r="ETI247" s="277"/>
      <c r="ETJ247" s="277"/>
      <c r="ETK247" s="277"/>
      <c r="ETL247" s="277"/>
      <c r="ETM247" s="277"/>
      <c r="ETN247" s="402"/>
      <c r="ETO247" s="404"/>
      <c r="ETP247" s="49"/>
      <c r="ETQ247" s="49"/>
      <c r="ETR247" s="49"/>
      <c r="ETS247" s="99"/>
      <c r="ETT247" s="98"/>
      <c r="ETU247" s="49"/>
      <c r="ETV247" s="405"/>
      <c r="ETW247" s="405"/>
      <c r="ETX247" s="277"/>
      <c r="ETY247" s="277"/>
      <c r="ETZ247" s="277"/>
      <c r="EUA247" s="277"/>
      <c r="EUB247" s="277"/>
      <c r="EUC247" s="277"/>
      <c r="EUD247" s="277"/>
      <c r="EUE247" s="277"/>
      <c r="EUF247" s="402"/>
      <c r="EUG247" s="404"/>
      <c r="EUH247" s="49"/>
      <c r="EUI247" s="49"/>
      <c r="EUJ247" s="49"/>
      <c r="EUK247" s="99"/>
      <c r="EUL247" s="98"/>
      <c r="EUM247" s="49"/>
      <c r="EUN247" s="405"/>
      <c r="EUO247" s="405"/>
      <c r="EUP247" s="277"/>
      <c r="EUQ247" s="277"/>
      <c r="EUR247" s="277"/>
      <c r="EUS247" s="277"/>
      <c r="EUT247" s="277"/>
      <c r="EUU247" s="277"/>
      <c r="EUV247" s="277"/>
      <c r="EUW247" s="277"/>
      <c r="EUX247" s="402"/>
      <c r="EUY247" s="404"/>
      <c r="EUZ247" s="49"/>
      <c r="EVA247" s="49"/>
      <c r="EVB247" s="49"/>
      <c r="EVC247" s="99"/>
      <c r="EVD247" s="98"/>
      <c r="EVE247" s="49"/>
      <c r="EVF247" s="405"/>
      <c r="EVG247" s="405"/>
      <c r="EVH247" s="277"/>
      <c r="EVI247" s="277"/>
      <c r="EVJ247" s="277"/>
      <c r="EVK247" s="277"/>
      <c r="EVL247" s="277"/>
      <c r="EVM247" s="277"/>
      <c r="EVN247" s="277"/>
      <c r="EVO247" s="277"/>
      <c r="EVP247" s="402"/>
      <c r="EVQ247" s="404"/>
      <c r="EVR247" s="49"/>
      <c r="EVS247" s="49"/>
      <c r="EVT247" s="49"/>
      <c r="EVU247" s="99"/>
      <c r="EVV247" s="98"/>
      <c r="EVW247" s="49"/>
      <c r="EVX247" s="405"/>
      <c r="EVY247" s="405"/>
      <c r="EVZ247" s="277"/>
      <c r="EWA247" s="277"/>
      <c r="EWB247" s="277"/>
      <c r="EWC247" s="277"/>
      <c r="EWD247" s="277"/>
      <c r="EWE247" s="277"/>
      <c r="EWF247" s="277"/>
      <c r="EWG247" s="277"/>
      <c r="EWH247" s="402"/>
      <c r="EWI247" s="404"/>
      <c r="EWJ247" s="49"/>
      <c r="EWK247" s="49"/>
      <c r="EWL247" s="49"/>
      <c r="EWM247" s="99"/>
      <c r="EWN247" s="98"/>
      <c r="EWO247" s="49"/>
      <c r="EWP247" s="405"/>
      <c r="EWQ247" s="405"/>
      <c r="EWR247" s="277"/>
      <c r="EWS247" s="277"/>
      <c r="EWT247" s="277"/>
      <c r="EWU247" s="277"/>
      <c r="EWV247" s="277"/>
      <c r="EWW247" s="277"/>
      <c r="EWX247" s="277"/>
      <c r="EWY247" s="277"/>
      <c r="EWZ247" s="402"/>
      <c r="EXA247" s="404"/>
      <c r="EXB247" s="49"/>
      <c r="EXC247" s="49"/>
      <c r="EXD247" s="49"/>
      <c r="EXE247" s="99"/>
      <c r="EXF247" s="98"/>
      <c r="EXG247" s="49"/>
      <c r="EXH247" s="405"/>
      <c r="EXI247" s="405"/>
      <c r="EXJ247" s="277"/>
      <c r="EXK247" s="277"/>
      <c r="EXL247" s="277"/>
      <c r="EXM247" s="277"/>
      <c r="EXN247" s="277"/>
      <c r="EXO247" s="277"/>
      <c r="EXP247" s="277"/>
      <c r="EXQ247" s="277"/>
      <c r="EXR247" s="402"/>
      <c r="EXS247" s="404"/>
      <c r="EXT247" s="49"/>
      <c r="EXU247" s="49"/>
      <c r="EXV247" s="49"/>
      <c r="EXW247" s="99"/>
      <c r="EXX247" s="98"/>
      <c r="EXY247" s="49"/>
      <c r="EXZ247" s="405"/>
      <c r="EYA247" s="405"/>
      <c r="EYB247" s="277"/>
      <c r="EYC247" s="277"/>
      <c r="EYD247" s="277"/>
      <c r="EYE247" s="277"/>
      <c r="EYF247" s="277"/>
      <c r="EYG247" s="277"/>
      <c r="EYH247" s="277"/>
      <c r="EYI247" s="277"/>
      <c r="EYJ247" s="402"/>
      <c r="EYK247" s="404"/>
      <c r="EYL247" s="49"/>
      <c r="EYM247" s="49"/>
      <c r="EYN247" s="49"/>
      <c r="EYO247" s="99"/>
      <c r="EYP247" s="98"/>
      <c r="EYQ247" s="49"/>
      <c r="EYR247" s="405"/>
      <c r="EYS247" s="405"/>
      <c r="EYT247" s="277"/>
      <c r="EYU247" s="277"/>
      <c r="EYV247" s="277"/>
      <c r="EYW247" s="277"/>
      <c r="EYX247" s="277"/>
      <c r="EYY247" s="277"/>
      <c r="EYZ247" s="277"/>
      <c r="EZA247" s="277"/>
      <c r="EZB247" s="402"/>
      <c r="EZC247" s="404"/>
      <c r="EZD247" s="49"/>
      <c r="EZE247" s="49"/>
      <c r="EZF247" s="49"/>
      <c r="EZG247" s="99"/>
      <c r="EZH247" s="98"/>
      <c r="EZI247" s="49"/>
      <c r="EZJ247" s="405"/>
      <c r="EZK247" s="405"/>
      <c r="EZL247" s="277"/>
      <c r="EZM247" s="277"/>
      <c r="EZN247" s="277"/>
      <c r="EZO247" s="277"/>
      <c r="EZP247" s="277"/>
      <c r="EZQ247" s="277"/>
      <c r="EZR247" s="277"/>
      <c r="EZS247" s="277"/>
      <c r="EZT247" s="402"/>
      <c r="EZU247" s="404"/>
      <c r="EZV247" s="49"/>
      <c r="EZW247" s="49"/>
      <c r="EZX247" s="49"/>
      <c r="EZY247" s="99"/>
      <c r="EZZ247" s="98"/>
      <c r="FAA247" s="49"/>
      <c r="FAB247" s="405"/>
      <c r="FAC247" s="405"/>
      <c r="FAD247" s="277"/>
      <c r="FAE247" s="277"/>
      <c r="FAF247" s="277"/>
      <c r="FAG247" s="277"/>
      <c r="FAH247" s="277"/>
      <c r="FAI247" s="277"/>
      <c r="FAJ247" s="277"/>
      <c r="FAK247" s="277"/>
      <c r="FAL247" s="402"/>
      <c r="FAM247" s="404"/>
      <c r="FAN247" s="49"/>
      <c r="FAO247" s="49"/>
      <c r="FAP247" s="49"/>
      <c r="FAQ247" s="99"/>
      <c r="FAR247" s="98"/>
      <c r="FAS247" s="49"/>
      <c r="FAT247" s="405"/>
      <c r="FAU247" s="405"/>
      <c r="FAV247" s="277"/>
      <c r="FAW247" s="277"/>
      <c r="FAX247" s="277"/>
      <c r="FAY247" s="277"/>
      <c r="FAZ247" s="277"/>
      <c r="FBA247" s="277"/>
      <c r="FBB247" s="277"/>
      <c r="FBC247" s="277"/>
      <c r="FBD247" s="402"/>
      <c r="FBE247" s="404"/>
      <c r="FBF247" s="49"/>
      <c r="FBG247" s="49"/>
      <c r="FBH247" s="49"/>
      <c r="FBI247" s="99"/>
      <c r="FBJ247" s="98"/>
      <c r="FBK247" s="49"/>
      <c r="FBL247" s="405"/>
      <c r="FBM247" s="405"/>
      <c r="FBN247" s="277"/>
      <c r="FBO247" s="277"/>
      <c r="FBP247" s="277"/>
      <c r="FBQ247" s="277"/>
      <c r="FBR247" s="277"/>
      <c r="FBS247" s="277"/>
      <c r="FBT247" s="277"/>
      <c r="FBU247" s="277"/>
      <c r="FBV247" s="402"/>
      <c r="FBW247" s="404"/>
      <c r="FBX247" s="49"/>
      <c r="FBY247" s="49"/>
      <c r="FBZ247" s="49"/>
      <c r="FCA247" s="99"/>
      <c r="FCB247" s="98"/>
      <c r="FCC247" s="49"/>
      <c r="FCD247" s="405"/>
      <c r="FCE247" s="405"/>
      <c r="FCF247" s="277"/>
      <c r="FCG247" s="277"/>
      <c r="FCH247" s="277"/>
      <c r="FCI247" s="277"/>
      <c r="FCJ247" s="277"/>
      <c r="FCK247" s="277"/>
      <c r="FCL247" s="277"/>
      <c r="FCM247" s="277"/>
      <c r="FCN247" s="402"/>
      <c r="FCO247" s="404"/>
      <c r="FCP247" s="49"/>
      <c r="FCQ247" s="49"/>
      <c r="FCR247" s="49"/>
      <c r="FCS247" s="99"/>
      <c r="FCT247" s="98"/>
      <c r="FCU247" s="49"/>
      <c r="FCV247" s="405"/>
      <c r="FCW247" s="405"/>
      <c r="FCX247" s="277"/>
      <c r="FCY247" s="277"/>
      <c r="FCZ247" s="277"/>
      <c r="FDA247" s="277"/>
      <c r="FDB247" s="277"/>
      <c r="FDC247" s="277"/>
      <c r="FDD247" s="277"/>
      <c r="FDE247" s="277"/>
      <c r="FDF247" s="402"/>
      <c r="FDG247" s="404"/>
      <c r="FDH247" s="49"/>
      <c r="FDI247" s="49"/>
      <c r="FDJ247" s="49"/>
      <c r="FDK247" s="99"/>
      <c r="FDL247" s="98"/>
      <c r="FDM247" s="49"/>
      <c r="FDN247" s="405"/>
      <c r="FDO247" s="405"/>
      <c r="FDP247" s="277"/>
      <c r="FDQ247" s="277"/>
      <c r="FDR247" s="277"/>
      <c r="FDS247" s="277"/>
      <c r="FDT247" s="277"/>
      <c r="FDU247" s="277"/>
      <c r="FDV247" s="277"/>
      <c r="FDW247" s="277"/>
      <c r="FDX247" s="402"/>
      <c r="FDY247" s="404"/>
      <c r="FDZ247" s="49"/>
      <c r="FEA247" s="49"/>
      <c r="FEB247" s="49"/>
      <c r="FEC247" s="99"/>
      <c r="FED247" s="98"/>
      <c r="FEE247" s="49"/>
      <c r="FEF247" s="405"/>
      <c r="FEG247" s="405"/>
      <c r="FEH247" s="277"/>
      <c r="FEI247" s="277"/>
      <c r="FEJ247" s="277"/>
      <c r="FEK247" s="277"/>
      <c r="FEL247" s="277"/>
      <c r="FEM247" s="277"/>
      <c r="FEN247" s="277"/>
      <c r="FEO247" s="277"/>
      <c r="FEP247" s="402"/>
      <c r="FEQ247" s="404"/>
      <c r="FER247" s="49"/>
      <c r="FES247" s="49"/>
      <c r="FET247" s="49"/>
      <c r="FEU247" s="99"/>
      <c r="FEV247" s="98"/>
      <c r="FEW247" s="49"/>
      <c r="FEX247" s="405"/>
      <c r="FEY247" s="405"/>
      <c r="FEZ247" s="277"/>
      <c r="FFA247" s="277"/>
      <c r="FFB247" s="277"/>
      <c r="FFC247" s="277"/>
      <c r="FFD247" s="277"/>
      <c r="FFE247" s="277"/>
      <c r="FFF247" s="277"/>
      <c r="FFG247" s="277"/>
      <c r="FFH247" s="402"/>
      <c r="FFI247" s="404"/>
      <c r="FFJ247" s="49"/>
      <c r="FFK247" s="49"/>
      <c r="FFL247" s="49"/>
      <c r="FFM247" s="99"/>
      <c r="FFN247" s="98"/>
      <c r="FFO247" s="49"/>
      <c r="FFP247" s="405"/>
      <c r="FFQ247" s="405"/>
      <c r="FFR247" s="277"/>
      <c r="FFS247" s="277"/>
      <c r="FFT247" s="277"/>
      <c r="FFU247" s="277"/>
      <c r="FFV247" s="277"/>
      <c r="FFW247" s="277"/>
      <c r="FFX247" s="277"/>
      <c r="FFY247" s="277"/>
      <c r="FFZ247" s="402"/>
      <c r="FGA247" s="404"/>
      <c r="FGB247" s="49"/>
      <c r="FGC247" s="49"/>
      <c r="FGD247" s="49"/>
      <c r="FGE247" s="99"/>
      <c r="FGF247" s="98"/>
      <c r="FGG247" s="49"/>
      <c r="FGH247" s="405"/>
      <c r="FGI247" s="405"/>
      <c r="FGJ247" s="277"/>
      <c r="FGK247" s="277"/>
      <c r="FGL247" s="277"/>
      <c r="FGM247" s="277"/>
      <c r="FGN247" s="277"/>
      <c r="FGO247" s="277"/>
      <c r="FGP247" s="277"/>
      <c r="FGQ247" s="277"/>
      <c r="FGR247" s="402"/>
      <c r="FGS247" s="404"/>
      <c r="FGT247" s="49"/>
      <c r="FGU247" s="49"/>
      <c r="FGV247" s="49"/>
      <c r="FGW247" s="99"/>
      <c r="FGX247" s="98"/>
      <c r="FGY247" s="49"/>
      <c r="FGZ247" s="405"/>
      <c r="FHA247" s="405"/>
      <c r="FHB247" s="277"/>
      <c r="FHC247" s="277"/>
      <c r="FHD247" s="277"/>
      <c r="FHE247" s="277"/>
      <c r="FHF247" s="277"/>
      <c r="FHG247" s="277"/>
      <c r="FHH247" s="277"/>
      <c r="FHI247" s="277"/>
      <c r="FHJ247" s="402"/>
      <c r="FHK247" s="404"/>
      <c r="FHL247" s="49"/>
      <c r="FHM247" s="49"/>
      <c r="FHN247" s="49"/>
      <c r="FHO247" s="99"/>
      <c r="FHP247" s="98"/>
      <c r="FHQ247" s="49"/>
      <c r="FHR247" s="405"/>
      <c r="FHS247" s="405"/>
      <c r="FHT247" s="277"/>
      <c r="FHU247" s="277"/>
      <c r="FHV247" s="277"/>
      <c r="FHW247" s="277"/>
      <c r="FHX247" s="277"/>
      <c r="FHY247" s="277"/>
      <c r="FHZ247" s="277"/>
      <c r="FIA247" s="277"/>
      <c r="FIB247" s="402"/>
      <c r="FIC247" s="404"/>
      <c r="FID247" s="49"/>
      <c r="FIE247" s="49"/>
      <c r="FIF247" s="49"/>
      <c r="FIG247" s="99"/>
      <c r="FIH247" s="98"/>
      <c r="FII247" s="49"/>
      <c r="FIJ247" s="405"/>
      <c r="FIK247" s="405"/>
      <c r="FIL247" s="277"/>
      <c r="FIM247" s="277"/>
      <c r="FIN247" s="277"/>
      <c r="FIO247" s="277"/>
      <c r="FIP247" s="277"/>
      <c r="FIQ247" s="277"/>
      <c r="FIR247" s="277"/>
      <c r="FIS247" s="277"/>
      <c r="FIT247" s="402"/>
      <c r="FIU247" s="404"/>
      <c r="FIV247" s="49"/>
      <c r="FIW247" s="49"/>
      <c r="FIX247" s="49"/>
      <c r="FIY247" s="99"/>
      <c r="FIZ247" s="98"/>
      <c r="FJA247" s="49"/>
      <c r="FJB247" s="405"/>
      <c r="FJC247" s="405"/>
      <c r="FJD247" s="277"/>
      <c r="FJE247" s="277"/>
      <c r="FJF247" s="277"/>
      <c r="FJG247" s="277"/>
      <c r="FJH247" s="277"/>
      <c r="FJI247" s="277"/>
      <c r="FJJ247" s="277"/>
      <c r="FJK247" s="277"/>
      <c r="FJL247" s="402"/>
      <c r="FJM247" s="404"/>
      <c r="FJN247" s="49"/>
      <c r="FJO247" s="49"/>
      <c r="FJP247" s="49"/>
      <c r="FJQ247" s="99"/>
      <c r="FJR247" s="98"/>
      <c r="FJS247" s="49"/>
      <c r="FJT247" s="405"/>
      <c r="FJU247" s="405"/>
      <c r="FJV247" s="277"/>
      <c r="FJW247" s="277"/>
      <c r="FJX247" s="277"/>
      <c r="FJY247" s="277"/>
      <c r="FJZ247" s="277"/>
      <c r="FKA247" s="277"/>
      <c r="FKB247" s="277"/>
      <c r="FKC247" s="277"/>
      <c r="FKD247" s="402"/>
      <c r="FKE247" s="404"/>
      <c r="FKF247" s="49"/>
      <c r="FKG247" s="49"/>
      <c r="FKH247" s="49"/>
      <c r="FKI247" s="99"/>
      <c r="FKJ247" s="98"/>
      <c r="FKK247" s="49"/>
      <c r="FKL247" s="405"/>
      <c r="FKM247" s="405"/>
      <c r="FKN247" s="277"/>
      <c r="FKO247" s="277"/>
      <c r="FKP247" s="277"/>
      <c r="FKQ247" s="277"/>
      <c r="FKR247" s="277"/>
      <c r="FKS247" s="277"/>
      <c r="FKT247" s="277"/>
      <c r="FKU247" s="277"/>
      <c r="FKV247" s="402"/>
      <c r="FKW247" s="404"/>
      <c r="FKX247" s="49"/>
      <c r="FKY247" s="49"/>
      <c r="FKZ247" s="49"/>
      <c r="FLA247" s="99"/>
      <c r="FLB247" s="98"/>
      <c r="FLC247" s="49"/>
      <c r="FLD247" s="405"/>
      <c r="FLE247" s="405"/>
      <c r="FLF247" s="277"/>
      <c r="FLG247" s="277"/>
      <c r="FLH247" s="277"/>
      <c r="FLI247" s="277"/>
      <c r="FLJ247" s="277"/>
      <c r="FLK247" s="277"/>
      <c r="FLL247" s="277"/>
      <c r="FLM247" s="277"/>
      <c r="FLN247" s="402"/>
      <c r="FLO247" s="404"/>
      <c r="FLP247" s="49"/>
      <c r="FLQ247" s="49"/>
      <c r="FLR247" s="49"/>
      <c r="FLS247" s="99"/>
      <c r="FLT247" s="98"/>
      <c r="FLU247" s="49"/>
      <c r="FLV247" s="405"/>
      <c r="FLW247" s="405"/>
      <c r="FLX247" s="277"/>
      <c r="FLY247" s="277"/>
      <c r="FLZ247" s="277"/>
      <c r="FMA247" s="277"/>
      <c r="FMB247" s="277"/>
      <c r="FMC247" s="277"/>
      <c r="FMD247" s="277"/>
      <c r="FME247" s="277"/>
      <c r="FMF247" s="402"/>
      <c r="FMG247" s="404"/>
      <c r="FMH247" s="49"/>
      <c r="FMI247" s="49"/>
      <c r="FMJ247" s="49"/>
      <c r="FMK247" s="99"/>
      <c r="FML247" s="98"/>
      <c r="FMM247" s="49"/>
      <c r="FMN247" s="405"/>
      <c r="FMO247" s="405"/>
      <c r="FMP247" s="277"/>
      <c r="FMQ247" s="277"/>
      <c r="FMR247" s="277"/>
      <c r="FMS247" s="277"/>
      <c r="FMT247" s="277"/>
      <c r="FMU247" s="277"/>
      <c r="FMV247" s="277"/>
      <c r="FMW247" s="277"/>
      <c r="FMX247" s="402"/>
      <c r="FMY247" s="404"/>
      <c r="FMZ247" s="49"/>
      <c r="FNA247" s="49"/>
      <c r="FNB247" s="49"/>
      <c r="FNC247" s="99"/>
      <c r="FND247" s="98"/>
      <c r="FNE247" s="49"/>
      <c r="FNF247" s="405"/>
      <c r="FNG247" s="405"/>
      <c r="FNH247" s="277"/>
      <c r="FNI247" s="277"/>
      <c r="FNJ247" s="277"/>
      <c r="FNK247" s="277"/>
      <c r="FNL247" s="277"/>
      <c r="FNM247" s="277"/>
      <c r="FNN247" s="277"/>
      <c r="FNO247" s="277"/>
      <c r="FNP247" s="402"/>
      <c r="FNQ247" s="404"/>
      <c r="FNR247" s="49"/>
      <c r="FNS247" s="49"/>
      <c r="FNT247" s="49"/>
      <c r="FNU247" s="99"/>
      <c r="FNV247" s="98"/>
      <c r="FNW247" s="49"/>
      <c r="FNX247" s="405"/>
      <c r="FNY247" s="405"/>
      <c r="FNZ247" s="277"/>
      <c r="FOA247" s="277"/>
      <c r="FOB247" s="277"/>
      <c r="FOC247" s="277"/>
      <c r="FOD247" s="277"/>
      <c r="FOE247" s="277"/>
      <c r="FOF247" s="277"/>
      <c r="FOG247" s="277"/>
      <c r="FOH247" s="402"/>
      <c r="FOI247" s="404"/>
      <c r="FOJ247" s="49"/>
      <c r="FOK247" s="49"/>
      <c r="FOL247" s="49"/>
      <c r="FOM247" s="99"/>
      <c r="FON247" s="98"/>
      <c r="FOO247" s="49"/>
      <c r="FOP247" s="405"/>
      <c r="FOQ247" s="405"/>
      <c r="FOR247" s="277"/>
      <c r="FOS247" s="277"/>
      <c r="FOT247" s="277"/>
      <c r="FOU247" s="277"/>
      <c r="FOV247" s="277"/>
      <c r="FOW247" s="277"/>
      <c r="FOX247" s="277"/>
      <c r="FOY247" s="277"/>
      <c r="FOZ247" s="402"/>
      <c r="FPA247" s="404"/>
      <c r="FPB247" s="49"/>
      <c r="FPC247" s="49"/>
      <c r="FPD247" s="49"/>
      <c r="FPE247" s="99"/>
      <c r="FPF247" s="98"/>
      <c r="FPG247" s="49"/>
      <c r="FPH247" s="405"/>
      <c r="FPI247" s="405"/>
      <c r="FPJ247" s="277"/>
      <c r="FPK247" s="277"/>
      <c r="FPL247" s="277"/>
      <c r="FPM247" s="277"/>
      <c r="FPN247" s="277"/>
      <c r="FPO247" s="277"/>
      <c r="FPP247" s="277"/>
      <c r="FPQ247" s="277"/>
      <c r="FPR247" s="402"/>
      <c r="FPS247" s="404"/>
      <c r="FPT247" s="49"/>
      <c r="FPU247" s="49"/>
      <c r="FPV247" s="49"/>
      <c r="FPW247" s="99"/>
      <c r="FPX247" s="98"/>
      <c r="FPY247" s="49"/>
      <c r="FPZ247" s="405"/>
      <c r="FQA247" s="405"/>
      <c r="FQB247" s="277"/>
      <c r="FQC247" s="277"/>
      <c r="FQD247" s="277"/>
      <c r="FQE247" s="277"/>
      <c r="FQF247" s="277"/>
      <c r="FQG247" s="277"/>
      <c r="FQH247" s="277"/>
      <c r="FQI247" s="277"/>
      <c r="FQJ247" s="402"/>
      <c r="FQK247" s="404"/>
      <c r="FQL247" s="49"/>
      <c r="FQM247" s="49"/>
      <c r="FQN247" s="49"/>
      <c r="FQO247" s="99"/>
      <c r="FQP247" s="98"/>
      <c r="FQQ247" s="49"/>
      <c r="FQR247" s="405"/>
      <c r="FQS247" s="405"/>
      <c r="FQT247" s="277"/>
      <c r="FQU247" s="277"/>
      <c r="FQV247" s="277"/>
      <c r="FQW247" s="277"/>
      <c r="FQX247" s="277"/>
      <c r="FQY247" s="277"/>
      <c r="FQZ247" s="277"/>
      <c r="FRA247" s="277"/>
      <c r="FRB247" s="402"/>
      <c r="FRC247" s="404"/>
      <c r="FRD247" s="49"/>
      <c r="FRE247" s="49"/>
      <c r="FRF247" s="49"/>
      <c r="FRG247" s="99"/>
      <c r="FRH247" s="98"/>
      <c r="FRI247" s="49"/>
      <c r="FRJ247" s="405"/>
      <c r="FRK247" s="405"/>
      <c r="FRL247" s="277"/>
      <c r="FRM247" s="277"/>
      <c r="FRN247" s="277"/>
      <c r="FRO247" s="277"/>
      <c r="FRP247" s="277"/>
      <c r="FRQ247" s="277"/>
      <c r="FRR247" s="277"/>
      <c r="FRS247" s="277"/>
      <c r="FRT247" s="402"/>
      <c r="FRU247" s="404"/>
      <c r="FRV247" s="49"/>
      <c r="FRW247" s="49"/>
      <c r="FRX247" s="49"/>
      <c r="FRY247" s="99"/>
      <c r="FRZ247" s="98"/>
      <c r="FSA247" s="49"/>
      <c r="FSB247" s="405"/>
      <c r="FSC247" s="405"/>
      <c r="FSD247" s="277"/>
      <c r="FSE247" s="277"/>
      <c r="FSF247" s="277"/>
      <c r="FSG247" s="277"/>
      <c r="FSH247" s="277"/>
      <c r="FSI247" s="277"/>
      <c r="FSJ247" s="277"/>
      <c r="FSK247" s="277"/>
      <c r="FSL247" s="402"/>
      <c r="FSM247" s="404"/>
      <c r="FSN247" s="49"/>
      <c r="FSO247" s="49"/>
      <c r="FSP247" s="49"/>
      <c r="FSQ247" s="99"/>
      <c r="FSR247" s="98"/>
      <c r="FSS247" s="49"/>
      <c r="FST247" s="405"/>
      <c r="FSU247" s="405"/>
      <c r="FSV247" s="277"/>
      <c r="FSW247" s="277"/>
      <c r="FSX247" s="277"/>
      <c r="FSY247" s="277"/>
      <c r="FSZ247" s="277"/>
      <c r="FTA247" s="277"/>
      <c r="FTB247" s="277"/>
      <c r="FTC247" s="277"/>
      <c r="FTD247" s="402"/>
      <c r="FTE247" s="404"/>
      <c r="FTF247" s="49"/>
      <c r="FTG247" s="49"/>
      <c r="FTH247" s="49"/>
      <c r="FTI247" s="99"/>
      <c r="FTJ247" s="98"/>
      <c r="FTK247" s="49"/>
      <c r="FTL247" s="405"/>
      <c r="FTM247" s="405"/>
      <c r="FTN247" s="277"/>
      <c r="FTO247" s="277"/>
      <c r="FTP247" s="277"/>
      <c r="FTQ247" s="277"/>
      <c r="FTR247" s="277"/>
      <c r="FTS247" s="277"/>
      <c r="FTT247" s="277"/>
      <c r="FTU247" s="277"/>
      <c r="FTV247" s="402"/>
      <c r="FTW247" s="404"/>
      <c r="FTX247" s="49"/>
      <c r="FTY247" s="49"/>
      <c r="FTZ247" s="49"/>
      <c r="FUA247" s="99"/>
      <c r="FUB247" s="98"/>
      <c r="FUC247" s="49"/>
      <c r="FUD247" s="405"/>
      <c r="FUE247" s="405"/>
      <c r="FUF247" s="277"/>
      <c r="FUG247" s="277"/>
      <c r="FUH247" s="277"/>
      <c r="FUI247" s="277"/>
      <c r="FUJ247" s="277"/>
      <c r="FUK247" s="277"/>
      <c r="FUL247" s="277"/>
      <c r="FUM247" s="277"/>
      <c r="FUN247" s="402"/>
      <c r="FUO247" s="404"/>
      <c r="FUP247" s="49"/>
      <c r="FUQ247" s="49"/>
      <c r="FUR247" s="49"/>
      <c r="FUS247" s="99"/>
      <c r="FUT247" s="98"/>
      <c r="FUU247" s="49"/>
      <c r="FUV247" s="405"/>
      <c r="FUW247" s="405"/>
      <c r="FUX247" s="277"/>
      <c r="FUY247" s="277"/>
      <c r="FUZ247" s="277"/>
      <c r="FVA247" s="277"/>
      <c r="FVB247" s="277"/>
      <c r="FVC247" s="277"/>
      <c r="FVD247" s="277"/>
      <c r="FVE247" s="277"/>
      <c r="FVF247" s="402"/>
      <c r="FVG247" s="404"/>
      <c r="FVH247" s="49"/>
      <c r="FVI247" s="49"/>
      <c r="FVJ247" s="49"/>
      <c r="FVK247" s="99"/>
      <c r="FVL247" s="98"/>
      <c r="FVM247" s="49"/>
      <c r="FVN247" s="405"/>
      <c r="FVO247" s="405"/>
      <c r="FVP247" s="277"/>
      <c r="FVQ247" s="277"/>
      <c r="FVR247" s="277"/>
      <c r="FVS247" s="277"/>
      <c r="FVT247" s="277"/>
      <c r="FVU247" s="277"/>
      <c r="FVV247" s="277"/>
      <c r="FVW247" s="277"/>
      <c r="FVX247" s="402"/>
      <c r="FVY247" s="404"/>
      <c r="FVZ247" s="49"/>
      <c r="FWA247" s="49"/>
      <c r="FWB247" s="49"/>
      <c r="FWC247" s="99"/>
      <c r="FWD247" s="98"/>
      <c r="FWE247" s="49"/>
      <c r="FWF247" s="405"/>
      <c r="FWG247" s="405"/>
      <c r="FWH247" s="277"/>
      <c r="FWI247" s="277"/>
      <c r="FWJ247" s="277"/>
      <c r="FWK247" s="277"/>
      <c r="FWL247" s="277"/>
      <c r="FWM247" s="277"/>
      <c r="FWN247" s="277"/>
      <c r="FWO247" s="277"/>
      <c r="FWP247" s="402"/>
      <c r="FWQ247" s="404"/>
      <c r="FWR247" s="49"/>
      <c r="FWS247" s="49"/>
      <c r="FWT247" s="49"/>
      <c r="FWU247" s="99"/>
      <c r="FWV247" s="98"/>
      <c r="FWW247" s="49"/>
      <c r="FWX247" s="405"/>
      <c r="FWY247" s="405"/>
      <c r="FWZ247" s="277"/>
      <c r="FXA247" s="277"/>
      <c r="FXB247" s="277"/>
      <c r="FXC247" s="277"/>
      <c r="FXD247" s="277"/>
      <c r="FXE247" s="277"/>
      <c r="FXF247" s="277"/>
      <c r="FXG247" s="277"/>
      <c r="FXH247" s="402"/>
      <c r="FXI247" s="404"/>
      <c r="FXJ247" s="49"/>
      <c r="FXK247" s="49"/>
      <c r="FXL247" s="49"/>
      <c r="FXM247" s="99"/>
      <c r="FXN247" s="98"/>
      <c r="FXO247" s="49"/>
      <c r="FXP247" s="405"/>
      <c r="FXQ247" s="405"/>
      <c r="FXR247" s="277"/>
      <c r="FXS247" s="277"/>
      <c r="FXT247" s="277"/>
      <c r="FXU247" s="277"/>
      <c r="FXV247" s="277"/>
      <c r="FXW247" s="277"/>
      <c r="FXX247" s="277"/>
      <c r="FXY247" s="277"/>
      <c r="FXZ247" s="402"/>
      <c r="FYA247" s="404"/>
      <c r="FYB247" s="49"/>
      <c r="FYC247" s="49"/>
      <c r="FYD247" s="49"/>
      <c r="FYE247" s="99"/>
      <c r="FYF247" s="98"/>
      <c r="FYG247" s="49"/>
      <c r="FYH247" s="405"/>
      <c r="FYI247" s="405"/>
      <c r="FYJ247" s="277"/>
      <c r="FYK247" s="277"/>
      <c r="FYL247" s="277"/>
      <c r="FYM247" s="277"/>
      <c r="FYN247" s="277"/>
      <c r="FYO247" s="277"/>
      <c r="FYP247" s="277"/>
      <c r="FYQ247" s="277"/>
      <c r="FYR247" s="402"/>
      <c r="FYS247" s="404"/>
      <c r="FYT247" s="49"/>
      <c r="FYU247" s="49"/>
      <c r="FYV247" s="49"/>
      <c r="FYW247" s="99"/>
      <c r="FYX247" s="98"/>
      <c r="FYY247" s="49"/>
      <c r="FYZ247" s="405"/>
      <c r="FZA247" s="405"/>
      <c r="FZB247" s="277"/>
      <c r="FZC247" s="277"/>
      <c r="FZD247" s="277"/>
      <c r="FZE247" s="277"/>
      <c r="FZF247" s="277"/>
      <c r="FZG247" s="277"/>
      <c r="FZH247" s="277"/>
      <c r="FZI247" s="277"/>
      <c r="FZJ247" s="402"/>
      <c r="FZK247" s="404"/>
      <c r="FZL247" s="49"/>
      <c r="FZM247" s="49"/>
      <c r="FZN247" s="49"/>
      <c r="FZO247" s="99"/>
      <c r="FZP247" s="98"/>
      <c r="FZQ247" s="49"/>
      <c r="FZR247" s="405"/>
      <c r="FZS247" s="405"/>
      <c r="FZT247" s="277"/>
      <c r="FZU247" s="277"/>
      <c r="FZV247" s="277"/>
      <c r="FZW247" s="277"/>
      <c r="FZX247" s="277"/>
      <c r="FZY247" s="277"/>
      <c r="FZZ247" s="277"/>
      <c r="GAA247" s="277"/>
      <c r="GAB247" s="402"/>
      <c r="GAC247" s="404"/>
      <c r="GAD247" s="49"/>
      <c r="GAE247" s="49"/>
      <c r="GAF247" s="49"/>
      <c r="GAG247" s="99"/>
      <c r="GAH247" s="98"/>
      <c r="GAI247" s="49"/>
      <c r="GAJ247" s="405"/>
      <c r="GAK247" s="405"/>
      <c r="GAL247" s="277"/>
      <c r="GAM247" s="277"/>
      <c r="GAN247" s="277"/>
      <c r="GAO247" s="277"/>
      <c r="GAP247" s="277"/>
      <c r="GAQ247" s="277"/>
      <c r="GAR247" s="277"/>
      <c r="GAS247" s="277"/>
      <c r="GAT247" s="402"/>
      <c r="GAU247" s="404"/>
      <c r="GAV247" s="49"/>
      <c r="GAW247" s="49"/>
      <c r="GAX247" s="49"/>
      <c r="GAY247" s="99"/>
      <c r="GAZ247" s="98"/>
      <c r="GBA247" s="49"/>
      <c r="GBB247" s="405"/>
      <c r="GBC247" s="405"/>
      <c r="GBD247" s="277"/>
      <c r="GBE247" s="277"/>
      <c r="GBF247" s="277"/>
      <c r="GBG247" s="277"/>
      <c r="GBH247" s="277"/>
      <c r="GBI247" s="277"/>
      <c r="GBJ247" s="277"/>
      <c r="GBK247" s="277"/>
      <c r="GBL247" s="402"/>
      <c r="GBM247" s="404"/>
      <c r="GBN247" s="49"/>
      <c r="GBO247" s="49"/>
      <c r="GBP247" s="49"/>
      <c r="GBQ247" s="99"/>
      <c r="GBR247" s="98"/>
      <c r="GBS247" s="49"/>
      <c r="GBT247" s="405"/>
      <c r="GBU247" s="405"/>
      <c r="GBV247" s="277"/>
      <c r="GBW247" s="277"/>
      <c r="GBX247" s="277"/>
      <c r="GBY247" s="277"/>
      <c r="GBZ247" s="277"/>
      <c r="GCA247" s="277"/>
      <c r="GCB247" s="277"/>
      <c r="GCC247" s="277"/>
      <c r="GCD247" s="402"/>
      <c r="GCE247" s="404"/>
      <c r="GCF247" s="49"/>
      <c r="GCG247" s="49"/>
      <c r="GCH247" s="49"/>
      <c r="GCI247" s="99"/>
      <c r="GCJ247" s="98"/>
      <c r="GCK247" s="49"/>
      <c r="GCL247" s="405"/>
      <c r="GCM247" s="405"/>
      <c r="GCN247" s="277"/>
      <c r="GCO247" s="277"/>
      <c r="GCP247" s="277"/>
      <c r="GCQ247" s="277"/>
      <c r="GCR247" s="277"/>
      <c r="GCS247" s="277"/>
      <c r="GCT247" s="277"/>
      <c r="GCU247" s="277"/>
      <c r="GCV247" s="402"/>
      <c r="GCW247" s="404"/>
      <c r="GCX247" s="49"/>
      <c r="GCY247" s="49"/>
      <c r="GCZ247" s="49"/>
      <c r="GDA247" s="99"/>
      <c r="GDB247" s="98"/>
      <c r="GDC247" s="49"/>
      <c r="GDD247" s="405"/>
      <c r="GDE247" s="405"/>
      <c r="GDF247" s="277"/>
      <c r="GDG247" s="277"/>
      <c r="GDH247" s="277"/>
      <c r="GDI247" s="277"/>
      <c r="GDJ247" s="277"/>
      <c r="GDK247" s="277"/>
      <c r="GDL247" s="277"/>
      <c r="GDM247" s="277"/>
      <c r="GDN247" s="402"/>
      <c r="GDO247" s="404"/>
      <c r="GDP247" s="49"/>
      <c r="GDQ247" s="49"/>
      <c r="GDR247" s="49"/>
      <c r="GDS247" s="99"/>
      <c r="GDT247" s="98"/>
      <c r="GDU247" s="49"/>
      <c r="GDV247" s="405"/>
      <c r="GDW247" s="405"/>
      <c r="GDX247" s="277"/>
      <c r="GDY247" s="277"/>
      <c r="GDZ247" s="277"/>
      <c r="GEA247" s="277"/>
      <c r="GEB247" s="277"/>
      <c r="GEC247" s="277"/>
      <c r="GED247" s="277"/>
      <c r="GEE247" s="277"/>
      <c r="GEF247" s="402"/>
      <c r="GEG247" s="404"/>
      <c r="GEH247" s="49"/>
      <c r="GEI247" s="49"/>
      <c r="GEJ247" s="49"/>
      <c r="GEK247" s="99"/>
      <c r="GEL247" s="98"/>
      <c r="GEM247" s="49"/>
      <c r="GEN247" s="405"/>
      <c r="GEO247" s="405"/>
      <c r="GEP247" s="277"/>
      <c r="GEQ247" s="277"/>
      <c r="GER247" s="277"/>
      <c r="GES247" s="277"/>
      <c r="GET247" s="277"/>
      <c r="GEU247" s="277"/>
      <c r="GEV247" s="277"/>
      <c r="GEW247" s="277"/>
      <c r="GEX247" s="402"/>
      <c r="GEY247" s="404"/>
      <c r="GEZ247" s="49"/>
      <c r="GFA247" s="49"/>
      <c r="GFB247" s="49"/>
      <c r="GFC247" s="99"/>
      <c r="GFD247" s="98"/>
      <c r="GFE247" s="49"/>
      <c r="GFF247" s="405"/>
      <c r="GFG247" s="405"/>
      <c r="GFH247" s="277"/>
      <c r="GFI247" s="277"/>
      <c r="GFJ247" s="277"/>
      <c r="GFK247" s="277"/>
      <c r="GFL247" s="277"/>
      <c r="GFM247" s="277"/>
      <c r="GFN247" s="277"/>
      <c r="GFO247" s="277"/>
      <c r="GFP247" s="402"/>
      <c r="GFQ247" s="404"/>
      <c r="GFR247" s="49"/>
      <c r="GFS247" s="49"/>
      <c r="GFT247" s="49"/>
      <c r="GFU247" s="99"/>
      <c r="GFV247" s="98"/>
      <c r="GFW247" s="49"/>
      <c r="GFX247" s="405"/>
      <c r="GFY247" s="405"/>
      <c r="GFZ247" s="277"/>
      <c r="GGA247" s="277"/>
      <c r="GGB247" s="277"/>
      <c r="GGC247" s="277"/>
      <c r="GGD247" s="277"/>
      <c r="GGE247" s="277"/>
      <c r="GGF247" s="277"/>
      <c r="GGG247" s="277"/>
      <c r="GGH247" s="402"/>
      <c r="GGI247" s="404"/>
      <c r="GGJ247" s="49"/>
      <c r="GGK247" s="49"/>
      <c r="GGL247" s="49"/>
      <c r="GGM247" s="99"/>
      <c r="GGN247" s="98"/>
      <c r="GGO247" s="49"/>
      <c r="GGP247" s="405"/>
      <c r="GGQ247" s="405"/>
      <c r="GGR247" s="277"/>
      <c r="GGS247" s="277"/>
      <c r="GGT247" s="277"/>
      <c r="GGU247" s="277"/>
      <c r="GGV247" s="277"/>
      <c r="GGW247" s="277"/>
      <c r="GGX247" s="277"/>
      <c r="GGY247" s="277"/>
      <c r="GGZ247" s="402"/>
      <c r="GHA247" s="404"/>
      <c r="GHB247" s="49"/>
      <c r="GHC247" s="49"/>
      <c r="GHD247" s="49"/>
      <c r="GHE247" s="99"/>
      <c r="GHF247" s="98"/>
      <c r="GHG247" s="49"/>
      <c r="GHH247" s="405"/>
      <c r="GHI247" s="405"/>
      <c r="GHJ247" s="277"/>
      <c r="GHK247" s="277"/>
      <c r="GHL247" s="277"/>
      <c r="GHM247" s="277"/>
      <c r="GHN247" s="277"/>
      <c r="GHO247" s="277"/>
      <c r="GHP247" s="277"/>
      <c r="GHQ247" s="277"/>
      <c r="GHR247" s="402"/>
      <c r="GHS247" s="404"/>
      <c r="GHT247" s="49"/>
      <c r="GHU247" s="49"/>
      <c r="GHV247" s="49"/>
      <c r="GHW247" s="99"/>
      <c r="GHX247" s="98"/>
      <c r="GHY247" s="49"/>
      <c r="GHZ247" s="405"/>
      <c r="GIA247" s="405"/>
      <c r="GIB247" s="277"/>
      <c r="GIC247" s="277"/>
      <c r="GID247" s="277"/>
      <c r="GIE247" s="277"/>
      <c r="GIF247" s="277"/>
      <c r="GIG247" s="277"/>
      <c r="GIH247" s="277"/>
      <c r="GII247" s="277"/>
      <c r="GIJ247" s="402"/>
      <c r="GIK247" s="404"/>
      <c r="GIL247" s="49"/>
      <c r="GIM247" s="49"/>
      <c r="GIN247" s="49"/>
      <c r="GIO247" s="99"/>
      <c r="GIP247" s="98"/>
      <c r="GIQ247" s="49"/>
      <c r="GIR247" s="405"/>
      <c r="GIS247" s="405"/>
      <c r="GIT247" s="277"/>
      <c r="GIU247" s="277"/>
      <c r="GIV247" s="277"/>
      <c r="GIW247" s="277"/>
      <c r="GIX247" s="277"/>
      <c r="GIY247" s="277"/>
      <c r="GIZ247" s="277"/>
      <c r="GJA247" s="277"/>
      <c r="GJB247" s="402"/>
      <c r="GJC247" s="404"/>
      <c r="GJD247" s="49"/>
      <c r="GJE247" s="49"/>
      <c r="GJF247" s="49"/>
      <c r="GJG247" s="99"/>
      <c r="GJH247" s="98"/>
      <c r="GJI247" s="49"/>
      <c r="GJJ247" s="405"/>
      <c r="GJK247" s="405"/>
      <c r="GJL247" s="277"/>
      <c r="GJM247" s="277"/>
      <c r="GJN247" s="277"/>
      <c r="GJO247" s="277"/>
      <c r="GJP247" s="277"/>
      <c r="GJQ247" s="277"/>
      <c r="GJR247" s="277"/>
      <c r="GJS247" s="277"/>
      <c r="GJT247" s="402"/>
      <c r="GJU247" s="404"/>
      <c r="GJV247" s="49"/>
      <c r="GJW247" s="49"/>
      <c r="GJX247" s="49"/>
      <c r="GJY247" s="99"/>
      <c r="GJZ247" s="98"/>
      <c r="GKA247" s="49"/>
      <c r="GKB247" s="405"/>
      <c r="GKC247" s="405"/>
      <c r="GKD247" s="277"/>
      <c r="GKE247" s="277"/>
      <c r="GKF247" s="277"/>
      <c r="GKG247" s="277"/>
      <c r="GKH247" s="277"/>
      <c r="GKI247" s="277"/>
      <c r="GKJ247" s="277"/>
      <c r="GKK247" s="277"/>
      <c r="GKL247" s="402"/>
      <c r="GKM247" s="404"/>
      <c r="GKN247" s="49"/>
      <c r="GKO247" s="49"/>
      <c r="GKP247" s="49"/>
      <c r="GKQ247" s="99"/>
      <c r="GKR247" s="98"/>
      <c r="GKS247" s="49"/>
      <c r="GKT247" s="405"/>
      <c r="GKU247" s="405"/>
      <c r="GKV247" s="277"/>
      <c r="GKW247" s="277"/>
      <c r="GKX247" s="277"/>
      <c r="GKY247" s="277"/>
      <c r="GKZ247" s="277"/>
      <c r="GLA247" s="277"/>
      <c r="GLB247" s="277"/>
      <c r="GLC247" s="277"/>
      <c r="GLD247" s="402"/>
      <c r="GLE247" s="404"/>
      <c r="GLF247" s="49"/>
      <c r="GLG247" s="49"/>
      <c r="GLH247" s="49"/>
      <c r="GLI247" s="99"/>
      <c r="GLJ247" s="98"/>
      <c r="GLK247" s="49"/>
      <c r="GLL247" s="405"/>
      <c r="GLM247" s="405"/>
      <c r="GLN247" s="277"/>
      <c r="GLO247" s="277"/>
      <c r="GLP247" s="277"/>
      <c r="GLQ247" s="277"/>
      <c r="GLR247" s="277"/>
      <c r="GLS247" s="277"/>
      <c r="GLT247" s="277"/>
      <c r="GLU247" s="277"/>
      <c r="GLV247" s="402"/>
      <c r="GLW247" s="404"/>
      <c r="GLX247" s="49"/>
      <c r="GLY247" s="49"/>
      <c r="GLZ247" s="49"/>
      <c r="GMA247" s="99"/>
      <c r="GMB247" s="98"/>
      <c r="GMC247" s="49"/>
      <c r="GMD247" s="405"/>
      <c r="GME247" s="405"/>
      <c r="GMF247" s="277"/>
      <c r="GMG247" s="277"/>
      <c r="GMH247" s="277"/>
      <c r="GMI247" s="277"/>
      <c r="GMJ247" s="277"/>
      <c r="GMK247" s="277"/>
      <c r="GML247" s="277"/>
      <c r="GMM247" s="277"/>
      <c r="GMN247" s="402"/>
      <c r="GMO247" s="404"/>
      <c r="GMP247" s="49"/>
      <c r="GMQ247" s="49"/>
      <c r="GMR247" s="49"/>
      <c r="GMS247" s="99"/>
      <c r="GMT247" s="98"/>
      <c r="GMU247" s="49"/>
      <c r="GMV247" s="405"/>
      <c r="GMW247" s="405"/>
      <c r="GMX247" s="277"/>
      <c r="GMY247" s="277"/>
      <c r="GMZ247" s="277"/>
      <c r="GNA247" s="277"/>
      <c r="GNB247" s="277"/>
      <c r="GNC247" s="277"/>
      <c r="GND247" s="277"/>
      <c r="GNE247" s="277"/>
      <c r="GNF247" s="402"/>
      <c r="GNG247" s="404"/>
      <c r="GNH247" s="49"/>
      <c r="GNI247" s="49"/>
      <c r="GNJ247" s="49"/>
      <c r="GNK247" s="99"/>
      <c r="GNL247" s="98"/>
      <c r="GNM247" s="49"/>
      <c r="GNN247" s="405"/>
      <c r="GNO247" s="405"/>
      <c r="GNP247" s="277"/>
      <c r="GNQ247" s="277"/>
      <c r="GNR247" s="277"/>
      <c r="GNS247" s="277"/>
      <c r="GNT247" s="277"/>
      <c r="GNU247" s="277"/>
      <c r="GNV247" s="277"/>
      <c r="GNW247" s="277"/>
      <c r="GNX247" s="402"/>
      <c r="GNY247" s="404"/>
      <c r="GNZ247" s="49"/>
      <c r="GOA247" s="49"/>
      <c r="GOB247" s="49"/>
      <c r="GOC247" s="99"/>
      <c r="GOD247" s="98"/>
      <c r="GOE247" s="49"/>
      <c r="GOF247" s="405"/>
      <c r="GOG247" s="405"/>
      <c r="GOH247" s="277"/>
      <c r="GOI247" s="277"/>
      <c r="GOJ247" s="277"/>
      <c r="GOK247" s="277"/>
      <c r="GOL247" s="277"/>
      <c r="GOM247" s="277"/>
      <c r="GON247" s="277"/>
      <c r="GOO247" s="277"/>
      <c r="GOP247" s="402"/>
      <c r="GOQ247" s="404"/>
      <c r="GOR247" s="49"/>
      <c r="GOS247" s="49"/>
      <c r="GOT247" s="49"/>
      <c r="GOU247" s="99"/>
      <c r="GOV247" s="98"/>
      <c r="GOW247" s="49"/>
      <c r="GOX247" s="405"/>
      <c r="GOY247" s="405"/>
      <c r="GOZ247" s="277"/>
      <c r="GPA247" s="277"/>
      <c r="GPB247" s="277"/>
      <c r="GPC247" s="277"/>
      <c r="GPD247" s="277"/>
      <c r="GPE247" s="277"/>
      <c r="GPF247" s="277"/>
      <c r="GPG247" s="277"/>
      <c r="GPH247" s="402"/>
      <c r="GPI247" s="404"/>
      <c r="GPJ247" s="49"/>
      <c r="GPK247" s="49"/>
      <c r="GPL247" s="49"/>
      <c r="GPM247" s="99"/>
      <c r="GPN247" s="98"/>
      <c r="GPO247" s="49"/>
      <c r="GPP247" s="405"/>
      <c r="GPQ247" s="405"/>
      <c r="GPR247" s="277"/>
      <c r="GPS247" s="277"/>
      <c r="GPT247" s="277"/>
      <c r="GPU247" s="277"/>
      <c r="GPV247" s="277"/>
      <c r="GPW247" s="277"/>
      <c r="GPX247" s="277"/>
      <c r="GPY247" s="277"/>
      <c r="GPZ247" s="402"/>
      <c r="GQA247" s="404"/>
      <c r="GQB247" s="49"/>
      <c r="GQC247" s="49"/>
      <c r="GQD247" s="49"/>
      <c r="GQE247" s="99"/>
      <c r="GQF247" s="98"/>
      <c r="GQG247" s="49"/>
      <c r="GQH247" s="405"/>
      <c r="GQI247" s="405"/>
      <c r="GQJ247" s="277"/>
      <c r="GQK247" s="277"/>
      <c r="GQL247" s="277"/>
      <c r="GQM247" s="277"/>
      <c r="GQN247" s="277"/>
      <c r="GQO247" s="277"/>
      <c r="GQP247" s="277"/>
      <c r="GQQ247" s="277"/>
      <c r="GQR247" s="402"/>
      <c r="GQS247" s="404"/>
      <c r="GQT247" s="49"/>
      <c r="GQU247" s="49"/>
      <c r="GQV247" s="49"/>
      <c r="GQW247" s="99"/>
      <c r="GQX247" s="98"/>
      <c r="GQY247" s="49"/>
      <c r="GQZ247" s="405"/>
      <c r="GRA247" s="405"/>
      <c r="GRB247" s="277"/>
      <c r="GRC247" s="277"/>
      <c r="GRD247" s="277"/>
      <c r="GRE247" s="277"/>
      <c r="GRF247" s="277"/>
      <c r="GRG247" s="277"/>
      <c r="GRH247" s="277"/>
      <c r="GRI247" s="277"/>
      <c r="GRJ247" s="402"/>
      <c r="GRK247" s="404"/>
      <c r="GRL247" s="49"/>
      <c r="GRM247" s="49"/>
      <c r="GRN247" s="49"/>
      <c r="GRO247" s="99"/>
      <c r="GRP247" s="98"/>
      <c r="GRQ247" s="49"/>
      <c r="GRR247" s="405"/>
      <c r="GRS247" s="405"/>
      <c r="GRT247" s="277"/>
      <c r="GRU247" s="277"/>
      <c r="GRV247" s="277"/>
      <c r="GRW247" s="277"/>
      <c r="GRX247" s="277"/>
      <c r="GRY247" s="277"/>
      <c r="GRZ247" s="277"/>
      <c r="GSA247" s="277"/>
      <c r="GSB247" s="402"/>
      <c r="GSC247" s="404"/>
      <c r="GSD247" s="49"/>
      <c r="GSE247" s="49"/>
      <c r="GSF247" s="49"/>
      <c r="GSG247" s="99"/>
      <c r="GSH247" s="98"/>
      <c r="GSI247" s="49"/>
      <c r="GSJ247" s="405"/>
      <c r="GSK247" s="405"/>
      <c r="GSL247" s="277"/>
      <c r="GSM247" s="277"/>
      <c r="GSN247" s="277"/>
      <c r="GSO247" s="277"/>
      <c r="GSP247" s="277"/>
      <c r="GSQ247" s="277"/>
      <c r="GSR247" s="277"/>
      <c r="GSS247" s="277"/>
      <c r="GST247" s="402"/>
      <c r="GSU247" s="404"/>
      <c r="GSV247" s="49"/>
      <c r="GSW247" s="49"/>
      <c r="GSX247" s="49"/>
      <c r="GSY247" s="99"/>
      <c r="GSZ247" s="98"/>
      <c r="GTA247" s="49"/>
      <c r="GTB247" s="405"/>
      <c r="GTC247" s="405"/>
      <c r="GTD247" s="277"/>
      <c r="GTE247" s="277"/>
      <c r="GTF247" s="277"/>
      <c r="GTG247" s="277"/>
      <c r="GTH247" s="277"/>
      <c r="GTI247" s="277"/>
      <c r="GTJ247" s="277"/>
      <c r="GTK247" s="277"/>
      <c r="GTL247" s="402"/>
      <c r="GTM247" s="404"/>
      <c r="GTN247" s="49"/>
      <c r="GTO247" s="49"/>
      <c r="GTP247" s="49"/>
      <c r="GTQ247" s="99"/>
      <c r="GTR247" s="98"/>
      <c r="GTS247" s="49"/>
      <c r="GTT247" s="405"/>
      <c r="GTU247" s="405"/>
      <c r="GTV247" s="277"/>
      <c r="GTW247" s="277"/>
      <c r="GTX247" s="277"/>
      <c r="GTY247" s="277"/>
      <c r="GTZ247" s="277"/>
      <c r="GUA247" s="277"/>
      <c r="GUB247" s="277"/>
      <c r="GUC247" s="277"/>
      <c r="GUD247" s="402"/>
      <c r="GUE247" s="404"/>
      <c r="GUF247" s="49"/>
      <c r="GUG247" s="49"/>
      <c r="GUH247" s="49"/>
      <c r="GUI247" s="99"/>
      <c r="GUJ247" s="98"/>
      <c r="GUK247" s="49"/>
      <c r="GUL247" s="405"/>
      <c r="GUM247" s="405"/>
      <c r="GUN247" s="277"/>
      <c r="GUO247" s="277"/>
      <c r="GUP247" s="277"/>
      <c r="GUQ247" s="277"/>
      <c r="GUR247" s="277"/>
      <c r="GUS247" s="277"/>
      <c r="GUT247" s="277"/>
      <c r="GUU247" s="277"/>
      <c r="GUV247" s="402"/>
      <c r="GUW247" s="404"/>
      <c r="GUX247" s="49"/>
      <c r="GUY247" s="49"/>
      <c r="GUZ247" s="49"/>
      <c r="GVA247" s="99"/>
      <c r="GVB247" s="98"/>
      <c r="GVC247" s="49"/>
      <c r="GVD247" s="405"/>
      <c r="GVE247" s="405"/>
      <c r="GVF247" s="277"/>
      <c r="GVG247" s="277"/>
      <c r="GVH247" s="277"/>
      <c r="GVI247" s="277"/>
      <c r="GVJ247" s="277"/>
      <c r="GVK247" s="277"/>
      <c r="GVL247" s="277"/>
      <c r="GVM247" s="277"/>
      <c r="GVN247" s="402"/>
      <c r="GVO247" s="404"/>
      <c r="GVP247" s="49"/>
      <c r="GVQ247" s="49"/>
      <c r="GVR247" s="49"/>
      <c r="GVS247" s="99"/>
      <c r="GVT247" s="98"/>
      <c r="GVU247" s="49"/>
      <c r="GVV247" s="405"/>
      <c r="GVW247" s="405"/>
      <c r="GVX247" s="277"/>
      <c r="GVY247" s="277"/>
      <c r="GVZ247" s="277"/>
      <c r="GWA247" s="277"/>
      <c r="GWB247" s="277"/>
      <c r="GWC247" s="277"/>
      <c r="GWD247" s="277"/>
      <c r="GWE247" s="277"/>
      <c r="GWF247" s="402"/>
      <c r="GWG247" s="404"/>
      <c r="GWH247" s="49"/>
      <c r="GWI247" s="49"/>
      <c r="GWJ247" s="49"/>
      <c r="GWK247" s="99"/>
      <c r="GWL247" s="98"/>
      <c r="GWM247" s="49"/>
      <c r="GWN247" s="405"/>
      <c r="GWO247" s="405"/>
      <c r="GWP247" s="277"/>
      <c r="GWQ247" s="277"/>
      <c r="GWR247" s="277"/>
      <c r="GWS247" s="277"/>
      <c r="GWT247" s="277"/>
      <c r="GWU247" s="277"/>
      <c r="GWV247" s="277"/>
      <c r="GWW247" s="277"/>
      <c r="GWX247" s="402"/>
      <c r="GWY247" s="404"/>
      <c r="GWZ247" s="49"/>
      <c r="GXA247" s="49"/>
      <c r="GXB247" s="49"/>
      <c r="GXC247" s="99"/>
      <c r="GXD247" s="98"/>
      <c r="GXE247" s="49"/>
      <c r="GXF247" s="405"/>
      <c r="GXG247" s="405"/>
      <c r="GXH247" s="277"/>
      <c r="GXI247" s="277"/>
      <c r="GXJ247" s="277"/>
      <c r="GXK247" s="277"/>
      <c r="GXL247" s="277"/>
      <c r="GXM247" s="277"/>
      <c r="GXN247" s="277"/>
      <c r="GXO247" s="277"/>
      <c r="GXP247" s="402"/>
      <c r="GXQ247" s="404"/>
      <c r="GXR247" s="49"/>
      <c r="GXS247" s="49"/>
      <c r="GXT247" s="49"/>
      <c r="GXU247" s="99"/>
      <c r="GXV247" s="98"/>
      <c r="GXW247" s="49"/>
      <c r="GXX247" s="405"/>
      <c r="GXY247" s="405"/>
      <c r="GXZ247" s="277"/>
      <c r="GYA247" s="277"/>
      <c r="GYB247" s="277"/>
      <c r="GYC247" s="277"/>
      <c r="GYD247" s="277"/>
      <c r="GYE247" s="277"/>
      <c r="GYF247" s="277"/>
      <c r="GYG247" s="277"/>
      <c r="GYH247" s="402"/>
      <c r="GYI247" s="404"/>
      <c r="GYJ247" s="49"/>
      <c r="GYK247" s="49"/>
      <c r="GYL247" s="49"/>
      <c r="GYM247" s="99"/>
      <c r="GYN247" s="98"/>
      <c r="GYO247" s="49"/>
      <c r="GYP247" s="405"/>
      <c r="GYQ247" s="405"/>
      <c r="GYR247" s="277"/>
      <c r="GYS247" s="277"/>
      <c r="GYT247" s="277"/>
      <c r="GYU247" s="277"/>
      <c r="GYV247" s="277"/>
      <c r="GYW247" s="277"/>
      <c r="GYX247" s="277"/>
      <c r="GYY247" s="277"/>
      <c r="GYZ247" s="402"/>
      <c r="GZA247" s="404"/>
      <c r="GZB247" s="49"/>
      <c r="GZC247" s="49"/>
      <c r="GZD247" s="49"/>
      <c r="GZE247" s="99"/>
      <c r="GZF247" s="98"/>
      <c r="GZG247" s="49"/>
      <c r="GZH247" s="405"/>
      <c r="GZI247" s="405"/>
      <c r="GZJ247" s="277"/>
      <c r="GZK247" s="277"/>
      <c r="GZL247" s="277"/>
      <c r="GZM247" s="277"/>
      <c r="GZN247" s="277"/>
      <c r="GZO247" s="277"/>
      <c r="GZP247" s="277"/>
      <c r="GZQ247" s="277"/>
      <c r="GZR247" s="402"/>
      <c r="GZS247" s="404"/>
      <c r="GZT247" s="49"/>
      <c r="GZU247" s="49"/>
      <c r="GZV247" s="49"/>
      <c r="GZW247" s="99"/>
      <c r="GZX247" s="98"/>
      <c r="GZY247" s="49"/>
      <c r="GZZ247" s="405"/>
      <c r="HAA247" s="405"/>
      <c r="HAB247" s="277"/>
      <c r="HAC247" s="277"/>
      <c r="HAD247" s="277"/>
      <c r="HAE247" s="277"/>
      <c r="HAF247" s="277"/>
      <c r="HAG247" s="277"/>
      <c r="HAH247" s="277"/>
      <c r="HAI247" s="277"/>
      <c r="HAJ247" s="402"/>
      <c r="HAK247" s="404"/>
      <c r="HAL247" s="49"/>
      <c r="HAM247" s="49"/>
      <c r="HAN247" s="49"/>
      <c r="HAO247" s="99"/>
      <c r="HAP247" s="98"/>
      <c r="HAQ247" s="49"/>
      <c r="HAR247" s="405"/>
      <c r="HAS247" s="405"/>
      <c r="HAT247" s="277"/>
      <c r="HAU247" s="277"/>
      <c r="HAV247" s="277"/>
      <c r="HAW247" s="277"/>
      <c r="HAX247" s="277"/>
      <c r="HAY247" s="277"/>
      <c r="HAZ247" s="277"/>
      <c r="HBA247" s="277"/>
      <c r="HBB247" s="402"/>
      <c r="HBC247" s="404"/>
      <c r="HBD247" s="49"/>
      <c r="HBE247" s="49"/>
      <c r="HBF247" s="49"/>
      <c r="HBG247" s="99"/>
      <c r="HBH247" s="98"/>
      <c r="HBI247" s="49"/>
      <c r="HBJ247" s="405"/>
      <c r="HBK247" s="405"/>
      <c r="HBL247" s="277"/>
      <c r="HBM247" s="277"/>
      <c r="HBN247" s="277"/>
      <c r="HBO247" s="277"/>
      <c r="HBP247" s="277"/>
      <c r="HBQ247" s="277"/>
      <c r="HBR247" s="277"/>
      <c r="HBS247" s="277"/>
      <c r="HBT247" s="402"/>
      <c r="HBU247" s="404"/>
      <c r="HBV247" s="49"/>
      <c r="HBW247" s="49"/>
      <c r="HBX247" s="49"/>
      <c r="HBY247" s="99"/>
      <c r="HBZ247" s="98"/>
      <c r="HCA247" s="49"/>
      <c r="HCB247" s="405"/>
      <c r="HCC247" s="405"/>
      <c r="HCD247" s="277"/>
      <c r="HCE247" s="277"/>
      <c r="HCF247" s="277"/>
      <c r="HCG247" s="277"/>
      <c r="HCH247" s="277"/>
      <c r="HCI247" s="277"/>
      <c r="HCJ247" s="277"/>
      <c r="HCK247" s="277"/>
      <c r="HCL247" s="402"/>
      <c r="HCM247" s="404"/>
      <c r="HCN247" s="49"/>
      <c r="HCO247" s="49"/>
      <c r="HCP247" s="49"/>
      <c r="HCQ247" s="99"/>
      <c r="HCR247" s="98"/>
      <c r="HCS247" s="49"/>
      <c r="HCT247" s="405"/>
      <c r="HCU247" s="405"/>
      <c r="HCV247" s="277"/>
      <c r="HCW247" s="277"/>
      <c r="HCX247" s="277"/>
      <c r="HCY247" s="277"/>
      <c r="HCZ247" s="277"/>
      <c r="HDA247" s="277"/>
      <c r="HDB247" s="277"/>
      <c r="HDC247" s="277"/>
      <c r="HDD247" s="402"/>
      <c r="HDE247" s="404"/>
      <c r="HDF247" s="49"/>
      <c r="HDG247" s="49"/>
      <c r="HDH247" s="49"/>
      <c r="HDI247" s="99"/>
      <c r="HDJ247" s="98"/>
      <c r="HDK247" s="49"/>
      <c r="HDL247" s="405"/>
      <c r="HDM247" s="405"/>
      <c r="HDN247" s="277"/>
      <c r="HDO247" s="277"/>
      <c r="HDP247" s="277"/>
      <c r="HDQ247" s="277"/>
      <c r="HDR247" s="277"/>
      <c r="HDS247" s="277"/>
      <c r="HDT247" s="277"/>
      <c r="HDU247" s="277"/>
      <c r="HDV247" s="402"/>
      <c r="HDW247" s="404"/>
      <c r="HDX247" s="49"/>
      <c r="HDY247" s="49"/>
      <c r="HDZ247" s="49"/>
      <c r="HEA247" s="99"/>
      <c r="HEB247" s="98"/>
      <c r="HEC247" s="49"/>
      <c r="HED247" s="405"/>
      <c r="HEE247" s="405"/>
      <c r="HEF247" s="277"/>
      <c r="HEG247" s="277"/>
      <c r="HEH247" s="277"/>
      <c r="HEI247" s="277"/>
      <c r="HEJ247" s="277"/>
      <c r="HEK247" s="277"/>
      <c r="HEL247" s="277"/>
      <c r="HEM247" s="277"/>
      <c r="HEN247" s="402"/>
      <c r="HEO247" s="404"/>
      <c r="HEP247" s="49"/>
      <c r="HEQ247" s="49"/>
      <c r="HER247" s="49"/>
      <c r="HES247" s="99"/>
      <c r="HET247" s="98"/>
      <c r="HEU247" s="49"/>
      <c r="HEV247" s="405"/>
      <c r="HEW247" s="405"/>
      <c r="HEX247" s="277"/>
      <c r="HEY247" s="277"/>
      <c r="HEZ247" s="277"/>
      <c r="HFA247" s="277"/>
      <c r="HFB247" s="277"/>
      <c r="HFC247" s="277"/>
      <c r="HFD247" s="277"/>
      <c r="HFE247" s="277"/>
      <c r="HFF247" s="402"/>
      <c r="HFG247" s="404"/>
      <c r="HFH247" s="49"/>
      <c r="HFI247" s="49"/>
      <c r="HFJ247" s="49"/>
      <c r="HFK247" s="99"/>
      <c r="HFL247" s="98"/>
      <c r="HFM247" s="49"/>
      <c r="HFN247" s="405"/>
      <c r="HFO247" s="405"/>
      <c r="HFP247" s="277"/>
      <c r="HFQ247" s="277"/>
      <c r="HFR247" s="277"/>
      <c r="HFS247" s="277"/>
      <c r="HFT247" s="277"/>
      <c r="HFU247" s="277"/>
      <c r="HFV247" s="277"/>
      <c r="HFW247" s="277"/>
      <c r="HFX247" s="402"/>
      <c r="HFY247" s="404"/>
      <c r="HFZ247" s="49"/>
      <c r="HGA247" s="49"/>
      <c r="HGB247" s="49"/>
      <c r="HGC247" s="99"/>
      <c r="HGD247" s="98"/>
      <c r="HGE247" s="49"/>
      <c r="HGF247" s="405"/>
      <c r="HGG247" s="405"/>
      <c r="HGH247" s="277"/>
      <c r="HGI247" s="277"/>
      <c r="HGJ247" s="277"/>
      <c r="HGK247" s="277"/>
      <c r="HGL247" s="277"/>
      <c r="HGM247" s="277"/>
      <c r="HGN247" s="277"/>
      <c r="HGO247" s="277"/>
      <c r="HGP247" s="402"/>
      <c r="HGQ247" s="404"/>
      <c r="HGR247" s="49"/>
      <c r="HGS247" s="49"/>
      <c r="HGT247" s="49"/>
      <c r="HGU247" s="99"/>
      <c r="HGV247" s="98"/>
      <c r="HGW247" s="49"/>
      <c r="HGX247" s="405"/>
      <c r="HGY247" s="405"/>
      <c r="HGZ247" s="277"/>
      <c r="HHA247" s="277"/>
      <c r="HHB247" s="277"/>
      <c r="HHC247" s="277"/>
      <c r="HHD247" s="277"/>
      <c r="HHE247" s="277"/>
      <c r="HHF247" s="277"/>
      <c r="HHG247" s="277"/>
      <c r="HHH247" s="402"/>
      <c r="HHI247" s="404"/>
      <c r="HHJ247" s="49"/>
      <c r="HHK247" s="49"/>
      <c r="HHL247" s="49"/>
      <c r="HHM247" s="99"/>
      <c r="HHN247" s="98"/>
      <c r="HHO247" s="49"/>
      <c r="HHP247" s="405"/>
      <c r="HHQ247" s="405"/>
      <c r="HHR247" s="277"/>
      <c r="HHS247" s="277"/>
      <c r="HHT247" s="277"/>
      <c r="HHU247" s="277"/>
      <c r="HHV247" s="277"/>
      <c r="HHW247" s="277"/>
      <c r="HHX247" s="277"/>
      <c r="HHY247" s="277"/>
      <c r="HHZ247" s="402"/>
      <c r="HIA247" s="404"/>
      <c r="HIB247" s="49"/>
      <c r="HIC247" s="49"/>
      <c r="HID247" s="49"/>
      <c r="HIE247" s="99"/>
      <c r="HIF247" s="98"/>
      <c r="HIG247" s="49"/>
      <c r="HIH247" s="405"/>
      <c r="HII247" s="405"/>
      <c r="HIJ247" s="277"/>
      <c r="HIK247" s="277"/>
      <c r="HIL247" s="277"/>
      <c r="HIM247" s="277"/>
      <c r="HIN247" s="277"/>
      <c r="HIO247" s="277"/>
      <c r="HIP247" s="277"/>
      <c r="HIQ247" s="277"/>
      <c r="HIR247" s="402"/>
      <c r="HIS247" s="404"/>
      <c r="HIT247" s="49"/>
      <c r="HIU247" s="49"/>
      <c r="HIV247" s="49"/>
      <c r="HIW247" s="99"/>
      <c r="HIX247" s="98"/>
      <c r="HIY247" s="49"/>
      <c r="HIZ247" s="405"/>
      <c r="HJA247" s="405"/>
      <c r="HJB247" s="277"/>
      <c r="HJC247" s="277"/>
      <c r="HJD247" s="277"/>
      <c r="HJE247" s="277"/>
      <c r="HJF247" s="277"/>
      <c r="HJG247" s="277"/>
      <c r="HJH247" s="277"/>
      <c r="HJI247" s="277"/>
      <c r="HJJ247" s="402"/>
      <c r="HJK247" s="404"/>
      <c r="HJL247" s="49"/>
      <c r="HJM247" s="49"/>
      <c r="HJN247" s="49"/>
      <c r="HJO247" s="99"/>
      <c r="HJP247" s="98"/>
      <c r="HJQ247" s="49"/>
      <c r="HJR247" s="405"/>
      <c r="HJS247" s="405"/>
      <c r="HJT247" s="277"/>
      <c r="HJU247" s="277"/>
      <c r="HJV247" s="277"/>
      <c r="HJW247" s="277"/>
      <c r="HJX247" s="277"/>
      <c r="HJY247" s="277"/>
      <c r="HJZ247" s="277"/>
      <c r="HKA247" s="277"/>
      <c r="HKB247" s="402"/>
      <c r="HKC247" s="404"/>
      <c r="HKD247" s="49"/>
      <c r="HKE247" s="49"/>
      <c r="HKF247" s="49"/>
      <c r="HKG247" s="99"/>
      <c r="HKH247" s="98"/>
      <c r="HKI247" s="49"/>
      <c r="HKJ247" s="405"/>
      <c r="HKK247" s="405"/>
      <c r="HKL247" s="277"/>
      <c r="HKM247" s="277"/>
      <c r="HKN247" s="277"/>
      <c r="HKO247" s="277"/>
      <c r="HKP247" s="277"/>
      <c r="HKQ247" s="277"/>
      <c r="HKR247" s="277"/>
      <c r="HKS247" s="277"/>
      <c r="HKT247" s="402"/>
      <c r="HKU247" s="404"/>
      <c r="HKV247" s="49"/>
      <c r="HKW247" s="49"/>
      <c r="HKX247" s="49"/>
      <c r="HKY247" s="99"/>
      <c r="HKZ247" s="98"/>
      <c r="HLA247" s="49"/>
      <c r="HLB247" s="405"/>
      <c r="HLC247" s="405"/>
      <c r="HLD247" s="277"/>
      <c r="HLE247" s="277"/>
      <c r="HLF247" s="277"/>
      <c r="HLG247" s="277"/>
      <c r="HLH247" s="277"/>
      <c r="HLI247" s="277"/>
      <c r="HLJ247" s="277"/>
      <c r="HLK247" s="277"/>
      <c r="HLL247" s="402"/>
      <c r="HLM247" s="404"/>
      <c r="HLN247" s="49"/>
      <c r="HLO247" s="49"/>
      <c r="HLP247" s="49"/>
      <c r="HLQ247" s="99"/>
      <c r="HLR247" s="98"/>
      <c r="HLS247" s="49"/>
      <c r="HLT247" s="405"/>
      <c r="HLU247" s="405"/>
      <c r="HLV247" s="277"/>
      <c r="HLW247" s="277"/>
      <c r="HLX247" s="277"/>
      <c r="HLY247" s="277"/>
      <c r="HLZ247" s="277"/>
      <c r="HMA247" s="277"/>
      <c r="HMB247" s="277"/>
      <c r="HMC247" s="277"/>
      <c r="HMD247" s="402"/>
      <c r="HME247" s="404"/>
      <c r="HMF247" s="49"/>
      <c r="HMG247" s="49"/>
      <c r="HMH247" s="49"/>
      <c r="HMI247" s="99"/>
      <c r="HMJ247" s="98"/>
      <c r="HMK247" s="49"/>
      <c r="HML247" s="405"/>
      <c r="HMM247" s="405"/>
      <c r="HMN247" s="277"/>
      <c r="HMO247" s="277"/>
      <c r="HMP247" s="277"/>
      <c r="HMQ247" s="277"/>
      <c r="HMR247" s="277"/>
      <c r="HMS247" s="277"/>
      <c r="HMT247" s="277"/>
      <c r="HMU247" s="277"/>
      <c r="HMV247" s="402"/>
      <c r="HMW247" s="404"/>
      <c r="HMX247" s="49"/>
      <c r="HMY247" s="49"/>
      <c r="HMZ247" s="49"/>
      <c r="HNA247" s="99"/>
      <c r="HNB247" s="98"/>
      <c r="HNC247" s="49"/>
      <c r="HND247" s="405"/>
      <c r="HNE247" s="405"/>
      <c r="HNF247" s="277"/>
      <c r="HNG247" s="277"/>
      <c r="HNH247" s="277"/>
      <c r="HNI247" s="277"/>
      <c r="HNJ247" s="277"/>
      <c r="HNK247" s="277"/>
      <c r="HNL247" s="277"/>
      <c r="HNM247" s="277"/>
      <c r="HNN247" s="402"/>
      <c r="HNO247" s="404"/>
      <c r="HNP247" s="49"/>
      <c r="HNQ247" s="49"/>
      <c r="HNR247" s="49"/>
      <c r="HNS247" s="99"/>
      <c r="HNT247" s="98"/>
      <c r="HNU247" s="49"/>
      <c r="HNV247" s="405"/>
      <c r="HNW247" s="405"/>
      <c r="HNX247" s="277"/>
      <c r="HNY247" s="277"/>
      <c r="HNZ247" s="277"/>
      <c r="HOA247" s="277"/>
      <c r="HOB247" s="277"/>
      <c r="HOC247" s="277"/>
      <c r="HOD247" s="277"/>
      <c r="HOE247" s="277"/>
      <c r="HOF247" s="402"/>
      <c r="HOG247" s="404"/>
      <c r="HOH247" s="49"/>
      <c r="HOI247" s="49"/>
      <c r="HOJ247" s="49"/>
      <c r="HOK247" s="99"/>
      <c r="HOL247" s="98"/>
      <c r="HOM247" s="49"/>
      <c r="HON247" s="405"/>
      <c r="HOO247" s="405"/>
      <c r="HOP247" s="277"/>
      <c r="HOQ247" s="277"/>
      <c r="HOR247" s="277"/>
      <c r="HOS247" s="277"/>
      <c r="HOT247" s="277"/>
      <c r="HOU247" s="277"/>
      <c r="HOV247" s="277"/>
      <c r="HOW247" s="277"/>
      <c r="HOX247" s="402"/>
      <c r="HOY247" s="404"/>
      <c r="HOZ247" s="49"/>
      <c r="HPA247" s="49"/>
      <c r="HPB247" s="49"/>
      <c r="HPC247" s="99"/>
      <c r="HPD247" s="98"/>
      <c r="HPE247" s="49"/>
      <c r="HPF247" s="405"/>
      <c r="HPG247" s="405"/>
      <c r="HPH247" s="277"/>
      <c r="HPI247" s="277"/>
      <c r="HPJ247" s="277"/>
      <c r="HPK247" s="277"/>
      <c r="HPL247" s="277"/>
      <c r="HPM247" s="277"/>
      <c r="HPN247" s="277"/>
      <c r="HPO247" s="277"/>
      <c r="HPP247" s="402"/>
      <c r="HPQ247" s="404"/>
      <c r="HPR247" s="49"/>
      <c r="HPS247" s="49"/>
      <c r="HPT247" s="49"/>
      <c r="HPU247" s="99"/>
      <c r="HPV247" s="98"/>
      <c r="HPW247" s="49"/>
      <c r="HPX247" s="405"/>
      <c r="HPY247" s="405"/>
      <c r="HPZ247" s="277"/>
      <c r="HQA247" s="277"/>
      <c r="HQB247" s="277"/>
      <c r="HQC247" s="277"/>
      <c r="HQD247" s="277"/>
      <c r="HQE247" s="277"/>
      <c r="HQF247" s="277"/>
      <c r="HQG247" s="277"/>
      <c r="HQH247" s="402"/>
      <c r="HQI247" s="404"/>
      <c r="HQJ247" s="49"/>
      <c r="HQK247" s="49"/>
      <c r="HQL247" s="49"/>
      <c r="HQM247" s="99"/>
      <c r="HQN247" s="98"/>
      <c r="HQO247" s="49"/>
      <c r="HQP247" s="405"/>
      <c r="HQQ247" s="405"/>
      <c r="HQR247" s="277"/>
      <c r="HQS247" s="277"/>
      <c r="HQT247" s="277"/>
      <c r="HQU247" s="277"/>
      <c r="HQV247" s="277"/>
      <c r="HQW247" s="277"/>
      <c r="HQX247" s="277"/>
      <c r="HQY247" s="277"/>
      <c r="HQZ247" s="402"/>
      <c r="HRA247" s="404"/>
      <c r="HRB247" s="49"/>
      <c r="HRC247" s="49"/>
      <c r="HRD247" s="49"/>
      <c r="HRE247" s="99"/>
      <c r="HRF247" s="98"/>
      <c r="HRG247" s="49"/>
      <c r="HRH247" s="405"/>
      <c r="HRI247" s="405"/>
      <c r="HRJ247" s="277"/>
      <c r="HRK247" s="277"/>
      <c r="HRL247" s="277"/>
      <c r="HRM247" s="277"/>
      <c r="HRN247" s="277"/>
      <c r="HRO247" s="277"/>
      <c r="HRP247" s="277"/>
      <c r="HRQ247" s="277"/>
      <c r="HRR247" s="402"/>
      <c r="HRS247" s="404"/>
      <c r="HRT247" s="49"/>
      <c r="HRU247" s="49"/>
      <c r="HRV247" s="49"/>
      <c r="HRW247" s="99"/>
      <c r="HRX247" s="98"/>
      <c r="HRY247" s="49"/>
      <c r="HRZ247" s="405"/>
      <c r="HSA247" s="405"/>
      <c r="HSB247" s="277"/>
      <c r="HSC247" s="277"/>
      <c r="HSD247" s="277"/>
      <c r="HSE247" s="277"/>
      <c r="HSF247" s="277"/>
      <c r="HSG247" s="277"/>
      <c r="HSH247" s="277"/>
      <c r="HSI247" s="277"/>
      <c r="HSJ247" s="402"/>
      <c r="HSK247" s="404"/>
      <c r="HSL247" s="49"/>
      <c r="HSM247" s="49"/>
      <c r="HSN247" s="49"/>
      <c r="HSO247" s="99"/>
      <c r="HSP247" s="98"/>
      <c r="HSQ247" s="49"/>
      <c r="HSR247" s="405"/>
      <c r="HSS247" s="405"/>
      <c r="HST247" s="277"/>
      <c r="HSU247" s="277"/>
      <c r="HSV247" s="277"/>
      <c r="HSW247" s="277"/>
      <c r="HSX247" s="277"/>
      <c r="HSY247" s="277"/>
      <c r="HSZ247" s="277"/>
      <c r="HTA247" s="277"/>
      <c r="HTB247" s="402"/>
      <c r="HTC247" s="404"/>
      <c r="HTD247" s="49"/>
      <c r="HTE247" s="49"/>
      <c r="HTF247" s="49"/>
      <c r="HTG247" s="99"/>
      <c r="HTH247" s="98"/>
      <c r="HTI247" s="49"/>
      <c r="HTJ247" s="405"/>
      <c r="HTK247" s="405"/>
      <c r="HTL247" s="277"/>
      <c r="HTM247" s="277"/>
      <c r="HTN247" s="277"/>
      <c r="HTO247" s="277"/>
      <c r="HTP247" s="277"/>
      <c r="HTQ247" s="277"/>
      <c r="HTR247" s="277"/>
      <c r="HTS247" s="277"/>
      <c r="HTT247" s="402"/>
      <c r="HTU247" s="404"/>
      <c r="HTV247" s="49"/>
      <c r="HTW247" s="49"/>
      <c r="HTX247" s="49"/>
      <c r="HTY247" s="99"/>
      <c r="HTZ247" s="98"/>
      <c r="HUA247" s="49"/>
      <c r="HUB247" s="405"/>
      <c r="HUC247" s="405"/>
      <c r="HUD247" s="277"/>
      <c r="HUE247" s="277"/>
      <c r="HUF247" s="277"/>
      <c r="HUG247" s="277"/>
      <c r="HUH247" s="277"/>
      <c r="HUI247" s="277"/>
      <c r="HUJ247" s="277"/>
      <c r="HUK247" s="277"/>
      <c r="HUL247" s="402"/>
      <c r="HUM247" s="404"/>
      <c r="HUN247" s="49"/>
      <c r="HUO247" s="49"/>
      <c r="HUP247" s="49"/>
      <c r="HUQ247" s="99"/>
      <c r="HUR247" s="98"/>
      <c r="HUS247" s="49"/>
      <c r="HUT247" s="405"/>
      <c r="HUU247" s="405"/>
      <c r="HUV247" s="277"/>
      <c r="HUW247" s="277"/>
      <c r="HUX247" s="277"/>
      <c r="HUY247" s="277"/>
      <c r="HUZ247" s="277"/>
      <c r="HVA247" s="277"/>
      <c r="HVB247" s="277"/>
      <c r="HVC247" s="277"/>
      <c r="HVD247" s="402"/>
      <c r="HVE247" s="404"/>
      <c r="HVF247" s="49"/>
      <c r="HVG247" s="49"/>
      <c r="HVH247" s="49"/>
      <c r="HVI247" s="99"/>
      <c r="HVJ247" s="98"/>
      <c r="HVK247" s="49"/>
      <c r="HVL247" s="405"/>
      <c r="HVM247" s="405"/>
      <c r="HVN247" s="277"/>
      <c r="HVO247" s="277"/>
      <c r="HVP247" s="277"/>
      <c r="HVQ247" s="277"/>
      <c r="HVR247" s="277"/>
      <c r="HVS247" s="277"/>
      <c r="HVT247" s="277"/>
      <c r="HVU247" s="277"/>
      <c r="HVV247" s="402"/>
      <c r="HVW247" s="404"/>
      <c r="HVX247" s="49"/>
      <c r="HVY247" s="49"/>
      <c r="HVZ247" s="49"/>
      <c r="HWA247" s="99"/>
      <c r="HWB247" s="98"/>
      <c r="HWC247" s="49"/>
      <c r="HWD247" s="405"/>
      <c r="HWE247" s="405"/>
      <c r="HWF247" s="277"/>
      <c r="HWG247" s="277"/>
      <c r="HWH247" s="277"/>
      <c r="HWI247" s="277"/>
      <c r="HWJ247" s="277"/>
      <c r="HWK247" s="277"/>
      <c r="HWL247" s="277"/>
      <c r="HWM247" s="277"/>
      <c r="HWN247" s="402"/>
      <c r="HWO247" s="404"/>
      <c r="HWP247" s="49"/>
      <c r="HWQ247" s="49"/>
      <c r="HWR247" s="49"/>
      <c r="HWS247" s="99"/>
      <c r="HWT247" s="98"/>
      <c r="HWU247" s="49"/>
      <c r="HWV247" s="405"/>
      <c r="HWW247" s="405"/>
      <c r="HWX247" s="277"/>
      <c r="HWY247" s="277"/>
      <c r="HWZ247" s="277"/>
      <c r="HXA247" s="277"/>
      <c r="HXB247" s="277"/>
      <c r="HXC247" s="277"/>
      <c r="HXD247" s="277"/>
      <c r="HXE247" s="277"/>
      <c r="HXF247" s="402"/>
      <c r="HXG247" s="404"/>
      <c r="HXH247" s="49"/>
      <c r="HXI247" s="49"/>
      <c r="HXJ247" s="49"/>
      <c r="HXK247" s="99"/>
      <c r="HXL247" s="98"/>
      <c r="HXM247" s="49"/>
      <c r="HXN247" s="405"/>
      <c r="HXO247" s="405"/>
      <c r="HXP247" s="277"/>
      <c r="HXQ247" s="277"/>
      <c r="HXR247" s="277"/>
      <c r="HXS247" s="277"/>
      <c r="HXT247" s="277"/>
      <c r="HXU247" s="277"/>
      <c r="HXV247" s="277"/>
      <c r="HXW247" s="277"/>
      <c r="HXX247" s="402"/>
      <c r="HXY247" s="404"/>
      <c r="HXZ247" s="49"/>
      <c r="HYA247" s="49"/>
      <c r="HYB247" s="49"/>
      <c r="HYC247" s="99"/>
      <c r="HYD247" s="98"/>
      <c r="HYE247" s="49"/>
      <c r="HYF247" s="405"/>
      <c r="HYG247" s="405"/>
      <c r="HYH247" s="277"/>
      <c r="HYI247" s="277"/>
      <c r="HYJ247" s="277"/>
      <c r="HYK247" s="277"/>
      <c r="HYL247" s="277"/>
      <c r="HYM247" s="277"/>
      <c r="HYN247" s="277"/>
      <c r="HYO247" s="277"/>
      <c r="HYP247" s="402"/>
      <c r="HYQ247" s="404"/>
      <c r="HYR247" s="49"/>
      <c r="HYS247" s="49"/>
      <c r="HYT247" s="49"/>
      <c r="HYU247" s="99"/>
      <c r="HYV247" s="98"/>
      <c r="HYW247" s="49"/>
      <c r="HYX247" s="405"/>
      <c r="HYY247" s="405"/>
      <c r="HYZ247" s="277"/>
      <c r="HZA247" s="277"/>
      <c r="HZB247" s="277"/>
      <c r="HZC247" s="277"/>
      <c r="HZD247" s="277"/>
      <c r="HZE247" s="277"/>
      <c r="HZF247" s="277"/>
      <c r="HZG247" s="277"/>
      <c r="HZH247" s="402"/>
      <c r="HZI247" s="404"/>
      <c r="HZJ247" s="49"/>
      <c r="HZK247" s="49"/>
      <c r="HZL247" s="49"/>
      <c r="HZM247" s="99"/>
      <c r="HZN247" s="98"/>
      <c r="HZO247" s="49"/>
      <c r="HZP247" s="405"/>
      <c r="HZQ247" s="405"/>
      <c r="HZR247" s="277"/>
      <c r="HZS247" s="277"/>
      <c r="HZT247" s="277"/>
      <c r="HZU247" s="277"/>
      <c r="HZV247" s="277"/>
      <c r="HZW247" s="277"/>
      <c r="HZX247" s="277"/>
      <c r="HZY247" s="277"/>
      <c r="HZZ247" s="402"/>
      <c r="IAA247" s="404"/>
      <c r="IAB247" s="49"/>
      <c r="IAC247" s="49"/>
      <c r="IAD247" s="49"/>
      <c r="IAE247" s="99"/>
      <c r="IAF247" s="98"/>
      <c r="IAG247" s="49"/>
      <c r="IAH247" s="405"/>
      <c r="IAI247" s="405"/>
      <c r="IAJ247" s="277"/>
      <c r="IAK247" s="277"/>
      <c r="IAL247" s="277"/>
      <c r="IAM247" s="277"/>
      <c r="IAN247" s="277"/>
      <c r="IAO247" s="277"/>
      <c r="IAP247" s="277"/>
      <c r="IAQ247" s="277"/>
      <c r="IAR247" s="402"/>
      <c r="IAS247" s="404"/>
      <c r="IAT247" s="49"/>
      <c r="IAU247" s="49"/>
      <c r="IAV247" s="49"/>
      <c r="IAW247" s="99"/>
      <c r="IAX247" s="98"/>
      <c r="IAY247" s="49"/>
      <c r="IAZ247" s="405"/>
      <c r="IBA247" s="405"/>
      <c r="IBB247" s="277"/>
      <c r="IBC247" s="277"/>
      <c r="IBD247" s="277"/>
      <c r="IBE247" s="277"/>
      <c r="IBF247" s="277"/>
      <c r="IBG247" s="277"/>
      <c r="IBH247" s="277"/>
      <c r="IBI247" s="277"/>
      <c r="IBJ247" s="402"/>
      <c r="IBK247" s="404"/>
      <c r="IBL247" s="49"/>
      <c r="IBM247" s="49"/>
      <c r="IBN247" s="49"/>
      <c r="IBO247" s="99"/>
      <c r="IBP247" s="98"/>
      <c r="IBQ247" s="49"/>
      <c r="IBR247" s="405"/>
      <c r="IBS247" s="405"/>
      <c r="IBT247" s="277"/>
      <c r="IBU247" s="277"/>
      <c r="IBV247" s="277"/>
      <c r="IBW247" s="277"/>
      <c r="IBX247" s="277"/>
      <c r="IBY247" s="277"/>
      <c r="IBZ247" s="277"/>
      <c r="ICA247" s="277"/>
      <c r="ICB247" s="402"/>
      <c r="ICC247" s="404"/>
      <c r="ICD247" s="49"/>
      <c r="ICE247" s="49"/>
      <c r="ICF247" s="49"/>
      <c r="ICG247" s="99"/>
      <c r="ICH247" s="98"/>
      <c r="ICI247" s="49"/>
      <c r="ICJ247" s="405"/>
      <c r="ICK247" s="405"/>
      <c r="ICL247" s="277"/>
      <c r="ICM247" s="277"/>
      <c r="ICN247" s="277"/>
      <c r="ICO247" s="277"/>
      <c r="ICP247" s="277"/>
      <c r="ICQ247" s="277"/>
      <c r="ICR247" s="277"/>
      <c r="ICS247" s="277"/>
      <c r="ICT247" s="402"/>
      <c r="ICU247" s="404"/>
      <c r="ICV247" s="49"/>
      <c r="ICW247" s="49"/>
      <c r="ICX247" s="49"/>
      <c r="ICY247" s="99"/>
      <c r="ICZ247" s="98"/>
      <c r="IDA247" s="49"/>
      <c r="IDB247" s="405"/>
      <c r="IDC247" s="405"/>
      <c r="IDD247" s="277"/>
      <c r="IDE247" s="277"/>
      <c r="IDF247" s="277"/>
      <c r="IDG247" s="277"/>
      <c r="IDH247" s="277"/>
      <c r="IDI247" s="277"/>
      <c r="IDJ247" s="277"/>
      <c r="IDK247" s="277"/>
      <c r="IDL247" s="402"/>
      <c r="IDM247" s="404"/>
      <c r="IDN247" s="49"/>
      <c r="IDO247" s="49"/>
      <c r="IDP247" s="49"/>
      <c r="IDQ247" s="99"/>
      <c r="IDR247" s="98"/>
      <c r="IDS247" s="49"/>
      <c r="IDT247" s="405"/>
      <c r="IDU247" s="405"/>
      <c r="IDV247" s="277"/>
      <c r="IDW247" s="277"/>
      <c r="IDX247" s="277"/>
      <c r="IDY247" s="277"/>
      <c r="IDZ247" s="277"/>
      <c r="IEA247" s="277"/>
      <c r="IEB247" s="277"/>
      <c r="IEC247" s="277"/>
      <c r="IED247" s="402"/>
      <c r="IEE247" s="404"/>
      <c r="IEF247" s="49"/>
      <c r="IEG247" s="49"/>
      <c r="IEH247" s="49"/>
      <c r="IEI247" s="99"/>
      <c r="IEJ247" s="98"/>
      <c r="IEK247" s="49"/>
      <c r="IEL247" s="405"/>
      <c r="IEM247" s="405"/>
      <c r="IEN247" s="277"/>
      <c r="IEO247" s="277"/>
      <c r="IEP247" s="277"/>
      <c r="IEQ247" s="277"/>
      <c r="IER247" s="277"/>
      <c r="IES247" s="277"/>
      <c r="IET247" s="277"/>
      <c r="IEU247" s="277"/>
      <c r="IEV247" s="402"/>
      <c r="IEW247" s="404"/>
      <c r="IEX247" s="49"/>
      <c r="IEY247" s="49"/>
      <c r="IEZ247" s="49"/>
      <c r="IFA247" s="99"/>
      <c r="IFB247" s="98"/>
      <c r="IFC247" s="49"/>
      <c r="IFD247" s="405"/>
      <c r="IFE247" s="405"/>
      <c r="IFF247" s="277"/>
      <c r="IFG247" s="277"/>
      <c r="IFH247" s="277"/>
      <c r="IFI247" s="277"/>
      <c r="IFJ247" s="277"/>
      <c r="IFK247" s="277"/>
      <c r="IFL247" s="277"/>
      <c r="IFM247" s="277"/>
      <c r="IFN247" s="402"/>
      <c r="IFO247" s="404"/>
      <c r="IFP247" s="49"/>
      <c r="IFQ247" s="49"/>
      <c r="IFR247" s="49"/>
      <c r="IFS247" s="99"/>
      <c r="IFT247" s="98"/>
      <c r="IFU247" s="49"/>
      <c r="IFV247" s="405"/>
      <c r="IFW247" s="405"/>
      <c r="IFX247" s="277"/>
      <c r="IFY247" s="277"/>
      <c r="IFZ247" s="277"/>
      <c r="IGA247" s="277"/>
      <c r="IGB247" s="277"/>
      <c r="IGC247" s="277"/>
      <c r="IGD247" s="277"/>
      <c r="IGE247" s="277"/>
      <c r="IGF247" s="402"/>
      <c r="IGG247" s="404"/>
      <c r="IGH247" s="49"/>
      <c r="IGI247" s="49"/>
      <c r="IGJ247" s="49"/>
      <c r="IGK247" s="99"/>
      <c r="IGL247" s="98"/>
      <c r="IGM247" s="49"/>
      <c r="IGN247" s="405"/>
      <c r="IGO247" s="405"/>
      <c r="IGP247" s="277"/>
      <c r="IGQ247" s="277"/>
      <c r="IGR247" s="277"/>
      <c r="IGS247" s="277"/>
      <c r="IGT247" s="277"/>
      <c r="IGU247" s="277"/>
      <c r="IGV247" s="277"/>
      <c r="IGW247" s="277"/>
      <c r="IGX247" s="402"/>
      <c r="IGY247" s="404"/>
      <c r="IGZ247" s="49"/>
      <c r="IHA247" s="49"/>
      <c r="IHB247" s="49"/>
      <c r="IHC247" s="99"/>
      <c r="IHD247" s="98"/>
      <c r="IHE247" s="49"/>
      <c r="IHF247" s="405"/>
      <c r="IHG247" s="405"/>
      <c r="IHH247" s="277"/>
      <c r="IHI247" s="277"/>
      <c r="IHJ247" s="277"/>
      <c r="IHK247" s="277"/>
      <c r="IHL247" s="277"/>
      <c r="IHM247" s="277"/>
      <c r="IHN247" s="277"/>
      <c r="IHO247" s="277"/>
      <c r="IHP247" s="402"/>
      <c r="IHQ247" s="404"/>
      <c r="IHR247" s="49"/>
      <c r="IHS247" s="49"/>
      <c r="IHT247" s="49"/>
      <c r="IHU247" s="99"/>
      <c r="IHV247" s="98"/>
      <c r="IHW247" s="49"/>
      <c r="IHX247" s="405"/>
      <c r="IHY247" s="405"/>
      <c r="IHZ247" s="277"/>
      <c r="IIA247" s="277"/>
      <c r="IIB247" s="277"/>
      <c r="IIC247" s="277"/>
      <c r="IID247" s="277"/>
      <c r="IIE247" s="277"/>
      <c r="IIF247" s="277"/>
      <c r="IIG247" s="277"/>
      <c r="IIH247" s="402"/>
      <c r="III247" s="404"/>
      <c r="IIJ247" s="49"/>
      <c r="IIK247" s="49"/>
      <c r="IIL247" s="49"/>
      <c r="IIM247" s="99"/>
      <c r="IIN247" s="98"/>
      <c r="IIO247" s="49"/>
      <c r="IIP247" s="405"/>
      <c r="IIQ247" s="405"/>
      <c r="IIR247" s="277"/>
      <c r="IIS247" s="277"/>
      <c r="IIT247" s="277"/>
      <c r="IIU247" s="277"/>
      <c r="IIV247" s="277"/>
      <c r="IIW247" s="277"/>
      <c r="IIX247" s="277"/>
      <c r="IIY247" s="277"/>
      <c r="IIZ247" s="402"/>
      <c r="IJA247" s="404"/>
      <c r="IJB247" s="49"/>
      <c r="IJC247" s="49"/>
      <c r="IJD247" s="49"/>
      <c r="IJE247" s="99"/>
      <c r="IJF247" s="98"/>
      <c r="IJG247" s="49"/>
      <c r="IJH247" s="405"/>
      <c r="IJI247" s="405"/>
      <c r="IJJ247" s="277"/>
      <c r="IJK247" s="277"/>
      <c r="IJL247" s="277"/>
      <c r="IJM247" s="277"/>
      <c r="IJN247" s="277"/>
      <c r="IJO247" s="277"/>
      <c r="IJP247" s="277"/>
      <c r="IJQ247" s="277"/>
      <c r="IJR247" s="402"/>
      <c r="IJS247" s="404"/>
      <c r="IJT247" s="49"/>
      <c r="IJU247" s="49"/>
      <c r="IJV247" s="49"/>
      <c r="IJW247" s="99"/>
      <c r="IJX247" s="98"/>
      <c r="IJY247" s="49"/>
      <c r="IJZ247" s="405"/>
      <c r="IKA247" s="405"/>
      <c r="IKB247" s="277"/>
      <c r="IKC247" s="277"/>
      <c r="IKD247" s="277"/>
      <c r="IKE247" s="277"/>
      <c r="IKF247" s="277"/>
      <c r="IKG247" s="277"/>
      <c r="IKH247" s="277"/>
      <c r="IKI247" s="277"/>
      <c r="IKJ247" s="402"/>
      <c r="IKK247" s="404"/>
      <c r="IKL247" s="49"/>
      <c r="IKM247" s="49"/>
      <c r="IKN247" s="49"/>
      <c r="IKO247" s="99"/>
      <c r="IKP247" s="98"/>
      <c r="IKQ247" s="49"/>
      <c r="IKR247" s="405"/>
      <c r="IKS247" s="405"/>
      <c r="IKT247" s="277"/>
      <c r="IKU247" s="277"/>
      <c r="IKV247" s="277"/>
      <c r="IKW247" s="277"/>
      <c r="IKX247" s="277"/>
      <c r="IKY247" s="277"/>
      <c r="IKZ247" s="277"/>
      <c r="ILA247" s="277"/>
      <c r="ILB247" s="402"/>
      <c r="ILC247" s="404"/>
      <c r="ILD247" s="49"/>
      <c r="ILE247" s="49"/>
      <c r="ILF247" s="49"/>
      <c r="ILG247" s="99"/>
      <c r="ILH247" s="98"/>
      <c r="ILI247" s="49"/>
      <c r="ILJ247" s="405"/>
      <c r="ILK247" s="405"/>
      <c r="ILL247" s="277"/>
      <c r="ILM247" s="277"/>
      <c r="ILN247" s="277"/>
      <c r="ILO247" s="277"/>
      <c r="ILP247" s="277"/>
      <c r="ILQ247" s="277"/>
      <c r="ILR247" s="277"/>
      <c r="ILS247" s="277"/>
      <c r="ILT247" s="402"/>
      <c r="ILU247" s="404"/>
      <c r="ILV247" s="49"/>
      <c r="ILW247" s="49"/>
      <c r="ILX247" s="49"/>
      <c r="ILY247" s="99"/>
      <c r="ILZ247" s="98"/>
      <c r="IMA247" s="49"/>
      <c r="IMB247" s="405"/>
      <c r="IMC247" s="405"/>
      <c r="IMD247" s="277"/>
      <c r="IME247" s="277"/>
      <c r="IMF247" s="277"/>
      <c r="IMG247" s="277"/>
      <c r="IMH247" s="277"/>
      <c r="IMI247" s="277"/>
      <c r="IMJ247" s="277"/>
      <c r="IMK247" s="277"/>
      <c r="IML247" s="402"/>
      <c r="IMM247" s="404"/>
      <c r="IMN247" s="49"/>
      <c r="IMO247" s="49"/>
      <c r="IMP247" s="49"/>
      <c r="IMQ247" s="99"/>
      <c r="IMR247" s="98"/>
      <c r="IMS247" s="49"/>
      <c r="IMT247" s="405"/>
      <c r="IMU247" s="405"/>
      <c r="IMV247" s="277"/>
      <c r="IMW247" s="277"/>
      <c r="IMX247" s="277"/>
      <c r="IMY247" s="277"/>
      <c r="IMZ247" s="277"/>
      <c r="INA247" s="277"/>
      <c r="INB247" s="277"/>
      <c r="INC247" s="277"/>
      <c r="IND247" s="402"/>
      <c r="INE247" s="404"/>
      <c r="INF247" s="49"/>
      <c r="ING247" s="49"/>
      <c r="INH247" s="49"/>
      <c r="INI247" s="99"/>
      <c r="INJ247" s="98"/>
      <c r="INK247" s="49"/>
      <c r="INL247" s="405"/>
      <c r="INM247" s="405"/>
      <c r="INN247" s="277"/>
      <c r="INO247" s="277"/>
      <c r="INP247" s="277"/>
      <c r="INQ247" s="277"/>
      <c r="INR247" s="277"/>
      <c r="INS247" s="277"/>
      <c r="INT247" s="277"/>
      <c r="INU247" s="277"/>
      <c r="INV247" s="402"/>
      <c r="INW247" s="404"/>
      <c r="INX247" s="49"/>
      <c r="INY247" s="49"/>
      <c r="INZ247" s="49"/>
      <c r="IOA247" s="99"/>
      <c r="IOB247" s="98"/>
      <c r="IOC247" s="49"/>
      <c r="IOD247" s="405"/>
      <c r="IOE247" s="405"/>
      <c r="IOF247" s="277"/>
      <c r="IOG247" s="277"/>
      <c r="IOH247" s="277"/>
      <c r="IOI247" s="277"/>
      <c r="IOJ247" s="277"/>
      <c r="IOK247" s="277"/>
      <c r="IOL247" s="277"/>
      <c r="IOM247" s="277"/>
      <c r="ION247" s="402"/>
      <c r="IOO247" s="404"/>
      <c r="IOP247" s="49"/>
      <c r="IOQ247" s="49"/>
      <c r="IOR247" s="49"/>
      <c r="IOS247" s="99"/>
      <c r="IOT247" s="98"/>
      <c r="IOU247" s="49"/>
      <c r="IOV247" s="405"/>
      <c r="IOW247" s="405"/>
      <c r="IOX247" s="277"/>
      <c r="IOY247" s="277"/>
      <c r="IOZ247" s="277"/>
      <c r="IPA247" s="277"/>
      <c r="IPB247" s="277"/>
      <c r="IPC247" s="277"/>
      <c r="IPD247" s="277"/>
      <c r="IPE247" s="277"/>
      <c r="IPF247" s="402"/>
      <c r="IPG247" s="404"/>
      <c r="IPH247" s="49"/>
      <c r="IPI247" s="49"/>
      <c r="IPJ247" s="49"/>
      <c r="IPK247" s="99"/>
      <c r="IPL247" s="98"/>
      <c r="IPM247" s="49"/>
      <c r="IPN247" s="405"/>
      <c r="IPO247" s="405"/>
      <c r="IPP247" s="277"/>
      <c r="IPQ247" s="277"/>
      <c r="IPR247" s="277"/>
      <c r="IPS247" s="277"/>
      <c r="IPT247" s="277"/>
      <c r="IPU247" s="277"/>
      <c r="IPV247" s="277"/>
      <c r="IPW247" s="277"/>
      <c r="IPX247" s="402"/>
      <c r="IPY247" s="404"/>
      <c r="IPZ247" s="49"/>
      <c r="IQA247" s="49"/>
      <c r="IQB247" s="49"/>
      <c r="IQC247" s="99"/>
      <c r="IQD247" s="98"/>
      <c r="IQE247" s="49"/>
      <c r="IQF247" s="405"/>
      <c r="IQG247" s="405"/>
      <c r="IQH247" s="277"/>
      <c r="IQI247" s="277"/>
      <c r="IQJ247" s="277"/>
      <c r="IQK247" s="277"/>
      <c r="IQL247" s="277"/>
      <c r="IQM247" s="277"/>
      <c r="IQN247" s="277"/>
      <c r="IQO247" s="277"/>
      <c r="IQP247" s="402"/>
      <c r="IQQ247" s="404"/>
      <c r="IQR247" s="49"/>
      <c r="IQS247" s="49"/>
      <c r="IQT247" s="49"/>
      <c r="IQU247" s="99"/>
      <c r="IQV247" s="98"/>
      <c r="IQW247" s="49"/>
      <c r="IQX247" s="405"/>
      <c r="IQY247" s="405"/>
      <c r="IQZ247" s="277"/>
      <c r="IRA247" s="277"/>
      <c r="IRB247" s="277"/>
      <c r="IRC247" s="277"/>
      <c r="IRD247" s="277"/>
      <c r="IRE247" s="277"/>
      <c r="IRF247" s="277"/>
      <c r="IRG247" s="277"/>
      <c r="IRH247" s="402"/>
      <c r="IRI247" s="404"/>
      <c r="IRJ247" s="49"/>
      <c r="IRK247" s="49"/>
      <c r="IRL247" s="49"/>
      <c r="IRM247" s="99"/>
      <c r="IRN247" s="98"/>
      <c r="IRO247" s="49"/>
      <c r="IRP247" s="405"/>
      <c r="IRQ247" s="405"/>
      <c r="IRR247" s="277"/>
      <c r="IRS247" s="277"/>
      <c r="IRT247" s="277"/>
      <c r="IRU247" s="277"/>
      <c r="IRV247" s="277"/>
      <c r="IRW247" s="277"/>
      <c r="IRX247" s="277"/>
      <c r="IRY247" s="277"/>
      <c r="IRZ247" s="402"/>
      <c r="ISA247" s="404"/>
      <c r="ISB247" s="49"/>
      <c r="ISC247" s="49"/>
      <c r="ISD247" s="49"/>
      <c r="ISE247" s="99"/>
      <c r="ISF247" s="98"/>
      <c r="ISG247" s="49"/>
      <c r="ISH247" s="405"/>
      <c r="ISI247" s="405"/>
      <c r="ISJ247" s="277"/>
      <c r="ISK247" s="277"/>
      <c r="ISL247" s="277"/>
      <c r="ISM247" s="277"/>
      <c r="ISN247" s="277"/>
      <c r="ISO247" s="277"/>
      <c r="ISP247" s="277"/>
      <c r="ISQ247" s="277"/>
      <c r="ISR247" s="402"/>
      <c r="ISS247" s="404"/>
      <c r="IST247" s="49"/>
      <c r="ISU247" s="49"/>
      <c r="ISV247" s="49"/>
      <c r="ISW247" s="99"/>
      <c r="ISX247" s="98"/>
      <c r="ISY247" s="49"/>
      <c r="ISZ247" s="405"/>
      <c r="ITA247" s="405"/>
      <c r="ITB247" s="277"/>
      <c r="ITC247" s="277"/>
      <c r="ITD247" s="277"/>
      <c r="ITE247" s="277"/>
      <c r="ITF247" s="277"/>
      <c r="ITG247" s="277"/>
      <c r="ITH247" s="277"/>
      <c r="ITI247" s="277"/>
      <c r="ITJ247" s="402"/>
      <c r="ITK247" s="404"/>
      <c r="ITL247" s="49"/>
      <c r="ITM247" s="49"/>
      <c r="ITN247" s="49"/>
      <c r="ITO247" s="99"/>
      <c r="ITP247" s="98"/>
      <c r="ITQ247" s="49"/>
      <c r="ITR247" s="405"/>
      <c r="ITS247" s="405"/>
      <c r="ITT247" s="277"/>
      <c r="ITU247" s="277"/>
      <c r="ITV247" s="277"/>
      <c r="ITW247" s="277"/>
      <c r="ITX247" s="277"/>
      <c r="ITY247" s="277"/>
      <c r="ITZ247" s="277"/>
      <c r="IUA247" s="277"/>
      <c r="IUB247" s="402"/>
      <c r="IUC247" s="404"/>
      <c r="IUD247" s="49"/>
      <c r="IUE247" s="49"/>
      <c r="IUF247" s="49"/>
      <c r="IUG247" s="99"/>
      <c r="IUH247" s="98"/>
      <c r="IUI247" s="49"/>
      <c r="IUJ247" s="405"/>
      <c r="IUK247" s="405"/>
      <c r="IUL247" s="277"/>
      <c r="IUM247" s="277"/>
      <c r="IUN247" s="277"/>
      <c r="IUO247" s="277"/>
      <c r="IUP247" s="277"/>
      <c r="IUQ247" s="277"/>
      <c r="IUR247" s="277"/>
      <c r="IUS247" s="277"/>
      <c r="IUT247" s="402"/>
      <c r="IUU247" s="404"/>
      <c r="IUV247" s="49"/>
      <c r="IUW247" s="49"/>
      <c r="IUX247" s="49"/>
      <c r="IUY247" s="99"/>
      <c r="IUZ247" s="98"/>
      <c r="IVA247" s="49"/>
      <c r="IVB247" s="405"/>
      <c r="IVC247" s="405"/>
      <c r="IVD247" s="277"/>
      <c r="IVE247" s="277"/>
      <c r="IVF247" s="277"/>
      <c r="IVG247" s="277"/>
      <c r="IVH247" s="277"/>
      <c r="IVI247" s="277"/>
      <c r="IVJ247" s="277"/>
      <c r="IVK247" s="277"/>
      <c r="IVL247" s="402"/>
      <c r="IVM247" s="404"/>
      <c r="IVN247" s="49"/>
      <c r="IVO247" s="49"/>
      <c r="IVP247" s="49"/>
      <c r="IVQ247" s="99"/>
      <c r="IVR247" s="98"/>
      <c r="IVS247" s="49"/>
      <c r="IVT247" s="405"/>
      <c r="IVU247" s="405"/>
      <c r="IVV247" s="277"/>
      <c r="IVW247" s="277"/>
      <c r="IVX247" s="277"/>
      <c r="IVY247" s="277"/>
      <c r="IVZ247" s="277"/>
      <c r="IWA247" s="277"/>
      <c r="IWB247" s="277"/>
      <c r="IWC247" s="277"/>
      <c r="IWD247" s="402"/>
      <c r="IWE247" s="404"/>
      <c r="IWF247" s="49"/>
      <c r="IWG247" s="49"/>
      <c r="IWH247" s="49"/>
      <c r="IWI247" s="99"/>
      <c r="IWJ247" s="98"/>
      <c r="IWK247" s="49"/>
      <c r="IWL247" s="405"/>
      <c r="IWM247" s="405"/>
      <c r="IWN247" s="277"/>
      <c r="IWO247" s="277"/>
      <c r="IWP247" s="277"/>
      <c r="IWQ247" s="277"/>
      <c r="IWR247" s="277"/>
      <c r="IWS247" s="277"/>
      <c r="IWT247" s="277"/>
      <c r="IWU247" s="277"/>
      <c r="IWV247" s="402"/>
      <c r="IWW247" s="404"/>
      <c r="IWX247" s="49"/>
      <c r="IWY247" s="49"/>
      <c r="IWZ247" s="49"/>
      <c r="IXA247" s="99"/>
      <c r="IXB247" s="98"/>
      <c r="IXC247" s="49"/>
      <c r="IXD247" s="405"/>
      <c r="IXE247" s="405"/>
      <c r="IXF247" s="277"/>
      <c r="IXG247" s="277"/>
      <c r="IXH247" s="277"/>
      <c r="IXI247" s="277"/>
      <c r="IXJ247" s="277"/>
      <c r="IXK247" s="277"/>
      <c r="IXL247" s="277"/>
      <c r="IXM247" s="277"/>
      <c r="IXN247" s="402"/>
      <c r="IXO247" s="404"/>
      <c r="IXP247" s="49"/>
      <c r="IXQ247" s="49"/>
      <c r="IXR247" s="49"/>
      <c r="IXS247" s="99"/>
      <c r="IXT247" s="98"/>
      <c r="IXU247" s="49"/>
      <c r="IXV247" s="405"/>
      <c r="IXW247" s="405"/>
      <c r="IXX247" s="277"/>
      <c r="IXY247" s="277"/>
      <c r="IXZ247" s="277"/>
      <c r="IYA247" s="277"/>
      <c r="IYB247" s="277"/>
      <c r="IYC247" s="277"/>
      <c r="IYD247" s="277"/>
      <c r="IYE247" s="277"/>
      <c r="IYF247" s="402"/>
      <c r="IYG247" s="404"/>
      <c r="IYH247" s="49"/>
      <c r="IYI247" s="49"/>
      <c r="IYJ247" s="49"/>
      <c r="IYK247" s="99"/>
      <c r="IYL247" s="98"/>
      <c r="IYM247" s="49"/>
      <c r="IYN247" s="405"/>
      <c r="IYO247" s="405"/>
      <c r="IYP247" s="277"/>
      <c r="IYQ247" s="277"/>
      <c r="IYR247" s="277"/>
      <c r="IYS247" s="277"/>
      <c r="IYT247" s="277"/>
      <c r="IYU247" s="277"/>
      <c r="IYV247" s="277"/>
      <c r="IYW247" s="277"/>
      <c r="IYX247" s="402"/>
      <c r="IYY247" s="404"/>
      <c r="IYZ247" s="49"/>
      <c r="IZA247" s="49"/>
      <c r="IZB247" s="49"/>
      <c r="IZC247" s="99"/>
      <c r="IZD247" s="98"/>
      <c r="IZE247" s="49"/>
      <c r="IZF247" s="405"/>
      <c r="IZG247" s="405"/>
      <c r="IZH247" s="277"/>
      <c r="IZI247" s="277"/>
      <c r="IZJ247" s="277"/>
      <c r="IZK247" s="277"/>
      <c r="IZL247" s="277"/>
      <c r="IZM247" s="277"/>
      <c r="IZN247" s="277"/>
      <c r="IZO247" s="277"/>
      <c r="IZP247" s="402"/>
      <c r="IZQ247" s="404"/>
      <c r="IZR247" s="49"/>
      <c r="IZS247" s="49"/>
      <c r="IZT247" s="49"/>
      <c r="IZU247" s="99"/>
      <c r="IZV247" s="98"/>
      <c r="IZW247" s="49"/>
      <c r="IZX247" s="405"/>
      <c r="IZY247" s="405"/>
      <c r="IZZ247" s="277"/>
      <c r="JAA247" s="277"/>
      <c r="JAB247" s="277"/>
      <c r="JAC247" s="277"/>
      <c r="JAD247" s="277"/>
      <c r="JAE247" s="277"/>
      <c r="JAF247" s="277"/>
      <c r="JAG247" s="277"/>
      <c r="JAH247" s="402"/>
      <c r="JAI247" s="404"/>
      <c r="JAJ247" s="49"/>
      <c r="JAK247" s="49"/>
      <c r="JAL247" s="49"/>
      <c r="JAM247" s="99"/>
      <c r="JAN247" s="98"/>
      <c r="JAO247" s="49"/>
      <c r="JAP247" s="405"/>
      <c r="JAQ247" s="405"/>
      <c r="JAR247" s="277"/>
      <c r="JAS247" s="277"/>
      <c r="JAT247" s="277"/>
      <c r="JAU247" s="277"/>
      <c r="JAV247" s="277"/>
      <c r="JAW247" s="277"/>
      <c r="JAX247" s="277"/>
      <c r="JAY247" s="277"/>
      <c r="JAZ247" s="402"/>
      <c r="JBA247" s="404"/>
      <c r="JBB247" s="49"/>
      <c r="JBC247" s="49"/>
      <c r="JBD247" s="49"/>
      <c r="JBE247" s="99"/>
      <c r="JBF247" s="98"/>
      <c r="JBG247" s="49"/>
      <c r="JBH247" s="405"/>
      <c r="JBI247" s="405"/>
      <c r="JBJ247" s="277"/>
      <c r="JBK247" s="277"/>
      <c r="JBL247" s="277"/>
      <c r="JBM247" s="277"/>
      <c r="JBN247" s="277"/>
      <c r="JBO247" s="277"/>
      <c r="JBP247" s="277"/>
      <c r="JBQ247" s="277"/>
      <c r="JBR247" s="402"/>
      <c r="JBS247" s="404"/>
      <c r="JBT247" s="49"/>
      <c r="JBU247" s="49"/>
      <c r="JBV247" s="49"/>
      <c r="JBW247" s="99"/>
      <c r="JBX247" s="98"/>
      <c r="JBY247" s="49"/>
      <c r="JBZ247" s="405"/>
      <c r="JCA247" s="405"/>
      <c r="JCB247" s="277"/>
      <c r="JCC247" s="277"/>
      <c r="JCD247" s="277"/>
      <c r="JCE247" s="277"/>
      <c r="JCF247" s="277"/>
      <c r="JCG247" s="277"/>
      <c r="JCH247" s="277"/>
      <c r="JCI247" s="277"/>
      <c r="JCJ247" s="402"/>
      <c r="JCK247" s="404"/>
      <c r="JCL247" s="49"/>
      <c r="JCM247" s="49"/>
      <c r="JCN247" s="49"/>
      <c r="JCO247" s="99"/>
      <c r="JCP247" s="98"/>
      <c r="JCQ247" s="49"/>
      <c r="JCR247" s="405"/>
      <c r="JCS247" s="405"/>
      <c r="JCT247" s="277"/>
      <c r="JCU247" s="277"/>
      <c r="JCV247" s="277"/>
      <c r="JCW247" s="277"/>
      <c r="JCX247" s="277"/>
      <c r="JCY247" s="277"/>
      <c r="JCZ247" s="277"/>
      <c r="JDA247" s="277"/>
      <c r="JDB247" s="402"/>
      <c r="JDC247" s="404"/>
      <c r="JDD247" s="49"/>
      <c r="JDE247" s="49"/>
      <c r="JDF247" s="49"/>
      <c r="JDG247" s="99"/>
      <c r="JDH247" s="98"/>
      <c r="JDI247" s="49"/>
      <c r="JDJ247" s="405"/>
      <c r="JDK247" s="405"/>
      <c r="JDL247" s="277"/>
      <c r="JDM247" s="277"/>
      <c r="JDN247" s="277"/>
      <c r="JDO247" s="277"/>
      <c r="JDP247" s="277"/>
      <c r="JDQ247" s="277"/>
      <c r="JDR247" s="277"/>
      <c r="JDS247" s="277"/>
      <c r="JDT247" s="402"/>
      <c r="JDU247" s="404"/>
      <c r="JDV247" s="49"/>
      <c r="JDW247" s="49"/>
      <c r="JDX247" s="49"/>
      <c r="JDY247" s="99"/>
      <c r="JDZ247" s="98"/>
      <c r="JEA247" s="49"/>
      <c r="JEB247" s="405"/>
      <c r="JEC247" s="405"/>
      <c r="JED247" s="277"/>
      <c r="JEE247" s="277"/>
      <c r="JEF247" s="277"/>
      <c r="JEG247" s="277"/>
      <c r="JEH247" s="277"/>
      <c r="JEI247" s="277"/>
      <c r="JEJ247" s="277"/>
      <c r="JEK247" s="277"/>
      <c r="JEL247" s="402"/>
      <c r="JEM247" s="404"/>
      <c r="JEN247" s="49"/>
      <c r="JEO247" s="49"/>
      <c r="JEP247" s="49"/>
      <c r="JEQ247" s="99"/>
      <c r="JER247" s="98"/>
      <c r="JES247" s="49"/>
      <c r="JET247" s="405"/>
      <c r="JEU247" s="405"/>
      <c r="JEV247" s="277"/>
      <c r="JEW247" s="277"/>
      <c r="JEX247" s="277"/>
      <c r="JEY247" s="277"/>
      <c r="JEZ247" s="277"/>
      <c r="JFA247" s="277"/>
      <c r="JFB247" s="277"/>
      <c r="JFC247" s="277"/>
      <c r="JFD247" s="402"/>
      <c r="JFE247" s="404"/>
      <c r="JFF247" s="49"/>
      <c r="JFG247" s="49"/>
      <c r="JFH247" s="49"/>
      <c r="JFI247" s="99"/>
      <c r="JFJ247" s="98"/>
      <c r="JFK247" s="49"/>
      <c r="JFL247" s="405"/>
      <c r="JFM247" s="405"/>
      <c r="JFN247" s="277"/>
      <c r="JFO247" s="277"/>
      <c r="JFP247" s="277"/>
      <c r="JFQ247" s="277"/>
      <c r="JFR247" s="277"/>
      <c r="JFS247" s="277"/>
      <c r="JFT247" s="277"/>
      <c r="JFU247" s="277"/>
      <c r="JFV247" s="402"/>
      <c r="JFW247" s="404"/>
      <c r="JFX247" s="49"/>
      <c r="JFY247" s="49"/>
      <c r="JFZ247" s="49"/>
      <c r="JGA247" s="99"/>
      <c r="JGB247" s="98"/>
      <c r="JGC247" s="49"/>
      <c r="JGD247" s="405"/>
      <c r="JGE247" s="405"/>
      <c r="JGF247" s="277"/>
      <c r="JGG247" s="277"/>
      <c r="JGH247" s="277"/>
      <c r="JGI247" s="277"/>
      <c r="JGJ247" s="277"/>
      <c r="JGK247" s="277"/>
      <c r="JGL247" s="277"/>
      <c r="JGM247" s="277"/>
      <c r="JGN247" s="402"/>
      <c r="JGO247" s="404"/>
      <c r="JGP247" s="49"/>
      <c r="JGQ247" s="49"/>
      <c r="JGR247" s="49"/>
      <c r="JGS247" s="99"/>
      <c r="JGT247" s="98"/>
      <c r="JGU247" s="49"/>
      <c r="JGV247" s="405"/>
      <c r="JGW247" s="405"/>
      <c r="JGX247" s="277"/>
      <c r="JGY247" s="277"/>
      <c r="JGZ247" s="277"/>
      <c r="JHA247" s="277"/>
      <c r="JHB247" s="277"/>
      <c r="JHC247" s="277"/>
      <c r="JHD247" s="277"/>
      <c r="JHE247" s="277"/>
      <c r="JHF247" s="402"/>
      <c r="JHG247" s="404"/>
      <c r="JHH247" s="49"/>
      <c r="JHI247" s="49"/>
      <c r="JHJ247" s="49"/>
      <c r="JHK247" s="99"/>
      <c r="JHL247" s="98"/>
      <c r="JHM247" s="49"/>
      <c r="JHN247" s="405"/>
      <c r="JHO247" s="405"/>
      <c r="JHP247" s="277"/>
      <c r="JHQ247" s="277"/>
      <c r="JHR247" s="277"/>
      <c r="JHS247" s="277"/>
      <c r="JHT247" s="277"/>
      <c r="JHU247" s="277"/>
      <c r="JHV247" s="277"/>
      <c r="JHW247" s="277"/>
      <c r="JHX247" s="402"/>
      <c r="JHY247" s="404"/>
      <c r="JHZ247" s="49"/>
      <c r="JIA247" s="49"/>
      <c r="JIB247" s="49"/>
      <c r="JIC247" s="99"/>
      <c r="JID247" s="98"/>
      <c r="JIE247" s="49"/>
      <c r="JIF247" s="405"/>
      <c r="JIG247" s="405"/>
      <c r="JIH247" s="277"/>
      <c r="JII247" s="277"/>
      <c r="JIJ247" s="277"/>
      <c r="JIK247" s="277"/>
      <c r="JIL247" s="277"/>
      <c r="JIM247" s="277"/>
      <c r="JIN247" s="277"/>
      <c r="JIO247" s="277"/>
      <c r="JIP247" s="402"/>
      <c r="JIQ247" s="404"/>
      <c r="JIR247" s="49"/>
      <c r="JIS247" s="49"/>
      <c r="JIT247" s="49"/>
      <c r="JIU247" s="99"/>
      <c r="JIV247" s="98"/>
      <c r="JIW247" s="49"/>
      <c r="JIX247" s="405"/>
      <c r="JIY247" s="405"/>
      <c r="JIZ247" s="277"/>
      <c r="JJA247" s="277"/>
      <c r="JJB247" s="277"/>
      <c r="JJC247" s="277"/>
      <c r="JJD247" s="277"/>
      <c r="JJE247" s="277"/>
      <c r="JJF247" s="277"/>
      <c r="JJG247" s="277"/>
      <c r="JJH247" s="402"/>
      <c r="JJI247" s="404"/>
      <c r="JJJ247" s="49"/>
      <c r="JJK247" s="49"/>
      <c r="JJL247" s="49"/>
      <c r="JJM247" s="99"/>
      <c r="JJN247" s="98"/>
      <c r="JJO247" s="49"/>
      <c r="JJP247" s="405"/>
      <c r="JJQ247" s="405"/>
      <c r="JJR247" s="277"/>
      <c r="JJS247" s="277"/>
      <c r="JJT247" s="277"/>
      <c r="JJU247" s="277"/>
      <c r="JJV247" s="277"/>
      <c r="JJW247" s="277"/>
      <c r="JJX247" s="277"/>
      <c r="JJY247" s="277"/>
      <c r="JJZ247" s="402"/>
      <c r="JKA247" s="404"/>
      <c r="JKB247" s="49"/>
      <c r="JKC247" s="49"/>
      <c r="JKD247" s="49"/>
      <c r="JKE247" s="99"/>
      <c r="JKF247" s="98"/>
      <c r="JKG247" s="49"/>
      <c r="JKH247" s="405"/>
      <c r="JKI247" s="405"/>
      <c r="JKJ247" s="277"/>
      <c r="JKK247" s="277"/>
      <c r="JKL247" s="277"/>
      <c r="JKM247" s="277"/>
      <c r="JKN247" s="277"/>
      <c r="JKO247" s="277"/>
      <c r="JKP247" s="277"/>
      <c r="JKQ247" s="277"/>
      <c r="JKR247" s="402"/>
      <c r="JKS247" s="404"/>
      <c r="JKT247" s="49"/>
      <c r="JKU247" s="49"/>
      <c r="JKV247" s="49"/>
      <c r="JKW247" s="99"/>
      <c r="JKX247" s="98"/>
      <c r="JKY247" s="49"/>
      <c r="JKZ247" s="405"/>
      <c r="JLA247" s="405"/>
      <c r="JLB247" s="277"/>
      <c r="JLC247" s="277"/>
      <c r="JLD247" s="277"/>
      <c r="JLE247" s="277"/>
      <c r="JLF247" s="277"/>
      <c r="JLG247" s="277"/>
      <c r="JLH247" s="277"/>
      <c r="JLI247" s="277"/>
      <c r="JLJ247" s="402"/>
      <c r="JLK247" s="404"/>
      <c r="JLL247" s="49"/>
      <c r="JLM247" s="49"/>
      <c r="JLN247" s="49"/>
      <c r="JLO247" s="99"/>
      <c r="JLP247" s="98"/>
      <c r="JLQ247" s="49"/>
      <c r="JLR247" s="405"/>
      <c r="JLS247" s="405"/>
      <c r="JLT247" s="277"/>
      <c r="JLU247" s="277"/>
      <c r="JLV247" s="277"/>
      <c r="JLW247" s="277"/>
      <c r="JLX247" s="277"/>
      <c r="JLY247" s="277"/>
      <c r="JLZ247" s="277"/>
      <c r="JMA247" s="277"/>
      <c r="JMB247" s="402"/>
      <c r="JMC247" s="404"/>
      <c r="JMD247" s="49"/>
      <c r="JME247" s="49"/>
      <c r="JMF247" s="49"/>
      <c r="JMG247" s="99"/>
      <c r="JMH247" s="98"/>
      <c r="JMI247" s="49"/>
      <c r="JMJ247" s="405"/>
      <c r="JMK247" s="405"/>
      <c r="JML247" s="277"/>
      <c r="JMM247" s="277"/>
      <c r="JMN247" s="277"/>
      <c r="JMO247" s="277"/>
      <c r="JMP247" s="277"/>
      <c r="JMQ247" s="277"/>
      <c r="JMR247" s="277"/>
      <c r="JMS247" s="277"/>
      <c r="JMT247" s="402"/>
      <c r="JMU247" s="404"/>
      <c r="JMV247" s="49"/>
      <c r="JMW247" s="49"/>
      <c r="JMX247" s="49"/>
      <c r="JMY247" s="99"/>
      <c r="JMZ247" s="98"/>
      <c r="JNA247" s="49"/>
      <c r="JNB247" s="405"/>
      <c r="JNC247" s="405"/>
      <c r="JND247" s="277"/>
      <c r="JNE247" s="277"/>
      <c r="JNF247" s="277"/>
      <c r="JNG247" s="277"/>
      <c r="JNH247" s="277"/>
      <c r="JNI247" s="277"/>
      <c r="JNJ247" s="277"/>
      <c r="JNK247" s="277"/>
      <c r="JNL247" s="402"/>
      <c r="JNM247" s="404"/>
      <c r="JNN247" s="49"/>
      <c r="JNO247" s="49"/>
      <c r="JNP247" s="49"/>
      <c r="JNQ247" s="99"/>
      <c r="JNR247" s="98"/>
      <c r="JNS247" s="49"/>
      <c r="JNT247" s="405"/>
      <c r="JNU247" s="405"/>
      <c r="JNV247" s="277"/>
      <c r="JNW247" s="277"/>
      <c r="JNX247" s="277"/>
      <c r="JNY247" s="277"/>
      <c r="JNZ247" s="277"/>
      <c r="JOA247" s="277"/>
      <c r="JOB247" s="277"/>
      <c r="JOC247" s="277"/>
      <c r="JOD247" s="402"/>
      <c r="JOE247" s="404"/>
      <c r="JOF247" s="49"/>
      <c r="JOG247" s="49"/>
      <c r="JOH247" s="49"/>
      <c r="JOI247" s="99"/>
      <c r="JOJ247" s="98"/>
      <c r="JOK247" s="49"/>
      <c r="JOL247" s="405"/>
      <c r="JOM247" s="405"/>
      <c r="JON247" s="277"/>
      <c r="JOO247" s="277"/>
      <c r="JOP247" s="277"/>
      <c r="JOQ247" s="277"/>
      <c r="JOR247" s="277"/>
      <c r="JOS247" s="277"/>
      <c r="JOT247" s="277"/>
      <c r="JOU247" s="277"/>
      <c r="JOV247" s="402"/>
      <c r="JOW247" s="404"/>
      <c r="JOX247" s="49"/>
      <c r="JOY247" s="49"/>
      <c r="JOZ247" s="49"/>
      <c r="JPA247" s="99"/>
      <c r="JPB247" s="98"/>
      <c r="JPC247" s="49"/>
      <c r="JPD247" s="405"/>
      <c r="JPE247" s="405"/>
      <c r="JPF247" s="277"/>
      <c r="JPG247" s="277"/>
      <c r="JPH247" s="277"/>
      <c r="JPI247" s="277"/>
      <c r="JPJ247" s="277"/>
      <c r="JPK247" s="277"/>
      <c r="JPL247" s="277"/>
      <c r="JPM247" s="277"/>
      <c r="JPN247" s="402"/>
      <c r="JPO247" s="404"/>
      <c r="JPP247" s="49"/>
      <c r="JPQ247" s="49"/>
      <c r="JPR247" s="49"/>
      <c r="JPS247" s="99"/>
      <c r="JPT247" s="98"/>
      <c r="JPU247" s="49"/>
      <c r="JPV247" s="405"/>
      <c r="JPW247" s="405"/>
      <c r="JPX247" s="277"/>
      <c r="JPY247" s="277"/>
      <c r="JPZ247" s="277"/>
      <c r="JQA247" s="277"/>
      <c r="JQB247" s="277"/>
      <c r="JQC247" s="277"/>
      <c r="JQD247" s="277"/>
      <c r="JQE247" s="277"/>
      <c r="JQF247" s="402"/>
      <c r="JQG247" s="404"/>
      <c r="JQH247" s="49"/>
      <c r="JQI247" s="49"/>
      <c r="JQJ247" s="49"/>
      <c r="JQK247" s="99"/>
      <c r="JQL247" s="98"/>
      <c r="JQM247" s="49"/>
      <c r="JQN247" s="405"/>
      <c r="JQO247" s="405"/>
      <c r="JQP247" s="277"/>
      <c r="JQQ247" s="277"/>
      <c r="JQR247" s="277"/>
      <c r="JQS247" s="277"/>
      <c r="JQT247" s="277"/>
      <c r="JQU247" s="277"/>
      <c r="JQV247" s="277"/>
      <c r="JQW247" s="277"/>
      <c r="JQX247" s="402"/>
      <c r="JQY247" s="404"/>
      <c r="JQZ247" s="49"/>
      <c r="JRA247" s="49"/>
      <c r="JRB247" s="49"/>
      <c r="JRC247" s="99"/>
      <c r="JRD247" s="98"/>
      <c r="JRE247" s="49"/>
      <c r="JRF247" s="405"/>
      <c r="JRG247" s="405"/>
      <c r="JRH247" s="277"/>
      <c r="JRI247" s="277"/>
      <c r="JRJ247" s="277"/>
      <c r="JRK247" s="277"/>
      <c r="JRL247" s="277"/>
      <c r="JRM247" s="277"/>
      <c r="JRN247" s="277"/>
      <c r="JRO247" s="277"/>
      <c r="JRP247" s="402"/>
      <c r="JRQ247" s="404"/>
      <c r="JRR247" s="49"/>
      <c r="JRS247" s="49"/>
      <c r="JRT247" s="49"/>
      <c r="JRU247" s="99"/>
      <c r="JRV247" s="98"/>
      <c r="JRW247" s="49"/>
      <c r="JRX247" s="405"/>
      <c r="JRY247" s="405"/>
      <c r="JRZ247" s="277"/>
      <c r="JSA247" s="277"/>
      <c r="JSB247" s="277"/>
      <c r="JSC247" s="277"/>
      <c r="JSD247" s="277"/>
      <c r="JSE247" s="277"/>
      <c r="JSF247" s="277"/>
      <c r="JSG247" s="277"/>
      <c r="JSH247" s="402"/>
      <c r="JSI247" s="404"/>
      <c r="JSJ247" s="49"/>
      <c r="JSK247" s="49"/>
      <c r="JSL247" s="49"/>
      <c r="JSM247" s="99"/>
      <c r="JSN247" s="98"/>
      <c r="JSO247" s="49"/>
      <c r="JSP247" s="405"/>
      <c r="JSQ247" s="405"/>
      <c r="JSR247" s="277"/>
      <c r="JSS247" s="277"/>
      <c r="JST247" s="277"/>
      <c r="JSU247" s="277"/>
      <c r="JSV247" s="277"/>
      <c r="JSW247" s="277"/>
      <c r="JSX247" s="277"/>
      <c r="JSY247" s="277"/>
      <c r="JSZ247" s="402"/>
      <c r="JTA247" s="404"/>
      <c r="JTB247" s="49"/>
      <c r="JTC247" s="49"/>
      <c r="JTD247" s="49"/>
      <c r="JTE247" s="99"/>
      <c r="JTF247" s="98"/>
      <c r="JTG247" s="49"/>
      <c r="JTH247" s="405"/>
      <c r="JTI247" s="405"/>
      <c r="JTJ247" s="277"/>
      <c r="JTK247" s="277"/>
      <c r="JTL247" s="277"/>
      <c r="JTM247" s="277"/>
      <c r="JTN247" s="277"/>
      <c r="JTO247" s="277"/>
      <c r="JTP247" s="277"/>
      <c r="JTQ247" s="277"/>
      <c r="JTR247" s="402"/>
      <c r="JTS247" s="404"/>
      <c r="JTT247" s="49"/>
      <c r="JTU247" s="49"/>
      <c r="JTV247" s="49"/>
      <c r="JTW247" s="99"/>
      <c r="JTX247" s="98"/>
      <c r="JTY247" s="49"/>
      <c r="JTZ247" s="405"/>
      <c r="JUA247" s="405"/>
      <c r="JUB247" s="277"/>
      <c r="JUC247" s="277"/>
      <c r="JUD247" s="277"/>
      <c r="JUE247" s="277"/>
      <c r="JUF247" s="277"/>
      <c r="JUG247" s="277"/>
      <c r="JUH247" s="277"/>
      <c r="JUI247" s="277"/>
      <c r="JUJ247" s="402"/>
      <c r="JUK247" s="404"/>
      <c r="JUL247" s="49"/>
      <c r="JUM247" s="49"/>
      <c r="JUN247" s="49"/>
      <c r="JUO247" s="99"/>
      <c r="JUP247" s="98"/>
      <c r="JUQ247" s="49"/>
      <c r="JUR247" s="405"/>
      <c r="JUS247" s="405"/>
      <c r="JUT247" s="277"/>
      <c r="JUU247" s="277"/>
      <c r="JUV247" s="277"/>
      <c r="JUW247" s="277"/>
      <c r="JUX247" s="277"/>
      <c r="JUY247" s="277"/>
      <c r="JUZ247" s="277"/>
      <c r="JVA247" s="277"/>
      <c r="JVB247" s="402"/>
      <c r="JVC247" s="404"/>
      <c r="JVD247" s="49"/>
      <c r="JVE247" s="49"/>
      <c r="JVF247" s="49"/>
      <c r="JVG247" s="99"/>
      <c r="JVH247" s="98"/>
      <c r="JVI247" s="49"/>
      <c r="JVJ247" s="405"/>
      <c r="JVK247" s="405"/>
      <c r="JVL247" s="277"/>
      <c r="JVM247" s="277"/>
      <c r="JVN247" s="277"/>
      <c r="JVO247" s="277"/>
      <c r="JVP247" s="277"/>
      <c r="JVQ247" s="277"/>
      <c r="JVR247" s="277"/>
      <c r="JVS247" s="277"/>
      <c r="JVT247" s="402"/>
      <c r="JVU247" s="404"/>
      <c r="JVV247" s="49"/>
      <c r="JVW247" s="49"/>
      <c r="JVX247" s="49"/>
      <c r="JVY247" s="99"/>
      <c r="JVZ247" s="98"/>
      <c r="JWA247" s="49"/>
      <c r="JWB247" s="405"/>
      <c r="JWC247" s="405"/>
      <c r="JWD247" s="277"/>
      <c r="JWE247" s="277"/>
      <c r="JWF247" s="277"/>
      <c r="JWG247" s="277"/>
      <c r="JWH247" s="277"/>
      <c r="JWI247" s="277"/>
      <c r="JWJ247" s="277"/>
      <c r="JWK247" s="277"/>
      <c r="JWL247" s="402"/>
      <c r="JWM247" s="404"/>
      <c r="JWN247" s="49"/>
      <c r="JWO247" s="49"/>
      <c r="JWP247" s="49"/>
      <c r="JWQ247" s="99"/>
      <c r="JWR247" s="98"/>
      <c r="JWS247" s="49"/>
      <c r="JWT247" s="405"/>
      <c r="JWU247" s="405"/>
      <c r="JWV247" s="277"/>
      <c r="JWW247" s="277"/>
      <c r="JWX247" s="277"/>
      <c r="JWY247" s="277"/>
      <c r="JWZ247" s="277"/>
      <c r="JXA247" s="277"/>
      <c r="JXB247" s="277"/>
      <c r="JXC247" s="277"/>
      <c r="JXD247" s="402"/>
      <c r="JXE247" s="404"/>
      <c r="JXF247" s="49"/>
      <c r="JXG247" s="49"/>
      <c r="JXH247" s="49"/>
      <c r="JXI247" s="99"/>
      <c r="JXJ247" s="98"/>
      <c r="JXK247" s="49"/>
      <c r="JXL247" s="405"/>
      <c r="JXM247" s="405"/>
      <c r="JXN247" s="277"/>
      <c r="JXO247" s="277"/>
      <c r="JXP247" s="277"/>
      <c r="JXQ247" s="277"/>
      <c r="JXR247" s="277"/>
      <c r="JXS247" s="277"/>
      <c r="JXT247" s="277"/>
      <c r="JXU247" s="277"/>
      <c r="JXV247" s="402"/>
      <c r="JXW247" s="404"/>
      <c r="JXX247" s="49"/>
      <c r="JXY247" s="49"/>
      <c r="JXZ247" s="49"/>
      <c r="JYA247" s="99"/>
      <c r="JYB247" s="98"/>
      <c r="JYC247" s="49"/>
      <c r="JYD247" s="405"/>
      <c r="JYE247" s="405"/>
      <c r="JYF247" s="277"/>
      <c r="JYG247" s="277"/>
      <c r="JYH247" s="277"/>
      <c r="JYI247" s="277"/>
      <c r="JYJ247" s="277"/>
      <c r="JYK247" s="277"/>
      <c r="JYL247" s="277"/>
      <c r="JYM247" s="277"/>
      <c r="JYN247" s="402"/>
      <c r="JYO247" s="404"/>
      <c r="JYP247" s="49"/>
      <c r="JYQ247" s="49"/>
      <c r="JYR247" s="49"/>
      <c r="JYS247" s="99"/>
      <c r="JYT247" s="98"/>
      <c r="JYU247" s="49"/>
      <c r="JYV247" s="405"/>
      <c r="JYW247" s="405"/>
      <c r="JYX247" s="277"/>
      <c r="JYY247" s="277"/>
      <c r="JYZ247" s="277"/>
      <c r="JZA247" s="277"/>
      <c r="JZB247" s="277"/>
      <c r="JZC247" s="277"/>
      <c r="JZD247" s="277"/>
      <c r="JZE247" s="277"/>
      <c r="JZF247" s="402"/>
      <c r="JZG247" s="404"/>
      <c r="JZH247" s="49"/>
      <c r="JZI247" s="49"/>
      <c r="JZJ247" s="49"/>
      <c r="JZK247" s="99"/>
      <c r="JZL247" s="98"/>
      <c r="JZM247" s="49"/>
      <c r="JZN247" s="405"/>
      <c r="JZO247" s="405"/>
      <c r="JZP247" s="277"/>
      <c r="JZQ247" s="277"/>
      <c r="JZR247" s="277"/>
      <c r="JZS247" s="277"/>
      <c r="JZT247" s="277"/>
      <c r="JZU247" s="277"/>
      <c r="JZV247" s="277"/>
      <c r="JZW247" s="277"/>
      <c r="JZX247" s="402"/>
      <c r="JZY247" s="404"/>
      <c r="JZZ247" s="49"/>
      <c r="KAA247" s="49"/>
      <c r="KAB247" s="49"/>
      <c r="KAC247" s="99"/>
      <c r="KAD247" s="98"/>
      <c r="KAE247" s="49"/>
      <c r="KAF247" s="405"/>
      <c r="KAG247" s="405"/>
      <c r="KAH247" s="277"/>
      <c r="KAI247" s="277"/>
      <c r="KAJ247" s="277"/>
      <c r="KAK247" s="277"/>
      <c r="KAL247" s="277"/>
      <c r="KAM247" s="277"/>
      <c r="KAN247" s="277"/>
      <c r="KAO247" s="277"/>
      <c r="KAP247" s="402"/>
      <c r="KAQ247" s="404"/>
      <c r="KAR247" s="49"/>
      <c r="KAS247" s="49"/>
      <c r="KAT247" s="49"/>
      <c r="KAU247" s="99"/>
      <c r="KAV247" s="98"/>
      <c r="KAW247" s="49"/>
      <c r="KAX247" s="405"/>
      <c r="KAY247" s="405"/>
      <c r="KAZ247" s="277"/>
      <c r="KBA247" s="277"/>
      <c r="KBB247" s="277"/>
      <c r="KBC247" s="277"/>
      <c r="KBD247" s="277"/>
      <c r="KBE247" s="277"/>
      <c r="KBF247" s="277"/>
      <c r="KBG247" s="277"/>
      <c r="KBH247" s="402"/>
      <c r="KBI247" s="404"/>
      <c r="KBJ247" s="49"/>
      <c r="KBK247" s="49"/>
      <c r="KBL247" s="49"/>
      <c r="KBM247" s="99"/>
      <c r="KBN247" s="98"/>
      <c r="KBO247" s="49"/>
      <c r="KBP247" s="405"/>
      <c r="KBQ247" s="405"/>
      <c r="KBR247" s="277"/>
      <c r="KBS247" s="277"/>
      <c r="KBT247" s="277"/>
      <c r="KBU247" s="277"/>
      <c r="KBV247" s="277"/>
      <c r="KBW247" s="277"/>
      <c r="KBX247" s="277"/>
      <c r="KBY247" s="277"/>
      <c r="KBZ247" s="402"/>
      <c r="KCA247" s="404"/>
      <c r="KCB247" s="49"/>
      <c r="KCC247" s="49"/>
      <c r="KCD247" s="49"/>
      <c r="KCE247" s="99"/>
      <c r="KCF247" s="98"/>
      <c r="KCG247" s="49"/>
      <c r="KCH247" s="405"/>
      <c r="KCI247" s="405"/>
      <c r="KCJ247" s="277"/>
      <c r="KCK247" s="277"/>
      <c r="KCL247" s="277"/>
      <c r="KCM247" s="277"/>
      <c r="KCN247" s="277"/>
      <c r="KCO247" s="277"/>
      <c r="KCP247" s="277"/>
      <c r="KCQ247" s="277"/>
      <c r="KCR247" s="402"/>
      <c r="KCS247" s="404"/>
      <c r="KCT247" s="49"/>
      <c r="KCU247" s="49"/>
      <c r="KCV247" s="49"/>
      <c r="KCW247" s="99"/>
      <c r="KCX247" s="98"/>
      <c r="KCY247" s="49"/>
      <c r="KCZ247" s="405"/>
      <c r="KDA247" s="405"/>
      <c r="KDB247" s="277"/>
      <c r="KDC247" s="277"/>
      <c r="KDD247" s="277"/>
      <c r="KDE247" s="277"/>
      <c r="KDF247" s="277"/>
      <c r="KDG247" s="277"/>
      <c r="KDH247" s="277"/>
      <c r="KDI247" s="277"/>
      <c r="KDJ247" s="402"/>
      <c r="KDK247" s="404"/>
      <c r="KDL247" s="49"/>
      <c r="KDM247" s="49"/>
      <c r="KDN247" s="49"/>
      <c r="KDO247" s="99"/>
      <c r="KDP247" s="98"/>
      <c r="KDQ247" s="49"/>
      <c r="KDR247" s="405"/>
      <c r="KDS247" s="405"/>
      <c r="KDT247" s="277"/>
      <c r="KDU247" s="277"/>
      <c r="KDV247" s="277"/>
      <c r="KDW247" s="277"/>
      <c r="KDX247" s="277"/>
      <c r="KDY247" s="277"/>
      <c r="KDZ247" s="277"/>
      <c r="KEA247" s="277"/>
      <c r="KEB247" s="402"/>
      <c r="KEC247" s="404"/>
      <c r="KED247" s="49"/>
      <c r="KEE247" s="49"/>
      <c r="KEF247" s="49"/>
      <c r="KEG247" s="99"/>
      <c r="KEH247" s="98"/>
      <c r="KEI247" s="49"/>
      <c r="KEJ247" s="405"/>
      <c r="KEK247" s="405"/>
      <c r="KEL247" s="277"/>
      <c r="KEM247" s="277"/>
      <c r="KEN247" s="277"/>
      <c r="KEO247" s="277"/>
      <c r="KEP247" s="277"/>
      <c r="KEQ247" s="277"/>
      <c r="KER247" s="277"/>
      <c r="KES247" s="277"/>
      <c r="KET247" s="402"/>
      <c r="KEU247" s="404"/>
      <c r="KEV247" s="49"/>
      <c r="KEW247" s="49"/>
      <c r="KEX247" s="49"/>
      <c r="KEY247" s="99"/>
      <c r="KEZ247" s="98"/>
      <c r="KFA247" s="49"/>
      <c r="KFB247" s="405"/>
      <c r="KFC247" s="405"/>
      <c r="KFD247" s="277"/>
      <c r="KFE247" s="277"/>
      <c r="KFF247" s="277"/>
      <c r="KFG247" s="277"/>
      <c r="KFH247" s="277"/>
      <c r="KFI247" s="277"/>
      <c r="KFJ247" s="277"/>
      <c r="KFK247" s="277"/>
      <c r="KFL247" s="402"/>
      <c r="KFM247" s="404"/>
      <c r="KFN247" s="49"/>
      <c r="KFO247" s="49"/>
      <c r="KFP247" s="49"/>
      <c r="KFQ247" s="99"/>
      <c r="KFR247" s="98"/>
      <c r="KFS247" s="49"/>
      <c r="KFT247" s="405"/>
      <c r="KFU247" s="405"/>
      <c r="KFV247" s="277"/>
      <c r="KFW247" s="277"/>
      <c r="KFX247" s="277"/>
      <c r="KFY247" s="277"/>
      <c r="KFZ247" s="277"/>
      <c r="KGA247" s="277"/>
      <c r="KGB247" s="277"/>
      <c r="KGC247" s="277"/>
      <c r="KGD247" s="402"/>
      <c r="KGE247" s="404"/>
      <c r="KGF247" s="49"/>
      <c r="KGG247" s="49"/>
      <c r="KGH247" s="49"/>
      <c r="KGI247" s="99"/>
      <c r="KGJ247" s="98"/>
      <c r="KGK247" s="49"/>
      <c r="KGL247" s="405"/>
      <c r="KGM247" s="405"/>
      <c r="KGN247" s="277"/>
      <c r="KGO247" s="277"/>
      <c r="KGP247" s="277"/>
      <c r="KGQ247" s="277"/>
      <c r="KGR247" s="277"/>
      <c r="KGS247" s="277"/>
      <c r="KGT247" s="277"/>
      <c r="KGU247" s="277"/>
      <c r="KGV247" s="402"/>
      <c r="KGW247" s="404"/>
      <c r="KGX247" s="49"/>
      <c r="KGY247" s="49"/>
      <c r="KGZ247" s="49"/>
      <c r="KHA247" s="99"/>
      <c r="KHB247" s="98"/>
      <c r="KHC247" s="49"/>
      <c r="KHD247" s="405"/>
      <c r="KHE247" s="405"/>
      <c r="KHF247" s="277"/>
      <c r="KHG247" s="277"/>
      <c r="KHH247" s="277"/>
      <c r="KHI247" s="277"/>
      <c r="KHJ247" s="277"/>
      <c r="KHK247" s="277"/>
      <c r="KHL247" s="277"/>
      <c r="KHM247" s="277"/>
      <c r="KHN247" s="402"/>
      <c r="KHO247" s="404"/>
      <c r="KHP247" s="49"/>
      <c r="KHQ247" s="49"/>
      <c r="KHR247" s="49"/>
      <c r="KHS247" s="99"/>
      <c r="KHT247" s="98"/>
      <c r="KHU247" s="49"/>
      <c r="KHV247" s="405"/>
      <c r="KHW247" s="405"/>
      <c r="KHX247" s="277"/>
      <c r="KHY247" s="277"/>
      <c r="KHZ247" s="277"/>
      <c r="KIA247" s="277"/>
      <c r="KIB247" s="277"/>
      <c r="KIC247" s="277"/>
      <c r="KID247" s="277"/>
      <c r="KIE247" s="277"/>
      <c r="KIF247" s="402"/>
      <c r="KIG247" s="404"/>
      <c r="KIH247" s="49"/>
      <c r="KII247" s="49"/>
      <c r="KIJ247" s="49"/>
      <c r="KIK247" s="99"/>
      <c r="KIL247" s="98"/>
      <c r="KIM247" s="49"/>
      <c r="KIN247" s="405"/>
      <c r="KIO247" s="405"/>
      <c r="KIP247" s="277"/>
      <c r="KIQ247" s="277"/>
      <c r="KIR247" s="277"/>
      <c r="KIS247" s="277"/>
      <c r="KIT247" s="277"/>
      <c r="KIU247" s="277"/>
      <c r="KIV247" s="277"/>
      <c r="KIW247" s="277"/>
      <c r="KIX247" s="402"/>
      <c r="KIY247" s="404"/>
      <c r="KIZ247" s="49"/>
      <c r="KJA247" s="49"/>
      <c r="KJB247" s="49"/>
      <c r="KJC247" s="99"/>
      <c r="KJD247" s="98"/>
      <c r="KJE247" s="49"/>
      <c r="KJF247" s="405"/>
      <c r="KJG247" s="405"/>
      <c r="KJH247" s="277"/>
      <c r="KJI247" s="277"/>
      <c r="KJJ247" s="277"/>
      <c r="KJK247" s="277"/>
      <c r="KJL247" s="277"/>
      <c r="KJM247" s="277"/>
      <c r="KJN247" s="277"/>
      <c r="KJO247" s="277"/>
      <c r="KJP247" s="402"/>
      <c r="KJQ247" s="404"/>
      <c r="KJR247" s="49"/>
      <c r="KJS247" s="49"/>
      <c r="KJT247" s="49"/>
      <c r="KJU247" s="99"/>
      <c r="KJV247" s="98"/>
      <c r="KJW247" s="49"/>
      <c r="KJX247" s="405"/>
      <c r="KJY247" s="405"/>
      <c r="KJZ247" s="277"/>
      <c r="KKA247" s="277"/>
      <c r="KKB247" s="277"/>
      <c r="KKC247" s="277"/>
      <c r="KKD247" s="277"/>
      <c r="KKE247" s="277"/>
      <c r="KKF247" s="277"/>
      <c r="KKG247" s="277"/>
      <c r="KKH247" s="402"/>
      <c r="KKI247" s="404"/>
      <c r="KKJ247" s="49"/>
      <c r="KKK247" s="49"/>
      <c r="KKL247" s="49"/>
      <c r="KKM247" s="99"/>
      <c r="KKN247" s="98"/>
      <c r="KKO247" s="49"/>
      <c r="KKP247" s="405"/>
      <c r="KKQ247" s="405"/>
      <c r="KKR247" s="277"/>
      <c r="KKS247" s="277"/>
      <c r="KKT247" s="277"/>
      <c r="KKU247" s="277"/>
      <c r="KKV247" s="277"/>
      <c r="KKW247" s="277"/>
      <c r="KKX247" s="277"/>
      <c r="KKY247" s="277"/>
      <c r="KKZ247" s="402"/>
      <c r="KLA247" s="404"/>
      <c r="KLB247" s="49"/>
      <c r="KLC247" s="49"/>
      <c r="KLD247" s="49"/>
      <c r="KLE247" s="99"/>
      <c r="KLF247" s="98"/>
      <c r="KLG247" s="49"/>
      <c r="KLH247" s="405"/>
      <c r="KLI247" s="405"/>
      <c r="KLJ247" s="277"/>
      <c r="KLK247" s="277"/>
      <c r="KLL247" s="277"/>
      <c r="KLM247" s="277"/>
      <c r="KLN247" s="277"/>
      <c r="KLO247" s="277"/>
      <c r="KLP247" s="277"/>
      <c r="KLQ247" s="277"/>
      <c r="KLR247" s="402"/>
      <c r="KLS247" s="404"/>
      <c r="KLT247" s="49"/>
      <c r="KLU247" s="49"/>
      <c r="KLV247" s="49"/>
      <c r="KLW247" s="99"/>
      <c r="KLX247" s="98"/>
      <c r="KLY247" s="49"/>
      <c r="KLZ247" s="405"/>
      <c r="KMA247" s="405"/>
      <c r="KMB247" s="277"/>
      <c r="KMC247" s="277"/>
      <c r="KMD247" s="277"/>
      <c r="KME247" s="277"/>
      <c r="KMF247" s="277"/>
      <c r="KMG247" s="277"/>
      <c r="KMH247" s="277"/>
      <c r="KMI247" s="277"/>
      <c r="KMJ247" s="402"/>
      <c r="KMK247" s="404"/>
      <c r="KML247" s="49"/>
      <c r="KMM247" s="49"/>
      <c r="KMN247" s="49"/>
      <c r="KMO247" s="99"/>
      <c r="KMP247" s="98"/>
      <c r="KMQ247" s="49"/>
      <c r="KMR247" s="405"/>
      <c r="KMS247" s="405"/>
      <c r="KMT247" s="277"/>
      <c r="KMU247" s="277"/>
      <c r="KMV247" s="277"/>
      <c r="KMW247" s="277"/>
      <c r="KMX247" s="277"/>
      <c r="KMY247" s="277"/>
      <c r="KMZ247" s="277"/>
      <c r="KNA247" s="277"/>
      <c r="KNB247" s="402"/>
      <c r="KNC247" s="404"/>
      <c r="KND247" s="49"/>
      <c r="KNE247" s="49"/>
      <c r="KNF247" s="49"/>
      <c r="KNG247" s="99"/>
      <c r="KNH247" s="98"/>
      <c r="KNI247" s="49"/>
      <c r="KNJ247" s="405"/>
      <c r="KNK247" s="405"/>
      <c r="KNL247" s="277"/>
      <c r="KNM247" s="277"/>
      <c r="KNN247" s="277"/>
      <c r="KNO247" s="277"/>
      <c r="KNP247" s="277"/>
      <c r="KNQ247" s="277"/>
      <c r="KNR247" s="277"/>
      <c r="KNS247" s="277"/>
      <c r="KNT247" s="402"/>
      <c r="KNU247" s="404"/>
      <c r="KNV247" s="49"/>
      <c r="KNW247" s="49"/>
      <c r="KNX247" s="49"/>
      <c r="KNY247" s="99"/>
      <c r="KNZ247" s="98"/>
      <c r="KOA247" s="49"/>
      <c r="KOB247" s="405"/>
      <c r="KOC247" s="405"/>
      <c r="KOD247" s="277"/>
      <c r="KOE247" s="277"/>
      <c r="KOF247" s="277"/>
      <c r="KOG247" s="277"/>
      <c r="KOH247" s="277"/>
      <c r="KOI247" s="277"/>
      <c r="KOJ247" s="277"/>
      <c r="KOK247" s="277"/>
      <c r="KOL247" s="402"/>
      <c r="KOM247" s="404"/>
      <c r="KON247" s="49"/>
      <c r="KOO247" s="49"/>
      <c r="KOP247" s="49"/>
      <c r="KOQ247" s="99"/>
      <c r="KOR247" s="98"/>
      <c r="KOS247" s="49"/>
      <c r="KOT247" s="405"/>
      <c r="KOU247" s="405"/>
      <c r="KOV247" s="277"/>
      <c r="KOW247" s="277"/>
      <c r="KOX247" s="277"/>
      <c r="KOY247" s="277"/>
      <c r="KOZ247" s="277"/>
      <c r="KPA247" s="277"/>
      <c r="KPB247" s="277"/>
      <c r="KPC247" s="277"/>
      <c r="KPD247" s="402"/>
      <c r="KPE247" s="404"/>
      <c r="KPF247" s="49"/>
      <c r="KPG247" s="49"/>
      <c r="KPH247" s="49"/>
      <c r="KPI247" s="99"/>
      <c r="KPJ247" s="98"/>
      <c r="KPK247" s="49"/>
      <c r="KPL247" s="405"/>
      <c r="KPM247" s="405"/>
      <c r="KPN247" s="277"/>
      <c r="KPO247" s="277"/>
      <c r="KPP247" s="277"/>
      <c r="KPQ247" s="277"/>
      <c r="KPR247" s="277"/>
      <c r="KPS247" s="277"/>
      <c r="KPT247" s="277"/>
      <c r="KPU247" s="277"/>
      <c r="KPV247" s="402"/>
      <c r="KPW247" s="404"/>
      <c r="KPX247" s="49"/>
      <c r="KPY247" s="49"/>
      <c r="KPZ247" s="49"/>
      <c r="KQA247" s="99"/>
      <c r="KQB247" s="98"/>
      <c r="KQC247" s="49"/>
      <c r="KQD247" s="405"/>
      <c r="KQE247" s="405"/>
      <c r="KQF247" s="277"/>
      <c r="KQG247" s="277"/>
      <c r="KQH247" s="277"/>
      <c r="KQI247" s="277"/>
      <c r="KQJ247" s="277"/>
      <c r="KQK247" s="277"/>
      <c r="KQL247" s="277"/>
      <c r="KQM247" s="277"/>
      <c r="KQN247" s="402"/>
      <c r="KQO247" s="404"/>
      <c r="KQP247" s="49"/>
      <c r="KQQ247" s="49"/>
      <c r="KQR247" s="49"/>
      <c r="KQS247" s="99"/>
      <c r="KQT247" s="98"/>
      <c r="KQU247" s="49"/>
      <c r="KQV247" s="405"/>
      <c r="KQW247" s="405"/>
      <c r="KQX247" s="277"/>
      <c r="KQY247" s="277"/>
      <c r="KQZ247" s="277"/>
      <c r="KRA247" s="277"/>
      <c r="KRB247" s="277"/>
      <c r="KRC247" s="277"/>
      <c r="KRD247" s="277"/>
      <c r="KRE247" s="277"/>
      <c r="KRF247" s="402"/>
      <c r="KRG247" s="404"/>
      <c r="KRH247" s="49"/>
      <c r="KRI247" s="49"/>
      <c r="KRJ247" s="49"/>
      <c r="KRK247" s="99"/>
      <c r="KRL247" s="98"/>
      <c r="KRM247" s="49"/>
      <c r="KRN247" s="405"/>
      <c r="KRO247" s="405"/>
      <c r="KRP247" s="277"/>
      <c r="KRQ247" s="277"/>
      <c r="KRR247" s="277"/>
      <c r="KRS247" s="277"/>
      <c r="KRT247" s="277"/>
      <c r="KRU247" s="277"/>
      <c r="KRV247" s="277"/>
      <c r="KRW247" s="277"/>
      <c r="KRX247" s="402"/>
      <c r="KRY247" s="404"/>
      <c r="KRZ247" s="49"/>
      <c r="KSA247" s="49"/>
      <c r="KSB247" s="49"/>
      <c r="KSC247" s="99"/>
      <c r="KSD247" s="98"/>
      <c r="KSE247" s="49"/>
      <c r="KSF247" s="405"/>
      <c r="KSG247" s="405"/>
      <c r="KSH247" s="277"/>
      <c r="KSI247" s="277"/>
      <c r="KSJ247" s="277"/>
      <c r="KSK247" s="277"/>
      <c r="KSL247" s="277"/>
      <c r="KSM247" s="277"/>
      <c r="KSN247" s="277"/>
      <c r="KSO247" s="277"/>
      <c r="KSP247" s="402"/>
      <c r="KSQ247" s="404"/>
      <c r="KSR247" s="49"/>
      <c r="KSS247" s="49"/>
      <c r="KST247" s="49"/>
      <c r="KSU247" s="99"/>
      <c r="KSV247" s="98"/>
      <c r="KSW247" s="49"/>
      <c r="KSX247" s="405"/>
      <c r="KSY247" s="405"/>
      <c r="KSZ247" s="277"/>
      <c r="KTA247" s="277"/>
      <c r="KTB247" s="277"/>
      <c r="KTC247" s="277"/>
      <c r="KTD247" s="277"/>
      <c r="KTE247" s="277"/>
      <c r="KTF247" s="277"/>
      <c r="KTG247" s="277"/>
      <c r="KTH247" s="402"/>
      <c r="KTI247" s="404"/>
      <c r="KTJ247" s="49"/>
      <c r="KTK247" s="49"/>
      <c r="KTL247" s="49"/>
      <c r="KTM247" s="99"/>
      <c r="KTN247" s="98"/>
      <c r="KTO247" s="49"/>
      <c r="KTP247" s="405"/>
      <c r="KTQ247" s="405"/>
      <c r="KTR247" s="277"/>
      <c r="KTS247" s="277"/>
      <c r="KTT247" s="277"/>
      <c r="KTU247" s="277"/>
      <c r="KTV247" s="277"/>
      <c r="KTW247" s="277"/>
      <c r="KTX247" s="277"/>
      <c r="KTY247" s="277"/>
      <c r="KTZ247" s="402"/>
      <c r="KUA247" s="404"/>
      <c r="KUB247" s="49"/>
      <c r="KUC247" s="49"/>
      <c r="KUD247" s="49"/>
      <c r="KUE247" s="99"/>
      <c r="KUF247" s="98"/>
      <c r="KUG247" s="49"/>
      <c r="KUH247" s="405"/>
      <c r="KUI247" s="405"/>
      <c r="KUJ247" s="277"/>
      <c r="KUK247" s="277"/>
      <c r="KUL247" s="277"/>
      <c r="KUM247" s="277"/>
      <c r="KUN247" s="277"/>
      <c r="KUO247" s="277"/>
      <c r="KUP247" s="277"/>
      <c r="KUQ247" s="277"/>
      <c r="KUR247" s="402"/>
      <c r="KUS247" s="404"/>
      <c r="KUT247" s="49"/>
      <c r="KUU247" s="49"/>
      <c r="KUV247" s="49"/>
      <c r="KUW247" s="99"/>
      <c r="KUX247" s="98"/>
      <c r="KUY247" s="49"/>
      <c r="KUZ247" s="405"/>
      <c r="KVA247" s="405"/>
      <c r="KVB247" s="277"/>
      <c r="KVC247" s="277"/>
      <c r="KVD247" s="277"/>
      <c r="KVE247" s="277"/>
      <c r="KVF247" s="277"/>
      <c r="KVG247" s="277"/>
      <c r="KVH247" s="277"/>
      <c r="KVI247" s="277"/>
      <c r="KVJ247" s="402"/>
      <c r="KVK247" s="404"/>
      <c r="KVL247" s="49"/>
      <c r="KVM247" s="49"/>
      <c r="KVN247" s="49"/>
      <c r="KVO247" s="99"/>
      <c r="KVP247" s="98"/>
      <c r="KVQ247" s="49"/>
      <c r="KVR247" s="405"/>
      <c r="KVS247" s="405"/>
      <c r="KVT247" s="277"/>
      <c r="KVU247" s="277"/>
      <c r="KVV247" s="277"/>
      <c r="KVW247" s="277"/>
      <c r="KVX247" s="277"/>
      <c r="KVY247" s="277"/>
      <c r="KVZ247" s="277"/>
      <c r="KWA247" s="277"/>
      <c r="KWB247" s="402"/>
      <c r="KWC247" s="404"/>
      <c r="KWD247" s="49"/>
      <c r="KWE247" s="49"/>
      <c r="KWF247" s="49"/>
      <c r="KWG247" s="99"/>
      <c r="KWH247" s="98"/>
      <c r="KWI247" s="49"/>
      <c r="KWJ247" s="405"/>
      <c r="KWK247" s="405"/>
      <c r="KWL247" s="277"/>
      <c r="KWM247" s="277"/>
      <c r="KWN247" s="277"/>
      <c r="KWO247" s="277"/>
      <c r="KWP247" s="277"/>
      <c r="KWQ247" s="277"/>
      <c r="KWR247" s="277"/>
      <c r="KWS247" s="277"/>
      <c r="KWT247" s="402"/>
      <c r="KWU247" s="404"/>
      <c r="KWV247" s="49"/>
      <c r="KWW247" s="49"/>
      <c r="KWX247" s="49"/>
      <c r="KWY247" s="99"/>
      <c r="KWZ247" s="98"/>
      <c r="KXA247" s="49"/>
      <c r="KXB247" s="405"/>
      <c r="KXC247" s="405"/>
      <c r="KXD247" s="277"/>
      <c r="KXE247" s="277"/>
      <c r="KXF247" s="277"/>
      <c r="KXG247" s="277"/>
      <c r="KXH247" s="277"/>
      <c r="KXI247" s="277"/>
      <c r="KXJ247" s="277"/>
      <c r="KXK247" s="277"/>
      <c r="KXL247" s="402"/>
      <c r="KXM247" s="404"/>
      <c r="KXN247" s="49"/>
      <c r="KXO247" s="49"/>
      <c r="KXP247" s="49"/>
      <c r="KXQ247" s="99"/>
      <c r="KXR247" s="98"/>
      <c r="KXS247" s="49"/>
      <c r="KXT247" s="405"/>
      <c r="KXU247" s="405"/>
      <c r="KXV247" s="277"/>
      <c r="KXW247" s="277"/>
      <c r="KXX247" s="277"/>
      <c r="KXY247" s="277"/>
      <c r="KXZ247" s="277"/>
      <c r="KYA247" s="277"/>
      <c r="KYB247" s="277"/>
      <c r="KYC247" s="277"/>
      <c r="KYD247" s="402"/>
      <c r="KYE247" s="404"/>
      <c r="KYF247" s="49"/>
      <c r="KYG247" s="49"/>
      <c r="KYH247" s="49"/>
      <c r="KYI247" s="99"/>
      <c r="KYJ247" s="98"/>
      <c r="KYK247" s="49"/>
      <c r="KYL247" s="405"/>
      <c r="KYM247" s="405"/>
      <c r="KYN247" s="277"/>
      <c r="KYO247" s="277"/>
      <c r="KYP247" s="277"/>
      <c r="KYQ247" s="277"/>
      <c r="KYR247" s="277"/>
      <c r="KYS247" s="277"/>
      <c r="KYT247" s="277"/>
      <c r="KYU247" s="277"/>
      <c r="KYV247" s="402"/>
      <c r="KYW247" s="404"/>
      <c r="KYX247" s="49"/>
      <c r="KYY247" s="49"/>
      <c r="KYZ247" s="49"/>
      <c r="KZA247" s="99"/>
      <c r="KZB247" s="98"/>
      <c r="KZC247" s="49"/>
      <c r="KZD247" s="405"/>
      <c r="KZE247" s="405"/>
      <c r="KZF247" s="277"/>
      <c r="KZG247" s="277"/>
      <c r="KZH247" s="277"/>
      <c r="KZI247" s="277"/>
      <c r="KZJ247" s="277"/>
      <c r="KZK247" s="277"/>
      <c r="KZL247" s="277"/>
      <c r="KZM247" s="277"/>
      <c r="KZN247" s="402"/>
      <c r="KZO247" s="404"/>
      <c r="KZP247" s="49"/>
      <c r="KZQ247" s="49"/>
      <c r="KZR247" s="49"/>
      <c r="KZS247" s="99"/>
      <c r="KZT247" s="98"/>
      <c r="KZU247" s="49"/>
      <c r="KZV247" s="405"/>
      <c r="KZW247" s="405"/>
      <c r="KZX247" s="277"/>
      <c r="KZY247" s="277"/>
      <c r="KZZ247" s="277"/>
      <c r="LAA247" s="277"/>
      <c r="LAB247" s="277"/>
      <c r="LAC247" s="277"/>
      <c r="LAD247" s="277"/>
      <c r="LAE247" s="277"/>
      <c r="LAF247" s="402"/>
      <c r="LAG247" s="404"/>
      <c r="LAH247" s="49"/>
      <c r="LAI247" s="49"/>
      <c r="LAJ247" s="49"/>
      <c r="LAK247" s="99"/>
      <c r="LAL247" s="98"/>
      <c r="LAM247" s="49"/>
      <c r="LAN247" s="405"/>
      <c r="LAO247" s="405"/>
      <c r="LAP247" s="277"/>
      <c r="LAQ247" s="277"/>
      <c r="LAR247" s="277"/>
      <c r="LAS247" s="277"/>
      <c r="LAT247" s="277"/>
      <c r="LAU247" s="277"/>
      <c r="LAV247" s="277"/>
      <c r="LAW247" s="277"/>
      <c r="LAX247" s="402"/>
      <c r="LAY247" s="404"/>
      <c r="LAZ247" s="49"/>
      <c r="LBA247" s="49"/>
      <c r="LBB247" s="49"/>
      <c r="LBC247" s="99"/>
      <c r="LBD247" s="98"/>
      <c r="LBE247" s="49"/>
      <c r="LBF247" s="405"/>
      <c r="LBG247" s="405"/>
      <c r="LBH247" s="277"/>
      <c r="LBI247" s="277"/>
      <c r="LBJ247" s="277"/>
      <c r="LBK247" s="277"/>
      <c r="LBL247" s="277"/>
      <c r="LBM247" s="277"/>
      <c r="LBN247" s="277"/>
      <c r="LBO247" s="277"/>
      <c r="LBP247" s="402"/>
      <c r="LBQ247" s="404"/>
      <c r="LBR247" s="49"/>
      <c r="LBS247" s="49"/>
      <c r="LBT247" s="49"/>
      <c r="LBU247" s="99"/>
      <c r="LBV247" s="98"/>
      <c r="LBW247" s="49"/>
      <c r="LBX247" s="405"/>
      <c r="LBY247" s="405"/>
      <c r="LBZ247" s="277"/>
      <c r="LCA247" s="277"/>
      <c r="LCB247" s="277"/>
      <c r="LCC247" s="277"/>
      <c r="LCD247" s="277"/>
      <c r="LCE247" s="277"/>
      <c r="LCF247" s="277"/>
      <c r="LCG247" s="277"/>
      <c r="LCH247" s="402"/>
      <c r="LCI247" s="404"/>
      <c r="LCJ247" s="49"/>
      <c r="LCK247" s="49"/>
      <c r="LCL247" s="49"/>
      <c r="LCM247" s="99"/>
      <c r="LCN247" s="98"/>
      <c r="LCO247" s="49"/>
      <c r="LCP247" s="405"/>
      <c r="LCQ247" s="405"/>
      <c r="LCR247" s="277"/>
      <c r="LCS247" s="277"/>
      <c r="LCT247" s="277"/>
      <c r="LCU247" s="277"/>
      <c r="LCV247" s="277"/>
      <c r="LCW247" s="277"/>
      <c r="LCX247" s="277"/>
      <c r="LCY247" s="277"/>
      <c r="LCZ247" s="402"/>
      <c r="LDA247" s="404"/>
      <c r="LDB247" s="49"/>
      <c r="LDC247" s="49"/>
      <c r="LDD247" s="49"/>
      <c r="LDE247" s="99"/>
      <c r="LDF247" s="98"/>
      <c r="LDG247" s="49"/>
      <c r="LDH247" s="405"/>
      <c r="LDI247" s="405"/>
      <c r="LDJ247" s="277"/>
      <c r="LDK247" s="277"/>
      <c r="LDL247" s="277"/>
      <c r="LDM247" s="277"/>
      <c r="LDN247" s="277"/>
      <c r="LDO247" s="277"/>
      <c r="LDP247" s="277"/>
      <c r="LDQ247" s="277"/>
      <c r="LDR247" s="402"/>
      <c r="LDS247" s="404"/>
      <c r="LDT247" s="49"/>
      <c r="LDU247" s="49"/>
      <c r="LDV247" s="49"/>
      <c r="LDW247" s="99"/>
      <c r="LDX247" s="98"/>
      <c r="LDY247" s="49"/>
      <c r="LDZ247" s="405"/>
      <c r="LEA247" s="405"/>
      <c r="LEB247" s="277"/>
      <c r="LEC247" s="277"/>
      <c r="LED247" s="277"/>
      <c r="LEE247" s="277"/>
      <c r="LEF247" s="277"/>
      <c r="LEG247" s="277"/>
      <c r="LEH247" s="277"/>
      <c r="LEI247" s="277"/>
      <c r="LEJ247" s="402"/>
      <c r="LEK247" s="404"/>
      <c r="LEL247" s="49"/>
      <c r="LEM247" s="49"/>
      <c r="LEN247" s="49"/>
      <c r="LEO247" s="99"/>
      <c r="LEP247" s="98"/>
      <c r="LEQ247" s="49"/>
      <c r="LER247" s="405"/>
      <c r="LES247" s="405"/>
      <c r="LET247" s="277"/>
      <c r="LEU247" s="277"/>
      <c r="LEV247" s="277"/>
      <c r="LEW247" s="277"/>
      <c r="LEX247" s="277"/>
      <c r="LEY247" s="277"/>
      <c r="LEZ247" s="277"/>
      <c r="LFA247" s="277"/>
      <c r="LFB247" s="402"/>
      <c r="LFC247" s="404"/>
      <c r="LFD247" s="49"/>
      <c r="LFE247" s="49"/>
      <c r="LFF247" s="49"/>
      <c r="LFG247" s="99"/>
      <c r="LFH247" s="98"/>
      <c r="LFI247" s="49"/>
      <c r="LFJ247" s="405"/>
      <c r="LFK247" s="405"/>
      <c r="LFL247" s="277"/>
      <c r="LFM247" s="277"/>
      <c r="LFN247" s="277"/>
      <c r="LFO247" s="277"/>
      <c r="LFP247" s="277"/>
      <c r="LFQ247" s="277"/>
      <c r="LFR247" s="277"/>
      <c r="LFS247" s="277"/>
      <c r="LFT247" s="402"/>
      <c r="LFU247" s="404"/>
      <c r="LFV247" s="49"/>
      <c r="LFW247" s="49"/>
      <c r="LFX247" s="49"/>
      <c r="LFY247" s="99"/>
      <c r="LFZ247" s="98"/>
      <c r="LGA247" s="49"/>
      <c r="LGB247" s="405"/>
      <c r="LGC247" s="405"/>
      <c r="LGD247" s="277"/>
      <c r="LGE247" s="277"/>
      <c r="LGF247" s="277"/>
      <c r="LGG247" s="277"/>
      <c r="LGH247" s="277"/>
      <c r="LGI247" s="277"/>
      <c r="LGJ247" s="277"/>
      <c r="LGK247" s="277"/>
      <c r="LGL247" s="402"/>
      <c r="LGM247" s="404"/>
      <c r="LGN247" s="49"/>
      <c r="LGO247" s="49"/>
      <c r="LGP247" s="49"/>
      <c r="LGQ247" s="99"/>
      <c r="LGR247" s="98"/>
      <c r="LGS247" s="49"/>
      <c r="LGT247" s="405"/>
      <c r="LGU247" s="405"/>
      <c r="LGV247" s="277"/>
      <c r="LGW247" s="277"/>
      <c r="LGX247" s="277"/>
      <c r="LGY247" s="277"/>
      <c r="LGZ247" s="277"/>
      <c r="LHA247" s="277"/>
      <c r="LHB247" s="277"/>
      <c r="LHC247" s="277"/>
      <c r="LHD247" s="402"/>
      <c r="LHE247" s="404"/>
      <c r="LHF247" s="49"/>
      <c r="LHG247" s="49"/>
      <c r="LHH247" s="49"/>
      <c r="LHI247" s="99"/>
      <c r="LHJ247" s="98"/>
      <c r="LHK247" s="49"/>
      <c r="LHL247" s="405"/>
      <c r="LHM247" s="405"/>
      <c r="LHN247" s="277"/>
      <c r="LHO247" s="277"/>
      <c r="LHP247" s="277"/>
      <c r="LHQ247" s="277"/>
      <c r="LHR247" s="277"/>
      <c r="LHS247" s="277"/>
      <c r="LHT247" s="277"/>
      <c r="LHU247" s="277"/>
      <c r="LHV247" s="402"/>
      <c r="LHW247" s="404"/>
      <c r="LHX247" s="49"/>
      <c r="LHY247" s="49"/>
      <c r="LHZ247" s="49"/>
      <c r="LIA247" s="99"/>
      <c r="LIB247" s="98"/>
      <c r="LIC247" s="49"/>
      <c r="LID247" s="405"/>
      <c r="LIE247" s="405"/>
      <c r="LIF247" s="277"/>
      <c r="LIG247" s="277"/>
      <c r="LIH247" s="277"/>
      <c r="LII247" s="277"/>
      <c r="LIJ247" s="277"/>
      <c r="LIK247" s="277"/>
      <c r="LIL247" s="277"/>
      <c r="LIM247" s="277"/>
      <c r="LIN247" s="402"/>
      <c r="LIO247" s="404"/>
      <c r="LIP247" s="49"/>
      <c r="LIQ247" s="49"/>
      <c r="LIR247" s="49"/>
      <c r="LIS247" s="99"/>
      <c r="LIT247" s="98"/>
      <c r="LIU247" s="49"/>
      <c r="LIV247" s="405"/>
      <c r="LIW247" s="405"/>
      <c r="LIX247" s="277"/>
      <c r="LIY247" s="277"/>
      <c r="LIZ247" s="277"/>
      <c r="LJA247" s="277"/>
      <c r="LJB247" s="277"/>
      <c r="LJC247" s="277"/>
      <c r="LJD247" s="277"/>
      <c r="LJE247" s="277"/>
      <c r="LJF247" s="402"/>
      <c r="LJG247" s="404"/>
      <c r="LJH247" s="49"/>
      <c r="LJI247" s="49"/>
      <c r="LJJ247" s="49"/>
      <c r="LJK247" s="99"/>
      <c r="LJL247" s="98"/>
      <c r="LJM247" s="49"/>
      <c r="LJN247" s="405"/>
      <c r="LJO247" s="405"/>
      <c r="LJP247" s="277"/>
      <c r="LJQ247" s="277"/>
      <c r="LJR247" s="277"/>
      <c r="LJS247" s="277"/>
      <c r="LJT247" s="277"/>
      <c r="LJU247" s="277"/>
      <c r="LJV247" s="277"/>
      <c r="LJW247" s="277"/>
      <c r="LJX247" s="402"/>
      <c r="LJY247" s="404"/>
      <c r="LJZ247" s="49"/>
      <c r="LKA247" s="49"/>
      <c r="LKB247" s="49"/>
      <c r="LKC247" s="99"/>
      <c r="LKD247" s="98"/>
      <c r="LKE247" s="49"/>
      <c r="LKF247" s="405"/>
      <c r="LKG247" s="405"/>
      <c r="LKH247" s="277"/>
      <c r="LKI247" s="277"/>
      <c r="LKJ247" s="277"/>
      <c r="LKK247" s="277"/>
      <c r="LKL247" s="277"/>
      <c r="LKM247" s="277"/>
      <c r="LKN247" s="277"/>
      <c r="LKO247" s="277"/>
      <c r="LKP247" s="402"/>
      <c r="LKQ247" s="404"/>
      <c r="LKR247" s="49"/>
      <c r="LKS247" s="49"/>
      <c r="LKT247" s="49"/>
      <c r="LKU247" s="99"/>
      <c r="LKV247" s="98"/>
      <c r="LKW247" s="49"/>
      <c r="LKX247" s="405"/>
      <c r="LKY247" s="405"/>
      <c r="LKZ247" s="277"/>
      <c r="LLA247" s="277"/>
      <c r="LLB247" s="277"/>
      <c r="LLC247" s="277"/>
      <c r="LLD247" s="277"/>
      <c r="LLE247" s="277"/>
      <c r="LLF247" s="277"/>
      <c r="LLG247" s="277"/>
      <c r="LLH247" s="402"/>
      <c r="LLI247" s="404"/>
      <c r="LLJ247" s="49"/>
      <c r="LLK247" s="49"/>
      <c r="LLL247" s="49"/>
      <c r="LLM247" s="99"/>
      <c r="LLN247" s="98"/>
      <c r="LLO247" s="49"/>
      <c r="LLP247" s="405"/>
      <c r="LLQ247" s="405"/>
      <c r="LLR247" s="277"/>
      <c r="LLS247" s="277"/>
      <c r="LLT247" s="277"/>
      <c r="LLU247" s="277"/>
      <c r="LLV247" s="277"/>
      <c r="LLW247" s="277"/>
      <c r="LLX247" s="277"/>
      <c r="LLY247" s="277"/>
      <c r="LLZ247" s="402"/>
      <c r="LMA247" s="404"/>
      <c r="LMB247" s="49"/>
      <c r="LMC247" s="49"/>
      <c r="LMD247" s="49"/>
      <c r="LME247" s="99"/>
      <c r="LMF247" s="98"/>
      <c r="LMG247" s="49"/>
      <c r="LMH247" s="405"/>
      <c r="LMI247" s="405"/>
      <c r="LMJ247" s="277"/>
      <c r="LMK247" s="277"/>
      <c r="LML247" s="277"/>
      <c r="LMM247" s="277"/>
      <c r="LMN247" s="277"/>
      <c r="LMO247" s="277"/>
      <c r="LMP247" s="277"/>
      <c r="LMQ247" s="277"/>
      <c r="LMR247" s="402"/>
      <c r="LMS247" s="404"/>
      <c r="LMT247" s="49"/>
      <c r="LMU247" s="49"/>
      <c r="LMV247" s="49"/>
      <c r="LMW247" s="99"/>
      <c r="LMX247" s="98"/>
      <c r="LMY247" s="49"/>
      <c r="LMZ247" s="405"/>
      <c r="LNA247" s="405"/>
      <c r="LNB247" s="277"/>
      <c r="LNC247" s="277"/>
      <c r="LND247" s="277"/>
      <c r="LNE247" s="277"/>
      <c r="LNF247" s="277"/>
      <c r="LNG247" s="277"/>
      <c r="LNH247" s="277"/>
      <c r="LNI247" s="277"/>
      <c r="LNJ247" s="402"/>
      <c r="LNK247" s="404"/>
      <c r="LNL247" s="49"/>
      <c r="LNM247" s="49"/>
      <c r="LNN247" s="49"/>
      <c r="LNO247" s="99"/>
      <c r="LNP247" s="98"/>
      <c r="LNQ247" s="49"/>
      <c r="LNR247" s="405"/>
      <c r="LNS247" s="405"/>
      <c r="LNT247" s="277"/>
      <c r="LNU247" s="277"/>
      <c r="LNV247" s="277"/>
      <c r="LNW247" s="277"/>
      <c r="LNX247" s="277"/>
      <c r="LNY247" s="277"/>
      <c r="LNZ247" s="277"/>
      <c r="LOA247" s="277"/>
      <c r="LOB247" s="402"/>
      <c r="LOC247" s="404"/>
      <c r="LOD247" s="49"/>
      <c r="LOE247" s="49"/>
      <c r="LOF247" s="49"/>
      <c r="LOG247" s="99"/>
      <c r="LOH247" s="98"/>
      <c r="LOI247" s="49"/>
      <c r="LOJ247" s="405"/>
      <c r="LOK247" s="405"/>
      <c r="LOL247" s="277"/>
      <c r="LOM247" s="277"/>
      <c r="LON247" s="277"/>
      <c r="LOO247" s="277"/>
      <c r="LOP247" s="277"/>
      <c r="LOQ247" s="277"/>
      <c r="LOR247" s="277"/>
      <c r="LOS247" s="277"/>
      <c r="LOT247" s="402"/>
      <c r="LOU247" s="404"/>
      <c r="LOV247" s="49"/>
      <c r="LOW247" s="49"/>
      <c r="LOX247" s="49"/>
      <c r="LOY247" s="99"/>
      <c r="LOZ247" s="98"/>
      <c r="LPA247" s="49"/>
      <c r="LPB247" s="405"/>
      <c r="LPC247" s="405"/>
      <c r="LPD247" s="277"/>
      <c r="LPE247" s="277"/>
      <c r="LPF247" s="277"/>
      <c r="LPG247" s="277"/>
      <c r="LPH247" s="277"/>
      <c r="LPI247" s="277"/>
      <c r="LPJ247" s="277"/>
      <c r="LPK247" s="277"/>
      <c r="LPL247" s="402"/>
      <c r="LPM247" s="404"/>
      <c r="LPN247" s="49"/>
      <c r="LPO247" s="49"/>
      <c r="LPP247" s="49"/>
      <c r="LPQ247" s="99"/>
      <c r="LPR247" s="98"/>
      <c r="LPS247" s="49"/>
      <c r="LPT247" s="405"/>
      <c r="LPU247" s="405"/>
      <c r="LPV247" s="277"/>
      <c r="LPW247" s="277"/>
      <c r="LPX247" s="277"/>
      <c r="LPY247" s="277"/>
      <c r="LPZ247" s="277"/>
      <c r="LQA247" s="277"/>
      <c r="LQB247" s="277"/>
      <c r="LQC247" s="277"/>
      <c r="LQD247" s="402"/>
      <c r="LQE247" s="404"/>
      <c r="LQF247" s="49"/>
      <c r="LQG247" s="49"/>
      <c r="LQH247" s="49"/>
      <c r="LQI247" s="99"/>
      <c r="LQJ247" s="98"/>
      <c r="LQK247" s="49"/>
      <c r="LQL247" s="405"/>
      <c r="LQM247" s="405"/>
      <c r="LQN247" s="277"/>
      <c r="LQO247" s="277"/>
      <c r="LQP247" s="277"/>
      <c r="LQQ247" s="277"/>
      <c r="LQR247" s="277"/>
      <c r="LQS247" s="277"/>
      <c r="LQT247" s="277"/>
      <c r="LQU247" s="277"/>
      <c r="LQV247" s="402"/>
      <c r="LQW247" s="404"/>
      <c r="LQX247" s="49"/>
      <c r="LQY247" s="49"/>
      <c r="LQZ247" s="49"/>
      <c r="LRA247" s="99"/>
      <c r="LRB247" s="98"/>
      <c r="LRC247" s="49"/>
      <c r="LRD247" s="405"/>
      <c r="LRE247" s="405"/>
      <c r="LRF247" s="277"/>
      <c r="LRG247" s="277"/>
      <c r="LRH247" s="277"/>
      <c r="LRI247" s="277"/>
      <c r="LRJ247" s="277"/>
      <c r="LRK247" s="277"/>
      <c r="LRL247" s="277"/>
      <c r="LRM247" s="277"/>
      <c r="LRN247" s="402"/>
      <c r="LRO247" s="404"/>
      <c r="LRP247" s="49"/>
      <c r="LRQ247" s="49"/>
      <c r="LRR247" s="49"/>
      <c r="LRS247" s="99"/>
      <c r="LRT247" s="98"/>
      <c r="LRU247" s="49"/>
      <c r="LRV247" s="405"/>
      <c r="LRW247" s="405"/>
      <c r="LRX247" s="277"/>
      <c r="LRY247" s="277"/>
      <c r="LRZ247" s="277"/>
      <c r="LSA247" s="277"/>
      <c r="LSB247" s="277"/>
      <c r="LSC247" s="277"/>
      <c r="LSD247" s="277"/>
      <c r="LSE247" s="277"/>
      <c r="LSF247" s="402"/>
      <c r="LSG247" s="404"/>
      <c r="LSH247" s="49"/>
      <c r="LSI247" s="49"/>
      <c r="LSJ247" s="49"/>
      <c r="LSK247" s="99"/>
      <c r="LSL247" s="98"/>
      <c r="LSM247" s="49"/>
      <c r="LSN247" s="405"/>
      <c r="LSO247" s="405"/>
      <c r="LSP247" s="277"/>
      <c r="LSQ247" s="277"/>
      <c r="LSR247" s="277"/>
      <c r="LSS247" s="277"/>
      <c r="LST247" s="277"/>
      <c r="LSU247" s="277"/>
      <c r="LSV247" s="277"/>
      <c r="LSW247" s="277"/>
      <c r="LSX247" s="402"/>
      <c r="LSY247" s="404"/>
      <c r="LSZ247" s="49"/>
      <c r="LTA247" s="49"/>
      <c r="LTB247" s="49"/>
      <c r="LTC247" s="99"/>
      <c r="LTD247" s="98"/>
      <c r="LTE247" s="49"/>
      <c r="LTF247" s="405"/>
      <c r="LTG247" s="405"/>
      <c r="LTH247" s="277"/>
      <c r="LTI247" s="277"/>
      <c r="LTJ247" s="277"/>
      <c r="LTK247" s="277"/>
      <c r="LTL247" s="277"/>
      <c r="LTM247" s="277"/>
      <c r="LTN247" s="277"/>
      <c r="LTO247" s="277"/>
      <c r="LTP247" s="402"/>
      <c r="LTQ247" s="404"/>
      <c r="LTR247" s="49"/>
      <c r="LTS247" s="49"/>
      <c r="LTT247" s="49"/>
      <c r="LTU247" s="99"/>
      <c r="LTV247" s="98"/>
      <c r="LTW247" s="49"/>
      <c r="LTX247" s="405"/>
      <c r="LTY247" s="405"/>
      <c r="LTZ247" s="277"/>
      <c r="LUA247" s="277"/>
      <c r="LUB247" s="277"/>
      <c r="LUC247" s="277"/>
      <c r="LUD247" s="277"/>
      <c r="LUE247" s="277"/>
      <c r="LUF247" s="277"/>
      <c r="LUG247" s="277"/>
      <c r="LUH247" s="402"/>
      <c r="LUI247" s="404"/>
      <c r="LUJ247" s="49"/>
      <c r="LUK247" s="49"/>
      <c r="LUL247" s="49"/>
      <c r="LUM247" s="99"/>
      <c r="LUN247" s="98"/>
      <c r="LUO247" s="49"/>
      <c r="LUP247" s="405"/>
      <c r="LUQ247" s="405"/>
      <c r="LUR247" s="277"/>
      <c r="LUS247" s="277"/>
      <c r="LUT247" s="277"/>
      <c r="LUU247" s="277"/>
      <c r="LUV247" s="277"/>
      <c r="LUW247" s="277"/>
      <c r="LUX247" s="277"/>
      <c r="LUY247" s="277"/>
      <c r="LUZ247" s="402"/>
      <c r="LVA247" s="404"/>
      <c r="LVB247" s="49"/>
      <c r="LVC247" s="49"/>
      <c r="LVD247" s="49"/>
      <c r="LVE247" s="99"/>
      <c r="LVF247" s="98"/>
      <c r="LVG247" s="49"/>
      <c r="LVH247" s="405"/>
      <c r="LVI247" s="405"/>
      <c r="LVJ247" s="277"/>
      <c r="LVK247" s="277"/>
      <c r="LVL247" s="277"/>
      <c r="LVM247" s="277"/>
      <c r="LVN247" s="277"/>
      <c r="LVO247" s="277"/>
      <c r="LVP247" s="277"/>
      <c r="LVQ247" s="277"/>
      <c r="LVR247" s="402"/>
      <c r="LVS247" s="404"/>
      <c r="LVT247" s="49"/>
      <c r="LVU247" s="49"/>
      <c r="LVV247" s="49"/>
      <c r="LVW247" s="99"/>
      <c r="LVX247" s="98"/>
      <c r="LVY247" s="49"/>
      <c r="LVZ247" s="405"/>
      <c r="LWA247" s="405"/>
      <c r="LWB247" s="277"/>
      <c r="LWC247" s="277"/>
      <c r="LWD247" s="277"/>
      <c r="LWE247" s="277"/>
      <c r="LWF247" s="277"/>
      <c r="LWG247" s="277"/>
      <c r="LWH247" s="277"/>
      <c r="LWI247" s="277"/>
      <c r="LWJ247" s="402"/>
      <c r="LWK247" s="404"/>
      <c r="LWL247" s="49"/>
      <c r="LWM247" s="49"/>
      <c r="LWN247" s="49"/>
      <c r="LWO247" s="99"/>
      <c r="LWP247" s="98"/>
      <c r="LWQ247" s="49"/>
      <c r="LWR247" s="405"/>
      <c r="LWS247" s="405"/>
      <c r="LWT247" s="277"/>
      <c r="LWU247" s="277"/>
      <c r="LWV247" s="277"/>
      <c r="LWW247" s="277"/>
      <c r="LWX247" s="277"/>
      <c r="LWY247" s="277"/>
      <c r="LWZ247" s="277"/>
      <c r="LXA247" s="277"/>
      <c r="LXB247" s="402"/>
      <c r="LXC247" s="404"/>
      <c r="LXD247" s="49"/>
      <c r="LXE247" s="49"/>
      <c r="LXF247" s="49"/>
      <c r="LXG247" s="99"/>
      <c r="LXH247" s="98"/>
      <c r="LXI247" s="49"/>
      <c r="LXJ247" s="405"/>
      <c r="LXK247" s="405"/>
      <c r="LXL247" s="277"/>
      <c r="LXM247" s="277"/>
      <c r="LXN247" s="277"/>
      <c r="LXO247" s="277"/>
      <c r="LXP247" s="277"/>
      <c r="LXQ247" s="277"/>
      <c r="LXR247" s="277"/>
      <c r="LXS247" s="277"/>
      <c r="LXT247" s="402"/>
      <c r="LXU247" s="404"/>
      <c r="LXV247" s="49"/>
      <c r="LXW247" s="49"/>
      <c r="LXX247" s="49"/>
      <c r="LXY247" s="99"/>
      <c r="LXZ247" s="98"/>
      <c r="LYA247" s="49"/>
      <c r="LYB247" s="405"/>
      <c r="LYC247" s="405"/>
      <c r="LYD247" s="277"/>
      <c r="LYE247" s="277"/>
      <c r="LYF247" s="277"/>
      <c r="LYG247" s="277"/>
      <c r="LYH247" s="277"/>
      <c r="LYI247" s="277"/>
      <c r="LYJ247" s="277"/>
      <c r="LYK247" s="277"/>
      <c r="LYL247" s="402"/>
      <c r="LYM247" s="404"/>
      <c r="LYN247" s="49"/>
      <c r="LYO247" s="49"/>
      <c r="LYP247" s="49"/>
      <c r="LYQ247" s="99"/>
      <c r="LYR247" s="98"/>
      <c r="LYS247" s="49"/>
      <c r="LYT247" s="405"/>
      <c r="LYU247" s="405"/>
      <c r="LYV247" s="277"/>
      <c r="LYW247" s="277"/>
      <c r="LYX247" s="277"/>
      <c r="LYY247" s="277"/>
      <c r="LYZ247" s="277"/>
      <c r="LZA247" s="277"/>
      <c r="LZB247" s="277"/>
      <c r="LZC247" s="277"/>
      <c r="LZD247" s="402"/>
      <c r="LZE247" s="404"/>
      <c r="LZF247" s="49"/>
      <c r="LZG247" s="49"/>
      <c r="LZH247" s="49"/>
      <c r="LZI247" s="99"/>
      <c r="LZJ247" s="98"/>
      <c r="LZK247" s="49"/>
      <c r="LZL247" s="405"/>
      <c r="LZM247" s="405"/>
      <c r="LZN247" s="277"/>
      <c r="LZO247" s="277"/>
      <c r="LZP247" s="277"/>
      <c r="LZQ247" s="277"/>
      <c r="LZR247" s="277"/>
      <c r="LZS247" s="277"/>
      <c r="LZT247" s="277"/>
      <c r="LZU247" s="277"/>
      <c r="LZV247" s="402"/>
      <c r="LZW247" s="404"/>
      <c r="LZX247" s="49"/>
      <c r="LZY247" s="49"/>
      <c r="LZZ247" s="49"/>
      <c r="MAA247" s="99"/>
      <c r="MAB247" s="98"/>
      <c r="MAC247" s="49"/>
      <c r="MAD247" s="405"/>
      <c r="MAE247" s="405"/>
      <c r="MAF247" s="277"/>
      <c r="MAG247" s="277"/>
      <c r="MAH247" s="277"/>
      <c r="MAI247" s="277"/>
      <c r="MAJ247" s="277"/>
      <c r="MAK247" s="277"/>
      <c r="MAL247" s="277"/>
      <c r="MAM247" s="277"/>
      <c r="MAN247" s="402"/>
      <c r="MAO247" s="404"/>
      <c r="MAP247" s="49"/>
      <c r="MAQ247" s="49"/>
      <c r="MAR247" s="49"/>
      <c r="MAS247" s="99"/>
      <c r="MAT247" s="98"/>
      <c r="MAU247" s="49"/>
      <c r="MAV247" s="405"/>
      <c r="MAW247" s="405"/>
      <c r="MAX247" s="277"/>
      <c r="MAY247" s="277"/>
      <c r="MAZ247" s="277"/>
      <c r="MBA247" s="277"/>
      <c r="MBB247" s="277"/>
      <c r="MBC247" s="277"/>
      <c r="MBD247" s="277"/>
      <c r="MBE247" s="277"/>
      <c r="MBF247" s="402"/>
      <c r="MBG247" s="404"/>
      <c r="MBH247" s="49"/>
      <c r="MBI247" s="49"/>
      <c r="MBJ247" s="49"/>
      <c r="MBK247" s="99"/>
      <c r="MBL247" s="98"/>
      <c r="MBM247" s="49"/>
      <c r="MBN247" s="405"/>
      <c r="MBO247" s="405"/>
      <c r="MBP247" s="277"/>
      <c r="MBQ247" s="277"/>
      <c r="MBR247" s="277"/>
      <c r="MBS247" s="277"/>
      <c r="MBT247" s="277"/>
      <c r="MBU247" s="277"/>
      <c r="MBV247" s="277"/>
      <c r="MBW247" s="277"/>
      <c r="MBX247" s="402"/>
      <c r="MBY247" s="404"/>
      <c r="MBZ247" s="49"/>
      <c r="MCA247" s="49"/>
      <c r="MCB247" s="49"/>
      <c r="MCC247" s="99"/>
      <c r="MCD247" s="98"/>
      <c r="MCE247" s="49"/>
      <c r="MCF247" s="405"/>
      <c r="MCG247" s="405"/>
      <c r="MCH247" s="277"/>
      <c r="MCI247" s="277"/>
      <c r="MCJ247" s="277"/>
      <c r="MCK247" s="277"/>
      <c r="MCL247" s="277"/>
      <c r="MCM247" s="277"/>
      <c r="MCN247" s="277"/>
      <c r="MCO247" s="277"/>
      <c r="MCP247" s="402"/>
      <c r="MCQ247" s="404"/>
      <c r="MCR247" s="49"/>
      <c r="MCS247" s="49"/>
      <c r="MCT247" s="49"/>
      <c r="MCU247" s="99"/>
      <c r="MCV247" s="98"/>
      <c r="MCW247" s="49"/>
      <c r="MCX247" s="405"/>
      <c r="MCY247" s="405"/>
      <c r="MCZ247" s="277"/>
      <c r="MDA247" s="277"/>
      <c r="MDB247" s="277"/>
      <c r="MDC247" s="277"/>
      <c r="MDD247" s="277"/>
      <c r="MDE247" s="277"/>
      <c r="MDF247" s="277"/>
      <c r="MDG247" s="277"/>
      <c r="MDH247" s="402"/>
      <c r="MDI247" s="404"/>
      <c r="MDJ247" s="49"/>
      <c r="MDK247" s="49"/>
      <c r="MDL247" s="49"/>
      <c r="MDM247" s="99"/>
      <c r="MDN247" s="98"/>
      <c r="MDO247" s="49"/>
      <c r="MDP247" s="405"/>
      <c r="MDQ247" s="405"/>
      <c r="MDR247" s="277"/>
      <c r="MDS247" s="277"/>
      <c r="MDT247" s="277"/>
      <c r="MDU247" s="277"/>
      <c r="MDV247" s="277"/>
      <c r="MDW247" s="277"/>
      <c r="MDX247" s="277"/>
      <c r="MDY247" s="277"/>
      <c r="MDZ247" s="402"/>
      <c r="MEA247" s="404"/>
      <c r="MEB247" s="49"/>
      <c r="MEC247" s="49"/>
      <c r="MED247" s="49"/>
      <c r="MEE247" s="99"/>
      <c r="MEF247" s="98"/>
      <c r="MEG247" s="49"/>
      <c r="MEH247" s="405"/>
      <c r="MEI247" s="405"/>
      <c r="MEJ247" s="277"/>
      <c r="MEK247" s="277"/>
      <c r="MEL247" s="277"/>
      <c r="MEM247" s="277"/>
      <c r="MEN247" s="277"/>
      <c r="MEO247" s="277"/>
      <c r="MEP247" s="277"/>
      <c r="MEQ247" s="277"/>
      <c r="MER247" s="402"/>
      <c r="MES247" s="404"/>
      <c r="MET247" s="49"/>
      <c r="MEU247" s="49"/>
      <c r="MEV247" s="49"/>
      <c r="MEW247" s="99"/>
      <c r="MEX247" s="98"/>
      <c r="MEY247" s="49"/>
      <c r="MEZ247" s="405"/>
      <c r="MFA247" s="405"/>
      <c r="MFB247" s="277"/>
      <c r="MFC247" s="277"/>
      <c r="MFD247" s="277"/>
      <c r="MFE247" s="277"/>
      <c r="MFF247" s="277"/>
      <c r="MFG247" s="277"/>
      <c r="MFH247" s="277"/>
      <c r="MFI247" s="277"/>
      <c r="MFJ247" s="402"/>
      <c r="MFK247" s="404"/>
      <c r="MFL247" s="49"/>
      <c r="MFM247" s="49"/>
      <c r="MFN247" s="49"/>
      <c r="MFO247" s="99"/>
      <c r="MFP247" s="98"/>
      <c r="MFQ247" s="49"/>
      <c r="MFR247" s="405"/>
      <c r="MFS247" s="405"/>
      <c r="MFT247" s="277"/>
      <c r="MFU247" s="277"/>
      <c r="MFV247" s="277"/>
      <c r="MFW247" s="277"/>
      <c r="MFX247" s="277"/>
      <c r="MFY247" s="277"/>
      <c r="MFZ247" s="277"/>
      <c r="MGA247" s="277"/>
      <c r="MGB247" s="402"/>
      <c r="MGC247" s="404"/>
      <c r="MGD247" s="49"/>
      <c r="MGE247" s="49"/>
      <c r="MGF247" s="49"/>
      <c r="MGG247" s="99"/>
      <c r="MGH247" s="98"/>
      <c r="MGI247" s="49"/>
      <c r="MGJ247" s="405"/>
      <c r="MGK247" s="405"/>
      <c r="MGL247" s="277"/>
      <c r="MGM247" s="277"/>
      <c r="MGN247" s="277"/>
      <c r="MGO247" s="277"/>
      <c r="MGP247" s="277"/>
      <c r="MGQ247" s="277"/>
      <c r="MGR247" s="277"/>
      <c r="MGS247" s="277"/>
      <c r="MGT247" s="402"/>
      <c r="MGU247" s="404"/>
      <c r="MGV247" s="49"/>
      <c r="MGW247" s="49"/>
      <c r="MGX247" s="49"/>
      <c r="MGY247" s="99"/>
      <c r="MGZ247" s="98"/>
      <c r="MHA247" s="49"/>
      <c r="MHB247" s="405"/>
      <c r="MHC247" s="405"/>
      <c r="MHD247" s="277"/>
      <c r="MHE247" s="277"/>
      <c r="MHF247" s="277"/>
      <c r="MHG247" s="277"/>
      <c r="MHH247" s="277"/>
      <c r="MHI247" s="277"/>
      <c r="MHJ247" s="277"/>
      <c r="MHK247" s="277"/>
      <c r="MHL247" s="402"/>
      <c r="MHM247" s="404"/>
      <c r="MHN247" s="49"/>
      <c r="MHO247" s="49"/>
      <c r="MHP247" s="49"/>
      <c r="MHQ247" s="99"/>
      <c r="MHR247" s="98"/>
      <c r="MHS247" s="49"/>
      <c r="MHT247" s="405"/>
      <c r="MHU247" s="405"/>
      <c r="MHV247" s="277"/>
      <c r="MHW247" s="277"/>
      <c r="MHX247" s="277"/>
      <c r="MHY247" s="277"/>
      <c r="MHZ247" s="277"/>
      <c r="MIA247" s="277"/>
      <c r="MIB247" s="277"/>
      <c r="MIC247" s="277"/>
      <c r="MID247" s="402"/>
      <c r="MIE247" s="404"/>
      <c r="MIF247" s="49"/>
      <c r="MIG247" s="49"/>
      <c r="MIH247" s="49"/>
      <c r="MII247" s="99"/>
      <c r="MIJ247" s="98"/>
      <c r="MIK247" s="49"/>
      <c r="MIL247" s="405"/>
      <c r="MIM247" s="405"/>
      <c r="MIN247" s="277"/>
      <c r="MIO247" s="277"/>
      <c r="MIP247" s="277"/>
      <c r="MIQ247" s="277"/>
      <c r="MIR247" s="277"/>
      <c r="MIS247" s="277"/>
      <c r="MIT247" s="277"/>
      <c r="MIU247" s="277"/>
      <c r="MIV247" s="402"/>
      <c r="MIW247" s="404"/>
      <c r="MIX247" s="49"/>
      <c r="MIY247" s="49"/>
      <c r="MIZ247" s="49"/>
      <c r="MJA247" s="99"/>
      <c r="MJB247" s="98"/>
      <c r="MJC247" s="49"/>
      <c r="MJD247" s="405"/>
      <c r="MJE247" s="405"/>
      <c r="MJF247" s="277"/>
      <c r="MJG247" s="277"/>
      <c r="MJH247" s="277"/>
      <c r="MJI247" s="277"/>
      <c r="MJJ247" s="277"/>
      <c r="MJK247" s="277"/>
      <c r="MJL247" s="277"/>
      <c r="MJM247" s="277"/>
      <c r="MJN247" s="402"/>
      <c r="MJO247" s="404"/>
      <c r="MJP247" s="49"/>
      <c r="MJQ247" s="49"/>
      <c r="MJR247" s="49"/>
      <c r="MJS247" s="99"/>
      <c r="MJT247" s="98"/>
      <c r="MJU247" s="49"/>
      <c r="MJV247" s="405"/>
      <c r="MJW247" s="405"/>
      <c r="MJX247" s="277"/>
      <c r="MJY247" s="277"/>
      <c r="MJZ247" s="277"/>
      <c r="MKA247" s="277"/>
      <c r="MKB247" s="277"/>
      <c r="MKC247" s="277"/>
      <c r="MKD247" s="277"/>
      <c r="MKE247" s="277"/>
      <c r="MKF247" s="402"/>
      <c r="MKG247" s="404"/>
      <c r="MKH247" s="49"/>
      <c r="MKI247" s="49"/>
      <c r="MKJ247" s="49"/>
      <c r="MKK247" s="99"/>
      <c r="MKL247" s="98"/>
      <c r="MKM247" s="49"/>
      <c r="MKN247" s="405"/>
      <c r="MKO247" s="405"/>
      <c r="MKP247" s="277"/>
      <c r="MKQ247" s="277"/>
      <c r="MKR247" s="277"/>
      <c r="MKS247" s="277"/>
      <c r="MKT247" s="277"/>
      <c r="MKU247" s="277"/>
      <c r="MKV247" s="277"/>
      <c r="MKW247" s="277"/>
      <c r="MKX247" s="402"/>
      <c r="MKY247" s="404"/>
      <c r="MKZ247" s="49"/>
      <c r="MLA247" s="49"/>
      <c r="MLB247" s="49"/>
      <c r="MLC247" s="99"/>
      <c r="MLD247" s="98"/>
      <c r="MLE247" s="49"/>
      <c r="MLF247" s="405"/>
      <c r="MLG247" s="405"/>
      <c r="MLH247" s="277"/>
      <c r="MLI247" s="277"/>
      <c r="MLJ247" s="277"/>
      <c r="MLK247" s="277"/>
      <c r="MLL247" s="277"/>
      <c r="MLM247" s="277"/>
      <c r="MLN247" s="277"/>
      <c r="MLO247" s="277"/>
      <c r="MLP247" s="402"/>
      <c r="MLQ247" s="404"/>
      <c r="MLR247" s="49"/>
      <c r="MLS247" s="49"/>
      <c r="MLT247" s="49"/>
      <c r="MLU247" s="99"/>
      <c r="MLV247" s="98"/>
      <c r="MLW247" s="49"/>
      <c r="MLX247" s="405"/>
      <c r="MLY247" s="405"/>
      <c r="MLZ247" s="277"/>
      <c r="MMA247" s="277"/>
      <c r="MMB247" s="277"/>
      <c r="MMC247" s="277"/>
      <c r="MMD247" s="277"/>
      <c r="MME247" s="277"/>
      <c r="MMF247" s="277"/>
      <c r="MMG247" s="277"/>
      <c r="MMH247" s="402"/>
      <c r="MMI247" s="404"/>
      <c r="MMJ247" s="49"/>
      <c r="MMK247" s="49"/>
      <c r="MML247" s="49"/>
      <c r="MMM247" s="99"/>
      <c r="MMN247" s="98"/>
      <c r="MMO247" s="49"/>
      <c r="MMP247" s="405"/>
      <c r="MMQ247" s="405"/>
      <c r="MMR247" s="277"/>
      <c r="MMS247" s="277"/>
      <c r="MMT247" s="277"/>
      <c r="MMU247" s="277"/>
      <c r="MMV247" s="277"/>
      <c r="MMW247" s="277"/>
      <c r="MMX247" s="277"/>
      <c r="MMY247" s="277"/>
      <c r="MMZ247" s="402"/>
      <c r="MNA247" s="404"/>
      <c r="MNB247" s="49"/>
      <c r="MNC247" s="49"/>
      <c r="MND247" s="49"/>
      <c r="MNE247" s="99"/>
      <c r="MNF247" s="98"/>
      <c r="MNG247" s="49"/>
      <c r="MNH247" s="405"/>
      <c r="MNI247" s="405"/>
      <c r="MNJ247" s="277"/>
      <c r="MNK247" s="277"/>
      <c r="MNL247" s="277"/>
      <c r="MNM247" s="277"/>
      <c r="MNN247" s="277"/>
      <c r="MNO247" s="277"/>
      <c r="MNP247" s="277"/>
      <c r="MNQ247" s="277"/>
      <c r="MNR247" s="402"/>
      <c r="MNS247" s="404"/>
      <c r="MNT247" s="49"/>
      <c r="MNU247" s="49"/>
      <c r="MNV247" s="49"/>
      <c r="MNW247" s="99"/>
      <c r="MNX247" s="98"/>
      <c r="MNY247" s="49"/>
      <c r="MNZ247" s="405"/>
      <c r="MOA247" s="405"/>
      <c r="MOB247" s="277"/>
      <c r="MOC247" s="277"/>
      <c r="MOD247" s="277"/>
      <c r="MOE247" s="277"/>
      <c r="MOF247" s="277"/>
      <c r="MOG247" s="277"/>
      <c r="MOH247" s="277"/>
      <c r="MOI247" s="277"/>
      <c r="MOJ247" s="402"/>
      <c r="MOK247" s="404"/>
      <c r="MOL247" s="49"/>
      <c r="MOM247" s="49"/>
      <c r="MON247" s="49"/>
      <c r="MOO247" s="99"/>
      <c r="MOP247" s="98"/>
      <c r="MOQ247" s="49"/>
      <c r="MOR247" s="405"/>
      <c r="MOS247" s="405"/>
      <c r="MOT247" s="277"/>
      <c r="MOU247" s="277"/>
      <c r="MOV247" s="277"/>
      <c r="MOW247" s="277"/>
      <c r="MOX247" s="277"/>
      <c r="MOY247" s="277"/>
      <c r="MOZ247" s="277"/>
      <c r="MPA247" s="277"/>
      <c r="MPB247" s="402"/>
      <c r="MPC247" s="404"/>
      <c r="MPD247" s="49"/>
      <c r="MPE247" s="49"/>
      <c r="MPF247" s="49"/>
      <c r="MPG247" s="99"/>
      <c r="MPH247" s="98"/>
      <c r="MPI247" s="49"/>
      <c r="MPJ247" s="405"/>
      <c r="MPK247" s="405"/>
      <c r="MPL247" s="277"/>
      <c r="MPM247" s="277"/>
      <c r="MPN247" s="277"/>
      <c r="MPO247" s="277"/>
      <c r="MPP247" s="277"/>
      <c r="MPQ247" s="277"/>
      <c r="MPR247" s="277"/>
      <c r="MPS247" s="277"/>
      <c r="MPT247" s="402"/>
      <c r="MPU247" s="404"/>
      <c r="MPV247" s="49"/>
      <c r="MPW247" s="49"/>
      <c r="MPX247" s="49"/>
      <c r="MPY247" s="99"/>
      <c r="MPZ247" s="98"/>
      <c r="MQA247" s="49"/>
      <c r="MQB247" s="405"/>
      <c r="MQC247" s="405"/>
      <c r="MQD247" s="277"/>
      <c r="MQE247" s="277"/>
      <c r="MQF247" s="277"/>
      <c r="MQG247" s="277"/>
      <c r="MQH247" s="277"/>
      <c r="MQI247" s="277"/>
      <c r="MQJ247" s="277"/>
      <c r="MQK247" s="277"/>
      <c r="MQL247" s="402"/>
      <c r="MQM247" s="404"/>
      <c r="MQN247" s="49"/>
      <c r="MQO247" s="49"/>
      <c r="MQP247" s="49"/>
      <c r="MQQ247" s="99"/>
      <c r="MQR247" s="98"/>
      <c r="MQS247" s="49"/>
      <c r="MQT247" s="405"/>
      <c r="MQU247" s="405"/>
      <c r="MQV247" s="277"/>
      <c r="MQW247" s="277"/>
      <c r="MQX247" s="277"/>
      <c r="MQY247" s="277"/>
      <c r="MQZ247" s="277"/>
      <c r="MRA247" s="277"/>
      <c r="MRB247" s="277"/>
      <c r="MRC247" s="277"/>
      <c r="MRD247" s="402"/>
      <c r="MRE247" s="404"/>
      <c r="MRF247" s="49"/>
      <c r="MRG247" s="49"/>
      <c r="MRH247" s="49"/>
      <c r="MRI247" s="99"/>
      <c r="MRJ247" s="98"/>
      <c r="MRK247" s="49"/>
      <c r="MRL247" s="405"/>
      <c r="MRM247" s="405"/>
      <c r="MRN247" s="277"/>
      <c r="MRO247" s="277"/>
      <c r="MRP247" s="277"/>
      <c r="MRQ247" s="277"/>
      <c r="MRR247" s="277"/>
      <c r="MRS247" s="277"/>
      <c r="MRT247" s="277"/>
      <c r="MRU247" s="277"/>
      <c r="MRV247" s="402"/>
      <c r="MRW247" s="404"/>
      <c r="MRX247" s="49"/>
      <c r="MRY247" s="49"/>
      <c r="MRZ247" s="49"/>
      <c r="MSA247" s="99"/>
      <c r="MSB247" s="98"/>
      <c r="MSC247" s="49"/>
      <c r="MSD247" s="405"/>
      <c r="MSE247" s="405"/>
      <c r="MSF247" s="277"/>
      <c r="MSG247" s="277"/>
      <c r="MSH247" s="277"/>
      <c r="MSI247" s="277"/>
      <c r="MSJ247" s="277"/>
      <c r="MSK247" s="277"/>
      <c r="MSL247" s="277"/>
      <c r="MSM247" s="277"/>
      <c r="MSN247" s="402"/>
      <c r="MSO247" s="404"/>
      <c r="MSP247" s="49"/>
      <c r="MSQ247" s="49"/>
      <c r="MSR247" s="49"/>
      <c r="MSS247" s="99"/>
      <c r="MST247" s="98"/>
      <c r="MSU247" s="49"/>
      <c r="MSV247" s="405"/>
      <c r="MSW247" s="405"/>
      <c r="MSX247" s="277"/>
      <c r="MSY247" s="277"/>
      <c r="MSZ247" s="277"/>
      <c r="MTA247" s="277"/>
      <c r="MTB247" s="277"/>
      <c r="MTC247" s="277"/>
      <c r="MTD247" s="277"/>
      <c r="MTE247" s="277"/>
      <c r="MTF247" s="402"/>
      <c r="MTG247" s="404"/>
      <c r="MTH247" s="49"/>
      <c r="MTI247" s="49"/>
      <c r="MTJ247" s="49"/>
      <c r="MTK247" s="99"/>
      <c r="MTL247" s="98"/>
      <c r="MTM247" s="49"/>
      <c r="MTN247" s="405"/>
      <c r="MTO247" s="405"/>
      <c r="MTP247" s="277"/>
      <c r="MTQ247" s="277"/>
      <c r="MTR247" s="277"/>
      <c r="MTS247" s="277"/>
      <c r="MTT247" s="277"/>
      <c r="MTU247" s="277"/>
      <c r="MTV247" s="277"/>
      <c r="MTW247" s="277"/>
      <c r="MTX247" s="402"/>
      <c r="MTY247" s="404"/>
      <c r="MTZ247" s="49"/>
      <c r="MUA247" s="49"/>
      <c r="MUB247" s="49"/>
      <c r="MUC247" s="99"/>
      <c r="MUD247" s="98"/>
      <c r="MUE247" s="49"/>
      <c r="MUF247" s="405"/>
      <c r="MUG247" s="405"/>
      <c r="MUH247" s="277"/>
      <c r="MUI247" s="277"/>
      <c r="MUJ247" s="277"/>
      <c r="MUK247" s="277"/>
      <c r="MUL247" s="277"/>
      <c r="MUM247" s="277"/>
      <c r="MUN247" s="277"/>
      <c r="MUO247" s="277"/>
      <c r="MUP247" s="402"/>
      <c r="MUQ247" s="404"/>
      <c r="MUR247" s="49"/>
      <c r="MUS247" s="49"/>
      <c r="MUT247" s="49"/>
      <c r="MUU247" s="99"/>
      <c r="MUV247" s="98"/>
      <c r="MUW247" s="49"/>
      <c r="MUX247" s="405"/>
      <c r="MUY247" s="405"/>
      <c r="MUZ247" s="277"/>
      <c r="MVA247" s="277"/>
      <c r="MVB247" s="277"/>
      <c r="MVC247" s="277"/>
      <c r="MVD247" s="277"/>
      <c r="MVE247" s="277"/>
      <c r="MVF247" s="277"/>
      <c r="MVG247" s="277"/>
      <c r="MVH247" s="402"/>
      <c r="MVI247" s="404"/>
      <c r="MVJ247" s="49"/>
      <c r="MVK247" s="49"/>
      <c r="MVL247" s="49"/>
      <c r="MVM247" s="99"/>
      <c r="MVN247" s="98"/>
      <c r="MVO247" s="49"/>
      <c r="MVP247" s="405"/>
      <c r="MVQ247" s="405"/>
      <c r="MVR247" s="277"/>
      <c r="MVS247" s="277"/>
      <c r="MVT247" s="277"/>
      <c r="MVU247" s="277"/>
      <c r="MVV247" s="277"/>
      <c r="MVW247" s="277"/>
      <c r="MVX247" s="277"/>
      <c r="MVY247" s="277"/>
      <c r="MVZ247" s="402"/>
      <c r="MWA247" s="404"/>
      <c r="MWB247" s="49"/>
      <c r="MWC247" s="49"/>
      <c r="MWD247" s="49"/>
      <c r="MWE247" s="99"/>
      <c r="MWF247" s="98"/>
      <c r="MWG247" s="49"/>
      <c r="MWH247" s="405"/>
      <c r="MWI247" s="405"/>
      <c r="MWJ247" s="277"/>
      <c r="MWK247" s="277"/>
      <c r="MWL247" s="277"/>
      <c r="MWM247" s="277"/>
      <c r="MWN247" s="277"/>
      <c r="MWO247" s="277"/>
      <c r="MWP247" s="277"/>
      <c r="MWQ247" s="277"/>
      <c r="MWR247" s="402"/>
      <c r="MWS247" s="404"/>
      <c r="MWT247" s="49"/>
      <c r="MWU247" s="49"/>
      <c r="MWV247" s="49"/>
      <c r="MWW247" s="99"/>
      <c r="MWX247" s="98"/>
      <c r="MWY247" s="49"/>
      <c r="MWZ247" s="405"/>
      <c r="MXA247" s="405"/>
      <c r="MXB247" s="277"/>
      <c r="MXC247" s="277"/>
      <c r="MXD247" s="277"/>
      <c r="MXE247" s="277"/>
      <c r="MXF247" s="277"/>
      <c r="MXG247" s="277"/>
      <c r="MXH247" s="277"/>
      <c r="MXI247" s="277"/>
      <c r="MXJ247" s="402"/>
      <c r="MXK247" s="404"/>
      <c r="MXL247" s="49"/>
      <c r="MXM247" s="49"/>
      <c r="MXN247" s="49"/>
      <c r="MXO247" s="99"/>
      <c r="MXP247" s="98"/>
      <c r="MXQ247" s="49"/>
      <c r="MXR247" s="405"/>
      <c r="MXS247" s="405"/>
      <c r="MXT247" s="277"/>
      <c r="MXU247" s="277"/>
      <c r="MXV247" s="277"/>
      <c r="MXW247" s="277"/>
      <c r="MXX247" s="277"/>
      <c r="MXY247" s="277"/>
      <c r="MXZ247" s="277"/>
      <c r="MYA247" s="277"/>
      <c r="MYB247" s="402"/>
      <c r="MYC247" s="404"/>
      <c r="MYD247" s="49"/>
      <c r="MYE247" s="49"/>
      <c r="MYF247" s="49"/>
      <c r="MYG247" s="99"/>
      <c r="MYH247" s="98"/>
      <c r="MYI247" s="49"/>
      <c r="MYJ247" s="405"/>
      <c r="MYK247" s="405"/>
      <c r="MYL247" s="277"/>
      <c r="MYM247" s="277"/>
      <c r="MYN247" s="277"/>
      <c r="MYO247" s="277"/>
      <c r="MYP247" s="277"/>
      <c r="MYQ247" s="277"/>
      <c r="MYR247" s="277"/>
      <c r="MYS247" s="277"/>
      <c r="MYT247" s="402"/>
      <c r="MYU247" s="404"/>
      <c r="MYV247" s="49"/>
      <c r="MYW247" s="49"/>
      <c r="MYX247" s="49"/>
      <c r="MYY247" s="99"/>
      <c r="MYZ247" s="98"/>
      <c r="MZA247" s="49"/>
      <c r="MZB247" s="405"/>
      <c r="MZC247" s="405"/>
      <c r="MZD247" s="277"/>
      <c r="MZE247" s="277"/>
      <c r="MZF247" s="277"/>
      <c r="MZG247" s="277"/>
      <c r="MZH247" s="277"/>
      <c r="MZI247" s="277"/>
      <c r="MZJ247" s="277"/>
      <c r="MZK247" s="277"/>
      <c r="MZL247" s="402"/>
      <c r="MZM247" s="404"/>
      <c r="MZN247" s="49"/>
      <c r="MZO247" s="49"/>
      <c r="MZP247" s="49"/>
      <c r="MZQ247" s="99"/>
      <c r="MZR247" s="98"/>
      <c r="MZS247" s="49"/>
      <c r="MZT247" s="405"/>
      <c r="MZU247" s="405"/>
      <c r="MZV247" s="277"/>
      <c r="MZW247" s="277"/>
      <c r="MZX247" s="277"/>
      <c r="MZY247" s="277"/>
      <c r="MZZ247" s="277"/>
      <c r="NAA247" s="277"/>
      <c r="NAB247" s="277"/>
      <c r="NAC247" s="277"/>
      <c r="NAD247" s="402"/>
      <c r="NAE247" s="404"/>
      <c r="NAF247" s="49"/>
      <c r="NAG247" s="49"/>
      <c r="NAH247" s="49"/>
      <c r="NAI247" s="99"/>
      <c r="NAJ247" s="98"/>
      <c r="NAK247" s="49"/>
      <c r="NAL247" s="405"/>
      <c r="NAM247" s="405"/>
      <c r="NAN247" s="277"/>
      <c r="NAO247" s="277"/>
      <c r="NAP247" s="277"/>
      <c r="NAQ247" s="277"/>
      <c r="NAR247" s="277"/>
      <c r="NAS247" s="277"/>
      <c r="NAT247" s="277"/>
      <c r="NAU247" s="277"/>
      <c r="NAV247" s="402"/>
      <c r="NAW247" s="404"/>
      <c r="NAX247" s="49"/>
      <c r="NAY247" s="49"/>
      <c r="NAZ247" s="49"/>
      <c r="NBA247" s="99"/>
      <c r="NBB247" s="98"/>
      <c r="NBC247" s="49"/>
      <c r="NBD247" s="405"/>
      <c r="NBE247" s="405"/>
      <c r="NBF247" s="277"/>
      <c r="NBG247" s="277"/>
      <c r="NBH247" s="277"/>
      <c r="NBI247" s="277"/>
      <c r="NBJ247" s="277"/>
      <c r="NBK247" s="277"/>
      <c r="NBL247" s="277"/>
      <c r="NBM247" s="277"/>
      <c r="NBN247" s="402"/>
      <c r="NBO247" s="404"/>
      <c r="NBP247" s="49"/>
      <c r="NBQ247" s="49"/>
      <c r="NBR247" s="49"/>
      <c r="NBS247" s="99"/>
      <c r="NBT247" s="98"/>
      <c r="NBU247" s="49"/>
      <c r="NBV247" s="405"/>
      <c r="NBW247" s="405"/>
      <c r="NBX247" s="277"/>
      <c r="NBY247" s="277"/>
      <c r="NBZ247" s="277"/>
      <c r="NCA247" s="277"/>
      <c r="NCB247" s="277"/>
      <c r="NCC247" s="277"/>
      <c r="NCD247" s="277"/>
      <c r="NCE247" s="277"/>
      <c r="NCF247" s="402"/>
      <c r="NCG247" s="404"/>
      <c r="NCH247" s="49"/>
      <c r="NCI247" s="49"/>
      <c r="NCJ247" s="49"/>
      <c r="NCK247" s="99"/>
      <c r="NCL247" s="98"/>
      <c r="NCM247" s="49"/>
      <c r="NCN247" s="405"/>
      <c r="NCO247" s="405"/>
      <c r="NCP247" s="277"/>
      <c r="NCQ247" s="277"/>
      <c r="NCR247" s="277"/>
      <c r="NCS247" s="277"/>
      <c r="NCT247" s="277"/>
      <c r="NCU247" s="277"/>
      <c r="NCV247" s="277"/>
      <c r="NCW247" s="277"/>
      <c r="NCX247" s="402"/>
      <c r="NCY247" s="404"/>
      <c r="NCZ247" s="49"/>
      <c r="NDA247" s="49"/>
      <c r="NDB247" s="49"/>
      <c r="NDC247" s="99"/>
      <c r="NDD247" s="98"/>
      <c r="NDE247" s="49"/>
      <c r="NDF247" s="405"/>
      <c r="NDG247" s="405"/>
      <c r="NDH247" s="277"/>
      <c r="NDI247" s="277"/>
      <c r="NDJ247" s="277"/>
      <c r="NDK247" s="277"/>
      <c r="NDL247" s="277"/>
      <c r="NDM247" s="277"/>
      <c r="NDN247" s="277"/>
      <c r="NDO247" s="277"/>
      <c r="NDP247" s="402"/>
      <c r="NDQ247" s="404"/>
      <c r="NDR247" s="49"/>
      <c r="NDS247" s="49"/>
      <c r="NDT247" s="49"/>
      <c r="NDU247" s="99"/>
      <c r="NDV247" s="98"/>
      <c r="NDW247" s="49"/>
      <c r="NDX247" s="405"/>
      <c r="NDY247" s="405"/>
      <c r="NDZ247" s="277"/>
      <c r="NEA247" s="277"/>
      <c r="NEB247" s="277"/>
      <c r="NEC247" s="277"/>
      <c r="NED247" s="277"/>
      <c r="NEE247" s="277"/>
      <c r="NEF247" s="277"/>
      <c r="NEG247" s="277"/>
      <c r="NEH247" s="402"/>
      <c r="NEI247" s="404"/>
      <c r="NEJ247" s="49"/>
      <c r="NEK247" s="49"/>
      <c r="NEL247" s="49"/>
      <c r="NEM247" s="99"/>
      <c r="NEN247" s="98"/>
      <c r="NEO247" s="49"/>
      <c r="NEP247" s="405"/>
      <c r="NEQ247" s="405"/>
      <c r="NER247" s="277"/>
      <c r="NES247" s="277"/>
      <c r="NET247" s="277"/>
      <c r="NEU247" s="277"/>
      <c r="NEV247" s="277"/>
      <c r="NEW247" s="277"/>
      <c r="NEX247" s="277"/>
      <c r="NEY247" s="277"/>
      <c r="NEZ247" s="402"/>
      <c r="NFA247" s="404"/>
      <c r="NFB247" s="49"/>
      <c r="NFC247" s="49"/>
      <c r="NFD247" s="49"/>
      <c r="NFE247" s="99"/>
      <c r="NFF247" s="98"/>
      <c r="NFG247" s="49"/>
      <c r="NFH247" s="405"/>
      <c r="NFI247" s="405"/>
      <c r="NFJ247" s="277"/>
      <c r="NFK247" s="277"/>
      <c r="NFL247" s="277"/>
      <c r="NFM247" s="277"/>
      <c r="NFN247" s="277"/>
      <c r="NFO247" s="277"/>
      <c r="NFP247" s="277"/>
      <c r="NFQ247" s="277"/>
      <c r="NFR247" s="402"/>
      <c r="NFS247" s="404"/>
      <c r="NFT247" s="49"/>
      <c r="NFU247" s="49"/>
      <c r="NFV247" s="49"/>
      <c r="NFW247" s="99"/>
      <c r="NFX247" s="98"/>
      <c r="NFY247" s="49"/>
      <c r="NFZ247" s="405"/>
      <c r="NGA247" s="405"/>
      <c r="NGB247" s="277"/>
      <c r="NGC247" s="277"/>
      <c r="NGD247" s="277"/>
      <c r="NGE247" s="277"/>
      <c r="NGF247" s="277"/>
      <c r="NGG247" s="277"/>
      <c r="NGH247" s="277"/>
      <c r="NGI247" s="277"/>
      <c r="NGJ247" s="402"/>
      <c r="NGK247" s="404"/>
      <c r="NGL247" s="49"/>
      <c r="NGM247" s="49"/>
      <c r="NGN247" s="49"/>
      <c r="NGO247" s="99"/>
      <c r="NGP247" s="98"/>
      <c r="NGQ247" s="49"/>
      <c r="NGR247" s="405"/>
      <c r="NGS247" s="405"/>
      <c r="NGT247" s="277"/>
      <c r="NGU247" s="277"/>
      <c r="NGV247" s="277"/>
      <c r="NGW247" s="277"/>
      <c r="NGX247" s="277"/>
      <c r="NGY247" s="277"/>
      <c r="NGZ247" s="277"/>
      <c r="NHA247" s="277"/>
      <c r="NHB247" s="402"/>
      <c r="NHC247" s="404"/>
      <c r="NHD247" s="49"/>
      <c r="NHE247" s="49"/>
      <c r="NHF247" s="49"/>
      <c r="NHG247" s="99"/>
      <c r="NHH247" s="98"/>
      <c r="NHI247" s="49"/>
      <c r="NHJ247" s="405"/>
      <c r="NHK247" s="405"/>
      <c r="NHL247" s="277"/>
      <c r="NHM247" s="277"/>
      <c r="NHN247" s="277"/>
      <c r="NHO247" s="277"/>
      <c r="NHP247" s="277"/>
      <c r="NHQ247" s="277"/>
      <c r="NHR247" s="277"/>
      <c r="NHS247" s="277"/>
      <c r="NHT247" s="402"/>
      <c r="NHU247" s="404"/>
      <c r="NHV247" s="49"/>
      <c r="NHW247" s="49"/>
      <c r="NHX247" s="49"/>
      <c r="NHY247" s="99"/>
      <c r="NHZ247" s="98"/>
      <c r="NIA247" s="49"/>
      <c r="NIB247" s="405"/>
      <c r="NIC247" s="405"/>
      <c r="NID247" s="277"/>
      <c r="NIE247" s="277"/>
      <c r="NIF247" s="277"/>
      <c r="NIG247" s="277"/>
      <c r="NIH247" s="277"/>
      <c r="NII247" s="277"/>
      <c r="NIJ247" s="277"/>
      <c r="NIK247" s="277"/>
      <c r="NIL247" s="402"/>
      <c r="NIM247" s="404"/>
      <c r="NIN247" s="49"/>
      <c r="NIO247" s="49"/>
      <c r="NIP247" s="49"/>
      <c r="NIQ247" s="99"/>
      <c r="NIR247" s="98"/>
      <c r="NIS247" s="49"/>
      <c r="NIT247" s="405"/>
      <c r="NIU247" s="405"/>
      <c r="NIV247" s="277"/>
      <c r="NIW247" s="277"/>
      <c r="NIX247" s="277"/>
      <c r="NIY247" s="277"/>
      <c r="NIZ247" s="277"/>
      <c r="NJA247" s="277"/>
      <c r="NJB247" s="277"/>
      <c r="NJC247" s="277"/>
      <c r="NJD247" s="402"/>
      <c r="NJE247" s="404"/>
      <c r="NJF247" s="49"/>
      <c r="NJG247" s="49"/>
      <c r="NJH247" s="49"/>
      <c r="NJI247" s="99"/>
      <c r="NJJ247" s="98"/>
      <c r="NJK247" s="49"/>
      <c r="NJL247" s="405"/>
      <c r="NJM247" s="405"/>
      <c r="NJN247" s="277"/>
      <c r="NJO247" s="277"/>
      <c r="NJP247" s="277"/>
      <c r="NJQ247" s="277"/>
      <c r="NJR247" s="277"/>
      <c r="NJS247" s="277"/>
      <c r="NJT247" s="277"/>
      <c r="NJU247" s="277"/>
      <c r="NJV247" s="402"/>
      <c r="NJW247" s="404"/>
      <c r="NJX247" s="49"/>
      <c r="NJY247" s="49"/>
      <c r="NJZ247" s="49"/>
      <c r="NKA247" s="99"/>
      <c r="NKB247" s="98"/>
      <c r="NKC247" s="49"/>
      <c r="NKD247" s="405"/>
      <c r="NKE247" s="405"/>
      <c r="NKF247" s="277"/>
      <c r="NKG247" s="277"/>
      <c r="NKH247" s="277"/>
      <c r="NKI247" s="277"/>
      <c r="NKJ247" s="277"/>
      <c r="NKK247" s="277"/>
      <c r="NKL247" s="277"/>
      <c r="NKM247" s="277"/>
      <c r="NKN247" s="402"/>
      <c r="NKO247" s="404"/>
      <c r="NKP247" s="49"/>
      <c r="NKQ247" s="49"/>
      <c r="NKR247" s="49"/>
      <c r="NKS247" s="99"/>
      <c r="NKT247" s="98"/>
      <c r="NKU247" s="49"/>
      <c r="NKV247" s="405"/>
      <c r="NKW247" s="405"/>
      <c r="NKX247" s="277"/>
      <c r="NKY247" s="277"/>
      <c r="NKZ247" s="277"/>
      <c r="NLA247" s="277"/>
      <c r="NLB247" s="277"/>
      <c r="NLC247" s="277"/>
      <c r="NLD247" s="277"/>
      <c r="NLE247" s="277"/>
      <c r="NLF247" s="402"/>
      <c r="NLG247" s="404"/>
      <c r="NLH247" s="49"/>
      <c r="NLI247" s="49"/>
      <c r="NLJ247" s="49"/>
      <c r="NLK247" s="99"/>
      <c r="NLL247" s="98"/>
      <c r="NLM247" s="49"/>
      <c r="NLN247" s="405"/>
      <c r="NLO247" s="405"/>
      <c r="NLP247" s="277"/>
      <c r="NLQ247" s="277"/>
      <c r="NLR247" s="277"/>
      <c r="NLS247" s="277"/>
      <c r="NLT247" s="277"/>
      <c r="NLU247" s="277"/>
      <c r="NLV247" s="277"/>
      <c r="NLW247" s="277"/>
      <c r="NLX247" s="402"/>
      <c r="NLY247" s="404"/>
      <c r="NLZ247" s="49"/>
      <c r="NMA247" s="49"/>
      <c r="NMB247" s="49"/>
      <c r="NMC247" s="99"/>
      <c r="NMD247" s="98"/>
      <c r="NME247" s="49"/>
      <c r="NMF247" s="405"/>
      <c r="NMG247" s="405"/>
      <c r="NMH247" s="277"/>
      <c r="NMI247" s="277"/>
      <c r="NMJ247" s="277"/>
      <c r="NMK247" s="277"/>
      <c r="NML247" s="277"/>
      <c r="NMM247" s="277"/>
      <c r="NMN247" s="277"/>
      <c r="NMO247" s="277"/>
      <c r="NMP247" s="402"/>
      <c r="NMQ247" s="404"/>
      <c r="NMR247" s="49"/>
      <c r="NMS247" s="49"/>
      <c r="NMT247" s="49"/>
      <c r="NMU247" s="99"/>
      <c r="NMV247" s="98"/>
      <c r="NMW247" s="49"/>
      <c r="NMX247" s="405"/>
      <c r="NMY247" s="405"/>
      <c r="NMZ247" s="277"/>
      <c r="NNA247" s="277"/>
      <c r="NNB247" s="277"/>
      <c r="NNC247" s="277"/>
      <c r="NND247" s="277"/>
      <c r="NNE247" s="277"/>
      <c r="NNF247" s="277"/>
      <c r="NNG247" s="277"/>
      <c r="NNH247" s="402"/>
      <c r="NNI247" s="404"/>
      <c r="NNJ247" s="49"/>
      <c r="NNK247" s="49"/>
      <c r="NNL247" s="49"/>
      <c r="NNM247" s="99"/>
      <c r="NNN247" s="98"/>
      <c r="NNO247" s="49"/>
      <c r="NNP247" s="405"/>
      <c r="NNQ247" s="405"/>
      <c r="NNR247" s="277"/>
      <c r="NNS247" s="277"/>
      <c r="NNT247" s="277"/>
      <c r="NNU247" s="277"/>
      <c r="NNV247" s="277"/>
      <c r="NNW247" s="277"/>
      <c r="NNX247" s="277"/>
      <c r="NNY247" s="277"/>
      <c r="NNZ247" s="402"/>
      <c r="NOA247" s="404"/>
      <c r="NOB247" s="49"/>
      <c r="NOC247" s="49"/>
      <c r="NOD247" s="49"/>
      <c r="NOE247" s="99"/>
      <c r="NOF247" s="98"/>
      <c r="NOG247" s="49"/>
      <c r="NOH247" s="405"/>
      <c r="NOI247" s="405"/>
      <c r="NOJ247" s="277"/>
      <c r="NOK247" s="277"/>
      <c r="NOL247" s="277"/>
      <c r="NOM247" s="277"/>
      <c r="NON247" s="277"/>
      <c r="NOO247" s="277"/>
      <c r="NOP247" s="277"/>
      <c r="NOQ247" s="277"/>
      <c r="NOR247" s="402"/>
      <c r="NOS247" s="404"/>
      <c r="NOT247" s="49"/>
      <c r="NOU247" s="49"/>
      <c r="NOV247" s="49"/>
      <c r="NOW247" s="99"/>
      <c r="NOX247" s="98"/>
      <c r="NOY247" s="49"/>
      <c r="NOZ247" s="405"/>
      <c r="NPA247" s="405"/>
      <c r="NPB247" s="277"/>
      <c r="NPC247" s="277"/>
      <c r="NPD247" s="277"/>
      <c r="NPE247" s="277"/>
      <c r="NPF247" s="277"/>
      <c r="NPG247" s="277"/>
      <c r="NPH247" s="277"/>
      <c r="NPI247" s="277"/>
      <c r="NPJ247" s="402"/>
      <c r="NPK247" s="404"/>
      <c r="NPL247" s="49"/>
      <c r="NPM247" s="49"/>
      <c r="NPN247" s="49"/>
      <c r="NPO247" s="99"/>
      <c r="NPP247" s="98"/>
      <c r="NPQ247" s="49"/>
      <c r="NPR247" s="405"/>
      <c r="NPS247" s="405"/>
      <c r="NPT247" s="277"/>
      <c r="NPU247" s="277"/>
      <c r="NPV247" s="277"/>
      <c r="NPW247" s="277"/>
      <c r="NPX247" s="277"/>
      <c r="NPY247" s="277"/>
      <c r="NPZ247" s="277"/>
      <c r="NQA247" s="277"/>
      <c r="NQB247" s="402"/>
      <c r="NQC247" s="404"/>
      <c r="NQD247" s="49"/>
      <c r="NQE247" s="49"/>
      <c r="NQF247" s="49"/>
      <c r="NQG247" s="99"/>
      <c r="NQH247" s="98"/>
      <c r="NQI247" s="49"/>
      <c r="NQJ247" s="405"/>
      <c r="NQK247" s="405"/>
      <c r="NQL247" s="277"/>
      <c r="NQM247" s="277"/>
      <c r="NQN247" s="277"/>
      <c r="NQO247" s="277"/>
      <c r="NQP247" s="277"/>
      <c r="NQQ247" s="277"/>
      <c r="NQR247" s="277"/>
      <c r="NQS247" s="277"/>
      <c r="NQT247" s="402"/>
      <c r="NQU247" s="404"/>
      <c r="NQV247" s="49"/>
      <c r="NQW247" s="49"/>
      <c r="NQX247" s="49"/>
      <c r="NQY247" s="99"/>
      <c r="NQZ247" s="98"/>
      <c r="NRA247" s="49"/>
      <c r="NRB247" s="405"/>
      <c r="NRC247" s="405"/>
      <c r="NRD247" s="277"/>
      <c r="NRE247" s="277"/>
      <c r="NRF247" s="277"/>
      <c r="NRG247" s="277"/>
      <c r="NRH247" s="277"/>
      <c r="NRI247" s="277"/>
      <c r="NRJ247" s="277"/>
      <c r="NRK247" s="277"/>
      <c r="NRL247" s="402"/>
      <c r="NRM247" s="404"/>
      <c r="NRN247" s="49"/>
      <c r="NRO247" s="49"/>
      <c r="NRP247" s="49"/>
      <c r="NRQ247" s="99"/>
      <c r="NRR247" s="98"/>
      <c r="NRS247" s="49"/>
      <c r="NRT247" s="405"/>
      <c r="NRU247" s="405"/>
      <c r="NRV247" s="277"/>
      <c r="NRW247" s="277"/>
      <c r="NRX247" s="277"/>
      <c r="NRY247" s="277"/>
      <c r="NRZ247" s="277"/>
      <c r="NSA247" s="277"/>
      <c r="NSB247" s="277"/>
      <c r="NSC247" s="277"/>
      <c r="NSD247" s="402"/>
      <c r="NSE247" s="404"/>
      <c r="NSF247" s="49"/>
      <c r="NSG247" s="49"/>
      <c r="NSH247" s="49"/>
      <c r="NSI247" s="99"/>
      <c r="NSJ247" s="98"/>
      <c r="NSK247" s="49"/>
      <c r="NSL247" s="405"/>
      <c r="NSM247" s="405"/>
      <c r="NSN247" s="277"/>
      <c r="NSO247" s="277"/>
      <c r="NSP247" s="277"/>
      <c r="NSQ247" s="277"/>
      <c r="NSR247" s="277"/>
      <c r="NSS247" s="277"/>
      <c r="NST247" s="277"/>
      <c r="NSU247" s="277"/>
      <c r="NSV247" s="402"/>
      <c r="NSW247" s="404"/>
      <c r="NSX247" s="49"/>
      <c r="NSY247" s="49"/>
      <c r="NSZ247" s="49"/>
      <c r="NTA247" s="99"/>
      <c r="NTB247" s="98"/>
      <c r="NTC247" s="49"/>
      <c r="NTD247" s="405"/>
      <c r="NTE247" s="405"/>
      <c r="NTF247" s="277"/>
      <c r="NTG247" s="277"/>
      <c r="NTH247" s="277"/>
      <c r="NTI247" s="277"/>
      <c r="NTJ247" s="277"/>
      <c r="NTK247" s="277"/>
      <c r="NTL247" s="277"/>
      <c r="NTM247" s="277"/>
      <c r="NTN247" s="402"/>
      <c r="NTO247" s="404"/>
      <c r="NTP247" s="49"/>
      <c r="NTQ247" s="49"/>
      <c r="NTR247" s="49"/>
      <c r="NTS247" s="99"/>
      <c r="NTT247" s="98"/>
      <c r="NTU247" s="49"/>
      <c r="NTV247" s="405"/>
      <c r="NTW247" s="405"/>
      <c r="NTX247" s="277"/>
      <c r="NTY247" s="277"/>
      <c r="NTZ247" s="277"/>
      <c r="NUA247" s="277"/>
      <c r="NUB247" s="277"/>
      <c r="NUC247" s="277"/>
      <c r="NUD247" s="277"/>
      <c r="NUE247" s="277"/>
      <c r="NUF247" s="402"/>
      <c r="NUG247" s="404"/>
      <c r="NUH247" s="49"/>
      <c r="NUI247" s="49"/>
      <c r="NUJ247" s="49"/>
      <c r="NUK247" s="99"/>
      <c r="NUL247" s="98"/>
      <c r="NUM247" s="49"/>
      <c r="NUN247" s="405"/>
      <c r="NUO247" s="405"/>
      <c r="NUP247" s="277"/>
      <c r="NUQ247" s="277"/>
      <c r="NUR247" s="277"/>
      <c r="NUS247" s="277"/>
      <c r="NUT247" s="277"/>
      <c r="NUU247" s="277"/>
      <c r="NUV247" s="277"/>
      <c r="NUW247" s="277"/>
      <c r="NUX247" s="402"/>
      <c r="NUY247" s="404"/>
      <c r="NUZ247" s="49"/>
      <c r="NVA247" s="49"/>
      <c r="NVB247" s="49"/>
      <c r="NVC247" s="99"/>
      <c r="NVD247" s="98"/>
      <c r="NVE247" s="49"/>
      <c r="NVF247" s="405"/>
      <c r="NVG247" s="405"/>
      <c r="NVH247" s="277"/>
      <c r="NVI247" s="277"/>
      <c r="NVJ247" s="277"/>
      <c r="NVK247" s="277"/>
      <c r="NVL247" s="277"/>
      <c r="NVM247" s="277"/>
      <c r="NVN247" s="277"/>
      <c r="NVO247" s="277"/>
      <c r="NVP247" s="402"/>
      <c r="NVQ247" s="404"/>
      <c r="NVR247" s="49"/>
      <c r="NVS247" s="49"/>
      <c r="NVT247" s="49"/>
      <c r="NVU247" s="99"/>
      <c r="NVV247" s="98"/>
      <c r="NVW247" s="49"/>
      <c r="NVX247" s="405"/>
      <c r="NVY247" s="405"/>
      <c r="NVZ247" s="277"/>
      <c r="NWA247" s="277"/>
      <c r="NWB247" s="277"/>
      <c r="NWC247" s="277"/>
      <c r="NWD247" s="277"/>
      <c r="NWE247" s="277"/>
      <c r="NWF247" s="277"/>
      <c r="NWG247" s="277"/>
      <c r="NWH247" s="402"/>
      <c r="NWI247" s="404"/>
      <c r="NWJ247" s="49"/>
      <c r="NWK247" s="49"/>
      <c r="NWL247" s="49"/>
      <c r="NWM247" s="99"/>
      <c r="NWN247" s="98"/>
      <c r="NWO247" s="49"/>
      <c r="NWP247" s="405"/>
      <c r="NWQ247" s="405"/>
      <c r="NWR247" s="277"/>
      <c r="NWS247" s="277"/>
      <c r="NWT247" s="277"/>
      <c r="NWU247" s="277"/>
      <c r="NWV247" s="277"/>
      <c r="NWW247" s="277"/>
      <c r="NWX247" s="277"/>
      <c r="NWY247" s="277"/>
      <c r="NWZ247" s="402"/>
      <c r="NXA247" s="404"/>
      <c r="NXB247" s="49"/>
      <c r="NXC247" s="49"/>
      <c r="NXD247" s="49"/>
      <c r="NXE247" s="99"/>
      <c r="NXF247" s="98"/>
      <c r="NXG247" s="49"/>
      <c r="NXH247" s="405"/>
      <c r="NXI247" s="405"/>
      <c r="NXJ247" s="277"/>
      <c r="NXK247" s="277"/>
      <c r="NXL247" s="277"/>
      <c r="NXM247" s="277"/>
      <c r="NXN247" s="277"/>
      <c r="NXO247" s="277"/>
      <c r="NXP247" s="277"/>
      <c r="NXQ247" s="277"/>
      <c r="NXR247" s="402"/>
      <c r="NXS247" s="404"/>
      <c r="NXT247" s="49"/>
      <c r="NXU247" s="49"/>
      <c r="NXV247" s="49"/>
      <c r="NXW247" s="99"/>
      <c r="NXX247" s="98"/>
      <c r="NXY247" s="49"/>
      <c r="NXZ247" s="405"/>
      <c r="NYA247" s="405"/>
      <c r="NYB247" s="277"/>
      <c r="NYC247" s="277"/>
      <c r="NYD247" s="277"/>
      <c r="NYE247" s="277"/>
      <c r="NYF247" s="277"/>
      <c r="NYG247" s="277"/>
      <c r="NYH247" s="277"/>
      <c r="NYI247" s="277"/>
      <c r="NYJ247" s="402"/>
      <c r="NYK247" s="404"/>
      <c r="NYL247" s="49"/>
      <c r="NYM247" s="49"/>
      <c r="NYN247" s="49"/>
      <c r="NYO247" s="99"/>
      <c r="NYP247" s="98"/>
      <c r="NYQ247" s="49"/>
      <c r="NYR247" s="405"/>
      <c r="NYS247" s="405"/>
      <c r="NYT247" s="277"/>
      <c r="NYU247" s="277"/>
      <c r="NYV247" s="277"/>
      <c r="NYW247" s="277"/>
      <c r="NYX247" s="277"/>
      <c r="NYY247" s="277"/>
      <c r="NYZ247" s="277"/>
      <c r="NZA247" s="277"/>
      <c r="NZB247" s="402"/>
      <c r="NZC247" s="404"/>
      <c r="NZD247" s="49"/>
      <c r="NZE247" s="49"/>
      <c r="NZF247" s="49"/>
      <c r="NZG247" s="99"/>
      <c r="NZH247" s="98"/>
      <c r="NZI247" s="49"/>
      <c r="NZJ247" s="405"/>
      <c r="NZK247" s="405"/>
      <c r="NZL247" s="277"/>
      <c r="NZM247" s="277"/>
      <c r="NZN247" s="277"/>
      <c r="NZO247" s="277"/>
      <c r="NZP247" s="277"/>
      <c r="NZQ247" s="277"/>
      <c r="NZR247" s="277"/>
      <c r="NZS247" s="277"/>
      <c r="NZT247" s="402"/>
      <c r="NZU247" s="404"/>
      <c r="NZV247" s="49"/>
      <c r="NZW247" s="49"/>
      <c r="NZX247" s="49"/>
      <c r="NZY247" s="99"/>
      <c r="NZZ247" s="98"/>
      <c r="OAA247" s="49"/>
      <c r="OAB247" s="405"/>
      <c r="OAC247" s="405"/>
      <c r="OAD247" s="277"/>
      <c r="OAE247" s="277"/>
      <c r="OAF247" s="277"/>
      <c r="OAG247" s="277"/>
      <c r="OAH247" s="277"/>
      <c r="OAI247" s="277"/>
      <c r="OAJ247" s="277"/>
      <c r="OAK247" s="277"/>
      <c r="OAL247" s="402"/>
      <c r="OAM247" s="404"/>
      <c r="OAN247" s="49"/>
      <c r="OAO247" s="49"/>
      <c r="OAP247" s="49"/>
      <c r="OAQ247" s="99"/>
      <c r="OAR247" s="98"/>
      <c r="OAS247" s="49"/>
      <c r="OAT247" s="405"/>
      <c r="OAU247" s="405"/>
      <c r="OAV247" s="277"/>
      <c r="OAW247" s="277"/>
      <c r="OAX247" s="277"/>
      <c r="OAY247" s="277"/>
      <c r="OAZ247" s="277"/>
      <c r="OBA247" s="277"/>
      <c r="OBB247" s="277"/>
      <c r="OBC247" s="277"/>
      <c r="OBD247" s="402"/>
      <c r="OBE247" s="404"/>
      <c r="OBF247" s="49"/>
      <c r="OBG247" s="49"/>
      <c r="OBH247" s="49"/>
      <c r="OBI247" s="99"/>
      <c r="OBJ247" s="98"/>
      <c r="OBK247" s="49"/>
      <c r="OBL247" s="405"/>
      <c r="OBM247" s="405"/>
      <c r="OBN247" s="277"/>
      <c r="OBO247" s="277"/>
      <c r="OBP247" s="277"/>
      <c r="OBQ247" s="277"/>
      <c r="OBR247" s="277"/>
      <c r="OBS247" s="277"/>
      <c r="OBT247" s="277"/>
      <c r="OBU247" s="277"/>
      <c r="OBV247" s="402"/>
      <c r="OBW247" s="404"/>
      <c r="OBX247" s="49"/>
      <c r="OBY247" s="49"/>
      <c r="OBZ247" s="49"/>
      <c r="OCA247" s="99"/>
      <c r="OCB247" s="98"/>
      <c r="OCC247" s="49"/>
      <c r="OCD247" s="405"/>
      <c r="OCE247" s="405"/>
      <c r="OCF247" s="277"/>
      <c r="OCG247" s="277"/>
      <c r="OCH247" s="277"/>
      <c r="OCI247" s="277"/>
      <c r="OCJ247" s="277"/>
      <c r="OCK247" s="277"/>
      <c r="OCL247" s="277"/>
      <c r="OCM247" s="277"/>
      <c r="OCN247" s="402"/>
      <c r="OCO247" s="404"/>
      <c r="OCP247" s="49"/>
      <c r="OCQ247" s="49"/>
      <c r="OCR247" s="49"/>
      <c r="OCS247" s="99"/>
      <c r="OCT247" s="98"/>
      <c r="OCU247" s="49"/>
      <c r="OCV247" s="405"/>
      <c r="OCW247" s="405"/>
      <c r="OCX247" s="277"/>
      <c r="OCY247" s="277"/>
      <c r="OCZ247" s="277"/>
      <c r="ODA247" s="277"/>
      <c r="ODB247" s="277"/>
      <c r="ODC247" s="277"/>
      <c r="ODD247" s="277"/>
      <c r="ODE247" s="277"/>
      <c r="ODF247" s="402"/>
      <c r="ODG247" s="404"/>
      <c r="ODH247" s="49"/>
      <c r="ODI247" s="49"/>
      <c r="ODJ247" s="49"/>
      <c r="ODK247" s="99"/>
      <c r="ODL247" s="98"/>
      <c r="ODM247" s="49"/>
      <c r="ODN247" s="405"/>
      <c r="ODO247" s="405"/>
      <c r="ODP247" s="277"/>
      <c r="ODQ247" s="277"/>
      <c r="ODR247" s="277"/>
      <c r="ODS247" s="277"/>
      <c r="ODT247" s="277"/>
      <c r="ODU247" s="277"/>
      <c r="ODV247" s="277"/>
      <c r="ODW247" s="277"/>
      <c r="ODX247" s="402"/>
      <c r="ODY247" s="404"/>
      <c r="ODZ247" s="49"/>
      <c r="OEA247" s="49"/>
      <c r="OEB247" s="49"/>
      <c r="OEC247" s="99"/>
      <c r="OED247" s="98"/>
      <c r="OEE247" s="49"/>
      <c r="OEF247" s="405"/>
      <c r="OEG247" s="405"/>
      <c r="OEH247" s="277"/>
      <c r="OEI247" s="277"/>
      <c r="OEJ247" s="277"/>
      <c r="OEK247" s="277"/>
      <c r="OEL247" s="277"/>
      <c r="OEM247" s="277"/>
      <c r="OEN247" s="277"/>
      <c r="OEO247" s="277"/>
      <c r="OEP247" s="402"/>
      <c r="OEQ247" s="404"/>
      <c r="OER247" s="49"/>
      <c r="OES247" s="49"/>
      <c r="OET247" s="49"/>
      <c r="OEU247" s="99"/>
      <c r="OEV247" s="98"/>
      <c r="OEW247" s="49"/>
      <c r="OEX247" s="405"/>
      <c r="OEY247" s="405"/>
      <c r="OEZ247" s="277"/>
      <c r="OFA247" s="277"/>
      <c r="OFB247" s="277"/>
      <c r="OFC247" s="277"/>
      <c r="OFD247" s="277"/>
      <c r="OFE247" s="277"/>
      <c r="OFF247" s="277"/>
      <c r="OFG247" s="277"/>
      <c r="OFH247" s="402"/>
      <c r="OFI247" s="404"/>
      <c r="OFJ247" s="49"/>
      <c r="OFK247" s="49"/>
      <c r="OFL247" s="49"/>
      <c r="OFM247" s="99"/>
      <c r="OFN247" s="98"/>
      <c r="OFO247" s="49"/>
      <c r="OFP247" s="405"/>
      <c r="OFQ247" s="405"/>
      <c r="OFR247" s="277"/>
      <c r="OFS247" s="277"/>
      <c r="OFT247" s="277"/>
      <c r="OFU247" s="277"/>
      <c r="OFV247" s="277"/>
      <c r="OFW247" s="277"/>
      <c r="OFX247" s="277"/>
      <c r="OFY247" s="277"/>
      <c r="OFZ247" s="402"/>
      <c r="OGA247" s="404"/>
      <c r="OGB247" s="49"/>
      <c r="OGC247" s="49"/>
      <c r="OGD247" s="49"/>
      <c r="OGE247" s="99"/>
      <c r="OGF247" s="98"/>
      <c r="OGG247" s="49"/>
      <c r="OGH247" s="405"/>
      <c r="OGI247" s="405"/>
      <c r="OGJ247" s="277"/>
      <c r="OGK247" s="277"/>
      <c r="OGL247" s="277"/>
      <c r="OGM247" s="277"/>
      <c r="OGN247" s="277"/>
      <c r="OGO247" s="277"/>
      <c r="OGP247" s="277"/>
      <c r="OGQ247" s="277"/>
      <c r="OGR247" s="402"/>
      <c r="OGS247" s="404"/>
      <c r="OGT247" s="49"/>
      <c r="OGU247" s="49"/>
      <c r="OGV247" s="49"/>
      <c r="OGW247" s="99"/>
      <c r="OGX247" s="98"/>
      <c r="OGY247" s="49"/>
      <c r="OGZ247" s="405"/>
      <c r="OHA247" s="405"/>
      <c r="OHB247" s="277"/>
      <c r="OHC247" s="277"/>
      <c r="OHD247" s="277"/>
      <c r="OHE247" s="277"/>
      <c r="OHF247" s="277"/>
      <c r="OHG247" s="277"/>
      <c r="OHH247" s="277"/>
      <c r="OHI247" s="277"/>
      <c r="OHJ247" s="402"/>
      <c r="OHK247" s="404"/>
      <c r="OHL247" s="49"/>
      <c r="OHM247" s="49"/>
      <c r="OHN247" s="49"/>
      <c r="OHO247" s="99"/>
      <c r="OHP247" s="98"/>
      <c r="OHQ247" s="49"/>
      <c r="OHR247" s="405"/>
      <c r="OHS247" s="405"/>
      <c r="OHT247" s="277"/>
      <c r="OHU247" s="277"/>
      <c r="OHV247" s="277"/>
      <c r="OHW247" s="277"/>
      <c r="OHX247" s="277"/>
      <c r="OHY247" s="277"/>
      <c r="OHZ247" s="277"/>
      <c r="OIA247" s="277"/>
      <c r="OIB247" s="402"/>
      <c r="OIC247" s="404"/>
      <c r="OID247" s="49"/>
      <c r="OIE247" s="49"/>
      <c r="OIF247" s="49"/>
      <c r="OIG247" s="99"/>
      <c r="OIH247" s="98"/>
      <c r="OII247" s="49"/>
      <c r="OIJ247" s="405"/>
      <c r="OIK247" s="405"/>
      <c r="OIL247" s="277"/>
      <c r="OIM247" s="277"/>
      <c r="OIN247" s="277"/>
      <c r="OIO247" s="277"/>
      <c r="OIP247" s="277"/>
      <c r="OIQ247" s="277"/>
      <c r="OIR247" s="277"/>
      <c r="OIS247" s="277"/>
      <c r="OIT247" s="402"/>
      <c r="OIU247" s="404"/>
      <c r="OIV247" s="49"/>
      <c r="OIW247" s="49"/>
      <c r="OIX247" s="49"/>
      <c r="OIY247" s="99"/>
      <c r="OIZ247" s="98"/>
      <c r="OJA247" s="49"/>
      <c r="OJB247" s="405"/>
      <c r="OJC247" s="405"/>
      <c r="OJD247" s="277"/>
      <c r="OJE247" s="277"/>
      <c r="OJF247" s="277"/>
      <c r="OJG247" s="277"/>
      <c r="OJH247" s="277"/>
      <c r="OJI247" s="277"/>
      <c r="OJJ247" s="277"/>
      <c r="OJK247" s="277"/>
      <c r="OJL247" s="402"/>
      <c r="OJM247" s="404"/>
      <c r="OJN247" s="49"/>
      <c r="OJO247" s="49"/>
      <c r="OJP247" s="49"/>
      <c r="OJQ247" s="99"/>
      <c r="OJR247" s="98"/>
      <c r="OJS247" s="49"/>
      <c r="OJT247" s="405"/>
      <c r="OJU247" s="405"/>
      <c r="OJV247" s="277"/>
      <c r="OJW247" s="277"/>
      <c r="OJX247" s="277"/>
      <c r="OJY247" s="277"/>
      <c r="OJZ247" s="277"/>
      <c r="OKA247" s="277"/>
      <c r="OKB247" s="277"/>
      <c r="OKC247" s="277"/>
      <c r="OKD247" s="402"/>
      <c r="OKE247" s="404"/>
      <c r="OKF247" s="49"/>
      <c r="OKG247" s="49"/>
      <c r="OKH247" s="49"/>
      <c r="OKI247" s="99"/>
      <c r="OKJ247" s="98"/>
      <c r="OKK247" s="49"/>
      <c r="OKL247" s="405"/>
      <c r="OKM247" s="405"/>
      <c r="OKN247" s="277"/>
      <c r="OKO247" s="277"/>
      <c r="OKP247" s="277"/>
      <c r="OKQ247" s="277"/>
      <c r="OKR247" s="277"/>
      <c r="OKS247" s="277"/>
      <c r="OKT247" s="277"/>
      <c r="OKU247" s="277"/>
      <c r="OKV247" s="402"/>
      <c r="OKW247" s="404"/>
      <c r="OKX247" s="49"/>
      <c r="OKY247" s="49"/>
      <c r="OKZ247" s="49"/>
      <c r="OLA247" s="99"/>
      <c r="OLB247" s="98"/>
      <c r="OLC247" s="49"/>
      <c r="OLD247" s="405"/>
      <c r="OLE247" s="405"/>
      <c r="OLF247" s="277"/>
      <c r="OLG247" s="277"/>
      <c r="OLH247" s="277"/>
      <c r="OLI247" s="277"/>
      <c r="OLJ247" s="277"/>
      <c r="OLK247" s="277"/>
      <c r="OLL247" s="277"/>
      <c r="OLM247" s="277"/>
      <c r="OLN247" s="402"/>
      <c r="OLO247" s="404"/>
      <c r="OLP247" s="49"/>
      <c r="OLQ247" s="49"/>
      <c r="OLR247" s="49"/>
      <c r="OLS247" s="99"/>
      <c r="OLT247" s="98"/>
      <c r="OLU247" s="49"/>
      <c r="OLV247" s="405"/>
      <c r="OLW247" s="405"/>
      <c r="OLX247" s="277"/>
      <c r="OLY247" s="277"/>
      <c r="OLZ247" s="277"/>
      <c r="OMA247" s="277"/>
      <c r="OMB247" s="277"/>
      <c r="OMC247" s="277"/>
      <c r="OMD247" s="277"/>
      <c r="OME247" s="277"/>
      <c r="OMF247" s="402"/>
      <c r="OMG247" s="404"/>
      <c r="OMH247" s="49"/>
      <c r="OMI247" s="49"/>
      <c r="OMJ247" s="49"/>
      <c r="OMK247" s="99"/>
      <c r="OML247" s="98"/>
      <c r="OMM247" s="49"/>
      <c r="OMN247" s="405"/>
      <c r="OMO247" s="405"/>
      <c r="OMP247" s="277"/>
      <c r="OMQ247" s="277"/>
      <c r="OMR247" s="277"/>
      <c r="OMS247" s="277"/>
      <c r="OMT247" s="277"/>
      <c r="OMU247" s="277"/>
      <c r="OMV247" s="277"/>
      <c r="OMW247" s="277"/>
      <c r="OMX247" s="402"/>
      <c r="OMY247" s="404"/>
      <c r="OMZ247" s="49"/>
      <c r="ONA247" s="49"/>
      <c r="ONB247" s="49"/>
      <c r="ONC247" s="99"/>
      <c r="OND247" s="98"/>
      <c r="ONE247" s="49"/>
      <c r="ONF247" s="405"/>
      <c r="ONG247" s="405"/>
      <c r="ONH247" s="277"/>
      <c r="ONI247" s="277"/>
      <c r="ONJ247" s="277"/>
      <c r="ONK247" s="277"/>
      <c r="ONL247" s="277"/>
      <c r="ONM247" s="277"/>
      <c r="ONN247" s="277"/>
      <c r="ONO247" s="277"/>
      <c r="ONP247" s="402"/>
      <c r="ONQ247" s="404"/>
      <c r="ONR247" s="49"/>
      <c r="ONS247" s="49"/>
      <c r="ONT247" s="49"/>
      <c r="ONU247" s="99"/>
      <c r="ONV247" s="98"/>
      <c r="ONW247" s="49"/>
      <c r="ONX247" s="405"/>
      <c r="ONY247" s="405"/>
      <c r="ONZ247" s="277"/>
      <c r="OOA247" s="277"/>
      <c r="OOB247" s="277"/>
      <c r="OOC247" s="277"/>
      <c r="OOD247" s="277"/>
      <c r="OOE247" s="277"/>
      <c r="OOF247" s="277"/>
      <c r="OOG247" s="277"/>
      <c r="OOH247" s="402"/>
      <c r="OOI247" s="404"/>
      <c r="OOJ247" s="49"/>
      <c r="OOK247" s="49"/>
      <c r="OOL247" s="49"/>
      <c r="OOM247" s="99"/>
      <c r="OON247" s="98"/>
      <c r="OOO247" s="49"/>
      <c r="OOP247" s="405"/>
      <c r="OOQ247" s="405"/>
      <c r="OOR247" s="277"/>
      <c r="OOS247" s="277"/>
      <c r="OOT247" s="277"/>
      <c r="OOU247" s="277"/>
      <c r="OOV247" s="277"/>
      <c r="OOW247" s="277"/>
      <c r="OOX247" s="277"/>
      <c r="OOY247" s="277"/>
      <c r="OOZ247" s="402"/>
      <c r="OPA247" s="404"/>
      <c r="OPB247" s="49"/>
      <c r="OPC247" s="49"/>
      <c r="OPD247" s="49"/>
      <c r="OPE247" s="99"/>
      <c r="OPF247" s="98"/>
      <c r="OPG247" s="49"/>
      <c r="OPH247" s="405"/>
      <c r="OPI247" s="405"/>
      <c r="OPJ247" s="277"/>
      <c r="OPK247" s="277"/>
      <c r="OPL247" s="277"/>
      <c r="OPM247" s="277"/>
      <c r="OPN247" s="277"/>
      <c r="OPO247" s="277"/>
      <c r="OPP247" s="277"/>
      <c r="OPQ247" s="277"/>
      <c r="OPR247" s="402"/>
      <c r="OPS247" s="404"/>
      <c r="OPT247" s="49"/>
      <c r="OPU247" s="49"/>
      <c r="OPV247" s="49"/>
      <c r="OPW247" s="99"/>
      <c r="OPX247" s="98"/>
      <c r="OPY247" s="49"/>
      <c r="OPZ247" s="405"/>
      <c r="OQA247" s="405"/>
      <c r="OQB247" s="277"/>
      <c r="OQC247" s="277"/>
      <c r="OQD247" s="277"/>
      <c r="OQE247" s="277"/>
      <c r="OQF247" s="277"/>
      <c r="OQG247" s="277"/>
      <c r="OQH247" s="277"/>
      <c r="OQI247" s="277"/>
      <c r="OQJ247" s="402"/>
      <c r="OQK247" s="404"/>
      <c r="OQL247" s="49"/>
      <c r="OQM247" s="49"/>
      <c r="OQN247" s="49"/>
      <c r="OQO247" s="99"/>
      <c r="OQP247" s="98"/>
      <c r="OQQ247" s="49"/>
      <c r="OQR247" s="405"/>
      <c r="OQS247" s="405"/>
      <c r="OQT247" s="277"/>
      <c r="OQU247" s="277"/>
      <c r="OQV247" s="277"/>
      <c r="OQW247" s="277"/>
      <c r="OQX247" s="277"/>
      <c r="OQY247" s="277"/>
      <c r="OQZ247" s="277"/>
      <c r="ORA247" s="277"/>
      <c r="ORB247" s="402"/>
      <c r="ORC247" s="404"/>
      <c r="ORD247" s="49"/>
      <c r="ORE247" s="49"/>
      <c r="ORF247" s="49"/>
      <c r="ORG247" s="99"/>
      <c r="ORH247" s="98"/>
      <c r="ORI247" s="49"/>
      <c r="ORJ247" s="405"/>
      <c r="ORK247" s="405"/>
      <c r="ORL247" s="277"/>
      <c r="ORM247" s="277"/>
      <c r="ORN247" s="277"/>
      <c r="ORO247" s="277"/>
      <c r="ORP247" s="277"/>
      <c r="ORQ247" s="277"/>
      <c r="ORR247" s="277"/>
      <c r="ORS247" s="277"/>
      <c r="ORT247" s="402"/>
      <c r="ORU247" s="404"/>
      <c r="ORV247" s="49"/>
      <c r="ORW247" s="49"/>
      <c r="ORX247" s="49"/>
      <c r="ORY247" s="99"/>
      <c r="ORZ247" s="98"/>
      <c r="OSA247" s="49"/>
      <c r="OSB247" s="405"/>
      <c r="OSC247" s="405"/>
      <c r="OSD247" s="277"/>
      <c r="OSE247" s="277"/>
      <c r="OSF247" s="277"/>
      <c r="OSG247" s="277"/>
      <c r="OSH247" s="277"/>
      <c r="OSI247" s="277"/>
      <c r="OSJ247" s="277"/>
      <c r="OSK247" s="277"/>
      <c r="OSL247" s="402"/>
      <c r="OSM247" s="404"/>
      <c r="OSN247" s="49"/>
      <c r="OSO247" s="49"/>
      <c r="OSP247" s="49"/>
      <c r="OSQ247" s="99"/>
      <c r="OSR247" s="98"/>
      <c r="OSS247" s="49"/>
      <c r="OST247" s="405"/>
      <c r="OSU247" s="405"/>
      <c r="OSV247" s="277"/>
      <c r="OSW247" s="277"/>
      <c r="OSX247" s="277"/>
      <c r="OSY247" s="277"/>
      <c r="OSZ247" s="277"/>
      <c r="OTA247" s="277"/>
      <c r="OTB247" s="277"/>
      <c r="OTC247" s="277"/>
      <c r="OTD247" s="402"/>
      <c r="OTE247" s="404"/>
      <c r="OTF247" s="49"/>
      <c r="OTG247" s="49"/>
      <c r="OTH247" s="49"/>
      <c r="OTI247" s="99"/>
      <c r="OTJ247" s="98"/>
      <c r="OTK247" s="49"/>
      <c r="OTL247" s="405"/>
      <c r="OTM247" s="405"/>
      <c r="OTN247" s="277"/>
      <c r="OTO247" s="277"/>
      <c r="OTP247" s="277"/>
      <c r="OTQ247" s="277"/>
      <c r="OTR247" s="277"/>
      <c r="OTS247" s="277"/>
      <c r="OTT247" s="277"/>
      <c r="OTU247" s="277"/>
      <c r="OTV247" s="402"/>
      <c r="OTW247" s="404"/>
      <c r="OTX247" s="49"/>
      <c r="OTY247" s="49"/>
      <c r="OTZ247" s="49"/>
      <c r="OUA247" s="99"/>
      <c r="OUB247" s="98"/>
      <c r="OUC247" s="49"/>
      <c r="OUD247" s="405"/>
      <c r="OUE247" s="405"/>
      <c r="OUF247" s="277"/>
      <c r="OUG247" s="277"/>
      <c r="OUH247" s="277"/>
      <c r="OUI247" s="277"/>
      <c r="OUJ247" s="277"/>
      <c r="OUK247" s="277"/>
      <c r="OUL247" s="277"/>
      <c r="OUM247" s="277"/>
      <c r="OUN247" s="402"/>
      <c r="OUO247" s="404"/>
      <c r="OUP247" s="49"/>
      <c r="OUQ247" s="49"/>
      <c r="OUR247" s="49"/>
      <c r="OUS247" s="99"/>
      <c r="OUT247" s="98"/>
      <c r="OUU247" s="49"/>
      <c r="OUV247" s="405"/>
      <c r="OUW247" s="405"/>
      <c r="OUX247" s="277"/>
      <c r="OUY247" s="277"/>
      <c r="OUZ247" s="277"/>
      <c r="OVA247" s="277"/>
      <c r="OVB247" s="277"/>
      <c r="OVC247" s="277"/>
      <c r="OVD247" s="277"/>
      <c r="OVE247" s="277"/>
      <c r="OVF247" s="402"/>
      <c r="OVG247" s="404"/>
      <c r="OVH247" s="49"/>
      <c r="OVI247" s="49"/>
      <c r="OVJ247" s="49"/>
      <c r="OVK247" s="99"/>
      <c r="OVL247" s="98"/>
      <c r="OVM247" s="49"/>
      <c r="OVN247" s="405"/>
      <c r="OVO247" s="405"/>
      <c r="OVP247" s="277"/>
      <c r="OVQ247" s="277"/>
      <c r="OVR247" s="277"/>
      <c r="OVS247" s="277"/>
      <c r="OVT247" s="277"/>
      <c r="OVU247" s="277"/>
      <c r="OVV247" s="277"/>
      <c r="OVW247" s="277"/>
      <c r="OVX247" s="402"/>
      <c r="OVY247" s="404"/>
      <c r="OVZ247" s="49"/>
      <c r="OWA247" s="49"/>
      <c r="OWB247" s="49"/>
      <c r="OWC247" s="99"/>
      <c r="OWD247" s="98"/>
      <c r="OWE247" s="49"/>
      <c r="OWF247" s="405"/>
      <c r="OWG247" s="405"/>
      <c r="OWH247" s="277"/>
      <c r="OWI247" s="277"/>
      <c r="OWJ247" s="277"/>
      <c r="OWK247" s="277"/>
      <c r="OWL247" s="277"/>
      <c r="OWM247" s="277"/>
      <c r="OWN247" s="277"/>
      <c r="OWO247" s="277"/>
      <c r="OWP247" s="402"/>
      <c r="OWQ247" s="404"/>
      <c r="OWR247" s="49"/>
      <c r="OWS247" s="49"/>
      <c r="OWT247" s="49"/>
      <c r="OWU247" s="99"/>
      <c r="OWV247" s="98"/>
      <c r="OWW247" s="49"/>
      <c r="OWX247" s="405"/>
      <c r="OWY247" s="405"/>
      <c r="OWZ247" s="277"/>
      <c r="OXA247" s="277"/>
      <c r="OXB247" s="277"/>
      <c r="OXC247" s="277"/>
      <c r="OXD247" s="277"/>
      <c r="OXE247" s="277"/>
      <c r="OXF247" s="277"/>
      <c r="OXG247" s="277"/>
      <c r="OXH247" s="402"/>
      <c r="OXI247" s="404"/>
      <c r="OXJ247" s="49"/>
      <c r="OXK247" s="49"/>
      <c r="OXL247" s="49"/>
      <c r="OXM247" s="99"/>
      <c r="OXN247" s="98"/>
      <c r="OXO247" s="49"/>
      <c r="OXP247" s="405"/>
      <c r="OXQ247" s="405"/>
      <c r="OXR247" s="277"/>
      <c r="OXS247" s="277"/>
      <c r="OXT247" s="277"/>
      <c r="OXU247" s="277"/>
      <c r="OXV247" s="277"/>
      <c r="OXW247" s="277"/>
      <c r="OXX247" s="277"/>
      <c r="OXY247" s="277"/>
      <c r="OXZ247" s="402"/>
      <c r="OYA247" s="404"/>
      <c r="OYB247" s="49"/>
      <c r="OYC247" s="49"/>
      <c r="OYD247" s="49"/>
      <c r="OYE247" s="99"/>
      <c r="OYF247" s="98"/>
      <c r="OYG247" s="49"/>
      <c r="OYH247" s="405"/>
      <c r="OYI247" s="405"/>
      <c r="OYJ247" s="277"/>
      <c r="OYK247" s="277"/>
      <c r="OYL247" s="277"/>
      <c r="OYM247" s="277"/>
      <c r="OYN247" s="277"/>
      <c r="OYO247" s="277"/>
      <c r="OYP247" s="277"/>
      <c r="OYQ247" s="277"/>
      <c r="OYR247" s="402"/>
      <c r="OYS247" s="404"/>
      <c r="OYT247" s="49"/>
      <c r="OYU247" s="49"/>
      <c r="OYV247" s="49"/>
      <c r="OYW247" s="99"/>
      <c r="OYX247" s="98"/>
      <c r="OYY247" s="49"/>
      <c r="OYZ247" s="405"/>
      <c r="OZA247" s="405"/>
      <c r="OZB247" s="277"/>
      <c r="OZC247" s="277"/>
      <c r="OZD247" s="277"/>
      <c r="OZE247" s="277"/>
      <c r="OZF247" s="277"/>
      <c r="OZG247" s="277"/>
      <c r="OZH247" s="277"/>
      <c r="OZI247" s="277"/>
      <c r="OZJ247" s="402"/>
      <c r="OZK247" s="404"/>
      <c r="OZL247" s="49"/>
      <c r="OZM247" s="49"/>
      <c r="OZN247" s="49"/>
      <c r="OZO247" s="99"/>
      <c r="OZP247" s="98"/>
      <c r="OZQ247" s="49"/>
      <c r="OZR247" s="405"/>
      <c r="OZS247" s="405"/>
      <c r="OZT247" s="277"/>
      <c r="OZU247" s="277"/>
      <c r="OZV247" s="277"/>
      <c r="OZW247" s="277"/>
      <c r="OZX247" s="277"/>
      <c r="OZY247" s="277"/>
      <c r="OZZ247" s="277"/>
      <c r="PAA247" s="277"/>
      <c r="PAB247" s="402"/>
      <c r="PAC247" s="404"/>
      <c r="PAD247" s="49"/>
      <c r="PAE247" s="49"/>
      <c r="PAF247" s="49"/>
      <c r="PAG247" s="99"/>
      <c r="PAH247" s="98"/>
      <c r="PAI247" s="49"/>
      <c r="PAJ247" s="405"/>
      <c r="PAK247" s="405"/>
      <c r="PAL247" s="277"/>
      <c r="PAM247" s="277"/>
      <c r="PAN247" s="277"/>
      <c r="PAO247" s="277"/>
      <c r="PAP247" s="277"/>
      <c r="PAQ247" s="277"/>
      <c r="PAR247" s="277"/>
      <c r="PAS247" s="277"/>
      <c r="PAT247" s="402"/>
      <c r="PAU247" s="404"/>
      <c r="PAV247" s="49"/>
      <c r="PAW247" s="49"/>
      <c r="PAX247" s="49"/>
      <c r="PAY247" s="99"/>
      <c r="PAZ247" s="98"/>
      <c r="PBA247" s="49"/>
      <c r="PBB247" s="405"/>
      <c r="PBC247" s="405"/>
      <c r="PBD247" s="277"/>
      <c r="PBE247" s="277"/>
      <c r="PBF247" s="277"/>
      <c r="PBG247" s="277"/>
      <c r="PBH247" s="277"/>
      <c r="PBI247" s="277"/>
      <c r="PBJ247" s="277"/>
      <c r="PBK247" s="277"/>
      <c r="PBL247" s="402"/>
      <c r="PBM247" s="404"/>
      <c r="PBN247" s="49"/>
      <c r="PBO247" s="49"/>
      <c r="PBP247" s="49"/>
      <c r="PBQ247" s="99"/>
      <c r="PBR247" s="98"/>
      <c r="PBS247" s="49"/>
      <c r="PBT247" s="405"/>
      <c r="PBU247" s="405"/>
      <c r="PBV247" s="277"/>
      <c r="PBW247" s="277"/>
      <c r="PBX247" s="277"/>
      <c r="PBY247" s="277"/>
      <c r="PBZ247" s="277"/>
      <c r="PCA247" s="277"/>
      <c r="PCB247" s="277"/>
      <c r="PCC247" s="277"/>
      <c r="PCD247" s="402"/>
      <c r="PCE247" s="404"/>
      <c r="PCF247" s="49"/>
      <c r="PCG247" s="49"/>
      <c r="PCH247" s="49"/>
      <c r="PCI247" s="99"/>
      <c r="PCJ247" s="98"/>
      <c r="PCK247" s="49"/>
      <c r="PCL247" s="405"/>
      <c r="PCM247" s="405"/>
      <c r="PCN247" s="277"/>
      <c r="PCO247" s="277"/>
      <c r="PCP247" s="277"/>
      <c r="PCQ247" s="277"/>
      <c r="PCR247" s="277"/>
      <c r="PCS247" s="277"/>
      <c r="PCT247" s="277"/>
      <c r="PCU247" s="277"/>
      <c r="PCV247" s="402"/>
      <c r="PCW247" s="404"/>
      <c r="PCX247" s="49"/>
      <c r="PCY247" s="49"/>
      <c r="PCZ247" s="49"/>
      <c r="PDA247" s="99"/>
      <c r="PDB247" s="98"/>
      <c r="PDC247" s="49"/>
      <c r="PDD247" s="405"/>
      <c r="PDE247" s="405"/>
      <c r="PDF247" s="277"/>
      <c r="PDG247" s="277"/>
      <c r="PDH247" s="277"/>
      <c r="PDI247" s="277"/>
      <c r="PDJ247" s="277"/>
      <c r="PDK247" s="277"/>
      <c r="PDL247" s="277"/>
      <c r="PDM247" s="277"/>
      <c r="PDN247" s="402"/>
      <c r="PDO247" s="404"/>
      <c r="PDP247" s="49"/>
      <c r="PDQ247" s="49"/>
      <c r="PDR247" s="49"/>
      <c r="PDS247" s="99"/>
      <c r="PDT247" s="98"/>
      <c r="PDU247" s="49"/>
      <c r="PDV247" s="405"/>
      <c r="PDW247" s="405"/>
      <c r="PDX247" s="277"/>
      <c r="PDY247" s="277"/>
      <c r="PDZ247" s="277"/>
      <c r="PEA247" s="277"/>
      <c r="PEB247" s="277"/>
      <c r="PEC247" s="277"/>
      <c r="PED247" s="277"/>
      <c r="PEE247" s="277"/>
      <c r="PEF247" s="402"/>
      <c r="PEG247" s="404"/>
      <c r="PEH247" s="49"/>
      <c r="PEI247" s="49"/>
      <c r="PEJ247" s="49"/>
      <c r="PEK247" s="99"/>
      <c r="PEL247" s="98"/>
      <c r="PEM247" s="49"/>
      <c r="PEN247" s="405"/>
      <c r="PEO247" s="405"/>
      <c r="PEP247" s="277"/>
      <c r="PEQ247" s="277"/>
      <c r="PER247" s="277"/>
      <c r="PES247" s="277"/>
      <c r="PET247" s="277"/>
      <c r="PEU247" s="277"/>
      <c r="PEV247" s="277"/>
      <c r="PEW247" s="277"/>
      <c r="PEX247" s="402"/>
      <c r="PEY247" s="404"/>
      <c r="PEZ247" s="49"/>
      <c r="PFA247" s="49"/>
      <c r="PFB247" s="49"/>
      <c r="PFC247" s="99"/>
      <c r="PFD247" s="98"/>
      <c r="PFE247" s="49"/>
      <c r="PFF247" s="405"/>
      <c r="PFG247" s="405"/>
      <c r="PFH247" s="277"/>
      <c r="PFI247" s="277"/>
      <c r="PFJ247" s="277"/>
      <c r="PFK247" s="277"/>
      <c r="PFL247" s="277"/>
      <c r="PFM247" s="277"/>
      <c r="PFN247" s="277"/>
      <c r="PFO247" s="277"/>
      <c r="PFP247" s="402"/>
      <c r="PFQ247" s="404"/>
      <c r="PFR247" s="49"/>
      <c r="PFS247" s="49"/>
      <c r="PFT247" s="49"/>
      <c r="PFU247" s="99"/>
      <c r="PFV247" s="98"/>
      <c r="PFW247" s="49"/>
      <c r="PFX247" s="405"/>
      <c r="PFY247" s="405"/>
      <c r="PFZ247" s="277"/>
      <c r="PGA247" s="277"/>
      <c r="PGB247" s="277"/>
      <c r="PGC247" s="277"/>
      <c r="PGD247" s="277"/>
      <c r="PGE247" s="277"/>
      <c r="PGF247" s="277"/>
      <c r="PGG247" s="277"/>
      <c r="PGH247" s="402"/>
      <c r="PGI247" s="404"/>
      <c r="PGJ247" s="49"/>
      <c r="PGK247" s="49"/>
      <c r="PGL247" s="49"/>
      <c r="PGM247" s="99"/>
      <c r="PGN247" s="98"/>
      <c r="PGO247" s="49"/>
      <c r="PGP247" s="405"/>
      <c r="PGQ247" s="405"/>
      <c r="PGR247" s="277"/>
      <c r="PGS247" s="277"/>
      <c r="PGT247" s="277"/>
      <c r="PGU247" s="277"/>
      <c r="PGV247" s="277"/>
      <c r="PGW247" s="277"/>
      <c r="PGX247" s="277"/>
      <c r="PGY247" s="277"/>
      <c r="PGZ247" s="402"/>
      <c r="PHA247" s="404"/>
      <c r="PHB247" s="49"/>
      <c r="PHC247" s="49"/>
      <c r="PHD247" s="49"/>
      <c r="PHE247" s="99"/>
      <c r="PHF247" s="98"/>
      <c r="PHG247" s="49"/>
      <c r="PHH247" s="405"/>
      <c r="PHI247" s="405"/>
      <c r="PHJ247" s="277"/>
      <c r="PHK247" s="277"/>
      <c r="PHL247" s="277"/>
      <c r="PHM247" s="277"/>
      <c r="PHN247" s="277"/>
      <c r="PHO247" s="277"/>
      <c r="PHP247" s="277"/>
      <c r="PHQ247" s="277"/>
      <c r="PHR247" s="402"/>
      <c r="PHS247" s="404"/>
      <c r="PHT247" s="49"/>
      <c r="PHU247" s="49"/>
      <c r="PHV247" s="49"/>
      <c r="PHW247" s="99"/>
      <c r="PHX247" s="98"/>
      <c r="PHY247" s="49"/>
      <c r="PHZ247" s="405"/>
      <c r="PIA247" s="405"/>
      <c r="PIB247" s="277"/>
      <c r="PIC247" s="277"/>
      <c r="PID247" s="277"/>
      <c r="PIE247" s="277"/>
      <c r="PIF247" s="277"/>
      <c r="PIG247" s="277"/>
      <c r="PIH247" s="277"/>
      <c r="PII247" s="277"/>
      <c r="PIJ247" s="402"/>
      <c r="PIK247" s="404"/>
      <c r="PIL247" s="49"/>
      <c r="PIM247" s="49"/>
      <c r="PIN247" s="49"/>
      <c r="PIO247" s="99"/>
      <c r="PIP247" s="98"/>
      <c r="PIQ247" s="49"/>
      <c r="PIR247" s="405"/>
      <c r="PIS247" s="405"/>
      <c r="PIT247" s="277"/>
      <c r="PIU247" s="277"/>
      <c r="PIV247" s="277"/>
      <c r="PIW247" s="277"/>
      <c r="PIX247" s="277"/>
      <c r="PIY247" s="277"/>
      <c r="PIZ247" s="277"/>
      <c r="PJA247" s="277"/>
      <c r="PJB247" s="402"/>
      <c r="PJC247" s="404"/>
      <c r="PJD247" s="49"/>
      <c r="PJE247" s="49"/>
      <c r="PJF247" s="49"/>
      <c r="PJG247" s="99"/>
      <c r="PJH247" s="98"/>
      <c r="PJI247" s="49"/>
      <c r="PJJ247" s="405"/>
      <c r="PJK247" s="405"/>
      <c r="PJL247" s="277"/>
      <c r="PJM247" s="277"/>
      <c r="PJN247" s="277"/>
      <c r="PJO247" s="277"/>
      <c r="PJP247" s="277"/>
      <c r="PJQ247" s="277"/>
      <c r="PJR247" s="277"/>
      <c r="PJS247" s="277"/>
      <c r="PJT247" s="402"/>
      <c r="PJU247" s="404"/>
      <c r="PJV247" s="49"/>
      <c r="PJW247" s="49"/>
      <c r="PJX247" s="49"/>
      <c r="PJY247" s="99"/>
      <c r="PJZ247" s="98"/>
      <c r="PKA247" s="49"/>
      <c r="PKB247" s="405"/>
      <c r="PKC247" s="405"/>
      <c r="PKD247" s="277"/>
      <c r="PKE247" s="277"/>
      <c r="PKF247" s="277"/>
      <c r="PKG247" s="277"/>
      <c r="PKH247" s="277"/>
      <c r="PKI247" s="277"/>
      <c r="PKJ247" s="277"/>
      <c r="PKK247" s="277"/>
      <c r="PKL247" s="402"/>
      <c r="PKM247" s="404"/>
      <c r="PKN247" s="49"/>
      <c r="PKO247" s="49"/>
      <c r="PKP247" s="49"/>
      <c r="PKQ247" s="99"/>
      <c r="PKR247" s="98"/>
      <c r="PKS247" s="49"/>
      <c r="PKT247" s="405"/>
      <c r="PKU247" s="405"/>
      <c r="PKV247" s="277"/>
      <c r="PKW247" s="277"/>
      <c r="PKX247" s="277"/>
      <c r="PKY247" s="277"/>
      <c r="PKZ247" s="277"/>
      <c r="PLA247" s="277"/>
      <c r="PLB247" s="277"/>
      <c r="PLC247" s="277"/>
      <c r="PLD247" s="402"/>
      <c r="PLE247" s="404"/>
      <c r="PLF247" s="49"/>
      <c r="PLG247" s="49"/>
      <c r="PLH247" s="49"/>
      <c r="PLI247" s="99"/>
      <c r="PLJ247" s="98"/>
      <c r="PLK247" s="49"/>
      <c r="PLL247" s="405"/>
      <c r="PLM247" s="405"/>
      <c r="PLN247" s="277"/>
      <c r="PLO247" s="277"/>
      <c r="PLP247" s="277"/>
      <c r="PLQ247" s="277"/>
      <c r="PLR247" s="277"/>
      <c r="PLS247" s="277"/>
      <c r="PLT247" s="277"/>
      <c r="PLU247" s="277"/>
      <c r="PLV247" s="402"/>
      <c r="PLW247" s="404"/>
      <c r="PLX247" s="49"/>
      <c r="PLY247" s="49"/>
      <c r="PLZ247" s="49"/>
      <c r="PMA247" s="99"/>
      <c r="PMB247" s="98"/>
      <c r="PMC247" s="49"/>
      <c r="PMD247" s="405"/>
      <c r="PME247" s="405"/>
      <c r="PMF247" s="277"/>
      <c r="PMG247" s="277"/>
      <c r="PMH247" s="277"/>
      <c r="PMI247" s="277"/>
      <c r="PMJ247" s="277"/>
      <c r="PMK247" s="277"/>
      <c r="PML247" s="277"/>
      <c r="PMM247" s="277"/>
      <c r="PMN247" s="402"/>
      <c r="PMO247" s="404"/>
      <c r="PMP247" s="49"/>
      <c r="PMQ247" s="49"/>
      <c r="PMR247" s="49"/>
      <c r="PMS247" s="99"/>
      <c r="PMT247" s="98"/>
      <c r="PMU247" s="49"/>
      <c r="PMV247" s="405"/>
      <c r="PMW247" s="405"/>
      <c r="PMX247" s="277"/>
      <c r="PMY247" s="277"/>
      <c r="PMZ247" s="277"/>
      <c r="PNA247" s="277"/>
      <c r="PNB247" s="277"/>
      <c r="PNC247" s="277"/>
      <c r="PND247" s="277"/>
      <c r="PNE247" s="277"/>
      <c r="PNF247" s="402"/>
      <c r="PNG247" s="404"/>
      <c r="PNH247" s="49"/>
      <c r="PNI247" s="49"/>
      <c r="PNJ247" s="49"/>
      <c r="PNK247" s="99"/>
      <c r="PNL247" s="98"/>
      <c r="PNM247" s="49"/>
      <c r="PNN247" s="405"/>
      <c r="PNO247" s="405"/>
      <c r="PNP247" s="277"/>
      <c r="PNQ247" s="277"/>
      <c r="PNR247" s="277"/>
      <c r="PNS247" s="277"/>
      <c r="PNT247" s="277"/>
      <c r="PNU247" s="277"/>
      <c r="PNV247" s="277"/>
      <c r="PNW247" s="277"/>
      <c r="PNX247" s="402"/>
      <c r="PNY247" s="404"/>
      <c r="PNZ247" s="49"/>
      <c r="POA247" s="49"/>
      <c r="POB247" s="49"/>
      <c r="POC247" s="99"/>
      <c r="POD247" s="98"/>
      <c r="POE247" s="49"/>
      <c r="POF247" s="405"/>
      <c r="POG247" s="405"/>
      <c r="POH247" s="277"/>
      <c r="POI247" s="277"/>
      <c r="POJ247" s="277"/>
      <c r="POK247" s="277"/>
      <c r="POL247" s="277"/>
      <c r="POM247" s="277"/>
      <c r="PON247" s="277"/>
      <c r="POO247" s="277"/>
      <c r="POP247" s="402"/>
      <c r="POQ247" s="404"/>
      <c r="POR247" s="49"/>
      <c r="POS247" s="49"/>
      <c r="POT247" s="49"/>
      <c r="POU247" s="99"/>
      <c r="POV247" s="98"/>
      <c r="POW247" s="49"/>
      <c r="POX247" s="405"/>
      <c r="POY247" s="405"/>
      <c r="POZ247" s="277"/>
      <c r="PPA247" s="277"/>
      <c r="PPB247" s="277"/>
      <c r="PPC247" s="277"/>
      <c r="PPD247" s="277"/>
      <c r="PPE247" s="277"/>
      <c r="PPF247" s="277"/>
      <c r="PPG247" s="277"/>
      <c r="PPH247" s="402"/>
      <c r="PPI247" s="404"/>
      <c r="PPJ247" s="49"/>
      <c r="PPK247" s="49"/>
      <c r="PPL247" s="49"/>
      <c r="PPM247" s="99"/>
      <c r="PPN247" s="98"/>
      <c r="PPO247" s="49"/>
      <c r="PPP247" s="405"/>
      <c r="PPQ247" s="405"/>
      <c r="PPR247" s="277"/>
      <c r="PPS247" s="277"/>
      <c r="PPT247" s="277"/>
      <c r="PPU247" s="277"/>
      <c r="PPV247" s="277"/>
      <c r="PPW247" s="277"/>
      <c r="PPX247" s="277"/>
      <c r="PPY247" s="277"/>
      <c r="PPZ247" s="402"/>
      <c r="PQA247" s="404"/>
      <c r="PQB247" s="49"/>
      <c r="PQC247" s="49"/>
      <c r="PQD247" s="49"/>
      <c r="PQE247" s="99"/>
      <c r="PQF247" s="98"/>
      <c r="PQG247" s="49"/>
      <c r="PQH247" s="405"/>
      <c r="PQI247" s="405"/>
      <c r="PQJ247" s="277"/>
      <c r="PQK247" s="277"/>
      <c r="PQL247" s="277"/>
      <c r="PQM247" s="277"/>
      <c r="PQN247" s="277"/>
      <c r="PQO247" s="277"/>
      <c r="PQP247" s="277"/>
      <c r="PQQ247" s="277"/>
      <c r="PQR247" s="402"/>
      <c r="PQS247" s="404"/>
      <c r="PQT247" s="49"/>
      <c r="PQU247" s="49"/>
      <c r="PQV247" s="49"/>
      <c r="PQW247" s="99"/>
      <c r="PQX247" s="98"/>
      <c r="PQY247" s="49"/>
      <c r="PQZ247" s="405"/>
      <c r="PRA247" s="405"/>
      <c r="PRB247" s="277"/>
      <c r="PRC247" s="277"/>
      <c r="PRD247" s="277"/>
      <c r="PRE247" s="277"/>
      <c r="PRF247" s="277"/>
      <c r="PRG247" s="277"/>
      <c r="PRH247" s="277"/>
      <c r="PRI247" s="277"/>
      <c r="PRJ247" s="402"/>
      <c r="PRK247" s="404"/>
      <c r="PRL247" s="49"/>
      <c r="PRM247" s="49"/>
      <c r="PRN247" s="49"/>
      <c r="PRO247" s="99"/>
      <c r="PRP247" s="98"/>
      <c r="PRQ247" s="49"/>
      <c r="PRR247" s="405"/>
      <c r="PRS247" s="405"/>
      <c r="PRT247" s="277"/>
      <c r="PRU247" s="277"/>
      <c r="PRV247" s="277"/>
      <c r="PRW247" s="277"/>
      <c r="PRX247" s="277"/>
      <c r="PRY247" s="277"/>
      <c r="PRZ247" s="277"/>
      <c r="PSA247" s="277"/>
      <c r="PSB247" s="402"/>
      <c r="PSC247" s="404"/>
      <c r="PSD247" s="49"/>
      <c r="PSE247" s="49"/>
      <c r="PSF247" s="49"/>
      <c r="PSG247" s="99"/>
      <c r="PSH247" s="98"/>
      <c r="PSI247" s="49"/>
      <c r="PSJ247" s="405"/>
      <c r="PSK247" s="405"/>
      <c r="PSL247" s="277"/>
      <c r="PSM247" s="277"/>
      <c r="PSN247" s="277"/>
      <c r="PSO247" s="277"/>
      <c r="PSP247" s="277"/>
      <c r="PSQ247" s="277"/>
      <c r="PSR247" s="277"/>
      <c r="PSS247" s="277"/>
      <c r="PST247" s="402"/>
      <c r="PSU247" s="404"/>
      <c r="PSV247" s="49"/>
      <c r="PSW247" s="49"/>
      <c r="PSX247" s="49"/>
      <c r="PSY247" s="99"/>
      <c r="PSZ247" s="98"/>
      <c r="PTA247" s="49"/>
      <c r="PTB247" s="405"/>
      <c r="PTC247" s="405"/>
      <c r="PTD247" s="277"/>
      <c r="PTE247" s="277"/>
      <c r="PTF247" s="277"/>
      <c r="PTG247" s="277"/>
      <c r="PTH247" s="277"/>
      <c r="PTI247" s="277"/>
      <c r="PTJ247" s="277"/>
      <c r="PTK247" s="277"/>
      <c r="PTL247" s="402"/>
      <c r="PTM247" s="404"/>
      <c r="PTN247" s="49"/>
      <c r="PTO247" s="49"/>
      <c r="PTP247" s="49"/>
      <c r="PTQ247" s="99"/>
      <c r="PTR247" s="98"/>
      <c r="PTS247" s="49"/>
      <c r="PTT247" s="405"/>
      <c r="PTU247" s="405"/>
      <c r="PTV247" s="277"/>
      <c r="PTW247" s="277"/>
      <c r="PTX247" s="277"/>
      <c r="PTY247" s="277"/>
      <c r="PTZ247" s="277"/>
      <c r="PUA247" s="277"/>
      <c r="PUB247" s="277"/>
      <c r="PUC247" s="277"/>
      <c r="PUD247" s="402"/>
      <c r="PUE247" s="404"/>
      <c r="PUF247" s="49"/>
      <c r="PUG247" s="49"/>
      <c r="PUH247" s="49"/>
      <c r="PUI247" s="99"/>
      <c r="PUJ247" s="98"/>
      <c r="PUK247" s="49"/>
      <c r="PUL247" s="405"/>
      <c r="PUM247" s="405"/>
      <c r="PUN247" s="277"/>
      <c r="PUO247" s="277"/>
      <c r="PUP247" s="277"/>
      <c r="PUQ247" s="277"/>
      <c r="PUR247" s="277"/>
      <c r="PUS247" s="277"/>
      <c r="PUT247" s="277"/>
      <c r="PUU247" s="277"/>
      <c r="PUV247" s="402"/>
      <c r="PUW247" s="404"/>
      <c r="PUX247" s="49"/>
      <c r="PUY247" s="49"/>
      <c r="PUZ247" s="49"/>
      <c r="PVA247" s="99"/>
      <c r="PVB247" s="98"/>
      <c r="PVC247" s="49"/>
      <c r="PVD247" s="405"/>
      <c r="PVE247" s="405"/>
      <c r="PVF247" s="277"/>
      <c r="PVG247" s="277"/>
      <c r="PVH247" s="277"/>
      <c r="PVI247" s="277"/>
      <c r="PVJ247" s="277"/>
      <c r="PVK247" s="277"/>
      <c r="PVL247" s="277"/>
      <c r="PVM247" s="277"/>
      <c r="PVN247" s="402"/>
      <c r="PVO247" s="404"/>
      <c r="PVP247" s="49"/>
      <c r="PVQ247" s="49"/>
      <c r="PVR247" s="49"/>
      <c r="PVS247" s="99"/>
      <c r="PVT247" s="98"/>
      <c r="PVU247" s="49"/>
      <c r="PVV247" s="405"/>
      <c r="PVW247" s="405"/>
      <c r="PVX247" s="277"/>
      <c r="PVY247" s="277"/>
      <c r="PVZ247" s="277"/>
      <c r="PWA247" s="277"/>
      <c r="PWB247" s="277"/>
      <c r="PWC247" s="277"/>
      <c r="PWD247" s="277"/>
      <c r="PWE247" s="277"/>
      <c r="PWF247" s="402"/>
      <c r="PWG247" s="404"/>
      <c r="PWH247" s="49"/>
      <c r="PWI247" s="49"/>
      <c r="PWJ247" s="49"/>
      <c r="PWK247" s="99"/>
      <c r="PWL247" s="98"/>
      <c r="PWM247" s="49"/>
      <c r="PWN247" s="405"/>
      <c r="PWO247" s="405"/>
      <c r="PWP247" s="277"/>
      <c r="PWQ247" s="277"/>
      <c r="PWR247" s="277"/>
      <c r="PWS247" s="277"/>
      <c r="PWT247" s="277"/>
      <c r="PWU247" s="277"/>
      <c r="PWV247" s="277"/>
      <c r="PWW247" s="277"/>
      <c r="PWX247" s="402"/>
      <c r="PWY247" s="404"/>
      <c r="PWZ247" s="49"/>
      <c r="PXA247" s="49"/>
      <c r="PXB247" s="49"/>
      <c r="PXC247" s="99"/>
      <c r="PXD247" s="98"/>
      <c r="PXE247" s="49"/>
      <c r="PXF247" s="405"/>
      <c r="PXG247" s="405"/>
      <c r="PXH247" s="277"/>
      <c r="PXI247" s="277"/>
      <c r="PXJ247" s="277"/>
      <c r="PXK247" s="277"/>
      <c r="PXL247" s="277"/>
      <c r="PXM247" s="277"/>
      <c r="PXN247" s="277"/>
      <c r="PXO247" s="277"/>
      <c r="PXP247" s="402"/>
      <c r="PXQ247" s="404"/>
      <c r="PXR247" s="49"/>
      <c r="PXS247" s="49"/>
      <c r="PXT247" s="49"/>
      <c r="PXU247" s="99"/>
      <c r="PXV247" s="98"/>
      <c r="PXW247" s="49"/>
      <c r="PXX247" s="405"/>
      <c r="PXY247" s="405"/>
      <c r="PXZ247" s="277"/>
      <c r="PYA247" s="277"/>
      <c r="PYB247" s="277"/>
      <c r="PYC247" s="277"/>
      <c r="PYD247" s="277"/>
      <c r="PYE247" s="277"/>
      <c r="PYF247" s="277"/>
      <c r="PYG247" s="277"/>
      <c r="PYH247" s="402"/>
      <c r="PYI247" s="404"/>
      <c r="PYJ247" s="49"/>
      <c r="PYK247" s="49"/>
      <c r="PYL247" s="49"/>
      <c r="PYM247" s="99"/>
      <c r="PYN247" s="98"/>
      <c r="PYO247" s="49"/>
      <c r="PYP247" s="405"/>
      <c r="PYQ247" s="405"/>
      <c r="PYR247" s="277"/>
      <c r="PYS247" s="277"/>
      <c r="PYT247" s="277"/>
      <c r="PYU247" s="277"/>
      <c r="PYV247" s="277"/>
      <c r="PYW247" s="277"/>
      <c r="PYX247" s="277"/>
      <c r="PYY247" s="277"/>
      <c r="PYZ247" s="402"/>
      <c r="PZA247" s="404"/>
      <c r="PZB247" s="49"/>
      <c r="PZC247" s="49"/>
      <c r="PZD247" s="49"/>
      <c r="PZE247" s="99"/>
      <c r="PZF247" s="98"/>
      <c r="PZG247" s="49"/>
      <c r="PZH247" s="405"/>
      <c r="PZI247" s="405"/>
      <c r="PZJ247" s="277"/>
      <c r="PZK247" s="277"/>
      <c r="PZL247" s="277"/>
      <c r="PZM247" s="277"/>
      <c r="PZN247" s="277"/>
      <c r="PZO247" s="277"/>
      <c r="PZP247" s="277"/>
      <c r="PZQ247" s="277"/>
      <c r="PZR247" s="402"/>
      <c r="PZS247" s="404"/>
      <c r="PZT247" s="49"/>
      <c r="PZU247" s="49"/>
      <c r="PZV247" s="49"/>
      <c r="PZW247" s="99"/>
      <c r="PZX247" s="98"/>
      <c r="PZY247" s="49"/>
      <c r="PZZ247" s="405"/>
      <c r="QAA247" s="405"/>
      <c r="QAB247" s="277"/>
      <c r="QAC247" s="277"/>
      <c r="QAD247" s="277"/>
      <c r="QAE247" s="277"/>
      <c r="QAF247" s="277"/>
      <c r="QAG247" s="277"/>
      <c r="QAH247" s="277"/>
      <c r="QAI247" s="277"/>
      <c r="QAJ247" s="402"/>
      <c r="QAK247" s="404"/>
      <c r="QAL247" s="49"/>
      <c r="QAM247" s="49"/>
      <c r="QAN247" s="49"/>
      <c r="QAO247" s="99"/>
      <c r="QAP247" s="98"/>
      <c r="QAQ247" s="49"/>
      <c r="QAR247" s="405"/>
      <c r="QAS247" s="405"/>
      <c r="QAT247" s="277"/>
      <c r="QAU247" s="277"/>
      <c r="QAV247" s="277"/>
      <c r="QAW247" s="277"/>
      <c r="QAX247" s="277"/>
      <c r="QAY247" s="277"/>
      <c r="QAZ247" s="277"/>
      <c r="QBA247" s="277"/>
      <c r="QBB247" s="402"/>
      <c r="QBC247" s="404"/>
      <c r="QBD247" s="49"/>
      <c r="QBE247" s="49"/>
      <c r="QBF247" s="49"/>
      <c r="QBG247" s="99"/>
      <c r="QBH247" s="98"/>
      <c r="QBI247" s="49"/>
      <c r="QBJ247" s="405"/>
      <c r="QBK247" s="405"/>
      <c r="QBL247" s="277"/>
      <c r="QBM247" s="277"/>
      <c r="QBN247" s="277"/>
      <c r="QBO247" s="277"/>
      <c r="QBP247" s="277"/>
      <c r="QBQ247" s="277"/>
      <c r="QBR247" s="277"/>
      <c r="QBS247" s="277"/>
      <c r="QBT247" s="402"/>
      <c r="QBU247" s="404"/>
      <c r="QBV247" s="49"/>
      <c r="QBW247" s="49"/>
      <c r="QBX247" s="49"/>
      <c r="QBY247" s="99"/>
      <c r="QBZ247" s="98"/>
      <c r="QCA247" s="49"/>
      <c r="QCB247" s="405"/>
      <c r="QCC247" s="405"/>
      <c r="QCD247" s="277"/>
      <c r="QCE247" s="277"/>
      <c r="QCF247" s="277"/>
      <c r="QCG247" s="277"/>
      <c r="QCH247" s="277"/>
      <c r="QCI247" s="277"/>
      <c r="QCJ247" s="277"/>
      <c r="QCK247" s="277"/>
      <c r="QCL247" s="402"/>
      <c r="QCM247" s="404"/>
      <c r="QCN247" s="49"/>
      <c r="QCO247" s="49"/>
      <c r="QCP247" s="49"/>
      <c r="QCQ247" s="99"/>
      <c r="QCR247" s="98"/>
      <c r="QCS247" s="49"/>
      <c r="QCT247" s="405"/>
      <c r="QCU247" s="405"/>
      <c r="QCV247" s="277"/>
      <c r="QCW247" s="277"/>
      <c r="QCX247" s="277"/>
      <c r="QCY247" s="277"/>
      <c r="QCZ247" s="277"/>
      <c r="QDA247" s="277"/>
      <c r="QDB247" s="277"/>
      <c r="QDC247" s="277"/>
      <c r="QDD247" s="402"/>
      <c r="QDE247" s="404"/>
      <c r="QDF247" s="49"/>
      <c r="QDG247" s="49"/>
      <c r="QDH247" s="49"/>
      <c r="QDI247" s="99"/>
      <c r="QDJ247" s="98"/>
      <c r="QDK247" s="49"/>
      <c r="QDL247" s="405"/>
      <c r="QDM247" s="405"/>
      <c r="QDN247" s="277"/>
      <c r="QDO247" s="277"/>
      <c r="QDP247" s="277"/>
      <c r="QDQ247" s="277"/>
      <c r="QDR247" s="277"/>
      <c r="QDS247" s="277"/>
      <c r="QDT247" s="277"/>
      <c r="QDU247" s="277"/>
      <c r="QDV247" s="402"/>
      <c r="QDW247" s="404"/>
      <c r="QDX247" s="49"/>
      <c r="QDY247" s="49"/>
      <c r="QDZ247" s="49"/>
      <c r="QEA247" s="99"/>
      <c r="QEB247" s="98"/>
      <c r="QEC247" s="49"/>
      <c r="QED247" s="405"/>
      <c r="QEE247" s="405"/>
      <c r="QEF247" s="277"/>
      <c r="QEG247" s="277"/>
      <c r="QEH247" s="277"/>
      <c r="QEI247" s="277"/>
      <c r="QEJ247" s="277"/>
      <c r="QEK247" s="277"/>
      <c r="QEL247" s="277"/>
      <c r="QEM247" s="277"/>
      <c r="QEN247" s="402"/>
      <c r="QEO247" s="404"/>
      <c r="QEP247" s="49"/>
      <c r="QEQ247" s="49"/>
      <c r="QER247" s="49"/>
      <c r="QES247" s="99"/>
      <c r="QET247" s="98"/>
      <c r="QEU247" s="49"/>
      <c r="QEV247" s="405"/>
      <c r="QEW247" s="405"/>
      <c r="QEX247" s="277"/>
      <c r="QEY247" s="277"/>
      <c r="QEZ247" s="277"/>
      <c r="QFA247" s="277"/>
      <c r="QFB247" s="277"/>
      <c r="QFC247" s="277"/>
      <c r="QFD247" s="277"/>
      <c r="QFE247" s="277"/>
      <c r="QFF247" s="402"/>
      <c r="QFG247" s="404"/>
      <c r="QFH247" s="49"/>
      <c r="QFI247" s="49"/>
      <c r="QFJ247" s="49"/>
      <c r="QFK247" s="99"/>
      <c r="QFL247" s="98"/>
      <c r="QFM247" s="49"/>
      <c r="QFN247" s="405"/>
      <c r="QFO247" s="405"/>
      <c r="QFP247" s="277"/>
      <c r="QFQ247" s="277"/>
      <c r="QFR247" s="277"/>
      <c r="QFS247" s="277"/>
      <c r="QFT247" s="277"/>
      <c r="QFU247" s="277"/>
      <c r="QFV247" s="277"/>
      <c r="QFW247" s="277"/>
      <c r="QFX247" s="402"/>
      <c r="QFY247" s="404"/>
      <c r="QFZ247" s="49"/>
      <c r="QGA247" s="49"/>
      <c r="QGB247" s="49"/>
      <c r="QGC247" s="99"/>
      <c r="QGD247" s="98"/>
      <c r="QGE247" s="49"/>
      <c r="QGF247" s="405"/>
      <c r="QGG247" s="405"/>
      <c r="QGH247" s="277"/>
      <c r="QGI247" s="277"/>
      <c r="QGJ247" s="277"/>
      <c r="QGK247" s="277"/>
      <c r="QGL247" s="277"/>
      <c r="QGM247" s="277"/>
      <c r="QGN247" s="277"/>
      <c r="QGO247" s="277"/>
      <c r="QGP247" s="402"/>
      <c r="QGQ247" s="404"/>
      <c r="QGR247" s="49"/>
      <c r="QGS247" s="49"/>
      <c r="QGT247" s="49"/>
      <c r="QGU247" s="99"/>
      <c r="QGV247" s="98"/>
      <c r="QGW247" s="49"/>
      <c r="QGX247" s="405"/>
      <c r="QGY247" s="405"/>
      <c r="QGZ247" s="277"/>
      <c r="QHA247" s="277"/>
      <c r="QHB247" s="277"/>
      <c r="QHC247" s="277"/>
      <c r="QHD247" s="277"/>
      <c r="QHE247" s="277"/>
      <c r="QHF247" s="277"/>
      <c r="QHG247" s="277"/>
      <c r="QHH247" s="402"/>
      <c r="QHI247" s="404"/>
      <c r="QHJ247" s="49"/>
      <c r="QHK247" s="49"/>
      <c r="QHL247" s="49"/>
      <c r="QHM247" s="99"/>
      <c r="QHN247" s="98"/>
      <c r="QHO247" s="49"/>
      <c r="QHP247" s="405"/>
      <c r="QHQ247" s="405"/>
      <c r="QHR247" s="277"/>
      <c r="QHS247" s="277"/>
      <c r="QHT247" s="277"/>
      <c r="QHU247" s="277"/>
      <c r="QHV247" s="277"/>
      <c r="QHW247" s="277"/>
      <c r="QHX247" s="277"/>
      <c r="QHY247" s="277"/>
      <c r="QHZ247" s="402"/>
      <c r="QIA247" s="404"/>
      <c r="QIB247" s="49"/>
      <c r="QIC247" s="49"/>
      <c r="QID247" s="49"/>
      <c r="QIE247" s="99"/>
      <c r="QIF247" s="98"/>
      <c r="QIG247" s="49"/>
      <c r="QIH247" s="405"/>
      <c r="QII247" s="405"/>
      <c r="QIJ247" s="277"/>
      <c r="QIK247" s="277"/>
      <c r="QIL247" s="277"/>
      <c r="QIM247" s="277"/>
      <c r="QIN247" s="277"/>
      <c r="QIO247" s="277"/>
      <c r="QIP247" s="277"/>
      <c r="QIQ247" s="277"/>
      <c r="QIR247" s="402"/>
      <c r="QIS247" s="404"/>
      <c r="QIT247" s="49"/>
      <c r="QIU247" s="49"/>
      <c r="QIV247" s="49"/>
      <c r="QIW247" s="99"/>
      <c r="QIX247" s="98"/>
      <c r="QIY247" s="49"/>
      <c r="QIZ247" s="405"/>
      <c r="QJA247" s="405"/>
      <c r="QJB247" s="277"/>
      <c r="QJC247" s="277"/>
      <c r="QJD247" s="277"/>
      <c r="QJE247" s="277"/>
      <c r="QJF247" s="277"/>
      <c r="QJG247" s="277"/>
      <c r="QJH247" s="277"/>
      <c r="QJI247" s="277"/>
      <c r="QJJ247" s="402"/>
      <c r="QJK247" s="404"/>
      <c r="QJL247" s="49"/>
      <c r="QJM247" s="49"/>
      <c r="QJN247" s="49"/>
      <c r="QJO247" s="99"/>
      <c r="QJP247" s="98"/>
      <c r="QJQ247" s="49"/>
      <c r="QJR247" s="405"/>
      <c r="QJS247" s="405"/>
      <c r="QJT247" s="277"/>
      <c r="QJU247" s="277"/>
      <c r="QJV247" s="277"/>
      <c r="QJW247" s="277"/>
      <c r="QJX247" s="277"/>
      <c r="QJY247" s="277"/>
      <c r="QJZ247" s="277"/>
      <c r="QKA247" s="277"/>
      <c r="QKB247" s="402"/>
      <c r="QKC247" s="404"/>
      <c r="QKD247" s="49"/>
      <c r="QKE247" s="49"/>
      <c r="QKF247" s="49"/>
      <c r="QKG247" s="99"/>
      <c r="QKH247" s="98"/>
      <c r="QKI247" s="49"/>
      <c r="QKJ247" s="405"/>
      <c r="QKK247" s="405"/>
      <c r="QKL247" s="277"/>
      <c r="QKM247" s="277"/>
      <c r="QKN247" s="277"/>
      <c r="QKO247" s="277"/>
      <c r="QKP247" s="277"/>
      <c r="QKQ247" s="277"/>
      <c r="QKR247" s="277"/>
      <c r="QKS247" s="277"/>
      <c r="QKT247" s="402"/>
      <c r="QKU247" s="404"/>
      <c r="QKV247" s="49"/>
      <c r="QKW247" s="49"/>
      <c r="QKX247" s="49"/>
      <c r="QKY247" s="99"/>
      <c r="QKZ247" s="98"/>
      <c r="QLA247" s="49"/>
      <c r="QLB247" s="405"/>
      <c r="QLC247" s="405"/>
      <c r="QLD247" s="277"/>
      <c r="QLE247" s="277"/>
      <c r="QLF247" s="277"/>
      <c r="QLG247" s="277"/>
      <c r="QLH247" s="277"/>
      <c r="QLI247" s="277"/>
      <c r="QLJ247" s="277"/>
      <c r="QLK247" s="277"/>
      <c r="QLL247" s="402"/>
      <c r="QLM247" s="404"/>
      <c r="QLN247" s="49"/>
      <c r="QLO247" s="49"/>
      <c r="QLP247" s="49"/>
      <c r="QLQ247" s="99"/>
      <c r="QLR247" s="98"/>
      <c r="QLS247" s="49"/>
      <c r="QLT247" s="405"/>
      <c r="QLU247" s="405"/>
      <c r="QLV247" s="277"/>
      <c r="QLW247" s="277"/>
      <c r="QLX247" s="277"/>
      <c r="QLY247" s="277"/>
      <c r="QLZ247" s="277"/>
      <c r="QMA247" s="277"/>
      <c r="QMB247" s="277"/>
      <c r="QMC247" s="277"/>
      <c r="QMD247" s="402"/>
      <c r="QME247" s="404"/>
      <c r="QMF247" s="49"/>
      <c r="QMG247" s="49"/>
      <c r="QMH247" s="49"/>
      <c r="QMI247" s="99"/>
      <c r="QMJ247" s="98"/>
      <c r="QMK247" s="49"/>
      <c r="QML247" s="405"/>
      <c r="QMM247" s="405"/>
      <c r="QMN247" s="277"/>
      <c r="QMO247" s="277"/>
      <c r="QMP247" s="277"/>
      <c r="QMQ247" s="277"/>
      <c r="QMR247" s="277"/>
      <c r="QMS247" s="277"/>
      <c r="QMT247" s="277"/>
      <c r="QMU247" s="277"/>
      <c r="QMV247" s="402"/>
      <c r="QMW247" s="404"/>
      <c r="QMX247" s="49"/>
      <c r="QMY247" s="49"/>
      <c r="QMZ247" s="49"/>
      <c r="QNA247" s="99"/>
      <c r="QNB247" s="98"/>
      <c r="QNC247" s="49"/>
      <c r="QND247" s="405"/>
      <c r="QNE247" s="405"/>
      <c r="QNF247" s="277"/>
      <c r="QNG247" s="277"/>
      <c r="QNH247" s="277"/>
      <c r="QNI247" s="277"/>
      <c r="QNJ247" s="277"/>
      <c r="QNK247" s="277"/>
      <c r="QNL247" s="277"/>
      <c r="QNM247" s="277"/>
      <c r="QNN247" s="402"/>
      <c r="QNO247" s="404"/>
      <c r="QNP247" s="49"/>
      <c r="QNQ247" s="49"/>
      <c r="QNR247" s="49"/>
      <c r="QNS247" s="99"/>
      <c r="QNT247" s="98"/>
      <c r="QNU247" s="49"/>
      <c r="QNV247" s="405"/>
      <c r="QNW247" s="405"/>
      <c r="QNX247" s="277"/>
      <c r="QNY247" s="277"/>
      <c r="QNZ247" s="277"/>
      <c r="QOA247" s="277"/>
      <c r="QOB247" s="277"/>
      <c r="QOC247" s="277"/>
      <c r="QOD247" s="277"/>
      <c r="QOE247" s="277"/>
      <c r="QOF247" s="402"/>
      <c r="QOG247" s="404"/>
      <c r="QOH247" s="49"/>
      <c r="QOI247" s="49"/>
      <c r="QOJ247" s="49"/>
      <c r="QOK247" s="99"/>
      <c r="QOL247" s="98"/>
      <c r="QOM247" s="49"/>
      <c r="QON247" s="405"/>
      <c r="QOO247" s="405"/>
      <c r="QOP247" s="277"/>
      <c r="QOQ247" s="277"/>
      <c r="QOR247" s="277"/>
      <c r="QOS247" s="277"/>
      <c r="QOT247" s="277"/>
      <c r="QOU247" s="277"/>
      <c r="QOV247" s="277"/>
      <c r="QOW247" s="277"/>
      <c r="QOX247" s="402"/>
      <c r="QOY247" s="404"/>
      <c r="QOZ247" s="49"/>
      <c r="QPA247" s="49"/>
      <c r="QPB247" s="49"/>
      <c r="QPC247" s="99"/>
      <c r="QPD247" s="98"/>
      <c r="QPE247" s="49"/>
      <c r="QPF247" s="405"/>
      <c r="QPG247" s="405"/>
      <c r="QPH247" s="277"/>
      <c r="QPI247" s="277"/>
      <c r="QPJ247" s="277"/>
      <c r="QPK247" s="277"/>
      <c r="QPL247" s="277"/>
      <c r="QPM247" s="277"/>
      <c r="QPN247" s="277"/>
      <c r="QPO247" s="277"/>
      <c r="QPP247" s="402"/>
      <c r="QPQ247" s="404"/>
      <c r="QPR247" s="49"/>
      <c r="QPS247" s="49"/>
      <c r="QPT247" s="49"/>
      <c r="QPU247" s="99"/>
      <c r="QPV247" s="98"/>
      <c r="QPW247" s="49"/>
      <c r="QPX247" s="405"/>
      <c r="QPY247" s="405"/>
      <c r="QPZ247" s="277"/>
      <c r="QQA247" s="277"/>
      <c r="QQB247" s="277"/>
      <c r="QQC247" s="277"/>
      <c r="QQD247" s="277"/>
      <c r="QQE247" s="277"/>
      <c r="QQF247" s="277"/>
      <c r="QQG247" s="277"/>
      <c r="QQH247" s="402"/>
      <c r="QQI247" s="404"/>
      <c r="QQJ247" s="49"/>
      <c r="QQK247" s="49"/>
      <c r="QQL247" s="49"/>
      <c r="QQM247" s="99"/>
      <c r="QQN247" s="98"/>
      <c r="QQO247" s="49"/>
      <c r="QQP247" s="405"/>
      <c r="QQQ247" s="405"/>
      <c r="QQR247" s="277"/>
      <c r="QQS247" s="277"/>
      <c r="QQT247" s="277"/>
      <c r="QQU247" s="277"/>
      <c r="QQV247" s="277"/>
      <c r="QQW247" s="277"/>
      <c r="QQX247" s="277"/>
      <c r="QQY247" s="277"/>
      <c r="QQZ247" s="402"/>
      <c r="QRA247" s="404"/>
      <c r="QRB247" s="49"/>
      <c r="QRC247" s="49"/>
      <c r="QRD247" s="49"/>
      <c r="QRE247" s="99"/>
      <c r="QRF247" s="98"/>
      <c r="QRG247" s="49"/>
      <c r="QRH247" s="405"/>
      <c r="QRI247" s="405"/>
      <c r="QRJ247" s="277"/>
      <c r="QRK247" s="277"/>
      <c r="QRL247" s="277"/>
      <c r="QRM247" s="277"/>
      <c r="QRN247" s="277"/>
      <c r="QRO247" s="277"/>
      <c r="QRP247" s="277"/>
      <c r="QRQ247" s="277"/>
      <c r="QRR247" s="402"/>
      <c r="QRS247" s="404"/>
      <c r="QRT247" s="49"/>
      <c r="QRU247" s="49"/>
      <c r="QRV247" s="49"/>
      <c r="QRW247" s="99"/>
      <c r="QRX247" s="98"/>
      <c r="QRY247" s="49"/>
      <c r="QRZ247" s="405"/>
      <c r="QSA247" s="405"/>
      <c r="QSB247" s="277"/>
      <c r="QSC247" s="277"/>
      <c r="QSD247" s="277"/>
      <c r="QSE247" s="277"/>
      <c r="QSF247" s="277"/>
      <c r="QSG247" s="277"/>
      <c r="QSH247" s="277"/>
      <c r="QSI247" s="277"/>
      <c r="QSJ247" s="402"/>
      <c r="QSK247" s="404"/>
      <c r="QSL247" s="49"/>
      <c r="QSM247" s="49"/>
      <c r="QSN247" s="49"/>
      <c r="QSO247" s="99"/>
      <c r="QSP247" s="98"/>
      <c r="QSQ247" s="49"/>
      <c r="QSR247" s="405"/>
      <c r="QSS247" s="405"/>
      <c r="QST247" s="277"/>
      <c r="QSU247" s="277"/>
      <c r="QSV247" s="277"/>
      <c r="QSW247" s="277"/>
      <c r="QSX247" s="277"/>
      <c r="QSY247" s="277"/>
      <c r="QSZ247" s="277"/>
      <c r="QTA247" s="277"/>
      <c r="QTB247" s="402"/>
      <c r="QTC247" s="404"/>
      <c r="QTD247" s="49"/>
      <c r="QTE247" s="49"/>
      <c r="QTF247" s="49"/>
      <c r="QTG247" s="99"/>
      <c r="QTH247" s="98"/>
      <c r="QTI247" s="49"/>
      <c r="QTJ247" s="405"/>
      <c r="QTK247" s="405"/>
      <c r="QTL247" s="277"/>
      <c r="QTM247" s="277"/>
      <c r="QTN247" s="277"/>
      <c r="QTO247" s="277"/>
      <c r="QTP247" s="277"/>
      <c r="QTQ247" s="277"/>
      <c r="QTR247" s="277"/>
      <c r="QTS247" s="277"/>
      <c r="QTT247" s="402"/>
      <c r="QTU247" s="404"/>
      <c r="QTV247" s="49"/>
      <c r="QTW247" s="49"/>
      <c r="QTX247" s="49"/>
      <c r="QTY247" s="99"/>
      <c r="QTZ247" s="98"/>
      <c r="QUA247" s="49"/>
      <c r="QUB247" s="405"/>
      <c r="QUC247" s="405"/>
      <c r="QUD247" s="277"/>
      <c r="QUE247" s="277"/>
      <c r="QUF247" s="277"/>
      <c r="QUG247" s="277"/>
      <c r="QUH247" s="277"/>
      <c r="QUI247" s="277"/>
      <c r="QUJ247" s="277"/>
      <c r="QUK247" s="277"/>
      <c r="QUL247" s="402"/>
      <c r="QUM247" s="404"/>
      <c r="QUN247" s="49"/>
      <c r="QUO247" s="49"/>
      <c r="QUP247" s="49"/>
      <c r="QUQ247" s="99"/>
      <c r="QUR247" s="98"/>
      <c r="QUS247" s="49"/>
      <c r="QUT247" s="405"/>
      <c r="QUU247" s="405"/>
      <c r="QUV247" s="277"/>
      <c r="QUW247" s="277"/>
      <c r="QUX247" s="277"/>
      <c r="QUY247" s="277"/>
      <c r="QUZ247" s="277"/>
      <c r="QVA247" s="277"/>
      <c r="QVB247" s="277"/>
      <c r="QVC247" s="277"/>
      <c r="QVD247" s="402"/>
      <c r="QVE247" s="404"/>
      <c r="QVF247" s="49"/>
      <c r="QVG247" s="49"/>
      <c r="QVH247" s="49"/>
      <c r="QVI247" s="99"/>
      <c r="QVJ247" s="98"/>
      <c r="QVK247" s="49"/>
      <c r="QVL247" s="405"/>
      <c r="QVM247" s="405"/>
      <c r="QVN247" s="277"/>
      <c r="QVO247" s="277"/>
      <c r="QVP247" s="277"/>
      <c r="QVQ247" s="277"/>
      <c r="QVR247" s="277"/>
      <c r="QVS247" s="277"/>
      <c r="QVT247" s="277"/>
      <c r="QVU247" s="277"/>
      <c r="QVV247" s="402"/>
      <c r="QVW247" s="404"/>
      <c r="QVX247" s="49"/>
      <c r="QVY247" s="49"/>
      <c r="QVZ247" s="49"/>
      <c r="QWA247" s="99"/>
      <c r="QWB247" s="98"/>
      <c r="QWC247" s="49"/>
      <c r="QWD247" s="405"/>
      <c r="QWE247" s="405"/>
      <c r="QWF247" s="277"/>
      <c r="QWG247" s="277"/>
      <c r="QWH247" s="277"/>
      <c r="QWI247" s="277"/>
      <c r="QWJ247" s="277"/>
      <c r="QWK247" s="277"/>
      <c r="QWL247" s="277"/>
      <c r="QWM247" s="277"/>
      <c r="QWN247" s="402"/>
      <c r="QWO247" s="404"/>
      <c r="QWP247" s="49"/>
      <c r="QWQ247" s="49"/>
      <c r="QWR247" s="49"/>
      <c r="QWS247" s="99"/>
      <c r="QWT247" s="98"/>
      <c r="QWU247" s="49"/>
      <c r="QWV247" s="405"/>
      <c r="QWW247" s="405"/>
      <c r="QWX247" s="277"/>
      <c r="QWY247" s="277"/>
      <c r="QWZ247" s="277"/>
      <c r="QXA247" s="277"/>
      <c r="QXB247" s="277"/>
      <c r="QXC247" s="277"/>
      <c r="QXD247" s="277"/>
      <c r="QXE247" s="277"/>
      <c r="QXF247" s="402"/>
      <c r="QXG247" s="404"/>
      <c r="QXH247" s="49"/>
      <c r="QXI247" s="49"/>
      <c r="QXJ247" s="49"/>
      <c r="QXK247" s="99"/>
      <c r="QXL247" s="98"/>
      <c r="QXM247" s="49"/>
      <c r="QXN247" s="405"/>
      <c r="QXO247" s="405"/>
      <c r="QXP247" s="277"/>
      <c r="QXQ247" s="277"/>
      <c r="QXR247" s="277"/>
      <c r="QXS247" s="277"/>
      <c r="QXT247" s="277"/>
      <c r="QXU247" s="277"/>
      <c r="QXV247" s="277"/>
      <c r="QXW247" s="277"/>
      <c r="QXX247" s="402"/>
      <c r="QXY247" s="404"/>
      <c r="QXZ247" s="49"/>
      <c r="QYA247" s="49"/>
      <c r="QYB247" s="49"/>
      <c r="QYC247" s="99"/>
      <c r="QYD247" s="98"/>
      <c r="QYE247" s="49"/>
      <c r="QYF247" s="405"/>
      <c r="QYG247" s="405"/>
      <c r="QYH247" s="277"/>
      <c r="QYI247" s="277"/>
      <c r="QYJ247" s="277"/>
      <c r="QYK247" s="277"/>
      <c r="QYL247" s="277"/>
      <c r="QYM247" s="277"/>
      <c r="QYN247" s="277"/>
      <c r="QYO247" s="277"/>
      <c r="QYP247" s="402"/>
      <c r="QYQ247" s="404"/>
      <c r="QYR247" s="49"/>
      <c r="QYS247" s="49"/>
      <c r="QYT247" s="49"/>
      <c r="QYU247" s="99"/>
      <c r="QYV247" s="98"/>
      <c r="QYW247" s="49"/>
      <c r="QYX247" s="405"/>
      <c r="QYY247" s="405"/>
      <c r="QYZ247" s="277"/>
      <c r="QZA247" s="277"/>
      <c r="QZB247" s="277"/>
      <c r="QZC247" s="277"/>
      <c r="QZD247" s="277"/>
      <c r="QZE247" s="277"/>
      <c r="QZF247" s="277"/>
      <c r="QZG247" s="277"/>
      <c r="QZH247" s="402"/>
      <c r="QZI247" s="404"/>
      <c r="QZJ247" s="49"/>
      <c r="QZK247" s="49"/>
      <c r="QZL247" s="49"/>
      <c r="QZM247" s="99"/>
      <c r="QZN247" s="98"/>
      <c r="QZO247" s="49"/>
      <c r="QZP247" s="405"/>
      <c r="QZQ247" s="405"/>
      <c r="QZR247" s="277"/>
      <c r="QZS247" s="277"/>
      <c r="QZT247" s="277"/>
      <c r="QZU247" s="277"/>
      <c r="QZV247" s="277"/>
      <c r="QZW247" s="277"/>
      <c r="QZX247" s="277"/>
      <c r="QZY247" s="277"/>
      <c r="QZZ247" s="402"/>
      <c r="RAA247" s="404"/>
      <c r="RAB247" s="49"/>
      <c r="RAC247" s="49"/>
      <c r="RAD247" s="49"/>
      <c r="RAE247" s="99"/>
      <c r="RAF247" s="98"/>
      <c r="RAG247" s="49"/>
      <c r="RAH247" s="405"/>
      <c r="RAI247" s="405"/>
      <c r="RAJ247" s="277"/>
      <c r="RAK247" s="277"/>
      <c r="RAL247" s="277"/>
      <c r="RAM247" s="277"/>
      <c r="RAN247" s="277"/>
      <c r="RAO247" s="277"/>
      <c r="RAP247" s="277"/>
      <c r="RAQ247" s="277"/>
      <c r="RAR247" s="402"/>
      <c r="RAS247" s="404"/>
      <c r="RAT247" s="49"/>
      <c r="RAU247" s="49"/>
      <c r="RAV247" s="49"/>
      <c r="RAW247" s="99"/>
      <c r="RAX247" s="98"/>
      <c r="RAY247" s="49"/>
      <c r="RAZ247" s="405"/>
      <c r="RBA247" s="405"/>
      <c r="RBB247" s="277"/>
      <c r="RBC247" s="277"/>
      <c r="RBD247" s="277"/>
      <c r="RBE247" s="277"/>
      <c r="RBF247" s="277"/>
      <c r="RBG247" s="277"/>
      <c r="RBH247" s="277"/>
      <c r="RBI247" s="277"/>
      <c r="RBJ247" s="402"/>
      <c r="RBK247" s="404"/>
      <c r="RBL247" s="49"/>
      <c r="RBM247" s="49"/>
      <c r="RBN247" s="49"/>
      <c r="RBO247" s="99"/>
      <c r="RBP247" s="98"/>
      <c r="RBQ247" s="49"/>
      <c r="RBR247" s="405"/>
      <c r="RBS247" s="405"/>
      <c r="RBT247" s="277"/>
      <c r="RBU247" s="277"/>
      <c r="RBV247" s="277"/>
      <c r="RBW247" s="277"/>
      <c r="RBX247" s="277"/>
      <c r="RBY247" s="277"/>
      <c r="RBZ247" s="277"/>
      <c r="RCA247" s="277"/>
      <c r="RCB247" s="402"/>
      <c r="RCC247" s="404"/>
      <c r="RCD247" s="49"/>
      <c r="RCE247" s="49"/>
      <c r="RCF247" s="49"/>
      <c r="RCG247" s="99"/>
      <c r="RCH247" s="98"/>
      <c r="RCI247" s="49"/>
      <c r="RCJ247" s="405"/>
      <c r="RCK247" s="405"/>
      <c r="RCL247" s="277"/>
      <c r="RCM247" s="277"/>
      <c r="RCN247" s="277"/>
      <c r="RCO247" s="277"/>
      <c r="RCP247" s="277"/>
      <c r="RCQ247" s="277"/>
      <c r="RCR247" s="277"/>
      <c r="RCS247" s="277"/>
      <c r="RCT247" s="402"/>
      <c r="RCU247" s="404"/>
      <c r="RCV247" s="49"/>
      <c r="RCW247" s="49"/>
      <c r="RCX247" s="49"/>
      <c r="RCY247" s="99"/>
      <c r="RCZ247" s="98"/>
      <c r="RDA247" s="49"/>
      <c r="RDB247" s="405"/>
      <c r="RDC247" s="405"/>
      <c r="RDD247" s="277"/>
      <c r="RDE247" s="277"/>
      <c r="RDF247" s="277"/>
      <c r="RDG247" s="277"/>
      <c r="RDH247" s="277"/>
      <c r="RDI247" s="277"/>
      <c r="RDJ247" s="277"/>
      <c r="RDK247" s="277"/>
      <c r="RDL247" s="402"/>
      <c r="RDM247" s="404"/>
      <c r="RDN247" s="49"/>
      <c r="RDO247" s="49"/>
      <c r="RDP247" s="49"/>
      <c r="RDQ247" s="99"/>
      <c r="RDR247" s="98"/>
      <c r="RDS247" s="49"/>
      <c r="RDT247" s="405"/>
      <c r="RDU247" s="405"/>
      <c r="RDV247" s="277"/>
      <c r="RDW247" s="277"/>
      <c r="RDX247" s="277"/>
      <c r="RDY247" s="277"/>
      <c r="RDZ247" s="277"/>
      <c r="REA247" s="277"/>
      <c r="REB247" s="277"/>
      <c r="REC247" s="277"/>
      <c r="RED247" s="402"/>
      <c r="REE247" s="404"/>
      <c r="REF247" s="49"/>
      <c r="REG247" s="49"/>
      <c r="REH247" s="49"/>
      <c r="REI247" s="99"/>
      <c r="REJ247" s="98"/>
      <c r="REK247" s="49"/>
      <c r="REL247" s="405"/>
      <c r="REM247" s="405"/>
      <c r="REN247" s="277"/>
      <c r="REO247" s="277"/>
      <c r="REP247" s="277"/>
      <c r="REQ247" s="277"/>
      <c r="RER247" s="277"/>
      <c r="RES247" s="277"/>
      <c r="RET247" s="277"/>
      <c r="REU247" s="277"/>
      <c r="REV247" s="402"/>
      <c r="REW247" s="404"/>
      <c r="REX247" s="49"/>
      <c r="REY247" s="49"/>
      <c r="REZ247" s="49"/>
      <c r="RFA247" s="99"/>
      <c r="RFB247" s="98"/>
      <c r="RFC247" s="49"/>
      <c r="RFD247" s="405"/>
      <c r="RFE247" s="405"/>
      <c r="RFF247" s="277"/>
      <c r="RFG247" s="277"/>
      <c r="RFH247" s="277"/>
      <c r="RFI247" s="277"/>
      <c r="RFJ247" s="277"/>
      <c r="RFK247" s="277"/>
      <c r="RFL247" s="277"/>
      <c r="RFM247" s="277"/>
      <c r="RFN247" s="402"/>
      <c r="RFO247" s="404"/>
      <c r="RFP247" s="49"/>
      <c r="RFQ247" s="49"/>
      <c r="RFR247" s="49"/>
      <c r="RFS247" s="99"/>
      <c r="RFT247" s="98"/>
      <c r="RFU247" s="49"/>
      <c r="RFV247" s="405"/>
      <c r="RFW247" s="405"/>
      <c r="RFX247" s="277"/>
      <c r="RFY247" s="277"/>
      <c r="RFZ247" s="277"/>
      <c r="RGA247" s="277"/>
      <c r="RGB247" s="277"/>
      <c r="RGC247" s="277"/>
      <c r="RGD247" s="277"/>
      <c r="RGE247" s="277"/>
      <c r="RGF247" s="402"/>
      <c r="RGG247" s="404"/>
      <c r="RGH247" s="49"/>
      <c r="RGI247" s="49"/>
      <c r="RGJ247" s="49"/>
      <c r="RGK247" s="99"/>
      <c r="RGL247" s="98"/>
      <c r="RGM247" s="49"/>
      <c r="RGN247" s="405"/>
      <c r="RGO247" s="405"/>
      <c r="RGP247" s="277"/>
      <c r="RGQ247" s="277"/>
      <c r="RGR247" s="277"/>
      <c r="RGS247" s="277"/>
      <c r="RGT247" s="277"/>
      <c r="RGU247" s="277"/>
      <c r="RGV247" s="277"/>
      <c r="RGW247" s="277"/>
      <c r="RGX247" s="402"/>
      <c r="RGY247" s="404"/>
      <c r="RGZ247" s="49"/>
      <c r="RHA247" s="49"/>
      <c r="RHB247" s="49"/>
      <c r="RHC247" s="99"/>
      <c r="RHD247" s="98"/>
      <c r="RHE247" s="49"/>
      <c r="RHF247" s="405"/>
      <c r="RHG247" s="405"/>
      <c r="RHH247" s="277"/>
      <c r="RHI247" s="277"/>
      <c r="RHJ247" s="277"/>
      <c r="RHK247" s="277"/>
      <c r="RHL247" s="277"/>
      <c r="RHM247" s="277"/>
      <c r="RHN247" s="277"/>
      <c r="RHO247" s="277"/>
      <c r="RHP247" s="402"/>
      <c r="RHQ247" s="404"/>
      <c r="RHR247" s="49"/>
      <c r="RHS247" s="49"/>
      <c r="RHT247" s="49"/>
      <c r="RHU247" s="99"/>
      <c r="RHV247" s="98"/>
      <c r="RHW247" s="49"/>
      <c r="RHX247" s="405"/>
      <c r="RHY247" s="405"/>
      <c r="RHZ247" s="277"/>
      <c r="RIA247" s="277"/>
      <c r="RIB247" s="277"/>
      <c r="RIC247" s="277"/>
      <c r="RID247" s="277"/>
      <c r="RIE247" s="277"/>
      <c r="RIF247" s="277"/>
      <c r="RIG247" s="277"/>
      <c r="RIH247" s="402"/>
      <c r="RII247" s="404"/>
      <c r="RIJ247" s="49"/>
      <c r="RIK247" s="49"/>
      <c r="RIL247" s="49"/>
      <c r="RIM247" s="99"/>
      <c r="RIN247" s="98"/>
      <c r="RIO247" s="49"/>
      <c r="RIP247" s="405"/>
      <c r="RIQ247" s="405"/>
      <c r="RIR247" s="277"/>
      <c r="RIS247" s="277"/>
      <c r="RIT247" s="277"/>
      <c r="RIU247" s="277"/>
      <c r="RIV247" s="277"/>
      <c r="RIW247" s="277"/>
      <c r="RIX247" s="277"/>
      <c r="RIY247" s="277"/>
      <c r="RIZ247" s="402"/>
      <c r="RJA247" s="404"/>
      <c r="RJB247" s="49"/>
      <c r="RJC247" s="49"/>
      <c r="RJD247" s="49"/>
      <c r="RJE247" s="99"/>
      <c r="RJF247" s="98"/>
      <c r="RJG247" s="49"/>
      <c r="RJH247" s="405"/>
      <c r="RJI247" s="405"/>
      <c r="RJJ247" s="277"/>
      <c r="RJK247" s="277"/>
      <c r="RJL247" s="277"/>
      <c r="RJM247" s="277"/>
      <c r="RJN247" s="277"/>
      <c r="RJO247" s="277"/>
      <c r="RJP247" s="277"/>
      <c r="RJQ247" s="277"/>
      <c r="RJR247" s="402"/>
      <c r="RJS247" s="404"/>
      <c r="RJT247" s="49"/>
      <c r="RJU247" s="49"/>
      <c r="RJV247" s="49"/>
      <c r="RJW247" s="99"/>
      <c r="RJX247" s="98"/>
      <c r="RJY247" s="49"/>
      <c r="RJZ247" s="405"/>
      <c r="RKA247" s="405"/>
      <c r="RKB247" s="277"/>
      <c r="RKC247" s="277"/>
      <c r="RKD247" s="277"/>
      <c r="RKE247" s="277"/>
      <c r="RKF247" s="277"/>
      <c r="RKG247" s="277"/>
      <c r="RKH247" s="277"/>
      <c r="RKI247" s="277"/>
      <c r="RKJ247" s="402"/>
      <c r="RKK247" s="404"/>
      <c r="RKL247" s="49"/>
      <c r="RKM247" s="49"/>
      <c r="RKN247" s="49"/>
      <c r="RKO247" s="99"/>
      <c r="RKP247" s="98"/>
      <c r="RKQ247" s="49"/>
      <c r="RKR247" s="405"/>
      <c r="RKS247" s="405"/>
      <c r="RKT247" s="277"/>
      <c r="RKU247" s="277"/>
      <c r="RKV247" s="277"/>
      <c r="RKW247" s="277"/>
      <c r="RKX247" s="277"/>
      <c r="RKY247" s="277"/>
      <c r="RKZ247" s="277"/>
      <c r="RLA247" s="277"/>
      <c r="RLB247" s="402"/>
      <c r="RLC247" s="404"/>
      <c r="RLD247" s="49"/>
      <c r="RLE247" s="49"/>
      <c r="RLF247" s="49"/>
      <c r="RLG247" s="99"/>
      <c r="RLH247" s="98"/>
      <c r="RLI247" s="49"/>
      <c r="RLJ247" s="405"/>
      <c r="RLK247" s="405"/>
      <c r="RLL247" s="277"/>
      <c r="RLM247" s="277"/>
      <c r="RLN247" s="277"/>
      <c r="RLO247" s="277"/>
      <c r="RLP247" s="277"/>
      <c r="RLQ247" s="277"/>
      <c r="RLR247" s="277"/>
      <c r="RLS247" s="277"/>
      <c r="RLT247" s="402"/>
      <c r="RLU247" s="404"/>
      <c r="RLV247" s="49"/>
      <c r="RLW247" s="49"/>
      <c r="RLX247" s="49"/>
      <c r="RLY247" s="99"/>
      <c r="RLZ247" s="98"/>
      <c r="RMA247" s="49"/>
      <c r="RMB247" s="405"/>
      <c r="RMC247" s="405"/>
      <c r="RMD247" s="277"/>
      <c r="RME247" s="277"/>
      <c r="RMF247" s="277"/>
      <c r="RMG247" s="277"/>
      <c r="RMH247" s="277"/>
      <c r="RMI247" s="277"/>
      <c r="RMJ247" s="277"/>
      <c r="RMK247" s="277"/>
      <c r="RML247" s="402"/>
      <c r="RMM247" s="404"/>
      <c r="RMN247" s="49"/>
      <c r="RMO247" s="49"/>
      <c r="RMP247" s="49"/>
      <c r="RMQ247" s="99"/>
      <c r="RMR247" s="98"/>
      <c r="RMS247" s="49"/>
      <c r="RMT247" s="405"/>
      <c r="RMU247" s="405"/>
      <c r="RMV247" s="277"/>
      <c r="RMW247" s="277"/>
      <c r="RMX247" s="277"/>
      <c r="RMY247" s="277"/>
      <c r="RMZ247" s="277"/>
      <c r="RNA247" s="277"/>
      <c r="RNB247" s="277"/>
      <c r="RNC247" s="277"/>
      <c r="RND247" s="402"/>
      <c r="RNE247" s="404"/>
      <c r="RNF247" s="49"/>
      <c r="RNG247" s="49"/>
      <c r="RNH247" s="49"/>
      <c r="RNI247" s="99"/>
      <c r="RNJ247" s="98"/>
      <c r="RNK247" s="49"/>
      <c r="RNL247" s="405"/>
      <c r="RNM247" s="405"/>
      <c r="RNN247" s="277"/>
      <c r="RNO247" s="277"/>
      <c r="RNP247" s="277"/>
      <c r="RNQ247" s="277"/>
      <c r="RNR247" s="277"/>
      <c r="RNS247" s="277"/>
      <c r="RNT247" s="277"/>
      <c r="RNU247" s="277"/>
      <c r="RNV247" s="402"/>
      <c r="RNW247" s="404"/>
      <c r="RNX247" s="49"/>
      <c r="RNY247" s="49"/>
      <c r="RNZ247" s="49"/>
      <c r="ROA247" s="99"/>
      <c r="ROB247" s="98"/>
      <c r="ROC247" s="49"/>
      <c r="ROD247" s="405"/>
      <c r="ROE247" s="405"/>
      <c r="ROF247" s="277"/>
      <c r="ROG247" s="277"/>
      <c r="ROH247" s="277"/>
      <c r="ROI247" s="277"/>
      <c r="ROJ247" s="277"/>
      <c r="ROK247" s="277"/>
      <c r="ROL247" s="277"/>
      <c r="ROM247" s="277"/>
      <c r="RON247" s="402"/>
      <c r="ROO247" s="404"/>
      <c r="ROP247" s="49"/>
      <c r="ROQ247" s="49"/>
      <c r="ROR247" s="49"/>
      <c r="ROS247" s="99"/>
      <c r="ROT247" s="98"/>
      <c r="ROU247" s="49"/>
      <c r="ROV247" s="405"/>
      <c r="ROW247" s="405"/>
      <c r="ROX247" s="277"/>
      <c r="ROY247" s="277"/>
      <c r="ROZ247" s="277"/>
      <c r="RPA247" s="277"/>
      <c r="RPB247" s="277"/>
      <c r="RPC247" s="277"/>
      <c r="RPD247" s="277"/>
      <c r="RPE247" s="277"/>
      <c r="RPF247" s="402"/>
      <c r="RPG247" s="404"/>
      <c r="RPH247" s="49"/>
      <c r="RPI247" s="49"/>
      <c r="RPJ247" s="49"/>
      <c r="RPK247" s="99"/>
      <c r="RPL247" s="98"/>
      <c r="RPM247" s="49"/>
      <c r="RPN247" s="405"/>
      <c r="RPO247" s="405"/>
      <c r="RPP247" s="277"/>
      <c r="RPQ247" s="277"/>
      <c r="RPR247" s="277"/>
      <c r="RPS247" s="277"/>
      <c r="RPT247" s="277"/>
      <c r="RPU247" s="277"/>
      <c r="RPV247" s="277"/>
      <c r="RPW247" s="277"/>
      <c r="RPX247" s="402"/>
      <c r="RPY247" s="404"/>
      <c r="RPZ247" s="49"/>
      <c r="RQA247" s="49"/>
      <c r="RQB247" s="49"/>
      <c r="RQC247" s="99"/>
      <c r="RQD247" s="98"/>
      <c r="RQE247" s="49"/>
      <c r="RQF247" s="405"/>
      <c r="RQG247" s="405"/>
      <c r="RQH247" s="277"/>
      <c r="RQI247" s="277"/>
      <c r="RQJ247" s="277"/>
      <c r="RQK247" s="277"/>
      <c r="RQL247" s="277"/>
      <c r="RQM247" s="277"/>
      <c r="RQN247" s="277"/>
      <c r="RQO247" s="277"/>
      <c r="RQP247" s="402"/>
      <c r="RQQ247" s="404"/>
      <c r="RQR247" s="49"/>
      <c r="RQS247" s="49"/>
      <c r="RQT247" s="49"/>
      <c r="RQU247" s="99"/>
      <c r="RQV247" s="98"/>
      <c r="RQW247" s="49"/>
      <c r="RQX247" s="405"/>
      <c r="RQY247" s="405"/>
      <c r="RQZ247" s="277"/>
      <c r="RRA247" s="277"/>
      <c r="RRB247" s="277"/>
      <c r="RRC247" s="277"/>
      <c r="RRD247" s="277"/>
      <c r="RRE247" s="277"/>
      <c r="RRF247" s="277"/>
      <c r="RRG247" s="277"/>
      <c r="RRH247" s="402"/>
      <c r="RRI247" s="404"/>
      <c r="RRJ247" s="49"/>
      <c r="RRK247" s="49"/>
      <c r="RRL247" s="49"/>
      <c r="RRM247" s="99"/>
      <c r="RRN247" s="98"/>
      <c r="RRO247" s="49"/>
      <c r="RRP247" s="405"/>
      <c r="RRQ247" s="405"/>
      <c r="RRR247" s="277"/>
      <c r="RRS247" s="277"/>
      <c r="RRT247" s="277"/>
      <c r="RRU247" s="277"/>
      <c r="RRV247" s="277"/>
      <c r="RRW247" s="277"/>
      <c r="RRX247" s="277"/>
      <c r="RRY247" s="277"/>
      <c r="RRZ247" s="402"/>
      <c r="RSA247" s="404"/>
      <c r="RSB247" s="49"/>
      <c r="RSC247" s="49"/>
      <c r="RSD247" s="49"/>
      <c r="RSE247" s="99"/>
      <c r="RSF247" s="98"/>
      <c r="RSG247" s="49"/>
      <c r="RSH247" s="405"/>
      <c r="RSI247" s="405"/>
      <c r="RSJ247" s="277"/>
      <c r="RSK247" s="277"/>
      <c r="RSL247" s="277"/>
      <c r="RSM247" s="277"/>
      <c r="RSN247" s="277"/>
      <c r="RSO247" s="277"/>
      <c r="RSP247" s="277"/>
      <c r="RSQ247" s="277"/>
      <c r="RSR247" s="402"/>
      <c r="RSS247" s="404"/>
      <c r="RST247" s="49"/>
      <c r="RSU247" s="49"/>
      <c r="RSV247" s="49"/>
      <c r="RSW247" s="99"/>
      <c r="RSX247" s="98"/>
      <c r="RSY247" s="49"/>
      <c r="RSZ247" s="405"/>
      <c r="RTA247" s="405"/>
      <c r="RTB247" s="277"/>
      <c r="RTC247" s="277"/>
      <c r="RTD247" s="277"/>
      <c r="RTE247" s="277"/>
      <c r="RTF247" s="277"/>
      <c r="RTG247" s="277"/>
      <c r="RTH247" s="277"/>
      <c r="RTI247" s="277"/>
      <c r="RTJ247" s="402"/>
      <c r="RTK247" s="404"/>
      <c r="RTL247" s="49"/>
      <c r="RTM247" s="49"/>
      <c r="RTN247" s="49"/>
      <c r="RTO247" s="99"/>
      <c r="RTP247" s="98"/>
      <c r="RTQ247" s="49"/>
      <c r="RTR247" s="405"/>
      <c r="RTS247" s="405"/>
      <c r="RTT247" s="277"/>
      <c r="RTU247" s="277"/>
      <c r="RTV247" s="277"/>
      <c r="RTW247" s="277"/>
      <c r="RTX247" s="277"/>
      <c r="RTY247" s="277"/>
      <c r="RTZ247" s="277"/>
      <c r="RUA247" s="277"/>
      <c r="RUB247" s="402"/>
      <c r="RUC247" s="404"/>
      <c r="RUD247" s="49"/>
      <c r="RUE247" s="49"/>
      <c r="RUF247" s="49"/>
      <c r="RUG247" s="99"/>
      <c r="RUH247" s="98"/>
      <c r="RUI247" s="49"/>
      <c r="RUJ247" s="405"/>
      <c r="RUK247" s="405"/>
      <c r="RUL247" s="277"/>
      <c r="RUM247" s="277"/>
      <c r="RUN247" s="277"/>
      <c r="RUO247" s="277"/>
      <c r="RUP247" s="277"/>
      <c r="RUQ247" s="277"/>
      <c r="RUR247" s="277"/>
      <c r="RUS247" s="277"/>
      <c r="RUT247" s="402"/>
      <c r="RUU247" s="404"/>
      <c r="RUV247" s="49"/>
      <c r="RUW247" s="49"/>
      <c r="RUX247" s="49"/>
      <c r="RUY247" s="99"/>
      <c r="RUZ247" s="98"/>
      <c r="RVA247" s="49"/>
      <c r="RVB247" s="405"/>
      <c r="RVC247" s="405"/>
      <c r="RVD247" s="277"/>
      <c r="RVE247" s="277"/>
      <c r="RVF247" s="277"/>
      <c r="RVG247" s="277"/>
      <c r="RVH247" s="277"/>
      <c r="RVI247" s="277"/>
      <c r="RVJ247" s="277"/>
      <c r="RVK247" s="277"/>
      <c r="RVL247" s="402"/>
      <c r="RVM247" s="404"/>
      <c r="RVN247" s="49"/>
      <c r="RVO247" s="49"/>
      <c r="RVP247" s="49"/>
      <c r="RVQ247" s="99"/>
      <c r="RVR247" s="98"/>
      <c r="RVS247" s="49"/>
      <c r="RVT247" s="405"/>
      <c r="RVU247" s="405"/>
      <c r="RVV247" s="277"/>
      <c r="RVW247" s="277"/>
      <c r="RVX247" s="277"/>
      <c r="RVY247" s="277"/>
      <c r="RVZ247" s="277"/>
      <c r="RWA247" s="277"/>
      <c r="RWB247" s="277"/>
      <c r="RWC247" s="277"/>
      <c r="RWD247" s="402"/>
      <c r="RWE247" s="404"/>
      <c r="RWF247" s="49"/>
      <c r="RWG247" s="49"/>
      <c r="RWH247" s="49"/>
      <c r="RWI247" s="99"/>
      <c r="RWJ247" s="98"/>
      <c r="RWK247" s="49"/>
      <c r="RWL247" s="405"/>
      <c r="RWM247" s="405"/>
      <c r="RWN247" s="277"/>
      <c r="RWO247" s="277"/>
      <c r="RWP247" s="277"/>
      <c r="RWQ247" s="277"/>
      <c r="RWR247" s="277"/>
      <c r="RWS247" s="277"/>
      <c r="RWT247" s="277"/>
      <c r="RWU247" s="277"/>
      <c r="RWV247" s="402"/>
      <c r="RWW247" s="404"/>
      <c r="RWX247" s="49"/>
      <c r="RWY247" s="49"/>
      <c r="RWZ247" s="49"/>
      <c r="RXA247" s="99"/>
      <c r="RXB247" s="98"/>
      <c r="RXC247" s="49"/>
      <c r="RXD247" s="405"/>
      <c r="RXE247" s="405"/>
      <c r="RXF247" s="277"/>
      <c r="RXG247" s="277"/>
      <c r="RXH247" s="277"/>
      <c r="RXI247" s="277"/>
      <c r="RXJ247" s="277"/>
      <c r="RXK247" s="277"/>
      <c r="RXL247" s="277"/>
      <c r="RXM247" s="277"/>
      <c r="RXN247" s="402"/>
      <c r="RXO247" s="404"/>
      <c r="RXP247" s="49"/>
      <c r="RXQ247" s="49"/>
      <c r="RXR247" s="49"/>
      <c r="RXS247" s="99"/>
      <c r="RXT247" s="98"/>
      <c r="RXU247" s="49"/>
      <c r="RXV247" s="405"/>
      <c r="RXW247" s="405"/>
      <c r="RXX247" s="277"/>
      <c r="RXY247" s="277"/>
      <c r="RXZ247" s="277"/>
      <c r="RYA247" s="277"/>
      <c r="RYB247" s="277"/>
      <c r="RYC247" s="277"/>
      <c r="RYD247" s="277"/>
      <c r="RYE247" s="277"/>
      <c r="RYF247" s="402"/>
      <c r="RYG247" s="404"/>
      <c r="RYH247" s="49"/>
      <c r="RYI247" s="49"/>
      <c r="RYJ247" s="49"/>
      <c r="RYK247" s="99"/>
      <c r="RYL247" s="98"/>
      <c r="RYM247" s="49"/>
      <c r="RYN247" s="405"/>
      <c r="RYO247" s="405"/>
      <c r="RYP247" s="277"/>
      <c r="RYQ247" s="277"/>
      <c r="RYR247" s="277"/>
      <c r="RYS247" s="277"/>
      <c r="RYT247" s="277"/>
      <c r="RYU247" s="277"/>
      <c r="RYV247" s="277"/>
      <c r="RYW247" s="277"/>
      <c r="RYX247" s="402"/>
      <c r="RYY247" s="404"/>
      <c r="RYZ247" s="49"/>
      <c r="RZA247" s="49"/>
      <c r="RZB247" s="49"/>
      <c r="RZC247" s="99"/>
      <c r="RZD247" s="98"/>
      <c r="RZE247" s="49"/>
      <c r="RZF247" s="405"/>
      <c r="RZG247" s="405"/>
      <c r="RZH247" s="277"/>
      <c r="RZI247" s="277"/>
      <c r="RZJ247" s="277"/>
      <c r="RZK247" s="277"/>
      <c r="RZL247" s="277"/>
      <c r="RZM247" s="277"/>
      <c r="RZN247" s="277"/>
      <c r="RZO247" s="277"/>
      <c r="RZP247" s="402"/>
      <c r="RZQ247" s="404"/>
      <c r="RZR247" s="49"/>
      <c r="RZS247" s="49"/>
      <c r="RZT247" s="49"/>
      <c r="RZU247" s="99"/>
      <c r="RZV247" s="98"/>
      <c r="RZW247" s="49"/>
      <c r="RZX247" s="405"/>
      <c r="RZY247" s="405"/>
      <c r="RZZ247" s="277"/>
      <c r="SAA247" s="277"/>
      <c r="SAB247" s="277"/>
      <c r="SAC247" s="277"/>
      <c r="SAD247" s="277"/>
      <c r="SAE247" s="277"/>
      <c r="SAF247" s="277"/>
      <c r="SAG247" s="277"/>
      <c r="SAH247" s="402"/>
      <c r="SAI247" s="404"/>
      <c r="SAJ247" s="49"/>
      <c r="SAK247" s="49"/>
      <c r="SAL247" s="49"/>
      <c r="SAM247" s="99"/>
      <c r="SAN247" s="98"/>
      <c r="SAO247" s="49"/>
      <c r="SAP247" s="405"/>
      <c r="SAQ247" s="405"/>
      <c r="SAR247" s="277"/>
      <c r="SAS247" s="277"/>
      <c r="SAT247" s="277"/>
      <c r="SAU247" s="277"/>
      <c r="SAV247" s="277"/>
      <c r="SAW247" s="277"/>
      <c r="SAX247" s="277"/>
      <c r="SAY247" s="277"/>
      <c r="SAZ247" s="402"/>
      <c r="SBA247" s="404"/>
      <c r="SBB247" s="49"/>
      <c r="SBC247" s="49"/>
      <c r="SBD247" s="49"/>
      <c r="SBE247" s="99"/>
      <c r="SBF247" s="98"/>
      <c r="SBG247" s="49"/>
      <c r="SBH247" s="405"/>
      <c r="SBI247" s="405"/>
      <c r="SBJ247" s="277"/>
      <c r="SBK247" s="277"/>
      <c r="SBL247" s="277"/>
      <c r="SBM247" s="277"/>
      <c r="SBN247" s="277"/>
      <c r="SBO247" s="277"/>
      <c r="SBP247" s="277"/>
      <c r="SBQ247" s="277"/>
      <c r="SBR247" s="402"/>
      <c r="SBS247" s="404"/>
      <c r="SBT247" s="49"/>
      <c r="SBU247" s="49"/>
      <c r="SBV247" s="49"/>
      <c r="SBW247" s="99"/>
      <c r="SBX247" s="98"/>
      <c r="SBY247" s="49"/>
      <c r="SBZ247" s="405"/>
      <c r="SCA247" s="405"/>
      <c r="SCB247" s="277"/>
      <c r="SCC247" s="277"/>
      <c r="SCD247" s="277"/>
      <c r="SCE247" s="277"/>
      <c r="SCF247" s="277"/>
      <c r="SCG247" s="277"/>
      <c r="SCH247" s="277"/>
      <c r="SCI247" s="277"/>
      <c r="SCJ247" s="402"/>
      <c r="SCK247" s="404"/>
      <c r="SCL247" s="49"/>
      <c r="SCM247" s="49"/>
      <c r="SCN247" s="49"/>
      <c r="SCO247" s="99"/>
      <c r="SCP247" s="98"/>
      <c r="SCQ247" s="49"/>
      <c r="SCR247" s="405"/>
      <c r="SCS247" s="405"/>
      <c r="SCT247" s="277"/>
      <c r="SCU247" s="277"/>
      <c r="SCV247" s="277"/>
      <c r="SCW247" s="277"/>
      <c r="SCX247" s="277"/>
      <c r="SCY247" s="277"/>
      <c r="SCZ247" s="277"/>
      <c r="SDA247" s="277"/>
      <c r="SDB247" s="402"/>
      <c r="SDC247" s="404"/>
      <c r="SDD247" s="49"/>
      <c r="SDE247" s="49"/>
      <c r="SDF247" s="49"/>
      <c r="SDG247" s="99"/>
      <c r="SDH247" s="98"/>
      <c r="SDI247" s="49"/>
      <c r="SDJ247" s="405"/>
      <c r="SDK247" s="405"/>
      <c r="SDL247" s="277"/>
      <c r="SDM247" s="277"/>
      <c r="SDN247" s="277"/>
      <c r="SDO247" s="277"/>
      <c r="SDP247" s="277"/>
      <c r="SDQ247" s="277"/>
      <c r="SDR247" s="277"/>
      <c r="SDS247" s="277"/>
      <c r="SDT247" s="402"/>
      <c r="SDU247" s="404"/>
      <c r="SDV247" s="49"/>
      <c r="SDW247" s="49"/>
      <c r="SDX247" s="49"/>
      <c r="SDY247" s="99"/>
      <c r="SDZ247" s="98"/>
      <c r="SEA247" s="49"/>
      <c r="SEB247" s="405"/>
      <c r="SEC247" s="405"/>
      <c r="SED247" s="277"/>
      <c r="SEE247" s="277"/>
      <c r="SEF247" s="277"/>
      <c r="SEG247" s="277"/>
      <c r="SEH247" s="277"/>
      <c r="SEI247" s="277"/>
      <c r="SEJ247" s="277"/>
      <c r="SEK247" s="277"/>
      <c r="SEL247" s="402"/>
      <c r="SEM247" s="404"/>
      <c r="SEN247" s="49"/>
      <c r="SEO247" s="49"/>
      <c r="SEP247" s="49"/>
      <c r="SEQ247" s="99"/>
      <c r="SER247" s="98"/>
      <c r="SES247" s="49"/>
      <c r="SET247" s="405"/>
      <c r="SEU247" s="405"/>
      <c r="SEV247" s="277"/>
      <c r="SEW247" s="277"/>
      <c r="SEX247" s="277"/>
      <c r="SEY247" s="277"/>
      <c r="SEZ247" s="277"/>
      <c r="SFA247" s="277"/>
      <c r="SFB247" s="277"/>
      <c r="SFC247" s="277"/>
      <c r="SFD247" s="402"/>
      <c r="SFE247" s="404"/>
      <c r="SFF247" s="49"/>
      <c r="SFG247" s="49"/>
      <c r="SFH247" s="49"/>
      <c r="SFI247" s="99"/>
      <c r="SFJ247" s="98"/>
      <c r="SFK247" s="49"/>
      <c r="SFL247" s="405"/>
      <c r="SFM247" s="405"/>
      <c r="SFN247" s="277"/>
      <c r="SFO247" s="277"/>
      <c r="SFP247" s="277"/>
      <c r="SFQ247" s="277"/>
      <c r="SFR247" s="277"/>
      <c r="SFS247" s="277"/>
      <c r="SFT247" s="277"/>
      <c r="SFU247" s="277"/>
      <c r="SFV247" s="402"/>
      <c r="SFW247" s="404"/>
      <c r="SFX247" s="49"/>
      <c r="SFY247" s="49"/>
      <c r="SFZ247" s="49"/>
      <c r="SGA247" s="99"/>
      <c r="SGB247" s="98"/>
      <c r="SGC247" s="49"/>
      <c r="SGD247" s="405"/>
      <c r="SGE247" s="405"/>
      <c r="SGF247" s="277"/>
      <c r="SGG247" s="277"/>
      <c r="SGH247" s="277"/>
      <c r="SGI247" s="277"/>
      <c r="SGJ247" s="277"/>
      <c r="SGK247" s="277"/>
      <c r="SGL247" s="277"/>
      <c r="SGM247" s="277"/>
      <c r="SGN247" s="402"/>
      <c r="SGO247" s="404"/>
      <c r="SGP247" s="49"/>
      <c r="SGQ247" s="49"/>
      <c r="SGR247" s="49"/>
      <c r="SGS247" s="99"/>
      <c r="SGT247" s="98"/>
      <c r="SGU247" s="49"/>
      <c r="SGV247" s="405"/>
      <c r="SGW247" s="405"/>
      <c r="SGX247" s="277"/>
      <c r="SGY247" s="277"/>
      <c r="SGZ247" s="277"/>
      <c r="SHA247" s="277"/>
      <c r="SHB247" s="277"/>
      <c r="SHC247" s="277"/>
      <c r="SHD247" s="277"/>
      <c r="SHE247" s="277"/>
      <c r="SHF247" s="402"/>
      <c r="SHG247" s="404"/>
      <c r="SHH247" s="49"/>
      <c r="SHI247" s="49"/>
      <c r="SHJ247" s="49"/>
      <c r="SHK247" s="99"/>
      <c r="SHL247" s="98"/>
      <c r="SHM247" s="49"/>
      <c r="SHN247" s="405"/>
      <c r="SHO247" s="405"/>
      <c r="SHP247" s="277"/>
      <c r="SHQ247" s="277"/>
      <c r="SHR247" s="277"/>
      <c r="SHS247" s="277"/>
      <c r="SHT247" s="277"/>
      <c r="SHU247" s="277"/>
      <c r="SHV247" s="277"/>
      <c r="SHW247" s="277"/>
      <c r="SHX247" s="402"/>
      <c r="SHY247" s="404"/>
      <c r="SHZ247" s="49"/>
      <c r="SIA247" s="49"/>
      <c r="SIB247" s="49"/>
      <c r="SIC247" s="99"/>
      <c r="SID247" s="98"/>
      <c r="SIE247" s="49"/>
      <c r="SIF247" s="405"/>
      <c r="SIG247" s="405"/>
      <c r="SIH247" s="277"/>
      <c r="SII247" s="277"/>
      <c r="SIJ247" s="277"/>
      <c r="SIK247" s="277"/>
      <c r="SIL247" s="277"/>
      <c r="SIM247" s="277"/>
      <c r="SIN247" s="277"/>
      <c r="SIO247" s="277"/>
      <c r="SIP247" s="402"/>
      <c r="SIQ247" s="404"/>
      <c r="SIR247" s="49"/>
      <c r="SIS247" s="49"/>
      <c r="SIT247" s="49"/>
      <c r="SIU247" s="99"/>
      <c r="SIV247" s="98"/>
      <c r="SIW247" s="49"/>
      <c r="SIX247" s="405"/>
      <c r="SIY247" s="405"/>
      <c r="SIZ247" s="277"/>
      <c r="SJA247" s="277"/>
      <c r="SJB247" s="277"/>
      <c r="SJC247" s="277"/>
      <c r="SJD247" s="277"/>
      <c r="SJE247" s="277"/>
      <c r="SJF247" s="277"/>
      <c r="SJG247" s="277"/>
      <c r="SJH247" s="402"/>
      <c r="SJI247" s="404"/>
      <c r="SJJ247" s="49"/>
      <c r="SJK247" s="49"/>
      <c r="SJL247" s="49"/>
      <c r="SJM247" s="99"/>
      <c r="SJN247" s="98"/>
      <c r="SJO247" s="49"/>
      <c r="SJP247" s="405"/>
      <c r="SJQ247" s="405"/>
      <c r="SJR247" s="277"/>
      <c r="SJS247" s="277"/>
      <c r="SJT247" s="277"/>
      <c r="SJU247" s="277"/>
      <c r="SJV247" s="277"/>
      <c r="SJW247" s="277"/>
      <c r="SJX247" s="277"/>
      <c r="SJY247" s="277"/>
      <c r="SJZ247" s="402"/>
      <c r="SKA247" s="404"/>
      <c r="SKB247" s="49"/>
      <c r="SKC247" s="49"/>
      <c r="SKD247" s="49"/>
      <c r="SKE247" s="99"/>
      <c r="SKF247" s="98"/>
      <c r="SKG247" s="49"/>
      <c r="SKH247" s="405"/>
      <c r="SKI247" s="405"/>
      <c r="SKJ247" s="277"/>
      <c r="SKK247" s="277"/>
      <c r="SKL247" s="277"/>
      <c r="SKM247" s="277"/>
      <c r="SKN247" s="277"/>
      <c r="SKO247" s="277"/>
      <c r="SKP247" s="277"/>
      <c r="SKQ247" s="277"/>
      <c r="SKR247" s="402"/>
      <c r="SKS247" s="404"/>
      <c r="SKT247" s="49"/>
      <c r="SKU247" s="49"/>
      <c r="SKV247" s="49"/>
      <c r="SKW247" s="99"/>
      <c r="SKX247" s="98"/>
      <c r="SKY247" s="49"/>
      <c r="SKZ247" s="405"/>
      <c r="SLA247" s="405"/>
      <c r="SLB247" s="277"/>
      <c r="SLC247" s="277"/>
      <c r="SLD247" s="277"/>
      <c r="SLE247" s="277"/>
      <c r="SLF247" s="277"/>
      <c r="SLG247" s="277"/>
      <c r="SLH247" s="277"/>
      <c r="SLI247" s="277"/>
      <c r="SLJ247" s="402"/>
      <c r="SLK247" s="404"/>
      <c r="SLL247" s="49"/>
      <c r="SLM247" s="49"/>
      <c r="SLN247" s="49"/>
      <c r="SLO247" s="99"/>
      <c r="SLP247" s="98"/>
      <c r="SLQ247" s="49"/>
      <c r="SLR247" s="405"/>
      <c r="SLS247" s="405"/>
      <c r="SLT247" s="277"/>
      <c r="SLU247" s="277"/>
      <c r="SLV247" s="277"/>
      <c r="SLW247" s="277"/>
      <c r="SLX247" s="277"/>
      <c r="SLY247" s="277"/>
      <c r="SLZ247" s="277"/>
      <c r="SMA247" s="277"/>
      <c r="SMB247" s="402"/>
      <c r="SMC247" s="404"/>
      <c r="SMD247" s="49"/>
      <c r="SME247" s="49"/>
      <c r="SMF247" s="49"/>
      <c r="SMG247" s="99"/>
      <c r="SMH247" s="98"/>
      <c r="SMI247" s="49"/>
      <c r="SMJ247" s="405"/>
      <c r="SMK247" s="405"/>
      <c r="SML247" s="277"/>
      <c r="SMM247" s="277"/>
      <c r="SMN247" s="277"/>
      <c r="SMO247" s="277"/>
      <c r="SMP247" s="277"/>
      <c r="SMQ247" s="277"/>
      <c r="SMR247" s="277"/>
      <c r="SMS247" s="277"/>
      <c r="SMT247" s="402"/>
      <c r="SMU247" s="404"/>
      <c r="SMV247" s="49"/>
      <c r="SMW247" s="49"/>
      <c r="SMX247" s="49"/>
      <c r="SMY247" s="99"/>
      <c r="SMZ247" s="98"/>
      <c r="SNA247" s="49"/>
      <c r="SNB247" s="405"/>
      <c r="SNC247" s="405"/>
      <c r="SND247" s="277"/>
      <c r="SNE247" s="277"/>
      <c r="SNF247" s="277"/>
      <c r="SNG247" s="277"/>
      <c r="SNH247" s="277"/>
      <c r="SNI247" s="277"/>
      <c r="SNJ247" s="277"/>
      <c r="SNK247" s="277"/>
      <c r="SNL247" s="402"/>
      <c r="SNM247" s="404"/>
      <c r="SNN247" s="49"/>
      <c r="SNO247" s="49"/>
      <c r="SNP247" s="49"/>
      <c r="SNQ247" s="99"/>
      <c r="SNR247" s="98"/>
      <c r="SNS247" s="49"/>
      <c r="SNT247" s="405"/>
      <c r="SNU247" s="405"/>
      <c r="SNV247" s="277"/>
      <c r="SNW247" s="277"/>
      <c r="SNX247" s="277"/>
      <c r="SNY247" s="277"/>
      <c r="SNZ247" s="277"/>
      <c r="SOA247" s="277"/>
      <c r="SOB247" s="277"/>
      <c r="SOC247" s="277"/>
      <c r="SOD247" s="402"/>
      <c r="SOE247" s="404"/>
      <c r="SOF247" s="49"/>
      <c r="SOG247" s="49"/>
      <c r="SOH247" s="49"/>
      <c r="SOI247" s="99"/>
      <c r="SOJ247" s="98"/>
      <c r="SOK247" s="49"/>
      <c r="SOL247" s="405"/>
      <c r="SOM247" s="405"/>
      <c r="SON247" s="277"/>
      <c r="SOO247" s="277"/>
      <c r="SOP247" s="277"/>
      <c r="SOQ247" s="277"/>
      <c r="SOR247" s="277"/>
      <c r="SOS247" s="277"/>
      <c r="SOT247" s="277"/>
      <c r="SOU247" s="277"/>
      <c r="SOV247" s="402"/>
      <c r="SOW247" s="404"/>
      <c r="SOX247" s="49"/>
      <c r="SOY247" s="49"/>
      <c r="SOZ247" s="49"/>
      <c r="SPA247" s="99"/>
      <c r="SPB247" s="98"/>
      <c r="SPC247" s="49"/>
      <c r="SPD247" s="405"/>
      <c r="SPE247" s="405"/>
      <c r="SPF247" s="277"/>
      <c r="SPG247" s="277"/>
      <c r="SPH247" s="277"/>
      <c r="SPI247" s="277"/>
      <c r="SPJ247" s="277"/>
      <c r="SPK247" s="277"/>
      <c r="SPL247" s="277"/>
      <c r="SPM247" s="277"/>
      <c r="SPN247" s="402"/>
      <c r="SPO247" s="404"/>
      <c r="SPP247" s="49"/>
      <c r="SPQ247" s="49"/>
      <c r="SPR247" s="49"/>
      <c r="SPS247" s="99"/>
      <c r="SPT247" s="98"/>
      <c r="SPU247" s="49"/>
      <c r="SPV247" s="405"/>
      <c r="SPW247" s="405"/>
      <c r="SPX247" s="277"/>
      <c r="SPY247" s="277"/>
      <c r="SPZ247" s="277"/>
      <c r="SQA247" s="277"/>
      <c r="SQB247" s="277"/>
      <c r="SQC247" s="277"/>
      <c r="SQD247" s="277"/>
      <c r="SQE247" s="277"/>
      <c r="SQF247" s="402"/>
      <c r="SQG247" s="404"/>
      <c r="SQH247" s="49"/>
      <c r="SQI247" s="49"/>
      <c r="SQJ247" s="49"/>
      <c r="SQK247" s="99"/>
      <c r="SQL247" s="98"/>
      <c r="SQM247" s="49"/>
      <c r="SQN247" s="405"/>
      <c r="SQO247" s="405"/>
      <c r="SQP247" s="277"/>
      <c r="SQQ247" s="277"/>
      <c r="SQR247" s="277"/>
      <c r="SQS247" s="277"/>
      <c r="SQT247" s="277"/>
      <c r="SQU247" s="277"/>
      <c r="SQV247" s="277"/>
      <c r="SQW247" s="277"/>
      <c r="SQX247" s="402"/>
      <c r="SQY247" s="404"/>
      <c r="SQZ247" s="49"/>
      <c r="SRA247" s="49"/>
      <c r="SRB247" s="49"/>
      <c r="SRC247" s="99"/>
      <c r="SRD247" s="98"/>
      <c r="SRE247" s="49"/>
      <c r="SRF247" s="405"/>
      <c r="SRG247" s="405"/>
      <c r="SRH247" s="277"/>
      <c r="SRI247" s="277"/>
      <c r="SRJ247" s="277"/>
      <c r="SRK247" s="277"/>
      <c r="SRL247" s="277"/>
      <c r="SRM247" s="277"/>
      <c r="SRN247" s="277"/>
      <c r="SRO247" s="277"/>
      <c r="SRP247" s="402"/>
      <c r="SRQ247" s="404"/>
      <c r="SRR247" s="49"/>
      <c r="SRS247" s="49"/>
      <c r="SRT247" s="49"/>
      <c r="SRU247" s="99"/>
      <c r="SRV247" s="98"/>
      <c r="SRW247" s="49"/>
      <c r="SRX247" s="405"/>
      <c r="SRY247" s="405"/>
      <c r="SRZ247" s="277"/>
      <c r="SSA247" s="277"/>
      <c r="SSB247" s="277"/>
      <c r="SSC247" s="277"/>
      <c r="SSD247" s="277"/>
      <c r="SSE247" s="277"/>
      <c r="SSF247" s="277"/>
      <c r="SSG247" s="277"/>
      <c r="SSH247" s="402"/>
      <c r="SSI247" s="404"/>
      <c r="SSJ247" s="49"/>
      <c r="SSK247" s="49"/>
      <c r="SSL247" s="49"/>
      <c r="SSM247" s="99"/>
      <c r="SSN247" s="98"/>
      <c r="SSO247" s="49"/>
      <c r="SSP247" s="405"/>
      <c r="SSQ247" s="405"/>
      <c r="SSR247" s="277"/>
      <c r="SSS247" s="277"/>
      <c r="SST247" s="277"/>
      <c r="SSU247" s="277"/>
      <c r="SSV247" s="277"/>
      <c r="SSW247" s="277"/>
      <c r="SSX247" s="277"/>
      <c r="SSY247" s="277"/>
      <c r="SSZ247" s="402"/>
      <c r="STA247" s="404"/>
      <c r="STB247" s="49"/>
      <c r="STC247" s="49"/>
      <c r="STD247" s="49"/>
      <c r="STE247" s="99"/>
      <c r="STF247" s="98"/>
      <c r="STG247" s="49"/>
      <c r="STH247" s="405"/>
      <c r="STI247" s="405"/>
      <c r="STJ247" s="277"/>
      <c r="STK247" s="277"/>
      <c r="STL247" s="277"/>
      <c r="STM247" s="277"/>
      <c r="STN247" s="277"/>
      <c r="STO247" s="277"/>
      <c r="STP247" s="277"/>
      <c r="STQ247" s="277"/>
      <c r="STR247" s="402"/>
      <c r="STS247" s="404"/>
      <c r="STT247" s="49"/>
      <c r="STU247" s="49"/>
      <c r="STV247" s="49"/>
      <c r="STW247" s="99"/>
      <c r="STX247" s="98"/>
      <c r="STY247" s="49"/>
      <c r="STZ247" s="405"/>
      <c r="SUA247" s="405"/>
      <c r="SUB247" s="277"/>
      <c r="SUC247" s="277"/>
      <c r="SUD247" s="277"/>
      <c r="SUE247" s="277"/>
      <c r="SUF247" s="277"/>
      <c r="SUG247" s="277"/>
      <c r="SUH247" s="277"/>
      <c r="SUI247" s="277"/>
      <c r="SUJ247" s="402"/>
      <c r="SUK247" s="404"/>
      <c r="SUL247" s="49"/>
      <c r="SUM247" s="49"/>
      <c r="SUN247" s="49"/>
      <c r="SUO247" s="99"/>
      <c r="SUP247" s="98"/>
      <c r="SUQ247" s="49"/>
      <c r="SUR247" s="405"/>
      <c r="SUS247" s="405"/>
      <c r="SUT247" s="277"/>
      <c r="SUU247" s="277"/>
      <c r="SUV247" s="277"/>
      <c r="SUW247" s="277"/>
      <c r="SUX247" s="277"/>
      <c r="SUY247" s="277"/>
      <c r="SUZ247" s="277"/>
      <c r="SVA247" s="277"/>
      <c r="SVB247" s="402"/>
      <c r="SVC247" s="404"/>
      <c r="SVD247" s="49"/>
      <c r="SVE247" s="49"/>
      <c r="SVF247" s="49"/>
      <c r="SVG247" s="99"/>
      <c r="SVH247" s="98"/>
      <c r="SVI247" s="49"/>
      <c r="SVJ247" s="405"/>
      <c r="SVK247" s="405"/>
      <c r="SVL247" s="277"/>
      <c r="SVM247" s="277"/>
      <c r="SVN247" s="277"/>
      <c r="SVO247" s="277"/>
      <c r="SVP247" s="277"/>
      <c r="SVQ247" s="277"/>
      <c r="SVR247" s="277"/>
      <c r="SVS247" s="277"/>
      <c r="SVT247" s="402"/>
      <c r="SVU247" s="404"/>
      <c r="SVV247" s="49"/>
      <c r="SVW247" s="49"/>
      <c r="SVX247" s="49"/>
      <c r="SVY247" s="99"/>
      <c r="SVZ247" s="98"/>
      <c r="SWA247" s="49"/>
      <c r="SWB247" s="405"/>
      <c r="SWC247" s="405"/>
      <c r="SWD247" s="277"/>
      <c r="SWE247" s="277"/>
      <c r="SWF247" s="277"/>
      <c r="SWG247" s="277"/>
      <c r="SWH247" s="277"/>
      <c r="SWI247" s="277"/>
      <c r="SWJ247" s="277"/>
      <c r="SWK247" s="277"/>
      <c r="SWL247" s="402"/>
      <c r="SWM247" s="404"/>
      <c r="SWN247" s="49"/>
      <c r="SWO247" s="49"/>
      <c r="SWP247" s="49"/>
      <c r="SWQ247" s="99"/>
      <c r="SWR247" s="98"/>
      <c r="SWS247" s="49"/>
      <c r="SWT247" s="405"/>
      <c r="SWU247" s="405"/>
      <c r="SWV247" s="277"/>
      <c r="SWW247" s="277"/>
      <c r="SWX247" s="277"/>
      <c r="SWY247" s="277"/>
      <c r="SWZ247" s="277"/>
      <c r="SXA247" s="277"/>
      <c r="SXB247" s="277"/>
      <c r="SXC247" s="277"/>
      <c r="SXD247" s="402"/>
      <c r="SXE247" s="404"/>
      <c r="SXF247" s="49"/>
      <c r="SXG247" s="49"/>
      <c r="SXH247" s="49"/>
      <c r="SXI247" s="99"/>
      <c r="SXJ247" s="98"/>
      <c r="SXK247" s="49"/>
      <c r="SXL247" s="405"/>
      <c r="SXM247" s="405"/>
      <c r="SXN247" s="277"/>
      <c r="SXO247" s="277"/>
      <c r="SXP247" s="277"/>
      <c r="SXQ247" s="277"/>
      <c r="SXR247" s="277"/>
      <c r="SXS247" s="277"/>
      <c r="SXT247" s="277"/>
      <c r="SXU247" s="277"/>
      <c r="SXV247" s="402"/>
      <c r="SXW247" s="404"/>
      <c r="SXX247" s="49"/>
      <c r="SXY247" s="49"/>
      <c r="SXZ247" s="49"/>
      <c r="SYA247" s="99"/>
      <c r="SYB247" s="98"/>
      <c r="SYC247" s="49"/>
      <c r="SYD247" s="405"/>
      <c r="SYE247" s="405"/>
      <c r="SYF247" s="277"/>
      <c r="SYG247" s="277"/>
      <c r="SYH247" s="277"/>
      <c r="SYI247" s="277"/>
      <c r="SYJ247" s="277"/>
      <c r="SYK247" s="277"/>
      <c r="SYL247" s="277"/>
      <c r="SYM247" s="277"/>
      <c r="SYN247" s="402"/>
      <c r="SYO247" s="404"/>
      <c r="SYP247" s="49"/>
      <c r="SYQ247" s="49"/>
      <c r="SYR247" s="49"/>
      <c r="SYS247" s="99"/>
      <c r="SYT247" s="98"/>
      <c r="SYU247" s="49"/>
      <c r="SYV247" s="405"/>
      <c r="SYW247" s="405"/>
      <c r="SYX247" s="277"/>
      <c r="SYY247" s="277"/>
      <c r="SYZ247" s="277"/>
      <c r="SZA247" s="277"/>
      <c r="SZB247" s="277"/>
      <c r="SZC247" s="277"/>
      <c r="SZD247" s="277"/>
      <c r="SZE247" s="277"/>
      <c r="SZF247" s="402"/>
      <c r="SZG247" s="404"/>
      <c r="SZH247" s="49"/>
      <c r="SZI247" s="49"/>
      <c r="SZJ247" s="49"/>
      <c r="SZK247" s="99"/>
      <c r="SZL247" s="98"/>
      <c r="SZM247" s="49"/>
      <c r="SZN247" s="405"/>
      <c r="SZO247" s="405"/>
      <c r="SZP247" s="277"/>
      <c r="SZQ247" s="277"/>
      <c r="SZR247" s="277"/>
      <c r="SZS247" s="277"/>
      <c r="SZT247" s="277"/>
      <c r="SZU247" s="277"/>
      <c r="SZV247" s="277"/>
      <c r="SZW247" s="277"/>
      <c r="SZX247" s="402"/>
      <c r="SZY247" s="404"/>
      <c r="SZZ247" s="49"/>
      <c r="TAA247" s="49"/>
      <c r="TAB247" s="49"/>
      <c r="TAC247" s="99"/>
      <c r="TAD247" s="98"/>
      <c r="TAE247" s="49"/>
      <c r="TAF247" s="405"/>
      <c r="TAG247" s="405"/>
      <c r="TAH247" s="277"/>
      <c r="TAI247" s="277"/>
      <c r="TAJ247" s="277"/>
      <c r="TAK247" s="277"/>
      <c r="TAL247" s="277"/>
      <c r="TAM247" s="277"/>
      <c r="TAN247" s="277"/>
      <c r="TAO247" s="277"/>
      <c r="TAP247" s="402"/>
      <c r="TAQ247" s="404"/>
      <c r="TAR247" s="49"/>
      <c r="TAS247" s="49"/>
      <c r="TAT247" s="49"/>
      <c r="TAU247" s="99"/>
      <c r="TAV247" s="98"/>
      <c r="TAW247" s="49"/>
      <c r="TAX247" s="405"/>
      <c r="TAY247" s="405"/>
      <c r="TAZ247" s="277"/>
      <c r="TBA247" s="277"/>
      <c r="TBB247" s="277"/>
      <c r="TBC247" s="277"/>
      <c r="TBD247" s="277"/>
      <c r="TBE247" s="277"/>
      <c r="TBF247" s="277"/>
      <c r="TBG247" s="277"/>
      <c r="TBH247" s="402"/>
      <c r="TBI247" s="404"/>
      <c r="TBJ247" s="49"/>
      <c r="TBK247" s="49"/>
      <c r="TBL247" s="49"/>
      <c r="TBM247" s="99"/>
      <c r="TBN247" s="98"/>
      <c r="TBO247" s="49"/>
      <c r="TBP247" s="405"/>
      <c r="TBQ247" s="405"/>
      <c r="TBR247" s="277"/>
      <c r="TBS247" s="277"/>
      <c r="TBT247" s="277"/>
      <c r="TBU247" s="277"/>
      <c r="TBV247" s="277"/>
      <c r="TBW247" s="277"/>
      <c r="TBX247" s="277"/>
      <c r="TBY247" s="277"/>
      <c r="TBZ247" s="402"/>
      <c r="TCA247" s="404"/>
      <c r="TCB247" s="49"/>
      <c r="TCC247" s="49"/>
      <c r="TCD247" s="49"/>
      <c r="TCE247" s="99"/>
      <c r="TCF247" s="98"/>
      <c r="TCG247" s="49"/>
      <c r="TCH247" s="405"/>
      <c r="TCI247" s="405"/>
      <c r="TCJ247" s="277"/>
      <c r="TCK247" s="277"/>
      <c r="TCL247" s="277"/>
      <c r="TCM247" s="277"/>
      <c r="TCN247" s="277"/>
      <c r="TCO247" s="277"/>
      <c r="TCP247" s="277"/>
      <c r="TCQ247" s="277"/>
      <c r="TCR247" s="402"/>
      <c r="TCS247" s="404"/>
      <c r="TCT247" s="49"/>
      <c r="TCU247" s="49"/>
      <c r="TCV247" s="49"/>
      <c r="TCW247" s="99"/>
      <c r="TCX247" s="98"/>
      <c r="TCY247" s="49"/>
      <c r="TCZ247" s="405"/>
      <c r="TDA247" s="405"/>
      <c r="TDB247" s="277"/>
      <c r="TDC247" s="277"/>
      <c r="TDD247" s="277"/>
      <c r="TDE247" s="277"/>
      <c r="TDF247" s="277"/>
      <c r="TDG247" s="277"/>
      <c r="TDH247" s="277"/>
      <c r="TDI247" s="277"/>
      <c r="TDJ247" s="402"/>
      <c r="TDK247" s="404"/>
      <c r="TDL247" s="49"/>
      <c r="TDM247" s="49"/>
      <c r="TDN247" s="49"/>
      <c r="TDO247" s="99"/>
      <c r="TDP247" s="98"/>
      <c r="TDQ247" s="49"/>
      <c r="TDR247" s="405"/>
      <c r="TDS247" s="405"/>
      <c r="TDT247" s="277"/>
      <c r="TDU247" s="277"/>
      <c r="TDV247" s="277"/>
      <c r="TDW247" s="277"/>
      <c r="TDX247" s="277"/>
      <c r="TDY247" s="277"/>
      <c r="TDZ247" s="277"/>
      <c r="TEA247" s="277"/>
      <c r="TEB247" s="402"/>
      <c r="TEC247" s="404"/>
      <c r="TED247" s="49"/>
      <c r="TEE247" s="49"/>
      <c r="TEF247" s="49"/>
      <c r="TEG247" s="99"/>
      <c r="TEH247" s="98"/>
      <c r="TEI247" s="49"/>
      <c r="TEJ247" s="405"/>
      <c r="TEK247" s="405"/>
      <c r="TEL247" s="277"/>
      <c r="TEM247" s="277"/>
      <c r="TEN247" s="277"/>
      <c r="TEO247" s="277"/>
      <c r="TEP247" s="277"/>
      <c r="TEQ247" s="277"/>
      <c r="TER247" s="277"/>
      <c r="TES247" s="277"/>
      <c r="TET247" s="402"/>
      <c r="TEU247" s="404"/>
      <c r="TEV247" s="49"/>
      <c r="TEW247" s="49"/>
      <c r="TEX247" s="49"/>
      <c r="TEY247" s="99"/>
      <c r="TEZ247" s="98"/>
      <c r="TFA247" s="49"/>
      <c r="TFB247" s="405"/>
      <c r="TFC247" s="405"/>
      <c r="TFD247" s="277"/>
      <c r="TFE247" s="277"/>
      <c r="TFF247" s="277"/>
      <c r="TFG247" s="277"/>
      <c r="TFH247" s="277"/>
      <c r="TFI247" s="277"/>
      <c r="TFJ247" s="277"/>
      <c r="TFK247" s="277"/>
      <c r="TFL247" s="402"/>
      <c r="TFM247" s="404"/>
      <c r="TFN247" s="49"/>
      <c r="TFO247" s="49"/>
      <c r="TFP247" s="49"/>
      <c r="TFQ247" s="99"/>
      <c r="TFR247" s="98"/>
      <c r="TFS247" s="49"/>
      <c r="TFT247" s="405"/>
      <c r="TFU247" s="405"/>
      <c r="TFV247" s="277"/>
      <c r="TFW247" s="277"/>
      <c r="TFX247" s="277"/>
      <c r="TFY247" s="277"/>
      <c r="TFZ247" s="277"/>
      <c r="TGA247" s="277"/>
      <c r="TGB247" s="277"/>
      <c r="TGC247" s="277"/>
      <c r="TGD247" s="402"/>
      <c r="TGE247" s="404"/>
      <c r="TGF247" s="49"/>
      <c r="TGG247" s="49"/>
      <c r="TGH247" s="49"/>
      <c r="TGI247" s="99"/>
      <c r="TGJ247" s="98"/>
      <c r="TGK247" s="49"/>
      <c r="TGL247" s="405"/>
      <c r="TGM247" s="405"/>
      <c r="TGN247" s="277"/>
      <c r="TGO247" s="277"/>
      <c r="TGP247" s="277"/>
      <c r="TGQ247" s="277"/>
      <c r="TGR247" s="277"/>
      <c r="TGS247" s="277"/>
      <c r="TGT247" s="277"/>
      <c r="TGU247" s="277"/>
      <c r="TGV247" s="402"/>
      <c r="TGW247" s="404"/>
      <c r="TGX247" s="49"/>
      <c r="TGY247" s="49"/>
      <c r="TGZ247" s="49"/>
      <c r="THA247" s="99"/>
      <c r="THB247" s="98"/>
      <c r="THC247" s="49"/>
      <c r="THD247" s="405"/>
      <c r="THE247" s="405"/>
      <c r="THF247" s="277"/>
      <c r="THG247" s="277"/>
      <c r="THH247" s="277"/>
      <c r="THI247" s="277"/>
      <c r="THJ247" s="277"/>
      <c r="THK247" s="277"/>
      <c r="THL247" s="277"/>
      <c r="THM247" s="277"/>
      <c r="THN247" s="402"/>
      <c r="THO247" s="404"/>
      <c r="THP247" s="49"/>
      <c r="THQ247" s="49"/>
      <c r="THR247" s="49"/>
      <c r="THS247" s="99"/>
      <c r="THT247" s="98"/>
      <c r="THU247" s="49"/>
      <c r="THV247" s="405"/>
      <c r="THW247" s="405"/>
      <c r="THX247" s="277"/>
      <c r="THY247" s="277"/>
      <c r="THZ247" s="277"/>
      <c r="TIA247" s="277"/>
      <c r="TIB247" s="277"/>
      <c r="TIC247" s="277"/>
      <c r="TID247" s="277"/>
      <c r="TIE247" s="277"/>
      <c r="TIF247" s="402"/>
      <c r="TIG247" s="404"/>
      <c r="TIH247" s="49"/>
      <c r="TII247" s="49"/>
      <c r="TIJ247" s="49"/>
      <c r="TIK247" s="99"/>
      <c r="TIL247" s="98"/>
      <c r="TIM247" s="49"/>
      <c r="TIN247" s="405"/>
      <c r="TIO247" s="405"/>
      <c r="TIP247" s="277"/>
      <c r="TIQ247" s="277"/>
      <c r="TIR247" s="277"/>
      <c r="TIS247" s="277"/>
      <c r="TIT247" s="277"/>
      <c r="TIU247" s="277"/>
      <c r="TIV247" s="277"/>
      <c r="TIW247" s="277"/>
      <c r="TIX247" s="402"/>
      <c r="TIY247" s="404"/>
      <c r="TIZ247" s="49"/>
      <c r="TJA247" s="49"/>
      <c r="TJB247" s="49"/>
      <c r="TJC247" s="99"/>
      <c r="TJD247" s="98"/>
      <c r="TJE247" s="49"/>
      <c r="TJF247" s="405"/>
      <c r="TJG247" s="405"/>
      <c r="TJH247" s="277"/>
      <c r="TJI247" s="277"/>
      <c r="TJJ247" s="277"/>
      <c r="TJK247" s="277"/>
      <c r="TJL247" s="277"/>
      <c r="TJM247" s="277"/>
      <c r="TJN247" s="277"/>
      <c r="TJO247" s="277"/>
      <c r="TJP247" s="402"/>
      <c r="TJQ247" s="404"/>
      <c r="TJR247" s="49"/>
      <c r="TJS247" s="49"/>
      <c r="TJT247" s="49"/>
      <c r="TJU247" s="99"/>
      <c r="TJV247" s="98"/>
      <c r="TJW247" s="49"/>
      <c r="TJX247" s="405"/>
      <c r="TJY247" s="405"/>
      <c r="TJZ247" s="277"/>
      <c r="TKA247" s="277"/>
      <c r="TKB247" s="277"/>
      <c r="TKC247" s="277"/>
      <c r="TKD247" s="277"/>
      <c r="TKE247" s="277"/>
      <c r="TKF247" s="277"/>
      <c r="TKG247" s="277"/>
      <c r="TKH247" s="402"/>
      <c r="TKI247" s="404"/>
      <c r="TKJ247" s="49"/>
      <c r="TKK247" s="49"/>
      <c r="TKL247" s="49"/>
      <c r="TKM247" s="99"/>
      <c r="TKN247" s="98"/>
      <c r="TKO247" s="49"/>
      <c r="TKP247" s="405"/>
      <c r="TKQ247" s="405"/>
      <c r="TKR247" s="277"/>
      <c r="TKS247" s="277"/>
      <c r="TKT247" s="277"/>
      <c r="TKU247" s="277"/>
      <c r="TKV247" s="277"/>
      <c r="TKW247" s="277"/>
      <c r="TKX247" s="277"/>
      <c r="TKY247" s="277"/>
      <c r="TKZ247" s="402"/>
      <c r="TLA247" s="404"/>
      <c r="TLB247" s="49"/>
      <c r="TLC247" s="49"/>
      <c r="TLD247" s="49"/>
      <c r="TLE247" s="99"/>
      <c r="TLF247" s="98"/>
      <c r="TLG247" s="49"/>
      <c r="TLH247" s="405"/>
      <c r="TLI247" s="405"/>
      <c r="TLJ247" s="277"/>
      <c r="TLK247" s="277"/>
      <c r="TLL247" s="277"/>
      <c r="TLM247" s="277"/>
      <c r="TLN247" s="277"/>
      <c r="TLO247" s="277"/>
      <c r="TLP247" s="277"/>
      <c r="TLQ247" s="277"/>
      <c r="TLR247" s="402"/>
      <c r="TLS247" s="404"/>
      <c r="TLT247" s="49"/>
      <c r="TLU247" s="49"/>
      <c r="TLV247" s="49"/>
      <c r="TLW247" s="99"/>
      <c r="TLX247" s="98"/>
      <c r="TLY247" s="49"/>
      <c r="TLZ247" s="405"/>
      <c r="TMA247" s="405"/>
      <c r="TMB247" s="277"/>
      <c r="TMC247" s="277"/>
      <c r="TMD247" s="277"/>
      <c r="TME247" s="277"/>
      <c r="TMF247" s="277"/>
      <c r="TMG247" s="277"/>
      <c r="TMH247" s="277"/>
      <c r="TMI247" s="277"/>
      <c r="TMJ247" s="402"/>
      <c r="TMK247" s="404"/>
      <c r="TML247" s="49"/>
      <c r="TMM247" s="49"/>
      <c r="TMN247" s="49"/>
      <c r="TMO247" s="99"/>
      <c r="TMP247" s="98"/>
      <c r="TMQ247" s="49"/>
      <c r="TMR247" s="405"/>
      <c r="TMS247" s="405"/>
      <c r="TMT247" s="277"/>
      <c r="TMU247" s="277"/>
      <c r="TMV247" s="277"/>
      <c r="TMW247" s="277"/>
      <c r="TMX247" s="277"/>
      <c r="TMY247" s="277"/>
      <c r="TMZ247" s="277"/>
      <c r="TNA247" s="277"/>
      <c r="TNB247" s="402"/>
      <c r="TNC247" s="404"/>
      <c r="TND247" s="49"/>
      <c r="TNE247" s="49"/>
      <c r="TNF247" s="49"/>
      <c r="TNG247" s="99"/>
      <c r="TNH247" s="98"/>
      <c r="TNI247" s="49"/>
      <c r="TNJ247" s="405"/>
      <c r="TNK247" s="405"/>
      <c r="TNL247" s="277"/>
      <c r="TNM247" s="277"/>
      <c r="TNN247" s="277"/>
      <c r="TNO247" s="277"/>
      <c r="TNP247" s="277"/>
      <c r="TNQ247" s="277"/>
      <c r="TNR247" s="277"/>
      <c r="TNS247" s="277"/>
      <c r="TNT247" s="402"/>
      <c r="TNU247" s="404"/>
      <c r="TNV247" s="49"/>
      <c r="TNW247" s="49"/>
      <c r="TNX247" s="49"/>
      <c r="TNY247" s="99"/>
      <c r="TNZ247" s="98"/>
      <c r="TOA247" s="49"/>
      <c r="TOB247" s="405"/>
      <c r="TOC247" s="405"/>
      <c r="TOD247" s="277"/>
      <c r="TOE247" s="277"/>
      <c r="TOF247" s="277"/>
      <c r="TOG247" s="277"/>
      <c r="TOH247" s="277"/>
      <c r="TOI247" s="277"/>
      <c r="TOJ247" s="277"/>
      <c r="TOK247" s="277"/>
      <c r="TOL247" s="402"/>
      <c r="TOM247" s="404"/>
      <c r="TON247" s="49"/>
      <c r="TOO247" s="49"/>
      <c r="TOP247" s="49"/>
      <c r="TOQ247" s="99"/>
      <c r="TOR247" s="98"/>
      <c r="TOS247" s="49"/>
      <c r="TOT247" s="405"/>
      <c r="TOU247" s="405"/>
      <c r="TOV247" s="277"/>
      <c r="TOW247" s="277"/>
      <c r="TOX247" s="277"/>
      <c r="TOY247" s="277"/>
      <c r="TOZ247" s="277"/>
      <c r="TPA247" s="277"/>
      <c r="TPB247" s="277"/>
      <c r="TPC247" s="277"/>
      <c r="TPD247" s="402"/>
      <c r="TPE247" s="404"/>
      <c r="TPF247" s="49"/>
      <c r="TPG247" s="49"/>
      <c r="TPH247" s="49"/>
      <c r="TPI247" s="99"/>
      <c r="TPJ247" s="98"/>
      <c r="TPK247" s="49"/>
      <c r="TPL247" s="405"/>
      <c r="TPM247" s="405"/>
      <c r="TPN247" s="277"/>
      <c r="TPO247" s="277"/>
      <c r="TPP247" s="277"/>
      <c r="TPQ247" s="277"/>
      <c r="TPR247" s="277"/>
      <c r="TPS247" s="277"/>
      <c r="TPT247" s="277"/>
      <c r="TPU247" s="277"/>
      <c r="TPV247" s="402"/>
      <c r="TPW247" s="404"/>
      <c r="TPX247" s="49"/>
      <c r="TPY247" s="49"/>
      <c r="TPZ247" s="49"/>
      <c r="TQA247" s="99"/>
      <c r="TQB247" s="98"/>
      <c r="TQC247" s="49"/>
      <c r="TQD247" s="405"/>
      <c r="TQE247" s="405"/>
      <c r="TQF247" s="277"/>
      <c r="TQG247" s="277"/>
      <c r="TQH247" s="277"/>
      <c r="TQI247" s="277"/>
      <c r="TQJ247" s="277"/>
      <c r="TQK247" s="277"/>
      <c r="TQL247" s="277"/>
      <c r="TQM247" s="277"/>
      <c r="TQN247" s="402"/>
      <c r="TQO247" s="404"/>
      <c r="TQP247" s="49"/>
      <c r="TQQ247" s="49"/>
      <c r="TQR247" s="49"/>
      <c r="TQS247" s="99"/>
      <c r="TQT247" s="98"/>
      <c r="TQU247" s="49"/>
      <c r="TQV247" s="405"/>
      <c r="TQW247" s="405"/>
      <c r="TQX247" s="277"/>
      <c r="TQY247" s="277"/>
      <c r="TQZ247" s="277"/>
      <c r="TRA247" s="277"/>
      <c r="TRB247" s="277"/>
      <c r="TRC247" s="277"/>
      <c r="TRD247" s="277"/>
      <c r="TRE247" s="277"/>
      <c r="TRF247" s="402"/>
      <c r="TRG247" s="404"/>
      <c r="TRH247" s="49"/>
      <c r="TRI247" s="49"/>
      <c r="TRJ247" s="49"/>
      <c r="TRK247" s="99"/>
      <c r="TRL247" s="98"/>
      <c r="TRM247" s="49"/>
      <c r="TRN247" s="405"/>
      <c r="TRO247" s="405"/>
      <c r="TRP247" s="277"/>
      <c r="TRQ247" s="277"/>
      <c r="TRR247" s="277"/>
      <c r="TRS247" s="277"/>
      <c r="TRT247" s="277"/>
      <c r="TRU247" s="277"/>
      <c r="TRV247" s="277"/>
      <c r="TRW247" s="277"/>
      <c r="TRX247" s="402"/>
      <c r="TRY247" s="404"/>
      <c r="TRZ247" s="49"/>
      <c r="TSA247" s="49"/>
      <c r="TSB247" s="49"/>
      <c r="TSC247" s="99"/>
      <c r="TSD247" s="98"/>
      <c r="TSE247" s="49"/>
      <c r="TSF247" s="405"/>
      <c r="TSG247" s="405"/>
      <c r="TSH247" s="277"/>
      <c r="TSI247" s="277"/>
      <c r="TSJ247" s="277"/>
      <c r="TSK247" s="277"/>
      <c r="TSL247" s="277"/>
      <c r="TSM247" s="277"/>
      <c r="TSN247" s="277"/>
      <c r="TSO247" s="277"/>
      <c r="TSP247" s="402"/>
      <c r="TSQ247" s="404"/>
      <c r="TSR247" s="49"/>
      <c r="TSS247" s="49"/>
      <c r="TST247" s="49"/>
      <c r="TSU247" s="99"/>
      <c r="TSV247" s="98"/>
      <c r="TSW247" s="49"/>
      <c r="TSX247" s="405"/>
      <c r="TSY247" s="405"/>
      <c r="TSZ247" s="277"/>
      <c r="TTA247" s="277"/>
      <c r="TTB247" s="277"/>
      <c r="TTC247" s="277"/>
      <c r="TTD247" s="277"/>
      <c r="TTE247" s="277"/>
      <c r="TTF247" s="277"/>
      <c r="TTG247" s="277"/>
      <c r="TTH247" s="402"/>
      <c r="TTI247" s="404"/>
      <c r="TTJ247" s="49"/>
      <c r="TTK247" s="49"/>
      <c r="TTL247" s="49"/>
      <c r="TTM247" s="99"/>
      <c r="TTN247" s="98"/>
      <c r="TTO247" s="49"/>
      <c r="TTP247" s="405"/>
      <c r="TTQ247" s="405"/>
      <c r="TTR247" s="277"/>
      <c r="TTS247" s="277"/>
      <c r="TTT247" s="277"/>
      <c r="TTU247" s="277"/>
      <c r="TTV247" s="277"/>
      <c r="TTW247" s="277"/>
      <c r="TTX247" s="277"/>
      <c r="TTY247" s="277"/>
      <c r="TTZ247" s="402"/>
      <c r="TUA247" s="404"/>
      <c r="TUB247" s="49"/>
      <c r="TUC247" s="49"/>
      <c r="TUD247" s="49"/>
      <c r="TUE247" s="99"/>
      <c r="TUF247" s="98"/>
      <c r="TUG247" s="49"/>
      <c r="TUH247" s="405"/>
      <c r="TUI247" s="405"/>
      <c r="TUJ247" s="277"/>
      <c r="TUK247" s="277"/>
      <c r="TUL247" s="277"/>
      <c r="TUM247" s="277"/>
      <c r="TUN247" s="277"/>
      <c r="TUO247" s="277"/>
      <c r="TUP247" s="277"/>
      <c r="TUQ247" s="277"/>
      <c r="TUR247" s="402"/>
      <c r="TUS247" s="404"/>
      <c r="TUT247" s="49"/>
      <c r="TUU247" s="49"/>
      <c r="TUV247" s="49"/>
      <c r="TUW247" s="99"/>
      <c r="TUX247" s="98"/>
      <c r="TUY247" s="49"/>
      <c r="TUZ247" s="405"/>
      <c r="TVA247" s="405"/>
      <c r="TVB247" s="277"/>
      <c r="TVC247" s="277"/>
      <c r="TVD247" s="277"/>
      <c r="TVE247" s="277"/>
      <c r="TVF247" s="277"/>
      <c r="TVG247" s="277"/>
      <c r="TVH247" s="277"/>
      <c r="TVI247" s="277"/>
      <c r="TVJ247" s="402"/>
      <c r="TVK247" s="404"/>
      <c r="TVL247" s="49"/>
      <c r="TVM247" s="49"/>
      <c r="TVN247" s="49"/>
      <c r="TVO247" s="99"/>
      <c r="TVP247" s="98"/>
      <c r="TVQ247" s="49"/>
      <c r="TVR247" s="405"/>
      <c r="TVS247" s="405"/>
      <c r="TVT247" s="277"/>
      <c r="TVU247" s="277"/>
      <c r="TVV247" s="277"/>
      <c r="TVW247" s="277"/>
      <c r="TVX247" s="277"/>
      <c r="TVY247" s="277"/>
      <c r="TVZ247" s="277"/>
      <c r="TWA247" s="277"/>
      <c r="TWB247" s="402"/>
      <c r="TWC247" s="404"/>
      <c r="TWD247" s="49"/>
      <c r="TWE247" s="49"/>
      <c r="TWF247" s="49"/>
      <c r="TWG247" s="99"/>
      <c r="TWH247" s="98"/>
      <c r="TWI247" s="49"/>
      <c r="TWJ247" s="405"/>
      <c r="TWK247" s="405"/>
      <c r="TWL247" s="277"/>
      <c r="TWM247" s="277"/>
      <c r="TWN247" s="277"/>
      <c r="TWO247" s="277"/>
      <c r="TWP247" s="277"/>
      <c r="TWQ247" s="277"/>
      <c r="TWR247" s="277"/>
      <c r="TWS247" s="277"/>
      <c r="TWT247" s="402"/>
      <c r="TWU247" s="404"/>
      <c r="TWV247" s="49"/>
      <c r="TWW247" s="49"/>
      <c r="TWX247" s="49"/>
      <c r="TWY247" s="99"/>
      <c r="TWZ247" s="98"/>
      <c r="TXA247" s="49"/>
      <c r="TXB247" s="405"/>
      <c r="TXC247" s="405"/>
      <c r="TXD247" s="277"/>
      <c r="TXE247" s="277"/>
      <c r="TXF247" s="277"/>
      <c r="TXG247" s="277"/>
      <c r="TXH247" s="277"/>
      <c r="TXI247" s="277"/>
      <c r="TXJ247" s="277"/>
      <c r="TXK247" s="277"/>
      <c r="TXL247" s="402"/>
      <c r="TXM247" s="404"/>
      <c r="TXN247" s="49"/>
      <c r="TXO247" s="49"/>
      <c r="TXP247" s="49"/>
      <c r="TXQ247" s="99"/>
      <c r="TXR247" s="98"/>
      <c r="TXS247" s="49"/>
      <c r="TXT247" s="405"/>
      <c r="TXU247" s="405"/>
      <c r="TXV247" s="277"/>
      <c r="TXW247" s="277"/>
      <c r="TXX247" s="277"/>
      <c r="TXY247" s="277"/>
      <c r="TXZ247" s="277"/>
      <c r="TYA247" s="277"/>
      <c r="TYB247" s="277"/>
      <c r="TYC247" s="277"/>
      <c r="TYD247" s="402"/>
      <c r="TYE247" s="404"/>
      <c r="TYF247" s="49"/>
      <c r="TYG247" s="49"/>
      <c r="TYH247" s="49"/>
      <c r="TYI247" s="99"/>
      <c r="TYJ247" s="98"/>
      <c r="TYK247" s="49"/>
      <c r="TYL247" s="405"/>
      <c r="TYM247" s="405"/>
      <c r="TYN247" s="277"/>
      <c r="TYO247" s="277"/>
      <c r="TYP247" s="277"/>
      <c r="TYQ247" s="277"/>
      <c r="TYR247" s="277"/>
      <c r="TYS247" s="277"/>
      <c r="TYT247" s="277"/>
      <c r="TYU247" s="277"/>
      <c r="TYV247" s="402"/>
      <c r="TYW247" s="404"/>
      <c r="TYX247" s="49"/>
      <c r="TYY247" s="49"/>
      <c r="TYZ247" s="49"/>
      <c r="TZA247" s="99"/>
      <c r="TZB247" s="98"/>
      <c r="TZC247" s="49"/>
      <c r="TZD247" s="405"/>
      <c r="TZE247" s="405"/>
      <c r="TZF247" s="277"/>
      <c r="TZG247" s="277"/>
      <c r="TZH247" s="277"/>
      <c r="TZI247" s="277"/>
      <c r="TZJ247" s="277"/>
      <c r="TZK247" s="277"/>
      <c r="TZL247" s="277"/>
      <c r="TZM247" s="277"/>
      <c r="TZN247" s="402"/>
      <c r="TZO247" s="404"/>
      <c r="TZP247" s="49"/>
      <c r="TZQ247" s="49"/>
      <c r="TZR247" s="49"/>
      <c r="TZS247" s="99"/>
      <c r="TZT247" s="98"/>
      <c r="TZU247" s="49"/>
      <c r="TZV247" s="405"/>
      <c r="TZW247" s="405"/>
      <c r="TZX247" s="277"/>
      <c r="TZY247" s="277"/>
      <c r="TZZ247" s="277"/>
      <c r="UAA247" s="277"/>
      <c r="UAB247" s="277"/>
      <c r="UAC247" s="277"/>
      <c r="UAD247" s="277"/>
      <c r="UAE247" s="277"/>
      <c r="UAF247" s="402"/>
      <c r="UAG247" s="404"/>
      <c r="UAH247" s="49"/>
      <c r="UAI247" s="49"/>
      <c r="UAJ247" s="49"/>
      <c r="UAK247" s="99"/>
      <c r="UAL247" s="98"/>
      <c r="UAM247" s="49"/>
      <c r="UAN247" s="405"/>
      <c r="UAO247" s="405"/>
      <c r="UAP247" s="277"/>
      <c r="UAQ247" s="277"/>
      <c r="UAR247" s="277"/>
      <c r="UAS247" s="277"/>
      <c r="UAT247" s="277"/>
      <c r="UAU247" s="277"/>
      <c r="UAV247" s="277"/>
      <c r="UAW247" s="277"/>
      <c r="UAX247" s="402"/>
      <c r="UAY247" s="404"/>
      <c r="UAZ247" s="49"/>
      <c r="UBA247" s="49"/>
      <c r="UBB247" s="49"/>
      <c r="UBC247" s="99"/>
      <c r="UBD247" s="98"/>
      <c r="UBE247" s="49"/>
      <c r="UBF247" s="405"/>
      <c r="UBG247" s="405"/>
      <c r="UBH247" s="277"/>
      <c r="UBI247" s="277"/>
      <c r="UBJ247" s="277"/>
      <c r="UBK247" s="277"/>
      <c r="UBL247" s="277"/>
      <c r="UBM247" s="277"/>
      <c r="UBN247" s="277"/>
      <c r="UBO247" s="277"/>
      <c r="UBP247" s="402"/>
      <c r="UBQ247" s="404"/>
      <c r="UBR247" s="49"/>
      <c r="UBS247" s="49"/>
      <c r="UBT247" s="49"/>
      <c r="UBU247" s="99"/>
      <c r="UBV247" s="98"/>
      <c r="UBW247" s="49"/>
      <c r="UBX247" s="405"/>
      <c r="UBY247" s="405"/>
      <c r="UBZ247" s="277"/>
      <c r="UCA247" s="277"/>
      <c r="UCB247" s="277"/>
      <c r="UCC247" s="277"/>
      <c r="UCD247" s="277"/>
      <c r="UCE247" s="277"/>
      <c r="UCF247" s="277"/>
      <c r="UCG247" s="277"/>
      <c r="UCH247" s="402"/>
      <c r="UCI247" s="404"/>
      <c r="UCJ247" s="49"/>
      <c r="UCK247" s="49"/>
      <c r="UCL247" s="49"/>
      <c r="UCM247" s="99"/>
      <c r="UCN247" s="98"/>
      <c r="UCO247" s="49"/>
      <c r="UCP247" s="405"/>
      <c r="UCQ247" s="405"/>
      <c r="UCR247" s="277"/>
      <c r="UCS247" s="277"/>
      <c r="UCT247" s="277"/>
      <c r="UCU247" s="277"/>
      <c r="UCV247" s="277"/>
      <c r="UCW247" s="277"/>
      <c r="UCX247" s="277"/>
      <c r="UCY247" s="277"/>
      <c r="UCZ247" s="402"/>
      <c r="UDA247" s="404"/>
      <c r="UDB247" s="49"/>
      <c r="UDC247" s="49"/>
      <c r="UDD247" s="49"/>
      <c r="UDE247" s="99"/>
      <c r="UDF247" s="98"/>
      <c r="UDG247" s="49"/>
      <c r="UDH247" s="405"/>
      <c r="UDI247" s="405"/>
      <c r="UDJ247" s="277"/>
      <c r="UDK247" s="277"/>
      <c r="UDL247" s="277"/>
      <c r="UDM247" s="277"/>
      <c r="UDN247" s="277"/>
      <c r="UDO247" s="277"/>
      <c r="UDP247" s="277"/>
      <c r="UDQ247" s="277"/>
      <c r="UDR247" s="402"/>
      <c r="UDS247" s="404"/>
      <c r="UDT247" s="49"/>
      <c r="UDU247" s="49"/>
      <c r="UDV247" s="49"/>
      <c r="UDW247" s="99"/>
      <c r="UDX247" s="98"/>
      <c r="UDY247" s="49"/>
      <c r="UDZ247" s="405"/>
      <c r="UEA247" s="405"/>
      <c r="UEB247" s="277"/>
      <c r="UEC247" s="277"/>
      <c r="UED247" s="277"/>
      <c r="UEE247" s="277"/>
      <c r="UEF247" s="277"/>
      <c r="UEG247" s="277"/>
      <c r="UEH247" s="277"/>
      <c r="UEI247" s="277"/>
      <c r="UEJ247" s="402"/>
      <c r="UEK247" s="404"/>
      <c r="UEL247" s="49"/>
      <c r="UEM247" s="49"/>
      <c r="UEN247" s="49"/>
      <c r="UEO247" s="99"/>
      <c r="UEP247" s="98"/>
      <c r="UEQ247" s="49"/>
      <c r="UER247" s="405"/>
      <c r="UES247" s="405"/>
      <c r="UET247" s="277"/>
      <c r="UEU247" s="277"/>
      <c r="UEV247" s="277"/>
      <c r="UEW247" s="277"/>
      <c r="UEX247" s="277"/>
      <c r="UEY247" s="277"/>
      <c r="UEZ247" s="277"/>
      <c r="UFA247" s="277"/>
      <c r="UFB247" s="402"/>
      <c r="UFC247" s="404"/>
      <c r="UFD247" s="49"/>
      <c r="UFE247" s="49"/>
      <c r="UFF247" s="49"/>
      <c r="UFG247" s="99"/>
      <c r="UFH247" s="98"/>
      <c r="UFI247" s="49"/>
      <c r="UFJ247" s="405"/>
      <c r="UFK247" s="405"/>
      <c r="UFL247" s="277"/>
      <c r="UFM247" s="277"/>
      <c r="UFN247" s="277"/>
      <c r="UFO247" s="277"/>
      <c r="UFP247" s="277"/>
      <c r="UFQ247" s="277"/>
      <c r="UFR247" s="277"/>
      <c r="UFS247" s="277"/>
      <c r="UFT247" s="402"/>
      <c r="UFU247" s="404"/>
      <c r="UFV247" s="49"/>
      <c r="UFW247" s="49"/>
      <c r="UFX247" s="49"/>
      <c r="UFY247" s="99"/>
      <c r="UFZ247" s="98"/>
      <c r="UGA247" s="49"/>
      <c r="UGB247" s="405"/>
      <c r="UGC247" s="405"/>
      <c r="UGD247" s="277"/>
      <c r="UGE247" s="277"/>
      <c r="UGF247" s="277"/>
      <c r="UGG247" s="277"/>
      <c r="UGH247" s="277"/>
      <c r="UGI247" s="277"/>
      <c r="UGJ247" s="277"/>
      <c r="UGK247" s="277"/>
      <c r="UGL247" s="402"/>
      <c r="UGM247" s="404"/>
      <c r="UGN247" s="49"/>
      <c r="UGO247" s="49"/>
      <c r="UGP247" s="49"/>
      <c r="UGQ247" s="99"/>
      <c r="UGR247" s="98"/>
      <c r="UGS247" s="49"/>
      <c r="UGT247" s="405"/>
      <c r="UGU247" s="405"/>
      <c r="UGV247" s="277"/>
      <c r="UGW247" s="277"/>
      <c r="UGX247" s="277"/>
      <c r="UGY247" s="277"/>
      <c r="UGZ247" s="277"/>
      <c r="UHA247" s="277"/>
      <c r="UHB247" s="277"/>
      <c r="UHC247" s="277"/>
      <c r="UHD247" s="402"/>
      <c r="UHE247" s="404"/>
      <c r="UHF247" s="49"/>
      <c r="UHG247" s="49"/>
      <c r="UHH247" s="49"/>
      <c r="UHI247" s="99"/>
      <c r="UHJ247" s="98"/>
      <c r="UHK247" s="49"/>
      <c r="UHL247" s="405"/>
      <c r="UHM247" s="405"/>
      <c r="UHN247" s="277"/>
      <c r="UHO247" s="277"/>
      <c r="UHP247" s="277"/>
      <c r="UHQ247" s="277"/>
      <c r="UHR247" s="277"/>
      <c r="UHS247" s="277"/>
      <c r="UHT247" s="277"/>
      <c r="UHU247" s="277"/>
      <c r="UHV247" s="402"/>
      <c r="UHW247" s="404"/>
      <c r="UHX247" s="49"/>
      <c r="UHY247" s="49"/>
      <c r="UHZ247" s="49"/>
      <c r="UIA247" s="99"/>
      <c r="UIB247" s="98"/>
      <c r="UIC247" s="49"/>
      <c r="UID247" s="405"/>
      <c r="UIE247" s="405"/>
      <c r="UIF247" s="277"/>
      <c r="UIG247" s="277"/>
      <c r="UIH247" s="277"/>
      <c r="UII247" s="277"/>
      <c r="UIJ247" s="277"/>
      <c r="UIK247" s="277"/>
      <c r="UIL247" s="277"/>
      <c r="UIM247" s="277"/>
      <c r="UIN247" s="402"/>
      <c r="UIO247" s="404"/>
      <c r="UIP247" s="49"/>
      <c r="UIQ247" s="49"/>
      <c r="UIR247" s="49"/>
      <c r="UIS247" s="99"/>
      <c r="UIT247" s="98"/>
      <c r="UIU247" s="49"/>
      <c r="UIV247" s="405"/>
      <c r="UIW247" s="405"/>
      <c r="UIX247" s="277"/>
      <c r="UIY247" s="277"/>
      <c r="UIZ247" s="277"/>
      <c r="UJA247" s="277"/>
      <c r="UJB247" s="277"/>
      <c r="UJC247" s="277"/>
      <c r="UJD247" s="277"/>
      <c r="UJE247" s="277"/>
      <c r="UJF247" s="402"/>
      <c r="UJG247" s="404"/>
      <c r="UJH247" s="49"/>
      <c r="UJI247" s="49"/>
      <c r="UJJ247" s="49"/>
      <c r="UJK247" s="99"/>
      <c r="UJL247" s="98"/>
      <c r="UJM247" s="49"/>
      <c r="UJN247" s="405"/>
      <c r="UJO247" s="405"/>
      <c r="UJP247" s="277"/>
      <c r="UJQ247" s="277"/>
      <c r="UJR247" s="277"/>
      <c r="UJS247" s="277"/>
      <c r="UJT247" s="277"/>
      <c r="UJU247" s="277"/>
      <c r="UJV247" s="277"/>
      <c r="UJW247" s="277"/>
      <c r="UJX247" s="402"/>
      <c r="UJY247" s="404"/>
      <c r="UJZ247" s="49"/>
      <c r="UKA247" s="49"/>
      <c r="UKB247" s="49"/>
      <c r="UKC247" s="99"/>
      <c r="UKD247" s="98"/>
      <c r="UKE247" s="49"/>
      <c r="UKF247" s="405"/>
      <c r="UKG247" s="405"/>
      <c r="UKH247" s="277"/>
      <c r="UKI247" s="277"/>
      <c r="UKJ247" s="277"/>
      <c r="UKK247" s="277"/>
      <c r="UKL247" s="277"/>
      <c r="UKM247" s="277"/>
      <c r="UKN247" s="277"/>
      <c r="UKO247" s="277"/>
      <c r="UKP247" s="402"/>
      <c r="UKQ247" s="404"/>
      <c r="UKR247" s="49"/>
      <c r="UKS247" s="49"/>
      <c r="UKT247" s="49"/>
      <c r="UKU247" s="99"/>
      <c r="UKV247" s="98"/>
      <c r="UKW247" s="49"/>
      <c r="UKX247" s="405"/>
      <c r="UKY247" s="405"/>
      <c r="UKZ247" s="277"/>
      <c r="ULA247" s="277"/>
      <c r="ULB247" s="277"/>
      <c r="ULC247" s="277"/>
      <c r="ULD247" s="277"/>
      <c r="ULE247" s="277"/>
      <c r="ULF247" s="277"/>
      <c r="ULG247" s="277"/>
      <c r="ULH247" s="402"/>
      <c r="ULI247" s="404"/>
      <c r="ULJ247" s="49"/>
      <c r="ULK247" s="49"/>
      <c r="ULL247" s="49"/>
      <c r="ULM247" s="99"/>
      <c r="ULN247" s="98"/>
      <c r="ULO247" s="49"/>
      <c r="ULP247" s="405"/>
      <c r="ULQ247" s="405"/>
      <c r="ULR247" s="277"/>
      <c r="ULS247" s="277"/>
      <c r="ULT247" s="277"/>
      <c r="ULU247" s="277"/>
      <c r="ULV247" s="277"/>
      <c r="ULW247" s="277"/>
      <c r="ULX247" s="277"/>
      <c r="ULY247" s="277"/>
      <c r="ULZ247" s="402"/>
      <c r="UMA247" s="404"/>
      <c r="UMB247" s="49"/>
      <c r="UMC247" s="49"/>
      <c r="UMD247" s="49"/>
      <c r="UME247" s="99"/>
      <c r="UMF247" s="98"/>
      <c r="UMG247" s="49"/>
      <c r="UMH247" s="405"/>
      <c r="UMI247" s="405"/>
      <c r="UMJ247" s="277"/>
      <c r="UMK247" s="277"/>
      <c r="UML247" s="277"/>
      <c r="UMM247" s="277"/>
      <c r="UMN247" s="277"/>
      <c r="UMO247" s="277"/>
      <c r="UMP247" s="277"/>
      <c r="UMQ247" s="277"/>
      <c r="UMR247" s="402"/>
      <c r="UMS247" s="404"/>
      <c r="UMT247" s="49"/>
      <c r="UMU247" s="49"/>
      <c r="UMV247" s="49"/>
      <c r="UMW247" s="99"/>
      <c r="UMX247" s="98"/>
      <c r="UMY247" s="49"/>
      <c r="UMZ247" s="405"/>
      <c r="UNA247" s="405"/>
      <c r="UNB247" s="277"/>
      <c r="UNC247" s="277"/>
      <c r="UND247" s="277"/>
      <c r="UNE247" s="277"/>
      <c r="UNF247" s="277"/>
      <c r="UNG247" s="277"/>
      <c r="UNH247" s="277"/>
      <c r="UNI247" s="277"/>
      <c r="UNJ247" s="402"/>
      <c r="UNK247" s="404"/>
      <c r="UNL247" s="49"/>
      <c r="UNM247" s="49"/>
      <c r="UNN247" s="49"/>
      <c r="UNO247" s="99"/>
      <c r="UNP247" s="98"/>
      <c r="UNQ247" s="49"/>
      <c r="UNR247" s="405"/>
      <c r="UNS247" s="405"/>
      <c r="UNT247" s="277"/>
      <c r="UNU247" s="277"/>
      <c r="UNV247" s="277"/>
      <c r="UNW247" s="277"/>
      <c r="UNX247" s="277"/>
      <c r="UNY247" s="277"/>
      <c r="UNZ247" s="277"/>
      <c r="UOA247" s="277"/>
      <c r="UOB247" s="402"/>
      <c r="UOC247" s="404"/>
      <c r="UOD247" s="49"/>
      <c r="UOE247" s="49"/>
      <c r="UOF247" s="49"/>
      <c r="UOG247" s="99"/>
      <c r="UOH247" s="98"/>
      <c r="UOI247" s="49"/>
      <c r="UOJ247" s="405"/>
      <c r="UOK247" s="405"/>
      <c r="UOL247" s="277"/>
      <c r="UOM247" s="277"/>
      <c r="UON247" s="277"/>
      <c r="UOO247" s="277"/>
      <c r="UOP247" s="277"/>
      <c r="UOQ247" s="277"/>
      <c r="UOR247" s="277"/>
      <c r="UOS247" s="277"/>
      <c r="UOT247" s="402"/>
      <c r="UOU247" s="404"/>
      <c r="UOV247" s="49"/>
      <c r="UOW247" s="49"/>
      <c r="UOX247" s="49"/>
      <c r="UOY247" s="99"/>
      <c r="UOZ247" s="98"/>
      <c r="UPA247" s="49"/>
      <c r="UPB247" s="405"/>
      <c r="UPC247" s="405"/>
      <c r="UPD247" s="277"/>
      <c r="UPE247" s="277"/>
      <c r="UPF247" s="277"/>
      <c r="UPG247" s="277"/>
      <c r="UPH247" s="277"/>
      <c r="UPI247" s="277"/>
      <c r="UPJ247" s="277"/>
      <c r="UPK247" s="277"/>
      <c r="UPL247" s="402"/>
      <c r="UPM247" s="404"/>
      <c r="UPN247" s="49"/>
      <c r="UPO247" s="49"/>
      <c r="UPP247" s="49"/>
      <c r="UPQ247" s="99"/>
      <c r="UPR247" s="98"/>
      <c r="UPS247" s="49"/>
      <c r="UPT247" s="405"/>
      <c r="UPU247" s="405"/>
      <c r="UPV247" s="277"/>
      <c r="UPW247" s="277"/>
      <c r="UPX247" s="277"/>
      <c r="UPY247" s="277"/>
      <c r="UPZ247" s="277"/>
      <c r="UQA247" s="277"/>
      <c r="UQB247" s="277"/>
      <c r="UQC247" s="277"/>
      <c r="UQD247" s="402"/>
      <c r="UQE247" s="404"/>
      <c r="UQF247" s="49"/>
      <c r="UQG247" s="49"/>
      <c r="UQH247" s="49"/>
      <c r="UQI247" s="99"/>
      <c r="UQJ247" s="98"/>
      <c r="UQK247" s="49"/>
      <c r="UQL247" s="405"/>
      <c r="UQM247" s="405"/>
      <c r="UQN247" s="277"/>
      <c r="UQO247" s="277"/>
      <c r="UQP247" s="277"/>
      <c r="UQQ247" s="277"/>
      <c r="UQR247" s="277"/>
      <c r="UQS247" s="277"/>
      <c r="UQT247" s="277"/>
      <c r="UQU247" s="277"/>
      <c r="UQV247" s="402"/>
      <c r="UQW247" s="404"/>
      <c r="UQX247" s="49"/>
      <c r="UQY247" s="49"/>
      <c r="UQZ247" s="49"/>
      <c r="URA247" s="99"/>
      <c r="URB247" s="98"/>
      <c r="URC247" s="49"/>
      <c r="URD247" s="405"/>
      <c r="URE247" s="405"/>
      <c r="URF247" s="277"/>
      <c r="URG247" s="277"/>
      <c r="URH247" s="277"/>
      <c r="URI247" s="277"/>
      <c r="URJ247" s="277"/>
      <c r="URK247" s="277"/>
      <c r="URL247" s="277"/>
      <c r="URM247" s="277"/>
      <c r="URN247" s="402"/>
      <c r="URO247" s="404"/>
      <c r="URP247" s="49"/>
      <c r="URQ247" s="49"/>
      <c r="URR247" s="49"/>
      <c r="URS247" s="99"/>
      <c r="URT247" s="98"/>
      <c r="URU247" s="49"/>
      <c r="URV247" s="405"/>
      <c r="URW247" s="405"/>
      <c r="URX247" s="277"/>
      <c r="URY247" s="277"/>
      <c r="URZ247" s="277"/>
      <c r="USA247" s="277"/>
      <c r="USB247" s="277"/>
      <c r="USC247" s="277"/>
      <c r="USD247" s="277"/>
      <c r="USE247" s="277"/>
      <c r="USF247" s="402"/>
      <c r="USG247" s="404"/>
      <c r="USH247" s="49"/>
      <c r="USI247" s="49"/>
      <c r="USJ247" s="49"/>
      <c r="USK247" s="99"/>
      <c r="USL247" s="98"/>
      <c r="USM247" s="49"/>
      <c r="USN247" s="405"/>
      <c r="USO247" s="405"/>
      <c r="USP247" s="277"/>
      <c r="USQ247" s="277"/>
      <c r="USR247" s="277"/>
      <c r="USS247" s="277"/>
      <c r="UST247" s="277"/>
      <c r="USU247" s="277"/>
      <c r="USV247" s="277"/>
      <c r="USW247" s="277"/>
      <c r="USX247" s="402"/>
      <c r="USY247" s="404"/>
      <c r="USZ247" s="49"/>
      <c r="UTA247" s="49"/>
      <c r="UTB247" s="49"/>
      <c r="UTC247" s="99"/>
      <c r="UTD247" s="98"/>
      <c r="UTE247" s="49"/>
      <c r="UTF247" s="405"/>
      <c r="UTG247" s="405"/>
      <c r="UTH247" s="277"/>
      <c r="UTI247" s="277"/>
      <c r="UTJ247" s="277"/>
      <c r="UTK247" s="277"/>
      <c r="UTL247" s="277"/>
      <c r="UTM247" s="277"/>
      <c r="UTN247" s="277"/>
      <c r="UTO247" s="277"/>
      <c r="UTP247" s="402"/>
      <c r="UTQ247" s="404"/>
      <c r="UTR247" s="49"/>
      <c r="UTS247" s="49"/>
      <c r="UTT247" s="49"/>
      <c r="UTU247" s="99"/>
      <c r="UTV247" s="98"/>
      <c r="UTW247" s="49"/>
      <c r="UTX247" s="405"/>
      <c r="UTY247" s="405"/>
      <c r="UTZ247" s="277"/>
      <c r="UUA247" s="277"/>
      <c r="UUB247" s="277"/>
      <c r="UUC247" s="277"/>
      <c r="UUD247" s="277"/>
      <c r="UUE247" s="277"/>
      <c r="UUF247" s="277"/>
      <c r="UUG247" s="277"/>
      <c r="UUH247" s="402"/>
      <c r="UUI247" s="404"/>
      <c r="UUJ247" s="49"/>
      <c r="UUK247" s="49"/>
      <c r="UUL247" s="49"/>
      <c r="UUM247" s="99"/>
      <c r="UUN247" s="98"/>
      <c r="UUO247" s="49"/>
      <c r="UUP247" s="405"/>
      <c r="UUQ247" s="405"/>
      <c r="UUR247" s="277"/>
      <c r="UUS247" s="277"/>
      <c r="UUT247" s="277"/>
      <c r="UUU247" s="277"/>
      <c r="UUV247" s="277"/>
      <c r="UUW247" s="277"/>
      <c r="UUX247" s="277"/>
      <c r="UUY247" s="277"/>
      <c r="UUZ247" s="402"/>
      <c r="UVA247" s="404"/>
      <c r="UVB247" s="49"/>
      <c r="UVC247" s="49"/>
      <c r="UVD247" s="49"/>
      <c r="UVE247" s="99"/>
      <c r="UVF247" s="98"/>
      <c r="UVG247" s="49"/>
      <c r="UVH247" s="405"/>
      <c r="UVI247" s="405"/>
      <c r="UVJ247" s="277"/>
      <c r="UVK247" s="277"/>
      <c r="UVL247" s="277"/>
      <c r="UVM247" s="277"/>
      <c r="UVN247" s="277"/>
      <c r="UVO247" s="277"/>
      <c r="UVP247" s="277"/>
      <c r="UVQ247" s="277"/>
      <c r="UVR247" s="402"/>
      <c r="UVS247" s="404"/>
      <c r="UVT247" s="49"/>
      <c r="UVU247" s="49"/>
      <c r="UVV247" s="49"/>
      <c r="UVW247" s="99"/>
      <c r="UVX247" s="98"/>
      <c r="UVY247" s="49"/>
      <c r="UVZ247" s="405"/>
      <c r="UWA247" s="405"/>
      <c r="UWB247" s="277"/>
      <c r="UWC247" s="277"/>
      <c r="UWD247" s="277"/>
      <c r="UWE247" s="277"/>
      <c r="UWF247" s="277"/>
      <c r="UWG247" s="277"/>
      <c r="UWH247" s="277"/>
      <c r="UWI247" s="277"/>
      <c r="UWJ247" s="402"/>
      <c r="UWK247" s="404"/>
      <c r="UWL247" s="49"/>
      <c r="UWM247" s="49"/>
      <c r="UWN247" s="49"/>
      <c r="UWO247" s="99"/>
      <c r="UWP247" s="98"/>
      <c r="UWQ247" s="49"/>
      <c r="UWR247" s="405"/>
      <c r="UWS247" s="405"/>
      <c r="UWT247" s="277"/>
      <c r="UWU247" s="277"/>
      <c r="UWV247" s="277"/>
      <c r="UWW247" s="277"/>
      <c r="UWX247" s="277"/>
      <c r="UWY247" s="277"/>
      <c r="UWZ247" s="277"/>
      <c r="UXA247" s="277"/>
      <c r="UXB247" s="402"/>
      <c r="UXC247" s="404"/>
      <c r="UXD247" s="49"/>
      <c r="UXE247" s="49"/>
      <c r="UXF247" s="49"/>
      <c r="UXG247" s="99"/>
      <c r="UXH247" s="98"/>
      <c r="UXI247" s="49"/>
      <c r="UXJ247" s="405"/>
      <c r="UXK247" s="405"/>
      <c r="UXL247" s="277"/>
      <c r="UXM247" s="277"/>
      <c r="UXN247" s="277"/>
      <c r="UXO247" s="277"/>
      <c r="UXP247" s="277"/>
      <c r="UXQ247" s="277"/>
      <c r="UXR247" s="277"/>
      <c r="UXS247" s="277"/>
      <c r="UXT247" s="402"/>
      <c r="UXU247" s="404"/>
      <c r="UXV247" s="49"/>
      <c r="UXW247" s="49"/>
      <c r="UXX247" s="49"/>
      <c r="UXY247" s="99"/>
      <c r="UXZ247" s="98"/>
      <c r="UYA247" s="49"/>
      <c r="UYB247" s="405"/>
      <c r="UYC247" s="405"/>
      <c r="UYD247" s="277"/>
      <c r="UYE247" s="277"/>
      <c r="UYF247" s="277"/>
      <c r="UYG247" s="277"/>
      <c r="UYH247" s="277"/>
      <c r="UYI247" s="277"/>
      <c r="UYJ247" s="277"/>
      <c r="UYK247" s="277"/>
      <c r="UYL247" s="402"/>
      <c r="UYM247" s="404"/>
      <c r="UYN247" s="49"/>
      <c r="UYO247" s="49"/>
      <c r="UYP247" s="49"/>
      <c r="UYQ247" s="99"/>
      <c r="UYR247" s="98"/>
      <c r="UYS247" s="49"/>
      <c r="UYT247" s="405"/>
      <c r="UYU247" s="405"/>
      <c r="UYV247" s="277"/>
      <c r="UYW247" s="277"/>
      <c r="UYX247" s="277"/>
      <c r="UYY247" s="277"/>
      <c r="UYZ247" s="277"/>
      <c r="UZA247" s="277"/>
      <c r="UZB247" s="277"/>
      <c r="UZC247" s="277"/>
      <c r="UZD247" s="402"/>
      <c r="UZE247" s="404"/>
      <c r="UZF247" s="49"/>
      <c r="UZG247" s="49"/>
      <c r="UZH247" s="49"/>
      <c r="UZI247" s="99"/>
      <c r="UZJ247" s="98"/>
      <c r="UZK247" s="49"/>
      <c r="UZL247" s="405"/>
      <c r="UZM247" s="405"/>
      <c r="UZN247" s="277"/>
      <c r="UZO247" s="277"/>
      <c r="UZP247" s="277"/>
      <c r="UZQ247" s="277"/>
      <c r="UZR247" s="277"/>
      <c r="UZS247" s="277"/>
      <c r="UZT247" s="277"/>
      <c r="UZU247" s="277"/>
      <c r="UZV247" s="402"/>
      <c r="UZW247" s="404"/>
      <c r="UZX247" s="49"/>
      <c r="UZY247" s="49"/>
      <c r="UZZ247" s="49"/>
      <c r="VAA247" s="99"/>
      <c r="VAB247" s="98"/>
      <c r="VAC247" s="49"/>
      <c r="VAD247" s="405"/>
      <c r="VAE247" s="405"/>
      <c r="VAF247" s="277"/>
      <c r="VAG247" s="277"/>
      <c r="VAH247" s="277"/>
      <c r="VAI247" s="277"/>
      <c r="VAJ247" s="277"/>
      <c r="VAK247" s="277"/>
      <c r="VAL247" s="277"/>
      <c r="VAM247" s="277"/>
      <c r="VAN247" s="402"/>
      <c r="VAO247" s="404"/>
      <c r="VAP247" s="49"/>
      <c r="VAQ247" s="49"/>
      <c r="VAR247" s="49"/>
      <c r="VAS247" s="99"/>
      <c r="VAT247" s="98"/>
      <c r="VAU247" s="49"/>
      <c r="VAV247" s="405"/>
      <c r="VAW247" s="405"/>
      <c r="VAX247" s="277"/>
      <c r="VAY247" s="277"/>
      <c r="VAZ247" s="277"/>
      <c r="VBA247" s="277"/>
      <c r="VBB247" s="277"/>
      <c r="VBC247" s="277"/>
      <c r="VBD247" s="277"/>
      <c r="VBE247" s="277"/>
      <c r="VBF247" s="402"/>
      <c r="VBG247" s="404"/>
      <c r="VBH247" s="49"/>
      <c r="VBI247" s="49"/>
      <c r="VBJ247" s="49"/>
      <c r="VBK247" s="99"/>
      <c r="VBL247" s="98"/>
      <c r="VBM247" s="49"/>
      <c r="VBN247" s="405"/>
      <c r="VBO247" s="405"/>
      <c r="VBP247" s="277"/>
      <c r="VBQ247" s="277"/>
      <c r="VBR247" s="277"/>
      <c r="VBS247" s="277"/>
      <c r="VBT247" s="277"/>
      <c r="VBU247" s="277"/>
      <c r="VBV247" s="277"/>
      <c r="VBW247" s="277"/>
      <c r="VBX247" s="402"/>
      <c r="VBY247" s="404"/>
      <c r="VBZ247" s="49"/>
      <c r="VCA247" s="49"/>
      <c r="VCB247" s="49"/>
      <c r="VCC247" s="99"/>
      <c r="VCD247" s="98"/>
      <c r="VCE247" s="49"/>
      <c r="VCF247" s="405"/>
      <c r="VCG247" s="405"/>
      <c r="VCH247" s="277"/>
      <c r="VCI247" s="277"/>
      <c r="VCJ247" s="277"/>
      <c r="VCK247" s="277"/>
      <c r="VCL247" s="277"/>
      <c r="VCM247" s="277"/>
      <c r="VCN247" s="277"/>
      <c r="VCO247" s="277"/>
      <c r="VCP247" s="402"/>
      <c r="VCQ247" s="404"/>
      <c r="VCR247" s="49"/>
      <c r="VCS247" s="49"/>
      <c r="VCT247" s="49"/>
      <c r="VCU247" s="99"/>
      <c r="VCV247" s="98"/>
      <c r="VCW247" s="49"/>
      <c r="VCX247" s="405"/>
      <c r="VCY247" s="405"/>
      <c r="VCZ247" s="277"/>
      <c r="VDA247" s="277"/>
      <c r="VDB247" s="277"/>
      <c r="VDC247" s="277"/>
      <c r="VDD247" s="277"/>
      <c r="VDE247" s="277"/>
      <c r="VDF247" s="277"/>
      <c r="VDG247" s="277"/>
      <c r="VDH247" s="402"/>
      <c r="VDI247" s="404"/>
      <c r="VDJ247" s="49"/>
      <c r="VDK247" s="49"/>
      <c r="VDL247" s="49"/>
      <c r="VDM247" s="99"/>
      <c r="VDN247" s="98"/>
      <c r="VDO247" s="49"/>
      <c r="VDP247" s="405"/>
      <c r="VDQ247" s="405"/>
      <c r="VDR247" s="277"/>
      <c r="VDS247" s="277"/>
      <c r="VDT247" s="277"/>
      <c r="VDU247" s="277"/>
      <c r="VDV247" s="277"/>
      <c r="VDW247" s="277"/>
      <c r="VDX247" s="277"/>
      <c r="VDY247" s="277"/>
      <c r="VDZ247" s="402"/>
      <c r="VEA247" s="404"/>
      <c r="VEB247" s="49"/>
      <c r="VEC247" s="49"/>
      <c r="VED247" s="49"/>
      <c r="VEE247" s="99"/>
      <c r="VEF247" s="98"/>
      <c r="VEG247" s="49"/>
      <c r="VEH247" s="405"/>
      <c r="VEI247" s="405"/>
      <c r="VEJ247" s="277"/>
      <c r="VEK247" s="277"/>
      <c r="VEL247" s="277"/>
      <c r="VEM247" s="277"/>
      <c r="VEN247" s="277"/>
      <c r="VEO247" s="277"/>
      <c r="VEP247" s="277"/>
      <c r="VEQ247" s="277"/>
      <c r="VER247" s="402"/>
      <c r="VES247" s="404"/>
      <c r="VET247" s="49"/>
      <c r="VEU247" s="49"/>
      <c r="VEV247" s="49"/>
      <c r="VEW247" s="99"/>
      <c r="VEX247" s="98"/>
      <c r="VEY247" s="49"/>
      <c r="VEZ247" s="405"/>
      <c r="VFA247" s="405"/>
      <c r="VFB247" s="277"/>
      <c r="VFC247" s="277"/>
      <c r="VFD247" s="277"/>
      <c r="VFE247" s="277"/>
      <c r="VFF247" s="277"/>
      <c r="VFG247" s="277"/>
      <c r="VFH247" s="277"/>
      <c r="VFI247" s="277"/>
      <c r="VFJ247" s="402"/>
      <c r="VFK247" s="404"/>
      <c r="VFL247" s="49"/>
      <c r="VFM247" s="49"/>
      <c r="VFN247" s="49"/>
      <c r="VFO247" s="99"/>
      <c r="VFP247" s="98"/>
      <c r="VFQ247" s="49"/>
      <c r="VFR247" s="405"/>
      <c r="VFS247" s="405"/>
      <c r="VFT247" s="277"/>
      <c r="VFU247" s="277"/>
      <c r="VFV247" s="277"/>
      <c r="VFW247" s="277"/>
      <c r="VFX247" s="277"/>
      <c r="VFY247" s="277"/>
      <c r="VFZ247" s="277"/>
      <c r="VGA247" s="277"/>
      <c r="VGB247" s="402"/>
      <c r="VGC247" s="404"/>
      <c r="VGD247" s="49"/>
      <c r="VGE247" s="49"/>
      <c r="VGF247" s="49"/>
      <c r="VGG247" s="99"/>
      <c r="VGH247" s="98"/>
      <c r="VGI247" s="49"/>
      <c r="VGJ247" s="405"/>
      <c r="VGK247" s="405"/>
      <c r="VGL247" s="277"/>
      <c r="VGM247" s="277"/>
      <c r="VGN247" s="277"/>
      <c r="VGO247" s="277"/>
      <c r="VGP247" s="277"/>
      <c r="VGQ247" s="277"/>
      <c r="VGR247" s="277"/>
      <c r="VGS247" s="277"/>
      <c r="VGT247" s="402"/>
      <c r="VGU247" s="404"/>
      <c r="VGV247" s="49"/>
      <c r="VGW247" s="49"/>
      <c r="VGX247" s="49"/>
      <c r="VGY247" s="99"/>
      <c r="VGZ247" s="98"/>
      <c r="VHA247" s="49"/>
      <c r="VHB247" s="405"/>
      <c r="VHC247" s="405"/>
      <c r="VHD247" s="277"/>
      <c r="VHE247" s="277"/>
      <c r="VHF247" s="277"/>
      <c r="VHG247" s="277"/>
      <c r="VHH247" s="277"/>
      <c r="VHI247" s="277"/>
      <c r="VHJ247" s="277"/>
      <c r="VHK247" s="277"/>
      <c r="VHL247" s="402"/>
      <c r="VHM247" s="404"/>
      <c r="VHN247" s="49"/>
      <c r="VHO247" s="49"/>
      <c r="VHP247" s="49"/>
      <c r="VHQ247" s="99"/>
      <c r="VHR247" s="98"/>
      <c r="VHS247" s="49"/>
      <c r="VHT247" s="405"/>
      <c r="VHU247" s="405"/>
      <c r="VHV247" s="277"/>
      <c r="VHW247" s="277"/>
      <c r="VHX247" s="277"/>
      <c r="VHY247" s="277"/>
      <c r="VHZ247" s="277"/>
      <c r="VIA247" s="277"/>
      <c r="VIB247" s="277"/>
      <c r="VIC247" s="277"/>
      <c r="VID247" s="402"/>
      <c r="VIE247" s="404"/>
      <c r="VIF247" s="49"/>
      <c r="VIG247" s="49"/>
      <c r="VIH247" s="49"/>
      <c r="VII247" s="99"/>
      <c r="VIJ247" s="98"/>
      <c r="VIK247" s="49"/>
      <c r="VIL247" s="405"/>
      <c r="VIM247" s="405"/>
      <c r="VIN247" s="277"/>
      <c r="VIO247" s="277"/>
      <c r="VIP247" s="277"/>
      <c r="VIQ247" s="277"/>
      <c r="VIR247" s="277"/>
      <c r="VIS247" s="277"/>
      <c r="VIT247" s="277"/>
      <c r="VIU247" s="277"/>
      <c r="VIV247" s="402"/>
      <c r="VIW247" s="404"/>
      <c r="VIX247" s="49"/>
      <c r="VIY247" s="49"/>
      <c r="VIZ247" s="49"/>
      <c r="VJA247" s="99"/>
      <c r="VJB247" s="98"/>
      <c r="VJC247" s="49"/>
      <c r="VJD247" s="405"/>
      <c r="VJE247" s="405"/>
      <c r="VJF247" s="277"/>
      <c r="VJG247" s="277"/>
      <c r="VJH247" s="277"/>
      <c r="VJI247" s="277"/>
      <c r="VJJ247" s="277"/>
      <c r="VJK247" s="277"/>
      <c r="VJL247" s="277"/>
      <c r="VJM247" s="277"/>
      <c r="VJN247" s="402"/>
      <c r="VJO247" s="404"/>
      <c r="VJP247" s="49"/>
      <c r="VJQ247" s="49"/>
      <c r="VJR247" s="49"/>
      <c r="VJS247" s="99"/>
      <c r="VJT247" s="98"/>
      <c r="VJU247" s="49"/>
      <c r="VJV247" s="405"/>
      <c r="VJW247" s="405"/>
      <c r="VJX247" s="277"/>
      <c r="VJY247" s="277"/>
      <c r="VJZ247" s="277"/>
      <c r="VKA247" s="277"/>
      <c r="VKB247" s="277"/>
      <c r="VKC247" s="277"/>
      <c r="VKD247" s="277"/>
      <c r="VKE247" s="277"/>
      <c r="VKF247" s="402"/>
      <c r="VKG247" s="404"/>
      <c r="VKH247" s="49"/>
      <c r="VKI247" s="49"/>
      <c r="VKJ247" s="49"/>
      <c r="VKK247" s="99"/>
      <c r="VKL247" s="98"/>
      <c r="VKM247" s="49"/>
      <c r="VKN247" s="405"/>
      <c r="VKO247" s="405"/>
      <c r="VKP247" s="277"/>
      <c r="VKQ247" s="277"/>
      <c r="VKR247" s="277"/>
      <c r="VKS247" s="277"/>
      <c r="VKT247" s="277"/>
      <c r="VKU247" s="277"/>
      <c r="VKV247" s="277"/>
      <c r="VKW247" s="277"/>
      <c r="VKX247" s="402"/>
      <c r="VKY247" s="404"/>
      <c r="VKZ247" s="49"/>
      <c r="VLA247" s="49"/>
      <c r="VLB247" s="49"/>
      <c r="VLC247" s="99"/>
      <c r="VLD247" s="98"/>
      <c r="VLE247" s="49"/>
      <c r="VLF247" s="405"/>
      <c r="VLG247" s="405"/>
      <c r="VLH247" s="277"/>
      <c r="VLI247" s="277"/>
      <c r="VLJ247" s="277"/>
      <c r="VLK247" s="277"/>
      <c r="VLL247" s="277"/>
      <c r="VLM247" s="277"/>
      <c r="VLN247" s="277"/>
      <c r="VLO247" s="277"/>
      <c r="VLP247" s="402"/>
      <c r="VLQ247" s="404"/>
      <c r="VLR247" s="49"/>
      <c r="VLS247" s="49"/>
      <c r="VLT247" s="49"/>
      <c r="VLU247" s="99"/>
      <c r="VLV247" s="98"/>
      <c r="VLW247" s="49"/>
      <c r="VLX247" s="405"/>
      <c r="VLY247" s="405"/>
      <c r="VLZ247" s="277"/>
      <c r="VMA247" s="277"/>
      <c r="VMB247" s="277"/>
      <c r="VMC247" s="277"/>
      <c r="VMD247" s="277"/>
      <c r="VME247" s="277"/>
      <c r="VMF247" s="277"/>
      <c r="VMG247" s="277"/>
      <c r="VMH247" s="402"/>
      <c r="VMI247" s="404"/>
      <c r="VMJ247" s="49"/>
      <c r="VMK247" s="49"/>
      <c r="VML247" s="49"/>
      <c r="VMM247" s="99"/>
      <c r="VMN247" s="98"/>
      <c r="VMO247" s="49"/>
      <c r="VMP247" s="405"/>
      <c r="VMQ247" s="405"/>
      <c r="VMR247" s="277"/>
      <c r="VMS247" s="277"/>
      <c r="VMT247" s="277"/>
      <c r="VMU247" s="277"/>
      <c r="VMV247" s="277"/>
      <c r="VMW247" s="277"/>
      <c r="VMX247" s="277"/>
      <c r="VMY247" s="277"/>
      <c r="VMZ247" s="402"/>
      <c r="VNA247" s="404"/>
      <c r="VNB247" s="49"/>
      <c r="VNC247" s="49"/>
      <c r="VND247" s="49"/>
      <c r="VNE247" s="99"/>
      <c r="VNF247" s="98"/>
      <c r="VNG247" s="49"/>
      <c r="VNH247" s="405"/>
      <c r="VNI247" s="405"/>
      <c r="VNJ247" s="277"/>
      <c r="VNK247" s="277"/>
      <c r="VNL247" s="277"/>
      <c r="VNM247" s="277"/>
      <c r="VNN247" s="277"/>
      <c r="VNO247" s="277"/>
      <c r="VNP247" s="277"/>
      <c r="VNQ247" s="277"/>
      <c r="VNR247" s="402"/>
      <c r="VNS247" s="404"/>
      <c r="VNT247" s="49"/>
      <c r="VNU247" s="49"/>
      <c r="VNV247" s="49"/>
      <c r="VNW247" s="99"/>
      <c r="VNX247" s="98"/>
      <c r="VNY247" s="49"/>
      <c r="VNZ247" s="405"/>
      <c r="VOA247" s="405"/>
      <c r="VOB247" s="277"/>
      <c r="VOC247" s="277"/>
      <c r="VOD247" s="277"/>
      <c r="VOE247" s="277"/>
      <c r="VOF247" s="277"/>
      <c r="VOG247" s="277"/>
      <c r="VOH247" s="277"/>
      <c r="VOI247" s="277"/>
      <c r="VOJ247" s="402"/>
      <c r="VOK247" s="404"/>
      <c r="VOL247" s="49"/>
      <c r="VOM247" s="49"/>
      <c r="VON247" s="49"/>
      <c r="VOO247" s="99"/>
      <c r="VOP247" s="98"/>
      <c r="VOQ247" s="49"/>
      <c r="VOR247" s="405"/>
      <c r="VOS247" s="405"/>
      <c r="VOT247" s="277"/>
      <c r="VOU247" s="277"/>
      <c r="VOV247" s="277"/>
      <c r="VOW247" s="277"/>
      <c r="VOX247" s="277"/>
      <c r="VOY247" s="277"/>
      <c r="VOZ247" s="277"/>
      <c r="VPA247" s="277"/>
      <c r="VPB247" s="402"/>
      <c r="VPC247" s="404"/>
      <c r="VPD247" s="49"/>
      <c r="VPE247" s="49"/>
      <c r="VPF247" s="49"/>
      <c r="VPG247" s="99"/>
      <c r="VPH247" s="98"/>
      <c r="VPI247" s="49"/>
      <c r="VPJ247" s="405"/>
      <c r="VPK247" s="405"/>
      <c r="VPL247" s="277"/>
      <c r="VPM247" s="277"/>
      <c r="VPN247" s="277"/>
      <c r="VPO247" s="277"/>
      <c r="VPP247" s="277"/>
      <c r="VPQ247" s="277"/>
      <c r="VPR247" s="277"/>
      <c r="VPS247" s="277"/>
      <c r="VPT247" s="402"/>
      <c r="VPU247" s="404"/>
      <c r="VPV247" s="49"/>
      <c r="VPW247" s="49"/>
      <c r="VPX247" s="49"/>
      <c r="VPY247" s="99"/>
      <c r="VPZ247" s="98"/>
      <c r="VQA247" s="49"/>
      <c r="VQB247" s="405"/>
      <c r="VQC247" s="405"/>
      <c r="VQD247" s="277"/>
      <c r="VQE247" s="277"/>
      <c r="VQF247" s="277"/>
      <c r="VQG247" s="277"/>
      <c r="VQH247" s="277"/>
      <c r="VQI247" s="277"/>
      <c r="VQJ247" s="277"/>
      <c r="VQK247" s="277"/>
      <c r="VQL247" s="402"/>
      <c r="VQM247" s="404"/>
      <c r="VQN247" s="49"/>
      <c r="VQO247" s="49"/>
      <c r="VQP247" s="49"/>
      <c r="VQQ247" s="99"/>
      <c r="VQR247" s="98"/>
      <c r="VQS247" s="49"/>
      <c r="VQT247" s="405"/>
      <c r="VQU247" s="405"/>
      <c r="VQV247" s="277"/>
      <c r="VQW247" s="277"/>
      <c r="VQX247" s="277"/>
      <c r="VQY247" s="277"/>
      <c r="VQZ247" s="277"/>
      <c r="VRA247" s="277"/>
      <c r="VRB247" s="277"/>
      <c r="VRC247" s="277"/>
      <c r="VRD247" s="402"/>
      <c r="VRE247" s="404"/>
      <c r="VRF247" s="49"/>
      <c r="VRG247" s="49"/>
      <c r="VRH247" s="49"/>
      <c r="VRI247" s="99"/>
      <c r="VRJ247" s="98"/>
      <c r="VRK247" s="49"/>
      <c r="VRL247" s="405"/>
      <c r="VRM247" s="405"/>
      <c r="VRN247" s="277"/>
      <c r="VRO247" s="277"/>
      <c r="VRP247" s="277"/>
      <c r="VRQ247" s="277"/>
      <c r="VRR247" s="277"/>
      <c r="VRS247" s="277"/>
      <c r="VRT247" s="277"/>
      <c r="VRU247" s="277"/>
      <c r="VRV247" s="402"/>
      <c r="VRW247" s="404"/>
      <c r="VRX247" s="49"/>
      <c r="VRY247" s="49"/>
      <c r="VRZ247" s="49"/>
      <c r="VSA247" s="99"/>
      <c r="VSB247" s="98"/>
      <c r="VSC247" s="49"/>
      <c r="VSD247" s="405"/>
      <c r="VSE247" s="405"/>
      <c r="VSF247" s="277"/>
      <c r="VSG247" s="277"/>
      <c r="VSH247" s="277"/>
      <c r="VSI247" s="277"/>
      <c r="VSJ247" s="277"/>
      <c r="VSK247" s="277"/>
      <c r="VSL247" s="277"/>
      <c r="VSM247" s="277"/>
      <c r="VSN247" s="402"/>
      <c r="VSO247" s="404"/>
      <c r="VSP247" s="49"/>
      <c r="VSQ247" s="49"/>
      <c r="VSR247" s="49"/>
      <c r="VSS247" s="99"/>
      <c r="VST247" s="98"/>
      <c r="VSU247" s="49"/>
      <c r="VSV247" s="405"/>
      <c r="VSW247" s="405"/>
      <c r="VSX247" s="277"/>
      <c r="VSY247" s="277"/>
      <c r="VSZ247" s="277"/>
      <c r="VTA247" s="277"/>
      <c r="VTB247" s="277"/>
      <c r="VTC247" s="277"/>
      <c r="VTD247" s="277"/>
      <c r="VTE247" s="277"/>
      <c r="VTF247" s="402"/>
      <c r="VTG247" s="404"/>
      <c r="VTH247" s="49"/>
      <c r="VTI247" s="49"/>
      <c r="VTJ247" s="49"/>
      <c r="VTK247" s="99"/>
      <c r="VTL247" s="98"/>
      <c r="VTM247" s="49"/>
      <c r="VTN247" s="405"/>
      <c r="VTO247" s="405"/>
      <c r="VTP247" s="277"/>
      <c r="VTQ247" s="277"/>
      <c r="VTR247" s="277"/>
      <c r="VTS247" s="277"/>
      <c r="VTT247" s="277"/>
      <c r="VTU247" s="277"/>
      <c r="VTV247" s="277"/>
      <c r="VTW247" s="277"/>
      <c r="VTX247" s="402"/>
      <c r="VTY247" s="404"/>
      <c r="VTZ247" s="49"/>
      <c r="VUA247" s="49"/>
      <c r="VUB247" s="49"/>
      <c r="VUC247" s="99"/>
      <c r="VUD247" s="98"/>
      <c r="VUE247" s="49"/>
      <c r="VUF247" s="405"/>
      <c r="VUG247" s="405"/>
      <c r="VUH247" s="277"/>
      <c r="VUI247" s="277"/>
      <c r="VUJ247" s="277"/>
      <c r="VUK247" s="277"/>
      <c r="VUL247" s="277"/>
      <c r="VUM247" s="277"/>
      <c r="VUN247" s="277"/>
      <c r="VUO247" s="277"/>
      <c r="VUP247" s="402"/>
      <c r="VUQ247" s="404"/>
      <c r="VUR247" s="49"/>
      <c r="VUS247" s="49"/>
      <c r="VUT247" s="49"/>
      <c r="VUU247" s="99"/>
      <c r="VUV247" s="98"/>
      <c r="VUW247" s="49"/>
      <c r="VUX247" s="405"/>
      <c r="VUY247" s="405"/>
      <c r="VUZ247" s="277"/>
      <c r="VVA247" s="277"/>
      <c r="VVB247" s="277"/>
      <c r="VVC247" s="277"/>
      <c r="VVD247" s="277"/>
      <c r="VVE247" s="277"/>
      <c r="VVF247" s="277"/>
      <c r="VVG247" s="277"/>
      <c r="VVH247" s="402"/>
      <c r="VVI247" s="404"/>
      <c r="VVJ247" s="49"/>
      <c r="VVK247" s="49"/>
      <c r="VVL247" s="49"/>
      <c r="VVM247" s="99"/>
      <c r="VVN247" s="98"/>
      <c r="VVO247" s="49"/>
      <c r="VVP247" s="405"/>
      <c r="VVQ247" s="405"/>
      <c r="VVR247" s="277"/>
      <c r="VVS247" s="277"/>
      <c r="VVT247" s="277"/>
      <c r="VVU247" s="277"/>
      <c r="VVV247" s="277"/>
      <c r="VVW247" s="277"/>
      <c r="VVX247" s="277"/>
      <c r="VVY247" s="277"/>
      <c r="VVZ247" s="402"/>
      <c r="VWA247" s="404"/>
      <c r="VWB247" s="49"/>
      <c r="VWC247" s="49"/>
      <c r="VWD247" s="49"/>
      <c r="VWE247" s="99"/>
      <c r="VWF247" s="98"/>
      <c r="VWG247" s="49"/>
      <c r="VWH247" s="405"/>
      <c r="VWI247" s="405"/>
      <c r="VWJ247" s="277"/>
      <c r="VWK247" s="277"/>
      <c r="VWL247" s="277"/>
      <c r="VWM247" s="277"/>
      <c r="VWN247" s="277"/>
      <c r="VWO247" s="277"/>
      <c r="VWP247" s="277"/>
      <c r="VWQ247" s="277"/>
      <c r="VWR247" s="402"/>
      <c r="VWS247" s="404"/>
      <c r="VWT247" s="49"/>
      <c r="VWU247" s="49"/>
      <c r="VWV247" s="49"/>
      <c r="VWW247" s="99"/>
      <c r="VWX247" s="98"/>
      <c r="VWY247" s="49"/>
      <c r="VWZ247" s="405"/>
      <c r="VXA247" s="405"/>
      <c r="VXB247" s="277"/>
      <c r="VXC247" s="277"/>
      <c r="VXD247" s="277"/>
      <c r="VXE247" s="277"/>
      <c r="VXF247" s="277"/>
      <c r="VXG247" s="277"/>
      <c r="VXH247" s="277"/>
      <c r="VXI247" s="277"/>
      <c r="VXJ247" s="402"/>
      <c r="VXK247" s="404"/>
      <c r="VXL247" s="49"/>
      <c r="VXM247" s="49"/>
      <c r="VXN247" s="49"/>
      <c r="VXO247" s="99"/>
      <c r="VXP247" s="98"/>
      <c r="VXQ247" s="49"/>
      <c r="VXR247" s="405"/>
      <c r="VXS247" s="405"/>
      <c r="VXT247" s="277"/>
      <c r="VXU247" s="277"/>
      <c r="VXV247" s="277"/>
      <c r="VXW247" s="277"/>
      <c r="VXX247" s="277"/>
      <c r="VXY247" s="277"/>
      <c r="VXZ247" s="277"/>
      <c r="VYA247" s="277"/>
      <c r="VYB247" s="402"/>
      <c r="VYC247" s="404"/>
      <c r="VYD247" s="49"/>
      <c r="VYE247" s="49"/>
      <c r="VYF247" s="49"/>
      <c r="VYG247" s="99"/>
      <c r="VYH247" s="98"/>
      <c r="VYI247" s="49"/>
      <c r="VYJ247" s="405"/>
      <c r="VYK247" s="405"/>
      <c r="VYL247" s="277"/>
      <c r="VYM247" s="277"/>
      <c r="VYN247" s="277"/>
      <c r="VYO247" s="277"/>
      <c r="VYP247" s="277"/>
      <c r="VYQ247" s="277"/>
      <c r="VYR247" s="277"/>
      <c r="VYS247" s="277"/>
      <c r="VYT247" s="402"/>
      <c r="VYU247" s="404"/>
      <c r="VYV247" s="49"/>
      <c r="VYW247" s="49"/>
      <c r="VYX247" s="49"/>
      <c r="VYY247" s="99"/>
      <c r="VYZ247" s="98"/>
      <c r="VZA247" s="49"/>
      <c r="VZB247" s="405"/>
      <c r="VZC247" s="405"/>
      <c r="VZD247" s="277"/>
      <c r="VZE247" s="277"/>
      <c r="VZF247" s="277"/>
      <c r="VZG247" s="277"/>
      <c r="VZH247" s="277"/>
      <c r="VZI247" s="277"/>
      <c r="VZJ247" s="277"/>
      <c r="VZK247" s="277"/>
      <c r="VZL247" s="402"/>
      <c r="VZM247" s="404"/>
      <c r="VZN247" s="49"/>
      <c r="VZO247" s="49"/>
      <c r="VZP247" s="49"/>
      <c r="VZQ247" s="99"/>
      <c r="VZR247" s="98"/>
      <c r="VZS247" s="49"/>
      <c r="VZT247" s="405"/>
      <c r="VZU247" s="405"/>
      <c r="VZV247" s="277"/>
      <c r="VZW247" s="277"/>
      <c r="VZX247" s="277"/>
      <c r="VZY247" s="277"/>
      <c r="VZZ247" s="277"/>
      <c r="WAA247" s="277"/>
      <c r="WAB247" s="277"/>
      <c r="WAC247" s="277"/>
      <c r="WAD247" s="402"/>
      <c r="WAE247" s="404"/>
      <c r="WAF247" s="49"/>
      <c r="WAG247" s="49"/>
      <c r="WAH247" s="49"/>
      <c r="WAI247" s="99"/>
      <c r="WAJ247" s="98"/>
      <c r="WAK247" s="49"/>
      <c r="WAL247" s="405"/>
      <c r="WAM247" s="405"/>
      <c r="WAN247" s="277"/>
      <c r="WAO247" s="277"/>
      <c r="WAP247" s="277"/>
      <c r="WAQ247" s="277"/>
      <c r="WAR247" s="277"/>
      <c r="WAS247" s="277"/>
      <c r="WAT247" s="277"/>
      <c r="WAU247" s="277"/>
      <c r="WAV247" s="402"/>
      <c r="WAW247" s="404"/>
      <c r="WAX247" s="49"/>
      <c r="WAY247" s="49"/>
      <c r="WAZ247" s="49"/>
      <c r="WBA247" s="99"/>
      <c r="WBB247" s="98"/>
      <c r="WBC247" s="49"/>
      <c r="WBD247" s="405"/>
      <c r="WBE247" s="405"/>
      <c r="WBF247" s="277"/>
      <c r="WBG247" s="277"/>
      <c r="WBH247" s="277"/>
      <c r="WBI247" s="277"/>
      <c r="WBJ247" s="277"/>
      <c r="WBK247" s="277"/>
      <c r="WBL247" s="277"/>
      <c r="WBM247" s="277"/>
      <c r="WBN247" s="402"/>
      <c r="WBO247" s="404"/>
      <c r="WBP247" s="49"/>
      <c r="WBQ247" s="49"/>
      <c r="WBR247" s="49"/>
      <c r="WBS247" s="99"/>
      <c r="WBT247" s="98"/>
      <c r="WBU247" s="49"/>
      <c r="WBV247" s="405"/>
      <c r="WBW247" s="405"/>
      <c r="WBX247" s="277"/>
      <c r="WBY247" s="277"/>
      <c r="WBZ247" s="277"/>
      <c r="WCA247" s="277"/>
      <c r="WCB247" s="277"/>
      <c r="WCC247" s="277"/>
      <c r="WCD247" s="277"/>
      <c r="WCE247" s="277"/>
      <c r="WCF247" s="402"/>
      <c r="WCG247" s="404"/>
      <c r="WCH247" s="49"/>
      <c r="WCI247" s="49"/>
      <c r="WCJ247" s="49"/>
      <c r="WCK247" s="99"/>
      <c r="WCL247" s="98"/>
      <c r="WCM247" s="49"/>
      <c r="WCN247" s="405"/>
      <c r="WCO247" s="405"/>
      <c r="WCP247" s="277"/>
      <c r="WCQ247" s="277"/>
      <c r="WCR247" s="277"/>
      <c r="WCS247" s="277"/>
      <c r="WCT247" s="277"/>
      <c r="WCU247" s="277"/>
      <c r="WCV247" s="277"/>
      <c r="WCW247" s="277"/>
      <c r="WCX247" s="402"/>
      <c r="WCY247" s="404"/>
      <c r="WCZ247" s="49"/>
      <c r="WDA247" s="49"/>
      <c r="WDB247" s="49"/>
      <c r="WDC247" s="99"/>
      <c r="WDD247" s="98"/>
      <c r="WDE247" s="49"/>
      <c r="WDF247" s="405"/>
      <c r="WDG247" s="405"/>
      <c r="WDH247" s="277"/>
      <c r="WDI247" s="277"/>
      <c r="WDJ247" s="277"/>
      <c r="WDK247" s="277"/>
      <c r="WDL247" s="277"/>
      <c r="WDM247" s="277"/>
      <c r="WDN247" s="277"/>
      <c r="WDO247" s="277"/>
      <c r="WDP247" s="402"/>
      <c r="WDQ247" s="404"/>
      <c r="WDR247" s="49"/>
      <c r="WDS247" s="49"/>
      <c r="WDT247" s="49"/>
      <c r="WDU247" s="99"/>
      <c r="WDV247" s="98"/>
      <c r="WDW247" s="49"/>
      <c r="WDX247" s="405"/>
      <c r="WDY247" s="405"/>
      <c r="WDZ247" s="277"/>
      <c r="WEA247" s="277"/>
      <c r="WEB247" s="277"/>
      <c r="WEC247" s="277"/>
      <c r="WED247" s="277"/>
      <c r="WEE247" s="277"/>
      <c r="WEF247" s="277"/>
      <c r="WEG247" s="277"/>
      <c r="WEH247" s="402"/>
      <c r="WEI247" s="404"/>
      <c r="WEJ247" s="49"/>
      <c r="WEK247" s="49"/>
      <c r="WEL247" s="49"/>
      <c r="WEM247" s="99"/>
      <c r="WEN247" s="98"/>
      <c r="WEO247" s="49"/>
      <c r="WEP247" s="405"/>
      <c r="WEQ247" s="405"/>
      <c r="WER247" s="277"/>
      <c r="WES247" s="277"/>
      <c r="WET247" s="277"/>
      <c r="WEU247" s="277"/>
      <c r="WEV247" s="277"/>
      <c r="WEW247" s="277"/>
      <c r="WEX247" s="277"/>
      <c r="WEY247" s="277"/>
      <c r="WEZ247" s="402"/>
      <c r="WFA247" s="404"/>
      <c r="WFB247" s="49"/>
      <c r="WFC247" s="49"/>
      <c r="WFD247" s="49"/>
      <c r="WFE247" s="99"/>
      <c r="WFF247" s="98"/>
      <c r="WFG247" s="49"/>
      <c r="WFH247" s="405"/>
      <c r="WFI247" s="405"/>
      <c r="WFJ247" s="277"/>
      <c r="WFK247" s="277"/>
      <c r="WFL247" s="277"/>
      <c r="WFM247" s="277"/>
      <c r="WFN247" s="277"/>
      <c r="WFO247" s="277"/>
      <c r="WFP247" s="277"/>
      <c r="WFQ247" s="277"/>
      <c r="WFR247" s="402"/>
      <c r="WFS247" s="404"/>
      <c r="WFT247" s="49"/>
      <c r="WFU247" s="49"/>
      <c r="WFV247" s="49"/>
      <c r="WFW247" s="99"/>
      <c r="WFX247" s="98"/>
      <c r="WFY247" s="49"/>
      <c r="WFZ247" s="405"/>
      <c r="WGA247" s="405"/>
      <c r="WGB247" s="277"/>
      <c r="WGC247" s="277"/>
      <c r="WGD247" s="277"/>
      <c r="WGE247" s="277"/>
      <c r="WGF247" s="277"/>
      <c r="WGG247" s="277"/>
      <c r="WGH247" s="277"/>
      <c r="WGI247" s="277"/>
      <c r="WGJ247" s="402"/>
      <c r="WGK247" s="404"/>
      <c r="WGL247" s="49"/>
      <c r="WGM247" s="49"/>
      <c r="WGN247" s="49"/>
      <c r="WGO247" s="99"/>
      <c r="WGP247" s="98"/>
      <c r="WGQ247" s="49"/>
      <c r="WGR247" s="405"/>
      <c r="WGS247" s="405"/>
      <c r="WGT247" s="277"/>
      <c r="WGU247" s="277"/>
      <c r="WGV247" s="277"/>
      <c r="WGW247" s="277"/>
      <c r="WGX247" s="277"/>
      <c r="WGY247" s="277"/>
      <c r="WGZ247" s="277"/>
      <c r="WHA247" s="277"/>
      <c r="WHB247" s="402"/>
      <c r="WHC247" s="404"/>
      <c r="WHD247" s="49"/>
      <c r="WHE247" s="49"/>
      <c r="WHF247" s="49"/>
      <c r="WHG247" s="99"/>
      <c r="WHH247" s="98"/>
      <c r="WHI247" s="49"/>
      <c r="WHJ247" s="405"/>
      <c r="WHK247" s="405"/>
      <c r="WHL247" s="277"/>
      <c r="WHM247" s="277"/>
      <c r="WHN247" s="277"/>
      <c r="WHO247" s="277"/>
      <c r="WHP247" s="277"/>
      <c r="WHQ247" s="277"/>
      <c r="WHR247" s="277"/>
      <c r="WHS247" s="277"/>
      <c r="WHT247" s="402"/>
      <c r="WHU247" s="404"/>
      <c r="WHV247" s="49"/>
      <c r="WHW247" s="49"/>
      <c r="WHX247" s="49"/>
      <c r="WHY247" s="99"/>
      <c r="WHZ247" s="98"/>
      <c r="WIA247" s="49"/>
      <c r="WIB247" s="405"/>
      <c r="WIC247" s="405"/>
      <c r="WID247" s="277"/>
      <c r="WIE247" s="277"/>
      <c r="WIF247" s="277"/>
      <c r="WIG247" s="277"/>
      <c r="WIH247" s="277"/>
      <c r="WII247" s="277"/>
      <c r="WIJ247" s="277"/>
      <c r="WIK247" s="277"/>
      <c r="WIL247" s="402"/>
      <c r="WIM247" s="404"/>
      <c r="WIN247" s="49"/>
      <c r="WIO247" s="49"/>
      <c r="WIP247" s="49"/>
      <c r="WIQ247" s="99"/>
      <c r="WIR247" s="98"/>
      <c r="WIS247" s="49"/>
      <c r="WIT247" s="405"/>
      <c r="WIU247" s="405"/>
      <c r="WIV247" s="277"/>
      <c r="WIW247" s="277"/>
      <c r="WIX247" s="277"/>
      <c r="WIY247" s="277"/>
      <c r="WIZ247" s="277"/>
      <c r="WJA247" s="277"/>
      <c r="WJB247" s="277"/>
      <c r="WJC247" s="277"/>
      <c r="WJD247" s="402"/>
      <c r="WJE247" s="404"/>
      <c r="WJF247" s="49"/>
      <c r="WJG247" s="49"/>
      <c r="WJH247" s="49"/>
      <c r="WJI247" s="99"/>
      <c r="WJJ247" s="98"/>
      <c r="WJK247" s="49"/>
      <c r="WJL247" s="405"/>
      <c r="WJM247" s="405"/>
      <c r="WJN247" s="277"/>
      <c r="WJO247" s="277"/>
      <c r="WJP247" s="277"/>
      <c r="WJQ247" s="277"/>
      <c r="WJR247" s="277"/>
      <c r="WJS247" s="277"/>
      <c r="WJT247" s="277"/>
      <c r="WJU247" s="277"/>
      <c r="WJV247" s="402"/>
      <c r="WJW247" s="404"/>
      <c r="WJX247" s="49"/>
      <c r="WJY247" s="49"/>
      <c r="WJZ247" s="49"/>
      <c r="WKA247" s="99"/>
      <c r="WKB247" s="98"/>
      <c r="WKC247" s="49"/>
      <c r="WKD247" s="405"/>
      <c r="WKE247" s="405"/>
      <c r="WKF247" s="277"/>
      <c r="WKG247" s="277"/>
      <c r="WKH247" s="277"/>
      <c r="WKI247" s="277"/>
      <c r="WKJ247" s="277"/>
      <c r="WKK247" s="277"/>
      <c r="WKL247" s="277"/>
      <c r="WKM247" s="277"/>
      <c r="WKN247" s="402"/>
      <c r="WKO247" s="404"/>
      <c r="WKP247" s="49"/>
      <c r="WKQ247" s="49"/>
      <c r="WKR247" s="49"/>
      <c r="WKS247" s="99"/>
      <c r="WKT247" s="98"/>
      <c r="WKU247" s="49"/>
      <c r="WKV247" s="405"/>
      <c r="WKW247" s="405"/>
      <c r="WKX247" s="277"/>
      <c r="WKY247" s="277"/>
      <c r="WKZ247" s="277"/>
      <c r="WLA247" s="277"/>
      <c r="WLB247" s="277"/>
      <c r="WLC247" s="277"/>
      <c r="WLD247" s="277"/>
      <c r="WLE247" s="277"/>
      <c r="WLF247" s="402"/>
      <c r="WLG247" s="404"/>
      <c r="WLH247" s="49"/>
      <c r="WLI247" s="49"/>
      <c r="WLJ247" s="49"/>
      <c r="WLK247" s="99"/>
      <c r="WLL247" s="98"/>
      <c r="WLM247" s="49"/>
      <c r="WLN247" s="405"/>
      <c r="WLO247" s="405"/>
      <c r="WLP247" s="277"/>
      <c r="WLQ247" s="277"/>
      <c r="WLR247" s="277"/>
      <c r="WLS247" s="277"/>
      <c r="WLT247" s="277"/>
      <c r="WLU247" s="277"/>
      <c r="WLV247" s="277"/>
      <c r="WLW247" s="277"/>
      <c r="WLX247" s="402"/>
      <c r="WLY247" s="404"/>
      <c r="WLZ247" s="49"/>
      <c r="WMA247" s="49"/>
      <c r="WMB247" s="49"/>
      <c r="WMC247" s="99"/>
      <c r="WMD247" s="98"/>
      <c r="WME247" s="49"/>
      <c r="WMF247" s="405"/>
      <c r="WMG247" s="405"/>
      <c r="WMH247" s="277"/>
      <c r="WMI247" s="277"/>
      <c r="WMJ247" s="277"/>
      <c r="WMK247" s="277"/>
      <c r="WML247" s="277"/>
      <c r="WMM247" s="277"/>
      <c r="WMN247" s="277"/>
      <c r="WMO247" s="277"/>
      <c r="WMP247" s="402"/>
      <c r="WMQ247" s="404"/>
      <c r="WMR247" s="49"/>
      <c r="WMS247" s="49"/>
      <c r="WMT247" s="49"/>
      <c r="WMU247" s="99"/>
      <c r="WMV247" s="98"/>
      <c r="WMW247" s="49"/>
      <c r="WMX247" s="405"/>
      <c r="WMY247" s="405"/>
      <c r="WMZ247" s="277"/>
      <c r="WNA247" s="277"/>
      <c r="WNB247" s="277"/>
      <c r="WNC247" s="277"/>
      <c r="WND247" s="277"/>
      <c r="WNE247" s="277"/>
      <c r="WNF247" s="277"/>
      <c r="WNG247" s="277"/>
      <c r="WNH247" s="402"/>
      <c r="WNI247" s="404"/>
      <c r="WNJ247" s="49"/>
      <c r="WNK247" s="49"/>
      <c r="WNL247" s="49"/>
      <c r="WNM247" s="99"/>
      <c r="WNN247" s="98"/>
      <c r="WNO247" s="49"/>
      <c r="WNP247" s="405"/>
      <c r="WNQ247" s="405"/>
      <c r="WNR247" s="277"/>
      <c r="WNS247" s="277"/>
      <c r="WNT247" s="277"/>
      <c r="WNU247" s="277"/>
      <c r="WNV247" s="277"/>
      <c r="WNW247" s="277"/>
      <c r="WNX247" s="277"/>
      <c r="WNY247" s="277"/>
      <c r="WNZ247" s="402"/>
      <c r="WOA247" s="404"/>
      <c r="WOB247" s="49"/>
      <c r="WOC247" s="49"/>
      <c r="WOD247" s="49"/>
      <c r="WOE247" s="99"/>
      <c r="WOF247" s="98"/>
      <c r="WOG247" s="49"/>
      <c r="WOH247" s="405"/>
      <c r="WOI247" s="405"/>
      <c r="WOJ247" s="277"/>
      <c r="WOK247" s="277"/>
      <c r="WOL247" s="277"/>
      <c r="WOM247" s="277"/>
      <c r="WON247" s="277"/>
      <c r="WOO247" s="277"/>
      <c r="WOP247" s="277"/>
      <c r="WOQ247" s="277"/>
      <c r="WOR247" s="402"/>
      <c r="WOS247" s="404"/>
      <c r="WOT247" s="49"/>
      <c r="WOU247" s="49"/>
      <c r="WOV247" s="49"/>
      <c r="WOW247" s="99"/>
      <c r="WOX247" s="98"/>
      <c r="WOY247" s="49"/>
      <c r="WOZ247" s="405"/>
      <c r="WPA247" s="405"/>
      <c r="WPB247" s="277"/>
      <c r="WPC247" s="277"/>
      <c r="WPD247" s="277"/>
      <c r="WPE247" s="277"/>
      <c r="WPF247" s="277"/>
      <c r="WPG247" s="277"/>
      <c r="WPH247" s="277"/>
      <c r="WPI247" s="277"/>
      <c r="WPJ247" s="402"/>
      <c r="WPK247" s="404"/>
      <c r="WPL247" s="49"/>
      <c r="WPM247" s="49"/>
      <c r="WPN247" s="49"/>
      <c r="WPO247" s="99"/>
      <c r="WPP247" s="98"/>
      <c r="WPQ247" s="49"/>
      <c r="WPR247" s="405"/>
      <c r="WPS247" s="405"/>
      <c r="WPT247" s="277"/>
      <c r="WPU247" s="277"/>
      <c r="WPV247" s="277"/>
      <c r="WPW247" s="277"/>
      <c r="WPX247" s="277"/>
      <c r="WPY247" s="277"/>
      <c r="WPZ247" s="277"/>
      <c r="WQA247" s="277"/>
      <c r="WQB247" s="402"/>
      <c r="WQC247" s="404"/>
      <c r="WQD247" s="49"/>
      <c r="WQE247" s="49"/>
      <c r="WQF247" s="49"/>
      <c r="WQG247" s="99"/>
      <c r="WQH247" s="98"/>
      <c r="WQI247" s="49"/>
      <c r="WQJ247" s="405"/>
      <c r="WQK247" s="405"/>
      <c r="WQL247" s="277"/>
      <c r="WQM247" s="277"/>
      <c r="WQN247" s="277"/>
      <c r="WQO247" s="277"/>
      <c r="WQP247" s="277"/>
      <c r="WQQ247" s="277"/>
      <c r="WQR247" s="277"/>
      <c r="WQS247" s="277"/>
      <c r="WQT247" s="402"/>
      <c r="WQU247" s="404"/>
      <c r="WQV247" s="49"/>
      <c r="WQW247" s="49"/>
      <c r="WQX247" s="49"/>
      <c r="WQY247" s="99"/>
      <c r="WQZ247" s="98"/>
      <c r="WRA247" s="49"/>
      <c r="WRB247" s="405"/>
      <c r="WRC247" s="405"/>
      <c r="WRD247" s="277"/>
      <c r="WRE247" s="277"/>
      <c r="WRF247" s="277"/>
      <c r="WRG247" s="277"/>
      <c r="WRH247" s="277"/>
      <c r="WRI247" s="277"/>
      <c r="WRJ247" s="277"/>
      <c r="WRK247" s="277"/>
      <c r="WRL247" s="402"/>
      <c r="WRM247" s="404"/>
      <c r="WRN247" s="49"/>
      <c r="WRO247" s="49"/>
      <c r="WRP247" s="49"/>
      <c r="WRQ247" s="99"/>
      <c r="WRR247" s="98"/>
      <c r="WRS247" s="49"/>
      <c r="WRT247" s="405"/>
      <c r="WRU247" s="405"/>
      <c r="WRV247" s="277"/>
      <c r="WRW247" s="277"/>
      <c r="WRX247" s="277"/>
      <c r="WRY247" s="277"/>
      <c r="WRZ247" s="277"/>
      <c r="WSA247" s="277"/>
      <c r="WSB247" s="277"/>
      <c r="WSC247" s="277"/>
      <c r="WSD247" s="402"/>
      <c r="WSE247" s="404"/>
      <c r="WSF247" s="49"/>
      <c r="WSG247" s="49"/>
      <c r="WSH247" s="49"/>
      <c r="WSI247" s="99"/>
      <c r="WSJ247" s="98"/>
      <c r="WSK247" s="49"/>
      <c r="WSL247" s="405"/>
      <c r="WSM247" s="405"/>
      <c r="WSN247" s="277"/>
      <c r="WSO247" s="277"/>
      <c r="WSP247" s="277"/>
      <c r="WSQ247" s="277"/>
      <c r="WSR247" s="277"/>
      <c r="WSS247" s="277"/>
      <c r="WST247" s="277"/>
      <c r="WSU247" s="277"/>
      <c r="WSV247" s="402"/>
      <c r="WSW247" s="404"/>
      <c r="WSX247" s="49"/>
      <c r="WSY247" s="49"/>
      <c r="WSZ247" s="49"/>
      <c r="WTA247" s="99"/>
      <c r="WTB247" s="98"/>
      <c r="WTC247" s="49"/>
      <c r="WTD247" s="405"/>
      <c r="WTE247" s="405"/>
      <c r="WTF247" s="277"/>
      <c r="WTG247" s="277"/>
      <c r="WTH247" s="277"/>
      <c r="WTI247" s="277"/>
      <c r="WTJ247" s="277"/>
      <c r="WTK247" s="277"/>
      <c r="WTL247" s="277"/>
      <c r="WTM247" s="277"/>
      <c r="WTN247" s="402"/>
      <c r="WTO247" s="404"/>
      <c r="WTP247" s="49"/>
      <c r="WTQ247" s="49"/>
      <c r="WTR247" s="49"/>
      <c r="WTS247" s="99"/>
      <c r="WTT247" s="98"/>
      <c r="WTU247" s="49"/>
      <c r="WTV247" s="405"/>
      <c r="WTW247" s="405"/>
      <c r="WTX247" s="277"/>
      <c r="WTY247" s="277"/>
      <c r="WTZ247" s="277"/>
      <c r="WUA247" s="277"/>
      <c r="WUB247" s="277"/>
      <c r="WUC247" s="277"/>
      <c r="WUD247" s="277"/>
      <c r="WUE247" s="277"/>
      <c r="WUF247" s="402"/>
      <c r="WUG247" s="404"/>
      <c r="WUH247" s="49"/>
      <c r="WUI247" s="49"/>
      <c r="WUJ247" s="49"/>
      <c r="WUK247" s="99"/>
      <c r="WUL247" s="98"/>
      <c r="WUM247" s="49"/>
      <c r="WUN247" s="405"/>
      <c r="WUO247" s="405"/>
      <c r="WUP247" s="277"/>
      <c r="WUQ247" s="277"/>
      <c r="WUR247" s="277"/>
      <c r="WUS247" s="277"/>
      <c r="WUT247" s="277"/>
      <c r="WUU247" s="277"/>
      <c r="WUV247" s="277"/>
      <c r="WUW247" s="277"/>
      <c r="WUX247" s="402"/>
      <c r="WUY247" s="404"/>
      <c r="WUZ247" s="49"/>
      <c r="WVA247" s="49"/>
      <c r="WVB247" s="49"/>
      <c r="WVC247" s="99"/>
      <c r="WVD247" s="98"/>
      <c r="WVE247" s="49"/>
      <c r="WVF247" s="405"/>
      <c r="WVG247" s="405"/>
      <c r="WVH247" s="277"/>
      <c r="WVI247" s="277"/>
      <c r="WVJ247" s="277"/>
      <c r="WVK247" s="277"/>
      <c r="WVL247" s="277"/>
      <c r="WVM247" s="277"/>
      <c r="WVN247" s="277"/>
      <c r="WVO247" s="277"/>
      <c r="WVP247" s="402"/>
      <c r="WVQ247" s="404"/>
      <c r="WVR247" s="49"/>
      <c r="WVS247" s="49"/>
      <c r="WVT247" s="49"/>
      <c r="WVU247" s="99"/>
      <c r="WVV247" s="98"/>
      <c r="WVW247" s="49"/>
      <c r="WVX247" s="405"/>
      <c r="WVY247" s="405"/>
      <c r="WVZ247" s="277"/>
      <c r="WWA247" s="277"/>
      <c r="WWB247" s="277"/>
      <c r="WWC247" s="277"/>
      <c r="WWD247" s="277"/>
      <c r="WWE247" s="277"/>
      <c r="WWF247" s="277"/>
      <c r="WWG247" s="277"/>
      <c r="WWH247" s="402"/>
      <c r="WWI247" s="404"/>
      <c r="WWJ247" s="49"/>
      <c r="WWK247" s="49"/>
      <c r="WWL247" s="49"/>
      <c r="WWM247" s="99"/>
      <c r="WWN247" s="98"/>
      <c r="WWO247" s="49"/>
      <c r="WWP247" s="405"/>
      <c r="WWQ247" s="405"/>
      <c r="WWR247" s="277"/>
      <c r="WWS247" s="277"/>
      <c r="WWT247" s="277"/>
      <c r="WWU247" s="277"/>
      <c r="WWV247" s="277"/>
      <c r="WWW247" s="277"/>
      <c r="WWX247" s="277"/>
      <c r="WWY247" s="277"/>
      <c r="WWZ247" s="402"/>
      <c r="WXA247" s="404"/>
      <c r="WXB247" s="49"/>
      <c r="WXC247" s="49"/>
      <c r="WXD247" s="49"/>
      <c r="WXE247" s="99"/>
      <c r="WXF247" s="98"/>
      <c r="WXG247" s="49"/>
      <c r="WXH247" s="405"/>
      <c r="WXI247" s="405"/>
      <c r="WXJ247" s="277"/>
      <c r="WXK247" s="277"/>
      <c r="WXL247" s="277"/>
      <c r="WXM247" s="277"/>
      <c r="WXN247" s="277"/>
      <c r="WXO247" s="277"/>
      <c r="WXP247" s="277"/>
      <c r="WXQ247" s="277"/>
      <c r="WXR247" s="402"/>
      <c r="WXS247" s="404"/>
      <c r="WXT247" s="49"/>
      <c r="WXU247" s="49"/>
      <c r="WXV247" s="49"/>
      <c r="WXW247" s="99"/>
      <c r="WXX247" s="98"/>
      <c r="WXY247" s="49"/>
      <c r="WXZ247" s="405"/>
      <c r="WYA247" s="405"/>
      <c r="WYB247" s="277"/>
      <c r="WYC247" s="277"/>
      <c r="WYD247" s="277"/>
      <c r="WYE247" s="277"/>
      <c r="WYF247" s="277"/>
      <c r="WYG247" s="277"/>
      <c r="WYH247" s="277"/>
      <c r="WYI247" s="277"/>
      <c r="WYJ247" s="402"/>
      <c r="WYK247" s="404"/>
      <c r="WYL247" s="49"/>
      <c r="WYM247" s="49"/>
      <c r="WYN247" s="49"/>
      <c r="WYO247" s="99"/>
      <c r="WYP247" s="98"/>
      <c r="WYQ247" s="49"/>
      <c r="WYR247" s="405"/>
      <c r="WYS247" s="405"/>
      <c r="WYT247" s="277"/>
      <c r="WYU247" s="277"/>
      <c r="WYV247" s="277"/>
      <c r="WYW247" s="277"/>
      <c r="WYX247" s="277"/>
      <c r="WYY247" s="277"/>
      <c r="WYZ247" s="277"/>
      <c r="WZA247" s="277"/>
      <c r="WZB247" s="402"/>
      <c r="WZC247" s="404"/>
      <c r="WZD247" s="49"/>
      <c r="WZE247" s="49"/>
      <c r="WZF247" s="49"/>
      <c r="WZG247" s="99"/>
      <c r="WZH247" s="98"/>
      <c r="WZI247" s="49"/>
      <c r="WZJ247" s="405"/>
      <c r="WZK247" s="405"/>
      <c r="WZL247" s="277"/>
      <c r="WZM247" s="277"/>
      <c r="WZN247" s="277"/>
      <c r="WZO247" s="277"/>
      <c r="WZP247" s="277"/>
      <c r="WZQ247" s="277"/>
      <c r="WZR247" s="277"/>
      <c r="WZS247" s="277"/>
      <c r="WZT247" s="402"/>
      <c r="WZU247" s="404"/>
      <c r="WZV247" s="49"/>
      <c r="WZW247" s="49"/>
      <c r="WZX247" s="49"/>
      <c r="WZY247" s="99"/>
      <c r="WZZ247" s="98"/>
      <c r="XAA247" s="49"/>
      <c r="XAB247" s="405"/>
      <c r="XAC247" s="405"/>
      <c r="XAD247" s="277"/>
      <c r="XAE247" s="277"/>
      <c r="XAF247" s="277"/>
      <c r="XAG247" s="277"/>
      <c r="XAH247" s="277"/>
      <c r="XAI247" s="277"/>
      <c r="XAJ247" s="277"/>
      <c r="XAK247" s="277"/>
      <c r="XAL247" s="402"/>
      <c r="XAM247" s="404"/>
      <c r="XAN247" s="49"/>
      <c r="XAO247" s="49"/>
      <c r="XAP247" s="49"/>
      <c r="XAQ247" s="99"/>
      <c r="XAR247" s="98"/>
      <c r="XAS247" s="49"/>
      <c r="XAT247" s="405"/>
      <c r="XAU247" s="405"/>
      <c r="XAV247" s="277"/>
      <c r="XAW247" s="277"/>
      <c r="XAX247" s="277"/>
      <c r="XAY247" s="277"/>
      <c r="XAZ247" s="277"/>
      <c r="XBA247" s="277"/>
      <c r="XBB247" s="277"/>
      <c r="XBC247" s="277"/>
      <c r="XBD247" s="402"/>
      <c r="XBE247" s="404"/>
      <c r="XBF247" s="49"/>
      <c r="XBG247" s="49"/>
      <c r="XBH247" s="49"/>
      <c r="XBI247" s="99"/>
      <c r="XBJ247" s="98"/>
      <c r="XBK247" s="49"/>
      <c r="XBL247" s="405"/>
      <c r="XBM247" s="405"/>
      <c r="XBN247" s="277"/>
      <c r="XBO247" s="277"/>
      <c r="XBP247" s="277"/>
      <c r="XBQ247" s="277"/>
      <c r="XBR247" s="277"/>
      <c r="XBS247" s="277"/>
      <c r="XBT247" s="277"/>
      <c r="XBU247" s="277"/>
      <c r="XBV247" s="402"/>
      <c r="XBW247" s="404"/>
      <c r="XBX247" s="49"/>
      <c r="XBY247" s="49"/>
      <c r="XBZ247" s="49"/>
      <c r="XCA247" s="99"/>
      <c r="XCB247" s="98"/>
      <c r="XCC247" s="49"/>
      <c r="XCD247" s="405"/>
      <c r="XCE247" s="405"/>
      <c r="XCF247" s="277"/>
      <c r="XCG247" s="277"/>
      <c r="XCH247" s="277"/>
      <c r="XCI247" s="277"/>
      <c r="XCJ247" s="277"/>
      <c r="XCK247" s="277"/>
      <c r="XCL247" s="277"/>
      <c r="XCM247" s="277"/>
      <c r="XCN247" s="402"/>
      <c r="XCO247" s="404"/>
      <c r="XCP247" s="49"/>
      <c r="XCQ247" s="49"/>
      <c r="XCR247" s="49"/>
      <c r="XCS247" s="99"/>
      <c r="XCT247" s="98"/>
      <c r="XCU247" s="49"/>
      <c r="XCV247" s="405"/>
      <c r="XCW247" s="405"/>
      <c r="XCX247" s="277"/>
      <c r="XCY247" s="277"/>
      <c r="XCZ247" s="277"/>
      <c r="XDA247" s="277"/>
      <c r="XDB247" s="277"/>
      <c r="XDC247" s="277"/>
      <c r="XDD247" s="277"/>
      <c r="XDE247" s="277"/>
      <c r="XDF247" s="402"/>
      <c r="XDG247" s="404"/>
      <c r="XDH247" s="49"/>
      <c r="XDI247" s="49"/>
      <c r="XDJ247" s="49"/>
    </row>
    <row r="248" spans="1:16338" s="407" customFormat="1" x14ac:dyDescent="0.2">
      <c r="A248" s="234"/>
      <c r="B248" s="208"/>
      <c r="C248" s="208"/>
      <c r="D248" s="208">
        <v>954</v>
      </c>
      <c r="E248" s="477"/>
      <c r="F248" s="376" t="s">
        <v>1094</v>
      </c>
      <c r="G248" s="202"/>
      <c r="H248" s="207"/>
      <c r="I248" s="207"/>
      <c r="J248" s="572"/>
      <c r="K248" s="207"/>
      <c r="L248" s="417">
        <v>30</v>
      </c>
      <c r="M248" s="549" t="s">
        <v>1362</v>
      </c>
      <c r="N248" s="320"/>
      <c r="O248" s="522"/>
      <c r="P248" s="522"/>
      <c r="Q248" s="522"/>
      <c r="R248" s="485"/>
      <c r="S248" s="277"/>
      <c r="T248" s="277"/>
      <c r="U248" s="277"/>
      <c r="V248" s="277"/>
      <c r="W248" s="277"/>
      <c r="X248" s="277"/>
      <c r="Y248" s="277"/>
      <c r="Z248" s="402"/>
      <c r="AA248" s="404"/>
      <c r="AB248" s="49"/>
      <c r="AC248" s="49"/>
      <c r="AD248" s="49"/>
      <c r="AE248" s="99"/>
      <c r="AF248" s="98"/>
      <c r="AG248" s="49"/>
      <c r="AH248" s="405"/>
      <c r="AI248" s="405"/>
      <c r="AJ248" s="277"/>
      <c r="AK248" s="277"/>
      <c r="AL248" s="277"/>
      <c r="AM248" s="277"/>
      <c r="AN248" s="277"/>
      <c r="AO248" s="277"/>
      <c r="AP248" s="277"/>
      <c r="AQ248" s="277"/>
      <c r="AR248" s="402"/>
      <c r="AS248" s="404"/>
      <c r="AT248" s="49"/>
      <c r="AU248" s="49"/>
      <c r="AV248" s="49"/>
      <c r="AW248" s="99"/>
      <c r="AX248" s="98"/>
      <c r="AY248" s="49"/>
      <c r="AZ248" s="405"/>
      <c r="BA248" s="405"/>
      <c r="BB248" s="277"/>
      <c r="BC248" s="277"/>
      <c r="BD248" s="277"/>
      <c r="BE248" s="277"/>
      <c r="BF248" s="277"/>
      <c r="BG248" s="277"/>
      <c r="BH248" s="277"/>
      <c r="BI248" s="277"/>
      <c r="BJ248" s="402"/>
      <c r="BK248" s="404"/>
      <c r="BL248" s="49"/>
      <c r="BM248" s="49"/>
      <c r="BN248" s="49"/>
      <c r="BO248" s="99"/>
      <c r="BP248" s="98"/>
      <c r="BQ248" s="49"/>
      <c r="BR248" s="405"/>
      <c r="BS248" s="405"/>
      <c r="BT248" s="277"/>
      <c r="BU248" s="277"/>
      <c r="BV248" s="277"/>
      <c r="BW248" s="277"/>
      <c r="BX248" s="277"/>
      <c r="BY248" s="277"/>
      <c r="BZ248" s="277"/>
      <c r="CA248" s="277"/>
      <c r="CB248" s="402"/>
      <c r="CC248" s="404"/>
      <c r="CD248" s="49"/>
      <c r="CE248" s="49"/>
      <c r="CF248" s="49"/>
      <c r="CG248" s="99"/>
      <c r="CH248" s="98"/>
      <c r="CI248" s="49"/>
      <c r="CJ248" s="405"/>
      <c r="CK248" s="405"/>
      <c r="CL248" s="277"/>
      <c r="CM248" s="277"/>
      <c r="CN248" s="277"/>
      <c r="CO248" s="277"/>
      <c r="CP248" s="277"/>
      <c r="CQ248" s="277"/>
      <c r="CR248" s="277"/>
      <c r="CS248" s="277"/>
      <c r="CT248" s="402"/>
      <c r="CU248" s="404"/>
      <c r="CV248" s="49"/>
      <c r="CW248" s="49"/>
      <c r="CX248" s="49"/>
      <c r="CY248" s="99"/>
      <c r="CZ248" s="98"/>
      <c r="DA248" s="49"/>
      <c r="DB248" s="405"/>
      <c r="DC248" s="405"/>
      <c r="DD248" s="277"/>
      <c r="DE248" s="277"/>
      <c r="DF248" s="277"/>
      <c r="DG248" s="277"/>
      <c r="DH248" s="277"/>
      <c r="DI248" s="277"/>
      <c r="DJ248" s="277"/>
      <c r="DK248" s="277"/>
      <c r="DL248" s="402"/>
      <c r="DM248" s="404"/>
      <c r="DN248" s="49"/>
      <c r="DO248" s="49"/>
      <c r="DP248" s="49"/>
      <c r="DQ248" s="99"/>
      <c r="DR248" s="98"/>
      <c r="DS248" s="49"/>
      <c r="DT248" s="405"/>
      <c r="DU248" s="405"/>
      <c r="DV248" s="277"/>
      <c r="DW248" s="277"/>
      <c r="DX248" s="277"/>
      <c r="DY248" s="277"/>
      <c r="DZ248" s="277"/>
      <c r="EA248" s="277"/>
      <c r="EB248" s="277"/>
      <c r="EC248" s="277"/>
      <c r="ED248" s="402"/>
      <c r="EE248" s="404"/>
      <c r="EF248" s="49"/>
      <c r="EG248" s="49"/>
      <c r="EH248" s="49"/>
      <c r="EI248" s="99"/>
      <c r="EJ248" s="98"/>
      <c r="EK248" s="49"/>
      <c r="EL248" s="405"/>
      <c r="EM248" s="405"/>
      <c r="EN248" s="277"/>
      <c r="EO248" s="277"/>
      <c r="EP248" s="277"/>
      <c r="EQ248" s="277"/>
      <c r="ER248" s="277"/>
      <c r="ES248" s="277"/>
      <c r="ET248" s="277"/>
      <c r="EU248" s="277"/>
      <c r="EV248" s="402"/>
      <c r="EW248" s="404"/>
      <c r="EX248" s="49"/>
      <c r="EY248" s="49"/>
      <c r="EZ248" s="49"/>
      <c r="FA248" s="99"/>
      <c r="FB248" s="98"/>
      <c r="FC248" s="49"/>
      <c r="FD248" s="405"/>
      <c r="FE248" s="405"/>
      <c r="FF248" s="277"/>
      <c r="FG248" s="277"/>
      <c r="FH248" s="277"/>
      <c r="FI248" s="277"/>
      <c r="FJ248" s="277"/>
      <c r="FK248" s="277"/>
      <c r="FL248" s="277"/>
      <c r="FM248" s="277"/>
      <c r="FN248" s="402"/>
      <c r="FO248" s="404"/>
      <c r="FP248" s="49"/>
      <c r="FQ248" s="49"/>
      <c r="FR248" s="49"/>
      <c r="FS248" s="99"/>
      <c r="FT248" s="98"/>
      <c r="FU248" s="49"/>
      <c r="FV248" s="405"/>
      <c r="FW248" s="405"/>
      <c r="FX248" s="277"/>
      <c r="FY248" s="277"/>
      <c r="FZ248" s="277"/>
      <c r="GA248" s="277"/>
      <c r="GB248" s="277"/>
      <c r="GC248" s="277"/>
      <c r="GD248" s="277"/>
      <c r="GE248" s="277"/>
      <c r="GF248" s="402"/>
      <c r="GG248" s="404"/>
      <c r="GH248" s="49"/>
      <c r="GI248" s="49"/>
      <c r="GJ248" s="49"/>
      <c r="GK248" s="99"/>
      <c r="GL248" s="98"/>
      <c r="GM248" s="49"/>
      <c r="GN248" s="405"/>
      <c r="GO248" s="405"/>
      <c r="GP248" s="277"/>
      <c r="GQ248" s="277"/>
      <c r="GR248" s="277"/>
      <c r="GS248" s="277"/>
      <c r="GT248" s="277"/>
      <c r="GU248" s="277"/>
      <c r="GV248" s="277"/>
      <c r="GW248" s="277"/>
      <c r="GX248" s="402"/>
      <c r="GY248" s="404"/>
      <c r="GZ248" s="49"/>
      <c r="HA248" s="49"/>
      <c r="HB248" s="49"/>
      <c r="HC248" s="99"/>
      <c r="HD248" s="98"/>
      <c r="HE248" s="49"/>
      <c r="HF248" s="405"/>
      <c r="HG248" s="405"/>
      <c r="HH248" s="277"/>
      <c r="HI248" s="277"/>
      <c r="HJ248" s="277"/>
      <c r="HK248" s="277"/>
      <c r="HL248" s="277"/>
      <c r="HM248" s="277"/>
      <c r="HN248" s="277"/>
      <c r="HO248" s="277"/>
      <c r="HP248" s="402"/>
      <c r="HQ248" s="404"/>
      <c r="HR248" s="49"/>
      <c r="HS248" s="49"/>
      <c r="HT248" s="49"/>
      <c r="HU248" s="99"/>
      <c r="HV248" s="98"/>
      <c r="HW248" s="49"/>
      <c r="HX248" s="405"/>
      <c r="HY248" s="405"/>
      <c r="HZ248" s="277"/>
      <c r="IA248" s="277"/>
      <c r="IB248" s="277"/>
      <c r="IC248" s="277"/>
      <c r="ID248" s="277"/>
      <c r="IE248" s="277"/>
      <c r="IF248" s="277"/>
      <c r="IG248" s="277"/>
      <c r="IH248" s="402"/>
      <c r="II248" s="404"/>
      <c r="IJ248" s="49"/>
      <c r="IK248" s="49"/>
      <c r="IL248" s="49"/>
      <c r="IM248" s="99"/>
      <c r="IN248" s="98"/>
      <c r="IO248" s="49"/>
      <c r="IP248" s="405"/>
      <c r="IQ248" s="405"/>
      <c r="IR248" s="277"/>
      <c r="IS248" s="277"/>
      <c r="IT248" s="277"/>
      <c r="IU248" s="277"/>
      <c r="IV248" s="277"/>
      <c r="IW248" s="277"/>
      <c r="IX248" s="277"/>
      <c r="IY248" s="277"/>
      <c r="IZ248" s="402"/>
      <c r="JA248" s="404"/>
      <c r="JB248" s="49"/>
      <c r="JC248" s="49"/>
      <c r="JD248" s="49"/>
      <c r="JE248" s="99"/>
      <c r="JF248" s="98"/>
      <c r="JG248" s="49"/>
      <c r="JH248" s="405"/>
      <c r="JI248" s="405"/>
      <c r="JJ248" s="277"/>
      <c r="JK248" s="277"/>
      <c r="JL248" s="277"/>
      <c r="JM248" s="277"/>
      <c r="JN248" s="277"/>
      <c r="JO248" s="277"/>
      <c r="JP248" s="277"/>
      <c r="JQ248" s="277"/>
      <c r="JR248" s="402"/>
      <c r="JS248" s="404"/>
      <c r="JT248" s="49"/>
      <c r="JU248" s="49"/>
      <c r="JV248" s="49"/>
      <c r="JW248" s="99"/>
      <c r="JX248" s="98"/>
      <c r="JY248" s="49"/>
      <c r="JZ248" s="405"/>
      <c r="KA248" s="405"/>
      <c r="KB248" s="277"/>
      <c r="KC248" s="277"/>
      <c r="KD248" s="277"/>
      <c r="KE248" s="277"/>
      <c r="KF248" s="277"/>
      <c r="KG248" s="277"/>
      <c r="KH248" s="277"/>
      <c r="KI248" s="277"/>
      <c r="KJ248" s="402"/>
      <c r="KK248" s="404"/>
      <c r="KL248" s="49"/>
      <c r="KM248" s="49"/>
      <c r="KN248" s="49"/>
      <c r="KO248" s="99"/>
      <c r="KP248" s="98"/>
      <c r="KQ248" s="49"/>
      <c r="KR248" s="405"/>
      <c r="KS248" s="405"/>
      <c r="KT248" s="277"/>
      <c r="KU248" s="277"/>
      <c r="KV248" s="277"/>
      <c r="KW248" s="277"/>
      <c r="KX248" s="277"/>
      <c r="KY248" s="277"/>
      <c r="KZ248" s="277"/>
      <c r="LA248" s="277"/>
      <c r="LB248" s="402"/>
      <c r="LC248" s="404"/>
      <c r="LD248" s="49"/>
      <c r="LE248" s="49"/>
      <c r="LF248" s="49"/>
      <c r="LG248" s="99"/>
      <c r="LH248" s="98"/>
      <c r="LI248" s="49"/>
      <c r="LJ248" s="405"/>
      <c r="LK248" s="405"/>
      <c r="LL248" s="277"/>
      <c r="LM248" s="277"/>
      <c r="LN248" s="277"/>
      <c r="LO248" s="277"/>
      <c r="LP248" s="277"/>
      <c r="LQ248" s="277"/>
      <c r="LR248" s="277"/>
      <c r="LS248" s="277"/>
      <c r="LT248" s="402"/>
      <c r="LU248" s="404"/>
      <c r="LV248" s="49"/>
      <c r="LW248" s="49"/>
      <c r="LX248" s="49"/>
      <c r="LY248" s="99"/>
      <c r="LZ248" s="98"/>
      <c r="MA248" s="49"/>
      <c r="MB248" s="405"/>
      <c r="MC248" s="405"/>
      <c r="MD248" s="277"/>
      <c r="ME248" s="277"/>
      <c r="MF248" s="277"/>
      <c r="MG248" s="277"/>
      <c r="MH248" s="277"/>
      <c r="MI248" s="277"/>
      <c r="MJ248" s="277"/>
      <c r="MK248" s="277"/>
      <c r="ML248" s="402"/>
      <c r="MM248" s="404"/>
      <c r="MN248" s="49"/>
      <c r="MO248" s="49"/>
      <c r="MP248" s="49"/>
      <c r="MQ248" s="99"/>
      <c r="MR248" s="98"/>
      <c r="MS248" s="49"/>
      <c r="MT248" s="405"/>
      <c r="MU248" s="405"/>
      <c r="MV248" s="277"/>
      <c r="MW248" s="277"/>
      <c r="MX248" s="277"/>
      <c r="MY248" s="277"/>
      <c r="MZ248" s="277"/>
      <c r="NA248" s="277"/>
      <c r="NB248" s="277"/>
      <c r="NC248" s="277"/>
      <c r="ND248" s="402"/>
      <c r="NE248" s="404"/>
      <c r="NF248" s="49"/>
      <c r="NG248" s="49"/>
      <c r="NH248" s="49"/>
      <c r="NI248" s="99"/>
      <c r="NJ248" s="98"/>
      <c r="NK248" s="49"/>
      <c r="NL248" s="405"/>
      <c r="NM248" s="405"/>
      <c r="NN248" s="277"/>
      <c r="NO248" s="277"/>
      <c r="NP248" s="277"/>
      <c r="NQ248" s="277"/>
      <c r="NR248" s="277"/>
      <c r="NS248" s="277"/>
      <c r="NT248" s="277"/>
      <c r="NU248" s="277"/>
      <c r="NV248" s="402"/>
      <c r="NW248" s="404"/>
      <c r="NX248" s="49"/>
      <c r="NY248" s="49"/>
      <c r="NZ248" s="49"/>
      <c r="OA248" s="99"/>
      <c r="OB248" s="98"/>
      <c r="OC248" s="49"/>
      <c r="OD248" s="405"/>
      <c r="OE248" s="405"/>
      <c r="OF248" s="277"/>
      <c r="OG248" s="277"/>
      <c r="OH248" s="277"/>
      <c r="OI248" s="277"/>
      <c r="OJ248" s="277"/>
      <c r="OK248" s="277"/>
      <c r="OL248" s="277"/>
      <c r="OM248" s="277"/>
      <c r="ON248" s="402"/>
      <c r="OO248" s="404"/>
      <c r="OP248" s="49"/>
      <c r="OQ248" s="49"/>
      <c r="OR248" s="49"/>
      <c r="OS248" s="99"/>
      <c r="OT248" s="98"/>
      <c r="OU248" s="49"/>
      <c r="OV248" s="405"/>
      <c r="OW248" s="405"/>
      <c r="OX248" s="277"/>
      <c r="OY248" s="277"/>
      <c r="OZ248" s="277"/>
      <c r="PA248" s="277"/>
      <c r="PB248" s="277"/>
      <c r="PC248" s="277"/>
      <c r="PD248" s="277"/>
      <c r="PE248" s="277"/>
      <c r="PF248" s="402"/>
      <c r="PG248" s="404"/>
      <c r="PH248" s="49"/>
      <c r="PI248" s="49"/>
      <c r="PJ248" s="49"/>
      <c r="PK248" s="99"/>
      <c r="PL248" s="98"/>
      <c r="PM248" s="49"/>
      <c r="PN248" s="405"/>
      <c r="PO248" s="405"/>
      <c r="PP248" s="277"/>
      <c r="PQ248" s="277"/>
      <c r="PR248" s="277"/>
      <c r="PS248" s="277"/>
      <c r="PT248" s="277"/>
      <c r="PU248" s="277"/>
      <c r="PV248" s="277"/>
      <c r="PW248" s="277"/>
      <c r="PX248" s="402"/>
      <c r="PY248" s="404"/>
      <c r="PZ248" s="49"/>
      <c r="QA248" s="49"/>
      <c r="QB248" s="49"/>
      <c r="QC248" s="99"/>
      <c r="QD248" s="98"/>
      <c r="QE248" s="49"/>
      <c r="QF248" s="405"/>
      <c r="QG248" s="405"/>
      <c r="QH248" s="277"/>
      <c r="QI248" s="277"/>
      <c r="QJ248" s="277"/>
      <c r="QK248" s="277"/>
      <c r="QL248" s="277"/>
      <c r="QM248" s="277"/>
      <c r="QN248" s="277"/>
      <c r="QO248" s="277"/>
      <c r="QP248" s="402"/>
      <c r="QQ248" s="404"/>
      <c r="QR248" s="49"/>
      <c r="QS248" s="49"/>
      <c r="QT248" s="49"/>
      <c r="QU248" s="99"/>
      <c r="QV248" s="98"/>
      <c r="QW248" s="49"/>
      <c r="QX248" s="405"/>
      <c r="QY248" s="405"/>
      <c r="QZ248" s="277"/>
      <c r="RA248" s="277"/>
      <c r="RB248" s="277"/>
      <c r="RC248" s="277"/>
      <c r="RD248" s="277"/>
      <c r="RE248" s="277"/>
      <c r="RF248" s="277"/>
      <c r="RG248" s="277"/>
      <c r="RH248" s="402"/>
      <c r="RI248" s="404"/>
      <c r="RJ248" s="49"/>
      <c r="RK248" s="49"/>
      <c r="RL248" s="49"/>
      <c r="RM248" s="99"/>
      <c r="RN248" s="98"/>
      <c r="RO248" s="49"/>
      <c r="RP248" s="405"/>
      <c r="RQ248" s="405"/>
      <c r="RR248" s="277"/>
      <c r="RS248" s="277"/>
      <c r="RT248" s="277"/>
      <c r="RU248" s="277"/>
      <c r="RV248" s="277"/>
      <c r="RW248" s="277"/>
      <c r="RX248" s="277"/>
      <c r="RY248" s="277"/>
      <c r="RZ248" s="402"/>
      <c r="SA248" s="404"/>
      <c r="SB248" s="49"/>
      <c r="SC248" s="49"/>
      <c r="SD248" s="49"/>
      <c r="SE248" s="99"/>
      <c r="SF248" s="98"/>
      <c r="SG248" s="49"/>
      <c r="SH248" s="405"/>
      <c r="SI248" s="405"/>
      <c r="SJ248" s="277"/>
      <c r="SK248" s="277"/>
      <c r="SL248" s="277"/>
      <c r="SM248" s="277"/>
      <c r="SN248" s="277"/>
      <c r="SO248" s="277"/>
      <c r="SP248" s="277"/>
      <c r="SQ248" s="277"/>
      <c r="SR248" s="402"/>
      <c r="SS248" s="404"/>
      <c r="ST248" s="49"/>
      <c r="SU248" s="49"/>
      <c r="SV248" s="49"/>
      <c r="SW248" s="99"/>
      <c r="SX248" s="98"/>
      <c r="SY248" s="49"/>
      <c r="SZ248" s="405"/>
      <c r="TA248" s="405"/>
      <c r="TB248" s="277"/>
      <c r="TC248" s="277"/>
      <c r="TD248" s="277"/>
      <c r="TE248" s="277"/>
      <c r="TF248" s="277"/>
      <c r="TG248" s="277"/>
      <c r="TH248" s="277"/>
      <c r="TI248" s="277"/>
      <c r="TJ248" s="402"/>
      <c r="TK248" s="404"/>
      <c r="TL248" s="49"/>
      <c r="TM248" s="49"/>
      <c r="TN248" s="49"/>
      <c r="TO248" s="99"/>
      <c r="TP248" s="98"/>
      <c r="TQ248" s="49"/>
      <c r="TR248" s="405"/>
      <c r="TS248" s="405"/>
      <c r="TT248" s="277"/>
      <c r="TU248" s="277"/>
      <c r="TV248" s="277"/>
      <c r="TW248" s="277"/>
      <c r="TX248" s="277"/>
      <c r="TY248" s="277"/>
      <c r="TZ248" s="277"/>
      <c r="UA248" s="277"/>
      <c r="UB248" s="402"/>
      <c r="UC248" s="404"/>
      <c r="UD248" s="49"/>
      <c r="UE248" s="49"/>
      <c r="UF248" s="49"/>
      <c r="UG248" s="99"/>
      <c r="UH248" s="98"/>
      <c r="UI248" s="49"/>
      <c r="UJ248" s="405"/>
      <c r="UK248" s="405"/>
      <c r="UL248" s="277"/>
      <c r="UM248" s="277"/>
      <c r="UN248" s="277"/>
      <c r="UO248" s="277"/>
      <c r="UP248" s="277"/>
      <c r="UQ248" s="277"/>
      <c r="UR248" s="277"/>
      <c r="US248" s="277"/>
      <c r="UT248" s="402"/>
      <c r="UU248" s="404"/>
      <c r="UV248" s="49"/>
      <c r="UW248" s="49"/>
      <c r="UX248" s="49"/>
      <c r="UY248" s="99"/>
      <c r="UZ248" s="98"/>
      <c r="VA248" s="49"/>
      <c r="VB248" s="405"/>
      <c r="VC248" s="405"/>
      <c r="VD248" s="277"/>
      <c r="VE248" s="277"/>
      <c r="VF248" s="277"/>
      <c r="VG248" s="277"/>
      <c r="VH248" s="277"/>
      <c r="VI248" s="277"/>
      <c r="VJ248" s="277"/>
      <c r="VK248" s="277"/>
      <c r="VL248" s="402"/>
      <c r="VM248" s="404"/>
      <c r="VN248" s="49"/>
      <c r="VO248" s="49"/>
      <c r="VP248" s="49"/>
      <c r="VQ248" s="99"/>
      <c r="VR248" s="98"/>
      <c r="VS248" s="49"/>
      <c r="VT248" s="405"/>
      <c r="VU248" s="405"/>
      <c r="VV248" s="277"/>
      <c r="VW248" s="277"/>
      <c r="VX248" s="277"/>
      <c r="VY248" s="277"/>
      <c r="VZ248" s="277"/>
      <c r="WA248" s="277"/>
      <c r="WB248" s="277"/>
      <c r="WC248" s="277"/>
      <c r="WD248" s="402"/>
      <c r="WE248" s="404"/>
      <c r="WF248" s="49"/>
      <c r="WG248" s="49"/>
      <c r="WH248" s="49"/>
      <c r="WI248" s="99"/>
      <c r="WJ248" s="98"/>
      <c r="WK248" s="49"/>
      <c r="WL248" s="405"/>
      <c r="WM248" s="405"/>
      <c r="WN248" s="277"/>
      <c r="WO248" s="277"/>
      <c r="WP248" s="277"/>
      <c r="WQ248" s="277"/>
      <c r="WR248" s="277"/>
      <c r="WS248" s="277"/>
      <c r="WT248" s="277"/>
      <c r="WU248" s="277"/>
      <c r="WV248" s="402"/>
      <c r="WW248" s="404"/>
      <c r="WX248" s="49"/>
      <c r="WY248" s="49"/>
      <c r="WZ248" s="49"/>
      <c r="XA248" s="99"/>
      <c r="XB248" s="98"/>
      <c r="XC248" s="49"/>
      <c r="XD248" s="405"/>
      <c r="XE248" s="405"/>
      <c r="XF248" s="277"/>
      <c r="XG248" s="277"/>
      <c r="XH248" s="277"/>
      <c r="XI248" s="277"/>
      <c r="XJ248" s="277"/>
      <c r="XK248" s="277"/>
      <c r="XL248" s="277"/>
      <c r="XM248" s="277"/>
      <c r="XN248" s="402"/>
      <c r="XO248" s="404"/>
      <c r="XP248" s="49"/>
      <c r="XQ248" s="49"/>
      <c r="XR248" s="49"/>
      <c r="XS248" s="99"/>
      <c r="XT248" s="98"/>
      <c r="XU248" s="49"/>
      <c r="XV248" s="405"/>
      <c r="XW248" s="405"/>
      <c r="XX248" s="277"/>
      <c r="XY248" s="277"/>
      <c r="XZ248" s="277"/>
      <c r="YA248" s="277"/>
      <c r="YB248" s="277"/>
      <c r="YC248" s="277"/>
      <c r="YD248" s="277"/>
      <c r="YE248" s="277"/>
      <c r="YF248" s="402"/>
      <c r="YG248" s="404"/>
      <c r="YH248" s="49"/>
      <c r="YI248" s="49"/>
      <c r="YJ248" s="49"/>
      <c r="YK248" s="99"/>
      <c r="YL248" s="98"/>
      <c r="YM248" s="49"/>
      <c r="YN248" s="405"/>
      <c r="YO248" s="405"/>
      <c r="YP248" s="277"/>
      <c r="YQ248" s="277"/>
      <c r="YR248" s="277"/>
      <c r="YS248" s="277"/>
      <c r="YT248" s="277"/>
      <c r="YU248" s="277"/>
      <c r="YV248" s="277"/>
      <c r="YW248" s="277"/>
      <c r="YX248" s="402"/>
      <c r="YY248" s="404"/>
      <c r="YZ248" s="49"/>
      <c r="ZA248" s="49"/>
      <c r="ZB248" s="49"/>
      <c r="ZC248" s="99"/>
      <c r="ZD248" s="98"/>
      <c r="ZE248" s="49"/>
      <c r="ZF248" s="405"/>
      <c r="ZG248" s="405"/>
      <c r="ZH248" s="277"/>
      <c r="ZI248" s="277"/>
      <c r="ZJ248" s="277"/>
      <c r="ZK248" s="277"/>
      <c r="ZL248" s="277"/>
      <c r="ZM248" s="277"/>
      <c r="ZN248" s="277"/>
      <c r="ZO248" s="277"/>
      <c r="ZP248" s="402"/>
      <c r="ZQ248" s="404"/>
      <c r="ZR248" s="49"/>
      <c r="ZS248" s="49"/>
      <c r="ZT248" s="49"/>
      <c r="ZU248" s="99"/>
      <c r="ZV248" s="98"/>
      <c r="ZW248" s="49"/>
      <c r="ZX248" s="405"/>
      <c r="ZY248" s="405"/>
      <c r="ZZ248" s="277"/>
      <c r="AAA248" s="277"/>
      <c r="AAB248" s="277"/>
      <c r="AAC248" s="277"/>
      <c r="AAD248" s="277"/>
      <c r="AAE248" s="277"/>
      <c r="AAF248" s="277"/>
      <c r="AAG248" s="277"/>
      <c r="AAH248" s="402"/>
      <c r="AAI248" s="404"/>
      <c r="AAJ248" s="49"/>
      <c r="AAK248" s="49"/>
      <c r="AAL248" s="49"/>
      <c r="AAM248" s="99"/>
      <c r="AAN248" s="98"/>
      <c r="AAO248" s="49"/>
      <c r="AAP248" s="405"/>
      <c r="AAQ248" s="405"/>
      <c r="AAR248" s="277"/>
      <c r="AAS248" s="277"/>
      <c r="AAT248" s="277"/>
      <c r="AAU248" s="277"/>
      <c r="AAV248" s="277"/>
      <c r="AAW248" s="277"/>
      <c r="AAX248" s="277"/>
      <c r="AAY248" s="277"/>
      <c r="AAZ248" s="402"/>
      <c r="ABA248" s="404"/>
      <c r="ABB248" s="49"/>
      <c r="ABC248" s="49"/>
      <c r="ABD248" s="49"/>
      <c r="ABE248" s="99"/>
      <c r="ABF248" s="98"/>
      <c r="ABG248" s="49"/>
      <c r="ABH248" s="405"/>
      <c r="ABI248" s="405"/>
      <c r="ABJ248" s="277"/>
      <c r="ABK248" s="277"/>
      <c r="ABL248" s="277"/>
      <c r="ABM248" s="277"/>
      <c r="ABN248" s="277"/>
      <c r="ABO248" s="277"/>
      <c r="ABP248" s="277"/>
      <c r="ABQ248" s="277"/>
      <c r="ABR248" s="402"/>
      <c r="ABS248" s="404"/>
      <c r="ABT248" s="49"/>
      <c r="ABU248" s="49"/>
      <c r="ABV248" s="49"/>
      <c r="ABW248" s="99"/>
      <c r="ABX248" s="98"/>
      <c r="ABY248" s="49"/>
      <c r="ABZ248" s="405"/>
      <c r="ACA248" s="405"/>
      <c r="ACB248" s="277"/>
      <c r="ACC248" s="277"/>
      <c r="ACD248" s="277"/>
      <c r="ACE248" s="277"/>
      <c r="ACF248" s="277"/>
      <c r="ACG248" s="277"/>
      <c r="ACH248" s="277"/>
      <c r="ACI248" s="277"/>
      <c r="ACJ248" s="402"/>
      <c r="ACK248" s="404"/>
      <c r="ACL248" s="49"/>
      <c r="ACM248" s="49"/>
      <c r="ACN248" s="49"/>
      <c r="ACO248" s="99"/>
      <c r="ACP248" s="98"/>
      <c r="ACQ248" s="49"/>
      <c r="ACR248" s="405"/>
      <c r="ACS248" s="405"/>
      <c r="ACT248" s="277"/>
      <c r="ACU248" s="277"/>
      <c r="ACV248" s="277"/>
      <c r="ACW248" s="277"/>
      <c r="ACX248" s="277"/>
      <c r="ACY248" s="277"/>
      <c r="ACZ248" s="277"/>
      <c r="ADA248" s="277"/>
      <c r="ADB248" s="402"/>
      <c r="ADC248" s="404"/>
      <c r="ADD248" s="49"/>
      <c r="ADE248" s="49"/>
      <c r="ADF248" s="49"/>
      <c r="ADG248" s="99"/>
      <c r="ADH248" s="98"/>
      <c r="ADI248" s="49"/>
      <c r="ADJ248" s="405"/>
      <c r="ADK248" s="405"/>
      <c r="ADL248" s="277"/>
      <c r="ADM248" s="277"/>
      <c r="ADN248" s="277"/>
      <c r="ADO248" s="277"/>
      <c r="ADP248" s="277"/>
      <c r="ADQ248" s="277"/>
      <c r="ADR248" s="277"/>
      <c r="ADS248" s="277"/>
      <c r="ADT248" s="402"/>
      <c r="ADU248" s="404"/>
      <c r="ADV248" s="49"/>
      <c r="ADW248" s="49"/>
      <c r="ADX248" s="49"/>
      <c r="ADY248" s="99"/>
      <c r="ADZ248" s="98"/>
      <c r="AEA248" s="49"/>
      <c r="AEB248" s="405"/>
      <c r="AEC248" s="405"/>
      <c r="AED248" s="277"/>
      <c r="AEE248" s="277"/>
      <c r="AEF248" s="277"/>
      <c r="AEG248" s="277"/>
      <c r="AEH248" s="277"/>
      <c r="AEI248" s="277"/>
      <c r="AEJ248" s="277"/>
      <c r="AEK248" s="277"/>
      <c r="AEL248" s="402"/>
      <c r="AEM248" s="404"/>
      <c r="AEN248" s="49"/>
      <c r="AEO248" s="49"/>
      <c r="AEP248" s="49"/>
      <c r="AEQ248" s="99"/>
      <c r="AER248" s="98"/>
      <c r="AES248" s="49"/>
      <c r="AET248" s="405"/>
      <c r="AEU248" s="405"/>
      <c r="AEV248" s="277"/>
      <c r="AEW248" s="277"/>
      <c r="AEX248" s="277"/>
      <c r="AEY248" s="277"/>
      <c r="AEZ248" s="277"/>
      <c r="AFA248" s="277"/>
      <c r="AFB248" s="277"/>
      <c r="AFC248" s="277"/>
      <c r="AFD248" s="402"/>
      <c r="AFE248" s="404"/>
      <c r="AFF248" s="49"/>
      <c r="AFG248" s="49"/>
      <c r="AFH248" s="49"/>
      <c r="AFI248" s="99"/>
      <c r="AFJ248" s="98"/>
      <c r="AFK248" s="49"/>
      <c r="AFL248" s="405"/>
      <c r="AFM248" s="405"/>
      <c r="AFN248" s="277"/>
      <c r="AFO248" s="277"/>
      <c r="AFP248" s="277"/>
      <c r="AFQ248" s="277"/>
      <c r="AFR248" s="277"/>
      <c r="AFS248" s="277"/>
      <c r="AFT248" s="277"/>
      <c r="AFU248" s="277"/>
      <c r="AFV248" s="402"/>
      <c r="AFW248" s="404"/>
      <c r="AFX248" s="49"/>
      <c r="AFY248" s="49"/>
      <c r="AFZ248" s="49"/>
      <c r="AGA248" s="99"/>
      <c r="AGB248" s="98"/>
      <c r="AGC248" s="49"/>
      <c r="AGD248" s="405"/>
      <c r="AGE248" s="405"/>
      <c r="AGF248" s="277"/>
      <c r="AGG248" s="277"/>
      <c r="AGH248" s="277"/>
      <c r="AGI248" s="277"/>
      <c r="AGJ248" s="277"/>
      <c r="AGK248" s="277"/>
      <c r="AGL248" s="277"/>
      <c r="AGM248" s="277"/>
      <c r="AGN248" s="402"/>
      <c r="AGO248" s="404"/>
      <c r="AGP248" s="49"/>
      <c r="AGQ248" s="49"/>
      <c r="AGR248" s="49"/>
      <c r="AGS248" s="99"/>
      <c r="AGT248" s="98"/>
      <c r="AGU248" s="49"/>
      <c r="AGV248" s="405"/>
      <c r="AGW248" s="405"/>
      <c r="AGX248" s="277"/>
      <c r="AGY248" s="277"/>
      <c r="AGZ248" s="277"/>
      <c r="AHA248" s="277"/>
      <c r="AHB248" s="277"/>
      <c r="AHC248" s="277"/>
      <c r="AHD248" s="277"/>
      <c r="AHE248" s="277"/>
      <c r="AHF248" s="402"/>
      <c r="AHG248" s="404"/>
      <c r="AHH248" s="49"/>
      <c r="AHI248" s="49"/>
      <c r="AHJ248" s="49"/>
      <c r="AHK248" s="99"/>
      <c r="AHL248" s="98"/>
      <c r="AHM248" s="49"/>
      <c r="AHN248" s="405"/>
      <c r="AHO248" s="405"/>
      <c r="AHP248" s="277"/>
      <c r="AHQ248" s="277"/>
      <c r="AHR248" s="277"/>
      <c r="AHS248" s="277"/>
      <c r="AHT248" s="277"/>
      <c r="AHU248" s="277"/>
      <c r="AHV248" s="277"/>
      <c r="AHW248" s="277"/>
      <c r="AHX248" s="402"/>
      <c r="AHY248" s="404"/>
      <c r="AHZ248" s="49"/>
      <c r="AIA248" s="49"/>
      <c r="AIB248" s="49"/>
      <c r="AIC248" s="99"/>
      <c r="AID248" s="98"/>
      <c r="AIE248" s="49"/>
      <c r="AIF248" s="405"/>
      <c r="AIG248" s="405"/>
      <c r="AIH248" s="277"/>
      <c r="AII248" s="277"/>
      <c r="AIJ248" s="277"/>
      <c r="AIK248" s="277"/>
      <c r="AIL248" s="277"/>
      <c r="AIM248" s="277"/>
      <c r="AIN248" s="277"/>
      <c r="AIO248" s="277"/>
      <c r="AIP248" s="402"/>
      <c r="AIQ248" s="404"/>
      <c r="AIR248" s="49"/>
      <c r="AIS248" s="49"/>
      <c r="AIT248" s="49"/>
      <c r="AIU248" s="99"/>
      <c r="AIV248" s="98"/>
      <c r="AIW248" s="49"/>
      <c r="AIX248" s="405"/>
      <c r="AIY248" s="405"/>
      <c r="AIZ248" s="277"/>
      <c r="AJA248" s="277"/>
      <c r="AJB248" s="277"/>
      <c r="AJC248" s="277"/>
      <c r="AJD248" s="277"/>
      <c r="AJE248" s="277"/>
      <c r="AJF248" s="277"/>
      <c r="AJG248" s="277"/>
      <c r="AJH248" s="402"/>
      <c r="AJI248" s="404"/>
      <c r="AJJ248" s="49"/>
      <c r="AJK248" s="49"/>
      <c r="AJL248" s="49"/>
      <c r="AJM248" s="99"/>
      <c r="AJN248" s="98"/>
      <c r="AJO248" s="49"/>
      <c r="AJP248" s="405"/>
      <c r="AJQ248" s="405"/>
      <c r="AJR248" s="277"/>
      <c r="AJS248" s="277"/>
      <c r="AJT248" s="277"/>
      <c r="AJU248" s="277"/>
      <c r="AJV248" s="277"/>
      <c r="AJW248" s="277"/>
      <c r="AJX248" s="277"/>
      <c r="AJY248" s="277"/>
      <c r="AJZ248" s="402"/>
      <c r="AKA248" s="404"/>
      <c r="AKB248" s="49"/>
      <c r="AKC248" s="49"/>
      <c r="AKD248" s="49"/>
      <c r="AKE248" s="99"/>
      <c r="AKF248" s="98"/>
      <c r="AKG248" s="49"/>
      <c r="AKH248" s="405"/>
      <c r="AKI248" s="405"/>
      <c r="AKJ248" s="277"/>
      <c r="AKK248" s="277"/>
      <c r="AKL248" s="277"/>
      <c r="AKM248" s="277"/>
      <c r="AKN248" s="277"/>
      <c r="AKO248" s="277"/>
      <c r="AKP248" s="277"/>
      <c r="AKQ248" s="277"/>
      <c r="AKR248" s="402"/>
      <c r="AKS248" s="404"/>
      <c r="AKT248" s="49"/>
      <c r="AKU248" s="49"/>
      <c r="AKV248" s="49"/>
      <c r="AKW248" s="99"/>
      <c r="AKX248" s="98"/>
      <c r="AKY248" s="49"/>
      <c r="AKZ248" s="405"/>
      <c r="ALA248" s="405"/>
      <c r="ALB248" s="277"/>
      <c r="ALC248" s="277"/>
      <c r="ALD248" s="277"/>
      <c r="ALE248" s="277"/>
      <c r="ALF248" s="277"/>
      <c r="ALG248" s="277"/>
      <c r="ALH248" s="277"/>
      <c r="ALI248" s="277"/>
      <c r="ALJ248" s="402"/>
      <c r="ALK248" s="404"/>
      <c r="ALL248" s="49"/>
      <c r="ALM248" s="49"/>
      <c r="ALN248" s="49"/>
      <c r="ALO248" s="99"/>
      <c r="ALP248" s="98"/>
      <c r="ALQ248" s="49"/>
      <c r="ALR248" s="405"/>
      <c r="ALS248" s="405"/>
      <c r="ALT248" s="277"/>
      <c r="ALU248" s="277"/>
      <c r="ALV248" s="277"/>
      <c r="ALW248" s="277"/>
      <c r="ALX248" s="277"/>
      <c r="ALY248" s="277"/>
      <c r="ALZ248" s="277"/>
      <c r="AMA248" s="277"/>
      <c r="AMB248" s="402"/>
      <c r="AMC248" s="404"/>
      <c r="AMD248" s="49"/>
      <c r="AME248" s="49"/>
      <c r="AMF248" s="49"/>
      <c r="AMG248" s="99"/>
      <c r="AMH248" s="98"/>
      <c r="AMI248" s="49"/>
      <c r="AMJ248" s="405"/>
      <c r="AMK248" s="405"/>
      <c r="AML248" s="277"/>
      <c r="AMM248" s="277"/>
      <c r="AMN248" s="277"/>
      <c r="AMO248" s="277"/>
      <c r="AMP248" s="277"/>
      <c r="AMQ248" s="277"/>
      <c r="AMR248" s="277"/>
      <c r="AMS248" s="277"/>
      <c r="AMT248" s="402"/>
      <c r="AMU248" s="404"/>
      <c r="AMV248" s="49"/>
      <c r="AMW248" s="49"/>
      <c r="AMX248" s="49"/>
      <c r="AMY248" s="99"/>
      <c r="AMZ248" s="98"/>
      <c r="ANA248" s="49"/>
      <c r="ANB248" s="405"/>
      <c r="ANC248" s="405"/>
      <c r="AND248" s="277"/>
      <c r="ANE248" s="277"/>
      <c r="ANF248" s="277"/>
      <c r="ANG248" s="277"/>
      <c r="ANH248" s="277"/>
      <c r="ANI248" s="277"/>
      <c r="ANJ248" s="277"/>
      <c r="ANK248" s="277"/>
      <c r="ANL248" s="402"/>
      <c r="ANM248" s="404"/>
      <c r="ANN248" s="49"/>
      <c r="ANO248" s="49"/>
      <c r="ANP248" s="49"/>
      <c r="ANQ248" s="99"/>
      <c r="ANR248" s="98"/>
      <c r="ANS248" s="49"/>
      <c r="ANT248" s="405"/>
      <c r="ANU248" s="405"/>
      <c r="ANV248" s="277"/>
      <c r="ANW248" s="277"/>
      <c r="ANX248" s="277"/>
      <c r="ANY248" s="277"/>
      <c r="ANZ248" s="277"/>
      <c r="AOA248" s="277"/>
      <c r="AOB248" s="277"/>
      <c r="AOC248" s="277"/>
      <c r="AOD248" s="402"/>
      <c r="AOE248" s="404"/>
      <c r="AOF248" s="49"/>
      <c r="AOG248" s="49"/>
      <c r="AOH248" s="49"/>
      <c r="AOI248" s="99"/>
      <c r="AOJ248" s="98"/>
      <c r="AOK248" s="49"/>
      <c r="AOL248" s="405"/>
      <c r="AOM248" s="405"/>
      <c r="AON248" s="277"/>
      <c r="AOO248" s="277"/>
      <c r="AOP248" s="277"/>
      <c r="AOQ248" s="277"/>
      <c r="AOR248" s="277"/>
      <c r="AOS248" s="277"/>
      <c r="AOT248" s="277"/>
      <c r="AOU248" s="277"/>
      <c r="AOV248" s="402"/>
      <c r="AOW248" s="404"/>
      <c r="AOX248" s="49"/>
      <c r="AOY248" s="49"/>
      <c r="AOZ248" s="49"/>
      <c r="APA248" s="99"/>
      <c r="APB248" s="98"/>
      <c r="APC248" s="49"/>
      <c r="APD248" s="405"/>
      <c r="APE248" s="405"/>
      <c r="APF248" s="277"/>
      <c r="APG248" s="277"/>
      <c r="APH248" s="277"/>
      <c r="API248" s="277"/>
      <c r="APJ248" s="277"/>
      <c r="APK248" s="277"/>
      <c r="APL248" s="277"/>
      <c r="APM248" s="277"/>
      <c r="APN248" s="402"/>
      <c r="APO248" s="404"/>
      <c r="APP248" s="49"/>
      <c r="APQ248" s="49"/>
      <c r="APR248" s="49"/>
      <c r="APS248" s="99"/>
      <c r="APT248" s="98"/>
      <c r="APU248" s="49"/>
      <c r="APV248" s="405"/>
      <c r="APW248" s="405"/>
      <c r="APX248" s="277"/>
      <c r="APY248" s="277"/>
      <c r="APZ248" s="277"/>
      <c r="AQA248" s="277"/>
      <c r="AQB248" s="277"/>
      <c r="AQC248" s="277"/>
      <c r="AQD248" s="277"/>
      <c r="AQE248" s="277"/>
      <c r="AQF248" s="402"/>
      <c r="AQG248" s="404"/>
      <c r="AQH248" s="49"/>
      <c r="AQI248" s="49"/>
      <c r="AQJ248" s="49"/>
      <c r="AQK248" s="99"/>
      <c r="AQL248" s="98"/>
      <c r="AQM248" s="49"/>
      <c r="AQN248" s="405"/>
      <c r="AQO248" s="405"/>
      <c r="AQP248" s="277"/>
      <c r="AQQ248" s="277"/>
      <c r="AQR248" s="277"/>
      <c r="AQS248" s="277"/>
      <c r="AQT248" s="277"/>
      <c r="AQU248" s="277"/>
      <c r="AQV248" s="277"/>
      <c r="AQW248" s="277"/>
      <c r="AQX248" s="402"/>
      <c r="AQY248" s="404"/>
      <c r="AQZ248" s="49"/>
      <c r="ARA248" s="49"/>
      <c r="ARB248" s="49"/>
      <c r="ARC248" s="99"/>
      <c r="ARD248" s="98"/>
      <c r="ARE248" s="49"/>
      <c r="ARF248" s="405"/>
      <c r="ARG248" s="405"/>
      <c r="ARH248" s="277"/>
      <c r="ARI248" s="277"/>
      <c r="ARJ248" s="277"/>
      <c r="ARK248" s="277"/>
      <c r="ARL248" s="277"/>
      <c r="ARM248" s="277"/>
      <c r="ARN248" s="277"/>
      <c r="ARO248" s="277"/>
      <c r="ARP248" s="402"/>
      <c r="ARQ248" s="404"/>
      <c r="ARR248" s="49"/>
      <c r="ARS248" s="49"/>
      <c r="ART248" s="49"/>
      <c r="ARU248" s="99"/>
      <c r="ARV248" s="98"/>
      <c r="ARW248" s="49"/>
      <c r="ARX248" s="405"/>
      <c r="ARY248" s="405"/>
      <c r="ARZ248" s="277"/>
      <c r="ASA248" s="277"/>
      <c r="ASB248" s="277"/>
      <c r="ASC248" s="277"/>
      <c r="ASD248" s="277"/>
      <c r="ASE248" s="277"/>
      <c r="ASF248" s="277"/>
      <c r="ASG248" s="277"/>
      <c r="ASH248" s="402"/>
      <c r="ASI248" s="404"/>
      <c r="ASJ248" s="49"/>
      <c r="ASK248" s="49"/>
      <c r="ASL248" s="49"/>
      <c r="ASM248" s="99"/>
      <c r="ASN248" s="98"/>
      <c r="ASO248" s="49"/>
      <c r="ASP248" s="405"/>
      <c r="ASQ248" s="405"/>
      <c r="ASR248" s="277"/>
      <c r="ASS248" s="277"/>
      <c r="AST248" s="277"/>
      <c r="ASU248" s="277"/>
      <c r="ASV248" s="277"/>
      <c r="ASW248" s="277"/>
      <c r="ASX248" s="277"/>
      <c r="ASY248" s="277"/>
      <c r="ASZ248" s="402"/>
      <c r="ATA248" s="404"/>
      <c r="ATB248" s="49"/>
      <c r="ATC248" s="49"/>
      <c r="ATD248" s="49"/>
      <c r="ATE248" s="99"/>
      <c r="ATF248" s="98"/>
      <c r="ATG248" s="49"/>
      <c r="ATH248" s="405"/>
      <c r="ATI248" s="405"/>
      <c r="ATJ248" s="277"/>
      <c r="ATK248" s="277"/>
      <c r="ATL248" s="277"/>
      <c r="ATM248" s="277"/>
      <c r="ATN248" s="277"/>
      <c r="ATO248" s="277"/>
      <c r="ATP248" s="277"/>
      <c r="ATQ248" s="277"/>
      <c r="ATR248" s="402"/>
      <c r="ATS248" s="404"/>
      <c r="ATT248" s="49"/>
      <c r="ATU248" s="49"/>
      <c r="ATV248" s="49"/>
      <c r="ATW248" s="99"/>
      <c r="ATX248" s="98"/>
      <c r="ATY248" s="49"/>
      <c r="ATZ248" s="405"/>
      <c r="AUA248" s="405"/>
      <c r="AUB248" s="277"/>
      <c r="AUC248" s="277"/>
      <c r="AUD248" s="277"/>
      <c r="AUE248" s="277"/>
      <c r="AUF248" s="277"/>
      <c r="AUG248" s="277"/>
      <c r="AUH248" s="277"/>
      <c r="AUI248" s="277"/>
      <c r="AUJ248" s="402"/>
      <c r="AUK248" s="404"/>
      <c r="AUL248" s="49"/>
      <c r="AUM248" s="49"/>
      <c r="AUN248" s="49"/>
      <c r="AUO248" s="99"/>
      <c r="AUP248" s="98"/>
      <c r="AUQ248" s="49"/>
      <c r="AUR248" s="405"/>
      <c r="AUS248" s="405"/>
      <c r="AUT248" s="277"/>
      <c r="AUU248" s="277"/>
      <c r="AUV248" s="277"/>
      <c r="AUW248" s="277"/>
      <c r="AUX248" s="277"/>
      <c r="AUY248" s="277"/>
      <c r="AUZ248" s="277"/>
      <c r="AVA248" s="277"/>
      <c r="AVB248" s="402"/>
      <c r="AVC248" s="404"/>
      <c r="AVD248" s="49"/>
      <c r="AVE248" s="49"/>
      <c r="AVF248" s="49"/>
      <c r="AVG248" s="99"/>
      <c r="AVH248" s="98"/>
      <c r="AVI248" s="49"/>
      <c r="AVJ248" s="405"/>
      <c r="AVK248" s="405"/>
      <c r="AVL248" s="277"/>
      <c r="AVM248" s="277"/>
      <c r="AVN248" s="277"/>
      <c r="AVO248" s="277"/>
      <c r="AVP248" s="277"/>
      <c r="AVQ248" s="277"/>
      <c r="AVR248" s="277"/>
      <c r="AVS248" s="277"/>
      <c r="AVT248" s="402"/>
      <c r="AVU248" s="404"/>
      <c r="AVV248" s="49"/>
      <c r="AVW248" s="49"/>
      <c r="AVX248" s="49"/>
      <c r="AVY248" s="99"/>
      <c r="AVZ248" s="98"/>
      <c r="AWA248" s="49"/>
      <c r="AWB248" s="405"/>
      <c r="AWC248" s="405"/>
      <c r="AWD248" s="277"/>
      <c r="AWE248" s="277"/>
      <c r="AWF248" s="277"/>
      <c r="AWG248" s="277"/>
      <c r="AWH248" s="277"/>
      <c r="AWI248" s="277"/>
      <c r="AWJ248" s="277"/>
      <c r="AWK248" s="277"/>
      <c r="AWL248" s="402"/>
      <c r="AWM248" s="404"/>
      <c r="AWN248" s="49"/>
      <c r="AWO248" s="49"/>
      <c r="AWP248" s="49"/>
      <c r="AWQ248" s="99"/>
      <c r="AWR248" s="98"/>
      <c r="AWS248" s="49"/>
      <c r="AWT248" s="405"/>
      <c r="AWU248" s="405"/>
      <c r="AWV248" s="277"/>
      <c r="AWW248" s="277"/>
      <c r="AWX248" s="277"/>
      <c r="AWY248" s="277"/>
      <c r="AWZ248" s="277"/>
      <c r="AXA248" s="277"/>
      <c r="AXB248" s="277"/>
      <c r="AXC248" s="277"/>
      <c r="AXD248" s="402"/>
      <c r="AXE248" s="404"/>
      <c r="AXF248" s="49"/>
      <c r="AXG248" s="49"/>
      <c r="AXH248" s="49"/>
      <c r="AXI248" s="99"/>
      <c r="AXJ248" s="98"/>
      <c r="AXK248" s="49"/>
      <c r="AXL248" s="405"/>
      <c r="AXM248" s="405"/>
      <c r="AXN248" s="277"/>
      <c r="AXO248" s="277"/>
      <c r="AXP248" s="277"/>
      <c r="AXQ248" s="277"/>
      <c r="AXR248" s="277"/>
      <c r="AXS248" s="277"/>
      <c r="AXT248" s="277"/>
      <c r="AXU248" s="277"/>
      <c r="AXV248" s="402"/>
      <c r="AXW248" s="404"/>
      <c r="AXX248" s="49"/>
      <c r="AXY248" s="49"/>
      <c r="AXZ248" s="49"/>
      <c r="AYA248" s="99"/>
      <c r="AYB248" s="98"/>
      <c r="AYC248" s="49"/>
      <c r="AYD248" s="405"/>
      <c r="AYE248" s="405"/>
      <c r="AYF248" s="277"/>
      <c r="AYG248" s="277"/>
      <c r="AYH248" s="277"/>
      <c r="AYI248" s="277"/>
      <c r="AYJ248" s="277"/>
      <c r="AYK248" s="277"/>
      <c r="AYL248" s="277"/>
      <c r="AYM248" s="277"/>
      <c r="AYN248" s="402"/>
      <c r="AYO248" s="404"/>
      <c r="AYP248" s="49"/>
      <c r="AYQ248" s="49"/>
      <c r="AYR248" s="49"/>
      <c r="AYS248" s="99"/>
      <c r="AYT248" s="98"/>
      <c r="AYU248" s="49"/>
      <c r="AYV248" s="405"/>
      <c r="AYW248" s="405"/>
      <c r="AYX248" s="277"/>
      <c r="AYY248" s="277"/>
      <c r="AYZ248" s="277"/>
      <c r="AZA248" s="277"/>
      <c r="AZB248" s="277"/>
      <c r="AZC248" s="277"/>
      <c r="AZD248" s="277"/>
      <c r="AZE248" s="277"/>
      <c r="AZF248" s="402"/>
      <c r="AZG248" s="404"/>
      <c r="AZH248" s="49"/>
      <c r="AZI248" s="49"/>
      <c r="AZJ248" s="49"/>
      <c r="AZK248" s="99"/>
      <c r="AZL248" s="98"/>
      <c r="AZM248" s="49"/>
      <c r="AZN248" s="405"/>
      <c r="AZO248" s="405"/>
      <c r="AZP248" s="277"/>
      <c r="AZQ248" s="277"/>
      <c r="AZR248" s="277"/>
      <c r="AZS248" s="277"/>
      <c r="AZT248" s="277"/>
      <c r="AZU248" s="277"/>
      <c r="AZV248" s="277"/>
      <c r="AZW248" s="277"/>
      <c r="AZX248" s="402"/>
      <c r="AZY248" s="404"/>
      <c r="AZZ248" s="49"/>
      <c r="BAA248" s="49"/>
      <c r="BAB248" s="49"/>
      <c r="BAC248" s="99"/>
      <c r="BAD248" s="98"/>
      <c r="BAE248" s="49"/>
      <c r="BAF248" s="405"/>
      <c r="BAG248" s="405"/>
      <c r="BAH248" s="277"/>
      <c r="BAI248" s="277"/>
      <c r="BAJ248" s="277"/>
      <c r="BAK248" s="277"/>
      <c r="BAL248" s="277"/>
      <c r="BAM248" s="277"/>
      <c r="BAN248" s="277"/>
      <c r="BAO248" s="277"/>
      <c r="BAP248" s="402"/>
      <c r="BAQ248" s="404"/>
      <c r="BAR248" s="49"/>
      <c r="BAS248" s="49"/>
      <c r="BAT248" s="49"/>
      <c r="BAU248" s="99"/>
      <c r="BAV248" s="98"/>
      <c r="BAW248" s="49"/>
      <c r="BAX248" s="405"/>
      <c r="BAY248" s="405"/>
      <c r="BAZ248" s="277"/>
      <c r="BBA248" s="277"/>
      <c r="BBB248" s="277"/>
      <c r="BBC248" s="277"/>
      <c r="BBD248" s="277"/>
      <c r="BBE248" s="277"/>
      <c r="BBF248" s="277"/>
      <c r="BBG248" s="277"/>
      <c r="BBH248" s="402"/>
      <c r="BBI248" s="404"/>
      <c r="BBJ248" s="49"/>
      <c r="BBK248" s="49"/>
      <c r="BBL248" s="49"/>
      <c r="BBM248" s="99"/>
      <c r="BBN248" s="98"/>
      <c r="BBO248" s="49"/>
      <c r="BBP248" s="405"/>
      <c r="BBQ248" s="405"/>
      <c r="BBR248" s="277"/>
      <c r="BBS248" s="277"/>
      <c r="BBT248" s="277"/>
      <c r="BBU248" s="277"/>
      <c r="BBV248" s="277"/>
      <c r="BBW248" s="277"/>
      <c r="BBX248" s="277"/>
      <c r="BBY248" s="277"/>
      <c r="BBZ248" s="402"/>
      <c r="BCA248" s="404"/>
      <c r="BCB248" s="49"/>
      <c r="BCC248" s="49"/>
      <c r="BCD248" s="49"/>
      <c r="BCE248" s="99"/>
      <c r="BCF248" s="98"/>
      <c r="BCG248" s="49"/>
      <c r="BCH248" s="405"/>
      <c r="BCI248" s="405"/>
      <c r="BCJ248" s="277"/>
      <c r="BCK248" s="277"/>
      <c r="BCL248" s="277"/>
      <c r="BCM248" s="277"/>
      <c r="BCN248" s="277"/>
      <c r="BCO248" s="277"/>
      <c r="BCP248" s="277"/>
      <c r="BCQ248" s="277"/>
      <c r="BCR248" s="402"/>
      <c r="BCS248" s="404"/>
      <c r="BCT248" s="49"/>
      <c r="BCU248" s="49"/>
      <c r="BCV248" s="49"/>
      <c r="BCW248" s="99"/>
      <c r="BCX248" s="98"/>
      <c r="BCY248" s="49"/>
      <c r="BCZ248" s="405"/>
      <c r="BDA248" s="405"/>
      <c r="BDB248" s="277"/>
      <c r="BDC248" s="277"/>
      <c r="BDD248" s="277"/>
      <c r="BDE248" s="277"/>
      <c r="BDF248" s="277"/>
      <c r="BDG248" s="277"/>
      <c r="BDH248" s="277"/>
      <c r="BDI248" s="277"/>
      <c r="BDJ248" s="402"/>
      <c r="BDK248" s="404"/>
      <c r="BDL248" s="49"/>
      <c r="BDM248" s="49"/>
      <c r="BDN248" s="49"/>
      <c r="BDO248" s="99"/>
      <c r="BDP248" s="98"/>
      <c r="BDQ248" s="49"/>
      <c r="BDR248" s="405"/>
      <c r="BDS248" s="405"/>
      <c r="BDT248" s="277"/>
      <c r="BDU248" s="277"/>
      <c r="BDV248" s="277"/>
      <c r="BDW248" s="277"/>
      <c r="BDX248" s="277"/>
      <c r="BDY248" s="277"/>
      <c r="BDZ248" s="277"/>
      <c r="BEA248" s="277"/>
      <c r="BEB248" s="402"/>
      <c r="BEC248" s="404"/>
      <c r="BED248" s="49"/>
      <c r="BEE248" s="49"/>
      <c r="BEF248" s="49"/>
      <c r="BEG248" s="99"/>
      <c r="BEH248" s="98"/>
      <c r="BEI248" s="49"/>
      <c r="BEJ248" s="405"/>
      <c r="BEK248" s="405"/>
      <c r="BEL248" s="277"/>
      <c r="BEM248" s="277"/>
      <c r="BEN248" s="277"/>
      <c r="BEO248" s="277"/>
      <c r="BEP248" s="277"/>
      <c r="BEQ248" s="277"/>
      <c r="BER248" s="277"/>
      <c r="BES248" s="277"/>
      <c r="BET248" s="402"/>
      <c r="BEU248" s="404"/>
      <c r="BEV248" s="49"/>
      <c r="BEW248" s="49"/>
      <c r="BEX248" s="49"/>
      <c r="BEY248" s="99"/>
      <c r="BEZ248" s="98"/>
      <c r="BFA248" s="49"/>
      <c r="BFB248" s="405"/>
      <c r="BFC248" s="405"/>
      <c r="BFD248" s="277"/>
      <c r="BFE248" s="277"/>
      <c r="BFF248" s="277"/>
      <c r="BFG248" s="277"/>
      <c r="BFH248" s="277"/>
      <c r="BFI248" s="277"/>
      <c r="BFJ248" s="277"/>
      <c r="BFK248" s="277"/>
      <c r="BFL248" s="402"/>
      <c r="BFM248" s="404"/>
      <c r="BFN248" s="49"/>
      <c r="BFO248" s="49"/>
      <c r="BFP248" s="49"/>
      <c r="BFQ248" s="99"/>
      <c r="BFR248" s="98"/>
      <c r="BFS248" s="49"/>
      <c r="BFT248" s="405"/>
      <c r="BFU248" s="405"/>
      <c r="BFV248" s="277"/>
      <c r="BFW248" s="277"/>
      <c r="BFX248" s="277"/>
      <c r="BFY248" s="277"/>
      <c r="BFZ248" s="277"/>
      <c r="BGA248" s="277"/>
      <c r="BGB248" s="277"/>
      <c r="BGC248" s="277"/>
      <c r="BGD248" s="402"/>
      <c r="BGE248" s="404"/>
      <c r="BGF248" s="49"/>
      <c r="BGG248" s="49"/>
      <c r="BGH248" s="49"/>
      <c r="BGI248" s="99"/>
      <c r="BGJ248" s="98"/>
      <c r="BGK248" s="49"/>
      <c r="BGL248" s="405"/>
      <c r="BGM248" s="405"/>
      <c r="BGN248" s="277"/>
      <c r="BGO248" s="277"/>
      <c r="BGP248" s="277"/>
      <c r="BGQ248" s="277"/>
      <c r="BGR248" s="277"/>
      <c r="BGS248" s="277"/>
      <c r="BGT248" s="277"/>
      <c r="BGU248" s="277"/>
      <c r="BGV248" s="402"/>
      <c r="BGW248" s="404"/>
      <c r="BGX248" s="49"/>
      <c r="BGY248" s="49"/>
      <c r="BGZ248" s="49"/>
      <c r="BHA248" s="99"/>
      <c r="BHB248" s="98"/>
      <c r="BHC248" s="49"/>
      <c r="BHD248" s="405"/>
      <c r="BHE248" s="405"/>
      <c r="BHF248" s="277"/>
      <c r="BHG248" s="277"/>
      <c r="BHH248" s="277"/>
      <c r="BHI248" s="277"/>
      <c r="BHJ248" s="277"/>
      <c r="BHK248" s="277"/>
      <c r="BHL248" s="277"/>
      <c r="BHM248" s="277"/>
      <c r="BHN248" s="402"/>
      <c r="BHO248" s="404"/>
      <c r="BHP248" s="49"/>
      <c r="BHQ248" s="49"/>
      <c r="BHR248" s="49"/>
      <c r="BHS248" s="99"/>
      <c r="BHT248" s="98"/>
      <c r="BHU248" s="49"/>
      <c r="BHV248" s="405"/>
      <c r="BHW248" s="405"/>
      <c r="BHX248" s="277"/>
      <c r="BHY248" s="277"/>
      <c r="BHZ248" s="277"/>
      <c r="BIA248" s="277"/>
      <c r="BIB248" s="277"/>
      <c r="BIC248" s="277"/>
      <c r="BID248" s="277"/>
      <c r="BIE248" s="277"/>
      <c r="BIF248" s="402"/>
      <c r="BIG248" s="404"/>
      <c r="BIH248" s="49"/>
      <c r="BII248" s="49"/>
      <c r="BIJ248" s="49"/>
      <c r="BIK248" s="99"/>
      <c r="BIL248" s="98"/>
      <c r="BIM248" s="49"/>
      <c r="BIN248" s="405"/>
      <c r="BIO248" s="405"/>
      <c r="BIP248" s="277"/>
      <c r="BIQ248" s="277"/>
      <c r="BIR248" s="277"/>
      <c r="BIS248" s="277"/>
      <c r="BIT248" s="277"/>
      <c r="BIU248" s="277"/>
      <c r="BIV248" s="277"/>
      <c r="BIW248" s="277"/>
      <c r="BIX248" s="402"/>
      <c r="BIY248" s="404"/>
      <c r="BIZ248" s="49"/>
      <c r="BJA248" s="49"/>
      <c r="BJB248" s="49"/>
      <c r="BJC248" s="99"/>
      <c r="BJD248" s="98"/>
      <c r="BJE248" s="49"/>
      <c r="BJF248" s="405"/>
      <c r="BJG248" s="405"/>
      <c r="BJH248" s="277"/>
      <c r="BJI248" s="277"/>
      <c r="BJJ248" s="277"/>
      <c r="BJK248" s="277"/>
      <c r="BJL248" s="277"/>
      <c r="BJM248" s="277"/>
      <c r="BJN248" s="277"/>
      <c r="BJO248" s="277"/>
      <c r="BJP248" s="402"/>
      <c r="BJQ248" s="404"/>
      <c r="BJR248" s="49"/>
      <c r="BJS248" s="49"/>
      <c r="BJT248" s="49"/>
      <c r="BJU248" s="99"/>
      <c r="BJV248" s="98"/>
      <c r="BJW248" s="49"/>
      <c r="BJX248" s="405"/>
      <c r="BJY248" s="405"/>
      <c r="BJZ248" s="277"/>
      <c r="BKA248" s="277"/>
      <c r="BKB248" s="277"/>
      <c r="BKC248" s="277"/>
      <c r="BKD248" s="277"/>
      <c r="BKE248" s="277"/>
      <c r="BKF248" s="277"/>
      <c r="BKG248" s="277"/>
      <c r="BKH248" s="402"/>
      <c r="BKI248" s="404"/>
      <c r="BKJ248" s="49"/>
      <c r="BKK248" s="49"/>
      <c r="BKL248" s="49"/>
      <c r="BKM248" s="99"/>
      <c r="BKN248" s="98"/>
      <c r="BKO248" s="49"/>
      <c r="BKP248" s="405"/>
      <c r="BKQ248" s="405"/>
      <c r="BKR248" s="277"/>
      <c r="BKS248" s="277"/>
      <c r="BKT248" s="277"/>
      <c r="BKU248" s="277"/>
      <c r="BKV248" s="277"/>
      <c r="BKW248" s="277"/>
      <c r="BKX248" s="277"/>
      <c r="BKY248" s="277"/>
      <c r="BKZ248" s="402"/>
      <c r="BLA248" s="404"/>
      <c r="BLB248" s="49"/>
      <c r="BLC248" s="49"/>
      <c r="BLD248" s="49"/>
      <c r="BLE248" s="99"/>
      <c r="BLF248" s="98"/>
      <c r="BLG248" s="49"/>
      <c r="BLH248" s="405"/>
      <c r="BLI248" s="405"/>
      <c r="BLJ248" s="277"/>
      <c r="BLK248" s="277"/>
      <c r="BLL248" s="277"/>
      <c r="BLM248" s="277"/>
      <c r="BLN248" s="277"/>
      <c r="BLO248" s="277"/>
      <c r="BLP248" s="277"/>
      <c r="BLQ248" s="277"/>
      <c r="BLR248" s="402"/>
      <c r="BLS248" s="404"/>
      <c r="BLT248" s="49"/>
      <c r="BLU248" s="49"/>
      <c r="BLV248" s="49"/>
      <c r="BLW248" s="99"/>
      <c r="BLX248" s="98"/>
      <c r="BLY248" s="49"/>
      <c r="BLZ248" s="405"/>
      <c r="BMA248" s="405"/>
      <c r="BMB248" s="277"/>
      <c r="BMC248" s="277"/>
      <c r="BMD248" s="277"/>
      <c r="BME248" s="277"/>
      <c r="BMF248" s="277"/>
      <c r="BMG248" s="277"/>
      <c r="BMH248" s="277"/>
      <c r="BMI248" s="277"/>
      <c r="BMJ248" s="402"/>
      <c r="BMK248" s="404"/>
      <c r="BML248" s="49"/>
      <c r="BMM248" s="49"/>
      <c r="BMN248" s="49"/>
      <c r="BMO248" s="99"/>
      <c r="BMP248" s="98"/>
      <c r="BMQ248" s="49"/>
      <c r="BMR248" s="405"/>
      <c r="BMS248" s="405"/>
      <c r="BMT248" s="277"/>
      <c r="BMU248" s="277"/>
      <c r="BMV248" s="277"/>
      <c r="BMW248" s="277"/>
      <c r="BMX248" s="277"/>
      <c r="BMY248" s="277"/>
      <c r="BMZ248" s="277"/>
      <c r="BNA248" s="277"/>
      <c r="BNB248" s="402"/>
      <c r="BNC248" s="404"/>
      <c r="BND248" s="49"/>
      <c r="BNE248" s="49"/>
      <c r="BNF248" s="49"/>
      <c r="BNG248" s="99"/>
      <c r="BNH248" s="98"/>
      <c r="BNI248" s="49"/>
      <c r="BNJ248" s="405"/>
      <c r="BNK248" s="405"/>
      <c r="BNL248" s="277"/>
      <c r="BNM248" s="277"/>
      <c r="BNN248" s="277"/>
      <c r="BNO248" s="277"/>
      <c r="BNP248" s="277"/>
      <c r="BNQ248" s="277"/>
      <c r="BNR248" s="277"/>
      <c r="BNS248" s="277"/>
      <c r="BNT248" s="402"/>
      <c r="BNU248" s="404"/>
      <c r="BNV248" s="49"/>
      <c r="BNW248" s="49"/>
      <c r="BNX248" s="49"/>
      <c r="BNY248" s="99"/>
      <c r="BNZ248" s="98"/>
      <c r="BOA248" s="49"/>
      <c r="BOB248" s="405"/>
      <c r="BOC248" s="405"/>
      <c r="BOD248" s="277"/>
      <c r="BOE248" s="277"/>
      <c r="BOF248" s="277"/>
      <c r="BOG248" s="277"/>
      <c r="BOH248" s="277"/>
      <c r="BOI248" s="277"/>
      <c r="BOJ248" s="277"/>
      <c r="BOK248" s="277"/>
      <c r="BOL248" s="402"/>
      <c r="BOM248" s="404"/>
      <c r="BON248" s="49"/>
      <c r="BOO248" s="49"/>
      <c r="BOP248" s="49"/>
      <c r="BOQ248" s="99"/>
      <c r="BOR248" s="98"/>
      <c r="BOS248" s="49"/>
      <c r="BOT248" s="405"/>
      <c r="BOU248" s="405"/>
      <c r="BOV248" s="277"/>
      <c r="BOW248" s="277"/>
      <c r="BOX248" s="277"/>
      <c r="BOY248" s="277"/>
      <c r="BOZ248" s="277"/>
      <c r="BPA248" s="277"/>
      <c r="BPB248" s="277"/>
      <c r="BPC248" s="277"/>
      <c r="BPD248" s="402"/>
      <c r="BPE248" s="404"/>
      <c r="BPF248" s="49"/>
      <c r="BPG248" s="49"/>
      <c r="BPH248" s="49"/>
      <c r="BPI248" s="99"/>
      <c r="BPJ248" s="98"/>
      <c r="BPK248" s="49"/>
      <c r="BPL248" s="405"/>
      <c r="BPM248" s="405"/>
      <c r="BPN248" s="277"/>
      <c r="BPO248" s="277"/>
      <c r="BPP248" s="277"/>
      <c r="BPQ248" s="277"/>
      <c r="BPR248" s="277"/>
      <c r="BPS248" s="277"/>
      <c r="BPT248" s="277"/>
      <c r="BPU248" s="277"/>
      <c r="BPV248" s="402"/>
      <c r="BPW248" s="404"/>
      <c r="BPX248" s="49"/>
      <c r="BPY248" s="49"/>
      <c r="BPZ248" s="49"/>
      <c r="BQA248" s="99"/>
      <c r="BQB248" s="98"/>
      <c r="BQC248" s="49"/>
      <c r="BQD248" s="405"/>
      <c r="BQE248" s="405"/>
      <c r="BQF248" s="277"/>
      <c r="BQG248" s="277"/>
      <c r="BQH248" s="277"/>
      <c r="BQI248" s="277"/>
      <c r="BQJ248" s="277"/>
      <c r="BQK248" s="277"/>
      <c r="BQL248" s="277"/>
      <c r="BQM248" s="277"/>
      <c r="BQN248" s="402"/>
      <c r="BQO248" s="404"/>
      <c r="BQP248" s="49"/>
      <c r="BQQ248" s="49"/>
      <c r="BQR248" s="49"/>
      <c r="BQS248" s="99"/>
      <c r="BQT248" s="98"/>
      <c r="BQU248" s="49"/>
      <c r="BQV248" s="405"/>
      <c r="BQW248" s="405"/>
      <c r="BQX248" s="277"/>
      <c r="BQY248" s="277"/>
      <c r="BQZ248" s="277"/>
      <c r="BRA248" s="277"/>
      <c r="BRB248" s="277"/>
      <c r="BRC248" s="277"/>
      <c r="BRD248" s="277"/>
      <c r="BRE248" s="277"/>
      <c r="BRF248" s="402"/>
      <c r="BRG248" s="404"/>
      <c r="BRH248" s="49"/>
      <c r="BRI248" s="49"/>
      <c r="BRJ248" s="49"/>
      <c r="BRK248" s="99"/>
      <c r="BRL248" s="98"/>
      <c r="BRM248" s="49"/>
      <c r="BRN248" s="405"/>
      <c r="BRO248" s="405"/>
      <c r="BRP248" s="277"/>
      <c r="BRQ248" s="277"/>
      <c r="BRR248" s="277"/>
      <c r="BRS248" s="277"/>
      <c r="BRT248" s="277"/>
      <c r="BRU248" s="277"/>
      <c r="BRV248" s="277"/>
      <c r="BRW248" s="277"/>
      <c r="BRX248" s="402"/>
      <c r="BRY248" s="404"/>
      <c r="BRZ248" s="49"/>
      <c r="BSA248" s="49"/>
      <c r="BSB248" s="49"/>
      <c r="BSC248" s="99"/>
      <c r="BSD248" s="98"/>
      <c r="BSE248" s="49"/>
      <c r="BSF248" s="405"/>
      <c r="BSG248" s="405"/>
      <c r="BSH248" s="277"/>
      <c r="BSI248" s="277"/>
      <c r="BSJ248" s="277"/>
      <c r="BSK248" s="277"/>
      <c r="BSL248" s="277"/>
      <c r="BSM248" s="277"/>
      <c r="BSN248" s="277"/>
      <c r="BSO248" s="277"/>
      <c r="BSP248" s="402"/>
      <c r="BSQ248" s="404"/>
      <c r="BSR248" s="49"/>
      <c r="BSS248" s="49"/>
      <c r="BST248" s="49"/>
      <c r="BSU248" s="99"/>
      <c r="BSV248" s="98"/>
      <c r="BSW248" s="49"/>
      <c r="BSX248" s="405"/>
      <c r="BSY248" s="405"/>
      <c r="BSZ248" s="277"/>
      <c r="BTA248" s="277"/>
      <c r="BTB248" s="277"/>
      <c r="BTC248" s="277"/>
      <c r="BTD248" s="277"/>
      <c r="BTE248" s="277"/>
      <c r="BTF248" s="277"/>
      <c r="BTG248" s="277"/>
      <c r="BTH248" s="402"/>
      <c r="BTI248" s="404"/>
      <c r="BTJ248" s="49"/>
      <c r="BTK248" s="49"/>
      <c r="BTL248" s="49"/>
      <c r="BTM248" s="99"/>
      <c r="BTN248" s="98"/>
      <c r="BTO248" s="49"/>
      <c r="BTP248" s="405"/>
      <c r="BTQ248" s="405"/>
      <c r="BTR248" s="277"/>
      <c r="BTS248" s="277"/>
      <c r="BTT248" s="277"/>
      <c r="BTU248" s="277"/>
      <c r="BTV248" s="277"/>
      <c r="BTW248" s="277"/>
      <c r="BTX248" s="277"/>
      <c r="BTY248" s="277"/>
      <c r="BTZ248" s="402"/>
      <c r="BUA248" s="404"/>
      <c r="BUB248" s="49"/>
      <c r="BUC248" s="49"/>
      <c r="BUD248" s="49"/>
      <c r="BUE248" s="99"/>
      <c r="BUF248" s="98"/>
      <c r="BUG248" s="49"/>
      <c r="BUH248" s="405"/>
      <c r="BUI248" s="405"/>
      <c r="BUJ248" s="277"/>
      <c r="BUK248" s="277"/>
      <c r="BUL248" s="277"/>
      <c r="BUM248" s="277"/>
      <c r="BUN248" s="277"/>
      <c r="BUO248" s="277"/>
      <c r="BUP248" s="277"/>
      <c r="BUQ248" s="277"/>
      <c r="BUR248" s="402"/>
      <c r="BUS248" s="404"/>
      <c r="BUT248" s="49"/>
      <c r="BUU248" s="49"/>
      <c r="BUV248" s="49"/>
      <c r="BUW248" s="99"/>
      <c r="BUX248" s="98"/>
      <c r="BUY248" s="49"/>
      <c r="BUZ248" s="405"/>
      <c r="BVA248" s="405"/>
      <c r="BVB248" s="277"/>
      <c r="BVC248" s="277"/>
      <c r="BVD248" s="277"/>
      <c r="BVE248" s="277"/>
      <c r="BVF248" s="277"/>
      <c r="BVG248" s="277"/>
      <c r="BVH248" s="277"/>
      <c r="BVI248" s="277"/>
      <c r="BVJ248" s="402"/>
      <c r="BVK248" s="404"/>
      <c r="BVL248" s="49"/>
      <c r="BVM248" s="49"/>
      <c r="BVN248" s="49"/>
      <c r="BVO248" s="99"/>
      <c r="BVP248" s="98"/>
      <c r="BVQ248" s="49"/>
      <c r="BVR248" s="405"/>
      <c r="BVS248" s="405"/>
      <c r="BVT248" s="277"/>
      <c r="BVU248" s="277"/>
      <c r="BVV248" s="277"/>
      <c r="BVW248" s="277"/>
      <c r="BVX248" s="277"/>
      <c r="BVY248" s="277"/>
      <c r="BVZ248" s="277"/>
      <c r="BWA248" s="277"/>
      <c r="BWB248" s="402"/>
      <c r="BWC248" s="404"/>
      <c r="BWD248" s="49"/>
      <c r="BWE248" s="49"/>
      <c r="BWF248" s="49"/>
      <c r="BWG248" s="99"/>
      <c r="BWH248" s="98"/>
      <c r="BWI248" s="49"/>
      <c r="BWJ248" s="405"/>
      <c r="BWK248" s="405"/>
      <c r="BWL248" s="277"/>
      <c r="BWM248" s="277"/>
      <c r="BWN248" s="277"/>
      <c r="BWO248" s="277"/>
      <c r="BWP248" s="277"/>
      <c r="BWQ248" s="277"/>
      <c r="BWR248" s="277"/>
      <c r="BWS248" s="277"/>
      <c r="BWT248" s="402"/>
      <c r="BWU248" s="404"/>
      <c r="BWV248" s="49"/>
      <c r="BWW248" s="49"/>
      <c r="BWX248" s="49"/>
      <c r="BWY248" s="99"/>
      <c r="BWZ248" s="98"/>
      <c r="BXA248" s="49"/>
      <c r="BXB248" s="405"/>
      <c r="BXC248" s="405"/>
      <c r="BXD248" s="277"/>
      <c r="BXE248" s="277"/>
      <c r="BXF248" s="277"/>
      <c r="BXG248" s="277"/>
      <c r="BXH248" s="277"/>
      <c r="BXI248" s="277"/>
      <c r="BXJ248" s="277"/>
      <c r="BXK248" s="277"/>
      <c r="BXL248" s="402"/>
      <c r="BXM248" s="404"/>
      <c r="BXN248" s="49"/>
      <c r="BXO248" s="49"/>
      <c r="BXP248" s="49"/>
      <c r="BXQ248" s="99"/>
      <c r="BXR248" s="98"/>
      <c r="BXS248" s="49"/>
      <c r="BXT248" s="405"/>
      <c r="BXU248" s="405"/>
      <c r="BXV248" s="277"/>
      <c r="BXW248" s="277"/>
      <c r="BXX248" s="277"/>
      <c r="BXY248" s="277"/>
      <c r="BXZ248" s="277"/>
      <c r="BYA248" s="277"/>
      <c r="BYB248" s="277"/>
      <c r="BYC248" s="277"/>
      <c r="BYD248" s="402"/>
      <c r="BYE248" s="404"/>
      <c r="BYF248" s="49"/>
      <c r="BYG248" s="49"/>
      <c r="BYH248" s="49"/>
      <c r="BYI248" s="99"/>
      <c r="BYJ248" s="98"/>
      <c r="BYK248" s="49"/>
      <c r="BYL248" s="405"/>
      <c r="BYM248" s="405"/>
      <c r="BYN248" s="277"/>
      <c r="BYO248" s="277"/>
      <c r="BYP248" s="277"/>
      <c r="BYQ248" s="277"/>
      <c r="BYR248" s="277"/>
      <c r="BYS248" s="277"/>
      <c r="BYT248" s="277"/>
      <c r="BYU248" s="277"/>
      <c r="BYV248" s="402"/>
      <c r="BYW248" s="404"/>
      <c r="BYX248" s="49"/>
      <c r="BYY248" s="49"/>
      <c r="BYZ248" s="49"/>
      <c r="BZA248" s="99"/>
      <c r="BZB248" s="98"/>
      <c r="BZC248" s="49"/>
      <c r="BZD248" s="405"/>
      <c r="BZE248" s="405"/>
      <c r="BZF248" s="277"/>
      <c r="BZG248" s="277"/>
      <c r="BZH248" s="277"/>
      <c r="BZI248" s="277"/>
      <c r="BZJ248" s="277"/>
      <c r="BZK248" s="277"/>
      <c r="BZL248" s="277"/>
      <c r="BZM248" s="277"/>
      <c r="BZN248" s="402"/>
      <c r="BZO248" s="404"/>
      <c r="BZP248" s="49"/>
      <c r="BZQ248" s="49"/>
      <c r="BZR248" s="49"/>
      <c r="BZS248" s="99"/>
      <c r="BZT248" s="98"/>
      <c r="BZU248" s="49"/>
      <c r="BZV248" s="405"/>
      <c r="BZW248" s="405"/>
      <c r="BZX248" s="277"/>
      <c r="BZY248" s="277"/>
      <c r="BZZ248" s="277"/>
      <c r="CAA248" s="277"/>
      <c r="CAB248" s="277"/>
      <c r="CAC248" s="277"/>
      <c r="CAD248" s="277"/>
      <c r="CAE248" s="277"/>
      <c r="CAF248" s="402"/>
      <c r="CAG248" s="404"/>
      <c r="CAH248" s="49"/>
      <c r="CAI248" s="49"/>
      <c r="CAJ248" s="49"/>
      <c r="CAK248" s="99"/>
      <c r="CAL248" s="98"/>
      <c r="CAM248" s="49"/>
      <c r="CAN248" s="405"/>
      <c r="CAO248" s="405"/>
      <c r="CAP248" s="277"/>
      <c r="CAQ248" s="277"/>
      <c r="CAR248" s="277"/>
      <c r="CAS248" s="277"/>
      <c r="CAT248" s="277"/>
      <c r="CAU248" s="277"/>
      <c r="CAV248" s="277"/>
      <c r="CAW248" s="277"/>
      <c r="CAX248" s="402"/>
      <c r="CAY248" s="404"/>
      <c r="CAZ248" s="49"/>
      <c r="CBA248" s="49"/>
      <c r="CBB248" s="49"/>
      <c r="CBC248" s="99"/>
      <c r="CBD248" s="98"/>
      <c r="CBE248" s="49"/>
      <c r="CBF248" s="405"/>
      <c r="CBG248" s="405"/>
      <c r="CBH248" s="277"/>
      <c r="CBI248" s="277"/>
      <c r="CBJ248" s="277"/>
      <c r="CBK248" s="277"/>
      <c r="CBL248" s="277"/>
      <c r="CBM248" s="277"/>
      <c r="CBN248" s="277"/>
      <c r="CBO248" s="277"/>
      <c r="CBP248" s="402"/>
      <c r="CBQ248" s="404"/>
      <c r="CBR248" s="49"/>
      <c r="CBS248" s="49"/>
      <c r="CBT248" s="49"/>
      <c r="CBU248" s="99"/>
      <c r="CBV248" s="98"/>
      <c r="CBW248" s="49"/>
      <c r="CBX248" s="405"/>
      <c r="CBY248" s="405"/>
      <c r="CBZ248" s="277"/>
      <c r="CCA248" s="277"/>
      <c r="CCB248" s="277"/>
      <c r="CCC248" s="277"/>
      <c r="CCD248" s="277"/>
      <c r="CCE248" s="277"/>
      <c r="CCF248" s="277"/>
      <c r="CCG248" s="277"/>
      <c r="CCH248" s="402"/>
      <c r="CCI248" s="404"/>
      <c r="CCJ248" s="49"/>
      <c r="CCK248" s="49"/>
      <c r="CCL248" s="49"/>
      <c r="CCM248" s="99"/>
      <c r="CCN248" s="98"/>
      <c r="CCO248" s="49"/>
      <c r="CCP248" s="405"/>
      <c r="CCQ248" s="405"/>
      <c r="CCR248" s="277"/>
      <c r="CCS248" s="277"/>
      <c r="CCT248" s="277"/>
      <c r="CCU248" s="277"/>
      <c r="CCV248" s="277"/>
      <c r="CCW248" s="277"/>
      <c r="CCX248" s="277"/>
      <c r="CCY248" s="277"/>
      <c r="CCZ248" s="402"/>
      <c r="CDA248" s="404"/>
      <c r="CDB248" s="49"/>
      <c r="CDC248" s="49"/>
      <c r="CDD248" s="49"/>
      <c r="CDE248" s="99"/>
      <c r="CDF248" s="98"/>
      <c r="CDG248" s="49"/>
      <c r="CDH248" s="405"/>
      <c r="CDI248" s="405"/>
      <c r="CDJ248" s="277"/>
      <c r="CDK248" s="277"/>
      <c r="CDL248" s="277"/>
      <c r="CDM248" s="277"/>
      <c r="CDN248" s="277"/>
      <c r="CDO248" s="277"/>
      <c r="CDP248" s="277"/>
      <c r="CDQ248" s="277"/>
      <c r="CDR248" s="402"/>
      <c r="CDS248" s="404"/>
      <c r="CDT248" s="49"/>
      <c r="CDU248" s="49"/>
      <c r="CDV248" s="49"/>
      <c r="CDW248" s="99"/>
      <c r="CDX248" s="98"/>
      <c r="CDY248" s="49"/>
      <c r="CDZ248" s="405"/>
      <c r="CEA248" s="405"/>
      <c r="CEB248" s="277"/>
      <c r="CEC248" s="277"/>
      <c r="CED248" s="277"/>
      <c r="CEE248" s="277"/>
      <c r="CEF248" s="277"/>
      <c r="CEG248" s="277"/>
      <c r="CEH248" s="277"/>
      <c r="CEI248" s="277"/>
      <c r="CEJ248" s="402"/>
      <c r="CEK248" s="404"/>
      <c r="CEL248" s="49"/>
      <c r="CEM248" s="49"/>
      <c r="CEN248" s="49"/>
      <c r="CEO248" s="99"/>
      <c r="CEP248" s="98"/>
      <c r="CEQ248" s="49"/>
      <c r="CER248" s="405"/>
      <c r="CES248" s="405"/>
      <c r="CET248" s="277"/>
      <c r="CEU248" s="277"/>
      <c r="CEV248" s="277"/>
      <c r="CEW248" s="277"/>
      <c r="CEX248" s="277"/>
      <c r="CEY248" s="277"/>
      <c r="CEZ248" s="277"/>
      <c r="CFA248" s="277"/>
      <c r="CFB248" s="402"/>
      <c r="CFC248" s="404"/>
      <c r="CFD248" s="49"/>
      <c r="CFE248" s="49"/>
      <c r="CFF248" s="49"/>
      <c r="CFG248" s="99"/>
      <c r="CFH248" s="98"/>
      <c r="CFI248" s="49"/>
      <c r="CFJ248" s="405"/>
      <c r="CFK248" s="405"/>
      <c r="CFL248" s="277"/>
      <c r="CFM248" s="277"/>
      <c r="CFN248" s="277"/>
      <c r="CFO248" s="277"/>
      <c r="CFP248" s="277"/>
      <c r="CFQ248" s="277"/>
      <c r="CFR248" s="277"/>
      <c r="CFS248" s="277"/>
      <c r="CFT248" s="402"/>
      <c r="CFU248" s="404"/>
      <c r="CFV248" s="49"/>
      <c r="CFW248" s="49"/>
      <c r="CFX248" s="49"/>
      <c r="CFY248" s="99"/>
      <c r="CFZ248" s="98"/>
      <c r="CGA248" s="49"/>
      <c r="CGB248" s="405"/>
      <c r="CGC248" s="405"/>
      <c r="CGD248" s="277"/>
      <c r="CGE248" s="277"/>
      <c r="CGF248" s="277"/>
      <c r="CGG248" s="277"/>
      <c r="CGH248" s="277"/>
      <c r="CGI248" s="277"/>
      <c r="CGJ248" s="277"/>
      <c r="CGK248" s="277"/>
      <c r="CGL248" s="402"/>
      <c r="CGM248" s="404"/>
      <c r="CGN248" s="49"/>
      <c r="CGO248" s="49"/>
      <c r="CGP248" s="49"/>
      <c r="CGQ248" s="99"/>
      <c r="CGR248" s="98"/>
      <c r="CGS248" s="49"/>
      <c r="CGT248" s="405"/>
      <c r="CGU248" s="405"/>
      <c r="CGV248" s="277"/>
      <c r="CGW248" s="277"/>
      <c r="CGX248" s="277"/>
      <c r="CGY248" s="277"/>
      <c r="CGZ248" s="277"/>
      <c r="CHA248" s="277"/>
      <c r="CHB248" s="277"/>
      <c r="CHC248" s="277"/>
      <c r="CHD248" s="402"/>
      <c r="CHE248" s="404"/>
      <c r="CHF248" s="49"/>
      <c r="CHG248" s="49"/>
      <c r="CHH248" s="49"/>
      <c r="CHI248" s="99"/>
      <c r="CHJ248" s="98"/>
      <c r="CHK248" s="49"/>
      <c r="CHL248" s="405"/>
      <c r="CHM248" s="405"/>
      <c r="CHN248" s="277"/>
      <c r="CHO248" s="277"/>
      <c r="CHP248" s="277"/>
      <c r="CHQ248" s="277"/>
      <c r="CHR248" s="277"/>
      <c r="CHS248" s="277"/>
      <c r="CHT248" s="277"/>
      <c r="CHU248" s="277"/>
      <c r="CHV248" s="402"/>
      <c r="CHW248" s="404"/>
      <c r="CHX248" s="49"/>
      <c r="CHY248" s="49"/>
      <c r="CHZ248" s="49"/>
      <c r="CIA248" s="99"/>
      <c r="CIB248" s="98"/>
      <c r="CIC248" s="49"/>
      <c r="CID248" s="405"/>
      <c r="CIE248" s="405"/>
      <c r="CIF248" s="277"/>
      <c r="CIG248" s="277"/>
      <c r="CIH248" s="277"/>
      <c r="CII248" s="277"/>
      <c r="CIJ248" s="277"/>
      <c r="CIK248" s="277"/>
      <c r="CIL248" s="277"/>
      <c r="CIM248" s="277"/>
      <c r="CIN248" s="402"/>
      <c r="CIO248" s="404"/>
      <c r="CIP248" s="49"/>
      <c r="CIQ248" s="49"/>
      <c r="CIR248" s="49"/>
      <c r="CIS248" s="99"/>
      <c r="CIT248" s="98"/>
      <c r="CIU248" s="49"/>
      <c r="CIV248" s="405"/>
      <c r="CIW248" s="405"/>
      <c r="CIX248" s="277"/>
      <c r="CIY248" s="277"/>
      <c r="CIZ248" s="277"/>
      <c r="CJA248" s="277"/>
      <c r="CJB248" s="277"/>
      <c r="CJC248" s="277"/>
      <c r="CJD248" s="277"/>
      <c r="CJE248" s="277"/>
      <c r="CJF248" s="402"/>
      <c r="CJG248" s="404"/>
      <c r="CJH248" s="49"/>
      <c r="CJI248" s="49"/>
      <c r="CJJ248" s="49"/>
      <c r="CJK248" s="99"/>
      <c r="CJL248" s="98"/>
      <c r="CJM248" s="49"/>
      <c r="CJN248" s="405"/>
      <c r="CJO248" s="405"/>
      <c r="CJP248" s="277"/>
      <c r="CJQ248" s="277"/>
      <c r="CJR248" s="277"/>
      <c r="CJS248" s="277"/>
      <c r="CJT248" s="277"/>
      <c r="CJU248" s="277"/>
      <c r="CJV248" s="277"/>
      <c r="CJW248" s="277"/>
      <c r="CJX248" s="402"/>
      <c r="CJY248" s="404"/>
      <c r="CJZ248" s="49"/>
      <c r="CKA248" s="49"/>
      <c r="CKB248" s="49"/>
      <c r="CKC248" s="99"/>
      <c r="CKD248" s="98"/>
      <c r="CKE248" s="49"/>
      <c r="CKF248" s="405"/>
      <c r="CKG248" s="405"/>
      <c r="CKH248" s="277"/>
      <c r="CKI248" s="277"/>
      <c r="CKJ248" s="277"/>
      <c r="CKK248" s="277"/>
      <c r="CKL248" s="277"/>
      <c r="CKM248" s="277"/>
      <c r="CKN248" s="277"/>
      <c r="CKO248" s="277"/>
      <c r="CKP248" s="402"/>
      <c r="CKQ248" s="404"/>
      <c r="CKR248" s="49"/>
      <c r="CKS248" s="49"/>
      <c r="CKT248" s="49"/>
      <c r="CKU248" s="99"/>
      <c r="CKV248" s="98"/>
      <c r="CKW248" s="49"/>
      <c r="CKX248" s="405"/>
      <c r="CKY248" s="405"/>
      <c r="CKZ248" s="277"/>
      <c r="CLA248" s="277"/>
      <c r="CLB248" s="277"/>
      <c r="CLC248" s="277"/>
      <c r="CLD248" s="277"/>
      <c r="CLE248" s="277"/>
      <c r="CLF248" s="277"/>
      <c r="CLG248" s="277"/>
      <c r="CLH248" s="402"/>
      <c r="CLI248" s="404"/>
      <c r="CLJ248" s="49"/>
      <c r="CLK248" s="49"/>
      <c r="CLL248" s="49"/>
      <c r="CLM248" s="99"/>
      <c r="CLN248" s="98"/>
      <c r="CLO248" s="49"/>
      <c r="CLP248" s="405"/>
      <c r="CLQ248" s="405"/>
      <c r="CLR248" s="277"/>
      <c r="CLS248" s="277"/>
      <c r="CLT248" s="277"/>
      <c r="CLU248" s="277"/>
      <c r="CLV248" s="277"/>
      <c r="CLW248" s="277"/>
      <c r="CLX248" s="277"/>
      <c r="CLY248" s="277"/>
      <c r="CLZ248" s="402"/>
      <c r="CMA248" s="404"/>
      <c r="CMB248" s="49"/>
      <c r="CMC248" s="49"/>
      <c r="CMD248" s="49"/>
      <c r="CME248" s="99"/>
      <c r="CMF248" s="98"/>
      <c r="CMG248" s="49"/>
      <c r="CMH248" s="405"/>
      <c r="CMI248" s="405"/>
      <c r="CMJ248" s="277"/>
      <c r="CMK248" s="277"/>
      <c r="CML248" s="277"/>
      <c r="CMM248" s="277"/>
      <c r="CMN248" s="277"/>
      <c r="CMO248" s="277"/>
      <c r="CMP248" s="277"/>
      <c r="CMQ248" s="277"/>
      <c r="CMR248" s="402"/>
      <c r="CMS248" s="404"/>
      <c r="CMT248" s="49"/>
      <c r="CMU248" s="49"/>
      <c r="CMV248" s="49"/>
      <c r="CMW248" s="99"/>
      <c r="CMX248" s="98"/>
      <c r="CMY248" s="49"/>
      <c r="CMZ248" s="405"/>
      <c r="CNA248" s="405"/>
      <c r="CNB248" s="277"/>
      <c r="CNC248" s="277"/>
      <c r="CND248" s="277"/>
      <c r="CNE248" s="277"/>
      <c r="CNF248" s="277"/>
      <c r="CNG248" s="277"/>
      <c r="CNH248" s="277"/>
      <c r="CNI248" s="277"/>
      <c r="CNJ248" s="402"/>
      <c r="CNK248" s="404"/>
      <c r="CNL248" s="49"/>
      <c r="CNM248" s="49"/>
      <c r="CNN248" s="49"/>
      <c r="CNO248" s="99"/>
      <c r="CNP248" s="98"/>
      <c r="CNQ248" s="49"/>
      <c r="CNR248" s="405"/>
      <c r="CNS248" s="405"/>
      <c r="CNT248" s="277"/>
      <c r="CNU248" s="277"/>
      <c r="CNV248" s="277"/>
      <c r="CNW248" s="277"/>
      <c r="CNX248" s="277"/>
      <c r="CNY248" s="277"/>
      <c r="CNZ248" s="277"/>
      <c r="COA248" s="277"/>
      <c r="COB248" s="402"/>
      <c r="COC248" s="404"/>
      <c r="COD248" s="49"/>
      <c r="COE248" s="49"/>
      <c r="COF248" s="49"/>
      <c r="COG248" s="99"/>
      <c r="COH248" s="98"/>
      <c r="COI248" s="49"/>
      <c r="COJ248" s="405"/>
      <c r="COK248" s="405"/>
      <c r="COL248" s="277"/>
      <c r="COM248" s="277"/>
      <c r="CON248" s="277"/>
      <c r="COO248" s="277"/>
      <c r="COP248" s="277"/>
      <c r="COQ248" s="277"/>
      <c r="COR248" s="277"/>
      <c r="COS248" s="277"/>
      <c r="COT248" s="402"/>
      <c r="COU248" s="404"/>
      <c r="COV248" s="49"/>
      <c r="COW248" s="49"/>
      <c r="COX248" s="49"/>
      <c r="COY248" s="99"/>
      <c r="COZ248" s="98"/>
      <c r="CPA248" s="49"/>
      <c r="CPB248" s="405"/>
      <c r="CPC248" s="405"/>
      <c r="CPD248" s="277"/>
      <c r="CPE248" s="277"/>
      <c r="CPF248" s="277"/>
      <c r="CPG248" s="277"/>
      <c r="CPH248" s="277"/>
      <c r="CPI248" s="277"/>
      <c r="CPJ248" s="277"/>
      <c r="CPK248" s="277"/>
      <c r="CPL248" s="402"/>
      <c r="CPM248" s="404"/>
      <c r="CPN248" s="49"/>
      <c r="CPO248" s="49"/>
      <c r="CPP248" s="49"/>
      <c r="CPQ248" s="99"/>
      <c r="CPR248" s="98"/>
      <c r="CPS248" s="49"/>
      <c r="CPT248" s="405"/>
      <c r="CPU248" s="405"/>
      <c r="CPV248" s="277"/>
      <c r="CPW248" s="277"/>
      <c r="CPX248" s="277"/>
      <c r="CPY248" s="277"/>
      <c r="CPZ248" s="277"/>
      <c r="CQA248" s="277"/>
      <c r="CQB248" s="277"/>
      <c r="CQC248" s="277"/>
      <c r="CQD248" s="402"/>
      <c r="CQE248" s="404"/>
      <c r="CQF248" s="49"/>
      <c r="CQG248" s="49"/>
      <c r="CQH248" s="49"/>
      <c r="CQI248" s="99"/>
      <c r="CQJ248" s="98"/>
      <c r="CQK248" s="49"/>
      <c r="CQL248" s="405"/>
      <c r="CQM248" s="405"/>
      <c r="CQN248" s="277"/>
      <c r="CQO248" s="277"/>
      <c r="CQP248" s="277"/>
      <c r="CQQ248" s="277"/>
      <c r="CQR248" s="277"/>
      <c r="CQS248" s="277"/>
      <c r="CQT248" s="277"/>
      <c r="CQU248" s="277"/>
      <c r="CQV248" s="402"/>
      <c r="CQW248" s="404"/>
      <c r="CQX248" s="49"/>
      <c r="CQY248" s="49"/>
      <c r="CQZ248" s="49"/>
      <c r="CRA248" s="99"/>
      <c r="CRB248" s="98"/>
      <c r="CRC248" s="49"/>
      <c r="CRD248" s="405"/>
      <c r="CRE248" s="405"/>
      <c r="CRF248" s="277"/>
      <c r="CRG248" s="277"/>
      <c r="CRH248" s="277"/>
      <c r="CRI248" s="277"/>
      <c r="CRJ248" s="277"/>
      <c r="CRK248" s="277"/>
      <c r="CRL248" s="277"/>
      <c r="CRM248" s="277"/>
      <c r="CRN248" s="402"/>
      <c r="CRO248" s="404"/>
      <c r="CRP248" s="49"/>
      <c r="CRQ248" s="49"/>
      <c r="CRR248" s="49"/>
      <c r="CRS248" s="99"/>
      <c r="CRT248" s="98"/>
      <c r="CRU248" s="49"/>
      <c r="CRV248" s="405"/>
      <c r="CRW248" s="405"/>
      <c r="CRX248" s="277"/>
      <c r="CRY248" s="277"/>
      <c r="CRZ248" s="277"/>
      <c r="CSA248" s="277"/>
      <c r="CSB248" s="277"/>
      <c r="CSC248" s="277"/>
      <c r="CSD248" s="277"/>
      <c r="CSE248" s="277"/>
      <c r="CSF248" s="402"/>
      <c r="CSG248" s="404"/>
      <c r="CSH248" s="49"/>
      <c r="CSI248" s="49"/>
      <c r="CSJ248" s="49"/>
      <c r="CSK248" s="99"/>
      <c r="CSL248" s="98"/>
      <c r="CSM248" s="49"/>
      <c r="CSN248" s="405"/>
      <c r="CSO248" s="405"/>
      <c r="CSP248" s="277"/>
      <c r="CSQ248" s="277"/>
      <c r="CSR248" s="277"/>
      <c r="CSS248" s="277"/>
      <c r="CST248" s="277"/>
      <c r="CSU248" s="277"/>
      <c r="CSV248" s="277"/>
      <c r="CSW248" s="277"/>
      <c r="CSX248" s="402"/>
      <c r="CSY248" s="404"/>
      <c r="CSZ248" s="49"/>
      <c r="CTA248" s="49"/>
      <c r="CTB248" s="49"/>
      <c r="CTC248" s="99"/>
      <c r="CTD248" s="98"/>
      <c r="CTE248" s="49"/>
      <c r="CTF248" s="405"/>
      <c r="CTG248" s="405"/>
      <c r="CTH248" s="277"/>
      <c r="CTI248" s="277"/>
      <c r="CTJ248" s="277"/>
      <c r="CTK248" s="277"/>
      <c r="CTL248" s="277"/>
      <c r="CTM248" s="277"/>
      <c r="CTN248" s="277"/>
      <c r="CTO248" s="277"/>
      <c r="CTP248" s="402"/>
      <c r="CTQ248" s="404"/>
      <c r="CTR248" s="49"/>
      <c r="CTS248" s="49"/>
      <c r="CTT248" s="49"/>
      <c r="CTU248" s="99"/>
      <c r="CTV248" s="98"/>
      <c r="CTW248" s="49"/>
      <c r="CTX248" s="405"/>
      <c r="CTY248" s="405"/>
      <c r="CTZ248" s="277"/>
      <c r="CUA248" s="277"/>
      <c r="CUB248" s="277"/>
      <c r="CUC248" s="277"/>
      <c r="CUD248" s="277"/>
      <c r="CUE248" s="277"/>
      <c r="CUF248" s="277"/>
      <c r="CUG248" s="277"/>
      <c r="CUH248" s="402"/>
      <c r="CUI248" s="404"/>
      <c r="CUJ248" s="49"/>
      <c r="CUK248" s="49"/>
      <c r="CUL248" s="49"/>
      <c r="CUM248" s="99"/>
      <c r="CUN248" s="98"/>
      <c r="CUO248" s="49"/>
      <c r="CUP248" s="405"/>
      <c r="CUQ248" s="405"/>
      <c r="CUR248" s="277"/>
      <c r="CUS248" s="277"/>
      <c r="CUT248" s="277"/>
      <c r="CUU248" s="277"/>
      <c r="CUV248" s="277"/>
      <c r="CUW248" s="277"/>
      <c r="CUX248" s="277"/>
      <c r="CUY248" s="277"/>
      <c r="CUZ248" s="402"/>
      <c r="CVA248" s="404"/>
      <c r="CVB248" s="49"/>
      <c r="CVC248" s="49"/>
      <c r="CVD248" s="49"/>
      <c r="CVE248" s="99"/>
      <c r="CVF248" s="98"/>
      <c r="CVG248" s="49"/>
      <c r="CVH248" s="405"/>
      <c r="CVI248" s="405"/>
      <c r="CVJ248" s="277"/>
      <c r="CVK248" s="277"/>
      <c r="CVL248" s="277"/>
      <c r="CVM248" s="277"/>
      <c r="CVN248" s="277"/>
      <c r="CVO248" s="277"/>
      <c r="CVP248" s="277"/>
      <c r="CVQ248" s="277"/>
      <c r="CVR248" s="402"/>
      <c r="CVS248" s="404"/>
      <c r="CVT248" s="49"/>
      <c r="CVU248" s="49"/>
      <c r="CVV248" s="49"/>
      <c r="CVW248" s="99"/>
      <c r="CVX248" s="98"/>
      <c r="CVY248" s="49"/>
      <c r="CVZ248" s="405"/>
      <c r="CWA248" s="405"/>
      <c r="CWB248" s="277"/>
      <c r="CWC248" s="277"/>
      <c r="CWD248" s="277"/>
      <c r="CWE248" s="277"/>
      <c r="CWF248" s="277"/>
      <c r="CWG248" s="277"/>
      <c r="CWH248" s="277"/>
      <c r="CWI248" s="277"/>
      <c r="CWJ248" s="402"/>
      <c r="CWK248" s="404"/>
      <c r="CWL248" s="49"/>
      <c r="CWM248" s="49"/>
      <c r="CWN248" s="49"/>
      <c r="CWO248" s="99"/>
      <c r="CWP248" s="98"/>
      <c r="CWQ248" s="49"/>
      <c r="CWR248" s="405"/>
      <c r="CWS248" s="405"/>
      <c r="CWT248" s="277"/>
      <c r="CWU248" s="277"/>
      <c r="CWV248" s="277"/>
      <c r="CWW248" s="277"/>
      <c r="CWX248" s="277"/>
      <c r="CWY248" s="277"/>
      <c r="CWZ248" s="277"/>
      <c r="CXA248" s="277"/>
      <c r="CXB248" s="402"/>
      <c r="CXC248" s="404"/>
      <c r="CXD248" s="49"/>
      <c r="CXE248" s="49"/>
      <c r="CXF248" s="49"/>
      <c r="CXG248" s="99"/>
      <c r="CXH248" s="98"/>
      <c r="CXI248" s="49"/>
      <c r="CXJ248" s="405"/>
      <c r="CXK248" s="405"/>
      <c r="CXL248" s="277"/>
      <c r="CXM248" s="277"/>
      <c r="CXN248" s="277"/>
      <c r="CXO248" s="277"/>
      <c r="CXP248" s="277"/>
      <c r="CXQ248" s="277"/>
      <c r="CXR248" s="277"/>
      <c r="CXS248" s="277"/>
      <c r="CXT248" s="402"/>
      <c r="CXU248" s="404"/>
      <c r="CXV248" s="49"/>
      <c r="CXW248" s="49"/>
      <c r="CXX248" s="49"/>
      <c r="CXY248" s="99"/>
      <c r="CXZ248" s="98"/>
      <c r="CYA248" s="49"/>
      <c r="CYB248" s="405"/>
      <c r="CYC248" s="405"/>
      <c r="CYD248" s="277"/>
      <c r="CYE248" s="277"/>
      <c r="CYF248" s="277"/>
      <c r="CYG248" s="277"/>
      <c r="CYH248" s="277"/>
      <c r="CYI248" s="277"/>
      <c r="CYJ248" s="277"/>
      <c r="CYK248" s="277"/>
      <c r="CYL248" s="402"/>
      <c r="CYM248" s="404"/>
      <c r="CYN248" s="49"/>
      <c r="CYO248" s="49"/>
      <c r="CYP248" s="49"/>
      <c r="CYQ248" s="99"/>
      <c r="CYR248" s="98"/>
      <c r="CYS248" s="49"/>
      <c r="CYT248" s="405"/>
      <c r="CYU248" s="405"/>
      <c r="CYV248" s="277"/>
      <c r="CYW248" s="277"/>
      <c r="CYX248" s="277"/>
      <c r="CYY248" s="277"/>
      <c r="CYZ248" s="277"/>
      <c r="CZA248" s="277"/>
      <c r="CZB248" s="277"/>
      <c r="CZC248" s="277"/>
      <c r="CZD248" s="402"/>
      <c r="CZE248" s="404"/>
      <c r="CZF248" s="49"/>
      <c r="CZG248" s="49"/>
      <c r="CZH248" s="49"/>
      <c r="CZI248" s="99"/>
      <c r="CZJ248" s="98"/>
      <c r="CZK248" s="49"/>
      <c r="CZL248" s="405"/>
      <c r="CZM248" s="405"/>
      <c r="CZN248" s="277"/>
      <c r="CZO248" s="277"/>
      <c r="CZP248" s="277"/>
      <c r="CZQ248" s="277"/>
      <c r="CZR248" s="277"/>
      <c r="CZS248" s="277"/>
      <c r="CZT248" s="277"/>
      <c r="CZU248" s="277"/>
      <c r="CZV248" s="402"/>
      <c r="CZW248" s="404"/>
      <c r="CZX248" s="49"/>
      <c r="CZY248" s="49"/>
      <c r="CZZ248" s="49"/>
      <c r="DAA248" s="99"/>
      <c r="DAB248" s="98"/>
      <c r="DAC248" s="49"/>
      <c r="DAD248" s="405"/>
      <c r="DAE248" s="405"/>
      <c r="DAF248" s="277"/>
      <c r="DAG248" s="277"/>
      <c r="DAH248" s="277"/>
      <c r="DAI248" s="277"/>
      <c r="DAJ248" s="277"/>
      <c r="DAK248" s="277"/>
      <c r="DAL248" s="277"/>
      <c r="DAM248" s="277"/>
      <c r="DAN248" s="402"/>
      <c r="DAO248" s="404"/>
      <c r="DAP248" s="49"/>
      <c r="DAQ248" s="49"/>
      <c r="DAR248" s="49"/>
      <c r="DAS248" s="99"/>
      <c r="DAT248" s="98"/>
      <c r="DAU248" s="49"/>
      <c r="DAV248" s="405"/>
      <c r="DAW248" s="405"/>
      <c r="DAX248" s="277"/>
      <c r="DAY248" s="277"/>
      <c r="DAZ248" s="277"/>
      <c r="DBA248" s="277"/>
      <c r="DBB248" s="277"/>
      <c r="DBC248" s="277"/>
      <c r="DBD248" s="277"/>
      <c r="DBE248" s="277"/>
      <c r="DBF248" s="402"/>
      <c r="DBG248" s="404"/>
      <c r="DBH248" s="49"/>
      <c r="DBI248" s="49"/>
      <c r="DBJ248" s="49"/>
      <c r="DBK248" s="99"/>
      <c r="DBL248" s="98"/>
      <c r="DBM248" s="49"/>
      <c r="DBN248" s="405"/>
      <c r="DBO248" s="405"/>
      <c r="DBP248" s="277"/>
      <c r="DBQ248" s="277"/>
      <c r="DBR248" s="277"/>
      <c r="DBS248" s="277"/>
      <c r="DBT248" s="277"/>
      <c r="DBU248" s="277"/>
      <c r="DBV248" s="277"/>
      <c r="DBW248" s="277"/>
      <c r="DBX248" s="402"/>
      <c r="DBY248" s="404"/>
      <c r="DBZ248" s="49"/>
      <c r="DCA248" s="49"/>
      <c r="DCB248" s="49"/>
      <c r="DCC248" s="99"/>
      <c r="DCD248" s="98"/>
      <c r="DCE248" s="49"/>
      <c r="DCF248" s="405"/>
      <c r="DCG248" s="405"/>
      <c r="DCH248" s="277"/>
      <c r="DCI248" s="277"/>
      <c r="DCJ248" s="277"/>
      <c r="DCK248" s="277"/>
      <c r="DCL248" s="277"/>
      <c r="DCM248" s="277"/>
      <c r="DCN248" s="277"/>
      <c r="DCO248" s="277"/>
      <c r="DCP248" s="402"/>
      <c r="DCQ248" s="404"/>
      <c r="DCR248" s="49"/>
      <c r="DCS248" s="49"/>
      <c r="DCT248" s="49"/>
      <c r="DCU248" s="99"/>
      <c r="DCV248" s="98"/>
      <c r="DCW248" s="49"/>
      <c r="DCX248" s="405"/>
      <c r="DCY248" s="405"/>
      <c r="DCZ248" s="277"/>
      <c r="DDA248" s="277"/>
      <c r="DDB248" s="277"/>
      <c r="DDC248" s="277"/>
      <c r="DDD248" s="277"/>
      <c r="DDE248" s="277"/>
      <c r="DDF248" s="277"/>
      <c r="DDG248" s="277"/>
      <c r="DDH248" s="402"/>
      <c r="DDI248" s="404"/>
      <c r="DDJ248" s="49"/>
      <c r="DDK248" s="49"/>
      <c r="DDL248" s="49"/>
      <c r="DDM248" s="99"/>
      <c r="DDN248" s="98"/>
      <c r="DDO248" s="49"/>
      <c r="DDP248" s="405"/>
      <c r="DDQ248" s="405"/>
      <c r="DDR248" s="277"/>
      <c r="DDS248" s="277"/>
      <c r="DDT248" s="277"/>
      <c r="DDU248" s="277"/>
      <c r="DDV248" s="277"/>
      <c r="DDW248" s="277"/>
      <c r="DDX248" s="277"/>
      <c r="DDY248" s="277"/>
      <c r="DDZ248" s="402"/>
      <c r="DEA248" s="404"/>
      <c r="DEB248" s="49"/>
      <c r="DEC248" s="49"/>
      <c r="DED248" s="49"/>
      <c r="DEE248" s="99"/>
      <c r="DEF248" s="98"/>
      <c r="DEG248" s="49"/>
      <c r="DEH248" s="405"/>
      <c r="DEI248" s="405"/>
      <c r="DEJ248" s="277"/>
      <c r="DEK248" s="277"/>
      <c r="DEL248" s="277"/>
      <c r="DEM248" s="277"/>
      <c r="DEN248" s="277"/>
      <c r="DEO248" s="277"/>
      <c r="DEP248" s="277"/>
      <c r="DEQ248" s="277"/>
      <c r="DER248" s="402"/>
      <c r="DES248" s="404"/>
      <c r="DET248" s="49"/>
      <c r="DEU248" s="49"/>
      <c r="DEV248" s="49"/>
      <c r="DEW248" s="99"/>
      <c r="DEX248" s="98"/>
      <c r="DEY248" s="49"/>
      <c r="DEZ248" s="405"/>
      <c r="DFA248" s="405"/>
      <c r="DFB248" s="277"/>
      <c r="DFC248" s="277"/>
      <c r="DFD248" s="277"/>
      <c r="DFE248" s="277"/>
      <c r="DFF248" s="277"/>
      <c r="DFG248" s="277"/>
      <c r="DFH248" s="277"/>
      <c r="DFI248" s="277"/>
      <c r="DFJ248" s="402"/>
      <c r="DFK248" s="404"/>
      <c r="DFL248" s="49"/>
      <c r="DFM248" s="49"/>
      <c r="DFN248" s="49"/>
      <c r="DFO248" s="99"/>
      <c r="DFP248" s="98"/>
      <c r="DFQ248" s="49"/>
      <c r="DFR248" s="405"/>
      <c r="DFS248" s="405"/>
      <c r="DFT248" s="277"/>
      <c r="DFU248" s="277"/>
      <c r="DFV248" s="277"/>
      <c r="DFW248" s="277"/>
      <c r="DFX248" s="277"/>
      <c r="DFY248" s="277"/>
      <c r="DFZ248" s="277"/>
      <c r="DGA248" s="277"/>
      <c r="DGB248" s="402"/>
      <c r="DGC248" s="404"/>
      <c r="DGD248" s="49"/>
      <c r="DGE248" s="49"/>
      <c r="DGF248" s="49"/>
      <c r="DGG248" s="99"/>
      <c r="DGH248" s="98"/>
      <c r="DGI248" s="49"/>
      <c r="DGJ248" s="405"/>
      <c r="DGK248" s="405"/>
      <c r="DGL248" s="277"/>
      <c r="DGM248" s="277"/>
      <c r="DGN248" s="277"/>
      <c r="DGO248" s="277"/>
      <c r="DGP248" s="277"/>
      <c r="DGQ248" s="277"/>
      <c r="DGR248" s="277"/>
      <c r="DGS248" s="277"/>
      <c r="DGT248" s="402"/>
      <c r="DGU248" s="404"/>
      <c r="DGV248" s="49"/>
      <c r="DGW248" s="49"/>
      <c r="DGX248" s="49"/>
      <c r="DGY248" s="99"/>
      <c r="DGZ248" s="98"/>
      <c r="DHA248" s="49"/>
      <c r="DHB248" s="405"/>
      <c r="DHC248" s="405"/>
      <c r="DHD248" s="277"/>
      <c r="DHE248" s="277"/>
      <c r="DHF248" s="277"/>
      <c r="DHG248" s="277"/>
      <c r="DHH248" s="277"/>
      <c r="DHI248" s="277"/>
      <c r="DHJ248" s="277"/>
      <c r="DHK248" s="277"/>
      <c r="DHL248" s="402"/>
      <c r="DHM248" s="404"/>
      <c r="DHN248" s="49"/>
      <c r="DHO248" s="49"/>
      <c r="DHP248" s="49"/>
      <c r="DHQ248" s="99"/>
      <c r="DHR248" s="98"/>
      <c r="DHS248" s="49"/>
      <c r="DHT248" s="405"/>
      <c r="DHU248" s="405"/>
      <c r="DHV248" s="277"/>
      <c r="DHW248" s="277"/>
      <c r="DHX248" s="277"/>
      <c r="DHY248" s="277"/>
      <c r="DHZ248" s="277"/>
      <c r="DIA248" s="277"/>
      <c r="DIB248" s="277"/>
      <c r="DIC248" s="277"/>
      <c r="DID248" s="402"/>
      <c r="DIE248" s="404"/>
      <c r="DIF248" s="49"/>
      <c r="DIG248" s="49"/>
      <c r="DIH248" s="49"/>
      <c r="DII248" s="99"/>
      <c r="DIJ248" s="98"/>
      <c r="DIK248" s="49"/>
      <c r="DIL248" s="405"/>
      <c r="DIM248" s="405"/>
      <c r="DIN248" s="277"/>
      <c r="DIO248" s="277"/>
      <c r="DIP248" s="277"/>
      <c r="DIQ248" s="277"/>
      <c r="DIR248" s="277"/>
      <c r="DIS248" s="277"/>
      <c r="DIT248" s="277"/>
      <c r="DIU248" s="277"/>
      <c r="DIV248" s="402"/>
      <c r="DIW248" s="404"/>
      <c r="DIX248" s="49"/>
      <c r="DIY248" s="49"/>
      <c r="DIZ248" s="49"/>
      <c r="DJA248" s="99"/>
      <c r="DJB248" s="98"/>
      <c r="DJC248" s="49"/>
      <c r="DJD248" s="405"/>
      <c r="DJE248" s="405"/>
      <c r="DJF248" s="277"/>
      <c r="DJG248" s="277"/>
      <c r="DJH248" s="277"/>
      <c r="DJI248" s="277"/>
      <c r="DJJ248" s="277"/>
      <c r="DJK248" s="277"/>
      <c r="DJL248" s="277"/>
      <c r="DJM248" s="277"/>
      <c r="DJN248" s="402"/>
      <c r="DJO248" s="404"/>
      <c r="DJP248" s="49"/>
      <c r="DJQ248" s="49"/>
      <c r="DJR248" s="49"/>
      <c r="DJS248" s="99"/>
      <c r="DJT248" s="98"/>
      <c r="DJU248" s="49"/>
      <c r="DJV248" s="405"/>
      <c r="DJW248" s="405"/>
      <c r="DJX248" s="277"/>
      <c r="DJY248" s="277"/>
      <c r="DJZ248" s="277"/>
      <c r="DKA248" s="277"/>
      <c r="DKB248" s="277"/>
      <c r="DKC248" s="277"/>
      <c r="DKD248" s="277"/>
      <c r="DKE248" s="277"/>
      <c r="DKF248" s="402"/>
      <c r="DKG248" s="404"/>
      <c r="DKH248" s="49"/>
      <c r="DKI248" s="49"/>
      <c r="DKJ248" s="49"/>
      <c r="DKK248" s="99"/>
      <c r="DKL248" s="98"/>
      <c r="DKM248" s="49"/>
      <c r="DKN248" s="405"/>
      <c r="DKO248" s="405"/>
      <c r="DKP248" s="277"/>
      <c r="DKQ248" s="277"/>
      <c r="DKR248" s="277"/>
      <c r="DKS248" s="277"/>
      <c r="DKT248" s="277"/>
      <c r="DKU248" s="277"/>
      <c r="DKV248" s="277"/>
      <c r="DKW248" s="277"/>
      <c r="DKX248" s="402"/>
      <c r="DKY248" s="404"/>
      <c r="DKZ248" s="49"/>
      <c r="DLA248" s="49"/>
      <c r="DLB248" s="49"/>
      <c r="DLC248" s="99"/>
      <c r="DLD248" s="98"/>
      <c r="DLE248" s="49"/>
      <c r="DLF248" s="405"/>
      <c r="DLG248" s="405"/>
      <c r="DLH248" s="277"/>
      <c r="DLI248" s="277"/>
      <c r="DLJ248" s="277"/>
      <c r="DLK248" s="277"/>
      <c r="DLL248" s="277"/>
      <c r="DLM248" s="277"/>
      <c r="DLN248" s="277"/>
      <c r="DLO248" s="277"/>
      <c r="DLP248" s="402"/>
      <c r="DLQ248" s="404"/>
      <c r="DLR248" s="49"/>
      <c r="DLS248" s="49"/>
      <c r="DLT248" s="49"/>
      <c r="DLU248" s="99"/>
      <c r="DLV248" s="98"/>
      <c r="DLW248" s="49"/>
      <c r="DLX248" s="405"/>
      <c r="DLY248" s="405"/>
      <c r="DLZ248" s="277"/>
      <c r="DMA248" s="277"/>
      <c r="DMB248" s="277"/>
      <c r="DMC248" s="277"/>
      <c r="DMD248" s="277"/>
      <c r="DME248" s="277"/>
      <c r="DMF248" s="277"/>
      <c r="DMG248" s="277"/>
      <c r="DMH248" s="402"/>
      <c r="DMI248" s="404"/>
      <c r="DMJ248" s="49"/>
      <c r="DMK248" s="49"/>
      <c r="DML248" s="49"/>
      <c r="DMM248" s="99"/>
      <c r="DMN248" s="98"/>
      <c r="DMO248" s="49"/>
      <c r="DMP248" s="405"/>
      <c r="DMQ248" s="405"/>
      <c r="DMR248" s="277"/>
      <c r="DMS248" s="277"/>
      <c r="DMT248" s="277"/>
      <c r="DMU248" s="277"/>
      <c r="DMV248" s="277"/>
      <c r="DMW248" s="277"/>
      <c r="DMX248" s="277"/>
      <c r="DMY248" s="277"/>
      <c r="DMZ248" s="402"/>
      <c r="DNA248" s="404"/>
      <c r="DNB248" s="49"/>
      <c r="DNC248" s="49"/>
      <c r="DND248" s="49"/>
      <c r="DNE248" s="99"/>
      <c r="DNF248" s="98"/>
      <c r="DNG248" s="49"/>
      <c r="DNH248" s="405"/>
      <c r="DNI248" s="405"/>
      <c r="DNJ248" s="277"/>
      <c r="DNK248" s="277"/>
      <c r="DNL248" s="277"/>
      <c r="DNM248" s="277"/>
      <c r="DNN248" s="277"/>
      <c r="DNO248" s="277"/>
      <c r="DNP248" s="277"/>
      <c r="DNQ248" s="277"/>
      <c r="DNR248" s="402"/>
      <c r="DNS248" s="404"/>
      <c r="DNT248" s="49"/>
      <c r="DNU248" s="49"/>
      <c r="DNV248" s="49"/>
      <c r="DNW248" s="99"/>
      <c r="DNX248" s="98"/>
      <c r="DNY248" s="49"/>
      <c r="DNZ248" s="405"/>
      <c r="DOA248" s="405"/>
      <c r="DOB248" s="277"/>
      <c r="DOC248" s="277"/>
      <c r="DOD248" s="277"/>
      <c r="DOE248" s="277"/>
      <c r="DOF248" s="277"/>
      <c r="DOG248" s="277"/>
      <c r="DOH248" s="277"/>
      <c r="DOI248" s="277"/>
      <c r="DOJ248" s="402"/>
      <c r="DOK248" s="404"/>
      <c r="DOL248" s="49"/>
      <c r="DOM248" s="49"/>
      <c r="DON248" s="49"/>
      <c r="DOO248" s="99"/>
      <c r="DOP248" s="98"/>
      <c r="DOQ248" s="49"/>
      <c r="DOR248" s="405"/>
      <c r="DOS248" s="405"/>
      <c r="DOT248" s="277"/>
      <c r="DOU248" s="277"/>
      <c r="DOV248" s="277"/>
      <c r="DOW248" s="277"/>
      <c r="DOX248" s="277"/>
      <c r="DOY248" s="277"/>
      <c r="DOZ248" s="277"/>
      <c r="DPA248" s="277"/>
      <c r="DPB248" s="402"/>
      <c r="DPC248" s="404"/>
      <c r="DPD248" s="49"/>
      <c r="DPE248" s="49"/>
      <c r="DPF248" s="49"/>
      <c r="DPG248" s="99"/>
      <c r="DPH248" s="98"/>
      <c r="DPI248" s="49"/>
      <c r="DPJ248" s="405"/>
      <c r="DPK248" s="405"/>
      <c r="DPL248" s="277"/>
      <c r="DPM248" s="277"/>
      <c r="DPN248" s="277"/>
      <c r="DPO248" s="277"/>
      <c r="DPP248" s="277"/>
      <c r="DPQ248" s="277"/>
      <c r="DPR248" s="277"/>
      <c r="DPS248" s="277"/>
      <c r="DPT248" s="402"/>
      <c r="DPU248" s="404"/>
      <c r="DPV248" s="49"/>
      <c r="DPW248" s="49"/>
      <c r="DPX248" s="49"/>
      <c r="DPY248" s="99"/>
      <c r="DPZ248" s="98"/>
      <c r="DQA248" s="49"/>
      <c r="DQB248" s="405"/>
      <c r="DQC248" s="405"/>
      <c r="DQD248" s="277"/>
      <c r="DQE248" s="277"/>
      <c r="DQF248" s="277"/>
      <c r="DQG248" s="277"/>
      <c r="DQH248" s="277"/>
      <c r="DQI248" s="277"/>
      <c r="DQJ248" s="277"/>
      <c r="DQK248" s="277"/>
      <c r="DQL248" s="402"/>
      <c r="DQM248" s="404"/>
      <c r="DQN248" s="49"/>
      <c r="DQO248" s="49"/>
      <c r="DQP248" s="49"/>
      <c r="DQQ248" s="99"/>
      <c r="DQR248" s="98"/>
      <c r="DQS248" s="49"/>
      <c r="DQT248" s="405"/>
      <c r="DQU248" s="405"/>
      <c r="DQV248" s="277"/>
      <c r="DQW248" s="277"/>
      <c r="DQX248" s="277"/>
      <c r="DQY248" s="277"/>
      <c r="DQZ248" s="277"/>
      <c r="DRA248" s="277"/>
      <c r="DRB248" s="277"/>
      <c r="DRC248" s="277"/>
      <c r="DRD248" s="402"/>
      <c r="DRE248" s="404"/>
      <c r="DRF248" s="49"/>
      <c r="DRG248" s="49"/>
      <c r="DRH248" s="49"/>
      <c r="DRI248" s="99"/>
      <c r="DRJ248" s="98"/>
      <c r="DRK248" s="49"/>
      <c r="DRL248" s="405"/>
      <c r="DRM248" s="405"/>
      <c r="DRN248" s="277"/>
      <c r="DRO248" s="277"/>
      <c r="DRP248" s="277"/>
      <c r="DRQ248" s="277"/>
      <c r="DRR248" s="277"/>
      <c r="DRS248" s="277"/>
      <c r="DRT248" s="277"/>
      <c r="DRU248" s="277"/>
      <c r="DRV248" s="402"/>
      <c r="DRW248" s="404"/>
      <c r="DRX248" s="49"/>
      <c r="DRY248" s="49"/>
      <c r="DRZ248" s="49"/>
      <c r="DSA248" s="99"/>
      <c r="DSB248" s="98"/>
      <c r="DSC248" s="49"/>
      <c r="DSD248" s="405"/>
      <c r="DSE248" s="405"/>
      <c r="DSF248" s="277"/>
      <c r="DSG248" s="277"/>
      <c r="DSH248" s="277"/>
      <c r="DSI248" s="277"/>
      <c r="DSJ248" s="277"/>
      <c r="DSK248" s="277"/>
      <c r="DSL248" s="277"/>
      <c r="DSM248" s="277"/>
      <c r="DSN248" s="402"/>
      <c r="DSO248" s="404"/>
      <c r="DSP248" s="49"/>
      <c r="DSQ248" s="49"/>
      <c r="DSR248" s="49"/>
      <c r="DSS248" s="99"/>
      <c r="DST248" s="98"/>
      <c r="DSU248" s="49"/>
      <c r="DSV248" s="405"/>
      <c r="DSW248" s="405"/>
      <c r="DSX248" s="277"/>
      <c r="DSY248" s="277"/>
      <c r="DSZ248" s="277"/>
      <c r="DTA248" s="277"/>
      <c r="DTB248" s="277"/>
      <c r="DTC248" s="277"/>
      <c r="DTD248" s="277"/>
      <c r="DTE248" s="277"/>
      <c r="DTF248" s="402"/>
      <c r="DTG248" s="404"/>
      <c r="DTH248" s="49"/>
      <c r="DTI248" s="49"/>
      <c r="DTJ248" s="49"/>
      <c r="DTK248" s="99"/>
      <c r="DTL248" s="98"/>
      <c r="DTM248" s="49"/>
      <c r="DTN248" s="405"/>
      <c r="DTO248" s="405"/>
      <c r="DTP248" s="277"/>
      <c r="DTQ248" s="277"/>
      <c r="DTR248" s="277"/>
      <c r="DTS248" s="277"/>
      <c r="DTT248" s="277"/>
      <c r="DTU248" s="277"/>
      <c r="DTV248" s="277"/>
      <c r="DTW248" s="277"/>
      <c r="DTX248" s="402"/>
      <c r="DTY248" s="404"/>
      <c r="DTZ248" s="49"/>
      <c r="DUA248" s="49"/>
      <c r="DUB248" s="49"/>
      <c r="DUC248" s="99"/>
      <c r="DUD248" s="98"/>
      <c r="DUE248" s="49"/>
      <c r="DUF248" s="405"/>
      <c r="DUG248" s="405"/>
      <c r="DUH248" s="277"/>
      <c r="DUI248" s="277"/>
      <c r="DUJ248" s="277"/>
      <c r="DUK248" s="277"/>
      <c r="DUL248" s="277"/>
      <c r="DUM248" s="277"/>
      <c r="DUN248" s="277"/>
      <c r="DUO248" s="277"/>
      <c r="DUP248" s="402"/>
      <c r="DUQ248" s="404"/>
      <c r="DUR248" s="49"/>
      <c r="DUS248" s="49"/>
      <c r="DUT248" s="49"/>
      <c r="DUU248" s="99"/>
      <c r="DUV248" s="98"/>
      <c r="DUW248" s="49"/>
      <c r="DUX248" s="405"/>
      <c r="DUY248" s="405"/>
      <c r="DUZ248" s="277"/>
      <c r="DVA248" s="277"/>
      <c r="DVB248" s="277"/>
      <c r="DVC248" s="277"/>
      <c r="DVD248" s="277"/>
      <c r="DVE248" s="277"/>
      <c r="DVF248" s="277"/>
      <c r="DVG248" s="277"/>
      <c r="DVH248" s="402"/>
      <c r="DVI248" s="404"/>
      <c r="DVJ248" s="49"/>
      <c r="DVK248" s="49"/>
      <c r="DVL248" s="49"/>
      <c r="DVM248" s="99"/>
      <c r="DVN248" s="98"/>
      <c r="DVO248" s="49"/>
      <c r="DVP248" s="405"/>
      <c r="DVQ248" s="405"/>
      <c r="DVR248" s="277"/>
      <c r="DVS248" s="277"/>
      <c r="DVT248" s="277"/>
      <c r="DVU248" s="277"/>
      <c r="DVV248" s="277"/>
      <c r="DVW248" s="277"/>
      <c r="DVX248" s="277"/>
      <c r="DVY248" s="277"/>
      <c r="DVZ248" s="402"/>
      <c r="DWA248" s="404"/>
      <c r="DWB248" s="49"/>
      <c r="DWC248" s="49"/>
      <c r="DWD248" s="49"/>
      <c r="DWE248" s="99"/>
      <c r="DWF248" s="98"/>
      <c r="DWG248" s="49"/>
      <c r="DWH248" s="405"/>
      <c r="DWI248" s="405"/>
      <c r="DWJ248" s="277"/>
      <c r="DWK248" s="277"/>
      <c r="DWL248" s="277"/>
      <c r="DWM248" s="277"/>
      <c r="DWN248" s="277"/>
      <c r="DWO248" s="277"/>
      <c r="DWP248" s="277"/>
      <c r="DWQ248" s="277"/>
      <c r="DWR248" s="402"/>
      <c r="DWS248" s="404"/>
      <c r="DWT248" s="49"/>
      <c r="DWU248" s="49"/>
      <c r="DWV248" s="49"/>
      <c r="DWW248" s="99"/>
      <c r="DWX248" s="98"/>
      <c r="DWY248" s="49"/>
      <c r="DWZ248" s="405"/>
      <c r="DXA248" s="405"/>
      <c r="DXB248" s="277"/>
      <c r="DXC248" s="277"/>
      <c r="DXD248" s="277"/>
      <c r="DXE248" s="277"/>
      <c r="DXF248" s="277"/>
      <c r="DXG248" s="277"/>
      <c r="DXH248" s="277"/>
      <c r="DXI248" s="277"/>
      <c r="DXJ248" s="402"/>
      <c r="DXK248" s="404"/>
      <c r="DXL248" s="49"/>
      <c r="DXM248" s="49"/>
      <c r="DXN248" s="49"/>
      <c r="DXO248" s="99"/>
      <c r="DXP248" s="98"/>
      <c r="DXQ248" s="49"/>
      <c r="DXR248" s="405"/>
      <c r="DXS248" s="405"/>
      <c r="DXT248" s="277"/>
      <c r="DXU248" s="277"/>
      <c r="DXV248" s="277"/>
      <c r="DXW248" s="277"/>
      <c r="DXX248" s="277"/>
      <c r="DXY248" s="277"/>
      <c r="DXZ248" s="277"/>
      <c r="DYA248" s="277"/>
      <c r="DYB248" s="402"/>
      <c r="DYC248" s="404"/>
      <c r="DYD248" s="49"/>
      <c r="DYE248" s="49"/>
      <c r="DYF248" s="49"/>
      <c r="DYG248" s="99"/>
      <c r="DYH248" s="98"/>
      <c r="DYI248" s="49"/>
      <c r="DYJ248" s="405"/>
      <c r="DYK248" s="405"/>
      <c r="DYL248" s="277"/>
      <c r="DYM248" s="277"/>
      <c r="DYN248" s="277"/>
      <c r="DYO248" s="277"/>
      <c r="DYP248" s="277"/>
      <c r="DYQ248" s="277"/>
      <c r="DYR248" s="277"/>
      <c r="DYS248" s="277"/>
      <c r="DYT248" s="402"/>
      <c r="DYU248" s="404"/>
      <c r="DYV248" s="49"/>
      <c r="DYW248" s="49"/>
      <c r="DYX248" s="49"/>
      <c r="DYY248" s="99"/>
      <c r="DYZ248" s="98"/>
      <c r="DZA248" s="49"/>
      <c r="DZB248" s="405"/>
      <c r="DZC248" s="405"/>
      <c r="DZD248" s="277"/>
      <c r="DZE248" s="277"/>
      <c r="DZF248" s="277"/>
      <c r="DZG248" s="277"/>
      <c r="DZH248" s="277"/>
      <c r="DZI248" s="277"/>
      <c r="DZJ248" s="277"/>
      <c r="DZK248" s="277"/>
      <c r="DZL248" s="402"/>
      <c r="DZM248" s="404"/>
      <c r="DZN248" s="49"/>
      <c r="DZO248" s="49"/>
      <c r="DZP248" s="49"/>
      <c r="DZQ248" s="99"/>
      <c r="DZR248" s="98"/>
      <c r="DZS248" s="49"/>
      <c r="DZT248" s="405"/>
      <c r="DZU248" s="405"/>
      <c r="DZV248" s="277"/>
      <c r="DZW248" s="277"/>
      <c r="DZX248" s="277"/>
      <c r="DZY248" s="277"/>
      <c r="DZZ248" s="277"/>
      <c r="EAA248" s="277"/>
      <c r="EAB248" s="277"/>
      <c r="EAC248" s="277"/>
      <c r="EAD248" s="402"/>
      <c r="EAE248" s="404"/>
      <c r="EAF248" s="49"/>
      <c r="EAG248" s="49"/>
      <c r="EAH248" s="49"/>
      <c r="EAI248" s="99"/>
      <c r="EAJ248" s="98"/>
      <c r="EAK248" s="49"/>
      <c r="EAL248" s="405"/>
      <c r="EAM248" s="405"/>
      <c r="EAN248" s="277"/>
      <c r="EAO248" s="277"/>
      <c r="EAP248" s="277"/>
      <c r="EAQ248" s="277"/>
      <c r="EAR248" s="277"/>
      <c r="EAS248" s="277"/>
      <c r="EAT248" s="277"/>
      <c r="EAU248" s="277"/>
      <c r="EAV248" s="402"/>
      <c r="EAW248" s="404"/>
      <c r="EAX248" s="49"/>
      <c r="EAY248" s="49"/>
      <c r="EAZ248" s="49"/>
      <c r="EBA248" s="99"/>
      <c r="EBB248" s="98"/>
      <c r="EBC248" s="49"/>
      <c r="EBD248" s="405"/>
      <c r="EBE248" s="405"/>
      <c r="EBF248" s="277"/>
      <c r="EBG248" s="277"/>
      <c r="EBH248" s="277"/>
      <c r="EBI248" s="277"/>
      <c r="EBJ248" s="277"/>
      <c r="EBK248" s="277"/>
      <c r="EBL248" s="277"/>
      <c r="EBM248" s="277"/>
      <c r="EBN248" s="402"/>
      <c r="EBO248" s="404"/>
      <c r="EBP248" s="49"/>
      <c r="EBQ248" s="49"/>
      <c r="EBR248" s="49"/>
      <c r="EBS248" s="99"/>
      <c r="EBT248" s="98"/>
      <c r="EBU248" s="49"/>
      <c r="EBV248" s="405"/>
      <c r="EBW248" s="405"/>
      <c r="EBX248" s="277"/>
      <c r="EBY248" s="277"/>
      <c r="EBZ248" s="277"/>
      <c r="ECA248" s="277"/>
      <c r="ECB248" s="277"/>
      <c r="ECC248" s="277"/>
      <c r="ECD248" s="277"/>
      <c r="ECE248" s="277"/>
      <c r="ECF248" s="402"/>
      <c r="ECG248" s="404"/>
      <c r="ECH248" s="49"/>
      <c r="ECI248" s="49"/>
      <c r="ECJ248" s="49"/>
      <c r="ECK248" s="99"/>
      <c r="ECL248" s="98"/>
      <c r="ECM248" s="49"/>
      <c r="ECN248" s="405"/>
      <c r="ECO248" s="405"/>
      <c r="ECP248" s="277"/>
      <c r="ECQ248" s="277"/>
      <c r="ECR248" s="277"/>
      <c r="ECS248" s="277"/>
      <c r="ECT248" s="277"/>
      <c r="ECU248" s="277"/>
      <c r="ECV248" s="277"/>
      <c r="ECW248" s="277"/>
      <c r="ECX248" s="402"/>
      <c r="ECY248" s="404"/>
      <c r="ECZ248" s="49"/>
      <c r="EDA248" s="49"/>
      <c r="EDB248" s="49"/>
      <c r="EDC248" s="99"/>
      <c r="EDD248" s="98"/>
      <c r="EDE248" s="49"/>
      <c r="EDF248" s="405"/>
      <c r="EDG248" s="405"/>
      <c r="EDH248" s="277"/>
      <c r="EDI248" s="277"/>
      <c r="EDJ248" s="277"/>
      <c r="EDK248" s="277"/>
      <c r="EDL248" s="277"/>
      <c r="EDM248" s="277"/>
      <c r="EDN248" s="277"/>
      <c r="EDO248" s="277"/>
      <c r="EDP248" s="402"/>
      <c r="EDQ248" s="404"/>
      <c r="EDR248" s="49"/>
      <c r="EDS248" s="49"/>
      <c r="EDT248" s="49"/>
      <c r="EDU248" s="99"/>
      <c r="EDV248" s="98"/>
      <c r="EDW248" s="49"/>
      <c r="EDX248" s="405"/>
      <c r="EDY248" s="405"/>
      <c r="EDZ248" s="277"/>
      <c r="EEA248" s="277"/>
      <c r="EEB248" s="277"/>
      <c r="EEC248" s="277"/>
      <c r="EED248" s="277"/>
      <c r="EEE248" s="277"/>
      <c r="EEF248" s="277"/>
      <c r="EEG248" s="277"/>
      <c r="EEH248" s="402"/>
      <c r="EEI248" s="404"/>
      <c r="EEJ248" s="49"/>
      <c r="EEK248" s="49"/>
      <c r="EEL248" s="49"/>
      <c r="EEM248" s="99"/>
      <c r="EEN248" s="98"/>
      <c r="EEO248" s="49"/>
      <c r="EEP248" s="405"/>
      <c r="EEQ248" s="405"/>
      <c r="EER248" s="277"/>
      <c r="EES248" s="277"/>
      <c r="EET248" s="277"/>
      <c r="EEU248" s="277"/>
      <c r="EEV248" s="277"/>
      <c r="EEW248" s="277"/>
      <c r="EEX248" s="277"/>
      <c r="EEY248" s="277"/>
      <c r="EEZ248" s="402"/>
      <c r="EFA248" s="404"/>
      <c r="EFB248" s="49"/>
      <c r="EFC248" s="49"/>
      <c r="EFD248" s="49"/>
      <c r="EFE248" s="99"/>
      <c r="EFF248" s="98"/>
      <c r="EFG248" s="49"/>
      <c r="EFH248" s="405"/>
      <c r="EFI248" s="405"/>
      <c r="EFJ248" s="277"/>
      <c r="EFK248" s="277"/>
      <c r="EFL248" s="277"/>
      <c r="EFM248" s="277"/>
      <c r="EFN248" s="277"/>
      <c r="EFO248" s="277"/>
      <c r="EFP248" s="277"/>
      <c r="EFQ248" s="277"/>
      <c r="EFR248" s="402"/>
      <c r="EFS248" s="404"/>
      <c r="EFT248" s="49"/>
      <c r="EFU248" s="49"/>
      <c r="EFV248" s="49"/>
      <c r="EFW248" s="99"/>
      <c r="EFX248" s="98"/>
      <c r="EFY248" s="49"/>
      <c r="EFZ248" s="405"/>
      <c r="EGA248" s="405"/>
      <c r="EGB248" s="277"/>
      <c r="EGC248" s="277"/>
      <c r="EGD248" s="277"/>
      <c r="EGE248" s="277"/>
      <c r="EGF248" s="277"/>
      <c r="EGG248" s="277"/>
      <c r="EGH248" s="277"/>
      <c r="EGI248" s="277"/>
      <c r="EGJ248" s="402"/>
      <c r="EGK248" s="404"/>
      <c r="EGL248" s="49"/>
      <c r="EGM248" s="49"/>
      <c r="EGN248" s="49"/>
      <c r="EGO248" s="99"/>
      <c r="EGP248" s="98"/>
      <c r="EGQ248" s="49"/>
      <c r="EGR248" s="405"/>
      <c r="EGS248" s="405"/>
      <c r="EGT248" s="277"/>
      <c r="EGU248" s="277"/>
      <c r="EGV248" s="277"/>
      <c r="EGW248" s="277"/>
      <c r="EGX248" s="277"/>
      <c r="EGY248" s="277"/>
      <c r="EGZ248" s="277"/>
      <c r="EHA248" s="277"/>
      <c r="EHB248" s="402"/>
      <c r="EHC248" s="404"/>
      <c r="EHD248" s="49"/>
      <c r="EHE248" s="49"/>
      <c r="EHF248" s="49"/>
      <c r="EHG248" s="99"/>
      <c r="EHH248" s="98"/>
      <c r="EHI248" s="49"/>
      <c r="EHJ248" s="405"/>
      <c r="EHK248" s="405"/>
      <c r="EHL248" s="277"/>
      <c r="EHM248" s="277"/>
      <c r="EHN248" s="277"/>
      <c r="EHO248" s="277"/>
      <c r="EHP248" s="277"/>
      <c r="EHQ248" s="277"/>
      <c r="EHR248" s="277"/>
      <c r="EHS248" s="277"/>
      <c r="EHT248" s="402"/>
      <c r="EHU248" s="404"/>
      <c r="EHV248" s="49"/>
      <c r="EHW248" s="49"/>
      <c r="EHX248" s="49"/>
      <c r="EHY248" s="99"/>
      <c r="EHZ248" s="98"/>
      <c r="EIA248" s="49"/>
      <c r="EIB248" s="405"/>
      <c r="EIC248" s="405"/>
      <c r="EID248" s="277"/>
      <c r="EIE248" s="277"/>
      <c r="EIF248" s="277"/>
      <c r="EIG248" s="277"/>
      <c r="EIH248" s="277"/>
      <c r="EII248" s="277"/>
      <c r="EIJ248" s="277"/>
      <c r="EIK248" s="277"/>
      <c r="EIL248" s="402"/>
      <c r="EIM248" s="404"/>
      <c r="EIN248" s="49"/>
      <c r="EIO248" s="49"/>
      <c r="EIP248" s="49"/>
      <c r="EIQ248" s="99"/>
      <c r="EIR248" s="98"/>
      <c r="EIS248" s="49"/>
      <c r="EIT248" s="405"/>
      <c r="EIU248" s="405"/>
      <c r="EIV248" s="277"/>
      <c r="EIW248" s="277"/>
      <c r="EIX248" s="277"/>
      <c r="EIY248" s="277"/>
      <c r="EIZ248" s="277"/>
      <c r="EJA248" s="277"/>
      <c r="EJB248" s="277"/>
      <c r="EJC248" s="277"/>
      <c r="EJD248" s="402"/>
      <c r="EJE248" s="404"/>
      <c r="EJF248" s="49"/>
      <c r="EJG248" s="49"/>
      <c r="EJH248" s="49"/>
      <c r="EJI248" s="99"/>
      <c r="EJJ248" s="98"/>
      <c r="EJK248" s="49"/>
      <c r="EJL248" s="405"/>
      <c r="EJM248" s="405"/>
      <c r="EJN248" s="277"/>
      <c r="EJO248" s="277"/>
      <c r="EJP248" s="277"/>
      <c r="EJQ248" s="277"/>
      <c r="EJR248" s="277"/>
      <c r="EJS248" s="277"/>
      <c r="EJT248" s="277"/>
      <c r="EJU248" s="277"/>
      <c r="EJV248" s="402"/>
      <c r="EJW248" s="404"/>
      <c r="EJX248" s="49"/>
      <c r="EJY248" s="49"/>
      <c r="EJZ248" s="49"/>
      <c r="EKA248" s="99"/>
      <c r="EKB248" s="98"/>
      <c r="EKC248" s="49"/>
      <c r="EKD248" s="405"/>
      <c r="EKE248" s="405"/>
      <c r="EKF248" s="277"/>
      <c r="EKG248" s="277"/>
      <c r="EKH248" s="277"/>
      <c r="EKI248" s="277"/>
      <c r="EKJ248" s="277"/>
      <c r="EKK248" s="277"/>
      <c r="EKL248" s="277"/>
      <c r="EKM248" s="277"/>
      <c r="EKN248" s="402"/>
      <c r="EKO248" s="404"/>
      <c r="EKP248" s="49"/>
      <c r="EKQ248" s="49"/>
      <c r="EKR248" s="49"/>
      <c r="EKS248" s="99"/>
      <c r="EKT248" s="98"/>
      <c r="EKU248" s="49"/>
      <c r="EKV248" s="405"/>
      <c r="EKW248" s="405"/>
      <c r="EKX248" s="277"/>
      <c r="EKY248" s="277"/>
      <c r="EKZ248" s="277"/>
      <c r="ELA248" s="277"/>
      <c r="ELB248" s="277"/>
      <c r="ELC248" s="277"/>
      <c r="ELD248" s="277"/>
      <c r="ELE248" s="277"/>
      <c r="ELF248" s="402"/>
      <c r="ELG248" s="404"/>
      <c r="ELH248" s="49"/>
      <c r="ELI248" s="49"/>
      <c r="ELJ248" s="49"/>
      <c r="ELK248" s="99"/>
      <c r="ELL248" s="98"/>
      <c r="ELM248" s="49"/>
      <c r="ELN248" s="405"/>
      <c r="ELO248" s="405"/>
      <c r="ELP248" s="277"/>
      <c r="ELQ248" s="277"/>
      <c r="ELR248" s="277"/>
      <c r="ELS248" s="277"/>
      <c r="ELT248" s="277"/>
      <c r="ELU248" s="277"/>
      <c r="ELV248" s="277"/>
      <c r="ELW248" s="277"/>
      <c r="ELX248" s="402"/>
      <c r="ELY248" s="404"/>
      <c r="ELZ248" s="49"/>
      <c r="EMA248" s="49"/>
      <c r="EMB248" s="49"/>
      <c r="EMC248" s="99"/>
      <c r="EMD248" s="98"/>
      <c r="EME248" s="49"/>
      <c r="EMF248" s="405"/>
      <c r="EMG248" s="405"/>
      <c r="EMH248" s="277"/>
      <c r="EMI248" s="277"/>
      <c r="EMJ248" s="277"/>
      <c r="EMK248" s="277"/>
      <c r="EML248" s="277"/>
      <c r="EMM248" s="277"/>
      <c r="EMN248" s="277"/>
      <c r="EMO248" s="277"/>
      <c r="EMP248" s="402"/>
      <c r="EMQ248" s="404"/>
      <c r="EMR248" s="49"/>
      <c r="EMS248" s="49"/>
      <c r="EMT248" s="49"/>
      <c r="EMU248" s="99"/>
      <c r="EMV248" s="98"/>
      <c r="EMW248" s="49"/>
      <c r="EMX248" s="405"/>
      <c r="EMY248" s="405"/>
      <c r="EMZ248" s="277"/>
      <c r="ENA248" s="277"/>
      <c r="ENB248" s="277"/>
      <c r="ENC248" s="277"/>
      <c r="END248" s="277"/>
      <c r="ENE248" s="277"/>
      <c r="ENF248" s="277"/>
      <c r="ENG248" s="277"/>
      <c r="ENH248" s="402"/>
      <c r="ENI248" s="404"/>
      <c r="ENJ248" s="49"/>
      <c r="ENK248" s="49"/>
      <c r="ENL248" s="49"/>
      <c r="ENM248" s="99"/>
      <c r="ENN248" s="98"/>
      <c r="ENO248" s="49"/>
      <c r="ENP248" s="405"/>
      <c r="ENQ248" s="405"/>
      <c r="ENR248" s="277"/>
      <c r="ENS248" s="277"/>
      <c r="ENT248" s="277"/>
      <c r="ENU248" s="277"/>
      <c r="ENV248" s="277"/>
      <c r="ENW248" s="277"/>
      <c r="ENX248" s="277"/>
      <c r="ENY248" s="277"/>
      <c r="ENZ248" s="402"/>
      <c r="EOA248" s="404"/>
      <c r="EOB248" s="49"/>
      <c r="EOC248" s="49"/>
      <c r="EOD248" s="49"/>
      <c r="EOE248" s="99"/>
      <c r="EOF248" s="98"/>
      <c r="EOG248" s="49"/>
      <c r="EOH248" s="405"/>
      <c r="EOI248" s="405"/>
      <c r="EOJ248" s="277"/>
      <c r="EOK248" s="277"/>
      <c r="EOL248" s="277"/>
      <c r="EOM248" s="277"/>
      <c r="EON248" s="277"/>
      <c r="EOO248" s="277"/>
      <c r="EOP248" s="277"/>
      <c r="EOQ248" s="277"/>
      <c r="EOR248" s="402"/>
      <c r="EOS248" s="404"/>
      <c r="EOT248" s="49"/>
      <c r="EOU248" s="49"/>
      <c r="EOV248" s="49"/>
      <c r="EOW248" s="99"/>
      <c r="EOX248" s="98"/>
      <c r="EOY248" s="49"/>
      <c r="EOZ248" s="405"/>
      <c r="EPA248" s="405"/>
      <c r="EPB248" s="277"/>
      <c r="EPC248" s="277"/>
      <c r="EPD248" s="277"/>
      <c r="EPE248" s="277"/>
      <c r="EPF248" s="277"/>
      <c r="EPG248" s="277"/>
      <c r="EPH248" s="277"/>
      <c r="EPI248" s="277"/>
      <c r="EPJ248" s="402"/>
      <c r="EPK248" s="404"/>
      <c r="EPL248" s="49"/>
      <c r="EPM248" s="49"/>
      <c r="EPN248" s="49"/>
      <c r="EPO248" s="99"/>
      <c r="EPP248" s="98"/>
      <c r="EPQ248" s="49"/>
      <c r="EPR248" s="405"/>
      <c r="EPS248" s="405"/>
      <c r="EPT248" s="277"/>
      <c r="EPU248" s="277"/>
      <c r="EPV248" s="277"/>
      <c r="EPW248" s="277"/>
      <c r="EPX248" s="277"/>
      <c r="EPY248" s="277"/>
      <c r="EPZ248" s="277"/>
      <c r="EQA248" s="277"/>
      <c r="EQB248" s="402"/>
      <c r="EQC248" s="404"/>
      <c r="EQD248" s="49"/>
      <c r="EQE248" s="49"/>
      <c r="EQF248" s="49"/>
      <c r="EQG248" s="99"/>
      <c r="EQH248" s="98"/>
      <c r="EQI248" s="49"/>
      <c r="EQJ248" s="405"/>
      <c r="EQK248" s="405"/>
      <c r="EQL248" s="277"/>
      <c r="EQM248" s="277"/>
      <c r="EQN248" s="277"/>
      <c r="EQO248" s="277"/>
      <c r="EQP248" s="277"/>
      <c r="EQQ248" s="277"/>
      <c r="EQR248" s="277"/>
      <c r="EQS248" s="277"/>
      <c r="EQT248" s="402"/>
      <c r="EQU248" s="404"/>
      <c r="EQV248" s="49"/>
      <c r="EQW248" s="49"/>
      <c r="EQX248" s="49"/>
      <c r="EQY248" s="99"/>
      <c r="EQZ248" s="98"/>
      <c r="ERA248" s="49"/>
      <c r="ERB248" s="405"/>
      <c r="ERC248" s="405"/>
      <c r="ERD248" s="277"/>
      <c r="ERE248" s="277"/>
      <c r="ERF248" s="277"/>
      <c r="ERG248" s="277"/>
      <c r="ERH248" s="277"/>
      <c r="ERI248" s="277"/>
      <c r="ERJ248" s="277"/>
      <c r="ERK248" s="277"/>
      <c r="ERL248" s="402"/>
      <c r="ERM248" s="404"/>
      <c r="ERN248" s="49"/>
      <c r="ERO248" s="49"/>
      <c r="ERP248" s="49"/>
      <c r="ERQ248" s="99"/>
      <c r="ERR248" s="98"/>
      <c r="ERS248" s="49"/>
      <c r="ERT248" s="405"/>
      <c r="ERU248" s="405"/>
      <c r="ERV248" s="277"/>
      <c r="ERW248" s="277"/>
      <c r="ERX248" s="277"/>
      <c r="ERY248" s="277"/>
      <c r="ERZ248" s="277"/>
      <c r="ESA248" s="277"/>
      <c r="ESB248" s="277"/>
      <c r="ESC248" s="277"/>
      <c r="ESD248" s="402"/>
      <c r="ESE248" s="404"/>
      <c r="ESF248" s="49"/>
      <c r="ESG248" s="49"/>
      <c r="ESH248" s="49"/>
      <c r="ESI248" s="99"/>
      <c r="ESJ248" s="98"/>
      <c r="ESK248" s="49"/>
      <c r="ESL248" s="405"/>
      <c r="ESM248" s="405"/>
      <c r="ESN248" s="277"/>
      <c r="ESO248" s="277"/>
      <c r="ESP248" s="277"/>
      <c r="ESQ248" s="277"/>
      <c r="ESR248" s="277"/>
      <c r="ESS248" s="277"/>
      <c r="EST248" s="277"/>
      <c r="ESU248" s="277"/>
      <c r="ESV248" s="402"/>
      <c r="ESW248" s="404"/>
      <c r="ESX248" s="49"/>
      <c r="ESY248" s="49"/>
      <c r="ESZ248" s="49"/>
      <c r="ETA248" s="99"/>
      <c r="ETB248" s="98"/>
      <c r="ETC248" s="49"/>
      <c r="ETD248" s="405"/>
      <c r="ETE248" s="405"/>
      <c r="ETF248" s="277"/>
      <c r="ETG248" s="277"/>
      <c r="ETH248" s="277"/>
      <c r="ETI248" s="277"/>
      <c r="ETJ248" s="277"/>
      <c r="ETK248" s="277"/>
      <c r="ETL248" s="277"/>
      <c r="ETM248" s="277"/>
      <c r="ETN248" s="402"/>
      <c r="ETO248" s="404"/>
      <c r="ETP248" s="49"/>
      <c r="ETQ248" s="49"/>
      <c r="ETR248" s="49"/>
      <c r="ETS248" s="99"/>
      <c r="ETT248" s="98"/>
      <c r="ETU248" s="49"/>
      <c r="ETV248" s="405"/>
      <c r="ETW248" s="405"/>
      <c r="ETX248" s="277"/>
      <c r="ETY248" s="277"/>
      <c r="ETZ248" s="277"/>
      <c r="EUA248" s="277"/>
      <c r="EUB248" s="277"/>
      <c r="EUC248" s="277"/>
      <c r="EUD248" s="277"/>
      <c r="EUE248" s="277"/>
      <c r="EUF248" s="402"/>
      <c r="EUG248" s="404"/>
      <c r="EUH248" s="49"/>
      <c r="EUI248" s="49"/>
      <c r="EUJ248" s="49"/>
      <c r="EUK248" s="99"/>
      <c r="EUL248" s="98"/>
      <c r="EUM248" s="49"/>
      <c r="EUN248" s="405"/>
      <c r="EUO248" s="405"/>
      <c r="EUP248" s="277"/>
      <c r="EUQ248" s="277"/>
      <c r="EUR248" s="277"/>
      <c r="EUS248" s="277"/>
      <c r="EUT248" s="277"/>
      <c r="EUU248" s="277"/>
      <c r="EUV248" s="277"/>
      <c r="EUW248" s="277"/>
      <c r="EUX248" s="402"/>
      <c r="EUY248" s="404"/>
      <c r="EUZ248" s="49"/>
      <c r="EVA248" s="49"/>
      <c r="EVB248" s="49"/>
      <c r="EVC248" s="99"/>
      <c r="EVD248" s="98"/>
      <c r="EVE248" s="49"/>
      <c r="EVF248" s="405"/>
      <c r="EVG248" s="405"/>
      <c r="EVH248" s="277"/>
      <c r="EVI248" s="277"/>
      <c r="EVJ248" s="277"/>
      <c r="EVK248" s="277"/>
      <c r="EVL248" s="277"/>
      <c r="EVM248" s="277"/>
      <c r="EVN248" s="277"/>
      <c r="EVO248" s="277"/>
      <c r="EVP248" s="402"/>
      <c r="EVQ248" s="404"/>
      <c r="EVR248" s="49"/>
      <c r="EVS248" s="49"/>
      <c r="EVT248" s="49"/>
      <c r="EVU248" s="99"/>
      <c r="EVV248" s="98"/>
      <c r="EVW248" s="49"/>
      <c r="EVX248" s="405"/>
      <c r="EVY248" s="405"/>
      <c r="EVZ248" s="277"/>
      <c r="EWA248" s="277"/>
      <c r="EWB248" s="277"/>
      <c r="EWC248" s="277"/>
      <c r="EWD248" s="277"/>
      <c r="EWE248" s="277"/>
      <c r="EWF248" s="277"/>
      <c r="EWG248" s="277"/>
      <c r="EWH248" s="402"/>
      <c r="EWI248" s="404"/>
      <c r="EWJ248" s="49"/>
      <c r="EWK248" s="49"/>
      <c r="EWL248" s="49"/>
      <c r="EWM248" s="99"/>
      <c r="EWN248" s="98"/>
      <c r="EWO248" s="49"/>
      <c r="EWP248" s="405"/>
      <c r="EWQ248" s="405"/>
      <c r="EWR248" s="277"/>
      <c r="EWS248" s="277"/>
      <c r="EWT248" s="277"/>
      <c r="EWU248" s="277"/>
      <c r="EWV248" s="277"/>
      <c r="EWW248" s="277"/>
      <c r="EWX248" s="277"/>
      <c r="EWY248" s="277"/>
      <c r="EWZ248" s="402"/>
      <c r="EXA248" s="404"/>
      <c r="EXB248" s="49"/>
      <c r="EXC248" s="49"/>
      <c r="EXD248" s="49"/>
      <c r="EXE248" s="99"/>
      <c r="EXF248" s="98"/>
      <c r="EXG248" s="49"/>
      <c r="EXH248" s="405"/>
      <c r="EXI248" s="405"/>
      <c r="EXJ248" s="277"/>
      <c r="EXK248" s="277"/>
      <c r="EXL248" s="277"/>
      <c r="EXM248" s="277"/>
      <c r="EXN248" s="277"/>
      <c r="EXO248" s="277"/>
      <c r="EXP248" s="277"/>
      <c r="EXQ248" s="277"/>
      <c r="EXR248" s="402"/>
      <c r="EXS248" s="404"/>
      <c r="EXT248" s="49"/>
      <c r="EXU248" s="49"/>
      <c r="EXV248" s="49"/>
      <c r="EXW248" s="99"/>
      <c r="EXX248" s="98"/>
      <c r="EXY248" s="49"/>
      <c r="EXZ248" s="405"/>
      <c r="EYA248" s="405"/>
      <c r="EYB248" s="277"/>
      <c r="EYC248" s="277"/>
      <c r="EYD248" s="277"/>
      <c r="EYE248" s="277"/>
      <c r="EYF248" s="277"/>
      <c r="EYG248" s="277"/>
      <c r="EYH248" s="277"/>
      <c r="EYI248" s="277"/>
      <c r="EYJ248" s="402"/>
      <c r="EYK248" s="404"/>
      <c r="EYL248" s="49"/>
      <c r="EYM248" s="49"/>
      <c r="EYN248" s="49"/>
      <c r="EYO248" s="99"/>
      <c r="EYP248" s="98"/>
      <c r="EYQ248" s="49"/>
      <c r="EYR248" s="405"/>
      <c r="EYS248" s="405"/>
      <c r="EYT248" s="277"/>
      <c r="EYU248" s="277"/>
      <c r="EYV248" s="277"/>
      <c r="EYW248" s="277"/>
      <c r="EYX248" s="277"/>
      <c r="EYY248" s="277"/>
      <c r="EYZ248" s="277"/>
      <c r="EZA248" s="277"/>
      <c r="EZB248" s="402"/>
      <c r="EZC248" s="404"/>
      <c r="EZD248" s="49"/>
      <c r="EZE248" s="49"/>
      <c r="EZF248" s="49"/>
      <c r="EZG248" s="99"/>
      <c r="EZH248" s="98"/>
      <c r="EZI248" s="49"/>
      <c r="EZJ248" s="405"/>
      <c r="EZK248" s="405"/>
      <c r="EZL248" s="277"/>
      <c r="EZM248" s="277"/>
      <c r="EZN248" s="277"/>
      <c r="EZO248" s="277"/>
      <c r="EZP248" s="277"/>
      <c r="EZQ248" s="277"/>
      <c r="EZR248" s="277"/>
      <c r="EZS248" s="277"/>
      <c r="EZT248" s="402"/>
      <c r="EZU248" s="404"/>
      <c r="EZV248" s="49"/>
      <c r="EZW248" s="49"/>
      <c r="EZX248" s="49"/>
      <c r="EZY248" s="99"/>
      <c r="EZZ248" s="98"/>
      <c r="FAA248" s="49"/>
      <c r="FAB248" s="405"/>
      <c r="FAC248" s="405"/>
      <c r="FAD248" s="277"/>
      <c r="FAE248" s="277"/>
      <c r="FAF248" s="277"/>
      <c r="FAG248" s="277"/>
      <c r="FAH248" s="277"/>
      <c r="FAI248" s="277"/>
      <c r="FAJ248" s="277"/>
      <c r="FAK248" s="277"/>
      <c r="FAL248" s="402"/>
      <c r="FAM248" s="404"/>
      <c r="FAN248" s="49"/>
      <c r="FAO248" s="49"/>
      <c r="FAP248" s="49"/>
      <c r="FAQ248" s="99"/>
      <c r="FAR248" s="98"/>
      <c r="FAS248" s="49"/>
      <c r="FAT248" s="405"/>
      <c r="FAU248" s="405"/>
      <c r="FAV248" s="277"/>
      <c r="FAW248" s="277"/>
      <c r="FAX248" s="277"/>
      <c r="FAY248" s="277"/>
      <c r="FAZ248" s="277"/>
      <c r="FBA248" s="277"/>
      <c r="FBB248" s="277"/>
      <c r="FBC248" s="277"/>
      <c r="FBD248" s="402"/>
      <c r="FBE248" s="404"/>
      <c r="FBF248" s="49"/>
      <c r="FBG248" s="49"/>
      <c r="FBH248" s="49"/>
      <c r="FBI248" s="99"/>
      <c r="FBJ248" s="98"/>
      <c r="FBK248" s="49"/>
      <c r="FBL248" s="405"/>
      <c r="FBM248" s="405"/>
      <c r="FBN248" s="277"/>
      <c r="FBO248" s="277"/>
      <c r="FBP248" s="277"/>
      <c r="FBQ248" s="277"/>
      <c r="FBR248" s="277"/>
      <c r="FBS248" s="277"/>
      <c r="FBT248" s="277"/>
      <c r="FBU248" s="277"/>
      <c r="FBV248" s="402"/>
      <c r="FBW248" s="404"/>
      <c r="FBX248" s="49"/>
      <c r="FBY248" s="49"/>
      <c r="FBZ248" s="49"/>
      <c r="FCA248" s="99"/>
      <c r="FCB248" s="98"/>
      <c r="FCC248" s="49"/>
      <c r="FCD248" s="405"/>
      <c r="FCE248" s="405"/>
      <c r="FCF248" s="277"/>
      <c r="FCG248" s="277"/>
      <c r="FCH248" s="277"/>
      <c r="FCI248" s="277"/>
      <c r="FCJ248" s="277"/>
      <c r="FCK248" s="277"/>
      <c r="FCL248" s="277"/>
      <c r="FCM248" s="277"/>
      <c r="FCN248" s="402"/>
      <c r="FCO248" s="404"/>
      <c r="FCP248" s="49"/>
      <c r="FCQ248" s="49"/>
      <c r="FCR248" s="49"/>
      <c r="FCS248" s="99"/>
      <c r="FCT248" s="98"/>
      <c r="FCU248" s="49"/>
      <c r="FCV248" s="405"/>
      <c r="FCW248" s="405"/>
      <c r="FCX248" s="277"/>
      <c r="FCY248" s="277"/>
      <c r="FCZ248" s="277"/>
      <c r="FDA248" s="277"/>
      <c r="FDB248" s="277"/>
      <c r="FDC248" s="277"/>
      <c r="FDD248" s="277"/>
      <c r="FDE248" s="277"/>
      <c r="FDF248" s="402"/>
      <c r="FDG248" s="404"/>
      <c r="FDH248" s="49"/>
      <c r="FDI248" s="49"/>
      <c r="FDJ248" s="49"/>
      <c r="FDK248" s="99"/>
      <c r="FDL248" s="98"/>
      <c r="FDM248" s="49"/>
      <c r="FDN248" s="405"/>
      <c r="FDO248" s="405"/>
      <c r="FDP248" s="277"/>
      <c r="FDQ248" s="277"/>
      <c r="FDR248" s="277"/>
      <c r="FDS248" s="277"/>
      <c r="FDT248" s="277"/>
      <c r="FDU248" s="277"/>
      <c r="FDV248" s="277"/>
      <c r="FDW248" s="277"/>
      <c r="FDX248" s="402"/>
      <c r="FDY248" s="404"/>
      <c r="FDZ248" s="49"/>
      <c r="FEA248" s="49"/>
      <c r="FEB248" s="49"/>
      <c r="FEC248" s="99"/>
      <c r="FED248" s="98"/>
      <c r="FEE248" s="49"/>
      <c r="FEF248" s="405"/>
      <c r="FEG248" s="405"/>
      <c r="FEH248" s="277"/>
      <c r="FEI248" s="277"/>
      <c r="FEJ248" s="277"/>
      <c r="FEK248" s="277"/>
      <c r="FEL248" s="277"/>
      <c r="FEM248" s="277"/>
      <c r="FEN248" s="277"/>
      <c r="FEO248" s="277"/>
      <c r="FEP248" s="402"/>
      <c r="FEQ248" s="404"/>
      <c r="FER248" s="49"/>
      <c r="FES248" s="49"/>
      <c r="FET248" s="49"/>
      <c r="FEU248" s="99"/>
      <c r="FEV248" s="98"/>
      <c r="FEW248" s="49"/>
      <c r="FEX248" s="405"/>
      <c r="FEY248" s="405"/>
      <c r="FEZ248" s="277"/>
      <c r="FFA248" s="277"/>
      <c r="FFB248" s="277"/>
      <c r="FFC248" s="277"/>
      <c r="FFD248" s="277"/>
      <c r="FFE248" s="277"/>
      <c r="FFF248" s="277"/>
      <c r="FFG248" s="277"/>
      <c r="FFH248" s="402"/>
      <c r="FFI248" s="404"/>
      <c r="FFJ248" s="49"/>
      <c r="FFK248" s="49"/>
      <c r="FFL248" s="49"/>
      <c r="FFM248" s="99"/>
      <c r="FFN248" s="98"/>
      <c r="FFO248" s="49"/>
      <c r="FFP248" s="405"/>
      <c r="FFQ248" s="405"/>
      <c r="FFR248" s="277"/>
      <c r="FFS248" s="277"/>
      <c r="FFT248" s="277"/>
      <c r="FFU248" s="277"/>
      <c r="FFV248" s="277"/>
      <c r="FFW248" s="277"/>
      <c r="FFX248" s="277"/>
      <c r="FFY248" s="277"/>
      <c r="FFZ248" s="402"/>
      <c r="FGA248" s="404"/>
      <c r="FGB248" s="49"/>
      <c r="FGC248" s="49"/>
      <c r="FGD248" s="49"/>
      <c r="FGE248" s="99"/>
      <c r="FGF248" s="98"/>
      <c r="FGG248" s="49"/>
      <c r="FGH248" s="405"/>
      <c r="FGI248" s="405"/>
      <c r="FGJ248" s="277"/>
      <c r="FGK248" s="277"/>
      <c r="FGL248" s="277"/>
      <c r="FGM248" s="277"/>
      <c r="FGN248" s="277"/>
      <c r="FGO248" s="277"/>
      <c r="FGP248" s="277"/>
      <c r="FGQ248" s="277"/>
      <c r="FGR248" s="402"/>
      <c r="FGS248" s="404"/>
      <c r="FGT248" s="49"/>
      <c r="FGU248" s="49"/>
      <c r="FGV248" s="49"/>
      <c r="FGW248" s="99"/>
      <c r="FGX248" s="98"/>
      <c r="FGY248" s="49"/>
      <c r="FGZ248" s="405"/>
      <c r="FHA248" s="405"/>
      <c r="FHB248" s="277"/>
      <c r="FHC248" s="277"/>
      <c r="FHD248" s="277"/>
      <c r="FHE248" s="277"/>
      <c r="FHF248" s="277"/>
      <c r="FHG248" s="277"/>
      <c r="FHH248" s="277"/>
      <c r="FHI248" s="277"/>
      <c r="FHJ248" s="402"/>
      <c r="FHK248" s="404"/>
      <c r="FHL248" s="49"/>
      <c r="FHM248" s="49"/>
      <c r="FHN248" s="49"/>
      <c r="FHO248" s="99"/>
      <c r="FHP248" s="98"/>
      <c r="FHQ248" s="49"/>
      <c r="FHR248" s="405"/>
      <c r="FHS248" s="405"/>
      <c r="FHT248" s="277"/>
      <c r="FHU248" s="277"/>
      <c r="FHV248" s="277"/>
      <c r="FHW248" s="277"/>
      <c r="FHX248" s="277"/>
      <c r="FHY248" s="277"/>
      <c r="FHZ248" s="277"/>
      <c r="FIA248" s="277"/>
      <c r="FIB248" s="402"/>
      <c r="FIC248" s="404"/>
      <c r="FID248" s="49"/>
      <c r="FIE248" s="49"/>
      <c r="FIF248" s="49"/>
      <c r="FIG248" s="99"/>
      <c r="FIH248" s="98"/>
      <c r="FII248" s="49"/>
      <c r="FIJ248" s="405"/>
      <c r="FIK248" s="405"/>
      <c r="FIL248" s="277"/>
      <c r="FIM248" s="277"/>
      <c r="FIN248" s="277"/>
      <c r="FIO248" s="277"/>
      <c r="FIP248" s="277"/>
      <c r="FIQ248" s="277"/>
      <c r="FIR248" s="277"/>
      <c r="FIS248" s="277"/>
      <c r="FIT248" s="402"/>
      <c r="FIU248" s="404"/>
      <c r="FIV248" s="49"/>
      <c r="FIW248" s="49"/>
      <c r="FIX248" s="49"/>
      <c r="FIY248" s="99"/>
      <c r="FIZ248" s="98"/>
      <c r="FJA248" s="49"/>
      <c r="FJB248" s="405"/>
      <c r="FJC248" s="405"/>
      <c r="FJD248" s="277"/>
      <c r="FJE248" s="277"/>
      <c r="FJF248" s="277"/>
      <c r="FJG248" s="277"/>
      <c r="FJH248" s="277"/>
      <c r="FJI248" s="277"/>
      <c r="FJJ248" s="277"/>
      <c r="FJK248" s="277"/>
      <c r="FJL248" s="402"/>
      <c r="FJM248" s="404"/>
      <c r="FJN248" s="49"/>
      <c r="FJO248" s="49"/>
      <c r="FJP248" s="49"/>
      <c r="FJQ248" s="99"/>
      <c r="FJR248" s="98"/>
      <c r="FJS248" s="49"/>
      <c r="FJT248" s="405"/>
      <c r="FJU248" s="405"/>
      <c r="FJV248" s="277"/>
      <c r="FJW248" s="277"/>
      <c r="FJX248" s="277"/>
      <c r="FJY248" s="277"/>
      <c r="FJZ248" s="277"/>
      <c r="FKA248" s="277"/>
      <c r="FKB248" s="277"/>
      <c r="FKC248" s="277"/>
      <c r="FKD248" s="402"/>
      <c r="FKE248" s="404"/>
      <c r="FKF248" s="49"/>
      <c r="FKG248" s="49"/>
      <c r="FKH248" s="49"/>
      <c r="FKI248" s="99"/>
      <c r="FKJ248" s="98"/>
      <c r="FKK248" s="49"/>
      <c r="FKL248" s="405"/>
      <c r="FKM248" s="405"/>
      <c r="FKN248" s="277"/>
      <c r="FKO248" s="277"/>
      <c r="FKP248" s="277"/>
      <c r="FKQ248" s="277"/>
      <c r="FKR248" s="277"/>
      <c r="FKS248" s="277"/>
      <c r="FKT248" s="277"/>
      <c r="FKU248" s="277"/>
      <c r="FKV248" s="402"/>
      <c r="FKW248" s="404"/>
      <c r="FKX248" s="49"/>
      <c r="FKY248" s="49"/>
      <c r="FKZ248" s="49"/>
      <c r="FLA248" s="99"/>
      <c r="FLB248" s="98"/>
      <c r="FLC248" s="49"/>
      <c r="FLD248" s="405"/>
      <c r="FLE248" s="405"/>
      <c r="FLF248" s="277"/>
      <c r="FLG248" s="277"/>
      <c r="FLH248" s="277"/>
      <c r="FLI248" s="277"/>
      <c r="FLJ248" s="277"/>
      <c r="FLK248" s="277"/>
      <c r="FLL248" s="277"/>
      <c r="FLM248" s="277"/>
      <c r="FLN248" s="402"/>
      <c r="FLO248" s="404"/>
      <c r="FLP248" s="49"/>
      <c r="FLQ248" s="49"/>
      <c r="FLR248" s="49"/>
      <c r="FLS248" s="99"/>
      <c r="FLT248" s="98"/>
      <c r="FLU248" s="49"/>
      <c r="FLV248" s="405"/>
      <c r="FLW248" s="405"/>
      <c r="FLX248" s="277"/>
      <c r="FLY248" s="277"/>
      <c r="FLZ248" s="277"/>
      <c r="FMA248" s="277"/>
      <c r="FMB248" s="277"/>
      <c r="FMC248" s="277"/>
      <c r="FMD248" s="277"/>
      <c r="FME248" s="277"/>
      <c r="FMF248" s="402"/>
      <c r="FMG248" s="404"/>
      <c r="FMH248" s="49"/>
      <c r="FMI248" s="49"/>
      <c r="FMJ248" s="49"/>
      <c r="FMK248" s="99"/>
      <c r="FML248" s="98"/>
      <c r="FMM248" s="49"/>
      <c r="FMN248" s="405"/>
      <c r="FMO248" s="405"/>
      <c r="FMP248" s="277"/>
      <c r="FMQ248" s="277"/>
      <c r="FMR248" s="277"/>
      <c r="FMS248" s="277"/>
      <c r="FMT248" s="277"/>
      <c r="FMU248" s="277"/>
      <c r="FMV248" s="277"/>
      <c r="FMW248" s="277"/>
      <c r="FMX248" s="402"/>
      <c r="FMY248" s="404"/>
      <c r="FMZ248" s="49"/>
      <c r="FNA248" s="49"/>
      <c r="FNB248" s="49"/>
      <c r="FNC248" s="99"/>
      <c r="FND248" s="98"/>
      <c r="FNE248" s="49"/>
      <c r="FNF248" s="405"/>
      <c r="FNG248" s="405"/>
      <c r="FNH248" s="277"/>
      <c r="FNI248" s="277"/>
      <c r="FNJ248" s="277"/>
      <c r="FNK248" s="277"/>
      <c r="FNL248" s="277"/>
      <c r="FNM248" s="277"/>
      <c r="FNN248" s="277"/>
      <c r="FNO248" s="277"/>
      <c r="FNP248" s="402"/>
      <c r="FNQ248" s="404"/>
      <c r="FNR248" s="49"/>
      <c r="FNS248" s="49"/>
      <c r="FNT248" s="49"/>
      <c r="FNU248" s="99"/>
      <c r="FNV248" s="98"/>
      <c r="FNW248" s="49"/>
      <c r="FNX248" s="405"/>
      <c r="FNY248" s="405"/>
      <c r="FNZ248" s="277"/>
      <c r="FOA248" s="277"/>
      <c r="FOB248" s="277"/>
      <c r="FOC248" s="277"/>
      <c r="FOD248" s="277"/>
      <c r="FOE248" s="277"/>
      <c r="FOF248" s="277"/>
      <c r="FOG248" s="277"/>
      <c r="FOH248" s="402"/>
      <c r="FOI248" s="404"/>
      <c r="FOJ248" s="49"/>
      <c r="FOK248" s="49"/>
      <c r="FOL248" s="49"/>
      <c r="FOM248" s="99"/>
      <c r="FON248" s="98"/>
      <c r="FOO248" s="49"/>
      <c r="FOP248" s="405"/>
      <c r="FOQ248" s="405"/>
      <c r="FOR248" s="277"/>
      <c r="FOS248" s="277"/>
      <c r="FOT248" s="277"/>
      <c r="FOU248" s="277"/>
      <c r="FOV248" s="277"/>
      <c r="FOW248" s="277"/>
      <c r="FOX248" s="277"/>
      <c r="FOY248" s="277"/>
      <c r="FOZ248" s="402"/>
      <c r="FPA248" s="404"/>
      <c r="FPB248" s="49"/>
      <c r="FPC248" s="49"/>
      <c r="FPD248" s="49"/>
      <c r="FPE248" s="99"/>
      <c r="FPF248" s="98"/>
      <c r="FPG248" s="49"/>
      <c r="FPH248" s="405"/>
      <c r="FPI248" s="405"/>
      <c r="FPJ248" s="277"/>
      <c r="FPK248" s="277"/>
      <c r="FPL248" s="277"/>
      <c r="FPM248" s="277"/>
      <c r="FPN248" s="277"/>
      <c r="FPO248" s="277"/>
      <c r="FPP248" s="277"/>
      <c r="FPQ248" s="277"/>
      <c r="FPR248" s="402"/>
      <c r="FPS248" s="404"/>
      <c r="FPT248" s="49"/>
      <c r="FPU248" s="49"/>
      <c r="FPV248" s="49"/>
      <c r="FPW248" s="99"/>
      <c r="FPX248" s="98"/>
      <c r="FPY248" s="49"/>
      <c r="FPZ248" s="405"/>
      <c r="FQA248" s="405"/>
      <c r="FQB248" s="277"/>
      <c r="FQC248" s="277"/>
      <c r="FQD248" s="277"/>
      <c r="FQE248" s="277"/>
      <c r="FQF248" s="277"/>
      <c r="FQG248" s="277"/>
      <c r="FQH248" s="277"/>
      <c r="FQI248" s="277"/>
      <c r="FQJ248" s="402"/>
      <c r="FQK248" s="404"/>
      <c r="FQL248" s="49"/>
      <c r="FQM248" s="49"/>
      <c r="FQN248" s="49"/>
      <c r="FQO248" s="99"/>
      <c r="FQP248" s="98"/>
      <c r="FQQ248" s="49"/>
      <c r="FQR248" s="405"/>
      <c r="FQS248" s="405"/>
      <c r="FQT248" s="277"/>
      <c r="FQU248" s="277"/>
      <c r="FQV248" s="277"/>
      <c r="FQW248" s="277"/>
      <c r="FQX248" s="277"/>
      <c r="FQY248" s="277"/>
      <c r="FQZ248" s="277"/>
      <c r="FRA248" s="277"/>
      <c r="FRB248" s="402"/>
      <c r="FRC248" s="404"/>
      <c r="FRD248" s="49"/>
      <c r="FRE248" s="49"/>
      <c r="FRF248" s="49"/>
      <c r="FRG248" s="99"/>
      <c r="FRH248" s="98"/>
      <c r="FRI248" s="49"/>
      <c r="FRJ248" s="405"/>
      <c r="FRK248" s="405"/>
      <c r="FRL248" s="277"/>
      <c r="FRM248" s="277"/>
      <c r="FRN248" s="277"/>
      <c r="FRO248" s="277"/>
      <c r="FRP248" s="277"/>
      <c r="FRQ248" s="277"/>
      <c r="FRR248" s="277"/>
      <c r="FRS248" s="277"/>
      <c r="FRT248" s="402"/>
      <c r="FRU248" s="404"/>
      <c r="FRV248" s="49"/>
      <c r="FRW248" s="49"/>
      <c r="FRX248" s="49"/>
      <c r="FRY248" s="99"/>
      <c r="FRZ248" s="98"/>
      <c r="FSA248" s="49"/>
      <c r="FSB248" s="405"/>
      <c r="FSC248" s="405"/>
      <c r="FSD248" s="277"/>
      <c r="FSE248" s="277"/>
      <c r="FSF248" s="277"/>
      <c r="FSG248" s="277"/>
      <c r="FSH248" s="277"/>
      <c r="FSI248" s="277"/>
      <c r="FSJ248" s="277"/>
      <c r="FSK248" s="277"/>
      <c r="FSL248" s="402"/>
      <c r="FSM248" s="404"/>
      <c r="FSN248" s="49"/>
      <c r="FSO248" s="49"/>
      <c r="FSP248" s="49"/>
      <c r="FSQ248" s="99"/>
      <c r="FSR248" s="98"/>
      <c r="FSS248" s="49"/>
      <c r="FST248" s="405"/>
      <c r="FSU248" s="405"/>
      <c r="FSV248" s="277"/>
      <c r="FSW248" s="277"/>
      <c r="FSX248" s="277"/>
      <c r="FSY248" s="277"/>
      <c r="FSZ248" s="277"/>
      <c r="FTA248" s="277"/>
      <c r="FTB248" s="277"/>
      <c r="FTC248" s="277"/>
      <c r="FTD248" s="402"/>
      <c r="FTE248" s="404"/>
      <c r="FTF248" s="49"/>
      <c r="FTG248" s="49"/>
      <c r="FTH248" s="49"/>
      <c r="FTI248" s="99"/>
      <c r="FTJ248" s="98"/>
      <c r="FTK248" s="49"/>
      <c r="FTL248" s="405"/>
      <c r="FTM248" s="405"/>
      <c r="FTN248" s="277"/>
      <c r="FTO248" s="277"/>
      <c r="FTP248" s="277"/>
      <c r="FTQ248" s="277"/>
      <c r="FTR248" s="277"/>
      <c r="FTS248" s="277"/>
      <c r="FTT248" s="277"/>
      <c r="FTU248" s="277"/>
      <c r="FTV248" s="402"/>
      <c r="FTW248" s="404"/>
      <c r="FTX248" s="49"/>
      <c r="FTY248" s="49"/>
      <c r="FTZ248" s="49"/>
      <c r="FUA248" s="99"/>
      <c r="FUB248" s="98"/>
      <c r="FUC248" s="49"/>
      <c r="FUD248" s="405"/>
      <c r="FUE248" s="405"/>
      <c r="FUF248" s="277"/>
      <c r="FUG248" s="277"/>
      <c r="FUH248" s="277"/>
      <c r="FUI248" s="277"/>
      <c r="FUJ248" s="277"/>
      <c r="FUK248" s="277"/>
      <c r="FUL248" s="277"/>
      <c r="FUM248" s="277"/>
      <c r="FUN248" s="402"/>
      <c r="FUO248" s="404"/>
      <c r="FUP248" s="49"/>
      <c r="FUQ248" s="49"/>
      <c r="FUR248" s="49"/>
      <c r="FUS248" s="99"/>
      <c r="FUT248" s="98"/>
      <c r="FUU248" s="49"/>
      <c r="FUV248" s="405"/>
      <c r="FUW248" s="405"/>
      <c r="FUX248" s="277"/>
      <c r="FUY248" s="277"/>
      <c r="FUZ248" s="277"/>
      <c r="FVA248" s="277"/>
      <c r="FVB248" s="277"/>
      <c r="FVC248" s="277"/>
      <c r="FVD248" s="277"/>
      <c r="FVE248" s="277"/>
      <c r="FVF248" s="402"/>
      <c r="FVG248" s="404"/>
      <c r="FVH248" s="49"/>
      <c r="FVI248" s="49"/>
      <c r="FVJ248" s="49"/>
      <c r="FVK248" s="99"/>
      <c r="FVL248" s="98"/>
      <c r="FVM248" s="49"/>
      <c r="FVN248" s="405"/>
      <c r="FVO248" s="405"/>
      <c r="FVP248" s="277"/>
      <c r="FVQ248" s="277"/>
      <c r="FVR248" s="277"/>
      <c r="FVS248" s="277"/>
      <c r="FVT248" s="277"/>
      <c r="FVU248" s="277"/>
      <c r="FVV248" s="277"/>
      <c r="FVW248" s="277"/>
      <c r="FVX248" s="402"/>
      <c r="FVY248" s="404"/>
      <c r="FVZ248" s="49"/>
      <c r="FWA248" s="49"/>
      <c r="FWB248" s="49"/>
      <c r="FWC248" s="99"/>
      <c r="FWD248" s="98"/>
      <c r="FWE248" s="49"/>
      <c r="FWF248" s="405"/>
      <c r="FWG248" s="405"/>
      <c r="FWH248" s="277"/>
      <c r="FWI248" s="277"/>
      <c r="FWJ248" s="277"/>
      <c r="FWK248" s="277"/>
      <c r="FWL248" s="277"/>
      <c r="FWM248" s="277"/>
      <c r="FWN248" s="277"/>
      <c r="FWO248" s="277"/>
      <c r="FWP248" s="402"/>
      <c r="FWQ248" s="404"/>
      <c r="FWR248" s="49"/>
      <c r="FWS248" s="49"/>
      <c r="FWT248" s="49"/>
      <c r="FWU248" s="99"/>
      <c r="FWV248" s="98"/>
      <c r="FWW248" s="49"/>
      <c r="FWX248" s="405"/>
      <c r="FWY248" s="405"/>
      <c r="FWZ248" s="277"/>
      <c r="FXA248" s="277"/>
      <c r="FXB248" s="277"/>
      <c r="FXC248" s="277"/>
      <c r="FXD248" s="277"/>
      <c r="FXE248" s="277"/>
      <c r="FXF248" s="277"/>
      <c r="FXG248" s="277"/>
      <c r="FXH248" s="402"/>
      <c r="FXI248" s="404"/>
      <c r="FXJ248" s="49"/>
      <c r="FXK248" s="49"/>
      <c r="FXL248" s="49"/>
      <c r="FXM248" s="99"/>
      <c r="FXN248" s="98"/>
      <c r="FXO248" s="49"/>
      <c r="FXP248" s="405"/>
      <c r="FXQ248" s="405"/>
      <c r="FXR248" s="277"/>
      <c r="FXS248" s="277"/>
      <c r="FXT248" s="277"/>
      <c r="FXU248" s="277"/>
      <c r="FXV248" s="277"/>
      <c r="FXW248" s="277"/>
      <c r="FXX248" s="277"/>
      <c r="FXY248" s="277"/>
      <c r="FXZ248" s="402"/>
      <c r="FYA248" s="404"/>
      <c r="FYB248" s="49"/>
      <c r="FYC248" s="49"/>
      <c r="FYD248" s="49"/>
      <c r="FYE248" s="99"/>
      <c r="FYF248" s="98"/>
      <c r="FYG248" s="49"/>
      <c r="FYH248" s="405"/>
      <c r="FYI248" s="405"/>
      <c r="FYJ248" s="277"/>
      <c r="FYK248" s="277"/>
      <c r="FYL248" s="277"/>
      <c r="FYM248" s="277"/>
      <c r="FYN248" s="277"/>
      <c r="FYO248" s="277"/>
      <c r="FYP248" s="277"/>
      <c r="FYQ248" s="277"/>
      <c r="FYR248" s="402"/>
      <c r="FYS248" s="404"/>
      <c r="FYT248" s="49"/>
      <c r="FYU248" s="49"/>
      <c r="FYV248" s="49"/>
      <c r="FYW248" s="99"/>
      <c r="FYX248" s="98"/>
      <c r="FYY248" s="49"/>
      <c r="FYZ248" s="405"/>
      <c r="FZA248" s="405"/>
      <c r="FZB248" s="277"/>
      <c r="FZC248" s="277"/>
      <c r="FZD248" s="277"/>
      <c r="FZE248" s="277"/>
      <c r="FZF248" s="277"/>
      <c r="FZG248" s="277"/>
      <c r="FZH248" s="277"/>
      <c r="FZI248" s="277"/>
      <c r="FZJ248" s="402"/>
      <c r="FZK248" s="404"/>
      <c r="FZL248" s="49"/>
      <c r="FZM248" s="49"/>
      <c r="FZN248" s="49"/>
      <c r="FZO248" s="99"/>
      <c r="FZP248" s="98"/>
      <c r="FZQ248" s="49"/>
      <c r="FZR248" s="405"/>
      <c r="FZS248" s="405"/>
      <c r="FZT248" s="277"/>
      <c r="FZU248" s="277"/>
      <c r="FZV248" s="277"/>
      <c r="FZW248" s="277"/>
      <c r="FZX248" s="277"/>
      <c r="FZY248" s="277"/>
      <c r="FZZ248" s="277"/>
      <c r="GAA248" s="277"/>
      <c r="GAB248" s="402"/>
      <c r="GAC248" s="404"/>
      <c r="GAD248" s="49"/>
      <c r="GAE248" s="49"/>
      <c r="GAF248" s="49"/>
      <c r="GAG248" s="99"/>
      <c r="GAH248" s="98"/>
      <c r="GAI248" s="49"/>
      <c r="GAJ248" s="405"/>
      <c r="GAK248" s="405"/>
      <c r="GAL248" s="277"/>
      <c r="GAM248" s="277"/>
      <c r="GAN248" s="277"/>
      <c r="GAO248" s="277"/>
      <c r="GAP248" s="277"/>
      <c r="GAQ248" s="277"/>
      <c r="GAR248" s="277"/>
      <c r="GAS248" s="277"/>
      <c r="GAT248" s="402"/>
      <c r="GAU248" s="404"/>
      <c r="GAV248" s="49"/>
      <c r="GAW248" s="49"/>
      <c r="GAX248" s="49"/>
      <c r="GAY248" s="99"/>
      <c r="GAZ248" s="98"/>
      <c r="GBA248" s="49"/>
      <c r="GBB248" s="405"/>
      <c r="GBC248" s="405"/>
      <c r="GBD248" s="277"/>
      <c r="GBE248" s="277"/>
      <c r="GBF248" s="277"/>
      <c r="GBG248" s="277"/>
      <c r="GBH248" s="277"/>
      <c r="GBI248" s="277"/>
      <c r="GBJ248" s="277"/>
      <c r="GBK248" s="277"/>
      <c r="GBL248" s="402"/>
      <c r="GBM248" s="404"/>
      <c r="GBN248" s="49"/>
      <c r="GBO248" s="49"/>
      <c r="GBP248" s="49"/>
      <c r="GBQ248" s="99"/>
      <c r="GBR248" s="98"/>
      <c r="GBS248" s="49"/>
      <c r="GBT248" s="405"/>
      <c r="GBU248" s="405"/>
      <c r="GBV248" s="277"/>
      <c r="GBW248" s="277"/>
      <c r="GBX248" s="277"/>
      <c r="GBY248" s="277"/>
      <c r="GBZ248" s="277"/>
      <c r="GCA248" s="277"/>
      <c r="GCB248" s="277"/>
      <c r="GCC248" s="277"/>
      <c r="GCD248" s="402"/>
      <c r="GCE248" s="404"/>
      <c r="GCF248" s="49"/>
      <c r="GCG248" s="49"/>
      <c r="GCH248" s="49"/>
      <c r="GCI248" s="99"/>
      <c r="GCJ248" s="98"/>
      <c r="GCK248" s="49"/>
      <c r="GCL248" s="405"/>
      <c r="GCM248" s="405"/>
      <c r="GCN248" s="277"/>
      <c r="GCO248" s="277"/>
      <c r="GCP248" s="277"/>
      <c r="GCQ248" s="277"/>
      <c r="GCR248" s="277"/>
      <c r="GCS248" s="277"/>
      <c r="GCT248" s="277"/>
      <c r="GCU248" s="277"/>
      <c r="GCV248" s="402"/>
      <c r="GCW248" s="404"/>
      <c r="GCX248" s="49"/>
      <c r="GCY248" s="49"/>
      <c r="GCZ248" s="49"/>
      <c r="GDA248" s="99"/>
      <c r="GDB248" s="98"/>
      <c r="GDC248" s="49"/>
      <c r="GDD248" s="405"/>
      <c r="GDE248" s="405"/>
      <c r="GDF248" s="277"/>
      <c r="GDG248" s="277"/>
      <c r="GDH248" s="277"/>
      <c r="GDI248" s="277"/>
      <c r="GDJ248" s="277"/>
      <c r="GDK248" s="277"/>
      <c r="GDL248" s="277"/>
      <c r="GDM248" s="277"/>
      <c r="GDN248" s="402"/>
      <c r="GDO248" s="404"/>
      <c r="GDP248" s="49"/>
      <c r="GDQ248" s="49"/>
      <c r="GDR248" s="49"/>
      <c r="GDS248" s="99"/>
      <c r="GDT248" s="98"/>
      <c r="GDU248" s="49"/>
      <c r="GDV248" s="405"/>
      <c r="GDW248" s="405"/>
      <c r="GDX248" s="277"/>
      <c r="GDY248" s="277"/>
      <c r="GDZ248" s="277"/>
      <c r="GEA248" s="277"/>
      <c r="GEB248" s="277"/>
      <c r="GEC248" s="277"/>
      <c r="GED248" s="277"/>
      <c r="GEE248" s="277"/>
      <c r="GEF248" s="402"/>
      <c r="GEG248" s="404"/>
      <c r="GEH248" s="49"/>
      <c r="GEI248" s="49"/>
      <c r="GEJ248" s="49"/>
      <c r="GEK248" s="99"/>
      <c r="GEL248" s="98"/>
      <c r="GEM248" s="49"/>
      <c r="GEN248" s="405"/>
      <c r="GEO248" s="405"/>
      <c r="GEP248" s="277"/>
      <c r="GEQ248" s="277"/>
      <c r="GER248" s="277"/>
      <c r="GES248" s="277"/>
      <c r="GET248" s="277"/>
      <c r="GEU248" s="277"/>
      <c r="GEV248" s="277"/>
      <c r="GEW248" s="277"/>
      <c r="GEX248" s="402"/>
      <c r="GEY248" s="404"/>
      <c r="GEZ248" s="49"/>
      <c r="GFA248" s="49"/>
      <c r="GFB248" s="49"/>
      <c r="GFC248" s="99"/>
      <c r="GFD248" s="98"/>
      <c r="GFE248" s="49"/>
      <c r="GFF248" s="405"/>
      <c r="GFG248" s="405"/>
      <c r="GFH248" s="277"/>
      <c r="GFI248" s="277"/>
      <c r="GFJ248" s="277"/>
      <c r="GFK248" s="277"/>
      <c r="GFL248" s="277"/>
      <c r="GFM248" s="277"/>
      <c r="GFN248" s="277"/>
      <c r="GFO248" s="277"/>
      <c r="GFP248" s="402"/>
      <c r="GFQ248" s="404"/>
      <c r="GFR248" s="49"/>
      <c r="GFS248" s="49"/>
      <c r="GFT248" s="49"/>
      <c r="GFU248" s="99"/>
      <c r="GFV248" s="98"/>
      <c r="GFW248" s="49"/>
      <c r="GFX248" s="405"/>
      <c r="GFY248" s="405"/>
      <c r="GFZ248" s="277"/>
      <c r="GGA248" s="277"/>
      <c r="GGB248" s="277"/>
      <c r="GGC248" s="277"/>
      <c r="GGD248" s="277"/>
      <c r="GGE248" s="277"/>
      <c r="GGF248" s="277"/>
      <c r="GGG248" s="277"/>
      <c r="GGH248" s="402"/>
      <c r="GGI248" s="404"/>
      <c r="GGJ248" s="49"/>
      <c r="GGK248" s="49"/>
      <c r="GGL248" s="49"/>
      <c r="GGM248" s="99"/>
      <c r="GGN248" s="98"/>
      <c r="GGO248" s="49"/>
      <c r="GGP248" s="405"/>
      <c r="GGQ248" s="405"/>
      <c r="GGR248" s="277"/>
      <c r="GGS248" s="277"/>
      <c r="GGT248" s="277"/>
      <c r="GGU248" s="277"/>
      <c r="GGV248" s="277"/>
      <c r="GGW248" s="277"/>
      <c r="GGX248" s="277"/>
      <c r="GGY248" s="277"/>
      <c r="GGZ248" s="402"/>
      <c r="GHA248" s="404"/>
      <c r="GHB248" s="49"/>
      <c r="GHC248" s="49"/>
      <c r="GHD248" s="49"/>
      <c r="GHE248" s="99"/>
      <c r="GHF248" s="98"/>
      <c r="GHG248" s="49"/>
      <c r="GHH248" s="405"/>
      <c r="GHI248" s="405"/>
      <c r="GHJ248" s="277"/>
      <c r="GHK248" s="277"/>
      <c r="GHL248" s="277"/>
      <c r="GHM248" s="277"/>
      <c r="GHN248" s="277"/>
      <c r="GHO248" s="277"/>
      <c r="GHP248" s="277"/>
      <c r="GHQ248" s="277"/>
      <c r="GHR248" s="402"/>
      <c r="GHS248" s="404"/>
      <c r="GHT248" s="49"/>
      <c r="GHU248" s="49"/>
      <c r="GHV248" s="49"/>
      <c r="GHW248" s="99"/>
      <c r="GHX248" s="98"/>
      <c r="GHY248" s="49"/>
      <c r="GHZ248" s="405"/>
      <c r="GIA248" s="405"/>
      <c r="GIB248" s="277"/>
      <c r="GIC248" s="277"/>
      <c r="GID248" s="277"/>
      <c r="GIE248" s="277"/>
      <c r="GIF248" s="277"/>
      <c r="GIG248" s="277"/>
      <c r="GIH248" s="277"/>
      <c r="GII248" s="277"/>
      <c r="GIJ248" s="402"/>
      <c r="GIK248" s="404"/>
      <c r="GIL248" s="49"/>
      <c r="GIM248" s="49"/>
      <c r="GIN248" s="49"/>
      <c r="GIO248" s="99"/>
      <c r="GIP248" s="98"/>
      <c r="GIQ248" s="49"/>
      <c r="GIR248" s="405"/>
      <c r="GIS248" s="405"/>
      <c r="GIT248" s="277"/>
      <c r="GIU248" s="277"/>
      <c r="GIV248" s="277"/>
      <c r="GIW248" s="277"/>
      <c r="GIX248" s="277"/>
      <c r="GIY248" s="277"/>
      <c r="GIZ248" s="277"/>
      <c r="GJA248" s="277"/>
      <c r="GJB248" s="402"/>
      <c r="GJC248" s="404"/>
      <c r="GJD248" s="49"/>
      <c r="GJE248" s="49"/>
      <c r="GJF248" s="49"/>
      <c r="GJG248" s="99"/>
      <c r="GJH248" s="98"/>
      <c r="GJI248" s="49"/>
      <c r="GJJ248" s="405"/>
      <c r="GJK248" s="405"/>
      <c r="GJL248" s="277"/>
      <c r="GJM248" s="277"/>
      <c r="GJN248" s="277"/>
      <c r="GJO248" s="277"/>
      <c r="GJP248" s="277"/>
      <c r="GJQ248" s="277"/>
      <c r="GJR248" s="277"/>
      <c r="GJS248" s="277"/>
      <c r="GJT248" s="402"/>
      <c r="GJU248" s="404"/>
      <c r="GJV248" s="49"/>
      <c r="GJW248" s="49"/>
      <c r="GJX248" s="49"/>
      <c r="GJY248" s="99"/>
      <c r="GJZ248" s="98"/>
      <c r="GKA248" s="49"/>
      <c r="GKB248" s="405"/>
      <c r="GKC248" s="405"/>
      <c r="GKD248" s="277"/>
      <c r="GKE248" s="277"/>
      <c r="GKF248" s="277"/>
      <c r="GKG248" s="277"/>
      <c r="GKH248" s="277"/>
      <c r="GKI248" s="277"/>
      <c r="GKJ248" s="277"/>
      <c r="GKK248" s="277"/>
      <c r="GKL248" s="402"/>
      <c r="GKM248" s="404"/>
      <c r="GKN248" s="49"/>
      <c r="GKO248" s="49"/>
      <c r="GKP248" s="49"/>
      <c r="GKQ248" s="99"/>
      <c r="GKR248" s="98"/>
      <c r="GKS248" s="49"/>
      <c r="GKT248" s="405"/>
      <c r="GKU248" s="405"/>
      <c r="GKV248" s="277"/>
      <c r="GKW248" s="277"/>
      <c r="GKX248" s="277"/>
      <c r="GKY248" s="277"/>
      <c r="GKZ248" s="277"/>
      <c r="GLA248" s="277"/>
      <c r="GLB248" s="277"/>
      <c r="GLC248" s="277"/>
      <c r="GLD248" s="402"/>
      <c r="GLE248" s="404"/>
      <c r="GLF248" s="49"/>
      <c r="GLG248" s="49"/>
      <c r="GLH248" s="49"/>
      <c r="GLI248" s="99"/>
      <c r="GLJ248" s="98"/>
      <c r="GLK248" s="49"/>
      <c r="GLL248" s="405"/>
      <c r="GLM248" s="405"/>
      <c r="GLN248" s="277"/>
      <c r="GLO248" s="277"/>
      <c r="GLP248" s="277"/>
      <c r="GLQ248" s="277"/>
      <c r="GLR248" s="277"/>
      <c r="GLS248" s="277"/>
      <c r="GLT248" s="277"/>
      <c r="GLU248" s="277"/>
      <c r="GLV248" s="402"/>
      <c r="GLW248" s="404"/>
      <c r="GLX248" s="49"/>
      <c r="GLY248" s="49"/>
      <c r="GLZ248" s="49"/>
      <c r="GMA248" s="99"/>
      <c r="GMB248" s="98"/>
      <c r="GMC248" s="49"/>
      <c r="GMD248" s="405"/>
      <c r="GME248" s="405"/>
      <c r="GMF248" s="277"/>
      <c r="GMG248" s="277"/>
      <c r="GMH248" s="277"/>
      <c r="GMI248" s="277"/>
      <c r="GMJ248" s="277"/>
      <c r="GMK248" s="277"/>
      <c r="GML248" s="277"/>
      <c r="GMM248" s="277"/>
      <c r="GMN248" s="402"/>
      <c r="GMO248" s="404"/>
      <c r="GMP248" s="49"/>
      <c r="GMQ248" s="49"/>
      <c r="GMR248" s="49"/>
      <c r="GMS248" s="99"/>
      <c r="GMT248" s="98"/>
      <c r="GMU248" s="49"/>
      <c r="GMV248" s="405"/>
      <c r="GMW248" s="405"/>
      <c r="GMX248" s="277"/>
      <c r="GMY248" s="277"/>
      <c r="GMZ248" s="277"/>
      <c r="GNA248" s="277"/>
      <c r="GNB248" s="277"/>
      <c r="GNC248" s="277"/>
      <c r="GND248" s="277"/>
      <c r="GNE248" s="277"/>
      <c r="GNF248" s="402"/>
      <c r="GNG248" s="404"/>
      <c r="GNH248" s="49"/>
      <c r="GNI248" s="49"/>
      <c r="GNJ248" s="49"/>
      <c r="GNK248" s="99"/>
      <c r="GNL248" s="98"/>
      <c r="GNM248" s="49"/>
      <c r="GNN248" s="405"/>
      <c r="GNO248" s="405"/>
      <c r="GNP248" s="277"/>
      <c r="GNQ248" s="277"/>
      <c r="GNR248" s="277"/>
      <c r="GNS248" s="277"/>
      <c r="GNT248" s="277"/>
      <c r="GNU248" s="277"/>
      <c r="GNV248" s="277"/>
      <c r="GNW248" s="277"/>
      <c r="GNX248" s="402"/>
      <c r="GNY248" s="404"/>
      <c r="GNZ248" s="49"/>
      <c r="GOA248" s="49"/>
      <c r="GOB248" s="49"/>
      <c r="GOC248" s="99"/>
      <c r="GOD248" s="98"/>
      <c r="GOE248" s="49"/>
      <c r="GOF248" s="405"/>
      <c r="GOG248" s="405"/>
      <c r="GOH248" s="277"/>
      <c r="GOI248" s="277"/>
      <c r="GOJ248" s="277"/>
      <c r="GOK248" s="277"/>
      <c r="GOL248" s="277"/>
      <c r="GOM248" s="277"/>
      <c r="GON248" s="277"/>
      <c r="GOO248" s="277"/>
      <c r="GOP248" s="402"/>
      <c r="GOQ248" s="404"/>
      <c r="GOR248" s="49"/>
      <c r="GOS248" s="49"/>
      <c r="GOT248" s="49"/>
      <c r="GOU248" s="99"/>
      <c r="GOV248" s="98"/>
      <c r="GOW248" s="49"/>
      <c r="GOX248" s="405"/>
      <c r="GOY248" s="405"/>
      <c r="GOZ248" s="277"/>
      <c r="GPA248" s="277"/>
      <c r="GPB248" s="277"/>
      <c r="GPC248" s="277"/>
      <c r="GPD248" s="277"/>
      <c r="GPE248" s="277"/>
      <c r="GPF248" s="277"/>
      <c r="GPG248" s="277"/>
      <c r="GPH248" s="402"/>
      <c r="GPI248" s="404"/>
      <c r="GPJ248" s="49"/>
      <c r="GPK248" s="49"/>
      <c r="GPL248" s="49"/>
      <c r="GPM248" s="99"/>
      <c r="GPN248" s="98"/>
      <c r="GPO248" s="49"/>
      <c r="GPP248" s="405"/>
      <c r="GPQ248" s="405"/>
      <c r="GPR248" s="277"/>
      <c r="GPS248" s="277"/>
      <c r="GPT248" s="277"/>
      <c r="GPU248" s="277"/>
      <c r="GPV248" s="277"/>
      <c r="GPW248" s="277"/>
      <c r="GPX248" s="277"/>
      <c r="GPY248" s="277"/>
      <c r="GPZ248" s="402"/>
      <c r="GQA248" s="404"/>
      <c r="GQB248" s="49"/>
      <c r="GQC248" s="49"/>
      <c r="GQD248" s="49"/>
      <c r="GQE248" s="99"/>
      <c r="GQF248" s="98"/>
      <c r="GQG248" s="49"/>
      <c r="GQH248" s="405"/>
      <c r="GQI248" s="405"/>
      <c r="GQJ248" s="277"/>
      <c r="GQK248" s="277"/>
      <c r="GQL248" s="277"/>
      <c r="GQM248" s="277"/>
      <c r="GQN248" s="277"/>
      <c r="GQO248" s="277"/>
      <c r="GQP248" s="277"/>
      <c r="GQQ248" s="277"/>
      <c r="GQR248" s="402"/>
      <c r="GQS248" s="404"/>
      <c r="GQT248" s="49"/>
      <c r="GQU248" s="49"/>
      <c r="GQV248" s="49"/>
      <c r="GQW248" s="99"/>
      <c r="GQX248" s="98"/>
      <c r="GQY248" s="49"/>
      <c r="GQZ248" s="405"/>
      <c r="GRA248" s="405"/>
      <c r="GRB248" s="277"/>
      <c r="GRC248" s="277"/>
      <c r="GRD248" s="277"/>
      <c r="GRE248" s="277"/>
      <c r="GRF248" s="277"/>
      <c r="GRG248" s="277"/>
      <c r="GRH248" s="277"/>
      <c r="GRI248" s="277"/>
      <c r="GRJ248" s="402"/>
      <c r="GRK248" s="404"/>
      <c r="GRL248" s="49"/>
      <c r="GRM248" s="49"/>
      <c r="GRN248" s="49"/>
      <c r="GRO248" s="99"/>
      <c r="GRP248" s="98"/>
      <c r="GRQ248" s="49"/>
      <c r="GRR248" s="405"/>
      <c r="GRS248" s="405"/>
      <c r="GRT248" s="277"/>
      <c r="GRU248" s="277"/>
      <c r="GRV248" s="277"/>
      <c r="GRW248" s="277"/>
      <c r="GRX248" s="277"/>
      <c r="GRY248" s="277"/>
      <c r="GRZ248" s="277"/>
      <c r="GSA248" s="277"/>
      <c r="GSB248" s="402"/>
      <c r="GSC248" s="404"/>
      <c r="GSD248" s="49"/>
      <c r="GSE248" s="49"/>
      <c r="GSF248" s="49"/>
      <c r="GSG248" s="99"/>
      <c r="GSH248" s="98"/>
      <c r="GSI248" s="49"/>
      <c r="GSJ248" s="405"/>
      <c r="GSK248" s="405"/>
      <c r="GSL248" s="277"/>
      <c r="GSM248" s="277"/>
      <c r="GSN248" s="277"/>
      <c r="GSO248" s="277"/>
      <c r="GSP248" s="277"/>
      <c r="GSQ248" s="277"/>
      <c r="GSR248" s="277"/>
      <c r="GSS248" s="277"/>
      <c r="GST248" s="402"/>
      <c r="GSU248" s="404"/>
      <c r="GSV248" s="49"/>
      <c r="GSW248" s="49"/>
      <c r="GSX248" s="49"/>
      <c r="GSY248" s="99"/>
      <c r="GSZ248" s="98"/>
      <c r="GTA248" s="49"/>
      <c r="GTB248" s="405"/>
      <c r="GTC248" s="405"/>
      <c r="GTD248" s="277"/>
      <c r="GTE248" s="277"/>
      <c r="GTF248" s="277"/>
      <c r="GTG248" s="277"/>
      <c r="GTH248" s="277"/>
      <c r="GTI248" s="277"/>
      <c r="GTJ248" s="277"/>
      <c r="GTK248" s="277"/>
      <c r="GTL248" s="402"/>
      <c r="GTM248" s="404"/>
      <c r="GTN248" s="49"/>
      <c r="GTO248" s="49"/>
      <c r="GTP248" s="49"/>
      <c r="GTQ248" s="99"/>
      <c r="GTR248" s="98"/>
      <c r="GTS248" s="49"/>
      <c r="GTT248" s="405"/>
      <c r="GTU248" s="405"/>
      <c r="GTV248" s="277"/>
      <c r="GTW248" s="277"/>
      <c r="GTX248" s="277"/>
      <c r="GTY248" s="277"/>
      <c r="GTZ248" s="277"/>
      <c r="GUA248" s="277"/>
      <c r="GUB248" s="277"/>
      <c r="GUC248" s="277"/>
      <c r="GUD248" s="402"/>
      <c r="GUE248" s="404"/>
      <c r="GUF248" s="49"/>
      <c r="GUG248" s="49"/>
      <c r="GUH248" s="49"/>
      <c r="GUI248" s="99"/>
      <c r="GUJ248" s="98"/>
      <c r="GUK248" s="49"/>
      <c r="GUL248" s="405"/>
      <c r="GUM248" s="405"/>
      <c r="GUN248" s="277"/>
      <c r="GUO248" s="277"/>
      <c r="GUP248" s="277"/>
      <c r="GUQ248" s="277"/>
      <c r="GUR248" s="277"/>
      <c r="GUS248" s="277"/>
      <c r="GUT248" s="277"/>
      <c r="GUU248" s="277"/>
      <c r="GUV248" s="402"/>
      <c r="GUW248" s="404"/>
      <c r="GUX248" s="49"/>
      <c r="GUY248" s="49"/>
      <c r="GUZ248" s="49"/>
      <c r="GVA248" s="99"/>
      <c r="GVB248" s="98"/>
      <c r="GVC248" s="49"/>
      <c r="GVD248" s="405"/>
      <c r="GVE248" s="405"/>
      <c r="GVF248" s="277"/>
      <c r="GVG248" s="277"/>
      <c r="GVH248" s="277"/>
      <c r="GVI248" s="277"/>
      <c r="GVJ248" s="277"/>
      <c r="GVK248" s="277"/>
      <c r="GVL248" s="277"/>
      <c r="GVM248" s="277"/>
      <c r="GVN248" s="402"/>
      <c r="GVO248" s="404"/>
      <c r="GVP248" s="49"/>
      <c r="GVQ248" s="49"/>
      <c r="GVR248" s="49"/>
      <c r="GVS248" s="99"/>
      <c r="GVT248" s="98"/>
      <c r="GVU248" s="49"/>
      <c r="GVV248" s="405"/>
      <c r="GVW248" s="405"/>
      <c r="GVX248" s="277"/>
      <c r="GVY248" s="277"/>
      <c r="GVZ248" s="277"/>
      <c r="GWA248" s="277"/>
      <c r="GWB248" s="277"/>
      <c r="GWC248" s="277"/>
      <c r="GWD248" s="277"/>
      <c r="GWE248" s="277"/>
      <c r="GWF248" s="402"/>
      <c r="GWG248" s="404"/>
      <c r="GWH248" s="49"/>
      <c r="GWI248" s="49"/>
      <c r="GWJ248" s="49"/>
      <c r="GWK248" s="99"/>
      <c r="GWL248" s="98"/>
      <c r="GWM248" s="49"/>
      <c r="GWN248" s="405"/>
      <c r="GWO248" s="405"/>
      <c r="GWP248" s="277"/>
      <c r="GWQ248" s="277"/>
      <c r="GWR248" s="277"/>
      <c r="GWS248" s="277"/>
      <c r="GWT248" s="277"/>
      <c r="GWU248" s="277"/>
      <c r="GWV248" s="277"/>
      <c r="GWW248" s="277"/>
      <c r="GWX248" s="402"/>
      <c r="GWY248" s="404"/>
      <c r="GWZ248" s="49"/>
      <c r="GXA248" s="49"/>
      <c r="GXB248" s="49"/>
      <c r="GXC248" s="99"/>
      <c r="GXD248" s="98"/>
      <c r="GXE248" s="49"/>
      <c r="GXF248" s="405"/>
      <c r="GXG248" s="405"/>
      <c r="GXH248" s="277"/>
      <c r="GXI248" s="277"/>
      <c r="GXJ248" s="277"/>
      <c r="GXK248" s="277"/>
      <c r="GXL248" s="277"/>
      <c r="GXM248" s="277"/>
      <c r="GXN248" s="277"/>
      <c r="GXO248" s="277"/>
      <c r="GXP248" s="402"/>
      <c r="GXQ248" s="404"/>
      <c r="GXR248" s="49"/>
      <c r="GXS248" s="49"/>
      <c r="GXT248" s="49"/>
      <c r="GXU248" s="99"/>
      <c r="GXV248" s="98"/>
      <c r="GXW248" s="49"/>
      <c r="GXX248" s="405"/>
      <c r="GXY248" s="405"/>
      <c r="GXZ248" s="277"/>
      <c r="GYA248" s="277"/>
      <c r="GYB248" s="277"/>
      <c r="GYC248" s="277"/>
      <c r="GYD248" s="277"/>
      <c r="GYE248" s="277"/>
      <c r="GYF248" s="277"/>
      <c r="GYG248" s="277"/>
      <c r="GYH248" s="402"/>
      <c r="GYI248" s="404"/>
      <c r="GYJ248" s="49"/>
      <c r="GYK248" s="49"/>
      <c r="GYL248" s="49"/>
      <c r="GYM248" s="99"/>
      <c r="GYN248" s="98"/>
      <c r="GYO248" s="49"/>
      <c r="GYP248" s="405"/>
      <c r="GYQ248" s="405"/>
      <c r="GYR248" s="277"/>
      <c r="GYS248" s="277"/>
      <c r="GYT248" s="277"/>
      <c r="GYU248" s="277"/>
      <c r="GYV248" s="277"/>
      <c r="GYW248" s="277"/>
      <c r="GYX248" s="277"/>
      <c r="GYY248" s="277"/>
      <c r="GYZ248" s="402"/>
      <c r="GZA248" s="404"/>
      <c r="GZB248" s="49"/>
      <c r="GZC248" s="49"/>
      <c r="GZD248" s="49"/>
      <c r="GZE248" s="99"/>
      <c r="GZF248" s="98"/>
      <c r="GZG248" s="49"/>
      <c r="GZH248" s="405"/>
      <c r="GZI248" s="405"/>
      <c r="GZJ248" s="277"/>
      <c r="GZK248" s="277"/>
      <c r="GZL248" s="277"/>
      <c r="GZM248" s="277"/>
      <c r="GZN248" s="277"/>
      <c r="GZO248" s="277"/>
      <c r="GZP248" s="277"/>
      <c r="GZQ248" s="277"/>
      <c r="GZR248" s="402"/>
      <c r="GZS248" s="404"/>
      <c r="GZT248" s="49"/>
      <c r="GZU248" s="49"/>
      <c r="GZV248" s="49"/>
      <c r="GZW248" s="99"/>
      <c r="GZX248" s="98"/>
      <c r="GZY248" s="49"/>
      <c r="GZZ248" s="405"/>
      <c r="HAA248" s="405"/>
      <c r="HAB248" s="277"/>
      <c r="HAC248" s="277"/>
      <c r="HAD248" s="277"/>
      <c r="HAE248" s="277"/>
      <c r="HAF248" s="277"/>
      <c r="HAG248" s="277"/>
      <c r="HAH248" s="277"/>
      <c r="HAI248" s="277"/>
      <c r="HAJ248" s="402"/>
      <c r="HAK248" s="404"/>
      <c r="HAL248" s="49"/>
      <c r="HAM248" s="49"/>
      <c r="HAN248" s="49"/>
      <c r="HAO248" s="99"/>
      <c r="HAP248" s="98"/>
      <c r="HAQ248" s="49"/>
      <c r="HAR248" s="405"/>
      <c r="HAS248" s="405"/>
      <c r="HAT248" s="277"/>
      <c r="HAU248" s="277"/>
      <c r="HAV248" s="277"/>
      <c r="HAW248" s="277"/>
      <c r="HAX248" s="277"/>
      <c r="HAY248" s="277"/>
      <c r="HAZ248" s="277"/>
      <c r="HBA248" s="277"/>
      <c r="HBB248" s="402"/>
      <c r="HBC248" s="404"/>
      <c r="HBD248" s="49"/>
      <c r="HBE248" s="49"/>
      <c r="HBF248" s="49"/>
      <c r="HBG248" s="99"/>
      <c r="HBH248" s="98"/>
      <c r="HBI248" s="49"/>
      <c r="HBJ248" s="405"/>
      <c r="HBK248" s="405"/>
      <c r="HBL248" s="277"/>
      <c r="HBM248" s="277"/>
      <c r="HBN248" s="277"/>
      <c r="HBO248" s="277"/>
      <c r="HBP248" s="277"/>
      <c r="HBQ248" s="277"/>
      <c r="HBR248" s="277"/>
      <c r="HBS248" s="277"/>
      <c r="HBT248" s="402"/>
      <c r="HBU248" s="404"/>
      <c r="HBV248" s="49"/>
      <c r="HBW248" s="49"/>
      <c r="HBX248" s="49"/>
      <c r="HBY248" s="99"/>
      <c r="HBZ248" s="98"/>
      <c r="HCA248" s="49"/>
      <c r="HCB248" s="405"/>
      <c r="HCC248" s="405"/>
      <c r="HCD248" s="277"/>
      <c r="HCE248" s="277"/>
      <c r="HCF248" s="277"/>
      <c r="HCG248" s="277"/>
      <c r="HCH248" s="277"/>
      <c r="HCI248" s="277"/>
      <c r="HCJ248" s="277"/>
      <c r="HCK248" s="277"/>
      <c r="HCL248" s="402"/>
      <c r="HCM248" s="404"/>
      <c r="HCN248" s="49"/>
      <c r="HCO248" s="49"/>
      <c r="HCP248" s="49"/>
      <c r="HCQ248" s="99"/>
      <c r="HCR248" s="98"/>
      <c r="HCS248" s="49"/>
      <c r="HCT248" s="405"/>
      <c r="HCU248" s="405"/>
      <c r="HCV248" s="277"/>
      <c r="HCW248" s="277"/>
      <c r="HCX248" s="277"/>
      <c r="HCY248" s="277"/>
      <c r="HCZ248" s="277"/>
      <c r="HDA248" s="277"/>
      <c r="HDB248" s="277"/>
      <c r="HDC248" s="277"/>
      <c r="HDD248" s="402"/>
      <c r="HDE248" s="404"/>
      <c r="HDF248" s="49"/>
      <c r="HDG248" s="49"/>
      <c r="HDH248" s="49"/>
      <c r="HDI248" s="99"/>
      <c r="HDJ248" s="98"/>
      <c r="HDK248" s="49"/>
      <c r="HDL248" s="405"/>
      <c r="HDM248" s="405"/>
      <c r="HDN248" s="277"/>
      <c r="HDO248" s="277"/>
      <c r="HDP248" s="277"/>
      <c r="HDQ248" s="277"/>
      <c r="HDR248" s="277"/>
      <c r="HDS248" s="277"/>
      <c r="HDT248" s="277"/>
      <c r="HDU248" s="277"/>
      <c r="HDV248" s="402"/>
      <c r="HDW248" s="404"/>
      <c r="HDX248" s="49"/>
      <c r="HDY248" s="49"/>
      <c r="HDZ248" s="49"/>
      <c r="HEA248" s="99"/>
      <c r="HEB248" s="98"/>
      <c r="HEC248" s="49"/>
      <c r="HED248" s="405"/>
      <c r="HEE248" s="405"/>
      <c r="HEF248" s="277"/>
      <c r="HEG248" s="277"/>
      <c r="HEH248" s="277"/>
      <c r="HEI248" s="277"/>
      <c r="HEJ248" s="277"/>
      <c r="HEK248" s="277"/>
      <c r="HEL248" s="277"/>
      <c r="HEM248" s="277"/>
      <c r="HEN248" s="402"/>
      <c r="HEO248" s="404"/>
      <c r="HEP248" s="49"/>
      <c r="HEQ248" s="49"/>
      <c r="HER248" s="49"/>
      <c r="HES248" s="99"/>
      <c r="HET248" s="98"/>
      <c r="HEU248" s="49"/>
      <c r="HEV248" s="405"/>
      <c r="HEW248" s="405"/>
      <c r="HEX248" s="277"/>
      <c r="HEY248" s="277"/>
      <c r="HEZ248" s="277"/>
      <c r="HFA248" s="277"/>
      <c r="HFB248" s="277"/>
      <c r="HFC248" s="277"/>
      <c r="HFD248" s="277"/>
      <c r="HFE248" s="277"/>
      <c r="HFF248" s="402"/>
      <c r="HFG248" s="404"/>
      <c r="HFH248" s="49"/>
      <c r="HFI248" s="49"/>
      <c r="HFJ248" s="49"/>
      <c r="HFK248" s="99"/>
      <c r="HFL248" s="98"/>
      <c r="HFM248" s="49"/>
      <c r="HFN248" s="405"/>
      <c r="HFO248" s="405"/>
      <c r="HFP248" s="277"/>
      <c r="HFQ248" s="277"/>
      <c r="HFR248" s="277"/>
      <c r="HFS248" s="277"/>
      <c r="HFT248" s="277"/>
      <c r="HFU248" s="277"/>
      <c r="HFV248" s="277"/>
      <c r="HFW248" s="277"/>
      <c r="HFX248" s="402"/>
      <c r="HFY248" s="404"/>
      <c r="HFZ248" s="49"/>
      <c r="HGA248" s="49"/>
      <c r="HGB248" s="49"/>
      <c r="HGC248" s="99"/>
      <c r="HGD248" s="98"/>
      <c r="HGE248" s="49"/>
      <c r="HGF248" s="405"/>
      <c r="HGG248" s="405"/>
      <c r="HGH248" s="277"/>
      <c r="HGI248" s="277"/>
      <c r="HGJ248" s="277"/>
      <c r="HGK248" s="277"/>
      <c r="HGL248" s="277"/>
      <c r="HGM248" s="277"/>
      <c r="HGN248" s="277"/>
      <c r="HGO248" s="277"/>
      <c r="HGP248" s="402"/>
      <c r="HGQ248" s="404"/>
      <c r="HGR248" s="49"/>
      <c r="HGS248" s="49"/>
      <c r="HGT248" s="49"/>
      <c r="HGU248" s="99"/>
      <c r="HGV248" s="98"/>
      <c r="HGW248" s="49"/>
      <c r="HGX248" s="405"/>
      <c r="HGY248" s="405"/>
      <c r="HGZ248" s="277"/>
      <c r="HHA248" s="277"/>
      <c r="HHB248" s="277"/>
      <c r="HHC248" s="277"/>
      <c r="HHD248" s="277"/>
      <c r="HHE248" s="277"/>
      <c r="HHF248" s="277"/>
      <c r="HHG248" s="277"/>
      <c r="HHH248" s="402"/>
      <c r="HHI248" s="404"/>
      <c r="HHJ248" s="49"/>
      <c r="HHK248" s="49"/>
      <c r="HHL248" s="49"/>
      <c r="HHM248" s="99"/>
      <c r="HHN248" s="98"/>
      <c r="HHO248" s="49"/>
      <c r="HHP248" s="405"/>
      <c r="HHQ248" s="405"/>
      <c r="HHR248" s="277"/>
      <c r="HHS248" s="277"/>
      <c r="HHT248" s="277"/>
      <c r="HHU248" s="277"/>
      <c r="HHV248" s="277"/>
      <c r="HHW248" s="277"/>
      <c r="HHX248" s="277"/>
      <c r="HHY248" s="277"/>
      <c r="HHZ248" s="402"/>
      <c r="HIA248" s="404"/>
      <c r="HIB248" s="49"/>
      <c r="HIC248" s="49"/>
      <c r="HID248" s="49"/>
      <c r="HIE248" s="99"/>
      <c r="HIF248" s="98"/>
      <c r="HIG248" s="49"/>
      <c r="HIH248" s="405"/>
      <c r="HII248" s="405"/>
      <c r="HIJ248" s="277"/>
      <c r="HIK248" s="277"/>
      <c r="HIL248" s="277"/>
      <c r="HIM248" s="277"/>
      <c r="HIN248" s="277"/>
      <c r="HIO248" s="277"/>
      <c r="HIP248" s="277"/>
      <c r="HIQ248" s="277"/>
      <c r="HIR248" s="402"/>
      <c r="HIS248" s="404"/>
      <c r="HIT248" s="49"/>
      <c r="HIU248" s="49"/>
      <c r="HIV248" s="49"/>
      <c r="HIW248" s="99"/>
      <c r="HIX248" s="98"/>
      <c r="HIY248" s="49"/>
      <c r="HIZ248" s="405"/>
      <c r="HJA248" s="405"/>
      <c r="HJB248" s="277"/>
      <c r="HJC248" s="277"/>
      <c r="HJD248" s="277"/>
      <c r="HJE248" s="277"/>
      <c r="HJF248" s="277"/>
      <c r="HJG248" s="277"/>
      <c r="HJH248" s="277"/>
      <c r="HJI248" s="277"/>
      <c r="HJJ248" s="402"/>
      <c r="HJK248" s="404"/>
      <c r="HJL248" s="49"/>
      <c r="HJM248" s="49"/>
      <c r="HJN248" s="49"/>
      <c r="HJO248" s="99"/>
      <c r="HJP248" s="98"/>
      <c r="HJQ248" s="49"/>
      <c r="HJR248" s="405"/>
      <c r="HJS248" s="405"/>
      <c r="HJT248" s="277"/>
      <c r="HJU248" s="277"/>
      <c r="HJV248" s="277"/>
      <c r="HJW248" s="277"/>
      <c r="HJX248" s="277"/>
      <c r="HJY248" s="277"/>
      <c r="HJZ248" s="277"/>
      <c r="HKA248" s="277"/>
      <c r="HKB248" s="402"/>
      <c r="HKC248" s="404"/>
      <c r="HKD248" s="49"/>
      <c r="HKE248" s="49"/>
      <c r="HKF248" s="49"/>
      <c r="HKG248" s="99"/>
      <c r="HKH248" s="98"/>
      <c r="HKI248" s="49"/>
      <c r="HKJ248" s="405"/>
      <c r="HKK248" s="405"/>
      <c r="HKL248" s="277"/>
      <c r="HKM248" s="277"/>
      <c r="HKN248" s="277"/>
      <c r="HKO248" s="277"/>
      <c r="HKP248" s="277"/>
      <c r="HKQ248" s="277"/>
      <c r="HKR248" s="277"/>
      <c r="HKS248" s="277"/>
      <c r="HKT248" s="402"/>
      <c r="HKU248" s="404"/>
      <c r="HKV248" s="49"/>
      <c r="HKW248" s="49"/>
      <c r="HKX248" s="49"/>
      <c r="HKY248" s="99"/>
      <c r="HKZ248" s="98"/>
      <c r="HLA248" s="49"/>
      <c r="HLB248" s="405"/>
      <c r="HLC248" s="405"/>
      <c r="HLD248" s="277"/>
      <c r="HLE248" s="277"/>
      <c r="HLF248" s="277"/>
      <c r="HLG248" s="277"/>
      <c r="HLH248" s="277"/>
      <c r="HLI248" s="277"/>
      <c r="HLJ248" s="277"/>
      <c r="HLK248" s="277"/>
      <c r="HLL248" s="402"/>
      <c r="HLM248" s="404"/>
      <c r="HLN248" s="49"/>
      <c r="HLO248" s="49"/>
      <c r="HLP248" s="49"/>
      <c r="HLQ248" s="99"/>
      <c r="HLR248" s="98"/>
      <c r="HLS248" s="49"/>
      <c r="HLT248" s="405"/>
      <c r="HLU248" s="405"/>
      <c r="HLV248" s="277"/>
      <c r="HLW248" s="277"/>
      <c r="HLX248" s="277"/>
      <c r="HLY248" s="277"/>
      <c r="HLZ248" s="277"/>
      <c r="HMA248" s="277"/>
      <c r="HMB248" s="277"/>
      <c r="HMC248" s="277"/>
      <c r="HMD248" s="402"/>
      <c r="HME248" s="404"/>
      <c r="HMF248" s="49"/>
      <c r="HMG248" s="49"/>
      <c r="HMH248" s="49"/>
      <c r="HMI248" s="99"/>
      <c r="HMJ248" s="98"/>
      <c r="HMK248" s="49"/>
      <c r="HML248" s="405"/>
      <c r="HMM248" s="405"/>
      <c r="HMN248" s="277"/>
      <c r="HMO248" s="277"/>
      <c r="HMP248" s="277"/>
      <c r="HMQ248" s="277"/>
      <c r="HMR248" s="277"/>
      <c r="HMS248" s="277"/>
      <c r="HMT248" s="277"/>
      <c r="HMU248" s="277"/>
      <c r="HMV248" s="402"/>
      <c r="HMW248" s="404"/>
      <c r="HMX248" s="49"/>
      <c r="HMY248" s="49"/>
      <c r="HMZ248" s="49"/>
      <c r="HNA248" s="99"/>
      <c r="HNB248" s="98"/>
      <c r="HNC248" s="49"/>
      <c r="HND248" s="405"/>
      <c r="HNE248" s="405"/>
      <c r="HNF248" s="277"/>
      <c r="HNG248" s="277"/>
      <c r="HNH248" s="277"/>
      <c r="HNI248" s="277"/>
      <c r="HNJ248" s="277"/>
      <c r="HNK248" s="277"/>
      <c r="HNL248" s="277"/>
      <c r="HNM248" s="277"/>
      <c r="HNN248" s="402"/>
      <c r="HNO248" s="404"/>
      <c r="HNP248" s="49"/>
      <c r="HNQ248" s="49"/>
      <c r="HNR248" s="49"/>
      <c r="HNS248" s="99"/>
      <c r="HNT248" s="98"/>
      <c r="HNU248" s="49"/>
      <c r="HNV248" s="405"/>
      <c r="HNW248" s="405"/>
      <c r="HNX248" s="277"/>
      <c r="HNY248" s="277"/>
      <c r="HNZ248" s="277"/>
      <c r="HOA248" s="277"/>
      <c r="HOB248" s="277"/>
      <c r="HOC248" s="277"/>
      <c r="HOD248" s="277"/>
      <c r="HOE248" s="277"/>
      <c r="HOF248" s="402"/>
      <c r="HOG248" s="404"/>
      <c r="HOH248" s="49"/>
      <c r="HOI248" s="49"/>
      <c r="HOJ248" s="49"/>
      <c r="HOK248" s="99"/>
      <c r="HOL248" s="98"/>
      <c r="HOM248" s="49"/>
      <c r="HON248" s="405"/>
      <c r="HOO248" s="405"/>
      <c r="HOP248" s="277"/>
      <c r="HOQ248" s="277"/>
      <c r="HOR248" s="277"/>
      <c r="HOS248" s="277"/>
      <c r="HOT248" s="277"/>
      <c r="HOU248" s="277"/>
      <c r="HOV248" s="277"/>
      <c r="HOW248" s="277"/>
      <c r="HOX248" s="402"/>
      <c r="HOY248" s="404"/>
      <c r="HOZ248" s="49"/>
      <c r="HPA248" s="49"/>
      <c r="HPB248" s="49"/>
      <c r="HPC248" s="99"/>
      <c r="HPD248" s="98"/>
      <c r="HPE248" s="49"/>
      <c r="HPF248" s="405"/>
      <c r="HPG248" s="405"/>
      <c r="HPH248" s="277"/>
      <c r="HPI248" s="277"/>
      <c r="HPJ248" s="277"/>
      <c r="HPK248" s="277"/>
      <c r="HPL248" s="277"/>
      <c r="HPM248" s="277"/>
      <c r="HPN248" s="277"/>
      <c r="HPO248" s="277"/>
      <c r="HPP248" s="402"/>
      <c r="HPQ248" s="404"/>
      <c r="HPR248" s="49"/>
      <c r="HPS248" s="49"/>
      <c r="HPT248" s="49"/>
      <c r="HPU248" s="99"/>
      <c r="HPV248" s="98"/>
      <c r="HPW248" s="49"/>
      <c r="HPX248" s="405"/>
      <c r="HPY248" s="405"/>
      <c r="HPZ248" s="277"/>
      <c r="HQA248" s="277"/>
      <c r="HQB248" s="277"/>
      <c r="HQC248" s="277"/>
      <c r="HQD248" s="277"/>
      <c r="HQE248" s="277"/>
      <c r="HQF248" s="277"/>
      <c r="HQG248" s="277"/>
      <c r="HQH248" s="402"/>
      <c r="HQI248" s="404"/>
      <c r="HQJ248" s="49"/>
      <c r="HQK248" s="49"/>
      <c r="HQL248" s="49"/>
      <c r="HQM248" s="99"/>
      <c r="HQN248" s="98"/>
      <c r="HQO248" s="49"/>
      <c r="HQP248" s="405"/>
      <c r="HQQ248" s="405"/>
      <c r="HQR248" s="277"/>
      <c r="HQS248" s="277"/>
      <c r="HQT248" s="277"/>
      <c r="HQU248" s="277"/>
      <c r="HQV248" s="277"/>
      <c r="HQW248" s="277"/>
      <c r="HQX248" s="277"/>
      <c r="HQY248" s="277"/>
      <c r="HQZ248" s="402"/>
      <c r="HRA248" s="404"/>
      <c r="HRB248" s="49"/>
      <c r="HRC248" s="49"/>
      <c r="HRD248" s="49"/>
      <c r="HRE248" s="99"/>
      <c r="HRF248" s="98"/>
      <c r="HRG248" s="49"/>
      <c r="HRH248" s="405"/>
      <c r="HRI248" s="405"/>
      <c r="HRJ248" s="277"/>
      <c r="HRK248" s="277"/>
      <c r="HRL248" s="277"/>
      <c r="HRM248" s="277"/>
      <c r="HRN248" s="277"/>
      <c r="HRO248" s="277"/>
      <c r="HRP248" s="277"/>
      <c r="HRQ248" s="277"/>
      <c r="HRR248" s="402"/>
      <c r="HRS248" s="404"/>
      <c r="HRT248" s="49"/>
      <c r="HRU248" s="49"/>
      <c r="HRV248" s="49"/>
      <c r="HRW248" s="99"/>
      <c r="HRX248" s="98"/>
      <c r="HRY248" s="49"/>
      <c r="HRZ248" s="405"/>
      <c r="HSA248" s="405"/>
      <c r="HSB248" s="277"/>
      <c r="HSC248" s="277"/>
      <c r="HSD248" s="277"/>
      <c r="HSE248" s="277"/>
      <c r="HSF248" s="277"/>
      <c r="HSG248" s="277"/>
      <c r="HSH248" s="277"/>
      <c r="HSI248" s="277"/>
      <c r="HSJ248" s="402"/>
      <c r="HSK248" s="404"/>
      <c r="HSL248" s="49"/>
      <c r="HSM248" s="49"/>
      <c r="HSN248" s="49"/>
      <c r="HSO248" s="99"/>
      <c r="HSP248" s="98"/>
      <c r="HSQ248" s="49"/>
      <c r="HSR248" s="405"/>
      <c r="HSS248" s="405"/>
      <c r="HST248" s="277"/>
      <c r="HSU248" s="277"/>
      <c r="HSV248" s="277"/>
      <c r="HSW248" s="277"/>
      <c r="HSX248" s="277"/>
      <c r="HSY248" s="277"/>
      <c r="HSZ248" s="277"/>
      <c r="HTA248" s="277"/>
      <c r="HTB248" s="402"/>
      <c r="HTC248" s="404"/>
      <c r="HTD248" s="49"/>
      <c r="HTE248" s="49"/>
      <c r="HTF248" s="49"/>
      <c r="HTG248" s="99"/>
      <c r="HTH248" s="98"/>
      <c r="HTI248" s="49"/>
      <c r="HTJ248" s="405"/>
      <c r="HTK248" s="405"/>
      <c r="HTL248" s="277"/>
      <c r="HTM248" s="277"/>
      <c r="HTN248" s="277"/>
      <c r="HTO248" s="277"/>
      <c r="HTP248" s="277"/>
      <c r="HTQ248" s="277"/>
      <c r="HTR248" s="277"/>
      <c r="HTS248" s="277"/>
      <c r="HTT248" s="402"/>
      <c r="HTU248" s="404"/>
      <c r="HTV248" s="49"/>
      <c r="HTW248" s="49"/>
      <c r="HTX248" s="49"/>
      <c r="HTY248" s="99"/>
      <c r="HTZ248" s="98"/>
      <c r="HUA248" s="49"/>
      <c r="HUB248" s="405"/>
      <c r="HUC248" s="405"/>
      <c r="HUD248" s="277"/>
      <c r="HUE248" s="277"/>
      <c r="HUF248" s="277"/>
      <c r="HUG248" s="277"/>
      <c r="HUH248" s="277"/>
      <c r="HUI248" s="277"/>
      <c r="HUJ248" s="277"/>
      <c r="HUK248" s="277"/>
      <c r="HUL248" s="402"/>
      <c r="HUM248" s="404"/>
      <c r="HUN248" s="49"/>
      <c r="HUO248" s="49"/>
      <c r="HUP248" s="49"/>
      <c r="HUQ248" s="99"/>
      <c r="HUR248" s="98"/>
      <c r="HUS248" s="49"/>
      <c r="HUT248" s="405"/>
      <c r="HUU248" s="405"/>
      <c r="HUV248" s="277"/>
      <c r="HUW248" s="277"/>
      <c r="HUX248" s="277"/>
      <c r="HUY248" s="277"/>
      <c r="HUZ248" s="277"/>
      <c r="HVA248" s="277"/>
      <c r="HVB248" s="277"/>
      <c r="HVC248" s="277"/>
      <c r="HVD248" s="402"/>
      <c r="HVE248" s="404"/>
      <c r="HVF248" s="49"/>
      <c r="HVG248" s="49"/>
      <c r="HVH248" s="49"/>
      <c r="HVI248" s="99"/>
      <c r="HVJ248" s="98"/>
      <c r="HVK248" s="49"/>
      <c r="HVL248" s="405"/>
      <c r="HVM248" s="405"/>
      <c r="HVN248" s="277"/>
      <c r="HVO248" s="277"/>
      <c r="HVP248" s="277"/>
      <c r="HVQ248" s="277"/>
      <c r="HVR248" s="277"/>
      <c r="HVS248" s="277"/>
      <c r="HVT248" s="277"/>
      <c r="HVU248" s="277"/>
      <c r="HVV248" s="402"/>
      <c r="HVW248" s="404"/>
      <c r="HVX248" s="49"/>
      <c r="HVY248" s="49"/>
      <c r="HVZ248" s="49"/>
      <c r="HWA248" s="99"/>
      <c r="HWB248" s="98"/>
      <c r="HWC248" s="49"/>
      <c r="HWD248" s="405"/>
      <c r="HWE248" s="405"/>
      <c r="HWF248" s="277"/>
      <c r="HWG248" s="277"/>
      <c r="HWH248" s="277"/>
      <c r="HWI248" s="277"/>
      <c r="HWJ248" s="277"/>
      <c r="HWK248" s="277"/>
      <c r="HWL248" s="277"/>
      <c r="HWM248" s="277"/>
      <c r="HWN248" s="402"/>
      <c r="HWO248" s="404"/>
      <c r="HWP248" s="49"/>
      <c r="HWQ248" s="49"/>
      <c r="HWR248" s="49"/>
      <c r="HWS248" s="99"/>
      <c r="HWT248" s="98"/>
      <c r="HWU248" s="49"/>
      <c r="HWV248" s="405"/>
      <c r="HWW248" s="405"/>
      <c r="HWX248" s="277"/>
      <c r="HWY248" s="277"/>
      <c r="HWZ248" s="277"/>
      <c r="HXA248" s="277"/>
      <c r="HXB248" s="277"/>
      <c r="HXC248" s="277"/>
      <c r="HXD248" s="277"/>
      <c r="HXE248" s="277"/>
      <c r="HXF248" s="402"/>
      <c r="HXG248" s="404"/>
      <c r="HXH248" s="49"/>
      <c r="HXI248" s="49"/>
      <c r="HXJ248" s="49"/>
      <c r="HXK248" s="99"/>
      <c r="HXL248" s="98"/>
      <c r="HXM248" s="49"/>
      <c r="HXN248" s="405"/>
      <c r="HXO248" s="405"/>
      <c r="HXP248" s="277"/>
      <c r="HXQ248" s="277"/>
      <c r="HXR248" s="277"/>
      <c r="HXS248" s="277"/>
      <c r="HXT248" s="277"/>
      <c r="HXU248" s="277"/>
      <c r="HXV248" s="277"/>
      <c r="HXW248" s="277"/>
      <c r="HXX248" s="402"/>
      <c r="HXY248" s="404"/>
      <c r="HXZ248" s="49"/>
      <c r="HYA248" s="49"/>
      <c r="HYB248" s="49"/>
      <c r="HYC248" s="99"/>
      <c r="HYD248" s="98"/>
      <c r="HYE248" s="49"/>
      <c r="HYF248" s="405"/>
      <c r="HYG248" s="405"/>
      <c r="HYH248" s="277"/>
      <c r="HYI248" s="277"/>
      <c r="HYJ248" s="277"/>
      <c r="HYK248" s="277"/>
      <c r="HYL248" s="277"/>
      <c r="HYM248" s="277"/>
      <c r="HYN248" s="277"/>
      <c r="HYO248" s="277"/>
      <c r="HYP248" s="402"/>
      <c r="HYQ248" s="404"/>
      <c r="HYR248" s="49"/>
      <c r="HYS248" s="49"/>
      <c r="HYT248" s="49"/>
      <c r="HYU248" s="99"/>
      <c r="HYV248" s="98"/>
      <c r="HYW248" s="49"/>
      <c r="HYX248" s="405"/>
      <c r="HYY248" s="405"/>
      <c r="HYZ248" s="277"/>
      <c r="HZA248" s="277"/>
      <c r="HZB248" s="277"/>
      <c r="HZC248" s="277"/>
      <c r="HZD248" s="277"/>
      <c r="HZE248" s="277"/>
      <c r="HZF248" s="277"/>
      <c r="HZG248" s="277"/>
      <c r="HZH248" s="402"/>
      <c r="HZI248" s="404"/>
      <c r="HZJ248" s="49"/>
      <c r="HZK248" s="49"/>
      <c r="HZL248" s="49"/>
      <c r="HZM248" s="99"/>
      <c r="HZN248" s="98"/>
      <c r="HZO248" s="49"/>
      <c r="HZP248" s="405"/>
      <c r="HZQ248" s="405"/>
      <c r="HZR248" s="277"/>
      <c r="HZS248" s="277"/>
      <c r="HZT248" s="277"/>
      <c r="HZU248" s="277"/>
      <c r="HZV248" s="277"/>
      <c r="HZW248" s="277"/>
      <c r="HZX248" s="277"/>
      <c r="HZY248" s="277"/>
      <c r="HZZ248" s="402"/>
      <c r="IAA248" s="404"/>
      <c r="IAB248" s="49"/>
      <c r="IAC248" s="49"/>
      <c r="IAD248" s="49"/>
      <c r="IAE248" s="99"/>
      <c r="IAF248" s="98"/>
      <c r="IAG248" s="49"/>
      <c r="IAH248" s="405"/>
      <c r="IAI248" s="405"/>
      <c r="IAJ248" s="277"/>
      <c r="IAK248" s="277"/>
      <c r="IAL248" s="277"/>
      <c r="IAM248" s="277"/>
      <c r="IAN248" s="277"/>
      <c r="IAO248" s="277"/>
      <c r="IAP248" s="277"/>
      <c r="IAQ248" s="277"/>
      <c r="IAR248" s="402"/>
      <c r="IAS248" s="404"/>
      <c r="IAT248" s="49"/>
      <c r="IAU248" s="49"/>
      <c r="IAV248" s="49"/>
      <c r="IAW248" s="99"/>
      <c r="IAX248" s="98"/>
      <c r="IAY248" s="49"/>
      <c r="IAZ248" s="405"/>
      <c r="IBA248" s="405"/>
      <c r="IBB248" s="277"/>
      <c r="IBC248" s="277"/>
      <c r="IBD248" s="277"/>
      <c r="IBE248" s="277"/>
      <c r="IBF248" s="277"/>
      <c r="IBG248" s="277"/>
      <c r="IBH248" s="277"/>
      <c r="IBI248" s="277"/>
      <c r="IBJ248" s="402"/>
      <c r="IBK248" s="404"/>
      <c r="IBL248" s="49"/>
      <c r="IBM248" s="49"/>
      <c r="IBN248" s="49"/>
      <c r="IBO248" s="99"/>
      <c r="IBP248" s="98"/>
      <c r="IBQ248" s="49"/>
      <c r="IBR248" s="405"/>
      <c r="IBS248" s="405"/>
      <c r="IBT248" s="277"/>
      <c r="IBU248" s="277"/>
      <c r="IBV248" s="277"/>
      <c r="IBW248" s="277"/>
      <c r="IBX248" s="277"/>
      <c r="IBY248" s="277"/>
      <c r="IBZ248" s="277"/>
      <c r="ICA248" s="277"/>
      <c r="ICB248" s="402"/>
      <c r="ICC248" s="404"/>
      <c r="ICD248" s="49"/>
      <c r="ICE248" s="49"/>
      <c r="ICF248" s="49"/>
      <c r="ICG248" s="99"/>
      <c r="ICH248" s="98"/>
      <c r="ICI248" s="49"/>
      <c r="ICJ248" s="405"/>
      <c r="ICK248" s="405"/>
      <c r="ICL248" s="277"/>
      <c r="ICM248" s="277"/>
      <c r="ICN248" s="277"/>
      <c r="ICO248" s="277"/>
      <c r="ICP248" s="277"/>
      <c r="ICQ248" s="277"/>
      <c r="ICR248" s="277"/>
      <c r="ICS248" s="277"/>
      <c r="ICT248" s="402"/>
      <c r="ICU248" s="404"/>
      <c r="ICV248" s="49"/>
      <c r="ICW248" s="49"/>
      <c r="ICX248" s="49"/>
      <c r="ICY248" s="99"/>
      <c r="ICZ248" s="98"/>
      <c r="IDA248" s="49"/>
      <c r="IDB248" s="405"/>
      <c r="IDC248" s="405"/>
      <c r="IDD248" s="277"/>
      <c r="IDE248" s="277"/>
      <c r="IDF248" s="277"/>
      <c r="IDG248" s="277"/>
      <c r="IDH248" s="277"/>
      <c r="IDI248" s="277"/>
      <c r="IDJ248" s="277"/>
      <c r="IDK248" s="277"/>
      <c r="IDL248" s="402"/>
      <c r="IDM248" s="404"/>
      <c r="IDN248" s="49"/>
      <c r="IDO248" s="49"/>
      <c r="IDP248" s="49"/>
      <c r="IDQ248" s="99"/>
      <c r="IDR248" s="98"/>
      <c r="IDS248" s="49"/>
      <c r="IDT248" s="405"/>
      <c r="IDU248" s="405"/>
      <c r="IDV248" s="277"/>
      <c r="IDW248" s="277"/>
      <c r="IDX248" s="277"/>
      <c r="IDY248" s="277"/>
      <c r="IDZ248" s="277"/>
      <c r="IEA248" s="277"/>
      <c r="IEB248" s="277"/>
      <c r="IEC248" s="277"/>
      <c r="IED248" s="402"/>
      <c r="IEE248" s="404"/>
      <c r="IEF248" s="49"/>
      <c r="IEG248" s="49"/>
      <c r="IEH248" s="49"/>
      <c r="IEI248" s="99"/>
      <c r="IEJ248" s="98"/>
      <c r="IEK248" s="49"/>
      <c r="IEL248" s="405"/>
      <c r="IEM248" s="405"/>
      <c r="IEN248" s="277"/>
      <c r="IEO248" s="277"/>
      <c r="IEP248" s="277"/>
      <c r="IEQ248" s="277"/>
      <c r="IER248" s="277"/>
      <c r="IES248" s="277"/>
      <c r="IET248" s="277"/>
      <c r="IEU248" s="277"/>
      <c r="IEV248" s="402"/>
      <c r="IEW248" s="404"/>
      <c r="IEX248" s="49"/>
      <c r="IEY248" s="49"/>
      <c r="IEZ248" s="49"/>
      <c r="IFA248" s="99"/>
      <c r="IFB248" s="98"/>
      <c r="IFC248" s="49"/>
      <c r="IFD248" s="405"/>
      <c r="IFE248" s="405"/>
      <c r="IFF248" s="277"/>
      <c r="IFG248" s="277"/>
      <c r="IFH248" s="277"/>
      <c r="IFI248" s="277"/>
      <c r="IFJ248" s="277"/>
      <c r="IFK248" s="277"/>
      <c r="IFL248" s="277"/>
      <c r="IFM248" s="277"/>
      <c r="IFN248" s="402"/>
      <c r="IFO248" s="404"/>
      <c r="IFP248" s="49"/>
      <c r="IFQ248" s="49"/>
      <c r="IFR248" s="49"/>
      <c r="IFS248" s="99"/>
      <c r="IFT248" s="98"/>
      <c r="IFU248" s="49"/>
      <c r="IFV248" s="405"/>
      <c r="IFW248" s="405"/>
      <c r="IFX248" s="277"/>
      <c r="IFY248" s="277"/>
      <c r="IFZ248" s="277"/>
      <c r="IGA248" s="277"/>
      <c r="IGB248" s="277"/>
      <c r="IGC248" s="277"/>
      <c r="IGD248" s="277"/>
      <c r="IGE248" s="277"/>
      <c r="IGF248" s="402"/>
      <c r="IGG248" s="404"/>
      <c r="IGH248" s="49"/>
      <c r="IGI248" s="49"/>
      <c r="IGJ248" s="49"/>
      <c r="IGK248" s="99"/>
      <c r="IGL248" s="98"/>
      <c r="IGM248" s="49"/>
      <c r="IGN248" s="405"/>
      <c r="IGO248" s="405"/>
      <c r="IGP248" s="277"/>
      <c r="IGQ248" s="277"/>
      <c r="IGR248" s="277"/>
      <c r="IGS248" s="277"/>
      <c r="IGT248" s="277"/>
      <c r="IGU248" s="277"/>
      <c r="IGV248" s="277"/>
      <c r="IGW248" s="277"/>
      <c r="IGX248" s="402"/>
      <c r="IGY248" s="404"/>
      <c r="IGZ248" s="49"/>
      <c r="IHA248" s="49"/>
      <c r="IHB248" s="49"/>
      <c r="IHC248" s="99"/>
      <c r="IHD248" s="98"/>
      <c r="IHE248" s="49"/>
      <c r="IHF248" s="405"/>
      <c r="IHG248" s="405"/>
      <c r="IHH248" s="277"/>
      <c r="IHI248" s="277"/>
      <c r="IHJ248" s="277"/>
      <c r="IHK248" s="277"/>
      <c r="IHL248" s="277"/>
      <c r="IHM248" s="277"/>
      <c r="IHN248" s="277"/>
      <c r="IHO248" s="277"/>
      <c r="IHP248" s="402"/>
      <c r="IHQ248" s="404"/>
      <c r="IHR248" s="49"/>
      <c r="IHS248" s="49"/>
      <c r="IHT248" s="49"/>
      <c r="IHU248" s="99"/>
      <c r="IHV248" s="98"/>
      <c r="IHW248" s="49"/>
      <c r="IHX248" s="405"/>
      <c r="IHY248" s="405"/>
      <c r="IHZ248" s="277"/>
      <c r="IIA248" s="277"/>
      <c r="IIB248" s="277"/>
      <c r="IIC248" s="277"/>
      <c r="IID248" s="277"/>
      <c r="IIE248" s="277"/>
      <c r="IIF248" s="277"/>
      <c r="IIG248" s="277"/>
      <c r="IIH248" s="402"/>
      <c r="III248" s="404"/>
      <c r="IIJ248" s="49"/>
      <c r="IIK248" s="49"/>
      <c r="IIL248" s="49"/>
      <c r="IIM248" s="99"/>
      <c r="IIN248" s="98"/>
      <c r="IIO248" s="49"/>
      <c r="IIP248" s="405"/>
      <c r="IIQ248" s="405"/>
      <c r="IIR248" s="277"/>
      <c r="IIS248" s="277"/>
      <c r="IIT248" s="277"/>
      <c r="IIU248" s="277"/>
      <c r="IIV248" s="277"/>
      <c r="IIW248" s="277"/>
      <c r="IIX248" s="277"/>
      <c r="IIY248" s="277"/>
      <c r="IIZ248" s="402"/>
      <c r="IJA248" s="404"/>
      <c r="IJB248" s="49"/>
      <c r="IJC248" s="49"/>
      <c r="IJD248" s="49"/>
      <c r="IJE248" s="99"/>
      <c r="IJF248" s="98"/>
      <c r="IJG248" s="49"/>
      <c r="IJH248" s="405"/>
      <c r="IJI248" s="405"/>
      <c r="IJJ248" s="277"/>
      <c r="IJK248" s="277"/>
      <c r="IJL248" s="277"/>
      <c r="IJM248" s="277"/>
      <c r="IJN248" s="277"/>
      <c r="IJO248" s="277"/>
      <c r="IJP248" s="277"/>
      <c r="IJQ248" s="277"/>
      <c r="IJR248" s="402"/>
      <c r="IJS248" s="404"/>
      <c r="IJT248" s="49"/>
      <c r="IJU248" s="49"/>
      <c r="IJV248" s="49"/>
      <c r="IJW248" s="99"/>
      <c r="IJX248" s="98"/>
      <c r="IJY248" s="49"/>
      <c r="IJZ248" s="405"/>
      <c r="IKA248" s="405"/>
      <c r="IKB248" s="277"/>
      <c r="IKC248" s="277"/>
      <c r="IKD248" s="277"/>
      <c r="IKE248" s="277"/>
      <c r="IKF248" s="277"/>
      <c r="IKG248" s="277"/>
      <c r="IKH248" s="277"/>
      <c r="IKI248" s="277"/>
      <c r="IKJ248" s="402"/>
      <c r="IKK248" s="404"/>
      <c r="IKL248" s="49"/>
      <c r="IKM248" s="49"/>
      <c r="IKN248" s="49"/>
      <c r="IKO248" s="99"/>
      <c r="IKP248" s="98"/>
      <c r="IKQ248" s="49"/>
      <c r="IKR248" s="405"/>
      <c r="IKS248" s="405"/>
      <c r="IKT248" s="277"/>
      <c r="IKU248" s="277"/>
      <c r="IKV248" s="277"/>
      <c r="IKW248" s="277"/>
      <c r="IKX248" s="277"/>
      <c r="IKY248" s="277"/>
      <c r="IKZ248" s="277"/>
      <c r="ILA248" s="277"/>
      <c r="ILB248" s="402"/>
      <c r="ILC248" s="404"/>
      <c r="ILD248" s="49"/>
      <c r="ILE248" s="49"/>
      <c r="ILF248" s="49"/>
      <c r="ILG248" s="99"/>
      <c r="ILH248" s="98"/>
      <c r="ILI248" s="49"/>
      <c r="ILJ248" s="405"/>
      <c r="ILK248" s="405"/>
      <c r="ILL248" s="277"/>
      <c r="ILM248" s="277"/>
      <c r="ILN248" s="277"/>
      <c r="ILO248" s="277"/>
      <c r="ILP248" s="277"/>
      <c r="ILQ248" s="277"/>
      <c r="ILR248" s="277"/>
      <c r="ILS248" s="277"/>
      <c r="ILT248" s="402"/>
      <c r="ILU248" s="404"/>
      <c r="ILV248" s="49"/>
      <c r="ILW248" s="49"/>
      <c r="ILX248" s="49"/>
      <c r="ILY248" s="99"/>
      <c r="ILZ248" s="98"/>
      <c r="IMA248" s="49"/>
      <c r="IMB248" s="405"/>
      <c r="IMC248" s="405"/>
      <c r="IMD248" s="277"/>
      <c r="IME248" s="277"/>
      <c r="IMF248" s="277"/>
      <c r="IMG248" s="277"/>
      <c r="IMH248" s="277"/>
      <c r="IMI248" s="277"/>
      <c r="IMJ248" s="277"/>
      <c r="IMK248" s="277"/>
      <c r="IML248" s="402"/>
      <c r="IMM248" s="404"/>
      <c r="IMN248" s="49"/>
      <c r="IMO248" s="49"/>
      <c r="IMP248" s="49"/>
      <c r="IMQ248" s="99"/>
      <c r="IMR248" s="98"/>
      <c r="IMS248" s="49"/>
      <c r="IMT248" s="405"/>
      <c r="IMU248" s="405"/>
      <c r="IMV248" s="277"/>
      <c r="IMW248" s="277"/>
      <c r="IMX248" s="277"/>
      <c r="IMY248" s="277"/>
      <c r="IMZ248" s="277"/>
      <c r="INA248" s="277"/>
      <c r="INB248" s="277"/>
      <c r="INC248" s="277"/>
      <c r="IND248" s="402"/>
      <c r="INE248" s="404"/>
      <c r="INF248" s="49"/>
      <c r="ING248" s="49"/>
      <c r="INH248" s="49"/>
      <c r="INI248" s="99"/>
      <c r="INJ248" s="98"/>
      <c r="INK248" s="49"/>
      <c r="INL248" s="405"/>
      <c r="INM248" s="405"/>
      <c r="INN248" s="277"/>
      <c r="INO248" s="277"/>
      <c r="INP248" s="277"/>
      <c r="INQ248" s="277"/>
      <c r="INR248" s="277"/>
      <c r="INS248" s="277"/>
      <c r="INT248" s="277"/>
      <c r="INU248" s="277"/>
      <c r="INV248" s="402"/>
      <c r="INW248" s="404"/>
      <c r="INX248" s="49"/>
      <c r="INY248" s="49"/>
      <c r="INZ248" s="49"/>
      <c r="IOA248" s="99"/>
      <c r="IOB248" s="98"/>
      <c r="IOC248" s="49"/>
      <c r="IOD248" s="405"/>
      <c r="IOE248" s="405"/>
      <c r="IOF248" s="277"/>
      <c r="IOG248" s="277"/>
      <c r="IOH248" s="277"/>
      <c r="IOI248" s="277"/>
      <c r="IOJ248" s="277"/>
      <c r="IOK248" s="277"/>
      <c r="IOL248" s="277"/>
      <c r="IOM248" s="277"/>
      <c r="ION248" s="402"/>
      <c r="IOO248" s="404"/>
      <c r="IOP248" s="49"/>
      <c r="IOQ248" s="49"/>
      <c r="IOR248" s="49"/>
      <c r="IOS248" s="99"/>
      <c r="IOT248" s="98"/>
      <c r="IOU248" s="49"/>
      <c r="IOV248" s="405"/>
      <c r="IOW248" s="405"/>
      <c r="IOX248" s="277"/>
      <c r="IOY248" s="277"/>
      <c r="IOZ248" s="277"/>
      <c r="IPA248" s="277"/>
      <c r="IPB248" s="277"/>
      <c r="IPC248" s="277"/>
      <c r="IPD248" s="277"/>
      <c r="IPE248" s="277"/>
      <c r="IPF248" s="402"/>
      <c r="IPG248" s="404"/>
      <c r="IPH248" s="49"/>
      <c r="IPI248" s="49"/>
      <c r="IPJ248" s="49"/>
      <c r="IPK248" s="99"/>
      <c r="IPL248" s="98"/>
      <c r="IPM248" s="49"/>
      <c r="IPN248" s="405"/>
      <c r="IPO248" s="405"/>
      <c r="IPP248" s="277"/>
      <c r="IPQ248" s="277"/>
      <c r="IPR248" s="277"/>
      <c r="IPS248" s="277"/>
      <c r="IPT248" s="277"/>
      <c r="IPU248" s="277"/>
      <c r="IPV248" s="277"/>
      <c r="IPW248" s="277"/>
      <c r="IPX248" s="402"/>
      <c r="IPY248" s="404"/>
      <c r="IPZ248" s="49"/>
      <c r="IQA248" s="49"/>
      <c r="IQB248" s="49"/>
      <c r="IQC248" s="99"/>
      <c r="IQD248" s="98"/>
      <c r="IQE248" s="49"/>
      <c r="IQF248" s="405"/>
      <c r="IQG248" s="405"/>
      <c r="IQH248" s="277"/>
      <c r="IQI248" s="277"/>
      <c r="IQJ248" s="277"/>
      <c r="IQK248" s="277"/>
      <c r="IQL248" s="277"/>
      <c r="IQM248" s="277"/>
      <c r="IQN248" s="277"/>
      <c r="IQO248" s="277"/>
      <c r="IQP248" s="402"/>
      <c r="IQQ248" s="404"/>
      <c r="IQR248" s="49"/>
      <c r="IQS248" s="49"/>
      <c r="IQT248" s="49"/>
      <c r="IQU248" s="99"/>
      <c r="IQV248" s="98"/>
      <c r="IQW248" s="49"/>
      <c r="IQX248" s="405"/>
      <c r="IQY248" s="405"/>
      <c r="IQZ248" s="277"/>
      <c r="IRA248" s="277"/>
      <c r="IRB248" s="277"/>
      <c r="IRC248" s="277"/>
      <c r="IRD248" s="277"/>
      <c r="IRE248" s="277"/>
      <c r="IRF248" s="277"/>
      <c r="IRG248" s="277"/>
      <c r="IRH248" s="402"/>
      <c r="IRI248" s="404"/>
      <c r="IRJ248" s="49"/>
      <c r="IRK248" s="49"/>
      <c r="IRL248" s="49"/>
      <c r="IRM248" s="99"/>
      <c r="IRN248" s="98"/>
      <c r="IRO248" s="49"/>
      <c r="IRP248" s="405"/>
      <c r="IRQ248" s="405"/>
      <c r="IRR248" s="277"/>
      <c r="IRS248" s="277"/>
      <c r="IRT248" s="277"/>
      <c r="IRU248" s="277"/>
      <c r="IRV248" s="277"/>
      <c r="IRW248" s="277"/>
      <c r="IRX248" s="277"/>
      <c r="IRY248" s="277"/>
      <c r="IRZ248" s="402"/>
      <c r="ISA248" s="404"/>
      <c r="ISB248" s="49"/>
      <c r="ISC248" s="49"/>
      <c r="ISD248" s="49"/>
      <c r="ISE248" s="99"/>
      <c r="ISF248" s="98"/>
      <c r="ISG248" s="49"/>
      <c r="ISH248" s="405"/>
      <c r="ISI248" s="405"/>
      <c r="ISJ248" s="277"/>
      <c r="ISK248" s="277"/>
      <c r="ISL248" s="277"/>
      <c r="ISM248" s="277"/>
      <c r="ISN248" s="277"/>
      <c r="ISO248" s="277"/>
      <c r="ISP248" s="277"/>
      <c r="ISQ248" s="277"/>
      <c r="ISR248" s="402"/>
      <c r="ISS248" s="404"/>
      <c r="IST248" s="49"/>
      <c r="ISU248" s="49"/>
      <c r="ISV248" s="49"/>
      <c r="ISW248" s="99"/>
      <c r="ISX248" s="98"/>
      <c r="ISY248" s="49"/>
      <c r="ISZ248" s="405"/>
      <c r="ITA248" s="405"/>
      <c r="ITB248" s="277"/>
      <c r="ITC248" s="277"/>
      <c r="ITD248" s="277"/>
      <c r="ITE248" s="277"/>
      <c r="ITF248" s="277"/>
      <c r="ITG248" s="277"/>
      <c r="ITH248" s="277"/>
      <c r="ITI248" s="277"/>
      <c r="ITJ248" s="402"/>
      <c r="ITK248" s="404"/>
      <c r="ITL248" s="49"/>
      <c r="ITM248" s="49"/>
      <c r="ITN248" s="49"/>
      <c r="ITO248" s="99"/>
      <c r="ITP248" s="98"/>
      <c r="ITQ248" s="49"/>
      <c r="ITR248" s="405"/>
      <c r="ITS248" s="405"/>
      <c r="ITT248" s="277"/>
      <c r="ITU248" s="277"/>
      <c r="ITV248" s="277"/>
      <c r="ITW248" s="277"/>
      <c r="ITX248" s="277"/>
      <c r="ITY248" s="277"/>
      <c r="ITZ248" s="277"/>
      <c r="IUA248" s="277"/>
      <c r="IUB248" s="402"/>
      <c r="IUC248" s="404"/>
      <c r="IUD248" s="49"/>
      <c r="IUE248" s="49"/>
      <c r="IUF248" s="49"/>
      <c r="IUG248" s="99"/>
      <c r="IUH248" s="98"/>
      <c r="IUI248" s="49"/>
      <c r="IUJ248" s="405"/>
      <c r="IUK248" s="405"/>
      <c r="IUL248" s="277"/>
      <c r="IUM248" s="277"/>
      <c r="IUN248" s="277"/>
      <c r="IUO248" s="277"/>
      <c r="IUP248" s="277"/>
      <c r="IUQ248" s="277"/>
      <c r="IUR248" s="277"/>
      <c r="IUS248" s="277"/>
      <c r="IUT248" s="402"/>
      <c r="IUU248" s="404"/>
      <c r="IUV248" s="49"/>
      <c r="IUW248" s="49"/>
      <c r="IUX248" s="49"/>
      <c r="IUY248" s="99"/>
      <c r="IUZ248" s="98"/>
      <c r="IVA248" s="49"/>
      <c r="IVB248" s="405"/>
      <c r="IVC248" s="405"/>
      <c r="IVD248" s="277"/>
      <c r="IVE248" s="277"/>
      <c r="IVF248" s="277"/>
      <c r="IVG248" s="277"/>
      <c r="IVH248" s="277"/>
      <c r="IVI248" s="277"/>
      <c r="IVJ248" s="277"/>
      <c r="IVK248" s="277"/>
      <c r="IVL248" s="402"/>
      <c r="IVM248" s="404"/>
      <c r="IVN248" s="49"/>
      <c r="IVO248" s="49"/>
      <c r="IVP248" s="49"/>
      <c r="IVQ248" s="99"/>
      <c r="IVR248" s="98"/>
      <c r="IVS248" s="49"/>
      <c r="IVT248" s="405"/>
      <c r="IVU248" s="405"/>
      <c r="IVV248" s="277"/>
      <c r="IVW248" s="277"/>
      <c r="IVX248" s="277"/>
      <c r="IVY248" s="277"/>
      <c r="IVZ248" s="277"/>
      <c r="IWA248" s="277"/>
      <c r="IWB248" s="277"/>
      <c r="IWC248" s="277"/>
      <c r="IWD248" s="402"/>
      <c r="IWE248" s="404"/>
      <c r="IWF248" s="49"/>
      <c r="IWG248" s="49"/>
      <c r="IWH248" s="49"/>
      <c r="IWI248" s="99"/>
      <c r="IWJ248" s="98"/>
      <c r="IWK248" s="49"/>
      <c r="IWL248" s="405"/>
      <c r="IWM248" s="405"/>
      <c r="IWN248" s="277"/>
      <c r="IWO248" s="277"/>
      <c r="IWP248" s="277"/>
      <c r="IWQ248" s="277"/>
      <c r="IWR248" s="277"/>
      <c r="IWS248" s="277"/>
      <c r="IWT248" s="277"/>
      <c r="IWU248" s="277"/>
      <c r="IWV248" s="402"/>
      <c r="IWW248" s="404"/>
      <c r="IWX248" s="49"/>
      <c r="IWY248" s="49"/>
      <c r="IWZ248" s="49"/>
      <c r="IXA248" s="99"/>
      <c r="IXB248" s="98"/>
      <c r="IXC248" s="49"/>
      <c r="IXD248" s="405"/>
      <c r="IXE248" s="405"/>
      <c r="IXF248" s="277"/>
      <c r="IXG248" s="277"/>
      <c r="IXH248" s="277"/>
      <c r="IXI248" s="277"/>
      <c r="IXJ248" s="277"/>
      <c r="IXK248" s="277"/>
      <c r="IXL248" s="277"/>
      <c r="IXM248" s="277"/>
      <c r="IXN248" s="402"/>
      <c r="IXO248" s="404"/>
      <c r="IXP248" s="49"/>
      <c r="IXQ248" s="49"/>
      <c r="IXR248" s="49"/>
      <c r="IXS248" s="99"/>
      <c r="IXT248" s="98"/>
      <c r="IXU248" s="49"/>
      <c r="IXV248" s="405"/>
      <c r="IXW248" s="405"/>
      <c r="IXX248" s="277"/>
      <c r="IXY248" s="277"/>
      <c r="IXZ248" s="277"/>
      <c r="IYA248" s="277"/>
      <c r="IYB248" s="277"/>
      <c r="IYC248" s="277"/>
      <c r="IYD248" s="277"/>
      <c r="IYE248" s="277"/>
      <c r="IYF248" s="402"/>
      <c r="IYG248" s="404"/>
      <c r="IYH248" s="49"/>
      <c r="IYI248" s="49"/>
      <c r="IYJ248" s="49"/>
      <c r="IYK248" s="99"/>
      <c r="IYL248" s="98"/>
      <c r="IYM248" s="49"/>
      <c r="IYN248" s="405"/>
      <c r="IYO248" s="405"/>
      <c r="IYP248" s="277"/>
      <c r="IYQ248" s="277"/>
      <c r="IYR248" s="277"/>
      <c r="IYS248" s="277"/>
      <c r="IYT248" s="277"/>
      <c r="IYU248" s="277"/>
      <c r="IYV248" s="277"/>
      <c r="IYW248" s="277"/>
      <c r="IYX248" s="402"/>
      <c r="IYY248" s="404"/>
      <c r="IYZ248" s="49"/>
      <c r="IZA248" s="49"/>
      <c r="IZB248" s="49"/>
      <c r="IZC248" s="99"/>
      <c r="IZD248" s="98"/>
      <c r="IZE248" s="49"/>
      <c r="IZF248" s="405"/>
      <c r="IZG248" s="405"/>
      <c r="IZH248" s="277"/>
      <c r="IZI248" s="277"/>
      <c r="IZJ248" s="277"/>
      <c r="IZK248" s="277"/>
      <c r="IZL248" s="277"/>
      <c r="IZM248" s="277"/>
      <c r="IZN248" s="277"/>
      <c r="IZO248" s="277"/>
      <c r="IZP248" s="402"/>
      <c r="IZQ248" s="404"/>
      <c r="IZR248" s="49"/>
      <c r="IZS248" s="49"/>
      <c r="IZT248" s="49"/>
      <c r="IZU248" s="99"/>
      <c r="IZV248" s="98"/>
      <c r="IZW248" s="49"/>
      <c r="IZX248" s="405"/>
      <c r="IZY248" s="405"/>
      <c r="IZZ248" s="277"/>
      <c r="JAA248" s="277"/>
      <c r="JAB248" s="277"/>
      <c r="JAC248" s="277"/>
      <c r="JAD248" s="277"/>
      <c r="JAE248" s="277"/>
      <c r="JAF248" s="277"/>
      <c r="JAG248" s="277"/>
      <c r="JAH248" s="402"/>
      <c r="JAI248" s="404"/>
      <c r="JAJ248" s="49"/>
      <c r="JAK248" s="49"/>
      <c r="JAL248" s="49"/>
      <c r="JAM248" s="99"/>
      <c r="JAN248" s="98"/>
      <c r="JAO248" s="49"/>
      <c r="JAP248" s="405"/>
      <c r="JAQ248" s="405"/>
      <c r="JAR248" s="277"/>
      <c r="JAS248" s="277"/>
      <c r="JAT248" s="277"/>
      <c r="JAU248" s="277"/>
      <c r="JAV248" s="277"/>
      <c r="JAW248" s="277"/>
      <c r="JAX248" s="277"/>
      <c r="JAY248" s="277"/>
      <c r="JAZ248" s="402"/>
      <c r="JBA248" s="404"/>
      <c r="JBB248" s="49"/>
      <c r="JBC248" s="49"/>
      <c r="JBD248" s="49"/>
      <c r="JBE248" s="99"/>
      <c r="JBF248" s="98"/>
      <c r="JBG248" s="49"/>
      <c r="JBH248" s="405"/>
      <c r="JBI248" s="405"/>
      <c r="JBJ248" s="277"/>
      <c r="JBK248" s="277"/>
      <c r="JBL248" s="277"/>
      <c r="JBM248" s="277"/>
      <c r="JBN248" s="277"/>
      <c r="JBO248" s="277"/>
      <c r="JBP248" s="277"/>
      <c r="JBQ248" s="277"/>
      <c r="JBR248" s="402"/>
      <c r="JBS248" s="404"/>
      <c r="JBT248" s="49"/>
      <c r="JBU248" s="49"/>
      <c r="JBV248" s="49"/>
      <c r="JBW248" s="99"/>
      <c r="JBX248" s="98"/>
      <c r="JBY248" s="49"/>
      <c r="JBZ248" s="405"/>
      <c r="JCA248" s="405"/>
      <c r="JCB248" s="277"/>
      <c r="JCC248" s="277"/>
      <c r="JCD248" s="277"/>
      <c r="JCE248" s="277"/>
      <c r="JCF248" s="277"/>
      <c r="JCG248" s="277"/>
      <c r="JCH248" s="277"/>
      <c r="JCI248" s="277"/>
      <c r="JCJ248" s="402"/>
      <c r="JCK248" s="404"/>
      <c r="JCL248" s="49"/>
      <c r="JCM248" s="49"/>
      <c r="JCN248" s="49"/>
      <c r="JCO248" s="99"/>
      <c r="JCP248" s="98"/>
      <c r="JCQ248" s="49"/>
      <c r="JCR248" s="405"/>
      <c r="JCS248" s="405"/>
      <c r="JCT248" s="277"/>
      <c r="JCU248" s="277"/>
      <c r="JCV248" s="277"/>
      <c r="JCW248" s="277"/>
      <c r="JCX248" s="277"/>
      <c r="JCY248" s="277"/>
      <c r="JCZ248" s="277"/>
      <c r="JDA248" s="277"/>
      <c r="JDB248" s="402"/>
      <c r="JDC248" s="404"/>
      <c r="JDD248" s="49"/>
      <c r="JDE248" s="49"/>
      <c r="JDF248" s="49"/>
      <c r="JDG248" s="99"/>
      <c r="JDH248" s="98"/>
      <c r="JDI248" s="49"/>
      <c r="JDJ248" s="405"/>
      <c r="JDK248" s="405"/>
      <c r="JDL248" s="277"/>
      <c r="JDM248" s="277"/>
      <c r="JDN248" s="277"/>
      <c r="JDO248" s="277"/>
      <c r="JDP248" s="277"/>
      <c r="JDQ248" s="277"/>
      <c r="JDR248" s="277"/>
      <c r="JDS248" s="277"/>
      <c r="JDT248" s="402"/>
      <c r="JDU248" s="404"/>
      <c r="JDV248" s="49"/>
      <c r="JDW248" s="49"/>
      <c r="JDX248" s="49"/>
      <c r="JDY248" s="99"/>
      <c r="JDZ248" s="98"/>
      <c r="JEA248" s="49"/>
      <c r="JEB248" s="405"/>
      <c r="JEC248" s="405"/>
      <c r="JED248" s="277"/>
      <c r="JEE248" s="277"/>
      <c r="JEF248" s="277"/>
      <c r="JEG248" s="277"/>
      <c r="JEH248" s="277"/>
      <c r="JEI248" s="277"/>
      <c r="JEJ248" s="277"/>
      <c r="JEK248" s="277"/>
      <c r="JEL248" s="402"/>
      <c r="JEM248" s="404"/>
      <c r="JEN248" s="49"/>
      <c r="JEO248" s="49"/>
      <c r="JEP248" s="49"/>
      <c r="JEQ248" s="99"/>
      <c r="JER248" s="98"/>
      <c r="JES248" s="49"/>
      <c r="JET248" s="405"/>
      <c r="JEU248" s="405"/>
      <c r="JEV248" s="277"/>
      <c r="JEW248" s="277"/>
      <c r="JEX248" s="277"/>
      <c r="JEY248" s="277"/>
      <c r="JEZ248" s="277"/>
      <c r="JFA248" s="277"/>
      <c r="JFB248" s="277"/>
      <c r="JFC248" s="277"/>
      <c r="JFD248" s="402"/>
      <c r="JFE248" s="404"/>
      <c r="JFF248" s="49"/>
      <c r="JFG248" s="49"/>
      <c r="JFH248" s="49"/>
      <c r="JFI248" s="99"/>
      <c r="JFJ248" s="98"/>
      <c r="JFK248" s="49"/>
      <c r="JFL248" s="405"/>
      <c r="JFM248" s="405"/>
      <c r="JFN248" s="277"/>
      <c r="JFO248" s="277"/>
      <c r="JFP248" s="277"/>
      <c r="JFQ248" s="277"/>
      <c r="JFR248" s="277"/>
      <c r="JFS248" s="277"/>
      <c r="JFT248" s="277"/>
      <c r="JFU248" s="277"/>
      <c r="JFV248" s="402"/>
      <c r="JFW248" s="404"/>
      <c r="JFX248" s="49"/>
      <c r="JFY248" s="49"/>
      <c r="JFZ248" s="49"/>
      <c r="JGA248" s="99"/>
      <c r="JGB248" s="98"/>
      <c r="JGC248" s="49"/>
      <c r="JGD248" s="405"/>
      <c r="JGE248" s="405"/>
      <c r="JGF248" s="277"/>
      <c r="JGG248" s="277"/>
      <c r="JGH248" s="277"/>
      <c r="JGI248" s="277"/>
      <c r="JGJ248" s="277"/>
      <c r="JGK248" s="277"/>
      <c r="JGL248" s="277"/>
      <c r="JGM248" s="277"/>
      <c r="JGN248" s="402"/>
      <c r="JGO248" s="404"/>
      <c r="JGP248" s="49"/>
      <c r="JGQ248" s="49"/>
      <c r="JGR248" s="49"/>
      <c r="JGS248" s="99"/>
      <c r="JGT248" s="98"/>
      <c r="JGU248" s="49"/>
      <c r="JGV248" s="405"/>
      <c r="JGW248" s="405"/>
      <c r="JGX248" s="277"/>
      <c r="JGY248" s="277"/>
      <c r="JGZ248" s="277"/>
      <c r="JHA248" s="277"/>
      <c r="JHB248" s="277"/>
      <c r="JHC248" s="277"/>
      <c r="JHD248" s="277"/>
      <c r="JHE248" s="277"/>
      <c r="JHF248" s="402"/>
      <c r="JHG248" s="404"/>
      <c r="JHH248" s="49"/>
      <c r="JHI248" s="49"/>
      <c r="JHJ248" s="49"/>
      <c r="JHK248" s="99"/>
      <c r="JHL248" s="98"/>
      <c r="JHM248" s="49"/>
      <c r="JHN248" s="405"/>
      <c r="JHO248" s="405"/>
      <c r="JHP248" s="277"/>
      <c r="JHQ248" s="277"/>
      <c r="JHR248" s="277"/>
      <c r="JHS248" s="277"/>
      <c r="JHT248" s="277"/>
      <c r="JHU248" s="277"/>
      <c r="JHV248" s="277"/>
      <c r="JHW248" s="277"/>
      <c r="JHX248" s="402"/>
      <c r="JHY248" s="404"/>
      <c r="JHZ248" s="49"/>
      <c r="JIA248" s="49"/>
      <c r="JIB248" s="49"/>
      <c r="JIC248" s="99"/>
      <c r="JID248" s="98"/>
      <c r="JIE248" s="49"/>
      <c r="JIF248" s="405"/>
      <c r="JIG248" s="405"/>
      <c r="JIH248" s="277"/>
      <c r="JII248" s="277"/>
      <c r="JIJ248" s="277"/>
      <c r="JIK248" s="277"/>
      <c r="JIL248" s="277"/>
      <c r="JIM248" s="277"/>
      <c r="JIN248" s="277"/>
      <c r="JIO248" s="277"/>
      <c r="JIP248" s="402"/>
      <c r="JIQ248" s="404"/>
      <c r="JIR248" s="49"/>
      <c r="JIS248" s="49"/>
      <c r="JIT248" s="49"/>
      <c r="JIU248" s="99"/>
      <c r="JIV248" s="98"/>
      <c r="JIW248" s="49"/>
      <c r="JIX248" s="405"/>
      <c r="JIY248" s="405"/>
      <c r="JIZ248" s="277"/>
      <c r="JJA248" s="277"/>
      <c r="JJB248" s="277"/>
      <c r="JJC248" s="277"/>
      <c r="JJD248" s="277"/>
      <c r="JJE248" s="277"/>
      <c r="JJF248" s="277"/>
      <c r="JJG248" s="277"/>
      <c r="JJH248" s="402"/>
      <c r="JJI248" s="404"/>
      <c r="JJJ248" s="49"/>
      <c r="JJK248" s="49"/>
      <c r="JJL248" s="49"/>
      <c r="JJM248" s="99"/>
      <c r="JJN248" s="98"/>
      <c r="JJO248" s="49"/>
      <c r="JJP248" s="405"/>
      <c r="JJQ248" s="405"/>
      <c r="JJR248" s="277"/>
      <c r="JJS248" s="277"/>
      <c r="JJT248" s="277"/>
      <c r="JJU248" s="277"/>
      <c r="JJV248" s="277"/>
      <c r="JJW248" s="277"/>
      <c r="JJX248" s="277"/>
      <c r="JJY248" s="277"/>
      <c r="JJZ248" s="402"/>
      <c r="JKA248" s="404"/>
      <c r="JKB248" s="49"/>
      <c r="JKC248" s="49"/>
      <c r="JKD248" s="49"/>
      <c r="JKE248" s="99"/>
      <c r="JKF248" s="98"/>
      <c r="JKG248" s="49"/>
      <c r="JKH248" s="405"/>
      <c r="JKI248" s="405"/>
      <c r="JKJ248" s="277"/>
      <c r="JKK248" s="277"/>
      <c r="JKL248" s="277"/>
      <c r="JKM248" s="277"/>
      <c r="JKN248" s="277"/>
      <c r="JKO248" s="277"/>
      <c r="JKP248" s="277"/>
      <c r="JKQ248" s="277"/>
      <c r="JKR248" s="402"/>
      <c r="JKS248" s="404"/>
      <c r="JKT248" s="49"/>
      <c r="JKU248" s="49"/>
      <c r="JKV248" s="49"/>
      <c r="JKW248" s="99"/>
      <c r="JKX248" s="98"/>
      <c r="JKY248" s="49"/>
      <c r="JKZ248" s="405"/>
      <c r="JLA248" s="405"/>
      <c r="JLB248" s="277"/>
      <c r="JLC248" s="277"/>
      <c r="JLD248" s="277"/>
      <c r="JLE248" s="277"/>
      <c r="JLF248" s="277"/>
      <c r="JLG248" s="277"/>
      <c r="JLH248" s="277"/>
      <c r="JLI248" s="277"/>
      <c r="JLJ248" s="402"/>
      <c r="JLK248" s="404"/>
      <c r="JLL248" s="49"/>
      <c r="JLM248" s="49"/>
      <c r="JLN248" s="49"/>
      <c r="JLO248" s="99"/>
      <c r="JLP248" s="98"/>
      <c r="JLQ248" s="49"/>
      <c r="JLR248" s="405"/>
      <c r="JLS248" s="405"/>
      <c r="JLT248" s="277"/>
      <c r="JLU248" s="277"/>
      <c r="JLV248" s="277"/>
      <c r="JLW248" s="277"/>
      <c r="JLX248" s="277"/>
      <c r="JLY248" s="277"/>
      <c r="JLZ248" s="277"/>
      <c r="JMA248" s="277"/>
      <c r="JMB248" s="402"/>
      <c r="JMC248" s="404"/>
      <c r="JMD248" s="49"/>
      <c r="JME248" s="49"/>
      <c r="JMF248" s="49"/>
      <c r="JMG248" s="99"/>
      <c r="JMH248" s="98"/>
      <c r="JMI248" s="49"/>
      <c r="JMJ248" s="405"/>
      <c r="JMK248" s="405"/>
      <c r="JML248" s="277"/>
      <c r="JMM248" s="277"/>
      <c r="JMN248" s="277"/>
      <c r="JMO248" s="277"/>
      <c r="JMP248" s="277"/>
      <c r="JMQ248" s="277"/>
      <c r="JMR248" s="277"/>
      <c r="JMS248" s="277"/>
      <c r="JMT248" s="402"/>
      <c r="JMU248" s="404"/>
      <c r="JMV248" s="49"/>
      <c r="JMW248" s="49"/>
      <c r="JMX248" s="49"/>
      <c r="JMY248" s="99"/>
      <c r="JMZ248" s="98"/>
      <c r="JNA248" s="49"/>
      <c r="JNB248" s="405"/>
      <c r="JNC248" s="405"/>
      <c r="JND248" s="277"/>
      <c r="JNE248" s="277"/>
      <c r="JNF248" s="277"/>
      <c r="JNG248" s="277"/>
      <c r="JNH248" s="277"/>
      <c r="JNI248" s="277"/>
      <c r="JNJ248" s="277"/>
      <c r="JNK248" s="277"/>
      <c r="JNL248" s="402"/>
      <c r="JNM248" s="404"/>
      <c r="JNN248" s="49"/>
      <c r="JNO248" s="49"/>
      <c r="JNP248" s="49"/>
      <c r="JNQ248" s="99"/>
      <c r="JNR248" s="98"/>
      <c r="JNS248" s="49"/>
      <c r="JNT248" s="405"/>
      <c r="JNU248" s="405"/>
      <c r="JNV248" s="277"/>
      <c r="JNW248" s="277"/>
      <c r="JNX248" s="277"/>
      <c r="JNY248" s="277"/>
      <c r="JNZ248" s="277"/>
      <c r="JOA248" s="277"/>
      <c r="JOB248" s="277"/>
      <c r="JOC248" s="277"/>
      <c r="JOD248" s="402"/>
      <c r="JOE248" s="404"/>
      <c r="JOF248" s="49"/>
      <c r="JOG248" s="49"/>
      <c r="JOH248" s="49"/>
      <c r="JOI248" s="99"/>
      <c r="JOJ248" s="98"/>
      <c r="JOK248" s="49"/>
      <c r="JOL248" s="405"/>
      <c r="JOM248" s="405"/>
      <c r="JON248" s="277"/>
      <c r="JOO248" s="277"/>
      <c r="JOP248" s="277"/>
      <c r="JOQ248" s="277"/>
      <c r="JOR248" s="277"/>
      <c r="JOS248" s="277"/>
      <c r="JOT248" s="277"/>
      <c r="JOU248" s="277"/>
      <c r="JOV248" s="402"/>
      <c r="JOW248" s="404"/>
      <c r="JOX248" s="49"/>
      <c r="JOY248" s="49"/>
      <c r="JOZ248" s="49"/>
      <c r="JPA248" s="99"/>
      <c r="JPB248" s="98"/>
      <c r="JPC248" s="49"/>
      <c r="JPD248" s="405"/>
      <c r="JPE248" s="405"/>
      <c r="JPF248" s="277"/>
      <c r="JPG248" s="277"/>
      <c r="JPH248" s="277"/>
      <c r="JPI248" s="277"/>
      <c r="JPJ248" s="277"/>
      <c r="JPK248" s="277"/>
      <c r="JPL248" s="277"/>
      <c r="JPM248" s="277"/>
      <c r="JPN248" s="402"/>
      <c r="JPO248" s="404"/>
      <c r="JPP248" s="49"/>
      <c r="JPQ248" s="49"/>
      <c r="JPR248" s="49"/>
      <c r="JPS248" s="99"/>
      <c r="JPT248" s="98"/>
      <c r="JPU248" s="49"/>
      <c r="JPV248" s="405"/>
      <c r="JPW248" s="405"/>
      <c r="JPX248" s="277"/>
      <c r="JPY248" s="277"/>
      <c r="JPZ248" s="277"/>
      <c r="JQA248" s="277"/>
      <c r="JQB248" s="277"/>
      <c r="JQC248" s="277"/>
      <c r="JQD248" s="277"/>
      <c r="JQE248" s="277"/>
      <c r="JQF248" s="402"/>
      <c r="JQG248" s="404"/>
      <c r="JQH248" s="49"/>
      <c r="JQI248" s="49"/>
      <c r="JQJ248" s="49"/>
      <c r="JQK248" s="99"/>
      <c r="JQL248" s="98"/>
      <c r="JQM248" s="49"/>
      <c r="JQN248" s="405"/>
      <c r="JQO248" s="405"/>
      <c r="JQP248" s="277"/>
      <c r="JQQ248" s="277"/>
      <c r="JQR248" s="277"/>
      <c r="JQS248" s="277"/>
      <c r="JQT248" s="277"/>
      <c r="JQU248" s="277"/>
      <c r="JQV248" s="277"/>
      <c r="JQW248" s="277"/>
      <c r="JQX248" s="402"/>
      <c r="JQY248" s="404"/>
      <c r="JQZ248" s="49"/>
      <c r="JRA248" s="49"/>
      <c r="JRB248" s="49"/>
      <c r="JRC248" s="99"/>
      <c r="JRD248" s="98"/>
      <c r="JRE248" s="49"/>
      <c r="JRF248" s="405"/>
      <c r="JRG248" s="405"/>
      <c r="JRH248" s="277"/>
      <c r="JRI248" s="277"/>
      <c r="JRJ248" s="277"/>
      <c r="JRK248" s="277"/>
      <c r="JRL248" s="277"/>
      <c r="JRM248" s="277"/>
      <c r="JRN248" s="277"/>
      <c r="JRO248" s="277"/>
      <c r="JRP248" s="402"/>
      <c r="JRQ248" s="404"/>
      <c r="JRR248" s="49"/>
      <c r="JRS248" s="49"/>
      <c r="JRT248" s="49"/>
      <c r="JRU248" s="99"/>
      <c r="JRV248" s="98"/>
      <c r="JRW248" s="49"/>
      <c r="JRX248" s="405"/>
      <c r="JRY248" s="405"/>
      <c r="JRZ248" s="277"/>
      <c r="JSA248" s="277"/>
      <c r="JSB248" s="277"/>
      <c r="JSC248" s="277"/>
      <c r="JSD248" s="277"/>
      <c r="JSE248" s="277"/>
      <c r="JSF248" s="277"/>
      <c r="JSG248" s="277"/>
      <c r="JSH248" s="402"/>
      <c r="JSI248" s="404"/>
      <c r="JSJ248" s="49"/>
      <c r="JSK248" s="49"/>
      <c r="JSL248" s="49"/>
      <c r="JSM248" s="99"/>
      <c r="JSN248" s="98"/>
      <c r="JSO248" s="49"/>
      <c r="JSP248" s="405"/>
      <c r="JSQ248" s="405"/>
      <c r="JSR248" s="277"/>
      <c r="JSS248" s="277"/>
      <c r="JST248" s="277"/>
      <c r="JSU248" s="277"/>
      <c r="JSV248" s="277"/>
      <c r="JSW248" s="277"/>
      <c r="JSX248" s="277"/>
      <c r="JSY248" s="277"/>
      <c r="JSZ248" s="402"/>
      <c r="JTA248" s="404"/>
      <c r="JTB248" s="49"/>
      <c r="JTC248" s="49"/>
      <c r="JTD248" s="49"/>
      <c r="JTE248" s="99"/>
      <c r="JTF248" s="98"/>
      <c r="JTG248" s="49"/>
      <c r="JTH248" s="405"/>
      <c r="JTI248" s="405"/>
      <c r="JTJ248" s="277"/>
      <c r="JTK248" s="277"/>
      <c r="JTL248" s="277"/>
      <c r="JTM248" s="277"/>
      <c r="JTN248" s="277"/>
      <c r="JTO248" s="277"/>
      <c r="JTP248" s="277"/>
      <c r="JTQ248" s="277"/>
      <c r="JTR248" s="402"/>
      <c r="JTS248" s="404"/>
      <c r="JTT248" s="49"/>
      <c r="JTU248" s="49"/>
      <c r="JTV248" s="49"/>
      <c r="JTW248" s="99"/>
      <c r="JTX248" s="98"/>
      <c r="JTY248" s="49"/>
      <c r="JTZ248" s="405"/>
      <c r="JUA248" s="405"/>
      <c r="JUB248" s="277"/>
      <c r="JUC248" s="277"/>
      <c r="JUD248" s="277"/>
      <c r="JUE248" s="277"/>
      <c r="JUF248" s="277"/>
      <c r="JUG248" s="277"/>
      <c r="JUH248" s="277"/>
      <c r="JUI248" s="277"/>
      <c r="JUJ248" s="402"/>
      <c r="JUK248" s="404"/>
      <c r="JUL248" s="49"/>
      <c r="JUM248" s="49"/>
      <c r="JUN248" s="49"/>
      <c r="JUO248" s="99"/>
      <c r="JUP248" s="98"/>
      <c r="JUQ248" s="49"/>
      <c r="JUR248" s="405"/>
      <c r="JUS248" s="405"/>
      <c r="JUT248" s="277"/>
      <c r="JUU248" s="277"/>
      <c r="JUV248" s="277"/>
      <c r="JUW248" s="277"/>
      <c r="JUX248" s="277"/>
      <c r="JUY248" s="277"/>
      <c r="JUZ248" s="277"/>
      <c r="JVA248" s="277"/>
      <c r="JVB248" s="402"/>
      <c r="JVC248" s="404"/>
      <c r="JVD248" s="49"/>
      <c r="JVE248" s="49"/>
      <c r="JVF248" s="49"/>
      <c r="JVG248" s="99"/>
      <c r="JVH248" s="98"/>
      <c r="JVI248" s="49"/>
      <c r="JVJ248" s="405"/>
      <c r="JVK248" s="405"/>
      <c r="JVL248" s="277"/>
      <c r="JVM248" s="277"/>
      <c r="JVN248" s="277"/>
      <c r="JVO248" s="277"/>
      <c r="JVP248" s="277"/>
      <c r="JVQ248" s="277"/>
      <c r="JVR248" s="277"/>
      <c r="JVS248" s="277"/>
      <c r="JVT248" s="402"/>
      <c r="JVU248" s="404"/>
      <c r="JVV248" s="49"/>
      <c r="JVW248" s="49"/>
      <c r="JVX248" s="49"/>
      <c r="JVY248" s="99"/>
      <c r="JVZ248" s="98"/>
      <c r="JWA248" s="49"/>
      <c r="JWB248" s="405"/>
      <c r="JWC248" s="405"/>
      <c r="JWD248" s="277"/>
      <c r="JWE248" s="277"/>
      <c r="JWF248" s="277"/>
      <c r="JWG248" s="277"/>
      <c r="JWH248" s="277"/>
      <c r="JWI248" s="277"/>
      <c r="JWJ248" s="277"/>
      <c r="JWK248" s="277"/>
      <c r="JWL248" s="402"/>
      <c r="JWM248" s="404"/>
      <c r="JWN248" s="49"/>
      <c r="JWO248" s="49"/>
      <c r="JWP248" s="49"/>
      <c r="JWQ248" s="99"/>
      <c r="JWR248" s="98"/>
      <c r="JWS248" s="49"/>
      <c r="JWT248" s="405"/>
      <c r="JWU248" s="405"/>
      <c r="JWV248" s="277"/>
      <c r="JWW248" s="277"/>
      <c r="JWX248" s="277"/>
      <c r="JWY248" s="277"/>
      <c r="JWZ248" s="277"/>
      <c r="JXA248" s="277"/>
      <c r="JXB248" s="277"/>
      <c r="JXC248" s="277"/>
      <c r="JXD248" s="402"/>
      <c r="JXE248" s="404"/>
      <c r="JXF248" s="49"/>
      <c r="JXG248" s="49"/>
      <c r="JXH248" s="49"/>
      <c r="JXI248" s="99"/>
      <c r="JXJ248" s="98"/>
      <c r="JXK248" s="49"/>
      <c r="JXL248" s="405"/>
      <c r="JXM248" s="405"/>
      <c r="JXN248" s="277"/>
      <c r="JXO248" s="277"/>
      <c r="JXP248" s="277"/>
      <c r="JXQ248" s="277"/>
      <c r="JXR248" s="277"/>
      <c r="JXS248" s="277"/>
      <c r="JXT248" s="277"/>
      <c r="JXU248" s="277"/>
      <c r="JXV248" s="402"/>
      <c r="JXW248" s="404"/>
      <c r="JXX248" s="49"/>
      <c r="JXY248" s="49"/>
      <c r="JXZ248" s="49"/>
      <c r="JYA248" s="99"/>
      <c r="JYB248" s="98"/>
      <c r="JYC248" s="49"/>
      <c r="JYD248" s="405"/>
      <c r="JYE248" s="405"/>
      <c r="JYF248" s="277"/>
      <c r="JYG248" s="277"/>
      <c r="JYH248" s="277"/>
      <c r="JYI248" s="277"/>
      <c r="JYJ248" s="277"/>
      <c r="JYK248" s="277"/>
      <c r="JYL248" s="277"/>
      <c r="JYM248" s="277"/>
      <c r="JYN248" s="402"/>
      <c r="JYO248" s="404"/>
      <c r="JYP248" s="49"/>
      <c r="JYQ248" s="49"/>
      <c r="JYR248" s="49"/>
      <c r="JYS248" s="99"/>
      <c r="JYT248" s="98"/>
      <c r="JYU248" s="49"/>
      <c r="JYV248" s="405"/>
      <c r="JYW248" s="405"/>
      <c r="JYX248" s="277"/>
      <c r="JYY248" s="277"/>
      <c r="JYZ248" s="277"/>
      <c r="JZA248" s="277"/>
      <c r="JZB248" s="277"/>
      <c r="JZC248" s="277"/>
      <c r="JZD248" s="277"/>
      <c r="JZE248" s="277"/>
      <c r="JZF248" s="402"/>
      <c r="JZG248" s="404"/>
      <c r="JZH248" s="49"/>
      <c r="JZI248" s="49"/>
      <c r="JZJ248" s="49"/>
      <c r="JZK248" s="99"/>
      <c r="JZL248" s="98"/>
      <c r="JZM248" s="49"/>
      <c r="JZN248" s="405"/>
      <c r="JZO248" s="405"/>
      <c r="JZP248" s="277"/>
      <c r="JZQ248" s="277"/>
      <c r="JZR248" s="277"/>
      <c r="JZS248" s="277"/>
      <c r="JZT248" s="277"/>
      <c r="JZU248" s="277"/>
      <c r="JZV248" s="277"/>
      <c r="JZW248" s="277"/>
      <c r="JZX248" s="402"/>
      <c r="JZY248" s="404"/>
      <c r="JZZ248" s="49"/>
      <c r="KAA248" s="49"/>
      <c r="KAB248" s="49"/>
      <c r="KAC248" s="99"/>
      <c r="KAD248" s="98"/>
      <c r="KAE248" s="49"/>
      <c r="KAF248" s="405"/>
      <c r="KAG248" s="405"/>
      <c r="KAH248" s="277"/>
      <c r="KAI248" s="277"/>
      <c r="KAJ248" s="277"/>
      <c r="KAK248" s="277"/>
      <c r="KAL248" s="277"/>
      <c r="KAM248" s="277"/>
      <c r="KAN248" s="277"/>
      <c r="KAO248" s="277"/>
      <c r="KAP248" s="402"/>
      <c r="KAQ248" s="404"/>
      <c r="KAR248" s="49"/>
      <c r="KAS248" s="49"/>
      <c r="KAT248" s="49"/>
      <c r="KAU248" s="99"/>
      <c r="KAV248" s="98"/>
      <c r="KAW248" s="49"/>
      <c r="KAX248" s="405"/>
      <c r="KAY248" s="405"/>
      <c r="KAZ248" s="277"/>
      <c r="KBA248" s="277"/>
      <c r="KBB248" s="277"/>
      <c r="KBC248" s="277"/>
      <c r="KBD248" s="277"/>
      <c r="KBE248" s="277"/>
      <c r="KBF248" s="277"/>
      <c r="KBG248" s="277"/>
      <c r="KBH248" s="402"/>
      <c r="KBI248" s="404"/>
      <c r="KBJ248" s="49"/>
      <c r="KBK248" s="49"/>
      <c r="KBL248" s="49"/>
      <c r="KBM248" s="99"/>
      <c r="KBN248" s="98"/>
      <c r="KBO248" s="49"/>
      <c r="KBP248" s="405"/>
      <c r="KBQ248" s="405"/>
      <c r="KBR248" s="277"/>
      <c r="KBS248" s="277"/>
      <c r="KBT248" s="277"/>
      <c r="KBU248" s="277"/>
      <c r="KBV248" s="277"/>
      <c r="KBW248" s="277"/>
      <c r="KBX248" s="277"/>
      <c r="KBY248" s="277"/>
      <c r="KBZ248" s="402"/>
      <c r="KCA248" s="404"/>
      <c r="KCB248" s="49"/>
      <c r="KCC248" s="49"/>
      <c r="KCD248" s="49"/>
      <c r="KCE248" s="99"/>
      <c r="KCF248" s="98"/>
      <c r="KCG248" s="49"/>
      <c r="KCH248" s="405"/>
      <c r="KCI248" s="405"/>
      <c r="KCJ248" s="277"/>
      <c r="KCK248" s="277"/>
      <c r="KCL248" s="277"/>
      <c r="KCM248" s="277"/>
      <c r="KCN248" s="277"/>
      <c r="KCO248" s="277"/>
      <c r="KCP248" s="277"/>
      <c r="KCQ248" s="277"/>
      <c r="KCR248" s="402"/>
      <c r="KCS248" s="404"/>
      <c r="KCT248" s="49"/>
      <c r="KCU248" s="49"/>
      <c r="KCV248" s="49"/>
      <c r="KCW248" s="99"/>
      <c r="KCX248" s="98"/>
      <c r="KCY248" s="49"/>
      <c r="KCZ248" s="405"/>
      <c r="KDA248" s="405"/>
      <c r="KDB248" s="277"/>
      <c r="KDC248" s="277"/>
      <c r="KDD248" s="277"/>
      <c r="KDE248" s="277"/>
      <c r="KDF248" s="277"/>
      <c r="KDG248" s="277"/>
      <c r="KDH248" s="277"/>
      <c r="KDI248" s="277"/>
      <c r="KDJ248" s="402"/>
      <c r="KDK248" s="404"/>
      <c r="KDL248" s="49"/>
      <c r="KDM248" s="49"/>
      <c r="KDN248" s="49"/>
      <c r="KDO248" s="99"/>
      <c r="KDP248" s="98"/>
      <c r="KDQ248" s="49"/>
      <c r="KDR248" s="405"/>
      <c r="KDS248" s="405"/>
      <c r="KDT248" s="277"/>
      <c r="KDU248" s="277"/>
      <c r="KDV248" s="277"/>
      <c r="KDW248" s="277"/>
      <c r="KDX248" s="277"/>
      <c r="KDY248" s="277"/>
      <c r="KDZ248" s="277"/>
      <c r="KEA248" s="277"/>
      <c r="KEB248" s="402"/>
      <c r="KEC248" s="404"/>
      <c r="KED248" s="49"/>
      <c r="KEE248" s="49"/>
      <c r="KEF248" s="49"/>
      <c r="KEG248" s="99"/>
      <c r="KEH248" s="98"/>
      <c r="KEI248" s="49"/>
      <c r="KEJ248" s="405"/>
      <c r="KEK248" s="405"/>
      <c r="KEL248" s="277"/>
      <c r="KEM248" s="277"/>
      <c r="KEN248" s="277"/>
      <c r="KEO248" s="277"/>
      <c r="KEP248" s="277"/>
      <c r="KEQ248" s="277"/>
      <c r="KER248" s="277"/>
      <c r="KES248" s="277"/>
      <c r="KET248" s="402"/>
      <c r="KEU248" s="404"/>
      <c r="KEV248" s="49"/>
      <c r="KEW248" s="49"/>
      <c r="KEX248" s="49"/>
      <c r="KEY248" s="99"/>
      <c r="KEZ248" s="98"/>
      <c r="KFA248" s="49"/>
      <c r="KFB248" s="405"/>
      <c r="KFC248" s="405"/>
      <c r="KFD248" s="277"/>
      <c r="KFE248" s="277"/>
      <c r="KFF248" s="277"/>
      <c r="KFG248" s="277"/>
      <c r="KFH248" s="277"/>
      <c r="KFI248" s="277"/>
      <c r="KFJ248" s="277"/>
      <c r="KFK248" s="277"/>
      <c r="KFL248" s="402"/>
      <c r="KFM248" s="404"/>
      <c r="KFN248" s="49"/>
      <c r="KFO248" s="49"/>
      <c r="KFP248" s="49"/>
      <c r="KFQ248" s="99"/>
      <c r="KFR248" s="98"/>
      <c r="KFS248" s="49"/>
      <c r="KFT248" s="405"/>
      <c r="KFU248" s="405"/>
      <c r="KFV248" s="277"/>
      <c r="KFW248" s="277"/>
      <c r="KFX248" s="277"/>
      <c r="KFY248" s="277"/>
      <c r="KFZ248" s="277"/>
      <c r="KGA248" s="277"/>
      <c r="KGB248" s="277"/>
      <c r="KGC248" s="277"/>
      <c r="KGD248" s="402"/>
      <c r="KGE248" s="404"/>
      <c r="KGF248" s="49"/>
      <c r="KGG248" s="49"/>
      <c r="KGH248" s="49"/>
      <c r="KGI248" s="99"/>
      <c r="KGJ248" s="98"/>
      <c r="KGK248" s="49"/>
      <c r="KGL248" s="405"/>
      <c r="KGM248" s="405"/>
      <c r="KGN248" s="277"/>
      <c r="KGO248" s="277"/>
      <c r="KGP248" s="277"/>
      <c r="KGQ248" s="277"/>
      <c r="KGR248" s="277"/>
      <c r="KGS248" s="277"/>
      <c r="KGT248" s="277"/>
      <c r="KGU248" s="277"/>
      <c r="KGV248" s="402"/>
      <c r="KGW248" s="404"/>
      <c r="KGX248" s="49"/>
      <c r="KGY248" s="49"/>
      <c r="KGZ248" s="49"/>
      <c r="KHA248" s="99"/>
      <c r="KHB248" s="98"/>
      <c r="KHC248" s="49"/>
      <c r="KHD248" s="405"/>
      <c r="KHE248" s="405"/>
      <c r="KHF248" s="277"/>
      <c r="KHG248" s="277"/>
      <c r="KHH248" s="277"/>
      <c r="KHI248" s="277"/>
      <c r="KHJ248" s="277"/>
      <c r="KHK248" s="277"/>
      <c r="KHL248" s="277"/>
      <c r="KHM248" s="277"/>
      <c r="KHN248" s="402"/>
      <c r="KHO248" s="404"/>
      <c r="KHP248" s="49"/>
      <c r="KHQ248" s="49"/>
      <c r="KHR248" s="49"/>
      <c r="KHS248" s="99"/>
      <c r="KHT248" s="98"/>
      <c r="KHU248" s="49"/>
      <c r="KHV248" s="405"/>
      <c r="KHW248" s="405"/>
      <c r="KHX248" s="277"/>
      <c r="KHY248" s="277"/>
      <c r="KHZ248" s="277"/>
      <c r="KIA248" s="277"/>
      <c r="KIB248" s="277"/>
      <c r="KIC248" s="277"/>
      <c r="KID248" s="277"/>
      <c r="KIE248" s="277"/>
      <c r="KIF248" s="402"/>
      <c r="KIG248" s="404"/>
      <c r="KIH248" s="49"/>
      <c r="KII248" s="49"/>
      <c r="KIJ248" s="49"/>
      <c r="KIK248" s="99"/>
      <c r="KIL248" s="98"/>
      <c r="KIM248" s="49"/>
      <c r="KIN248" s="405"/>
      <c r="KIO248" s="405"/>
      <c r="KIP248" s="277"/>
      <c r="KIQ248" s="277"/>
      <c r="KIR248" s="277"/>
      <c r="KIS248" s="277"/>
      <c r="KIT248" s="277"/>
      <c r="KIU248" s="277"/>
      <c r="KIV248" s="277"/>
      <c r="KIW248" s="277"/>
      <c r="KIX248" s="402"/>
      <c r="KIY248" s="404"/>
      <c r="KIZ248" s="49"/>
      <c r="KJA248" s="49"/>
      <c r="KJB248" s="49"/>
      <c r="KJC248" s="99"/>
      <c r="KJD248" s="98"/>
      <c r="KJE248" s="49"/>
      <c r="KJF248" s="405"/>
      <c r="KJG248" s="405"/>
      <c r="KJH248" s="277"/>
      <c r="KJI248" s="277"/>
      <c r="KJJ248" s="277"/>
      <c r="KJK248" s="277"/>
      <c r="KJL248" s="277"/>
      <c r="KJM248" s="277"/>
      <c r="KJN248" s="277"/>
      <c r="KJO248" s="277"/>
      <c r="KJP248" s="402"/>
      <c r="KJQ248" s="404"/>
      <c r="KJR248" s="49"/>
      <c r="KJS248" s="49"/>
      <c r="KJT248" s="49"/>
      <c r="KJU248" s="99"/>
      <c r="KJV248" s="98"/>
      <c r="KJW248" s="49"/>
      <c r="KJX248" s="405"/>
      <c r="KJY248" s="405"/>
      <c r="KJZ248" s="277"/>
      <c r="KKA248" s="277"/>
      <c r="KKB248" s="277"/>
      <c r="KKC248" s="277"/>
      <c r="KKD248" s="277"/>
      <c r="KKE248" s="277"/>
      <c r="KKF248" s="277"/>
      <c r="KKG248" s="277"/>
      <c r="KKH248" s="402"/>
      <c r="KKI248" s="404"/>
      <c r="KKJ248" s="49"/>
      <c r="KKK248" s="49"/>
      <c r="KKL248" s="49"/>
      <c r="KKM248" s="99"/>
      <c r="KKN248" s="98"/>
      <c r="KKO248" s="49"/>
      <c r="KKP248" s="405"/>
      <c r="KKQ248" s="405"/>
      <c r="KKR248" s="277"/>
      <c r="KKS248" s="277"/>
      <c r="KKT248" s="277"/>
      <c r="KKU248" s="277"/>
      <c r="KKV248" s="277"/>
      <c r="KKW248" s="277"/>
      <c r="KKX248" s="277"/>
      <c r="KKY248" s="277"/>
      <c r="KKZ248" s="402"/>
      <c r="KLA248" s="404"/>
      <c r="KLB248" s="49"/>
      <c r="KLC248" s="49"/>
      <c r="KLD248" s="49"/>
      <c r="KLE248" s="99"/>
      <c r="KLF248" s="98"/>
      <c r="KLG248" s="49"/>
      <c r="KLH248" s="405"/>
      <c r="KLI248" s="405"/>
      <c r="KLJ248" s="277"/>
      <c r="KLK248" s="277"/>
      <c r="KLL248" s="277"/>
      <c r="KLM248" s="277"/>
      <c r="KLN248" s="277"/>
      <c r="KLO248" s="277"/>
      <c r="KLP248" s="277"/>
      <c r="KLQ248" s="277"/>
      <c r="KLR248" s="402"/>
      <c r="KLS248" s="404"/>
      <c r="KLT248" s="49"/>
      <c r="KLU248" s="49"/>
      <c r="KLV248" s="49"/>
      <c r="KLW248" s="99"/>
      <c r="KLX248" s="98"/>
      <c r="KLY248" s="49"/>
      <c r="KLZ248" s="405"/>
      <c r="KMA248" s="405"/>
      <c r="KMB248" s="277"/>
      <c r="KMC248" s="277"/>
      <c r="KMD248" s="277"/>
      <c r="KME248" s="277"/>
      <c r="KMF248" s="277"/>
      <c r="KMG248" s="277"/>
      <c r="KMH248" s="277"/>
      <c r="KMI248" s="277"/>
      <c r="KMJ248" s="402"/>
      <c r="KMK248" s="404"/>
      <c r="KML248" s="49"/>
      <c r="KMM248" s="49"/>
      <c r="KMN248" s="49"/>
      <c r="KMO248" s="99"/>
      <c r="KMP248" s="98"/>
      <c r="KMQ248" s="49"/>
      <c r="KMR248" s="405"/>
      <c r="KMS248" s="405"/>
      <c r="KMT248" s="277"/>
      <c r="KMU248" s="277"/>
      <c r="KMV248" s="277"/>
      <c r="KMW248" s="277"/>
      <c r="KMX248" s="277"/>
      <c r="KMY248" s="277"/>
      <c r="KMZ248" s="277"/>
      <c r="KNA248" s="277"/>
      <c r="KNB248" s="402"/>
      <c r="KNC248" s="404"/>
      <c r="KND248" s="49"/>
      <c r="KNE248" s="49"/>
      <c r="KNF248" s="49"/>
      <c r="KNG248" s="99"/>
      <c r="KNH248" s="98"/>
      <c r="KNI248" s="49"/>
      <c r="KNJ248" s="405"/>
      <c r="KNK248" s="405"/>
      <c r="KNL248" s="277"/>
      <c r="KNM248" s="277"/>
      <c r="KNN248" s="277"/>
      <c r="KNO248" s="277"/>
      <c r="KNP248" s="277"/>
      <c r="KNQ248" s="277"/>
      <c r="KNR248" s="277"/>
      <c r="KNS248" s="277"/>
      <c r="KNT248" s="402"/>
      <c r="KNU248" s="404"/>
      <c r="KNV248" s="49"/>
      <c r="KNW248" s="49"/>
      <c r="KNX248" s="49"/>
      <c r="KNY248" s="99"/>
      <c r="KNZ248" s="98"/>
      <c r="KOA248" s="49"/>
      <c r="KOB248" s="405"/>
      <c r="KOC248" s="405"/>
      <c r="KOD248" s="277"/>
      <c r="KOE248" s="277"/>
      <c r="KOF248" s="277"/>
      <c r="KOG248" s="277"/>
      <c r="KOH248" s="277"/>
      <c r="KOI248" s="277"/>
      <c r="KOJ248" s="277"/>
      <c r="KOK248" s="277"/>
      <c r="KOL248" s="402"/>
      <c r="KOM248" s="404"/>
      <c r="KON248" s="49"/>
      <c r="KOO248" s="49"/>
      <c r="KOP248" s="49"/>
      <c r="KOQ248" s="99"/>
      <c r="KOR248" s="98"/>
      <c r="KOS248" s="49"/>
      <c r="KOT248" s="405"/>
      <c r="KOU248" s="405"/>
      <c r="KOV248" s="277"/>
      <c r="KOW248" s="277"/>
      <c r="KOX248" s="277"/>
      <c r="KOY248" s="277"/>
      <c r="KOZ248" s="277"/>
      <c r="KPA248" s="277"/>
      <c r="KPB248" s="277"/>
      <c r="KPC248" s="277"/>
      <c r="KPD248" s="402"/>
      <c r="KPE248" s="404"/>
      <c r="KPF248" s="49"/>
      <c r="KPG248" s="49"/>
      <c r="KPH248" s="49"/>
      <c r="KPI248" s="99"/>
      <c r="KPJ248" s="98"/>
      <c r="KPK248" s="49"/>
      <c r="KPL248" s="405"/>
      <c r="KPM248" s="405"/>
      <c r="KPN248" s="277"/>
      <c r="KPO248" s="277"/>
      <c r="KPP248" s="277"/>
      <c r="KPQ248" s="277"/>
      <c r="KPR248" s="277"/>
      <c r="KPS248" s="277"/>
      <c r="KPT248" s="277"/>
      <c r="KPU248" s="277"/>
      <c r="KPV248" s="402"/>
      <c r="KPW248" s="404"/>
      <c r="KPX248" s="49"/>
      <c r="KPY248" s="49"/>
      <c r="KPZ248" s="49"/>
      <c r="KQA248" s="99"/>
      <c r="KQB248" s="98"/>
      <c r="KQC248" s="49"/>
      <c r="KQD248" s="405"/>
      <c r="KQE248" s="405"/>
      <c r="KQF248" s="277"/>
      <c r="KQG248" s="277"/>
      <c r="KQH248" s="277"/>
      <c r="KQI248" s="277"/>
      <c r="KQJ248" s="277"/>
      <c r="KQK248" s="277"/>
      <c r="KQL248" s="277"/>
      <c r="KQM248" s="277"/>
      <c r="KQN248" s="402"/>
      <c r="KQO248" s="404"/>
      <c r="KQP248" s="49"/>
      <c r="KQQ248" s="49"/>
      <c r="KQR248" s="49"/>
      <c r="KQS248" s="99"/>
      <c r="KQT248" s="98"/>
      <c r="KQU248" s="49"/>
      <c r="KQV248" s="405"/>
      <c r="KQW248" s="405"/>
      <c r="KQX248" s="277"/>
      <c r="KQY248" s="277"/>
      <c r="KQZ248" s="277"/>
      <c r="KRA248" s="277"/>
      <c r="KRB248" s="277"/>
      <c r="KRC248" s="277"/>
      <c r="KRD248" s="277"/>
      <c r="KRE248" s="277"/>
      <c r="KRF248" s="402"/>
      <c r="KRG248" s="404"/>
      <c r="KRH248" s="49"/>
      <c r="KRI248" s="49"/>
      <c r="KRJ248" s="49"/>
      <c r="KRK248" s="99"/>
      <c r="KRL248" s="98"/>
      <c r="KRM248" s="49"/>
      <c r="KRN248" s="405"/>
      <c r="KRO248" s="405"/>
      <c r="KRP248" s="277"/>
      <c r="KRQ248" s="277"/>
      <c r="KRR248" s="277"/>
      <c r="KRS248" s="277"/>
      <c r="KRT248" s="277"/>
      <c r="KRU248" s="277"/>
      <c r="KRV248" s="277"/>
      <c r="KRW248" s="277"/>
      <c r="KRX248" s="402"/>
      <c r="KRY248" s="404"/>
      <c r="KRZ248" s="49"/>
      <c r="KSA248" s="49"/>
      <c r="KSB248" s="49"/>
      <c r="KSC248" s="99"/>
      <c r="KSD248" s="98"/>
      <c r="KSE248" s="49"/>
      <c r="KSF248" s="405"/>
      <c r="KSG248" s="405"/>
      <c r="KSH248" s="277"/>
      <c r="KSI248" s="277"/>
      <c r="KSJ248" s="277"/>
      <c r="KSK248" s="277"/>
      <c r="KSL248" s="277"/>
      <c r="KSM248" s="277"/>
      <c r="KSN248" s="277"/>
      <c r="KSO248" s="277"/>
      <c r="KSP248" s="402"/>
      <c r="KSQ248" s="404"/>
      <c r="KSR248" s="49"/>
      <c r="KSS248" s="49"/>
      <c r="KST248" s="49"/>
      <c r="KSU248" s="99"/>
      <c r="KSV248" s="98"/>
      <c r="KSW248" s="49"/>
      <c r="KSX248" s="405"/>
      <c r="KSY248" s="405"/>
      <c r="KSZ248" s="277"/>
      <c r="KTA248" s="277"/>
      <c r="KTB248" s="277"/>
      <c r="KTC248" s="277"/>
      <c r="KTD248" s="277"/>
      <c r="KTE248" s="277"/>
      <c r="KTF248" s="277"/>
      <c r="KTG248" s="277"/>
      <c r="KTH248" s="402"/>
      <c r="KTI248" s="404"/>
      <c r="KTJ248" s="49"/>
      <c r="KTK248" s="49"/>
      <c r="KTL248" s="49"/>
      <c r="KTM248" s="99"/>
      <c r="KTN248" s="98"/>
      <c r="KTO248" s="49"/>
      <c r="KTP248" s="405"/>
      <c r="KTQ248" s="405"/>
      <c r="KTR248" s="277"/>
      <c r="KTS248" s="277"/>
      <c r="KTT248" s="277"/>
      <c r="KTU248" s="277"/>
      <c r="KTV248" s="277"/>
      <c r="KTW248" s="277"/>
      <c r="KTX248" s="277"/>
      <c r="KTY248" s="277"/>
      <c r="KTZ248" s="402"/>
      <c r="KUA248" s="404"/>
      <c r="KUB248" s="49"/>
      <c r="KUC248" s="49"/>
      <c r="KUD248" s="49"/>
      <c r="KUE248" s="99"/>
      <c r="KUF248" s="98"/>
      <c r="KUG248" s="49"/>
      <c r="KUH248" s="405"/>
      <c r="KUI248" s="405"/>
      <c r="KUJ248" s="277"/>
      <c r="KUK248" s="277"/>
      <c r="KUL248" s="277"/>
      <c r="KUM248" s="277"/>
      <c r="KUN248" s="277"/>
      <c r="KUO248" s="277"/>
      <c r="KUP248" s="277"/>
      <c r="KUQ248" s="277"/>
      <c r="KUR248" s="402"/>
      <c r="KUS248" s="404"/>
      <c r="KUT248" s="49"/>
      <c r="KUU248" s="49"/>
      <c r="KUV248" s="49"/>
      <c r="KUW248" s="99"/>
      <c r="KUX248" s="98"/>
      <c r="KUY248" s="49"/>
      <c r="KUZ248" s="405"/>
      <c r="KVA248" s="405"/>
      <c r="KVB248" s="277"/>
      <c r="KVC248" s="277"/>
      <c r="KVD248" s="277"/>
      <c r="KVE248" s="277"/>
      <c r="KVF248" s="277"/>
      <c r="KVG248" s="277"/>
      <c r="KVH248" s="277"/>
      <c r="KVI248" s="277"/>
      <c r="KVJ248" s="402"/>
      <c r="KVK248" s="404"/>
      <c r="KVL248" s="49"/>
      <c r="KVM248" s="49"/>
      <c r="KVN248" s="49"/>
      <c r="KVO248" s="99"/>
      <c r="KVP248" s="98"/>
      <c r="KVQ248" s="49"/>
      <c r="KVR248" s="405"/>
      <c r="KVS248" s="405"/>
      <c r="KVT248" s="277"/>
      <c r="KVU248" s="277"/>
      <c r="KVV248" s="277"/>
      <c r="KVW248" s="277"/>
      <c r="KVX248" s="277"/>
      <c r="KVY248" s="277"/>
      <c r="KVZ248" s="277"/>
      <c r="KWA248" s="277"/>
      <c r="KWB248" s="402"/>
      <c r="KWC248" s="404"/>
      <c r="KWD248" s="49"/>
      <c r="KWE248" s="49"/>
      <c r="KWF248" s="49"/>
      <c r="KWG248" s="99"/>
      <c r="KWH248" s="98"/>
      <c r="KWI248" s="49"/>
      <c r="KWJ248" s="405"/>
      <c r="KWK248" s="405"/>
      <c r="KWL248" s="277"/>
      <c r="KWM248" s="277"/>
      <c r="KWN248" s="277"/>
      <c r="KWO248" s="277"/>
      <c r="KWP248" s="277"/>
      <c r="KWQ248" s="277"/>
      <c r="KWR248" s="277"/>
      <c r="KWS248" s="277"/>
      <c r="KWT248" s="402"/>
      <c r="KWU248" s="404"/>
      <c r="KWV248" s="49"/>
      <c r="KWW248" s="49"/>
      <c r="KWX248" s="49"/>
      <c r="KWY248" s="99"/>
      <c r="KWZ248" s="98"/>
      <c r="KXA248" s="49"/>
      <c r="KXB248" s="405"/>
      <c r="KXC248" s="405"/>
      <c r="KXD248" s="277"/>
      <c r="KXE248" s="277"/>
      <c r="KXF248" s="277"/>
      <c r="KXG248" s="277"/>
      <c r="KXH248" s="277"/>
      <c r="KXI248" s="277"/>
      <c r="KXJ248" s="277"/>
      <c r="KXK248" s="277"/>
      <c r="KXL248" s="402"/>
      <c r="KXM248" s="404"/>
      <c r="KXN248" s="49"/>
      <c r="KXO248" s="49"/>
      <c r="KXP248" s="49"/>
      <c r="KXQ248" s="99"/>
      <c r="KXR248" s="98"/>
      <c r="KXS248" s="49"/>
      <c r="KXT248" s="405"/>
      <c r="KXU248" s="405"/>
      <c r="KXV248" s="277"/>
      <c r="KXW248" s="277"/>
      <c r="KXX248" s="277"/>
      <c r="KXY248" s="277"/>
      <c r="KXZ248" s="277"/>
      <c r="KYA248" s="277"/>
      <c r="KYB248" s="277"/>
      <c r="KYC248" s="277"/>
      <c r="KYD248" s="402"/>
      <c r="KYE248" s="404"/>
      <c r="KYF248" s="49"/>
      <c r="KYG248" s="49"/>
      <c r="KYH248" s="49"/>
      <c r="KYI248" s="99"/>
      <c r="KYJ248" s="98"/>
      <c r="KYK248" s="49"/>
      <c r="KYL248" s="405"/>
      <c r="KYM248" s="405"/>
      <c r="KYN248" s="277"/>
      <c r="KYO248" s="277"/>
      <c r="KYP248" s="277"/>
      <c r="KYQ248" s="277"/>
      <c r="KYR248" s="277"/>
      <c r="KYS248" s="277"/>
      <c r="KYT248" s="277"/>
      <c r="KYU248" s="277"/>
      <c r="KYV248" s="402"/>
      <c r="KYW248" s="404"/>
      <c r="KYX248" s="49"/>
      <c r="KYY248" s="49"/>
      <c r="KYZ248" s="49"/>
      <c r="KZA248" s="99"/>
      <c r="KZB248" s="98"/>
      <c r="KZC248" s="49"/>
      <c r="KZD248" s="405"/>
      <c r="KZE248" s="405"/>
      <c r="KZF248" s="277"/>
      <c r="KZG248" s="277"/>
      <c r="KZH248" s="277"/>
      <c r="KZI248" s="277"/>
      <c r="KZJ248" s="277"/>
      <c r="KZK248" s="277"/>
      <c r="KZL248" s="277"/>
      <c r="KZM248" s="277"/>
      <c r="KZN248" s="402"/>
      <c r="KZO248" s="404"/>
      <c r="KZP248" s="49"/>
      <c r="KZQ248" s="49"/>
      <c r="KZR248" s="49"/>
      <c r="KZS248" s="99"/>
      <c r="KZT248" s="98"/>
      <c r="KZU248" s="49"/>
      <c r="KZV248" s="405"/>
      <c r="KZW248" s="405"/>
      <c r="KZX248" s="277"/>
      <c r="KZY248" s="277"/>
      <c r="KZZ248" s="277"/>
      <c r="LAA248" s="277"/>
      <c r="LAB248" s="277"/>
      <c r="LAC248" s="277"/>
      <c r="LAD248" s="277"/>
      <c r="LAE248" s="277"/>
      <c r="LAF248" s="402"/>
      <c r="LAG248" s="404"/>
      <c r="LAH248" s="49"/>
      <c r="LAI248" s="49"/>
      <c r="LAJ248" s="49"/>
      <c r="LAK248" s="99"/>
      <c r="LAL248" s="98"/>
      <c r="LAM248" s="49"/>
      <c r="LAN248" s="405"/>
      <c r="LAO248" s="405"/>
      <c r="LAP248" s="277"/>
      <c r="LAQ248" s="277"/>
      <c r="LAR248" s="277"/>
      <c r="LAS248" s="277"/>
      <c r="LAT248" s="277"/>
      <c r="LAU248" s="277"/>
      <c r="LAV248" s="277"/>
      <c r="LAW248" s="277"/>
      <c r="LAX248" s="402"/>
      <c r="LAY248" s="404"/>
      <c r="LAZ248" s="49"/>
      <c r="LBA248" s="49"/>
      <c r="LBB248" s="49"/>
      <c r="LBC248" s="99"/>
      <c r="LBD248" s="98"/>
      <c r="LBE248" s="49"/>
      <c r="LBF248" s="405"/>
      <c r="LBG248" s="405"/>
      <c r="LBH248" s="277"/>
      <c r="LBI248" s="277"/>
      <c r="LBJ248" s="277"/>
      <c r="LBK248" s="277"/>
      <c r="LBL248" s="277"/>
      <c r="LBM248" s="277"/>
      <c r="LBN248" s="277"/>
      <c r="LBO248" s="277"/>
      <c r="LBP248" s="402"/>
      <c r="LBQ248" s="404"/>
      <c r="LBR248" s="49"/>
      <c r="LBS248" s="49"/>
      <c r="LBT248" s="49"/>
      <c r="LBU248" s="99"/>
      <c r="LBV248" s="98"/>
      <c r="LBW248" s="49"/>
      <c r="LBX248" s="405"/>
      <c r="LBY248" s="405"/>
      <c r="LBZ248" s="277"/>
      <c r="LCA248" s="277"/>
      <c r="LCB248" s="277"/>
      <c r="LCC248" s="277"/>
      <c r="LCD248" s="277"/>
      <c r="LCE248" s="277"/>
      <c r="LCF248" s="277"/>
      <c r="LCG248" s="277"/>
      <c r="LCH248" s="402"/>
      <c r="LCI248" s="404"/>
      <c r="LCJ248" s="49"/>
      <c r="LCK248" s="49"/>
      <c r="LCL248" s="49"/>
      <c r="LCM248" s="99"/>
      <c r="LCN248" s="98"/>
      <c r="LCO248" s="49"/>
      <c r="LCP248" s="405"/>
      <c r="LCQ248" s="405"/>
      <c r="LCR248" s="277"/>
      <c r="LCS248" s="277"/>
      <c r="LCT248" s="277"/>
      <c r="LCU248" s="277"/>
      <c r="LCV248" s="277"/>
      <c r="LCW248" s="277"/>
      <c r="LCX248" s="277"/>
      <c r="LCY248" s="277"/>
      <c r="LCZ248" s="402"/>
      <c r="LDA248" s="404"/>
      <c r="LDB248" s="49"/>
      <c r="LDC248" s="49"/>
      <c r="LDD248" s="49"/>
      <c r="LDE248" s="99"/>
      <c r="LDF248" s="98"/>
      <c r="LDG248" s="49"/>
      <c r="LDH248" s="405"/>
      <c r="LDI248" s="405"/>
      <c r="LDJ248" s="277"/>
      <c r="LDK248" s="277"/>
      <c r="LDL248" s="277"/>
      <c r="LDM248" s="277"/>
      <c r="LDN248" s="277"/>
      <c r="LDO248" s="277"/>
      <c r="LDP248" s="277"/>
      <c r="LDQ248" s="277"/>
      <c r="LDR248" s="402"/>
      <c r="LDS248" s="404"/>
      <c r="LDT248" s="49"/>
      <c r="LDU248" s="49"/>
      <c r="LDV248" s="49"/>
      <c r="LDW248" s="99"/>
      <c r="LDX248" s="98"/>
      <c r="LDY248" s="49"/>
      <c r="LDZ248" s="405"/>
      <c r="LEA248" s="405"/>
      <c r="LEB248" s="277"/>
      <c r="LEC248" s="277"/>
      <c r="LED248" s="277"/>
      <c r="LEE248" s="277"/>
      <c r="LEF248" s="277"/>
      <c r="LEG248" s="277"/>
      <c r="LEH248" s="277"/>
      <c r="LEI248" s="277"/>
      <c r="LEJ248" s="402"/>
      <c r="LEK248" s="404"/>
      <c r="LEL248" s="49"/>
      <c r="LEM248" s="49"/>
      <c r="LEN248" s="49"/>
      <c r="LEO248" s="99"/>
      <c r="LEP248" s="98"/>
      <c r="LEQ248" s="49"/>
      <c r="LER248" s="405"/>
      <c r="LES248" s="405"/>
      <c r="LET248" s="277"/>
      <c r="LEU248" s="277"/>
      <c r="LEV248" s="277"/>
      <c r="LEW248" s="277"/>
      <c r="LEX248" s="277"/>
      <c r="LEY248" s="277"/>
      <c r="LEZ248" s="277"/>
      <c r="LFA248" s="277"/>
      <c r="LFB248" s="402"/>
      <c r="LFC248" s="404"/>
      <c r="LFD248" s="49"/>
      <c r="LFE248" s="49"/>
      <c r="LFF248" s="49"/>
      <c r="LFG248" s="99"/>
      <c r="LFH248" s="98"/>
      <c r="LFI248" s="49"/>
      <c r="LFJ248" s="405"/>
      <c r="LFK248" s="405"/>
      <c r="LFL248" s="277"/>
      <c r="LFM248" s="277"/>
      <c r="LFN248" s="277"/>
      <c r="LFO248" s="277"/>
      <c r="LFP248" s="277"/>
      <c r="LFQ248" s="277"/>
      <c r="LFR248" s="277"/>
      <c r="LFS248" s="277"/>
      <c r="LFT248" s="402"/>
      <c r="LFU248" s="404"/>
      <c r="LFV248" s="49"/>
      <c r="LFW248" s="49"/>
      <c r="LFX248" s="49"/>
      <c r="LFY248" s="99"/>
      <c r="LFZ248" s="98"/>
      <c r="LGA248" s="49"/>
      <c r="LGB248" s="405"/>
      <c r="LGC248" s="405"/>
      <c r="LGD248" s="277"/>
      <c r="LGE248" s="277"/>
      <c r="LGF248" s="277"/>
      <c r="LGG248" s="277"/>
      <c r="LGH248" s="277"/>
      <c r="LGI248" s="277"/>
      <c r="LGJ248" s="277"/>
      <c r="LGK248" s="277"/>
      <c r="LGL248" s="402"/>
      <c r="LGM248" s="404"/>
      <c r="LGN248" s="49"/>
      <c r="LGO248" s="49"/>
      <c r="LGP248" s="49"/>
      <c r="LGQ248" s="99"/>
      <c r="LGR248" s="98"/>
      <c r="LGS248" s="49"/>
      <c r="LGT248" s="405"/>
      <c r="LGU248" s="405"/>
      <c r="LGV248" s="277"/>
      <c r="LGW248" s="277"/>
      <c r="LGX248" s="277"/>
      <c r="LGY248" s="277"/>
      <c r="LGZ248" s="277"/>
      <c r="LHA248" s="277"/>
      <c r="LHB248" s="277"/>
      <c r="LHC248" s="277"/>
      <c r="LHD248" s="402"/>
      <c r="LHE248" s="404"/>
      <c r="LHF248" s="49"/>
      <c r="LHG248" s="49"/>
      <c r="LHH248" s="49"/>
      <c r="LHI248" s="99"/>
      <c r="LHJ248" s="98"/>
      <c r="LHK248" s="49"/>
      <c r="LHL248" s="405"/>
      <c r="LHM248" s="405"/>
      <c r="LHN248" s="277"/>
      <c r="LHO248" s="277"/>
      <c r="LHP248" s="277"/>
      <c r="LHQ248" s="277"/>
      <c r="LHR248" s="277"/>
      <c r="LHS248" s="277"/>
      <c r="LHT248" s="277"/>
      <c r="LHU248" s="277"/>
      <c r="LHV248" s="402"/>
      <c r="LHW248" s="404"/>
      <c r="LHX248" s="49"/>
      <c r="LHY248" s="49"/>
      <c r="LHZ248" s="49"/>
      <c r="LIA248" s="99"/>
      <c r="LIB248" s="98"/>
      <c r="LIC248" s="49"/>
      <c r="LID248" s="405"/>
      <c r="LIE248" s="405"/>
      <c r="LIF248" s="277"/>
      <c r="LIG248" s="277"/>
      <c r="LIH248" s="277"/>
      <c r="LII248" s="277"/>
      <c r="LIJ248" s="277"/>
      <c r="LIK248" s="277"/>
      <c r="LIL248" s="277"/>
      <c r="LIM248" s="277"/>
      <c r="LIN248" s="402"/>
      <c r="LIO248" s="404"/>
      <c r="LIP248" s="49"/>
      <c r="LIQ248" s="49"/>
      <c r="LIR248" s="49"/>
      <c r="LIS248" s="99"/>
      <c r="LIT248" s="98"/>
      <c r="LIU248" s="49"/>
      <c r="LIV248" s="405"/>
      <c r="LIW248" s="405"/>
      <c r="LIX248" s="277"/>
      <c r="LIY248" s="277"/>
      <c r="LIZ248" s="277"/>
      <c r="LJA248" s="277"/>
      <c r="LJB248" s="277"/>
      <c r="LJC248" s="277"/>
      <c r="LJD248" s="277"/>
      <c r="LJE248" s="277"/>
      <c r="LJF248" s="402"/>
      <c r="LJG248" s="404"/>
      <c r="LJH248" s="49"/>
      <c r="LJI248" s="49"/>
      <c r="LJJ248" s="49"/>
      <c r="LJK248" s="99"/>
      <c r="LJL248" s="98"/>
      <c r="LJM248" s="49"/>
      <c r="LJN248" s="405"/>
      <c r="LJO248" s="405"/>
      <c r="LJP248" s="277"/>
      <c r="LJQ248" s="277"/>
      <c r="LJR248" s="277"/>
      <c r="LJS248" s="277"/>
      <c r="LJT248" s="277"/>
      <c r="LJU248" s="277"/>
      <c r="LJV248" s="277"/>
      <c r="LJW248" s="277"/>
      <c r="LJX248" s="402"/>
      <c r="LJY248" s="404"/>
      <c r="LJZ248" s="49"/>
      <c r="LKA248" s="49"/>
      <c r="LKB248" s="49"/>
      <c r="LKC248" s="99"/>
      <c r="LKD248" s="98"/>
      <c r="LKE248" s="49"/>
      <c r="LKF248" s="405"/>
      <c r="LKG248" s="405"/>
      <c r="LKH248" s="277"/>
      <c r="LKI248" s="277"/>
      <c r="LKJ248" s="277"/>
      <c r="LKK248" s="277"/>
      <c r="LKL248" s="277"/>
      <c r="LKM248" s="277"/>
      <c r="LKN248" s="277"/>
      <c r="LKO248" s="277"/>
      <c r="LKP248" s="402"/>
      <c r="LKQ248" s="404"/>
      <c r="LKR248" s="49"/>
      <c r="LKS248" s="49"/>
      <c r="LKT248" s="49"/>
      <c r="LKU248" s="99"/>
      <c r="LKV248" s="98"/>
      <c r="LKW248" s="49"/>
      <c r="LKX248" s="405"/>
      <c r="LKY248" s="405"/>
      <c r="LKZ248" s="277"/>
      <c r="LLA248" s="277"/>
      <c r="LLB248" s="277"/>
      <c r="LLC248" s="277"/>
      <c r="LLD248" s="277"/>
      <c r="LLE248" s="277"/>
      <c r="LLF248" s="277"/>
      <c r="LLG248" s="277"/>
      <c r="LLH248" s="402"/>
      <c r="LLI248" s="404"/>
      <c r="LLJ248" s="49"/>
      <c r="LLK248" s="49"/>
      <c r="LLL248" s="49"/>
      <c r="LLM248" s="99"/>
      <c r="LLN248" s="98"/>
      <c r="LLO248" s="49"/>
      <c r="LLP248" s="405"/>
      <c r="LLQ248" s="405"/>
      <c r="LLR248" s="277"/>
      <c r="LLS248" s="277"/>
      <c r="LLT248" s="277"/>
      <c r="LLU248" s="277"/>
      <c r="LLV248" s="277"/>
      <c r="LLW248" s="277"/>
      <c r="LLX248" s="277"/>
      <c r="LLY248" s="277"/>
      <c r="LLZ248" s="402"/>
      <c r="LMA248" s="404"/>
      <c r="LMB248" s="49"/>
      <c r="LMC248" s="49"/>
      <c r="LMD248" s="49"/>
      <c r="LME248" s="99"/>
      <c r="LMF248" s="98"/>
      <c r="LMG248" s="49"/>
      <c r="LMH248" s="405"/>
      <c r="LMI248" s="405"/>
      <c r="LMJ248" s="277"/>
      <c r="LMK248" s="277"/>
      <c r="LML248" s="277"/>
      <c r="LMM248" s="277"/>
      <c r="LMN248" s="277"/>
      <c r="LMO248" s="277"/>
      <c r="LMP248" s="277"/>
      <c r="LMQ248" s="277"/>
      <c r="LMR248" s="402"/>
      <c r="LMS248" s="404"/>
      <c r="LMT248" s="49"/>
      <c r="LMU248" s="49"/>
      <c r="LMV248" s="49"/>
      <c r="LMW248" s="99"/>
      <c r="LMX248" s="98"/>
      <c r="LMY248" s="49"/>
      <c r="LMZ248" s="405"/>
      <c r="LNA248" s="405"/>
      <c r="LNB248" s="277"/>
      <c r="LNC248" s="277"/>
      <c r="LND248" s="277"/>
      <c r="LNE248" s="277"/>
      <c r="LNF248" s="277"/>
      <c r="LNG248" s="277"/>
      <c r="LNH248" s="277"/>
      <c r="LNI248" s="277"/>
      <c r="LNJ248" s="402"/>
      <c r="LNK248" s="404"/>
      <c r="LNL248" s="49"/>
      <c r="LNM248" s="49"/>
      <c r="LNN248" s="49"/>
      <c r="LNO248" s="99"/>
      <c r="LNP248" s="98"/>
      <c r="LNQ248" s="49"/>
      <c r="LNR248" s="405"/>
      <c r="LNS248" s="405"/>
      <c r="LNT248" s="277"/>
      <c r="LNU248" s="277"/>
      <c r="LNV248" s="277"/>
      <c r="LNW248" s="277"/>
      <c r="LNX248" s="277"/>
      <c r="LNY248" s="277"/>
      <c r="LNZ248" s="277"/>
      <c r="LOA248" s="277"/>
      <c r="LOB248" s="402"/>
      <c r="LOC248" s="404"/>
      <c r="LOD248" s="49"/>
      <c r="LOE248" s="49"/>
      <c r="LOF248" s="49"/>
      <c r="LOG248" s="99"/>
      <c r="LOH248" s="98"/>
      <c r="LOI248" s="49"/>
      <c r="LOJ248" s="405"/>
      <c r="LOK248" s="405"/>
      <c r="LOL248" s="277"/>
      <c r="LOM248" s="277"/>
      <c r="LON248" s="277"/>
      <c r="LOO248" s="277"/>
      <c r="LOP248" s="277"/>
      <c r="LOQ248" s="277"/>
      <c r="LOR248" s="277"/>
      <c r="LOS248" s="277"/>
      <c r="LOT248" s="402"/>
      <c r="LOU248" s="404"/>
      <c r="LOV248" s="49"/>
      <c r="LOW248" s="49"/>
      <c r="LOX248" s="49"/>
      <c r="LOY248" s="99"/>
      <c r="LOZ248" s="98"/>
      <c r="LPA248" s="49"/>
      <c r="LPB248" s="405"/>
      <c r="LPC248" s="405"/>
      <c r="LPD248" s="277"/>
      <c r="LPE248" s="277"/>
      <c r="LPF248" s="277"/>
      <c r="LPG248" s="277"/>
      <c r="LPH248" s="277"/>
      <c r="LPI248" s="277"/>
      <c r="LPJ248" s="277"/>
      <c r="LPK248" s="277"/>
      <c r="LPL248" s="402"/>
      <c r="LPM248" s="404"/>
      <c r="LPN248" s="49"/>
      <c r="LPO248" s="49"/>
      <c r="LPP248" s="49"/>
      <c r="LPQ248" s="99"/>
      <c r="LPR248" s="98"/>
      <c r="LPS248" s="49"/>
      <c r="LPT248" s="405"/>
      <c r="LPU248" s="405"/>
      <c r="LPV248" s="277"/>
      <c r="LPW248" s="277"/>
      <c r="LPX248" s="277"/>
      <c r="LPY248" s="277"/>
      <c r="LPZ248" s="277"/>
      <c r="LQA248" s="277"/>
      <c r="LQB248" s="277"/>
      <c r="LQC248" s="277"/>
      <c r="LQD248" s="402"/>
      <c r="LQE248" s="404"/>
      <c r="LQF248" s="49"/>
      <c r="LQG248" s="49"/>
      <c r="LQH248" s="49"/>
      <c r="LQI248" s="99"/>
      <c r="LQJ248" s="98"/>
      <c r="LQK248" s="49"/>
      <c r="LQL248" s="405"/>
      <c r="LQM248" s="405"/>
      <c r="LQN248" s="277"/>
      <c r="LQO248" s="277"/>
      <c r="LQP248" s="277"/>
      <c r="LQQ248" s="277"/>
      <c r="LQR248" s="277"/>
      <c r="LQS248" s="277"/>
      <c r="LQT248" s="277"/>
      <c r="LQU248" s="277"/>
      <c r="LQV248" s="402"/>
      <c r="LQW248" s="404"/>
      <c r="LQX248" s="49"/>
      <c r="LQY248" s="49"/>
      <c r="LQZ248" s="49"/>
      <c r="LRA248" s="99"/>
      <c r="LRB248" s="98"/>
      <c r="LRC248" s="49"/>
      <c r="LRD248" s="405"/>
      <c r="LRE248" s="405"/>
      <c r="LRF248" s="277"/>
      <c r="LRG248" s="277"/>
      <c r="LRH248" s="277"/>
      <c r="LRI248" s="277"/>
      <c r="LRJ248" s="277"/>
      <c r="LRK248" s="277"/>
      <c r="LRL248" s="277"/>
      <c r="LRM248" s="277"/>
      <c r="LRN248" s="402"/>
      <c r="LRO248" s="404"/>
      <c r="LRP248" s="49"/>
      <c r="LRQ248" s="49"/>
      <c r="LRR248" s="49"/>
      <c r="LRS248" s="99"/>
      <c r="LRT248" s="98"/>
      <c r="LRU248" s="49"/>
      <c r="LRV248" s="405"/>
      <c r="LRW248" s="405"/>
      <c r="LRX248" s="277"/>
      <c r="LRY248" s="277"/>
      <c r="LRZ248" s="277"/>
      <c r="LSA248" s="277"/>
      <c r="LSB248" s="277"/>
      <c r="LSC248" s="277"/>
      <c r="LSD248" s="277"/>
      <c r="LSE248" s="277"/>
      <c r="LSF248" s="402"/>
      <c r="LSG248" s="404"/>
      <c r="LSH248" s="49"/>
      <c r="LSI248" s="49"/>
      <c r="LSJ248" s="49"/>
      <c r="LSK248" s="99"/>
      <c r="LSL248" s="98"/>
      <c r="LSM248" s="49"/>
      <c r="LSN248" s="405"/>
      <c r="LSO248" s="405"/>
      <c r="LSP248" s="277"/>
      <c r="LSQ248" s="277"/>
      <c r="LSR248" s="277"/>
      <c r="LSS248" s="277"/>
      <c r="LST248" s="277"/>
      <c r="LSU248" s="277"/>
      <c r="LSV248" s="277"/>
      <c r="LSW248" s="277"/>
      <c r="LSX248" s="402"/>
      <c r="LSY248" s="404"/>
      <c r="LSZ248" s="49"/>
      <c r="LTA248" s="49"/>
      <c r="LTB248" s="49"/>
      <c r="LTC248" s="99"/>
      <c r="LTD248" s="98"/>
      <c r="LTE248" s="49"/>
      <c r="LTF248" s="405"/>
      <c r="LTG248" s="405"/>
      <c r="LTH248" s="277"/>
      <c r="LTI248" s="277"/>
      <c r="LTJ248" s="277"/>
      <c r="LTK248" s="277"/>
      <c r="LTL248" s="277"/>
      <c r="LTM248" s="277"/>
      <c r="LTN248" s="277"/>
      <c r="LTO248" s="277"/>
      <c r="LTP248" s="402"/>
      <c r="LTQ248" s="404"/>
      <c r="LTR248" s="49"/>
      <c r="LTS248" s="49"/>
      <c r="LTT248" s="49"/>
      <c r="LTU248" s="99"/>
      <c r="LTV248" s="98"/>
      <c r="LTW248" s="49"/>
      <c r="LTX248" s="405"/>
      <c r="LTY248" s="405"/>
      <c r="LTZ248" s="277"/>
      <c r="LUA248" s="277"/>
      <c r="LUB248" s="277"/>
      <c r="LUC248" s="277"/>
      <c r="LUD248" s="277"/>
      <c r="LUE248" s="277"/>
      <c r="LUF248" s="277"/>
      <c r="LUG248" s="277"/>
      <c r="LUH248" s="402"/>
      <c r="LUI248" s="404"/>
      <c r="LUJ248" s="49"/>
      <c r="LUK248" s="49"/>
      <c r="LUL248" s="49"/>
      <c r="LUM248" s="99"/>
      <c r="LUN248" s="98"/>
      <c r="LUO248" s="49"/>
      <c r="LUP248" s="405"/>
      <c r="LUQ248" s="405"/>
      <c r="LUR248" s="277"/>
      <c r="LUS248" s="277"/>
      <c r="LUT248" s="277"/>
      <c r="LUU248" s="277"/>
      <c r="LUV248" s="277"/>
      <c r="LUW248" s="277"/>
      <c r="LUX248" s="277"/>
      <c r="LUY248" s="277"/>
      <c r="LUZ248" s="402"/>
      <c r="LVA248" s="404"/>
      <c r="LVB248" s="49"/>
      <c r="LVC248" s="49"/>
      <c r="LVD248" s="49"/>
      <c r="LVE248" s="99"/>
      <c r="LVF248" s="98"/>
      <c r="LVG248" s="49"/>
      <c r="LVH248" s="405"/>
      <c r="LVI248" s="405"/>
      <c r="LVJ248" s="277"/>
      <c r="LVK248" s="277"/>
      <c r="LVL248" s="277"/>
      <c r="LVM248" s="277"/>
      <c r="LVN248" s="277"/>
      <c r="LVO248" s="277"/>
      <c r="LVP248" s="277"/>
      <c r="LVQ248" s="277"/>
      <c r="LVR248" s="402"/>
      <c r="LVS248" s="404"/>
      <c r="LVT248" s="49"/>
      <c r="LVU248" s="49"/>
      <c r="LVV248" s="49"/>
      <c r="LVW248" s="99"/>
      <c r="LVX248" s="98"/>
      <c r="LVY248" s="49"/>
      <c r="LVZ248" s="405"/>
      <c r="LWA248" s="405"/>
      <c r="LWB248" s="277"/>
      <c r="LWC248" s="277"/>
      <c r="LWD248" s="277"/>
      <c r="LWE248" s="277"/>
      <c r="LWF248" s="277"/>
      <c r="LWG248" s="277"/>
      <c r="LWH248" s="277"/>
      <c r="LWI248" s="277"/>
      <c r="LWJ248" s="402"/>
      <c r="LWK248" s="404"/>
      <c r="LWL248" s="49"/>
      <c r="LWM248" s="49"/>
      <c r="LWN248" s="49"/>
      <c r="LWO248" s="99"/>
      <c r="LWP248" s="98"/>
      <c r="LWQ248" s="49"/>
      <c r="LWR248" s="405"/>
      <c r="LWS248" s="405"/>
      <c r="LWT248" s="277"/>
      <c r="LWU248" s="277"/>
      <c r="LWV248" s="277"/>
      <c r="LWW248" s="277"/>
      <c r="LWX248" s="277"/>
      <c r="LWY248" s="277"/>
      <c r="LWZ248" s="277"/>
      <c r="LXA248" s="277"/>
      <c r="LXB248" s="402"/>
      <c r="LXC248" s="404"/>
      <c r="LXD248" s="49"/>
      <c r="LXE248" s="49"/>
      <c r="LXF248" s="49"/>
      <c r="LXG248" s="99"/>
      <c r="LXH248" s="98"/>
      <c r="LXI248" s="49"/>
      <c r="LXJ248" s="405"/>
      <c r="LXK248" s="405"/>
      <c r="LXL248" s="277"/>
      <c r="LXM248" s="277"/>
      <c r="LXN248" s="277"/>
      <c r="LXO248" s="277"/>
      <c r="LXP248" s="277"/>
      <c r="LXQ248" s="277"/>
      <c r="LXR248" s="277"/>
      <c r="LXS248" s="277"/>
      <c r="LXT248" s="402"/>
      <c r="LXU248" s="404"/>
      <c r="LXV248" s="49"/>
      <c r="LXW248" s="49"/>
      <c r="LXX248" s="49"/>
      <c r="LXY248" s="99"/>
      <c r="LXZ248" s="98"/>
      <c r="LYA248" s="49"/>
      <c r="LYB248" s="405"/>
      <c r="LYC248" s="405"/>
      <c r="LYD248" s="277"/>
      <c r="LYE248" s="277"/>
      <c r="LYF248" s="277"/>
      <c r="LYG248" s="277"/>
      <c r="LYH248" s="277"/>
      <c r="LYI248" s="277"/>
      <c r="LYJ248" s="277"/>
      <c r="LYK248" s="277"/>
      <c r="LYL248" s="402"/>
      <c r="LYM248" s="404"/>
      <c r="LYN248" s="49"/>
      <c r="LYO248" s="49"/>
      <c r="LYP248" s="49"/>
      <c r="LYQ248" s="99"/>
      <c r="LYR248" s="98"/>
      <c r="LYS248" s="49"/>
      <c r="LYT248" s="405"/>
      <c r="LYU248" s="405"/>
      <c r="LYV248" s="277"/>
      <c r="LYW248" s="277"/>
      <c r="LYX248" s="277"/>
      <c r="LYY248" s="277"/>
      <c r="LYZ248" s="277"/>
      <c r="LZA248" s="277"/>
      <c r="LZB248" s="277"/>
      <c r="LZC248" s="277"/>
      <c r="LZD248" s="402"/>
      <c r="LZE248" s="404"/>
      <c r="LZF248" s="49"/>
      <c r="LZG248" s="49"/>
      <c r="LZH248" s="49"/>
      <c r="LZI248" s="99"/>
      <c r="LZJ248" s="98"/>
      <c r="LZK248" s="49"/>
      <c r="LZL248" s="405"/>
      <c r="LZM248" s="405"/>
      <c r="LZN248" s="277"/>
      <c r="LZO248" s="277"/>
      <c r="LZP248" s="277"/>
      <c r="LZQ248" s="277"/>
      <c r="LZR248" s="277"/>
      <c r="LZS248" s="277"/>
      <c r="LZT248" s="277"/>
      <c r="LZU248" s="277"/>
      <c r="LZV248" s="402"/>
      <c r="LZW248" s="404"/>
      <c r="LZX248" s="49"/>
      <c r="LZY248" s="49"/>
      <c r="LZZ248" s="49"/>
      <c r="MAA248" s="99"/>
      <c r="MAB248" s="98"/>
      <c r="MAC248" s="49"/>
      <c r="MAD248" s="405"/>
      <c r="MAE248" s="405"/>
      <c r="MAF248" s="277"/>
      <c r="MAG248" s="277"/>
      <c r="MAH248" s="277"/>
      <c r="MAI248" s="277"/>
      <c r="MAJ248" s="277"/>
      <c r="MAK248" s="277"/>
      <c r="MAL248" s="277"/>
      <c r="MAM248" s="277"/>
      <c r="MAN248" s="402"/>
      <c r="MAO248" s="404"/>
      <c r="MAP248" s="49"/>
      <c r="MAQ248" s="49"/>
      <c r="MAR248" s="49"/>
      <c r="MAS248" s="99"/>
      <c r="MAT248" s="98"/>
      <c r="MAU248" s="49"/>
      <c r="MAV248" s="405"/>
      <c r="MAW248" s="405"/>
      <c r="MAX248" s="277"/>
      <c r="MAY248" s="277"/>
      <c r="MAZ248" s="277"/>
      <c r="MBA248" s="277"/>
      <c r="MBB248" s="277"/>
      <c r="MBC248" s="277"/>
      <c r="MBD248" s="277"/>
      <c r="MBE248" s="277"/>
      <c r="MBF248" s="402"/>
      <c r="MBG248" s="404"/>
      <c r="MBH248" s="49"/>
      <c r="MBI248" s="49"/>
      <c r="MBJ248" s="49"/>
      <c r="MBK248" s="99"/>
      <c r="MBL248" s="98"/>
      <c r="MBM248" s="49"/>
      <c r="MBN248" s="405"/>
      <c r="MBO248" s="405"/>
      <c r="MBP248" s="277"/>
      <c r="MBQ248" s="277"/>
      <c r="MBR248" s="277"/>
      <c r="MBS248" s="277"/>
      <c r="MBT248" s="277"/>
      <c r="MBU248" s="277"/>
      <c r="MBV248" s="277"/>
      <c r="MBW248" s="277"/>
      <c r="MBX248" s="402"/>
      <c r="MBY248" s="404"/>
      <c r="MBZ248" s="49"/>
      <c r="MCA248" s="49"/>
      <c r="MCB248" s="49"/>
      <c r="MCC248" s="99"/>
      <c r="MCD248" s="98"/>
      <c r="MCE248" s="49"/>
      <c r="MCF248" s="405"/>
      <c r="MCG248" s="405"/>
      <c r="MCH248" s="277"/>
      <c r="MCI248" s="277"/>
      <c r="MCJ248" s="277"/>
      <c r="MCK248" s="277"/>
      <c r="MCL248" s="277"/>
      <c r="MCM248" s="277"/>
      <c r="MCN248" s="277"/>
      <c r="MCO248" s="277"/>
      <c r="MCP248" s="402"/>
      <c r="MCQ248" s="404"/>
      <c r="MCR248" s="49"/>
      <c r="MCS248" s="49"/>
      <c r="MCT248" s="49"/>
      <c r="MCU248" s="99"/>
      <c r="MCV248" s="98"/>
      <c r="MCW248" s="49"/>
      <c r="MCX248" s="405"/>
      <c r="MCY248" s="405"/>
      <c r="MCZ248" s="277"/>
      <c r="MDA248" s="277"/>
      <c r="MDB248" s="277"/>
      <c r="MDC248" s="277"/>
      <c r="MDD248" s="277"/>
      <c r="MDE248" s="277"/>
      <c r="MDF248" s="277"/>
      <c r="MDG248" s="277"/>
      <c r="MDH248" s="402"/>
      <c r="MDI248" s="404"/>
      <c r="MDJ248" s="49"/>
      <c r="MDK248" s="49"/>
      <c r="MDL248" s="49"/>
      <c r="MDM248" s="99"/>
      <c r="MDN248" s="98"/>
      <c r="MDO248" s="49"/>
      <c r="MDP248" s="405"/>
      <c r="MDQ248" s="405"/>
      <c r="MDR248" s="277"/>
      <c r="MDS248" s="277"/>
      <c r="MDT248" s="277"/>
      <c r="MDU248" s="277"/>
      <c r="MDV248" s="277"/>
      <c r="MDW248" s="277"/>
      <c r="MDX248" s="277"/>
      <c r="MDY248" s="277"/>
      <c r="MDZ248" s="402"/>
      <c r="MEA248" s="404"/>
      <c r="MEB248" s="49"/>
      <c r="MEC248" s="49"/>
      <c r="MED248" s="49"/>
      <c r="MEE248" s="99"/>
      <c r="MEF248" s="98"/>
      <c r="MEG248" s="49"/>
      <c r="MEH248" s="405"/>
      <c r="MEI248" s="405"/>
      <c r="MEJ248" s="277"/>
      <c r="MEK248" s="277"/>
      <c r="MEL248" s="277"/>
      <c r="MEM248" s="277"/>
      <c r="MEN248" s="277"/>
      <c r="MEO248" s="277"/>
      <c r="MEP248" s="277"/>
      <c r="MEQ248" s="277"/>
      <c r="MER248" s="402"/>
      <c r="MES248" s="404"/>
      <c r="MET248" s="49"/>
      <c r="MEU248" s="49"/>
      <c r="MEV248" s="49"/>
      <c r="MEW248" s="99"/>
      <c r="MEX248" s="98"/>
      <c r="MEY248" s="49"/>
      <c r="MEZ248" s="405"/>
      <c r="MFA248" s="405"/>
      <c r="MFB248" s="277"/>
      <c r="MFC248" s="277"/>
      <c r="MFD248" s="277"/>
      <c r="MFE248" s="277"/>
      <c r="MFF248" s="277"/>
      <c r="MFG248" s="277"/>
      <c r="MFH248" s="277"/>
      <c r="MFI248" s="277"/>
      <c r="MFJ248" s="402"/>
      <c r="MFK248" s="404"/>
      <c r="MFL248" s="49"/>
      <c r="MFM248" s="49"/>
      <c r="MFN248" s="49"/>
      <c r="MFO248" s="99"/>
      <c r="MFP248" s="98"/>
      <c r="MFQ248" s="49"/>
      <c r="MFR248" s="405"/>
      <c r="MFS248" s="405"/>
      <c r="MFT248" s="277"/>
      <c r="MFU248" s="277"/>
      <c r="MFV248" s="277"/>
      <c r="MFW248" s="277"/>
      <c r="MFX248" s="277"/>
      <c r="MFY248" s="277"/>
      <c r="MFZ248" s="277"/>
      <c r="MGA248" s="277"/>
      <c r="MGB248" s="402"/>
      <c r="MGC248" s="404"/>
      <c r="MGD248" s="49"/>
      <c r="MGE248" s="49"/>
      <c r="MGF248" s="49"/>
      <c r="MGG248" s="99"/>
      <c r="MGH248" s="98"/>
      <c r="MGI248" s="49"/>
      <c r="MGJ248" s="405"/>
      <c r="MGK248" s="405"/>
      <c r="MGL248" s="277"/>
      <c r="MGM248" s="277"/>
      <c r="MGN248" s="277"/>
      <c r="MGO248" s="277"/>
      <c r="MGP248" s="277"/>
      <c r="MGQ248" s="277"/>
      <c r="MGR248" s="277"/>
      <c r="MGS248" s="277"/>
      <c r="MGT248" s="402"/>
      <c r="MGU248" s="404"/>
      <c r="MGV248" s="49"/>
      <c r="MGW248" s="49"/>
      <c r="MGX248" s="49"/>
      <c r="MGY248" s="99"/>
      <c r="MGZ248" s="98"/>
      <c r="MHA248" s="49"/>
      <c r="MHB248" s="405"/>
      <c r="MHC248" s="405"/>
      <c r="MHD248" s="277"/>
      <c r="MHE248" s="277"/>
      <c r="MHF248" s="277"/>
      <c r="MHG248" s="277"/>
      <c r="MHH248" s="277"/>
      <c r="MHI248" s="277"/>
      <c r="MHJ248" s="277"/>
      <c r="MHK248" s="277"/>
      <c r="MHL248" s="402"/>
      <c r="MHM248" s="404"/>
      <c r="MHN248" s="49"/>
      <c r="MHO248" s="49"/>
      <c r="MHP248" s="49"/>
      <c r="MHQ248" s="99"/>
      <c r="MHR248" s="98"/>
      <c r="MHS248" s="49"/>
      <c r="MHT248" s="405"/>
      <c r="MHU248" s="405"/>
      <c r="MHV248" s="277"/>
      <c r="MHW248" s="277"/>
      <c r="MHX248" s="277"/>
      <c r="MHY248" s="277"/>
      <c r="MHZ248" s="277"/>
      <c r="MIA248" s="277"/>
      <c r="MIB248" s="277"/>
      <c r="MIC248" s="277"/>
      <c r="MID248" s="402"/>
      <c r="MIE248" s="404"/>
      <c r="MIF248" s="49"/>
      <c r="MIG248" s="49"/>
      <c r="MIH248" s="49"/>
      <c r="MII248" s="99"/>
      <c r="MIJ248" s="98"/>
      <c r="MIK248" s="49"/>
      <c r="MIL248" s="405"/>
      <c r="MIM248" s="405"/>
      <c r="MIN248" s="277"/>
      <c r="MIO248" s="277"/>
      <c r="MIP248" s="277"/>
      <c r="MIQ248" s="277"/>
      <c r="MIR248" s="277"/>
      <c r="MIS248" s="277"/>
      <c r="MIT248" s="277"/>
      <c r="MIU248" s="277"/>
      <c r="MIV248" s="402"/>
      <c r="MIW248" s="404"/>
      <c r="MIX248" s="49"/>
      <c r="MIY248" s="49"/>
      <c r="MIZ248" s="49"/>
      <c r="MJA248" s="99"/>
      <c r="MJB248" s="98"/>
      <c r="MJC248" s="49"/>
      <c r="MJD248" s="405"/>
      <c r="MJE248" s="405"/>
      <c r="MJF248" s="277"/>
      <c r="MJG248" s="277"/>
      <c r="MJH248" s="277"/>
      <c r="MJI248" s="277"/>
      <c r="MJJ248" s="277"/>
      <c r="MJK248" s="277"/>
      <c r="MJL248" s="277"/>
      <c r="MJM248" s="277"/>
      <c r="MJN248" s="402"/>
      <c r="MJO248" s="404"/>
      <c r="MJP248" s="49"/>
      <c r="MJQ248" s="49"/>
      <c r="MJR248" s="49"/>
      <c r="MJS248" s="99"/>
      <c r="MJT248" s="98"/>
      <c r="MJU248" s="49"/>
      <c r="MJV248" s="405"/>
      <c r="MJW248" s="405"/>
      <c r="MJX248" s="277"/>
      <c r="MJY248" s="277"/>
      <c r="MJZ248" s="277"/>
      <c r="MKA248" s="277"/>
      <c r="MKB248" s="277"/>
      <c r="MKC248" s="277"/>
      <c r="MKD248" s="277"/>
      <c r="MKE248" s="277"/>
      <c r="MKF248" s="402"/>
      <c r="MKG248" s="404"/>
      <c r="MKH248" s="49"/>
      <c r="MKI248" s="49"/>
      <c r="MKJ248" s="49"/>
      <c r="MKK248" s="99"/>
      <c r="MKL248" s="98"/>
      <c r="MKM248" s="49"/>
      <c r="MKN248" s="405"/>
      <c r="MKO248" s="405"/>
      <c r="MKP248" s="277"/>
      <c r="MKQ248" s="277"/>
      <c r="MKR248" s="277"/>
      <c r="MKS248" s="277"/>
      <c r="MKT248" s="277"/>
      <c r="MKU248" s="277"/>
      <c r="MKV248" s="277"/>
      <c r="MKW248" s="277"/>
      <c r="MKX248" s="402"/>
      <c r="MKY248" s="404"/>
      <c r="MKZ248" s="49"/>
      <c r="MLA248" s="49"/>
      <c r="MLB248" s="49"/>
      <c r="MLC248" s="99"/>
      <c r="MLD248" s="98"/>
      <c r="MLE248" s="49"/>
      <c r="MLF248" s="405"/>
      <c r="MLG248" s="405"/>
      <c r="MLH248" s="277"/>
      <c r="MLI248" s="277"/>
      <c r="MLJ248" s="277"/>
      <c r="MLK248" s="277"/>
      <c r="MLL248" s="277"/>
      <c r="MLM248" s="277"/>
      <c r="MLN248" s="277"/>
      <c r="MLO248" s="277"/>
      <c r="MLP248" s="402"/>
      <c r="MLQ248" s="404"/>
      <c r="MLR248" s="49"/>
      <c r="MLS248" s="49"/>
      <c r="MLT248" s="49"/>
      <c r="MLU248" s="99"/>
      <c r="MLV248" s="98"/>
      <c r="MLW248" s="49"/>
      <c r="MLX248" s="405"/>
      <c r="MLY248" s="405"/>
      <c r="MLZ248" s="277"/>
      <c r="MMA248" s="277"/>
      <c r="MMB248" s="277"/>
      <c r="MMC248" s="277"/>
      <c r="MMD248" s="277"/>
      <c r="MME248" s="277"/>
      <c r="MMF248" s="277"/>
      <c r="MMG248" s="277"/>
      <c r="MMH248" s="402"/>
      <c r="MMI248" s="404"/>
      <c r="MMJ248" s="49"/>
      <c r="MMK248" s="49"/>
      <c r="MML248" s="49"/>
      <c r="MMM248" s="99"/>
      <c r="MMN248" s="98"/>
      <c r="MMO248" s="49"/>
      <c r="MMP248" s="405"/>
      <c r="MMQ248" s="405"/>
      <c r="MMR248" s="277"/>
      <c r="MMS248" s="277"/>
      <c r="MMT248" s="277"/>
      <c r="MMU248" s="277"/>
      <c r="MMV248" s="277"/>
      <c r="MMW248" s="277"/>
      <c r="MMX248" s="277"/>
      <c r="MMY248" s="277"/>
      <c r="MMZ248" s="402"/>
      <c r="MNA248" s="404"/>
      <c r="MNB248" s="49"/>
      <c r="MNC248" s="49"/>
      <c r="MND248" s="49"/>
      <c r="MNE248" s="99"/>
      <c r="MNF248" s="98"/>
      <c r="MNG248" s="49"/>
      <c r="MNH248" s="405"/>
      <c r="MNI248" s="405"/>
      <c r="MNJ248" s="277"/>
      <c r="MNK248" s="277"/>
      <c r="MNL248" s="277"/>
      <c r="MNM248" s="277"/>
      <c r="MNN248" s="277"/>
      <c r="MNO248" s="277"/>
      <c r="MNP248" s="277"/>
      <c r="MNQ248" s="277"/>
      <c r="MNR248" s="402"/>
      <c r="MNS248" s="404"/>
      <c r="MNT248" s="49"/>
      <c r="MNU248" s="49"/>
      <c r="MNV248" s="49"/>
      <c r="MNW248" s="99"/>
      <c r="MNX248" s="98"/>
      <c r="MNY248" s="49"/>
      <c r="MNZ248" s="405"/>
      <c r="MOA248" s="405"/>
      <c r="MOB248" s="277"/>
      <c r="MOC248" s="277"/>
      <c r="MOD248" s="277"/>
      <c r="MOE248" s="277"/>
      <c r="MOF248" s="277"/>
      <c r="MOG248" s="277"/>
      <c r="MOH248" s="277"/>
      <c r="MOI248" s="277"/>
      <c r="MOJ248" s="402"/>
      <c r="MOK248" s="404"/>
      <c r="MOL248" s="49"/>
      <c r="MOM248" s="49"/>
      <c r="MON248" s="49"/>
      <c r="MOO248" s="99"/>
      <c r="MOP248" s="98"/>
      <c r="MOQ248" s="49"/>
      <c r="MOR248" s="405"/>
      <c r="MOS248" s="405"/>
      <c r="MOT248" s="277"/>
      <c r="MOU248" s="277"/>
      <c r="MOV248" s="277"/>
      <c r="MOW248" s="277"/>
      <c r="MOX248" s="277"/>
      <c r="MOY248" s="277"/>
      <c r="MOZ248" s="277"/>
      <c r="MPA248" s="277"/>
      <c r="MPB248" s="402"/>
      <c r="MPC248" s="404"/>
      <c r="MPD248" s="49"/>
      <c r="MPE248" s="49"/>
      <c r="MPF248" s="49"/>
      <c r="MPG248" s="99"/>
      <c r="MPH248" s="98"/>
      <c r="MPI248" s="49"/>
      <c r="MPJ248" s="405"/>
      <c r="MPK248" s="405"/>
      <c r="MPL248" s="277"/>
      <c r="MPM248" s="277"/>
      <c r="MPN248" s="277"/>
      <c r="MPO248" s="277"/>
      <c r="MPP248" s="277"/>
      <c r="MPQ248" s="277"/>
      <c r="MPR248" s="277"/>
      <c r="MPS248" s="277"/>
      <c r="MPT248" s="402"/>
      <c r="MPU248" s="404"/>
      <c r="MPV248" s="49"/>
      <c r="MPW248" s="49"/>
      <c r="MPX248" s="49"/>
      <c r="MPY248" s="99"/>
      <c r="MPZ248" s="98"/>
      <c r="MQA248" s="49"/>
      <c r="MQB248" s="405"/>
      <c r="MQC248" s="405"/>
      <c r="MQD248" s="277"/>
      <c r="MQE248" s="277"/>
      <c r="MQF248" s="277"/>
      <c r="MQG248" s="277"/>
      <c r="MQH248" s="277"/>
      <c r="MQI248" s="277"/>
      <c r="MQJ248" s="277"/>
      <c r="MQK248" s="277"/>
      <c r="MQL248" s="402"/>
      <c r="MQM248" s="404"/>
      <c r="MQN248" s="49"/>
      <c r="MQO248" s="49"/>
      <c r="MQP248" s="49"/>
      <c r="MQQ248" s="99"/>
      <c r="MQR248" s="98"/>
      <c r="MQS248" s="49"/>
      <c r="MQT248" s="405"/>
      <c r="MQU248" s="405"/>
      <c r="MQV248" s="277"/>
      <c r="MQW248" s="277"/>
      <c r="MQX248" s="277"/>
      <c r="MQY248" s="277"/>
      <c r="MQZ248" s="277"/>
      <c r="MRA248" s="277"/>
      <c r="MRB248" s="277"/>
      <c r="MRC248" s="277"/>
      <c r="MRD248" s="402"/>
      <c r="MRE248" s="404"/>
      <c r="MRF248" s="49"/>
      <c r="MRG248" s="49"/>
      <c r="MRH248" s="49"/>
      <c r="MRI248" s="99"/>
      <c r="MRJ248" s="98"/>
      <c r="MRK248" s="49"/>
      <c r="MRL248" s="405"/>
      <c r="MRM248" s="405"/>
      <c r="MRN248" s="277"/>
      <c r="MRO248" s="277"/>
      <c r="MRP248" s="277"/>
      <c r="MRQ248" s="277"/>
      <c r="MRR248" s="277"/>
      <c r="MRS248" s="277"/>
      <c r="MRT248" s="277"/>
      <c r="MRU248" s="277"/>
      <c r="MRV248" s="402"/>
      <c r="MRW248" s="404"/>
      <c r="MRX248" s="49"/>
      <c r="MRY248" s="49"/>
      <c r="MRZ248" s="49"/>
      <c r="MSA248" s="99"/>
      <c r="MSB248" s="98"/>
      <c r="MSC248" s="49"/>
      <c r="MSD248" s="405"/>
      <c r="MSE248" s="405"/>
      <c r="MSF248" s="277"/>
      <c r="MSG248" s="277"/>
      <c r="MSH248" s="277"/>
      <c r="MSI248" s="277"/>
      <c r="MSJ248" s="277"/>
      <c r="MSK248" s="277"/>
      <c r="MSL248" s="277"/>
      <c r="MSM248" s="277"/>
      <c r="MSN248" s="402"/>
      <c r="MSO248" s="404"/>
      <c r="MSP248" s="49"/>
      <c r="MSQ248" s="49"/>
      <c r="MSR248" s="49"/>
      <c r="MSS248" s="99"/>
      <c r="MST248" s="98"/>
      <c r="MSU248" s="49"/>
      <c r="MSV248" s="405"/>
      <c r="MSW248" s="405"/>
      <c r="MSX248" s="277"/>
      <c r="MSY248" s="277"/>
      <c r="MSZ248" s="277"/>
      <c r="MTA248" s="277"/>
      <c r="MTB248" s="277"/>
      <c r="MTC248" s="277"/>
      <c r="MTD248" s="277"/>
      <c r="MTE248" s="277"/>
      <c r="MTF248" s="402"/>
      <c r="MTG248" s="404"/>
      <c r="MTH248" s="49"/>
      <c r="MTI248" s="49"/>
      <c r="MTJ248" s="49"/>
      <c r="MTK248" s="99"/>
      <c r="MTL248" s="98"/>
      <c r="MTM248" s="49"/>
      <c r="MTN248" s="405"/>
      <c r="MTO248" s="405"/>
      <c r="MTP248" s="277"/>
      <c r="MTQ248" s="277"/>
      <c r="MTR248" s="277"/>
      <c r="MTS248" s="277"/>
      <c r="MTT248" s="277"/>
      <c r="MTU248" s="277"/>
      <c r="MTV248" s="277"/>
      <c r="MTW248" s="277"/>
      <c r="MTX248" s="402"/>
      <c r="MTY248" s="404"/>
      <c r="MTZ248" s="49"/>
      <c r="MUA248" s="49"/>
      <c r="MUB248" s="49"/>
      <c r="MUC248" s="99"/>
      <c r="MUD248" s="98"/>
      <c r="MUE248" s="49"/>
      <c r="MUF248" s="405"/>
      <c r="MUG248" s="405"/>
      <c r="MUH248" s="277"/>
      <c r="MUI248" s="277"/>
      <c r="MUJ248" s="277"/>
      <c r="MUK248" s="277"/>
      <c r="MUL248" s="277"/>
      <c r="MUM248" s="277"/>
      <c r="MUN248" s="277"/>
      <c r="MUO248" s="277"/>
      <c r="MUP248" s="402"/>
      <c r="MUQ248" s="404"/>
      <c r="MUR248" s="49"/>
      <c r="MUS248" s="49"/>
      <c r="MUT248" s="49"/>
      <c r="MUU248" s="99"/>
      <c r="MUV248" s="98"/>
      <c r="MUW248" s="49"/>
      <c r="MUX248" s="405"/>
      <c r="MUY248" s="405"/>
      <c r="MUZ248" s="277"/>
      <c r="MVA248" s="277"/>
      <c r="MVB248" s="277"/>
      <c r="MVC248" s="277"/>
      <c r="MVD248" s="277"/>
      <c r="MVE248" s="277"/>
      <c r="MVF248" s="277"/>
      <c r="MVG248" s="277"/>
      <c r="MVH248" s="402"/>
      <c r="MVI248" s="404"/>
      <c r="MVJ248" s="49"/>
      <c r="MVK248" s="49"/>
      <c r="MVL248" s="49"/>
      <c r="MVM248" s="99"/>
      <c r="MVN248" s="98"/>
      <c r="MVO248" s="49"/>
      <c r="MVP248" s="405"/>
      <c r="MVQ248" s="405"/>
      <c r="MVR248" s="277"/>
      <c r="MVS248" s="277"/>
      <c r="MVT248" s="277"/>
      <c r="MVU248" s="277"/>
      <c r="MVV248" s="277"/>
      <c r="MVW248" s="277"/>
      <c r="MVX248" s="277"/>
      <c r="MVY248" s="277"/>
      <c r="MVZ248" s="402"/>
      <c r="MWA248" s="404"/>
      <c r="MWB248" s="49"/>
      <c r="MWC248" s="49"/>
      <c r="MWD248" s="49"/>
      <c r="MWE248" s="99"/>
      <c r="MWF248" s="98"/>
      <c r="MWG248" s="49"/>
      <c r="MWH248" s="405"/>
      <c r="MWI248" s="405"/>
      <c r="MWJ248" s="277"/>
      <c r="MWK248" s="277"/>
      <c r="MWL248" s="277"/>
      <c r="MWM248" s="277"/>
      <c r="MWN248" s="277"/>
      <c r="MWO248" s="277"/>
      <c r="MWP248" s="277"/>
      <c r="MWQ248" s="277"/>
      <c r="MWR248" s="402"/>
      <c r="MWS248" s="404"/>
      <c r="MWT248" s="49"/>
      <c r="MWU248" s="49"/>
      <c r="MWV248" s="49"/>
      <c r="MWW248" s="99"/>
      <c r="MWX248" s="98"/>
      <c r="MWY248" s="49"/>
      <c r="MWZ248" s="405"/>
      <c r="MXA248" s="405"/>
      <c r="MXB248" s="277"/>
      <c r="MXC248" s="277"/>
      <c r="MXD248" s="277"/>
      <c r="MXE248" s="277"/>
      <c r="MXF248" s="277"/>
      <c r="MXG248" s="277"/>
      <c r="MXH248" s="277"/>
      <c r="MXI248" s="277"/>
      <c r="MXJ248" s="402"/>
      <c r="MXK248" s="404"/>
      <c r="MXL248" s="49"/>
      <c r="MXM248" s="49"/>
      <c r="MXN248" s="49"/>
      <c r="MXO248" s="99"/>
      <c r="MXP248" s="98"/>
      <c r="MXQ248" s="49"/>
      <c r="MXR248" s="405"/>
      <c r="MXS248" s="405"/>
      <c r="MXT248" s="277"/>
      <c r="MXU248" s="277"/>
      <c r="MXV248" s="277"/>
      <c r="MXW248" s="277"/>
      <c r="MXX248" s="277"/>
      <c r="MXY248" s="277"/>
      <c r="MXZ248" s="277"/>
      <c r="MYA248" s="277"/>
      <c r="MYB248" s="402"/>
      <c r="MYC248" s="404"/>
      <c r="MYD248" s="49"/>
      <c r="MYE248" s="49"/>
      <c r="MYF248" s="49"/>
      <c r="MYG248" s="99"/>
      <c r="MYH248" s="98"/>
      <c r="MYI248" s="49"/>
      <c r="MYJ248" s="405"/>
      <c r="MYK248" s="405"/>
      <c r="MYL248" s="277"/>
      <c r="MYM248" s="277"/>
      <c r="MYN248" s="277"/>
      <c r="MYO248" s="277"/>
      <c r="MYP248" s="277"/>
      <c r="MYQ248" s="277"/>
      <c r="MYR248" s="277"/>
      <c r="MYS248" s="277"/>
      <c r="MYT248" s="402"/>
      <c r="MYU248" s="404"/>
      <c r="MYV248" s="49"/>
      <c r="MYW248" s="49"/>
      <c r="MYX248" s="49"/>
      <c r="MYY248" s="99"/>
      <c r="MYZ248" s="98"/>
      <c r="MZA248" s="49"/>
      <c r="MZB248" s="405"/>
      <c r="MZC248" s="405"/>
      <c r="MZD248" s="277"/>
      <c r="MZE248" s="277"/>
      <c r="MZF248" s="277"/>
      <c r="MZG248" s="277"/>
      <c r="MZH248" s="277"/>
      <c r="MZI248" s="277"/>
      <c r="MZJ248" s="277"/>
      <c r="MZK248" s="277"/>
      <c r="MZL248" s="402"/>
      <c r="MZM248" s="404"/>
      <c r="MZN248" s="49"/>
      <c r="MZO248" s="49"/>
      <c r="MZP248" s="49"/>
      <c r="MZQ248" s="99"/>
      <c r="MZR248" s="98"/>
      <c r="MZS248" s="49"/>
      <c r="MZT248" s="405"/>
      <c r="MZU248" s="405"/>
      <c r="MZV248" s="277"/>
      <c r="MZW248" s="277"/>
      <c r="MZX248" s="277"/>
      <c r="MZY248" s="277"/>
      <c r="MZZ248" s="277"/>
      <c r="NAA248" s="277"/>
      <c r="NAB248" s="277"/>
      <c r="NAC248" s="277"/>
      <c r="NAD248" s="402"/>
      <c r="NAE248" s="404"/>
      <c r="NAF248" s="49"/>
      <c r="NAG248" s="49"/>
      <c r="NAH248" s="49"/>
      <c r="NAI248" s="99"/>
      <c r="NAJ248" s="98"/>
      <c r="NAK248" s="49"/>
      <c r="NAL248" s="405"/>
      <c r="NAM248" s="405"/>
      <c r="NAN248" s="277"/>
      <c r="NAO248" s="277"/>
      <c r="NAP248" s="277"/>
      <c r="NAQ248" s="277"/>
      <c r="NAR248" s="277"/>
      <c r="NAS248" s="277"/>
      <c r="NAT248" s="277"/>
      <c r="NAU248" s="277"/>
      <c r="NAV248" s="402"/>
      <c r="NAW248" s="404"/>
      <c r="NAX248" s="49"/>
      <c r="NAY248" s="49"/>
      <c r="NAZ248" s="49"/>
      <c r="NBA248" s="99"/>
      <c r="NBB248" s="98"/>
      <c r="NBC248" s="49"/>
      <c r="NBD248" s="405"/>
      <c r="NBE248" s="405"/>
      <c r="NBF248" s="277"/>
      <c r="NBG248" s="277"/>
      <c r="NBH248" s="277"/>
      <c r="NBI248" s="277"/>
      <c r="NBJ248" s="277"/>
      <c r="NBK248" s="277"/>
      <c r="NBL248" s="277"/>
      <c r="NBM248" s="277"/>
      <c r="NBN248" s="402"/>
      <c r="NBO248" s="404"/>
      <c r="NBP248" s="49"/>
      <c r="NBQ248" s="49"/>
      <c r="NBR248" s="49"/>
      <c r="NBS248" s="99"/>
      <c r="NBT248" s="98"/>
      <c r="NBU248" s="49"/>
      <c r="NBV248" s="405"/>
      <c r="NBW248" s="405"/>
      <c r="NBX248" s="277"/>
      <c r="NBY248" s="277"/>
      <c r="NBZ248" s="277"/>
      <c r="NCA248" s="277"/>
      <c r="NCB248" s="277"/>
      <c r="NCC248" s="277"/>
      <c r="NCD248" s="277"/>
      <c r="NCE248" s="277"/>
      <c r="NCF248" s="402"/>
      <c r="NCG248" s="404"/>
      <c r="NCH248" s="49"/>
      <c r="NCI248" s="49"/>
      <c r="NCJ248" s="49"/>
      <c r="NCK248" s="99"/>
      <c r="NCL248" s="98"/>
      <c r="NCM248" s="49"/>
      <c r="NCN248" s="405"/>
      <c r="NCO248" s="405"/>
      <c r="NCP248" s="277"/>
      <c r="NCQ248" s="277"/>
      <c r="NCR248" s="277"/>
      <c r="NCS248" s="277"/>
      <c r="NCT248" s="277"/>
      <c r="NCU248" s="277"/>
      <c r="NCV248" s="277"/>
      <c r="NCW248" s="277"/>
      <c r="NCX248" s="402"/>
      <c r="NCY248" s="404"/>
      <c r="NCZ248" s="49"/>
      <c r="NDA248" s="49"/>
      <c r="NDB248" s="49"/>
      <c r="NDC248" s="99"/>
      <c r="NDD248" s="98"/>
      <c r="NDE248" s="49"/>
      <c r="NDF248" s="405"/>
      <c r="NDG248" s="405"/>
      <c r="NDH248" s="277"/>
      <c r="NDI248" s="277"/>
      <c r="NDJ248" s="277"/>
      <c r="NDK248" s="277"/>
      <c r="NDL248" s="277"/>
      <c r="NDM248" s="277"/>
      <c r="NDN248" s="277"/>
      <c r="NDO248" s="277"/>
      <c r="NDP248" s="402"/>
      <c r="NDQ248" s="404"/>
      <c r="NDR248" s="49"/>
      <c r="NDS248" s="49"/>
      <c r="NDT248" s="49"/>
      <c r="NDU248" s="99"/>
      <c r="NDV248" s="98"/>
      <c r="NDW248" s="49"/>
      <c r="NDX248" s="405"/>
      <c r="NDY248" s="405"/>
      <c r="NDZ248" s="277"/>
      <c r="NEA248" s="277"/>
      <c r="NEB248" s="277"/>
      <c r="NEC248" s="277"/>
      <c r="NED248" s="277"/>
      <c r="NEE248" s="277"/>
      <c r="NEF248" s="277"/>
      <c r="NEG248" s="277"/>
      <c r="NEH248" s="402"/>
      <c r="NEI248" s="404"/>
      <c r="NEJ248" s="49"/>
      <c r="NEK248" s="49"/>
      <c r="NEL248" s="49"/>
      <c r="NEM248" s="99"/>
      <c r="NEN248" s="98"/>
      <c r="NEO248" s="49"/>
      <c r="NEP248" s="405"/>
      <c r="NEQ248" s="405"/>
      <c r="NER248" s="277"/>
      <c r="NES248" s="277"/>
      <c r="NET248" s="277"/>
      <c r="NEU248" s="277"/>
      <c r="NEV248" s="277"/>
      <c r="NEW248" s="277"/>
      <c r="NEX248" s="277"/>
      <c r="NEY248" s="277"/>
      <c r="NEZ248" s="402"/>
      <c r="NFA248" s="404"/>
      <c r="NFB248" s="49"/>
      <c r="NFC248" s="49"/>
      <c r="NFD248" s="49"/>
      <c r="NFE248" s="99"/>
      <c r="NFF248" s="98"/>
      <c r="NFG248" s="49"/>
      <c r="NFH248" s="405"/>
      <c r="NFI248" s="405"/>
      <c r="NFJ248" s="277"/>
      <c r="NFK248" s="277"/>
      <c r="NFL248" s="277"/>
      <c r="NFM248" s="277"/>
      <c r="NFN248" s="277"/>
      <c r="NFO248" s="277"/>
      <c r="NFP248" s="277"/>
      <c r="NFQ248" s="277"/>
      <c r="NFR248" s="402"/>
      <c r="NFS248" s="404"/>
      <c r="NFT248" s="49"/>
      <c r="NFU248" s="49"/>
      <c r="NFV248" s="49"/>
      <c r="NFW248" s="99"/>
      <c r="NFX248" s="98"/>
      <c r="NFY248" s="49"/>
      <c r="NFZ248" s="405"/>
      <c r="NGA248" s="405"/>
      <c r="NGB248" s="277"/>
      <c r="NGC248" s="277"/>
      <c r="NGD248" s="277"/>
      <c r="NGE248" s="277"/>
      <c r="NGF248" s="277"/>
      <c r="NGG248" s="277"/>
      <c r="NGH248" s="277"/>
      <c r="NGI248" s="277"/>
      <c r="NGJ248" s="402"/>
      <c r="NGK248" s="404"/>
      <c r="NGL248" s="49"/>
      <c r="NGM248" s="49"/>
      <c r="NGN248" s="49"/>
      <c r="NGO248" s="99"/>
      <c r="NGP248" s="98"/>
      <c r="NGQ248" s="49"/>
      <c r="NGR248" s="405"/>
      <c r="NGS248" s="405"/>
      <c r="NGT248" s="277"/>
      <c r="NGU248" s="277"/>
      <c r="NGV248" s="277"/>
      <c r="NGW248" s="277"/>
      <c r="NGX248" s="277"/>
      <c r="NGY248" s="277"/>
      <c r="NGZ248" s="277"/>
      <c r="NHA248" s="277"/>
      <c r="NHB248" s="402"/>
      <c r="NHC248" s="404"/>
      <c r="NHD248" s="49"/>
      <c r="NHE248" s="49"/>
      <c r="NHF248" s="49"/>
      <c r="NHG248" s="99"/>
      <c r="NHH248" s="98"/>
      <c r="NHI248" s="49"/>
      <c r="NHJ248" s="405"/>
      <c r="NHK248" s="405"/>
      <c r="NHL248" s="277"/>
      <c r="NHM248" s="277"/>
      <c r="NHN248" s="277"/>
      <c r="NHO248" s="277"/>
      <c r="NHP248" s="277"/>
      <c r="NHQ248" s="277"/>
      <c r="NHR248" s="277"/>
      <c r="NHS248" s="277"/>
      <c r="NHT248" s="402"/>
      <c r="NHU248" s="404"/>
      <c r="NHV248" s="49"/>
      <c r="NHW248" s="49"/>
      <c r="NHX248" s="49"/>
      <c r="NHY248" s="99"/>
      <c r="NHZ248" s="98"/>
      <c r="NIA248" s="49"/>
      <c r="NIB248" s="405"/>
      <c r="NIC248" s="405"/>
      <c r="NID248" s="277"/>
      <c r="NIE248" s="277"/>
      <c r="NIF248" s="277"/>
      <c r="NIG248" s="277"/>
      <c r="NIH248" s="277"/>
      <c r="NII248" s="277"/>
      <c r="NIJ248" s="277"/>
      <c r="NIK248" s="277"/>
      <c r="NIL248" s="402"/>
      <c r="NIM248" s="404"/>
      <c r="NIN248" s="49"/>
      <c r="NIO248" s="49"/>
      <c r="NIP248" s="49"/>
      <c r="NIQ248" s="99"/>
      <c r="NIR248" s="98"/>
      <c r="NIS248" s="49"/>
      <c r="NIT248" s="405"/>
      <c r="NIU248" s="405"/>
      <c r="NIV248" s="277"/>
      <c r="NIW248" s="277"/>
      <c r="NIX248" s="277"/>
      <c r="NIY248" s="277"/>
      <c r="NIZ248" s="277"/>
      <c r="NJA248" s="277"/>
      <c r="NJB248" s="277"/>
      <c r="NJC248" s="277"/>
      <c r="NJD248" s="402"/>
      <c r="NJE248" s="404"/>
      <c r="NJF248" s="49"/>
      <c r="NJG248" s="49"/>
      <c r="NJH248" s="49"/>
      <c r="NJI248" s="99"/>
      <c r="NJJ248" s="98"/>
      <c r="NJK248" s="49"/>
      <c r="NJL248" s="405"/>
      <c r="NJM248" s="405"/>
      <c r="NJN248" s="277"/>
      <c r="NJO248" s="277"/>
      <c r="NJP248" s="277"/>
      <c r="NJQ248" s="277"/>
      <c r="NJR248" s="277"/>
      <c r="NJS248" s="277"/>
      <c r="NJT248" s="277"/>
      <c r="NJU248" s="277"/>
      <c r="NJV248" s="402"/>
      <c r="NJW248" s="404"/>
      <c r="NJX248" s="49"/>
      <c r="NJY248" s="49"/>
      <c r="NJZ248" s="49"/>
      <c r="NKA248" s="99"/>
      <c r="NKB248" s="98"/>
      <c r="NKC248" s="49"/>
      <c r="NKD248" s="405"/>
      <c r="NKE248" s="405"/>
      <c r="NKF248" s="277"/>
      <c r="NKG248" s="277"/>
      <c r="NKH248" s="277"/>
      <c r="NKI248" s="277"/>
      <c r="NKJ248" s="277"/>
      <c r="NKK248" s="277"/>
      <c r="NKL248" s="277"/>
      <c r="NKM248" s="277"/>
      <c r="NKN248" s="402"/>
      <c r="NKO248" s="404"/>
      <c r="NKP248" s="49"/>
      <c r="NKQ248" s="49"/>
      <c r="NKR248" s="49"/>
      <c r="NKS248" s="99"/>
      <c r="NKT248" s="98"/>
      <c r="NKU248" s="49"/>
      <c r="NKV248" s="405"/>
      <c r="NKW248" s="405"/>
      <c r="NKX248" s="277"/>
      <c r="NKY248" s="277"/>
      <c r="NKZ248" s="277"/>
      <c r="NLA248" s="277"/>
      <c r="NLB248" s="277"/>
      <c r="NLC248" s="277"/>
      <c r="NLD248" s="277"/>
      <c r="NLE248" s="277"/>
      <c r="NLF248" s="402"/>
      <c r="NLG248" s="404"/>
      <c r="NLH248" s="49"/>
      <c r="NLI248" s="49"/>
      <c r="NLJ248" s="49"/>
      <c r="NLK248" s="99"/>
      <c r="NLL248" s="98"/>
      <c r="NLM248" s="49"/>
      <c r="NLN248" s="405"/>
      <c r="NLO248" s="405"/>
      <c r="NLP248" s="277"/>
      <c r="NLQ248" s="277"/>
      <c r="NLR248" s="277"/>
      <c r="NLS248" s="277"/>
      <c r="NLT248" s="277"/>
      <c r="NLU248" s="277"/>
      <c r="NLV248" s="277"/>
      <c r="NLW248" s="277"/>
      <c r="NLX248" s="402"/>
      <c r="NLY248" s="404"/>
      <c r="NLZ248" s="49"/>
      <c r="NMA248" s="49"/>
      <c r="NMB248" s="49"/>
      <c r="NMC248" s="99"/>
      <c r="NMD248" s="98"/>
      <c r="NME248" s="49"/>
      <c r="NMF248" s="405"/>
      <c r="NMG248" s="405"/>
      <c r="NMH248" s="277"/>
      <c r="NMI248" s="277"/>
      <c r="NMJ248" s="277"/>
      <c r="NMK248" s="277"/>
      <c r="NML248" s="277"/>
      <c r="NMM248" s="277"/>
      <c r="NMN248" s="277"/>
      <c r="NMO248" s="277"/>
      <c r="NMP248" s="402"/>
      <c r="NMQ248" s="404"/>
      <c r="NMR248" s="49"/>
      <c r="NMS248" s="49"/>
      <c r="NMT248" s="49"/>
      <c r="NMU248" s="99"/>
      <c r="NMV248" s="98"/>
      <c r="NMW248" s="49"/>
      <c r="NMX248" s="405"/>
      <c r="NMY248" s="405"/>
      <c r="NMZ248" s="277"/>
      <c r="NNA248" s="277"/>
      <c r="NNB248" s="277"/>
      <c r="NNC248" s="277"/>
      <c r="NND248" s="277"/>
      <c r="NNE248" s="277"/>
      <c r="NNF248" s="277"/>
      <c r="NNG248" s="277"/>
      <c r="NNH248" s="402"/>
      <c r="NNI248" s="404"/>
      <c r="NNJ248" s="49"/>
      <c r="NNK248" s="49"/>
      <c r="NNL248" s="49"/>
      <c r="NNM248" s="99"/>
      <c r="NNN248" s="98"/>
      <c r="NNO248" s="49"/>
      <c r="NNP248" s="405"/>
      <c r="NNQ248" s="405"/>
      <c r="NNR248" s="277"/>
      <c r="NNS248" s="277"/>
      <c r="NNT248" s="277"/>
      <c r="NNU248" s="277"/>
      <c r="NNV248" s="277"/>
      <c r="NNW248" s="277"/>
      <c r="NNX248" s="277"/>
      <c r="NNY248" s="277"/>
      <c r="NNZ248" s="402"/>
      <c r="NOA248" s="404"/>
      <c r="NOB248" s="49"/>
      <c r="NOC248" s="49"/>
      <c r="NOD248" s="49"/>
      <c r="NOE248" s="99"/>
      <c r="NOF248" s="98"/>
      <c r="NOG248" s="49"/>
      <c r="NOH248" s="405"/>
      <c r="NOI248" s="405"/>
      <c r="NOJ248" s="277"/>
      <c r="NOK248" s="277"/>
      <c r="NOL248" s="277"/>
      <c r="NOM248" s="277"/>
      <c r="NON248" s="277"/>
      <c r="NOO248" s="277"/>
      <c r="NOP248" s="277"/>
      <c r="NOQ248" s="277"/>
      <c r="NOR248" s="402"/>
      <c r="NOS248" s="404"/>
      <c r="NOT248" s="49"/>
      <c r="NOU248" s="49"/>
      <c r="NOV248" s="49"/>
      <c r="NOW248" s="99"/>
      <c r="NOX248" s="98"/>
      <c r="NOY248" s="49"/>
      <c r="NOZ248" s="405"/>
      <c r="NPA248" s="405"/>
      <c r="NPB248" s="277"/>
      <c r="NPC248" s="277"/>
      <c r="NPD248" s="277"/>
      <c r="NPE248" s="277"/>
      <c r="NPF248" s="277"/>
      <c r="NPG248" s="277"/>
      <c r="NPH248" s="277"/>
      <c r="NPI248" s="277"/>
      <c r="NPJ248" s="402"/>
      <c r="NPK248" s="404"/>
      <c r="NPL248" s="49"/>
      <c r="NPM248" s="49"/>
      <c r="NPN248" s="49"/>
      <c r="NPO248" s="99"/>
      <c r="NPP248" s="98"/>
      <c r="NPQ248" s="49"/>
      <c r="NPR248" s="405"/>
      <c r="NPS248" s="405"/>
      <c r="NPT248" s="277"/>
      <c r="NPU248" s="277"/>
      <c r="NPV248" s="277"/>
      <c r="NPW248" s="277"/>
      <c r="NPX248" s="277"/>
      <c r="NPY248" s="277"/>
      <c r="NPZ248" s="277"/>
      <c r="NQA248" s="277"/>
      <c r="NQB248" s="402"/>
      <c r="NQC248" s="404"/>
      <c r="NQD248" s="49"/>
      <c r="NQE248" s="49"/>
      <c r="NQF248" s="49"/>
      <c r="NQG248" s="99"/>
      <c r="NQH248" s="98"/>
      <c r="NQI248" s="49"/>
      <c r="NQJ248" s="405"/>
      <c r="NQK248" s="405"/>
      <c r="NQL248" s="277"/>
      <c r="NQM248" s="277"/>
      <c r="NQN248" s="277"/>
      <c r="NQO248" s="277"/>
      <c r="NQP248" s="277"/>
      <c r="NQQ248" s="277"/>
      <c r="NQR248" s="277"/>
      <c r="NQS248" s="277"/>
      <c r="NQT248" s="402"/>
      <c r="NQU248" s="404"/>
      <c r="NQV248" s="49"/>
      <c r="NQW248" s="49"/>
      <c r="NQX248" s="49"/>
      <c r="NQY248" s="99"/>
      <c r="NQZ248" s="98"/>
      <c r="NRA248" s="49"/>
      <c r="NRB248" s="405"/>
      <c r="NRC248" s="405"/>
      <c r="NRD248" s="277"/>
      <c r="NRE248" s="277"/>
      <c r="NRF248" s="277"/>
      <c r="NRG248" s="277"/>
      <c r="NRH248" s="277"/>
      <c r="NRI248" s="277"/>
      <c r="NRJ248" s="277"/>
      <c r="NRK248" s="277"/>
      <c r="NRL248" s="402"/>
      <c r="NRM248" s="404"/>
      <c r="NRN248" s="49"/>
      <c r="NRO248" s="49"/>
      <c r="NRP248" s="49"/>
      <c r="NRQ248" s="99"/>
      <c r="NRR248" s="98"/>
      <c r="NRS248" s="49"/>
      <c r="NRT248" s="405"/>
      <c r="NRU248" s="405"/>
      <c r="NRV248" s="277"/>
      <c r="NRW248" s="277"/>
      <c r="NRX248" s="277"/>
      <c r="NRY248" s="277"/>
      <c r="NRZ248" s="277"/>
      <c r="NSA248" s="277"/>
      <c r="NSB248" s="277"/>
      <c r="NSC248" s="277"/>
      <c r="NSD248" s="402"/>
      <c r="NSE248" s="404"/>
      <c r="NSF248" s="49"/>
      <c r="NSG248" s="49"/>
      <c r="NSH248" s="49"/>
      <c r="NSI248" s="99"/>
      <c r="NSJ248" s="98"/>
      <c r="NSK248" s="49"/>
      <c r="NSL248" s="405"/>
      <c r="NSM248" s="405"/>
      <c r="NSN248" s="277"/>
      <c r="NSO248" s="277"/>
      <c r="NSP248" s="277"/>
      <c r="NSQ248" s="277"/>
      <c r="NSR248" s="277"/>
      <c r="NSS248" s="277"/>
      <c r="NST248" s="277"/>
      <c r="NSU248" s="277"/>
      <c r="NSV248" s="402"/>
      <c r="NSW248" s="404"/>
      <c r="NSX248" s="49"/>
      <c r="NSY248" s="49"/>
      <c r="NSZ248" s="49"/>
      <c r="NTA248" s="99"/>
      <c r="NTB248" s="98"/>
      <c r="NTC248" s="49"/>
      <c r="NTD248" s="405"/>
      <c r="NTE248" s="405"/>
      <c r="NTF248" s="277"/>
      <c r="NTG248" s="277"/>
      <c r="NTH248" s="277"/>
      <c r="NTI248" s="277"/>
      <c r="NTJ248" s="277"/>
      <c r="NTK248" s="277"/>
      <c r="NTL248" s="277"/>
      <c r="NTM248" s="277"/>
      <c r="NTN248" s="402"/>
      <c r="NTO248" s="404"/>
      <c r="NTP248" s="49"/>
      <c r="NTQ248" s="49"/>
      <c r="NTR248" s="49"/>
      <c r="NTS248" s="99"/>
      <c r="NTT248" s="98"/>
      <c r="NTU248" s="49"/>
      <c r="NTV248" s="405"/>
      <c r="NTW248" s="405"/>
      <c r="NTX248" s="277"/>
      <c r="NTY248" s="277"/>
      <c r="NTZ248" s="277"/>
      <c r="NUA248" s="277"/>
      <c r="NUB248" s="277"/>
      <c r="NUC248" s="277"/>
      <c r="NUD248" s="277"/>
      <c r="NUE248" s="277"/>
      <c r="NUF248" s="402"/>
      <c r="NUG248" s="404"/>
      <c r="NUH248" s="49"/>
      <c r="NUI248" s="49"/>
      <c r="NUJ248" s="49"/>
      <c r="NUK248" s="99"/>
      <c r="NUL248" s="98"/>
      <c r="NUM248" s="49"/>
      <c r="NUN248" s="405"/>
      <c r="NUO248" s="405"/>
      <c r="NUP248" s="277"/>
      <c r="NUQ248" s="277"/>
      <c r="NUR248" s="277"/>
      <c r="NUS248" s="277"/>
      <c r="NUT248" s="277"/>
      <c r="NUU248" s="277"/>
      <c r="NUV248" s="277"/>
      <c r="NUW248" s="277"/>
      <c r="NUX248" s="402"/>
      <c r="NUY248" s="404"/>
      <c r="NUZ248" s="49"/>
      <c r="NVA248" s="49"/>
      <c r="NVB248" s="49"/>
      <c r="NVC248" s="99"/>
      <c r="NVD248" s="98"/>
      <c r="NVE248" s="49"/>
      <c r="NVF248" s="405"/>
      <c r="NVG248" s="405"/>
      <c r="NVH248" s="277"/>
      <c r="NVI248" s="277"/>
      <c r="NVJ248" s="277"/>
      <c r="NVK248" s="277"/>
      <c r="NVL248" s="277"/>
      <c r="NVM248" s="277"/>
      <c r="NVN248" s="277"/>
      <c r="NVO248" s="277"/>
      <c r="NVP248" s="402"/>
      <c r="NVQ248" s="404"/>
      <c r="NVR248" s="49"/>
      <c r="NVS248" s="49"/>
      <c r="NVT248" s="49"/>
      <c r="NVU248" s="99"/>
      <c r="NVV248" s="98"/>
      <c r="NVW248" s="49"/>
      <c r="NVX248" s="405"/>
      <c r="NVY248" s="405"/>
      <c r="NVZ248" s="277"/>
      <c r="NWA248" s="277"/>
      <c r="NWB248" s="277"/>
      <c r="NWC248" s="277"/>
      <c r="NWD248" s="277"/>
      <c r="NWE248" s="277"/>
      <c r="NWF248" s="277"/>
      <c r="NWG248" s="277"/>
      <c r="NWH248" s="402"/>
      <c r="NWI248" s="404"/>
      <c r="NWJ248" s="49"/>
      <c r="NWK248" s="49"/>
      <c r="NWL248" s="49"/>
      <c r="NWM248" s="99"/>
      <c r="NWN248" s="98"/>
      <c r="NWO248" s="49"/>
      <c r="NWP248" s="405"/>
      <c r="NWQ248" s="405"/>
      <c r="NWR248" s="277"/>
      <c r="NWS248" s="277"/>
      <c r="NWT248" s="277"/>
      <c r="NWU248" s="277"/>
      <c r="NWV248" s="277"/>
      <c r="NWW248" s="277"/>
      <c r="NWX248" s="277"/>
      <c r="NWY248" s="277"/>
      <c r="NWZ248" s="402"/>
      <c r="NXA248" s="404"/>
      <c r="NXB248" s="49"/>
      <c r="NXC248" s="49"/>
      <c r="NXD248" s="49"/>
      <c r="NXE248" s="99"/>
      <c r="NXF248" s="98"/>
      <c r="NXG248" s="49"/>
      <c r="NXH248" s="405"/>
      <c r="NXI248" s="405"/>
      <c r="NXJ248" s="277"/>
      <c r="NXK248" s="277"/>
      <c r="NXL248" s="277"/>
      <c r="NXM248" s="277"/>
      <c r="NXN248" s="277"/>
      <c r="NXO248" s="277"/>
      <c r="NXP248" s="277"/>
      <c r="NXQ248" s="277"/>
      <c r="NXR248" s="402"/>
      <c r="NXS248" s="404"/>
      <c r="NXT248" s="49"/>
      <c r="NXU248" s="49"/>
      <c r="NXV248" s="49"/>
      <c r="NXW248" s="99"/>
      <c r="NXX248" s="98"/>
      <c r="NXY248" s="49"/>
      <c r="NXZ248" s="405"/>
      <c r="NYA248" s="405"/>
      <c r="NYB248" s="277"/>
      <c r="NYC248" s="277"/>
      <c r="NYD248" s="277"/>
      <c r="NYE248" s="277"/>
      <c r="NYF248" s="277"/>
      <c r="NYG248" s="277"/>
      <c r="NYH248" s="277"/>
      <c r="NYI248" s="277"/>
      <c r="NYJ248" s="402"/>
      <c r="NYK248" s="404"/>
      <c r="NYL248" s="49"/>
      <c r="NYM248" s="49"/>
      <c r="NYN248" s="49"/>
      <c r="NYO248" s="99"/>
      <c r="NYP248" s="98"/>
      <c r="NYQ248" s="49"/>
      <c r="NYR248" s="405"/>
      <c r="NYS248" s="405"/>
      <c r="NYT248" s="277"/>
      <c r="NYU248" s="277"/>
      <c r="NYV248" s="277"/>
      <c r="NYW248" s="277"/>
      <c r="NYX248" s="277"/>
      <c r="NYY248" s="277"/>
      <c r="NYZ248" s="277"/>
      <c r="NZA248" s="277"/>
      <c r="NZB248" s="402"/>
      <c r="NZC248" s="404"/>
      <c r="NZD248" s="49"/>
      <c r="NZE248" s="49"/>
      <c r="NZF248" s="49"/>
      <c r="NZG248" s="99"/>
      <c r="NZH248" s="98"/>
      <c r="NZI248" s="49"/>
      <c r="NZJ248" s="405"/>
      <c r="NZK248" s="405"/>
      <c r="NZL248" s="277"/>
      <c r="NZM248" s="277"/>
      <c r="NZN248" s="277"/>
      <c r="NZO248" s="277"/>
      <c r="NZP248" s="277"/>
      <c r="NZQ248" s="277"/>
      <c r="NZR248" s="277"/>
      <c r="NZS248" s="277"/>
      <c r="NZT248" s="402"/>
      <c r="NZU248" s="404"/>
      <c r="NZV248" s="49"/>
      <c r="NZW248" s="49"/>
      <c r="NZX248" s="49"/>
      <c r="NZY248" s="99"/>
      <c r="NZZ248" s="98"/>
      <c r="OAA248" s="49"/>
      <c r="OAB248" s="405"/>
      <c r="OAC248" s="405"/>
      <c r="OAD248" s="277"/>
      <c r="OAE248" s="277"/>
      <c r="OAF248" s="277"/>
      <c r="OAG248" s="277"/>
      <c r="OAH248" s="277"/>
      <c r="OAI248" s="277"/>
      <c r="OAJ248" s="277"/>
      <c r="OAK248" s="277"/>
      <c r="OAL248" s="402"/>
      <c r="OAM248" s="404"/>
      <c r="OAN248" s="49"/>
      <c r="OAO248" s="49"/>
      <c r="OAP248" s="49"/>
      <c r="OAQ248" s="99"/>
      <c r="OAR248" s="98"/>
      <c r="OAS248" s="49"/>
      <c r="OAT248" s="405"/>
      <c r="OAU248" s="405"/>
      <c r="OAV248" s="277"/>
      <c r="OAW248" s="277"/>
      <c r="OAX248" s="277"/>
      <c r="OAY248" s="277"/>
      <c r="OAZ248" s="277"/>
      <c r="OBA248" s="277"/>
      <c r="OBB248" s="277"/>
      <c r="OBC248" s="277"/>
      <c r="OBD248" s="402"/>
      <c r="OBE248" s="404"/>
      <c r="OBF248" s="49"/>
      <c r="OBG248" s="49"/>
      <c r="OBH248" s="49"/>
      <c r="OBI248" s="99"/>
      <c r="OBJ248" s="98"/>
      <c r="OBK248" s="49"/>
      <c r="OBL248" s="405"/>
      <c r="OBM248" s="405"/>
      <c r="OBN248" s="277"/>
      <c r="OBO248" s="277"/>
      <c r="OBP248" s="277"/>
      <c r="OBQ248" s="277"/>
      <c r="OBR248" s="277"/>
      <c r="OBS248" s="277"/>
      <c r="OBT248" s="277"/>
      <c r="OBU248" s="277"/>
      <c r="OBV248" s="402"/>
      <c r="OBW248" s="404"/>
      <c r="OBX248" s="49"/>
      <c r="OBY248" s="49"/>
      <c r="OBZ248" s="49"/>
      <c r="OCA248" s="99"/>
      <c r="OCB248" s="98"/>
      <c r="OCC248" s="49"/>
      <c r="OCD248" s="405"/>
      <c r="OCE248" s="405"/>
      <c r="OCF248" s="277"/>
      <c r="OCG248" s="277"/>
      <c r="OCH248" s="277"/>
      <c r="OCI248" s="277"/>
      <c r="OCJ248" s="277"/>
      <c r="OCK248" s="277"/>
      <c r="OCL248" s="277"/>
      <c r="OCM248" s="277"/>
      <c r="OCN248" s="402"/>
      <c r="OCO248" s="404"/>
      <c r="OCP248" s="49"/>
      <c r="OCQ248" s="49"/>
      <c r="OCR248" s="49"/>
      <c r="OCS248" s="99"/>
      <c r="OCT248" s="98"/>
      <c r="OCU248" s="49"/>
      <c r="OCV248" s="405"/>
      <c r="OCW248" s="405"/>
      <c r="OCX248" s="277"/>
      <c r="OCY248" s="277"/>
      <c r="OCZ248" s="277"/>
      <c r="ODA248" s="277"/>
      <c r="ODB248" s="277"/>
      <c r="ODC248" s="277"/>
      <c r="ODD248" s="277"/>
      <c r="ODE248" s="277"/>
      <c r="ODF248" s="402"/>
      <c r="ODG248" s="404"/>
      <c r="ODH248" s="49"/>
      <c r="ODI248" s="49"/>
      <c r="ODJ248" s="49"/>
      <c r="ODK248" s="99"/>
      <c r="ODL248" s="98"/>
      <c r="ODM248" s="49"/>
      <c r="ODN248" s="405"/>
      <c r="ODO248" s="405"/>
      <c r="ODP248" s="277"/>
      <c r="ODQ248" s="277"/>
      <c r="ODR248" s="277"/>
      <c r="ODS248" s="277"/>
      <c r="ODT248" s="277"/>
      <c r="ODU248" s="277"/>
      <c r="ODV248" s="277"/>
      <c r="ODW248" s="277"/>
      <c r="ODX248" s="402"/>
      <c r="ODY248" s="404"/>
      <c r="ODZ248" s="49"/>
      <c r="OEA248" s="49"/>
      <c r="OEB248" s="49"/>
      <c r="OEC248" s="99"/>
      <c r="OED248" s="98"/>
      <c r="OEE248" s="49"/>
      <c r="OEF248" s="405"/>
      <c r="OEG248" s="405"/>
      <c r="OEH248" s="277"/>
      <c r="OEI248" s="277"/>
      <c r="OEJ248" s="277"/>
      <c r="OEK248" s="277"/>
      <c r="OEL248" s="277"/>
      <c r="OEM248" s="277"/>
      <c r="OEN248" s="277"/>
      <c r="OEO248" s="277"/>
      <c r="OEP248" s="402"/>
      <c r="OEQ248" s="404"/>
      <c r="OER248" s="49"/>
      <c r="OES248" s="49"/>
      <c r="OET248" s="49"/>
      <c r="OEU248" s="99"/>
      <c r="OEV248" s="98"/>
      <c r="OEW248" s="49"/>
      <c r="OEX248" s="405"/>
      <c r="OEY248" s="405"/>
      <c r="OEZ248" s="277"/>
      <c r="OFA248" s="277"/>
      <c r="OFB248" s="277"/>
      <c r="OFC248" s="277"/>
      <c r="OFD248" s="277"/>
      <c r="OFE248" s="277"/>
      <c r="OFF248" s="277"/>
      <c r="OFG248" s="277"/>
      <c r="OFH248" s="402"/>
      <c r="OFI248" s="404"/>
      <c r="OFJ248" s="49"/>
      <c r="OFK248" s="49"/>
      <c r="OFL248" s="49"/>
      <c r="OFM248" s="99"/>
      <c r="OFN248" s="98"/>
      <c r="OFO248" s="49"/>
      <c r="OFP248" s="405"/>
      <c r="OFQ248" s="405"/>
      <c r="OFR248" s="277"/>
      <c r="OFS248" s="277"/>
      <c r="OFT248" s="277"/>
      <c r="OFU248" s="277"/>
      <c r="OFV248" s="277"/>
      <c r="OFW248" s="277"/>
      <c r="OFX248" s="277"/>
      <c r="OFY248" s="277"/>
      <c r="OFZ248" s="402"/>
      <c r="OGA248" s="404"/>
      <c r="OGB248" s="49"/>
      <c r="OGC248" s="49"/>
      <c r="OGD248" s="49"/>
      <c r="OGE248" s="99"/>
      <c r="OGF248" s="98"/>
      <c r="OGG248" s="49"/>
      <c r="OGH248" s="405"/>
      <c r="OGI248" s="405"/>
      <c r="OGJ248" s="277"/>
      <c r="OGK248" s="277"/>
      <c r="OGL248" s="277"/>
      <c r="OGM248" s="277"/>
      <c r="OGN248" s="277"/>
      <c r="OGO248" s="277"/>
      <c r="OGP248" s="277"/>
      <c r="OGQ248" s="277"/>
      <c r="OGR248" s="402"/>
      <c r="OGS248" s="404"/>
      <c r="OGT248" s="49"/>
      <c r="OGU248" s="49"/>
      <c r="OGV248" s="49"/>
      <c r="OGW248" s="99"/>
      <c r="OGX248" s="98"/>
      <c r="OGY248" s="49"/>
      <c r="OGZ248" s="405"/>
      <c r="OHA248" s="405"/>
      <c r="OHB248" s="277"/>
      <c r="OHC248" s="277"/>
      <c r="OHD248" s="277"/>
      <c r="OHE248" s="277"/>
      <c r="OHF248" s="277"/>
      <c r="OHG248" s="277"/>
      <c r="OHH248" s="277"/>
      <c r="OHI248" s="277"/>
      <c r="OHJ248" s="402"/>
      <c r="OHK248" s="404"/>
      <c r="OHL248" s="49"/>
      <c r="OHM248" s="49"/>
      <c r="OHN248" s="49"/>
      <c r="OHO248" s="99"/>
      <c r="OHP248" s="98"/>
      <c r="OHQ248" s="49"/>
      <c r="OHR248" s="405"/>
      <c r="OHS248" s="405"/>
      <c r="OHT248" s="277"/>
      <c r="OHU248" s="277"/>
      <c r="OHV248" s="277"/>
      <c r="OHW248" s="277"/>
      <c r="OHX248" s="277"/>
      <c r="OHY248" s="277"/>
      <c r="OHZ248" s="277"/>
      <c r="OIA248" s="277"/>
      <c r="OIB248" s="402"/>
      <c r="OIC248" s="404"/>
      <c r="OID248" s="49"/>
      <c r="OIE248" s="49"/>
      <c r="OIF248" s="49"/>
      <c r="OIG248" s="99"/>
      <c r="OIH248" s="98"/>
      <c r="OII248" s="49"/>
      <c r="OIJ248" s="405"/>
      <c r="OIK248" s="405"/>
      <c r="OIL248" s="277"/>
      <c r="OIM248" s="277"/>
      <c r="OIN248" s="277"/>
      <c r="OIO248" s="277"/>
      <c r="OIP248" s="277"/>
      <c r="OIQ248" s="277"/>
      <c r="OIR248" s="277"/>
      <c r="OIS248" s="277"/>
      <c r="OIT248" s="402"/>
      <c r="OIU248" s="404"/>
      <c r="OIV248" s="49"/>
      <c r="OIW248" s="49"/>
      <c r="OIX248" s="49"/>
      <c r="OIY248" s="99"/>
      <c r="OIZ248" s="98"/>
      <c r="OJA248" s="49"/>
      <c r="OJB248" s="405"/>
      <c r="OJC248" s="405"/>
      <c r="OJD248" s="277"/>
      <c r="OJE248" s="277"/>
      <c r="OJF248" s="277"/>
      <c r="OJG248" s="277"/>
      <c r="OJH248" s="277"/>
      <c r="OJI248" s="277"/>
      <c r="OJJ248" s="277"/>
      <c r="OJK248" s="277"/>
      <c r="OJL248" s="402"/>
      <c r="OJM248" s="404"/>
      <c r="OJN248" s="49"/>
      <c r="OJO248" s="49"/>
      <c r="OJP248" s="49"/>
      <c r="OJQ248" s="99"/>
      <c r="OJR248" s="98"/>
      <c r="OJS248" s="49"/>
      <c r="OJT248" s="405"/>
      <c r="OJU248" s="405"/>
      <c r="OJV248" s="277"/>
      <c r="OJW248" s="277"/>
      <c r="OJX248" s="277"/>
      <c r="OJY248" s="277"/>
      <c r="OJZ248" s="277"/>
      <c r="OKA248" s="277"/>
      <c r="OKB248" s="277"/>
      <c r="OKC248" s="277"/>
      <c r="OKD248" s="402"/>
      <c r="OKE248" s="404"/>
      <c r="OKF248" s="49"/>
      <c r="OKG248" s="49"/>
      <c r="OKH248" s="49"/>
      <c r="OKI248" s="99"/>
      <c r="OKJ248" s="98"/>
      <c r="OKK248" s="49"/>
      <c r="OKL248" s="405"/>
      <c r="OKM248" s="405"/>
      <c r="OKN248" s="277"/>
      <c r="OKO248" s="277"/>
      <c r="OKP248" s="277"/>
      <c r="OKQ248" s="277"/>
      <c r="OKR248" s="277"/>
      <c r="OKS248" s="277"/>
      <c r="OKT248" s="277"/>
      <c r="OKU248" s="277"/>
      <c r="OKV248" s="402"/>
      <c r="OKW248" s="404"/>
      <c r="OKX248" s="49"/>
      <c r="OKY248" s="49"/>
      <c r="OKZ248" s="49"/>
      <c r="OLA248" s="99"/>
      <c r="OLB248" s="98"/>
      <c r="OLC248" s="49"/>
      <c r="OLD248" s="405"/>
      <c r="OLE248" s="405"/>
      <c r="OLF248" s="277"/>
      <c r="OLG248" s="277"/>
      <c r="OLH248" s="277"/>
      <c r="OLI248" s="277"/>
      <c r="OLJ248" s="277"/>
      <c r="OLK248" s="277"/>
      <c r="OLL248" s="277"/>
      <c r="OLM248" s="277"/>
      <c r="OLN248" s="402"/>
      <c r="OLO248" s="404"/>
      <c r="OLP248" s="49"/>
      <c r="OLQ248" s="49"/>
      <c r="OLR248" s="49"/>
      <c r="OLS248" s="99"/>
      <c r="OLT248" s="98"/>
      <c r="OLU248" s="49"/>
      <c r="OLV248" s="405"/>
      <c r="OLW248" s="405"/>
      <c r="OLX248" s="277"/>
      <c r="OLY248" s="277"/>
      <c r="OLZ248" s="277"/>
      <c r="OMA248" s="277"/>
      <c r="OMB248" s="277"/>
      <c r="OMC248" s="277"/>
      <c r="OMD248" s="277"/>
      <c r="OME248" s="277"/>
      <c r="OMF248" s="402"/>
      <c r="OMG248" s="404"/>
      <c r="OMH248" s="49"/>
      <c r="OMI248" s="49"/>
      <c r="OMJ248" s="49"/>
      <c r="OMK248" s="99"/>
      <c r="OML248" s="98"/>
      <c r="OMM248" s="49"/>
      <c r="OMN248" s="405"/>
      <c r="OMO248" s="405"/>
      <c r="OMP248" s="277"/>
      <c r="OMQ248" s="277"/>
      <c r="OMR248" s="277"/>
      <c r="OMS248" s="277"/>
      <c r="OMT248" s="277"/>
      <c r="OMU248" s="277"/>
      <c r="OMV248" s="277"/>
      <c r="OMW248" s="277"/>
      <c r="OMX248" s="402"/>
      <c r="OMY248" s="404"/>
      <c r="OMZ248" s="49"/>
      <c r="ONA248" s="49"/>
      <c r="ONB248" s="49"/>
      <c r="ONC248" s="99"/>
      <c r="OND248" s="98"/>
      <c r="ONE248" s="49"/>
      <c r="ONF248" s="405"/>
      <c r="ONG248" s="405"/>
      <c r="ONH248" s="277"/>
      <c r="ONI248" s="277"/>
      <c r="ONJ248" s="277"/>
      <c r="ONK248" s="277"/>
      <c r="ONL248" s="277"/>
      <c r="ONM248" s="277"/>
      <c r="ONN248" s="277"/>
      <c r="ONO248" s="277"/>
      <c r="ONP248" s="402"/>
      <c r="ONQ248" s="404"/>
      <c r="ONR248" s="49"/>
      <c r="ONS248" s="49"/>
      <c r="ONT248" s="49"/>
      <c r="ONU248" s="99"/>
      <c r="ONV248" s="98"/>
      <c r="ONW248" s="49"/>
      <c r="ONX248" s="405"/>
      <c r="ONY248" s="405"/>
      <c r="ONZ248" s="277"/>
      <c r="OOA248" s="277"/>
      <c r="OOB248" s="277"/>
      <c r="OOC248" s="277"/>
      <c r="OOD248" s="277"/>
      <c r="OOE248" s="277"/>
      <c r="OOF248" s="277"/>
      <c r="OOG248" s="277"/>
      <c r="OOH248" s="402"/>
      <c r="OOI248" s="404"/>
      <c r="OOJ248" s="49"/>
      <c r="OOK248" s="49"/>
      <c r="OOL248" s="49"/>
      <c r="OOM248" s="99"/>
      <c r="OON248" s="98"/>
      <c r="OOO248" s="49"/>
      <c r="OOP248" s="405"/>
      <c r="OOQ248" s="405"/>
      <c r="OOR248" s="277"/>
      <c r="OOS248" s="277"/>
      <c r="OOT248" s="277"/>
      <c r="OOU248" s="277"/>
      <c r="OOV248" s="277"/>
      <c r="OOW248" s="277"/>
      <c r="OOX248" s="277"/>
      <c r="OOY248" s="277"/>
      <c r="OOZ248" s="402"/>
      <c r="OPA248" s="404"/>
      <c r="OPB248" s="49"/>
      <c r="OPC248" s="49"/>
      <c r="OPD248" s="49"/>
      <c r="OPE248" s="99"/>
      <c r="OPF248" s="98"/>
      <c r="OPG248" s="49"/>
      <c r="OPH248" s="405"/>
      <c r="OPI248" s="405"/>
      <c r="OPJ248" s="277"/>
      <c r="OPK248" s="277"/>
      <c r="OPL248" s="277"/>
      <c r="OPM248" s="277"/>
      <c r="OPN248" s="277"/>
      <c r="OPO248" s="277"/>
      <c r="OPP248" s="277"/>
      <c r="OPQ248" s="277"/>
      <c r="OPR248" s="402"/>
      <c r="OPS248" s="404"/>
      <c r="OPT248" s="49"/>
      <c r="OPU248" s="49"/>
      <c r="OPV248" s="49"/>
      <c r="OPW248" s="99"/>
      <c r="OPX248" s="98"/>
      <c r="OPY248" s="49"/>
      <c r="OPZ248" s="405"/>
      <c r="OQA248" s="405"/>
      <c r="OQB248" s="277"/>
      <c r="OQC248" s="277"/>
      <c r="OQD248" s="277"/>
      <c r="OQE248" s="277"/>
      <c r="OQF248" s="277"/>
      <c r="OQG248" s="277"/>
      <c r="OQH248" s="277"/>
      <c r="OQI248" s="277"/>
      <c r="OQJ248" s="402"/>
      <c r="OQK248" s="404"/>
      <c r="OQL248" s="49"/>
      <c r="OQM248" s="49"/>
      <c r="OQN248" s="49"/>
      <c r="OQO248" s="99"/>
      <c r="OQP248" s="98"/>
      <c r="OQQ248" s="49"/>
      <c r="OQR248" s="405"/>
      <c r="OQS248" s="405"/>
      <c r="OQT248" s="277"/>
      <c r="OQU248" s="277"/>
      <c r="OQV248" s="277"/>
      <c r="OQW248" s="277"/>
      <c r="OQX248" s="277"/>
      <c r="OQY248" s="277"/>
      <c r="OQZ248" s="277"/>
      <c r="ORA248" s="277"/>
      <c r="ORB248" s="402"/>
      <c r="ORC248" s="404"/>
      <c r="ORD248" s="49"/>
      <c r="ORE248" s="49"/>
      <c r="ORF248" s="49"/>
      <c r="ORG248" s="99"/>
      <c r="ORH248" s="98"/>
      <c r="ORI248" s="49"/>
      <c r="ORJ248" s="405"/>
      <c r="ORK248" s="405"/>
      <c r="ORL248" s="277"/>
      <c r="ORM248" s="277"/>
      <c r="ORN248" s="277"/>
      <c r="ORO248" s="277"/>
      <c r="ORP248" s="277"/>
      <c r="ORQ248" s="277"/>
      <c r="ORR248" s="277"/>
      <c r="ORS248" s="277"/>
      <c r="ORT248" s="402"/>
      <c r="ORU248" s="404"/>
      <c r="ORV248" s="49"/>
      <c r="ORW248" s="49"/>
      <c r="ORX248" s="49"/>
      <c r="ORY248" s="99"/>
      <c r="ORZ248" s="98"/>
      <c r="OSA248" s="49"/>
      <c r="OSB248" s="405"/>
      <c r="OSC248" s="405"/>
      <c r="OSD248" s="277"/>
      <c r="OSE248" s="277"/>
      <c r="OSF248" s="277"/>
      <c r="OSG248" s="277"/>
      <c r="OSH248" s="277"/>
      <c r="OSI248" s="277"/>
      <c r="OSJ248" s="277"/>
      <c r="OSK248" s="277"/>
      <c r="OSL248" s="402"/>
      <c r="OSM248" s="404"/>
      <c r="OSN248" s="49"/>
      <c r="OSO248" s="49"/>
      <c r="OSP248" s="49"/>
      <c r="OSQ248" s="99"/>
      <c r="OSR248" s="98"/>
      <c r="OSS248" s="49"/>
      <c r="OST248" s="405"/>
      <c r="OSU248" s="405"/>
      <c r="OSV248" s="277"/>
      <c r="OSW248" s="277"/>
      <c r="OSX248" s="277"/>
      <c r="OSY248" s="277"/>
      <c r="OSZ248" s="277"/>
      <c r="OTA248" s="277"/>
      <c r="OTB248" s="277"/>
      <c r="OTC248" s="277"/>
      <c r="OTD248" s="402"/>
      <c r="OTE248" s="404"/>
      <c r="OTF248" s="49"/>
      <c r="OTG248" s="49"/>
      <c r="OTH248" s="49"/>
      <c r="OTI248" s="99"/>
      <c r="OTJ248" s="98"/>
      <c r="OTK248" s="49"/>
      <c r="OTL248" s="405"/>
      <c r="OTM248" s="405"/>
      <c r="OTN248" s="277"/>
      <c r="OTO248" s="277"/>
      <c r="OTP248" s="277"/>
      <c r="OTQ248" s="277"/>
      <c r="OTR248" s="277"/>
      <c r="OTS248" s="277"/>
      <c r="OTT248" s="277"/>
      <c r="OTU248" s="277"/>
      <c r="OTV248" s="402"/>
      <c r="OTW248" s="404"/>
      <c r="OTX248" s="49"/>
      <c r="OTY248" s="49"/>
      <c r="OTZ248" s="49"/>
      <c r="OUA248" s="99"/>
      <c r="OUB248" s="98"/>
      <c r="OUC248" s="49"/>
      <c r="OUD248" s="405"/>
      <c r="OUE248" s="405"/>
      <c r="OUF248" s="277"/>
      <c r="OUG248" s="277"/>
      <c r="OUH248" s="277"/>
      <c r="OUI248" s="277"/>
      <c r="OUJ248" s="277"/>
      <c r="OUK248" s="277"/>
      <c r="OUL248" s="277"/>
      <c r="OUM248" s="277"/>
      <c r="OUN248" s="402"/>
      <c r="OUO248" s="404"/>
      <c r="OUP248" s="49"/>
      <c r="OUQ248" s="49"/>
      <c r="OUR248" s="49"/>
      <c r="OUS248" s="99"/>
      <c r="OUT248" s="98"/>
      <c r="OUU248" s="49"/>
      <c r="OUV248" s="405"/>
      <c r="OUW248" s="405"/>
      <c r="OUX248" s="277"/>
      <c r="OUY248" s="277"/>
      <c r="OUZ248" s="277"/>
      <c r="OVA248" s="277"/>
      <c r="OVB248" s="277"/>
      <c r="OVC248" s="277"/>
      <c r="OVD248" s="277"/>
      <c r="OVE248" s="277"/>
      <c r="OVF248" s="402"/>
      <c r="OVG248" s="404"/>
      <c r="OVH248" s="49"/>
      <c r="OVI248" s="49"/>
      <c r="OVJ248" s="49"/>
      <c r="OVK248" s="99"/>
      <c r="OVL248" s="98"/>
      <c r="OVM248" s="49"/>
      <c r="OVN248" s="405"/>
      <c r="OVO248" s="405"/>
      <c r="OVP248" s="277"/>
      <c r="OVQ248" s="277"/>
      <c r="OVR248" s="277"/>
      <c r="OVS248" s="277"/>
      <c r="OVT248" s="277"/>
      <c r="OVU248" s="277"/>
      <c r="OVV248" s="277"/>
      <c r="OVW248" s="277"/>
      <c r="OVX248" s="402"/>
      <c r="OVY248" s="404"/>
      <c r="OVZ248" s="49"/>
      <c r="OWA248" s="49"/>
      <c r="OWB248" s="49"/>
      <c r="OWC248" s="99"/>
      <c r="OWD248" s="98"/>
      <c r="OWE248" s="49"/>
      <c r="OWF248" s="405"/>
      <c r="OWG248" s="405"/>
      <c r="OWH248" s="277"/>
      <c r="OWI248" s="277"/>
      <c r="OWJ248" s="277"/>
      <c r="OWK248" s="277"/>
      <c r="OWL248" s="277"/>
      <c r="OWM248" s="277"/>
      <c r="OWN248" s="277"/>
      <c r="OWO248" s="277"/>
      <c r="OWP248" s="402"/>
      <c r="OWQ248" s="404"/>
      <c r="OWR248" s="49"/>
      <c r="OWS248" s="49"/>
      <c r="OWT248" s="49"/>
      <c r="OWU248" s="99"/>
      <c r="OWV248" s="98"/>
      <c r="OWW248" s="49"/>
      <c r="OWX248" s="405"/>
      <c r="OWY248" s="405"/>
      <c r="OWZ248" s="277"/>
      <c r="OXA248" s="277"/>
      <c r="OXB248" s="277"/>
      <c r="OXC248" s="277"/>
      <c r="OXD248" s="277"/>
      <c r="OXE248" s="277"/>
      <c r="OXF248" s="277"/>
      <c r="OXG248" s="277"/>
      <c r="OXH248" s="402"/>
      <c r="OXI248" s="404"/>
      <c r="OXJ248" s="49"/>
      <c r="OXK248" s="49"/>
      <c r="OXL248" s="49"/>
      <c r="OXM248" s="99"/>
      <c r="OXN248" s="98"/>
      <c r="OXO248" s="49"/>
      <c r="OXP248" s="405"/>
      <c r="OXQ248" s="405"/>
      <c r="OXR248" s="277"/>
      <c r="OXS248" s="277"/>
      <c r="OXT248" s="277"/>
      <c r="OXU248" s="277"/>
      <c r="OXV248" s="277"/>
      <c r="OXW248" s="277"/>
      <c r="OXX248" s="277"/>
      <c r="OXY248" s="277"/>
      <c r="OXZ248" s="402"/>
      <c r="OYA248" s="404"/>
      <c r="OYB248" s="49"/>
      <c r="OYC248" s="49"/>
      <c r="OYD248" s="49"/>
      <c r="OYE248" s="99"/>
      <c r="OYF248" s="98"/>
      <c r="OYG248" s="49"/>
      <c r="OYH248" s="405"/>
      <c r="OYI248" s="405"/>
      <c r="OYJ248" s="277"/>
      <c r="OYK248" s="277"/>
      <c r="OYL248" s="277"/>
      <c r="OYM248" s="277"/>
      <c r="OYN248" s="277"/>
      <c r="OYO248" s="277"/>
      <c r="OYP248" s="277"/>
      <c r="OYQ248" s="277"/>
      <c r="OYR248" s="402"/>
      <c r="OYS248" s="404"/>
      <c r="OYT248" s="49"/>
      <c r="OYU248" s="49"/>
      <c r="OYV248" s="49"/>
      <c r="OYW248" s="99"/>
      <c r="OYX248" s="98"/>
      <c r="OYY248" s="49"/>
      <c r="OYZ248" s="405"/>
      <c r="OZA248" s="405"/>
      <c r="OZB248" s="277"/>
      <c r="OZC248" s="277"/>
      <c r="OZD248" s="277"/>
      <c r="OZE248" s="277"/>
      <c r="OZF248" s="277"/>
      <c r="OZG248" s="277"/>
      <c r="OZH248" s="277"/>
      <c r="OZI248" s="277"/>
      <c r="OZJ248" s="402"/>
      <c r="OZK248" s="404"/>
      <c r="OZL248" s="49"/>
      <c r="OZM248" s="49"/>
      <c r="OZN248" s="49"/>
      <c r="OZO248" s="99"/>
      <c r="OZP248" s="98"/>
      <c r="OZQ248" s="49"/>
      <c r="OZR248" s="405"/>
      <c r="OZS248" s="405"/>
      <c r="OZT248" s="277"/>
      <c r="OZU248" s="277"/>
      <c r="OZV248" s="277"/>
      <c r="OZW248" s="277"/>
      <c r="OZX248" s="277"/>
      <c r="OZY248" s="277"/>
      <c r="OZZ248" s="277"/>
      <c r="PAA248" s="277"/>
      <c r="PAB248" s="402"/>
      <c r="PAC248" s="404"/>
      <c r="PAD248" s="49"/>
      <c r="PAE248" s="49"/>
      <c r="PAF248" s="49"/>
      <c r="PAG248" s="99"/>
      <c r="PAH248" s="98"/>
      <c r="PAI248" s="49"/>
      <c r="PAJ248" s="405"/>
      <c r="PAK248" s="405"/>
      <c r="PAL248" s="277"/>
      <c r="PAM248" s="277"/>
      <c r="PAN248" s="277"/>
      <c r="PAO248" s="277"/>
      <c r="PAP248" s="277"/>
      <c r="PAQ248" s="277"/>
      <c r="PAR248" s="277"/>
      <c r="PAS248" s="277"/>
      <c r="PAT248" s="402"/>
      <c r="PAU248" s="404"/>
      <c r="PAV248" s="49"/>
      <c r="PAW248" s="49"/>
      <c r="PAX248" s="49"/>
      <c r="PAY248" s="99"/>
      <c r="PAZ248" s="98"/>
      <c r="PBA248" s="49"/>
      <c r="PBB248" s="405"/>
      <c r="PBC248" s="405"/>
      <c r="PBD248" s="277"/>
      <c r="PBE248" s="277"/>
      <c r="PBF248" s="277"/>
      <c r="PBG248" s="277"/>
      <c r="PBH248" s="277"/>
      <c r="PBI248" s="277"/>
      <c r="PBJ248" s="277"/>
      <c r="PBK248" s="277"/>
      <c r="PBL248" s="402"/>
      <c r="PBM248" s="404"/>
      <c r="PBN248" s="49"/>
      <c r="PBO248" s="49"/>
      <c r="PBP248" s="49"/>
      <c r="PBQ248" s="99"/>
      <c r="PBR248" s="98"/>
      <c r="PBS248" s="49"/>
      <c r="PBT248" s="405"/>
      <c r="PBU248" s="405"/>
      <c r="PBV248" s="277"/>
      <c r="PBW248" s="277"/>
      <c r="PBX248" s="277"/>
      <c r="PBY248" s="277"/>
      <c r="PBZ248" s="277"/>
      <c r="PCA248" s="277"/>
      <c r="PCB248" s="277"/>
      <c r="PCC248" s="277"/>
      <c r="PCD248" s="402"/>
      <c r="PCE248" s="404"/>
      <c r="PCF248" s="49"/>
      <c r="PCG248" s="49"/>
      <c r="PCH248" s="49"/>
      <c r="PCI248" s="99"/>
      <c r="PCJ248" s="98"/>
      <c r="PCK248" s="49"/>
      <c r="PCL248" s="405"/>
      <c r="PCM248" s="405"/>
      <c r="PCN248" s="277"/>
      <c r="PCO248" s="277"/>
      <c r="PCP248" s="277"/>
      <c r="PCQ248" s="277"/>
      <c r="PCR248" s="277"/>
      <c r="PCS248" s="277"/>
      <c r="PCT248" s="277"/>
      <c r="PCU248" s="277"/>
      <c r="PCV248" s="402"/>
      <c r="PCW248" s="404"/>
      <c r="PCX248" s="49"/>
      <c r="PCY248" s="49"/>
      <c r="PCZ248" s="49"/>
      <c r="PDA248" s="99"/>
      <c r="PDB248" s="98"/>
      <c r="PDC248" s="49"/>
      <c r="PDD248" s="405"/>
      <c r="PDE248" s="405"/>
      <c r="PDF248" s="277"/>
      <c r="PDG248" s="277"/>
      <c r="PDH248" s="277"/>
      <c r="PDI248" s="277"/>
      <c r="PDJ248" s="277"/>
      <c r="PDK248" s="277"/>
      <c r="PDL248" s="277"/>
      <c r="PDM248" s="277"/>
      <c r="PDN248" s="402"/>
      <c r="PDO248" s="404"/>
      <c r="PDP248" s="49"/>
      <c r="PDQ248" s="49"/>
      <c r="PDR248" s="49"/>
      <c r="PDS248" s="99"/>
      <c r="PDT248" s="98"/>
      <c r="PDU248" s="49"/>
      <c r="PDV248" s="405"/>
      <c r="PDW248" s="405"/>
      <c r="PDX248" s="277"/>
      <c r="PDY248" s="277"/>
      <c r="PDZ248" s="277"/>
      <c r="PEA248" s="277"/>
      <c r="PEB248" s="277"/>
      <c r="PEC248" s="277"/>
      <c r="PED248" s="277"/>
      <c r="PEE248" s="277"/>
      <c r="PEF248" s="402"/>
      <c r="PEG248" s="404"/>
      <c r="PEH248" s="49"/>
      <c r="PEI248" s="49"/>
      <c r="PEJ248" s="49"/>
      <c r="PEK248" s="99"/>
      <c r="PEL248" s="98"/>
      <c r="PEM248" s="49"/>
      <c r="PEN248" s="405"/>
      <c r="PEO248" s="405"/>
      <c r="PEP248" s="277"/>
      <c r="PEQ248" s="277"/>
      <c r="PER248" s="277"/>
      <c r="PES248" s="277"/>
      <c r="PET248" s="277"/>
      <c r="PEU248" s="277"/>
      <c r="PEV248" s="277"/>
      <c r="PEW248" s="277"/>
      <c r="PEX248" s="402"/>
      <c r="PEY248" s="404"/>
      <c r="PEZ248" s="49"/>
      <c r="PFA248" s="49"/>
      <c r="PFB248" s="49"/>
      <c r="PFC248" s="99"/>
      <c r="PFD248" s="98"/>
      <c r="PFE248" s="49"/>
      <c r="PFF248" s="405"/>
      <c r="PFG248" s="405"/>
      <c r="PFH248" s="277"/>
      <c r="PFI248" s="277"/>
      <c r="PFJ248" s="277"/>
      <c r="PFK248" s="277"/>
      <c r="PFL248" s="277"/>
      <c r="PFM248" s="277"/>
      <c r="PFN248" s="277"/>
      <c r="PFO248" s="277"/>
      <c r="PFP248" s="402"/>
      <c r="PFQ248" s="404"/>
      <c r="PFR248" s="49"/>
      <c r="PFS248" s="49"/>
      <c r="PFT248" s="49"/>
      <c r="PFU248" s="99"/>
      <c r="PFV248" s="98"/>
      <c r="PFW248" s="49"/>
      <c r="PFX248" s="405"/>
      <c r="PFY248" s="405"/>
      <c r="PFZ248" s="277"/>
      <c r="PGA248" s="277"/>
      <c r="PGB248" s="277"/>
      <c r="PGC248" s="277"/>
      <c r="PGD248" s="277"/>
      <c r="PGE248" s="277"/>
      <c r="PGF248" s="277"/>
      <c r="PGG248" s="277"/>
      <c r="PGH248" s="402"/>
      <c r="PGI248" s="404"/>
      <c r="PGJ248" s="49"/>
      <c r="PGK248" s="49"/>
      <c r="PGL248" s="49"/>
      <c r="PGM248" s="99"/>
      <c r="PGN248" s="98"/>
      <c r="PGO248" s="49"/>
      <c r="PGP248" s="405"/>
      <c r="PGQ248" s="405"/>
      <c r="PGR248" s="277"/>
      <c r="PGS248" s="277"/>
      <c r="PGT248" s="277"/>
      <c r="PGU248" s="277"/>
      <c r="PGV248" s="277"/>
      <c r="PGW248" s="277"/>
      <c r="PGX248" s="277"/>
      <c r="PGY248" s="277"/>
      <c r="PGZ248" s="402"/>
      <c r="PHA248" s="404"/>
      <c r="PHB248" s="49"/>
      <c r="PHC248" s="49"/>
      <c r="PHD248" s="49"/>
      <c r="PHE248" s="99"/>
      <c r="PHF248" s="98"/>
      <c r="PHG248" s="49"/>
      <c r="PHH248" s="405"/>
      <c r="PHI248" s="405"/>
      <c r="PHJ248" s="277"/>
      <c r="PHK248" s="277"/>
      <c r="PHL248" s="277"/>
      <c r="PHM248" s="277"/>
      <c r="PHN248" s="277"/>
      <c r="PHO248" s="277"/>
      <c r="PHP248" s="277"/>
      <c r="PHQ248" s="277"/>
      <c r="PHR248" s="402"/>
      <c r="PHS248" s="404"/>
      <c r="PHT248" s="49"/>
      <c r="PHU248" s="49"/>
      <c r="PHV248" s="49"/>
      <c r="PHW248" s="99"/>
      <c r="PHX248" s="98"/>
      <c r="PHY248" s="49"/>
      <c r="PHZ248" s="405"/>
      <c r="PIA248" s="405"/>
      <c r="PIB248" s="277"/>
      <c r="PIC248" s="277"/>
      <c r="PID248" s="277"/>
      <c r="PIE248" s="277"/>
      <c r="PIF248" s="277"/>
      <c r="PIG248" s="277"/>
      <c r="PIH248" s="277"/>
      <c r="PII248" s="277"/>
      <c r="PIJ248" s="402"/>
      <c r="PIK248" s="404"/>
      <c r="PIL248" s="49"/>
      <c r="PIM248" s="49"/>
      <c r="PIN248" s="49"/>
      <c r="PIO248" s="99"/>
      <c r="PIP248" s="98"/>
      <c r="PIQ248" s="49"/>
      <c r="PIR248" s="405"/>
      <c r="PIS248" s="405"/>
      <c r="PIT248" s="277"/>
      <c r="PIU248" s="277"/>
      <c r="PIV248" s="277"/>
      <c r="PIW248" s="277"/>
      <c r="PIX248" s="277"/>
      <c r="PIY248" s="277"/>
      <c r="PIZ248" s="277"/>
      <c r="PJA248" s="277"/>
      <c r="PJB248" s="402"/>
      <c r="PJC248" s="404"/>
      <c r="PJD248" s="49"/>
      <c r="PJE248" s="49"/>
      <c r="PJF248" s="49"/>
      <c r="PJG248" s="99"/>
      <c r="PJH248" s="98"/>
      <c r="PJI248" s="49"/>
      <c r="PJJ248" s="405"/>
      <c r="PJK248" s="405"/>
      <c r="PJL248" s="277"/>
      <c r="PJM248" s="277"/>
      <c r="PJN248" s="277"/>
      <c r="PJO248" s="277"/>
      <c r="PJP248" s="277"/>
      <c r="PJQ248" s="277"/>
      <c r="PJR248" s="277"/>
      <c r="PJS248" s="277"/>
      <c r="PJT248" s="402"/>
      <c r="PJU248" s="404"/>
      <c r="PJV248" s="49"/>
      <c r="PJW248" s="49"/>
      <c r="PJX248" s="49"/>
      <c r="PJY248" s="99"/>
      <c r="PJZ248" s="98"/>
      <c r="PKA248" s="49"/>
      <c r="PKB248" s="405"/>
      <c r="PKC248" s="405"/>
      <c r="PKD248" s="277"/>
      <c r="PKE248" s="277"/>
      <c r="PKF248" s="277"/>
      <c r="PKG248" s="277"/>
      <c r="PKH248" s="277"/>
      <c r="PKI248" s="277"/>
      <c r="PKJ248" s="277"/>
      <c r="PKK248" s="277"/>
      <c r="PKL248" s="402"/>
      <c r="PKM248" s="404"/>
      <c r="PKN248" s="49"/>
      <c r="PKO248" s="49"/>
      <c r="PKP248" s="49"/>
      <c r="PKQ248" s="99"/>
      <c r="PKR248" s="98"/>
      <c r="PKS248" s="49"/>
      <c r="PKT248" s="405"/>
      <c r="PKU248" s="405"/>
      <c r="PKV248" s="277"/>
      <c r="PKW248" s="277"/>
      <c r="PKX248" s="277"/>
      <c r="PKY248" s="277"/>
      <c r="PKZ248" s="277"/>
      <c r="PLA248" s="277"/>
      <c r="PLB248" s="277"/>
      <c r="PLC248" s="277"/>
      <c r="PLD248" s="402"/>
      <c r="PLE248" s="404"/>
      <c r="PLF248" s="49"/>
      <c r="PLG248" s="49"/>
      <c r="PLH248" s="49"/>
      <c r="PLI248" s="99"/>
      <c r="PLJ248" s="98"/>
      <c r="PLK248" s="49"/>
      <c r="PLL248" s="405"/>
      <c r="PLM248" s="405"/>
      <c r="PLN248" s="277"/>
      <c r="PLO248" s="277"/>
      <c r="PLP248" s="277"/>
      <c r="PLQ248" s="277"/>
      <c r="PLR248" s="277"/>
      <c r="PLS248" s="277"/>
      <c r="PLT248" s="277"/>
      <c r="PLU248" s="277"/>
      <c r="PLV248" s="402"/>
      <c r="PLW248" s="404"/>
      <c r="PLX248" s="49"/>
      <c r="PLY248" s="49"/>
      <c r="PLZ248" s="49"/>
      <c r="PMA248" s="99"/>
      <c r="PMB248" s="98"/>
      <c r="PMC248" s="49"/>
      <c r="PMD248" s="405"/>
      <c r="PME248" s="405"/>
      <c r="PMF248" s="277"/>
      <c r="PMG248" s="277"/>
      <c r="PMH248" s="277"/>
      <c r="PMI248" s="277"/>
      <c r="PMJ248" s="277"/>
      <c r="PMK248" s="277"/>
      <c r="PML248" s="277"/>
      <c r="PMM248" s="277"/>
      <c r="PMN248" s="402"/>
      <c r="PMO248" s="404"/>
      <c r="PMP248" s="49"/>
      <c r="PMQ248" s="49"/>
      <c r="PMR248" s="49"/>
      <c r="PMS248" s="99"/>
      <c r="PMT248" s="98"/>
      <c r="PMU248" s="49"/>
      <c r="PMV248" s="405"/>
      <c r="PMW248" s="405"/>
      <c r="PMX248" s="277"/>
      <c r="PMY248" s="277"/>
      <c r="PMZ248" s="277"/>
      <c r="PNA248" s="277"/>
      <c r="PNB248" s="277"/>
      <c r="PNC248" s="277"/>
      <c r="PND248" s="277"/>
      <c r="PNE248" s="277"/>
      <c r="PNF248" s="402"/>
      <c r="PNG248" s="404"/>
      <c r="PNH248" s="49"/>
      <c r="PNI248" s="49"/>
      <c r="PNJ248" s="49"/>
      <c r="PNK248" s="99"/>
      <c r="PNL248" s="98"/>
      <c r="PNM248" s="49"/>
      <c r="PNN248" s="405"/>
      <c r="PNO248" s="405"/>
      <c r="PNP248" s="277"/>
      <c r="PNQ248" s="277"/>
      <c r="PNR248" s="277"/>
      <c r="PNS248" s="277"/>
      <c r="PNT248" s="277"/>
      <c r="PNU248" s="277"/>
      <c r="PNV248" s="277"/>
      <c r="PNW248" s="277"/>
      <c r="PNX248" s="402"/>
      <c r="PNY248" s="404"/>
      <c r="PNZ248" s="49"/>
      <c r="POA248" s="49"/>
      <c r="POB248" s="49"/>
      <c r="POC248" s="99"/>
      <c r="POD248" s="98"/>
      <c r="POE248" s="49"/>
      <c r="POF248" s="405"/>
      <c r="POG248" s="405"/>
      <c r="POH248" s="277"/>
      <c r="POI248" s="277"/>
      <c r="POJ248" s="277"/>
      <c r="POK248" s="277"/>
      <c r="POL248" s="277"/>
      <c r="POM248" s="277"/>
      <c r="PON248" s="277"/>
      <c r="POO248" s="277"/>
      <c r="POP248" s="402"/>
      <c r="POQ248" s="404"/>
      <c r="POR248" s="49"/>
      <c r="POS248" s="49"/>
      <c r="POT248" s="49"/>
      <c r="POU248" s="99"/>
      <c r="POV248" s="98"/>
      <c r="POW248" s="49"/>
      <c r="POX248" s="405"/>
      <c r="POY248" s="405"/>
      <c r="POZ248" s="277"/>
      <c r="PPA248" s="277"/>
      <c r="PPB248" s="277"/>
      <c r="PPC248" s="277"/>
      <c r="PPD248" s="277"/>
      <c r="PPE248" s="277"/>
      <c r="PPF248" s="277"/>
      <c r="PPG248" s="277"/>
      <c r="PPH248" s="402"/>
      <c r="PPI248" s="404"/>
      <c r="PPJ248" s="49"/>
      <c r="PPK248" s="49"/>
      <c r="PPL248" s="49"/>
      <c r="PPM248" s="99"/>
      <c r="PPN248" s="98"/>
      <c r="PPO248" s="49"/>
      <c r="PPP248" s="405"/>
      <c r="PPQ248" s="405"/>
      <c r="PPR248" s="277"/>
      <c r="PPS248" s="277"/>
      <c r="PPT248" s="277"/>
      <c r="PPU248" s="277"/>
      <c r="PPV248" s="277"/>
      <c r="PPW248" s="277"/>
      <c r="PPX248" s="277"/>
      <c r="PPY248" s="277"/>
      <c r="PPZ248" s="402"/>
      <c r="PQA248" s="404"/>
      <c r="PQB248" s="49"/>
      <c r="PQC248" s="49"/>
      <c r="PQD248" s="49"/>
      <c r="PQE248" s="99"/>
      <c r="PQF248" s="98"/>
      <c r="PQG248" s="49"/>
      <c r="PQH248" s="405"/>
      <c r="PQI248" s="405"/>
      <c r="PQJ248" s="277"/>
      <c r="PQK248" s="277"/>
      <c r="PQL248" s="277"/>
      <c r="PQM248" s="277"/>
      <c r="PQN248" s="277"/>
      <c r="PQO248" s="277"/>
      <c r="PQP248" s="277"/>
      <c r="PQQ248" s="277"/>
      <c r="PQR248" s="402"/>
      <c r="PQS248" s="404"/>
      <c r="PQT248" s="49"/>
      <c r="PQU248" s="49"/>
      <c r="PQV248" s="49"/>
      <c r="PQW248" s="99"/>
      <c r="PQX248" s="98"/>
      <c r="PQY248" s="49"/>
      <c r="PQZ248" s="405"/>
      <c r="PRA248" s="405"/>
      <c r="PRB248" s="277"/>
      <c r="PRC248" s="277"/>
      <c r="PRD248" s="277"/>
      <c r="PRE248" s="277"/>
      <c r="PRF248" s="277"/>
      <c r="PRG248" s="277"/>
      <c r="PRH248" s="277"/>
      <c r="PRI248" s="277"/>
      <c r="PRJ248" s="402"/>
      <c r="PRK248" s="404"/>
      <c r="PRL248" s="49"/>
      <c r="PRM248" s="49"/>
      <c r="PRN248" s="49"/>
      <c r="PRO248" s="99"/>
      <c r="PRP248" s="98"/>
      <c r="PRQ248" s="49"/>
      <c r="PRR248" s="405"/>
      <c r="PRS248" s="405"/>
      <c r="PRT248" s="277"/>
      <c r="PRU248" s="277"/>
      <c r="PRV248" s="277"/>
      <c r="PRW248" s="277"/>
      <c r="PRX248" s="277"/>
      <c r="PRY248" s="277"/>
      <c r="PRZ248" s="277"/>
      <c r="PSA248" s="277"/>
      <c r="PSB248" s="402"/>
      <c r="PSC248" s="404"/>
      <c r="PSD248" s="49"/>
      <c r="PSE248" s="49"/>
      <c r="PSF248" s="49"/>
      <c r="PSG248" s="99"/>
      <c r="PSH248" s="98"/>
      <c r="PSI248" s="49"/>
      <c r="PSJ248" s="405"/>
      <c r="PSK248" s="405"/>
      <c r="PSL248" s="277"/>
      <c r="PSM248" s="277"/>
      <c r="PSN248" s="277"/>
      <c r="PSO248" s="277"/>
      <c r="PSP248" s="277"/>
      <c r="PSQ248" s="277"/>
      <c r="PSR248" s="277"/>
      <c r="PSS248" s="277"/>
      <c r="PST248" s="402"/>
      <c r="PSU248" s="404"/>
      <c r="PSV248" s="49"/>
      <c r="PSW248" s="49"/>
      <c r="PSX248" s="49"/>
      <c r="PSY248" s="99"/>
      <c r="PSZ248" s="98"/>
      <c r="PTA248" s="49"/>
      <c r="PTB248" s="405"/>
      <c r="PTC248" s="405"/>
      <c r="PTD248" s="277"/>
      <c r="PTE248" s="277"/>
      <c r="PTF248" s="277"/>
      <c r="PTG248" s="277"/>
      <c r="PTH248" s="277"/>
      <c r="PTI248" s="277"/>
      <c r="PTJ248" s="277"/>
      <c r="PTK248" s="277"/>
      <c r="PTL248" s="402"/>
      <c r="PTM248" s="404"/>
      <c r="PTN248" s="49"/>
      <c r="PTO248" s="49"/>
      <c r="PTP248" s="49"/>
      <c r="PTQ248" s="99"/>
      <c r="PTR248" s="98"/>
      <c r="PTS248" s="49"/>
      <c r="PTT248" s="405"/>
      <c r="PTU248" s="405"/>
      <c r="PTV248" s="277"/>
      <c r="PTW248" s="277"/>
      <c r="PTX248" s="277"/>
      <c r="PTY248" s="277"/>
      <c r="PTZ248" s="277"/>
      <c r="PUA248" s="277"/>
      <c r="PUB248" s="277"/>
      <c r="PUC248" s="277"/>
      <c r="PUD248" s="402"/>
      <c r="PUE248" s="404"/>
      <c r="PUF248" s="49"/>
      <c r="PUG248" s="49"/>
      <c r="PUH248" s="49"/>
      <c r="PUI248" s="99"/>
      <c r="PUJ248" s="98"/>
      <c r="PUK248" s="49"/>
      <c r="PUL248" s="405"/>
      <c r="PUM248" s="405"/>
      <c r="PUN248" s="277"/>
      <c r="PUO248" s="277"/>
      <c r="PUP248" s="277"/>
      <c r="PUQ248" s="277"/>
      <c r="PUR248" s="277"/>
      <c r="PUS248" s="277"/>
      <c r="PUT248" s="277"/>
      <c r="PUU248" s="277"/>
      <c r="PUV248" s="402"/>
      <c r="PUW248" s="404"/>
      <c r="PUX248" s="49"/>
      <c r="PUY248" s="49"/>
      <c r="PUZ248" s="49"/>
      <c r="PVA248" s="99"/>
      <c r="PVB248" s="98"/>
      <c r="PVC248" s="49"/>
      <c r="PVD248" s="405"/>
      <c r="PVE248" s="405"/>
      <c r="PVF248" s="277"/>
      <c r="PVG248" s="277"/>
      <c r="PVH248" s="277"/>
      <c r="PVI248" s="277"/>
      <c r="PVJ248" s="277"/>
      <c r="PVK248" s="277"/>
      <c r="PVL248" s="277"/>
      <c r="PVM248" s="277"/>
      <c r="PVN248" s="402"/>
      <c r="PVO248" s="404"/>
      <c r="PVP248" s="49"/>
      <c r="PVQ248" s="49"/>
      <c r="PVR248" s="49"/>
      <c r="PVS248" s="99"/>
      <c r="PVT248" s="98"/>
      <c r="PVU248" s="49"/>
      <c r="PVV248" s="405"/>
      <c r="PVW248" s="405"/>
      <c r="PVX248" s="277"/>
      <c r="PVY248" s="277"/>
      <c r="PVZ248" s="277"/>
      <c r="PWA248" s="277"/>
      <c r="PWB248" s="277"/>
      <c r="PWC248" s="277"/>
      <c r="PWD248" s="277"/>
      <c r="PWE248" s="277"/>
      <c r="PWF248" s="402"/>
      <c r="PWG248" s="404"/>
      <c r="PWH248" s="49"/>
      <c r="PWI248" s="49"/>
      <c r="PWJ248" s="49"/>
      <c r="PWK248" s="99"/>
      <c r="PWL248" s="98"/>
      <c r="PWM248" s="49"/>
      <c r="PWN248" s="405"/>
      <c r="PWO248" s="405"/>
      <c r="PWP248" s="277"/>
      <c r="PWQ248" s="277"/>
      <c r="PWR248" s="277"/>
      <c r="PWS248" s="277"/>
      <c r="PWT248" s="277"/>
      <c r="PWU248" s="277"/>
      <c r="PWV248" s="277"/>
      <c r="PWW248" s="277"/>
      <c r="PWX248" s="402"/>
      <c r="PWY248" s="404"/>
      <c r="PWZ248" s="49"/>
      <c r="PXA248" s="49"/>
      <c r="PXB248" s="49"/>
      <c r="PXC248" s="99"/>
      <c r="PXD248" s="98"/>
      <c r="PXE248" s="49"/>
      <c r="PXF248" s="405"/>
      <c r="PXG248" s="405"/>
      <c r="PXH248" s="277"/>
      <c r="PXI248" s="277"/>
      <c r="PXJ248" s="277"/>
      <c r="PXK248" s="277"/>
      <c r="PXL248" s="277"/>
      <c r="PXM248" s="277"/>
      <c r="PXN248" s="277"/>
      <c r="PXO248" s="277"/>
      <c r="PXP248" s="402"/>
      <c r="PXQ248" s="404"/>
      <c r="PXR248" s="49"/>
      <c r="PXS248" s="49"/>
      <c r="PXT248" s="49"/>
      <c r="PXU248" s="99"/>
      <c r="PXV248" s="98"/>
      <c r="PXW248" s="49"/>
      <c r="PXX248" s="405"/>
      <c r="PXY248" s="405"/>
      <c r="PXZ248" s="277"/>
      <c r="PYA248" s="277"/>
      <c r="PYB248" s="277"/>
      <c r="PYC248" s="277"/>
      <c r="PYD248" s="277"/>
      <c r="PYE248" s="277"/>
      <c r="PYF248" s="277"/>
      <c r="PYG248" s="277"/>
      <c r="PYH248" s="402"/>
      <c r="PYI248" s="404"/>
      <c r="PYJ248" s="49"/>
      <c r="PYK248" s="49"/>
      <c r="PYL248" s="49"/>
      <c r="PYM248" s="99"/>
      <c r="PYN248" s="98"/>
      <c r="PYO248" s="49"/>
      <c r="PYP248" s="405"/>
      <c r="PYQ248" s="405"/>
      <c r="PYR248" s="277"/>
      <c r="PYS248" s="277"/>
      <c r="PYT248" s="277"/>
      <c r="PYU248" s="277"/>
      <c r="PYV248" s="277"/>
      <c r="PYW248" s="277"/>
      <c r="PYX248" s="277"/>
      <c r="PYY248" s="277"/>
      <c r="PYZ248" s="402"/>
      <c r="PZA248" s="404"/>
      <c r="PZB248" s="49"/>
      <c r="PZC248" s="49"/>
      <c r="PZD248" s="49"/>
      <c r="PZE248" s="99"/>
      <c r="PZF248" s="98"/>
      <c r="PZG248" s="49"/>
      <c r="PZH248" s="405"/>
      <c r="PZI248" s="405"/>
      <c r="PZJ248" s="277"/>
      <c r="PZK248" s="277"/>
      <c r="PZL248" s="277"/>
      <c r="PZM248" s="277"/>
      <c r="PZN248" s="277"/>
      <c r="PZO248" s="277"/>
      <c r="PZP248" s="277"/>
      <c r="PZQ248" s="277"/>
      <c r="PZR248" s="402"/>
      <c r="PZS248" s="404"/>
      <c r="PZT248" s="49"/>
      <c r="PZU248" s="49"/>
      <c r="PZV248" s="49"/>
      <c r="PZW248" s="99"/>
      <c r="PZX248" s="98"/>
      <c r="PZY248" s="49"/>
      <c r="PZZ248" s="405"/>
      <c r="QAA248" s="405"/>
      <c r="QAB248" s="277"/>
      <c r="QAC248" s="277"/>
      <c r="QAD248" s="277"/>
      <c r="QAE248" s="277"/>
      <c r="QAF248" s="277"/>
      <c r="QAG248" s="277"/>
      <c r="QAH248" s="277"/>
      <c r="QAI248" s="277"/>
      <c r="QAJ248" s="402"/>
      <c r="QAK248" s="404"/>
      <c r="QAL248" s="49"/>
      <c r="QAM248" s="49"/>
      <c r="QAN248" s="49"/>
      <c r="QAO248" s="99"/>
      <c r="QAP248" s="98"/>
      <c r="QAQ248" s="49"/>
      <c r="QAR248" s="405"/>
      <c r="QAS248" s="405"/>
      <c r="QAT248" s="277"/>
      <c r="QAU248" s="277"/>
      <c r="QAV248" s="277"/>
      <c r="QAW248" s="277"/>
      <c r="QAX248" s="277"/>
      <c r="QAY248" s="277"/>
      <c r="QAZ248" s="277"/>
      <c r="QBA248" s="277"/>
      <c r="QBB248" s="402"/>
      <c r="QBC248" s="404"/>
      <c r="QBD248" s="49"/>
      <c r="QBE248" s="49"/>
      <c r="QBF248" s="49"/>
      <c r="QBG248" s="99"/>
      <c r="QBH248" s="98"/>
      <c r="QBI248" s="49"/>
      <c r="QBJ248" s="405"/>
      <c r="QBK248" s="405"/>
      <c r="QBL248" s="277"/>
      <c r="QBM248" s="277"/>
      <c r="QBN248" s="277"/>
      <c r="QBO248" s="277"/>
      <c r="QBP248" s="277"/>
      <c r="QBQ248" s="277"/>
      <c r="QBR248" s="277"/>
      <c r="QBS248" s="277"/>
      <c r="QBT248" s="402"/>
      <c r="QBU248" s="404"/>
      <c r="QBV248" s="49"/>
      <c r="QBW248" s="49"/>
      <c r="QBX248" s="49"/>
      <c r="QBY248" s="99"/>
      <c r="QBZ248" s="98"/>
      <c r="QCA248" s="49"/>
      <c r="QCB248" s="405"/>
      <c r="QCC248" s="405"/>
      <c r="QCD248" s="277"/>
      <c r="QCE248" s="277"/>
      <c r="QCF248" s="277"/>
      <c r="QCG248" s="277"/>
      <c r="QCH248" s="277"/>
      <c r="QCI248" s="277"/>
      <c r="QCJ248" s="277"/>
      <c r="QCK248" s="277"/>
      <c r="QCL248" s="402"/>
      <c r="QCM248" s="404"/>
      <c r="QCN248" s="49"/>
      <c r="QCO248" s="49"/>
      <c r="QCP248" s="49"/>
      <c r="QCQ248" s="99"/>
      <c r="QCR248" s="98"/>
      <c r="QCS248" s="49"/>
      <c r="QCT248" s="405"/>
      <c r="QCU248" s="405"/>
      <c r="QCV248" s="277"/>
      <c r="QCW248" s="277"/>
      <c r="QCX248" s="277"/>
      <c r="QCY248" s="277"/>
      <c r="QCZ248" s="277"/>
      <c r="QDA248" s="277"/>
      <c r="QDB248" s="277"/>
      <c r="QDC248" s="277"/>
      <c r="QDD248" s="402"/>
      <c r="QDE248" s="404"/>
      <c r="QDF248" s="49"/>
      <c r="QDG248" s="49"/>
      <c r="QDH248" s="49"/>
      <c r="QDI248" s="99"/>
      <c r="QDJ248" s="98"/>
      <c r="QDK248" s="49"/>
      <c r="QDL248" s="405"/>
      <c r="QDM248" s="405"/>
      <c r="QDN248" s="277"/>
      <c r="QDO248" s="277"/>
      <c r="QDP248" s="277"/>
      <c r="QDQ248" s="277"/>
      <c r="QDR248" s="277"/>
      <c r="QDS248" s="277"/>
      <c r="QDT248" s="277"/>
      <c r="QDU248" s="277"/>
      <c r="QDV248" s="402"/>
      <c r="QDW248" s="404"/>
      <c r="QDX248" s="49"/>
      <c r="QDY248" s="49"/>
      <c r="QDZ248" s="49"/>
      <c r="QEA248" s="99"/>
      <c r="QEB248" s="98"/>
      <c r="QEC248" s="49"/>
      <c r="QED248" s="405"/>
      <c r="QEE248" s="405"/>
      <c r="QEF248" s="277"/>
      <c r="QEG248" s="277"/>
      <c r="QEH248" s="277"/>
      <c r="QEI248" s="277"/>
      <c r="QEJ248" s="277"/>
      <c r="QEK248" s="277"/>
      <c r="QEL248" s="277"/>
      <c r="QEM248" s="277"/>
      <c r="QEN248" s="402"/>
      <c r="QEO248" s="404"/>
      <c r="QEP248" s="49"/>
      <c r="QEQ248" s="49"/>
      <c r="QER248" s="49"/>
      <c r="QES248" s="99"/>
      <c r="QET248" s="98"/>
      <c r="QEU248" s="49"/>
      <c r="QEV248" s="405"/>
      <c r="QEW248" s="405"/>
      <c r="QEX248" s="277"/>
      <c r="QEY248" s="277"/>
      <c r="QEZ248" s="277"/>
      <c r="QFA248" s="277"/>
      <c r="QFB248" s="277"/>
      <c r="QFC248" s="277"/>
      <c r="QFD248" s="277"/>
      <c r="QFE248" s="277"/>
      <c r="QFF248" s="402"/>
      <c r="QFG248" s="404"/>
      <c r="QFH248" s="49"/>
      <c r="QFI248" s="49"/>
      <c r="QFJ248" s="49"/>
      <c r="QFK248" s="99"/>
      <c r="QFL248" s="98"/>
      <c r="QFM248" s="49"/>
      <c r="QFN248" s="405"/>
      <c r="QFO248" s="405"/>
      <c r="QFP248" s="277"/>
      <c r="QFQ248" s="277"/>
      <c r="QFR248" s="277"/>
      <c r="QFS248" s="277"/>
      <c r="QFT248" s="277"/>
      <c r="QFU248" s="277"/>
      <c r="QFV248" s="277"/>
      <c r="QFW248" s="277"/>
      <c r="QFX248" s="402"/>
      <c r="QFY248" s="404"/>
      <c r="QFZ248" s="49"/>
      <c r="QGA248" s="49"/>
      <c r="QGB248" s="49"/>
      <c r="QGC248" s="99"/>
      <c r="QGD248" s="98"/>
      <c r="QGE248" s="49"/>
      <c r="QGF248" s="405"/>
      <c r="QGG248" s="405"/>
      <c r="QGH248" s="277"/>
      <c r="QGI248" s="277"/>
      <c r="QGJ248" s="277"/>
      <c r="QGK248" s="277"/>
      <c r="QGL248" s="277"/>
      <c r="QGM248" s="277"/>
      <c r="QGN248" s="277"/>
      <c r="QGO248" s="277"/>
      <c r="QGP248" s="402"/>
      <c r="QGQ248" s="404"/>
      <c r="QGR248" s="49"/>
      <c r="QGS248" s="49"/>
      <c r="QGT248" s="49"/>
      <c r="QGU248" s="99"/>
      <c r="QGV248" s="98"/>
      <c r="QGW248" s="49"/>
      <c r="QGX248" s="405"/>
      <c r="QGY248" s="405"/>
      <c r="QGZ248" s="277"/>
      <c r="QHA248" s="277"/>
      <c r="QHB248" s="277"/>
      <c r="QHC248" s="277"/>
      <c r="QHD248" s="277"/>
      <c r="QHE248" s="277"/>
      <c r="QHF248" s="277"/>
      <c r="QHG248" s="277"/>
      <c r="QHH248" s="402"/>
      <c r="QHI248" s="404"/>
      <c r="QHJ248" s="49"/>
      <c r="QHK248" s="49"/>
      <c r="QHL248" s="49"/>
      <c r="QHM248" s="99"/>
      <c r="QHN248" s="98"/>
      <c r="QHO248" s="49"/>
      <c r="QHP248" s="405"/>
      <c r="QHQ248" s="405"/>
      <c r="QHR248" s="277"/>
      <c r="QHS248" s="277"/>
      <c r="QHT248" s="277"/>
      <c r="QHU248" s="277"/>
      <c r="QHV248" s="277"/>
      <c r="QHW248" s="277"/>
      <c r="QHX248" s="277"/>
      <c r="QHY248" s="277"/>
      <c r="QHZ248" s="402"/>
      <c r="QIA248" s="404"/>
      <c r="QIB248" s="49"/>
      <c r="QIC248" s="49"/>
      <c r="QID248" s="49"/>
      <c r="QIE248" s="99"/>
      <c r="QIF248" s="98"/>
      <c r="QIG248" s="49"/>
      <c r="QIH248" s="405"/>
      <c r="QII248" s="405"/>
      <c r="QIJ248" s="277"/>
      <c r="QIK248" s="277"/>
      <c r="QIL248" s="277"/>
      <c r="QIM248" s="277"/>
      <c r="QIN248" s="277"/>
      <c r="QIO248" s="277"/>
      <c r="QIP248" s="277"/>
      <c r="QIQ248" s="277"/>
      <c r="QIR248" s="402"/>
      <c r="QIS248" s="404"/>
      <c r="QIT248" s="49"/>
      <c r="QIU248" s="49"/>
      <c r="QIV248" s="49"/>
      <c r="QIW248" s="99"/>
      <c r="QIX248" s="98"/>
      <c r="QIY248" s="49"/>
      <c r="QIZ248" s="405"/>
      <c r="QJA248" s="405"/>
      <c r="QJB248" s="277"/>
      <c r="QJC248" s="277"/>
      <c r="QJD248" s="277"/>
      <c r="QJE248" s="277"/>
      <c r="QJF248" s="277"/>
      <c r="QJG248" s="277"/>
      <c r="QJH248" s="277"/>
      <c r="QJI248" s="277"/>
      <c r="QJJ248" s="402"/>
      <c r="QJK248" s="404"/>
      <c r="QJL248" s="49"/>
      <c r="QJM248" s="49"/>
      <c r="QJN248" s="49"/>
      <c r="QJO248" s="99"/>
      <c r="QJP248" s="98"/>
      <c r="QJQ248" s="49"/>
      <c r="QJR248" s="405"/>
      <c r="QJS248" s="405"/>
      <c r="QJT248" s="277"/>
      <c r="QJU248" s="277"/>
      <c r="QJV248" s="277"/>
      <c r="QJW248" s="277"/>
      <c r="QJX248" s="277"/>
      <c r="QJY248" s="277"/>
      <c r="QJZ248" s="277"/>
      <c r="QKA248" s="277"/>
      <c r="QKB248" s="402"/>
      <c r="QKC248" s="404"/>
      <c r="QKD248" s="49"/>
      <c r="QKE248" s="49"/>
      <c r="QKF248" s="49"/>
      <c r="QKG248" s="99"/>
      <c r="QKH248" s="98"/>
      <c r="QKI248" s="49"/>
      <c r="QKJ248" s="405"/>
      <c r="QKK248" s="405"/>
      <c r="QKL248" s="277"/>
      <c r="QKM248" s="277"/>
      <c r="QKN248" s="277"/>
      <c r="QKO248" s="277"/>
      <c r="QKP248" s="277"/>
      <c r="QKQ248" s="277"/>
      <c r="QKR248" s="277"/>
      <c r="QKS248" s="277"/>
      <c r="QKT248" s="402"/>
      <c r="QKU248" s="404"/>
      <c r="QKV248" s="49"/>
      <c r="QKW248" s="49"/>
      <c r="QKX248" s="49"/>
      <c r="QKY248" s="99"/>
      <c r="QKZ248" s="98"/>
      <c r="QLA248" s="49"/>
      <c r="QLB248" s="405"/>
      <c r="QLC248" s="405"/>
      <c r="QLD248" s="277"/>
      <c r="QLE248" s="277"/>
      <c r="QLF248" s="277"/>
      <c r="QLG248" s="277"/>
      <c r="QLH248" s="277"/>
      <c r="QLI248" s="277"/>
      <c r="QLJ248" s="277"/>
      <c r="QLK248" s="277"/>
      <c r="QLL248" s="402"/>
      <c r="QLM248" s="404"/>
      <c r="QLN248" s="49"/>
      <c r="QLO248" s="49"/>
      <c r="QLP248" s="49"/>
      <c r="QLQ248" s="99"/>
      <c r="QLR248" s="98"/>
      <c r="QLS248" s="49"/>
      <c r="QLT248" s="405"/>
      <c r="QLU248" s="405"/>
      <c r="QLV248" s="277"/>
      <c r="QLW248" s="277"/>
      <c r="QLX248" s="277"/>
      <c r="QLY248" s="277"/>
      <c r="QLZ248" s="277"/>
      <c r="QMA248" s="277"/>
      <c r="QMB248" s="277"/>
      <c r="QMC248" s="277"/>
      <c r="QMD248" s="402"/>
      <c r="QME248" s="404"/>
      <c r="QMF248" s="49"/>
      <c r="QMG248" s="49"/>
      <c r="QMH248" s="49"/>
      <c r="QMI248" s="99"/>
      <c r="QMJ248" s="98"/>
      <c r="QMK248" s="49"/>
      <c r="QML248" s="405"/>
      <c r="QMM248" s="405"/>
      <c r="QMN248" s="277"/>
      <c r="QMO248" s="277"/>
      <c r="QMP248" s="277"/>
      <c r="QMQ248" s="277"/>
      <c r="QMR248" s="277"/>
      <c r="QMS248" s="277"/>
      <c r="QMT248" s="277"/>
      <c r="QMU248" s="277"/>
      <c r="QMV248" s="402"/>
      <c r="QMW248" s="404"/>
      <c r="QMX248" s="49"/>
      <c r="QMY248" s="49"/>
      <c r="QMZ248" s="49"/>
      <c r="QNA248" s="99"/>
      <c r="QNB248" s="98"/>
      <c r="QNC248" s="49"/>
      <c r="QND248" s="405"/>
      <c r="QNE248" s="405"/>
      <c r="QNF248" s="277"/>
      <c r="QNG248" s="277"/>
      <c r="QNH248" s="277"/>
      <c r="QNI248" s="277"/>
      <c r="QNJ248" s="277"/>
      <c r="QNK248" s="277"/>
      <c r="QNL248" s="277"/>
      <c r="QNM248" s="277"/>
      <c r="QNN248" s="402"/>
      <c r="QNO248" s="404"/>
      <c r="QNP248" s="49"/>
      <c r="QNQ248" s="49"/>
      <c r="QNR248" s="49"/>
      <c r="QNS248" s="99"/>
      <c r="QNT248" s="98"/>
      <c r="QNU248" s="49"/>
      <c r="QNV248" s="405"/>
      <c r="QNW248" s="405"/>
      <c r="QNX248" s="277"/>
      <c r="QNY248" s="277"/>
      <c r="QNZ248" s="277"/>
      <c r="QOA248" s="277"/>
      <c r="QOB248" s="277"/>
      <c r="QOC248" s="277"/>
      <c r="QOD248" s="277"/>
      <c r="QOE248" s="277"/>
      <c r="QOF248" s="402"/>
      <c r="QOG248" s="404"/>
      <c r="QOH248" s="49"/>
      <c r="QOI248" s="49"/>
      <c r="QOJ248" s="49"/>
      <c r="QOK248" s="99"/>
      <c r="QOL248" s="98"/>
      <c r="QOM248" s="49"/>
      <c r="QON248" s="405"/>
      <c r="QOO248" s="405"/>
      <c r="QOP248" s="277"/>
      <c r="QOQ248" s="277"/>
      <c r="QOR248" s="277"/>
      <c r="QOS248" s="277"/>
      <c r="QOT248" s="277"/>
      <c r="QOU248" s="277"/>
      <c r="QOV248" s="277"/>
      <c r="QOW248" s="277"/>
      <c r="QOX248" s="402"/>
      <c r="QOY248" s="404"/>
      <c r="QOZ248" s="49"/>
      <c r="QPA248" s="49"/>
      <c r="QPB248" s="49"/>
      <c r="QPC248" s="99"/>
      <c r="QPD248" s="98"/>
      <c r="QPE248" s="49"/>
      <c r="QPF248" s="405"/>
      <c r="QPG248" s="405"/>
      <c r="QPH248" s="277"/>
      <c r="QPI248" s="277"/>
      <c r="QPJ248" s="277"/>
      <c r="QPK248" s="277"/>
      <c r="QPL248" s="277"/>
      <c r="QPM248" s="277"/>
      <c r="QPN248" s="277"/>
      <c r="QPO248" s="277"/>
      <c r="QPP248" s="402"/>
      <c r="QPQ248" s="404"/>
      <c r="QPR248" s="49"/>
      <c r="QPS248" s="49"/>
      <c r="QPT248" s="49"/>
      <c r="QPU248" s="99"/>
      <c r="QPV248" s="98"/>
      <c r="QPW248" s="49"/>
      <c r="QPX248" s="405"/>
      <c r="QPY248" s="405"/>
      <c r="QPZ248" s="277"/>
      <c r="QQA248" s="277"/>
      <c r="QQB248" s="277"/>
      <c r="QQC248" s="277"/>
      <c r="QQD248" s="277"/>
      <c r="QQE248" s="277"/>
      <c r="QQF248" s="277"/>
      <c r="QQG248" s="277"/>
      <c r="QQH248" s="402"/>
      <c r="QQI248" s="404"/>
      <c r="QQJ248" s="49"/>
      <c r="QQK248" s="49"/>
      <c r="QQL248" s="49"/>
      <c r="QQM248" s="99"/>
      <c r="QQN248" s="98"/>
      <c r="QQO248" s="49"/>
      <c r="QQP248" s="405"/>
      <c r="QQQ248" s="405"/>
      <c r="QQR248" s="277"/>
      <c r="QQS248" s="277"/>
      <c r="QQT248" s="277"/>
      <c r="QQU248" s="277"/>
      <c r="QQV248" s="277"/>
      <c r="QQW248" s="277"/>
      <c r="QQX248" s="277"/>
      <c r="QQY248" s="277"/>
      <c r="QQZ248" s="402"/>
      <c r="QRA248" s="404"/>
      <c r="QRB248" s="49"/>
      <c r="QRC248" s="49"/>
      <c r="QRD248" s="49"/>
      <c r="QRE248" s="99"/>
      <c r="QRF248" s="98"/>
      <c r="QRG248" s="49"/>
      <c r="QRH248" s="405"/>
      <c r="QRI248" s="405"/>
      <c r="QRJ248" s="277"/>
      <c r="QRK248" s="277"/>
      <c r="QRL248" s="277"/>
      <c r="QRM248" s="277"/>
      <c r="QRN248" s="277"/>
      <c r="QRO248" s="277"/>
      <c r="QRP248" s="277"/>
      <c r="QRQ248" s="277"/>
      <c r="QRR248" s="402"/>
      <c r="QRS248" s="404"/>
      <c r="QRT248" s="49"/>
      <c r="QRU248" s="49"/>
      <c r="QRV248" s="49"/>
      <c r="QRW248" s="99"/>
      <c r="QRX248" s="98"/>
      <c r="QRY248" s="49"/>
      <c r="QRZ248" s="405"/>
      <c r="QSA248" s="405"/>
      <c r="QSB248" s="277"/>
      <c r="QSC248" s="277"/>
      <c r="QSD248" s="277"/>
      <c r="QSE248" s="277"/>
      <c r="QSF248" s="277"/>
      <c r="QSG248" s="277"/>
      <c r="QSH248" s="277"/>
      <c r="QSI248" s="277"/>
      <c r="QSJ248" s="402"/>
      <c r="QSK248" s="404"/>
      <c r="QSL248" s="49"/>
      <c r="QSM248" s="49"/>
      <c r="QSN248" s="49"/>
      <c r="QSO248" s="99"/>
      <c r="QSP248" s="98"/>
      <c r="QSQ248" s="49"/>
      <c r="QSR248" s="405"/>
      <c r="QSS248" s="405"/>
      <c r="QST248" s="277"/>
      <c r="QSU248" s="277"/>
      <c r="QSV248" s="277"/>
      <c r="QSW248" s="277"/>
      <c r="QSX248" s="277"/>
      <c r="QSY248" s="277"/>
      <c r="QSZ248" s="277"/>
      <c r="QTA248" s="277"/>
      <c r="QTB248" s="402"/>
      <c r="QTC248" s="404"/>
      <c r="QTD248" s="49"/>
      <c r="QTE248" s="49"/>
      <c r="QTF248" s="49"/>
      <c r="QTG248" s="99"/>
      <c r="QTH248" s="98"/>
      <c r="QTI248" s="49"/>
      <c r="QTJ248" s="405"/>
      <c r="QTK248" s="405"/>
      <c r="QTL248" s="277"/>
      <c r="QTM248" s="277"/>
      <c r="QTN248" s="277"/>
      <c r="QTO248" s="277"/>
      <c r="QTP248" s="277"/>
      <c r="QTQ248" s="277"/>
      <c r="QTR248" s="277"/>
      <c r="QTS248" s="277"/>
      <c r="QTT248" s="402"/>
      <c r="QTU248" s="404"/>
      <c r="QTV248" s="49"/>
      <c r="QTW248" s="49"/>
      <c r="QTX248" s="49"/>
      <c r="QTY248" s="99"/>
      <c r="QTZ248" s="98"/>
      <c r="QUA248" s="49"/>
      <c r="QUB248" s="405"/>
      <c r="QUC248" s="405"/>
      <c r="QUD248" s="277"/>
      <c r="QUE248" s="277"/>
      <c r="QUF248" s="277"/>
      <c r="QUG248" s="277"/>
      <c r="QUH248" s="277"/>
      <c r="QUI248" s="277"/>
      <c r="QUJ248" s="277"/>
      <c r="QUK248" s="277"/>
      <c r="QUL248" s="402"/>
      <c r="QUM248" s="404"/>
      <c r="QUN248" s="49"/>
      <c r="QUO248" s="49"/>
      <c r="QUP248" s="49"/>
      <c r="QUQ248" s="99"/>
      <c r="QUR248" s="98"/>
      <c r="QUS248" s="49"/>
      <c r="QUT248" s="405"/>
      <c r="QUU248" s="405"/>
      <c r="QUV248" s="277"/>
      <c r="QUW248" s="277"/>
      <c r="QUX248" s="277"/>
      <c r="QUY248" s="277"/>
      <c r="QUZ248" s="277"/>
      <c r="QVA248" s="277"/>
      <c r="QVB248" s="277"/>
      <c r="QVC248" s="277"/>
      <c r="QVD248" s="402"/>
      <c r="QVE248" s="404"/>
      <c r="QVF248" s="49"/>
      <c r="QVG248" s="49"/>
      <c r="QVH248" s="49"/>
      <c r="QVI248" s="99"/>
      <c r="QVJ248" s="98"/>
      <c r="QVK248" s="49"/>
      <c r="QVL248" s="405"/>
      <c r="QVM248" s="405"/>
      <c r="QVN248" s="277"/>
      <c r="QVO248" s="277"/>
      <c r="QVP248" s="277"/>
      <c r="QVQ248" s="277"/>
      <c r="QVR248" s="277"/>
      <c r="QVS248" s="277"/>
      <c r="QVT248" s="277"/>
      <c r="QVU248" s="277"/>
      <c r="QVV248" s="402"/>
      <c r="QVW248" s="404"/>
      <c r="QVX248" s="49"/>
      <c r="QVY248" s="49"/>
      <c r="QVZ248" s="49"/>
      <c r="QWA248" s="99"/>
      <c r="QWB248" s="98"/>
      <c r="QWC248" s="49"/>
      <c r="QWD248" s="405"/>
      <c r="QWE248" s="405"/>
      <c r="QWF248" s="277"/>
      <c r="QWG248" s="277"/>
      <c r="QWH248" s="277"/>
      <c r="QWI248" s="277"/>
      <c r="QWJ248" s="277"/>
      <c r="QWK248" s="277"/>
      <c r="QWL248" s="277"/>
      <c r="QWM248" s="277"/>
      <c r="QWN248" s="402"/>
      <c r="QWO248" s="404"/>
      <c r="QWP248" s="49"/>
      <c r="QWQ248" s="49"/>
      <c r="QWR248" s="49"/>
      <c r="QWS248" s="99"/>
      <c r="QWT248" s="98"/>
      <c r="QWU248" s="49"/>
      <c r="QWV248" s="405"/>
      <c r="QWW248" s="405"/>
      <c r="QWX248" s="277"/>
      <c r="QWY248" s="277"/>
      <c r="QWZ248" s="277"/>
      <c r="QXA248" s="277"/>
      <c r="QXB248" s="277"/>
      <c r="QXC248" s="277"/>
      <c r="QXD248" s="277"/>
      <c r="QXE248" s="277"/>
      <c r="QXF248" s="402"/>
      <c r="QXG248" s="404"/>
      <c r="QXH248" s="49"/>
      <c r="QXI248" s="49"/>
      <c r="QXJ248" s="49"/>
      <c r="QXK248" s="99"/>
      <c r="QXL248" s="98"/>
      <c r="QXM248" s="49"/>
      <c r="QXN248" s="405"/>
      <c r="QXO248" s="405"/>
      <c r="QXP248" s="277"/>
      <c r="QXQ248" s="277"/>
      <c r="QXR248" s="277"/>
      <c r="QXS248" s="277"/>
      <c r="QXT248" s="277"/>
      <c r="QXU248" s="277"/>
      <c r="QXV248" s="277"/>
      <c r="QXW248" s="277"/>
      <c r="QXX248" s="402"/>
      <c r="QXY248" s="404"/>
      <c r="QXZ248" s="49"/>
      <c r="QYA248" s="49"/>
      <c r="QYB248" s="49"/>
      <c r="QYC248" s="99"/>
      <c r="QYD248" s="98"/>
      <c r="QYE248" s="49"/>
      <c r="QYF248" s="405"/>
      <c r="QYG248" s="405"/>
      <c r="QYH248" s="277"/>
      <c r="QYI248" s="277"/>
      <c r="QYJ248" s="277"/>
      <c r="QYK248" s="277"/>
      <c r="QYL248" s="277"/>
      <c r="QYM248" s="277"/>
      <c r="QYN248" s="277"/>
      <c r="QYO248" s="277"/>
      <c r="QYP248" s="402"/>
      <c r="QYQ248" s="404"/>
      <c r="QYR248" s="49"/>
      <c r="QYS248" s="49"/>
      <c r="QYT248" s="49"/>
      <c r="QYU248" s="99"/>
      <c r="QYV248" s="98"/>
      <c r="QYW248" s="49"/>
      <c r="QYX248" s="405"/>
      <c r="QYY248" s="405"/>
      <c r="QYZ248" s="277"/>
      <c r="QZA248" s="277"/>
      <c r="QZB248" s="277"/>
      <c r="QZC248" s="277"/>
      <c r="QZD248" s="277"/>
      <c r="QZE248" s="277"/>
      <c r="QZF248" s="277"/>
      <c r="QZG248" s="277"/>
      <c r="QZH248" s="402"/>
      <c r="QZI248" s="404"/>
      <c r="QZJ248" s="49"/>
      <c r="QZK248" s="49"/>
      <c r="QZL248" s="49"/>
      <c r="QZM248" s="99"/>
      <c r="QZN248" s="98"/>
      <c r="QZO248" s="49"/>
      <c r="QZP248" s="405"/>
      <c r="QZQ248" s="405"/>
      <c r="QZR248" s="277"/>
      <c r="QZS248" s="277"/>
      <c r="QZT248" s="277"/>
      <c r="QZU248" s="277"/>
      <c r="QZV248" s="277"/>
      <c r="QZW248" s="277"/>
      <c r="QZX248" s="277"/>
      <c r="QZY248" s="277"/>
      <c r="QZZ248" s="402"/>
      <c r="RAA248" s="404"/>
      <c r="RAB248" s="49"/>
      <c r="RAC248" s="49"/>
      <c r="RAD248" s="49"/>
      <c r="RAE248" s="99"/>
      <c r="RAF248" s="98"/>
      <c r="RAG248" s="49"/>
      <c r="RAH248" s="405"/>
      <c r="RAI248" s="405"/>
      <c r="RAJ248" s="277"/>
      <c r="RAK248" s="277"/>
      <c r="RAL248" s="277"/>
      <c r="RAM248" s="277"/>
      <c r="RAN248" s="277"/>
      <c r="RAO248" s="277"/>
      <c r="RAP248" s="277"/>
      <c r="RAQ248" s="277"/>
      <c r="RAR248" s="402"/>
      <c r="RAS248" s="404"/>
      <c r="RAT248" s="49"/>
      <c r="RAU248" s="49"/>
      <c r="RAV248" s="49"/>
      <c r="RAW248" s="99"/>
      <c r="RAX248" s="98"/>
      <c r="RAY248" s="49"/>
      <c r="RAZ248" s="405"/>
      <c r="RBA248" s="405"/>
      <c r="RBB248" s="277"/>
      <c r="RBC248" s="277"/>
      <c r="RBD248" s="277"/>
      <c r="RBE248" s="277"/>
      <c r="RBF248" s="277"/>
      <c r="RBG248" s="277"/>
      <c r="RBH248" s="277"/>
      <c r="RBI248" s="277"/>
      <c r="RBJ248" s="402"/>
      <c r="RBK248" s="404"/>
      <c r="RBL248" s="49"/>
      <c r="RBM248" s="49"/>
      <c r="RBN248" s="49"/>
      <c r="RBO248" s="99"/>
      <c r="RBP248" s="98"/>
      <c r="RBQ248" s="49"/>
      <c r="RBR248" s="405"/>
      <c r="RBS248" s="405"/>
      <c r="RBT248" s="277"/>
      <c r="RBU248" s="277"/>
      <c r="RBV248" s="277"/>
      <c r="RBW248" s="277"/>
      <c r="RBX248" s="277"/>
      <c r="RBY248" s="277"/>
      <c r="RBZ248" s="277"/>
      <c r="RCA248" s="277"/>
      <c r="RCB248" s="402"/>
      <c r="RCC248" s="404"/>
      <c r="RCD248" s="49"/>
      <c r="RCE248" s="49"/>
      <c r="RCF248" s="49"/>
      <c r="RCG248" s="99"/>
      <c r="RCH248" s="98"/>
      <c r="RCI248" s="49"/>
      <c r="RCJ248" s="405"/>
      <c r="RCK248" s="405"/>
      <c r="RCL248" s="277"/>
      <c r="RCM248" s="277"/>
      <c r="RCN248" s="277"/>
      <c r="RCO248" s="277"/>
      <c r="RCP248" s="277"/>
      <c r="RCQ248" s="277"/>
      <c r="RCR248" s="277"/>
      <c r="RCS248" s="277"/>
      <c r="RCT248" s="402"/>
      <c r="RCU248" s="404"/>
      <c r="RCV248" s="49"/>
      <c r="RCW248" s="49"/>
      <c r="RCX248" s="49"/>
      <c r="RCY248" s="99"/>
      <c r="RCZ248" s="98"/>
      <c r="RDA248" s="49"/>
      <c r="RDB248" s="405"/>
      <c r="RDC248" s="405"/>
      <c r="RDD248" s="277"/>
      <c r="RDE248" s="277"/>
      <c r="RDF248" s="277"/>
      <c r="RDG248" s="277"/>
      <c r="RDH248" s="277"/>
      <c r="RDI248" s="277"/>
      <c r="RDJ248" s="277"/>
      <c r="RDK248" s="277"/>
      <c r="RDL248" s="402"/>
      <c r="RDM248" s="404"/>
      <c r="RDN248" s="49"/>
      <c r="RDO248" s="49"/>
      <c r="RDP248" s="49"/>
      <c r="RDQ248" s="99"/>
      <c r="RDR248" s="98"/>
      <c r="RDS248" s="49"/>
      <c r="RDT248" s="405"/>
      <c r="RDU248" s="405"/>
      <c r="RDV248" s="277"/>
      <c r="RDW248" s="277"/>
      <c r="RDX248" s="277"/>
      <c r="RDY248" s="277"/>
      <c r="RDZ248" s="277"/>
      <c r="REA248" s="277"/>
      <c r="REB248" s="277"/>
      <c r="REC248" s="277"/>
      <c r="RED248" s="402"/>
      <c r="REE248" s="404"/>
      <c r="REF248" s="49"/>
      <c r="REG248" s="49"/>
      <c r="REH248" s="49"/>
      <c r="REI248" s="99"/>
      <c r="REJ248" s="98"/>
      <c r="REK248" s="49"/>
      <c r="REL248" s="405"/>
      <c r="REM248" s="405"/>
      <c r="REN248" s="277"/>
      <c r="REO248" s="277"/>
      <c r="REP248" s="277"/>
      <c r="REQ248" s="277"/>
      <c r="RER248" s="277"/>
      <c r="RES248" s="277"/>
      <c r="RET248" s="277"/>
      <c r="REU248" s="277"/>
      <c r="REV248" s="402"/>
      <c r="REW248" s="404"/>
      <c r="REX248" s="49"/>
      <c r="REY248" s="49"/>
      <c r="REZ248" s="49"/>
      <c r="RFA248" s="99"/>
      <c r="RFB248" s="98"/>
      <c r="RFC248" s="49"/>
      <c r="RFD248" s="405"/>
      <c r="RFE248" s="405"/>
      <c r="RFF248" s="277"/>
      <c r="RFG248" s="277"/>
      <c r="RFH248" s="277"/>
      <c r="RFI248" s="277"/>
      <c r="RFJ248" s="277"/>
      <c r="RFK248" s="277"/>
      <c r="RFL248" s="277"/>
      <c r="RFM248" s="277"/>
      <c r="RFN248" s="402"/>
      <c r="RFO248" s="404"/>
      <c r="RFP248" s="49"/>
      <c r="RFQ248" s="49"/>
      <c r="RFR248" s="49"/>
      <c r="RFS248" s="99"/>
      <c r="RFT248" s="98"/>
      <c r="RFU248" s="49"/>
      <c r="RFV248" s="405"/>
      <c r="RFW248" s="405"/>
      <c r="RFX248" s="277"/>
      <c r="RFY248" s="277"/>
      <c r="RFZ248" s="277"/>
      <c r="RGA248" s="277"/>
      <c r="RGB248" s="277"/>
      <c r="RGC248" s="277"/>
      <c r="RGD248" s="277"/>
      <c r="RGE248" s="277"/>
      <c r="RGF248" s="402"/>
      <c r="RGG248" s="404"/>
      <c r="RGH248" s="49"/>
      <c r="RGI248" s="49"/>
      <c r="RGJ248" s="49"/>
      <c r="RGK248" s="99"/>
      <c r="RGL248" s="98"/>
      <c r="RGM248" s="49"/>
      <c r="RGN248" s="405"/>
      <c r="RGO248" s="405"/>
      <c r="RGP248" s="277"/>
      <c r="RGQ248" s="277"/>
      <c r="RGR248" s="277"/>
      <c r="RGS248" s="277"/>
      <c r="RGT248" s="277"/>
      <c r="RGU248" s="277"/>
      <c r="RGV248" s="277"/>
      <c r="RGW248" s="277"/>
      <c r="RGX248" s="402"/>
      <c r="RGY248" s="404"/>
      <c r="RGZ248" s="49"/>
      <c r="RHA248" s="49"/>
      <c r="RHB248" s="49"/>
      <c r="RHC248" s="99"/>
      <c r="RHD248" s="98"/>
      <c r="RHE248" s="49"/>
      <c r="RHF248" s="405"/>
      <c r="RHG248" s="405"/>
      <c r="RHH248" s="277"/>
      <c r="RHI248" s="277"/>
      <c r="RHJ248" s="277"/>
      <c r="RHK248" s="277"/>
      <c r="RHL248" s="277"/>
      <c r="RHM248" s="277"/>
      <c r="RHN248" s="277"/>
      <c r="RHO248" s="277"/>
      <c r="RHP248" s="402"/>
      <c r="RHQ248" s="404"/>
      <c r="RHR248" s="49"/>
      <c r="RHS248" s="49"/>
      <c r="RHT248" s="49"/>
      <c r="RHU248" s="99"/>
      <c r="RHV248" s="98"/>
      <c r="RHW248" s="49"/>
      <c r="RHX248" s="405"/>
      <c r="RHY248" s="405"/>
      <c r="RHZ248" s="277"/>
      <c r="RIA248" s="277"/>
      <c r="RIB248" s="277"/>
      <c r="RIC248" s="277"/>
      <c r="RID248" s="277"/>
      <c r="RIE248" s="277"/>
      <c r="RIF248" s="277"/>
      <c r="RIG248" s="277"/>
      <c r="RIH248" s="402"/>
      <c r="RII248" s="404"/>
      <c r="RIJ248" s="49"/>
      <c r="RIK248" s="49"/>
      <c r="RIL248" s="49"/>
      <c r="RIM248" s="99"/>
      <c r="RIN248" s="98"/>
      <c r="RIO248" s="49"/>
      <c r="RIP248" s="405"/>
      <c r="RIQ248" s="405"/>
      <c r="RIR248" s="277"/>
      <c r="RIS248" s="277"/>
      <c r="RIT248" s="277"/>
      <c r="RIU248" s="277"/>
      <c r="RIV248" s="277"/>
      <c r="RIW248" s="277"/>
      <c r="RIX248" s="277"/>
      <c r="RIY248" s="277"/>
      <c r="RIZ248" s="402"/>
      <c r="RJA248" s="404"/>
      <c r="RJB248" s="49"/>
      <c r="RJC248" s="49"/>
      <c r="RJD248" s="49"/>
      <c r="RJE248" s="99"/>
      <c r="RJF248" s="98"/>
      <c r="RJG248" s="49"/>
      <c r="RJH248" s="405"/>
      <c r="RJI248" s="405"/>
      <c r="RJJ248" s="277"/>
      <c r="RJK248" s="277"/>
      <c r="RJL248" s="277"/>
      <c r="RJM248" s="277"/>
      <c r="RJN248" s="277"/>
      <c r="RJO248" s="277"/>
      <c r="RJP248" s="277"/>
      <c r="RJQ248" s="277"/>
      <c r="RJR248" s="402"/>
      <c r="RJS248" s="404"/>
      <c r="RJT248" s="49"/>
      <c r="RJU248" s="49"/>
      <c r="RJV248" s="49"/>
      <c r="RJW248" s="99"/>
      <c r="RJX248" s="98"/>
      <c r="RJY248" s="49"/>
      <c r="RJZ248" s="405"/>
      <c r="RKA248" s="405"/>
      <c r="RKB248" s="277"/>
      <c r="RKC248" s="277"/>
      <c r="RKD248" s="277"/>
      <c r="RKE248" s="277"/>
      <c r="RKF248" s="277"/>
      <c r="RKG248" s="277"/>
      <c r="RKH248" s="277"/>
      <c r="RKI248" s="277"/>
      <c r="RKJ248" s="402"/>
      <c r="RKK248" s="404"/>
      <c r="RKL248" s="49"/>
      <c r="RKM248" s="49"/>
      <c r="RKN248" s="49"/>
      <c r="RKO248" s="99"/>
      <c r="RKP248" s="98"/>
      <c r="RKQ248" s="49"/>
      <c r="RKR248" s="405"/>
      <c r="RKS248" s="405"/>
      <c r="RKT248" s="277"/>
      <c r="RKU248" s="277"/>
      <c r="RKV248" s="277"/>
      <c r="RKW248" s="277"/>
      <c r="RKX248" s="277"/>
      <c r="RKY248" s="277"/>
      <c r="RKZ248" s="277"/>
      <c r="RLA248" s="277"/>
      <c r="RLB248" s="402"/>
      <c r="RLC248" s="404"/>
      <c r="RLD248" s="49"/>
      <c r="RLE248" s="49"/>
      <c r="RLF248" s="49"/>
      <c r="RLG248" s="99"/>
      <c r="RLH248" s="98"/>
      <c r="RLI248" s="49"/>
      <c r="RLJ248" s="405"/>
      <c r="RLK248" s="405"/>
      <c r="RLL248" s="277"/>
      <c r="RLM248" s="277"/>
      <c r="RLN248" s="277"/>
      <c r="RLO248" s="277"/>
      <c r="RLP248" s="277"/>
      <c r="RLQ248" s="277"/>
      <c r="RLR248" s="277"/>
      <c r="RLS248" s="277"/>
      <c r="RLT248" s="402"/>
      <c r="RLU248" s="404"/>
      <c r="RLV248" s="49"/>
      <c r="RLW248" s="49"/>
      <c r="RLX248" s="49"/>
      <c r="RLY248" s="99"/>
      <c r="RLZ248" s="98"/>
      <c r="RMA248" s="49"/>
      <c r="RMB248" s="405"/>
      <c r="RMC248" s="405"/>
      <c r="RMD248" s="277"/>
      <c r="RME248" s="277"/>
      <c r="RMF248" s="277"/>
      <c r="RMG248" s="277"/>
      <c r="RMH248" s="277"/>
      <c r="RMI248" s="277"/>
      <c r="RMJ248" s="277"/>
      <c r="RMK248" s="277"/>
      <c r="RML248" s="402"/>
      <c r="RMM248" s="404"/>
      <c r="RMN248" s="49"/>
      <c r="RMO248" s="49"/>
      <c r="RMP248" s="49"/>
      <c r="RMQ248" s="99"/>
      <c r="RMR248" s="98"/>
      <c r="RMS248" s="49"/>
      <c r="RMT248" s="405"/>
      <c r="RMU248" s="405"/>
      <c r="RMV248" s="277"/>
      <c r="RMW248" s="277"/>
      <c r="RMX248" s="277"/>
      <c r="RMY248" s="277"/>
      <c r="RMZ248" s="277"/>
      <c r="RNA248" s="277"/>
      <c r="RNB248" s="277"/>
      <c r="RNC248" s="277"/>
      <c r="RND248" s="402"/>
      <c r="RNE248" s="404"/>
      <c r="RNF248" s="49"/>
      <c r="RNG248" s="49"/>
      <c r="RNH248" s="49"/>
      <c r="RNI248" s="99"/>
      <c r="RNJ248" s="98"/>
      <c r="RNK248" s="49"/>
      <c r="RNL248" s="405"/>
      <c r="RNM248" s="405"/>
      <c r="RNN248" s="277"/>
      <c r="RNO248" s="277"/>
      <c r="RNP248" s="277"/>
      <c r="RNQ248" s="277"/>
      <c r="RNR248" s="277"/>
      <c r="RNS248" s="277"/>
      <c r="RNT248" s="277"/>
      <c r="RNU248" s="277"/>
      <c r="RNV248" s="402"/>
      <c r="RNW248" s="404"/>
      <c r="RNX248" s="49"/>
      <c r="RNY248" s="49"/>
      <c r="RNZ248" s="49"/>
      <c r="ROA248" s="99"/>
      <c r="ROB248" s="98"/>
      <c r="ROC248" s="49"/>
      <c r="ROD248" s="405"/>
      <c r="ROE248" s="405"/>
      <c r="ROF248" s="277"/>
      <c r="ROG248" s="277"/>
      <c r="ROH248" s="277"/>
      <c r="ROI248" s="277"/>
      <c r="ROJ248" s="277"/>
      <c r="ROK248" s="277"/>
      <c r="ROL248" s="277"/>
      <c r="ROM248" s="277"/>
      <c r="RON248" s="402"/>
      <c r="ROO248" s="404"/>
      <c r="ROP248" s="49"/>
      <c r="ROQ248" s="49"/>
      <c r="ROR248" s="49"/>
      <c r="ROS248" s="99"/>
      <c r="ROT248" s="98"/>
      <c r="ROU248" s="49"/>
      <c r="ROV248" s="405"/>
      <c r="ROW248" s="405"/>
      <c r="ROX248" s="277"/>
      <c r="ROY248" s="277"/>
      <c r="ROZ248" s="277"/>
      <c r="RPA248" s="277"/>
      <c r="RPB248" s="277"/>
      <c r="RPC248" s="277"/>
      <c r="RPD248" s="277"/>
      <c r="RPE248" s="277"/>
      <c r="RPF248" s="402"/>
      <c r="RPG248" s="404"/>
      <c r="RPH248" s="49"/>
      <c r="RPI248" s="49"/>
      <c r="RPJ248" s="49"/>
      <c r="RPK248" s="99"/>
      <c r="RPL248" s="98"/>
      <c r="RPM248" s="49"/>
      <c r="RPN248" s="405"/>
      <c r="RPO248" s="405"/>
      <c r="RPP248" s="277"/>
      <c r="RPQ248" s="277"/>
      <c r="RPR248" s="277"/>
      <c r="RPS248" s="277"/>
      <c r="RPT248" s="277"/>
      <c r="RPU248" s="277"/>
      <c r="RPV248" s="277"/>
      <c r="RPW248" s="277"/>
      <c r="RPX248" s="402"/>
      <c r="RPY248" s="404"/>
      <c r="RPZ248" s="49"/>
      <c r="RQA248" s="49"/>
      <c r="RQB248" s="49"/>
      <c r="RQC248" s="99"/>
      <c r="RQD248" s="98"/>
      <c r="RQE248" s="49"/>
      <c r="RQF248" s="405"/>
      <c r="RQG248" s="405"/>
      <c r="RQH248" s="277"/>
      <c r="RQI248" s="277"/>
      <c r="RQJ248" s="277"/>
      <c r="RQK248" s="277"/>
      <c r="RQL248" s="277"/>
      <c r="RQM248" s="277"/>
      <c r="RQN248" s="277"/>
      <c r="RQO248" s="277"/>
      <c r="RQP248" s="402"/>
      <c r="RQQ248" s="404"/>
      <c r="RQR248" s="49"/>
      <c r="RQS248" s="49"/>
      <c r="RQT248" s="49"/>
      <c r="RQU248" s="99"/>
      <c r="RQV248" s="98"/>
      <c r="RQW248" s="49"/>
      <c r="RQX248" s="405"/>
      <c r="RQY248" s="405"/>
      <c r="RQZ248" s="277"/>
      <c r="RRA248" s="277"/>
      <c r="RRB248" s="277"/>
      <c r="RRC248" s="277"/>
      <c r="RRD248" s="277"/>
      <c r="RRE248" s="277"/>
      <c r="RRF248" s="277"/>
      <c r="RRG248" s="277"/>
      <c r="RRH248" s="402"/>
      <c r="RRI248" s="404"/>
      <c r="RRJ248" s="49"/>
      <c r="RRK248" s="49"/>
      <c r="RRL248" s="49"/>
      <c r="RRM248" s="99"/>
      <c r="RRN248" s="98"/>
      <c r="RRO248" s="49"/>
      <c r="RRP248" s="405"/>
      <c r="RRQ248" s="405"/>
      <c r="RRR248" s="277"/>
      <c r="RRS248" s="277"/>
      <c r="RRT248" s="277"/>
      <c r="RRU248" s="277"/>
      <c r="RRV248" s="277"/>
      <c r="RRW248" s="277"/>
      <c r="RRX248" s="277"/>
      <c r="RRY248" s="277"/>
      <c r="RRZ248" s="402"/>
      <c r="RSA248" s="404"/>
      <c r="RSB248" s="49"/>
      <c r="RSC248" s="49"/>
      <c r="RSD248" s="49"/>
      <c r="RSE248" s="99"/>
      <c r="RSF248" s="98"/>
      <c r="RSG248" s="49"/>
      <c r="RSH248" s="405"/>
      <c r="RSI248" s="405"/>
      <c r="RSJ248" s="277"/>
      <c r="RSK248" s="277"/>
      <c r="RSL248" s="277"/>
      <c r="RSM248" s="277"/>
      <c r="RSN248" s="277"/>
      <c r="RSO248" s="277"/>
      <c r="RSP248" s="277"/>
      <c r="RSQ248" s="277"/>
      <c r="RSR248" s="402"/>
      <c r="RSS248" s="404"/>
      <c r="RST248" s="49"/>
      <c r="RSU248" s="49"/>
      <c r="RSV248" s="49"/>
      <c r="RSW248" s="99"/>
      <c r="RSX248" s="98"/>
      <c r="RSY248" s="49"/>
      <c r="RSZ248" s="405"/>
      <c r="RTA248" s="405"/>
      <c r="RTB248" s="277"/>
      <c r="RTC248" s="277"/>
      <c r="RTD248" s="277"/>
      <c r="RTE248" s="277"/>
      <c r="RTF248" s="277"/>
      <c r="RTG248" s="277"/>
      <c r="RTH248" s="277"/>
      <c r="RTI248" s="277"/>
      <c r="RTJ248" s="402"/>
      <c r="RTK248" s="404"/>
      <c r="RTL248" s="49"/>
      <c r="RTM248" s="49"/>
      <c r="RTN248" s="49"/>
      <c r="RTO248" s="99"/>
      <c r="RTP248" s="98"/>
      <c r="RTQ248" s="49"/>
      <c r="RTR248" s="405"/>
      <c r="RTS248" s="405"/>
      <c r="RTT248" s="277"/>
      <c r="RTU248" s="277"/>
      <c r="RTV248" s="277"/>
      <c r="RTW248" s="277"/>
      <c r="RTX248" s="277"/>
      <c r="RTY248" s="277"/>
      <c r="RTZ248" s="277"/>
      <c r="RUA248" s="277"/>
      <c r="RUB248" s="402"/>
      <c r="RUC248" s="404"/>
      <c r="RUD248" s="49"/>
      <c r="RUE248" s="49"/>
      <c r="RUF248" s="49"/>
      <c r="RUG248" s="99"/>
      <c r="RUH248" s="98"/>
      <c r="RUI248" s="49"/>
      <c r="RUJ248" s="405"/>
      <c r="RUK248" s="405"/>
      <c r="RUL248" s="277"/>
      <c r="RUM248" s="277"/>
      <c r="RUN248" s="277"/>
      <c r="RUO248" s="277"/>
      <c r="RUP248" s="277"/>
      <c r="RUQ248" s="277"/>
      <c r="RUR248" s="277"/>
      <c r="RUS248" s="277"/>
      <c r="RUT248" s="402"/>
      <c r="RUU248" s="404"/>
      <c r="RUV248" s="49"/>
      <c r="RUW248" s="49"/>
      <c r="RUX248" s="49"/>
      <c r="RUY248" s="99"/>
      <c r="RUZ248" s="98"/>
      <c r="RVA248" s="49"/>
      <c r="RVB248" s="405"/>
      <c r="RVC248" s="405"/>
      <c r="RVD248" s="277"/>
      <c r="RVE248" s="277"/>
      <c r="RVF248" s="277"/>
      <c r="RVG248" s="277"/>
      <c r="RVH248" s="277"/>
      <c r="RVI248" s="277"/>
      <c r="RVJ248" s="277"/>
      <c r="RVK248" s="277"/>
      <c r="RVL248" s="402"/>
      <c r="RVM248" s="404"/>
      <c r="RVN248" s="49"/>
      <c r="RVO248" s="49"/>
      <c r="RVP248" s="49"/>
      <c r="RVQ248" s="99"/>
      <c r="RVR248" s="98"/>
      <c r="RVS248" s="49"/>
      <c r="RVT248" s="405"/>
      <c r="RVU248" s="405"/>
      <c r="RVV248" s="277"/>
      <c r="RVW248" s="277"/>
      <c r="RVX248" s="277"/>
      <c r="RVY248" s="277"/>
      <c r="RVZ248" s="277"/>
      <c r="RWA248" s="277"/>
      <c r="RWB248" s="277"/>
      <c r="RWC248" s="277"/>
      <c r="RWD248" s="402"/>
      <c r="RWE248" s="404"/>
      <c r="RWF248" s="49"/>
      <c r="RWG248" s="49"/>
      <c r="RWH248" s="49"/>
      <c r="RWI248" s="99"/>
      <c r="RWJ248" s="98"/>
      <c r="RWK248" s="49"/>
      <c r="RWL248" s="405"/>
      <c r="RWM248" s="405"/>
      <c r="RWN248" s="277"/>
      <c r="RWO248" s="277"/>
      <c r="RWP248" s="277"/>
      <c r="RWQ248" s="277"/>
      <c r="RWR248" s="277"/>
      <c r="RWS248" s="277"/>
      <c r="RWT248" s="277"/>
      <c r="RWU248" s="277"/>
      <c r="RWV248" s="402"/>
      <c r="RWW248" s="404"/>
      <c r="RWX248" s="49"/>
      <c r="RWY248" s="49"/>
      <c r="RWZ248" s="49"/>
      <c r="RXA248" s="99"/>
      <c r="RXB248" s="98"/>
      <c r="RXC248" s="49"/>
      <c r="RXD248" s="405"/>
      <c r="RXE248" s="405"/>
      <c r="RXF248" s="277"/>
      <c r="RXG248" s="277"/>
      <c r="RXH248" s="277"/>
      <c r="RXI248" s="277"/>
      <c r="RXJ248" s="277"/>
      <c r="RXK248" s="277"/>
      <c r="RXL248" s="277"/>
      <c r="RXM248" s="277"/>
      <c r="RXN248" s="402"/>
      <c r="RXO248" s="404"/>
      <c r="RXP248" s="49"/>
      <c r="RXQ248" s="49"/>
      <c r="RXR248" s="49"/>
      <c r="RXS248" s="99"/>
      <c r="RXT248" s="98"/>
      <c r="RXU248" s="49"/>
      <c r="RXV248" s="405"/>
      <c r="RXW248" s="405"/>
      <c r="RXX248" s="277"/>
      <c r="RXY248" s="277"/>
      <c r="RXZ248" s="277"/>
      <c r="RYA248" s="277"/>
      <c r="RYB248" s="277"/>
      <c r="RYC248" s="277"/>
      <c r="RYD248" s="277"/>
      <c r="RYE248" s="277"/>
      <c r="RYF248" s="402"/>
      <c r="RYG248" s="404"/>
      <c r="RYH248" s="49"/>
      <c r="RYI248" s="49"/>
      <c r="RYJ248" s="49"/>
      <c r="RYK248" s="99"/>
      <c r="RYL248" s="98"/>
      <c r="RYM248" s="49"/>
      <c r="RYN248" s="405"/>
      <c r="RYO248" s="405"/>
      <c r="RYP248" s="277"/>
      <c r="RYQ248" s="277"/>
      <c r="RYR248" s="277"/>
      <c r="RYS248" s="277"/>
      <c r="RYT248" s="277"/>
      <c r="RYU248" s="277"/>
      <c r="RYV248" s="277"/>
      <c r="RYW248" s="277"/>
      <c r="RYX248" s="402"/>
      <c r="RYY248" s="404"/>
      <c r="RYZ248" s="49"/>
      <c r="RZA248" s="49"/>
      <c r="RZB248" s="49"/>
      <c r="RZC248" s="99"/>
      <c r="RZD248" s="98"/>
      <c r="RZE248" s="49"/>
      <c r="RZF248" s="405"/>
      <c r="RZG248" s="405"/>
      <c r="RZH248" s="277"/>
      <c r="RZI248" s="277"/>
      <c r="RZJ248" s="277"/>
      <c r="RZK248" s="277"/>
      <c r="RZL248" s="277"/>
      <c r="RZM248" s="277"/>
      <c r="RZN248" s="277"/>
      <c r="RZO248" s="277"/>
      <c r="RZP248" s="402"/>
      <c r="RZQ248" s="404"/>
      <c r="RZR248" s="49"/>
      <c r="RZS248" s="49"/>
      <c r="RZT248" s="49"/>
      <c r="RZU248" s="99"/>
      <c r="RZV248" s="98"/>
      <c r="RZW248" s="49"/>
      <c r="RZX248" s="405"/>
      <c r="RZY248" s="405"/>
      <c r="RZZ248" s="277"/>
      <c r="SAA248" s="277"/>
      <c r="SAB248" s="277"/>
      <c r="SAC248" s="277"/>
      <c r="SAD248" s="277"/>
      <c r="SAE248" s="277"/>
      <c r="SAF248" s="277"/>
      <c r="SAG248" s="277"/>
      <c r="SAH248" s="402"/>
      <c r="SAI248" s="404"/>
      <c r="SAJ248" s="49"/>
      <c r="SAK248" s="49"/>
      <c r="SAL248" s="49"/>
      <c r="SAM248" s="99"/>
      <c r="SAN248" s="98"/>
      <c r="SAO248" s="49"/>
      <c r="SAP248" s="405"/>
      <c r="SAQ248" s="405"/>
      <c r="SAR248" s="277"/>
      <c r="SAS248" s="277"/>
      <c r="SAT248" s="277"/>
      <c r="SAU248" s="277"/>
      <c r="SAV248" s="277"/>
      <c r="SAW248" s="277"/>
      <c r="SAX248" s="277"/>
      <c r="SAY248" s="277"/>
      <c r="SAZ248" s="402"/>
      <c r="SBA248" s="404"/>
      <c r="SBB248" s="49"/>
      <c r="SBC248" s="49"/>
      <c r="SBD248" s="49"/>
      <c r="SBE248" s="99"/>
      <c r="SBF248" s="98"/>
      <c r="SBG248" s="49"/>
      <c r="SBH248" s="405"/>
      <c r="SBI248" s="405"/>
      <c r="SBJ248" s="277"/>
      <c r="SBK248" s="277"/>
      <c r="SBL248" s="277"/>
      <c r="SBM248" s="277"/>
      <c r="SBN248" s="277"/>
      <c r="SBO248" s="277"/>
      <c r="SBP248" s="277"/>
      <c r="SBQ248" s="277"/>
      <c r="SBR248" s="402"/>
      <c r="SBS248" s="404"/>
      <c r="SBT248" s="49"/>
      <c r="SBU248" s="49"/>
      <c r="SBV248" s="49"/>
      <c r="SBW248" s="99"/>
      <c r="SBX248" s="98"/>
      <c r="SBY248" s="49"/>
      <c r="SBZ248" s="405"/>
      <c r="SCA248" s="405"/>
      <c r="SCB248" s="277"/>
      <c r="SCC248" s="277"/>
      <c r="SCD248" s="277"/>
      <c r="SCE248" s="277"/>
      <c r="SCF248" s="277"/>
      <c r="SCG248" s="277"/>
      <c r="SCH248" s="277"/>
      <c r="SCI248" s="277"/>
      <c r="SCJ248" s="402"/>
      <c r="SCK248" s="404"/>
      <c r="SCL248" s="49"/>
      <c r="SCM248" s="49"/>
      <c r="SCN248" s="49"/>
      <c r="SCO248" s="99"/>
      <c r="SCP248" s="98"/>
      <c r="SCQ248" s="49"/>
      <c r="SCR248" s="405"/>
      <c r="SCS248" s="405"/>
      <c r="SCT248" s="277"/>
      <c r="SCU248" s="277"/>
      <c r="SCV248" s="277"/>
      <c r="SCW248" s="277"/>
      <c r="SCX248" s="277"/>
      <c r="SCY248" s="277"/>
      <c r="SCZ248" s="277"/>
      <c r="SDA248" s="277"/>
      <c r="SDB248" s="402"/>
      <c r="SDC248" s="404"/>
      <c r="SDD248" s="49"/>
      <c r="SDE248" s="49"/>
      <c r="SDF248" s="49"/>
      <c r="SDG248" s="99"/>
      <c r="SDH248" s="98"/>
      <c r="SDI248" s="49"/>
      <c r="SDJ248" s="405"/>
      <c r="SDK248" s="405"/>
      <c r="SDL248" s="277"/>
      <c r="SDM248" s="277"/>
      <c r="SDN248" s="277"/>
      <c r="SDO248" s="277"/>
      <c r="SDP248" s="277"/>
      <c r="SDQ248" s="277"/>
      <c r="SDR248" s="277"/>
      <c r="SDS248" s="277"/>
      <c r="SDT248" s="402"/>
      <c r="SDU248" s="404"/>
      <c r="SDV248" s="49"/>
      <c r="SDW248" s="49"/>
      <c r="SDX248" s="49"/>
      <c r="SDY248" s="99"/>
      <c r="SDZ248" s="98"/>
      <c r="SEA248" s="49"/>
      <c r="SEB248" s="405"/>
      <c r="SEC248" s="405"/>
      <c r="SED248" s="277"/>
      <c r="SEE248" s="277"/>
      <c r="SEF248" s="277"/>
      <c r="SEG248" s="277"/>
      <c r="SEH248" s="277"/>
      <c r="SEI248" s="277"/>
      <c r="SEJ248" s="277"/>
      <c r="SEK248" s="277"/>
      <c r="SEL248" s="402"/>
      <c r="SEM248" s="404"/>
      <c r="SEN248" s="49"/>
      <c r="SEO248" s="49"/>
      <c r="SEP248" s="49"/>
      <c r="SEQ248" s="99"/>
      <c r="SER248" s="98"/>
      <c r="SES248" s="49"/>
      <c r="SET248" s="405"/>
      <c r="SEU248" s="405"/>
      <c r="SEV248" s="277"/>
      <c r="SEW248" s="277"/>
      <c r="SEX248" s="277"/>
      <c r="SEY248" s="277"/>
      <c r="SEZ248" s="277"/>
      <c r="SFA248" s="277"/>
      <c r="SFB248" s="277"/>
      <c r="SFC248" s="277"/>
      <c r="SFD248" s="402"/>
      <c r="SFE248" s="404"/>
      <c r="SFF248" s="49"/>
      <c r="SFG248" s="49"/>
      <c r="SFH248" s="49"/>
      <c r="SFI248" s="99"/>
      <c r="SFJ248" s="98"/>
      <c r="SFK248" s="49"/>
      <c r="SFL248" s="405"/>
      <c r="SFM248" s="405"/>
      <c r="SFN248" s="277"/>
      <c r="SFO248" s="277"/>
      <c r="SFP248" s="277"/>
      <c r="SFQ248" s="277"/>
      <c r="SFR248" s="277"/>
      <c r="SFS248" s="277"/>
      <c r="SFT248" s="277"/>
      <c r="SFU248" s="277"/>
      <c r="SFV248" s="402"/>
      <c r="SFW248" s="404"/>
      <c r="SFX248" s="49"/>
      <c r="SFY248" s="49"/>
      <c r="SFZ248" s="49"/>
      <c r="SGA248" s="99"/>
      <c r="SGB248" s="98"/>
      <c r="SGC248" s="49"/>
      <c r="SGD248" s="405"/>
      <c r="SGE248" s="405"/>
      <c r="SGF248" s="277"/>
      <c r="SGG248" s="277"/>
      <c r="SGH248" s="277"/>
      <c r="SGI248" s="277"/>
      <c r="SGJ248" s="277"/>
      <c r="SGK248" s="277"/>
      <c r="SGL248" s="277"/>
      <c r="SGM248" s="277"/>
      <c r="SGN248" s="402"/>
      <c r="SGO248" s="404"/>
      <c r="SGP248" s="49"/>
      <c r="SGQ248" s="49"/>
      <c r="SGR248" s="49"/>
      <c r="SGS248" s="99"/>
      <c r="SGT248" s="98"/>
      <c r="SGU248" s="49"/>
      <c r="SGV248" s="405"/>
      <c r="SGW248" s="405"/>
      <c r="SGX248" s="277"/>
      <c r="SGY248" s="277"/>
      <c r="SGZ248" s="277"/>
      <c r="SHA248" s="277"/>
      <c r="SHB248" s="277"/>
      <c r="SHC248" s="277"/>
      <c r="SHD248" s="277"/>
      <c r="SHE248" s="277"/>
      <c r="SHF248" s="402"/>
      <c r="SHG248" s="404"/>
      <c r="SHH248" s="49"/>
      <c r="SHI248" s="49"/>
      <c r="SHJ248" s="49"/>
      <c r="SHK248" s="99"/>
      <c r="SHL248" s="98"/>
      <c r="SHM248" s="49"/>
      <c r="SHN248" s="405"/>
      <c r="SHO248" s="405"/>
      <c r="SHP248" s="277"/>
      <c r="SHQ248" s="277"/>
      <c r="SHR248" s="277"/>
      <c r="SHS248" s="277"/>
      <c r="SHT248" s="277"/>
      <c r="SHU248" s="277"/>
      <c r="SHV248" s="277"/>
      <c r="SHW248" s="277"/>
      <c r="SHX248" s="402"/>
      <c r="SHY248" s="404"/>
      <c r="SHZ248" s="49"/>
      <c r="SIA248" s="49"/>
      <c r="SIB248" s="49"/>
      <c r="SIC248" s="99"/>
      <c r="SID248" s="98"/>
      <c r="SIE248" s="49"/>
      <c r="SIF248" s="405"/>
      <c r="SIG248" s="405"/>
      <c r="SIH248" s="277"/>
      <c r="SII248" s="277"/>
      <c r="SIJ248" s="277"/>
      <c r="SIK248" s="277"/>
      <c r="SIL248" s="277"/>
      <c r="SIM248" s="277"/>
      <c r="SIN248" s="277"/>
      <c r="SIO248" s="277"/>
      <c r="SIP248" s="402"/>
      <c r="SIQ248" s="404"/>
      <c r="SIR248" s="49"/>
      <c r="SIS248" s="49"/>
      <c r="SIT248" s="49"/>
      <c r="SIU248" s="99"/>
      <c r="SIV248" s="98"/>
      <c r="SIW248" s="49"/>
      <c r="SIX248" s="405"/>
      <c r="SIY248" s="405"/>
      <c r="SIZ248" s="277"/>
      <c r="SJA248" s="277"/>
      <c r="SJB248" s="277"/>
      <c r="SJC248" s="277"/>
      <c r="SJD248" s="277"/>
      <c r="SJE248" s="277"/>
      <c r="SJF248" s="277"/>
      <c r="SJG248" s="277"/>
      <c r="SJH248" s="402"/>
      <c r="SJI248" s="404"/>
      <c r="SJJ248" s="49"/>
      <c r="SJK248" s="49"/>
      <c r="SJL248" s="49"/>
      <c r="SJM248" s="99"/>
      <c r="SJN248" s="98"/>
      <c r="SJO248" s="49"/>
      <c r="SJP248" s="405"/>
      <c r="SJQ248" s="405"/>
      <c r="SJR248" s="277"/>
      <c r="SJS248" s="277"/>
      <c r="SJT248" s="277"/>
      <c r="SJU248" s="277"/>
      <c r="SJV248" s="277"/>
      <c r="SJW248" s="277"/>
      <c r="SJX248" s="277"/>
      <c r="SJY248" s="277"/>
      <c r="SJZ248" s="402"/>
      <c r="SKA248" s="404"/>
      <c r="SKB248" s="49"/>
      <c r="SKC248" s="49"/>
      <c r="SKD248" s="49"/>
      <c r="SKE248" s="99"/>
      <c r="SKF248" s="98"/>
      <c r="SKG248" s="49"/>
      <c r="SKH248" s="405"/>
      <c r="SKI248" s="405"/>
      <c r="SKJ248" s="277"/>
      <c r="SKK248" s="277"/>
      <c r="SKL248" s="277"/>
      <c r="SKM248" s="277"/>
      <c r="SKN248" s="277"/>
      <c r="SKO248" s="277"/>
      <c r="SKP248" s="277"/>
      <c r="SKQ248" s="277"/>
      <c r="SKR248" s="402"/>
      <c r="SKS248" s="404"/>
      <c r="SKT248" s="49"/>
      <c r="SKU248" s="49"/>
      <c r="SKV248" s="49"/>
      <c r="SKW248" s="99"/>
      <c r="SKX248" s="98"/>
      <c r="SKY248" s="49"/>
      <c r="SKZ248" s="405"/>
      <c r="SLA248" s="405"/>
      <c r="SLB248" s="277"/>
      <c r="SLC248" s="277"/>
      <c r="SLD248" s="277"/>
      <c r="SLE248" s="277"/>
      <c r="SLF248" s="277"/>
      <c r="SLG248" s="277"/>
      <c r="SLH248" s="277"/>
      <c r="SLI248" s="277"/>
      <c r="SLJ248" s="402"/>
      <c r="SLK248" s="404"/>
      <c r="SLL248" s="49"/>
      <c r="SLM248" s="49"/>
      <c r="SLN248" s="49"/>
      <c r="SLO248" s="99"/>
      <c r="SLP248" s="98"/>
      <c r="SLQ248" s="49"/>
      <c r="SLR248" s="405"/>
      <c r="SLS248" s="405"/>
      <c r="SLT248" s="277"/>
      <c r="SLU248" s="277"/>
      <c r="SLV248" s="277"/>
      <c r="SLW248" s="277"/>
      <c r="SLX248" s="277"/>
      <c r="SLY248" s="277"/>
      <c r="SLZ248" s="277"/>
      <c r="SMA248" s="277"/>
      <c r="SMB248" s="402"/>
      <c r="SMC248" s="404"/>
      <c r="SMD248" s="49"/>
      <c r="SME248" s="49"/>
      <c r="SMF248" s="49"/>
      <c r="SMG248" s="99"/>
      <c r="SMH248" s="98"/>
      <c r="SMI248" s="49"/>
      <c r="SMJ248" s="405"/>
      <c r="SMK248" s="405"/>
      <c r="SML248" s="277"/>
      <c r="SMM248" s="277"/>
      <c r="SMN248" s="277"/>
      <c r="SMO248" s="277"/>
      <c r="SMP248" s="277"/>
      <c r="SMQ248" s="277"/>
      <c r="SMR248" s="277"/>
      <c r="SMS248" s="277"/>
      <c r="SMT248" s="402"/>
      <c r="SMU248" s="404"/>
      <c r="SMV248" s="49"/>
      <c r="SMW248" s="49"/>
      <c r="SMX248" s="49"/>
      <c r="SMY248" s="99"/>
      <c r="SMZ248" s="98"/>
      <c r="SNA248" s="49"/>
      <c r="SNB248" s="405"/>
      <c r="SNC248" s="405"/>
      <c r="SND248" s="277"/>
      <c r="SNE248" s="277"/>
      <c r="SNF248" s="277"/>
      <c r="SNG248" s="277"/>
      <c r="SNH248" s="277"/>
      <c r="SNI248" s="277"/>
      <c r="SNJ248" s="277"/>
      <c r="SNK248" s="277"/>
      <c r="SNL248" s="402"/>
      <c r="SNM248" s="404"/>
      <c r="SNN248" s="49"/>
      <c r="SNO248" s="49"/>
      <c r="SNP248" s="49"/>
      <c r="SNQ248" s="99"/>
      <c r="SNR248" s="98"/>
      <c r="SNS248" s="49"/>
      <c r="SNT248" s="405"/>
      <c r="SNU248" s="405"/>
      <c r="SNV248" s="277"/>
      <c r="SNW248" s="277"/>
      <c r="SNX248" s="277"/>
      <c r="SNY248" s="277"/>
      <c r="SNZ248" s="277"/>
      <c r="SOA248" s="277"/>
      <c r="SOB248" s="277"/>
      <c r="SOC248" s="277"/>
      <c r="SOD248" s="402"/>
      <c r="SOE248" s="404"/>
      <c r="SOF248" s="49"/>
      <c r="SOG248" s="49"/>
      <c r="SOH248" s="49"/>
      <c r="SOI248" s="99"/>
      <c r="SOJ248" s="98"/>
      <c r="SOK248" s="49"/>
      <c r="SOL248" s="405"/>
      <c r="SOM248" s="405"/>
      <c r="SON248" s="277"/>
      <c r="SOO248" s="277"/>
      <c r="SOP248" s="277"/>
      <c r="SOQ248" s="277"/>
      <c r="SOR248" s="277"/>
      <c r="SOS248" s="277"/>
      <c r="SOT248" s="277"/>
      <c r="SOU248" s="277"/>
      <c r="SOV248" s="402"/>
      <c r="SOW248" s="404"/>
      <c r="SOX248" s="49"/>
      <c r="SOY248" s="49"/>
      <c r="SOZ248" s="49"/>
      <c r="SPA248" s="99"/>
      <c r="SPB248" s="98"/>
      <c r="SPC248" s="49"/>
      <c r="SPD248" s="405"/>
      <c r="SPE248" s="405"/>
      <c r="SPF248" s="277"/>
      <c r="SPG248" s="277"/>
      <c r="SPH248" s="277"/>
      <c r="SPI248" s="277"/>
      <c r="SPJ248" s="277"/>
      <c r="SPK248" s="277"/>
      <c r="SPL248" s="277"/>
      <c r="SPM248" s="277"/>
      <c r="SPN248" s="402"/>
      <c r="SPO248" s="404"/>
      <c r="SPP248" s="49"/>
      <c r="SPQ248" s="49"/>
      <c r="SPR248" s="49"/>
      <c r="SPS248" s="99"/>
      <c r="SPT248" s="98"/>
      <c r="SPU248" s="49"/>
      <c r="SPV248" s="405"/>
      <c r="SPW248" s="405"/>
      <c r="SPX248" s="277"/>
      <c r="SPY248" s="277"/>
      <c r="SPZ248" s="277"/>
      <c r="SQA248" s="277"/>
      <c r="SQB248" s="277"/>
      <c r="SQC248" s="277"/>
      <c r="SQD248" s="277"/>
      <c r="SQE248" s="277"/>
      <c r="SQF248" s="402"/>
      <c r="SQG248" s="404"/>
      <c r="SQH248" s="49"/>
      <c r="SQI248" s="49"/>
      <c r="SQJ248" s="49"/>
      <c r="SQK248" s="99"/>
      <c r="SQL248" s="98"/>
      <c r="SQM248" s="49"/>
      <c r="SQN248" s="405"/>
      <c r="SQO248" s="405"/>
      <c r="SQP248" s="277"/>
      <c r="SQQ248" s="277"/>
      <c r="SQR248" s="277"/>
      <c r="SQS248" s="277"/>
      <c r="SQT248" s="277"/>
      <c r="SQU248" s="277"/>
      <c r="SQV248" s="277"/>
      <c r="SQW248" s="277"/>
      <c r="SQX248" s="402"/>
      <c r="SQY248" s="404"/>
      <c r="SQZ248" s="49"/>
      <c r="SRA248" s="49"/>
      <c r="SRB248" s="49"/>
      <c r="SRC248" s="99"/>
      <c r="SRD248" s="98"/>
      <c r="SRE248" s="49"/>
      <c r="SRF248" s="405"/>
      <c r="SRG248" s="405"/>
      <c r="SRH248" s="277"/>
      <c r="SRI248" s="277"/>
      <c r="SRJ248" s="277"/>
      <c r="SRK248" s="277"/>
      <c r="SRL248" s="277"/>
      <c r="SRM248" s="277"/>
      <c r="SRN248" s="277"/>
      <c r="SRO248" s="277"/>
      <c r="SRP248" s="402"/>
      <c r="SRQ248" s="404"/>
      <c r="SRR248" s="49"/>
      <c r="SRS248" s="49"/>
      <c r="SRT248" s="49"/>
      <c r="SRU248" s="99"/>
      <c r="SRV248" s="98"/>
      <c r="SRW248" s="49"/>
      <c r="SRX248" s="405"/>
      <c r="SRY248" s="405"/>
      <c r="SRZ248" s="277"/>
      <c r="SSA248" s="277"/>
      <c r="SSB248" s="277"/>
      <c r="SSC248" s="277"/>
      <c r="SSD248" s="277"/>
      <c r="SSE248" s="277"/>
      <c r="SSF248" s="277"/>
      <c r="SSG248" s="277"/>
      <c r="SSH248" s="402"/>
      <c r="SSI248" s="404"/>
      <c r="SSJ248" s="49"/>
      <c r="SSK248" s="49"/>
      <c r="SSL248" s="49"/>
      <c r="SSM248" s="99"/>
      <c r="SSN248" s="98"/>
      <c r="SSO248" s="49"/>
      <c r="SSP248" s="405"/>
      <c r="SSQ248" s="405"/>
      <c r="SSR248" s="277"/>
      <c r="SSS248" s="277"/>
      <c r="SST248" s="277"/>
      <c r="SSU248" s="277"/>
      <c r="SSV248" s="277"/>
      <c r="SSW248" s="277"/>
      <c r="SSX248" s="277"/>
      <c r="SSY248" s="277"/>
      <c r="SSZ248" s="402"/>
      <c r="STA248" s="404"/>
      <c r="STB248" s="49"/>
      <c r="STC248" s="49"/>
      <c r="STD248" s="49"/>
      <c r="STE248" s="99"/>
      <c r="STF248" s="98"/>
      <c r="STG248" s="49"/>
      <c r="STH248" s="405"/>
      <c r="STI248" s="405"/>
      <c r="STJ248" s="277"/>
      <c r="STK248" s="277"/>
      <c r="STL248" s="277"/>
      <c r="STM248" s="277"/>
      <c r="STN248" s="277"/>
      <c r="STO248" s="277"/>
      <c r="STP248" s="277"/>
      <c r="STQ248" s="277"/>
      <c r="STR248" s="402"/>
      <c r="STS248" s="404"/>
      <c r="STT248" s="49"/>
      <c r="STU248" s="49"/>
      <c r="STV248" s="49"/>
      <c r="STW248" s="99"/>
      <c r="STX248" s="98"/>
      <c r="STY248" s="49"/>
      <c r="STZ248" s="405"/>
      <c r="SUA248" s="405"/>
      <c r="SUB248" s="277"/>
      <c r="SUC248" s="277"/>
      <c r="SUD248" s="277"/>
      <c r="SUE248" s="277"/>
      <c r="SUF248" s="277"/>
      <c r="SUG248" s="277"/>
      <c r="SUH248" s="277"/>
      <c r="SUI248" s="277"/>
      <c r="SUJ248" s="402"/>
      <c r="SUK248" s="404"/>
      <c r="SUL248" s="49"/>
      <c r="SUM248" s="49"/>
      <c r="SUN248" s="49"/>
      <c r="SUO248" s="99"/>
      <c r="SUP248" s="98"/>
      <c r="SUQ248" s="49"/>
      <c r="SUR248" s="405"/>
      <c r="SUS248" s="405"/>
      <c r="SUT248" s="277"/>
      <c r="SUU248" s="277"/>
      <c r="SUV248" s="277"/>
      <c r="SUW248" s="277"/>
      <c r="SUX248" s="277"/>
      <c r="SUY248" s="277"/>
      <c r="SUZ248" s="277"/>
      <c r="SVA248" s="277"/>
      <c r="SVB248" s="402"/>
      <c r="SVC248" s="404"/>
      <c r="SVD248" s="49"/>
      <c r="SVE248" s="49"/>
      <c r="SVF248" s="49"/>
      <c r="SVG248" s="99"/>
      <c r="SVH248" s="98"/>
      <c r="SVI248" s="49"/>
      <c r="SVJ248" s="405"/>
      <c r="SVK248" s="405"/>
      <c r="SVL248" s="277"/>
      <c r="SVM248" s="277"/>
      <c r="SVN248" s="277"/>
      <c r="SVO248" s="277"/>
      <c r="SVP248" s="277"/>
      <c r="SVQ248" s="277"/>
      <c r="SVR248" s="277"/>
      <c r="SVS248" s="277"/>
      <c r="SVT248" s="402"/>
      <c r="SVU248" s="404"/>
      <c r="SVV248" s="49"/>
      <c r="SVW248" s="49"/>
      <c r="SVX248" s="49"/>
      <c r="SVY248" s="99"/>
      <c r="SVZ248" s="98"/>
      <c r="SWA248" s="49"/>
      <c r="SWB248" s="405"/>
      <c r="SWC248" s="405"/>
      <c r="SWD248" s="277"/>
      <c r="SWE248" s="277"/>
      <c r="SWF248" s="277"/>
      <c r="SWG248" s="277"/>
      <c r="SWH248" s="277"/>
      <c r="SWI248" s="277"/>
      <c r="SWJ248" s="277"/>
      <c r="SWK248" s="277"/>
      <c r="SWL248" s="402"/>
      <c r="SWM248" s="404"/>
      <c r="SWN248" s="49"/>
      <c r="SWO248" s="49"/>
      <c r="SWP248" s="49"/>
      <c r="SWQ248" s="99"/>
      <c r="SWR248" s="98"/>
      <c r="SWS248" s="49"/>
      <c r="SWT248" s="405"/>
      <c r="SWU248" s="405"/>
      <c r="SWV248" s="277"/>
      <c r="SWW248" s="277"/>
      <c r="SWX248" s="277"/>
      <c r="SWY248" s="277"/>
      <c r="SWZ248" s="277"/>
      <c r="SXA248" s="277"/>
      <c r="SXB248" s="277"/>
      <c r="SXC248" s="277"/>
      <c r="SXD248" s="402"/>
      <c r="SXE248" s="404"/>
      <c r="SXF248" s="49"/>
      <c r="SXG248" s="49"/>
      <c r="SXH248" s="49"/>
      <c r="SXI248" s="99"/>
      <c r="SXJ248" s="98"/>
      <c r="SXK248" s="49"/>
      <c r="SXL248" s="405"/>
      <c r="SXM248" s="405"/>
      <c r="SXN248" s="277"/>
      <c r="SXO248" s="277"/>
      <c r="SXP248" s="277"/>
      <c r="SXQ248" s="277"/>
      <c r="SXR248" s="277"/>
      <c r="SXS248" s="277"/>
      <c r="SXT248" s="277"/>
      <c r="SXU248" s="277"/>
      <c r="SXV248" s="402"/>
      <c r="SXW248" s="404"/>
      <c r="SXX248" s="49"/>
      <c r="SXY248" s="49"/>
      <c r="SXZ248" s="49"/>
      <c r="SYA248" s="99"/>
      <c r="SYB248" s="98"/>
      <c r="SYC248" s="49"/>
      <c r="SYD248" s="405"/>
      <c r="SYE248" s="405"/>
      <c r="SYF248" s="277"/>
      <c r="SYG248" s="277"/>
      <c r="SYH248" s="277"/>
      <c r="SYI248" s="277"/>
      <c r="SYJ248" s="277"/>
      <c r="SYK248" s="277"/>
      <c r="SYL248" s="277"/>
      <c r="SYM248" s="277"/>
      <c r="SYN248" s="402"/>
      <c r="SYO248" s="404"/>
      <c r="SYP248" s="49"/>
      <c r="SYQ248" s="49"/>
      <c r="SYR248" s="49"/>
      <c r="SYS248" s="99"/>
      <c r="SYT248" s="98"/>
      <c r="SYU248" s="49"/>
      <c r="SYV248" s="405"/>
      <c r="SYW248" s="405"/>
      <c r="SYX248" s="277"/>
      <c r="SYY248" s="277"/>
      <c r="SYZ248" s="277"/>
      <c r="SZA248" s="277"/>
      <c r="SZB248" s="277"/>
      <c r="SZC248" s="277"/>
      <c r="SZD248" s="277"/>
      <c r="SZE248" s="277"/>
      <c r="SZF248" s="402"/>
      <c r="SZG248" s="404"/>
      <c r="SZH248" s="49"/>
      <c r="SZI248" s="49"/>
      <c r="SZJ248" s="49"/>
      <c r="SZK248" s="99"/>
      <c r="SZL248" s="98"/>
      <c r="SZM248" s="49"/>
      <c r="SZN248" s="405"/>
      <c r="SZO248" s="405"/>
      <c r="SZP248" s="277"/>
      <c r="SZQ248" s="277"/>
      <c r="SZR248" s="277"/>
      <c r="SZS248" s="277"/>
      <c r="SZT248" s="277"/>
      <c r="SZU248" s="277"/>
      <c r="SZV248" s="277"/>
      <c r="SZW248" s="277"/>
      <c r="SZX248" s="402"/>
      <c r="SZY248" s="404"/>
      <c r="SZZ248" s="49"/>
      <c r="TAA248" s="49"/>
      <c r="TAB248" s="49"/>
      <c r="TAC248" s="99"/>
      <c r="TAD248" s="98"/>
      <c r="TAE248" s="49"/>
      <c r="TAF248" s="405"/>
      <c r="TAG248" s="405"/>
      <c r="TAH248" s="277"/>
      <c r="TAI248" s="277"/>
      <c r="TAJ248" s="277"/>
      <c r="TAK248" s="277"/>
      <c r="TAL248" s="277"/>
      <c r="TAM248" s="277"/>
      <c r="TAN248" s="277"/>
      <c r="TAO248" s="277"/>
      <c r="TAP248" s="402"/>
      <c r="TAQ248" s="404"/>
      <c r="TAR248" s="49"/>
      <c r="TAS248" s="49"/>
      <c r="TAT248" s="49"/>
      <c r="TAU248" s="99"/>
      <c r="TAV248" s="98"/>
      <c r="TAW248" s="49"/>
      <c r="TAX248" s="405"/>
      <c r="TAY248" s="405"/>
      <c r="TAZ248" s="277"/>
      <c r="TBA248" s="277"/>
      <c r="TBB248" s="277"/>
      <c r="TBC248" s="277"/>
      <c r="TBD248" s="277"/>
      <c r="TBE248" s="277"/>
      <c r="TBF248" s="277"/>
      <c r="TBG248" s="277"/>
      <c r="TBH248" s="402"/>
      <c r="TBI248" s="404"/>
      <c r="TBJ248" s="49"/>
      <c r="TBK248" s="49"/>
      <c r="TBL248" s="49"/>
      <c r="TBM248" s="99"/>
      <c r="TBN248" s="98"/>
      <c r="TBO248" s="49"/>
      <c r="TBP248" s="405"/>
      <c r="TBQ248" s="405"/>
      <c r="TBR248" s="277"/>
      <c r="TBS248" s="277"/>
      <c r="TBT248" s="277"/>
      <c r="TBU248" s="277"/>
      <c r="TBV248" s="277"/>
      <c r="TBW248" s="277"/>
      <c r="TBX248" s="277"/>
      <c r="TBY248" s="277"/>
      <c r="TBZ248" s="402"/>
      <c r="TCA248" s="404"/>
      <c r="TCB248" s="49"/>
      <c r="TCC248" s="49"/>
      <c r="TCD248" s="49"/>
      <c r="TCE248" s="99"/>
      <c r="TCF248" s="98"/>
      <c r="TCG248" s="49"/>
      <c r="TCH248" s="405"/>
      <c r="TCI248" s="405"/>
      <c r="TCJ248" s="277"/>
      <c r="TCK248" s="277"/>
      <c r="TCL248" s="277"/>
      <c r="TCM248" s="277"/>
      <c r="TCN248" s="277"/>
      <c r="TCO248" s="277"/>
      <c r="TCP248" s="277"/>
      <c r="TCQ248" s="277"/>
      <c r="TCR248" s="402"/>
      <c r="TCS248" s="404"/>
      <c r="TCT248" s="49"/>
      <c r="TCU248" s="49"/>
      <c r="TCV248" s="49"/>
      <c r="TCW248" s="99"/>
      <c r="TCX248" s="98"/>
      <c r="TCY248" s="49"/>
      <c r="TCZ248" s="405"/>
      <c r="TDA248" s="405"/>
      <c r="TDB248" s="277"/>
      <c r="TDC248" s="277"/>
      <c r="TDD248" s="277"/>
      <c r="TDE248" s="277"/>
      <c r="TDF248" s="277"/>
      <c r="TDG248" s="277"/>
      <c r="TDH248" s="277"/>
      <c r="TDI248" s="277"/>
      <c r="TDJ248" s="402"/>
      <c r="TDK248" s="404"/>
      <c r="TDL248" s="49"/>
      <c r="TDM248" s="49"/>
      <c r="TDN248" s="49"/>
      <c r="TDO248" s="99"/>
      <c r="TDP248" s="98"/>
      <c r="TDQ248" s="49"/>
      <c r="TDR248" s="405"/>
      <c r="TDS248" s="405"/>
      <c r="TDT248" s="277"/>
      <c r="TDU248" s="277"/>
      <c r="TDV248" s="277"/>
      <c r="TDW248" s="277"/>
      <c r="TDX248" s="277"/>
      <c r="TDY248" s="277"/>
      <c r="TDZ248" s="277"/>
      <c r="TEA248" s="277"/>
      <c r="TEB248" s="402"/>
      <c r="TEC248" s="404"/>
      <c r="TED248" s="49"/>
      <c r="TEE248" s="49"/>
      <c r="TEF248" s="49"/>
      <c r="TEG248" s="99"/>
      <c r="TEH248" s="98"/>
      <c r="TEI248" s="49"/>
      <c r="TEJ248" s="405"/>
      <c r="TEK248" s="405"/>
      <c r="TEL248" s="277"/>
      <c r="TEM248" s="277"/>
      <c r="TEN248" s="277"/>
      <c r="TEO248" s="277"/>
      <c r="TEP248" s="277"/>
      <c r="TEQ248" s="277"/>
      <c r="TER248" s="277"/>
      <c r="TES248" s="277"/>
      <c r="TET248" s="402"/>
      <c r="TEU248" s="404"/>
      <c r="TEV248" s="49"/>
      <c r="TEW248" s="49"/>
      <c r="TEX248" s="49"/>
      <c r="TEY248" s="99"/>
      <c r="TEZ248" s="98"/>
      <c r="TFA248" s="49"/>
      <c r="TFB248" s="405"/>
      <c r="TFC248" s="405"/>
      <c r="TFD248" s="277"/>
      <c r="TFE248" s="277"/>
      <c r="TFF248" s="277"/>
      <c r="TFG248" s="277"/>
      <c r="TFH248" s="277"/>
      <c r="TFI248" s="277"/>
      <c r="TFJ248" s="277"/>
      <c r="TFK248" s="277"/>
      <c r="TFL248" s="402"/>
      <c r="TFM248" s="404"/>
      <c r="TFN248" s="49"/>
      <c r="TFO248" s="49"/>
      <c r="TFP248" s="49"/>
      <c r="TFQ248" s="99"/>
      <c r="TFR248" s="98"/>
      <c r="TFS248" s="49"/>
      <c r="TFT248" s="405"/>
      <c r="TFU248" s="405"/>
      <c r="TFV248" s="277"/>
      <c r="TFW248" s="277"/>
      <c r="TFX248" s="277"/>
      <c r="TFY248" s="277"/>
      <c r="TFZ248" s="277"/>
      <c r="TGA248" s="277"/>
      <c r="TGB248" s="277"/>
      <c r="TGC248" s="277"/>
      <c r="TGD248" s="402"/>
      <c r="TGE248" s="404"/>
      <c r="TGF248" s="49"/>
      <c r="TGG248" s="49"/>
      <c r="TGH248" s="49"/>
      <c r="TGI248" s="99"/>
      <c r="TGJ248" s="98"/>
      <c r="TGK248" s="49"/>
      <c r="TGL248" s="405"/>
      <c r="TGM248" s="405"/>
      <c r="TGN248" s="277"/>
      <c r="TGO248" s="277"/>
      <c r="TGP248" s="277"/>
      <c r="TGQ248" s="277"/>
      <c r="TGR248" s="277"/>
      <c r="TGS248" s="277"/>
      <c r="TGT248" s="277"/>
      <c r="TGU248" s="277"/>
      <c r="TGV248" s="402"/>
      <c r="TGW248" s="404"/>
      <c r="TGX248" s="49"/>
      <c r="TGY248" s="49"/>
      <c r="TGZ248" s="49"/>
      <c r="THA248" s="99"/>
      <c r="THB248" s="98"/>
      <c r="THC248" s="49"/>
      <c r="THD248" s="405"/>
      <c r="THE248" s="405"/>
      <c r="THF248" s="277"/>
      <c r="THG248" s="277"/>
      <c r="THH248" s="277"/>
      <c r="THI248" s="277"/>
      <c r="THJ248" s="277"/>
      <c r="THK248" s="277"/>
      <c r="THL248" s="277"/>
      <c r="THM248" s="277"/>
      <c r="THN248" s="402"/>
      <c r="THO248" s="404"/>
      <c r="THP248" s="49"/>
      <c r="THQ248" s="49"/>
      <c r="THR248" s="49"/>
      <c r="THS248" s="99"/>
      <c r="THT248" s="98"/>
      <c r="THU248" s="49"/>
      <c r="THV248" s="405"/>
      <c r="THW248" s="405"/>
      <c r="THX248" s="277"/>
      <c r="THY248" s="277"/>
      <c r="THZ248" s="277"/>
      <c r="TIA248" s="277"/>
      <c r="TIB248" s="277"/>
      <c r="TIC248" s="277"/>
      <c r="TID248" s="277"/>
      <c r="TIE248" s="277"/>
      <c r="TIF248" s="402"/>
      <c r="TIG248" s="404"/>
      <c r="TIH248" s="49"/>
      <c r="TII248" s="49"/>
      <c r="TIJ248" s="49"/>
      <c r="TIK248" s="99"/>
      <c r="TIL248" s="98"/>
      <c r="TIM248" s="49"/>
      <c r="TIN248" s="405"/>
      <c r="TIO248" s="405"/>
      <c r="TIP248" s="277"/>
      <c r="TIQ248" s="277"/>
      <c r="TIR248" s="277"/>
      <c r="TIS248" s="277"/>
      <c r="TIT248" s="277"/>
      <c r="TIU248" s="277"/>
      <c r="TIV248" s="277"/>
      <c r="TIW248" s="277"/>
      <c r="TIX248" s="402"/>
      <c r="TIY248" s="404"/>
      <c r="TIZ248" s="49"/>
      <c r="TJA248" s="49"/>
      <c r="TJB248" s="49"/>
      <c r="TJC248" s="99"/>
      <c r="TJD248" s="98"/>
      <c r="TJE248" s="49"/>
      <c r="TJF248" s="405"/>
      <c r="TJG248" s="405"/>
      <c r="TJH248" s="277"/>
      <c r="TJI248" s="277"/>
      <c r="TJJ248" s="277"/>
      <c r="TJK248" s="277"/>
      <c r="TJL248" s="277"/>
      <c r="TJM248" s="277"/>
      <c r="TJN248" s="277"/>
      <c r="TJO248" s="277"/>
      <c r="TJP248" s="402"/>
      <c r="TJQ248" s="404"/>
      <c r="TJR248" s="49"/>
      <c r="TJS248" s="49"/>
      <c r="TJT248" s="49"/>
      <c r="TJU248" s="99"/>
      <c r="TJV248" s="98"/>
      <c r="TJW248" s="49"/>
      <c r="TJX248" s="405"/>
      <c r="TJY248" s="405"/>
      <c r="TJZ248" s="277"/>
      <c r="TKA248" s="277"/>
      <c r="TKB248" s="277"/>
      <c r="TKC248" s="277"/>
      <c r="TKD248" s="277"/>
      <c r="TKE248" s="277"/>
      <c r="TKF248" s="277"/>
      <c r="TKG248" s="277"/>
      <c r="TKH248" s="402"/>
      <c r="TKI248" s="404"/>
      <c r="TKJ248" s="49"/>
      <c r="TKK248" s="49"/>
      <c r="TKL248" s="49"/>
      <c r="TKM248" s="99"/>
      <c r="TKN248" s="98"/>
      <c r="TKO248" s="49"/>
      <c r="TKP248" s="405"/>
      <c r="TKQ248" s="405"/>
      <c r="TKR248" s="277"/>
      <c r="TKS248" s="277"/>
      <c r="TKT248" s="277"/>
      <c r="TKU248" s="277"/>
      <c r="TKV248" s="277"/>
      <c r="TKW248" s="277"/>
      <c r="TKX248" s="277"/>
      <c r="TKY248" s="277"/>
      <c r="TKZ248" s="402"/>
      <c r="TLA248" s="404"/>
      <c r="TLB248" s="49"/>
      <c r="TLC248" s="49"/>
      <c r="TLD248" s="49"/>
      <c r="TLE248" s="99"/>
      <c r="TLF248" s="98"/>
      <c r="TLG248" s="49"/>
      <c r="TLH248" s="405"/>
      <c r="TLI248" s="405"/>
      <c r="TLJ248" s="277"/>
      <c r="TLK248" s="277"/>
      <c r="TLL248" s="277"/>
      <c r="TLM248" s="277"/>
      <c r="TLN248" s="277"/>
      <c r="TLO248" s="277"/>
      <c r="TLP248" s="277"/>
      <c r="TLQ248" s="277"/>
      <c r="TLR248" s="402"/>
      <c r="TLS248" s="404"/>
      <c r="TLT248" s="49"/>
      <c r="TLU248" s="49"/>
      <c r="TLV248" s="49"/>
      <c r="TLW248" s="99"/>
      <c r="TLX248" s="98"/>
      <c r="TLY248" s="49"/>
      <c r="TLZ248" s="405"/>
      <c r="TMA248" s="405"/>
      <c r="TMB248" s="277"/>
      <c r="TMC248" s="277"/>
      <c r="TMD248" s="277"/>
      <c r="TME248" s="277"/>
      <c r="TMF248" s="277"/>
      <c r="TMG248" s="277"/>
      <c r="TMH248" s="277"/>
      <c r="TMI248" s="277"/>
      <c r="TMJ248" s="402"/>
      <c r="TMK248" s="404"/>
      <c r="TML248" s="49"/>
      <c r="TMM248" s="49"/>
      <c r="TMN248" s="49"/>
      <c r="TMO248" s="99"/>
      <c r="TMP248" s="98"/>
      <c r="TMQ248" s="49"/>
      <c r="TMR248" s="405"/>
      <c r="TMS248" s="405"/>
      <c r="TMT248" s="277"/>
      <c r="TMU248" s="277"/>
      <c r="TMV248" s="277"/>
      <c r="TMW248" s="277"/>
      <c r="TMX248" s="277"/>
      <c r="TMY248" s="277"/>
      <c r="TMZ248" s="277"/>
      <c r="TNA248" s="277"/>
      <c r="TNB248" s="402"/>
      <c r="TNC248" s="404"/>
      <c r="TND248" s="49"/>
      <c r="TNE248" s="49"/>
      <c r="TNF248" s="49"/>
      <c r="TNG248" s="99"/>
      <c r="TNH248" s="98"/>
      <c r="TNI248" s="49"/>
      <c r="TNJ248" s="405"/>
      <c r="TNK248" s="405"/>
      <c r="TNL248" s="277"/>
      <c r="TNM248" s="277"/>
      <c r="TNN248" s="277"/>
      <c r="TNO248" s="277"/>
      <c r="TNP248" s="277"/>
      <c r="TNQ248" s="277"/>
      <c r="TNR248" s="277"/>
      <c r="TNS248" s="277"/>
      <c r="TNT248" s="402"/>
      <c r="TNU248" s="404"/>
      <c r="TNV248" s="49"/>
      <c r="TNW248" s="49"/>
      <c r="TNX248" s="49"/>
      <c r="TNY248" s="99"/>
      <c r="TNZ248" s="98"/>
      <c r="TOA248" s="49"/>
      <c r="TOB248" s="405"/>
      <c r="TOC248" s="405"/>
      <c r="TOD248" s="277"/>
      <c r="TOE248" s="277"/>
      <c r="TOF248" s="277"/>
      <c r="TOG248" s="277"/>
      <c r="TOH248" s="277"/>
      <c r="TOI248" s="277"/>
      <c r="TOJ248" s="277"/>
      <c r="TOK248" s="277"/>
      <c r="TOL248" s="402"/>
      <c r="TOM248" s="404"/>
      <c r="TON248" s="49"/>
      <c r="TOO248" s="49"/>
      <c r="TOP248" s="49"/>
      <c r="TOQ248" s="99"/>
      <c r="TOR248" s="98"/>
      <c r="TOS248" s="49"/>
      <c r="TOT248" s="405"/>
      <c r="TOU248" s="405"/>
      <c r="TOV248" s="277"/>
      <c r="TOW248" s="277"/>
      <c r="TOX248" s="277"/>
      <c r="TOY248" s="277"/>
      <c r="TOZ248" s="277"/>
      <c r="TPA248" s="277"/>
      <c r="TPB248" s="277"/>
      <c r="TPC248" s="277"/>
      <c r="TPD248" s="402"/>
      <c r="TPE248" s="404"/>
      <c r="TPF248" s="49"/>
      <c r="TPG248" s="49"/>
      <c r="TPH248" s="49"/>
      <c r="TPI248" s="99"/>
      <c r="TPJ248" s="98"/>
      <c r="TPK248" s="49"/>
      <c r="TPL248" s="405"/>
      <c r="TPM248" s="405"/>
      <c r="TPN248" s="277"/>
      <c r="TPO248" s="277"/>
      <c r="TPP248" s="277"/>
      <c r="TPQ248" s="277"/>
      <c r="TPR248" s="277"/>
      <c r="TPS248" s="277"/>
      <c r="TPT248" s="277"/>
      <c r="TPU248" s="277"/>
      <c r="TPV248" s="402"/>
      <c r="TPW248" s="404"/>
      <c r="TPX248" s="49"/>
      <c r="TPY248" s="49"/>
      <c r="TPZ248" s="49"/>
      <c r="TQA248" s="99"/>
      <c r="TQB248" s="98"/>
      <c r="TQC248" s="49"/>
      <c r="TQD248" s="405"/>
      <c r="TQE248" s="405"/>
      <c r="TQF248" s="277"/>
      <c r="TQG248" s="277"/>
      <c r="TQH248" s="277"/>
      <c r="TQI248" s="277"/>
      <c r="TQJ248" s="277"/>
      <c r="TQK248" s="277"/>
      <c r="TQL248" s="277"/>
      <c r="TQM248" s="277"/>
      <c r="TQN248" s="402"/>
      <c r="TQO248" s="404"/>
      <c r="TQP248" s="49"/>
      <c r="TQQ248" s="49"/>
      <c r="TQR248" s="49"/>
      <c r="TQS248" s="99"/>
      <c r="TQT248" s="98"/>
      <c r="TQU248" s="49"/>
      <c r="TQV248" s="405"/>
      <c r="TQW248" s="405"/>
      <c r="TQX248" s="277"/>
      <c r="TQY248" s="277"/>
      <c r="TQZ248" s="277"/>
      <c r="TRA248" s="277"/>
      <c r="TRB248" s="277"/>
      <c r="TRC248" s="277"/>
      <c r="TRD248" s="277"/>
      <c r="TRE248" s="277"/>
      <c r="TRF248" s="402"/>
      <c r="TRG248" s="404"/>
      <c r="TRH248" s="49"/>
      <c r="TRI248" s="49"/>
      <c r="TRJ248" s="49"/>
      <c r="TRK248" s="99"/>
      <c r="TRL248" s="98"/>
      <c r="TRM248" s="49"/>
      <c r="TRN248" s="405"/>
      <c r="TRO248" s="405"/>
      <c r="TRP248" s="277"/>
      <c r="TRQ248" s="277"/>
      <c r="TRR248" s="277"/>
      <c r="TRS248" s="277"/>
      <c r="TRT248" s="277"/>
      <c r="TRU248" s="277"/>
      <c r="TRV248" s="277"/>
      <c r="TRW248" s="277"/>
      <c r="TRX248" s="402"/>
      <c r="TRY248" s="404"/>
      <c r="TRZ248" s="49"/>
      <c r="TSA248" s="49"/>
      <c r="TSB248" s="49"/>
      <c r="TSC248" s="99"/>
      <c r="TSD248" s="98"/>
      <c r="TSE248" s="49"/>
      <c r="TSF248" s="405"/>
      <c r="TSG248" s="405"/>
      <c r="TSH248" s="277"/>
      <c r="TSI248" s="277"/>
      <c r="TSJ248" s="277"/>
      <c r="TSK248" s="277"/>
      <c r="TSL248" s="277"/>
      <c r="TSM248" s="277"/>
      <c r="TSN248" s="277"/>
      <c r="TSO248" s="277"/>
      <c r="TSP248" s="402"/>
      <c r="TSQ248" s="404"/>
      <c r="TSR248" s="49"/>
      <c r="TSS248" s="49"/>
      <c r="TST248" s="49"/>
      <c r="TSU248" s="99"/>
      <c r="TSV248" s="98"/>
      <c r="TSW248" s="49"/>
      <c r="TSX248" s="405"/>
      <c r="TSY248" s="405"/>
      <c r="TSZ248" s="277"/>
      <c r="TTA248" s="277"/>
      <c r="TTB248" s="277"/>
      <c r="TTC248" s="277"/>
      <c r="TTD248" s="277"/>
      <c r="TTE248" s="277"/>
      <c r="TTF248" s="277"/>
      <c r="TTG248" s="277"/>
      <c r="TTH248" s="402"/>
      <c r="TTI248" s="404"/>
      <c r="TTJ248" s="49"/>
      <c r="TTK248" s="49"/>
      <c r="TTL248" s="49"/>
      <c r="TTM248" s="99"/>
      <c r="TTN248" s="98"/>
      <c r="TTO248" s="49"/>
      <c r="TTP248" s="405"/>
      <c r="TTQ248" s="405"/>
      <c r="TTR248" s="277"/>
      <c r="TTS248" s="277"/>
      <c r="TTT248" s="277"/>
      <c r="TTU248" s="277"/>
      <c r="TTV248" s="277"/>
      <c r="TTW248" s="277"/>
      <c r="TTX248" s="277"/>
      <c r="TTY248" s="277"/>
      <c r="TTZ248" s="402"/>
      <c r="TUA248" s="404"/>
      <c r="TUB248" s="49"/>
      <c r="TUC248" s="49"/>
      <c r="TUD248" s="49"/>
      <c r="TUE248" s="99"/>
      <c r="TUF248" s="98"/>
      <c r="TUG248" s="49"/>
      <c r="TUH248" s="405"/>
      <c r="TUI248" s="405"/>
      <c r="TUJ248" s="277"/>
      <c r="TUK248" s="277"/>
      <c r="TUL248" s="277"/>
      <c r="TUM248" s="277"/>
      <c r="TUN248" s="277"/>
      <c r="TUO248" s="277"/>
      <c r="TUP248" s="277"/>
      <c r="TUQ248" s="277"/>
      <c r="TUR248" s="402"/>
      <c r="TUS248" s="404"/>
      <c r="TUT248" s="49"/>
      <c r="TUU248" s="49"/>
      <c r="TUV248" s="49"/>
      <c r="TUW248" s="99"/>
      <c r="TUX248" s="98"/>
      <c r="TUY248" s="49"/>
      <c r="TUZ248" s="405"/>
      <c r="TVA248" s="405"/>
      <c r="TVB248" s="277"/>
      <c r="TVC248" s="277"/>
      <c r="TVD248" s="277"/>
      <c r="TVE248" s="277"/>
      <c r="TVF248" s="277"/>
      <c r="TVG248" s="277"/>
      <c r="TVH248" s="277"/>
      <c r="TVI248" s="277"/>
      <c r="TVJ248" s="402"/>
      <c r="TVK248" s="404"/>
      <c r="TVL248" s="49"/>
      <c r="TVM248" s="49"/>
      <c r="TVN248" s="49"/>
      <c r="TVO248" s="99"/>
      <c r="TVP248" s="98"/>
      <c r="TVQ248" s="49"/>
      <c r="TVR248" s="405"/>
      <c r="TVS248" s="405"/>
      <c r="TVT248" s="277"/>
      <c r="TVU248" s="277"/>
      <c r="TVV248" s="277"/>
      <c r="TVW248" s="277"/>
      <c r="TVX248" s="277"/>
      <c r="TVY248" s="277"/>
      <c r="TVZ248" s="277"/>
      <c r="TWA248" s="277"/>
      <c r="TWB248" s="402"/>
      <c r="TWC248" s="404"/>
      <c r="TWD248" s="49"/>
      <c r="TWE248" s="49"/>
      <c r="TWF248" s="49"/>
      <c r="TWG248" s="99"/>
      <c r="TWH248" s="98"/>
      <c r="TWI248" s="49"/>
      <c r="TWJ248" s="405"/>
      <c r="TWK248" s="405"/>
      <c r="TWL248" s="277"/>
      <c r="TWM248" s="277"/>
      <c r="TWN248" s="277"/>
      <c r="TWO248" s="277"/>
      <c r="TWP248" s="277"/>
      <c r="TWQ248" s="277"/>
      <c r="TWR248" s="277"/>
      <c r="TWS248" s="277"/>
      <c r="TWT248" s="402"/>
      <c r="TWU248" s="404"/>
      <c r="TWV248" s="49"/>
      <c r="TWW248" s="49"/>
      <c r="TWX248" s="49"/>
      <c r="TWY248" s="99"/>
      <c r="TWZ248" s="98"/>
      <c r="TXA248" s="49"/>
      <c r="TXB248" s="405"/>
      <c r="TXC248" s="405"/>
      <c r="TXD248" s="277"/>
      <c r="TXE248" s="277"/>
      <c r="TXF248" s="277"/>
      <c r="TXG248" s="277"/>
      <c r="TXH248" s="277"/>
      <c r="TXI248" s="277"/>
      <c r="TXJ248" s="277"/>
      <c r="TXK248" s="277"/>
      <c r="TXL248" s="402"/>
      <c r="TXM248" s="404"/>
      <c r="TXN248" s="49"/>
      <c r="TXO248" s="49"/>
      <c r="TXP248" s="49"/>
      <c r="TXQ248" s="99"/>
      <c r="TXR248" s="98"/>
      <c r="TXS248" s="49"/>
      <c r="TXT248" s="405"/>
      <c r="TXU248" s="405"/>
      <c r="TXV248" s="277"/>
      <c r="TXW248" s="277"/>
      <c r="TXX248" s="277"/>
      <c r="TXY248" s="277"/>
      <c r="TXZ248" s="277"/>
      <c r="TYA248" s="277"/>
      <c r="TYB248" s="277"/>
      <c r="TYC248" s="277"/>
      <c r="TYD248" s="402"/>
      <c r="TYE248" s="404"/>
      <c r="TYF248" s="49"/>
      <c r="TYG248" s="49"/>
      <c r="TYH248" s="49"/>
      <c r="TYI248" s="99"/>
      <c r="TYJ248" s="98"/>
      <c r="TYK248" s="49"/>
      <c r="TYL248" s="405"/>
      <c r="TYM248" s="405"/>
      <c r="TYN248" s="277"/>
      <c r="TYO248" s="277"/>
      <c r="TYP248" s="277"/>
      <c r="TYQ248" s="277"/>
      <c r="TYR248" s="277"/>
      <c r="TYS248" s="277"/>
      <c r="TYT248" s="277"/>
      <c r="TYU248" s="277"/>
      <c r="TYV248" s="402"/>
      <c r="TYW248" s="404"/>
      <c r="TYX248" s="49"/>
      <c r="TYY248" s="49"/>
      <c r="TYZ248" s="49"/>
      <c r="TZA248" s="99"/>
      <c r="TZB248" s="98"/>
      <c r="TZC248" s="49"/>
      <c r="TZD248" s="405"/>
      <c r="TZE248" s="405"/>
      <c r="TZF248" s="277"/>
      <c r="TZG248" s="277"/>
      <c r="TZH248" s="277"/>
      <c r="TZI248" s="277"/>
      <c r="TZJ248" s="277"/>
      <c r="TZK248" s="277"/>
      <c r="TZL248" s="277"/>
      <c r="TZM248" s="277"/>
      <c r="TZN248" s="402"/>
      <c r="TZO248" s="404"/>
      <c r="TZP248" s="49"/>
      <c r="TZQ248" s="49"/>
      <c r="TZR248" s="49"/>
      <c r="TZS248" s="99"/>
      <c r="TZT248" s="98"/>
      <c r="TZU248" s="49"/>
      <c r="TZV248" s="405"/>
      <c r="TZW248" s="405"/>
      <c r="TZX248" s="277"/>
      <c r="TZY248" s="277"/>
      <c r="TZZ248" s="277"/>
      <c r="UAA248" s="277"/>
      <c r="UAB248" s="277"/>
      <c r="UAC248" s="277"/>
      <c r="UAD248" s="277"/>
      <c r="UAE248" s="277"/>
      <c r="UAF248" s="402"/>
      <c r="UAG248" s="404"/>
      <c r="UAH248" s="49"/>
      <c r="UAI248" s="49"/>
      <c r="UAJ248" s="49"/>
      <c r="UAK248" s="99"/>
      <c r="UAL248" s="98"/>
      <c r="UAM248" s="49"/>
      <c r="UAN248" s="405"/>
      <c r="UAO248" s="405"/>
      <c r="UAP248" s="277"/>
      <c r="UAQ248" s="277"/>
      <c r="UAR248" s="277"/>
      <c r="UAS248" s="277"/>
      <c r="UAT248" s="277"/>
      <c r="UAU248" s="277"/>
      <c r="UAV248" s="277"/>
      <c r="UAW248" s="277"/>
      <c r="UAX248" s="402"/>
      <c r="UAY248" s="404"/>
      <c r="UAZ248" s="49"/>
      <c r="UBA248" s="49"/>
      <c r="UBB248" s="49"/>
      <c r="UBC248" s="99"/>
      <c r="UBD248" s="98"/>
      <c r="UBE248" s="49"/>
      <c r="UBF248" s="405"/>
      <c r="UBG248" s="405"/>
      <c r="UBH248" s="277"/>
      <c r="UBI248" s="277"/>
      <c r="UBJ248" s="277"/>
      <c r="UBK248" s="277"/>
      <c r="UBL248" s="277"/>
      <c r="UBM248" s="277"/>
      <c r="UBN248" s="277"/>
      <c r="UBO248" s="277"/>
      <c r="UBP248" s="402"/>
      <c r="UBQ248" s="404"/>
      <c r="UBR248" s="49"/>
      <c r="UBS248" s="49"/>
      <c r="UBT248" s="49"/>
      <c r="UBU248" s="99"/>
      <c r="UBV248" s="98"/>
      <c r="UBW248" s="49"/>
      <c r="UBX248" s="405"/>
      <c r="UBY248" s="405"/>
      <c r="UBZ248" s="277"/>
      <c r="UCA248" s="277"/>
      <c r="UCB248" s="277"/>
      <c r="UCC248" s="277"/>
      <c r="UCD248" s="277"/>
      <c r="UCE248" s="277"/>
      <c r="UCF248" s="277"/>
      <c r="UCG248" s="277"/>
      <c r="UCH248" s="402"/>
      <c r="UCI248" s="404"/>
      <c r="UCJ248" s="49"/>
      <c r="UCK248" s="49"/>
      <c r="UCL248" s="49"/>
      <c r="UCM248" s="99"/>
      <c r="UCN248" s="98"/>
      <c r="UCO248" s="49"/>
      <c r="UCP248" s="405"/>
      <c r="UCQ248" s="405"/>
      <c r="UCR248" s="277"/>
      <c r="UCS248" s="277"/>
      <c r="UCT248" s="277"/>
      <c r="UCU248" s="277"/>
      <c r="UCV248" s="277"/>
      <c r="UCW248" s="277"/>
      <c r="UCX248" s="277"/>
      <c r="UCY248" s="277"/>
      <c r="UCZ248" s="402"/>
      <c r="UDA248" s="404"/>
      <c r="UDB248" s="49"/>
      <c r="UDC248" s="49"/>
      <c r="UDD248" s="49"/>
      <c r="UDE248" s="99"/>
      <c r="UDF248" s="98"/>
      <c r="UDG248" s="49"/>
      <c r="UDH248" s="405"/>
      <c r="UDI248" s="405"/>
      <c r="UDJ248" s="277"/>
      <c r="UDK248" s="277"/>
      <c r="UDL248" s="277"/>
      <c r="UDM248" s="277"/>
      <c r="UDN248" s="277"/>
      <c r="UDO248" s="277"/>
      <c r="UDP248" s="277"/>
      <c r="UDQ248" s="277"/>
      <c r="UDR248" s="402"/>
      <c r="UDS248" s="404"/>
      <c r="UDT248" s="49"/>
      <c r="UDU248" s="49"/>
      <c r="UDV248" s="49"/>
      <c r="UDW248" s="99"/>
      <c r="UDX248" s="98"/>
      <c r="UDY248" s="49"/>
      <c r="UDZ248" s="405"/>
      <c r="UEA248" s="405"/>
      <c r="UEB248" s="277"/>
      <c r="UEC248" s="277"/>
      <c r="UED248" s="277"/>
      <c r="UEE248" s="277"/>
      <c r="UEF248" s="277"/>
      <c r="UEG248" s="277"/>
      <c r="UEH248" s="277"/>
      <c r="UEI248" s="277"/>
      <c r="UEJ248" s="402"/>
      <c r="UEK248" s="404"/>
      <c r="UEL248" s="49"/>
      <c r="UEM248" s="49"/>
      <c r="UEN248" s="49"/>
      <c r="UEO248" s="99"/>
      <c r="UEP248" s="98"/>
      <c r="UEQ248" s="49"/>
      <c r="UER248" s="405"/>
      <c r="UES248" s="405"/>
      <c r="UET248" s="277"/>
      <c r="UEU248" s="277"/>
      <c r="UEV248" s="277"/>
      <c r="UEW248" s="277"/>
      <c r="UEX248" s="277"/>
      <c r="UEY248" s="277"/>
      <c r="UEZ248" s="277"/>
      <c r="UFA248" s="277"/>
      <c r="UFB248" s="402"/>
      <c r="UFC248" s="404"/>
      <c r="UFD248" s="49"/>
      <c r="UFE248" s="49"/>
      <c r="UFF248" s="49"/>
      <c r="UFG248" s="99"/>
      <c r="UFH248" s="98"/>
      <c r="UFI248" s="49"/>
      <c r="UFJ248" s="405"/>
      <c r="UFK248" s="405"/>
      <c r="UFL248" s="277"/>
      <c r="UFM248" s="277"/>
      <c r="UFN248" s="277"/>
      <c r="UFO248" s="277"/>
      <c r="UFP248" s="277"/>
      <c r="UFQ248" s="277"/>
      <c r="UFR248" s="277"/>
      <c r="UFS248" s="277"/>
      <c r="UFT248" s="402"/>
      <c r="UFU248" s="404"/>
      <c r="UFV248" s="49"/>
      <c r="UFW248" s="49"/>
      <c r="UFX248" s="49"/>
      <c r="UFY248" s="99"/>
      <c r="UFZ248" s="98"/>
      <c r="UGA248" s="49"/>
      <c r="UGB248" s="405"/>
      <c r="UGC248" s="405"/>
      <c r="UGD248" s="277"/>
      <c r="UGE248" s="277"/>
      <c r="UGF248" s="277"/>
      <c r="UGG248" s="277"/>
      <c r="UGH248" s="277"/>
      <c r="UGI248" s="277"/>
      <c r="UGJ248" s="277"/>
      <c r="UGK248" s="277"/>
      <c r="UGL248" s="402"/>
      <c r="UGM248" s="404"/>
      <c r="UGN248" s="49"/>
      <c r="UGO248" s="49"/>
      <c r="UGP248" s="49"/>
      <c r="UGQ248" s="99"/>
      <c r="UGR248" s="98"/>
      <c r="UGS248" s="49"/>
      <c r="UGT248" s="405"/>
      <c r="UGU248" s="405"/>
      <c r="UGV248" s="277"/>
      <c r="UGW248" s="277"/>
      <c r="UGX248" s="277"/>
      <c r="UGY248" s="277"/>
      <c r="UGZ248" s="277"/>
      <c r="UHA248" s="277"/>
      <c r="UHB248" s="277"/>
      <c r="UHC248" s="277"/>
      <c r="UHD248" s="402"/>
      <c r="UHE248" s="404"/>
      <c r="UHF248" s="49"/>
      <c r="UHG248" s="49"/>
      <c r="UHH248" s="49"/>
      <c r="UHI248" s="99"/>
      <c r="UHJ248" s="98"/>
      <c r="UHK248" s="49"/>
      <c r="UHL248" s="405"/>
      <c r="UHM248" s="405"/>
      <c r="UHN248" s="277"/>
      <c r="UHO248" s="277"/>
      <c r="UHP248" s="277"/>
      <c r="UHQ248" s="277"/>
      <c r="UHR248" s="277"/>
      <c r="UHS248" s="277"/>
      <c r="UHT248" s="277"/>
      <c r="UHU248" s="277"/>
      <c r="UHV248" s="402"/>
      <c r="UHW248" s="404"/>
      <c r="UHX248" s="49"/>
      <c r="UHY248" s="49"/>
      <c r="UHZ248" s="49"/>
      <c r="UIA248" s="99"/>
      <c r="UIB248" s="98"/>
      <c r="UIC248" s="49"/>
      <c r="UID248" s="405"/>
      <c r="UIE248" s="405"/>
      <c r="UIF248" s="277"/>
      <c r="UIG248" s="277"/>
      <c r="UIH248" s="277"/>
      <c r="UII248" s="277"/>
      <c r="UIJ248" s="277"/>
      <c r="UIK248" s="277"/>
      <c r="UIL248" s="277"/>
      <c r="UIM248" s="277"/>
      <c r="UIN248" s="402"/>
      <c r="UIO248" s="404"/>
      <c r="UIP248" s="49"/>
      <c r="UIQ248" s="49"/>
      <c r="UIR248" s="49"/>
      <c r="UIS248" s="99"/>
      <c r="UIT248" s="98"/>
      <c r="UIU248" s="49"/>
      <c r="UIV248" s="405"/>
      <c r="UIW248" s="405"/>
      <c r="UIX248" s="277"/>
      <c r="UIY248" s="277"/>
      <c r="UIZ248" s="277"/>
      <c r="UJA248" s="277"/>
      <c r="UJB248" s="277"/>
      <c r="UJC248" s="277"/>
      <c r="UJD248" s="277"/>
      <c r="UJE248" s="277"/>
      <c r="UJF248" s="402"/>
      <c r="UJG248" s="404"/>
      <c r="UJH248" s="49"/>
      <c r="UJI248" s="49"/>
      <c r="UJJ248" s="49"/>
      <c r="UJK248" s="99"/>
      <c r="UJL248" s="98"/>
      <c r="UJM248" s="49"/>
      <c r="UJN248" s="405"/>
      <c r="UJO248" s="405"/>
      <c r="UJP248" s="277"/>
      <c r="UJQ248" s="277"/>
      <c r="UJR248" s="277"/>
      <c r="UJS248" s="277"/>
      <c r="UJT248" s="277"/>
      <c r="UJU248" s="277"/>
      <c r="UJV248" s="277"/>
      <c r="UJW248" s="277"/>
      <c r="UJX248" s="402"/>
      <c r="UJY248" s="404"/>
      <c r="UJZ248" s="49"/>
      <c r="UKA248" s="49"/>
      <c r="UKB248" s="49"/>
      <c r="UKC248" s="99"/>
      <c r="UKD248" s="98"/>
      <c r="UKE248" s="49"/>
      <c r="UKF248" s="405"/>
      <c r="UKG248" s="405"/>
      <c r="UKH248" s="277"/>
      <c r="UKI248" s="277"/>
      <c r="UKJ248" s="277"/>
      <c r="UKK248" s="277"/>
      <c r="UKL248" s="277"/>
      <c r="UKM248" s="277"/>
      <c r="UKN248" s="277"/>
      <c r="UKO248" s="277"/>
      <c r="UKP248" s="402"/>
      <c r="UKQ248" s="404"/>
      <c r="UKR248" s="49"/>
      <c r="UKS248" s="49"/>
      <c r="UKT248" s="49"/>
      <c r="UKU248" s="99"/>
      <c r="UKV248" s="98"/>
      <c r="UKW248" s="49"/>
      <c r="UKX248" s="405"/>
      <c r="UKY248" s="405"/>
      <c r="UKZ248" s="277"/>
      <c r="ULA248" s="277"/>
      <c r="ULB248" s="277"/>
      <c r="ULC248" s="277"/>
      <c r="ULD248" s="277"/>
      <c r="ULE248" s="277"/>
      <c r="ULF248" s="277"/>
      <c r="ULG248" s="277"/>
      <c r="ULH248" s="402"/>
      <c r="ULI248" s="404"/>
      <c r="ULJ248" s="49"/>
      <c r="ULK248" s="49"/>
      <c r="ULL248" s="49"/>
      <c r="ULM248" s="99"/>
      <c r="ULN248" s="98"/>
      <c r="ULO248" s="49"/>
      <c r="ULP248" s="405"/>
      <c r="ULQ248" s="405"/>
      <c r="ULR248" s="277"/>
      <c r="ULS248" s="277"/>
      <c r="ULT248" s="277"/>
      <c r="ULU248" s="277"/>
      <c r="ULV248" s="277"/>
      <c r="ULW248" s="277"/>
      <c r="ULX248" s="277"/>
      <c r="ULY248" s="277"/>
      <c r="ULZ248" s="402"/>
      <c r="UMA248" s="404"/>
      <c r="UMB248" s="49"/>
      <c r="UMC248" s="49"/>
      <c r="UMD248" s="49"/>
      <c r="UME248" s="99"/>
      <c r="UMF248" s="98"/>
      <c r="UMG248" s="49"/>
      <c r="UMH248" s="405"/>
      <c r="UMI248" s="405"/>
      <c r="UMJ248" s="277"/>
      <c r="UMK248" s="277"/>
      <c r="UML248" s="277"/>
      <c r="UMM248" s="277"/>
      <c r="UMN248" s="277"/>
      <c r="UMO248" s="277"/>
      <c r="UMP248" s="277"/>
      <c r="UMQ248" s="277"/>
      <c r="UMR248" s="402"/>
      <c r="UMS248" s="404"/>
      <c r="UMT248" s="49"/>
      <c r="UMU248" s="49"/>
      <c r="UMV248" s="49"/>
      <c r="UMW248" s="99"/>
      <c r="UMX248" s="98"/>
      <c r="UMY248" s="49"/>
      <c r="UMZ248" s="405"/>
      <c r="UNA248" s="405"/>
      <c r="UNB248" s="277"/>
      <c r="UNC248" s="277"/>
      <c r="UND248" s="277"/>
      <c r="UNE248" s="277"/>
      <c r="UNF248" s="277"/>
      <c r="UNG248" s="277"/>
      <c r="UNH248" s="277"/>
      <c r="UNI248" s="277"/>
      <c r="UNJ248" s="402"/>
      <c r="UNK248" s="404"/>
      <c r="UNL248" s="49"/>
      <c r="UNM248" s="49"/>
      <c r="UNN248" s="49"/>
      <c r="UNO248" s="99"/>
      <c r="UNP248" s="98"/>
      <c r="UNQ248" s="49"/>
      <c r="UNR248" s="405"/>
      <c r="UNS248" s="405"/>
      <c r="UNT248" s="277"/>
      <c r="UNU248" s="277"/>
      <c r="UNV248" s="277"/>
      <c r="UNW248" s="277"/>
      <c r="UNX248" s="277"/>
      <c r="UNY248" s="277"/>
      <c r="UNZ248" s="277"/>
      <c r="UOA248" s="277"/>
      <c r="UOB248" s="402"/>
      <c r="UOC248" s="404"/>
      <c r="UOD248" s="49"/>
      <c r="UOE248" s="49"/>
      <c r="UOF248" s="49"/>
      <c r="UOG248" s="99"/>
      <c r="UOH248" s="98"/>
      <c r="UOI248" s="49"/>
      <c r="UOJ248" s="405"/>
      <c r="UOK248" s="405"/>
      <c r="UOL248" s="277"/>
      <c r="UOM248" s="277"/>
      <c r="UON248" s="277"/>
      <c r="UOO248" s="277"/>
      <c r="UOP248" s="277"/>
      <c r="UOQ248" s="277"/>
      <c r="UOR248" s="277"/>
      <c r="UOS248" s="277"/>
      <c r="UOT248" s="402"/>
      <c r="UOU248" s="404"/>
      <c r="UOV248" s="49"/>
      <c r="UOW248" s="49"/>
      <c r="UOX248" s="49"/>
      <c r="UOY248" s="99"/>
      <c r="UOZ248" s="98"/>
      <c r="UPA248" s="49"/>
      <c r="UPB248" s="405"/>
      <c r="UPC248" s="405"/>
      <c r="UPD248" s="277"/>
      <c r="UPE248" s="277"/>
      <c r="UPF248" s="277"/>
      <c r="UPG248" s="277"/>
      <c r="UPH248" s="277"/>
      <c r="UPI248" s="277"/>
      <c r="UPJ248" s="277"/>
      <c r="UPK248" s="277"/>
      <c r="UPL248" s="402"/>
      <c r="UPM248" s="404"/>
      <c r="UPN248" s="49"/>
      <c r="UPO248" s="49"/>
      <c r="UPP248" s="49"/>
      <c r="UPQ248" s="99"/>
      <c r="UPR248" s="98"/>
      <c r="UPS248" s="49"/>
      <c r="UPT248" s="405"/>
      <c r="UPU248" s="405"/>
      <c r="UPV248" s="277"/>
      <c r="UPW248" s="277"/>
      <c r="UPX248" s="277"/>
      <c r="UPY248" s="277"/>
      <c r="UPZ248" s="277"/>
      <c r="UQA248" s="277"/>
      <c r="UQB248" s="277"/>
      <c r="UQC248" s="277"/>
      <c r="UQD248" s="402"/>
      <c r="UQE248" s="404"/>
      <c r="UQF248" s="49"/>
      <c r="UQG248" s="49"/>
      <c r="UQH248" s="49"/>
      <c r="UQI248" s="99"/>
      <c r="UQJ248" s="98"/>
      <c r="UQK248" s="49"/>
      <c r="UQL248" s="405"/>
      <c r="UQM248" s="405"/>
      <c r="UQN248" s="277"/>
      <c r="UQO248" s="277"/>
      <c r="UQP248" s="277"/>
      <c r="UQQ248" s="277"/>
      <c r="UQR248" s="277"/>
      <c r="UQS248" s="277"/>
      <c r="UQT248" s="277"/>
      <c r="UQU248" s="277"/>
      <c r="UQV248" s="402"/>
      <c r="UQW248" s="404"/>
      <c r="UQX248" s="49"/>
      <c r="UQY248" s="49"/>
      <c r="UQZ248" s="49"/>
      <c r="URA248" s="99"/>
      <c r="URB248" s="98"/>
      <c r="URC248" s="49"/>
      <c r="URD248" s="405"/>
      <c r="URE248" s="405"/>
      <c r="URF248" s="277"/>
      <c r="URG248" s="277"/>
      <c r="URH248" s="277"/>
      <c r="URI248" s="277"/>
      <c r="URJ248" s="277"/>
      <c r="URK248" s="277"/>
      <c r="URL248" s="277"/>
      <c r="URM248" s="277"/>
      <c r="URN248" s="402"/>
      <c r="URO248" s="404"/>
      <c r="URP248" s="49"/>
      <c r="URQ248" s="49"/>
      <c r="URR248" s="49"/>
      <c r="URS248" s="99"/>
      <c r="URT248" s="98"/>
      <c r="URU248" s="49"/>
      <c r="URV248" s="405"/>
      <c r="URW248" s="405"/>
      <c r="URX248" s="277"/>
      <c r="URY248" s="277"/>
      <c r="URZ248" s="277"/>
      <c r="USA248" s="277"/>
      <c r="USB248" s="277"/>
      <c r="USC248" s="277"/>
      <c r="USD248" s="277"/>
      <c r="USE248" s="277"/>
      <c r="USF248" s="402"/>
      <c r="USG248" s="404"/>
      <c r="USH248" s="49"/>
      <c r="USI248" s="49"/>
      <c r="USJ248" s="49"/>
      <c r="USK248" s="99"/>
      <c r="USL248" s="98"/>
      <c r="USM248" s="49"/>
      <c r="USN248" s="405"/>
      <c r="USO248" s="405"/>
      <c r="USP248" s="277"/>
      <c r="USQ248" s="277"/>
      <c r="USR248" s="277"/>
      <c r="USS248" s="277"/>
      <c r="UST248" s="277"/>
      <c r="USU248" s="277"/>
      <c r="USV248" s="277"/>
      <c r="USW248" s="277"/>
      <c r="USX248" s="402"/>
      <c r="USY248" s="404"/>
      <c r="USZ248" s="49"/>
      <c r="UTA248" s="49"/>
      <c r="UTB248" s="49"/>
      <c r="UTC248" s="99"/>
      <c r="UTD248" s="98"/>
      <c r="UTE248" s="49"/>
      <c r="UTF248" s="405"/>
      <c r="UTG248" s="405"/>
      <c r="UTH248" s="277"/>
      <c r="UTI248" s="277"/>
      <c r="UTJ248" s="277"/>
      <c r="UTK248" s="277"/>
      <c r="UTL248" s="277"/>
      <c r="UTM248" s="277"/>
      <c r="UTN248" s="277"/>
      <c r="UTO248" s="277"/>
      <c r="UTP248" s="402"/>
      <c r="UTQ248" s="404"/>
      <c r="UTR248" s="49"/>
      <c r="UTS248" s="49"/>
      <c r="UTT248" s="49"/>
      <c r="UTU248" s="99"/>
      <c r="UTV248" s="98"/>
      <c r="UTW248" s="49"/>
      <c r="UTX248" s="405"/>
      <c r="UTY248" s="405"/>
      <c r="UTZ248" s="277"/>
      <c r="UUA248" s="277"/>
      <c r="UUB248" s="277"/>
      <c r="UUC248" s="277"/>
      <c r="UUD248" s="277"/>
      <c r="UUE248" s="277"/>
      <c r="UUF248" s="277"/>
      <c r="UUG248" s="277"/>
      <c r="UUH248" s="402"/>
      <c r="UUI248" s="404"/>
      <c r="UUJ248" s="49"/>
      <c r="UUK248" s="49"/>
      <c r="UUL248" s="49"/>
      <c r="UUM248" s="99"/>
      <c r="UUN248" s="98"/>
      <c r="UUO248" s="49"/>
      <c r="UUP248" s="405"/>
      <c r="UUQ248" s="405"/>
      <c r="UUR248" s="277"/>
      <c r="UUS248" s="277"/>
      <c r="UUT248" s="277"/>
      <c r="UUU248" s="277"/>
      <c r="UUV248" s="277"/>
      <c r="UUW248" s="277"/>
      <c r="UUX248" s="277"/>
      <c r="UUY248" s="277"/>
      <c r="UUZ248" s="402"/>
      <c r="UVA248" s="404"/>
      <c r="UVB248" s="49"/>
      <c r="UVC248" s="49"/>
      <c r="UVD248" s="49"/>
      <c r="UVE248" s="99"/>
      <c r="UVF248" s="98"/>
      <c r="UVG248" s="49"/>
      <c r="UVH248" s="405"/>
      <c r="UVI248" s="405"/>
      <c r="UVJ248" s="277"/>
      <c r="UVK248" s="277"/>
      <c r="UVL248" s="277"/>
      <c r="UVM248" s="277"/>
      <c r="UVN248" s="277"/>
      <c r="UVO248" s="277"/>
      <c r="UVP248" s="277"/>
      <c r="UVQ248" s="277"/>
      <c r="UVR248" s="402"/>
      <c r="UVS248" s="404"/>
      <c r="UVT248" s="49"/>
      <c r="UVU248" s="49"/>
      <c r="UVV248" s="49"/>
      <c r="UVW248" s="99"/>
      <c r="UVX248" s="98"/>
      <c r="UVY248" s="49"/>
      <c r="UVZ248" s="405"/>
      <c r="UWA248" s="405"/>
      <c r="UWB248" s="277"/>
      <c r="UWC248" s="277"/>
      <c r="UWD248" s="277"/>
      <c r="UWE248" s="277"/>
      <c r="UWF248" s="277"/>
      <c r="UWG248" s="277"/>
      <c r="UWH248" s="277"/>
      <c r="UWI248" s="277"/>
      <c r="UWJ248" s="402"/>
      <c r="UWK248" s="404"/>
      <c r="UWL248" s="49"/>
      <c r="UWM248" s="49"/>
      <c r="UWN248" s="49"/>
      <c r="UWO248" s="99"/>
      <c r="UWP248" s="98"/>
      <c r="UWQ248" s="49"/>
      <c r="UWR248" s="405"/>
      <c r="UWS248" s="405"/>
      <c r="UWT248" s="277"/>
      <c r="UWU248" s="277"/>
      <c r="UWV248" s="277"/>
      <c r="UWW248" s="277"/>
      <c r="UWX248" s="277"/>
      <c r="UWY248" s="277"/>
      <c r="UWZ248" s="277"/>
      <c r="UXA248" s="277"/>
      <c r="UXB248" s="402"/>
      <c r="UXC248" s="404"/>
      <c r="UXD248" s="49"/>
      <c r="UXE248" s="49"/>
      <c r="UXF248" s="49"/>
      <c r="UXG248" s="99"/>
      <c r="UXH248" s="98"/>
      <c r="UXI248" s="49"/>
      <c r="UXJ248" s="405"/>
      <c r="UXK248" s="405"/>
      <c r="UXL248" s="277"/>
      <c r="UXM248" s="277"/>
      <c r="UXN248" s="277"/>
      <c r="UXO248" s="277"/>
      <c r="UXP248" s="277"/>
      <c r="UXQ248" s="277"/>
      <c r="UXR248" s="277"/>
      <c r="UXS248" s="277"/>
      <c r="UXT248" s="402"/>
      <c r="UXU248" s="404"/>
      <c r="UXV248" s="49"/>
      <c r="UXW248" s="49"/>
      <c r="UXX248" s="49"/>
      <c r="UXY248" s="99"/>
      <c r="UXZ248" s="98"/>
      <c r="UYA248" s="49"/>
      <c r="UYB248" s="405"/>
      <c r="UYC248" s="405"/>
      <c r="UYD248" s="277"/>
      <c r="UYE248" s="277"/>
      <c r="UYF248" s="277"/>
      <c r="UYG248" s="277"/>
      <c r="UYH248" s="277"/>
      <c r="UYI248" s="277"/>
      <c r="UYJ248" s="277"/>
      <c r="UYK248" s="277"/>
      <c r="UYL248" s="402"/>
      <c r="UYM248" s="404"/>
      <c r="UYN248" s="49"/>
      <c r="UYO248" s="49"/>
      <c r="UYP248" s="49"/>
      <c r="UYQ248" s="99"/>
      <c r="UYR248" s="98"/>
      <c r="UYS248" s="49"/>
      <c r="UYT248" s="405"/>
      <c r="UYU248" s="405"/>
      <c r="UYV248" s="277"/>
      <c r="UYW248" s="277"/>
      <c r="UYX248" s="277"/>
      <c r="UYY248" s="277"/>
      <c r="UYZ248" s="277"/>
      <c r="UZA248" s="277"/>
      <c r="UZB248" s="277"/>
      <c r="UZC248" s="277"/>
      <c r="UZD248" s="402"/>
      <c r="UZE248" s="404"/>
      <c r="UZF248" s="49"/>
      <c r="UZG248" s="49"/>
      <c r="UZH248" s="49"/>
      <c r="UZI248" s="99"/>
      <c r="UZJ248" s="98"/>
      <c r="UZK248" s="49"/>
      <c r="UZL248" s="405"/>
      <c r="UZM248" s="405"/>
      <c r="UZN248" s="277"/>
      <c r="UZO248" s="277"/>
      <c r="UZP248" s="277"/>
      <c r="UZQ248" s="277"/>
      <c r="UZR248" s="277"/>
      <c r="UZS248" s="277"/>
      <c r="UZT248" s="277"/>
      <c r="UZU248" s="277"/>
      <c r="UZV248" s="402"/>
      <c r="UZW248" s="404"/>
      <c r="UZX248" s="49"/>
      <c r="UZY248" s="49"/>
      <c r="UZZ248" s="49"/>
      <c r="VAA248" s="99"/>
      <c r="VAB248" s="98"/>
      <c r="VAC248" s="49"/>
      <c r="VAD248" s="405"/>
      <c r="VAE248" s="405"/>
      <c r="VAF248" s="277"/>
      <c r="VAG248" s="277"/>
      <c r="VAH248" s="277"/>
      <c r="VAI248" s="277"/>
      <c r="VAJ248" s="277"/>
      <c r="VAK248" s="277"/>
      <c r="VAL248" s="277"/>
      <c r="VAM248" s="277"/>
      <c r="VAN248" s="402"/>
      <c r="VAO248" s="404"/>
      <c r="VAP248" s="49"/>
      <c r="VAQ248" s="49"/>
      <c r="VAR248" s="49"/>
      <c r="VAS248" s="99"/>
      <c r="VAT248" s="98"/>
      <c r="VAU248" s="49"/>
      <c r="VAV248" s="405"/>
      <c r="VAW248" s="405"/>
      <c r="VAX248" s="277"/>
      <c r="VAY248" s="277"/>
      <c r="VAZ248" s="277"/>
      <c r="VBA248" s="277"/>
      <c r="VBB248" s="277"/>
      <c r="VBC248" s="277"/>
      <c r="VBD248" s="277"/>
      <c r="VBE248" s="277"/>
      <c r="VBF248" s="402"/>
      <c r="VBG248" s="404"/>
      <c r="VBH248" s="49"/>
      <c r="VBI248" s="49"/>
      <c r="VBJ248" s="49"/>
      <c r="VBK248" s="99"/>
      <c r="VBL248" s="98"/>
      <c r="VBM248" s="49"/>
      <c r="VBN248" s="405"/>
      <c r="VBO248" s="405"/>
      <c r="VBP248" s="277"/>
      <c r="VBQ248" s="277"/>
      <c r="VBR248" s="277"/>
      <c r="VBS248" s="277"/>
      <c r="VBT248" s="277"/>
      <c r="VBU248" s="277"/>
      <c r="VBV248" s="277"/>
      <c r="VBW248" s="277"/>
      <c r="VBX248" s="402"/>
      <c r="VBY248" s="404"/>
      <c r="VBZ248" s="49"/>
      <c r="VCA248" s="49"/>
      <c r="VCB248" s="49"/>
      <c r="VCC248" s="99"/>
      <c r="VCD248" s="98"/>
      <c r="VCE248" s="49"/>
      <c r="VCF248" s="405"/>
      <c r="VCG248" s="405"/>
      <c r="VCH248" s="277"/>
      <c r="VCI248" s="277"/>
      <c r="VCJ248" s="277"/>
      <c r="VCK248" s="277"/>
      <c r="VCL248" s="277"/>
      <c r="VCM248" s="277"/>
      <c r="VCN248" s="277"/>
      <c r="VCO248" s="277"/>
      <c r="VCP248" s="402"/>
      <c r="VCQ248" s="404"/>
      <c r="VCR248" s="49"/>
      <c r="VCS248" s="49"/>
      <c r="VCT248" s="49"/>
      <c r="VCU248" s="99"/>
      <c r="VCV248" s="98"/>
      <c r="VCW248" s="49"/>
      <c r="VCX248" s="405"/>
      <c r="VCY248" s="405"/>
      <c r="VCZ248" s="277"/>
      <c r="VDA248" s="277"/>
      <c r="VDB248" s="277"/>
      <c r="VDC248" s="277"/>
      <c r="VDD248" s="277"/>
      <c r="VDE248" s="277"/>
      <c r="VDF248" s="277"/>
      <c r="VDG248" s="277"/>
      <c r="VDH248" s="402"/>
      <c r="VDI248" s="404"/>
      <c r="VDJ248" s="49"/>
      <c r="VDK248" s="49"/>
      <c r="VDL248" s="49"/>
      <c r="VDM248" s="99"/>
      <c r="VDN248" s="98"/>
      <c r="VDO248" s="49"/>
      <c r="VDP248" s="405"/>
      <c r="VDQ248" s="405"/>
      <c r="VDR248" s="277"/>
      <c r="VDS248" s="277"/>
      <c r="VDT248" s="277"/>
      <c r="VDU248" s="277"/>
      <c r="VDV248" s="277"/>
      <c r="VDW248" s="277"/>
      <c r="VDX248" s="277"/>
      <c r="VDY248" s="277"/>
      <c r="VDZ248" s="402"/>
      <c r="VEA248" s="404"/>
      <c r="VEB248" s="49"/>
      <c r="VEC248" s="49"/>
      <c r="VED248" s="49"/>
      <c r="VEE248" s="99"/>
      <c r="VEF248" s="98"/>
      <c r="VEG248" s="49"/>
      <c r="VEH248" s="405"/>
      <c r="VEI248" s="405"/>
      <c r="VEJ248" s="277"/>
      <c r="VEK248" s="277"/>
      <c r="VEL248" s="277"/>
      <c r="VEM248" s="277"/>
      <c r="VEN248" s="277"/>
      <c r="VEO248" s="277"/>
      <c r="VEP248" s="277"/>
      <c r="VEQ248" s="277"/>
      <c r="VER248" s="402"/>
      <c r="VES248" s="404"/>
      <c r="VET248" s="49"/>
      <c r="VEU248" s="49"/>
      <c r="VEV248" s="49"/>
      <c r="VEW248" s="99"/>
      <c r="VEX248" s="98"/>
      <c r="VEY248" s="49"/>
      <c r="VEZ248" s="405"/>
      <c r="VFA248" s="405"/>
      <c r="VFB248" s="277"/>
      <c r="VFC248" s="277"/>
      <c r="VFD248" s="277"/>
      <c r="VFE248" s="277"/>
      <c r="VFF248" s="277"/>
      <c r="VFG248" s="277"/>
      <c r="VFH248" s="277"/>
      <c r="VFI248" s="277"/>
      <c r="VFJ248" s="402"/>
      <c r="VFK248" s="404"/>
      <c r="VFL248" s="49"/>
      <c r="VFM248" s="49"/>
      <c r="VFN248" s="49"/>
      <c r="VFO248" s="99"/>
      <c r="VFP248" s="98"/>
      <c r="VFQ248" s="49"/>
      <c r="VFR248" s="405"/>
      <c r="VFS248" s="405"/>
      <c r="VFT248" s="277"/>
      <c r="VFU248" s="277"/>
      <c r="VFV248" s="277"/>
      <c r="VFW248" s="277"/>
      <c r="VFX248" s="277"/>
      <c r="VFY248" s="277"/>
      <c r="VFZ248" s="277"/>
      <c r="VGA248" s="277"/>
      <c r="VGB248" s="402"/>
      <c r="VGC248" s="404"/>
      <c r="VGD248" s="49"/>
      <c r="VGE248" s="49"/>
      <c r="VGF248" s="49"/>
      <c r="VGG248" s="99"/>
      <c r="VGH248" s="98"/>
      <c r="VGI248" s="49"/>
      <c r="VGJ248" s="405"/>
      <c r="VGK248" s="405"/>
      <c r="VGL248" s="277"/>
      <c r="VGM248" s="277"/>
      <c r="VGN248" s="277"/>
      <c r="VGO248" s="277"/>
      <c r="VGP248" s="277"/>
      <c r="VGQ248" s="277"/>
      <c r="VGR248" s="277"/>
      <c r="VGS248" s="277"/>
      <c r="VGT248" s="402"/>
      <c r="VGU248" s="404"/>
      <c r="VGV248" s="49"/>
      <c r="VGW248" s="49"/>
      <c r="VGX248" s="49"/>
      <c r="VGY248" s="99"/>
      <c r="VGZ248" s="98"/>
      <c r="VHA248" s="49"/>
      <c r="VHB248" s="405"/>
      <c r="VHC248" s="405"/>
      <c r="VHD248" s="277"/>
      <c r="VHE248" s="277"/>
      <c r="VHF248" s="277"/>
      <c r="VHG248" s="277"/>
      <c r="VHH248" s="277"/>
      <c r="VHI248" s="277"/>
      <c r="VHJ248" s="277"/>
      <c r="VHK248" s="277"/>
      <c r="VHL248" s="402"/>
      <c r="VHM248" s="404"/>
      <c r="VHN248" s="49"/>
      <c r="VHO248" s="49"/>
      <c r="VHP248" s="49"/>
      <c r="VHQ248" s="99"/>
      <c r="VHR248" s="98"/>
      <c r="VHS248" s="49"/>
      <c r="VHT248" s="405"/>
      <c r="VHU248" s="405"/>
      <c r="VHV248" s="277"/>
      <c r="VHW248" s="277"/>
      <c r="VHX248" s="277"/>
      <c r="VHY248" s="277"/>
      <c r="VHZ248" s="277"/>
      <c r="VIA248" s="277"/>
      <c r="VIB248" s="277"/>
      <c r="VIC248" s="277"/>
      <c r="VID248" s="402"/>
      <c r="VIE248" s="404"/>
      <c r="VIF248" s="49"/>
      <c r="VIG248" s="49"/>
      <c r="VIH248" s="49"/>
      <c r="VII248" s="99"/>
      <c r="VIJ248" s="98"/>
      <c r="VIK248" s="49"/>
      <c r="VIL248" s="405"/>
      <c r="VIM248" s="405"/>
      <c r="VIN248" s="277"/>
      <c r="VIO248" s="277"/>
      <c r="VIP248" s="277"/>
      <c r="VIQ248" s="277"/>
      <c r="VIR248" s="277"/>
      <c r="VIS248" s="277"/>
      <c r="VIT248" s="277"/>
      <c r="VIU248" s="277"/>
      <c r="VIV248" s="402"/>
      <c r="VIW248" s="404"/>
      <c r="VIX248" s="49"/>
      <c r="VIY248" s="49"/>
      <c r="VIZ248" s="49"/>
      <c r="VJA248" s="99"/>
      <c r="VJB248" s="98"/>
      <c r="VJC248" s="49"/>
      <c r="VJD248" s="405"/>
      <c r="VJE248" s="405"/>
      <c r="VJF248" s="277"/>
      <c r="VJG248" s="277"/>
      <c r="VJH248" s="277"/>
      <c r="VJI248" s="277"/>
      <c r="VJJ248" s="277"/>
      <c r="VJK248" s="277"/>
      <c r="VJL248" s="277"/>
      <c r="VJM248" s="277"/>
      <c r="VJN248" s="402"/>
      <c r="VJO248" s="404"/>
      <c r="VJP248" s="49"/>
      <c r="VJQ248" s="49"/>
      <c r="VJR248" s="49"/>
      <c r="VJS248" s="99"/>
      <c r="VJT248" s="98"/>
      <c r="VJU248" s="49"/>
      <c r="VJV248" s="405"/>
      <c r="VJW248" s="405"/>
      <c r="VJX248" s="277"/>
      <c r="VJY248" s="277"/>
      <c r="VJZ248" s="277"/>
      <c r="VKA248" s="277"/>
      <c r="VKB248" s="277"/>
      <c r="VKC248" s="277"/>
      <c r="VKD248" s="277"/>
      <c r="VKE248" s="277"/>
      <c r="VKF248" s="402"/>
      <c r="VKG248" s="404"/>
      <c r="VKH248" s="49"/>
      <c r="VKI248" s="49"/>
      <c r="VKJ248" s="49"/>
      <c r="VKK248" s="99"/>
      <c r="VKL248" s="98"/>
      <c r="VKM248" s="49"/>
      <c r="VKN248" s="405"/>
      <c r="VKO248" s="405"/>
      <c r="VKP248" s="277"/>
      <c r="VKQ248" s="277"/>
      <c r="VKR248" s="277"/>
      <c r="VKS248" s="277"/>
      <c r="VKT248" s="277"/>
      <c r="VKU248" s="277"/>
      <c r="VKV248" s="277"/>
      <c r="VKW248" s="277"/>
      <c r="VKX248" s="402"/>
      <c r="VKY248" s="404"/>
      <c r="VKZ248" s="49"/>
      <c r="VLA248" s="49"/>
      <c r="VLB248" s="49"/>
      <c r="VLC248" s="99"/>
      <c r="VLD248" s="98"/>
      <c r="VLE248" s="49"/>
      <c r="VLF248" s="405"/>
      <c r="VLG248" s="405"/>
      <c r="VLH248" s="277"/>
      <c r="VLI248" s="277"/>
      <c r="VLJ248" s="277"/>
      <c r="VLK248" s="277"/>
      <c r="VLL248" s="277"/>
      <c r="VLM248" s="277"/>
      <c r="VLN248" s="277"/>
      <c r="VLO248" s="277"/>
      <c r="VLP248" s="402"/>
      <c r="VLQ248" s="404"/>
      <c r="VLR248" s="49"/>
      <c r="VLS248" s="49"/>
      <c r="VLT248" s="49"/>
      <c r="VLU248" s="99"/>
      <c r="VLV248" s="98"/>
      <c r="VLW248" s="49"/>
      <c r="VLX248" s="405"/>
      <c r="VLY248" s="405"/>
      <c r="VLZ248" s="277"/>
      <c r="VMA248" s="277"/>
      <c r="VMB248" s="277"/>
      <c r="VMC248" s="277"/>
      <c r="VMD248" s="277"/>
      <c r="VME248" s="277"/>
      <c r="VMF248" s="277"/>
      <c r="VMG248" s="277"/>
      <c r="VMH248" s="402"/>
      <c r="VMI248" s="404"/>
      <c r="VMJ248" s="49"/>
      <c r="VMK248" s="49"/>
      <c r="VML248" s="49"/>
      <c r="VMM248" s="99"/>
      <c r="VMN248" s="98"/>
      <c r="VMO248" s="49"/>
      <c r="VMP248" s="405"/>
      <c r="VMQ248" s="405"/>
      <c r="VMR248" s="277"/>
      <c r="VMS248" s="277"/>
      <c r="VMT248" s="277"/>
      <c r="VMU248" s="277"/>
      <c r="VMV248" s="277"/>
      <c r="VMW248" s="277"/>
      <c r="VMX248" s="277"/>
      <c r="VMY248" s="277"/>
      <c r="VMZ248" s="402"/>
      <c r="VNA248" s="404"/>
      <c r="VNB248" s="49"/>
      <c r="VNC248" s="49"/>
      <c r="VND248" s="49"/>
      <c r="VNE248" s="99"/>
      <c r="VNF248" s="98"/>
      <c r="VNG248" s="49"/>
      <c r="VNH248" s="405"/>
      <c r="VNI248" s="405"/>
      <c r="VNJ248" s="277"/>
      <c r="VNK248" s="277"/>
      <c r="VNL248" s="277"/>
      <c r="VNM248" s="277"/>
      <c r="VNN248" s="277"/>
      <c r="VNO248" s="277"/>
      <c r="VNP248" s="277"/>
      <c r="VNQ248" s="277"/>
      <c r="VNR248" s="402"/>
      <c r="VNS248" s="404"/>
      <c r="VNT248" s="49"/>
      <c r="VNU248" s="49"/>
      <c r="VNV248" s="49"/>
      <c r="VNW248" s="99"/>
      <c r="VNX248" s="98"/>
      <c r="VNY248" s="49"/>
      <c r="VNZ248" s="405"/>
      <c r="VOA248" s="405"/>
      <c r="VOB248" s="277"/>
      <c r="VOC248" s="277"/>
      <c r="VOD248" s="277"/>
      <c r="VOE248" s="277"/>
      <c r="VOF248" s="277"/>
      <c r="VOG248" s="277"/>
      <c r="VOH248" s="277"/>
      <c r="VOI248" s="277"/>
      <c r="VOJ248" s="402"/>
      <c r="VOK248" s="404"/>
      <c r="VOL248" s="49"/>
      <c r="VOM248" s="49"/>
      <c r="VON248" s="49"/>
      <c r="VOO248" s="99"/>
      <c r="VOP248" s="98"/>
      <c r="VOQ248" s="49"/>
      <c r="VOR248" s="405"/>
      <c r="VOS248" s="405"/>
      <c r="VOT248" s="277"/>
      <c r="VOU248" s="277"/>
      <c r="VOV248" s="277"/>
      <c r="VOW248" s="277"/>
      <c r="VOX248" s="277"/>
      <c r="VOY248" s="277"/>
      <c r="VOZ248" s="277"/>
      <c r="VPA248" s="277"/>
      <c r="VPB248" s="402"/>
      <c r="VPC248" s="404"/>
      <c r="VPD248" s="49"/>
      <c r="VPE248" s="49"/>
      <c r="VPF248" s="49"/>
      <c r="VPG248" s="99"/>
      <c r="VPH248" s="98"/>
      <c r="VPI248" s="49"/>
      <c r="VPJ248" s="405"/>
      <c r="VPK248" s="405"/>
      <c r="VPL248" s="277"/>
      <c r="VPM248" s="277"/>
      <c r="VPN248" s="277"/>
      <c r="VPO248" s="277"/>
      <c r="VPP248" s="277"/>
      <c r="VPQ248" s="277"/>
      <c r="VPR248" s="277"/>
      <c r="VPS248" s="277"/>
      <c r="VPT248" s="402"/>
      <c r="VPU248" s="404"/>
      <c r="VPV248" s="49"/>
      <c r="VPW248" s="49"/>
      <c r="VPX248" s="49"/>
      <c r="VPY248" s="99"/>
      <c r="VPZ248" s="98"/>
      <c r="VQA248" s="49"/>
      <c r="VQB248" s="405"/>
      <c r="VQC248" s="405"/>
      <c r="VQD248" s="277"/>
      <c r="VQE248" s="277"/>
      <c r="VQF248" s="277"/>
      <c r="VQG248" s="277"/>
      <c r="VQH248" s="277"/>
      <c r="VQI248" s="277"/>
      <c r="VQJ248" s="277"/>
      <c r="VQK248" s="277"/>
      <c r="VQL248" s="402"/>
      <c r="VQM248" s="404"/>
      <c r="VQN248" s="49"/>
      <c r="VQO248" s="49"/>
      <c r="VQP248" s="49"/>
      <c r="VQQ248" s="99"/>
      <c r="VQR248" s="98"/>
      <c r="VQS248" s="49"/>
      <c r="VQT248" s="405"/>
      <c r="VQU248" s="405"/>
      <c r="VQV248" s="277"/>
      <c r="VQW248" s="277"/>
      <c r="VQX248" s="277"/>
      <c r="VQY248" s="277"/>
      <c r="VQZ248" s="277"/>
      <c r="VRA248" s="277"/>
      <c r="VRB248" s="277"/>
      <c r="VRC248" s="277"/>
      <c r="VRD248" s="402"/>
      <c r="VRE248" s="404"/>
      <c r="VRF248" s="49"/>
      <c r="VRG248" s="49"/>
      <c r="VRH248" s="49"/>
      <c r="VRI248" s="99"/>
      <c r="VRJ248" s="98"/>
      <c r="VRK248" s="49"/>
      <c r="VRL248" s="405"/>
      <c r="VRM248" s="405"/>
      <c r="VRN248" s="277"/>
      <c r="VRO248" s="277"/>
      <c r="VRP248" s="277"/>
      <c r="VRQ248" s="277"/>
      <c r="VRR248" s="277"/>
      <c r="VRS248" s="277"/>
      <c r="VRT248" s="277"/>
      <c r="VRU248" s="277"/>
      <c r="VRV248" s="402"/>
      <c r="VRW248" s="404"/>
      <c r="VRX248" s="49"/>
      <c r="VRY248" s="49"/>
      <c r="VRZ248" s="49"/>
      <c r="VSA248" s="99"/>
      <c r="VSB248" s="98"/>
      <c r="VSC248" s="49"/>
      <c r="VSD248" s="405"/>
      <c r="VSE248" s="405"/>
      <c r="VSF248" s="277"/>
      <c r="VSG248" s="277"/>
      <c r="VSH248" s="277"/>
      <c r="VSI248" s="277"/>
      <c r="VSJ248" s="277"/>
      <c r="VSK248" s="277"/>
      <c r="VSL248" s="277"/>
      <c r="VSM248" s="277"/>
      <c r="VSN248" s="402"/>
      <c r="VSO248" s="404"/>
      <c r="VSP248" s="49"/>
      <c r="VSQ248" s="49"/>
      <c r="VSR248" s="49"/>
      <c r="VSS248" s="99"/>
      <c r="VST248" s="98"/>
      <c r="VSU248" s="49"/>
      <c r="VSV248" s="405"/>
      <c r="VSW248" s="405"/>
      <c r="VSX248" s="277"/>
      <c r="VSY248" s="277"/>
      <c r="VSZ248" s="277"/>
      <c r="VTA248" s="277"/>
      <c r="VTB248" s="277"/>
      <c r="VTC248" s="277"/>
      <c r="VTD248" s="277"/>
      <c r="VTE248" s="277"/>
      <c r="VTF248" s="402"/>
      <c r="VTG248" s="404"/>
      <c r="VTH248" s="49"/>
      <c r="VTI248" s="49"/>
      <c r="VTJ248" s="49"/>
      <c r="VTK248" s="99"/>
      <c r="VTL248" s="98"/>
      <c r="VTM248" s="49"/>
      <c r="VTN248" s="405"/>
      <c r="VTO248" s="405"/>
      <c r="VTP248" s="277"/>
      <c r="VTQ248" s="277"/>
      <c r="VTR248" s="277"/>
      <c r="VTS248" s="277"/>
      <c r="VTT248" s="277"/>
      <c r="VTU248" s="277"/>
      <c r="VTV248" s="277"/>
      <c r="VTW248" s="277"/>
      <c r="VTX248" s="402"/>
      <c r="VTY248" s="404"/>
      <c r="VTZ248" s="49"/>
      <c r="VUA248" s="49"/>
      <c r="VUB248" s="49"/>
      <c r="VUC248" s="99"/>
      <c r="VUD248" s="98"/>
      <c r="VUE248" s="49"/>
      <c r="VUF248" s="405"/>
      <c r="VUG248" s="405"/>
      <c r="VUH248" s="277"/>
      <c r="VUI248" s="277"/>
      <c r="VUJ248" s="277"/>
      <c r="VUK248" s="277"/>
      <c r="VUL248" s="277"/>
      <c r="VUM248" s="277"/>
      <c r="VUN248" s="277"/>
      <c r="VUO248" s="277"/>
      <c r="VUP248" s="402"/>
      <c r="VUQ248" s="404"/>
      <c r="VUR248" s="49"/>
      <c r="VUS248" s="49"/>
      <c r="VUT248" s="49"/>
      <c r="VUU248" s="99"/>
      <c r="VUV248" s="98"/>
      <c r="VUW248" s="49"/>
      <c r="VUX248" s="405"/>
      <c r="VUY248" s="405"/>
      <c r="VUZ248" s="277"/>
      <c r="VVA248" s="277"/>
      <c r="VVB248" s="277"/>
      <c r="VVC248" s="277"/>
      <c r="VVD248" s="277"/>
      <c r="VVE248" s="277"/>
      <c r="VVF248" s="277"/>
      <c r="VVG248" s="277"/>
      <c r="VVH248" s="402"/>
      <c r="VVI248" s="404"/>
      <c r="VVJ248" s="49"/>
      <c r="VVK248" s="49"/>
      <c r="VVL248" s="49"/>
      <c r="VVM248" s="99"/>
      <c r="VVN248" s="98"/>
      <c r="VVO248" s="49"/>
      <c r="VVP248" s="405"/>
      <c r="VVQ248" s="405"/>
      <c r="VVR248" s="277"/>
      <c r="VVS248" s="277"/>
      <c r="VVT248" s="277"/>
      <c r="VVU248" s="277"/>
      <c r="VVV248" s="277"/>
      <c r="VVW248" s="277"/>
      <c r="VVX248" s="277"/>
      <c r="VVY248" s="277"/>
      <c r="VVZ248" s="402"/>
      <c r="VWA248" s="404"/>
      <c r="VWB248" s="49"/>
      <c r="VWC248" s="49"/>
      <c r="VWD248" s="49"/>
      <c r="VWE248" s="99"/>
      <c r="VWF248" s="98"/>
      <c r="VWG248" s="49"/>
      <c r="VWH248" s="405"/>
      <c r="VWI248" s="405"/>
      <c r="VWJ248" s="277"/>
      <c r="VWK248" s="277"/>
      <c r="VWL248" s="277"/>
      <c r="VWM248" s="277"/>
      <c r="VWN248" s="277"/>
      <c r="VWO248" s="277"/>
      <c r="VWP248" s="277"/>
      <c r="VWQ248" s="277"/>
      <c r="VWR248" s="402"/>
      <c r="VWS248" s="404"/>
      <c r="VWT248" s="49"/>
      <c r="VWU248" s="49"/>
      <c r="VWV248" s="49"/>
      <c r="VWW248" s="99"/>
      <c r="VWX248" s="98"/>
      <c r="VWY248" s="49"/>
      <c r="VWZ248" s="405"/>
      <c r="VXA248" s="405"/>
      <c r="VXB248" s="277"/>
      <c r="VXC248" s="277"/>
      <c r="VXD248" s="277"/>
      <c r="VXE248" s="277"/>
      <c r="VXF248" s="277"/>
      <c r="VXG248" s="277"/>
      <c r="VXH248" s="277"/>
      <c r="VXI248" s="277"/>
      <c r="VXJ248" s="402"/>
      <c r="VXK248" s="404"/>
      <c r="VXL248" s="49"/>
      <c r="VXM248" s="49"/>
      <c r="VXN248" s="49"/>
      <c r="VXO248" s="99"/>
      <c r="VXP248" s="98"/>
      <c r="VXQ248" s="49"/>
      <c r="VXR248" s="405"/>
      <c r="VXS248" s="405"/>
      <c r="VXT248" s="277"/>
      <c r="VXU248" s="277"/>
      <c r="VXV248" s="277"/>
      <c r="VXW248" s="277"/>
      <c r="VXX248" s="277"/>
      <c r="VXY248" s="277"/>
      <c r="VXZ248" s="277"/>
      <c r="VYA248" s="277"/>
      <c r="VYB248" s="402"/>
      <c r="VYC248" s="404"/>
      <c r="VYD248" s="49"/>
      <c r="VYE248" s="49"/>
      <c r="VYF248" s="49"/>
      <c r="VYG248" s="99"/>
      <c r="VYH248" s="98"/>
      <c r="VYI248" s="49"/>
      <c r="VYJ248" s="405"/>
      <c r="VYK248" s="405"/>
      <c r="VYL248" s="277"/>
      <c r="VYM248" s="277"/>
      <c r="VYN248" s="277"/>
      <c r="VYO248" s="277"/>
      <c r="VYP248" s="277"/>
      <c r="VYQ248" s="277"/>
      <c r="VYR248" s="277"/>
      <c r="VYS248" s="277"/>
      <c r="VYT248" s="402"/>
      <c r="VYU248" s="404"/>
      <c r="VYV248" s="49"/>
      <c r="VYW248" s="49"/>
      <c r="VYX248" s="49"/>
      <c r="VYY248" s="99"/>
      <c r="VYZ248" s="98"/>
      <c r="VZA248" s="49"/>
      <c r="VZB248" s="405"/>
      <c r="VZC248" s="405"/>
      <c r="VZD248" s="277"/>
      <c r="VZE248" s="277"/>
      <c r="VZF248" s="277"/>
      <c r="VZG248" s="277"/>
      <c r="VZH248" s="277"/>
      <c r="VZI248" s="277"/>
      <c r="VZJ248" s="277"/>
      <c r="VZK248" s="277"/>
      <c r="VZL248" s="402"/>
      <c r="VZM248" s="404"/>
      <c r="VZN248" s="49"/>
      <c r="VZO248" s="49"/>
      <c r="VZP248" s="49"/>
      <c r="VZQ248" s="99"/>
      <c r="VZR248" s="98"/>
      <c r="VZS248" s="49"/>
      <c r="VZT248" s="405"/>
      <c r="VZU248" s="405"/>
      <c r="VZV248" s="277"/>
      <c r="VZW248" s="277"/>
      <c r="VZX248" s="277"/>
      <c r="VZY248" s="277"/>
      <c r="VZZ248" s="277"/>
      <c r="WAA248" s="277"/>
      <c r="WAB248" s="277"/>
      <c r="WAC248" s="277"/>
      <c r="WAD248" s="402"/>
      <c r="WAE248" s="404"/>
      <c r="WAF248" s="49"/>
      <c r="WAG248" s="49"/>
      <c r="WAH248" s="49"/>
      <c r="WAI248" s="99"/>
      <c r="WAJ248" s="98"/>
      <c r="WAK248" s="49"/>
      <c r="WAL248" s="405"/>
      <c r="WAM248" s="405"/>
      <c r="WAN248" s="277"/>
      <c r="WAO248" s="277"/>
      <c r="WAP248" s="277"/>
      <c r="WAQ248" s="277"/>
      <c r="WAR248" s="277"/>
      <c r="WAS248" s="277"/>
      <c r="WAT248" s="277"/>
      <c r="WAU248" s="277"/>
      <c r="WAV248" s="402"/>
      <c r="WAW248" s="404"/>
      <c r="WAX248" s="49"/>
      <c r="WAY248" s="49"/>
      <c r="WAZ248" s="49"/>
      <c r="WBA248" s="99"/>
      <c r="WBB248" s="98"/>
      <c r="WBC248" s="49"/>
      <c r="WBD248" s="405"/>
      <c r="WBE248" s="405"/>
      <c r="WBF248" s="277"/>
      <c r="WBG248" s="277"/>
      <c r="WBH248" s="277"/>
      <c r="WBI248" s="277"/>
      <c r="WBJ248" s="277"/>
      <c r="WBK248" s="277"/>
      <c r="WBL248" s="277"/>
      <c r="WBM248" s="277"/>
      <c r="WBN248" s="402"/>
      <c r="WBO248" s="404"/>
      <c r="WBP248" s="49"/>
      <c r="WBQ248" s="49"/>
      <c r="WBR248" s="49"/>
      <c r="WBS248" s="99"/>
      <c r="WBT248" s="98"/>
      <c r="WBU248" s="49"/>
      <c r="WBV248" s="405"/>
      <c r="WBW248" s="405"/>
      <c r="WBX248" s="277"/>
      <c r="WBY248" s="277"/>
      <c r="WBZ248" s="277"/>
      <c r="WCA248" s="277"/>
      <c r="WCB248" s="277"/>
      <c r="WCC248" s="277"/>
      <c r="WCD248" s="277"/>
      <c r="WCE248" s="277"/>
      <c r="WCF248" s="402"/>
      <c r="WCG248" s="404"/>
      <c r="WCH248" s="49"/>
      <c r="WCI248" s="49"/>
      <c r="WCJ248" s="49"/>
      <c r="WCK248" s="99"/>
      <c r="WCL248" s="98"/>
      <c r="WCM248" s="49"/>
      <c r="WCN248" s="405"/>
      <c r="WCO248" s="405"/>
      <c r="WCP248" s="277"/>
      <c r="WCQ248" s="277"/>
      <c r="WCR248" s="277"/>
      <c r="WCS248" s="277"/>
      <c r="WCT248" s="277"/>
      <c r="WCU248" s="277"/>
      <c r="WCV248" s="277"/>
      <c r="WCW248" s="277"/>
      <c r="WCX248" s="402"/>
      <c r="WCY248" s="404"/>
      <c r="WCZ248" s="49"/>
      <c r="WDA248" s="49"/>
      <c r="WDB248" s="49"/>
      <c r="WDC248" s="99"/>
      <c r="WDD248" s="98"/>
      <c r="WDE248" s="49"/>
      <c r="WDF248" s="405"/>
      <c r="WDG248" s="405"/>
      <c r="WDH248" s="277"/>
      <c r="WDI248" s="277"/>
      <c r="WDJ248" s="277"/>
      <c r="WDK248" s="277"/>
      <c r="WDL248" s="277"/>
      <c r="WDM248" s="277"/>
      <c r="WDN248" s="277"/>
      <c r="WDO248" s="277"/>
      <c r="WDP248" s="402"/>
      <c r="WDQ248" s="404"/>
      <c r="WDR248" s="49"/>
      <c r="WDS248" s="49"/>
      <c r="WDT248" s="49"/>
      <c r="WDU248" s="99"/>
      <c r="WDV248" s="98"/>
      <c r="WDW248" s="49"/>
      <c r="WDX248" s="405"/>
      <c r="WDY248" s="405"/>
      <c r="WDZ248" s="277"/>
      <c r="WEA248" s="277"/>
      <c r="WEB248" s="277"/>
      <c r="WEC248" s="277"/>
      <c r="WED248" s="277"/>
      <c r="WEE248" s="277"/>
      <c r="WEF248" s="277"/>
      <c r="WEG248" s="277"/>
      <c r="WEH248" s="402"/>
      <c r="WEI248" s="404"/>
      <c r="WEJ248" s="49"/>
      <c r="WEK248" s="49"/>
      <c r="WEL248" s="49"/>
      <c r="WEM248" s="99"/>
      <c r="WEN248" s="98"/>
      <c r="WEO248" s="49"/>
      <c r="WEP248" s="405"/>
      <c r="WEQ248" s="405"/>
      <c r="WER248" s="277"/>
      <c r="WES248" s="277"/>
      <c r="WET248" s="277"/>
      <c r="WEU248" s="277"/>
      <c r="WEV248" s="277"/>
      <c r="WEW248" s="277"/>
      <c r="WEX248" s="277"/>
      <c r="WEY248" s="277"/>
      <c r="WEZ248" s="402"/>
      <c r="WFA248" s="404"/>
      <c r="WFB248" s="49"/>
      <c r="WFC248" s="49"/>
      <c r="WFD248" s="49"/>
      <c r="WFE248" s="99"/>
      <c r="WFF248" s="98"/>
      <c r="WFG248" s="49"/>
      <c r="WFH248" s="405"/>
      <c r="WFI248" s="405"/>
      <c r="WFJ248" s="277"/>
      <c r="WFK248" s="277"/>
      <c r="WFL248" s="277"/>
      <c r="WFM248" s="277"/>
      <c r="WFN248" s="277"/>
      <c r="WFO248" s="277"/>
      <c r="WFP248" s="277"/>
      <c r="WFQ248" s="277"/>
      <c r="WFR248" s="402"/>
      <c r="WFS248" s="404"/>
      <c r="WFT248" s="49"/>
      <c r="WFU248" s="49"/>
      <c r="WFV248" s="49"/>
      <c r="WFW248" s="99"/>
      <c r="WFX248" s="98"/>
      <c r="WFY248" s="49"/>
      <c r="WFZ248" s="405"/>
      <c r="WGA248" s="405"/>
      <c r="WGB248" s="277"/>
      <c r="WGC248" s="277"/>
      <c r="WGD248" s="277"/>
      <c r="WGE248" s="277"/>
      <c r="WGF248" s="277"/>
      <c r="WGG248" s="277"/>
      <c r="WGH248" s="277"/>
      <c r="WGI248" s="277"/>
      <c r="WGJ248" s="402"/>
      <c r="WGK248" s="404"/>
      <c r="WGL248" s="49"/>
      <c r="WGM248" s="49"/>
      <c r="WGN248" s="49"/>
      <c r="WGO248" s="99"/>
      <c r="WGP248" s="98"/>
      <c r="WGQ248" s="49"/>
      <c r="WGR248" s="405"/>
      <c r="WGS248" s="405"/>
      <c r="WGT248" s="277"/>
      <c r="WGU248" s="277"/>
      <c r="WGV248" s="277"/>
      <c r="WGW248" s="277"/>
      <c r="WGX248" s="277"/>
      <c r="WGY248" s="277"/>
      <c r="WGZ248" s="277"/>
      <c r="WHA248" s="277"/>
      <c r="WHB248" s="402"/>
      <c r="WHC248" s="404"/>
      <c r="WHD248" s="49"/>
      <c r="WHE248" s="49"/>
      <c r="WHF248" s="49"/>
      <c r="WHG248" s="99"/>
      <c r="WHH248" s="98"/>
      <c r="WHI248" s="49"/>
      <c r="WHJ248" s="405"/>
      <c r="WHK248" s="405"/>
      <c r="WHL248" s="277"/>
      <c r="WHM248" s="277"/>
      <c r="WHN248" s="277"/>
      <c r="WHO248" s="277"/>
      <c r="WHP248" s="277"/>
      <c r="WHQ248" s="277"/>
      <c r="WHR248" s="277"/>
      <c r="WHS248" s="277"/>
      <c r="WHT248" s="402"/>
      <c r="WHU248" s="404"/>
      <c r="WHV248" s="49"/>
      <c r="WHW248" s="49"/>
      <c r="WHX248" s="49"/>
      <c r="WHY248" s="99"/>
      <c r="WHZ248" s="98"/>
      <c r="WIA248" s="49"/>
      <c r="WIB248" s="405"/>
      <c r="WIC248" s="405"/>
      <c r="WID248" s="277"/>
      <c r="WIE248" s="277"/>
      <c r="WIF248" s="277"/>
      <c r="WIG248" s="277"/>
      <c r="WIH248" s="277"/>
      <c r="WII248" s="277"/>
      <c r="WIJ248" s="277"/>
      <c r="WIK248" s="277"/>
      <c r="WIL248" s="402"/>
      <c r="WIM248" s="404"/>
      <c r="WIN248" s="49"/>
      <c r="WIO248" s="49"/>
      <c r="WIP248" s="49"/>
      <c r="WIQ248" s="99"/>
      <c r="WIR248" s="98"/>
      <c r="WIS248" s="49"/>
      <c r="WIT248" s="405"/>
      <c r="WIU248" s="405"/>
      <c r="WIV248" s="277"/>
      <c r="WIW248" s="277"/>
      <c r="WIX248" s="277"/>
      <c r="WIY248" s="277"/>
      <c r="WIZ248" s="277"/>
      <c r="WJA248" s="277"/>
      <c r="WJB248" s="277"/>
      <c r="WJC248" s="277"/>
      <c r="WJD248" s="402"/>
      <c r="WJE248" s="404"/>
      <c r="WJF248" s="49"/>
      <c r="WJG248" s="49"/>
      <c r="WJH248" s="49"/>
      <c r="WJI248" s="99"/>
      <c r="WJJ248" s="98"/>
      <c r="WJK248" s="49"/>
      <c r="WJL248" s="405"/>
      <c r="WJM248" s="405"/>
      <c r="WJN248" s="277"/>
      <c r="WJO248" s="277"/>
      <c r="WJP248" s="277"/>
      <c r="WJQ248" s="277"/>
      <c r="WJR248" s="277"/>
      <c r="WJS248" s="277"/>
      <c r="WJT248" s="277"/>
      <c r="WJU248" s="277"/>
      <c r="WJV248" s="402"/>
      <c r="WJW248" s="404"/>
      <c r="WJX248" s="49"/>
      <c r="WJY248" s="49"/>
      <c r="WJZ248" s="49"/>
      <c r="WKA248" s="99"/>
      <c r="WKB248" s="98"/>
      <c r="WKC248" s="49"/>
      <c r="WKD248" s="405"/>
      <c r="WKE248" s="405"/>
      <c r="WKF248" s="277"/>
      <c r="WKG248" s="277"/>
      <c r="WKH248" s="277"/>
      <c r="WKI248" s="277"/>
      <c r="WKJ248" s="277"/>
      <c r="WKK248" s="277"/>
      <c r="WKL248" s="277"/>
      <c r="WKM248" s="277"/>
      <c r="WKN248" s="402"/>
      <c r="WKO248" s="404"/>
      <c r="WKP248" s="49"/>
      <c r="WKQ248" s="49"/>
      <c r="WKR248" s="49"/>
      <c r="WKS248" s="99"/>
      <c r="WKT248" s="98"/>
      <c r="WKU248" s="49"/>
      <c r="WKV248" s="405"/>
      <c r="WKW248" s="405"/>
      <c r="WKX248" s="277"/>
      <c r="WKY248" s="277"/>
      <c r="WKZ248" s="277"/>
      <c r="WLA248" s="277"/>
      <c r="WLB248" s="277"/>
      <c r="WLC248" s="277"/>
      <c r="WLD248" s="277"/>
      <c r="WLE248" s="277"/>
      <c r="WLF248" s="402"/>
      <c r="WLG248" s="404"/>
      <c r="WLH248" s="49"/>
      <c r="WLI248" s="49"/>
      <c r="WLJ248" s="49"/>
      <c r="WLK248" s="99"/>
      <c r="WLL248" s="98"/>
      <c r="WLM248" s="49"/>
      <c r="WLN248" s="405"/>
      <c r="WLO248" s="405"/>
      <c r="WLP248" s="277"/>
      <c r="WLQ248" s="277"/>
      <c r="WLR248" s="277"/>
      <c r="WLS248" s="277"/>
      <c r="WLT248" s="277"/>
      <c r="WLU248" s="277"/>
      <c r="WLV248" s="277"/>
      <c r="WLW248" s="277"/>
      <c r="WLX248" s="402"/>
      <c r="WLY248" s="404"/>
      <c r="WLZ248" s="49"/>
      <c r="WMA248" s="49"/>
      <c r="WMB248" s="49"/>
      <c r="WMC248" s="99"/>
      <c r="WMD248" s="98"/>
      <c r="WME248" s="49"/>
      <c r="WMF248" s="405"/>
      <c r="WMG248" s="405"/>
      <c r="WMH248" s="277"/>
      <c r="WMI248" s="277"/>
      <c r="WMJ248" s="277"/>
      <c r="WMK248" s="277"/>
      <c r="WML248" s="277"/>
      <c r="WMM248" s="277"/>
      <c r="WMN248" s="277"/>
      <c r="WMO248" s="277"/>
      <c r="WMP248" s="402"/>
      <c r="WMQ248" s="404"/>
      <c r="WMR248" s="49"/>
      <c r="WMS248" s="49"/>
      <c r="WMT248" s="49"/>
      <c r="WMU248" s="99"/>
      <c r="WMV248" s="98"/>
      <c r="WMW248" s="49"/>
      <c r="WMX248" s="405"/>
      <c r="WMY248" s="405"/>
      <c r="WMZ248" s="277"/>
      <c r="WNA248" s="277"/>
      <c r="WNB248" s="277"/>
      <c r="WNC248" s="277"/>
      <c r="WND248" s="277"/>
      <c r="WNE248" s="277"/>
      <c r="WNF248" s="277"/>
      <c r="WNG248" s="277"/>
      <c r="WNH248" s="402"/>
      <c r="WNI248" s="404"/>
      <c r="WNJ248" s="49"/>
      <c r="WNK248" s="49"/>
      <c r="WNL248" s="49"/>
      <c r="WNM248" s="99"/>
      <c r="WNN248" s="98"/>
      <c r="WNO248" s="49"/>
      <c r="WNP248" s="405"/>
      <c r="WNQ248" s="405"/>
      <c r="WNR248" s="277"/>
      <c r="WNS248" s="277"/>
      <c r="WNT248" s="277"/>
      <c r="WNU248" s="277"/>
      <c r="WNV248" s="277"/>
      <c r="WNW248" s="277"/>
      <c r="WNX248" s="277"/>
      <c r="WNY248" s="277"/>
      <c r="WNZ248" s="402"/>
      <c r="WOA248" s="404"/>
      <c r="WOB248" s="49"/>
      <c r="WOC248" s="49"/>
      <c r="WOD248" s="49"/>
      <c r="WOE248" s="99"/>
      <c r="WOF248" s="98"/>
      <c r="WOG248" s="49"/>
      <c r="WOH248" s="405"/>
      <c r="WOI248" s="405"/>
      <c r="WOJ248" s="277"/>
      <c r="WOK248" s="277"/>
      <c r="WOL248" s="277"/>
      <c r="WOM248" s="277"/>
      <c r="WON248" s="277"/>
      <c r="WOO248" s="277"/>
      <c r="WOP248" s="277"/>
      <c r="WOQ248" s="277"/>
      <c r="WOR248" s="402"/>
      <c r="WOS248" s="404"/>
      <c r="WOT248" s="49"/>
      <c r="WOU248" s="49"/>
      <c r="WOV248" s="49"/>
      <c r="WOW248" s="99"/>
      <c r="WOX248" s="98"/>
      <c r="WOY248" s="49"/>
      <c r="WOZ248" s="405"/>
      <c r="WPA248" s="405"/>
      <c r="WPB248" s="277"/>
      <c r="WPC248" s="277"/>
      <c r="WPD248" s="277"/>
      <c r="WPE248" s="277"/>
      <c r="WPF248" s="277"/>
      <c r="WPG248" s="277"/>
      <c r="WPH248" s="277"/>
      <c r="WPI248" s="277"/>
      <c r="WPJ248" s="402"/>
      <c r="WPK248" s="404"/>
      <c r="WPL248" s="49"/>
      <c r="WPM248" s="49"/>
      <c r="WPN248" s="49"/>
      <c r="WPO248" s="99"/>
      <c r="WPP248" s="98"/>
      <c r="WPQ248" s="49"/>
      <c r="WPR248" s="405"/>
      <c r="WPS248" s="405"/>
      <c r="WPT248" s="277"/>
      <c r="WPU248" s="277"/>
      <c r="WPV248" s="277"/>
      <c r="WPW248" s="277"/>
      <c r="WPX248" s="277"/>
      <c r="WPY248" s="277"/>
      <c r="WPZ248" s="277"/>
      <c r="WQA248" s="277"/>
      <c r="WQB248" s="402"/>
      <c r="WQC248" s="404"/>
      <c r="WQD248" s="49"/>
      <c r="WQE248" s="49"/>
      <c r="WQF248" s="49"/>
      <c r="WQG248" s="99"/>
      <c r="WQH248" s="98"/>
      <c r="WQI248" s="49"/>
      <c r="WQJ248" s="405"/>
      <c r="WQK248" s="405"/>
      <c r="WQL248" s="277"/>
      <c r="WQM248" s="277"/>
      <c r="WQN248" s="277"/>
      <c r="WQO248" s="277"/>
      <c r="WQP248" s="277"/>
      <c r="WQQ248" s="277"/>
      <c r="WQR248" s="277"/>
      <c r="WQS248" s="277"/>
      <c r="WQT248" s="402"/>
      <c r="WQU248" s="404"/>
      <c r="WQV248" s="49"/>
      <c r="WQW248" s="49"/>
      <c r="WQX248" s="49"/>
      <c r="WQY248" s="99"/>
      <c r="WQZ248" s="98"/>
      <c r="WRA248" s="49"/>
      <c r="WRB248" s="405"/>
      <c r="WRC248" s="405"/>
      <c r="WRD248" s="277"/>
      <c r="WRE248" s="277"/>
      <c r="WRF248" s="277"/>
      <c r="WRG248" s="277"/>
      <c r="WRH248" s="277"/>
      <c r="WRI248" s="277"/>
      <c r="WRJ248" s="277"/>
      <c r="WRK248" s="277"/>
      <c r="WRL248" s="402"/>
      <c r="WRM248" s="404"/>
      <c r="WRN248" s="49"/>
      <c r="WRO248" s="49"/>
      <c r="WRP248" s="49"/>
      <c r="WRQ248" s="99"/>
      <c r="WRR248" s="98"/>
      <c r="WRS248" s="49"/>
      <c r="WRT248" s="405"/>
      <c r="WRU248" s="405"/>
      <c r="WRV248" s="277"/>
      <c r="WRW248" s="277"/>
      <c r="WRX248" s="277"/>
      <c r="WRY248" s="277"/>
      <c r="WRZ248" s="277"/>
      <c r="WSA248" s="277"/>
      <c r="WSB248" s="277"/>
      <c r="WSC248" s="277"/>
      <c r="WSD248" s="402"/>
      <c r="WSE248" s="404"/>
      <c r="WSF248" s="49"/>
      <c r="WSG248" s="49"/>
      <c r="WSH248" s="49"/>
      <c r="WSI248" s="99"/>
      <c r="WSJ248" s="98"/>
      <c r="WSK248" s="49"/>
      <c r="WSL248" s="405"/>
      <c r="WSM248" s="405"/>
      <c r="WSN248" s="277"/>
      <c r="WSO248" s="277"/>
      <c r="WSP248" s="277"/>
      <c r="WSQ248" s="277"/>
      <c r="WSR248" s="277"/>
      <c r="WSS248" s="277"/>
      <c r="WST248" s="277"/>
      <c r="WSU248" s="277"/>
      <c r="WSV248" s="402"/>
      <c r="WSW248" s="404"/>
      <c r="WSX248" s="49"/>
      <c r="WSY248" s="49"/>
      <c r="WSZ248" s="49"/>
      <c r="WTA248" s="99"/>
      <c r="WTB248" s="98"/>
      <c r="WTC248" s="49"/>
      <c r="WTD248" s="405"/>
      <c r="WTE248" s="405"/>
      <c r="WTF248" s="277"/>
      <c r="WTG248" s="277"/>
      <c r="WTH248" s="277"/>
      <c r="WTI248" s="277"/>
      <c r="WTJ248" s="277"/>
      <c r="WTK248" s="277"/>
      <c r="WTL248" s="277"/>
      <c r="WTM248" s="277"/>
      <c r="WTN248" s="402"/>
      <c r="WTO248" s="404"/>
      <c r="WTP248" s="49"/>
      <c r="WTQ248" s="49"/>
      <c r="WTR248" s="49"/>
      <c r="WTS248" s="99"/>
      <c r="WTT248" s="98"/>
      <c r="WTU248" s="49"/>
      <c r="WTV248" s="405"/>
      <c r="WTW248" s="405"/>
      <c r="WTX248" s="277"/>
      <c r="WTY248" s="277"/>
      <c r="WTZ248" s="277"/>
      <c r="WUA248" s="277"/>
      <c r="WUB248" s="277"/>
      <c r="WUC248" s="277"/>
      <c r="WUD248" s="277"/>
      <c r="WUE248" s="277"/>
      <c r="WUF248" s="402"/>
      <c r="WUG248" s="404"/>
      <c r="WUH248" s="49"/>
      <c r="WUI248" s="49"/>
      <c r="WUJ248" s="49"/>
      <c r="WUK248" s="99"/>
      <c r="WUL248" s="98"/>
      <c r="WUM248" s="49"/>
      <c r="WUN248" s="405"/>
      <c r="WUO248" s="405"/>
      <c r="WUP248" s="277"/>
      <c r="WUQ248" s="277"/>
      <c r="WUR248" s="277"/>
      <c r="WUS248" s="277"/>
      <c r="WUT248" s="277"/>
      <c r="WUU248" s="277"/>
      <c r="WUV248" s="277"/>
      <c r="WUW248" s="277"/>
      <c r="WUX248" s="402"/>
      <c r="WUY248" s="404"/>
      <c r="WUZ248" s="49"/>
      <c r="WVA248" s="49"/>
      <c r="WVB248" s="49"/>
      <c r="WVC248" s="99"/>
      <c r="WVD248" s="98"/>
      <c r="WVE248" s="49"/>
      <c r="WVF248" s="405"/>
      <c r="WVG248" s="405"/>
      <c r="WVH248" s="277"/>
      <c r="WVI248" s="277"/>
      <c r="WVJ248" s="277"/>
      <c r="WVK248" s="277"/>
      <c r="WVL248" s="277"/>
      <c r="WVM248" s="277"/>
      <c r="WVN248" s="277"/>
      <c r="WVO248" s="277"/>
      <c r="WVP248" s="402"/>
      <c r="WVQ248" s="404"/>
      <c r="WVR248" s="49"/>
      <c r="WVS248" s="49"/>
      <c r="WVT248" s="49"/>
      <c r="WVU248" s="99"/>
      <c r="WVV248" s="98"/>
      <c r="WVW248" s="49"/>
      <c r="WVX248" s="405"/>
      <c r="WVY248" s="405"/>
      <c r="WVZ248" s="277"/>
      <c r="WWA248" s="277"/>
      <c r="WWB248" s="277"/>
      <c r="WWC248" s="277"/>
      <c r="WWD248" s="277"/>
      <c r="WWE248" s="277"/>
      <c r="WWF248" s="277"/>
      <c r="WWG248" s="277"/>
      <c r="WWH248" s="402"/>
      <c r="WWI248" s="404"/>
      <c r="WWJ248" s="49"/>
      <c r="WWK248" s="49"/>
      <c r="WWL248" s="49"/>
      <c r="WWM248" s="99"/>
      <c r="WWN248" s="98"/>
      <c r="WWO248" s="49"/>
      <c r="WWP248" s="405"/>
      <c r="WWQ248" s="405"/>
      <c r="WWR248" s="277"/>
      <c r="WWS248" s="277"/>
      <c r="WWT248" s="277"/>
      <c r="WWU248" s="277"/>
      <c r="WWV248" s="277"/>
      <c r="WWW248" s="277"/>
      <c r="WWX248" s="277"/>
      <c r="WWY248" s="277"/>
      <c r="WWZ248" s="402"/>
      <c r="WXA248" s="404"/>
      <c r="WXB248" s="49"/>
      <c r="WXC248" s="49"/>
      <c r="WXD248" s="49"/>
      <c r="WXE248" s="99"/>
      <c r="WXF248" s="98"/>
      <c r="WXG248" s="49"/>
      <c r="WXH248" s="405"/>
      <c r="WXI248" s="405"/>
      <c r="WXJ248" s="277"/>
      <c r="WXK248" s="277"/>
      <c r="WXL248" s="277"/>
      <c r="WXM248" s="277"/>
      <c r="WXN248" s="277"/>
      <c r="WXO248" s="277"/>
      <c r="WXP248" s="277"/>
      <c r="WXQ248" s="277"/>
      <c r="WXR248" s="402"/>
      <c r="WXS248" s="404"/>
      <c r="WXT248" s="49"/>
      <c r="WXU248" s="49"/>
      <c r="WXV248" s="49"/>
      <c r="WXW248" s="99"/>
      <c r="WXX248" s="98"/>
      <c r="WXY248" s="49"/>
      <c r="WXZ248" s="405"/>
      <c r="WYA248" s="405"/>
      <c r="WYB248" s="277"/>
      <c r="WYC248" s="277"/>
      <c r="WYD248" s="277"/>
      <c r="WYE248" s="277"/>
      <c r="WYF248" s="277"/>
      <c r="WYG248" s="277"/>
      <c r="WYH248" s="277"/>
      <c r="WYI248" s="277"/>
      <c r="WYJ248" s="402"/>
      <c r="WYK248" s="404"/>
      <c r="WYL248" s="49"/>
      <c r="WYM248" s="49"/>
      <c r="WYN248" s="49"/>
      <c r="WYO248" s="99"/>
      <c r="WYP248" s="98"/>
      <c r="WYQ248" s="49"/>
      <c r="WYR248" s="405"/>
      <c r="WYS248" s="405"/>
      <c r="WYT248" s="277"/>
      <c r="WYU248" s="277"/>
      <c r="WYV248" s="277"/>
      <c r="WYW248" s="277"/>
      <c r="WYX248" s="277"/>
      <c r="WYY248" s="277"/>
      <c r="WYZ248" s="277"/>
      <c r="WZA248" s="277"/>
      <c r="WZB248" s="402"/>
      <c r="WZC248" s="404"/>
      <c r="WZD248" s="49"/>
      <c r="WZE248" s="49"/>
      <c r="WZF248" s="49"/>
      <c r="WZG248" s="99"/>
      <c r="WZH248" s="98"/>
      <c r="WZI248" s="49"/>
      <c r="WZJ248" s="405"/>
      <c r="WZK248" s="405"/>
      <c r="WZL248" s="277"/>
      <c r="WZM248" s="277"/>
      <c r="WZN248" s="277"/>
      <c r="WZO248" s="277"/>
      <c r="WZP248" s="277"/>
      <c r="WZQ248" s="277"/>
      <c r="WZR248" s="277"/>
      <c r="WZS248" s="277"/>
      <c r="WZT248" s="402"/>
      <c r="WZU248" s="404"/>
      <c r="WZV248" s="49"/>
      <c r="WZW248" s="49"/>
      <c r="WZX248" s="49"/>
      <c r="WZY248" s="99"/>
      <c r="WZZ248" s="98"/>
      <c r="XAA248" s="49"/>
      <c r="XAB248" s="405"/>
      <c r="XAC248" s="405"/>
      <c r="XAD248" s="277"/>
      <c r="XAE248" s="277"/>
      <c r="XAF248" s="277"/>
      <c r="XAG248" s="277"/>
      <c r="XAH248" s="277"/>
      <c r="XAI248" s="277"/>
      <c r="XAJ248" s="277"/>
      <c r="XAK248" s="277"/>
      <c r="XAL248" s="402"/>
      <c r="XAM248" s="404"/>
      <c r="XAN248" s="49"/>
      <c r="XAO248" s="49"/>
      <c r="XAP248" s="49"/>
      <c r="XAQ248" s="99"/>
      <c r="XAR248" s="98"/>
      <c r="XAS248" s="49"/>
      <c r="XAT248" s="405"/>
      <c r="XAU248" s="405"/>
      <c r="XAV248" s="277"/>
      <c r="XAW248" s="277"/>
      <c r="XAX248" s="277"/>
      <c r="XAY248" s="277"/>
      <c r="XAZ248" s="277"/>
      <c r="XBA248" s="277"/>
      <c r="XBB248" s="277"/>
      <c r="XBC248" s="277"/>
      <c r="XBD248" s="402"/>
      <c r="XBE248" s="404"/>
      <c r="XBF248" s="49"/>
      <c r="XBG248" s="49"/>
      <c r="XBH248" s="49"/>
      <c r="XBI248" s="99"/>
      <c r="XBJ248" s="98"/>
      <c r="XBK248" s="49"/>
      <c r="XBL248" s="405"/>
      <c r="XBM248" s="405"/>
      <c r="XBN248" s="277"/>
      <c r="XBO248" s="277"/>
      <c r="XBP248" s="277"/>
      <c r="XBQ248" s="277"/>
      <c r="XBR248" s="277"/>
      <c r="XBS248" s="277"/>
      <c r="XBT248" s="277"/>
      <c r="XBU248" s="277"/>
      <c r="XBV248" s="402"/>
      <c r="XBW248" s="404"/>
      <c r="XBX248" s="49"/>
      <c r="XBY248" s="49"/>
      <c r="XBZ248" s="49"/>
      <c r="XCA248" s="99"/>
      <c r="XCB248" s="98"/>
      <c r="XCC248" s="49"/>
      <c r="XCD248" s="405"/>
      <c r="XCE248" s="405"/>
      <c r="XCF248" s="277"/>
      <c r="XCG248" s="277"/>
      <c r="XCH248" s="277"/>
      <c r="XCI248" s="277"/>
      <c r="XCJ248" s="277"/>
      <c r="XCK248" s="277"/>
      <c r="XCL248" s="277"/>
      <c r="XCM248" s="277"/>
      <c r="XCN248" s="402"/>
      <c r="XCO248" s="404"/>
      <c r="XCP248" s="49"/>
      <c r="XCQ248" s="49"/>
      <c r="XCR248" s="49"/>
      <c r="XCS248" s="99"/>
      <c r="XCT248" s="98"/>
      <c r="XCU248" s="49"/>
      <c r="XCV248" s="405"/>
      <c r="XCW248" s="405"/>
      <c r="XCX248" s="277"/>
      <c r="XCY248" s="277"/>
      <c r="XCZ248" s="277"/>
      <c r="XDA248" s="277"/>
      <c r="XDB248" s="277"/>
      <c r="XDC248" s="277"/>
      <c r="XDD248" s="277"/>
      <c r="XDE248" s="277"/>
      <c r="XDF248" s="402"/>
      <c r="XDG248" s="404"/>
      <c r="XDH248" s="49"/>
      <c r="XDI248" s="49"/>
      <c r="XDJ248" s="49"/>
    </row>
    <row r="249" spans="1:16338" s="407" customFormat="1" x14ac:dyDescent="0.2">
      <c r="A249" s="234"/>
      <c r="B249" s="208"/>
      <c r="C249" s="208"/>
      <c r="D249" s="208">
        <v>508</v>
      </c>
      <c r="E249" s="449"/>
      <c r="F249" s="450" t="s">
        <v>925</v>
      </c>
      <c r="G249" s="202"/>
      <c r="H249" s="207"/>
      <c r="I249" s="207"/>
      <c r="J249" s="572">
        <v>100</v>
      </c>
      <c r="K249" s="207"/>
      <c r="L249" s="417">
        <v>100</v>
      </c>
      <c r="M249" s="549"/>
      <c r="N249" s="320"/>
      <c r="O249" s="522"/>
      <c r="P249" s="522"/>
      <c r="Q249" s="522"/>
      <c r="R249" s="485"/>
      <c r="S249" s="277"/>
      <c r="T249" s="277"/>
      <c r="U249" s="277"/>
      <c r="V249" s="277"/>
      <c r="W249" s="277"/>
      <c r="X249" s="277"/>
      <c r="Y249" s="277"/>
      <c r="Z249" s="402"/>
      <c r="AA249" s="404"/>
      <c r="AB249" s="49"/>
      <c r="AC249" s="49"/>
      <c r="AD249" s="49"/>
      <c r="AE249" s="99"/>
      <c r="AF249" s="98"/>
      <c r="AG249" s="49"/>
      <c r="AH249" s="405"/>
      <c r="AI249" s="405"/>
      <c r="AJ249" s="277"/>
      <c r="AK249" s="277"/>
      <c r="AL249" s="277"/>
      <c r="AM249" s="277"/>
      <c r="AN249" s="277"/>
      <c r="AO249" s="277"/>
      <c r="AP249" s="277"/>
      <c r="AQ249" s="277"/>
      <c r="AR249" s="402"/>
      <c r="AS249" s="404"/>
      <c r="AT249" s="49"/>
      <c r="AU249" s="49"/>
      <c r="AV249" s="49"/>
      <c r="AW249" s="99"/>
      <c r="AX249" s="98"/>
      <c r="AY249" s="49"/>
      <c r="AZ249" s="405"/>
      <c r="BA249" s="405"/>
      <c r="BB249" s="277"/>
      <c r="BC249" s="277"/>
      <c r="BD249" s="277"/>
      <c r="BE249" s="277"/>
      <c r="BF249" s="277"/>
      <c r="BG249" s="277"/>
      <c r="BH249" s="277"/>
      <c r="BI249" s="277"/>
      <c r="BJ249" s="402"/>
      <c r="BK249" s="404"/>
      <c r="BL249" s="49"/>
      <c r="BM249" s="49"/>
      <c r="BN249" s="49"/>
      <c r="BO249" s="99"/>
      <c r="BP249" s="98"/>
      <c r="BQ249" s="49"/>
      <c r="BR249" s="405"/>
      <c r="BS249" s="405"/>
      <c r="BT249" s="277"/>
      <c r="BU249" s="277"/>
      <c r="BV249" s="277"/>
      <c r="BW249" s="277"/>
      <c r="BX249" s="277"/>
      <c r="BY249" s="277"/>
      <c r="BZ249" s="277"/>
      <c r="CA249" s="277"/>
      <c r="CB249" s="402"/>
      <c r="CC249" s="404"/>
      <c r="CD249" s="49"/>
      <c r="CE249" s="49"/>
      <c r="CF249" s="49"/>
      <c r="CG249" s="99"/>
      <c r="CH249" s="98"/>
      <c r="CI249" s="49"/>
      <c r="CJ249" s="405"/>
      <c r="CK249" s="405"/>
      <c r="CL249" s="277"/>
      <c r="CM249" s="277"/>
      <c r="CN249" s="277"/>
      <c r="CO249" s="277"/>
      <c r="CP249" s="277"/>
      <c r="CQ249" s="277"/>
      <c r="CR249" s="277"/>
      <c r="CS249" s="277"/>
      <c r="CT249" s="402"/>
      <c r="CU249" s="404"/>
      <c r="CV249" s="49"/>
      <c r="CW249" s="49"/>
      <c r="CX249" s="49"/>
      <c r="CY249" s="99"/>
      <c r="CZ249" s="98"/>
      <c r="DA249" s="49"/>
      <c r="DB249" s="405"/>
      <c r="DC249" s="405"/>
      <c r="DD249" s="277"/>
      <c r="DE249" s="277"/>
      <c r="DF249" s="277"/>
      <c r="DG249" s="277"/>
      <c r="DH249" s="277"/>
      <c r="DI249" s="277"/>
      <c r="DJ249" s="277"/>
      <c r="DK249" s="277"/>
      <c r="DL249" s="402"/>
      <c r="DM249" s="404"/>
      <c r="DN249" s="49"/>
      <c r="DO249" s="49"/>
      <c r="DP249" s="49"/>
      <c r="DQ249" s="99"/>
      <c r="DR249" s="98"/>
      <c r="DS249" s="49"/>
      <c r="DT249" s="405"/>
      <c r="DU249" s="405"/>
      <c r="DV249" s="277"/>
      <c r="DW249" s="277"/>
      <c r="DX249" s="277"/>
      <c r="DY249" s="277"/>
      <c r="DZ249" s="277"/>
      <c r="EA249" s="277"/>
      <c r="EB249" s="277"/>
      <c r="EC249" s="277"/>
      <c r="ED249" s="402"/>
      <c r="EE249" s="404"/>
      <c r="EF249" s="49"/>
      <c r="EG249" s="49"/>
      <c r="EH249" s="49"/>
      <c r="EI249" s="99"/>
      <c r="EJ249" s="98"/>
      <c r="EK249" s="49"/>
      <c r="EL249" s="405"/>
      <c r="EM249" s="405"/>
      <c r="EN249" s="277"/>
      <c r="EO249" s="277"/>
      <c r="EP249" s="277"/>
      <c r="EQ249" s="277"/>
      <c r="ER249" s="277"/>
      <c r="ES249" s="277"/>
      <c r="ET249" s="277"/>
      <c r="EU249" s="277"/>
      <c r="EV249" s="402"/>
      <c r="EW249" s="404"/>
      <c r="EX249" s="49"/>
      <c r="EY249" s="49"/>
      <c r="EZ249" s="49"/>
      <c r="FA249" s="99"/>
      <c r="FB249" s="98"/>
      <c r="FC249" s="49"/>
      <c r="FD249" s="405"/>
      <c r="FE249" s="405"/>
      <c r="FF249" s="277"/>
      <c r="FG249" s="277"/>
      <c r="FH249" s="277"/>
      <c r="FI249" s="277"/>
      <c r="FJ249" s="277"/>
      <c r="FK249" s="277"/>
      <c r="FL249" s="277"/>
      <c r="FM249" s="277"/>
      <c r="FN249" s="402"/>
      <c r="FO249" s="404"/>
      <c r="FP249" s="49"/>
      <c r="FQ249" s="49"/>
      <c r="FR249" s="49"/>
      <c r="FS249" s="99"/>
      <c r="FT249" s="98"/>
      <c r="FU249" s="49"/>
      <c r="FV249" s="405"/>
      <c r="FW249" s="405"/>
      <c r="FX249" s="277"/>
      <c r="FY249" s="277"/>
      <c r="FZ249" s="277"/>
      <c r="GA249" s="277"/>
      <c r="GB249" s="277"/>
      <c r="GC249" s="277"/>
      <c r="GD249" s="277"/>
      <c r="GE249" s="277"/>
      <c r="GF249" s="402"/>
      <c r="GG249" s="404"/>
      <c r="GH249" s="49"/>
      <c r="GI249" s="49"/>
      <c r="GJ249" s="49"/>
      <c r="GK249" s="99"/>
      <c r="GL249" s="98"/>
      <c r="GM249" s="49"/>
      <c r="GN249" s="405"/>
      <c r="GO249" s="405"/>
      <c r="GP249" s="277"/>
      <c r="GQ249" s="277"/>
      <c r="GR249" s="277"/>
      <c r="GS249" s="277"/>
      <c r="GT249" s="277"/>
      <c r="GU249" s="277"/>
      <c r="GV249" s="277"/>
      <c r="GW249" s="277"/>
      <c r="GX249" s="402"/>
      <c r="GY249" s="404"/>
      <c r="GZ249" s="49"/>
      <c r="HA249" s="49"/>
      <c r="HB249" s="49"/>
      <c r="HC249" s="99"/>
      <c r="HD249" s="98"/>
      <c r="HE249" s="49"/>
      <c r="HF249" s="405"/>
      <c r="HG249" s="405"/>
      <c r="HH249" s="277"/>
      <c r="HI249" s="277"/>
      <c r="HJ249" s="277"/>
      <c r="HK249" s="277"/>
      <c r="HL249" s="277"/>
      <c r="HM249" s="277"/>
      <c r="HN249" s="277"/>
      <c r="HO249" s="277"/>
      <c r="HP249" s="402"/>
      <c r="HQ249" s="404"/>
      <c r="HR249" s="49"/>
      <c r="HS249" s="49"/>
      <c r="HT249" s="49"/>
      <c r="HU249" s="99"/>
      <c r="HV249" s="98"/>
      <c r="HW249" s="49"/>
      <c r="HX249" s="405"/>
      <c r="HY249" s="405"/>
      <c r="HZ249" s="277"/>
      <c r="IA249" s="277"/>
      <c r="IB249" s="277"/>
      <c r="IC249" s="277"/>
      <c r="ID249" s="277"/>
      <c r="IE249" s="277"/>
      <c r="IF249" s="277"/>
      <c r="IG249" s="277"/>
      <c r="IH249" s="402"/>
      <c r="II249" s="404"/>
      <c r="IJ249" s="49"/>
      <c r="IK249" s="49"/>
      <c r="IL249" s="49"/>
      <c r="IM249" s="99"/>
      <c r="IN249" s="98"/>
      <c r="IO249" s="49"/>
      <c r="IP249" s="405"/>
      <c r="IQ249" s="405"/>
      <c r="IR249" s="277"/>
      <c r="IS249" s="277"/>
      <c r="IT249" s="277"/>
      <c r="IU249" s="277"/>
      <c r="IV249" s="277"/>
      <c r="IW249" s="277"/>
      <c r="IX249" s="277"/>
      <c r="IY249" s="277"/>
      <c r="IZ249" s="402"/>
      <c r="JA249" s="404"/>
      <c r="JB249" s="49"/>
      <c r="JC249" s="49"/>
      <c r="JD249" s="49"/>
      <c r="JE249" s="99"/>
      <c r="JF249" s="98"/>
      <c r="JG249" s="49"/>
      <c r="JH249" s="405"/>
      <c r="JI249" s="405"/>
      <c r="JJ249" s="277"/>
      <c r="JK249" s="277"/>
      <c r="JL249" s="277"/>
      <c r="JM249" s="277"/>
      <c r="JN249" s="277"/>
      <c r="JO249" s="277"/>
      <c r="JP249" s="277"/>
      <c r="JQ249" s="277"/>
      <c r="JR249" s="402"/>
      <c r="JS249" s="404"/>
      <c r="JT249" s="49"/>
      <c r="JU249" s="49"/>
      <c r="JV249" s="49"/>
      <c r="JW249" s="99"/>
      <c r="JX249" s="98"/>
      <c r="JY249" s="49"/>
      <c r="JZ249" s="405"/>
      <c r="KA249" s="405"/>
      <c r="KB249" s="277"/>
      <c r="KC249" s="277"/>
      <c r="KD249" s="277"/>
      <c r="KE249" s="277"/>
      <c r="KF249" s="277"/>
      <c r="KG249" s="277"/>
      <c r="KH249" s="277"/>
      <c r="KI249" s="277"/>
      <c r="KJ249" s="402"/>
      <c r="KK249" s="404"/>
      <c r="KL249" s="49"/>
      <c r="KM249" s="49"/>
      <c r="KN249" s="49"/>
      <c r="KO249" s="99"/>
      <c r="KP249" s="98"/>
      <c r="KQ249" s="49"/>
      <c r="KR249" s="405"/>
      <c r="KS249" s="405"/>
      <c r="KT249" s="277"/>
      <c r="KU249" s="277"/>
      <c r="KV249" s="277"/>
      <c r="KW249" s="277"/>
      <c r="KX249" s="277"/>
      <c r="KY249" s="277"/>
      <c r="KZ249" s="277"/>
      <c r="LA249" s="277"/>
      <c r="LB249" s="402"/>
      <c r="LC249" s="404"/>
      <c r="LD249" s="49"/>
      <c r="LE249" s="49"/>
      <c r="LF249" s="49"/>
      <c r="LG249" s="99"/>
      <c r="LH249" s="98"/>
      <c r="LI249" s="49"/>
      <c r="LJ249" s="405"/>
      <c r="LK249" s="405"/>
      <c r="LL249" s="277"/>
      <c r="LM249" s="277"/>
      <c r="LN249" s="277"/>
      <c r="LO249" s="277"/>
      <c r="LP249" s="277"/>
      <c r="LQ249" s="277"/>
      <c r="LR249" s="277"/>
      <c r="LS249" s="277"/>
      <c r="LT249" s="402"/>
      <c r="LU249" s="404"/>
      <c r="LV249" s="49"/>
      <c r="LW249" s="49"/>
      <c r="LX249" s="49"/>
      <c r="LY249" s="99"/>
      <c r="LZ249" s="98"/>
      <c r="MA249" s="49"/>
      <c r="MB249" s="405"/>
      <c r="MC249" s="405"/>
      <c r="MD249" s="277"/>
      <c r="ME249" s="277"/>
      <c r="MF249" s="277"/>
      <c r="MG249" s="277"/>
      <c r="MH249" s="277"/>
      <c r="MI249" s="277"/>
      <c r="MJ249" s="277"/>
      <c r="MK249" s="277"/>
      <c r="ML249" s="402"/>
      <c r="MM249" s="404"/>
      <c r="MN249" s="49"/>
      <c r="MO249" s="49"/>
      <c r="MP249" s="49"/>
      <c r="MQ249" s="99"/>
      <c r="MR249" s="98"/>
      <c r="MS249" s="49"/>
      <c r="MT249" s="405"/>
      <c r="MU249" s="405"/>
      <c r="MV249" s="277"/>
      <c r="MW249" s="277"/>
      <c r="MX249" s="277"/>
      <c r="MY249" s="277"/>
      <c r="MZ249" s="277"/>
      <c r="NA249" s="277"/>
      <c r="NB249" s="277"/>
      <c r="NC249" s="277"/>
      <c r="ND249" s="402"/>
      <c r="NE249" s="404"/>
      <c r="NF249" s="49"/>
      <c r="NG249" s="49"/>
      <c r="NH249" s="49"/>
      <c r="NI249" s="99"/>
      <c r="NJ249" s="98"/>
      <c r="NK249" s="49"/>
      <c r="NL249" s="405"/>
      <c r="NM249" s="405"/>
      <c r="NN249" s="277"/>
      <c r="NO249" s="277"/>
      <c r="NP249" s="277"/>
      <c r="NQ249" s="277"/>
      <c r="NR249" s="277"/>
      <c r="NS249" s="277"/>
      <c r="NT249" s="277"/>
      <c r="NU249" s="277"/>
      <c r="NV249" s="402"/>
      <c r="NW249" s="404"/>
      <c r="NX249" s="49"/>
      <c r="NY249" s="49"/>
      <c r="NZ249" s="49"/>
      <c r="OA249" s="99"/>
      <c r="OB249" s="98"/>
      <c r="OC249" s="49"/>
      <c r="OD249" s="405"/>
      <c r="OE249" s="405"/>
      <c r="OF249" s="277"/>
      <c r="OG249" s="277"/>
      <c r="OH249" s="277"/>
      <c r="OI249" s="277"/>
      <c r="OJ249" s="277"/>
      <c r="OK249" s="277"/>
      <c r="OL249" s="277"/>
      <c r="OM249" s="277"/>
      <c r="ON249" s="402"/>
      <c r="OO249" s="404"/>
      <c r="OP249" s="49"/>
      <c r="OQ249" s="49"/>
      <c r="OR249" s="49"/>
      <c r="OS249" s="99"/>
      <c r="OT249" s="98"/>
      <c r="OU249" s="49"/>
      <c r="OV249" s="405"/>
      <c r="OW249" s="405"/>
      <c r="OX249" s="277"/>
      <c r="OY249" s="277"/>
      <c r="OZ249" s="277"/>
      <c r="PA249" s="277"/>
      <c r="PB249" s="277"/>
      <c r="PC249" s="277"/>
      <c r="PD249" s="277"/>
      <c r="PE249" s="277"/>
      <c r="PF249" s="402"/>
      <c r="PG249" s="404"/>
      <c r="PH249" s="49"/>
      <c r="PI249" s="49"/>
      <c r="PJ249" s="49"/>
      <c r="PK249" s="99"/>
      <c r="PL249" s="98"/>
      <c r="PM249" s="49"/>
      <c r="PN249" s="405"/>
      <c r="PO249" s="405"/>
      <c r="PP249" s="277"/>
      <c r="PQ249" s="277"/>
      <c r="PR249" s="277"/>
      <c r="PS249" s="277"/>
      <c r="PT249" s="277"/>
      <c r="PU249" s="277"/>
      <c r="PV249" s="277"/>
      <c r="PW249" s="277"/>
      <c r="PX249" s="402"/>
      <c r="PY249" s="404"/>
      <c r="PZ249" s="49"/>
      <c r="QA249" s="49"/>
      <c r="QB249" s="49"/>
      <c r="QC249" s="99"/>
      <c r="QD249" s="98"/>
      <c r="QE249" s="49"/>
      <c r="QF249" s="405"/>
      <c r="QG249" s="405"/>
      <c r="QH249" s="277"/>
      <c r="QI249" s="277"/>
      <c r="QJ249" s="277"/>
      <c r="QK249" s="277"/>
      <c r="QL249" s="277"/>
      <c r="QM249" s="277"/>
      <c r="QN249" s="277"/>
      <c r="QO249" s="277"/>
      <c r="QP249" s="402"/>
      <c r="QQ249" s="404"/>
      <c r="QR249" s="49"/>
      <c r="QS249" s="49"/>
      <c r="QT249" s="49"/>
      <c r="QU249" s="99"/>
      <c r="QV249" s="98"/>
      <c r="QW249" s="49"/>
      <c r="QX249" s="405"/>
      <c r="QY249" s="405"/>
      <c r="QZ249" s="277"/>
      <c r="RA249" s="277"/>
      <c r="RB249" s="277"/>
      <c r="RC249" s="277"/>
      <c r="RD249" s="277"/>
      <c r="RE249" s="277"/>
      <c r="RF249" s="277"/>
      <c r="RG249" s="277"/>
      <c r="RH249" s="402"/>
      <c r="RI249" s="404"/>
      <c r="RJ249" s="49"/>
      <c r="RK249" s="49"/>
      <c r="RL249" s="49"/>
      <c r="RM249" s="99"/>
      <c r="RN249" s="98"/>
      <c r="RO249" s="49"/>
      <c r="RP249" s="405"/>
      <c r="RQ249" s="405"/>
      <c r="RR249" s="277"/>
      <c r="RS249" s="277"/>
      <c r="RT249" s="277"/>
      <c r="RU249" s="277"/>
      <c r="RV249" s="277"/>
      <c r="RW249" s="277"/>
      <c r="RX249" s="277"/>
      <c r="RY249" s="277"/>
      <c r="RZ249" s="402"/>
      <c r="SA249" s="404"/>
      <c r="SB249" s="49"/>
      <c r="SC249" s="49"/>
      <c r="SD249" s="49"/>
      <c r="SE249" s="99"/>
      <c r="SF249" s="98"/>
      <c r="SG249" s="49"/>
      <c r="SH249" s="405"/>
      <c r="SI249" s="405"/>
      <c r="SJ249" s="277"/>
      <c r="SK249" s="277"/>
      <c r="SL249" s="277"/>
      <c r="SM249" s="277"/>
      <c r="SN249" s="277"/>
      <c r="SO249" s="277"/>
      <c r="SP249" s="277"/>
      <c r="SQ249" s="277"/>
      <c r="SR249" s="402"/>
      <c r="SS249" s="404"/>
      <c r="ST249" s="49"/>
      <c r="SU249" s="49"/>
      <c r="SV249" s="49"/>
      <c r="SW249" s="99"/>
      <c r="SX249" s="98"/>
      <c r="SY249" s="49"/>
      <c r="SZ249" s="405"/>
      <c r="TA249" s="405"/>
      <c r="TB249" s="277"/>
      <c r="TC249" s="277"/>
      <c r="TD249" s="277"/>
      <c r="TE249" s="277"/>
      <c r="TF249" s="277"/>
      <c r="TG249" s="277"/>
      <c r="TH249" s="277"/>
      <c r="TI249" s="277"/>
      <c r="TJ249" s="402"/>
      <c r="TK249" s="404"/>
      <c r="TL249" s="49"/>
      <c r="TM249" s="49"/>
      <c r="TN249" s="49"/>
      <c r="TO249" s="99"/>
      <c r="TP249" s="98"/>
      <c r="TQ249" s="49"/>
      <c r="TR249" s="405"/>
      <c r="TS249" s="405"/>
      <c r="TT249" s="277"/>
      <c r="TU249" s="277"/>
      <c r="TV249" s="277"/>
      <c r="TW249" s="277"/>
      <c r="TX249" s="277"/>
      <c r="TY249" s="277"/>
      <c r="TZ249" s="277"/>
      <c r="UA249" s="277"/>
      <c r="UB249" s="402"/>
      <c r="UC249" s="404"/>
      <c r="UD249" s="49"/>
      <c r="UE249" s="49"/>
      <c r="UF249" s="49"/>
      <c r="UG249" s="99"/>
      <c r="UH249" s="98"/>
      <c r="UI249" s="49"/>
      <c r="UJ249" s="405"/>
      <c r="UK249" s="405"/>
      <c r="UL249" s="277"/>
      <c r="UM249" s="277"/>
      <c r="UN249" s="277"/>
      <c r="UO249" s="277"/>
      <c r="UP249" s="277"/>
      <c r="UQ249" s="277"/>
      <c r="UR249" s="277"/>
      <c r="US249" s="277"/>
      <c r="UT249" s="402"/>
      <c r="UU249" s="404"/>
      <c r="UV249" s="49"/>
      <c r="UW249" s="49"/>
      <c r="UX249" s="49"/>
      <c r="UY249" s="99"/>
      <c r="UZ249" s="98"/>
      <c r="VA249" s="49"/>
      <c r="VB249" s="405"/>
      <c r="VC249" s="405"/>
      <c r="VD249" s="277"/>
      <c r="VE249" s="277"/>
      <c r="VF249" s="277"/>
      <c r="VG249" s="277"/>
      <c r="VH249" s="277"/>
      <c r="VI249" s="277"/>
      <c r="VJ249" s="277"/>
      <c r="VK249" s="277"/>
      <c r="VL249" s="402"/>
      <c r="VM249" s="404"/>
      <c r="VN249" s="49"/>
      <c r="VO249" s="49"/>
      <c r="VP249" s="49"/>
      <c r="VQ249" s="99"/>
      <c r="VR249" s="98"/>
      <c r="VS249" s="49"/>
      <c r="VT249" s="405"/>
      <c r="VU249" s="405"/>
      <c r="VV249" s="277"/>
      <c r="VW249" s="277"/>
      <c r="VX249" s="277"/>
      <c r="VY249" s="277"/>
      <c r="VZ249" s="277"/>
      <c r="WA249" s="277"/>
      <c r="WB249" s="277"/>
      <c r="WC249" s="277"/>
      <c r="WD249" s="402"/>
      <c r="WE249" s="404"/>
      <c r="WF249" s="49"/>
      <c r="WG249" s="49"/>
      <c r="WH249" s="49"/>
      <c r="WI249" s="99"/>
      <c r="WJ249" s="98"/>
      <c r="WK249" s="49"/>
      <c r="WL249" s="405"/>
      <c r="WM249" s="405"/>
      <c r="WN249" s="277"/>
      <c r="WO249" s="277"/>
      <c r="WP249" s="277"/>
      <c r="WQ249" s="277"/>
      <c r="WR249" s="277"/>
      <c r="WS249" s="277"/>
      <c r="WT249" s="277"/>
      <c r="WU249" s="277"/>
      <c r="WV249" s="402"/>
      <c r="WW249" s="404"/>
      <c r="WX249" s="49"/>
      <c r="WY249" s="49"/>
      <c r="WZ249" s="49"/>
      <c r="XA249" s="99"/>
      <c r="XB249" s="98"/>
      <c r="XC249" s="49"/>
      <c r="XD249" s="405"/>
      <c r="XE249" s="405"/>
      <c r="XF249" s="277"/>
      <c r="XG249" s="277"/>
      <c r="XH249" s="277"/>
      <c r="XI249" s="277"/>
      <c r="XJ249" s="277"/>
      <c r="XK249" s="277"/>
      <c r="XL249" s="277"/>
      <c r="XM249" s="277"/>
      <c r="XN249" s="402"/>
      <c r="XO249" s="404"/>
      <c r="XP249" s="49"/>
      <c r="XQ249" s="49"/>
      <c r="XR249" s="49"/>
      <c r="XS249" s="99"/>
      <c r="XT249" s="98"/>
      <c r="XU249" s="49"/>
      <c r="XV249" s="405"/>
      <c r="XW249" s="405"/>
      <c r="XX249" s="277"/>
      <c r="XY249" s="277"/>
      <c r="XZ249" s="277"/>
      <c r="YA249" s="277"/>
      <c r="YB249" s="277"/>
      <c r="YC249" s="277"/>
      <c r="YD249" s="277"/>
      <c r="YE249" s="277"/>
      <c r="YF249" s="402"/>
      <c r="YG249" s="404"/>
      <c r="YH249" s="49"/>
      <c r="YI249" s="49"/>
      <c r="YJ249" s="49"/>
      <c r="YK249" s="99"/>
      <c r="YL249" s="98"/>
      <c r="YM249" s="49"/>
      <c r="YN249" s="405"/>
      <c r="YO249" s="405"/>
      <c r="YP249" s="277"/>
      <c r="YQ249" s="277"/>
      <c r="YR249" s="277"/>
      <c r="YS249" s="277"/>
      <c r="YT249" s="277"/>
      <c r="YU249" s="277"/>
      <c r="YV249" s="277"/>
      <c r="YW249" s="277"/>
      <c r="YX249" s="402"/>
      <c r="YY249" s="404"/>
      <c r="YZ249" s="49"/>
      <c r="ZA249" s="49"/>
      <c r="ZB249" s="49"/>
      <c r="ZC249" s="99"/>
      <c r="ZD249" s="98"/>
      <c r="ZE249" s="49"/>
      <c r="ZF249" s="405"/>
      <c r="ZG249" s="405"/>
      <c r="ZH249" s="277"/>
      <c r="ZI249" s="277"/>
      <c r="ZJ249" s="277"/>
      <c r="ZK249" s="277"/>
      <c r="ZL249" s="277"/>
      <c r="ZM249" s="277"/>
      <c r="ZN249" s="277"/>
      <c r="ZO249" s="277"/>
      <c r="ZP249" s="402"/>
      <c r="ZQ249" s="404"/>
      <c r="ZR249" s="49"/>
      <c r="ZS249" s="49"/>
      <c r="ZT249" s="49"/>
      <c r="ZU249" s="99"/>
      <c r="ZV249" s="98"/>
      <c r="ZW249" s="49"/>
      <c r="ZX249" s="405"/>
      <c r="ZY249" s="405"/>
      <c r="ZZ249" s="277"/>
      <c r="AAA249" s="277"/>
      <c r="AAB249" s="277"/>
      <c r="AAC249" s="277"/>
      <c r="AAD249" s="277"/>
      <c r="AAE249" s="277"/>
      <c r="AAF249" s="277"/>
      <c r="AAG249" s="277"/>
      <c r="AAH249" s="402"/>
      <c r="AAI249" s="404"/>
      <c r="AAJ249" s="49"/>
      <c r="AAK249" s="49"/>
      <c r="AAL249" s="49"/>
      <c r="AAM249" s="99"/>
      <c r="AAN249" s="98"/>
      <c r="AAO249" s="49"/>
      <c r="AAP249" s="405"/>
      <c r="AAQ249" s="405"/>
      <c r="AAR249" s="277"/>
      <c r="AAS249" s="277"/>
      <c r="AAT249" s="277"/>
      <c r="AAU249" s="277"/>
      <c r="AAV249" s="277"/>
      <c r="AAW249" s="277"/>
      <c r="AAX249" s="277"/>
      <c r="AAY249" s="277"/>
      <c r="AAZ249" s="402"/>
      <c r="ABA249" s="404"/>
      <c r="ABB249" s="49"/>
      <c r="ABC249" s="49"/>
      <c r="ABD249" s="49"/>
      <c r="ABE249" s="99"/>
      <c r="ABF249" s="98"/>
      <c r="ABG249" s="49"/>
      <c r="ABH249" s="405"/>
      <c r="ABI249" s="405"/>
      <c r="ABJ249" s="277"/>
      <c r="ABK249" s="277"/>
      <c r="ABL249" s="277"/>
      <c r="ABM249" s="277"/>
      <c r="ABN249" s="277"/>
      <c r="ABO249" s="277"/>
      <c r="ABP249" s="277"/>
      <c r="ABQ249" s="277"/>
      <c r="ABR249" s="402"/>
      <c r="ABS249" s="404"/>
      <c r="ABT249" s="49"/>
      <c r="ABU249" s="49"/>
      <c r="ABV249" s="49"/>
      <c r="ABW249" s="99"/>
      <c r="ABX249" s="98"/>
      <c r="ABY249" s="49"/>
      <c r="ABZ249" s="405"/>
      <c r="ACA249" s="405"/>
      <c r="ACB249" s="277"/>
      <c r="ACC249" s="277"/>
      <c r="ACD249" s="277"/>
      <c r="ACE249" s="277"/>
      <c r="ACF249" s="277"/>
      <c r="ACG249" s="277"/>
      <c r="ACH249" s="277"/>
      <c r="ACI249" s="277"/>
      <c r="ACJ249" s="402"/>
      <c r="ACK249" s="404"/>
      <c r="ACL249" s="49"/>
      <c r="ACM249" s="49"/>
      <c r="ACN249" s="49"/>
      <c r="ACO249" s="99"/>
      <c r="ACP249" s="98"/>
      <c r="ACQ249" s="49"/>
      <c r="ACR249" s="405"/>
      <c r="ACS249" s="405"/>
      <c r="ACT249" s="277"/>
      <c r="ACU249" s="277"/>
      <c r="ACV249" s="277"/>
      <c r="ACW249" s="277"/>
      <c r="ACX249" s="277"/>
      <c r="ACY249" s="277"/>
      <c r="ACZ249" s="277"/>
      <c r="ADA249" s="277"/>
      <c r="ADB249" s="402"/>
      <c r="ADC249" s="404"/>
      <c r="ADD249" s="49"/>
      <c r="ADE249" s="49"/>
      <c r="ADF249" s="49"/>
      <c r="ADG249" s="99"/>
      <c r="ADH249" s="98"/>
      <c r="ADI249" s="49"/>
      <c r="ADJ249" s="405"/>
      <c r="ADK249" s="405"/>
      <c r="ADL249" s="277"/>
      <c r="ADM249" s="277"/>
      <c r="ADN249" s="277"/>
      <c r="ADO249" s="277"/>
      <c r="ADP249" s="277"/>
      <c r="ADQ249" s="277"/>
      <c r="ADR249" s="277"/>
      <c r="ADS249" s="277"/>
      <c r="ADT249" s="402"/>
      <c r="ADU249" s="404"/>
      <c r="ADV249" s="49"/>
      <c r="ADW249" s="49"/>
      <c r="ADX249" s="49"/>
      <c r="ADY249" s="99"/>
      <c r="ADZ249" s="98"/>
      <c r="AEA249" s="49"/>
      <c r="AEB249" s="405"/>
      <c r="AEC249" s="405"/>
      <c r="AED249" s="277"/>
      <c r="AEE249" s="277"/>
      <c r="AEF249" s="277"/>
      <c r="AEG249" s="277"/>
      <c r="AEH249" s="277"/>
      <c r="AEI249" s="277"/>
      <c r="AEJ249" s="277"/>
      <c r="AEK249" s="277"/>
      <c r="AEL249" s="402"/>
      <c r="AEM249" s="404"/>
      <c r="AEN249" s="49"/>
      <c r="AEO249" s="49"/>
      <c r="AEP249" s="49"/>
      <c r="AEQ249" s="99"/>
      <c r="AER249" s="98"/>
      <c r="AES249" s="49"/>
      <c r="AET249" s="405"/>
      <c r="AEU249" s="405"/>
      <c r="AEV249" s="277"/>
      <c r="AEW249" s="277"/>
      <c r="AEX249" s="277"/>
      <c r="AEY249" s="277"/>
      <c r="AEZ249" s="277"/>
      <c r="AFA249" s="277"/>
      <c r="AFB249" s="277"/>
      <c r="AFC249" s="277"/>
      <c r="AFD249" s="402"/>
      <c r="AFE249" s="404"/>
      <c r="AFF249" s="49"/>
      <c r="AFG249" s="49"/>
      <c r="AFH249" s="49"/>
      <c r="AFI249" s="99"/>
      <c r="AFJ249" s="98"/>
      <c r="AFK249" s="49"/>
      <c r="AFL249" s="405"/>
      <c r="AFM249" s="405"/>
      <c r="AFN249" s="277"/>
      <c r="AFO249" s="277"/>
      <c r="AFP249" s="277"/>
      <c r="AFQ249" s="277"/>
      <c r="AFR249" s="277"/>
      <c r="AFS249" s="277"/>
      <c r="AFT249" s="277"/>
      <c r="AFU249" s="277"/>
      <c r="AFV249" s="402"/>
      <c r="AFW249" s="404"/>
      <c r="AFX249" s="49"/>
      <c r="AFY249" s="49"/>
      <c r="AFZ249" s="49"/>
      <c r="AGA249" s="99"/>
      <c r="AGB249" s="98"/>
      <c r="AGC249" s="49"/>
      <c r="AGD249" s="405"/>
      <c r="AGE249" s="405"/>
      <c r="AGF249" s="277"/>
      <c r="AGG249" s="277"/>
      <c r="AGH249" s="277"/>
      <c r="AGI249" s="277"/>
      <c r="AGJ249" s="277"/>
      <c r="AGK249" s="277"/>
      <c r="AGL249" s="277"/>
      <c r="AGM249" s="277"/>
      <c r="AGN249" s="402"/>
      <c r="AGO249" s="404"/>
      <c r="AGP249" s="49"/>
      <c r="AGQ249" s="49"/>
      <c r="AGR249" s="49"/>
      <c r="AGS249" s="99"/>
      <c r="AGT249" s="98"/>
      <c r="AGU249" s="49"/>
      <c r="AGV249" s="405"/>
      <c r="AGW249" s="405"/>
      <c r="AGX249" s="277"/>
      <c r="AGY249" s="277"/>
      <c r="AGZ249" s="277"/>
      <c r="AHA249" s="277"/>
      <c r="AHB249" s="277"/>
      <c r="AHC249" s="277"/>
      <c r="AHD249" s="277"/>
      <c r="AHE249" s="277"/>
      <c r="AHF249" s="402"/>
      <c r="AHG249" s="404"/>
      <c r="AHH249" s="49"/>
      <c r="AHI249" s="49"/>
      <c r="AHJ249" s="49"/>
      <c r="AHK249" s="99"/>
      <c r="AHL249" s="98"/>
      <c r="AHM249" s="49"/>
      <c r="AHN249" s="405"/>
      <c r="AHO249" s="405"/>
      <c r="AHP249" s="277"/>
      <c r="AHQ249" s="277"/>
      <c r="AHR249" s="277"/>
      <c r="AHS249" s="277"/>
      <c r="AHT249" s="277"/>
      <c r="AHU249" s="277"/>
      <c r="AHV249" s="277"/>
      <c r="AHW249" s="277"/>
      <c r="AHX249" s="402"/>
      <c r="AHY249" s="404"/>
      <c r="AHZ249" s="49"/>
      <c r="AIA249" s="49"/>
      <c r="AIB249" s="49"/>
      <c r="AIC249" s="99"/>
      <c r="AID249" s="98"/>
      <c r="AIE249" s="49"/>
      <c r="AIF249" s="405"/>
      <c r="AIG249" s="405"/>
      <c r="AIH249" s="277"/>
      <c r="AII249" s="277"/>
      <c r="AIJ249" s="277"/>
      <c r="AIK249" s="277"/>
      <c r="AIL249" s="277"/>
      <c r="AIM249" s="277"/>
      <c r="AIN249" s="277"/>
      <c r="AIO249" s="277"/>
      <c r="AIP249" s="402"/>
      <c r="AIQ249" s="404"/>
      <c r="AIR249" s="49"/>
      <c r="AIS249" s="49"/>
      <c r="AIT249" s="49"/>
      <c r="AIU249" s="99"/>
      <c r="AIV249" s="98"/>
      <c r="AIW249" s="49"/>
      <c r="AIX249" s="405"/>
      <c r="AIY249" s="405"/>
      <c r="AIZ249" s="277"/>
      <c r="AJA249" s="277"/>
      <c r="AJB249" s="277"/>
      <c r="AJC249" s="277"/>
      <c r="AJD249" s="277"/>
      <c r="AJE249" s="277"/>
      <c r="AJF249" s="277"/>
      <c r="AJG249" s="277"/>
      <c r="AJH249" s="402"/>
      <c r="AJI249" s="404"/>
      <c r="AJJ249" s="49"/>
      <c r="AJK249" s="49"/>
      <c r="AJL249" s="49"/>
      <c r="AJM249" s="99"/>
      <c r="AJN249" s="98"/>
      <c r="AJO249" s="49"/>
      <c r="AJP249" s="405"/>
      <c r="AJQ249" s="405"/>
      <c r="AJR249" s="277"/>
      <c r="AJS249" s="277"/>
      <c r="AJT249" s="277"/>
      <c r="AJU249" s="277"/>
      <c r="AJV249" s="277"/>
      <c r="AJW249" s="277"/>
      <c r="AJX249" s="277"/>
      <c r="AJY249" s="277"/>
      <c r="AJZ249" s="402"/>
      <c r="AKA249" s="404"/>
      <c r="AKB249" s="49"/>
      <c r="AKC249" s="49"/>
      <c r="AKD249" s="49"/>
      <c r="AKE249" s="99"/>
      <c r="AKF249" s="98"/>
      <c r="AKG249" s="49"/>
      <c r="AKH249" s="405"/>
      <c r="AKI249" s="405"/>
      <c r="AKJ249" s="277"/>
      <c r="AKK249" s="277"/>
      <c r="AKL249" s="277"/>
      <c r="AKM249" s="277"/>
      <c r="AKN249" s="277"/>
      <c r="AKO249" s="277"/>
      <c r="AKP249" s="277"/>
      <c r="AKQ249" s="277"/>
      <c r="AKR249" s="402"/>
      <c r="AKS249" s="404"/>
      <c r="AKT249" s="49"/>
      <c r="AKU249" s="49"/>
      <c r="AKV249" s="49"/>
      <c r="AKW249" s="99"/>
      <c r="AKX249" s="98"/>
      <c r="AKY249" s="49"/>
      <c r="AKZ249" s="405"/>
      <c r="ALA249" s="405"/>
      <c r="ALB249" s="277"/>
      <c r="ALC249" s="277"/>
      <c r="ALD249" s="277"/>
      <c r="ALE249" s="277"/>
      <c r="ALF249" s="277"/>
      <c r="ALG249" s="277"/>
      <c r="ALH249" s="277"/>
      <c r="ALI249" s="277"/>
      <c r="ALJ249" s="402"/>
      <c r="ALK249" s="404"/>
      <c r="ALL249" s="49"/>
      <c r="ALM249" s="49"/>
      <c r="ALN249" s="49"/>
      <c r="ALO249" s="99"/>
      <c r="ALP249" s="98"/>
      <c r="ALQ249" s="49"/>
      <c r="ALR249" s="405"/>
      <c r="ALS249" s="405"/>
      <c r="ALT249" s="277"/>
      <c r="ALU249" s="277"/>
      <c r="ALV249" s="277"/>
      <c r="ALW249" s="277"/>
      <c r="ALX249" s="277"/>
      <c r="ALY249" s="277"/>
      <c r="ALZ249" s="277"/>
      <c r="AMA249" s="277"/>
      <c r="AMB249" s="402"/>
      <c r="AMC249" s="404"/>
      <c r="AMD249" s="49"/>
      <c r="AME249" s="49"/>
      <c r="AMF249" s="49"/>
      <c r="AMG249" s="99"/>
      <c r="AMH249" s="98"/>
      <c r="AMI249" s="49"/>
      <c r="AMJ249" s="405"/>
      <c r="AMK249" s="405"/>
      <c r="AML249" s="277"/>
      <c r="AMM249" s="277"/>
      <c r="AMN249" s="277"/>
      <c r="AMO249" s="277"/>
      <c r="AMP249" s="277"/>
      <c r="AMQ249" s="277"/>
      <c r="AMR249" s="277"/>
      <c r="AMS249" s="277"/>
      <c r="AMT249" s="402"/>
      <c r="AMU249" s="404"/>
      <c r="AMV249" s="49"/>
      <c r="AMW249" s="49"/>
      <c r="AMX249" s="49"/>
      <c r="AMY249" s="99"/>
      <c r="AMZ249" s="98"/>
      <c r="ANA249" s="49"/>
      <c r="ANB249" s="405"/>
      <c r="ANC249" s="405"/>
      <c r="AND249" s="277"/>
      <c r="ANE249" s="277"/>
      <c r="ANF249" s="277"/>
      <c r="ANG249" s="277"/>
      <c r="ANH249" s="277"/>
      <c r="ANI249" s="277"/>
      <c r="ANJ249" s="277"/>
      <c r="ANK249" s="277"/>
      <c r="ANL249" s="402"/>
      <c r="ANM249" s="404"/>
      <c r="ANN249" s="49"/>
      <c r="ANO249" s="49"/>
      <c r="ANP249" s="49"/>
      <c r="ANQ249" s="99"/>
      <c r="ANR249" s="98"/>
      <c r="ANS249" s="49"/>
      <c r="ANT249" s="405"/>
      <c r="ANU249" s="405"/>
      <c r="ANV249" s="277"/>
      <c r="ANW249" s="277"/>
      <c r="ANX249" s="277"/>
      <c r="ANY249" s="277"/>
      <c r="ANZ249" s="277"/>
      <c r="AOA249" s="277"/>
      <c r="AOB249" s="277"/>
      <c r="AOC249" s="277"/>
      <c r="AOD249" s="402"/>
      <c r="AOE249" s="404"/>
      <c r="AOF249" s="49"/>
      <c r="AOG249" s="49"/>
      <c r="AOH249" s="49"/>
      <c r="AOI249" s="99"/>
      <c r="AOJ249" s="98"/>
      <c r="AOK249" s="49"/>
      <c r="AOL249" s="405"/>
      <c r="AOM249" s="405"/>
      <c r="AON249" s="277"/>
      <c r="AOO249" s="277"/>
      <c r="AOP249" s="277"/>
      <c r="AOQ249" s="277"/>
      <c r="AOR249" s="277"/>
      <c r="AOS249" s="277"/>
      <c r="AOT249" s="277"/>
      <c r="AOU249" s="277"/>
      <c r="AOV249" s="402"/>
      <c r="AOW249" s="404"/>
      <c r="AOX249" s="49"/>
      <c r="AOY249" s="49"/>
      <c r="AOZ249" s="49"/>
      <c r="APA249" s="99"/>
      <c r="APB249" s="98"/>
      <c r="APC249" s="49"/>
      <c r="APD249" s="405"/>
      <c r="APE249" s="405"/>
      <c r="APF249" s="277"/>
      <c r="APG249" s="277"/>
      <c r="APH249" s="277"/>
      <c r="API249" s="277"/>
      <c r="APJ249" s="277"/>
      <c r="APK249" s="277"/>
      <c r="APL249" s="277"/>
      <c r="APM249" s="277"/>
      <c r="APN249" s="402"/>
      <c r="APO249" s="404"/>
      <c r="APP249" s="49"/>
      <c r="APQ249" s="49"/>
      <c r="APR249" s="49"/>
      <c r="APS249" s="99"/>
      <c r="APT249" s="98"/>
      <c r="APU249" s="49"/>
      <c r="APV249" s="405"/>
      <c r="APW249" s="405"/>
      <c r="APX249" s="277"/>
      <c r="APY249" s="277"/>
      <c r="APZ249" s="277"/>
      <c r="AQA249" s="277"/>
      <c r="AQB249" s="277"/>
      <c r="AQC249" s="277"/>
      <c r="AQD249" s="277"/>
      <c r="AQE249" s="277"/>
      <c r="AQF249" s="402"/>
      <c r="AQG249" s="404"/>
      <c r="AQH249" s="49"/>
      <c r="AQI249" s="49"/>
      <c r="AQJ249" s="49"/>
      <c r="AQK249" s="99"/>
      <c r="AQL249" s="98"/>
      <c r="AQM249" s="49"/>
      <c r="AQN249" s="405"/>
      <c r="AQO249" s="405"/>
      <c r="AQP249" s="277"/>
      <c r="AQQ249" s="277"/>
      <c r="AQR249" s="277"/>
      <c r="AQS249" s="277"/>
      <c r="AQT249" s="277"/>
      <c r="AQU249" s="277"/>
      <c r="AQV249" s="277"/>
      <c r="AQW249" s="277"/>
      <c r="AQX249" s="402"/>
      <c r="AQY249" s="404"/>
      <c r="AQZ249" s="49"/>
      <c r="ARA249" s="49"/>
      <c r="ARB249" s="49"/>
      <c r="ARC249" s="99"/>
      <c r="ARD249" s="98"/>
      <c r="ARE249" s="49"/>
      <c r="ARF249" s="405"/>
      <c r="ARG249" s="405"/>
      <c r="ARH249" s="277"/>
      <c r="ARI249" s="277"/>
      <c r="ARJ249" s="277"/>
      <c r="ARK249" s="277"/>
      <c r="ARL249" s="277"/>
      <c r="ARM249" s="277"/>
      <c r="ARN249" s="277"/>
      <c r="ARO249" s="277"/>
      <c r="ARP249" s="402"/>
      <c r="ARQ249" s="404"/>
      <c r="ARR249" s="49"/>
      <c r="ARS249" s="49"/>
      <c r="ART249" s="49"/>
      <c r="ARU249" s="99"/>
      <c r="ARV249" s="98"/>
      <c r="ARW249" s="49"/>
      <c r="ARX249" s="405"/>
      <c r="ARY249" s="405"/>
      <c r="ARZ249" s="277"/>
      <c r="ASA249" s="277"/>
      <c r="ASB249" s="277"/>
      <c r="ASC249" s="277"/>
      <c r="ASD249" s="277"/>
      <c r="ASE249" s="277"/>
      <c r="ASF249" s="277"/>
      <c r="ASG249" s="277"/>
      <c r="ASH249" s="402"/>
      <c r="ASI249" s="404"/>
      <c r="ASJ249" s="49"/>
      <c r="ASK249" s="49"/>
      <c r="ASL249" s="49"/>
      <c r="ASM249" s="99"/>
      <c r="ASN249" s="98"/>
      <c r="ASO249" s="49"/>
      <c r="ASP249" s="405"/>
      <c r="ASQ249" s="405"/>
      <c r="ASR249" s="277"/>
      <c r="ASS249" s="277"/>
      <c r="AST249" s="277"/>
      <c r="ASU249" s="277"/>
      <c r="ASV249" s="277"/>
      <c r="ASW249" s="277"/>
      <c r="ASX249" s="277"/>
      <c r="ASY249" s="277"/>
      <c r="ASZ249" s="402"/>
      <c r="ATA249" s="404"/>
      <c r="ATB249" s="49"/>
      <c r="ATC249" s="49"/>
      <c r="ATD249" s="49"/>
      <c r="ATE249" s="99"/>
      <c r="ATF249" s="98"/>
      <c r="ATG249" s="49"/>
      <c r="ATH249" s="405"/>
      <c r="ATI249" s="405"/>
      <c r="ATJ249" s="277"/>
      <c r="ATK249" s="277"/>
      <c r="ATL249" s="277"/>
      <c r="ATM249" s="277"/>
      <c r="ATN249" s="277"/>
      <c r="ATO249" s="277"/>
      <c r="ATP249" s="277"/>
      <c r="ATQ249" s="277"/>
      <c r="ATR249" s="402"/>
      <c r="ATS249" s="404"/>
      <c r="ATT249" s="49"/>
      <c r="ATU249" s="49"/>
      <c r="ATV249" s="49"/>
      <c r="ATW249" s="99"/>
      <c r="ATX249" s="98"/>
      <c r="ATY249" s="49"/>
      <c r="ATZ249" s="405"/>
      <c r="AUA249" s="405"/>
      <c r="AUB249" s="277"/>
      <c r="AUC249" s="277"/>
      <c r="AUD249" s="277"/>
      <c r="AUE249" s="277"/>
      <c r="AUF249" s="277"/>
      <c r="AUG249" s="277"/>
      <c r="AUH249" s="277"/>
      <c r="AUI249" s="277"/>
      <c r="AUJ249" s="402"/>
      <c r="AUK249" s="404"/>
      <c r="AUL249" s="49"/>
      <c r="AUM249" s="49"/>
      <c r="AUN249" s="49"/>
      <c r="AUO249" s="99"/>
      <c r="AUP249" s="98"/>
      <c r="AUQ249" s="49"/>
      <c r="AUR249" s="405"/>
      <c r="AUS249" s="405"/>
      <c r="AUT249" s="277"/>
      <c r="AUU249" s="277"/>
      <c r="AUV249" s="277"/>
      <c r="AUW249" s="277"/>
      <c r="AUX249" s="277"/>
      <c r="AUY249" s="277"/>
      <c r="AUZ249" s="277"/>
      <c r="AVA249" s="277"/>
      <c r="AVB249" s="402"/>
      <c r="AVC249" s="404"/>
      <c r="AVD249" s="49"/>
      <c r="AVE249" s="49"/>
      <c r="AVF249" s="49"/>
      <c r="AVG249" s="99"/>
      <c r="AVH249" s="98"/>
      <c r="AVI249" s="49"/>
      <c r="AVJ249" s="405"/>
      <c r="AVK249" s="405"/>
      <c r="AVL249" s="277"/>
      <c r="AVM249" s="277"/>
      <c r="AVN249" s="277"/>
      <c r="AVO249" s="277"/>
      <c r="AVP249" s="277"/>
      <c r="AVQ249" s="277"/>
      <c r="AVR249" s="277"/>
      <c r="AVS249" s="277"/>
      <c r="AVT249" s="402"/>
      <c r="AVU249" s="404"/>
      <c r="AVV249" s="49"/>
      <c r="AVW249" s="49"/>
      <c r="AVX249" s="49"/>
      <c r="AVY249" s="99"/>
      <c r="AVZ249" s="98"/>
      <c r="AWA249" s="49"/>
      <c r="AWB249" s="405"/>
      <c r="AWC249" s="405"/>
      <c r="AWD249" s="277"/>
      <c r="AWE249" s="277"/>
      <c r="AWF249" s="277"/>
      <c r="AWG249" s="277"/>
      <c r="AWH249" s="277"/>
      <c r="AWI249" s="277"/>
      <c r="AWJ249" s="277"/>
      <c r="AWK249" s="277"/>
      <c r="AWL249" s="402"/>
      <c r="AWM249" s="404"/>
      <c r="AWN249" s="49"/>
      <c r="AWO249" s="49"/>
      <c r="AWP249" s="49"/>
      <c r="AWQ249" s="99"/>
      <c r="AWR249" s="98"/>
      <c r="AWS249" s="49"/>
      <c r="AWT249" s="405"/>
      <c r="AWU249" s="405"/>
      <c r="AWV249" s="277"/>
      <c r="AWW249" s="277"/>
      <c r="AWX249" s="277"/>
      <c r="AWY249" s="277"/>
      <c r="AWZ249" s="277"/>
      <c r="AXA249" s="277"/>
      <c r="AXB249" s="277"/>
      <c r="AXC249" s="277"/>
      <c r="AXD249" s="402"/>
      <c r="AXE249" s="404"/>
      <c r="AXF249" s="49"/>
      <c r="AXG249" s="49"/>
      <c r="AXH249" s="49"/>
      <c r="AXI249" s="99"/>
      <c r="AXJ249" s="98"/>
      <c r="AXK249" s="49"/>
      <c r="AXL249" s="405"/>
      <c r="AXM249" s="405"/>
      <c r="AXN249" s="277"/>
      <c r="AXO249" s="277"/>
      <c r="AXP249" s="277"/>
      <c r="AXQ249" s="277"/>
      <c r="AXR249" s="277"/>
      <c r="AXS249" s="277"/>
      <c r="AXT249" s="277"/>
      <c r="AXU249" s="277"/>
      <c r="AXV249" s="402"/>
      <c r="AXW249" s="404"/>
      <c r="AXX249" s="49"/>
      <c r="AXY249" s="49"/>
      <c r="AXZ249" s="49"/>
      <c r="AYA249" s="99"/>
      <c r="AYB249" s="98"/>
      <c r="AYC249" s="49"/>
      <c r="AYD249" s="405"/>
      <c r="AYE249" s="405"/>
      <c r="AYF249" s="277"/>
      <c r="AYG249" s="277"/>
      <c r="AYH249" s="277"/>
      <c r="AYI249" s="277"/>
      <c r="AYJ249" s="277"/>
      <c r="AYK249" s="277"/>
      <c r="AYL249" s="277"/>
      <c r="AYM249" s="277"/>
      <c r="AYN249" s="402"/>
      <c r="AYO249" s="404"/>
      <c r="AYP249" s="49"/>
      <c r="AYQ249" s="49"/>
      <c r="AYR249" s="49"/>
      <c r="AYS249" s="99"/>
      <c r="AYT249" s="98"/>
      <c r="AYU249" s="49"/>
      <c r="AYV249" s="405"/>
      <c r="AYW249" s="405"/>
      <c r="AYX249" s="277"/>
      <c r="AYY249" s="277"/>
      <c r="AYZ249" s="277"/>
      <c r="AZA249" s="277"/>
      <c r="AZB249" s="277"/>
      <c r="AZC249" s="277"/>
      <c r="AZD249" s="277"/>
      <c r="AZE249" s="277"/>
      <c r="AZF249" s="402"/>
      <c r="AZG249" s="404"/>
      <c r="AZH249" s="49"/>
      <c r="AZI249" s="49"/>
      <c r="AZJ249" s="49"/>
      <c r="AZK249" s="99"/>
      <c r="AZL249" s="98"/>
      <c r="AZM249" s="49"/>
      <c r="AZN249" s="405"/>
      <c r="AZO249" s="405"/>
      <c r="AZP249" s="277"/>
      <c r="AZQ249" s="277"/>
      <c r="AZR249" s="277"/>
      <c r="AZS249" s="277"/>
      <c r="AZT249" s="277"/>
      <c r="AZU249" s="277"/>
      <c r="AZV249" s="277"/>
      <c r="AZW249" s="277"/>
      <c r="AZX249" s="402"/>
      <c r="AZY249" s="404"/>
      <c r="AZZ249" s="49"/>
      <c r="BAA249" s="49"/>
      <c r="BAB249" s="49"/>
      <c r="BAC249" s="99"/>
      <c r="BAD249" s="98"/>
      <c r="BAE249" s="49"/>
      <c r="BAF249" s="405"/>
      <c r="BAG249" s="405"/>
      <c r="BAH249" s="277"/>
      <c r="BAI249" s="277"/>
      <c r="BAJ249" s="277"/>
      <c r="BAK249" s="277"/>
      <c r="BAL249" s="277"/>
      <c r="BAM249" s="277"/>
      <c r="BAN249" s="277"/>
      <c r="BAO249" s="277"/>
      <c r="BAP249" s="402"/>
      <c r="BAQ249" s="404"/>
      <c r="BAR249" s="49"/>
      <c r="BAS249" s="49"/>
      <c r="BAT249" s="49"/>
      <c r="BAU249" s="99"/>
      <c r="BAV249" s="98"/>
      <c r="BAW249" s="49"/>
      <c r="BAX249" s="405"/>
      <c r="BAY249" s="405"/>
      <c r="BAZ249" s="277"/>
      <c r="BBA249" s="277"/>
      <c r="BBB249" s="277"/>
      <c r="BBC249" s="277"/>
      <c r="BBD249" s="277"/>
      <c r="BBE249" s="277"/>
      <c r="BBF249" s="277"/>
      <c r="BBG249" s="277"/>
      <c r="BBH249" s="402"/>
      <c r="BBI249" s="404"/>
      <c r="BBJ249" s="49"/>
      <c r="BBK249" s="49"/>
      <c r="BBL249" s="49"/>
      <c r="BBM249" s="99"/>
      <c r="BBN249" s="98"/>
      <c r="BBO249" s="49"/>
      <c r="BBP249" s="405"/>
      <c r="BBQ249" s="405"/>
      <c r="BBR249" s="277"/>
      <c r="BBS249" s="277"/>
      <c r="BBT249" s="277"/>
      <c r="BBU249" s="277"/>
      <c r="BBV249" s="277"/>
      <c r="BBW249" s="277"/>
      <c r="BBX249" s="277"/>
      <c r="BBY249" s="277"/>
      <c r="BBZ249" s="402"/>
      <c r="BCA249" s="404"/>
      <c r="BCB249" s="49"/>
      <c r="BCC249" s="49"/>
      <c r="BCD249" s="49"/>
      <c r="BCE249" s="99"/>
      <c r="BCF249" s="98"/>
      <c r="BCG249" s="49"/>
      <c r="BCH249" s="405"/>
      <c r="BCI249" s="405"/>
      <c r="BCJ249" s="277"/>
      <c r="BCK249" s="277"/>
      <c r="BCL249" s="277"/>
      <c r="BCM249" s="277"/>
      <c r="BCN249" s="277"/>
      <c r="BCO249" s="277"/>
      <c r="BCP249" s="277"/>
      <c r="BCQ249" s="277"/>
      <c r="BCR249" s="402"/>
      <c r="BCS249" s="404"/>
      <c r="BCT249" s="49"/>
      <c r="BCU249" s="49"/>
      <c r="BCV249" s="49"/>
      <c r="BCW249" s="99"/>
      <c r="BCX249" s="98"/>
      <c r="BCY249" s="49"/>
      <c r="BCZ249" s="405"/>
      <c r="BDA249" s="405"/>
      <c r="BDB249" s="277"/>
      <c r="BDC249" s="277"/>
      <c r="BDD249" s="277"/>
      <c r="BDE249" s="277"/>
      <c r="BDF249" s="277"/>
      <c r="BDG249" s="277"/>
      <c r="BDH249" s="277"/>
      <c r="BDI249" s="277"/>
      <c r="BDJ249" s="402"/>
      <c r="BDK249" s="404"/>
      <c r="BDL249" s="49"/>
      <c r="BDM249" s="49"/>
      <c r="BDN249" s="49"/>
      <c r="BDO249" s="99"/>
      <c r="BDP249" s="98"/>
      <c r="BDQ249" s="49"/>
      <c r="BDR249" s="405"/>
      <c r="BDS249" s="405"/>
      <c r="BDT249" s="277"/>
      <c r="BDU249" s="277"/>
      <c r="BDV249" s="277"/>
      <c r="BDW249" s="277"/>
      <c r="BDX249" s="277"/>
      <c r="BDY249" s="277"/>
      <c r="BDZ249" s="277"/>
      <c r="BEA249" s="277"/>
      <c r="BEB249" s="402"/>
      <c r="BEC249" s="404"/>
      <c r="BED249" s="49"/>
      <c r="BEE249" s="49"/>
      <c r="BEF249" s="49"/>
      <c r="BEG249" s="99"/>
      <c r="BEH249" s="98"/>
      <c r="BEI249" s="49"/>
      <c r="BEJ249" s="405"/>
      <c r="BEK249" s="405"/>
      <c r="BEL249" s="277"/>
      <c r="BEM249" s="277"/>
      <c r="BEN249" s="277"/>
      <c r="BEO249" s="277"/>
      <c r="BEP249" s="277"/>
      <c r="BEQ249" s="277"/>
      <c r="BER249" s="277"/>
      <c r="BES249" s="277"/>
      <c r="BET249" s="402"/>
      <c r="BEU249" s="404"/>
      <c r="BEV249" s="49"/>
      <c r="BEW249" s="49"/>
      <c r="BEX249" s="49"/>
      <c r="BEY249" s="99"/>
      <c r="BEZ249" s="98"/>
      <c r="BFA249" s="49"/>
      <c r="BFB249" s="405"/>
      <c r="BFC249" s="405"/>
      <c r="BFD249" s="277"/>
      <c r="BFE249" s="277"/>
      <c r="BFF249" s="277"/>
      <c r="BFG249" s="277"/>
      <c r="BFH249" s="277"/>
      <c r="BFI249" s="277"/>
      <c r="BFJ249" s="277"/>
      <c r="BFK249" s="277"/>
      <c r="BFL249" s="402"/>
      <c r="BFM249" s="404"/>
      <c r="BFN249" s="49"/>
      <c r="BFO249" s="49"/>
      <c r="BFP249" s="49"/>
      <c r="BFQ249" s="99"/>
      <c r="BFR249" s="98"/>
      <c r="BFS249" s="49"/>
      <c r="BFT249" s="405"/>
      <c r="BFU249" s="405"/>
      <c r="BFV249" s="277"/>
      <c r="BFW249" s="277"/>
      <c r="BFX249" s="277"/>
      <c r="BFY249" s="277"/>
      <c r="BFZ249" s="277"/>
      <c r="BGA249" s="277"/>
      <c r="BGB249" s="277"/>
      <c r="BGC249" s="277"/>
      <c r="BGD249" s="402"/>
      <c r="BGE249" s="404"/>
      <c r="BGF249" s="49"/>
      <c r="BGG249" s="49"/>
      <c r="BGH249" s="49"/>
      <c r="BGI249" s="99"/>
      <c r="BGJ249" s="98"/>
      <c r="BGK249" s="49"/>
      <c r="BGL249" s="405"/>
      <c r="BGM249" s="405"/>
      <c r="BGN249" s="277"/>
      <c r="BGO249" s="277"/>
      <c r="BGP249" s="277"/>
      <c r="BGQ249" s="277"/>
      <c r="BGR249" s="277"/>
      <c r="BGS249" s="277"/>
      <c r="BGT249" s="277"/>
      <c r="BGU249" s="277"/>
      <c r="BGV249" s="402"/>
      <c r="BGW249" s="404"/>
      <c r="BGX249" s="49"/>
      <c r="BGY249" s="49"/>
      <c r="BGZ249" s="49"/>
      <c r="BHA249" s="99"/>
      <c r="BHB249" s="98"/>
      <c r="BHC249" s="49"/>
      <c r="BHD249" s="405"/>
      <c r="BHE249" s="405"/>
      <c r="BHF249" s="277"/>
      <c r="BHG249" s="277"/>
      <c r="BHH249" s="277"/>
      <c r="BHI249" s="277"/>
      <c r="BHJ249" s="277"/>
      <c r="BHK249" s="277"/>
      <c r="BHL249" s="277"/>
      <c r="BHM249" s="277"/>
      <c r="BHN249" s="402"/>
      <c r="BHO249" s="404"/>
      <c r="BHP249" s="49"/>
      <c r="BHQ249" s="49"/>
      <c r="BHR249" s="49"/>
      <c r="BHS249" s="99"/>
      <c r="BHT249" s="98"/>
      <c r="BHU249" s="49"/>
      <c r="BHV249" s="405"/>
      <c r="BHW249" s="405"/>
      <c r="BHX249" s="277"/>
      <c r="BHY249" s="277"/>
      <c r="BHZ249" s="277"/>
      <c r="BIA249" s="277"/>
      <c r="BIB249" s="277"/>
      <c r="BIC249" s="277"/>
      <c r="BID249" s="277"/>
      <c r="BIE249" s="277"/>
      <c r="BIF249" s="402"/>
      <c r="BIG249" s="404"/>
      <c r="BIH249" s="49"/>
      <c r="BII249" s="49"/>
      <c r="BIJ249" s="49"/>
      <c r="BIK249" s="99"/>
      <c r="BIL249" s="98"/>
      <c r="BIM249" s="49"/>
      <c r="BIN249" s="405"/>
      <c r="BIO249" s="405"/>
      <c r="BIP249" s="277"/>
      <c r="BIQ249" s="277"/>
      <c r="BIR249" s="277"/>
      <c r="BIS249" s="277"/>
      <c r="BIT249" s="277"/>
      <c r="BIU249" s="277"/>
      <c r="BIV249" s="277"/>
      <c r="BIW249" s="277"/>
      <c r="BIX249" s="402"/>
      <c r="BIY249" s="404"/>
      <c r="BIZ249" s="49"/>
      <c r="BJA249" s="49"/>
      <c r="BJB249" s="49"/>
      <c r="BJC249" s="99"/>
      <c r="BJD249" s="98"/>
      <c r="BJE249" s="49"/>
      <c r="BJF249" s="405"/>
      <c r="BJG249" s="405"/>
      <c r="BJH249" s="277"/>
      <c r="BJI249" s="277"/>
      <c r="BJJ249" s="277"/>
      <c r="BJK249" s="277"/>
      <c r="BJL249" s="277"/>
      <c r="BJM249" s="277"/>
      <c r="BJN249" s="277"/>
      <c r="BJO249" s="277"/>
      <c r="BJP249" s="402"/>
      <c r="BJQ249" s="404"/>
      <c r="BJR249" s="49"/>
      <c r="BJS249" s="49"/>
      <c r="BJT249" s="49"/>
      <c r="BJU249" s="99"/>
      <c r="BJV249" s="98"/>
      <c r="BJW249" s="49"/>
      <c r="BJX249" s="405"/>
      <c r="BJY249" s="405"/>
      <c r="BJZ249" s="277"/>
      <c r="BKA249" s="277"/>
      <c r="BKB249" s="277"/>
      <c r="BKC249" s="277"/>
      <c r="BKD249" s="277"/>
      <c r="BKE249" s="277"/>
      <c r="BKF249" s="277"/>
      <c r="BKG249" s="277"/>
      <c r="BKH249" s="402"/>
      <c r="BKI249" s="404"/>
      <c r="BKJ249" s="49"/>
      <c r="BKK249" s="49"/>
      <c r="BKL249" s="49"/>
      <c r="BKM249" s="99"/>
      <c r="BKN249" s="98"/>
      <c r="BKO249" s="49"/>
      <c r="BKP249" s="405"/>
      <c r="BKQ249" s="405"/>
      <c r="BKR249" s="277"/>
      <c r="BKS249" s="277"/>
      <c r="BKT249" s="277"/>
      <c r="BKU249" s="277"/>
      <c r="BKV249" s="277"/>
      <c r="BKW249" s="277"/>
      <c r="BKX249" s="277"/>
      <c r="BKY249" s="277"/>
      <c r="BKZ249" s="402"/>
      <c r="BLA249" s="404"/>
      <c r="BLB249" s="49"/>
      <c r="BLC249" s="49"/>
      <c r="BLD249" s="49"/>
      <c r="BLE249" s="99"/>
      <c r="BLF249" s="98"/>
      <c r="BLG249" s="49"/>
      <c r="BLH249" s="405"/>
      <c r="BLI249" s="405"/>
      <c r="BLJ249" s="277"/>
      <c r="BLK249" s="277"/>
      <c r="BLL249" s="277"/>
      <c r="BLM249" s="277"/>
      <c r="BLN249" s="277"/>
      <c r="BLO249" s="277"/>
      <c r="BLP249" s="277"/>
      <c r="BLQ249" s="277"/>
      <c r="BLR249" s="402"/>
      <c r="BLS249" s="404"/>
      <c r="BLT249" s="49"/>
      <c r="BLU249" s="49"/>
      <c r="BLV249" s="49"/>
      <c r="BLW249" s="99"/>
      <c r="BLX249" s="98"/>
      <c r="BLY249" s="49"/>
      <c r="BLZ249" s="405"/>
      <c r="BMA249" s="405"/>
      <c r="BMB249" s="277"/>
      <c r="BMC249" s="277"/>
      <c r="BMD249" s="277"/>
      <c r="BME249" s="277"/>
      <c r="BMF249" s="277"/>
      <c r="BMG249" s="277"/>
      <c r="BMH249" s="277"/>
      <c r="BMI249" s="277"/>
      <c r="BMJ249" s="402"/>
      <c r="BMK249" s="404"/>
      <c r="BML249" s="49"/>
      <c r="BMM249" s="49"/>
      <c r="BMN249" s="49"/>
      <c r="BMO249" s="99"/>
      <c r="BMP249" s="98"/>
      <c r="BMQ249" s="49"/>
      <c r="BMR249" s="405"/>
      <c r="BMS249" s="405"/>
      <c r="BMT249" s="277"/>
      <c r="BMU249" s="277"/>
      <c r="BMV249" s="277"/>
      <c r="BMW249" s="277"/>
      <c r="BMX249" s="277"/>
      <c r="BMY249" s="277"/>
      <c r="BMZ249" s="277"/>
      <c r="BNA249" s="277"/>
      <c r="BNB249" s="402"/>
      <c r="BNC249" s="404"/>
      <c r="BND249" s="49"/>
      <c r="BNE249" s="49"/>
      <c r="BNF249" s="49"/>
      <c r="BNG249" s="99"/>
      <c r="BNH249" s="98"/>
      <c r="BNI249" s="49"/>
      <c r="BNJ249" s="405"/>
      <c r="BNK249" s="405"/>
      <c r="BNL249" s="277"/>
      <c r="BNM249" s="277"/>
      <c r="BNN249" s="277"/>
      <c r="BNO249" s="277"/>
      <c r="BNP249" s="277"/>
      <c r="BNQ249" s="277"/>
      <c r="BNR249" s="277"/>
      <c r="BNS249" s="277"/>
      <c r="BNT249" s="402"/>
      <c r="BNU249" s="404"/>
      <c r="BNV249" s="49"/>
      <c r="BNW249" s="49"/>
      <c r="BNX249" s="49"/>
      <c r="BNY249" s="99"/>
      <c r="BNZ249" s="98"/>
      <c r="BOA249" s="49"/>
      <c r="BOB249" s="405"/>
      <c r="BOC249" s="405"/>
      <c r="BOD249" s="277"/>
      <c r="BOE249" s="277"/>
      <c r="BOF249" s="277"/>
      <c r="BOG249" s="277"/>
      <c r="BOH249" s="277"/>
      <c r="BOI249" s="277"/>
      <c r="BOJ249" s="277"/>
      <c r="BOK249" s="277"/>
      <c r="BOL249" s="402"/>
      <c r="BOM249" s="404"/>
      <c r="BON249" s="49"/>
      <c r="BOO249" s="49"/>
      <c r="BOP249" s="49"/>
      <c r="BOQ249" s="99"/>
      <c r="BOR249" s="98"/>
      <c r="BOS249" s="49"/>
      <c r="BOT249" s="405"/>
      <c r="BOU249" s="405"/>
      <c r="BOV249" s="277"/>
      <c r="BOW249" s="277"/>
      <c r="BOX249" s="277"/>
      <c r="BOY249" s="277"/>
      <c r="BOZ249" s="277"/>
      <c r="BPA249" s="277"/>
      <c r="BPB249" s="277"/>
      <c r="BPC249" s="277"/>
      <c r="BPD249" s="402"/>
      <c r="BPE249" s="404"/>
      <c r="BPF249" s="49"/>
      <c r="BPG249" s="49"/>
      <c r="BPH249" s="49"/>
      <c r="BPI249" s="99"/>
      <c r="BPJ249" s="98"/>
      <c r="BPK249" s="49"/>
      <c r="BPL249" s="405"/>
      <c r="BPM249" s="405"/>
      <c r="BPN249" s="277"/>
      <c r="BPO249" s="277"/>
      <c r="BPP249" s="277"/>
      <c r="BPQ249" s="277"/>
      <c r="BPR249" s="277"/>
      <c r="BPS249" s="277"/>
      <c r="BPT249" s="277"/>
      <c r="BPU249" s="277"/>
      <c r="BPV249" s="402"/>
      <c r="BPW249" s="404"/>
      <c r="BPX249" s="49"/>
      <c r="BPY249" s="49"/>
      <c r="BPZ249" s="49"/>
      <c r="BQA249" s="99"/>
      <c r="BQB249" s="98"/>
      <c r="BQC249" s="49"/>
      <c r="BQD249" s="405"/>
      <c r="BQE249" s="405"/>
      <c r="BQF249" s="277"/>
      <c r="BQG249" s="277"/>
      <c r="BQH249" s="277"/>
      <c r="BQI249" s="277"/>
      <c r="BQJ249" s="277"/>
      <c r="BQK249" s="277"/>
      <c r="BQL249" s="277"/>
      <c r="BQM249" s="277"/>
      <c r="BQN249" s="402"/>
      <c r="BQO249" s="404"/>
      <c r="BQP249" s="49"/>
      <c r="BQQ249" s="49"/>
      <c r="BQR249" s="49"/>
      <c r="BQS249" s="99"/>
      <c r="BQT249" s="98"/>
      <c r="BQU249" s="49"/>
      <c r="BQV249" s="405"/>
      <c r="BQW249" s="405"/>
      <c r="BQX249" s="277"/>
      <c r="BQY249" s="277"/>
      <c r="BQZ249" s="277"/>
      <c r="BRA249" s="277"/>
      <c r="BRB249" s="277"/>
      <c r="BRC249" s="277"/>
      <c r="BRD249" s="277"/>
      <c r="BRE249" s="277"/>
      <c r="BRF249" s="402"/>
      <c r="BRG249" s="404"/>
      <c r="BRH249" s="49"/>
      <c r="BRI249" s="49"/>
      <c r="BRJ249" s="49"/>
      <c r="BRK249" s="99"/>
      <c r="BRL249" s="98"/>
      <c r="BRM249" s="49"/>
      <c r="BRN249" s="405"/>
      <c r="BRO249" s="405"/>
      <c r="BRP249" s="277"/>
      <c r="BRQ249" s="277"/>
      <c r="BRR249" s="277"/>
      <c r="BRS249" s="277"/>
      <c r="BRT249" s="277"/>
      <c r="BRU249" s="277"/>
      <c r="BRV249" s="277"/>
      <c r="BRW249" s="277"/>
      <c r="BRX249" s="402"/>
      <c r="BRY249" s="404"/>
      <c r="BRZ249" s="49"/>
      <c r="BSA249" s="49"/>
      <c r="BSB249" s="49"/>
      <c r="BSC249" s="99"/>
      <c r="BSD249" s="98"/>
      <c r="BSE249" s="49"/>
      <c r="BSF249" s="405"/>
      <c r="BSG249" s="405"/>
      <c r="BSH249" s="277"/>
      <c r="BSI249" s="277"/>
      <c r="BSJ249" s="277"/>
      <c r="BSK249" s="277"/>
      <c r="BSL249" s="277"/>
      <c r="BSM249" s="277"/>
      <c r="BSN249" s="277"/>
      <c r="BSO249" s="277"/>
      <c r="BSP249" s="402"/>
      <c r="BSQ249" s="404"/>
      <c r="BSR249" s="49"/>
      <c r="BSS249" s="49"/>
      <c r="BST249" s="49"/>
      <c r="BSU249" s="99"/>
      <c r="BSV249" s="98"/>
      <c r="BSW249" s="49"/>
      <c r="BSX249" s="405"/>
      <c r="BSY249" s="405"/>
      <c r="BSZ249" s="277"/>
      <c r="BTA249" s="277"/>
      <c r="BTB249" s="277"/>
      <c r="BTC249" s="277"/>
      <c r="BTD249" s="277"/>
      <c r="BTE249" s="277"/>
      <c r="BTF249" s="277"/>
      <c r="BTG249" s="277"/>
      <c r="BTH249" s="402"/>
      <c r="BTI249" s="404"/>
      <c r="BTJ249" s="49"/>
      <c r="BTK249" s="49"/>
      <c r="BTL249" s="49"/>
      <c r="BTM249" s="99"/>
      <c r="BTN249" s="98"/>
      <c r="BTO249" s="49"/>
      <c r="BTP249" s="405"/>
      <c r="BTQ249" s="405"/>
      <c r="BTR249" s="277"/>
      <c r="BTS249" s="277"/>
      <c r="BTT249" s="277"/>
      <c r="BTU249" s="277"/>
      <c r="BTV249" s="277"/>
      <c r="BTW249" s="277"/>
      <c r="BTX249" s="277"/>
      <c r="BTY249" s="277"/>
      <c r="BTZ249" s="402"/>
      <c r="BUA249" s="404"/>
      <c r="BUB249" s="49"/>
      <c r="BUC249" s="49"/>
      <c r="BUD249" s="49"/>
      <c r="BUE249" s="99"/>
      <c r="BUF249" s="98"/>
      <c r="BUG249" s="49"/>
      <c r="BUH249" s="405"/>
      <c r="BUI249" s="405"/>
      <c r="BUJ249" s="277"/>
      <c r="BUK249" s="277"/>
      <c r="BUL249" s="277"/>
      <c r="BUM249" s="277"/>
      <c r="BUN249" s="277"/>
      <c r="BUO249" s="277"/>
      <c r="BUP249" s="277"/>
      <c r="BUQ249" s="277"/>
      <c r="BUR249" s="402"/>
      <c r="BUS249" s="404"/>
      <c r="BUT249" s="49"/>
      <c r="BUU249" s="49"/>
      <c r="BUV249" s="49"/>
      <c r="BUW249" s="99"/>
      <c r="BUX249" s="98"/>
      <c r="BUY249" s="49"/>
      <c r="BUZ249" s="405"/>
      <c r="BVA249" s="405"/>
      <c r="BVB249" s="277"/>
      <c r="BVC249" s="277"/>
      <c r="BVD249" s="277"/>
      <c r="BVE249" s="277"/>
      <c r="BVF249" s="277"/>
      <c r="BVG249" s="277"/>
      <c r="BVH249" s="277"/>
      <c r="BVI249" s="277"/>
      <c r="BVJ249" s="402"/>
      <c r="BVK249" s="404"/>
      <c r="BVL249" s="49"/>
      <c r="BVM249" s="49"/>
      <c r="BVN249" s="49"/>
      <c r="BVO249" s="99"/>
      <c r="BVP249" s="98"/>
      <c r="BVQ249" s="49"/>
      <c r="BVR249" s="405"/>
      <c r="BVS249" s="405"/>
      <c r="BVT249" s="277"/>
      <c r="BVU249" s="277"/>
      <c r="BVV249" s="277"/>
      <c r="BVW249" s="277"/>
      <c r="BVX249" s="277"/>
      <c r="BVY249" s="277"/>
      <c r="BVZ249" s="277"/>
      <c r="BWA249" s="277"/>
      <c r="BWB249" s="402"/>
      <c r="BWC249" s="404"/>
      <c r="BWD249" s="49"/>
      <c r="BWE249" s="49"/>
      <c r="BWF249" s="49"/>
      <c r="BWG249" s="99"/>
      <c r="BWH249" s="98"/>
      <c r="BWI249" s="49"/>
      <c r="BWJ249" s="405"/>
      <c r="BWK249" s="405"/>
      <c r="BWL249" s="277"/>
      <c r="BWM249" s="277"/>
      <c r="BWN249" s="277"/>
      <c r="BWO249" s="277"/>
      <c r="BWP249" s="277"/>
      <c r="BWQ249" s="277"/>
      <c r="BWR249" s="277"/>
      <c r="BWS249" s="277"/>
      <c r="BWT249" s="402"/>
      <c r="BWU249" s="404"/>
      <c r="BWV249" s="49"/>
      <c r="BWW249" s="49"/>
      <c r="BWX249" s="49"/>
      <c r="BWY249" s="99"/>
      <c r="BWZ249" s="98"/>
      <c r="BXA249" s="49"/>
      <c r="BXB249" s="405"/>
      <c r="BXC249" s="405"/>
      <c r="BXD249" s="277"/>
      <c r="BXE249" s="277"/>
      <c r="BXF249" s="277"/>
      <c r="BXG249" s="277"/>
      <c r="BXH249" s="277"/>
      <c r="BXI249" s="277"/>
      <c r="BXJ249" s="277"/>
      <c r="BXK249" s="277"/>
      <c r="BXL249" s="402"/>
      <c r="BXM249" s="404"/>
      <c r="BXN249" s="49"/>
      <c r="BXO249" s="49"/>
      <c r="BXP249" s="49"/>
      <c r="BXQ249" s="99"/>
      <c r="BXR249" s="98"/>
      <c r="BXS249" s="49"/>
      <c r="BXT249" s="405"/>
      <c r="BXU249" s="405"/>
      <c r="BXV249" s="277"/>
      <c r="BXW249" s="277"/>
      <c r="BXX249" s="277"/>
      <c r="BXY249" s="277"/>
      <c r="BXZ249" s="277"/>
      <c r="BYA249" s="277"/>
      <c r="BYB249" s="277"/>
      <c r="BYC249" s="277"/>
      <c r="BYD249" s="402"/>
      <c r="BYE249" s="404"/>
      <c r="BYF249" s="49"/>
      <c r="BYG249" s="49"/>
      <c r="BYH249" s="49"/>
      <c r="BYI249" s="99"/>
      <c r="BYJ249" s="98"/>
      <c r="BYK249" s="49"/>
      <c r="BYL249" s="405"/>
      <c r="BYM249" s="405"/>
      <c r="BYN249" s="277"/>
      <c r="BYO249" s="277"/>
      <c r="BYP249" s="277"/>
      <c r="BYQ249" s="277"/>
      <c r="BYR249" s="277"/>
      <c r="BYS249" s="277"/>
      <c r="BYT249" s="277"/>
      <c r="BYU249" s="277"/>
      <c r="BYV249" s="402"/>
      <c r="BYW249" s="404"/>
      <c r="BYX249" s="49"/>
      <c r="BYY249" s="49"/>
      <c r="BYZ249" s="49"/>
      <c r="BZA249" s="99"/>
      <c r="BZB249" s="98"/>
      <c r="BZC249" s="49"/>
      <c r="BZD249" s="405"/>
      <c r="BZE249" s="405"/>
      <c r="BZF249" s="277"/>
      <c r="BZG249" s="277"/>
      <c r="BZH249" s="277"/>
      <c r="BZI249" s="277"/>
      <c r="BZJ249" s="277"/>
      <c r="BZK249" s="277"/>
      <c r="BZL249" s="277"/>
      <c r="BZM249" s="277"/>
      <c r="BZN249" s="402"/>
      <c r="BZO249" s="404"/>
      <c r="BZP249" s="49"/>
      <c r="BZQ249" s="49"/>
      <c r="BZR249" s="49"/>
      <c r="BZS249" s="99"/>
      <c r="BZT249" s="98"/>
      <c r="BZU249" s="49"/>
      <c r="BZV249" s="405"/>
      <c r="BZW249" s="405"/>
      <c r="BZX249" s="277"/>
      <c r="BZY249" s="277"/>
      <c r="BZZ249" s="277"/>
      <c r="CAA249" s="277"/>
      <c r="CAB249" s="277"/>
      <c r="CAC249" s="277"/>
      <c r="CAD249" s="277"/>
      <c r="CAE249" s="277"/>
      <c r="CAF249" s="402"/>
      <c r="CAG249" s="404"/>
      <c r="CAH249" s="49"/>
      <c r="CAI249" s="49"/>
      <c r="CAJ249" s="49"/>
      <c r="CAK249" s="99"/>
      <c r="CAL249" s="98"/>
      <c r="CAM249" s="49"/>
      <c r="CAN249" s="405"/>
      <c r="CAO249" s="405"/>
      <c r="CAP249" s="277"/>
      <c r="CAQ249" s="277"/>
      <c r="CAR249" s="277"/>
      <c r="CAS249" s="277"/>
      <c r="CAT249" s="277"/>
      <c r="CAU249" s="277"/>
      <c r="CAV249" s="277"/>
      <c r="CAW249" s="277"/>
      <c r="CAX249" s="402"/>
      <c r="CAY249" s="404"/>
      <c r="CAZ249" s="49"/>
      <c r="CBA249" s="49"/>
      <c r="CBB249" s="49"/>
      <c r="CBC249" s="99"/>
      <c r="CBD249" s="98"/>
      <c r="CBE249" s="49"/>
      <c r="CBF249" s="405"/>
      <c r="CBG249" s="405"/>
      <c r="CBH249" s="277"/>
      <c r="CBI249" s="277"/>
      <c r="CBJ249" s="277"/>
      <c r="CBK249" s="277"/>
      <c r="CBL249" s="277"/>
      <c r="CBM249" s="277"/>
      <c r="CBN249" s="277"/>
      <c r="CBO249" s="277"/>
      <c r="CBP249" s="402"/>
      <c r="CBQ249" s="404"/>
      <c r="CBR249" s="49"/>
      <c r="CBS249" s="49"/>
      <c r="CBT249" s="49"/>
      <c r="CBU249" s="99"/>
      <c r="CBV249" s="98"/>
      <c r="CBW249" s="49"/>
      <c r="CBX249" s="405"/>
      <c r="CBY249" s="405"/>
      <c r="CBZ249" s="277"/>
      <c r="CCA249" s="277"/>
      <c r="CCB249" s="277"/>
      <c r="CCC249" s="277"/>
      <c r="CCD249" s="277"/>
      <c r="CCE249" s="277"/>
      <c r="CCF249" s="277"/>
      <c r="CCG249" s="277"/>
      <c r="CCH249" s="402"/>
      <c r="CCI249" s="404"/>
      <c r="CCJ249" s="49"/>
      <c r="CCK249" s="49"/>
      <c r="CCL249" s="49"/>
      <c r="CCM249" s="99"/>
      <c r="CCN249" s="98"/>
      <c r="CCO249" s="49"/>
      <c r="CCP249" s="405"/>
      <c r="CCQ249" s="405"/>
      <c r="CCR249" s="277"/>
      <c r="CCS249" s="277"/>
      <c r="CCT249" s="277"/>
      <c r="CCU249" s="277"/>
      <c r="CCV249" s="277"/>
      <c r="CCW249" s="277"/>
      <c r="CCX249" s="277"/>
      <c r="CCY249" s="277"/>
      <c r="CCZ249" s="402"/>
      <c r="CDA249" s="404"/>
      <c r="CDB249" s="49"/>
      <c r="CDC249" s="49"/>
      <c r="CDD249" s="49"/>
      <c r="CDE249" s="99"/>
      <c r="CDF249" s="98"/>
      <c r="CDG249" s="49"/>
      <c r="CDH249" s="405"/>
      <c r="CDI249" s="405"/>
      <c r="CDJ249" s="277"/>
      <c r="CDK249" s="277"/>
      <c r="CDL249" s="277"/>
      <c r="CDM249" s="277"/>
      <c r="CDN249" s="277"/>
      <c r="CDO249" s="277"/>
      <c r="CDP249" s="277"/>
      <c r="CDQ249" s="277"/>
      <c r="CDR249" s="402"/>
      <c r="CDS249" s="404"/>
      <c r="CDT249" s="49"/>
      <c r="CDU249" s="49"/>
      <c r="CDV249" s="49"/>
      <c r="CDW249" s="99"/>
      <c r="CDX249" s="98"/>
      <c r="CDY249" s="49"/>
      <c r="CDZ249" s="405"/>
      <c r="CEA249" s="405"/>
      <c r="CEB249" s="277"/>
      <c r="CEC249" s="277"/>
      <c r="CED249" s="277"/>
      <c r="CEE249" s="277"/>
      <c r="CEF249" s="277"/>
      <c r="CEG249" s="277"/>
      <c r="CEH249" s="277"/>
      <c r="CEI249" s="277"/>
      <c r="CEJ249" s="402"/>
      <c r="CEK249" s="404"/>
      <c r="CEL249" s="49"/>
      <c r="CEM249" s="49"/>
      <c r="CEN249" s="49"/>
      <c r="CEO249" s="99"/>
      <c r="CEP249" s="98"/>
      <c r="CEQ249" s="49"/>
      <c r="CER249" s="405"/>
      <c r="CES249" s="405"/>
      <c r="CET249" s="277"/>
      <c r="CEU249" s="277"/>
      <c r="CEV249" s="277"/>
      <c r="CEW249" s="277"/>
      <c r="CEX249" s="277"/>
      <c r="CEY249" s="277"/>
      <c r="CEZ249" s="277"/>
      <c r="CFA249" s="277"/>
      <c r="CFB249" s="402"/>
      <c r="CFC249" s="404"/>
      <c r="CFD249" s="49"/>
      <c r="CFE249" s="49"/>
      <c r="CFF249" s="49"/>
      <c r="CFG249" s="99"/>
      <c r="CFH249" s="98"/>
      <c r="CFI249" s="49"/>
      <c r="CFJ249" s="405"/>
      <c r="CFK249" s="405"/>
      <c r="CFL249" s="277"/>
      <c r="CFM249" s="277"/>
      <c r="CFN249" s="277"/>
      <c r="CFO249" s="277"/>
      <c r="CFP249" s="277"/>
      <c r="CFQ249" s="277"/>
      <c r="CFR249" s="277"/>
      <c r="CFS249" s="277"/>
      <c r="CFT249" s="402"/>
      <c r="CFU249" s="404"/>
      <c r="CFV249" s="49"/>
      <c r="CFW249" s="49"/>
      <c r="CFX249" s="49"/>
      <c r="CFY249" s="99"/>
      <c r="CFZ249" s="98"/>
      <c r="CGA249" s="49"/>
      <c r="CGB249" s="405"/>
      <c r="CGC249" s="405"/>
      <c r="CGD249" s="277"/>
      <c r="CGE249" s="277"/>
      <c r="CGF249" s="277"/>
      <c r="CGG249" s="277"/>
      <c r="CGH249" s="277"/>
      <c r="CGI249" s="277"/>
      <c r="CGJ249" s="277"/>
      <c r="CGK249" s="277"/>
      <c r="CGL249" s="402"/>
      <c r="CGM249" s="404"/>
      <c r="CGN249" s="49"/>
      <c r="CGO249" s="49"/>
      <c r="CGP249" s="49"/>
      <c r="CGQ249" s="99"/>
      <c r="CGR249" s="98"/>
      <c r="CGS249" s="49"/>
      <c r="CGT249" s="405"/>
      <c r="CGU249" s="405"/>
      <c r="CGV249" s="277"/>
      <c r="CGW249" s="277"/>
      <c r="CGX249" s="277"/>
      <c r="CGY249" s="277"/>
      <c r="CGZ249" s="277"/>
      <c r="CHA249" s="277"/>
      <c r="CHB249" s="277"/>
      <c r="CHC249" s="277"/>
      <c r="CHD249" s="402"/>
      <c r="CHE249" s="404"/>
      <c r="CHF249" s="49"/>
      <c r="CHG249" s="49"/>
      <c r="CHH249" s="49"/>
      <c r="CHI249" s="99"/>
      <c r="CHJ249" s="98"/>
      <c r="CHK249" s="49"/>
      <c r="CHL249" s="405"/>
      <c r="CHM249" s="405"/>
      <c r="CHN249" s="277"/>
      <c r="CHO249" s="277"/>
      <c r="CHP249" s="277"/>
      <c r="CHQ249" s="277"/>
      <c r="CHR249" s="277"/>
      <c r="CHS249" s="277"/>
      <c r="CHT249" s="277"/>
      <c r="CHU249" s="277"/>
      <c r="CHV249" s="402"/>
      <c r="CHW249" s="404"/>
      <c r="CHX249" s="49"/>
      <c r="CHY249" s="49"/>
      <c r="CHZ249" s="49"/>
      <c r="CIA249" s="99"/>
      <c r="CIB249" s="98"/>
      <c r="CIC249" s="49"/>
      <c r="CID249" s="405"/>
      <c r="CIE249" s="405"/>
      <c r="CIF249" s="277"/>
      <c r="CIG249" s="277"/>
      <c r="CIH249" s="277"/>
      <c r="CII249" s="277"/>
      <c r="CIJ249" s="277"/>
      <c r="CIK249" s="277"/>
      <c r="CIL249" s="277"/>
      <c r="CIM249" s="277"/>
      <c r="CIN249" s="402"/>
      <c r="CIO249" s="404"/>
      <c r="CIP249" s="49"/>
      <c r="CIQ249" s="49"/>
      <c r="CIR249" s="49"/>
      <c r="CIS249" s="99"/>
      <c r="CIT249" s="98"/>
      <c r="CIU249" s="49"/>
      <c r="CIV249" s="405"/>
      <c r="CIW249" s="405"/>
      <c r="CIX249" s="277"/>
      <c r="CIY249" s="277"/>
      <c r="CIZ249" s="277"/>
      <c r="CJA249" s="277"/>
      <c r="CJB249" s="277"/>
      <c r="CJC249" s="277"/>
      <c r="CJD249" s="277"/>
      <c r="CJE249" s="277"/>
      <c r="CJF249" s="402"/>
      <c r="CJG249" s="404"/>
      <c r="CJH249" s="49"/>
      <c r="CJI249" s="49"/>
      <c r="CJJ249" s="49"/>
      <c r="CJK249" s="99"/>
      <c r="CJL249" s="98"/>
      <c r="CJM249" s="49"/>
      <c r="CJN249" s="405"/>
      <c r="CJO249" s="405"/>
      <c r="CJP249" s="277"/>
      <c r="CJQ249" s="277"/>
      <c r="CJR249" s="277"/>
      <c r="CJS249" s="277"/>
      <c r="CJT249" s="277"/>
      <c r="CJU249" s="277"/>
      <c r="CJV249" s="277"/>
      <c r="CJW249" s="277"/>
      <c r="CJX249" s="402"/>
      <c r="CJY249" s="404"/>
      <c r="CJZ249" s="49"/>
      <c r="CKA249" s="49"/>
      <c r="CKB249" s="49"/>
      <c r="CKC249" s="99"/>
      <c r="CKD249" s="98"/>
      <c r="CKE249" s="49"/>
      <c r="CKF249" s="405"/>
      <c r="CKG249" s="405"/>
      <c r="CKH249" s="277"/>
      <c r="CKI249" s="277"/>
      <c r="CKJ249" s="277"/>
      <c r="CKK249" s="277"/>
      <c r="CKL249" s="277"/>
      <c r="CKM249" s="277"/>
      <c r="CKN249" s="277"/>
      <c r="CKO249" s="277"/>
      <c r="CKP249" s="402"/>
      <c r="CKQ249" s="404"/>
      <c r="CKR249" s="49"/>
      <c r="CKS249" s="49"/>
      <c r="CKT249" s="49"/>
      <c r="CKU249" s="99"/>
      <c r="CKV249" s="98"/>
      <c r="CKW249" s="49"/>
      <c r="CKX249" s="405"/>
      <c r="CKY249" s="405"/>
      <c r="CKZ249" s="277"/>
      <c r="CLA249" s="277"/>
      <c r="CLB249" s="277"/>
      <c r="CLC249" s="277"/>
      <c r="CLD249" s="277"/>
      <c r="CLE249" s="277"/>
      <c r="CLF249" s="277"/>
      <c r="CLG249" s="277"/>
      <c r="CLH249" s="402"/>
      <c r="CLI249" s="404"/>
      <c r="CLJ249" s="49"/>
      <c r="CLK249" s="49"/>
      <c r="CLL249" s="49"/>
      <c r="CLM249" s="99"/>
      <c r="CLN249" s="98"/>
      <c r="CLO249" s="49"/>
      <c r="CLP249" s="405"/>
      <c r="CLQ249" s="405"/>
      <c r="CLR249" s="277"/>
      <c r="CLS249" s="277"/>
      <c r="CLT249" s="277"/>
      <c r="CLU249" s="277"/>
      <c r="CLV249" s="277"/>
      <c r="CLW249" s="277"/>
      <c r="CLX249" s="277"/>
      <c r="CLY249" s="277"/>
      <c r="CLZ249" s="402"/>
      <c r="CMA249" s="404"/>
      <c r="CMB249" s="49"/>
      <c r="CMC249" s="49"/>
      <c r="CMD249" s="49"/>
      <c r="CME249" s="99"/>
      <c r="CMF249" s="98"/>
      <c r="CMG249" s="49"/>
      <c r="CMH249" s="405"/>
      <c r="CMI249" s="405"/>
      <c r="CMJ249" s="277"/>
      <c r="CMK249" s="277"/>
      <c r="CML249" s="277"/>
      <c r="CMM249" s="277"/>
      <c r="CMN249" s="277"/>
      <c r="CMO249" s="277"/>
      <c r="CMP249" s="277"/>
      <c r="CMQ249" s="277"/>
      <c r="CMR249" s="402"/>
      <c r="CMS249" s="404"/>
      <c r="CMT249" s="49"/>
      <c r="CMU249" s="49"/>
      <c r="CMV249" s="49"/>
      <c r="CMW249" s="99"/>
      <c r="CMX249" s="98"/>
      <c r="CMY249" s="49"/>
      <c r="CMZ249" s="405"/>
      <c r="CNA249" s="405"/>
      <c r="CNB249" s="277"/>
      <c r="CNC249" s="277"/>
      <c r="CND249" s="277"/>
      <c r="CNE249" s="277"/>
      <c r="CNF249" s="277"/>
      <c r="CNG249" s="277"/>
      <c r="CNH249" s="277"/>
      <c r="CNI249" s="277"/>
      <c r="CNJ249" s="402"/>
      <c r="CNK249" s="404"/>
      <c r="CNL249" s="49"/>
      <c r="CNM249" s="49"/>
      <c r="CNN249" s="49"/>
      <c r="CNO249" s="99"/>
      <c r="CNP249" s="98"/>
      <c r="CNQ249" s="49"/>
      <c r="CNR249" s="405"/>
      <c r="CNS249" s="405"/>
      <c r="CNT249" s="277"/>
      <c r="CNU249" s="277"/>
      <c r="CNV249" s="277"/>
      <c r="CNW249" s="277"/>
      <c r="CNX249" s="277"/>
      <c r="CNY249" s="277"/>
      <c r="CNZ249" s="277"/>
      <c r="COA249" s="277"/>
      <c r="COB249" s="402"/>
      <c r="COC249" s="404"/>
      <c r="COD249" s="49"/>
      <c r="COE249" s="49"/>
      <c r="COF249" s="49"/>
      <c r="COG249" s="99"/>
      <c r="COH249" s="98"/>
      <c r="COI249" s="49"/>
      <c r="COJ249" s="405"/>
      <c r="COK249" s="405"/>
      <c r="COL249" s="277"/>
      <c r="COM249" s="277"/>
      <c r="CON249" s="277"/>
      <c r="COO249" s="277"/>
      <c r="COP249" s="277"/>
      <c r="COQ249" s="277"/>
      <c r="COR249" s="277"/>
      <c r="COS249" s="277"/>
      <c r="COT249" s="402"/>
      <c r="COU249" s="404"/>
      <c r="COV249" s="49"/>
      <c r="COW249" s="49"/>
      <c r="COX249" s="49"/>
      <c r="COY249" s="99"/>
      <c r="COZ249" s="98"/>
      <c r="CPA249" s="49"/>
      <c r="CPB249" s="405"/>
      <c r="CPC249" s="405"/>
      <c r="CPD249" s="277"/>
      <c r="CPE249" s="277"/>
      <c r="CPF249" s="277"/>
      <c r="CPG249" s="277"/>
      <c r="CPH249" s="277"/>
      <c r="CPI249" s="277"/>
      <c r="CPJ249" s="277"/>
      <c r="CPK249" s="277"/>
      <c r="CPL249" s="402"/>
      <c r="CPM249" s="404"/>
      <c r="CPN249" s="49"/>
      <c r="CPO249" s="49"/>
      <c r="CPP249" s="49"/>
      <c r="CPQ249" s="99"/>
      <c r="CPR249" s="98"/>
      <c r="CPS249" s="49"/>
      <c r="CPT249" s="405"/>
      <c r="CPU249" s="405"/>
      <c r="CPV249" s="277"/>
      <c r="CPW249" s="277"/>
      <c r="CPX249" s="277"/>
      <c r="CPY249" s="277"/>
      <c r="CPZ249" s="277"/>
      <c r="CQA249" s="277"/>
      <c r="CQB249" s="277"/>
      <c r="CQC249" s="277"/>
      <c r="CQD249" s="402"/>
      <c r="CQE249" s="404"/>
      <c r="CQF249" s="49"/>
      <c r="CQG249" s="49"/>
      <c r="CQH249" s="49"/>
      <c r="CQI249" s="99"/>
      <c r="CQJ249" s="98"/>
      <c r="CQK249" s="49"/>
      <c r="CQL249" s="405"/>
      <c r="CQM249" s="405"/>
      <c r="CQN249" s="277"/>
      <c r="CQO249" s="277"/>
      <c r="CQP249" s="277"/>
      <c r="CQQ249" s="277"/>
      <c r="CQR249" s="277"/>
      <c r="CQS249" s="277"/>
      <c r="CQT249" s="277"/>
      <c r="CQU249" s="277"/>
      <c r="CQV249" s="402"/>
      <c r="CQW249" s="404"/>
      <c r="CQX249" s="49"/>
      <c r="CQY249" s="49"/>
      <c r="CQZ249" s="49"/>
      <c r="CRA249" s="99"/>
      <c r="CRB249" s="98"/>
      <c r="CRC249" s="49"/>
      <c r="CRD249" s="405"/>
      <c r="CRE249" s="405"/>
      <c r="CRF249" s="277"/>
      <c r="CRG249" s="277"/>
      <c r="CRH249" s="277"/>
      <c r="CRI249" s="277"/>
      <c r="CRJ249" s="277"/>
      <c r="CRK249" s="277"/>
      <c r="CRL249" s="277"/>
      <c r="CRM249" s="277"/>
      <c r="CRN249" s="402"/>
      <c r="CRO249" s="404"/>
      <c r="CRP249" s="49"/>
      <c r="CRQ249" s="49"/>
      <c r="CRR249" s="49"/>
      <c r="CRS249" s="99"/>
      <c r="CRT249" s="98"/>
      <c r="CRU249" s="49"/>
      <c r="CRV249" s="405"/>
      <c r="CRW249" s="405"/>
      <c r="CRX249" s="277"/>
      <c r="CRY249" s="277"/>
      <c r="CRZ249" s="277"/>
      <c r="CSA249" s="277"/>
      <c r="CSB249" s="277"/>
      <c r="CSC249" s="277"/>
      <c r="CSD249" s="277"/>
      <c r="CSE249" s="277"/>
      <c r="CSF249" s="402"/>
      <c r="CSG249" s="404"/>
      <c r="CSH249" s="49"/>
      <c r="CSI249" s="49"/>
      <c r="CSJ249" s="49"/>
      <c r="CSK249" s="99"/>
      <c r="CSL249" s="98"/>
      <c r="CSM249" s="49"/>
      <c r="CSN249" s="405"/>
      <c r="CSO249" s="405"/>
      <c r="CSP249" s="277"/>
      <c r="CSQ249" s="277"/>
      <c r="CSR249" s="277"/>
      <c r="CSS249" s="277"/>
      <c r="CST249" s="277"/>
      <c r="CSU249" s="277"/>
      <c r="CSV249" s="277"/>
      <c r="CSW249" s="277"/>
      <c r="CSX249" s="402"/>
      <c r="CSY249" s="404"/>
      <c r="CSZ249" s="49"/>
      <c r="CTA249" s="49"/>
      <c r="CTB249" s="49"/>
      <c r="CTC249" s="99"/>
      <c r="CTD249" s="98"/>
      <c r="CTE249" s="49"/>
      <c r="CTF249" s="405"/>
      <c r="CTG249" s="405"/>
      <c r="CTH249" s="277"/>
      <c r="CTI249" s="277"/>
      <c r="CTJ249" s="277"/>
      <c r="CTK249" s="277"/>
      <c r="CTL249" s="277"/>
      <c r="CTM249" s="277"/>
      <c r="CTN249" s="277"/>
      <c r="CTO249" s="277"/>
      <c r="CTP249" s="402"/>
      <c r="CTQ249" s="404"/>
      <c r="CTR249" s="49"/>
      <c r="CTS249" s="49"/>
      <c r="CTT249" s="49"/>
      <c r="CTU249" s="99"/>
      <c r="CTV249" s="98"/>
      <c r="CTW249" s="49"/>
      <c r="CTX249" s="405"/>
      <c r="CTY249" s="405"/>
      <c r="CTZ249" s="277"/>
      <c r="CUA249" s="277"/>
      <c r="CUB249" s="277"/>
      <c r="CUC249" s="277"/>
      <c r="CUD249" s="277"/>
      <c r="CUE249" s="277"/>
      <c r="CUF249" s="277"/>
      <c r="CUG249" s="277"/>
      <c r="CUH249" s="402"/>
      <c r="CUI249" s="404"/>
      <c r="CUJ249" s="49"/>
      <c r="CUK249" s="49"/>
      <c r="CUL249" s="49"/>
      <c r="CUM249" s="99"/>
      <c r="CUN249" s="98"/>
      <c r="CUO249" s="49"/>
      <c r="CUP249" s="405"/>
      <c r="CUQ249" s="405"/>
      <c r="CUR249" s="277"/>
      <c r="CUS249" s="277"/>
      <c r="CUT249" s="277"/>
      <c r="CUU249" s="277"/>
      <c r="CUV249" s="277"/>
      <c r="CUW249" s="277"/>
      <c r="CUX249" s="277"/>
      <c r="CUY249" s="277"/>
      <c r="CUZ249" s="402"/>
      <c r="CVA249" s="404"/>
      <c r="CVB249" s="49"/>
      <c r="CVC249" s="49"/>
      <c r="CVD249" s="49"/>
      <c r="CVE249" s="99"/>
      <c r="CVF249" s="98"/>
      <c r="CVG249" s="49"/>
      <c r="CVH249" s="405"/>
      <c r="CVI249" s="405"/>
      <c r="CVJ249" s="277"/>
      <c r="CVK249" s="277"/>
      <c r="CVL249" s="277"/>
      <c r="CVM249" s="277"/>
      <c r="CVN249" s="277"/>
      <c r="CVO249" s="277"/>
      <c r="CVP249" s="277"/>
      <c r="CVQ249" s="277"/>
      <c r="CVR249" s="402"/>
      <c r="CVS249" s="404"/>
      <c r="CVT249" s="49"/>
      <c r="CVU249" s="49"/>
      <c r="CVV249" s="49"/>
      <c r="CVW249" s="99"/>
      <c r="CVX249" s="98"/>
      <c r="CVY249" s="49"/>
      <c r="CVZ249" s="405"/>
      <c r="CWA249" s="405"/>
      <c r="CWB249" s="277"/>
      <c r="CWC249" s="277"/>
      <c r="CWD249" s="277"/>
      <c r="CWE249" s="277"/>
      <c r="CWF249" s="277"/>
      <c r="CWG249" s="277"/>
      <c r="CWH249" s="277"/>
      <c r="CWI249" s="277"/>
      <c r="CWJ249" s="402"/>
      <c r="CWK249" s="404"/>
      <c r="CWL249" s="49"/>
      <c r="CWM249" s="49"/>
      <c r="CWN249" s="49"/>
      <c r="CWO249" s="99"/>
      <c r="CWP249" s="98"/>
      <c r="CWQ249" s="49"/>
      <c r="CWR249" s="405"/>
      <c r="CWS249" s="405"/>
      <c r="CWT249" s="277"/>
      <c r="CWU249" s="277"/>
      <c r="CWV249" s="277"/>
      <c r="CWW249" s="277"/>
      <c r="CWX249" s="277"/>
      <c r="CWY249" s="277"/>
      <c r="CWZ249" s="277"/>
      <c r="CXA249" s="277"/>
      <c r="CXB249" s="402"/>
      <c r="CXC249" s="404"/>
      <c r="CXD249" s="49"/>
      <c r="CXE249" s="49"/>
      <c r="CXF249" s="49"/>
      <c r="CXG249" s="99"/>
      <c r="CXH249" s="98"/>
      <c r="CXI249" s="49"/>
      <c r="CXJ249" s="405"/>
      <c r="CXK249" s="405"/>
      <c r="CXL249" s="277"/>
      <c r="CXM249" s="277"/>
      <c r="CXN249" s="277"/>
      <c r="CXO249" s="277"/>
      <c r="CXP249" s="277"/>
      <c r="CXQ249" s="277"/>
      <c r="CXR249" s="277"/>
      <c r="CXS249" s="277"/>
      <c r="CXT249" s="402"/>
      <c r="CXU249" s="404"/>
      <c r="CXV249" s="49"/>
      <c r="CXW249" s="49"/>
      <c r="CXX249" s="49"/>
      <c r="CXY249" s="99"/>
      <c r="CXZ249" s="98"/>
      <c r="CYA249" s="49"/>
      <c r="CYB249" s="405"/>
      <c r="CYC249" s="405"/>
      <c r="CYD249" s="277"/>
      <c r="CYE249" s="277"/>
      <c r="CYF249" s="277"/>
      <c r="CYG249" s="277"/>
      <c r="CYH249" s="277"/>
      <c r="CYI249" s="277"/>
      <c r="CYJ249" s="277"/>
      <c r="CYK249" s="277"/>
      <c r="CYL249" s="402"/>
      <c r="CYM249" s="404"/>
      <c r="CYN249" s="49"/>
      <c r="CYO249" s="49"/>
      <c r="CYP249" s="49"/>
      <c r="CYQ249" s="99"/>
      <c r="CYR249" s="98"/>
      <c r="CYS249" s="49"/>
      <c r="CYT249" s="405"/>
      <c r="CYU249" s="405"/>
      <c r="CYV249" s="277"/>
      <c r="CYW249" s="277"/>
      <c r="CYX249" s="277"/>
      <c r="CYY249" s="277"/>
      <c r="CYZ249" s="277"/>
      <c r="CZA249" s="277"/>
      <c r="CZB249" s="277"/>
      <c r="CZC249" s="277"/>
      <c r="CZD249" s="402"/>
      <c r="CZE249" s="404"/>
      <c r="CZF249" s="49"/>
      <c r="CZG249" s="49"/>
      <c r="CZH249" s="49"/>
      <c r="CZI249" s="99"/>
      <c r="CZJ249" s="98"/>
      <c r="CZK249" s="49"/>
      <c r="CZL249" s="405"/>
      <c r="CZM249" s="405"/>
      <c r="CZN249" s="277"/>
      <c r="CZO249" s="277"/>
      <c r="CZP249" s="277"/>
      <c r="CZQ249" s="277"/>
      <c r="CZR249" s="277"/>
      <c r="CZS249" s="277"/>
      <c r="CZT249" s="277"/>
      <c r="CZU249" s="277"/>
      <c r="CZV249" s="402"/>
      <c r="CZW249" s="404"/>
      <c r="CZX249" s="49"/>
      <c r="CZY249" s="49"/>
      <c r="CZZ249" s="49"/>
      <c r="DAA249" s="99"/>
      <c r="DAB249" s="98"/>
      <c r="DAC249" s="49"/>
      <c r="DAD249" s="405"/>
      <c r="DAE249" s="405"/>
      <c r="DAF249" s="277"/>
      <c r="DAG249" s="277"/>
      <c r="DAH249" s="277"/>
      <c r="DAI249" s="277"/>
      <c r="DAJ249" s="277"/>
      <c r="DAK249" s="277"/>
      <c r="DAL249" s="277"/>
      <c r="DAM249" s="277"/>
      <c r="DAN249" s="402"/>
      <c r="DAO249" s="404"/>
      <c r="DAP249" s="49"/>
      <c r="DAQ249" s="49"/>
      <c r="DAR249" s="49"/>
      <c r="DAS249" s="99"/>
      <c r="DAT249" s="98"/>
      <c r="DAU249" s="49"/>
      <c r="DAV249" s="405"/>
      <c r="DAW249" s="405"/>
      <c r="DAX249" s="277"/>
      <c r="DAY249" s="277"/>
      <c r="DAZ249" s="277"/>
      <c r="DBA249" s="277"/>
      <c r="DBB249" s="277"/>
      <c r="DBC249" s="277"/>
      <c r="DBD249" s="277"/>
      <c r="DBE249" s="277"/>
      <c r="DBF249" s="402"/>
      <c r="DBG249" s="404"/>
      <c r="DBH249" s="49"/>
      <c r="DBI249" s="49"/>
      <c r="DBJ249" s="49"/>
      <c r="DBK249" s="99"/>
      <c r="DBL249" s="98"/>
      <c r="DBM249" s="49"/>
      <c r="DBN249" s="405"/>
      <c r="DBO249" s="405"/>
      <c r="DBP249" s="277"/>
      <c r="DBQ249" s="277"/>
      <c r="DBR249" s="277"/>
      <c r="DBS249" s="277"/>
      <c r="DBT249" s="277"/>
      <c r="DBU249" s="277"/>
      <c r="DBV249" s="277"/>
      <c r="DBW249" s="277"/>
      <c r="DBX249" s="402"/>
      <c r="DBY249" s="404"/>
      <c r="DBZ249" s="49"/>
      <c r="DCA249" s="49"/>
      <c r="DCB249" s="49"/>
      <c r="DCC249" s="99"/>
      <c r="DCD249" s="98"/>
      <c r="DCE249" s="49"/>
      <c r="DCF249" s="405"/>
      <c r="DCG249" s="405"/>
      <c r="DCH249" s="277"/>
      <c r="DCI249" s="277"/>
      <c r="DCJ249" s="277"/>
      <c r="DCK249" s="277"/>
      <c r="DCL249" s="277"/>
      <c r="DCM249" s="277"/>
      <c r="DCN249" s="277"/>
      <c r="DCO249" s="277"/>
      <c r="DCP249" s="402"/>
      <c r="DCQ249" s="404"/>
      <c r="DCR249" s="49"/>
      <c r="DCS249" s="49"/>
      <c r="DCT249" s="49"/>
      <c r="DCU249" s="99"/>
      <c r="DCV249" s="98"/>
      <c r="DCW249" s="49"/>
      <c r="DCX249" s="405"/>
      <c r="DCY249" s="405"/>
      <c r="DCZ249" s="277"/>
      <c r="DDA249" s="277"/>
      <c r="DDB249" s="277"/>
      <c r="DDC249" s="277"/>
      <c r="DDD249" s="277"/>
      <c r="DDE249" s="277"/>
      <c r="DDF249" s="277"/>
      <c r="DDG249" s="277"/>
      <c r="DDH249" s="402"/>
      <c r="DDI249" s="404"/>
      <c r="DDJ249" s="49"/>
      <c r="DDK249" s="49"/>
      <c r="DDL249" s="49"/>
      <c r="DDM249" s="99"/>
      <c r="DDN249" s="98"/>
      <c r="DDO249" s="49"/>
      <c r="DDP249" s="405"/>
      <c r="DDQ249" s="405"/>
      <c r="DDR249" s="277"/>
      <c r="DDS249" s="277"/>
      <c r="DDT249" s="277"/>
      <c r="DDU249" s="277"/>
      <c r="DDV249" s="277"/>
      <c r="DDW249" s="277"/>
      <c r="DDX249" s="277"/>
      <c r="DDY249" s="277"/>
      <c r="DDZ249" s="402"/>
      <c r="DEA249" s="404"/>
      <c r="DEB249" s="49"/>
      <c r="DEC249" s="49"/>
      <c r="DED249" s="49"/>
      <c r="DEE249" s="99"/>
      <c r="DEF249" s="98"/>
      <c r="DEG249" s="49"/>
      <c r="DEH249" s="405"/>
      <c r="DEI249" s="405"/>
      <c r="DEJ249" s="277"/>
      <c r="DEK249" s="277"/>
      <c r="DEL249" s="277"/>
      <c r="DEM249" s="277"/>
      <c r="DEN249" s="277"/>
      <c r="DEO249" s="277"/>
      <c r="DEP249" s="277"/>
      <c r="DEQ249" s="277"/>
      <c r="DER249" s="402"/>
      <c r="DES249" s="404"/>
      <c r="DET249" s="49"/>
      <c r="DEU249" s="49"/>
      <c r="DEV249" s="49"/>
      <c r="DEW249" s="99"/>
      <c r="DEX249" s="98"/>
      <c r="DEY249" s="49"/>
      <c r="DEZ249" s="405"/>
      <c r="DFA249" s="405"/>
      <c r="DFB249" s="277"/>
      <c r="DFC249" s="277"/>
      <c r="DFD249" s="277"/>
      <c r="DFE249" s="277"/>
      <c r="DFF249" s="277"/>
      <c r="DFG249" s="277"/>
      <c r="DFH249" s="277"/>
      <c r="DFI249" s="277"/>
      <c r="DFJ249" s="402"/>
      <c r="DFK249" s="404"/>
      <c r="DFL249" s="49"/>
      <c r="DFM249" s="49"/>
      <c r="DFN249" s="49"/>
      <c r="DFO249" s="99"/>
      <c r="DFP249" s="98"/>
      <c r="DFQ249" s="49"/>
      <c r="DFR249" s="405"/>
      <c r="DFS249" s="405"/>
      <c r="DFT249" s="277"/>
      <c r="DFU249" s="277"/>
      <c r="DFV249" s="277"/>
      <c r="DFW249" s="277"/>
      <c r="DFX249" s="277"/>
      <c r="DFY249" s="277"/>
      <c r="DFZ249" s="277"/>
      <c r="DGA249" s="277"/>
      <c r="DGB249" s="402"/>
      <c r="DGC249" s="404"/>
      <c r="DGD249" s="49"/>
      <c r="DGE249" s="49"/>
      <c r="DGF249" s="49"/>
      <c r="DGG249" s="99"/>
      <c r="DGH249" s="98"/>
      <c r="DGI249" s="49"/>
      <c r="DGJ249" s="405"/>
      <c r="DGK249" s="405"/>
      <c r="DGL249" s="277"/>
      <c r="DGM249" s="277"/>
      <c r="DGN249" s="277"/>
      <c r="DGO249" s="277"/>
      <c r="DGP249" s="277"/>
      <c r="DGQ249" s="277"/>
      <c r="DGR249" s="277"/>
      <c r="DGS249" s="277"/>
      <c r="DGT249" s="402"/>
      <c r="DGU249" s="404"/>
      <c r="DGV249" s="49"/>
      <c r="DGW249" s="49"/>
      <c r="DGX249" s="49"/>
      <c r="DGY249" s="99"/>
      <c r="DGZ249" s="98"/>
      <c r="DHA249" s="49"/>
      <c r="DHB249" s="405"/>
      <c r="DHC249" s="405"/>
      <c r="DHD249" s="277"/>
      <c r="DHE249" s="277"/>
      <c r="DHF249" s="277"/>
      <c r="DHG249" s="277"/>
      <c r="DHH249" s="277"/>
      <c r="DHI249" s="277"/>
      <c r="DHJ249" s="277"/>
      <c r="DHK249" s="277"/>
      <c r="DHL249" s="402"/>
      <c r="DHM249" s="404"/>
      <c r="DHN249" s="49"/>
      <c r="DHO249" s="49"/>
      <c r="DHP249" s="49"/>
      <c r="DHQ249" s="99"/>
      <c r="DHR249" s="98"/>
      <c r="DHS249" s="49"/>
      <c r="DHT249" s="405"/>
      <c r="DHU249" s="405"/>
      <c r="DHV249" s="277"/>
      <c r="DHW249" s="277"/>
      <c r="DHX249" s="277"/>
      <c r="DHY249" s="277"/>
      <c r="DHZ249" s="277"/>
      <c r="DIA249" s="277"/>
      <c r="DIB249" s="277"/>
      <c r="DIC249" s="277"/>
      <c r="DID249" s="402"/>
      <c r="DIE249" s="404"/>
      <c r="DIF249" s="49"/>
      <c r="DIG249" s="49"/>
      <c r="DIH249" s="49"/>
      <c r="DII249" s="99"/>
      <c r="DIJ249" s="98"/>
      <c r="DIK249" s="49"/>
      <c r="DIL249" s="405"/>
      <c r="DIM249" s="405"/>
      <c r="DIN249" s="277"/>
      <c r="DIO249" s="277"/>
      <c r="DIP249" s="277"/>
      <c r="DIQ249" s="277"/>
      <c r="DIR249" s="277"/>
      <c r="DIS249" s="277"/>
      <c r="DIT249" s="277"/>
      <c r="DIU249" s="277"/>
      <c r="DIV249" s="402"/>
      <c r="DIW249" s="404"/>
      <c r="DIX249" s="49"/>
      <c r="DIY249" s="49"/>
      <c r="DIZ249" s="49"/>
      <c r="DJA249" s="99"/>
      <c r="DJB249" s="98"/>
      <c r="DJC249" s="49"/>
      <c r="DJD249" s="405"/>
      <c r="DJE249" s="405"/>
      <c r="DJF249" s="277"/>
      <c r="DJG249" s="277"/>
      <c r="DJH249" s="277"/>
      <c r="DJI249" s="277"/>
      <c r="DJJ249" s="277"/>
      <c r="DJK249" s="277"/>
      <c r="DJL249" s="277"/>
      <c r="DJM249" s="277"/>
      <c r="DJN249" s="402"/>
      <c r="DJO249" s="404"/>
      <c r="DJP249" s="49"/>
      <c r="DJQ249" s="49"/>
      <c r="DJR249" s="49"/>
      <c r="DJS249" s="99"/>
      <c r="DJT249" s="98"/>
      <c r="DJU249" s="49"/>
      <c r="DJV249" s="405"/>
      <c r="DJW249" s="405"/>
      <c r="DJX249" s="277"/>
      <c r="DJY249" s="277"/>
      <c r="DJZ249" s="277"/>
      <c r="DKA249" s="277"/>
      <c r="DKB249" s="277"/>
      <c r="DKC249" s="277"/>
      <c r="DKD249" s="277"/>
      <c r="DKE249" s="277"/>
      <c r="DKF249" s="402"/>
      <c r="DKG249" s="404"/>
      <c r="DKH249" s="49"/>
      <c r="DKI249" s="49"/>
      <c r="DKJ249" s="49"/>
      <c r="DKK249" s="99"/>
      <c r="DKL249" s="98"/>
      <c r="DKM249" s="49"/>
      <c r="DKN249" s="405"/>
      <c r="DKO249" s="405"/>
      <c r="DKP249" s="277"/>
      <c r="DKQ249" s="277"/>
      <c r="DKR249" s="277"/>
      <c r="DKS249" s="277"/>
      <c r="DKT249" s="277"/>
      <c r="DKU249" s="277"/>
      <c r="DKV249" s="277"/>
      <c r="DKW249" s="277"/>
      <c r="DKX249" s="402"/>
      <c r="DKY249" s="404"/>
      <c r="DKZ249" s="49"/>
      <c r="DLA249" s="49"/>
      <c r="DLB249" s="49"/>
      <c r="DLC249" s="99"/>
      <c r="DLD249" s="98"/>
      <c r="DLE249" s="49"/>
      <c r="DLF249" s="405"/>
      <c r="DLG249" s="405"/>
      <c r="DLH249" s="277"/>
      <c r="DLI249" s="277"/>
      <c r="DLJ249" s="277"/>
      <c r="DLK249" s="277"/>
      <c r="DLL249" s="277"/>
      <c r="DLM249" s="277"/>
      <c r="DLN249" s="277"/>
      <c r="DLO249" s="277"/>
      <c r="DLP249" s="402"/>
      <c r="DLQ249" s="404"/>
      <c r="DLR249" s="49"/>
      <c r="DLS249" s="49"/>
      <c r="DLT249" s="49"/>
      <c r="DLU249" s="99"/>
      <c r="DLV249" s="98"/>
      <c r="DLW249" s="49"/>
      <c r="DLX249" s="405"/>
      <c r="DLY249" s="405"/>
      <c r="DLZ249" s="277"/>
      <c r="DMA249" s="277"/>
      <c r="DMB249" s="277"/>
      <c r="DMC249" s="277"/>
      <c r="DMD249" s="277"/>
      <c r="DME249" s="277"/>
      <c r="DMF249" s="277"/>
      <c r="DMG249" s="277"/>
      <c r="DMH249" s="402"/>
      <c r="DMI249" s="404"/>
      <c r="DMJ249" s="49"/>
      <c r="DMK249" s="49"/>
      <c r="DML249" s="49"/>
      <c r="DMM249" s="99"/>
      <c r="DMN249" s="98"/>
      <c r="DMO249" s="49"/>
      <c r="DMP249" s="405"/>
      <c r="DMQ249" s="405"/>
      <c r="DMR249" s="277"/>
      <c r="DMS249" s="277"/>
      <c r="DMT249" s="277"/>
      <c r="DMU249" s="277"/>
      <c r="DMV249" s="277"/>
      <c r="DMW249" s="277"/>
      <c r="DMX249" s="277"/>
      <c r="DMY249" s="277"/>
      <c r="DMZ249" s="402"/>
      <c r="DNA249" s="404"/>
      <c r="DNB249" s="49"/>
      <c r="DNC249" s="49"/>
      <c r="DND249" s="49"/>
      <c r="DNE249" s="99"/>
      <c r="DNF249" s="98"/>
      <c r="DNG249" s="49"/>
      <c r="DNH249" s="405"/>
      <c r="DNI249" s="405"/>
      <c r="DNJ249" s="277"/>
      <c r="DNK249" s="277"/>
      <c r="DNL249" s="277"/>
      <c r="DNM249" s="277"/>
      <c r="DNN249" s="277"/>
      <c r="DNO249" s="277"/>
      <c r="DNP249" s="277"/>
      <c r="DNQ249" s="277"/>
      <c r="DNR249" s="402"/>
      <c r="DNS249" s="404"/>
      <c r="DNT249" s="49"/>
      <c r="DNU249" s="49"/>
      <c r="DNV249" s="49"/>
      <c r="DNW249" s="99"/>
      <c r="DNX249" s="98"/>
      <c r="DNY249" s="49"/>
      <c r="DNZ249" s="405"/>
      <c r="DOA249" s="405"/>
      <c r="DOB249" s="277"/>
      <c r="DOC249" s="277"/>
      <c r="DOD249" s="277"/>
      <c r="DOE249" s="277"/>
      <c r="DOF249" s="277"/>
      <c r="DOG249" s="277"/>
      <c r="DOH249" s="277"/>
      <c r="DOI249" s="277"/>
      <c r="DOJ249" s="402"/>
      <c r="DOK249" s="404"/>
      <c r="DOL249" s="49"/>
      <c r="DOM249" s="49"/>
      <c r="DON249" s="49"/>
      <c r="DOO249" s="99"/>
      <c r="DOP249" s="98"/>
      <c r="DOQ249" s="49"/>
      <c r="DOR249" s="405"/>
      <c r="DOS249" s="405"/>
      <c r="DOT249" s="277"/>
      <c r="DOU249" s="277"/>
      <c r="DOV249" s="277"/>
      <c r="DOW249" s="277"/>
      <c r="DOX249" s="277"/>
      <c r="DOY249" s="277"/>
      <c r="DOZ249" s="277"/>
      <c r="DPA249" s="277"/>
      <c r="DPB249" s="402"/>
      <c r="DPC249" s="404"/>
      <c r="DPD249" s="49"/>
      <c r="DPE249" s="49"/>
      <c r="DPF249" s="49"/>
      <c r="DPG249" s="99"/>
      <c r="DPH249" s="98"/>
      <c r="DPI249" s="49"/>
      <c r="DPJ249" s="405"/>
      <c r="DPK249" s="405"/>
      <c r="DPL249" s="277"/>
      <c r="DPM249" s="277"/>
      <c r="DPN249" s="277"/>
      <c r="DPO249" s="277"/>
      <c r="DPP249" s="277"/>
      <c r="DPQ249" s="277"/>
      <c r="DPR249" s="277"/>
      <c r="DPS249" s="277"/>
      <c r="DPT249" s="402"/>
      <c r="DPU249" s="404"/>
      <c r="DPV249" s="49"/>
      <c r="DPW249" s="49"/>
      <c r="DPX249" s="49"/>
      <c r="DPY249" s="99"/>
      <c r="DPZ249" s="98"/>
      <c r="DQA249" s="49"/>
      <c r="DQB249" s="405"/>
      <c r="DQC249" s="405"/>
      <c r="DQD249" s="277"/>
      <c r="DQE249" s="277"/>
      <c r="DQF249" s="277"/>
      <c r="DQG249" s="277"/>
      <c r="DQH249" s="277"/>
      <c r="DQI249" s="277"/>
      <c r="DQJ249" s="277"/>
      <c r="DQK249" s="277"/>
      <c r="DQL249" s="402"/>
      <c r="DQM249" s="404"/>
      <c r="DQN249" s="49"/>
      <c r="DQO249" s="49"/>
      <c r="DQP249" s="49"/>
      <c r="DQQ249" s="99"/>
      <c r="DQR249" s="98"/>
      <c r="DQS249" s="49"/>
      <c r="DQT249" s="405"/>
      <c r="DQU249" s="405"/>
      <c r="DQV249" s="277"/>
      <c r="DQW249" s="277"/>
      <c r="DQX249" s="277"/>
      <c r="DQY249" s="277"/>
      <c r="DQZ249" s="277"/>
      <c r="DRA249" s="277"/>
      <c r="DRB249" s="277"/>
      <c r="DRC249" s="277"/>
      <c r="DRD249" s="402"/>
      <c r="DRE249" s="404"/>
      <c r="DRF249" s="49"/>
      <c r="DRG249" s="49"/>
      <c r="DRH249" s="49"/>
      <c r="DRI249" s="99"/>
      <c r="DRJ249" s="98"/>
      <c r="DRK249" s="49"/>
      <c r="DRL249" s="405"/>
      <c r="DRM249" s="405"/>
      <c r="DRN249" s="277"/>
      <c r="DRO249" s="277"/>
      <c r="DRP249" s="277"/>
      <c r="DRQ249" s="277"/>
      <c r="DRR249" s="277"/>
      <c r="DRS249" s="277"/>
      <c r="DRT249" s="277"/>
      <c r="DRU249" s="277"/>
      <c r="DRV249" s="402"/>
      <c r="DRW249" s="404"/>
      <c r="DRX249" s="49"/>
      <c r="DRY249" s="49"/>
      <c r="DRZ249" s="49"/>
      <c r="DSA249" s="99"/>
      <c r="DSB249" s="98"/>
      <c r="DSC249" s="49"/>
      <c r="DSD249" s="405"/>
      <c r="DSE249" s="405"/>
      <c r="DSF249" s="277"/>
      <c r="DSG249" s="277"/>
      <c r="DSH249" s="277"/>
      <c r="DSI249" s="277"/>
      <c r="DSJ249" s="277"/>
      <c r="DSK249" s="277"/>
      <c r="DSL249" s="277"/>
      <c r="DSM249" s="277"/>
      <c r="DSN249" s="402"/>
      <c r="DSO249" s="404"/>
      <c r="DSP249" s="49"/>
      <c r="DSQ249" s="49"/>
      <c r="DSR249" s="49"/>
      <c r="DSS249" s="99"/>
      <c r="DST249" s="98"/>
      <c r="DSU249" s="49"/>
      <c r="DSV249" s="405"/>
      <c r="DSW249" s="405"/>
      <c r="DSX249" s="277"/>
      <c r="DSY249" s="277"/>
      <c r="DSZ249" s="277"/>
      <c r="DTA249" s="277"/>
      <c r="DTB249" s="277"/>
      <c r="DTC249" s="277"/>
      <c r="DTD249" s="277"/>
      <c r="DTE249" s="277"/>
      <c r="DTF249" s="402"/>
      <c r="DTG249" s="404"/>
      <c r="DTH249" s="49"/>
      <c r="DTI249" s="49"/>
      <c r="DTJ249" s="49"/>
      <c r="DTK249" s="99"/>
      <c r="DTL249" s="98"/>
      <c r="DTM249" s="49"/>
      <c r="DTN249" s="405"/>
      <c r="DTO249" s="405"/>
      <c r="DTP249" s="277"/>
      <c r="DTQ249" s="277"/>
      <c r="DTR249" s="277"/>
      <c r="DTS249" s="277"/>
      <c r="DTT249" s="277"/>
      <c r="DTU249" s="277"/>
      <c r="DTV249" s="277"/>
      <c r="DTW249" s="277"/>
      <c r="DTX249" s="402"/>
      <c r="DTY249" s="404"/>
      <c r="DTZ249" s="49"/>
      <c r="DUA249" s="49"/>
      <c r="DUB249" s="49"/>
      <c r="DUC249" s="99"/>
      <c r="DUD249" s="98"/>
      <c r="DUE249" s="49"/>
      <c r="DUF249" s="405"/>
      <c r="DUG249" s="405"/>
      <c r="DUH249" s="277"/>
      <c r="DUI249" s="277"/>
      <c r="DUJ249" s="277"/>
      <c r="DUK249" s="277"/>
      <c r="DUL249" s="277"/>
      <c r="DUM249" s="277"/>
      <c r="DUN249" s="277"/>
      <c r="DUO249" s="277"/>
      <c r="DUP249" s="402"/>
      <c r="DUQ249" s="404"/>
      <c r="DUR249" s="49"/>
      <c r="DUS249" s="49"/>
      <c r="DUT249" s="49"/>
      <c r="DUU249" s="99"/>
      <c r="DUV249" s="98"/>
      <c r="DUW249" s="49"/>
      <c r="DUX249" s="405"/>
      <c r="DUY249" s="405"/>
      <c r="DUZ249" s="277"/>
      <c r="DVA249" s="277"/>
      <c r="DVB249" s="277"/>
      <c r="DVC249" s="277"/>
      <c r="DVD249" s="277"/>
      <c r="DVE249" s="277"/>
      <c r="DVF249" s="277"/>
      <c r="DVG249" s="277"/>
      <c r="DVH249" s="402"/>
      <c r="DVI249" s="404"/>
      <c r="DVJ249" s="49"/>
      <c r="DVK249" s="49"/>
      <c r="DVL249" s="49"/>
      <c r="DVM249" s="99"/>
      <c r="DVN249" s="98"/>
      <c r="DVO249" s="49"/>
      <c r="DVP249" s="405"/>
      <c r="DVQ249" s="405"/>
      <c r="DVR249" s="277"/>
      <c r="DVS249" s="277"/>
      <c r="DVT249" s="277"/>
      <c r="DVU249" s="277"/>
      <c r="DVV249" s="277"/>
      <c r="DVW249" s="277"/>
      <c r="DVX249" s="277"/>
      <c r="DVY249" s="277"/>
      <c r="DVZ249" s="402"/>
      <c r="DWA249" s="404"/>
      <c r="DWB249" s="49"/>
      <c r="DWC249" s="49"/>
      <c r="DWD249" s="49"/>
      <c r="DWE249" s="99"/>
      <c r="DWF249" s="98"/>
      <c r="DWG249" s="49"/>
      <c r="DWH249" s="405"/>
      <c r="DWI249" s="405"/>
      <c r="DWJ249" s="277"/>
      <c r="DWK249" s="277"/>
      <c r="DWL249" s="277"/>
      <c r="DWM249" s="277"/>
      <c r="DWN249" s="277"/>
      <c r="DWO249" s="277"/>
      <c r="DWP249" s="277"/>
      <c r="DWQ249" s="277"/>
      <c r="DWR249" s="402"/>
      <c r="DWS249" s="404"/>
      <c r="DWT249" s="49"/>
      <c r="DWU249" s="49"/>
      <c r="DWV249" s="49"/>
      <c r="DWW249" s="99"/>
      <c r="DWX249" s="98"/>
      <c r="DWY249" s="49"/>
      <c r="DWZ249" s="405"/>
      <c r="DXA249" s="405"/>
      <c r="DXB249" s="277"/>
      <c r="DXC249" s="277"/>
      <c r="DXD249" s="277"/>
      <c r="DXE249" s="277"/>
      <c r="DXF249" s="277"/>
      <c r="DXG249" s="277"/>
      <c r="DXH249" s="277"/>
      <c r="DXI249" s="277"/>
      <c r="DXJ249" s="402"/>
      <c r="DXK249" s="404"/>
      <c r="DXL249" s="49"/>
      <c r="DXM249" s="49"/>
      <c r="DXN249" s="49"/>
      <c r="DXO249" s="99"/>
      <c r="DXP249" s="98"/>
      <c r="DXQ249" s="49"/>
      <c r="DXR249" s="405"/>
      <c r="DXS249" s="405"/>
      <c r="DXT249" s="277"/>
      <c r="DXU249" s="277"/>
      <c r="DXV249" s="277"/>
      <c r="DXW249" s="277"/>
      <c r="DXX249" s="277"/>
      <c r="DXY249" s="277"/>
      <c r="DXZ249" s="277"/>
      <c r="DYA249" s="277"/>
      <c r="DYB249" s="402"/>
      <c r="DYC249" s="404"/>
      <c r="DYD249" s="49"/>
      <c r="DYE249" s="49"/>
      <c r="DYF249" s="49"/>
      <c r="DYG249" s="99"/>
      <c r="DYH249" s="98"/>
      <c r="DYI249" s="49"/>
      <c r="DYJ249" s="405"/>
      <c r="DYK249" s="405"/>
      <c r="DYL249" s="277"/>
      <c r="DYM249" s="277"/>
      <c r="DYN249" s="277"/>
      <c r="DYO249" s="277"/>
      <c r="DYP249" s="277"/>
      <c r="DYQ249" s="277"/>
      <c r="DYR249" s="277"/>
      <c r="DYS249" s="277"/>
      <c r="DYT249" s="402"/>
      <c r="DYU249" s="404"/>
      <c r="DYV249" s="49"/>
      <c r="DYW249" s="49"/>
      <c r="DYX249" s="49"/>
      <c r="DYY249" s="99"/>
      <c r="DYZ249" s="98"/>
      <c r="DZA249" s="49"/>
      <c r="DZB249" s="405"/>
      <c r="DZC249" s="405"/>
      <c r="DZD249" s="277"/>
      <c r="DZE249" s="277"/>
      <c r="DZF249" s="277"/>
      <c r="DZG249" s="277"/>
      <c r="DZH249" s="277"/>
      <c r="DZI249" s="277"/>
      <c r="DZJ249" s="277"/>
      <c r="DZK249" s="277"/>
      <c r="DZL249" s="402"/>
      <c r="DZM249" s="404"/>
      <c r="DZN249" s="49"/>
      <c r="DZO249" s="49"/>
      <c r="DZP249" s="49"/>
      <c r="DZQ249" s="99"/>
      <c r="DZR249" s="98"/>
      <c r="DZS249" s="49"/>
      <c r="DZT249" s="405"/>
      <c r="DZU249" s="405"/>
      <c r="DZV249" s="277"/>
      <c r="DZW249" s="277"/>
      <c r="DZX249" s="277"/>
      <c r="DZY249" s="277"/>
      <c r="DZZ249" s="277"/>
      <c r="EAA249" s="277"/>
      <c r="EAB249" s="277"/>
      <c r="EAC249" s="277"/>
      <c r="EAD249" s="402"/>
      <c r="EAE249" s="404"/>
      <c r="EAF249" s="49"/>
      <c r="EAG249" s="49"/>
      <c r="EAH249" s="49"/>
      <c r="EAI249" s="99"/>
      <c r="EAJ249" s="98"/>
      <c r="EAK249" s="49"/>
      <c r="EAL249" s="405"/>
      <c r="EAM249" s="405"/>
      <c r="EAN249" s="277"/>
      <c r="EAO249" s="277"/>
      <c r="EAP249" s="277"/>
      <c r="EAQ249" s="277"/>
      <c r="EAR249" s="277"/>
      <c r="EAS249" s="277"/>
      <c r="EAT249" s="277"/>
      <c r="EAU249" s="277"/>
      <c r="EAV249" s="402"/>
      <c r="EAW249" s="404"/>
      <c r="EAX249" s="49"/>
      <c r="EAY249" s="49"/>
      <c r="EAZ249" s="49"/>
      <c r="EBA249" s="99"/>
      <c r="EBB249" s="98"/>
      <c r="EBC249" s="49"/>
      <c r="EBD249" s="405"/>
      <c r="EBE249" s="405"/>
      <c r="EBF249" s="277"/>
      <c r="EBG249" s="277"/>
      <c r="EBH249" s="277"/>
      <c r="EBI249" s="277"/>
      <c r="EBJ249" s="277"/>
      <c r="EBK249" s="277"/>
      <c r="EBL249" s="277"/>
      <c r="EBM249" s="277"/>
      <c r="EBN249" s="402"/>
      <c r="EBO249" s="404"/>
      <c r="EBP249" s="49"/>
      <c r="EBQ249" s="49"/>
      <c r="EBR249" s="49"/>
      <c r="EBS249" s="99"/>
      <c r="EBT249" s="98"/>
      <c r="EBU249" s="49"/>
      <c r="EBV249" s="405"/>
      <c r="EBW249" s="405"/>
      <c r="EBX249" s="277"/>
      <c r="EBY249" s="277"/>
      <c r="EBZ249" s="277"/>
      <c r="ECA249" s="277"/>
      <c r="ECB249" s="277"/>
      <c r="ECC249" s="277"/>
      <c r="ECD249" s="277"/>
      <c r="ECE249" s="277"/>
      <c r="ECF249" s="402"/>
      <c r="ECG249" s="404"/>
      <c r="ECH249" s="49"/>
      <c r="ECI249" s="49"/>
      <c r="ECJ249" s="49"/>
      <c r="ECK249" s="99"/>
      <c r="ECL249" s="98"/>
      <c r="ECM249" s="49"/>
      <c r="ECN249" s="405"/>
      <c r="ECO249" s="405"/>
      <c r="ECP249" s="277"/>
      <c r="ECQ249" s="277"/>
      <c r="ECR249" s="277"/>
      <c r="ECS249" s="277"/>
      <c r="ECT249" s="277"/>
      <c r="ECU249" s="277"/>
      <c r="ECV249" s="277"/>
      <c r="ECW249" s="277"/>
      <c r="ECX249" s="402"/>
      <c r="ECY249" s="404"/>
      <c r="ECZ249" s="49"/>
      <c r="EDA249" s="49"/>
      <c r="EDB249" s="49"/>
      <c r="EDC249" s="99"/>
      <c r="EDD249" s="98"/>
      <c r="EDE249" s="49"/>
      <c r="EDF249" s="405"/>
      <c r="EDG249" s="405"/>
      <c r="EDH249" s="277"/>
      <c r="EDI249" s="277"/>
      <c r="EDJ249" s="277"/>
      <c r="EDK249" s="277"/>
      <c r="EDL249" s="277"/>
      <c r="EDM249" s="277"/>
      <c r="EDN249" s="277"/>
      <c r="EDO249" s="277"/>
      <c r="EDP249" s="402"/>
      <c r="EDQ249" s="404"/>
      <c r="EDR249" s="49"/>
      <c r="EDS249" s="49"/>
      <c r="EDT249" s="49"/>
      <c r="EDU249" s="99"/>
      <c r="EDV249" s="98"/>
      <c r="EDW249" s="49"/>
      <c r="EDX249" s="405"/>
      <c r="EDY249" s="405"/>
      <c r="EDZ249" s="277"/>
      <c r="EEA249" s="277"/>
      <c r="EEB249" s="277"/>
      <c r="EEC249" s="277"/>
      <c r="EED249" s="277"/>
      <c r="EEE249" s="277"/>
      <c r="EEF249" s="277"/>
      <c r="EEG249" s="277"/>
      <c r="EEH249" s="402"/>
      <c r="EEI249" s="404"/>
      <c r="EEJ249" s="49"/>
      <c r="EEK249" s="49"/>
      <c r="EEL249" s="49"/>
      <c r="EEM249" s="99"/>
      <c r="EEN249" s="98"/>
      <c r="EEO249" s="49"/>
      <c r="EEP249" s="405"/>
      <c r="EEQ249" s="405"/>
      <c r="EER249" s="277"/>
      <c r="EES249" s="277"/>
      <c r="EET249" s="277"/>
      <c r="EEU249" s="277"/>
      <c r="EEV249" s="277"/>
      <c r="EEW249" s="277"/>
      <c r="EEX249" s="277"/>
      <c r="EEY249" s="277"/>
      <c r="EEZ249" s="402"/>
      <c r="EFA249" s="404"/>
      <c r="EFB249" s="49"/>
      <c r="EFC249" s="49"/>
      <c r="EFD249" s="49"/>
      <c r="EFE249" s="99"/>
      <c r="EFF249" s="98"/>
      <c r="EFG249" s="49"/>
      <c r="EFH249" s="405"/>
      <c r="EFI249" s="405"/>
      <c r="EFJ249" s="277"/>
      <c r="EFK249" s="277"/>
      <c r="EFL249" s="277"/>
      <c r="EFM249" s="277"/>
      <c r="EFN249" s="277"/>
      <c r="EFO249" s="277"/>
      <c r="EFP249" s="277"/>
      <c r="EFQ249" s="277"/>
      <c r="EFR249" s="402"/>
      <c r="EFS249" s="404"/>
      <c r="EFT249" s="49"/>
      <c r="EFU249" s="49"/>
      <c r="EFV249" s="49"/>
      <c r="EFW249" s="99"/>
      <c r="EFX249" s="98"/>
      <c r="EFY249" s="49"/>
      <c r="EFZ249" s="405"/>
      <c r="EGA249" s="405"/>
      <c r="EGB249" s="277"/>
      <c r="EGC249" s="277"/>
      <c r="EGD249" s="277"/>
      <c r="EGE249" s="277"/>
      <c r="EGF249" s="277"/>
      <c r="EGG249" s="277"/>
      <c r="EGH249" s="277"/>
      <c r="EGI249" s="277"/>
      <c r="EGJ249" s="402"/>
      <c r="EGK249" s="404"/>
      <c r="EGL249" s="49"/>
      <c r="EGM249" s="49"/>
      <c r="EGN249" s="49"/>
      <c r="EGO249" s="99"/>
      <c r="EGP249" s="98"/>
      <c r="EGQ249" s="49"/>
      <c r="EGR249" s="405"/>
      <c r="EGS249" s="405"/>
      <c r="EGT249" s="277"/>
      <c r="EGU249" s="277"/>
      <c r="EGV249" s="277"/>
      <c r="EGW249" s="277"/>
      <c r="EGX249" s="277"/>
      <c r="EGY249" s="277"/>
      <c r="EGZ249" s="277"/>
      <c r="EHA249" s="277"/>
      <c r="EHB249" s="402"/>
      <c r="EHC249" s="404"/>
      <c r="EHD249" s="49"/>
      <c r="EHE249" s="49"/>
      <c r="EHF249" s="49"/>
      <c r="EHG249" s="99"/>
      <c r="EHH249" s="98"/>
      <c r="EHI249" s="49"/>
      <c r="EHJ249" s="405"/>
      <c r="EHK249" s="405"/>
      <c r="EHL249" s="277"/>
      <c r="EHM249" s="277"/>
      <c r="EHN249" s="277"/>
      <c r="EHO249" s="277"/>
      <c r="EHP249" s="277"/>
      <c r="EHQ249" s="277"/>
      <c r="EHR249" s="277"/>
      <c r="EHS249" s="277"/>
      <c r="EHT249" s="402"/>
      <c r="EHU249" s="404"/>
      <c r="EHV249" s="49"/>
      <c r="EHW249" s="49"/>
      <c r="EHX249" s="49"/>
      <c r="EHY249" s="99"/>
      <c r="EHZ249" s="98"/>
      <c r="EIA249" s="49"/>
      <c r="EIB249" s="405"/>
      <c r="EIC249" s="405"/>
      <c r="EID249" s="277"/>
      <c r="EIE249" s="277"/>
      <c r="EIF249" s="277"/>
      <c r="EIG249" s="277"/>
      <c r="EIH249" s="277"/>
      <c r="EII249" s="277"/>
      <c r="EIJ249" s="277"/>
      <c r="EIK249" s="277"/>
      <c r="EIL249" s="402"/>
      <c r="EIM249" s="404"/>
      <c r="EIN249" s="49"/>
      <c r="EIO249" s="49"/>
      <c r="EIP249" s="49"/>
      <c r="EIQ249" s="99"/>
      <c r="EIR249" s="98"/>
      <c r="EIS249" s="49"/>
      <c r="EIT249" s="405"/>
      <c r="EIU249" s="405"/>
      <c r="EIV249" s="277"/>
      <c r="EIW249" s="277"/>
      <c r="EIX249" s="277"/>
      <c r="EIY249" s="277"/>
      <c r="EIZ249" s="277"/>
      <c r="EJA249" s="277"/>
      <c r="EJB249" s="277"/>
      <c r="EJC249" s="277"/>
      <c r="EJD249" s="402"/>
      <c r="EJE249" s="404"/>
      <c r="EJF249" s="49"/>
      <c r="EJG249" s="49"/>
      <c r="EJH249" s="49"/>
      <c r="EJI249" s="99"/>
      <c r="EJJ249" s="98"/>
      <c r="EJK249" s="49"/>
      <c r="EJL249" s="405"/>
      <c r="EJM249" s="405"/>
      <c r="EJN249" s="277"/>
      <c r="EJO249" s="277"/>
      <c r="EJP249" s="277"/>
      <c r="EJQ249" s="277"/>
      <c r="EJR249" s="277"/>
      <c r="EJS249" s="277"/>
      <c r="EJT249" s="277"/>
      <c r="EJU249" s="277"/>
      <c r="EJV249" s="402"/>
      <c r="EJW249" s="404"/>
      <c r="EJX249" s="49"/>
      <c r="EJY249" s="49"/>
      <c r="EJZ249" s="49"/>
      <c r="EKA249" s="99"/>
      <c r="EKB249" s="98"/>
      <c r="EKC249" s="49"/>
      <c r="EKD249" s="405"/>
      <c r="EKE249" s="405"/>
      <c r="EKF249" s="277"/>
      <c r="EKG249" s="277"/>
      <c r="EKH249" s="277"/>
      <c r="EKI249" s="277"/>
      <c r="EKJ249" s="277"/>
      <c r="EKK249" s="277"/>
      <c r="EKL249" s="277"/>
      <c r="EKM249" s="277"/>
      <c r="EKN249" s="402"/>
      <c r="EKO249" s="404"/>
      <c r="EKP249" s="49"/>
      <c r="EKQ249" s="49"/>
      <c r="EKR249" s="49"/>
      <c r="EKS249" s="99"/>
      <c r="EKT249" s="98"/>
      <c r="EKU249" s="49"/>
      <c r="EKV249" s="405"/>
      <c r="EKW249" s="405"/>
      <c r="EKX249" s="277"/>
      <c r="EKY249" s="277"/>
      <c r="EKZ249" s="277"/>
      <c r="ELA249" s="277"/>
      <c r="ELB249" s="277"/>
      <c r="ELC249" s="277"/>
      <c r="ELD249" s="277"/>
      <c r="ELE249" s="277"/>
      <c r="ELF249" s="402"/>
      <c r="ELG249" s="404"/>
      <c r="ELH249" s="49"/>
      <c r="ELI249" s="49"/>
      <c r="ELJ249" s="49"/>
      <c r="ELK249" s="99"/>
      <c r="ELL249" s="98"/>
      <c r="ELM249" s="49"/>
      <c r="ELN249" s="405"/>
      <c r="ELO249" s="405"/>
      <c r="ELP249" s="277"/>
      <c r="ELQ249" s="277"/>
      <c r="ELR249" s="277"/>
      <c r="ELS249" s="277"/>
      <c r="ELT249" s="277"/>
      <c r="ELU249" s="277"/>
      <c r="ELV249" s="277"/>
      <c r="ELW249" s="277"/>
      <c r="ELX249" s="402"/>
      <c r="ELY249" s="404"/>
      <c r="ELZ249" s="49"/>
      <c r="EMA249" s="49"/>
      <c r="EMB249" s="49"/>
      <c r="EMC249" s="99"/>
      <c r="EMD249" s="98"/>
      <c r="EME249" s="49"/>
      <c r="EMF249" s="405"/>
      <c r="EMG249" s="405"/>
      <c r="EMH249" s="277"/>
      <c r="EMI249" s="277"/>
      <c r="EMJ249" s="277"/>
      <c r="EMK249" s="277"/>
      <c r="EML249" s="277"/>
      <c r="EMM249" s="277"/>
      <c r="EMN249" s="277"/>
      <c r="EMO249" s="277"/>
      <c r="EMP249" s="402"/>
      <c r="EMQ249" s="404"/>
      <c r="EMR249" s="49"/>
      <c r="EMS249" s="49"/>
      <c r="EMT249" s="49"/>
      <c r="EMU249" s="99"/>
      <c r="EMV249" s="98"/>
      <c r="EMW249" s="49"/>
      <c r="EMX249" s="405"/>
      <c r="EMY249" s="405"/>
      <c r="EMZ249" s="277"/>
      <c r="ENA249" s="277"/>
      <c r="ENB249" s="277"/>
      <c r="ENC249" s="277"/>
      <c r="END249" s="277"/>
      <c r="ENE249" s="277"/>
      <c r="ENF249" s="277"/>
      <c r="ENG249" s="277"/>
      <c r="ENH249" s="402"/>
      <c r="ENI249" s="404"/>
      <c r="ENJ249" s="49"/>
      <c r="ENK249" s="49"/>
      <c r="ENL249" s="49"/>
      <c r="ENM249" s="99"/>
      <c r="ENN249" s="98"/>
      <c r="ENO249" s="49"/>
      <c r="ENP249" s="405"/>
      <c r="ENQ249" s="405"/>
      <c r="ENR249" s="277"/>
      <c r="ENS249" s="277"/>
      <c r="ENT249" s="277"/>
      <c r="ENU249" s="277"/>
      <c r="ENV249" s="277"/>
      <c r="ENW249" s="277"/>
      <c r="ENX249" s="277"/>
      <c r="ENY249" s="277"/>
      <c r="ENZ249" s="402"/>
      <c r="EOA249" s="404"/>
      <c r="EOB249" s="49"/>
      <c r="EOC249" s="49"/>
      <c r="EOD249" s="49"/>
      <c r="EOE249" s="99"/>
      <c r="EOF249" s="98"/>
      <c r="EOG249" s="49"/>
      <c r="EOH249" s="405"/>
      <c r="EOI249" s="405"/>
      <c r="EOJ249" s="277"/>
      <c r="EOK249" s="277"/>
      <c r="EOL249" s="277"/>
      <c r="EOM249" s="277"/>
      <c r="EON249" s="277"/>
      <c r="EOO249" s="277"/>
      <c r="EOP249" s="277"/>
      <c r="EOQ249" s="277"/>
      <c r="EOR249" s="402"/>
      <c r="EOS249" s="404"/>
      <c r="EOT249" s="49"/>
      <c r="EOU249" s="49"/>
      <c r="EOV249" s="49"/>
      <c r="EOW249" s="99"/>
      <c r="EOX249" s="98"/>
      <c r="EOY249" s="49"/>
      <c r="EOZ249" s="405"/>
      <c r="EPA249" s="405"/>
      <c r="EPB249" s="277"/>
      <c r="EPC249" s="277"/>
      <c r="EPD249" s="277"/>
      <c r="EPE249" s="277"/>
      <c r="EPF249" s="277"/>
      <c r="EPG249" s="277"/>
      <c r="EPH249" s="277"/>
      <c r="EPI249" s="277"/>
      <c r="EPJ249" s="402"/>
      <c r="EPK249" s="404"/>
      <c r="EPL249" s="49"/>
      <c r="EPM249" s="49"/>
      <c r="EPN249" s="49"/>
      <c r="EPO249" s="99"/>
      <c r="EPP249" s="98"/>
      <c r="EPQ249" s="49"/>
      <c r="EPR249" s="405"/>
      <c r="EPS249" s="405"/>
      <c r="EPT249" s="277"/>
      <c r="EPU249" s="277"/>
      <c r="EPV249" s="277"/>
      <c r="EPW249" s="277"/>
      <c r="EPX249" s="277"/>
      <c r="EPY249" s="277"/>
      <c r="EPZ249" s="277"/>
      <c r="EQA249" s="277"/>
      <c r="EQB249" s="402"/>
      <c r="EQC249" s="404"/>
      <c r="EQD249" s="49"/>
      <c r="EQE249" s="49"/>
      <c r="EQF249" s="49"/>
      <c r="EQG249" s="99"/>
      <c r="EQH249" s="98"/>
      <c r="EQI249" s="49"/>
      <c r="EQJ249" s="405"/>
      <c r="EQK249" s="405"/>
      <c r="EQL249" s="277"/>
      <c r="EQM249" s="277"/>
      <c r="EQN249" s="277"/>
      <c r="EQO249" s="277"/>
      <c r="EQP249" s="277"/>
      <c r="EQQ249" s="277"/>
      <c r="EQR249" s="277"/>
      <c r="EQS249" s="277"/>
      <c r="EQT249" s="402"/>
      <c r="EQU249" s="404"/>
      <c r="EQV249" s="49"/>
      <c r="EQW249" s="49"/>
      <c r="EQX249" s="49"/>
      <c r="EQY249" s="99"/>
      <c r="EQZ249" s="98"/>
      <c r="ERA249" s="49"/>
      <c r="ERB249" s="405"/>
      <c r="ERC249" s="405"/>
      <c r="ERD249" s="277"/>
      <c r="ERE249" s="277"/>
      <c r="ERF249" s="277"/>
      <c r="ERG249" s="277"/>
      <c r="ERH249" s="277"/>
      <c r="ERI249" s="277"/>
      <c r="ERJ249" s="277"/>
      <c r="ERK249" s="277"/>
      <c r="ERL249" s="402"/>
      <c r="ERM249" s="404"/>
      <c r="ERN249" s="49"/>
      <c r="ERO249" s="49"/>
      <c r="ERP249" s="49"/>
      <c r="ERQ249" s="99"/>
      <c r="ERR249" s="98"/>
      <c r="ERS249" s="49"/>
      <c r="ERT249" s="405"/>
      <c r="ERU249" s="405"/>
      <c r="ERV249" s="277"/>
      <c r="ERW249" s="277"/>
      <c r="ERX249" s="277"/>
      <c r="ERY249" s="277"/>
      <c r="ERZ249" s="277"/>
      <c r="ESA249" s="277"/>
      <c r="ESB249" s="277"/>
      <c r="ESC249" s="277"/>
      <c r="ESD249" s="402"/>
      <c r="ESE249" s="404"/>
      <c r="ESF249" s="49"/>
      <c r="ESG249" s="49"/>
      <c r="ESH249" s="49"/>
      <c r="ESI249" s="99"/>
      <c r="ESJ249" s="98"/>
      <c r="ESK249" s="49"/>
      <c r="ESL249" s="405"/>
      <c r="ESM249" s="405"/>
      <c r="ESN249" s="277"/>
      <c r="ESO249" s="277"/>
      <c r="ESP249" s="277"/>
      <c r="ESQ249" s="277"/>
      <c r="ESR249" s="277"/>
      <c r="ESS249" s="277"/>
      <c r="EST249" s="277"/>
      <c r="ESU249" s="277"/>
      <c r="ESV249" s="402"/>
      <c r="ESW249" s="404"/>
      <c r="ESX249" s="49"/>
      <c r="ESY249" s="49"/>
      <c r="ESZ249" s="49"/>
      <c r="ETA249" s="99"/>
      <c r="ETB249" s="98"/>
      <c r="ETC249" s="49"/>
      <c r="ETD249" s="405"/>
      <c r="ETE249" s="405"/>
      <c r="ETF249" s="277"/>
      <c r="ETG249" s="277"/>
      <c r="ETH249" s="277"/>
      <c r="ETI249" s="277"/>
      <c r="ETJ249" s="277"/>
      <c r="ETK249" s="277"/>
      <c r="ETL249" s="277"/>
      <c r="ETM249" s="277"/>
      <c r="ETN249" s="402"/>
      <c r="ETO249" s="404"/>
      <c r="ETP249" s="49"/>
      <c r="ETQ249" s="49"/>
      <c r="ETR249" s="49"/>
      <c r="ETS249" s="99"/>
      <c r="ETT249" s="98"/>
      <c r="ETU249" s="49"/>
      <c r="ETV249" s="405"/>
      <c r="ETW249" s="405"/>
      <c r="ETX249" s="277"/>
      <c r="ETY249" s="277"/>
      <c r="ETZ249" s="277"/>
      <c r="EUA249" s="277"/>
      <c r="EUB249" s="277"/>
      <c r="EUC249" s="277"/>
      <c r="EUD249" s="277"/>
      <c r="EUE249" s="277"/>
      <c r="EUF249" s="402"/>
      <c r="EUG249" s="404"/>
      <c r="EUH249" s="49"/>
      <c r="EUI249" s="49"/>
      <c r="EUJ249" s="49"/>
      <c r="EUK249" s="99"/>
      <c r="EUL249" s="98"/>
      <c r="EUM249" s="49"/>
      <c r="EUN249" s="405"/>
      <c r="EUO249" s="405"/>
      <c r="EUP249" s="277"/>
      <c r="EUQ249" s="277"/>
      <c r="EUR249" s="277"/>
      <c r="EUS249" s="277"/>
      <c r="EUT249" s="277"/>
      <c r="EUU249" s="277"/>
      <c r="EUV249" s="277"/>
      <c r="EUW249" s="277"/>
      <c r="EUX249" s="402"/>
      <c r="EUY249" s="404"/>
      <c r="EUZ249" s="49"/>
      <c r="EVA249" s="49"/>
      <c r="EVB249" s="49"/>
      <c r="EVC249" s="99"/>
      <c r="EVD249" s="98"/>
      <c r="EVE249" s="49"/>
      <c r="EVF249" s="405"/>
      <c r="EVG249" s="405"/>
      <c r="EVH249" s="277"/>
      <c r="EVI249" s="277"/>
      <c r="EVJ249" s="277"/>
      <c r="EVK249" s="277"/>
      <c r="EVL249" s="277"/>
      <c r="EVM249" s="277"/>
      <c r="EVN249" s="277"/>
      <c r="EVO249" s="277"/>
      <c r="EVP249" s="402"/>
      <c r="EVQ249" s="404"/>
      <c r="EVR249" s="49"/>
      <c r="EVS249" s="49"/>
      <c r="EVT249" s="49"/>
      <c r="EVU249" s="99"/>
      <c r="EVV249" s="98"/>
      <c r="EVW249" s="49"/>
      <c r="EVX249" s="405"/>
      <c r="EVY249" s="405"/>
      <c r="EVZ249" s="277"/>
      <c r="EWA249" s="277"/>
      <c r="EWB249" s="277"/>
      <c r="EWC249" s="277"/>
      <c r="EWD249" s="277"/>
      <c r="EWE249" s="277"/>
      <c r="EWF249" s="277"/>
      <c r="EWG249" s="277"/>
      <c r="EWH249" s="402"/>
      <c r="EWI249" s="404"/>
      <c r="EWJ249" s="49"/>
      <c r="EWK249" s="49"/>
      <c r="EWL249" s="49"/>
      <c r="EWM249" s="99"/>
      <c r="EWN249" s="98"/>
      <c r="EWO249" s="49"/>
      <c r="EWP249" s="405"/>
      <c r="EWQ249" s="405"/>
      <c r="EWR249" s="277"/>
      <c r="EWS249" s="277"/>
      <c r="EWT249" s="277"/>
      <c r="EWU249" s="277"/>
      <c r="EWV249" s="277"/>
      <c r="EWW249" s="277"/>
      <c r="EWX249" s="277"/>
      <c r="EWY249" s="277"/>
      <c r="EWZ249" s="402"/>
      <c r="EXA249" s="404"/>
      <c r="EXB249" s="49"/>
      <c r="EXC249" s="49"/>
      <c r="EXD249" s="49"/>
      <c r="EXE249" s="99"/>
      <c r="EXF249" s="98"/>
      <c r="EXG249" s="49"/>
      <c r="EXH249" s="405"/>
      <c r="EXI249" s="405"/>
      <c r="EXJ249" s="277"/>
      <c r="EXK249" s="277"/>
      <c r="EXL249" s="277"/>
      <c r="EXM249" s="277"/>
      <c r="EXN249" s="277"/>
      <c r="EXO249" s="277"/>
      <c r="EXP249" s="277"/>
      <c r="EXQ249" s="277"/>
      <c r="EXR249" s="402"/>
      <c r="EXS249" s="404"/>
      <c r="EXT249" s="49"/>
      <c r="EXU249" s="49"/>
      <c r="EXV249" s="49"/>
      <c r="EXW249" s="99"/>
      <c r="EXX249" s="98"/>
      <c r="EXY249" s="49"/>
      <c r="EXZ249" s="405"/>
      <c r="EYA249" s="405"/>
      <c r="EYB249" s="277"/>
      <c r="EYC249" s="277"/>
      <c r="EYD249" s="277"/>
      <c r="EYE249" s="277"/>
      <c r="EYF249" s="277"/>
      <c r="EYG249" s="277"/>
      <c r="EYH249" s="277"/>
      <c r="EYI249" s="277"/>
      <c r="EYJ249" s="402"/>
      <c r="EYK249" s="404"/>
      <c r="EYL249" s="49"/>
      <c r="EYM249" s="49"/>
      <c r="EYN249" s="49"/>
      <c r="EYO249" s="99"/>
      <c r="EYP249" s="98"/>
      <c r="EYQ249" s="49"/>
      <c r="EYR249" s="405"/>
      <c r="EYS249" s="405"/>
      <c r="EYT249" s="277"/>
      <c r="EYU249" s="277"/>
      <c r="EYV249" s="277"/>
      <c r="EYW249" s="277"/>
      <c r="EYX249" s="277"/>
      <c r="EYY249" s="277"/>
      <c r="EYZ249" s="277"/>
      <c r="EZA249" s="277"/>
      <c r="EZB249" s="402"/>
      <c r="EZC249" s="404"/>
      <c r="EZD249" s="49"/>
      <c r="EZE249" s="49"/>
      <c r="EZF249" s="49"/>
      <c r="EZG249" s="99"/>
      <c r="EZH249" s="98"/>
      <c r="EZI249" s="49"/>
      <c r="EZJ249" s="405"/>
      <c r="EZK249" s="405"/>
      <c r="EZL249" s="277"/>
      <c r="EZM249" s="277"/>
      <c r="EZN249" s="277"/>
      <c r="EZO249" s="277"/>
      <c r="EZP249" s="277"/>
      <c r="EZQ249" s="277"/>
      <c r="EZR249" s="277"/>
      <c r="EZS249" s="277"/>
      <c r="EZT249" s="402"/>
      <c r="EZU249" s="404"/>
      <c r="EZV249" s="49"/>
      <c r="EZW249" s="49"/>
      <c r="EZX249" s="49"/>
      <c r="EZY249" s="99"/>
      <c r="EZZ249" s="98"/>
      <c r="FAA249" s="49"/>
      <c r="FAB249" s="405"/>
      <c r="FAC249" s="405"/>
      <c r="FAD249" s="277"/>
      <c r="FAE249" s="277"/>
      <c r="FAF249" s="277"/>
      <c r="FAG249" s="277"/>
      <c r="FAH249" s="277"/>
      <c r="FAI249" s="277"/>
      <c r="FAJ249" s="277"/>
      <c r="FAK249" s="277"/>
      <c r="FAL249" s="402"/>
      <c r="FAM249" s="404"/>
      <c r="FAN249" s="49"/>
      <c r="FAO249" s="49"/>
      <c r="FAP249" s="49"/>
      <c r="FAQ249" s="99"/>
      <c r="FAR249" s="98"/>
      <c r="FAS249" s="49"/>
      <c r="FAT249" s="405"/>
      <c r="FAU249" s="405"/>
      <c r="FAV249" s="277"/>
      <c r="FAW249" s="277"/>
      <c r="FAX249" s="277"/>
      <c r="FAY249" s="277"/>
      <c r="FAZ249" s="277"/>
      <c r="FBA249" s="277"/>
      <c r="FBB249" s="277"/>
      <c r="FBC249" s="277"/>
      <c r="FBD249" s="402"/>
      <c r="FBE249" s="404"/>
      <c r="FBF249" s="49"/>
      <c r="FBG249" s="49"/>
      <c r="FBH249" s="49"/>
      <c r="FBI249" s="99"/>
      <c r="FBJ249" s="98"/>
      <c r="FBK249" s="49"/>
      <c r="FBL249" s="405"/>
      <c r="FBM249" s="405"/>
      <c r="FBN249" s="277"/>
      <c r="FBO249" s="277"/>
      <c r="FBP249" s="277"/>
      <c r="FBQ249" s="277"/>
      <c r="FBR249" s="277"/>
      <c r="FBS249" s="277"/>
      <c r="FBT249" s="277"/>
      <c r="FBU249" s="277"/>
      <c r="FBV249" s="402"/>
      <c r="FBW249" s="404"/>
      <c r="FBX249" s="49"/>
      <c r="FBY249" s="49"/>
      <c r="FBZ249" s="49"/>
      <c r="FCA249" s="99"/>
      <c r="FCB249" s="98"/>
      <c r="FCC249" s="49"/>
      <c r="FCD249" s="405"/>
      <c r="FCE249" s="405"/>
      <c r="FCF249" s="277"/>
      <c r="FCG249" s="277"/>
      <c r="FCH249" s="277"/>
      <c r="FCI249" s="277"/>
      <c r="FCJ249" s="277"/>
      <c r="FCK249" s="277"/>
      <c r="FCL249" s="277"/>
      <c r="FCM249" s="277"/>
      <c r="FCN249" s="402"/>
      <c r="FCO249" s="404"/>
      <c r="FCP249" s="49"/>
      <c r="FCQ249" s="49"/>
      <c r="FCR249" s="49"/>
      <c r="FCS249" s="99"/>
      <c r="FCT249" s="98"/>
      <c r="FCU249" s="49"/>
      <c r="FCV249" s="405"/>
      <c r="FCW249" s="405"/>
      <c r="FCX249" s="277"/>
      <c r="FCY249" s="277"/>
      <c r="FCZ249" s="277"/>
      <c r="FDA249" s="277"/>
      <c r="FDB249" s="277"/>
      <c r="FDC249" s="277"/>
      <c r="FDD249" s="277"/>
      <c r="FDE249" s="277"/>
      <c r="FDF249" s="402"/>
      <c r="FDG249" s="404"/>
      <c r="FDH249" s="49"/>
      <c r="FDI249" s="49"/>
      <c r="FDJ249" s="49"/>
      <c r="FDK249" s="99"/>
      <c r="FDL249" s="98"/>
      <c r="FDM249" s="49"/>
      <c r="FDN249" s="405"/>
      <c r="FDO249" s="405"/>
      <c r="FDP249" s="277"/>
      <c r="FDQ249" s="277"/>
      <c r="FDR249" s="277"/>
      <c r="FDS249" s="277"/>
      <c r="FDT249" s="277"/>
      <c r="FDU249" s="277"/>
      <c r="FDV249" s="277"/>
      <c r="FDW249" s="277"/>
      <c r="FDX249" s="402"/>
      <c r="FDY249" s="404"/>
      <c r="FDZ249" s="49"/>
      <c r="FEA249" s="49"/>
      <c r="FEB249" s="49"/>
      <c r="FEC249" s="99"/>
      <c r="FED249" s="98"/>
      <c r="FEE249" s="49"/>
      <c r="FEF249" s="405"/>
      <c r="FEG249" s="405"/>
      <c r="FEH249" s="277"/>
      <c r="FEI249" s="277"/>
      <c r="FEJ249" s="277"/>
      <c r="FEK249" s="277"/>
      <c r="FEL249" s="277"/>
      <c r="FEM249" s="277"/>
      <c r="FEN249" s="277"/>
      <c r="FEO249" s="277"/>
      <c r="FEP249" s="402"/>
      <c r="FEQ249" s="404"/>
      <c r="FER249" s="49"/>
      <c r="FES249" s="49"/>
      <c r="FET249" s="49"/>
      <c r="FEU249" s="99"/>
      <c r="FEV249" s="98"/>
      <c r="FEW249" s="49"/>
      <c r="FEX249" s="405"/>
      <c r="FEY249" s="405"/>
      <c r="FEZ249" s="277"/>
      <c r="FFA249" s="277"/>
      <c r="FFB249" s="277"/>
      <c r="FFC249" s="277"/>
      <c r="FFD249" s="277"/>
      <c r="FFE249" s="277"/>
      <c r="FFF249" s="277"/>
      <c r="FFG249" s="277"/>
      <c r="FFH249" s="402"/>
      <c r="FFI249" s="404"/>
      <c r="FFJ249" s="49"/>
      <c r="FFK249" s="49"/>
      <c r="FFL249" s="49"/>
      <c r="FFM249" s="99"/>
      <c r="FFN249" s="98"/>
      <c r="FFO249" s="49"/>
      <c r="FFP249" s="405"/>
      <c r="FFQ249" s="405"/>
      <c r="FFR249" s="277"/>
      <c r="FFS249" s="277"/>
      <c r="FFT249" s="277"/>
      <c r="FFU249" s="277"/>
      <c r="FFV249" s="277"/>
      <c r="FFW249" s="277"/>
      <c r="FFX249" s="277"/>
      <c r="FFY249" s="277"/>
      <c r="FFZ249" s="402"/>
      <c r="FGA249" s="404"/>
      <c r="FGB249" s="49"/>
      <c r="FGC249" s="49"/>
      <c r="FGD249" s="49"/>
      <c r="FGE249" s="99"/>
      <c r="FGF249" s="98"/>
      <c r="FGG249" s="49"/>
      <c r="FGH249" s="405"/>
      <c r="FGI249" s="405"/>
      <c r="FGJ249" s="277"/>
      <c r="FGK249" s="277"/>
      <c r="FGL249" s="277"/>
      <c r="FGM249" s="277"/>
      <c r="FGN249" s="277"/>
      <c r="FGO249" s="277"/>
      <c r="FGP249" s="277"/>
      <c r="FGQ249" s="277"/>
      <c r="FGR249" s="402"/>
      <c r="FGS249" s="404"/>
      <c r="FGT249" s="49"/>
      <c r="FGU249" s="49"/>
      <c r="FGV249" s="49"/>
      <c r="FGW249" s="99"/>
      <c r="FGX249" s="98"/>
      <c r="FGY249" s="49"/>
      <c r="FGZ249" s="405"/>
      <c r="FHA249" s="405"/>
      <c r="FHB249" s="277"/>
      <c r="FHC249" s="277"/>
      <c r="FHD249" s="277"/>
      <c r="FHE249" s="277"/>
      <c r="FHF249" s="277"/>
      <c r="FHG249" s="277"/>
      <c r="FHH249" s="277"/>
      <c r="FHI249" s="277"/>
      <c r="FHJ249" s="402"/>
      <c r="FHK249" s="404"/>
      <c r="FHL249" s="49"/>
      <c r="FHM249" s="49"/>
      <c r="FHN249" s="49"/>
      <c r="FHO249" s="99"/>
      <c r="FHP249" s="98"/>
      <c r="FHQ249" s="49"/>
      <c r="FHR249" s="405"/>
      <c r="FHS249" s="405"/>
      <c r="FHT249" s="277"/>
      <c r="FHU249" s="277"/>
      <c r="FHV249" s="277"/>
      <c r="FHW249" s="277"/>
      <c r="FHX249" s="277"/>
      <c r="FHY249" s="277"/>
      <c r="FHZ249" s="277"/>
      <c r="FIA249" s="277"/>
      <c r="FIB249" s="402"/>
      <c r="FIC249" s="404"/>
      <c r="FID249" s="49"/>
      <c r="FIE249" s="49"/>
      <c r="FIF249" s="49"/>
      <c r="FIG249" s="99"/>
      <c r="FIH249" s="98"/>
      <c r="FII249" s="49"/>
      <c r="FIJ249" s="405"/>
      <c r="FIK249" s="405"/>
      <c r="FIL249" s="277"/>
      <c r="FIM249" s="277"/>
      <c r="FIN249" s="277"/>
      <c r="FIO249" s="277"/>
      <c r="FIP249" s="277"/>
      <c r="FIQ249" s="277"/>
      <c r="FIR249" s="277"/>
      <c r="FIS249" s="277"/>
      <c r="FIT249" s="402"/>
      <c r="FIU249" s="404"/>
      <c r="FIV249" s="49"/>
      <c r="FIW249" s="49"/>
      <c r="FIX249" s="49"/>
      <c r="FIY249" s="99"/>
      <c r="FIZ249" s="98"/>
      <c r="FJA249" s="49"/>
      <c r="FJB249" s="405"/>
      <c r="FJC249" s="405"/>
      <c r="FJD249" s="277"/>
      <c r="FJE249" s="277"/>
      <c r="FJF249" s="277"/>
      <c r="FJG249" s="277"/>
      <c r="FJH249" s="277"/>
      <c r="FJI249" s="277"/>
      <c r="FJJ249" s="277"/>
      <c r="FJK249" s="277"/>
      <c r="FJL249" s="402"/>
      <c r="FJM249" s="404"/>
      <c r="FJN249" s="49"/>
      <c r="FJO249" s="49"/>
      <c r="FJP249" s="49"/>
      <c r="FJQ249" s="99"/>
      <c r="FJR249" s="98"/>
      <c r="FJS249" s="49"/>
      <c r="FJT249" s="405"/>
      <c r="FJU249" s="405"/>
      <c r="FJV249" s="277"/>
      <c r="FJW249" s="277"/>
      <c r="FJX249" s="277"/>
      <c r="FJY249" s="277"/>
      <c r="FJZ249" s="277"/>
      <c r="FKA249" s="277"/>
      <c r="FKB249" s="277"/>
      <c r="FKC249" s="277"/>
      <c r="FKD249" s="402"/>
      <c r="FKE249" s="404"/>
      <c r="FKF249" s="49"/>
      <c r="FKG249" s="49"/>
      <c r="FKH249" s="49"/>
      <c r="FKI249" s="99"/>
      <c r="FKJ249" s="98"/>
      <c r="FKK249" s="49"/>
      <c r="FKL249" s="405"/>
      <c r="FKM249" s="405"/>
      <c r="FKN249" s="277"/>
      <c r="FKO249" s="277"/>
      <c r="FKP249" s="277"/>
      <c r="FKQ249" s="277"/>
      <c r="FKR249" s="277"/>
      <c r="FKS249" s="277"/>
      <c r="FKT249" s="277"/>
      <c r="FKU249" s="277"/>
      <c r="FKV249" s="402"/>
      <c r="FKW249" s="404"/>
      <c r="FKX249" s="49"/>
      <c r="FKY249" s="49"/>
      <c r="FKZ249" s="49"/>
      <c r="FLA249" s="99"/>
      <c r="FLB249" s="98"/>
      <c r="FLC249" s="49"/>
      <c r="FLD249" s="405"/>
      <c r="FLE249" s="405"/>
      <c r="FLF249" s="277"/>
      <c r="FLG249" s="277"/>
      <c r="FLH249" s="277"/>
      <c r="FLI249" s="277"/>
      <c r="FLJ249" s="277"/>
      <c r="FLK249" s="277"/>
      <c r="FLL249" s="277"/>
      <c r="FLM249" s="277"/>
      <c r="FLN249" s="402"/>
      <c r="FLO249" s="404"/>
      <c r="FLP249" s="49"/>
      <c r="FLQ249" s="49"/>
      <c r="FLR249" s="49"/>
      <c r="FLS249" s="99"/>
      <c r="FLT249" s="98"/>
      <c r="FLU249" s="49"/>
      <c r="FLV249" s="405"/>
      <c r="FLW249" s="405"/>
      <c r="FLX249" s="277"/>
      <c r="FLY249" s="277"/>
      <c r="FLZ249" s="277"/>
      <c r="FMA249" s="277"/>
      <c r="FMB249" s="277"/>
      <c r="FMC249" s="277"/>
      <c r="FMD249" s="277"/>
      <c r="FME249" s="277"/>
      <c r="FMF249" s="402"/>
      <c r="FMG249" s="404"/>
      <c r="FMH249" s="49"/>
      <c r="FMI249" s="49"/>
      <c r="FMJ249" s="49"/>
      <c r="FMK249" s="99"/>
      <c r="FML249" s="98"/>
      <c r="FMM249" s="49"/>
      <c r="FMN249" s="405"/>
      <c r="FMO249" s="405"/>
      <c r="FMP249" s="277"/>
      <c r="FMQ249" s="277"/>
      <c r="FMR249" s="277"/>
      <c r="FMS249" s="277"/>
      <c r="FMT249" s="277"/>
      <c r="FMU249" s="277"/>
      <c r="FMV249" s="277"/>
      <c r="FMW249" s="277"/>
      <c r="FMX249" s="402"/>
      <c r="FMY249" s="404"/>
      <c r="FMZ249" s="49"/>
      <c r="FNA249" s="49"/>
      <c r="FNB249" s="49"/>
      <c r="FNC249" s="99"/>
      <c r="FND249" s="98"/>
      <c r="FNE249" s="49"/>
      <c r="FNF249" s="405"/>
      <c r="FNG249" s="405"/>
      <c r="FNH249" s="277"/>
      <c r="FNI249" s="277"/>
      <c r="FNJ249" s="277"/>
      <c r="FNK249" s="277"/>
      <c r="FNL249" s="277"/>
      <c r="FNM249" s="277"/>
      <c r="FNN249" s="277"/>
      <c r="FNO249" s="277"/>
      <c r="FNP249" s="402"/>
      <c r="FNQ249" s="404"/>
      <c r="FNR249" s="49"/>
      <c r="FNS249" s="49"/>
      <c r="FNT249" s="49"/>
      <c r="FNU249" s="99"/>
      <c r="FNV249" s="98"/>
      <c r="FNW249" s="49"/>
      <c r="FNX249" s="405"/>
      <c r="FNY249" s="405"/>
      <c r="FNZ249" s="277"/>
      <c r="FOA249" s="277"/>
      <c r="FOB249" s="277"/>
      <c r="FOC249" s="277"/>
      <c r="FOD249" s="277"/>
      <c r="FOE249" s="277"/>
      <c r="FOF249" s="277"/>
      <c r="FOG249" s="277"/>
      <c r="FOH249" s="402"/>
      <c r="FOI249" s="404"/>
      <c r="FOJ249" s="49"/>
      <c r="FOK249" s="49"/>
      <c r="FOL249" s="49"/>
      <c r="FOM249" s="99"/>
      <c r="FON249" s="98"/>
      <c r="FOO249" s="49"/>
      <c r="FOP249" s="405"/>
      <c r="FOQ249" s="405"/>
      <c r="FOR249" s="277"/>
      <c r="FOS249" s="277"/>
      <c r="FOT249" s="277"/>
      <c r="FOU249" s="277"/>
      <c r="FOV249" s="277"/>
      <c r="FOW249" s="277"/>
      <c r="FOX249" s="277"/>
      <c r="FOY249" s="277"/>
      <c r="FOZ249" s="402"/>
      <c r="FPA249" s="404"/>
      <c r="FPB249" s="49"/>
      <c r="FPC249" s="49"/>
      <c r="FPD249" s="49"/>
      <c r="FPE249" s="99"/>
      <c r="FPF249" s="98"/>
      <c r="FPG249" s="49"/>
      <c r="FPH249" s="405"/>
      <c r="FPI249" s="405"/>
      <c r="FPJ249" s="277"/>
      <c r="FPK249" s="277"/>
      <c r="FPL249" s="277"/>
      <c r="FPM249" s="277"/>
      <c r="FPN249" s="277"/>
      <c r="FPO249" s="277"/>
      <c r="FPP249" s="277"/>
      <c r="FPQ249" s="277"/>
      <c r="FPR249" s="402"/>
      <c r="FPS249" s="404"/>
      <c r="FPT249" s="49"/>
      <c r="FPU249" s="49"/>
      <c r="FPV249" s="49"/>
      <c r="FPW249" s="99"/>
      <c r="FPX249" s="98"/>
      <c r="FPY249" s="49"/>
      <c r="FPZ249" s="405"/>
      <c r="FQA249" s="405"/>
      <c r="FQB249" s="277"/>
      <c r="FQC249" s="277"/>
      <c r="FQD249" s="277"/>
      <c r="FQE249" s="277"/>
      <c r="FQF249" s="277"/>
      <c r="FQG249" s="277"/>
      <c r="FQH249" s="277"/>
      <c r="FQI249" s="277"/>
      <c r="FQJ249" s="402"/>
      <c r="FQK249" s="404"/>
      <c r="FQL249" s="49"/>
      <c r="FQM249" s="49"/>
      <c r="FQN249" s="49"/>
      <c r="FQO249" s="99"/>
      <c r="FQP249" s="98"/>
      <c r="FQQ249" s="49"/>
      <c r="FQR249" s="405"/>
      <c r="FQS249" s="405"/>
      <c r="FQT249" s="277"/>
      <c r="FQU249" s="277"/>
      <c r="FQV249" s="277"/>
      <c r="FQW249" s="277"/>
      <c r="FQX249" s="277"/>
      <c r="FQY249" s="277"/>
      <c r="FQZ249" s="277"/>
      <c r="FRA249" s="277"/>
      <c r="FRB249" s="402"/>
      <c r="FRC249" s="404"/>
      <c r="FRD249" s="49"/>
      <c r="FRE249" s="49"/>
      <c r="FRF249" s="49"/>
      <c r="FRG249" s="99"/>
      <c r="FRH249" s="98"/>
      <c r="FRI249" s="49"/>
      <c r="FRJ249" s="405"/>
      <c r="FRK249" s="405"/>
      <c r="FRL249" s="277"/>
      <c r="FRM249" s="277"/>
      <c r="FRN249" s="277"/>
      <c r="FRO249" s="277"/>
      <c r="FRP249" s="277"/>
      <c r="FRQ249" s="277"/>
      <c r="FRR249" s="277"/>
      <c r="FRS249" s="277"/>
      <c r="FRT249" s="402"/>
      <c r="FRU249" s="404"/>
      <c r="FRV249" s="49"/>
      <c r="FRW249" s="49"/>
      <c r="FRX249" s="49"/>
      <c r="FRY249" s="99"/>
      <c r="FRZ249" s="98"/>
      <c r="FSA249" s="49"/>
      <c r="FSB249" s="405"/>
      <c r="FSC249" s="405"/>
      <c r="FSD249" s="277"/>
      <c r="FSE249" s="277"/>
      <c r="FSF249" s="277"/>
      <c r="FSG249" s="277"/>
      <c r="FSH249" s="277"/>
      <c r="FSI249" s="277"/>
      <c r="FSJ249" s="277"/>
      <c r="FSK249" s="277"/>
      <c r="FSL249" s="402"/>
      <c r="FSM249" s="404"/>
      <c r="FSN249" s="49"/>
      <c r="FSO249" s="49"/>
      <c r="FSP249" s="49"/>
      <c r="FSQ249" s="99"/>
      <c r="FSR249" s="98"/>
      <c r="FSS249" s="49"/>
      <c r="FST249" s="405"/>
      <c r="FSU249" s="405"/>
      <c r="FSV249" s="277"/>
      <c r="FSW249" s="277"/>
      <c r="FSX249" s="277"/>
      <c r="FSY249" s="277"/>
      <c r="FSZ249" s="277"/>
      <c r="FTA249" s="277"/>
      <c r="FTB249" s="277"/>
      <c r="FTC249" s="277"/>
      <c r="FTD249" s="402"/>
      <c r="FTE249" s="404"/>
      <c r="FTF249" s="49"/>
      <c r="FTG249" s="49"/>
      <c r="FTH249" s="49"/>
      <c r="FTI249" s="99"/>
      <c r="FTJ249" s="98"/>
      <c r="FTK249" s="49"/>
      <c r="FTL249" s="405"/>
      <c r="FTM249" s="405"/>
      <c r="FTN249" s="277"/>
      <c r="FTO249" s="277"/>
      <c r="FTP249" s="277"/>
      <c r="FTQ249" s="277"/>
      <c r="FTR249" s="277"/>
      <c r="FTS249" s="277"/>
      <c r="FTT249" s="277"/>
      <c r="FTU249" s="277"/>
      <c r="FTV249" s="402"/>
      <c r="FTW249" s="404"/>
      <c r="FTX249" s="49"/>
      <c r="FTY249" s="49"/>
      <c r="FTZ249" s="49"/>
      <c r="FUA249" s="99"/>
      <c r="FUB249" s="98"/>
      <c r="FUC249" s="49"/>
      <c r="FUD249" s="405"/>
      <c r="FUE249" s="405"/>
      <c r="FUF249" s="277"/>
      <c r="FUG249" s="277"/>
      <c r="FUH249" s="277"/>
      <c r="FUI249" s="277"/>
      <c r="FUJ249" s="277"/>
      <c r="FUK249" s="277"/>
      <c r="FUL249" s="277"/>
      <c r="FUM249" s="277"/>
      <c r="FUN249" s="402"/>
      <c r="FUO249" s="404"/>
      <c r="FUP249" s="49"/>
      <c r="FUQ249" s="49"/>
      <c r="FUR249" s="49"/>
      <c r="FUS249" s="99"/>
      <c r="FUT249" s="98"/>
      <c r="FUU249" s="49"/>
      <c r="FUV249" s="405"/>
      <c r="FUW249" s="405"/>
      <c r="FUX249" s="277"/>
      <c r="FUY249" s="277"/>
      <c r="FUZ249" s="277"/>
      <c r="FVA249" s="277"/>
      <c r="FVB249" s="277"/>
      <c r="FVC249" s="277"/>
      <c r="FVD249" s="277"/>
      <c r="FVE249" s="277"/>
      <c r="FVF249" s="402"/>
      <c r="FVG249" s="404"/>
      <c r="FVH249" s="49"/>
      <c r="FVI249" s="49"/>
      <c r="FVJ249" s="49"/>
      <c r="FVK249" s="99"/>
      <c r="FVL249" s="98"/>
      <c r="FVM249" s="49"/>
      <c r="FVN249" s="405"/>
      <c r="FVO249" s="405"/>
      <c r="FVP249" s="277"/>
      <c r="FVQ249" s="277"/>
      <c r="FVR249" s="277"/>
      <c r="FVS249" s="277"/>
      <c r="FVT249" s="277"/>
      <c r="FVU249" s="277"/>
      <c r="FVV249" s="277"/>
      <c r="FVW249" s="277"/>
      <c r="FVX249" s="402"/>
      <c r="FVY249" s="404"/>
      <c r="FVZ249" s="49"/>
      <c r="FWA249" s="49"/>
      <c r="FWB249" s="49"/>
      <c r="FWC249" s="99"/>
      <c r="FWD249" s="98"/>
      <c r="FWE249" s="49"/>
      <c r="FWF249" s="405"/>
      <c r="FWG249" s="405"/>
      <c r="FWH249" s="277"/>
      <c r="FWI249" s="277"/>
      <c r="FWJ249" s="277"/>
      <c r="FWK249" s="277"/>
      <c r="FWL249" s="277"/>
      <c r="FWM249" s="277"/>
      <c r="FWN249" s="277"/>
      <c r="FWO249" s="277"/>
      <c r="FWP249" s="402"/>
      <c r="FWQ249" s="404"/>
      <c r="FWR249" s="49"/>
      <c r="FWS249" s="49"/>
      <c r="FWT249" s="49"/>
      <c r="FWU249" s="99"/>
      <c r="FWV249" s="98"/>
      <c r="FWW249" s="49"/>
      <c r="FWX249" s="405"/>
      <c r="FWY249" s="405"/>
      <c r="FWZ249" s="277"/>
      <c r="FXA249" s="277"/>
      <c r="FXB249" s="277"/>
      <c r="FXC249" s="277"/>
      <c r="FXD249" s="277"/>
      <c r="FXE249" s="277"/>
      <c r="FXF249" s="277"/>
      <c r="FXG249" s="277"/>
      <c r="FXH249" s="402"/>
      <c r="FXI249" s="404"/>
      <c r="FXJ249" s="49"/>
      <c r="FXK249" s="49"/>
      <c r="FXL249" s="49"/>
      <c r="FXM249" s="99"/>
      <c r="FXN249" s="98"/>
      <c r="FXO249" s="49"/>
      <c r="FXP249" s="405"/>
      <c r="FXQ249" s="405"/>
      <c r="FXR249" s="277"/>
      <c r="FXS249" s="277"/>
      <c r="FXT249" s="277"/>
      <c r="FXU249" s="277"/>
      <c r="FXV249" s="277"/>
      <c r="FXW249" s="277"/>
      <c r="FXX249" s="277"/>
      <c r="FXY249" s="277"/>
      <c r="FXZ249" s="402"/>
      <c r="FYA249" s="404"/>
      <c r="FYB249" s="49"/>
      <c r="FYC249" s="49"/>
      <c r="FYD249" s="49"/>
      <c r="FYE249" s="99"/>
      <c r="FYF249" s="98"/>
      <c r="FYG249" s="49"/>
      <c r="FYH249" s="405"/>
      <c r="FYI249" s="405"/>
      <c r="FYJ249" s="277"/>
      <c r="FYK249" s="277"/>
      <c r="FYL249" s="277"/>
      <c r="FYM249" s="277"/>
      <c r="FYN249" s="277"/>
      <c r="FYO249" s="277"/>
      <c r="FYP249" s="277"/>
      <c r="FYQ249" s="277"/>
      <c r="FYR249" s="402"/>
      <c r="FYS249" s="404"/>
      <c r="FYT249" s="49"/>
      <c r="FYU249" s="49"/>
      <c r="FYV249" s="49"/>
      <c r="FYW249" s="99"/>
      <c r="FYX249" s="98"/>
      <c r="FYY249" s="49"/>
      <c r="FYZ249" s="405"/>
      <c r="FZA249" s="405"/>
      <c r="FZB249" s="277"/>
      <c r="FZC249" s="277"/>
      <c r="FZD249" s="277"/>
      <c r="FZE249" s="277"/>
      <c r="FZF249" s="277"/>
      <c r="FZG249" s="277"/>
      <c r="FZH249" s="277"/>
      <c r="FZI249" s="277"/>
      <c r="FZJ249" s="402"/>
      <c r="FZK249" s="404"/>
      <c r="FZL249" s="49"/>
      <c r="FZM249" s="49"/>
      <c r="FZN249" s="49"/>
      <c r="FZO249" s="99"/>
      <c r="FZP249" s="98"/>
      <c r="FZQ249" s="49"/>
      <c r="FZR249" s="405"/>
      <c r="FZS249" s="405"/>
      <c r="FZT249" s="277"/>
      <c r="FZU249" s="277"/>
      <c r="FZV249" s="277"/>
      <c r="FZW249" s="277"/>
      <c r="FZX249" s="277"/>
      <c r="FZY249" s="277"/>
      <c r="FZZ249" s="277"/>
      <c r="GAA249" s="277"/>
      <c r="GAB249" s="402"/>
      <c r="GAC249" s="404"/>
      <c r="GAD249" s="49"/>
      <c r="GAE249" s="49"/>
      <c r="GAF249" s="49"/>
      <c r="GAG249" s="99"/>
      <c r="GAH249" s="98"/>
      <c r="GAI249" s="49"/>
      <c r="GAJ249" s="405"/>
      <c r="GAK249" s="405"/>
      <c r="GAL249" s="277"/>
      <c r="GAM249" s="277"/>
      <c r="GAN249" s="277"/>
      <c r="GAO249" s="277"/>
      <c r="GAP249" s="277"/>
      <c r="GAQ249" s="277"/>
      <c r="GAR249" s="277"/>
      <c r="GAS249" s="277"/>
      <c r="GAT249" s="402"/>
      <c r="GAU249" s="404"/>
      <c r="GAV249" s="49"/>
      <c r="GAW249" s="49"/>
      <c r="GAX249" s="49"/>
      <c r="GAY249" s="99"/>
      <c r="GAZ249" s="98"/>
      <c r="GBA249" s="49"/>
      <c r="GBB249" s="405"/>
      <c r="GBC249" s="405"/>
      <c r="GBD249" s="277"/>
      <c r="GBE249" s="277"/>
      <c r="GBF249" s="277"/>
      <c r="GBG249" s="277"/>
      <c r="GBH249" s="277"/>
      <c r="GBI249" s="277"/>
      <c r="GBJ249" s="277"/>
      <c r="GBK249" s="277"/>
      <c r="GBL249" s="402"/>
      <c r="GBM249" s="404"/>
      <c r="GBN249" s="49"/>
      <c r="GBO249" s="49"/>
      <c r="GBP249" s="49"/>
      <c r="GBQ249" s="99"/>
      <c r="GBR249" s="98"/>
      <c r="GBS249" s="49"/>
      <c r="GBT249" s="405"/>
      <c r="GBU249" s="405"/>
      <c r="GBV249" s="277"/>
      <c r="GBW249" s="277"/>
      <c r="GBX249" s="277"/>
      <c r="GBY249" s="277"/>
      <c r="GBZ249" s="277"/>
      <c r="GCA249" s="277"/>
      <c r="GCB249" s="277"/>
      <c r="GCC249" s="277"/>
      <c r="GCD249" s="402"/>
      <c r="GCE249" s="404"/>
      <c r="GCF249" s="49"/>
      <c r="GCG249" s="49"/>
      <c r="GCH249" s="49"/>
      <c r="GCI249" s="99"/>
      <c r="GCJ249" s="98"/>
      <c r="GCK249" s="49"/>
      <c r="GCL249" s="405"/>
      <c r="GCM249" s="405"/>
      <c r="GCN249" s="277"/>
      <c r="GCO249" s="277"/>
      <c r="GCP249" s="277"/>
      <c r="GCQ249" s="277"/>
      <c r="GCR249" s="277"/>
      <c r="GCS249" s="277"/>
      <c r="GCT249" s="277"/>
      <c r="GCU249" s="277"/>
      <c r="GCV249" s="402"/>
      <c r="GCW249" s="404"/>
      <c r="GCX249" s="49"/>
      <c r="GCY249" s="49"/>
      <c r="GCZ249" s="49"/>
      <c r="GDA249" s="99"/>
      <c r="GDB249" s="98"/>
      <c r="GDC249" s="49"/>
      <c r="GDD249" s="405"/>
      <c r="GDE249" s="405"/>
      <c r="GDF249" s="277"/>
      <c r="GDG249" s="277"/>
      <c r="GDH249" s="277"/>
      <c r="GDI249" s="277"/>
      <c r="GDJ249" s="277"/>
      <c r="GDK249" s="277"/>
      <c r="GDL249" s="277"/>
      <c r="GDM249" s="277"/>
      <c r="GDN249" s="402"/>
      <c r="GDO249" s="404"/>
      <c r="GDP249" s="49"/>
      <c r="GDQ249" s="49"/>
      <c r="GDR249" s="49"/>
      <c r="GDS249" s="99"/>
      <c r="GDT249" s="98"/>
      <c r="GDU249" s="49"/>
      <c r="GDV249" s="405"/>
      <c r="GDW249" s="405"/>
      <c r="GDX249" s="277"/>
      <c r="GDY249" s="277"/>
      <c r="GDZ249" s="277"/>
      <c r="GEA249" s="277"/>
      <c r="GEB249" s="277"/>
      <c r="GEC249" s="277"/>
      <c r="GED249" s="277"/>
      <c r="GEE249" s="277"/>
      <c r="GEF249" s="402"/>
      <c r="GEG249" s="404"/>
      <c r="GEH249" s="49"/>
      <c r="GEI249" s="49"/>
      <c r="GEJ249" s="49"/>
      <c r="GEK249" s="99"/>
      <c r="GEL249" s="98"/>
      <c r="GEM249" s="49"/>
      <c r="GEN249" s="405"/>
      <c r="GEO249" s="405"/>
      <c r="GEP249" s="277"/>
      <c r="GEQ249" s="277"/>
      <c r="GER249" s="277"/>
      <c r="GES249" s="277"/>
      <c r="GET249" s="277"/>
      <c r="GEU249" s="277"/>
      <c r="GEV249" s="277"/>
      <c r="GEW249" s="277"/>
      <c r="GEX249" s="402"/>
      <c r="GEY249" s="404"/>
      <c r="GEZ249" s="49"/>
      <c r="GFA249" s="49"/>
      <c r="GFB249" s="49"/>
      <c r="GFC249" s="99"/>
      <c r="GFD249" s="98"/>
      <c r="GFE249" s="49"/>
      <c r="GFF249" s="405"/>
      <c r="GFG249" s="405"/>
      <c r="GFH249" s="277"/>
      <c r="GFI249" s="277"/>
      <c r="GFJ249" s="277"/>
      <c r="GFK249" s="277"/>
      <c r="GFL249" s="277"/>
      <c r="GFM249" s="277"/>
      <c r="GFN249" s="277"/>
      <c r="GFO249" s="277"/>
      <c r="GFP249" s="402"/>
      <c r="GFQ249" s="404"/>
      <c r="GFR249" s="49"/>
      <c r="GFS249" s="49"/>
      <c r="GFT249" s="49"/>
      <c r="GFU249" s="99"/>
      <c r="GFV249" s="98"/>
      <c r="GFW249" s="49"/>
      <c r="GFX249" s="405"/>
      <c r="GFY249" s="405"/>
      <c r="GFZ249" s="277"/>
      <c r="GGA249" s="277"/>
      <c r="GGB249" s="277"/>
      <c r="GGC249" s="277"/>
      <c r="GGD249" s="277"/>
      <c r="GGE249" s="277"/>
      <c r="GGF249" s="277"/>
      <c r="GGG249" s="277"/>
      <c r="GGH249" s="402"/>
      <c r="GGI249" s="404"/>
      <c r="GGJ249" s="49"/>
      <c r="GGK249" s="49"/>
      <c r="GGL249" s="49"/>
      <c r="GGM249" s="99"/>
      <c r="GGN249" s="98"/>
      <c r="GGO249" s="49"/>
      <c r="GGP249" s="405"/>
      <c r="GGQ249" s="405"/>
      <c r="GGR249" s="277"/>
      <c r="GGS249" s="277"/>
      <c r="GGT249" s="277"/>
      <c r="GGU249" s="277"/>
      <c r="GGV249" s="277"/>
      <c r="GGW249" s="277"/>
      <c r="GGX249" s="277"/>
      <c r="GGY249" s="277"/>
      <c r="GGZ249" s="402"/>
      <c r="GHA249" s="404"/>
      <c r="GHB249" s="49"/>
      <c r="GHC249" s="49"/>
      <c r="GHD249" s="49"/>
      <c r="GHE249" s="99"/>
      <c r="GHF249" s="98"/>
      <c r="GHG249" s="49"/>
      <c r="GHH249" s="405"/>
      <c r="GHI249" s="405"/>
      <c r="GHJ249" s="277"/>
      <c r="GHK249" s="277"/>
      <c r="GHL249" s="277"/>
      <c r="GHM249" s="277"/>
      <c r="GHN249" s="277"/>
      <c r="GHO249" s="277"/>
      <c r="GHP249" s="277"/>
      <c r="GHQ249" s="277"/>
      <c r="GHR249" s="402"/>
      <c r="GHS249" s="404"/>
      <c r="GHT249" s="49"/>
      <c r="GHU249" s="49"/>
      <c r="GHV249" s="49"/>
      <c r="GHW249" s="99"/>
      <c r="GHX249" s="98"/>
      <c r="GHY249" s="49"/>
      <c r="GHZ249" s="405"/>
      <c r="GIA249" s="405"/>
      <c r="GIB249" s="277"/>
      <c r="GIC249" s="277"/>
      <c r="GID249" s="277"/>
      <c r="GIE249" s="277"/>
      <c r="GIF249" s="277"/>
      <c r="GIG249" s="277"/>
      <c r="GIH249" s="277"/>
      <c r="GII249" s="277"/>
      <c r="GIJ249" s="402"/>
      <c r="GIK249" s="404"/>
      <c r="GIL249" s="49"/>
      <c r="GIM249" s="49"/>
      <c r="GIN249" s="49"/>
      <c r="GIO249" s="99"/>
      <c r="GIP249" s="98"/>
      <c r="GIQ249" s="49"/>
      <c r="GIR249" s="405"/>
      <c r="GIS249" s="405"/>
      <c r="GIT249" s="277"/>
      <c r="GIU249" s="277"/>
      <c r="GIV249" s="277"/>
      <c r="GIW249" s="277"/>
      <c r="GIX249" s="277"/>
      <c r="GIY249" s="277"/>
      <c r="GIZ249" s="277"/>
      <c r="GJA249" s="277"/>
      <c r="GJB249" s="402"/>
      <c r="GJC249" s="404"/>
      <c r="GJD249" s="49"/>
      <c r="GJE249" s="49"/>
      <c r="GJF249" s="49"/>
      <c r="GJG249" s="99"/>
      <c r="GJH249" s="98"/>
      <c r="GJI249" s="49"/>
      <c r="GJJ249" s="405"/>
      <c r="GJK249" s="405"/>
      <c r="GJL249" s="277"/>
      <c r="GJM249" s="277"/>
      <c r="GJN249" s="277"/>
      <c r="GJO249" s="277"/>
      <c r="GJP249" s="277"/>
      <c r="GJQ249" s="277"/>
      <c r="GJR249" s="277"/>
      <c r="GJS249" s="277"/>
      <c r="GJT249" s="402"/>
      <c r="GJU249" s="404"/>
      <c r="GJV249" s="49"/>
      <c r="GJW249" s="49"/>
      <c r="GJX249" s="49"/>
      <c r="GJY249" s="99"/>
      <c r="GJZ249" s="98"/>
      <c r="GKA249" s="49"/>
      <c r="GKB249" s="405"/>
      <c r="GKC249" s="405"/>
      <c r="GKD249" s="277"/>
      <c r="GKE249" s="277"/>
      <c r="GKF249" s="277"/>
      <c r="GKG249" s="277"/>
      <c r="GKH249" s="277"/>
      <c r="GKI249" s="277"/>
      <c r="GKJ249" s="277"/>
      <c r="GKK249" s="277"/>
      <c r="GKL249" s="402"/>
      <c r="GKM249" s="404"/>
      <c r="GKN249" s="49"/>
      <c r="GKO249" s="49"/>
      <c r="GKP249" s="49"/>
      <c r="GKQ249" s="99"/>
      <c r="GKR249" s="98"/>
      <c r="GKS249" s="49"/>
      <c r="GKT249" s="405"/>
      <c r="GKU249" s="405"/>
      <c r="GKV249" s="277"/>
      <c r="GKW249" s="277"/>
      <c r="GKX249" s="277"/>
      <c r="GKY249" s="277"/>
      <c r="GKZ249" s="277"/>
      <c r="GLA249" s="277"/>
      <c r="GLB249" s="277"/>
      <c r="GLC249" s="277"/>
      <c r="GLD249" s="402"/>
      <c r="GLE249" s="404"/>
      <c r="GLF249" s="49"/>
      <c r="GLG249" s="49"/>
      <c r="GLH249" s="49"/>
      <c r="GLI249" s="99"/>
      <c r="GLJ249" s="98"/>
      <c r="GLK249" s="49"/>
      <c r="GLL249" s="405"/>
      <c r="GLM249" s="405"/>
      <c r="GLN249" s="277"/>
      <c r="GLO249" s="277"/>
      <c r="GLP249" s="277"/>
      <c r="GLQ249" s="277"/>
      <c r="GLR249" s="277"/>
      <c r="GLS249" s="277"/>
      <c r="GLT249" s="277"/>
      <c r="GLU249" s="277"/>
      <c r="GLV249" s="402"/>
      <c r="GLW249" s="404"/>
      <c r="GLX249" s="49"/>
      <c r="GLY249" s="49"/>
      <c r="GLZ249" s="49"/>
      <c r="GMA249" s="99"/>
      <c r="GMB249" s="98"/>
      <c r="GMC249" s="49"/>
      <c r="GMD249" s="405"/>
      <c r="GME249" s="405"/>
      <c r="GMF249" s="277"/>
      <c r="GMG249" s="277"/>
      <c r="GMH249" s="277"/>
      <c r="GMI249" s="277"/>
      <c r="GMJ249" s="277"/>
      <c r="GMK249" s="277"/>
      <c r="GML249" s="277"/>
      <c r="GMM249" s="277"/>
      <c r="GMN249" s="402"/>
      <c r="GMO249" s="404"/>
      <c r="GMP249" s="49"/>
      <c r="GMQ249" s="49"/>
      <c r="GMR249" s="49"/>
      <c r="GMS249" s="99"/>
      <c r="GMT249" s="98"/>
      <c r="GMU249" s="49"/>
      <c r="GMV249" s="405"/>
      <c r="GMW249" s="405"/>
      <c r="GMX249" s="277"/>
      <c r="GMY249" s="277"/>
      <c r="GMZ249" s="277"/>
      <c r="GNA249" s="277"/>
      <c r="GNB249" s="277"/>
      <c r="GNC249" s="277"/>
      <c r="GND249" s="277"/>
      <c r="GNE249" s="277"/>
      <c r="GNF249" s="402"/>
      <c r="GNG249" s="404"/>
      <c r="GNH249" s="49"/>
      <c r="GNI249" s="49"/>
      <c r="GNJ249" s="49"/>
      <c r="GNK249" s="99"/>
      <c r="GNL249" s="98"/>
      <c r="GNM249" s="49"/>
      <c r="GNN249" s="405"/>
      <c r="GNO249" s="405"/>
      <c r="GNP249" s="277"/>
      <c r="GNQ249" s="277"/>
      <c r="GNR249" s="277"/>
      <c r="GNS249" s="277"/>
      <c r="GNT249" s="277"/>
      <c r="GNU249" s="277"/>
      <c r="GNV249" s="277"/>
      <c r="GNW249" s="277"/>
      <c r="GNX249" s="402"/>
      <c r="GNY249" s="404"/>
      <c r="GNZ249" s="49"/>
      <c r="GOA249" s="49"/>
      <c r="GOB249" s="49"/>
      <c r="GOC249" s="99"/>
      <c r="GOD249" s="98"/>
      <c r="GOE249" s="49"/>
      <c r="GOF249" s="405"/>
      <c r="GOG249" s="405"/>
      <c r="GOH249" s="277"/>
      <c r="GOI249" s="277"/>
      <c r="GOJ249" s="277"/>
      <c r="GOK249" s="277"/>
      <c r="GOL249" s="277"/>
      <c r="GOM249" s="277"/>
      <c r="GON249" s="277"/>
      <c r="GOO249" s="277"/>
      <c r="GOP249" s="402"/>
      <c r="GOQ249" s="404"/>
      <c r="GOR249" s="49"/>
      <c r="GOS249" s="49"/>
      <c r="GOT249" s="49"/>
      <c r="GOU249" s="99"/>
      <c r="GOV249" s="98"/>
      <c r="GOW249" s="49"/>
      <c r="GOX249" s="405"/>
      <c r="GOY249" s="405"/>
      <c r="GOZ249" s="277"/>
      <c r="GPA249" s="277"/>
      <c r="GPB249" s="277"/>
      <c r="GPC249" s="277"/>
      <c r="GPD249" s="277"/>
      <c r="GPE249" s="277"/>
      <c r="GPF249" s="277"/>
      <c r="GPG249" s="277"/>
      <c r="GPH249" s="402"/>
      <c r="GPI249" s="404"/>
      <c r="GPJ249" s="49"/>
      <c r="GPK249" s="49"/>
      <c r="GPL249" s="49"/>
      <c r="GPM249" s="99"/>
      <c r="GPN249" s="98"/>
      <c r="GPO249" s="49"/>
      <c r="GPP249" s="405"/>
      <c r="GPQ249" s="405"/>
      <c r="GPR249" s="277"/>
      <c r="GPS249" s="277"/>
      <c r="GPT249" s="277"/>
      <c r="GPU249" s="277"/>
      <c r="GPV249" s="277"/>
      <c r="GPW249" s="277"/>
      <c r="GPX249" s="277"/>
      <c r="GPY249" s="277"/>
      <c r="GPZ249" s="402"/>
      <c r="GQA249" s="404"/>
      <c r="GQB249" s="49"/>
      <c r="GQC249" s="49"/>
      <c r="GQD249" s="49"/>
      <c r="GQE249" s="99"/>
      <c r="GQF249" s="98"/>
      <c r="GQG249" s="49"/>
      <c r="GQH249" s="405"/>
      <c r="GQI249" s="405"/>
      <c r="GQJ249" s="277"/>
      <c r="GQK249" s="277"/>
      <c r="GQL249" s="277"/>
      <c r="GQM249" s="277"/>
      <c r="GQN249" s="277"/>
      <c r="GQO249" s="277"/>
      <c r="GQP249" s="277"/>
      <c r="GQQ249" s="277"/>
      <c r="GQR249" s="402"/>
      <c r="GQS249" s="404"/>
      <c r="GQT249" s="49"/>
      <c r="GQU249" s="49"/>
      <c r="GQV249" s="49"/>
      <c r="GQW249" s="99"/>
      <c r="GQX249" s="98"/>
      <c r="GQY249" s="49"/>
      <c r="GQZ249" s="405"/>
      <c r="GRA249" s="405"/>
      <c r="GRB249" s="277"/>
      <c r="GRC249" s="277"/>
      <c r="GRD249" s="277"/>
      <c r="GRE249" s="277"/>
      <c r="GRF249" s="277"/>
      <c r="GRG249" s="277"/>
      <c r="GRH249" s="277"/>
      <c r="GRI249" s="277"/>
      <c r="GRJ249" s="402"/>
      <c r="GRK249" s="404"/>
      <c r="GRL249" s="49"/>
      <c r="GRM249" s="49"/>
      <c r="GRN249" s="49"/>
      <c r="GRO249" s="99"/>
      <c r="GRP249" s="98"/>
      <c r="GRQ249" s="49"/>
      <c r="GRR249" s="405"/>
      <c r="GRS249" s="405"/>
      <c r="GRT249" s="277"/>
      <c r="GRU249" s="277"/>
      <c r="GRV249" s="277"/>
      <c r="GRW249" s="277"/>
      <c r="GRX249" s="277"/>
      <c r="GRY249" s="277"/>
      <c r="GRZ249" s="277"/>
      <c r="GSA249" s="277"/>
      <c r="GSB249" s="402"/>
      <c r="GSC249" s="404"/>
      <c r="GSD249" s="49"/>
      <c r="GSE249" s="49"/>
      <c r="GSF249" s="49"/>
      <c r="GSG249" s="99"/>
      <c r="GSH249" s="98"/>
      <c r="GSI249" s="49"/>
      <c r="GSJ249" s="405"/>
      <c r="GSK249" s="405"/>
      <c r="GSL249" s="277"/>
      <c r="GSM249" s="277"/>
      <c r="GSN249" s="277"/>
      <c r="GSO249" s="277"/>
      <c r="GSP249" s="277"/>
      <c r="GSQ249" s="277"/>
      <c r="GSR249" s="277"/>
      <c r="GSS249" s="277"/>
      <c r="GST249" s="402"/>
      <c r="GSU249" s="404"/>
      <c r="GSV249" s="49"/>
      <c r="GSW249" s="49"/>
      <c r="GSX249" s="49"/>
      <c r="GSY249" s="99"/>
      <c r="GSZ249" s="98"/>
      <c r="GTA249" s="49"/>
      <c r="GTB249" s="405"/>
      <c r="GTC249" s="405"/>
      <c r="GTD249" s="277"/>
      <c r="GTE249" s="277"/>
      <c r="GTF249" s="277"/>
      <c r="GTG249" s="277"/>
      <c r="GTH249" s="277"/>
      <c r="GTI249" s="277"/>
      <c r="GTJ249" s="277"/>
      <c r="GTK249" s="277"/>
      <c r="GTL249" s="402"/>
      <c r="GTM249" s="404"/>
      <c r="GTN249" s="49"/>
      <c r="GTO249" s="49"/>
      <c r="GTP249" s="49"/>
      <c r="GTQ249" s="99"/>
      <c r="GTR249" s="98"/>
      <c r="GTS249" s="49"/>
      <c r="GTT249" s="405"/>
      <c r="GTU249" s="405"/>
      <c r="GTV249" s="277"/>
      <c r="GTW249" s="277"/>
      <c r="GTX249" s="277"/>
      <c r="GTY249" s="277"/>
      <c r="GTZ249" s="277"/>
      <c r="GUA249" s="277"/>
      <c r="GUB249" s="277"/>
      <c r="GUC249" s="277"/>
      <c r="GUD249" s="402"/>
      <c r="GUE249" s="404"/>
      <c r="GUF249" s="49"/>
      <c r="GUG249" s="49"/>
      <c r="GUH249" s="49"/>
      <c r="GUI249" s="99"/>
      <c r="GUJ249" s="98"/>
      <c r="GUK249" s="49"/>
      <c r="GUL249" s="405"/>
      <c r="GUM249" s="405"/>
      <c r="GUN249" s="277"/>
      <c r="GUO249" s="277"/>
      <c r="GUP249" s="277"/>
      <c r="GUQ249" s="277"/>
      <c r="GUR249" s="277"/>
      <c r="GUS249" s="277"/>
      <c r="GUT249" s="277"/>
      <c r="GUU249" s="277"/>
      <c r="GUV249" s="402"/>
      <c r="GUW249" s="404"/>
      <c r="GUX249" s="49"/>
      <c r="GUY249" s="49"/>
      <c r="GUZ249" s="49"/>
      <c r="GVA249" s="99"/>
      <c r="GVB249" s="98"/>
      <c r="GVC249" s="49"/>
      <c r="GVD249" s="405"/>
      <c r="GVE249" s="405"/>
      <c r="GVF249" s="277"/>
      <c r="GVG249" s="277"/>
      <c r="GVH249" s="277"/>
      <c r="GVI249" s="277"/>
      <c r="GVJ249" s="277"/>
      <c r="GVK249" s="277"/>
      <c r="GVL249" s="277"/>
      <c r="GVM249" s="277"/>
      <c r="GVN249" s="402"/>
      <c r="GVO249" s="404"/>
      <c r="GVP249" s="49"/>
      <c r="GVQ249" s="49"/>
      <c r="GVR249" s="49"/>
      <c r="GVS249" s="99"/>
      <c r="GVT249" s="98"/>
      <c r="GVU249" s="49"/>
      <c r="GVV249" s="405"/>
      <c r="GVW249" s="405"/>
      <c r="GVX249" s="277"/>
      <c r="GVY249" s="277"/>
      <c r="GVZ249" s="277"/>
      <c r="GWA249" s="277"/>
      <c r="GWB249" s="277"/>
      <c r="GWC249" s="277"/>
      <c r="GWD249" s="277"/>
      <c r="GWE249" s="277"/>
      <c r="GWF249" s="402"/>
      <c r="GWG249" s="404"/>
      <c r="GWH249" s="49"/>
      <c r="GWI249" s="49"/>
      <c r="GWJ249" s="49"/>
      <c r="GWK249" s="99"/>
      <c r="GWL249" s="98"/>
      <c r="GWM249" s="49"/>
      <c r="GWN249" s="405"/>
      <c r="GWO249" s="405"/>
      <c r="GWP249" s="277"/>
      <c r="GWQ249" s="277"/>
      <c r="GWR249" s="277"/>
      <c r="GWS249" s="277"/>
      <c r="GWT249" s="277"/>
      <c r="GWU249" s="277"/>
      <c r="GWV249" s="277"/>
      <c r="GWW249" s="277"/>
      <c r="GWX249" s="402"/>
      <c r="GWY249" s="404"/>
      <c r="GWZ249" s="49"/>
      <c r="GXA249" s="49"/>
      <c r="GXB249" s="49"/>
      <c r="GXC249" s="99"/>
      <c r="GXD249" s="98"/>
      <c r="GXE249" s="49"/>
      <c r="GXF249" s="405"/>
      <c r="GXG249" s="405"/>
      <c r="GXH249" s="277"/>
      <c r="GXI249" s="277"/>
      <c r="GXJ249" s="277"/>
      <c r="GXK249" s="277"/>
      <c r="GXL249" s="277"/>
      <c r="GXM249" s="277"/>
      <c r="GXN249" s="277"/>
      <c r="GXO249" s="277"/>
      <c r="GXP249" s="402"/>
      <c r="GXQ249" s="404"/>
      <c r="GXR249" s="49"/>
      <c r="GXS249" s="49"/>
      <c r="GXT249" s="49"/>
      <c r="GXU249" s="99"/>
      <c r="GXV249" s="98"/>
      <c r="GXW249" s="49"/>
      <c r="GXX249" s="405"/>
      <c r="GXY249" s="405"/>
      <c r="GXZ249" s="277"/>
      <c r="GYA249" s="277"/>
      <c r="GYB249" s="277"/>
      <c r="GYC249" s="277"/>
      <c r="GYD249" s="277"/>
      <c r="GYE249" s="277"/>
      <c r="GYF249" s="277"/>
      <c r="GYG249" s="277"/>
      <c r="GYH249" s="402"/>
      <c r="GYI249" s="404"/>
      <c r="GYJ249" s="49"/>
      <c r="GYK249" s="49"/>
      <c r="GYL249" s="49"/>
      <c r="GYM249" s="99"/>
      <c r="GYN249" s="98"/>
      <c r="GYO249" s="49"/>
      <c r="GYP249" s="405"/>
      <c r="GYQ249" s="405"/>
      <c r="GYR249" s="277"/>
      <c r="GYS249" s="277"/>
      <c r="GYT249" s="277"/>
      <c r="GYU249" s="277"/>
      <c r="GYV249" s="277"/>
      <c r="GYW249" s="277"/>
      <c r="GYX249" s="277"/>
      <c r="GYY249" s="277"/>
      <c r="GYZ249" s="402"/>
      <c r="GZA249" s="404"/>
      <c r="GZB249" s="49"/>
      <c r="GZC249" s="49"/>
      <c r="GZD249" s="49"/>
      <c r="GZE249" s="99"/>
      <c r="GZF249" s="98"/>
      <c r="GZG249" s="49"/>
      <c r="GZH249" s="405"/>
      <c r="GZI249" s="405"/>
      <c r="GZJ249" s="277"/>
      <c r="GZK249" s="277"/>
      <c r="GZL249" s="277"/>
      <c r="GZM249" s="277"/>
      <c r="GZN249" s="277"/>
      <c r="GZO249" s="277"/>
      <c r="GZP249" s="277"/>
      <c r="GZQ249" s="277"/>
      <c r="GZR249" s="402"/>
      <c r="GZS249" s="404"/>
      <c r="GZT249" s="49"/>
      <c r="GZU249" s="49"/>
      <c r="GZV249" s="49"/>
      <c r="GZW249" s="99"/>
      <c r="GZX249" s="98"/>
      <c r="GZY249" s="49"/>
      <c r="GZZ249" s="405"/>
      <c r="HAA249" s="405"/>
      <c r="HAB249" s="277"/>
      <c r="HAC249" s="277"/>
      <c r="HAD249" s="277"/>
      <c r="HAE249" s="277"/>
      <c r="HAF249" s="277"/>
      <c r="HAG249" s="277"/>
      <c r="HAH249" s="277"/>
      <c r="HAI249" s="277"/>
      <c r="HAJ249" s="402"/>
      <c r="HAK249" s="404"/>
      <c r="HAL249" s="49"/>
      <c r="HAM249" s="49"/>
      <c r="HAN249" s="49"/>
      <c r="HAO249" s="99"/>
      <c r="HAP249" s="98"/>
      <c r="HAQ249" s="49"/>
      <c r="HAR249" s="405"/>
      <c r="HAS249" s="405"/>
      <c r="HAT249" s="277"/>
      <c r="HAU249" s="277"/>
      <c r="HAV249" s="277"/>
      <c r="HAW249" s="277"/>
      <c r="HAX249" s="277"/>
      <c r="HAY249" s="277"/>
      <c r="HAZ249" s="277"/>
      <c r="HBA249" s="277"/>
      <c r="HBB249" s="402"/>
      <c r="HBC249" s="404"/>
      <c r="HBD249" s="49"/>
      <c r="HBE249" s="49"/>
      <c r="HBF249" s="49"/>
      <c r="HBG249" s="99"/>
      <c r="HBH249" s="98"/>
      <c r="HBI249" s="49"/>
      <c r="HBJ249" s="405"/>
      <c r="HBK249" s="405"/>
      <c r="HBL249" s="277"/>
      <c r="HBM249" s="277"/>
      <c r="HBN249" s="277"/>
      <c r="HBO249" s="277"/>
      <c r="HBP249" s="277"/>
      <c r="HBQ249" s="277"/>
      <c r="HBR249" s="277"/>
      <c r="HBS249" s="277"/>
      <c r="HBT249" s="402"/>
      <c r="HBU249" s="404"/>
      <c r="HBV249" s="49"/>
      <c r="HBW249" s="49"/>
      <c r="HBX249" s="49"/>
      <c r="HBY249" s="99"/>
      <c r="HBZ249" s="98"/>
      <c r="HCA249" s="49"/>
      <c r="HCB249" s="405"/>
      <c r="HCC249" s="405"/>
      <c r="HCD249" s="277"/>
      <c r="HCE249" s="277"/>
      <c r="HCF249" s="277"/>
      <c r="HCG249" s="277"/>
      <c r="HCH249" s="277"/>
      <c r="HCI249" s="277"/>
      <c r="HCJ249" s="277"/>
      <c r="HCK249" s="277"/>
      <c r="HCL249" s="402"/>
      <c r="HCM249" s="404"/>
      <c r="HCN249" s="49"/>
      <c r="HCO249" s="49"/>
      <c r="HCP249" s="49"/>
      <c r="HCQ249" s="99"/>
      <c r="HCR249" s="98"/>
      <c r="HCS249" s="49"/>
      <c r="HCT249" s="405"/>
      <c r="HCU249" s="405"/>
      <c r="HCV249" s="277"/>
      <c r="HCW249" s="277"/>
      <c r="HCX249" s="277"/>
      <c r="HCY249" s="277"/>
      <c r="HCZ249" s="277"/>
      <c r="HDA249" s="277"/>
      <c r="HDB249" s="277"/>
      <c r="HDC249" s="277"/>
      <c r="HDD249" s="402"/>
      <c r="HDE249" s="404"/>
      <c r="HDF249" s="49"/>
      <c r="HDG249" s="49"/>
      <c r="HDH249" s="49"/>
      <c r="HDI249" s="99"/>
      <c r="HDJ249" s="98"/>
      <c r="HDK249" s="49"/>
      <c r="HDL249" s="405"/>
      <c r="HDM249" s="405"/>
      <c r="HDN249" s="277"/>
      <c r="HDO249" s="277"/>
      <c r="HDP249" s="277"/>
      <c r="HDQ249" s="277"/>
      <c r="HDR249" s="277"/>
      <c r="HDS249" s="277"/>
      <c r="HDT249" s="277"/>
      <c r="HDU249" s="277"/>
      <c r="HDV249" s="402"/>
      <c r="HDW249" s="404"/>
      <c r="HDX249" s="49"/>
      <c r="HDY249" s="49"/>
      <c r="HDZ249" s="49"/>
      <c r="HEA249" s="99"/>
      <c r="HEB249" s="98"/>
      <c r="HEC249" s="49"/>
      <c r="HED249" s="405"/>
      <c r="HEE249" s="405"/>
      <c r="HEF249" s="277"/>
      <c r="HEG249" s="277"/>
      <c r="HEH249" s="277"/>
      <c r="HEI249" s="277"/>
      <c r="HEJ249" s="277"/>
      <c r="HEK249" s="277"/>
      <c r="HEL249" s="277"/>
      <c r="HEM249" s="277"/>
      <c r="HEN249" s="402"/>
      <c r="HEO249" s="404"/>
      <c r="HEP249" s="49"/>
      <c r="HEQ249" s="49"/>
      <c r="HER249" s="49"/>
      <c r="HES249" s="99"/>
      <c r="HET249" s="98"/>
      <c r="HEU249" s="49"/>
      <c r="HEV249" s="405"/>
      <c r="HEW249" s="405"/>
      <c r="HEX249" s="277"/>
      <c r="HEY249" s="277"/>
      <c r="HEZ249" s="277"/>
      <c r="HFA249" s="277"/>
      <c r="HFB249" s="277"/>
      <c r="HFC249" s="277"/>
      <c r="HFD249" s="277"/>
      <c r="HFE249" s="277"/>
      <c r="HFF249" s="402"/>
      <c r="HFG249" s="404"/>
      <c r="HFH249" s="49"/>
      <c r="HFI249" s="49"/>
      <c r="HFJ249" s="49"/>
      <c r="HFK249" s="99"/>
      <c r="HFL249" s="98"/>
      <c r="HFM249" s="49"/>
      <c r="HFN249" s="405"/>
      <c r="HFO249" s="405"/>
      <c r="HFP249" s="277"/>
      <c r="HFQ249" s="277"/>
      <c r="HFR249" s="277"/>
      <c r="HFS249" s="277"/>
      <c r="HFT249" s="277"/>
      <c r="HFU249" s="277"/>
      <c r="HFV249" s="277"/>
      <c r="HFW249" s="277"/>
      <c r="HFX249" s="402"/>
      <c r="HFY249" s="404"/>
      <c r="HFZ249" s="49"/>
      <c r="HGA249" s="49"/>
      <c r="HGB249" s="49"/>
      <c r="HGC249" s="99"/>
      <c r="HGD249" s="98"/>
      <c r="HGE249" s="49"/>
      <c r="HGF249" s="405"/>
      <c r="HGG249" s="405"/>
      <c r="HGH249" s="277"/>
      <c r="HGI249" s="277"/>
      <c r="HGJ249" s="277"/>
      <c r="HGK249" s="277"/>
      <c r="HGL249" s="277"/>
      <c r="HGM249" s="277"/>
      <c r="HGN249" s="277"/>
      <c r="HGO249" s="277"/>
      <c r="HGP249" s="402"/>
      <c r="HGQ249" s="404"/>
      <c r="HGR249" s="49"/>
      <c r="HGS249" s="49"/>
      <c r="HGT249" s="49"/>
      <c r="HGU249" s="99"/>
      <c r="HGV249" s="98"/>
      <c r="HGW249" s="49"/>
      <c r="HGX249" s="405"/>
      <c r="HGY249" s="405"/>
      <c r="HGZ249" s="277"/>
      <c r="HHA249" s="277"/>
      <c r="HHB249" s="277"/>
      <c r="HHC249" s="277"/>
      <c r="HHD249" s="277"/>
      <c r="HHE249" s="277"/>
      <c r="HHF249" s="277"/>
      <c r="HHG249" s="277"/>
      <c r="HHH249" s="402"/>
      <c r="HHI249" s="404"/>
      <c r="HHJ249" s="49"/>
      <c r="HHK249" s="49"/>
      <c r="HHL249" s="49"/>
      <c r="HHM249" s="99"/>
      <c r="HHN249" s="98"/>
      <c r="HHO249" s="49"/>
      <c r="HHP249" s="405"/>
      <c r="HHQ249" s="405"/>
      <c r="HHR249" s="277"/>
      <c r="HHS249" s="277"/>
      <c r="HHT249" s="277"/>
      <c r="HHU249" s="277"/>
      <c r="HHV249" s="277"/>
      <c r="HHW249" s="277"/>
      <c r="HHX249" s="277"/>
      <c r="HHY249" s="277"/>
      <c r="HHZ249" s="402"/>
      <c r="HIA249" s="404"/>
      <c r="HIB249" s="49"/>
      <c r="HIC249" s="49"/>
      <c r="HID249" s="49"/>
      <c r="HIE249" s="99"/>
      <c r="HIF249" s="98"/>
      <c r="HIG249" s="49"/>
      <c r="HIH249" s="405"/>
      <c r="HII249" s="405"/>
      <c r="HIJ249" s="277"/>
      <c r="HIK249" s="277"/>
      <c r="HIL249" s="277"/>
      <c r="HIM249" s="277"/>
      <c r="HIN249" s="277"/>
      <c r="HIO249" s="277"/>
      <c r="HIP249" s="277"/>
      <c r="HIQ249" s="277"/>
      <c r="HIR249" s="402"/>
      <c r="HIS249" s="404"/>
      <c r="HIT249" s="49"/>
      <c r="HIU249" s="49"/>
      <c r="HIV249" s="49"/>
      <c r="HIW249" s="99"/>
      <c r="HIX249" s="98"/>
      <c r="HIY249" s="49"/>
      <c r="HIZ249" s="405"/>
      <c r="HJA249" s="405"/>
      <c r="HJB249" s="277"/>
      <c r="HJC249" s="277"/>
      <c r="HJD249" s="277"/>
      <c r="HJE249" s="277"/>
      <c r="HJF249" s="277"/>
      <c r="HJG249" s="277"/>
      <c r="HJH249" s="277"/>
      <c r="HJI249" s="277"/>
      <c r="HJJ249" s="402"/>
      <c r="HJK249" s="404"/>
      <c r="HJL249" s="49"/>
      <c r="HJM249" s="49"/>
      <c r="HJN249" s="49"/>
      <c r="HJO249" s="99"/>
      <c r="HJP249" s="98"/>
      <c r="HJQ249" s="49"/>
      <c r="HJR249" s="405"/>
      <c r="HJS249" s="405"/>
      <c r="HJT249" s="277"/>
      <c r="HJU249" s="277"/>
      <c r="HJV249" s="277"/>
      <c r="HJW249" s="277"/>
      <c r="HJX249" s="277"/>
      <c r="HJY249" s="277"/>
      <c r="HJZ249" s="277"/>
      <c r="HKA249" s="277"/>
      <c r="HKB249" s="402"/>
      <c r="HKC249" s="404"/>
      <c r="HKD249" s="49"/>
      <c r="HKE249" s="49"/>
      <c r="HKF249" s="49"/>
      <c r="HKG249" s="99"/>
      <c r="HKH249" s="98"/>
      <c r="HKI249" s="49"/>
      <c r="HKJ249" s="405"/>
      <c r="HKK249" s="405"/>
      <c r="HKL249" s="277"/>
      <c r="HKM249" s="277"/>
      <c r="HKN249" s="277"/>
      <c r="HKO249" s="277"/>
      <c r="HKP249" s="277"/>
      <c r="HKQ249" s="277"/>
      <c r="HKR249" s="277"/>
      <c r="HKS249" s="277"/>
      <c r="HKT249" s="402"/>
      <c r="HKU249" s="404"/>
      <c r="HKV249" s="49"/>
      <c r="HKW249" s="49"/>
      <c r="HKX249" s="49"/>
      <c r="HKY249" s="99"/>
      <c r="HKZ249" s="98"/>
      <c r="HLA249" s="49"/>
      <c r="HLB249" s="405"/>
      <c r="HLC249" s="405"/>
      <c r="HLD249" s="277"/>
      <c r="HLE249" s="277"/>
      <c r="HLF249" s="277"/>
      <c r="HLG249" s="277"/>
      <c r="HLH249" s="277"/>
      <c r="HLI249" s="277"/>
      <c r="HLJ249" s="277"/>
      <c r="HLK249" s="277"/>
      <c r="HLL249" s="402"/>
      <c r="HLM249" s="404"/>
      <c r="HLN249" s="49"/>
      <c r="HLO249" s="49"/>
      <c r="HLP249" s="49"/>
      <c r="HLQ249" s="99"/>
      <c r="HLR249" s="98"/>
      <c r="HLS249" s="49"/>
      <c r="HLT249" s="405"/>
      <c r="HLU249" s="405"/>
      <c r="HLV249" s="277"/>
      <c r="HLW249" s="277"/>
      <c r="HLX249" s="277"/>
      <c r="HLY249" s="277"/>
      <c r="HLZ249" s="277"/>
      <c r="HMA249" s="277"/>
      <c r="HMB249" s="277"/>
      <c r="HMC249" s="277"/>
      <c r="HMD249" s="402"/>
      <c r="HME249" s="404"/>
      <c r="HMF249" s="49"/>
      <c r="HMG249" s="49"/>
      <c r="HMH249" s="49"/>
      <c r="HMI249" s="99"/>
      <c r="HMJ249" s="98"/>
      <c r="HMK249" s="49"/>
      <c r="HML249" s="405"/>
      <c r="HMM249" s="405"/>
      <c r="HMN249" s="277"/>
      <c r="HMO249" s="277"/>
      <c r="HMP249" s="277"/>
      <c r="HMQ249" s="277"/>
      <c r="HMR249" s="277"/>
      <c r="HMS249" s="277"/>
      <c r="HMT249" s="277"/>
      <c r="HMU249" s="277"/>
      <c r="HMV249" s="402"/>
      <c r="HMW249" s="404"/>
      <c r="HMX249" s="49"/>
      <c r="HMY249" s="49"/>
      <c r="HMZ249" s="49"/>
      <c r="HNA249" s="99"/>
      <c r="HNB249" s="98"/>
      <c r="HNC249" s="49"/>
      <c r="HND249" s="405"/>
      <c r="HNE249" s="405"/>
      <c r="HNF249" s="277"/>
      <c r="HNG249" s="277"/>
      <c r="HNH249" s="277"/>
      <c r="HNI249" s="277"/>
      <c r="HNJ249" s="277"/>
      <c r="HNK249" s="277"/>
      <c r="HNL249" s="277"/>
      <c r="HNM249" s="277"/>
      <c r="HNN249" s="402"/>
      <c r="HNO249" s="404"/>
      <c r="HNP249" s="49"/>
      <c r="HNQ249" s="49"/>
      <c r="HNR249" s="49"/>
      <c r="HNS249" s="99"/>
      <c r="HNT249" s="98"/>
      <c r="HNU249" s="49"/>
      <c r="HNV249" s="405"/>
      <c r="HNW249" s="405"/>
      <c r="HNX249" s="277"/>
      <c r="HNY249" s="277"/>
      <c r="HNZ249" s="277"/>
      <c r="HOA249" s="277"/>
      <c r="HOB249" s="277"/>
      <c r="HOC249" s="277"/>
      <c r="HOD249" s="277"/>
      <c r="HOE249" s="277"/>
      <c r="HOF249" s="402"/>
      <c r="HOG249" s="404"/>
      <c r="HOH249" s="49"/>
      <c r="HOI249" s="49"/>
      <c r="HOJ249" s="49"/>
      <c r="HOK249" s="99"/>
      <c r="HOL249" s="98"/>
      <c r="HOM249" s="49"/>
      <c r="HON249" s="405"/>
      <c r="HOO249" s="405"/>
      <c r="HOP249" s="277"/>
      <c r="HOQ249" s="277"/>
      <c r="HOR249" s="277"/>
      <c r="HOS249" s="277"/>
      <c r="HOT249" s="277"/>
      <c r="HOU249" s="277"/>
      <c r="HOV249" s="277"/>
      <c r="HOW249" s="277"/>
      <c r="HOX249" s="402"/>
      <c r="HOY249" s="404"/>
      <c r="HOZ249" s="49"/>
      <c r="HPA249" s="49"/>
      <c r="HPB249" s="49"/>
      <c r="HPC249" s="99"/>
      <c r="HPD249" s="98"/>
      <c r="HPE249" s="49"/>
      <c r="HPF249" s="405"/>
      <c r="HPG249" s="405"/>
      <c r="HPH249" s="277"/>
      <c r="HPI249" s="277"/>
      <c r="HPJ249" s="277"/>
      <c r="HPK249" s="277"/>
      <c r="HPL249" s="277"/>
      <c r="HPM249" s="277"/>
      <c r="HPN249" s="277"/>
      <c r="HPO249" s="277"/>
      <c r="HPP249" s="402"/>
      <c r="HPQ249" s="404"/>
      <c r="HPR249" s="49"/>
      <c r="HPS249" s="49"/>
      <c r="HPT249" s="49"/>
      <c r="HPU249" s="99"/>
      <c r="HPV249" s="98"/>
      <c r="HPW249" s="49"/>
      <c r="HPX249" s="405"/>
      <c r="HPY249" s="405"/>
      <c r="HPZ249" s="277"/>
      <c r="HQA249" s="277"/>
      <c r="HQB249" s="277"/>
      <c r="HQC249" s="277"/>
      <c r="HQD249" s="277"/>
      <c r="HQE249" s="277"/>
      <c r="HQF249" s="277"/>
      <c r="HQG249" s="277"/>
      <c r="HQH249" s="402"/>
      <c r="HQI249" s="404"/>
      <c r="HQJ249" s="49"/>
      <c r="HQK249" s="49"/>
      <c r="HQL249" s="49"/>
      <c r="HQM249" s="99"/>
      <c r="HQN249" s="98"/>
      <c r="HQO249" s="49"/>
      <c r="HQP249" s="405"/>
      <c r="HQQ249" s="405"/>
      <c r="HQR249" s="277"/>
      <c r="HQS249" s="277"/>
      <c r="HQT249" s="277"/>
      <c r="HQU249" s="277"/>
      <c r="HQV249" s="277"/>
      <c r="HQW249" s="277"/>
      <c r="HQX249" s="277"/>
      <c r="HQY249" s="277"/>
      <c r="HQZ249" s="402"/>
      <c r="HRA249" s="404"/>
      <c r="HRB249" s="49"/>
      <c r="HRC249" s="49"/>
      <c r="HRD249" s="49"/>
      <c r="HRE249" s="99"/>
      <c r="HRF249" s="98"/>
      <c r="HRG249" s="49"/>
      <c r="HRH249" s="405"/>
      <c r="HRI249" s="405"/>
      <c r="HRJ249" s="277"/>
      <c r="HRK249" s="277"/>
      <c r="HRL249" s="277"/>
      <c r="HRM249" s="277"/>
      <c r="HRN249" s="277"/>
      <c r="HRO249" s="277"/>
      <c r="HRP249" s="277"/>
      <c r="HRQ249" s="277"/>
      <c r="HRR249" s="402"/>
      <c r="HRS249" s="404"/>
      <c r="HRT249" s="49"/>
      <c r="HRU249" s="49"/>
      <c r="HRV249" s="49"/>
      <c r="HRW249" s="99"/>
      <c r="HRX249" s="98"/>
      <c r="HRY249" s="49"/>
      <c r="HRZ249" s="405"/>
      <c r="HSA249" s="405"/>
      <c r="HSB249" s="277"/>
      <c r="HSC249" s="277"/>
      <c r="HSD249" s="277"/>
      <c r="HSE249" s="277"/>
      <c r="HSF249" s="277"/>
      <c r="HSG249" s="277"/>
      <c r="HSH249" s="277"/>
      <c r="HSI249" s="277"/>
      <c r="HSJ249" s="402"/>
      <c r="HSK249" s="404"/>
      <c r="HSL249" s="49"/>
      <c r="HSM249" s="49"/>
      <c r="HSN249" s="49"/>
      <c r="HSO249" s="99"/>
      <c r="HSP249" s="98"/>
      <c r="HSQ249" s="49"/>
      <c r="HSR249" s="405"/>
      <c r="HSS249" s="405"/>
      <c r="HST249" s="277"/>
      <c r="HSU249" s="277"/>
      <c r="HSV249" s="277"/>
      <c r="HSW249" s="277"/>
      <c r="HSX249" s="277"/>
      <c r="HSY249" s="277"/>
      <c r="HSZ249" s="277"/>
      <c r="HTA249" s="277"/>
      <c r="HTB249" s="402"/>
      <c r="HTC249" s="404"/>
      <c r="HTD249" s="49"/>
      <c r="HTE249" s="49"/>
      <c r="HTF249" s="49"/>
      <c r="HTG249" s="99"/>
      <c r="HTH249" s="98"/>
      <c r="HTI249" s="49"/>
      <c r="HTJ249" s="405"/>
      <c r="HTK249" s="405"/>
      <c r="HTL249" s="277"/>
      <c r="HTM249" s="277"/>
      <c r="HTN249" s="277"/>
      <c r="HTO249" s="277"/>
      <c r="HTP249" s="277"/>
      <c r="HTQ249" s="277"/>
      <c r="HTR249" s="277"/>
      <c r="HTS249" s="277"/>
      <c r="HTT249" s="402"/>
      <c r="HTU249" s="404"/>
      <c r="HTV249" s="49"/>
      <c r="HTW249" s="49"/>
      <c r="HTX249" s="49"/>
      <c r="HTY249" s="99"/>
      <c r="HTZ249" s="98"/>
      <c r="HUA249" s="49"/>
      <c r="HUB249" s="405"/>
      <c r="HUC249" s="405"/>
      <c r="HUD249" s="277"/>
      <c r="HUE249" s="277"/>
      <c r="HUF249" s="277"/>
      <c r="HUG249" s="277"/>
      <c r="HUH249" s="277"/>
      <c r="HUI249" s="277"/>
      <c r="HUJ249" s="277"/>
      <c r="HUK249" s="277"/>
      <c r="HUL249" s="402"/>
      <c r="HUM249" s="404"/>
      <c r="HUN249" s="49"/>
      <c r="HUO249" s="49"/>
      <c r="HUP249" s="49"/>
      <c r="HUQ249" s="99"/>
      <c r="HUR249" s="98"/>
      <c r="HUS249" s="49"/>
      <c r="HUT249" s="405"/>
      <c r="HUU249" s="405"/>
      <c r="HUV249" s="277"/>
      <c r="HUW249" s="277"/>
      <c r="HUX249" s="277"/>
      <c r="HUY249" s="277"/>
      <c r="HUZ249" s="277"/>
      <c r="HVA249" s="277"/>
      <c r="HVB249" s="277"/>
      <c r="HVC249" s="277"/>
      <c r="HVD249" s="402"/>
      <c r="HVE249" s="404"/>
      <c r="HVF249" s="49"/>
      <c r="HVG249" s="49"/>
      <c r="HVH249" s="49"/>
      <c r="HVI249" s="99"/>
      <c r="HVJ249" s="98"/>
      <c r="HVK249" s="49"/>
      <c r="HVL249" s="405"/>
      <c r="HVM249" s="405"/>
      <c r="HVN249" s="277"/>
      <c r="HVO249" s="277"/>
      <c r="HVP249" s="277"/>
      <c r="HVQ249" s="277"/>
      <c r="HVR249" s="277"/>
      <c r="HVS249" s="277"/>
      <c r="HVT249" s="277"/>
      <c r="HVU249" s="277"/>
      <c r="HVV249" s="402"/>
      <c r="HVW249" s="404"/>
      <c r="HVX249" s="49"/>
      <c r="HVY249" s="49"/>
      <c r="HVZ249" s="49"/>
      <c r="HWA249" s="99"/>
      <c r="HWB249" s="98"/>
      <c r="HWC249" s="49"/>
      <c r="HWD249" s="405"/>
      <c r="HWE249" s="405"/>
      <c r="HWF249" s="277"/>
      <c r="HWG249" s="277"/>
      <c r="HWH249" s="277"/>
      <c r="HWI249" s="277"/>
      <c r="HWJ249" s="277"/>
      <c r="HWK249" s="277"/>
      <c r="HWL249" s="277"/>
      <c r="HWM249" s="277"/>
      <c r="HWN249" s="402"/>
      <c r="HWO249" s="404"/>
      <c r="HWP249" s="49"/>
      <c r="HWQ249" s="49"/>
      <c r="HWR249" s="49"/>
      <c r="HWS249" s="99"/>
      <c r="HWT249" s="98"/>
      <c r="HWU249" s="49"/>
      <c r="HWV249" s="405"/>
      <c r="HWW249" s="405"/>
      <c r="HWX249" s="277"/>
      <c r="HWY249" s="277"/>
      <c r="HWZ249" s="277"/>
      <c r="HXA249" s="277"/>
      <c r="HXB249" s="277"/>
      <c r="HXC249" s="277"/>
      <c r="HXD249" s="277"/>
      <c r="HXE249" s="277"/>
      <c r="HXF249" s="402"/>
      <c r="HXG249" s="404"/>
      <c r="HXH249" s="49"/>
      <c r="HXI249" s="49"/>
      <c r="HXJ249" s="49"/>
      <c r="HXK249" s="99"/>
      <c r="HXL249" s="98"/>
      <c r="HXM249" s="49"/>
      <c r="HXN249" s="405"/>
      <c r="HXO249" s="405"/>
      <c r="HXP249" s="277"/>
      <c r="HXQ249" s="277"/>
      <c r="HXR249" s="277"/>
      <c r="HXS249" s="277"/>
      <c r="HXT249" s="277"/>
      <c r="HXU249" s="277"/>
      <c r="HXV249" s="277"/>
      <c r="HXW249" s="277"/>
      <c r="HXX249" s="402"/>
      <c r="HXY249" s="404"/>
      <c r="HXZ249" s="49"/>
      <c r="HYA249" s="49"/>
      <c r="HYB249" s="49"/>
      <c r="HYC249" s="99"/>
      <c r="HYD249" s="98"/>
      <c r="HYE249" s="49"/>
      <c r="HYF249" s="405"/>
      <c r="HYG249" s="405"/>
      <c r="HYH249" s="277"/>
      <c r="HYI249" s="277"/>
      <c r="HYJ249" s="277"/>
      <c r="HYK249" s="277"/>
      <c r="HYL249" s="277"/>
      <c r="HYM249" s="277"/>
      <c r="HYN249" s="277"/>
      <c r="HYO249" s="277"/>
      <c r="HYP249" s="402"/>
      <c r="HYQ249" s="404"/>
      <c r="HYR249" s="49"/>
      <c r="HYS249" s="49"/>
      <c r="HYT249" s="49"/>
      <c r="HYU249" s="99"/>
      <c r="HYV249" s="98"/>
      <c r="HYW249" s="49"/>
      <c r="HYX249" s="405"/>
      <c r="HYY249" s="405"/>
      <c r="HYZ249" s="277"/>
      <c r="HZA249" s="277"/>
      <c r="HZB249" s="277"/>
      <c r="HZC249" s="277"/>
      <c r="HZD249" s="277"/>
      <c r="HZE249" s="277"/>
      <c r="HZF249" s="277"/>
      <c r="HZG249" s="277"/>
      <c r="HZH249" s="402"/>
      <c r="HZI249" s="404"/>
      <c r="HZJ249" s="49"/>
      <c r="HZK249" s="49"/>
      <c r="HZL249" s="49"/>
      <c r="HZM249" s="99"/>
      <c r="HZN249" s="98"/>
      <c r="HZO249" s="49"/>
      <c r="HZP249" s="405"/>
      <c r="HZQ249" s="405"/>
      <c r="HZR249" s="277"/>
      <c r="HZS249" s="277"/>
      <c r="HZT249" s="277"/>
      <c r="HZU249" s="277"/>
      <c r="HZV249" s="277"/>
      <c r="HZW249" s="277"/>
      <c r="HZX249" s="277"/>
      <c r="HZY249" s="277"/>
      <c r="HZZ249" s="402"/>
      <c r="IAA249" s="404"/>
      <c r="IAB249" s="49"/>
      <c r="IAC249" s="49"/>
      <c r="IAD249" s="49"/>
      <c r="IAE249" s="99"/>
      <c r="IAF249" s="98"/>
      <c r="IAG249" s="49"/>
      <c r="IAH249" s="405"/>
      <c r="IAI249" s="405"/>
      <c r="IAJ249" s="277"/>
      <c r="IAK249" s="277"/>
      <c r="IAL249" s="277"/>
      <c r="IAM249" s="277"/>
      <c r="IAN249" s="277"/>
      <c r="IAO249" s="277"/>
      <c r="IAP249" s="277"/>
      <c r="IAQ249" s="277"/>
      <c r="IAR249" s="402"/>
      <c r="IAS249" s="404"/>
      <c r="IAT249" s="49"/>
      <c r="IAU249" s="49"/>
      <c r="IAV249" s="49"/>
      <c r="IAW249" s="99"/>
      <c r="IAX249" s="98"/>
      <c r="IAY249" s="49"/>
      <c r="IAZ249" s="405"/>
      <c r="IBA249" s="405"/>
      <c r="IBB249" s="277"/>
      <c r="IBC249" s="277"/>
      <c r="IBD249" s="277"/>
      <c r="IBE249" s="277"/>
      <c r="IBF249" s="277"/>
      <c r="IBG249" s="277"/>
      <c r="IBH249" s="277"/>
      <c r="IBI249" s="277"/>
      <c r="IBJ249" s="402"/>
      <c r="IBK249" s="404"/>
      <c r="IBL249" s="49"/>
      <c r="IBM249" s="49"/>
      <c r="IBN249" s="49"/>
      <c r="IBO249" s="99"/>
      <c r="IBP249" s="98"/>
      <c r="IBQ249" s="49"/>
      <c r="IBR249" s="405"/>
      <c r="IBS249" s="405"/>
      <c r="IBT249" s="277"/>
      <c r="IBU249" s="277"/>
      <c r="IBV249" s="277"/>
      <c r="IBW249" s="277"/>
      <c r="IBX249" s="277"/>
      <c r="IBY249" s="277"/>
      <c r="IBZ249" s="277"/>
      <c r="ICA249" s="277"/>
      <c r="ICB249" s="402"/>
      <c r="ICC249" s="404"/>
      <c r="ICD249" s="49"/>
      <c r="ICE249" s="49"/>
      <c r="ICF249" s="49"/>
      <c r="ICG249" s="99"/>
      <c r="ICH249" s="98"/>
      <c r="ICI249" s="49"/>
      <c r="ICJ249" s="405"/>
      <c r="ICK249" s="405"/>
      <c r="ICL249" s="277"/>
      <c r="ICM249" s="277"/>
      <c r="ICN249" s="277"/>
      <c r="ICO249" s="277"/>
      <c r="ICP249" s="277"/>
      <c r="ICQ249" s="277"/>
      <c r="ICR249" s="277"/>
      <c r="ICS249" s="277"/>
      <c r="ICT249" s="402"/>
      <c r="ICU249" s="404"/>
      <c r="ICV249" s="49"/>
      <c r="ICW249" s="49"/>
      <c r="ICX249" s="49"/>
      <c r="ICY249" s="99"/>
      <c r="ICZ249" s="98"/>
      <c r="IDA249" s="49"/>
      <c r="IDB249" s="405"/>
      <c r="IDC249" s="405"/>
      <c r="IDD249" s="277"/>
      <c r="IDE249" s="277"/>
      <c r="IDF249" s="277"/>
      <c r="IDG249" s="277"/>
      <c r="IDH249" s="277"/>
      <c r="IDI249" s="277"/>
      <c r="IDJ249" s="277"/>
      <c r="IDK249" s="277"/>
      <c r="IDL249" s="402"/>
      <c r="IDM249" s="404"/>
      <c r="IDN249" s="49"/>
      <c r="IDO249" s="49"/>
      <c r="IDP249" s="49"/>
      <c r="IDQ249" s="99"/>
      <c r="IDR249" s="98"/>
      <c r="IDS249" s="49"/>
      <c r="IDT249" s="405"/>
      <c r="IDU249" s="405"/>
      <c r="IDV249" s="277"/>
      <c r="IDW249" s="277"/>
      <c r="IDX249" s="277"/>
      <c r="IDY249" s="277"/>
      <c r="IDZ249" s="277"/>
      <c r="IEA249" s="277"/>
      <c r="IEB249" s="277"/>
      <c r="IEC249" s="277"/>
      <c r="IED249" s="402"/>
      <c r="IEE249" s="404"/>
      <c r="IEF249" s="49"/>
      <c r="IEG249" s="49"/>
      <c r="IEH249" s="49"/>
      <c r="IEI249" s="99"/>
      <c r="IEJ249" s="98"/>
      <c r="IEK249" s="49"/>
      <c r="IEL249" s="405"/>
      <c r="IEM249" s="405"/>
      <c r="IEN249" s="277"/>
      <c r="IEO249" s="277"/>
      <c r="IEP249" s="277"/>
      <c r="IEQ249" s="277"/>
      <c r="IER249" s="277"/>
      <c r="IES249" s="277"/>
      <c r="IET249" s="277"/>
      <c r="IEU249" s="277"/>
      <c r="IEV249" s="402"/>
      <c r="IEW249" s="404"/>
      <c r="IEX249" s="49"/>
      <c r="IEY249" s="49"/>
      <c r="IEZ249" s="49"/>
      <c r="IFA249" s="99"/>
      <c r="IFB249" s="98"/>
      <c r="IFC249" s="49"/>
      <c r="IFD249" s="405"/>
      <c r="IFE249" s="405"/>
      <c r="IFF249" s="277"/>
      <c r="IFG249" s="277"/>
      <c r="IFH249" s="277"/>
      <c r="IFI249" s="277"/>
      <c r="IFJ249" s="277"/>
      <c r="IFK249" s="277"/>
      <c r="IFL249" s="277"/>
      <c r="IFM249" s="277"/>
      <c r="IFN249" s="402"/>
      <c r="IFO249" s="404"/>
      <c r="IFP249" s="49"/>
      <c r="IFQ249" s="49"/>
      <c r="IFR249" s="49"/>
      <c r="IFS249" s="99"/>
      <c r="IFT249" s="98"/>
      <c r="IFU249" s="49"/>
      <c r="IFV249" s="405"/>
      <c r="IFW249" s="405"/>
      <c r="IFX249" s="277"/>
      <c r="IFY249" s="277"/>
      <c r="IFZ249" s="277"/>
      <c r="IGA249" s="277"/>
      <c r="IGB249" s="277"/>
      <c r="IGC249" s="277"/>
      <c r="IGD249" s="277"/>
      <c r="IGE249" s="277"/>
      <c r="IGF249" s="402"/>
      <c r="IGG249" s="404"/>
      <c r="IGH249" s="49"/>
      <c r="IGI249" s="49"/>
      <c r="IGJ249" s="49"/>
      <c r="IGK249" s="99"/>
      <c r="IGL249" s="98"/>
      <c r="IGM249" s="49"/>
      <c r="IGN249" s="405"/>
      <c r="IGO249" s="405"/>
      <c r="IGP249" s="277"/>
      <c r="IGQ249" s="277"/>
      <c r="IGR249" s="277"/>
      <c r="IGS249" s="277"/>
      <c r="IGT249" s="277"/>
      <c r="IGU249" s="277"/>
      <c r="IGV249" s="277"/>
      <c r="IGW249" s="277"/>
      <c r="IGX249" s="402"/>
      <c r="IGY249" s="404"/>
      <c r="IGZ249" s="49"/>
      <c r="IHA249" s="49"/>
      <c r="IHB249" s="49"/>
      <c r="IHC249" s="99"/>
      <c r="IHD249" s="98"/>
      <c r="IHE249" s="49"/>
      <c r="IHF249" s="405"/>
      <c r="IHG249" s="405"/>
      <c r="IHH249" s="277"/>
      <c r="IHI249" s="277"/>
      <c r="IHJ249" s="277"/>
      <c r="IHK249" s="277"/>
      <c r="IHL249" s="277"/>
      <c r="IHM249" s="277"/>
      <c r="IHN249" s="277"/>
      <c r="IHO249" s="277"/>
      <c r="IHP249" s="402"/>
      <c r="IHQ249" s="404"/>
      <c r="IHR249" s="49"/>
      <c r="IHS249" s="49"/>
      <c r="IHT249" s="49"/>
      <c r="IHU249" s="99"/>
      <c r="IHV249" s="98"/>
      <c r="IHW249" s="49"/>
      <c r="IHX249" s="405"/>
      <c r="IHY249" s="405"/>
      <c r="IHZ249" s="277"/>
      <c r="IIA249" s="277"/>
      <c r="IIB249" s="277"/>
      <c r="IIC249" s="277"/>
      <c r="IID249" s="277"/>
      <c r="IIE249" s="277"/>
      <c r="IIF249" s="277"/>
      <c r="IIG249" s="277"/>
      <c r="IIH249" s="402"/>
      <c r="III249" s="404"/>
      <c r="IIJ249" s="49"/>
      <c r="IIK249" s="49"/>
      <c r="IIL249" s="49"/>
      <c r="IIM249" s="99"/>
      <c r="IIN249" s="98"/>
      <c r="IIO249" s="49"/>
      <c r="IIP249" s="405"/>
      <c r="IIQ249" s="405"/>
      <c r="IIR249" s="277"/>
      <c r="IIS249" s="277"/>
      <c r="IIT249" s="277"/>
      <c r="IIU249" s="277"/>
      <c r="IIV249" s="277"/>
      <c r="IIW249" s="277"/>
      <c r="IIX249" s="277"/>
      <c r="IIY249" s="277"/>
      <c r="IIZ249" s="402"/>
      <c r="IJA249" s="404"/>
      <c r="IJB249" s="49"/>
      <c r="IJC249" s="49"/>
      <c r="IJD249" s="49"/>
      <c r="IJE249" s="99"/>
      <c r="IJF249" s="98"/>
      <c r="IJG249" s="49"/>
      <c r="IJH249" s="405"/>
      <c r="IJI249" s="405"/>
      <c r="IJJ249" s="277"/>
      <c r="IJK249" s="277"/>
      <c r="IJL249" s="277"/>
      <c r="IJM249" s="277"/>
      <c r="IJN249" s="277"/>
      <c r="IJO249" s="277"/>
      <c r="IJP249" s="277"/>
      <c r="IJQ249" s="277"/>
      <c r="IJR249" s="402"/>
      <c r="IJS249" s="404"/>
      <c r="IJT249" s="49"/>
      <c r="IJU249" s="49"/>
      <c r="IJV249" s="49"/>
      <c r="IJW249" s="99"/>
      <c r="IJX249" s="98"/>
      <c r="IJY249" s="49"/>
      <c r="IJZ249" s="405"/>
      <c r="IKA249" s="405"/>
      <c r="IKB249" s="277"/>
      <c r="IKC249" s="277"/>
      <c r="IKD249" s="277"/>
      <c r="IKE249" s="277"/>
      <c r="IKF249" s="277"/>
      <c r="IKG249" s="277"/>
      <c r="IKH249" s="277"/>
      <c r="IKI249" s="277"/>
      <c r="IKJ249" s="402"/>
      <c r="IKK249" s="404"/>
      <c r="IKL249" s="49"/>
      <c r="IKM249" s="49"/>
      <c r="IKN249" s="49"/>
      <c r="IKO249" s="99"/>
      <c r="IKP249" s="98"/>
      <c r="IKQ249" s="49"/>
      <c r="IKR249" s="405"/>
      <c r="IKS249" s="405"/>
      <c r="IKT249" s="277"/>
      <c r="IKU249" s="277"/>
      <c r="IKV249" s="277"/>
      <c r="IKW249" s="277"/>
      <c r="IKX249" s="277"/>
      <c r="IKY249" s="277"/>
      <c r="IKZ249" s="277"/>
      <c r="ILA249" s="277"/>
      <c r="ILB249" s="402"/>
      <c r="ILC249" s="404"/>
      <c r="ILD249" s="49"/>
      <c r="ILE249" s="49"/>
      <c r="ILF249" s="49"/>
      <c r="ILG249" s="99"/>
      <c r="ILH249" s="98"/>
      <c r="ILI249" s="49"/>
      <c r="ILJ249" s="405"/>
      <c r="ILK249" s="405"/>
      <c r="ILL249" s="277"/>
      <c r="ILM249" s="277"/>
      <c r="ILN249" s="277"/>
      <c r="ILO249" s="277"/>
      <c r="ILP249" s="277"/>
      <c r="ILQ249" s="277"/>
      <c r="ILR249" s="277"/>
      <c r="ILS249" s="277"/>
      <c r="ILT249" s="402"/>
      <c r="ILU249" s="404"/>
      <c r="ILV249" s="49"/>
      <c r="ILW249" s="49"/>
      <c r="ILX249" s="49"/>
      <c r="ILY249" s="99"/>
      <c r="ILZ249" s="98"/>
      <c r="IMA249" s="49"/>
      <c r="IMB249" s="405"/>
      <c r="IMC249" s="405"/>
      <c r="IMD249" s="277"/>
      <c r="IME249" s="277"/>
      <c r="IMF249" s="277"/>
      <c r="IMG249" s="277"/>
      <c r="IMH249" s="277"/>
      <c r="IMI249" s="277"/>
      <c r="IMJ249" s="277"/>
      <c r="IMK249" s="277"/>
      <c r="IML249" s="402"/>
      <c r="IMM249" s="404"/>
      <c r="IMN249" s="49"/>
      <c r="IMO249" s="49"/>
      <c r="IMP249" s="49"/>
      <c r="IMQ249" s="99"/>
      <c r="IMR249" s="98"/>
      <c r="IMS249" s="49"/>
      <c r="IMT249" s="405"/>
      <c r="IMU249" s="405"/>
      <c r="IMV249" s="277"/>
      <c r="IMW249" s="277"/>
      <c r="IMX249" s="277"/>
      <c r="IMY249" s="277"/>
      <c r="IMZ249" s="277"/>
      <c r="INA249" s="277"/>
      <c r="INB249" s="277"/>
      <c r="INC249" s="277"/>
      <c r="IND249" s="402"/>
      <c r="INE249" s="404"/>
      <c r="INF249" s="49"/>
      <c r="ING249" s="49"/>
      <c r="INH249" s="49"/>
      <c r="INI249" s="99"/>
      <c r="INJ249" s="98"/>
      <c r="INK249" s="49"/>
      <c r="INL249" s="405"/>
      <c r="INM249" s="405"/>
      <c r="INN249" s="277"/>
      <c r="INO249" s="277"/>
      <c r="INP249" s="277"/>
      <c r="INQ249" s="277"/>
      <c r="INR249" s="277"/>
      <c r="INS249" s="277"/>
      <c r="INT249" s="277"/>
      <c r="INU249" s="277"/>
      <c r="INV249" s="402"/>
      <c r="INW249" s="404"/>
      <c r="INX249" s="49"/>
      <c r="INY249" s="49"/>
      <c r="INZ249" s="49"/>
      <c r="IOA249" s="99"/>
      <c r="IOB249" s="98"/>
      <c r="IOC249" s="49"/>
      <c r="IOD249" s="405"/>
      <c r="IOE249" s="405"/>
      <c r="IOF249" s="277"/>
      <c r="IOG249" s="277"/>
      <c r="IOH249" s="277"/>
      <c r="IOI249" s="277"/>
      <c r="IOJ249" s="277"/>
      <c r="IOK249" s="277"/>
      <c r="IOL249" s="277"/>
      <c r="IOM249" s="277"/>
      <c r="ION249" s="402"/>
      <c r="IOO249" s="404"/>
      <c r="IOP249" s="49"/>
      <c r="IOQ249" s="49"/>
      <c r="IOR249" s="49"/>
      <c r="IOS249" s="99"/>
      <c r="IOT249" s="98"/>
      <c r="IOU249" s="49"/>
      <c r="IOV249" s="405"/>
      <c r="IOW249" s="405"/>
      <c r="IOX249" s="277"/>
      <c r="IOY249" s="277"/>
      <c r="IOZ249" s="277"/>
      <c r="IPA249" s="277"/>
      <c r="IPB249" s="277"/>
      <c r="IPC249" s="277"/>
      <c r="IPD249" s="277"/>
      <c r="IPE249" s="277"/>
      <c r="IPF249" s="402"/>
      <c r="IPG249" s="404"/>
      <c r="IPH249" s="49"/>
      <c r="IPI249" s="49"/>
      <c r="IPJ249" s="49"/>
      <c r="IPK249" s="99"/>
      <c r="IPL249" s="98"/>
      <c r="IPM249" s="49"/>
      <c r="IPN249" s="405"/>
      <c r="IPO249" s="405"/>
      <c r="IPP249" s="277"/>
      <c r="IPQ249" s="277"/>
      <c r="IPR249" s="277"/>
      <c r="IPS249" s="277"/>
      <c r="IPT249" s="277"/>
      <c r="IPU249" s="277"/>
      <c r="IPV249" s="277"/>
      <c r="IPW249" s="277"/>
      <c r="IPX249" s="402"/>
      <c r="IPY249" s="404"/>
      <c r="IPZ249" s="49"/>
      <c r="IQA249" s="49"/>
      <c r="IQB249" s="49"/>
      <c r="IQC249" s="99"/>
      <c r="IQD249" s="98"/>
      <c r="IQE249" s="49"/>
      <c r="IQF249" s="405"/>
      <c r="IQG249" s="405"/>
      <c r="IQH249" s="277"/>
      <c r="IQI249" s="277"/>
      <c r="IQJ249" s="277"/>
      <c r="IQK249" s="277"/>
      <c r="IQL249" s="277"/>
      <c r="IQM249" s="277"/>
      <c r="IQN249" s="277"/>
      <c r="IQO249" s="277"/>
      <c r="IQP249" s="402"/>
      <c r="IQQ249" s="404"/>
      <c r="IQR249" s="49"/>
      <c r="IQS249" s="49"/>
      <c r="IQT249" s="49"/>
      <c r="IQU249" s="99"/>
      <c r="IQV249" s="98"/>
      <c r="IQW249" s="49"/>
      <c r="IQX249" s="405"/>
      <c r="IQY249" s="405"/>
      <c r="IQZ249" s="277"/>
      <c r="IRA249" s="277"/>
      <c r="IRB249" s="277"/>
      <c r="IRC249" s="277"/>
      <c r="IRD249" s="277"/>
      <c r="IRE249" s="277"/>
      <c r="IRF249" s="277"/>
      <c r="IRG249" s="277"/>
      <c r="IRH249" s="402"/>
      <c r="IRI249" s="404"/>
      <c r="IRJ249" s="49"/>
      <c r="IRK249" s="49"/>
      <c r="IRL249" s="49"/>
      <c r="IRM249" s="99"/>
      <c r="IRN249" s="98"/>
      <c r="IRO249" s="49"/>
      <c r="IRP249" s="405"/>
      <c r="IRQ249" s="405"/>
      <c r="IRR249" s="277"/>
      <c r="IRS249" s="277"/>
      <c r="IRT249" s="277"/>
      <c r="IRU249" s="277"/>
      <c r="IRV249" s="277"/>
      <c r="IRW249" s="277"/>
      <c r="IRX249" s="277"/>
      <c r="IRY249" s="277"/>
      <c r="IRZ249" s="402"/>
      <c r="ISA249" s="404"/>
      <c r="ISB249" s="49"/>
      <c r="ISC249" s="49"/>
      <c r="ISD249" s="49"/>
      <c r="ISE249" s="99"/>
      <c r="ISF249" s="98"/>
      <c r="ISG249" s="49"/>
      <c r="ISH249" s="405"/>
      <c r="ISI249" s="405"/>
      <c r="ISJ249" s="277"/>
      <c r="ISK249" s="277"/>
      <c r="ISL249" s="277"/>
      <c r="ISM249" s="277"/>
      <c r="ISN249" s="277"/>
      <c r="ISO249" s="277"/>
      <c r="ISP249" s="277"/>
      <c r="ISQ249" s="277"/>
      <c r="ISR249" s="402"/>
      <c r="ISS249" s="404"/>
      <c r="IST249" s="49"/>
      <c r="ISU249" s="49"/>
      <c r="ISV249" s="49"/>
      <c r="ISW249" s="99"/>
      <c r="ISX249" s="98"/>
      <c r="ISY249" s="49"/>
      <c r="ISZ249" s="405"/>
      <c r="ITA249" s="405"/>
      <c r="ITB249" s="277"/>
      <c r="ITC249" s="277"/>
      <c r="ITD249" s="277"/>
      <c r="ITE249" s="277"/>
      <c r="ITF249" s="277"/>
      <c r="ITG249" s="277"/>
      <c r="ITH249" s="277"/>
      <c r="ITI249" s="277"/>
      <c r="ITJ249" s="402"/>
      <c r="ITK249" s="404"/>
      <c r="ITL249" s="49"/>
      <c r="ITM249" s="49"/>
      <c r="ITN249" s="49"/>
      <c r="ITO249" s="99"/>
      <c r="ITP249" s="98"/>
      <c r="ITQ249" s="49"/>
      <c r="ITR249" s="405"/>
      <c r="ITS249" s="405"/>
      <c r="ITT249" s="277"/>
      <c r="ITU249" s="277"/>
      <c r="ITV249" s="277"/>
      <c r="ITW249" s="277"/>
      <c r="ITX249" s="277"/>
      <c r="ITY249" s="277"/>
      <c r="ITZ249" s="277"/>
      <c r="IUA249" s="277"/>
      <c r="IUB249" s="402"/>
      <c r="IUC249" s="404"/>
      <c r="IUD249" s="49"/>
      <c r="IUE249" s="49"/>
      <c r="IUF249" s="49"/>
      <c r="IUG249" s="99"/>
      <c r="IUH249" s="98"/>
      <c r="IUI249" s="49"/>
      <c r="IUJ249" s="405"/>
      <c r="IUK249" s="405"/>
      <c r="IUL249" s="277"/>
      <c r="IUM249" s="277"/>
      <c r="IUN249" s="277"/>
      <c r="IUO249" s="277"/>
      <c r="IUP249" s="277"/>
      <c r="IUQ249" s="277"/>
      <c r="IUR249" s="277"/>
      <c r="IUS249" s="277"/>
      <c r="IUT249" s="402"/>
      <c r="IUU249" s="404"/>
      <c r="IUV249" s="49"/>
      <c r="IUW249" s="49"/>
      <c r="IUX249" s="49"/>
      <c r="IUY249" s="99"/>
      <c r="IUZ249" s="98"/>
      <c r="IVA249" s="49"/>
      <c r="IVB249" s="405"/>
      <c r="IVC249" s="405"/>
      <c r="IVD249" s="277"/>
      <c r="IVE249" s="277"/>
      <c r="IVF249" s="277"/>
      <c r="IVG249" s="277"/>
      <c r="IVH249" s="277"/>
      <c r="IVI249" s="277"/>
      <c r="IVJ249" s="277"/>
      <c r="IVK249" s="277"/>
      <c r="IVL249" s="402"/>
      <c r="IVM249" s="404"/>
      <c r="IVN249" s="49"/>
      <c r="IVO249" s="49"/>
      <c r="IVP249" s="49"/>
      <c r="IVQ249" s="99"/>
      <c r="IVR249" s="98"/>
      <c r="IVS249" s="49"/>
      <c r="IVT249" s="405"/>
      <c r="IVU249" s="405"/>
      <c r="IVV249" s="277"/>
      <c r="IVW249" s="277"/>
      <c r="IVX249" s="277"/>
      <c r="IVY249" s="277"/>
      <c r="IVZ249" s="277"/>
      <c r="IWA249" s="277"/>
      <c r="IWB249" s="277"/>
      <c r="IWC249" s="277"/>
      <c r="IWD249" s="402"/>
      <c r="IWE249" s="404"/>
      <c r="IWF249" s="49"/>
      <c r="IWG249" s="49"/>
      <c r="IWH249" s="49"/>
      <c r="IWI249" s="99"/>
      <c r="IWJ249" s="98"/>
      <c r="IWK249" s="49"/>
      <c r="IWL249" s="405"/>
      <c r="IWM249" s="405"/>
      <c r="IWN249" s="277"/>
      <c r="IWO249" s="277"/>
      <c r="IWP249" s="277"/>
      <c r="IWQ249" s="277"/>
      <c r="IWR249" s="277"/>
      <c r="IWS249" s="277"/>
      <c r="IWT249" s="277"/>
      <c r="IWU249" s="277"/>
      <c r="IWV249" s="402"/>
      <c r="IWW249" s="404"/>
      <c r="IWX249" s="49"/>
      <c r="IWY249" s="49"/>
      <c r="IWZ249" s="49"/>
      <c r="IXA249" s="99"/>
      <c r="IXB249" s="98"/>
      <c r="IXC249" s="49"/>
      <c r="IXD249" s="405"/>
      <c r="IXE249" s="405"/>
      <c r="IXF249" s="277"/>
      <c r="IXG249" s="277"/>
      <c r="IXH249" s="277"/>
      <c r="IXI249" s="277"/>
      <c r="IXJ249" s="277"/>
      <c r="IXK249" s="277"/>
      <c r="IXL249" s="277"/>
      <c r="IXM249" s="277"/>
      <c r="IXN249" s="402"/>
      <c r="IXO249" s="404"/>
      <c r="IXP249" s="49"/>
      <c r="IXQ249" s="49"/>
      <c r="IXR249" s="49"/>
      <c r="IXS249" s="99"/>
      <c r="IXT249" s="98"/>
      <c r="IXU249" s="49"/>
      <c r="IXV249" s="405"/>
      <c r="IXW249" s="405"/>
      <c r="IXX249" s="277"/>
      <c r="IXY249" s="277"/>
      <c r="IXZ249" s="277"/>
      <c r="IYA249" s="277"/>
      <c r="IYB249" s="277"/>
      <c r="IYC249" s="277"/>
      <c r="IYD249" s="277"/>
      <c r="IYE249" s="277"/>
      <c r="IYF249" s="402"/>
      <c r="IYG249" s="404"/>
      <c r="IYH249" s="49"/>
      <c r="IYI249" s="49"/>
      <c r="IYJ249" s="49"/>
      <c r="IYK249" s="99"/>
      <c r="IYL249" s="98"/>
      <c r="IYM249" s="49"/>
      <c r="IYN249" s="405"/>
      <c r="IYO249" s="405"/>
      <c r="IYP249" s="277"/>
      <c r="IYQ249" s="277"/>
      <c r="IYR249" s="277"/>
      <c r="IYS249" s="277"/>
      <c r="IYT249" s="277"/>
      <c r="IYU249" s="277"/>
      <c r="IYV249" s="277"/>
      <c r="IYW249" s="277"/>
      <c r="IYX249" s="402"/>
      <c r="IYY249" s="404"/>
      <c r="IYZ249" s="49"/>
      <c r="IZA249" s="49"/>
      <c r="IZB249" s="49"/>
      <c r="IZC249" s="99"/>
      <c r="IZD249" s="98"/>
      <c r="IZE249" s="49"/>
      <c r="IZF249" s="405"/>
      <c r="IZG249" s="405"/>
      <c r="IZH249" s="277"/>
      <c r="IZI249" s="277"/>
      <c r="IZJ249" s="277"/>
      <c r="IZK249" s="277"/>
      <c r="IZL249" s="277"/>
      <c r="IZM249" s="277"/>
      <c r="IZN249" s="277"/>
      <c r="IZO249" s="277"/>
      <c r="IZP249" s="402"/>
      <c r="IZQ249" s="404"/>
      <c r="IZR249" s="49"/>
      <c r="IZS249" s="49"/>
      <c r="IZT249" s="49"/>
      <c r="IZU249" s="99"/>
      <c r="IZV249" s="98"/>
      <c r="IZW249" s="49"/>
      <c r="IZX249" s="405"/>
      <c r="IZY249" s="405"/>
      <c r="IZZ249" s="277"/>
      <c r="JAA249" s="277"/>
      <c r="JAB249" s="277"/>
      <c r="JAC249" s="277"/>
      <c r="JAD249" s="277"/>
      <c r="JAE249" s="277"/>
      <c r="JAF249" s="277"/>
      <c r="JAG249" s="277"/>
      <c r="JAH249" s="402"/>
      <c r="JAI249" s="404"/>
      <c r="JAJ249" s="49"/>
      <c r="JAK249" s="49"/>
      <c r="JAL249" s="49"/>
      <c r="JAM249" s="99"/>
      <c r="JAN249" s="98"/>
      <c r="JAO249" s="49"/>
      <c r="JAP249" s="405"/>
      <c r="JAQ249" s="405"/>
      <c r="JAR249" s="277"/>
      <c r="JAS249" s="277"/>
      <c r="JAT249" s="277"/>
      <c r="JAU249" s="277"/>
      <c r="JAV249" s="277"/>
      <c r="JAW249" s="277"/>
      <c r="JAX249" s="277"/>
      <c r="JAY249" s="277"/>
      <c r="JAZ249" s="402"/>
      <c r="JBA249" s="404"/>
      <c r="JBB249" s="49"/>
      <c r="JBC249" s="49"/>
      <c r="JBD249" s="49"/>
      <c r="JBE249" s="99"/>
      <c r="JBF249" s="98"/>
      <c r="JBG249" s="49"/>
      <c r="JBH249" s="405"/>
      <c r="JBI249" s="405"/>
      <c r="JBJ249" s="277"/>
      <c r="JBK249" s="277"/>
      <c r="JBL249" s="277"/>
      <c r="JBM249" s="277"/>
      <c r="JBN249" s="277"/>
      <c r="JBO249" s="277"/>
      <c r="JBP249" s="277"/>
      <c r="JBQ249" s="277"/>
      <c r="JBR249" s="402"/>
      <c r="JBS249" s="404"/>
      <c r="JBT249" s="49"/>
      <c r="JBU249" s="49"/>
      <c r="JBV249" s="49"/>
      <c r="JBW249" s="99"/>
      <c r="JBX249" s="98"/>
      <c r="JBY249" s="49"/>
      <c r="JBZ249" s="405"/>
      <c r="JCA249" s="405"/>
      <c r="JCB249" s="277"/>
      <c r="JCC249" s="277"/>
      <c r="JCD249" s="277"/>
      <c r="JCE249" s="277"/>
      <c r="JCF249" s="277"/>
      <c r="JCG249" s="277"/>
      <c r="JCH249" s="277"/>
      <c r="JCI249" s="277"/>
      <c r="JCJ249" s="402"/>
      <c r="JCK249" s="404"/>
      <c r="JCL249" s="49"/>
      <c r="JCM249" s="49"/>
      <c r="JCN249" s="49"/>
      <c r="JCO249" s="99"/>
      <c r="JCP249" s="98"/>
      <c r="JCQ249" s="49"/>
      <c r="JCR249" s="405"/>
      <c r="JCS249" s="405"/>
      <c r="JCT249" s="277"/>
      <c r="JCU249" s="277"/>
      <c r="JCV249" s="277"/>
      <c r="JCW249" s="277"/>
      <c r="JCX249" s="277"/>
      <c r="JCY249" s="277"/>
      <c r="JCZ249" s="277"/>
      <c r="JDA249" s="277"/>
      <c r="JDB249" s="402"/>
      <c r="JDC249" s="404"/>
      <c r="JDD249" s="49"/>
      <c r="JDE249" s="49"/>
      <c r="JDF249" s="49"/>
      <c r="JDG249" s="99"/>
      <c r="JDH249" s="98"/>
      <c r="JDI249" s="49"/>
      <c r="JDJ249" s="405"/>
      <c r="JDK249" s="405"/>
      <c r="JDL249" s="277"/>
      <c r="JDM249" s="277"/>
      <c r="JDN249" s="277"/>
      <c r="JDO249" s="277"/>
      <c r="JDP249" s="277"/>
      <c r="JDQ249" s="277"/>
      <c r="JDR249" s="277"/>
      <c r="JDS249" s="277"/>
      <c r="JDT249" s="402"/>
      <c r="JDU249" s="404"/>
      <c r="JDV249" s="49"/>
      <c r="JDW249" s="49"/>
      <c r="JDX249" s="49"/>
      <c r="JDY249" s="99"/>
      <c r="JDZ249" s="98"/>
      <c r="JEA249" s="49"/>
      <c r="JEB249" s="405"/>
      <c r="JEC249" s="405"/>
      <c r="JED249" s="277"/>
      <c r="JEE249" s="277"/>
      <c r="JEF249" s="277"/>
      <c r="JEG249" s="277"/>
      <c r="JEH249" s="277"/>
      <c r="JEI249" s="277"/>
      <c r="JEJ249" s="277"/>
      <c r="JEK249" s="277"/>
      <c r="JEL249" s="402"/>
      <c r="JEM249" s="404"/>
      <c r="JEN249" s="49"/>
      <c r="JEO249" s="49"/>
      <c r="JEP249" s="49"/>
      <c r="JEQ249" s="99"/>
      <c r="JER249" s="98"/>
      <c r="JES249" s="49"/>
      <c r="JET249" s="405"/>
      <c r="JEU249" s="405"/>
      <c r="JEV249" s="277"/>
      <c r="JEW249" s="277"/>
      <c r="JEX249" s="277"/>
      <c r="JEY249" s="277"/>
      <c r="JEZ249" s="277"/>
      <c r="JFA249" s="277"/>
      <c r="JFB249" s="277"/>
      <c r="JFC249" s="277"/>
      <c r="JFD249" s="402"/>
      <c r="JFE249" s="404"/>
      <c r="JFF249" s="49"/>
      <c r="JFG249" s="49"/>
      <c r="JFH249" s="49"/>
      <c r="JFI249" s="99"/>
      <c r="JFJ249" s="98"/>
      <c r="JFK249" s="49"/>
      <c r="JFL249" s="405"/>
      <c r="JFM249" s="405"/>
      <c r="JFN249" s="277"/>
      <c r="JFO249" s="277"/>
      <c r="JFP249" s="277"/>
      <c r="JFQ249" s="277"/>
      <c r="JFR249" s="277"/>
      <c r="JFS249" s="277"/>
      <c r="JFT249" s="277"/>
      <c r="JFU249" s="277"/>
      <c r="JFV249" s="402"/>
      <c r="JFW249" s="404"/>
      <c r="JFX249" s="49"/>
      <c r="JFY249" s="49"/>
      <c r="JFZ249" s="49"/>
      <c r="JGA249" s="99"/>
      <c r="JGB249" s="98"/>
      <c r="JGC249" s="49"/>
      <c r="JGD249" s="405"/>
      <c r="JGE249" s="405"/>
      <c r="JGF249" s="277"/>
      <c r="JGG249" s="277"/>
      <c r="JGH249" s="277"/>
      <c r="JGI249" s="277"/>
      <c r="JGJ249" s="277"/>
      <c r="JGK249" s="277"/>
      <c r="JGL249" s="277"/>
      <c r="JGM249" s="277"/>
      <c r="JGN249" s="402"/>
      <c r="JGO249" s="404"/>
      <c r="JGP249" s="49"/>
      <c r="JGQ249" s="49"/>
      <c r="JGR249" s="49"/>
      <c r="JGS249" s="99"/>
      <c r="JGT249" s="98"/>
      <c r="JGU249" s="49"/>
      <c r="JGV249" s="405"/>
      <c r="JGW249" s="405"/>
      <c r="JGX249" s="277"/>
      <c r="JGY249" s="277"/>
      <c r="JGZ249" s="277"/>
      <c r="JHA249" s="277"/>
      <c r="JHB249" s="277"/>
      <c r="JHC249" s="277"/>
      <c r="JHD249" s="277"/>
      <c r="JHE249" s="277"/>
      <c r="JHF249" s="402"/>
      <c r="JHG249" s="404"/>
      <c r="JHH249" s="49"/>
      <c r="JHI249" s="49"/>
      <c r="JHJ249" s="49"/>
      <c r="JHK249" s="99"/>
      <c r="JHL249" s="98"/>
      <c r="JHM249" s="49"/>
      <c r="JHN249" s="405"/>
      <c r="JHO249" s="405"/>
      <c r="JHP249" s="277"/>
      <c r="JHQ249" s="277"/>
      <c r="JHR249" s="277"/>
      <c r="JHS249" s="277"/>
      <c r="JHT249" s="277"/>
      <c r="JHU249" s="277"/>
      <c r="JHV249" s="277"/>
      <c r="JHW249" s="277"/>
      <c r="JHX249" s="402"/>
      <c r="JHY249" s="404"/>
      <c r="JHZ249" s="49"/>
      <c r="JIA249" s="49"/>
      <c r="JIB249" s="49"/>
      <c r="JIC249" s="99"/>
      <c r="JID249" s="98"/>
      <c r="JIE249" s="49"/>
      <c r="JIF249" s="405"/>
      <c r="JIG249" s="405"/>
      <c r="JIH249" s="277"/>
      <c r="JII249" s="277"/>
      <c r="JIJ249" s="277"/>
      <c r="JIK249" s="277"/>
      <c r="JIL249" s="277"/>
      <c r="JIM249" s="277"/>
      <c r="JIN249" s="277"/>
      <c r="JIO249" s="277"/>
      <c r="JIP249" s="402"/>
      <c r="JIQ249" s="404"/>
      <c r="JIR249" s="49"/>
      <c r="JIS249" s="49"/>
      <c r="JIT249" s="49"/>
      <c r="JIU249" s="99"/>
      <c r="JIV249" s="98"/>
      <c r="JIW249" s="49"/>
      <c r="JIX249" s="405"/>
      <c r="JIY249" s="405"/>
      <c r="JIZ249" s="277"/>
      <c r="JJA249" s="277"/>
      <c r="JJB249" s="277"/>
      <c r="JJC249" s="277"/>
      <c r="JJD249" s="277"/>
      <c r="JJE249" s="277"/>
      <c r="JJF249" s="277"/>
      <c r="JJG249" s="277"/>
      <c r="JJH249" s="402"/>
      <c r="JJI249" s="404"/>
      <c r="JJJ249" s="49"/>
      <c r="JJK249" s="49"/>
      <c r="JJL249" s="49"/>
      <c r="JJM249" s="99"/>
      <c r="JJN249" s="98"/>
      <c r="JJO249" s="49"/>
      <c r="JJP249" s="405"/>
      <c r="JJQ249" s="405"/>
      <c r="JJR249" s="277"/>
      <c r="JJS249" s="277"/>
      <c r="JJT249" s="277"/>
      <c r="JJU249" s="277"/>
      <c r="JJV249" s="277"/>
      <c r="JJW249" s="277"/>
      <c r="JJX249" s="277"/>
      <c r="JJY249" s="277"/>
      <c r="JJZ249" s="402"/>
      <c r="JKA249" s="404"/>
      <c r="JKB249" s="49"/>
      <c r="JKC249" s="49"/>
      <c r="JKD249" s="49"/>
      <c r="JKE249" s="99"/>
      <c r="JKF249" s="98"/>
      <c r="JKG249" s="49"/>
      <c r="JKH249" s="405"/>
      <c r="JKI249" s="405"/>
      <c r="JKJ249" s="277"/>
      <c r="JKK249" s="277"/>
      <c r="JKL249" s="277"/>
      <c r="JKM249" s="277"/>
      <c r="JKN249" s="277"/>
      <c r="JKO249" s="277"/>
      <c r="JKP249" s="277"/>
      <c r="JKQ249" s="277"/>
      <c r="JKR249" s="402"/>
      <c r="JKS249" s="404"/>
      <c r="JKT249" s="49"/>
      <c r="JKU249" s="49"/>
      <c r="JKV249" s="49"/>
      <c r="JKW249" s="99"/>
      <c r="JKX249" s="98"/>
      <c r="JKY249" s="49"/>
      <c r="JKZ249" s="405"/>
      <c r="JLA249" s="405"/>
      <c r="JLB249" s="277"/>
      <c r="JLC249" s="277"/>
      <c r="JLD249" s="277"/>
      <c r="JLE249" s="277"/>
      <c r="JLF249" s="277"/>
      <c r="JLG249" s="277"/>
      <c r="JLH249" s="277"/>
      <c r="JLI249" s="277"/>
      <c r="JLJ249" s="402"/>
      <c r="JLK249" s="404"/>
      <c r="JLL249" s="49"/>
      <c r="JLM249" s="49"/>
      <c r="JLN249" s="49"/>
      <c r="JLO249" s="99"/>
      <c r="JLP249" s="98"/>
      <c r="JLQ249" s="49"/>
      <c r="JLR249" s="405"/>
      <c r="JLS249" s="405"/>
      <c r="JLT249" s="277"/>
      <c r="JLU249" s="277"/>
      <c r="JLV249" s="277"/>
      <c r="JLW249" s="277"/>
      <c r="JLX249" s="277"/>
      <c r="JLY249" s="277"/>
      <c r="JLZ249" s="277"/>
      <c r="JMA249" s="277"/>
      <c r="JMB249" s="402"/>
      <c r="JMC249" s="404"/>
      <c r="JMD249" s="49"/>
      <c r="JME249" s="49"/>
      <c r="JMF249" s="49"/>
      <c r="JMG249" s="99"/>
      <c r="JMH249" s="98"/>
      <c r="JMI249" s="49"/>
      <c r="JMJ249" s="405"/>
      <c r="JMK249" s="405"/>
      <c r="JML249" s="277"/>
      <c r="JMM249" s="277"/>
      <c r="JMN249" s="277"/>
      <c r="JMO249" s="277"/>
      <c r="JMP249" s="277"/>
      <c r="JMQ249" s="277"/>
      <c r="JMR249" s="277"/>
      <c r="JMS249" s="277"/>
      <c r="JMT249" s="402"/>
      <c r="JMU249" s="404"/>
      <c r="JMV249" s="49"/>
      <c r="JMW249" s="49"/>
      <c r="JMX249" s="49"/>
      <c r="JMY249" s="99"/>
      <c r="JMZ249" s="98"/>
      <c r="JNA249" s="49"/>
      <c r="JNB249" s="405"/>
      <c r="JNC249" s="405"/>
      <c r="JND249" s="277"/>
      <c r="JNE249" s="277"/>
      <c r="JNF249" s="277"/>
      <c r="JNG249" s="277"/>
      <c r="JNH249" s="277"/>
      <c r="JNI249" s="277"/>
      <c r="JNJ249" s="277"/>
      <c r="JNK249" s="277"/>
      <c r="JNL249" s="402"/>
      <c r="JNM249" s="404"/>
      <c r="JNN249" s="49"/>
      <c r="JNO249" s="49"/>
      <c r="JNP249" s="49"/>
      <c r="JNQ249" s="99"/>
      <c r="JNR249" s="98"/>
      <c r="JNS249" s="49"/>
      <c r="JNT249" s="405"/>
      <c r="JNU249" s="405"/>
      <c r="JNV249" s="277"/>
      <c r="JNW249" s="277"/>
      <c r="JNX249" s="277"/>
      <c r="JNY249" s="277"/>
      <c r="JNZ249" s="277"/>
      <c r="JOA249" s="277"/>
      <c r="JOB249" s="277"/>
      <c r="JOC249" s="277"/>
      <c r="JOD249" s="402"/>
      <c r="JOE249" s="404"/>
      <c r="JOF249" s="49"/>
      <c r="JOG249" s="49"/>
      <c r="JOH249" s="49"/>
      <c r="JOI249" s="99"/>
      <c r="JOJ249" s="98"/>
      <c r="JOK249" s="49"/>
      <c r="JOL249" s="405"/>
      <c r="JOM249" s="405"/>
      <c r="JON249" s="277"/>
      <c r="JOO249" s="277"/>
      <c r="JOP249" s="277"/>
      <c r="JOQ249" s="277"/>
      <c r="JOR249" s="277"/>
      <c r="JOS249" s="277"/>
      <c r="JOT249" s="277"/>
      <c r="JOU249" s="277"/>
      <c r="JOV249" s="402"/>
      <c r="JOW249" s="404"/>
      <c r="JOX249" s="49"/>
      <c r="JOY249" s="49"/>
      <c r="JOZ249" s="49"/>
      <c r="JPA249" s="99"/>
      <c r="JPB249" s="98"/>
      <c r="JPC249" s="49"/>
      <c r="JPD249" s="405"/>
      <c r="JPE249" s="405"/>
      <c r="JPF249" s="277"/>
      <c r="JPG249" s="277"/>
      <c r="JPH249" s="277"/>
      <c r="JPI249" s="277"/>
      <c r="JPJ249" s="277"/>
      <c r="JPK249" s="277"/>
      <c r="JPL249" s="277"/>
      <c r="JPM249" s="277"/>
      <c r="JPN249" s="402"/>
      <c r="JPO249" s="404"/>
      <c r="JPP249" s="49"/>
      <c r="JPQ249" s="49"/>
      <c r="JPR249" s="49"/>
      <c r="JPS249" s="99"/>
      <c r="JPT249" s="98"/>
      <c r="JPU249" s="49"/>
      <c r="JPV249" s="405"/>
      <c r="JPW249" s="405"/>
      <c r="JPX249" s="277"/>
      <c r="JPY249" s="277"/>
      <c r="JPZ249" s="277"/>
      <c r="JQA249" s="277"/>
      <c r="JQB249" s="277"/>
      <c r="JQC249" s="277"/>
      <c r="JQD249" s="277"/>
      <c r="JQE249" s="277"/>
      <c r="JQF249" s="402"/>
      <c r="JQG249" s="404"/>
      <c r="JQH249" s="49"/>
      <c r="JQI249" s="49"/>
      <c r="JQJ249" s="49"/>
      <c r="JQK249" s="99"/>
      <c r="JQL249" s="98"/>
      <c r="JQM249" s="49"/>
      <c r="JQN249" s="405"/>
      <c r="JQO249" s="405"/>
      <c r="JQP249" s="277"/>
      <c r="JQQ249" s="277"/>
      <c r="JQR249" s="277"/>
      <c r="JQS249" s="277"/>
      <c r="JQT249" s="277"/>
      <c r="JQU249" s="277"/>
      <c r="JQV249" s="277"/>
      <c r="JQW249" s="277"/>
      <c r="JQX249" s="402"/>
      <c r="JQY249" s="404"/>
      <c r="JQZ249" s="49"/>
      <c r="JRA249" s="49"/>
      <c r="JRB249" s="49"/>
      <c r="JRC249" s="99"/>
      <c r="JRD249" s="98"/>
      <c r="JRE249" s="49"/>
      <c r="JRF249" s="405"/>
      <c r="JRG249" s="405"/>
      <c r="JRH249" s="277"/>
      <c r="JRI249" s="277"/>
      <c r="JRJ249" s="277"/>
      <c r="JRK249" s="277"/>
      <c r="JRL249" s="277"/>
      <c r="JRM249" s="277"/>
      <c r="JRN249" s="277"/>
      <c r="JRO249" s="277"/>
      <c r="JRP249" s="402"/>
      <c r="JRQ249" s="404"/>
      <c r="JRR249" s="49"/>
      <c r="JRS249" s="49"/>
      <c r="JRT249" s="49"/>
      <c r="JRU249" s="99"/>
      <c r="JRV249" s="98"/>
      <c r="JRW249" s="49"/>
      <c r="JRX249" s="405"/>
      <c r="JRY249" s="405"/>
      <c r="JRZ249" s="277"/>
      <c r="JSA249" s="277"/>
      <c r="JSB249" s="277"/>
      <c r="JSC249" s="277"/>
      <c r="JSD249" s="277"/>
      <c r="JSE249" s="277"/>
      <c r="JSF249" s="277"/>
      <c r="JSG249" s="277"/>
      <c r="JSH249" s="402"/>
      <c r="JSI249" s="404"/>
      <c r="JSJ249" s="49"/>
      <c r="JSK249" s="49"/>
      <c r="JSL249" s="49"/>
      <c r="JSM249" s="99"/>
      <c r="JSN249" s="98"/>
      <c r="JSO249" s="49"/>
      <c r="JSP249" s="405"/>
      <c r="JSQ249" s="405"/>
      <c r="JSR249" s="277"/>
      <c r="JSS249" s="277"/>
      <c r="JST249" s="277"/>
      <c r="JSU249" s="277"/>
      <c r="JSV249" s="277"/>
      <c r="JSW249" s="277"/>
      <c r="JSX249" s="277"/>
      <c r="JSY249" s="277"/>
      <c r="JSZ249" s="402"/>
      <c r="JTA249" s="404"/>
      <c r="JTB249" s="49"/>
      <c r="JTC249" s="49"/>
      <c r="JTD249" s="49"/>
      <c r="JTE249" s="99"/>
      <c r="JTF249" s="98"/>
      <c r="JTG249" s="49"/>
      <c r="JTH249" s="405"/>
      <c r="JTI249" s="405"/>
      <c r="JTJ249" s="277"/>
      <c r="JTK249" s="277"/>
      <c r="JTL249" s="277"/>
      <c r="JTM249" s="277"/>
      <c r="JTN249" s="277"/>
      <c r="JTO249" s="277"/>
      <c r="JTP249" s="277"/>
      <c r="JTQ249" s="277"/>
      <c r="JTR249" s="402"/>
      <c r="JTS249" s="404"/>
      <c r="JTT249" s="49"/>
      <c r="JTU249" s="49"/>
      <c r="JTV249" s="49"/>
      <c r="JTW249" s="99"/>
      <c r="JTX249" s="98"/>
      <c r="JTY249" s="49"/>
      <c r="JTZ249" s="405"/>
      <c r="JUA249" s="405"/>
      <c r="JUB249" s="277"/>
      <c r="JUC249" s="277"/>
      <c r="JUD249" s="277"/>
      <c r="JUE249" s="277"/>
      <c r="JUF249" s="277"/>
      <c r="JUG249" s="277"/>
      <c r="JUH249" s="277"/>
      <c r="JUI249" s="277"/>
      <c r="JUJ249" s="402"/>
      <c r="JUK249" s="404"/>
      <c r="JUL249" s="49"/>
      <c r="JUM249" s="49"/>
      <c r="JUN249" s="49"/>
      <c r="JUO249" s="99"/>
      <c r="JUP249" s="98"/>
      <c r="JUQ249" s="49"/>
      <c r="JUR249" s="405"/>
      <c r="JUS249" s="405"/>
      <c r="JUT249" s="277"/>
      <c r="JUU249" s="277"/>
      <c r="JUV249" s="277"/>
      <c r="JUW249" s="277"/>
      <c r="JUX249" s="277"/>
      <c r="JUY249" s="277"/>
      <c r="JUZ249" s="277"/>
      <c r="JVA249" s="277"/>
      <c r="JVB249" s="402"/>
      <c r="JVC249" s="404"/>
      <c r="JVD249" s="49"/>
      <c r="JVE249" s="49"/>
      <c r="JVF249" s="49"/>
      <c r="JVG249" s="99"/>
      <c r="JVH249" s="98"/>
      <c r="JVI249" s="49"/>
      <c r="JVJ249" s="405"/>
      <c r="JVK249" s="405"/>
      <c r="JVL249" s="277"/>
      <c r="JVM249" s="277"/>
      <c r="JVN249" s="277"/>
      <c r="JVO249" s="277"/>
      <c r="JVP249" s="277"/>
      <c r="JVQ249" s="277"/>
      <c r="JVR249" s="277"/>
      <c r="JVS249" s="277"/>
      <c r="JVT249" s="402"/>
      <c r="JVU249" s="404"/>
      <c r="JVV249" s="49"/>
      <c r="JVW249" s="49"/>
      <c r="JVX249" s="49"/>
      <c r="JVY249" s="99"/>
      <c r="JVZ249" s="98"/>
      <c r="JWA249" s="49"/>
      <c r="JWB249" s="405"/>
      <c r="JWC249" s="405"/>
      <c r="JWD249" s="277"/>
      <c r="JWE249" s="277"/>
      <c r="JWF249" s="277"/>
      <c r="JWG249" s="277"/>
      <c r="JWH249" s="277"/>
      <c r="JWI249" s="277"/>
      <c r="JWJ249" s="277"/>
      <c r="JWK249" s="277"/>
      <c r="JWL249" s="402"/>
      <c r="JWM249" s="404"/>
      <c r="JWN249" s="49"/>
      <c r="JWO249" s="49"/>
      <c r="JWP249" s="49"/>
      <c r="JWQ249" s="99"/>
      <c r="JWR249" s="98"/>
      <c r="JWS249" s="49"/>
      <c r="JWT249" s="405"/>
      <c r="JWU249" s="405"/>
      <c r="JWV249" s="277"/>
      <c r="JWW249" s="277"/>
      <c r="JWX249" s="277"/>
      <c r="JWY249" s="277"/>
      <c r="JWZ249" s="277"/>
      <c r="JXA249" s="277"/>
      <c r="JXB249" s="277"/>
      <c r="JXC249" s="277"/>
      <c r="JXD249" s="402"/>
      <c r="JXE249" s="404"/>
      <c r="JXF249" s="49"/>
      <c r="JXG249" s="49"/>
      <c r="JXH249" s="49"/>
      <c r="JXI249" s="99"/>
      <c r="JXJ249" s="98"/>
      <c r="JXK249" s="49"/>
      <c r="JXL249" s="405"/>
      <c r="JXM249" s="405"/>
      <c r="JXN249" s="277"/>
      <c r="JXO249" s="277"/>
      <c r="JXP249" s="277"/>
      <c r="JXQ249" s="277"/>
      <c r="JXR249" s="277"/>
      <c r="JXS249" s="277"/>
      <c r="JXT249" s="277"/>
      <c r="JXU249" s="277"/>
      <c r="JXV249" s="402"/>
      <c r="JXW249" s="404"/>
      <c r="JXX249" s="49"/>
      <c r="JXY249" s="49"/>
      <c r="JXZ249" s="49"/>
      <c r="JYA249" s="99"/>
      <c r="JYB249" s="98"/>
      <c r="JYC249" s="49"/>
      <c r="JYD249" s="405"/>
      <c r="JYE249" s="405"/>
      <c r="JYF249" s="277"/>
      <c r="JYG249" s="277"/>
      <c r="JYH249" s="277"/>
      <c r="JYI249" s="277"/>
      <c r="JYJ249" s="277"/>
      <c r="JYK249" s="277"/>
      <c r="JYL249" s="277"/>
      <c r="JYM249" s="277"/>
      <c r="JYN249" s="402"/>
      <c r="JYO249" s="404"/>
      <c r="JYP249" s="49"/>
      <c r="JYQ249" s="49"/>
      <c r="JYR249" s="49"/>
      <c r="JYS249" s="99"/>
      <c r="JYT249" s="98"/>
      <c r="JYU249" s="49"/>
      <c r="JYV249" s="405"/>
      <c r="JYW249" s="405"/>
      <c r="JYX249" s="277"/>
      <c r="JYY249" s="277"/>
      <c r="JYZ249" s="277"/>
      <c r="JZA249" s="277"/>
      <c r="JZB249" s="277"/>
      <c r="JZC249" s="277"/>
      <c r="JZD249" s="277"/>
      <c r="JZE249" s="277"/>
      <c r="JZF249" s="402"/>
      <c r="JZG249" s="404"/>
      <c r="JZH249" s="49"/>
      <c r="JZI249" s="49"/>
      <c r="JZJ249" s="49"/>
      <c r="JZK249" s="99"/>
      <c r="JZL249" s="98"/>
      <c r="JZM249" s="49"/>
      <c r="JZN249" s="405"/>
      <c r="JZO249" s="405"/>
      <c r="JZP249" s="277"/>
      <c r="JZQ249" s="277"/>
      <c r="JZR249" s="277"/>
      <c r="JZS249" s="277"/>
      <c r="JZT249" s="277"/>
      <c r="JZU249" s="277"/>
      <c r="JZV249" s="277"/>
      <c r="JZW249" s="277"/>
      <c r="JZX249" s="402"/>
      <c r="JZY249" s="404"/>
      <c r="JZZ249" s="49"/>
      <c r="KAA249" s="49"/>
      <c r="KAB249" s="49"/>
      <c r="KAC249" s="99"/>
      <c r="KAD249" s="98"/>
      <c r="KAE249" s="49"/>
      <c r="KAF249" s="405"/>
      <c r="KAG249" s="405"/>
      <c r="KAH249" s="277"/>
      <c r="KAI249" s="277"/>
      <c r="KAJ249" s="277"/>
      <c r="KAK249" s="277"/>
      <c r="KAL249" s="277"/>
      <c r="KAM249" s="277"/>
      <c r="KAN249" s="277"/>
      <c r="KAO249" s="277"/>
      <c r="KAP249" s="402"/>
      <c r="KAQ249" s="404"/>
      <c r="KAR249" s="49"/>
      <c r="KAS249" s="49"/>
      <c r="KAT249" s="49"/>
      <c r="KAU249" s="99"/>
      <c r="KAV249" s="98"/>
      <c r="KAW249" s="49"/>
      <c r="KAX249" s="405"/>
      <c r="KAY249" s="405"/>
      <c r="KAZ249" s="277"/>
      <c r="KBA249" s="277"/>
      <c r="KBB249" s="277"/>
      <c r="KBC249" s="277"/>
      <c r="KBD249" s="277"/>
      <c r="KBE249" s="277"/>
      <c r="KBF249" s="277"/>
      <c r="KBG249" s="277"/>
      <c r="KBH249" s="402"/>
      <c r="KBI249" s="404"/>
      <c r="KBJ249" s="49"/>
      <c r="KBK249" s="49"/>
      <c r="KBL249" s="49"/>
      <c r="KBM249" s="99"/>
      <c r="KBN249" s="98"/>
      <c r="KBO249" s="49"/>
      <c r="KBP249" s="405"/>
      <c r="KBQ249" s="405"/>
      <c r="KBR249" s="277"/>
      <c r="KBS249" s="277"/>
      <c r="KBT249" s="277"/>
      <c r="KBU249" s="277"/>
      <c r="KBV249" s="277"/>
      <c r="KBW249" s="277"/>
      <c r="KBX249" s="277"/>
      <c r="KBY249" s="277"/>
      <c r="KBZ249" s="402"/>
      <c r="KCA249" s="404"/>
      <c r="KCB249" s="49"/>
      <c r="KCC249" s="49"/>
      <c r="KCD249" s="49"/>
      <c r="KCE249" s="99"/>
      <c r="KCF249" s="98"/>
      <c r="KCG249" s="49"/>
      <c r="KCH249" s="405"/>
      <c r="KCI249" s="405"/>
      <c r="KCJ249" s="277"/>
      <c r="KCK249" s="277"/>
      <c r="KCL249" s="277"/>
      <c r="KCM249" s="277"/>
      <c r="KCN249" s="277"/>
      <c r="KCO249" s="277"/>
      <c r="KCP249" s="277"/>
      <c r="KCQ249" s="277"/>
      <c r="KCR249" s="402"/>
      <c r="KCS249" s="404"/>
      <c r="KCT249" s="49"/>
      <c r="KCU249" s="49"/>
      <c r="KCV249" s="49"/>
      <c r="KCW249" s="99"/>
      <c r="KCX249" s="98"/>
      <c r="KCY249" s="49"/>
      <c r="KCZ249" s="405"/>
      <c r="KDA249" s="405"/>
      <c r="KDB249" s="277"/>
      <c r="KDC249" s="277"/>
      <c r="KDD249" s="277"/>
      <c r="KDE249" s="277"/>
      <c r="KDF249" s="277"/>
      <c r="KDG249" s="277"/>
      <c r="KDH249" s="277"/>
      <c r="KDI249" s="277"/>
      <c r="KDJ249" s="402"/>
      <c r="KDK249" s="404"/>
      <c r="KDL249" s="49"/>
      <c r="KDM249" s="49"/>
      <c r="KDN249" s="49"/>
      <c r="KDO249" s="99"/>
      <c r="KDP249" s="98"/>
      <c r="KDQ249" s="49"/>
      <c r="KDR249" s="405"/>
      <c r="KDS249" s="405"/>
      <c r="KDT249" s="277"/>
      <c r="KDU249" s="277"/>
      <c r="KDV249" s="277"/>
      <c r="KDW249" s="277"/>
      <c r="KDX249" s="277"/>
      <c r="KDY249" s="277"/>
      <c r="KDZ249" s="277"/>
      <c r="KEA249" s="277"/>
      <c r="KEB249" s="402"/>
      <c r="KEC249" s="404"/>
      <c r="KED249" s="49"/>
      <c r="KEE249" s="49"/>
      <c r="KEF249" s="49"/>
      <c r="KEG249" s="99"/>
      <c r="KEH249" s="98"/>
      <c r="KEI249" s="49"/>
      <c r="KEJ249" s="405"/>
      <c r="KEK249" s="405"/>
      <c r="KEL249" s="277"/>
      <c r="KEM249" s="277"/>
      <c r="KEN249" s="277"/>
      <c r="KEO249" s="277"/>
      <c r="KEP249" s="277"/>
      <c r="KEQ249" s="277"/>
      <c r="KER249" s="277"/>
      <c r="KES249" s="277"/>
      <c r="KET249" s="402"/>
      <c r="KEU249" s="404"/>
      <c r="KEV249" s="49"/>
      <c r="KEW249" s="49"/>
      <c r="KEX249" s="49"/>
      <c r="KEY249" s="99"/>
      <c r="KEZ249" s="98"/>
      <c r="KFA249" s="49"/>
      <c r="KFB249" s="405"/>
      <c r="KFC249" s="405"/>
      <c r="KFD249" s="277"/>
      <c r="KFE249" s="277"/>
      <c r="KFF249" s="277"/>
      <c r="KFG249" s="277"/>
      <c r="KFH249" s="277"/>
      <c r="KFI249" s="277"/>
      <c r="KFJ249" s="277"/>
      <c r="KFK249" s="277"/>
      <c r="KFL249" s="402"/>
      <c r="KFM249" s="404"/>
      <c r="KFN249" s="49"/>
      <c r="KFO249" s="49"/>
      <c r="KFP249" s="49"/>
      <c r="KFQ249" s="99"/>
      <c r="KFR249" s="98"/>
      <c r="KFS249" s="49"/>
      <c r="KFT249" s="405"/>
      <c r="KFU249" s="405"/>
      <c r="KFV249" s="277"/>
      <c r="KFW249" s="277"/>
      <c r="KFX249" s="277"/>
      <c r="KFY249" s="277"/>
      <c r="KFZ249" s="277"/>
      <c r="KGA249" s="277"/>
      <c r="KGB249" s="277"/>
      <c r="KGC249" s="277"/>
      <c r="KGD249" s="402"/>
      <c r="KGE249" s="404"/>
      <c r="KGF249" s="49"/>
      <c r="KGG249" s="49"/>
      <c r="KGH249" s="49"/>
      <c r="KGI249" s="99"/>
      <c r="KGJ249" s="98"/>
      <c r="KGK249" s="49"/>
      <c r="KGL249" s="405"/>
      <c r="KGM249" s="405"/>
      <c r="KGN249" s="277"/>
      <c r="KGO249" s="277"/>
      <c r="KGP249" s="277"/>
      <c r="KGQ249" s="277"/>
      <c r="KGR249" s="277"/>
      <c r="KGS249" s="277"/>
      <c r="KGT249" s="277"/>
      <c r="KGU249" s="277"/>
      <c r="KGV249" s="402"/>
      <c r="KGW249" s="404"/>
      <c r="KGX249" s="49"/>
      <c r="KGY249" s="49"/>
      <c r="KGZ249" s="49"/>
      <c r="KHA249" s="99"/>
      <c r="KHB249" s="98"/>
      <c r="KHC249" s="49"/>
      <c r="KHD249" s="405"/>
      <c r="KHE249" s="405"/>
      <c r="KHF249" s="277"/>
      <c r="KHG249" s="277"/>
      <c r="KHH249" s="277"/>
      <c r="KHI249" s="277"/>
      <c r="KHJ249" s="277"/>
      <c r="KHK249" s="277"/>
      <c r="KHL249" s="277"/>
      <c r="KHM249" s="277"/>
      <c r="KHN249" s="402"/>
      <c r="KHO249" s="404"/>
      <c r="KHP249" s="49"/>
      <c r="KHQ249" s="49"/>
      <c r="KHR249" s="49"/>
      <c r="KHS249" s="99"/>
      <c r="KHT249" s="98"/>
      <c r="KHU249" s="49"/>
      <c r="KHV249" s="405"/>
      <c r="KHW249" s="405"/>
      <c r="KHX249" s="277"/>
      <c r="KHY249" s="277"/>
      <c r="KHZ249" s="277"/>
      <c r="KIA249" s="277"/>
      <c r="KIB249" s="277"/>
      <c r="KIC249" s="277"/>
      <c r="KID249" s="277"/>
      <c r="KIE249" s="277"/>
      <c r="KIF249" s="402"/>
      <c r="KIG249" s="404"/>
      <c r="KIH249" s="49"/>
      <c r="KII249" s="49"/>
      <c r="KIJ249" s="49"/>
      <c r="KIK249" s="99"/>
      <c r="KIL249" s="98"/>
      <c r="KIM249" s="49"/>
      <c r="KIN249" s="405"/>
      <c r="KIO249" s="405"/>
      <c r="KIP249" s="277"/>
      <c r="KIQ249" s="277"/>
      <c r="KIR249" s="277"/>
      <c r="KIS249" s="277"/>
      <c r="KIT249" s="277"/>
      <c r="KIU249" s="277"/>
      <c r="KIV249" s="277"/>
      <c r="KIW249" s="277"/>
      <c r="KIX249" s="402"/>
      <c r="KIY249" s="404"/>
      <c r="KIZ249" s="49"/>
      <c r="KJA249" s="49"/>
      <c r="KJB249" s="49"/>
      <c r="KJC249" s="99"/>
      <c r="KJD249" s="98"/>
      <c r="KJE249" s="49"/>
      <c r="KJF249" s="405"/>
      <c r="KJG249" s="405"/>
      <c r="KJH249" s="277"/>
      <c r="KJI249" s="277"/>
      <c r="KJJ249" s="277"/>
      <c r="KJK249" s="277"/>
      <c r="KJL249" s="277"/>
      <c r="KJM249" s="277"/>
      <c r="KJN249" s="277"/>
      <c r="KJO249" s="277"/>
      <c r="KJP249" s="402"/>
      <c r="KJQ249" s="404"/>
      <c r="KJR249" s="49"/>
      <c r="KJS249" s="49"/>
      <c r="KJT249" s="49"/>
      <c r="KJU249" s="99"/>
      <c r="KJV249" s="98"/>
      <c r="KJW249" s="49"/>
      <c r="KJX249" s="405"/>
      <c r="KJY249" s="405"/>
      <c r="KJZ249" s="277"/>
      <c r="KKA249" s="277"/>
      <c r="KKB249" s="277"/>
      <c r="KKC249" s="277"/>
      <c r="KKD249" s="277"/>
      <c r="KKE249" s="277"/>
      <c r="KKF249" s="277"/>
      <c r="KKG249" s="277"/>
      <c r="KKH249" s="402"/>
      <c r="KKI249" s="404"/>
      <c r="KKJ249" s="49"/>
      <c r="KKK249" s="49"/>
      <c r="KKL249" s="49"/>
      <c r="KKM249" s="99"/>
      <c r="KKN249" s="98"/>
      <c r="KKO249" s="49"/>
      <c r="KKP249" s="405"/>
      <c r="KKQ249" s="405"/>
      <c r="KKR249" s="277"/>
      <c r="KKS249" s="277"/>
      <c r="KKT249" s="277"/>
      <c r="KKU249" s="277"/>
      <c r="KKV249" s="277"/>
      <c r="KKW249" s="277"/>
      <c r="KKX249" s="277"/>
      <c r="KKY249" s="277"/>
      <c r="KKZ249" s="402"/>
      <c r="KLA249" s="404"/>
      <c r="KLB249" s="49"/>
      <c r="KLC249" s="49"/>
      <c r="KLD249" s="49"/>
      <c r="KLE249" s="99"/>
      <c r="KLF249" s="98"/>
      <c r="KLG249" s="49"/>
      <c r="KLH249" s="405"/>
      <c r="KLI249" s="405"/>
      <c r="KLJ249" s="277"/>
      <c r="KLK249" s="277"/>
      <c r="KLL249" s="277"/>
      <c r="KLM249" s="277"/>
      <c r="KLN249" s="277"/>
      <c r="KLO249" s="277"/>
      <c r="KLP249" s="277"/>
      <c r="KLQ249" s="277"/>
      <c r="KLR249" s="402"/>
      <c r="KLS249" s="404"/>
      <c r="KLT249" s="49"/>
      <c r="KLU249" s="49"/>
      <c r="KLV249" s="49"/>
      <c r="KLW249" s="99"/>
      <c r="KLX249" s="98"/>
      <c r="KLY249" s="49"/>
      <c r="KLZ249" s="405"/>
      <c r="KMA249" s="405"/>
      <c r="KMB249" s="277"/>
      <c r="KMC249" s="277"/>
      <c r="KMD249" s="277"/>
      <c r="KME249" s="277"/>
      <c r="KMF249" s="277"/>
      <c r="KMG249" s="277"/>
      <c r="KMH249" s="277"/>
      <c r="KMI249" s="277"/>
      <c r="KMJ249" s="402"/>
      <c r="KMK249" s="404"/>
      <c r="KML249" s="49"/>
      <c r="KMM249" s="49"/>
      <c r="KMN249" s="49"/>
      <c r="KMO249" s="99"/>
      <c r="KMP249" s="98"/>
      <c r="KMQ249" s="49"/>
      <c r="KMR249" s="405"/>
      <c r="KMS249" s="405"/>
      <c r="KMT249" s="277"/>
      <c r="KMU249" s="277"/>
      <c r="KMV249" s="277"/>
      <c r="KMW249" s="277"/>
      <c r="KMX249" s="277"/>
      <c r="KMY249" s="277"/>
      <c r="KMZ249" s="277"/>
      <c r="KNA249" s="277"/>
      <c r="KNB249" s="402"/>
      <c r="KNC249" s="404"/>
      <c r="KND249" s="49"/>
      <c r="KNE249" s="49"/>
      <c r="KNF249" s="49"/>
      <c r="KNG249" s="99"/>
      <c r="KNH249" s="98"/>
      <c r="KNI249" s="49"/>
      <c r="KNJ249" s="405"/>
      <c r="KNK249" s="405"/>
      <c r="KNL249" s="277"/>
      <c r="KNM249" s="277"/>
      <c r="KNN249" s="277"/>
      <c r="KNO249" s="277"/>
      <c r="KNP249" s="277"/>
      <c r="KNQ249" s="277"/>
      <c r="KNR249" s="277"/>
      <c r="KNS249" s="277"/>
      <c r="KNT249" s="402"/>
      <c r="KNU249" s="404"/>
      <c r="KNV249" s="49"/>
      <c r="KNW249" s="49"/>
      <c r="KNX249" s="49"/>
      <c r="KNY249" s="99"/>
      <c r="KNZ249" s="98"/>
      <c r="KOA249" s="49"/>
      <c r="KOB249" s="405"/>
      <c r="KOC249" s="405"/>
      <c r="KOD249" s="277"/>
      <c r="KOE249" s="277"/>
      <c r="KOF249" s="277"/>
      <c r="KOG249" s="277"/>
      <c r="KOH249" s="277"/>
      <c r="KOI249" s="277"/>
      <c r="KOJ249" s="277"/>
      <c r="KOK249" s="277"/>
      <c r="KOL249" s="402"/>
      <c r="KOM249" s="404"/>
      <c r="KON249" s="49"/>
      <c r="KOO249" s="49"/>
      <c r="KOP249" s="49"/>
      <c r="KOQ249" s="99"/>
      <c r="KOR249" s="98"/>
      <c r="KOS249" s="49"/>
      <c r="KOT249" s="405"/>
      <c r="KOU249" s="405"/>
      <c r="KOV249" s="277"/>
      <c r="KOW249" s="277"/>
      <c r="KOX249" s="277"/>
      <c r="KOY249" s="277"/>
      <c r="KOZ249" s="277"/>
      <c r="KPA249" s="277"/>
      <c r="KPB249" s="277"/>
      <c r="KPC249" s="277"/>
      <c r="KPD249" s="402"/>
      <c r="KPE249" s="404"/>
      <c r="KPF249" s="49"/>
      <c r="KPG249" s="49"/>
      <c r="KPH249" s="49"/>
      <c r="KPI249" s="99"/>
      <c r="KPJ249" s="98"/>
      <c r="KPK249" s="49"/>
      <c r="KPL249" s="405"/>
      <c r="KPM249" s="405"/>
      <c r="KPN249" s="277"/>
      <c r="KPO249" s="277"/>
      <c r="KPP249" s="277"/>
      <c r="KPQ249" s="277"/>
      <c r="KPR249" s="277"/>
      <c r="KPS249" s="277"/>
      <c r="KPT249" s="277"/>
      <c r="KPU249" s="277"/>
      <c r="KPV249" s="402"/>
      <c r="KPW249" s="404"/>
      <c r="KPX249" s="49"/>
      <c r="KPY249" s="49"/>
      <c r="KPZ249" s="49"/>
      <c r="KQA249" s="99"/>
      <c r="KQB249" s="98"/>
      <c r="KQC249" s="49"/>
      <c r="KQD249" s="405"/>
      <c r="KQE249" s="405"/>
      <c r="KQF249" s="277"/>
      <c r="KQG249" s="277"/>
      <c r="KQH249" s="277"/>
      <c r="KQI249" s="277"/>
      <c r="KQJ249" s="277"/>
      <c r="KQK249" s="277"/>
      <c r="KQL249" s="277"/>
      <c r="KQM249" s="277"/>
      <c r="KQN249" s="402"/>
      <c r="KQO249" s="404"/>
      <c r="KQP249" s="49"/>
      <c r="KQQ249" s="49"/>
      <c r="KQR249" s="49"/>
      <c r="KQS249" s="99"/>
      <c r="KQT249" s="98"/>
      <c r="KQU249" s="49"/>
      <c r="KQV249" s="405"/>
      <c r="KQW249" s="405"/>
      <c r="KQX249" s="277"/>
      <c r="KQY249" s="277"/>
      <c r="KQZ249" s="277"/>
      <c r="KRA249" s="277"/>
      <c r="KRB249" s="277"/>
      <c r="KRC249" s="277"/>
      <c r="KRD249" s="277"/>
      <c r="KRE249" s="277"/>
      <c r="KRF249" s="402"/>
      <c r="KRG249" s="404"/>
      <c r="KRH249" s="49"/>
      <c r="KRI249" s="49"/>
      <c r="KRJ249" s="49"/>
      <c r="KRK249" s="99"/>
      <c r="KRL249" s="98"/>
      <c r="KRM249" s="49"/>
      <c r="KRN249" s="405"/>
      <c r="KRO249" s="405"/>
      <c r="KRP249" s="277"/>
      <c r="KRQ249" s="277"/>
      <c r="KRR249" s="277"/>
      <c r="KRS249" s="277"/>
      <c r="KRT249" s="277"/>
      <c r="KRU249" s="277"/>
      <c r="KRV249" s="277"/>
      <c r="KRW249" s="277"/>
      <c r="KRX249" s="402"/>
      <c r="KRY249" s="404"/>
      <c r="KRZ249" s="49"/>
      <c r="KSA249" s="49"/>
      <c r="KSB249" s="49"/>
      <c r="KSC249" s="99"/>
      <c r="KSD249" s="98"/>
      <c r="KSE249" s="49"/>
      <c r="KSF249" s="405"/>
      <c r="KSG249" s="405"/>
      <c r="KSH249" s="277"/>
      <c r="KSI249" s="277"/>
      <c r="KSJ249" s="277"/>
      <c r="KSK249" s="277"/>
      <c r="KSL249" s="277"/>
      <c r="KSM249" s="277"/>
      <c r="KSN249" s="277"/>
      <c r="KSO249" s="277"/>
      <c r="KSP249" s="402"/>
      <c r="KSQ249" s="404"/>
      <c r="KSR249" s="49"/>
      <c r="KSS249" s="49"/>
      <c r="KST249" s="49"/>
      <c r="KSU249" s="99"/>
      <c r="KSV249" s="98"/>
      <c r="KSW249" s="49"/>
      <c r="KSX249" s="405"/>
      <c r="KSY249" s="405"/>
      <c r="KSZ249" s="277"/>
      <c r="KTA249" s="277"/>
      <c r="KTB249" s="277"/>
      <c r="KTC249" s="277"/>
      <c r="KTD249" s="277"/>
      <c r="KTE249" s="277"/>
      <c r="KTF249" s="277"/>
      <c r="KTG249" s="277"/>
      <c r="KTH249" s="402"/>
      <c r="KTI249" s="404"/>
      <c r="KTJ249" s="49"/>
      <c r="KTK249" s="49"/>
      <c r="KTL249" s="49"/>
      <c r="KTM249" s="99"/>
      <c r="KTN249" s="98"/>
      <c r="KTO249" s="49"/>
      <c r="KTP249" s="405"/>
      <c r="KTQ249" s="405"/>
      <c r="KTR249" s="277"/>
      <c r="KTS249" s="277"/>
      <c r="KTT249" s="277"/>
      <c r="KTU249" s="277"/>
      <c r="KTV249" s="277"/>
      <c r="KTW249" s="277"/>
      <c r="KTX249" s="277"/>
      <c r="KTY249" s="277"/>
      <c r="KTZ249" s="402"/>
      <c r="KUA249" s="404"/>
      <c r="KUB249" s="49"/>
      <c r="KUC249" s="49"/>
      <c r="KUD249" s="49"/>
      <c r="KUE249" s="99"/>
      <c r="KUF249" s="98"/>
      <c r="KUG249" s="49"/>
      <c r="KUH249" s="405"/>
      <c r="KUI249" s="405"/>
      <c r="KUJ249" s="277"/>
      <c r="KUK249" s="277"/>
      <c r="KUL249" s="277"/>
      <c r="KUM249" s="277"/>
      <c r="KUN249" s="277"/>
      <c r="KUO249" s="277"/>
      <c r="KUP249" s="277"/>
      <c r="KUQ249" s="277"/>
      <c r="KUR249" s="402"/>
      <c r="KUS249" s="404"/>
      <c r="KUT249" s="49"/>
      <c r="KUU249" s="49"/>
      <c r="KUV249" s="49"/>
      <c r="KUW249" s="99"/>
      <c r="KUX249" s="98"/>
      <c r="KUY249" s="49"/>
      <c r="KUZ249" s="405"/>
      <c r="KVA249" s="405"/>
      <c r="KVB249" s="277"/>
      <c r="KVC249" s="277"/>
      <c r="KVD249" s="277"/>
      <c r="KVE249" s="277"/>
      <c r="KVF249" s="277"/>
      <c r="KVG249" s="277"/>
      <c r="KVH249" s="277"/>
      <c r="KVI249" s="277"/>
      <c r="KVJ249" s="402"/>
      <c r="KVK249" s="404"/>
      <c r="KVL249" s="49"/>
      <c r="KVM249" s="49"/>
      <c r="KVN249" s="49"/>
      <c r="KVO249" s="99"/>
      <c r="KVP249" s="98"/>
      <c r="KVQ249" s="49"/>
      <c r="KVR249" s="405"/>
      <c r="KVS249" s="405"/>
      <c r="KVT249" s="277"/>
      <c r="KVU249" s="277"/>
      <c r="KVV249" s="277"/>
      <c r="KVW249" s="277"/>
      <c r="KVX249" s="277"/>
      <c r="KVY249" s="277"/>
      <c r="KVZ249" s="277"/>
      <c r="KWA249" s="277"/>
      <c r="KWB249" s="402"/>
      <c r="KWC249" s="404"/>
      <c r="KWD249" s="49"/>
      <c r="KWE249" s="49"/>
      <c r="KWF249" s="49"/>
      <c r="KWG249" s="99"/>
      <c r="KWH249" s="98"/>
      <c r="KWI249" s="49"/>
      <c r="KWJ249" s="405"/>
      <c r="KWK249" s="405"/>
      <c r="KWL249" s="277"/>
      <c r="KWM249" s="277"/>
      <c r="KWN249" s="277"/>
      <c r="KWO249" s="277"/>
      <c r="KWP249" s="277"/>
      <c r="KWQ249" s="277"/>
      <c r="KWR249" s="277"/>
      <c r="KWS249" s="277"/>
      <c r="KWT249" s="402"/>
      <c r="KWU249" s="404"/>
      <c r="KWV249" s="49"/>
      <c r="KWW249" s="49"/>
      <c r="KWX249" s="49"/>
      <c r="KWY249" s="99"/>
      <c r="KWZ249" s="98"/>
      <c r="KXA249" s="49"/>
      <c r="KXB249" s="405"/>
      <c r="KXC249" s="405"/>
      <c r="KXD249" s="277"/>
      <c r="KXE249" s="277"/>
      <c r="KXF249" s="277"/>
      <c r="KXG249" s="277"/>
      <c r="KXH249" s="277"/>
      <c r="KXI249" s="277"/>
      <c r="KXJ249" s="277"/>
      <c r="KXK249" s="277"/>
      <c r="KXL249" s="402"/>
      <c r="KXM249" s="404"/>
      <c r="KXN249" s="49"/>
      <c r="KXO249" s="49"/>
      <c r="KXP249" s="49"/>
      <c r="KXQ249" s="99"/>
      <c r="KXR249" s="98"/>
      <c r="KXS249" s="49"/>
      <c r="KXT249" s="405"/>
      <c r="KXU249" s="405"/>
      <c r="KXV249" s="277"/>
      <c r="KXW249" s="277"/>
      <c r="KXX249" s="277"/>
      <c r="KXY249" s="277"/>
      <c r="KXZ249" s="277"/>
      <c r="KYA249" s="277"/>
      <c r="KYB249" s="277"/>
      <c r="KYC249" s="277"/>
      <c r="KYD249" s="402"/>
      <c r="KYE249" s="404"/>
      <c r="KYF249" s="49"/>
      <c r="KYG249" s="49"/>
      <c r="KYH249" s="49"/>
      <c r="KYI249" s="99"/>
      <c r="KYJ249" s="98"/>
      <c r="KYK249" s="49"/>
      <c r="KYL249" s="405"/>
      <c r="KYM249" s="405"/>
      <c r="KYN249" s="277"/>
      <c r="KYO249" s="277"/>
      <c r="KYP249" s="277"/>
      <c r="KYQ249" s="277"/>
      <c r="KYR249" s="277"/>
      <c r="KYS249" s="277"/>
      <c r="KYT249" s="277"/>
      <c r="KYU249" s="277"/>
      <c r="KYV249" s="402"/>
      <c r="KYW249" s="404"/>
      <c r="KYX249" s="49"/>
      <c r="KYY249" s="49"/>
      <c r="KYZ249" s="49"/>
      <c r="KZA249" s="99"/>
      <c r="KZB249" s="98"/>
      <c r="KZC249" s="49"/>
      <c r="KZD249" s="405"/>
      <c r="KZE249" s="405"/>
      <c r="KZF249" s="277"/>
      <c r="KZG249" s="277"/>
      <c r="KZH249" s="277"/>
      <c r="KZI249" s="277"/>
      <c r="KZJ249" s="277"/>
      <c r="KZK249" s="277"/>
      <c r="KZL249" s="277"/>
      <c r="KZM249" s="277"/>
      <c r="KZN249" s="402"/>
      <c r="KZO249" s="404"/>
      <c r="KZP249" s="49"/>
      <c r="KZQ249" s="49"/>
      <c r="KZR249" s="49"/>
      <c r="KZS249" s="99"/>
      <c r="KZT249" s="98"/>
      <c r="KZU249" s="49"/>
      <c r="KZV249" s="405"/>
      <c r="KZW249" s="405"/>
      <c r="KZX249" s="277"/>
      <c r="KZY249" s="277"/>
      <c r="KZZ249" s="277"/>
      <c r="LAA249" s="277"/>
      <c r="LAB249" s="277"/>
      <c r="LAC249" s="277"/>
      <c r="LAD249" s="277"/>
      <c r="LAE249" s="277"/>
      <c r="LAF249" s="402"/>
      <c r="LAG249" s="404"/>
      <c r="LAH249" s="49"/>
      <c r="LAI249" s="49"/>
      <c r="LAJ249" s="49"/>
      <c r="LAK249" s="99"/>
      <c r="LAL249" s="98"/>
      <c r="LAM249" s="49"/>
      <c r="LAN249" s="405"/>
      <c r="LAO249" s="405"/>
      <c r="LAP249" s="277"/>
      <c r="LAQ249" s="277"/>
      <c r="LAR249" s="277"/>
      <c r="LAS249" s="277"/>
      <c r="LAT249" s="277"/>
      <c r="LAU249" s="277"/>
      <c r="LAV249" s="277"/>
      <c r="LAW249" s="277"/>
      <c r="LAX249" s="402"/>
      <c r="LAY249" s="404"/>
      <c r="LAZ249" s="49"/>
      <c r="LBA249" s="49"/>
      <c r="LBB249" s="49"/>
      <c r="LBC249" s="99"/>
      <c r="LBD249" s="98"/>
      <c r="LBE249" s="49"/>
      <c r="LBF249" s="405"/>
      <c r="LBG249" s="405"/>
      <c r="LBH249" s="277"/>
      <c r="LBI249" s="277"/>
      <c r="LBJ249" s="277"/>
      <c r="LBK249" s="277"/>
      <c r="LBL249" s="277"/>
      <c r="LBM249" s="277"/>
      <c r="LBN249" s="277"/>
      <c r="LBO249" s="277"/>
      <c r="LBP249" s="402"/>
      <c r="LBQ249" s="404"/>
      <c r="LBR249" s="49"/>
      <c r="LBS249" s="49"/>
      <c r="LBT249" s="49"/>
      <c r="LBU249" s="99"/>
      <c r="LBV249" s="98"/>
      <c r="LBW249" s="49"/>
      <c r="LBX249" s="405"/>
      <c r="LBY249" s="405"/>
      <c r="LBZ249" s="277"/>
      <c r="LCA249" s="277"/>
      <c r="LCB249" s="277"/>
      <c r="LCC249" s="277"/>
      <c r="LCD249" s="277"/>
      <c r="LCE249" s="277"/>
      <c r="LCF249" s="277"/>
      <c r="LCG249" s="277"/>
      <c r="LCH249" s="402"/>
      <c r="LCI249" s="404"/>
      <c r="LCJ249" s="49"/>
      <c r="LCK249" s="49"/>
      <c r="LCL249" s="49"/>
      <c r="LCM249" s="99"/>
      <c r="LCN249" s="98"/>
      <c r="LCO249" s="49"/>
      <c r="LCP249" s="405"/>
      <c r="LCQ249" s="405"/>
      <c r="LCR249" s="277"/>
      <c r="LCS249" s="277"/>
      <c r="LCT249" s="277"/>
      <c r="LCU249" s="277"/>
      <c r="LCV249" s="277"/>
      <c r="LCW249" s="277"/>
      <c r="LCX249" s="277"/>
      <c r="LCY249" s="277"/>
      <c r="LCZ249" s="402"/>
      <c r="LDA249" s="404"/>
      <c r="LDB249" s="49"/>
      <c r="LDC249" s="49"/>
      <c r="LDD249" s="49"/>
      <c r="LDE249" s="99"/>
      <c r="LDF249" s="98"/>
      <c r="LDG249" s="49"/>
      <c r="LDH249" s="405"/>
      <c r="LDI249" s="405"/>
      <c r="LDJ249" s="277"/>
      <c r="LDK249" s="277"/>
      <c r="LDL249" s="277"/>
      <c r="LDM249" s="277"/>
      <c r="LDN249" s="277"/>
      <c r="LDO249" s="277"/>
      <c r="LDP249" s="277"/>
      <c r="LDQ249" s="277"/>
      <c r="LDR249" s="402"/>
      <c r="LDS249" s="404"/>
      <c r="LDT249" s="49"/>
      <c r="LDU249" s="49"/>
      <c r="LDV249" s="49"/>
      <c r="LDW249" s="99"/>
      <c r="LDX249" s="98"/>
      <c r="LDY249" s="49"/>
      <c r="LDZ249" s="405"/>
      <c r="LEA249" s="405"/>
      <c r="LEB249" s="277"/>
      <c r="LEC249" s="277"/>
      <c r="LED249" s="277"/>
      <c r="LEE249" s="277"/>
      <c r="LEF249" s="277"/>
      <c r="LEG249" s="277"/>
      <c r="LEH249" s="277"/>
      <c r="LEI249" s="277"/>
      <c r="LEJ249" s="402"/>
      <c r="LEK249" s="404"/>
      <c r="LEL249" s="49"/>
      <c r="LEM249" s="49"/>
      <c r="LEN249" s="49"/>
      <c r="LEO249" s="99"/>
      <c r="LEP249" s="98"/>
      <c r="LEQ249" s="49"/>
      <c r="LER249" s="405"/>
      <c r="LES249" s="405"/>
      <c r="LET249" s="277"/>
      <c r="LEU249" s="277"/>
      <c r="LEV249" s="277"/>
      <c r="LEW249" s="277"/>
      <c r="LEX249" s="277"/>
      <c r="LEY249" s="277"/>
      <c r="LEZ249" s="277"/>
      <c r="LFA249" s="277"/>
      <c r="LFB249" s="402"/>
      <c r="LFC249" s="404"/>
      <c r="LFD249" s="49"/>
      <c r="LFE249" s="49"/>
      <c r="LFF249" s="49"/>
      <c r="LFG249" s="99"/>
      <c r="LFH249" s="98"/>
      <c r="LFI249" s="49"/>
      <c r="LFJ249" s="405"/>
      <c r="LFK249" s="405"/>
      <c r="LFL249" s="277"/>
      <c r="LFM249" s="277"/>
      <c r="LFN249" s="277"/>
      <c r="LFO249" s="277"/>
      <c r="LFP249" s="277"/>
      <c r="LFQ249" s="277"/>
      <c r="LFR249" s="277"/>
      <c r="LFS249" s="277"/>
      <c r="LFT249" s="402"/>
      <c r="LFU249" s="404"/>
      <c r="LFV249" s="49"/>
      <c r="LFW249" s="49"/>
      <c r="LFX249" s="49"/>
      <c r="LFY249" s="99"/>
      <c r="LFZ249" s="98"/>
      <c r="LGA249" s="49"/>
      <c r="LGB249" s="405"/>
      <c r="LGC249" s="405"/>
      <c r="LGD249" s="277"/>
      <c r="LGE249" s="277"/>
      <c r="LGF249" s="277"/>
      <c r="LGG249" s="277"/>
      <c r="LGH249" s="277"/>
      <c r="LGI249" s="277"/>
      <c r="LGJ249" s="277"/>
      <c r="LGK249" s="277"/>
      <c r="LGL249" s="402"/>
      <c r="LGM249" s="404"/>
      <c r="LGN249" s="49"/>
      <c r="LGO249" s="49"/>
      <c r="LGP249" s="49"/>
      <c r="LGQ249" s="99"/>
      <c r="LGR249" s="98"/>
      <c r="LGS249" s="49"/>
      <c r="LGT249" s="405"/>
      <c r="LGU249" s="405"/>
      <c r="LGV249" s="277"/>
      <c r="LGW249" s="277"/>
      <c r="LGX249" s="277"/>
      <c r="LGY249" s="277"/>
      <c r="LGZ249" s="277"/>
      <c r="LHA249" s="277"/>
      <c r="LHB249" s="277"/>
      <c r="LHC249" s="277"/>
      <c r="LHD249" s="402"/>
      <c r="LHE249" s="404"/>
      <c r="LHF249" s="49"/>
      <c r="LHG249" s="49"/>
      <c r="LHH249" s="49"/>
      <c r="LHI249" s="99"/>
      <c r="LHJ249" s="98"/>
      <c r="LHK249" s="49"/>
      <c r="LHL249" s="405"/>
      <c r="LHM249" s="405"/>
      <c r="LHN249" s="277"/>
      <c r="LHO249" s="277"/>
      <c r="LHP249" s="277"/>
      <c r="LHQ249" s="277"/>
      <c r="LHR249" s="277"/>
      <c r="LHS249" s="277"/>
      <c r="LHT249" s="277"/>
      <c r="LHU249" s="277"/>
      <c r="LHV249" s="402"/>
      <c r="LHW249" s="404"/>
      <c r="LHX249" s="49"/>
      <c r="LHY249" s="49"/>
      <c r="LHZ249" s="49"/>
      <c r="LIA249" s="99"/>
      <c r="LIB249" s="98"/>
      <c r="LIC249" s="49"/>
      <c r="LID249" s="405"/>
      <c r="LIE249" s="405"/>
      <c r="LIF249" s="277"/>
      <c r="LIG249" s="277"/>
      <c r="LIH249" s="277"/>
      <c r="LII249" s="277"/>
      <c r="LIJ249" s="277"/>
      <c r="LIK249" s="277"/>
      <c r="LIL249" s="277"/>
      <c r="LIM249" s="277"/>
      <c r="LIN249" s="402"/>
      <c r="LIO249" s="404"/>
      <c r="LIP249" s="49"/>
      <c r="LIQ249" s="49"/>
      <c r="LIR249" s="49"/>
      <c r="LIS249" s="99"/>
      <c r="LIT249" s="98"/>
      <c r="LIU249" s="49"/>
      <c r="LIV249" s="405"/>
      <c r="LIW249" s="405"/>
      <c r="LIX249" s="277"/>
      <c r="LIY249" s="277"/>
      <c r="LIZ249" s="277"/>
      <c r="LJA249" s="277"/>
      <c r="LJB249" s="277"/>
      <c r="LJC249" s="277"/>
      <c r="LJD249" s="277"/>
      <c r="LJE249" s="277"/>
      <c r="LJF249" s="402"/>
      <c r="LJG249" s="404"/>
      <c r="LJH249" s="49"/>
      <c r="LJI249" s="49"/>
      <c r="LJJ249" s="49"/>
      <c r="LJK249" s="99"/>
      <c r="LJL249" s="98"/>
      <c r="LJM249" s="49"/>
      <c r="LJN249" s="405"/>
      <c r="LJO249" s="405"/>
      <c r="LJP249" s="277"/>
      <c r="LJQ249" s="277"/>
      <c r="LJR249" s="277"/>
      <c r="LJS249" s="277"/>
      <c r="LJT249" s="277"/>
      <c r="LJU249" s="277"/>
      <c r="LJV249" s="277"/>
      <c r="LJW249" s="277"/>
      <c r="LJX249" s="402"/>
      <c r="LJY249" s="404"/>
      <c r="LJZ249" s="49"/>
      <c r="LKA249" s="49"/>
      <c r="LKB249" s="49"/>
      <c r="LKC249" s="99"/>
      <c r="LKD249" s="98"/>
      <c r="LKE249" s="49"/>
      <c r="LKF249" s="405"/>
      <c r="LKG249" s="405"/>
      <c r="LKH249" s="277"/>
      <c r="LKI249" s="277"/>
      <c r="LKJ249" s="277"/>
      <c r="LKK249" s="277"/>
      <c r="LKL249" s="277"/>
      <c r="LKM249" s="277"/>
      <c r="LKN249" s="277"/>
      <c r="LKO249" s="277"/>
      <c r="LKP249" s="402"/>
      <c r="LKQ249" s="404"/>
      <c r="LKR249" s="49"/>
      <c r="LKS249" s="49"/>
      <c r="LKT249" s="49"/>
      <c r="LKU249" s="99"/>
      <c r="LKV249" s="98"/>
      <c r="LKW249" s="49"/>
      <c r="LKX249" s="405"/>
      <c r="LKY249" s="405"/>
      <c r="LKZ249" s="277"/>
      <c r="LLA249" s="277"/>
      <c r="LLB249" s="277"/>
      <c r="LLC249" s="277"/>
      <c r="LLD249" s="277"/>
      <c r="LLE249" s="277"/>
      <c r="LLF249" s="277"/>
      <c r="LLG249" s="277"/>
      <c r="LLH249" s="402"/>
      <c r="LLI249" s="404"/>
      <c r="LLJ249" s="49"/>
      <c r="LLK249" s="49"/>
      <c r="LLL249" s="49"/>
      <c r="LLM249" s="99"/>
      <c r="LLN249" s="98"/>
      <c r="LLO249" s="49"/>
      <c r="LLP249" s="405"/>
      <c r="LLQ249" s="405"/>
      <c r="LLR249" s="277"/>
      <c r="LLS249" s="277"/>
      <c r="LLT249" s="277"/>
      <c r="LLU249" s="277"/>
      <c r="LLV249" s="277"/>
      <c r="LLW249" s="277"/>
      <c r="LLX249" s="277"/>
      <c r="LLY249" s="277"/>
      <c r="LLZ249" s="402"/>
      <c r="LMA249" s="404"/>
      <c r="LMB249" s="49"/>
      <c r="LMC249" s="49"/>
      <c r="LMD249" s="49"/>
      <c r="LME249" s="99"/>
      <c r="LMF249" s="98"/>
      <c r="LMG249" s="49"/>
      <c r="LMH249" s="405"/>
      <c r="LMI249" s="405"/>
      <c r="LMJ249" s="277"/>
      <c r="LMK249" s="277"/>
      <c r="LML249" s="277"/>
      <c r="LMM249" s="277"/>
      <c r="LMN249" s="277"/>
      <c r="LMO249" s="277"/>
      <c r="LMP249" s="277"/>
      <c r="LMQ249" s="277"/>
      <c r="LMR249" s="402"/>
      <c r="LMS249" s="404"/>
      <c r="LMT249" s="49"/>
      <c r="LMU249" s="49"/>
      <c r="LMV249" s="49"/>
      <c r="LMW249" s="99"/>
      <c r="LMX249" s="98"/>
      <c r="LMY249" s="49"/>
      <c r="LMZ249" s="405"/>
      <c r="LNA249" s="405"/>
      <c r="LNB249" s="277"/>
      <c r="LNC249" s="277"/>
      <c r="LND249" s="277"/>
      <c r="LNE249" s="277"/>
      <c r="LNF249" s="277"/>
      <c r="LNG249" s="277"/>
      <c r="LNH249" s="277"/>
      <c r="LNI249" s="277"/>
      <c r="LNJ249" s="402"/>
      <c r="LNK249" s="404"/>
      <c r="LNL249" s="49"/>
      <c r="LNM249" s="49"/>
      <c r="LNN249" s="49"/>
      <c r="LNO249" s="99"/>
      <c r="LNP249" s="98"/>
      <c r="LNQ249" s="49"/>
      <c r="LNR249" s="405"/>
      <c r="LNS249" s="405"/>
      <c r="LNT249" s="277"/>
      <c r="LNU249" s="277"/>
      <c r="LNV249" s="277"/>
      <c r="LNW249" s="277"/>
      <c r="LNX249" s="277"/>
      <c r="LNY249" s="277"/>
      <c r="LNZ249" s="277"/>
      <c r="LOA249" s="277"/>
      <c r="LOB249" s="402"/>
      <c r="LOC249" s="404"/>
      <c r="LOD249" s="49"/>
      <c r="LOE249" s="49"/>
      <c r="LOF249" s="49"/>
      <c r="LOG249" s="99"/>
      <c r="LOH249" s="98"/>
      <c r="LOI249" s="49"/>
      <c r="LOJ249" s="405"/>
      <c r="LOK249" s="405"/>
      <c r="LOL249" s="277"/>
      <c r="LOM249" s="277"/>
      <c r="LON249" s="277"/>
      <c r="LOO249" s="277"/>
      <c r="LOP249" s="277"/>
      <c r="LOQ249" s="277"/>
      <c r="LOR249" s="277"/>
      <c r="LOS249" s="277"/>
      <c r="LOT249" s="402"/>
      <c r="LOU249" s="404"/>
      <c r="LOV249" s="49"/>
      <c r="LOW249" s="49"/>
      <c r="LOX249" s="49"/>
      <c r="LOY249" s="99"/>
      <c r="LOZ249" s="98"/>
      <c r="LPA249" s="49"/>
      <c r="LPB249" s="405"/>
      <c r="LPC249" s="405"/>
      <c r="LPD249" s="277"/>
      <c r="LPE249" s="277"/>
      <c r="LPF249" s="277"/>
      <c r="LPG249" s="277"/>
      <c r="LPH249" s="277"/>
      <c r="LPI249" s="277"/>
      <c r="LPJ249" s="277"/>
      <c r="LPK249" s="277"/>
      <c r="LPL249" s="402"/>
      <c r="LPM249" s="404"/>
      <c r="LPN249" s="49"/>
      <c r="LPO249" s="49"/>
      <c r="LPP249" s="49"/>
      <c r="LPQ249" s="99"/>
      <c r="LPR249" s="98"/>
      <c r="LPS249" s="49"/>
      <c r="LPT249" s="405"/>
      <c r="LPU249" s="405"/>
      <c r="LPV249" s="277"/>
      <c r="LPW249" s="277"/>
      <c r="LPX249" s="277"/>
      <c r="LPY249" s="277"/>
      <c r="LPZ249" s="277"/>
      <c r="LQA249" s="277"/>
      <c r="LQB249" s="277"/>
      <c r="LQC249" s="277"/>
      <c r="LQD249" s="402"/>
      <c r="LQE249" s="404"/>
      <c r="LQF249" s="49"/>
      <c r="LQG249" s="49"/>
      <c r="LQH249" s="49"/>
      <c r="LQI249" s="99"/>
      <c r="LQJ249" s="98"/>
      <c r="LQK249" s="49"/>
      <c r="LQL249" s="405"/>
      <c r="LQM249" s="405"/>
      <c r="LQN249" s="277"/>
      <c r="LQO249" s="277"/>
      <c r="LQP249" s="277"/>
      <c r="LQQ249" s="277"/>
      <c r="LQR249" s="277"/>
      <c r="LQS249" s="277"/>
      <c r="LQT249" s="277"/>
      <c r="LQU249" s="277"/>
      <c r="LQV249" s="402"/>
      <c r="LQW249" s="404"/>
      <c r="LQX249" s="49"/>
      <c r="LQY249" s="49"/>
      <c r="LQZ249" s="49"/>
      <c r="LRA249" s="99"/>
      <c r="LRB249" s="98"/>
      <c r="LRC249" s="49"/>
      <c r="LRD249" s="405"/>
      <c r="LRE249" s="405"/>
      <c r="LRF249" s="277"/>
      <c r="LRG249" s="277"/>
      <c r="LRH249" s="277"/>
      <c r="LRI249" s="277"/>
      <c r="LRJ249" s="277"/>
      <c r="LRK249" s="277"/>
      <c r="LRL249" s="277"/>
      <c r="LRM249" s="277"/>
      <c r="LRN249" s="402"/>
      <c r="LRO249" s="404"/>
      <c r="LRP249" s="49"/>
      <c r="LRQ249" s="49"/>
      <c r="LRR249" s="49"/>
      <c r="LRS249" s="99"/>
      <c r="LRT249" s="98"/>
      <c r="LRU249" s="49"/>
      <c r="LRV249" s="405"/>
      <c r="LRW249" s="405"/>
      <c r="LRX249" s="277"/>
      <c r="LRY249" s="277"/>
      <c r="LRZ249" s="277"/>
      <c r="LSA249" s="277"/>
      <c r="LSB249" s="277"/>
      <c r="LSC249" s="277"/>
      <c r="LSD249" s="277"/>
      <c r="LSE249" s="277"/>
      <c r="LSF249" s="402"/>
      <c r="LSG249" s="404"/>
      <c r="LSH249" s="49"/>
      <c r="LSI249" s="49"/>
      <c r="LSJ249" s="49"/>
      <c r="LSK249" s="99"/>
      <c r="LSL249" s="98"/>
      <c r="LSM249" s="49"/>
      <c r="LSN249" s="405"/>
      <c r="LSO249" s="405"/>
      <c r="LSP249" s="277"/>
      <c r="LSQ249" s="277"/>
      <c r="LSR249" s="277"/>
      <c r="LSS249" s="277"/>
      <c r="LST249" s="277"/>
      <c r="LSU249" s="277"/>
      <c r="LSV249" s="277"/>
      <c r="LSW249" s="277"/>
      <c r="LSX249" s="402"/>
      <c r="LSY249" s="404"/>
      <c r="LSZ249" s="49"/>
      <c r="LTA249" s="49"/>
      <c r="LTB249" s="49"/>
      <c r="LTC249" s="99"/>
      <c r="LTD249" s="98"/>
      <c r="LTE249" s="49"/>
      <c r="LTF249" s="405"/>
      <c r="LTG249" s="405"/>
      <c r="LTH249" s="277"/>
      <c r="LTI249" s="277"/>
      <c r="LTJ249" s="277"/>
      <c r="LTK249" s="277"/>
      <c r="LTL249" s="277"/>
      <c r="LTM249" s="277"/>
      <c r="LTN249" s="277"/>
      <c r="LTO249" s="277"/>
      <c r="LTP249" s="402"/>
      <c r="LTQ249" s="404"/>
      <c r="LTR249" s="49"/>
      <c r="LTS249" s="49"/>
      <c r="LTT249" s="49"/>
      <c r="LTU249" s="99"/>
      <c r="LTV249" s="98"/>
      <c r="LTW249" s="49"/>
      <c r="LTX249" s="405"/>
      <c r="LTY249" s="405"/>
      <c r="LTZ249" s="277"/>
      <c r="LUA249" s="277"/>
      <c r="LUB249" s="277"/>
      <c r="LUC249" s="277"/>
      <c r="LUD249" s="277"/>
      <c r="LUE249" s="277"/>
      <c r="LUF249" s="277"/>
      <c r="LUG249" s="277"/>
      <c r="LUH249" s="402"/>
      <c r="LUI249" s="404"/>
      <c r="LUJ249" s="49"/>
      <c r="LUK249" s="49"/>
      <c r="LUL249" s="49"/>
      <c r="LUM249" s="99"/>
      <c r="LUN249" s="98"/>
      <c r="LUO249" s="49"/>
      <c r="LUP249" s="405"/>
      <c r="LUQ249" s="405"/>
      <c r="LUR249" s="277"/>
      <c r="LUS249" s="277"/>
      <c r="LUT249" s="277"/>
      <c r="LUU249" s="277"/>
      <c r="LUV249" s="277"/>
      <c r="LUW249" s="277"/>
      <c r="LUX249" s="277"/>
      <c r="LUY249" s="277"/>
      <c r="LUZ249" s="402"/>
      <c r="LVA249" s="404"/>
      <c r="LVB249" s="49"/>
      <c r="LVC249" s="49"/>
      <c r="LVD249" s="49"/>
      <c r="LVE249" s="99"/>
      <c r="LVF249" s="98"/>
      <c r="LVG249" s="49"/>
      <c r="LVH249" s="405"/>
      <c r="LVI249" s="405"/>
      <c r="LVJ249" s="277"/>
      <c r="LVK249" s="277"/>
      <c r="LVL249" s="277"/>
      <c r="LVM249" s="277"/>
      <c r="LVN249" s="277"/>
      <c r="LVO249" s="277"/>
      <c r="LVP249" s="277"/>
      <c r="LVQ249" s="277"/>
      <c r="LVR249" s="402"/>
      <c r="LVS249" s="404"/>
      <c r="LVT249" s="49"/>
      <c r="LVU249" s="49"/>
      <c r="LVV249" s="49"/>
      <c r="LVW249" s="99"/>
      <c r="LVX249" s="98"/>
      <c r="LVY249" s="49"/>
      <c r="LVZ249" s="405"/>
      <c r="LWA249" s="405"/>
      <c r="LWB249" s="277"/>
      <c r="LWC249" s="277"/>
      <c r="LWD249" s="277"/>
      <c r="LWE249" s="277"/>
      <c r="LWF249" s="277"/>
      <c r="LWG249" s="277"/>
      <c r="LWH249" s="277"/>
      <c r="LWI249" s="277"/>
      <c r="LWJ249" s="402"/>
      <c r="LWK249" s="404"/>
      <c r="LWL249" s="49"/>
      <c r="LWM249" s="49"/>
      <c r="LWN249" s="49"/>
      <c r="LWO249" s="99"/>
      <c r="LWP249" s="98"/>
      <c r="LWQ249" s="49"/>
      <c r="LWR249" s="405"/>
      <c r="LWS249" s="405"/>
      <c r="LWT249" s="277"/>
      <c r="LWU249" s="277"/>
      <c r="LWV249" s="277"/>
      <c r="LWW249" s="277"/>
      <c r="LWX249" s="277"/>
      <c r="LWY249" s="277"/>
      <c r="LWZ249" s="277"/>
      <c r="LXA249" s="277"/>
      <c r="LXB249" s="402"/>
      <c r="LXC249" s="404"/>
      <c r="LXD249" s="49"/>
      <c r="LXE249" s="49"/>
      <c r="LXF249" s="49"/>
      <c r="LXG249" s="99"/>
      <c r="LXH249" s="98"/>
      <c r="LXI249" s="49"/>
      <c r="LXJ249" s="405"/>
      <c r="LXK249" s="405"/>
      <c r="LXL249" s="277"/>
      <c r="LXM249" s="277"/>
      <c r="LXN249" s="277"/>
      <c r="LXO249" s="277"/>
      <c r="LXP249" s="277"/>
      <c r="LXQ249" s="277"/>
      <c r="LXR249" s="277"/>
      <c r="LXS249" s="277"/>
      <c r="LXT249" s="402"/>
      <c r="LXU249" s="404"/>
      <c r="LXV249" s="49"/>
      <c r="LXW249" s="49"/>
      <c r="LXX249" s="49"/>
      <c r="LXY249" s="99"/>
      <c r="LXZ249" s="98"/>
      <c r="LYA249" s="49"/>
      <c r="LYB249" s="405"/>
      <c r="LYC249" s="405"/>
      <c r="LYD249" s="277"/>
      <c r="LYE249" s="277"/>
      <c r="LYF249" s="277"/>
      <c r="LYG249" s="277"/>
      <c r="LYH249" s="277"/>
      <c r="LYI249" s="277"/>
      <c r="LYJ249" s="277"/>
      <c r="LYK249" s="277"/>
      <c r="LYL249" s="402"/>
      <c r="LYM249" s="404"/>
      <c r="LYN249" s="49"/>
      <c r="LYO249" s="49"/>
      <c r="LYP249" s="49"/>
      <c r="LYQ249" s="99"/>
      <c r="LYR249" s="98"/>
      <c r="LYS249" s="49"/>
      <c r="LYT249" s="405"/>
      <c r="LYU249" s="405"/>
      <c r="LYV249" s="277"/>
      <c r="LYW249" s="277"/>
      <c r="LYX249" s="277"/>
      <c r="LYY249" s="277"/>
      <c r="LYZ249" s="277"/>
      <c r="LZA249" s="277"/>
      <c r="LZB249" s="277"/>
      <c r="LZC249" s="277"/>
      <c r="LZD249" s="402"/>
      <c r="LZE249" s="404"/>
      <c r="LZF249" s="49"/>
      <c r="LZG249" s="49"/>
      <c r="LZH249" s="49"/>
      <c r="LZI249" s="99"/>
      <c r="LZJ249" s="98"/>
      <c r="LZK249" s="49"/>
      <c r="LZL249" s="405"/>
      <c r="LZM249" s="405"/>
      <c r="LZN249" s="277"/>
      <c r="LZO249" s="277"/>
      <c r="LZP249" s="277"/>
      <c r="LZQ249" s="277"/>
      <c r="LZR249" s="277"/>
      <c r="LZS249" s="277"/>
      <c r="LZT249" s="277"/>
      <c r="LZU249" s="277"/>
      <c r="LZV249" s="402"/>
      <c r="LZW249" s="404"/>
      <c r="LZX249" s="49"/>
      <c r="LZY249" s="49"/>
      <c r="LZZ249" s="49"/>
      <c r="MAA249" s="99"/>
      <c r="MAB249" s="98"/>
      <c r="MAC249" s="49"/>
      <c r="MAD249" s="405"/>
      <c r="MAE249" s="405"/>
      <c r="MAF249" s="277"/>
      <c r="MAG249" s="277"/>
      <c r="MAH249" s="277"/>
      <c r="MAI249" s="277"/>
      <c r="MAJ249" s="277"/>
      <c r="MAK249" s="277"/>
      <c r="MAL249" s="277"/>
      <c r="MAM249" s="277"/>
      <c r="MAN249" s="402"/>
      <c r="MAO249" s="404"/>
      <c r="MAP249" s="49"/>
      <c r="MAQ249" s="49"/>
      <c r="MAR249" s="49"/>
      <c r="MAS249" s="99"/>
      <c r="MAT249" s="98"/>
      <c r="MAU249" s="49"/>
      <c r="MAV249" s="405"/>
      <c r="MAW249" s="405"/>
      <c r="MAX249" s="277"/>
      <c r="MAY249" s="277"/>
      <c r="MAZ249" s="277"/>
      <c r="MBA249" s="277"/>
      <c r="MBB249" s="277"/>
      <c r="MBC249" s="277"/>
      <c r="MBD249" s="277"/>
      <c r="MBE249" s="277"/>
      <c r="MBF249" s="402"/>
      <c r="MBG249" s="404"/>
      <c r="MBH249" s="49"/>
      <c r="MBI249" s="49"/>
      <c r="MBJ249" s="49"/>
      <c r="MBK249" s="99"/>
      <c r="MBL249" s="98"/>
      <c r="MBM249" s="49"/>
      <c r="MBN249" s="405"/>
      <c r="MBO249" s="405"/>
      <c r="MBP249" s="277"/>
      <c r="MBQ249" s="277"/>
      <c r="MBR249" s="277"/>
      <c r="MBS249" s="277"/>
      <c r="MBT249" s="277"/>
      <c r="MBU249" s="277"/>
      <c r="MBV249" s="277"/>
      <c r="MBW249" s="277"/>
      <c r="MBX249" s="402"/>
      <c r="MBY249" s="404"/>
      <c r="MBZ249" s="49"/>
      <c r="MCA249" s="49"/>
      <c r="MCB249" s="49"/>
      <c r="MCC249" s="99"/>
      <c r="MCD249" s="98"/>
      <c r="MCE249" s="49"/>
      <c r="MCF249" s="405"/>
      <c r="MCG249" s="405"/>
      <c r="MCH249" s="277"/>
      <c r="MCI249" s="277"/>
      <c r="MCJ249" s="277"/>
      <c r="MCK249" s="277"/>
      <c r="MCL249" s="277"/>
      <c r="MCM249" s="277"/>
      <c r="MCN249" s="277"/>
      <c r="MCO249" s="277"/>
      <c r="MCP249" s="402"/>
      <c r="MCQ249" s="404"/>
      <c r="MCR249" s="49"/>
      <c r="MCS249" s="49"/>
      <c r="MCT249" s="49"/>
      <c r="MCU249" s="99"/>
      <c r="MCV249" s="98"/>
      <c r="MCW249" s="49"/>
      <c r="MCX249" s="405"/>
      <c r="MCY249" s="405"/>
      <c r="MCZ249" s="277"/>
      <c r="MDA249" s="277"/>
      <c r="MDB249" s="277"/>
      <c r="MDC249" s="277"/>
      <c r="MDD249" s="277"/>
      <c r="MDE249" s="277"/>
      <c r="MDF249" s="277"/>
      <c r="MDG249" s="277"/>
      <c r="MDH249" s="402"/>
      <c r="MDI249" s="404"/>
      <c r="MDJ249" s="49"/>
      <c r="MDK249" s="49"/>
      <c r="MDL249" s="49"/>
      <c r="MDM249" s="99"/>
      <c r="MDN249" s="98"/>
      <c r="MDO249" s="49"/>
      <c r="MDP249" s="405"/>
      <c r="MDQ249" s="405"/>
      <c r="MDR249" s="277"/>
      <c r="MDS249" s="277"/>
      <c r="MDT249" s="277"/>
      <c r="MDU249" s="277"/>
      <c r="MDV249" s="277"/>
      <c r="MDW249" s="277"/>
      <c r="MDX249" s="277"/>
      <c r="MDY249" s="277"/>
      <c r="MDZ249" s="402"/>
      <c r="MEA249" s="404"/>
      <c r="MEB249" s="49"/>
      <c r="MEC249" s="49"/>
      <c r="MED249" s="49"/>
      <c r="MEE249" s="99"/>
      <c r="MEF249" s="98"/>
      <c r="MEG249" s="49"/>
      <c r="MEH249" s="405"/>
      <c r="MEI249" s="405"/>
      <c r="MEJ249" s="277"/>
      <c r="MEK249" s="277"/>
      <c r="MEL249" s="277"/>
      <c r="MEM249" s="277"/>
      <c r="MEN249" s="277"/>
      <c r="MEO249" s="277"/>
      <c r="MEP249" s="277"/>
      <c r="MEQ249" s="277"/>
      <c r="MER249" s="402"/>
      <c r="MES249" s="404"/>
      <c r="MET249" s="49"/>
      <c r="MEU249" s="49"/>
      <c r="MEV249" s="49"/>
      <c r="MEW249" s="99"/>
      <c r="MEX249" s="98"/>
      <c r="MEY249" s="49"/>
      <c r="MEZ249" s="405"/>
      <c r="MFA249" s="405"/>
      <c r="MFB249" s="277"/>
      <c r="MFC249" s="277"/>
      <c r="MFD249" s="277"/>
      <c r="MFE249" s="277"/>
      <c r="MFF249" s="277"/>
      <c r="MFG249" s="277"/>
      <c r="MFH249" s="277"/>
      <c r="MFI249" s="277"/>
      <c r="MFJ249" s="402"/>
      <c r="MFK249" s="404"/>
      <c r="MFL249" s="49"/>
      <c r="MFM249" s="49"/>
      <c r="MFN249" s="49"/>
      <c r="MFO249" s="99"/>
      <c r="MFP249" s="98"/>
      <c r="MFQ249" s="49"/>
      <c r="MFR249" s="405"/>
      <c r="MFS249" s="405"/>
      <c r="MFT249" s="277"/>
      <c r="MFU249" s="277"/>
      <c r="MFV249" s="277"/>
      <c r="MFW249" s="277"/>
      <c r="MFX249" s="277"/>
      <c r="MFY249" s="277"/>
      <c r="MFZ249" s="277"/>
      <c r="MGA249" s="277"/>
      <c r="MGB249" s="402"/>
      <c r="MGC249" s="404"/>
      <c r="MGD249" s="49"/>
      <c r="MGE249" s="49"/>
      <c r="MGF249" s="49"/>
      <c r="MGG249" s="99"/>
      <c r="MGH249" s="98"/>
      <c r="MGI249" s="49"/>
      <c r="MGJ249" s="405"/>
      <c r="MGK249" s="405"/>
      <c r="MGL249" s="277"/>
      <c r="MGM249" s="277"/>
      <c r="MGN249" s="277"/>
      <c r="MGO249" s="277"/>
      <c r="MGP249" s="277"/>
      <c r="MGQ249" s="277"/>
      <c r="MGR249" s="277"/>
      <c r="MGS249" s="277"/>
      <c r="MGT249" s="402"/>
      <c r="MGU249" s="404"/>
      <c r="MGV249" s="49"/>
      <c r="MGW249" s="49"/>
      <c r="MGX249" s="49"/>
      <c r="MGY249" s="99"/>
      <c r="MGZ249" s="98"/>
      <c r="MHA249" s="49"/>
      <c r="MHB249" s="405"/>
      <c r="MHC249" s="405"/>
      <c r="MHD249" s="277"/>
      <c r="MHE249" s="277"/>
      <c r="MHF249" s="277"/>
      <c r="MHG249" s="277"/>
      <c r="MHH249" s="277"/>
      <c r="MHI249" s="277"/>
      <c r="MHJ249" s="277"/>
      <c r="MHK249" s="277"/>
      <c r="MHL249" s="402"/>
      <c r="MHM249" s="404"/>
      <c r="MHN249" s="49"/>
      <c r="MHO249" s="49"/>
      <c r="MHP249" s="49"/>
      <c r="MHQ249" s="99"/>
      <c r="MHR249" s="98"/>
      <c r="MHS249" s="49"/>
      <c r="MHT249" s="405"/>
      <c r="MHU249" s="405"/>
      <c r="MHV249" s="277"/>
      <c r="MHW249" s="277"/>
      <c r="MHX249" s="277"/>
      <c r="MHY249" s="277"/>
      <c r="MHZ249" s="277"/>
      <c r="MIA249" s="277"/>
      <c r="MIB249" s="277"/>
      <c r="MIC249" s="277"/>
      <c r="MID249" s="402"/>
      <c r="MIE249" s="404"/>
      <c r="MIF249" s="49"/>
      <c r="MIG249" s="49"/>
      <c r="MIH249" s="49"/>
      <c r="MII249" s="99"/>
      <c r="MIJ249" s="98"/>
      <c r="MIK249" s="49"/>
      <c r="MIL249" s="405"/>
      <c r="MIM249" s="405"/>
      <c r="MIN249" s="277"/>
      <c r="MIO249" s="277"/>
      <c r="MIP249" s="277"/>
      <c r="MIQ249" s="277"/>
      <c r="MIR249" s="277"/>
      <c r="MIS249" s="277"/>
      <c r="MIT249" s="277"/>
      <c r="MIU249" s="277"/>
      <c r="MIV249" s="402"/>
      <c r="MIW249" s="404"/>
      <c r="MIX249" s="49"/>
      <c r="MIY249" s="49"/>
      <c r="MIZ249" s="49"/>
      <c r="MJA249" s="99"/>
      <c r="MJB249" s="98"/>
      <c r="MJC249" s="49"/>
      <c r="MJD249" s="405"/>
      <c r="MJE249" s="405"/>
      <c r="MJF249" s="277"/>
      <c r="MJG249" s="277"/>
      <c r="MJH249" s="277"/>
      <c r="MJI249" s="277"/>
      <c r="MJJ249" s="277"/>
      <c r="MJK249" s="277"/>
      <c r="MJL249" s="277"/>
      <c r="MJM249" s="277"/>
      <c r="MJN249" s="402"/>
      <c r="MJO249" s="404"/>
      <c r="MJP249" s="49"/>
      <c r="MJQ249" s="49"/>
      <c r="MJR249" s="49"/>
      <c r="MJS249" s="99"/>
      <c r="MJT249" s="98"/>
      <c r="MJU249" s="49"/>
      <c r="MJV249" s="405"/>
      <c r="MJW249" s="405"/>
      <c r="MJX249" s="277"/>
      <c r="MJY249" s="277"/>
      <c r="MJZ249" s="277"/>
      <c r="MKA249" s="277"/>
      <c r="MKB249" s="277"/>
      <c r="MKC249" s="277"/>
      <c r="MKD249" s="277"/>
      <c r="MKE249" s="277"/>
      <c r="MKF249" s="402"/>
      <c r="MKG249" s="404"/>
      <c r="MKH249" s="49"/>
      <c r="MKI249" s="49"/>
      <c r="MKJ249" s="49"/>
      <c r="MKK249" s="99"/>
      <c r="MKL249" s="98"/>
      <c r="MKM249" s="49"/>
      <c r="MKN249" s="405"/>
      <c r="MKO249" s="405"/>
      <c r="MKP249" s="277"/>
      <c r="MKQ249" s="277"/>
      <c r="MKR249" s="277"/>
      <c r="MKS249" s="277"/>
      <c r="MKT249" s="277"/>
      <c r="MKU249" s="277"/>
      <c r="MKV249" s="277"/>
      <c r="MKW249" s="277"/>
      <c r="MKX249" s="402"/>
      <c r="MKY249" s="404"/>
      <c r="MKZ249" s="49"/>
      <c r="MLA249" s="49"/>
      <c r="MLB249" s="49"/>
      <c r="MLC249" s="99"/>
      <c r="MLD249" s="98"/>
      <c r="MLE249" s="49"/>
      <c r="MLF249" s="405"/>
      <c r="MLG249" s="405"/>
      <c r="MLH249" s="277"/>
      <c r="MLI249" s="277"/>
      <c r="MLJ249" s="277"/>
      <c r="MLK249" s="277"/>
      <c r="MLL249" s="277"/>
      <c r="MLM249" s="277"/>
      <c r="MLN249" s="277"/>
      <c r="MLO249" s="277"/>
      <c r="MLP249" s="402"/>
      <c r="MLQ249" s="404"/>
      <c r="MLR249" s="49"/>
      <c r="MLS249" s="49"/>
      <c r="MLT249" s="49"/>
      <c r="MLU249" s="99"/>
      <c r="MLV249" s="98"/>
      <c r="MLW249" s="49"/>
      <c r="MLX249" s="405"/>
      <c r="MLY249" s="405"/>
      <c r="MLZ249" s="277"/>
      <c r="MMA249" s="277"/>
      <c r="MMB249" s="277"/>
      <c r="MMC249" s="277"/>
      <c r="MMD249" s="277"/>
      <c r="MME249" s="277"/>
      <c r="MMF249" s="277"/>
      <c r="MMG249" s="277"/>
      <c r="MMH249" s="402"/>
      <c r="MMI249" s="404"/>
      <c r="MMJ249" s="49"/>
      <c r="MMK249" s="49"/>
      <c r="MML249" s="49"/>
      <c r="MMM249" s="99"/>
      <c r="MMN249" s="98"/>
      <c r="MMO249" s="49"/>
      <c r="MMP249" s="405"/>
      <c r="MMQ249" s="405"/>
      <c r="MMR249" s="277"/>
      <c r="MMS249" s="277"/>
      <c r="MMT249" s="277"/>
      <c r="MMU249" s="277"/>
      <c r="MMV249" s="277"/>
      <c r="MMW249" s="277"/>
      <c r="MMX249" s="277"/>
      <c r="MMY249" s="277"/>
      <c r="MMZ249" s="402"/>
      <c r="MNA249" s="404"/>
      <c r="MNB249" s="49"/>
      <c r="MNC249" s="49"/>
      <c r="MND249" s="49"/>
      <c r="MNE249" s="99"/>
      <c r="MNF249" s="98"/>
      <c r="MNG249" s="49"/>
      <c r="MNH249" s="405"/>
      <c r="MNI249" s="405"/>
      <c r="MNJ249" s="277"/>
      <c r="MNK249" s="277"/>
      <c r="MNL249" s="277"/>
      <c r="MNM249" s="277"/>
      <c r="MNN249" s="277"/>
      <c r="MNO249" s="277"/>
      <c r="MNP249" s="277"/>
      <c r="MNQ249" s="277"/>
      <c r="MNR249" s="402"/>
      <c r="MNS249" s="404"/>
      <c r="MNT249" s="49"/>
      <c r="MNU249" s="49"/>
      <c r="MNV249" s="49"/>
      <c r="MNW249" s="99"/>
      <c r="MNX249" s="98"/>
      <c r="MNY249" s="49"/>
      <c r="MNZ249" s="405"/>
      <c r="MOA249" s="405"/>
      <c r="MOB249" s="277"/>
      <c r="MOC249" s="277"/>
      <c r="MOD249" s="277"/>
      <c r="MOE249" s="277"/>
      <c r="MOF249" s="277"/>
      <c r="MOG249" s="277"/>
      <c r="MOH249" s="277"/>
      <c r="MOI249" s="277"/>
      <c r="MOJ249" s="402"/>
      <c r="MOK249" s="404"/>
      <c r="MOL249" s="49"/>
      <c r="MOM249" s="49"/>
      <c r="MON249" s="49"/>
      <c r="MOO249" s="99"/>
      <c r="MOP249" s="98"/>
      <c r="MOQ249" s="49"/>
      <c r="MOR249" s="405"/>
      <c r="MOS249" s="405"/>
      <c r="MOT249" s="277"/>
      <c r="MOU249" s="277"/>
      <c r="MOV249" s="277"/>
      <c r="MOW249" s="277"/>
      <c r="MOX249" s="277"/>
      <c r="MOY249" s="277"/>
      <c r="MOZ249" s="277"/>
      <c r="MPA249" s="277"/>
      <c r="MPB249" s="402"/>
      <c r="MPC249" s="404"/>
      <c r="MPD249" s="49"/>
      <c r="MPE249" s="49"/>
      <c r="MPF249" s="49"/>
      <c r="MPG249" s="99"/>
      <c r="MPH249" s="98"/>
      <c r="MPI249" s="49"/>
      <c r="MPJ249" s="405"/>
      <c r="MPK249" s="405"/>
      <c r="MPL249" s="277"/>
      <c r="MPM249" s="277"/>
      <c r="MPN249" s="277"/>
      <c r="MPO249" s="277"/>
      <c r="MPP249" s="277"/>
      <c r="MPQ249" s="277"/>
      <c r="MPR249" s="277"/>
      <c r="MPS249" s="277"/>
      <c r="MPT249" s="402"/>
      <c r="MPU249" s="404"/>
      <c r="MPV249" s="49"/>
      <c r="MPW249" s="49"/>
      <c r="MPX249" s="49"/>
      <c r="MPY249" s="99"/>
      <c r="MPZ249" s="98"/>
      <c r="MQA249" s="49"/>
      <c r="MQB249" s="405"/>
      <c r="MQC249" s="405"/>
      <c r="MQD249" s="277"/>
      <c r="MQE249" s="277"/>
      <c r="MQF249" s="277"/>
      <c r="MQG249" s="277"/>
      <c r="MQH249" s="277"/>
      <c r="MQI249" s="277"/>
      <c r="MQJ249" s="277"/>
      <c r="MQK249" s="277"/>
      <c r="MQL249" s="402"/>
      <c r="MQM249" s="404"/>
      <c r="MQN249" s="49"/>
      <c r="MQO249" s="49"/>
      <c r="MQP249" s="49"/>
      <c r="MQQ249" s="99"/>
      <c r="MQR249" s="98"/>
      <c r="MQS249" s="49"/>
      <c r="MQT249" s="405"/>
      <c r="MQU249" s="405"/>
      <c r="MQV249" s="277"/>
      <c r="MQW249" s="277"/>
      <c r="MQX249" s="277"/>
      <c r="MQY249" s="277"/>
      <c r="MQZ249" s="277"/>
      <c r="MRA249" s="277"/>
      <c r="MRB249" s="277"/>
      <c r="MRC249" s="277"/>
      <c r="MRD249" s="402"/>
      <c r="MRE249" s="404"/>
      <c r="MRF249" s="49"/>
      <c r="MRG249" s="49"/>
      <c r="MRH249" s="49"/>
      <c r="MRI249" s="99"/>
      <c r="MRJ249" s="98"/>
      <c r="MRK249" s="49"/>
      <c r="MRL249" s="405"/>
      <c r="MRM249" s="405"/>
      <c r="MRN249" s="277"/>
      <c r="MRO249" s="277"/>
      <c r="MRP249" s="277"/>
      <c r="MRQ249" s="277"/>
      <c r="MRR249" s="277"/>
      <c r="MRS249" s="277"/>
      <c r="MRT249" s="277"/>
      <c r="MRU249" s="277"/>
      <c r="MRV249" s="402"/>
      <c r="MRW249" s="404"/>
      <c r="MRX249" s="49"/>
      <c r="MRY249" s="49"/>
      <c r="MRZ249" s="49"/>
      <c r="MSA249" s="99"/>
      <c r="MSB249" s="98"/>
      <c r="MSC249" s="49"/>
      <c r="MSD249" s="405"/>
      <c r="MSE249" s="405"/>
      <c r="MSF249" s="277"/>
      <c r="MSG249" s="277"/>
      <c r="MSH249" s="277"/>
      <c r="MSI249" s="277"/>
      <c r="MSJ249" s="277"/>
      <c r="MSK249" s="277"/>
      <c r="MSL249" s="277"/>
      <c r="MSM249" s="277"/>
      <c r="MSN249" s="402"/>
      <c r="MSO249" s="404"/>
      <c r="MSP249" s="49"/>
      <c r="MSQ249" s="49"/>
      <c r="MSR249" s="49"/>
      <c r="MSS249" s="99"/>
      <c r="MST249" s="98"/>
      <c r="MSU249" s="49"/>
      <c r="MSV249" s="405"/>
      <c r="MSW249" s="405"/>
      <c r="MSX249" s="277"/>
      <c r="MSY249" s="277"/>
      <c r="MSZ249" s="277"/>
      <c r="MTA249" s="277"/>
      <c r="MTB249" s="277"/>
      <c r="MTC249" s="277"/>
      <c r="MTD249" s="277"/>
      <c r="MTE249" s="277"/>
      <c r="MTF249" s="402"/>
      <c r="MTG249" s="404"/>
      <c r="MTH249" s="49"/>
      <c r="MTI249" s="49"/>
      <c r="MTJ249" s="49"/>
      <c r="MTK249" s="99"/>
      <c r="MTL249" s="98"/>
      <c r="MTM249" s="49"/>
      <c r="MTN249" s="405"/>
      <c r="MTO249" s="405"/>
      <c r="MTP249" s="277"/>
      <c r="MTQ249" s="277"/>
      <c r="MTR249" s="277"/>
      <c r="MTS249" s="277"/>
      <c r="MTT249" s="277"/>
      <c r="MTU249" s="277"/>
      <c r="MTV249" s="277"/>
      <c r="MTW249" s="277"/>
      <c r="MTX249" s="402"/>
      <c r="MTY249" s="404"/>
      <c r="MTZ249" s="49"/>
      <c r="MUA249" s="49"/>
      <c r="MUB249" s="49"/>
      <c r="MUC249" s="99"/>
      <c r="MUD249" s="98"/>
      <c r="MUE249" s="49"/>
      <c r="MUF249" s="405"/>
      <c r="MUG249" s="405"/>
      <c r="MUH249" s="277"/>
      <c r="MUI249" s="277"/>
      <c r="MUJ249" s="277"/>
      <c r="MUK249" s="277"/>
      <c r="MUL249" s="277"/>
      <c r="MUM249" s="277"/>
      <c r="MUN249" s="277"/>
      <c r="MUO249" s="277"/>
      <c r="MUP249" s="402"/>
      <c r="MUQ249" s="404"/>
      <c r="MUR249" s="49"/>
      <c r="MUS249" s="49"/>
      <c r="MUT249" s="49"/>
      <c r="MUU249" s="99"/>
      <c r="MUV249" s="98"/>
      <c r="MUW249" s="49"/>
      <c r="MUX249" s="405"/>
      <c r="MUY249" s="405"/>
      <c r="MUZ249" s="277"/>
      <c r="MVA249" s="277"/>
      <c r="MVB249" s="277"/>
      <c r="MVC249" s="277"/>
      <c r="MVD249" s="277"/>
      <c r="MVE249" s="277"/>
      <c r="MVF249" s="277"/>
      <c r="MVG249" s="277"/>
      <c r="MVH249" s="402"/>
      <c r="MVI249" s="404"/>
      <c r="MVJ249" s="49"/>
      <c r="MVK249" s="49"/>
      <c r="MVL249" s="49"/>
      <c r="MVM249" s="99"/>
      <c r="MVN249" s="98"/>
      <c r="MVO249" s="49"/>
      <c r="MVP249" s="405"/>
      <c r="MVQ249" s="405"/>
      <c r="MVR249" s="277"/>
      <c r="MVS249" s="277"/>
      <c r="MVT249" s="277"/>
      <c r="MVU249" s="277"/>
      <c r="MVV249" s="277"/>
      <c r="MVW249" s="277"/>
      <c r="MVX249" s="277"/>
      <c r="MVY249" s="277"/>
      <c r="MVZ249" s="402"/>
      <c r="MWA249" s="404"/>
      <c r="MWB249" s="49"/>
      <c r="MWC249" s="49"/>
      <c r="MWD249" s="49"/>
      <c r="MWE249" s="99"/>
      <c r="MWF249" s="98"/>
      <c r="MWG249" s="49"/>
      <c r="MWH249" s="405"/>
      <c r="MWI249" s="405"/>
      <c r="MWJ249" s="277"/>
      <c r="MWK249" s="277"/>
      <c r="MWL249" s="277"/>
      <c r="MWM249" s="277"/>
      <c r="MWN249" s="277"/>
      <c r="MWO249" s="277"/>
      <c r="MWP249" s="277"/>
      <c r="MWQ249" s="277"/>
      <c r="MWR249" s="402"/>
      <c r="MWS249" s="404"/>
      <c r="MWT249" s="49"/>
      <c r="MWU249" s="49"/>
      <c r="MWV249" s="49"/>
      <c r="MWW249" s="99"/>
      <c r="MWX249" s="98"/>
      <c r="MWY249" s="49"/>
      <c r="MWZ249" s="405"/>
      <c r="MXA249" s="405"/>
      <c r="MXB249" s="277"/>
      <c r="MXC249" s="277"/>
      <c r="MXD249" s="277"/>
      <c r="MXE249" s="277"/>
      <c r="MXF249" s="277"/>
      <c r="MXG249" s="277"/>
      <c r="MXH249" s="277"/>
      <c r="MXI249" s="277"/>
      <c r="MXJ249" s="402"/>
      <c r="MXK249" s="404"/>
      <c r="MXL249" s="49"/>
      <c r="MXM249" s="49"/>
      <c r="MXN249" s="49"/>
      <c r="MXO249" s="99"/>
      <c r="MXP249" s="98"/>
      <c r="MXQ249" s="49"/>
      <c r="MXR249" s="405"/>
      <c r="MXS249" s="405"/>
      <c r="MXT249" s="277"/>
      <c r="MXU249" s="277"/>
      <c r="MXV249" s="277"/>
      <c r="MXW249" s="277"/>
      <c r="MXX249" s="277"/>
      <c r="MXY249" s="277"/>
      <c r="MXZ249" s="277"/>
      <c r="MYA249" s="277"/>
      <c r="MYB249" s="402"/>
      <c r="MYC249" s="404"/>
      <c r="MYD249" s="49"/>
      <c r="MYE249" s="49"/>
      <c r="MYF249" s="49"/>
      <c r="MYG249" s="99"/>
      <c r="MYH249" s="98"/>
      <c r="MYI249" s="49"/>
      <c r="MYJ249" s="405"/>
      <c r="MYK249" s="405"/>
      <c r="MYL249" s="277"/>
      <c r="MYM249" s="277"/>
      <c r="MYN249" s="277"/>
      <c r="MYO249" s="277"/>
      <c r="MYP249" s="277"/>
      <c r="MYQ249" s="277"/>
      <c r="MYR249" s="277"/>
      <c r="MYS249" s="277"/>
      <c r="MYT249" s="402"/>
      <c r="MYU249" s="404"/>
      <c r="MYV249" s="49"/>
      <c r="MYW249" s="49"/>
      <c r="MYX249" s="49"/>
      <c r="MYY249" s="99"/>
      <c r="MYZ249" s="98"/>
      <c r="MZA249" s="49"/>
      <c r="MZB249" s="405"/>
      <c r="MZC249" s="405"/>
      <c r="MZD249" s="277"/>
      <c r="MZE249" s="277"/>
      <c r="MZF249" s="277"/>
      <c r="MZG249" s="277"/>
      <c r="MZH249" s="277"/>
      <c r="MZI249" s="277"/>
      <c r="MZJ249" s="277"/>
      <c r="MZK249" s="277"/>
      <c r="MZL249" s="402"/>
      <c r="MZM249" s="404"/>
      <c r="MZN249" s="49"/>
      <c r="MZO249" s="49"/>
      <c r="MZP249" s="49"/>
      <c r="MZQ249" s="99"/>
      <c r="MZR249" s="98"/>
      <c r="MZS249" s="49"/>
      <c r="MZT249" s="405"/>
      <c r="MZU249" s="405"/>
      <c r="MZV249" s="277"/>
      <c r="MZW249" s="277"/>
      <c r="MZX249" s="277"/>
      <c r="MZY249" s="277"/>
      <c r="MZZ249" s="277"/>
      <c r="NAA249" s="277"/>
      <c r="NAB249" s="277"/>
      <c r="NAC249" s="277"/>
      <c r="NAD249" s="402"/>
      <c r="NAE249" s="404"/>
      <c r="NAF249" s="49"/>
      <c r="NAG249" s="49"/>
      <c r="NAH249" s="49"/>
      <c r="NAI249" s="99"/>
      <c r="NAJ249" s="98"/>
      <c r="NAK249" s="49"/>
      <c r="NAL249" s="405"/>
      <c r="NAM249" s="405"/>
      <c r="NAN249" s="277"/>
      <c r="NAO249" s="277"/>
      <c r="NAP249" s="277"/>
      <c r="NAQ249" s="277"/>
      <c r="NAR249" s="277"/>
      <c r="NAS249" s="277"/>
      <c r="NAT249" s="277"/>
      <c r="NAU249" s="277"/>
      <c r="NAV249" s="402"/>
      <c r="NAW249" s="404"/>
      <c r="NAX249" s="49"/>
      <c r="NAY249" s="49"/>
      <c r="NAZ249" s="49"/>
      <c r="NBA249" s="99"/>
      <c r="NBB249" s="98"/>
      <c r="NBC249" s="49"/>
      <c r="NBD249" s="405"/>
      <c r="NBE249" s="405"/>
      <c r="NBF249" s="277"/>
      <c r="NBG249" s="277"/>
      <c r="NBH249" s="277"/>
      <c r="NBI249" s="277"/>
      <c r="NBJ249" s="277"/>
      <c r="NBK249" s="277"/>
      <c r="NBL249" s="277"/>
      <c r="NBM249" s="277"/>
      <c r="NBN249" s="402"/>
      <c r="NBO249" s="404"/>
      <c r="NBP249" s="49"/>
      <c r="NBQ249" s="49"/>
      <c r="NBR249" s="49"/>
      <c r="NBS249" s="99"/>
      <c r="NBT249" s="98"/>
      <c r="NBU249" s="49"/>
      <c r="NBV249" s="405"/>
      <c r="NBW249" s="405"/>
      <c r="NBX249" s="277"/>
      <c r="NBY249" s="277"/>
      <c r="NBZ249" s="277"/>
      <c r="NCA249" s="277"/>
      <c r="NCB249" s="277"/>
      <c r="NCC249" s="277"/>
      <c r="NCD249" s="277"/>
      <c r="NCE249" s="277"/>
      <c r="NCF249" s="402"/>
      <c r="NCG249" s="404"/>
      <c r="NCH249" s="49"/>
      <c r="NCI249" s="49"/>
      <c r="NCJ249" s="49"/>
      <c r="NCK249" s="99"/>
      <c r="NCL249" s="98"/>
      <c r="NCM249" s="49"/>
      <c r="NCN249" s="405"/>
      <c r="NCO249" s="405"/>
      <c r="NCP249" s="277"/>
      <c r="NCQ249" s="277"/>
      <c r="NCR249" s="277"/>
      <c r="NCS249" s="277"/>
      <c r="NCT249" s="277"/>
      <c r="NCU249" s="277"/>
      <c r="NCV249" s="277"/>
      <c r="NCW249" s="277"/>
      <c r="NCX249" s="402"/>
      <c r="NCY249" s="404"/>
      <c r="NCZ249" s="49"/>
      <c r="NDA249" s="49"/>
      <c r="NDB249" s="49"/>
      <c r="NDC249" s="99"/>
      <c r="NDD249" s="98"/>
      <c r="NDE249" s="49"/>
      <c r="NDF249" s="405"/>
      <c r="NDG249" s="405"/>
      <c r="NDH249" s="277"/>
      <c r="NDI249" s="277"/>
      <c r="NDJ249" s="277"/>
      <c r="NDK249" s="277"/>
      <c r="NDL249" s="277"/>
      <c r="NDM249" s="277"/>
      <c r="NDN249" s="277"/>
      <c r="NDO249" s="277"/>
      <c r="NDP249" s="402"/>
      <c r="NDQ249" s="404"/>
      <c r="NDR249" s="49"/>
      <c r="NDS249" s="49"/>
      <c r="NDT249" s="49"/>
      <c r="NDU249" s="99"/>
      <c r="NDV249" s="98"/>
      <c r="NDW249" s="49"/>
      <c r="NDX249" s="405"/>
      <c r="NDY249" s="405"/>
      <c r="NDZ249" s="277"/>
      <c r="NEA249" s="277"/>
      <c r="NEB249" s="277"/>
      <c r="NEC249" s="277"/>
      <c r="NED249" s="277"/>
      <c r="NEE249" s="277"/>
      <c r="NEF249" s="277"/>
      <c r="NEG249" s="277"/>
      <c r="NEH249" s="402"/>
      <c r="NEI249" s="404"/>
      <c r="NEJ249" s="49"/>
      <c r="NEK249" s="49"/>
      <c r="NEL249" s="49"/>
      <c r="NEM249" s="99"/>
      <c r="NEN249" s="98"/>
      <c r="NEO249" s="49"/>
      <c r="NEP249" s="405"/>
      <c r="NEQ249" s="405"/>
      <c r="NER249" s="277"/>
      <c r="NES249" s="277"/>
      <c r="NET249" s="277"/>
      <c r="NEU249" s="277"/>
      <c r="NEV249" s="277"/>
      <c r="NEW249" s="277"/>
      <c r="NEX249" s="277"/>
      <c r="NEY249" s="277"/>
      <c r="NEZ249" s="402"/>
      <c r="NFA249" s="404"/>
      <c r="NFB249" s="49"/>
      <c r="NFC249" s="49"/>
      <c r="NFD249" s="49"/>
      <c r="NFE249" s="99"/>
      <c r="NFF249" s="98"/>
      <c r="NFG249" s="49"/>
      <c r="NFH249" s="405"/>
      <c r="NFI249" s="405"/>
      <c r="NFJ249" s="277"/>
      <c r="NFK249" s="277"/>
      <c r="NFL249" s="277"/>
      <c r="NFM249" s="277"/>
      <c r="NFN249" s="277"/>
      <c r="NFO249" s="277"/>
      <c r="NFP249" s="277"/>
      <c r="NFQ249" s="277"/>
      <c r="NFR249" s="402"/>
      <c r="NFS249" s="404"/>
      <c r="NFT249" s="49"/>
      <c r="NFU249" s="49"/>
      <c r="NFV249" s="49"/>
      <c r="NFW249" s="99"/>
      <c r="NFX249" s="98"/>
      <c r="NFY249" s="49"/>
      <c r="NFZ249" s="405"/>
      <c r="NGA249" s="405"/>
      <c r="NGB249" s="277"/>
      <c r="NGC249" s="277"/>
      <c r="NGD249" s="277"/>
      <c r="NGE249" s="277"/>
      <c r="NGF249" s="277"/>
      <c r="NGG249" s="277"/>
      <c r="NGH249" s="277"/>
      <c r="NGI249" s="277"/>
      <c r="NGJ249" s="402"/>
      <c r="NGK249" s="404"/>
      <c r="NGL249" s="49"/>
      <c r="NGM249" s="49"/>
      <c r="NGN249" s="49"/>
      <c r="NGO249" s="99"/>
      <c r="NGP249" s="98"/>
      <c r="NGQ249" s="49"/>
      <c r="NGR249" s="405"/>
      <c r="NGS249" s="405"/>
      <c r="NGT249" s="277"/>
      <c r="NGU249" s="277"/>
      <c r="NGV249" s="277"/>
      <c r="NGW249" s="277"/>
      <c r="NGX249" s="277"/>
      <c r="NGY249" s="277"/>
      <c r="NGZ249" s="277"/>
      <c r="NHA249" s="277"/>
      <c r="NHB249" s="402"/>
      <c r="NHC249" s="404"/>
      <c r="NHD249" s="49"/>
      <c r="NHE249" s="49"/>
      <c r="NHF249" s="49"/>
      <c r="NHG249" s="99"/>
      <c r="NHH249" s="98"/>
      <c r="NHI249" s="49"/>
      <c r="NHJ249" s="405"/>
      <c r="NHK249" s="405"/>
      <c r="NHL249" s="277"/>
      <c r="NHM249" s="277"/>
      <c r="NHN249" s="277"/>
      <c r="NHO249" s="277"/>
      <c r="NHP249" s="277"/>
      <c r="NHQ249" s="277"/>
      <c r="NHR249" s="277"/>
      <c r="NHS249" s="277"/>
      <c r="NHT249" s="402"/>
      <c r="NHU249" s="404"/>
      <c r="NHV249" s="49"/>
      <c r="NHW249" s="49"/>
      <c r="NHX249" s="49"/>
      <c r="NHY249" s="99"/>
      <c r="NHZ249" s="98"/>
      <c r="NIA249" s="49"/>
      <c r="NIB249" s="405"/>
      <c r="NIC249" s="405"/>
      <c r="NID249" s="277"/>
      <c r="NIE249" s="277"/>
      <c r="NIF249" s="277"/>
      <c r="NIG249" s="277"/>
      <c r="NIH249" s="277"/>
      <c r="NII249" s="277"/>
      <c r="NIJ249" s="277"/>
      <c r="NIK249" s="277"/>
      <c r="NIL249" s="402"/>
      <c r="NIM249" s="404"/>
      <c r="NIN249" s="49"/>
      <c r="NIO249" s="49"/>
      <c r="NIP249" s="49"/>
      <c r="NIQ249" s="99"/>
      <c r="NIR249" s="98"/>
      <c r="NIS249" s="49"/>
      <c r="NIT249" s="405"/>
      <c r="NIU249" s="405"/>
      <c r="NIV249" s="277"/>
      <c r="NIW249" s="277"/>
      <c r="NIX249" s="277"/>
      <c r="NIY249" s="277"/>
      <c r="NIZ249" s="277"/>
      <c r="NJA249" s="277"/>
      <c r="NJB249" s="277"/>
      <c r="NJC249" s="277"/>
      <c r="NJD249" s="402"/>
      <c r="NJE249" s="404"/>
      <c r="NJF249" s="49"/>
      <c r="NJG249" s="49"/>
      <c r="NJH249" s="49"/>
      <c r="NJI249" s="99"/>
      <c r="NJJ249" s="98"/>
      <c r="NJK249" s="49"/>
      <c r="NJL249" s="405"/>
      <c r="NJM249" s="405"/>
      <c r="NJN249" s="277"/>
      <c r="NJO249" s="277"/>
      <c r="NJP249" s="277"/>
      <c r="NJQ249" s="277"/>
      <c r="NJR249" s="277"/>
      <c r="NJS249" s="277"/>
      <c r="NJT249" s="277"/>
      <c r="NJU249" s="277"/>
      <c r="NJV249" s="402"/>
      <c r="NJW249" s="404"/>
      <c r="NJX249" s="49"/>
      <c r="NJY249" s="49"/>
      <c r="NJZ249" s="49"/>
      <c r="NKA249" s="99"/>
      <c r="NKB249" s="98"/>
      <c r="NKC249" s="49"/>
      <c r="NKD249" s="405"/>
      <c r="NKE249" s="405"/>
      <c r="NKF249" s="277"/>
      <c r="NKG249" s="277"/>
      <c r="NKH249" s="277"/>
      <c r="NKI249" s="277"/>
      <c r="NKJ249" s="277"/>
      <c r="NKK249" s="277"/>
      <c r="NKL249" s="277"/>
      <c r="NKM249" s="277"/>
      <c r="NKN249" s="402"/>
      <c r="NKO249" s="404"/>
      <c r="NKP249" s="49"/>
      <c r="NKQ249" s="49"/>
      <c r="NKR249" s="49"/>
      <c r="NKS249" s="99"/>
      <c r="NKT249" s="98"/>
      <c r="NKU249" s="49"/>
      <c r="NKV249" s="405"/>
      <c r="NKW249" s="405"/>
      <c r="NKX249" s="277"/>
      <c r="NKY249" s="277"/>
      <c r="NKZ249" s="277"/>
      <c r="NLA249" s="277"/>
      <c r="NLB249" s="277"/>
      <c r="NLC249" s="277"/>
      <c r="NLD249" s="277"/>
      <c r="NLE249" s="277"/>
      <c r="NLF249" s="402"/>
      <c r="NLG249" s="404"/>
      <c r="NLH249" s="49"/>
      <c r="NLI249" s="49"/>
      <c r="NLJ249" s="49"/>
      <c r="NLK249" s="99"/>
      <c r="NLL249" s="98"/>
      <c r="NLM249" s="49"/>
      <c r="NLN249" s="405"/>
      <c r="NLO249" s="405"/>
      <c r="NLP249" s="277"/>
      <c r="NLQ249" s="277"/>
      <c r="NLR249" s="277"/>
      <c r="NLS249" s="277"/>
      <c r="NLT249" s="277"/>
      <c r="NLU249" s="277"/>
      <c r="NLV249" s="277"/>
      <c r="NLW249" s="277"/>
      <c r="NLX249" s="402"/>
      <c r="NLY249" s="404"/>
      <c r="NLZ249" s="49"/>
      <c r="NMA249" s="49"/>
      <c r="NMB249" s="49"/>
      <c r="NMC249" s="99"/>
      <c r="NMD249" s="98"/>
      <c r="NME249" s="49"/>
      <c r="NMF249" s="405"/>
      <c r="NMG249" s="405"/>
      <c r="NMH249" s="277"/>
      <c r="NMI249" s="277"/>
      <c r="NMJ249" s="277"/>
      <c r="NMK249" s="277"/>
      <c r="NML249" s="277"/>
      <c r="NMM249" s="277"/>
      <c r="NMN249" s="277"/>
      <c r="NMO249" s="277"/>
      <c r="NMP249" s="402"/>
      <c r="NMQ249" s="404"/>
      <c r="NMR249" s="49"/>
      <c r="NMS249" s="49"/>
      <c r="NMT249" s="49"/>
      <c r="NMU249" s="99"/>
      <c r="NMV249" s="98"/>
      <c r="NMW249" s="49"/>
      <c r="NMX249" s="405"/>
      <c r="NMY249" s="405"/>
      <c r="NMZ249" s="277"/>
      <c r="NNA249" s="277"/>
      <c r="NNB249" s="277"/>
      <c r="NNC249" s="277"/>
      <c r="NND249" s="277"/>
      <c r="NNE249" s="277"/>
      <c r="NNF249" s="277"/>
      <c r="NNG249" s="277"/>
      <c r="NNH249" s="402"/>
      <c r="NNI249" s="404"/>
      <c r="NNJ249" s="49"/>
      <c r="NNK249" s="49"/>
      <c r="NNL249" s="49"/>
      <c r="NNM249" s="99"/>
      <c r="NNN249" s="98"/>
      <c r="NNO249" s="49"/>
      <c r="NNP249" s="405"/>
      <c r="NNQ249" s="405"/>
      <c r="NNR249" s="277"/>
      <c r="NNS249" s="277"/>
      <c r="NNT249" s="277"/>
      <c r="NNU249" s="277"/>
      <c r="NNV249" s="277"/>
      <c r="NNW249" s="277"/>
      <c r="NNX249" s="277"/>
      <c r="NNY249" s="277"/>
      <c r="NNZ249" s="402"/>
      <c r="NOA249" s="404"/>
      <c r="NOB249" s="49"/>
      <c r="NOC249" s="49"/>
      <c r="NOD249" s="49"/>
      <c r="NOE249" s="99"/>
      <c r="NOF249" s="98"/>
      <c r="NOG249" s="49"/>
      <c r="NOH249" s="405"/>
      <c r="NOI249" s="405"/>
      <c r="NOJ249" s="277"/>
      <c r="NOK249" s="277"/>
      <c r="NOL249" s="277"/>
      <c r="NOM249" s="277"/>
      <c r="NON249" s="277"/>
      <c r="NOO249" s="277"/>
      <c r="NOP249" s="277"/>
      <c r="NOQ249" s="277"/>
      <c r="NOR249" s="402"/>
      <c r="NOS249" s="404"/>
      <c r="NOT249" s="49"/>
      <c r="NOU249" s="49"/>
      <c r="NOV249" s="49"/>
      <c r="NOW249" s="99"/>
      <c r="NOX249" s="98"/>
      <c r="NOY249" s="49"/>
      <c r="NOZ249" s="405"/>
      <c r="NPA249" s="405"/>
      <c r="NPB249" s="277"/>
      <c r="NPC249" s="277"/>
      <c r="NPD249" s="277"/>
      <c r="NPE249" s="277"/>
      <c r="NPF249" s="277"/>
      <c r="NPG249" s="277"/>
      <c r="NPH249" s="277"/>
      <c r="NPI249" s="277"/>
      <c r="NPJ249" s="402"/>
      <c r="NPK249" s="404"/>
      <c r="NPL249" s="49"/>
      <c r="NPM249" s="49"/>
      <c r="NPN249" s="49"/>
      <c r="NPO249" s="99"/>
      <c r="NPP249" s="98"/>
      <c r="NPQ249" s="49"/>
      <c r="NPR249" s="405"/>
      <c r="NPS249" s="405"/>
      <c r="NPT249" s="277"/>
      <c r="NPU249" s="277"/>
      <c r="NPV249" s="277"/>
      <c r="NPW249" s="277"/>
      <c r="NPX249" s="277"/>
      <c r="NPY249" s="277"/>
      <c r="NPZ249" s="277"/>
      <c r="NQA249" s="277"/>
      <c r="NQB249" s="402"/>
      <c r="NQC249" s="404"/>
      <c r="NQD249" s="49"/>
      <c r="NQE249" s="49"/>
      <c r="NQF249" s="49"/>
      <c r="NQG249" s="99"/>
      <c r="NQH249" s="98"/>
      <c r="NQI249" s="49"/>
      <c r="NQJ249" s="405"/>
      <c r="NQK249" s="405"/>
      <c r="NQL249" s="277"/>
      <c r="NQM249" s="277"/>
      <c r="NQN249" s="277"/>
      <c r="NQO249" s="277"/>
      <c r="NQP249" s="277"/>
      <c r="NQQ249" s="277"/>
      <c r="NQR249" s="277"/>
      <c r="NQS249" s="277"/>
      <c r="NQT249" s="402"/>
      <c r="NQU249" s="404"/>
      <c r="NQV249" s="49"/>
      <c r="NQW249" s="49"/>
      <c r="NQX249" s="49"/>
      <c r="NQY249" s="99"/>
      <c r="NQZ249" s="98"/>
      <c r="NRA249" s="49"/>
      <c r="NRB249" s="405"/>
      <c r="NRC249" s="405"/>
      <c r="NRD249" s="277"/>
      <c r="NRE249" s="277"/>
      <c r="NRF249" s="277"/>
      <c r="NRG249" s="277"/>
      <c r="NRH249" s="277"/>
      <c r="NRI249" s="277"/>
      <c r="NRJ249" s="277"/>
      <c r="NRK249" s="277"/>
      <c r="NRL249" s="402"/>
      <c r="NRM249" s="404"/>
      <c r="NRN249" s="49"/>
      <c r="NRO249" s="49"/>
      <c r="NRP249" s="49"/>
      <c r="NRQ249" s="99"/>
      <c r="NRR249" s="98"/>
      <c r="NRS249" s="49"/>
      <c r="NRT249" s="405"/>
      <c r="NRU249" s="405"/>
      <c r="NRV249" s="277"/>
      <c r="NRW249" s="277"/>
      <c r="NRX249" s="277"/>
      <c r="NRY249" s="277"/>
      <c r="NRZ249" s="277"/>
      <c r="NSA249" s="277"/>
      <c r="NSB249" s="277"/>
      <c r="NSC249" s="277"/>
      <c r="NSD249" s="402"/>
      <c r="NSE249" s="404"/>
      <c r="NSF249" s="49"/>
      <c r="NSG249" s="49"/>
      <c r="NSH249" s="49"/>
      <c r="NSI249" s="99"/>
      <c r="NSJ249" s="98"/>
      <c r="NSK249" s="49"/>
      <c r="NSL249" s="405"/>
      <c r="NSM249" s="405"/>
      <c r="NSN249" s="277"/>
      <c r="NSO249" s="277"/>
      <c r="NSP249" s="277"/>
      <c r="NSQ249" s="277"/>
      <c r="NSR249" s="277"/>
      <c r="NSS249" s="277"/>
      <c r="NST249" s="277"/>
      <c r="NSU249" s="277"/>
      <c r="NSV249" s="402"/>
      <c r="NSW249" s="404"/>
      <c r="NSX249" s="49"/>
      <c r="NSY249" s="49"/>
      <c r="NSZ249" s="49"/>
      <c r="NTA249" s="99"/>
      <c r="NTB249" s="98"/>
      <c r="NTC249" s="49"/>
      <c r="NTD249" s="405"/>
      <c r="NTE249" s="405"/>
      <c r="NTF249" s="277"/>
      <c r="NTG249" s="277"/>
      <c r="NTH249" s="277"/>
      <c r="NTI249" s="277"/>
      <c r="NTJ249" s="277"/>
      <c r="NTK249" s="277"/>
      <c r="NTL249" s="277"/>
      <c r="NTM249" s="277"/>
      <c r="NTN249" s="402"/>
      <c r="NTO249" s="404"/>
      <c r="NTP249" s="49"/>
      <c r="NTQ249" s="49"/>
      <c r="NTR249" s="49"/>
      <c r="NTS249" s="99"/>
      <c r="NTT249" s="98"/>
      <c r="NTU249" s="49"/>
      <c r="NTV249" s="405"/>
      <c r="NTW249" s="405"/>
      <c r="NTX249" s="277"/>
      <c r="NTY249" s="277"/>
      <c r="NTZ249" s="277"/>
      <c r="NUA249" s="277"/>
      <c r="NUB249" s="277"/>
      <c r="NUC249" s="277"/>
      <c r="NUD249" s="277"/>
      <c r="NUE249" s="277"/>
      <c r="NUF249" s="402"/>
      <c r="NUG249" s="404"/>
      <c r="NUH249" s="49"/>
      <c r="NUI249" s="49"/>
      <c r="NUJ249" s="49"/>
      <c r="NUK249" s="99"/>
      <c r="NUL249" s="98"/>
      <c r="NUM249" s="49"/>
      <c r="NUN249" s="405"/>
      <c r="NUO249" s="405"/>
      <c r="NUP249" s="277"/>
      <c r="NUQ249" s="277"/>
      <c r="NUR249" s="277"/>
      <c r="NUS249" s="277"/>
      <c r="NUT249" s="277"/>
      <c r="NUU249" s="277"/>
      <c r="NUV249" s="277"/>
      <c r="NUW249" s="277"/>
      <c r="NUX249" s="402"/>
      <c r="NUY249" s="404"/>
      <c r="NUZ249" s="49"/>
      <c r="NVA249" s="49"/>
      <c r="NVB249" s="49"/>
      <c r="NVC249" s="99"/>
      <c r="NVD249" s="98"/>
      <c r="NVE249" s="49"/>
      <c r="NVF249" s="405"/>
      <c r="NVG249" s="405"/>
      <c r="NVH249" s="277"/>
      <c r="NVI249" s="277"/>
      <c r="NVJ249" s="277"/>
      <c r="NVK249" s="277"/>
      <c r="NVL249" s="277"/>
      <c r="NVM249" s="277"/>
      <c r="NVN249" s="277"/>
      <c r="NVO249" s="277"/>
      <c r="NVP249" s="402"/>
      <c r="NVQ249" s="404"/>
      <c r="NVR249" s="49"/>
      <c r="NVS249" s="49"/>
      <c r="NVT249" s="49"/>
      <c r="NVU249" s="99"/>
      <c r="NVV249" s="98"/>
      <c r="NVW249" s="49"/>
      <c r="NVX249" s="405"/>
      <c r="NVY249" s="405"/>
      <c r="NVZ249" s="277"/>
      <c r="NWA249" s="277"/>
      <c r="NWB249" s="277"/>
      <c r="NWC249" s="277"/>
      <c r="NWD249" s="277"/>
      <c r="NWE249" s="277"/>
      <c r="NWF249" s="277"/>
      <c r="NWG249" s="277"/>
      <c r="NWH249" s="402"/>
      <c r="NWI249" s="404"/>
      <c r="NWJ249" s="49"/>
      <c r="NWK249" s="49"/>
      <c r="NWL249" s="49"/>
      <c r="NWM249" s="99"/>
      <c r="NWN249" s="98"/>
      <c r="NWO249" s="49"/>
      <c r="NWP249" s="405"/>
      <c r="NWQ249" s="405"/>
      <c r="NWR249" s="277"/>
      <c r="NWS249" s="277"/>
      <c r="NWT249" s="277"/>
      <c r="NWU249" s="277"/>
      <c r="NWV249" s="277"/>
      <c r="NWW249" s="277"/>
      <c r="NWX249" s="277"/>
      <c r="NWY249" s="277"/>
      <c r="NWZ249" s="402"/>
      <c r="NXA249" s="404"/>
      <c r="NXB249" s="49"/>
      <c r="NXC249" s="49"/>
      <c r="NXD249" s="49"/>
      <c r="NXE249" s="99"/>
      <c r="NXF249" s="98"/>
      <c r="NXG249" s="49"/>
      <c r="NXH249" s="405"/>
      <c r="NXI249" s="405"/>
      <c r="NXJ249" s="277"/>
      <c r="NXK249" s="277"/>
      <c r="NXL249" s="277"/>
      <c r="NXM249" s="277"/>
      <c r="NXN249" s="277"/>
      <c r="NXO249" s="277"/>
      <c r="NXP249" s="277"/>
      <c r="NXQ249" s="277"/>
      <c r="NXR249" s="402"/>
      <c r="NXS249" s="404"/>
      <c r="NXT249" s="49"/>
      <c r="NXU249" s="49"/>
      <c r="NXV249" s="49"/>
      <c r="NXW249" s="99"/>
      <c r="NXX249" s="98"/>
      <c r="NXY249" s="49"/>
      <c r="NXZ249" s="405"/>
      <c r="NYA249" s="405"/>
      <c r="NYB249" s="277"/>
      <c r="NYC249" s="277"/>
      <c r="NYD249" s="277"/>
      <c r="NYE249" s="277"/>
      <c r="NYF249" s="277"/>
      <c r="NYG249" s="277"/>
      <c r="NYH249" s="277"/>
      <c r="NYI249" s="277"/>
      <c r="NYJ249" s="402"/>
      <c r="NYK249" s="404"/>
      <c r="NYL249" s="49"/>
      <c r="NYM249" s="49"/>
      <c r="NYN249" s="49"/>
      <c r="NYO249" s="99"/>
      <c r="NYP249" s="98"/>
      <c r="NYQ249" s="49"/>
      <c r="NYR249" s="405"/>
      <c r="NYS249" s="405"/>
      <c r="NYT249" s="277"/>
      <c r="NYU249" s="277"/>
      <c r="NYV249" s="277"/>
      <c r="NYW249" s="277"/>
      <c r="NYX249" s="277"/>
      <c r="NYY249" s="277"/>
      <c r="NYZ249" s="277"/>
      <c r="NZA249" s="277"/>
      <c r="NZB249" s="402"/>
      <c r="NZC249" s="404"/>
      <c r="NZD249" s="49"/>
      <c r="NZE249" s="49"/>
      <c r="NZF249" s="49"/>
      <c r="NZG249" s="99"/>
      <c r="NZH249" s="98"/>
      <c r="NZI249" s="49"/>
      <c r="NZJ249" s="405"/>
      <c r="NZK249" s="405"/>
      <c r="NZL249" s="277"/>
      <c r="NZM249" s="277"/>
      <c r="NZN249" s="277"/>
      <c r="NZO249" s="277"/>
      <c r="NZP249" s="277"/>
      <c r="NZQ249" s="277"/>
      <c r="NZR249" s="277"/>
      <c r="NZS249" s="277"/>
      <c r="NZT249" s="402"/>
      <c r="NZU249" s="404"/>
      <c r="NZV249" s="49"/>
      <c r="NZW249" s="49"/>
      <c r="NZX249" s="49"/>
      <c r="NZY249" s="99"/>
      <c r="NZZ249" s="98"/>
      <c r="OAA249" s="49"/>
      <c r="OAB249" s="405"/>
      <c r="OAC249" s="405"/>
      <c r="OAD249" s="277"/>
      <c r="OAE249" s="277"/>
      <c r="OAF249" s="277"/>
      <c r="OAG249" s="277"/>
      <c r="OAH249" s="277"/>
      <c r="OAI249" s="277"/>
      <c r="OAJ249" s="277"/>
      <c r="OAK249" s="277"/>
      <c r="OAL249" s="402"/>
      <c r="OAM249" s="404"/>
      <c r="OAN249" s="49"/>
      <c r="OAO249" s="49"/>
      <c r="OAP249" s="49"/>
      <c r="OAQ249" s="99"/>
      <c r="OAR249" s="98"/>
      <c r="OAS249" s="49"/>
      <c r="OAT249" s="405"/>
      <c r="OAU249" s="405"/>
      <c r="OAV249" s="277"/>
      <c r="OAW249" s="277"/>
      <c r="OAX249" s="277"/>
      <c r="OAY249" s="277"/>
      <c r="OAZ249" s="277"/>
      <c r="OBA249" s="277"/>
      <c r="OBB249" s="277"/>
      <c r="OBC249" s="277"/>
      <c r="OBD249" s="402"/>
      <c r="OBE249" s="404"/>
      <c r="OBF249" s="49"/>
      <c r="OBG249" s="49"/>
      <c r="OBH249" s="49"/>
      <c r="OBI249" s="99"/>
      <c r="OBJ249" s="98"/>
      <c r="OBK249" s="49"/>
      <c r="OBL249" s="405"/>
      <c r="OBM249" s="405"/>
      <c r="OBN249" s="277"/>
      <c r="OBO249" s="277"/>
      <c r="OBP249" s="277"/>
      <c r="OBQ249" s="277"/>
      <c r="OBR249" s="277"/>
      <c r="OBS249" s="277"/>
      <c r="OBT249" s="277"/>
      <c r="OBU249" s="277"/>
      <c r="OBV249" s="402"/>
      <c r="OBW249" s="404"/>
      <c r="OBX249" s="49"/>
      <c r="OBY249" s="49"/>
      <c r="OBZ249" s="49"/>
      <c r="OCA249" s="99"/>
      <c r="OCB249" s="98"/>
      <c r="OCC249" s="49"/>
      <c r="OCD249" s="405"/>
      <c r="OCE249" s="405"/>
      <c r="OCF249" s="277"/>
      <c r="OCG249" s="277"/>
      <c r="OCH249" s="277"/>
      <c r="OCI249" s="277"/>
      <c r="OCJ249" s="277"/>
      <c r="OCK249" s="277"/>
      <c r="OCL249" s="277"/>
      <c r="OCM249" s="277"/>
      <c r="OCN249" s="402"/>
      <c r="OCO249" s="404"/>
      <c r="OCP249" s="49"/>
      <c r="OCQ249" s="49"/>
      <c r="OCR249" s="49"/>
      <c r="OCS249" s="99"/>
      <c r="OCT249" s="98"/>
      <c r="OCU249" s="49"/>
      <c r="OCV249" s="405"/>
      <c r="OCW249" s="405"/>
      <c r="OCX249" s="277"/>
      <c r="OCY249" s="277"/>
      <c r="OCZ249" s="277"/>
      <c r="ODA249" s="277"/>
      <c r="ODB249" s="277"/>
      <c r="ODC249" s="277"/>
      <c r="ODD249" s="277"/>
      <c r="ODE249" s="277"/>
      <c r="ODF249" s="402"/>
      <c r="ODG249" s="404"/>
      <c r="ODH249" s="49"/>
      <c r="ODI249" s="49"/>
      <c r="ODJ249" s="49"/>
      <c r="ODK249" s="99"/>
      <c r="ODL249" s="98"/>
      <c r="ODM249" s="49"/>
      <c r="ODN249" s="405"/>
      <c r="ODO249" s="405"/>
      <c r="ODP249" s="277"/>
      <c r="ODQ249" s="277"/>
      <c r="ODR249" s="277"/>
      <c r="ODS249" s="277"/>
      <c r="ODT249" s="277"/>
      <c r="ODU249" s="277"/>
      <c r="ODV249" s="277"/>
      <c r="ODW249" s="277"/>
      <c r="ODX249" s="402"/>
      <c r="ODY249" s="404"/>
      <c r="ODZ249" s="49"/>
      <c r="OEA249" s="49"/>
      <c r="OEB249" s="49"/>
      <c r="OEC249" s="99"/>
      <c r="OED249" s="98"/>
      <c r="OEE249" s="49"/>
      <c r="OEF249" s="405"/>
      <c r="OEG249" s="405"/>
      <c r="OEH249" s="277"/>
      <c r="OEI249" s="277"/>
      <c r="OEJ249" s="277"/>
      <c r="OEK249" s="277"/>
      <c r="OEL249" s="277"/>
      <c r="OEM249" s="277"/>
      <c r="OEN249" s="277"/>
      <c r="OEO249" s="277"/>
      <c r="OEP249" s="402"/>
      <c r="OEQ249" s="404"/>
      <c r="OER249" s="49"/>
      <c r="OES249" s="49"/>
      <c r="OET249" s="49"/>
      <c r="OEU249" s="99"/>
      <c r="OEV249" s="98"/>
      <c r="OEW249" s="49"/>
      <c r="OEX249" s="405"/>
      <c r="OEY249" s="405"/>
      <c r="OEZ249" s="277"/>
      <c r="OFA249" s="277"/>
      <c r="OFB249" s="277"/>
      <c r="OFC249" s="277"/>
      <c r="OFD249" s="277"/>
      <c r="OFE249" s="277"/>
      <c r="OFF249" s="277"/>
      <c r="OFG249" s="277"/>
      <c r="OFH249" s="402"/>
      <c r="OFI249" s="404"/>
      <c r="OFJ249" s="49"/>
      <c r="OFK249" s="49"/>
      <c r="OFL249" s="49"/>
      <c r="OFM249" s="99"/>
      <c r="OFN249" s="98"/>
      <c r="OFO249" s="49"/>
      <c r="OFP249" s="405"/>
      <c r="OFQ249" s="405"/>
      <c r="OFR249" s="277"/>
      <c r="OFS249" s="277"/>
      <c r="OFT249" s="277"/>
      <c r="OFU249" s="277"/>
      <c r="OFV249" s="277"/>
      <c r="OFW249" s="277"/>
      <c r="OFX249" s="277"/>
      <c r="OFY249" s="277"/>
      <c r="OFZ249" s="402"/>
      <c r="OGA249" s="404"/>
      <c r="OGB249" s="49"/>
      <c r="OGC249" s="49"/>
      <c r="OGD249" s="49"/>
      <c r="OGE249" s="99"/>
      <c r="OGF249" s="98"/>
      <c r="OGG249" s="49"/>
      <c r="OGH249" s="405"/>
      <c r="OGI249" s="405"/>
      <c r="OGJ249" s="277"/>
      <c r="OGK249" s="277"/>
      <c r="OGL249" s="277"/>
      <c r="OGM249" s="277"/>
      <c r="OGN249" s="277"/>
      <c r="OGO249" s="277"/>
      <c r="OGP249" s="277"/>
      <c r="OGQ249" s="277"/>
      <c r="OGR249" s="402"/>
      <c r="OGS249" s="404"/>
      <c r="OGT249" s="49"/>
      <c r="OGU249" s="49"/>
      <c r="OGV249" s="49"/>
      <c r="OGW249" s="99"/>
      <c r="OGX249" s="98"/>
      <c r="OGY249" s="49"/>
      <c r="OGZ249" s="405"/>
      <c r="OHA249" s="405"/>
      <c r="OHB249" s="277"/>
      <c r="OHC249" s="277"/>
      <c r="OHD249" s="277"/>
      <c r="OHE249" s="277"/>
      <c r="OHF249" s="277"/>
      <c r="OHG249" s="277"/>
      <c r="OHH249" s="277"/>
      <c r="OHI249" s="277"/>
      <c r="OHJ249" s="402"/>
      <c r="OHK249" s="404"/>
      <c r="OHL249" s="49"/>
      <c r="OHM249" s="49"/>
      <c r="OHN249" s="49"/>
      <c r="OHO249" s="99"/>
      <c r="OHP249" s="98"/>
      <c r="OHQ249" s="49"/>
      <c r="OHR249" s="405"/>
      <c r="OHS249" s="405"/>
      <c r="OHT249" s="277"/>
      <c r="OHU249" s="277"/>
      <c r="OHV249" s="277"/>
      <c r="OHW249" s="277"/>
      <c r="OHX249" s="277"/>
      <c r="OHY249" s="277"/>
      <c r="OHZ249" s="277"/>
      <c r="OIA249" s="277"/>
      <c r="OIB249" s="402"/>
      <c r="OIC249" s="404"/>
      <c r="OID249" s="49"/>
      <c r="OIE249" s="49"/>
      <c r="OIF249" s="49"/>
      <c r="OIG249" s="99"/>
      <c r="OIH249" s="98"/>
      <c r="OII249" s="49"/>
      <c r="OIJ249" s="405"/>
      <c r="OIK249" s="405"/>
      <c r="OIL249" s="277"/>
      <c r="OIM249" s="277"/>
      <c r="OIN249" s="277"/>
      <c r="OIO249" s="277"/>
      <c r="OIP249" s="277"/>
      <c r="OIQ249" s="277"/>
      <c r="OIR249" s="277"/>
      <c r="OIS249" s="277"/>
      <c r="OIT249" s="402"/>
      <c r="OIU249" s="404"/>
      <c r="OIV249" s="49"/>
      <c r="OIW249" s="49"/>
      <c r="OIX249" s="49"/>
      <c r="OIY249" s="99"/>
      <c r="OIZ249" s="98"/>
      <c r="OJA249" s="49"/>
      <c r="OJB249" s="405"/>
      <c r="OJC249" s="405"/>
      <c r="OJD249" s="277"/>
      <c r="OJE249" s="277"/>
      <c r="OJF249" s="277"/>
      <c r="OJG249" s="277"/>
      <c r="OJH249" s="277"/>
      <c r="OJI249" s="277"/>
      <c r="OJJ249" s="277"/>
      <c r="OJK249" s="277"/>
      <c r="OJL249" s="402"/>
      <c r="OJM249" s="404"/>
      <c r="OJN249" s="49"/>
      <c r="OJO249" s="49"/>
      <c r="OJP249" s="49"/>
      <c r="OJQ249" s="99"/>
      <c r="OJR249" s="98"/>
      <c r="OJS249" s="49"/>
      <c r="OJT249" s="405"/>
      <c r="OJU249" s="405"/>
      <c r="OJV249" s="277"/>
      <c r="OJW249" s="277"/>
      <c r="OJX249" s="277"/>
      <c r="OJY249" s="277"/>
      <c r="OJZ249" s="277"/>
      <c r="OKA249" s="277"/>
      <c r="OKB249" s="277"/>
      <c r="OKC249" s="277"/>
      <c r="OKD249" s="402"/>
      <c r="OKE249" s="404"/>
      <c r="OKF249" s="49"/>
      <c r="OKG249" s="49"/>
      <c r="OKH249" s="49"/>
      <c r="OKI249" s="99"/>
      <c r="OKJ249" s="98"/>
      <c r="OKK249" s="49"/>
      <c r="OKL249" s="405"/>
      <c r="OKM249" s="405"/>
      <c r="OKN249" s="277"/>
      <c r="OKO249" s="277"/>
      <c r="OKP249" s="277"/>
      <c r="OKQ249" s="277"/>
      <c r="OKR249" s="277"/>
      <c r="OKS249" s="277"/>
      <c r="OKT249" s="277"/>
      <c r="OKU249" s="277"/>
      <c r="OKV249" s="402"/>
      <c r="OKW249" s="404"/>
      <c r="OKX249" s="49"/>
      <c r="OKY249" s="49"/>
      <c r="OKZ249" s="49"/>
      <c r="OLA249" s="99"/>
      <c r="OLB249" s="98"/>
      <c r="OLC249" s="49"/>
      <c r="OLD249" s="405"/>
      <c r="OLE249" s="405"/>
      <c r="OLF249" s="277"/>
      <c r="OLG249" s="277"/>
      <c r="OLH249" s="277"/>
      <c r="OLI249" s="277"/>
      <c r="OLJ249" s="277"/>
      <c r="OLK249" s="277"/>
      <c r="OLL249" s="277"/>
      <c r="OLM249" s="277"/>
      <c r="OLN249" s="402"/>
      <c r="OLO249" s="404"/>
      <c r="OLP249" s="49"/>
      <c r="OLQ249" s="49"/>
      <c r="OLR249" s="49"/>
      <c r="OLS249" s="99"/>
      <c r="OLT249" s="98"/>
      <c r="OLU249" s="49"/>
      <c r="OLV249" s="405"/>
      <c r="OLW249" s="405"/>
      <c r="OLX249" s="277"/>
      <c r="OLY249" s="277"/>
      <c r="OLZ249" s="277"/>
      <c r="OMA249" s="277"/>
      <c r="OMB249" s="277"/>
      <c r="OMC249" s="277"/>
      <c r="OMD249" s="277"/>
      <c r="OME249" s="277"/>
      <c r="OMF249" s="402"/>
      <c r="OMG249" s="404"/>
      <c r="OMH249" s="49"/>
      <c r="OMI249" s="49"/>
      <c r="OMJ249" s="49"/>
      <c r="OMK249" s="99"/>
      <c r="OML249" s="98"/>
      <c r="OMM249" s="49"/>
      <c r="OMN249" s="405"/>
      <c r="OMO249" s="405"/>
      <c r="OMP249" s="277"/>
      <c r="OMQ249" s="277"/>
      <c r="OMR249" s="277"/>
      <c r="OMS249" s="277"/>
      <c r="OMT249" s="277"/>
      <c r="OMU249" s="277"/>
      <c r="OMV249" s="277"/>
      <c r="OMW249" s="277"/>
      <c r="OMX249" s="402"/>
      <c r="OMY249" s="404"/>
      <c r="OMZ249" s="49"/>
      <c r="ONA249" s="49"/>
      <c r="ONB249" s="49"/>
      <c r="ONC249" s="99"/>
      <c r="OND249" s="98"/>
      <c r="ONE249" s="49"/>
      <c r="ONF249" s="405"/>
      <c r="ONG249" s="405"/>
      <c r="ONH249" s="277"/>
      <c r="ONI249" s="277"/>
      <c r="ONJ249" s="277"/>
      <c r="ONK249" s="277"/>
      <c r="ONL249" s="277"/>
      <c r="ONM249" s="277"/>
      <c r="ONN249" s="277"/>
      <c r="ONO249" s="277"/>
      <c r="ONP249" s="402"/>
      <c r="ONQ249" s="404"/>
      <c r="ONR249" s="49"/>
      <c r="ONS249" s="49"/>
      <c r="ONT249" s="49"/>
      <c r="ONU249" s="99"/>
      <c r="ONV249" s="98"/>
      <c r="ONW249" s="49"/>
      <c r="ONX249" s="405"/>
      <c r="ONY249" s="405"/>
      <c r="ONZ249" s="277"/>
      <c r="OOA249" s="277"/>
      <c r="OOB249" s="277"/>
      <c r="OOC249" s="277"/>
      <c r="OOD249" s="277"/>
      <c r="OOE249" s="277"/>
      <c r="OOF249" s="277"/>
      <c r="OOG249" s="277"/>
      <c r="OOH249" s="402"/>
      <c r="OOI249" s="404"/>
      <c r="OOJ249" s="49"/>
      <c r="OOK249" s="49"/>
      <c r="OOL249" s="49"/>
      <c r="OOM249" s="99"/>
      <c r="OON249" s="98"/>
      <c r="OOO249" s="49"/>
      <c r="OOP249" s="405"/>
      <c r="OOQ249" s="405"/>
      <c r="OOR249" s="277"/>
      <c r="OOS249" s="277"/>
      <c r="OOT249" s="277"/>
      <c r="OOU249" s="277"/>
      <c r="OOV249" s="277"/>
      <c r="OOW249" s="277"/>
      <c r="OOX249" s="277"/>
      <c r="OOY249" s="277"/>
      <c r="OOZ249" s="402"/>
      <c r="OPA249" s="404"/>
      <c r="OPB249" s="49"/>
      <c r="OPC249" s="49"/>
      <c r="OPD249" s="49"/>
      <c r="OPE249" s="99"/>
      <c r="OPF249" s="98"/>
      <c r="OPG249" s="49"/>
      <c r="OPH249" s="405"/>
      <c r="OPI249" s="405"/>
      <c r="OPJ249" s="277"/>
      <c r="OPK249" s="277"/>
      <c r="OPL249" s="277"/>
      <c r="OPM249" s="277"/>
      <c r="OPN249" s="277"/>
      <c r="OPO249" s="277"/>
      <c r="OPP249" s="277"/>
      <c r="OPQ249" s="277"/>
      <c r="OPR249" s="402"/>
      <c r="OPS249" s="404"/>
      <c r="OPT249" s="49"/>
      <c r="OPU249" s="49"/>
      <c r="OPV249" s="49"/>
      <c r="OPW249" s="99"/>
      <c r="OPX249" s="98"/>
      <c r="OPY249" s="49"/>
      <c r="OPZ249" s="405"/>
      <c r="OQA249" s="405"/>
      <c r="OQB249" s="277"/>
      <c r="OQC249" s="277"/>
      <c r="OQD249" s="277"/>
      <c r="OQE249" s="277"/>
      <c r="OQF249" s="277"/>
      <c r="OQG249" s="277"/>
      <c r="OQH249" s="277"/>
      <c r="OQI249" s="277"/>
      <c r="OQJ249" s="402"/>
      <c r="OQK249" s="404"/>
      <c r="OQL249" s="49"/>
      <c r="OQM249" s="49"/>
      <c r="OQN249" s="49"/>
      <c r="OQO249" s="99"/>
      <c r="OQP249" s="98"/>
      <c r="OQQ249" s="49"/>
      <c r="OQR249" s="405"/>
      <c r="OQS249" s="405"/>
      <c r="OQT249" s="277"/>
      <c r="OQU249" s="277"/>
      <c r="OQV249" s="277"/>
      <c r="OQW249" s="277"/>
      <c r="OQX249" s="277"/>
      <c r="OQY249" s="277"/>
      <c r="OQZ249" s="277"/>
      <c r="ORA249" s="277"/>
      <c r="ORB249" s="402"/>
      <c r="ORC249" s="404"/>
      <c r="ORD249" s="49"/>
      <c r="ORE249" s="49"/>
      <c r="ORF249" s="49"/>
      <c r="ORG249" s="99"/>
      <c r="ORH249" s="98"/>
      <c r="ORI249" s="49"/>
      <c r="ORJ249" s="405"/>
      <c r="ORK249" s="405"/>
      <c r="ORL249" s="277"/>
      <c r="ORM249" s="277"/>
      <c r="ORN249" s="277"/>
      <c r="ORO249" s="277"/>
      <c r="ORP249" s="277"/>
      <c r="ORQ249" s="277"/>
      <c r="ORR249" s="277"/>
      <c r="ORS249" s="277"/>
      <c r="ORT249" s="402"/>
      <c r="ORU249" s="404"/>
      <c r="ORV249" s="49"/>
      <c r="ORW249" s="49"/>
      <c r="ORX249" s="49"/>
      <c r="ORY249" s="99"/>
      <c r="ORZ249" s="98"/>
      <c r="OSA249" s="49"/>
      <c r="OSB249" s="405"/>
      <c r="OSC249" s="405"/>
      <c r="OSD249" s="277"/>
      <c r="OSE249" s="277"/>
      <c r="OSF249" s="277"/>
      <c r="OSG249" s="277"/>
      <c r="OSH249" s="277"/>
      <c r="OSI249" s="277"/>
      <c r="OSJ249" s="277"/>
      <c r="OSK249" s="277"/>
      <c r="OSL249" s="402"/>
      <c r="OSM249" s="404"/>
      <c r="OSN249" s="49"/>
      <c r="OSO249" s="49"/>
      <c r="OSP249" s="49"/>
      <c r="OSQ249" s="99"/>
      <c r="OSR249" s="98"/>
      <c r="OSS249" s="49"/>
      <c r="OST249" s="405"/>
      <c r="OSU249" s="405"/>
      <c r="OSV249" s="277"/>
      <c r="OSW249" s="277"/>
      <c r="OSX249" s="277"/>
      <c r="OSY249" s="277"/>
      <c r="OSZ249" s="277"/>
      <c r="OTA249" s="277"/>
      <c r="OTB249" s="277"/>
      <c r="OTC249" s="277"/>
      <c r="OTD249" s="402"/>
      <c r="OTE249" s="404"/>
      <c r="OTF249" s="49"/>
      <c r="OTG249" s="49"/>
      <c r="OTH249" s="49"/>
      <c r="OTI249" s="99"/>
      <c r="OTJ249" s="98"/>
      <c r="OTK249" s="49"/>
      <c r="OTL249" s="405"/>
      <c r="OTM249" s="405"/>
      <c r="OTN249" s="277"/>
      <c r="OTO249" s="277"/>
      <c r="OTP249" s="277"/>
      <c r="OTQ249" s="277"/>
      <c r="OTR249" s="277"/>
      <c r="OTS249" s="277"/>
      <c r="OTT249" s="277"/>
      <c r="OTU249" s="277"/>
      <c r="OTV249" s="402"/>
      <c r="OTW249" s="404"/>
      <c r="OTX249" s="49"/>
      <c r="OTY249" s="49"/>
      <c r="OTZ249" s="49"/>
      <c r="OUA249" s="99"/>
      <c r="OUB249" s="98"/>
      <c r="OUC249" s="49"/>
      <c r="OUD249" s="405"/>
      <c r="OUE249" s="405"/>
      <c r="OUF249" s="277"/>
      <c r="OUG249" s="277"/>
      <c r="OUH249" s="277"/>
      <c r="OUI249" s="277"/>
      <c r="OUJ249" s="277"/>
      <c r="OUK249" s="277"/>
      <c r="OUL249" s="277"/>
      <c r="OUM249" s="277"/>
      <c r="OUN249" s="402"/>
      <c r="OUO249" s="404"/>
      <c r="OUP249" s="49"/>
      <c r="OUQ249" s="49"/>
      <c r="OUR249" s="49"/>
      <c r="OUS249" s="99"/>
      <c r="OUT249" s="98"/>
      <c r="OUU249" s="49"/>
      <c r="OUV249" s="405"/>
      <c r="OUW249" s="405"/>
      <c r="OUX249" s="277"/>
      <c r="OUY249" s="277"/>
      <c r="OUZ249" s="277"/>
      <c r="OVA249" s="277"/>
      <c r="OVB249" s="277"/>
      <c r="OVC249" s="277"/>
      <c r="OVD249" s="277"/>
      <c r="OVE249" s="277"/>
      <c r="OVF249" s="402"/>
      <c r="OVG249" s="404"/>
      <c r="OVH249" s="49"/>
      <c r="OVI249" s="49"/>
      <c r="OVJ249" s="49"/>
      <c r="OVK249" s="99"/>
      <c r="OVL249" s="98"/>
      <c r="OVM249" s="49"/>
      <c r="OVN249" s="405"/>
      <c r="OVO249" s="405"/>
      <c r="OVP249" s="277"/>
      <c r="OVQ249" s="277"/>
      <c r="OVR249" s="277"/>
      <c r="OVS249" s="277"/>
      <c r="OVT249" s="277"/>
      <c r="OVU249" s="277"/>
      <c r="OVV249" s="277"/>
      <c r="OVW249" s="277"/>
      <c r="OVX249" s="402"/>
      <c r="OVY249" s="404"/>
      <c r="OVZ249" s="49"/>
      <c r="OWA249" s="49"/>
      <c r="OWB249" s="49"/>
      <c r="OWC249" s="99"/>
      <c r="OWD249" s="98"/>
      <c r="OWE249" s="49"/>
      <c r="OWF249" s="405"/>
      <c r="OWG249" s="405"/>
      <c r="OWH249" s="277"/>
      <c r="OWI249" s="277"/>
      <c r="OWJ249" s="277"/>
      <c r="OWK249" s="277"/>
      <c r="OWL249" s="277"/>
      <c r="OWM249" s="277"/>
      <c r="OWN249" s="277"/>
      <c r="OWO249" s="277"/>
      <c r="OWP249" s="402"/>
      <c r="OWQ249" s="404"/>
      <c r="OWR249" s="49"/>
      <c r="OWS249" s="49"/>
      <c r="OWT249" s="49"/>
      <c r="OWU249" s="99"/>
      <c r="OWV249" s="98"/>
      <c r="OWW249" s="49"/>
      <c r="OWX249" s="405"/>
      <c r="OWY249" s="405"/>
      <c r="OWZ249" s="277"/>
      <c r="OXA249" s="277"/>
      <c r="OXB249" s="277"/>
      <c r="OXC249" s="277"/>
      <c r="OXD249" s="277"/>
      <c r="OXE249" s="277"/>
      <c r="OXF249" s="277"/>
      <c r="OXG249" s="277"/>
      <c r="OXH249" s="402"/>
      <c r="OXI249" s="404"/>
      <c r="OXJ249" s="49"/>
      <c r="OXK249" s="49"/>
      <c r="OXL249" s="49"/>
      <c r="OXM249" s="99"/>
      <c r="OXN249" s="98"/>
      <c r="OXO249" s="49"/>
      <c r="OXP249" s="405"/>
      <c r="OXQ249" s="405"/>
      <c r="OXR249" s="277"/>
      <c r="OXS249" s="277"/>
      <c r="OXT249" s="277"/>
      <c r="OXU249" s="277"/>
      <c r="OXV249" s="277"/>
      <c r="OXW249" s="277"/>
      <c r="OXX249" s="277"/>
      <c r="OXY249" s="277"/>
      <c r="OXZ249" s="402"/>
      <c r="OYA249" s="404"/>
      <c r="OYB249" s="49"/>
      <c r="OYC249" s="49"/>
      <c r="OYD249" s="49"/>
      <c r="OYE249" s="99"/>
      <c r="OYF249" s="98"/>
      <c r="OYG249" s="49"/>
      <c r="OYH249" s="405"/>
      <c r="OYI249" s="405"/>
      <c r="OYJ249" s="277"/>
      <c r="OYK249" s="277"/>
      <c r="OYL249" s="277"/>
      <c r="OYM249" s="277"/>
      <c r="OYN249" s="277"/>
      <c r="OYO249" s="277"/>
      <c r="OYP249" s="277"/>
      <c r="OYQ249" s="277"/>
      <c r="OYR249" s="402"/>
      <c r="OYS249" s="404"/>
      <c r="OYT249" s="49"/>
      <c r="OYU249" s="49"/>
      <c r="OYV249" s="49"/>
      <c r="OYW249" s="99"/>
      <c r="OYX249" s="98"/>
      <c r="OYY249" s="49"/>
      <c r="OYZ249" s="405"/>
      <c r="OZA249" s="405"/>
      <c r="OZB249" s="277"/>
      <c r="OZC249" s="277"/>
      <c r="OZD249" s="277"/>
      <c r="OZE249" s="277"/>
      <c r="OZF249" s="277"/>
      <c r="OZG249" s="277"/>
      <c r="OZH249" s="277"/>
      <c r="OZI249" s="277"/>
      <c r="OZJ249" s="402"/>
      <c r="OZK249" s="404"/>
      <c r="OZL249" s="49"/>
      <c r="OZM249" s="49"/>
      <c r="OZN249" s="49"/>
      <c r="OZO249" s="99"/>
      <c r="OZP249" s="98"/>
      <c r="OZQ249" s="49"/>
      <c r="OZR249" s="405"/>
      <c r="OZS249" s="405"/>
      <c r="OZT249" s="277"/>
      <c r="OZU249" s="277"/>
      <c r="OZV249" s="277"/>
      <c r="OZW249" s="277"/>
      <c r="OZX249" s="277"/>
      <c r="OZY249" s="277"/>
      <c r="OZZ249" s="277"/>
      <c r="PAA249" s="277"/>
      <c r="PAB249" s="402"/>
      <c r="PAC249" s="404"/>
      <c r="PAD249" s="49"/>
      <c r="PAE249" s="49"/>
      <c r="PAF249" s="49"/>
      <c r="PAG249" s="99"/>
      <c r="PAH249" s="98"/>
      <c r="PAI249" s="49"/>
      <c r="PAJ249" s="405"/>
      <c r="PAK249" s="405"/>
      <c r="PAL249" s="277"/>
      <c r="PAM249" s="277"/>
      <c r="PAN249" s="277"/>
      <c r="PAO249" s="277"/>
      <c r="PAP249" s="277"/>
      <c r="PAQ249" s="277"/>
      <c r="PAR249" s="277"/>
      <c r="PAS249" s="277"/>
      <c r="PAT249" s="402"/>
      <c r="PAU249" s="404"/>
      <c r="PAV249" s="49"/>
      <c r="PAW249" s="49"/>
      <c r="PAX249" s="49"/>
      <c r="PAY249" s="99"/>
      <c r="PAZ249" s="98"/>
      <c r="PBA249" s="49"/>
      <c r="PBB249" s="405"/>
      <c r="PBC249" s="405"/>
      <c r="PBD249" s="277"/>
      <c r="PBE249" s="277"/>
      <c r="PBF249" s="277"/>
      <c r="PBG249" s="277"/>
      <c r="PBH249" s="277"/>
      <c r="PBI249" s="277"/>
      <c r="PBJ249" s="277"/>
      <c r="PBK249" s="277"/>
      <c r="PBL249" s="402"/>
      <c r="PBM249" s="404"/>
      <c r="PBN249" s="49"/>
      <c r="PBO249" s="49"/>
      <c r="PBP249" s="49"/>
      <c r="PBQ249" s="99"/>
      <c r="PBR249" s="98"/>
      <c r="PBS249" s="49"/>
      <c r="PBT249" s="405"/>
      <c r="PBU249" s="405"/>
      <c r="PBV249" s="277"/>
      <c r="PBW249" s="277"/>
      <c r="PBX249" s="277"/>
      <c r="PBY249" s="277"/>
      <c r="PBZ249" s="277"/>
      <c r="PCA249" s="277"/>
      <c r="PCB249" s="277"/>
      <c r="PCC249" s="277"/>
      <c r="PCD249" s="402"/>
      <c r="PCE249" s="404"/>
      <c r="PCF249" s="49"/>
      <c r="PCG249" s="49"/>
      <c r="PCH249" s="49"/>
      <c r="PCI249" s="99"/>
      <c r="PCJ249" s="98"/>
      <c r="PCK249" s="49"/>
      <c r="PCL249" s="405"/>
      <c r="PCM249" s="405"/>
      <c r="PCN249" s="277"/>
      <c r="PCO249" s="277"/>
      <c r="PCP249" s="277"/>
      <c r="PCQ249" s="277"/>
      <c r="PCR249" s="277"/>
      <c r="PCS249" s="277"/>
      <c r="PCT249" s="277"/>
      <c r="PCU249" s="277"/>
      <c r="PCV249" s="402"/>
      <c r="PCW249" s="404"/>
      <c r="PCX249" s="49"/>
      <c r="PCY249" s="49"/>
      <c r="PCZ249" s="49"/>
      <c r="PDA249" s="99"/>
      <c r="PDB249" s="98"/>
      <c r="PDC249" s="49"/>
      <c r="PDD249" s="405"/>
      <c r="PDE249" s="405"/>
      <c r="PDF249" s="277"/>
      <c r="PDG249" s="277"/>
      <c r="PDH249" s="277"/>
      <c r="PDI249" s="277"/>
      <c r="PDJ249" s="277"/>
      <c r="PDK249" s="277"/>
      <c r="PDL249" s="277"/>
      <c r="PDM249" s="277"/>
      <c r="PDN249" s="402"/>
      <c r="PDO249" s="404"/>
      <c r="PDP249" s="49"/>
      <c r="PDQ249" s="49"/>
      <c r="PDR249" s="49"/>
      <c r="PDS249" s="99"/>
      <c r="PDT249" s="98"/>
      <c r="PDU249" s="49"/>
      <c r="PDV249" s="405"/>
      <c r="PDW249" s="405"/>
      <c r="PDX249" s="277"/>
      <c r="PDY249" s="277"/>
      <c r="PDZ249" s="277"/>
      <c r="PEA249" s="277"/>
      <c r="PEB249" s="277"/>
      <c r="PEC249" s="277"/>
      <c r="PED249" s="277"/>
      <c r="PEE249" s="277"/>
      <c r="PEF249" s="402"/>
      <c r="PEG249" s="404"/>
      <c r="PEH249" s="49"/>
      <c r="PEI249" s="49"/>
      <c r="PEJ249" s="49"/>
      <c r="PEK249" s="99"/>
      <c r="PEL249" s="98"/>
      <c r="PEM249" s="49"/>
      <c r="PEN249" s="405"/>
      <c r="PEO249" s="405"/>
      <c r="PEP249" s="277"/>
      <c r="PEQ249" s="277"/>
      <c r="PER249" s="277"/>
      <c r="PES249" s="277"/>
      <c r="PET249" s="277"/>
      <c r="PEU249" s="277"/>
      <c r="PEV249" s="277"/>
      <c r="PEW249" s="277"/>
      <c r="PEX249" s="402"/>
      <c r="PEY249" s="404"/>
      <c r="PEZ249" s="49"/>
      <c r="PFA249" s="49"/>
      <c r="PFB249" s="49"/>
      <c r="PFC249" s="99"/>
      <c r="PFD249" s="98"/>
      <c r="PFE249" s="49"/>
      <c r="PFF249" s="405"/>
      <c r="PFG249" s="405"/>
      <c r="PFH249" s="277"/>
      <c r="PFI249" s="277"/>
      <c r="PFJ249" s="277"/>
      <c r="PFK249" s="277"/>
      <c r="PFL249" s="277"/>
      <c r="PFM249" s="277"/>
      <c r="PFN249" s="277"/>
      <c r="PFO249" s="277"/>
      <c r="PFP249" s="402"/>
      <c r="PFQ249" s="404"/>
      <c r="PFR249" s="49"/>
      <c r="PFS249" s="49"/>
      <c r="PFT249" s="49"/>
      <c r="PFU249" s="99"/>
      <c r="PFV249" s="98"/>
      <c r="PFW249" s="49"/>
      <c r="PFX249" s="405"/>
      <c r="PFY249" s="405"/>
      <c r="PFZ249" s="277"/>
      <c r="PGA249" s="277"/>
      <c r="PGB249" s="277"/>
      <c r="PGC249" s="277"/>
      <c r="PGD249" s="277"/>
      <c r="PGE249" s="277"/>
      <c r="PGF249" s="277"/>
      <c r="PGG249" s="277"/>
      <c r="PGH249" s="402"/>
      <c r="PGI249" s="404"/>
      <c r="PGJ249" s="49"/>
      <c r="PGK249" s="49"/>
      <c r="PGL249" s="49"/>
      <c r="PGM249" s="99"/>
      <c r="PGN249" s="98"/>
      <c r="PGO249" s="49"/>
      <c r="PGP249" s="405"/>
      <c r="PGQ249" s="405"/>
      <c r="PGR249" s="277"/>
      <c r="PGS249" s="277"/>
      <c r="PGT249" s="277"/>
      <c r="PGU249" s="277"/>
      <c r="PGV249" s="277"/>
      <c r="PGW249" s="277"/>
      <c r="PGX249" s="277"/>
      <c r="PGY249" s="277"/>
      <c r="PGZ249" s="402"/>
      <c r="PHA249" s="404"/>
      <c r="PHB249" s="49"/>
      <c r="PHC249" s="49"/>
      <c r="PHD249" s="49"/>
      <c r="PHE249" s="99"/>
      <c r="PHF249" s="98"/>
      <c r="PHG249" s="49"/>
      <c r="PHH249" s="405"/>
      <c r="PHI249" s="405"/>
      <c r="PHJ249" s="277"/>
      <c r="PHK249" s="277"/>
      <c r="PHL249" s="277"/>
      <c r="PHM249" s="277"/>
      <c r="PHN249" s="277"/>
      <c r="PHO249" s="277"/>
      <c r="PHP249" s="277"/>
      <c r="PHQ249" s="277"/>
      <c r="PHR249" s="402"/>
      <c r="PHS249" s="404"/>
      <c r="PHT249" s="49"/>
      <c r="PHU249" s="49"/>
      <c r="PHV249" s="49"/>
      <c r="PHW249" s="99"/>
      <c r="PHX249" s="98"/>
      <c r="PHY249" s="49"/>
      <c r="PHZ249" s="405"/>
      <c r="PIA249" s="405"/>
      <c r="PIB249" s="277"/>
      <c r="PIC249" s="277"/>
      <c r="PID249" s="277"/>
      <c r="PIE249" s="277"/>
      <c r="PIF249" s="277"/>
      <c r="PIG249" s="277"/>
      <c r="PIH249" s="277"/>
      <c r="PII249" s="277"/>
      <c r="PIJ249" s="402"/>
      <c r="PIK249" s="404"/>
      <c r="PIL249" s="49"/>
      <c r="PIM249" s="49"/>
      <c r="PIN249" s="49"/>
      <c r="PIO249" s="99"/>
      <c r="PIP249" s="98"/>
      <c r="PIQ249" s="49"/>
      <c r="PIR249" s="405"/>
      <c r="PIS249" s="405"/>
      <c r="PIT249" s="277"/>
      <c r="PIU249" s="277"/>
      <c r="PIV249" s="277"/>
      <c r="PIW249" s="277"/>
      <c r="PIX249" s="277"/>
      <c r="PIY249" s="277"/>
      <c r="PIZ249" s="277"/>
      <c r="PJA249" s="277"/>
      <c r="PJB249" s="402"/>
      <c r="PJC249" s="404"/>
      <c r="PJD249" s="49"/>
      <c r="PJE249" s="49"/>
      <c r="PJF249" s="49"/>
      <c r="PJG249" s="99"/>
      <c r="PJH249" s="98"/>
      <c r="PJI249" s="49"/>
      <c r="PJJ249" s="405"/>
      <c r="PJK249" s="405"/>
      <c r="PJL249" s="277"/>
      <c r="PJM249" s="277"/>
      <c r="PJN249" s="277"/>
      <c r="PJO249" s="277"/>
      <c r="PJP249" s="277"/>
      <c r="PJQ249" s="277"/>
      <c r="PJR249" s="277"/>
      <c r="PJS249" s="277"/>
      <c r="PJT249" s="402"/>
      <c r="PJU249" s="404"/>
      <c r="PJV249" s="49"/>
      <c r="PJW249" s="49"/>
      <c r="PJX249" s="49"/>
      <c r="PJY249" s="99"/>
      <c r="PJZ249" s="98"/>
      <c r="PKA249" s="49"/>
      <c r="PKB249" s="405"/>
      <c r="PKC249" s="405"/>
      <c r="PKD249" s="277"/>
      <c r="PKE249" s="277"/>
      <c r="PKF249" s="277"/>
      <c r="PKG249" s="277"/>
      <c r="PKH249" s="277"/>
      <c r="PKI249" s="277"/>
      <c r="PKJ249" s="277"/>
      <c r="PKK249" s="277"/>
      <c r="PKL249" s="402"/>
      <c r="PKM249" s="404"/>
      <c r="PKN249" s="49"/>
      <c r="PKO249" s="49"/>
      <c r="PKP249" s="49"/>
      <c r="PKQ249" s="99"/>
      <c r="PKR249" s="98"/>
      <c r="PKS249" s="49"/>
      <c r="PKT249" s="405"/>
      <c r="PKU249" s="405"/>
      <c r="PKV249" s="277"/>
      <c r="PKW249" s="277"/>
      <c r="PKX249" s="277"/>
      <c r="PKY249" s="277"/>
      <c r="PKZ249" s="277"/>
      <c r="PLA249" s="277"/>
      <c r="PLB249" s="277"/>
      <c r="PLC249" s="277"/>
      <c r="PLD249" s="402"/>
      <c r="PLE249" s="404"/>
      <c r="PLF249" s="49"/>
      <c r="PLG249" s="49"/>
      <c r="PLH249" s="49"/>
      <c r="PLI249" s="99"/>
      <c r="PLJ249" s="98"/>
      <c r="PLK249" s="49"/>
      <c r="PLL249" s="405"/>
      <c r="PLM249" s="405"/>
      <c r="PLN249" s="277"/>
      <c r="PLO249" s="277"/>
      <c r="PLP249" s="277"/>
      <c r="PLQ249" s="277"/>
      <c r="PLR249" s="277"/>
      <c r="PLS249" s="277"/>
      <c r="PLT249" s="277"/>
      <c r="PLU249" s="277"/>
      <c r="PLV249" s="402"/>
      <c r="PLW249" s="404"/>
      <c r="PLX249" s="49"/>
      <c r="PLY249" s="49"/>
      <c r="PLZ249" s="49"/>
      <c r="PMA249" s="99"/>
      <c r="PMB249" s="98"/>
      <c r="PMC249" s="49"/>
      <c r="PMD249" s="405"/>
      <c r="PME249" s="405"/>
      <c r="PMF249" s="277"/>
      <c r="PMG249" s="277"/>
      <c r="PMH249" s="277"/>
      <c r="PMI249" s="277"/>
      <c r="PMJ249" s="277"/>
      <c r="PMK249" s="277"/>
      <c r="PML249" s="277"/>
      <c r="PMM249" s="277"/>
      <c r="PMN249" s="402"/>
      <c r="PMO249" s="404"/>
      <c r="PMP249" s="49"/>
      <c r="PMQ249" s="49"/>
      <c r="PMR249" s="49"/>
      <c r="PMS249" s="99"/>
      <c r="PMT249" s="98"/>
      <c r="PMU249" s="49"/>
      <c r="PMV249" s="405"/>
      <c r="PMW249" s="405"/>
      <c r="PMX249" s="277"/>
      <c r="PMY249" s="277"/>
      <c r="PMZ249" s="277"/>
      <c r="PNA249" s="277"/>
      <c r="PNB249" s="277"/>
      <c r="PNC249" s="277"/>
      <c r="PND249" s="277"/>
      <c r="PNE249" s="277"/>
      <c r="PNF249" s="402"/>
      <c r="PNG249" s="404"/>
      <c r="PNH249" s="49"/>
      <c r="PNI249" s="49"/>
      <c r="PNJ249" s="49"/>
      <c r="PNK249" s="99"/>
      <c r="PNL249" s="98"/>
      <c r="PNM249" s="49"/>
      <c r="PNN249" s="405"/>
      <c r="PNO249" s="405"/>
      <c r="PNP249" s="277"/>
      <c r="PNQ249" s="277"/>
      <c r="PNR249" s="277"/>
      <c r="PNS249" s="277"/>
      <c r="PNT249" s="277"/>
      <c r="PNU249" s="277"/>
      <c r="PNV249" s="277"/>
      <c r="PNW249" s="277"/>
      <c r="PNX249" s="402"/>
      <c r="PNY249" s="404"/>
      <c r="PNZ249" s="49"/>
      <c r="POA249" s="49"/>
      <c r="POB249" s="49"/>
      <c r="POC249" s="99"/>
      <c r="POD249" s="98"/>
      <c r="POE249" s="49"/>
      <c r="POF249" s="405"/>
      <c r="POG249" s="405"/>
      <c r="POH249" s="277"/>
      <c r="POI249" s="277"/>
      <c r="POJ249" s="277"/>
      <c r="POK249" s="277"/>
      <c r="POL249" s="277"/>
      <c r="POM249" s="277"/>
      <c r="PON249" s="277"/>
      <c r="POO249" s="277"/>
      <c r="POP249" s="402"/>
      <c r="POQ249" s="404"/>
      <c r="POR249" s="49"/>
      <c r="POS249" s="49"/>
      <c r="POT249" s="49"/>
      <c r="POU249" s="99"/>
      <c r="POV249" s="98"/>
      <c r="POW249" s="49"/>
      <c r="POX249" s="405"/>
      <c r="POY249" s="405"/>
      <c r="POZ249" s="277"/>
      <c r="PPA249" s="277"/>
      <c r="PPB249" s="277"/>
      <c r="PPC249" s="277"/>
      <c r="PPD249" s="277"/>
      <c r="PPE249" s="277"/>
      <c r="PPF249" s="277"/>
      <c r="PPG249" s="277"/>
      <c r="PPH249" s="402"/>
      <c r="PPI249" s="404"/>
      <c r="PPJ249" s="49"/>
      <c r="PPK249" s="49"/>
      <c r="PPL249" s="49"/>
      <c r="PPM249" s="99"/>
      <c r="PPN249" s="98"/>
      <c r="PPO249" s="49"/>
      <c r="PPP249" s="405"/>
      <c r="PPQ249" s="405"/>
      <c r="PPR249" s="277"/>
      <c r="PPS249" s="277"/>
      <c r="PPT249" s="277"/>
      <c r="PPU249" s="277"/>
      <c r="PPV249" s="277"/>
      <c r="PPW249" s="277"/>
      <c r="PPX249" s="277"/>
      <c r="PPY249" s="277"/>
      <c r="PPZ249" s="402"/>
      <c r="PQA249" s="404"/>
      <c r="PQB249" s="49"/>
      <c r="PQC249" s="49"/>
      <c r="PQD249" s="49"/>
      <c r="PQE249" s="99"/>
      <c r="PQF249" s="98"/>
      <c r="PQG249" s="49"/>
      <c r="PQH249" s="405"/>
      <c r="PQI249" s="405"/>
      <c r="PQJ249" s="277"/>
      <c r="PQK249" s="277"/>
      <c r="PQL249" s="277"/>
      <c r="PQM249" s="277"/>
      <c r="PQN249" s="277"/>
      <c r="PQO249" s="277"/>
      <c r="PQP249" s="277"/>
      <c r="PQQ249" s="277"/>
      <c r="PQR249" s="402"/>
      <c r="PQS249" s="404"/>
      <c r="PQT249" s="49"/>
      <c r="PQU249" s="49"/>
      <c r="PQV249" s="49"/>
      <c r="PQW249" s="99"/>
      <c r="PQX249" s="98"/>
      <c r="PQY249" s="49"/>
      <c r="PQZ249" s="405"/>
      <c r="PRA249" s="405"/>
      <c r="PRB249" s="277"/>
      <c r="PRC249" s="277"/>
      <c r="PRD249" s="277"/>
      <c r="PRE249" s="277"/>
      <c r="PRF249" s="277"/>
      <c r="PRG249" s="277"/>
      <c r="PRH249" s="277"/>
      <c r="PRI249" s="277"/>
      <c r="PRJ249" s="402"/>
      <c r="PRK249" s="404"/>
      <c r="PRL249" s="49"/>
      <c r="PRM249" s="49"/>
      <c r="PRN249" s="49"/>
      <c r="PRO249" s="99"/>
      <c r="PRP249" s="98"/>
      <c r="PRQ249" s="49"/>
      <c r="PRR249" s="405"/>
      <c r="PRS249" s="405"/>
      <c r="PRT249" s="277"/>
      <c r="PRU249" s="277"/>
      <c r="PRV249" s="277"/>
      <c r="PRW249" s="277"/>
      <c r="PRX249" s="277"/>
      <c r="PRY249" s="277"/>
      <c r="PRZ249" s="277"/>
      <c r="PSA249" s="277"/>
      <c r="PSB249" s="402"/>
      <c r="PSC249" s="404"/>
      <c r="PSD249" s="49"/>
      <c r="PSE249" s="49"/>
      <c r="PSF249" s="49"/>
      <c r="PSG249" s="99"/>
      <c r="PSH249" s="98"/>
      <c r="PSI249" s="49"/>
      <c r="PSJ249" s="405"/>
      <c r="PSK249" s="405"/>
      <c r="PSL249" s="277"/>
      <c r="PSM249" s="277"/>
      <c r="PSN249" s="277"/>
      <c r="PSO249" s="277"/>
      <c r="PSP249" s="277"/>
      <c r="PSQ249" s="277"/>
      <c r="PSR249" s="277"/>
      <c r="PSS249" s="277"/>
      <c r="PST249" s="402"/>
      <c r="PSU249" s="404"/>
      <c r="PSV249" s="49"/>
      <c r="PSW249" s="49"/>
      <c r="PSX249" s="49"/>
      <c r="PSY249" s="99"/>
      <c r="PSZ249" s="98"/>
      <c r="PTA249" s="49"/>
      <c r="PTB249" s="405"/>
      <c r="PTC249" s="405"/>
      <c r="PTD249" s="277"/>
      <c r="PTE249" s="277"/>
      <c r="PTF249" s="277"/>
      <c r="PTG249" s="277"/>
      <c r="PTH249" s="277"/>
      <c r="PTI249" s="277"/>
      <c r="PTJ249" s="277"/>
      <c r="PTK249" s="277"/>
      <c r="PTL249" s="402"/>
      <c r="PTM249" s="404"/>
      <c r="PTN249" s="49"/>
      <c r="PTO249" s="49"/>
      <c r="PTP249" s="49"/>
      <c r="PTQ249" s="99"/>
      <c r="PTR249" s="98"/>
      <c r="PTS249" s="49"/>
      <c r="PTT249" s="405"/>
      <c r="PTU249" s="405"/>
      <c r="PTV249" s="277"/>
      <c r="PTW249" s="277"/>
      <c r="PTX249" s="277"/>
      <c r="PTY249" s="277"/>
      <c r="PTZ249" s="277"/>
      <c r="PUA249" s="277"/>
      <c r="PUB249" s="277"/>
      <c r="PUC249" s="277"/>
      <c r="PUD249" s="402"/>
      <c r="PUE249" s="404"/>
      <c r="PUF249" s="49"/>
      <c r="PUG249" s="49"/>
      <c r="PUH249" s="49"/>
      <c r="PUI249" s="99"/>
      <c r="PUJ249" s="98"/>
      <c r="PUK249" s="49"/>
      <c r="PUL249" s="405"/>
      <c r="PUM249" s="405"/>
      <c r="PUN249" s="277"/>
      <c r="PUO249" s="277"/>
      <c r="PUP249" s="277"/>
      <c r="PUQ249" s="277"/>
      <c r="PUR249" s="277"/>
      <c r="PUS249" s="277"/>
      <c r="PUT249" s="277"/>
      <c r="PUU249" s="277"/>
      <c r="PUV249" s="402"/>
      <c r="PUW249" s="404"/>
      <c r="PUX249" s="49"/>
      <c r="PUY249" s="49"/>
      <c r="PUZ249" s="49"/>
      <c r="PVA249" s="99"/>
      <c r="PVB249" s="98"/>
      <c r="PVC249" s="49"/>
      <c r="PVD249" s="405"/>
      <c r="PVE249" s="405"/>
      <c r="PVF249" s="277"/>
      <c r="PVG249" s="277"/>
      <c r="PVH249" s="277"/>
      <c r="PVI249" s="277"/>
      <c r="PVJ249" s="277"/>
      <c r="PVK249" s="277"/>
      <c r="PVL249" s="277"/>
      <c r="PVM249" s="277"/>
      <c r="PVN249" s="402"/>
      <c r="PVO249" s="404"/>
      <c r="PVP249" s="49"/>
      <c r="PVQ249" s="49"/>
      <c r="PVR249" s="49"/>
      <c r="PVS249" s="99"/>
      <c r="PVT249" s="98"/>
      <c r="PVU249" s="49"/>
      <c r="PVV249" s="405"/>
      <c r="PVW249" s="405"/>
      <c r="PVX249" s="277"/>
      <c r="PVY249" s="277"/>
      <c r="PVZ249" s="277"/>
      <c r="PWA249" s="277"/>
      <c r="PWB249" s="277"/>
      <c r="PWC249" s="277"/>
      <c r="PWD249" s="277"/>
      <c r="PWE249" s="277"/>
      <c r="PWF249" s="402"/>
      <c r="PWG249" s="404"/>
      <c r="PWH249" s="49"/>
      <c r="PWI249" s="49"/>
      <c r="PWJ249" s="49"/>
      <c r="PWK249" s="99"/>
      <c r="PWL249" s="98"/>
      <c r="PWM249" s="49"/>
      <c r="PWN249" s="405"/>
      <c r="PWO249" s="405"/>
      <c r="PWP249" s="277"/>
      <c r="PWQ249" s="277"/>
      <c r="PWR249" s="277"/>
      <c r="PWS249" s="277"/>
      <c r="PWT249" s="277"/>
      <c r="PWU249" s="277"/>
      <c r="PWV249" s="277"/>
      <c r="PWW249" s="277"/>
      <c r="PWX249" s="402"/>
      <c r="PWY249" s="404"/>
      <c r="PWZ249" s="49"/>
      <c r="PXA249" s="49"/>
      <c r="PXB249" s="49"/>
      <c r="PXC249" s="99"/>
      <c r="PXD249" s="98"/>
      <c r="PXE249" s="49"/>
      <c r="PXF249" s="405"/>
      <c r="PXG249" s="405"/>
      <c r="PXH249" s="277"/>
      <c r="PXI249" s="277"/>
      <c r="PXJ249" s="277"/>
      <c r="PXK249" s="277"/>
      <c r="PXL249" s="277"/>
      <c r="PXM249" s="277"/>
      <c r="PXN249" s="277"/>
      <c r="PXO249" s="277"/>
      <c r="PXP249" s="402"/>
      <c r="PXQ249" s="404"/>
      <c r="PXR249" s="49"/>
      <c r="PXS249" s="49"/>
      <c r="PXT249" s="49"/>
      <c r="PXU249" s="99"/>
      <c r="PXV249" s="98"/>
      <c r="PXW249" s="49"/>
      <c r="PXX249" s="405"/>
      <c r="PXY249" s="405"/>
      <c r="PXZ249" s="277"/>
      <c r="PYA249" s="277"/>
      <c r="PYB249" s="277"/>
      <c r="PYC249" s="277"/>
      <c r="PYD249" s="277"/>
      <c r="PYE249" s="277"/>
      <c r="PYF249" s="277"/>
      <c r="PYG249" s="277"/>
      <c r="PYH249" s="402"/>
      <c r="PYI249" s="404"/>
      <c r="PYJ249" s="49"/>
      <c r="PYK249" s="49"/>
      <c r="PYL249" s="49"/>
      <c r="PYM249" s="99"/>
      <c r="PYN249" s="98"/>
      <c r="PYO249" s="49"/>
      <c r="PYP249" s="405"/>
      <c r="PYQ249" s="405"/>
      <c r="PYR249" s="277"/>
      <c r="PYS249" s="277"/>
      <c r="PYT249" s="277"/>
      <c r="PYU249" s="277"/>
      <c r="PYV249" s="277"/>
      <c r="PYW249" s="277"/>
      <c r="PYX249" s="277"/>
      <c r="PYY249" s="277"/>
      <c r="PYZ249" s="402"/>
      <c r="PZA249" s="404"/>
      <c r="PZB249" s="49"/>
      <c r="PZC249" s="49"/>
      <c r="PZD249" s="49"/>
      <c r="PZE249" s="99"/>
      <c r="PZF249" s="98"/>
      <c r="PZG249" s="49"/>
      <c r="PZH249" s="405"/>
      <c r="PZI249" s="405"/>
      <c r="PZJ249" s="277"/>
      <c r="PZK249" s="277"/>
      <c r="PZL249" s="277"/>
      <c r="PZM249" s="277"/>
      <c r="PZN249" s="277"/>
      <c r="PZO249" s="277"/>
      <c r="PZP249" s="277"/>
      <c r="PZQ249" s="277"/>
      <c r="PZR249" s="402"/>
      <c r="PZS249" s="404"/>
      <c r="PZT249" s="49"/>
      <c r="PZU249" s="49"/>
      <c r="PZV249" s="49"/>
      <c r="PZW249" s="99"/>
      <c r="PZX249" s="98"/>
      <c r="PZY249" s="49"/>
      <c r="PZZ249" s="405"/>
      <c r="QAA249" s="405"/>
      <c r="QAB249" s="277"/>
      <c r="QAC249" s="277"/>
      <c r="QAD249" s="277"/>
      <c r="QAE249" s="277"/>
      <c r="QAF249" s="277"/>
      <c r="QAG249" s="277"/>
      <c r="QAH249" s="277"/>
      <c r="QAI249" s="277"/>
      <c r="QAJ249" s="402"/>
      <c r="QAK249" s="404"/>
      <c r="QAL249" s="49"/>
      <c r="QAM249" s="49"/>
      <c r="QAN249" s="49"/>
      <c r="QAO249" s="99"/>
      <c r="QAP249" s="98"/>
      <c r="QAQ249" s="49"/>
      <c r="QAR249" s="405"/>
      <c r="QAS249" s="405"/>
      <c r="QAT249" s="277"/>
      <c r="QAU249" s="277"/>
      <c r="QAV249" s="277"/>
      <c r="QAW249" s="277"/>
      <c r="QAX249" s="277"/>
      <c r="QAY249" s="277"/>
      <c r="QAZ249" s="277"/>
      <c r="QBA249" s="277"/>
      <c r="QBB249" s="402"/>
      <c r="QBC249" s="404"/>
      <c r="QBD249" s="49"/>
      <c r="QBE249" s="49"/>
      <c r="QBF249" s="49"/>
      <c r="QBG249" s="99"/>
      <c r="QBH249" s="98"/>
      <c r="QBI249" s="49"/>
      <c r="QBJ249" s="405"/>
      <c r="QBK249" s="405"/>
      <c r="QBL249" s="277"/>
      <c r="QBM249" s="277"/>
      <c r="QBN249" s="277"/>
      <c r="QBO249" s="277"/>
      <c r="QBP249" s="277"/>
      <c r="QBQ249" s="277"/>
      <c r="QBR249" s="277"/>
      <c r="QBS249" s="277"/>
      <c r="QBT249" s="402"/>
      <c r="QBU249" s="404"/>
      <c r="QBV249" s="49"/>
      <c r="QBW249" s="49"/>
      <c r="QBX249" s="49"/>
      <c r="QBY249" s="99"/>
      <c r="QBZ249" s="98"/>
      <c r="QCA249" s="49"/>
      <c r="QCB249" s="405"/>
      <c r="QCC249" s="405"/>
      <c r="QCD249" s="277"/>
      <c r="QCE249" s="277"/>
      <c r="QCF249" s="277"/>
      <c r="QCG249" s="277"/>
      <c r="QCH249" s="277"/>
      <c r="QCI249" s="277"/>
      <c r="QCJ249" s="277"/>
      <c r="QCK249" s="277"/>
      <c r="QCL249" s="402"/>
      <c r="QCM249" s="404"/>
      <c r="QCN249" s="49"/>
      <c r="QCO249" s="49"/>
      <c r="QCP249" s="49"/>
      <c r="QCQ249" s="99"/>
      <c r="QCR249" s="98"/>
      <c r="QCS249" s="49"/>
      <c r="QCT249" s="405"/>
      <c r="QCU249" s="405"/>
      <c r="QCV249" s="277"/>
      <c r="QCW249" s="277"/>
      <c r="QCX249" s="277"/>
      <c r="QCY249" s="277"/>
      <c r="QCZ249" s="277"/>
      <c r="QDA249" s="277"/>
      <c r="QDB249" s="277"/>
      <c r="QDC249" s="277"/>
      <c r="QDD249" s="402"/>
      <c r="QDE249" s="404"/>
      <c r="QDF249" s="49"/>
      <c r="QDG249" s="49"/>
      <c r="QDH249" s="49"/>
      <c r="QDI249" s="99"/>
      <c r="QDJ249" s="98"/>
      <c r="QDK249" s="49"/>
      <c r="QDL249" s="405"/>
      <c r="QDM249" s="405"/>
      <c r="QDN249" s="277"/>
      <c r="QDO249" s="277"/>
      <c r="QDP249" s="277"/>
      <c r="QDQ249" s="277"/>
      <c r="QDR249" s="277"/>
      <c r="QDS249" s="277"/>
      <c r="QDT249" s="277"/>
      <c r="QDU249" s="277"/>
      <c r="QDV249" s="402"/>
      <c r="QDW249" s="404"/>
      <c r="QDX249" s="49"/>
      <c r="QDY249" s="49"/>
      <c r="QDZ249" s="49"/>
      <c r="QEA249" s="99"/>
      <c r="QEB249" s="98"/>
      <c r="QEC249" s="49"/>
      <c r="QED249" s="405"/>
      <c r="QEE249" s="405"/>
      <c r="QEF249" s="277"/>
      <c r="QEG249" s="277"/>
      <c r="QEH249" s="277"/>
      <c r="QEI249" s="277"/>
      <c r="QEJ249" s="277"/>
      <c r="QEK249" s="277"/>
      <c r="QEL249" s="277"/>
      <c r="QEM249" s="277"/>
      <c r="QEN249" s="402"/>
      <c r="QEO249" s="404"/>
      <c r="QEP249" s="49"/>
      <c r="QEQ249" s="49"/>
      <c r="QER249" s="49"/>
      <c r="QES249" s="99"/>
      <c r="QET249" s="98"/>
      <c r="QEU249" s="49"/>
      <c r="QEV249" s="405"/>
      <c r="QEW249" s="405"/>
      <c r="QEX249" s="277"/>
      <c r="QEY249" s="277"/>
      <c r="QEZ249" s="277"/>
      <c r="QFA249" s="277"/>
      <c r="QFB249" s="277"/>
      <c r="QFC249" s="277"/>
      <c r="QFD249" s="277"/>
      <c r="QFE249" s="277"/>
      <c r="QFF249" s="402"/>
      <c r="QFG249" s="404"/>
      <c r="QFH249" s="49"/>
      <c r="QFI249" s="49"/>
      <c r="QFJ249" s="49"/>
      <c r="QFK249" s="99"/>
      <c r="QFL249" s="98"/>
      <c r="QFM249" s="49"/>
      <c r="QFN249" s="405"/>
      <c r="QFO249" s="405"/>
      <c r="QFP249" s="277"/>
      <c r="QFQ249" s="277"/>
      <c r="QFR249" s="277"/>
      <c r="QFS249" s="277"/>
      <c r="QFT249" s="277"/>
      <c r="QFU249" s="277"/>
      <c r="QFV249" s="277"/>
      <c r="QFW249" s="277"/>
      <c r="QFX249" s="402"/>
      <c r="QFY249" s="404"/>
      <c r="QFZ249" s="49"/>
      <c r="QGA249" s="49"/>
      <c r="QGB249" s="49"/>
      <c r="QGC249" s="99"/>
      <c r="QGD249" s="98"/>
      <c r="QGE249" s="49"/>
      <c r="QGF249" s="405"/>
      <c r="QGG249" s="405"/>
      <c r="QGH249" s="277"/>
      <c r="QGI249" s="277"/>
      <c r="QGJ249" s="277"/>
      <c r="QGK249" s="277"/>
      <c r="QGL249" s="277"/>
      <c r="QGM249" s="277"/>
      <c r="QGN249" s="277"/>
      <c r="QGO249" s="277"/>
      <c r="QGP249" s="402"/>
      <c r="QGQ249" s="404"/>
      <c r="QGR249" s="49"/>
      <c r="QGS249" s="49"/>
      <c r="QGT249" s="49"/>
      <c r="QGU249" s="99"/>
      <c r="QGV249" s="98"/>
      <c r="QGW249" s="49"/>
      <c r="QGX249" s="405"/>
      <c r="QGY249" s="405"/>
      <c r="QGZ249" s="277"/>
      <c r="QHA249" s="277"/>
      <c r="QHB249" s="277"/>
      <c r="QHC249" s="277"/>
      <c r="QHD249" s="277"/>
      <c r="QHE249" s="277"/>
      <c r="QHF249" s="277"/>
      <c r="QHG249" s="277"/>
      <c r="QHH249" s="402"/>
      <c r="QHI249" s="404"/>
      <c r="QHJ249" s="49"/>
      <c r="QHK249" s="49"/>
      <c r="QHL249" s="49"/>
      <c r="QHM249" s="99"/>
      <c r="QHN249" s="98"/>
      <c r="QHO249" s="49"/>
      <c r="QHP249" s="405"/>
      <c r="QHQ249" s="405"/>
      <c r="QHR249" s="277"/>
      <c r="QHS249" s="277"/>
      <c r="QHT249" s="277"/>
      <c r="QHU249" s="277"/>
      <c r="QHV249" s="277"/>
      <c r="QHW249" s="277"/>
      <c r="QHX249" s="277"/>
      <c r="QHY249" s="277"/>
      <c r="QHZ249" s="402"/>
      <c r="QIA249" s="404"/>
      <c r="QIB249" s="49"/>
      <c r="QIC249" s="49"/>
      <c r="QID249" s="49"/>
      <c r="QIE249" s="99"/>
      <c r="QIF249" s="98"/>
      <c r="QIG249" s="49"/>
      <c r="QIH249" s="405"/>
      <c r="QII249" s="405"/>
      <c r="QIJ249" s="277"/>
      <c r="QIK249" s="277"/>
      <c r="QIL249" s="277"/>
      <c r="QIM249" s="277"/>
      <c r="QIN249" s="277"/>
      <c r="QIO249" s="277"/>
      <c r="QIP249" s="277"/>
      <c r="QIQ249" s="277"/>
      <c r="QIR249" s="402"/>
      <c r="QIS249" s="404"/>
      <c r="QIT249" s="49"/>
      <c r="QIU249" s="49"/>
      <c r="QIV249" s="49"/>
      <c r="QIW249" s="99"/>
      <c r="QIX249" s="98"/>
      <c r="QIY249" s="49"/>
      <c r="QIZ249" s="405"/>
      <c r="QJA249" s="405"/>
      <c r="QJB249" s="277"/>
      <c r="QJC249" s="277"/>
      <c r="QJD249" s="277"/>
      <c r="QJE249" s="277"/>
      <c r="QJF249" s="277"/>
      <c r="QJG249" s="277"/>
      <c r="QJH249" s="277"/>
      <c r="QJI249" s="277"/>
      <c r="QJJ249" s="402"/>
      <c r="QJK249" s="404"/>
      <c r="QJL249" s="49"/>
      <c r="QJM249" s="49"/>
      <c r="QJN249" s="49"/>
      <c r="QJO249" s="99"/>
      <c r="QJP249" s="98"/>
      <c r="QJQ249" s="49"/>
      <c r="QJR249" s="405"/>
      <c r="QJS249" s="405"/>
      <c r="QJT249" s="277"/>
      <c r="QJU249" s="277"/>
      <c r="QJV249" s="277"/>
      <c r="QJW249" s="277"/>
      <c r="QJX249" s="277"/>
      <c r="QJY249" s="277"/>
      <c r="QJZ249" s="277"/>
      <c r="QKA249" s="277"/>
      <c r="QKB249" s="402"/>
      <c r="QKC249" s="404"/>
      <c r="QKD249" s="49"/>
      <c r="QKE249" s="49"/>
      <c r="QKF249" s="49"/>
      <c r="QKG249" s="99"/>
      <c r="QKH249" s="98"/>
      <c r="QKI249" s="49"/>
      <c r="QKJ249" s="405"/>
      <c r="QKK249" s="405"/>
      <c r="QKL249" s="277"/>
      <c r="QKM249" s="277"/>
      <c r="QKN249" s="277"/>
      <c r="QKO249" s="277"/>
      <c r="QKP249" s="277"/>
      <c r="QKQ249" s="277"/>
      <c r="QKR249" s="277"/>
      <c r="QKS249" s="277"/>
      <c r="QKT249" s="402"/>
      <c r="QKU249" s="404"/>
      <c r="QKV249" s="49"/>
      <c r="QKW249" s="49"/>
      <c r="QKX249" s="49"/>
      <c r="QKY249" s="99"/>
      <c r="QKZ249" s="98"/>
      <c r="QLA249" s="49"/>
      <c r="QLB249" s="405"/>
      <c r="QLC249" s="405"/>
      <c r="QLD249" s="277"/>
      <c r="QLE249" s="277"/>
      <c r="QLF249" s="277"/>
      <c r="QLG249" s="277"/>
      <c r="QLH249" s="277"/>
      <c r="QLI249" s="277"/>
      <c r="QLJ249" s="277"/>
      <c r="QLK249" s="277"/>
      <c r="QLL249" s="402"/>
      <c r="QLM249" s="404"/>
      <c r="QLN249" s="49"/>
      <c r="QLO249" s="49"/>
      <c r="QLP249" s="49"/>
      <c r="QLQ249" s="99"/>
      <c r="QLR249" s="98"/>
      <c r="QLS249" s="49"/>
      <c r="QLT249" s="405"/>
      <c r="QLU249" s="405"/>
      <c r="QLV249" s="277"/>
      <c r="QLW249" s="277"/>
      <c r="QLX249" s="277"/>
      <c r="QLY249" s="277"/>
      <c r="QLZ249" s="277"/>
      <c r="QMA249" s="277"/>
      <c r="QMB249" s="277"/>
      <c r="QMC249" s="277"/>
      <c r="QMD249" s="402"/>
      <c r="QME249" s="404"/>
      <c r="QMF249" s="49"/>
      <c r="QMG249" s="49"/>
      <c r="QMH249" s="49"/>
      <c r="QMI249" s="99"/>
      <c r="QMJ249" s="98"/>
      <c r="QMK249" s="49"/>
      <c r="QML249" s="405"/>
      <c r="QMM249" s="405"/>
      <c r="QMN249" s="277"/>
      <c r="QMO249" s="277"/>
      <c r="QMP249" s="277"/>
      <c r="QMQ249" s="277"/>
      <c r="QMR249" s="277"/>
      <c r="QMS249" s="277"/>
      <c r="QMT249" s="277"/>
      <c r="QMU249" s="277"/>
      <c r="QMV249" s="402"/>
      <c r="QMW249" s="404"/>
      <c r="QMX249" s="49"/>
      <c r="QMY249" s="49"/>
      <c r="QMZ249" s="49"/>
      <c r="QNA249" s="99"/>
      <c r="QNB249" s="98"/>
      <c r="QNC249" s="49"/>
      <c r="QND249" s="405"/>
      <c r="QNE249" s="405"/>
      <c r="QNF249" s="277"/>
      <c r="QNG249" s="277"/>
      <c r="QNH249" s="277"/>
      <c r="QNI249" s="277"/>
      <c r="QNJ249" s="277"/>
      <c r="QNK249" s="277"/>
      <c r="QNL249" s="277"/>
      <c r="QNM249" s="277"/>
      <c r="QNN249" s="402"/>
      <c r="QNO249" s="404"/>
      <c r="QNP249" s="49"/>
      <c r="QNQ249" s="49"/>
      <c r="QNR249" s="49"/>
      <c r="QNS249" s="99"/>
      <c r="QNT249" s="98"/>
      <c r="QNU249" s="49"/>
      <c r="QNV249" s="405"/>
      <c r="QNW249" s="405"/>
      <c r="QNX249" s="277"/>
      <c r="QNY249" s="277"/>
      <c r="QNZ249" s="277"/>
      <c r="QOA249" s="277"/>
      <c r="QOB249" s="277"/>
      <c r="QOC249" s="277"/>
      <c r="QOD249" s="277"/>
      <c r="QOE249" s="277"/>
      <c r="QOF249" s="402"/>
      <c r="QOG249" s="404"/>
      <c r="QOH249" s="49"/>
      <c r="QOI249" s="49"/>
      <c r="QOJ249" s="49"/>
      <c r="QOK249" s="99"/>
      <c r="QOL249" s="98"/>
      <c r="QOM249" s="49"/>
      <c r="QON249" s="405"/>
      <c r="QOO249" s="405"/>
      <c r="QOP249" s="277"/>
      <c r="QOQ249" s="277"/>
      <c r="QOR249" s="277"/>
      <c r="QOS249" s="277"/>
      <c r="QOT249" s="277"/>
      <c r="QOU249" s="277"/>
      <c r="QOV249" s="277"/>
      <c r="QOW249" s="277"/>
      <c r="QOX249" s="402"/>
      <c r="QOY249" s="404"/>
      <c r="QOZ249" s="49"/>
      <c r="QPA249" s="49"/>
      <c r="QPB249" s="49"/>
      <c r="QPC249" s="99"/>
      <c r="QPD249" s="98"/>
      <c r="QPE249" s="49"/>
      <c r="QPF249" s="405"/>
      <c r="QPG249" s="405"/>
      <c r="QPH249" s="277"/>
      <c r="QPI249" s="277"/>
      <c r="QPJ249" s="277"/>
      <c r="QPK249" s="277"/>
      <c r="QPL249" s="277"/>
      <c r="QPM249" s="277"/>
      <c r="QPN249" s="277"/>
      <c r="QPO249" s="277"/>
      <c r="QPP249" s="402"/>
      <c r="QPQ249" s="404"/>
      <c r="QPR249" s="49"/>
      <c r="QPS249" s="49"/>
      <c r="QPT249" s="49"/>
      <c r="QPU249" s="99"/>
      <c r="QPV249" s="98"/>
      <c r="QPW249" s="49"/>
      <c r="QPX249" s="405"/>
      <c r="QPY249" s="405"/>
      <c r="QPZ249" s="277"/>
      <c r="QQA249" s="277"/>
      <c r="QQB249" s="277"/>
      <c r="QQC249" s="277"/>
      <c r="QQD249" s="277"/>
      <c r="QQE249" s="277"/>
      <c r="QQF249" s="277"/>
      <c r="QQG249" s="277"/>
      <c r="QQH249" s="402"/>
      <c r="QQI249" s="404"/>
      <c r="QQJ249" s="49"/>
      <c r="QQK249" s="49"/>
      <c r="QQL249" s="49"/>
      <c r="QQM249" s="99"/>
      <c r="QQN249" s="98"/>
      <c r="QQO249" s="49"/>
      <c r="QQP249" s="405"/>
      <c r="QQQ249" s="405"/>
      <c r="QQR249" s="277"/>
      <c r="QQS249" s="277"/>
      <c r="QQT249" s="277"/>
      <c r="QQU249" s="277"/>
      <c r="QQV249" s="277"/>
      <c r="QQW249" s="277"/>
      <c r="QQX249" s="277"/>
      <c r="QQY249" s="277"/>
      <c r="QQZ249" s="402"/>
      <c r="QRA249" s="404"/>
      <c r="QRB249" s="49"/>
      <c r="QRC249" s="49"/>
      <c r="QRD249" s="49"/>
      <c r="QRE249" s="99"/>
      <c r="QRF249" s="98"/>
      <c r="QRG249" s="49"/>
      <c r="QRH249" s="405"/>
      <c r="QRI249" s="405"/>
      <c r="QRJ249" s="277"/>
      <c r="QRK249" s="277"/>
      <c r="QRL249" s="277"/>
      <c r="QRM249" s="277"/>
      <c r="QRN249" s="277"/>
      <c r="QRO249" s="277"/>
      <c r="QRP249" s="277"/>
      <c r="QRQ249" s="277"/>
      <c r="QRR249" s="402"/>
      <c r="QRS249" s="404"/>
      <c r="QRT249" s="49"/>
      <c r="QRU249" s="49"/>
      <c r="QRV249" s="49"/>
      <c r="QRW249" s="99"/>
      <c r="QRX249" s="98"/>
      <c r="QRY249" s="49"/>
      <c r="QRZ249" s="405"/>
      <c r="QSA249" s="405"/>
      <c r="QSB249" s="277"/>
      <c r="QSC249" s="277"/>
      <c r="QSD249" s="277"/>
      <c r="QSE249" s="277"/>
      <c r="QSF249" s="277"/>
      <c r="QSG249" s="277"/>
      <c r="QSH249" s="277"/>
      <c r="QSI249" s="277"/>
      <c r="QSJ249" s="402"/>
      <c r="QSK249" s="404"/>
      <c r="QSL249" s="49"/>
      <c r="QSM249" s="49"/>
      <c r="QSN249" s="49"/>
      <c r="QSO249" s="99"/>
      <c r="QSP249" s="98"/>
      <c r="QSQ249" s="49"/>
      <c r="QSR249" s="405"/>
      <c r="QSS249" s="405"/>
      <c r="QST249" s="277"/>
      <c r="QSU249" s="277"/>
      <c r="QSV249" s="277"/>
      <c r="QSW249" s="277"/>
      <c r="QSX249" s="277"/>
      <c r="QSY249" s="277"/>
      <c r="QSZ249" s="277"/>
      <c r="QTA249" s="277"/>
      <c r="QTB249" s="402"/>
      <c r="QTC249" s="404"/>
      <c r="QTD249" s="49"/>
      <c r="QTE249" s="49"/>
      <c r="QTF249" s="49"/>
      <c r="QTG249" s="99"/>
      <c r="QTH249" s="98"/>
      <c r="QTI249" s="49"/>
      <c r="QTJ249" s="405"/>
      <c r="QTK249" s="405"/>
      <c r="QTL249" s="277"/>
      <c r="QTM249" s="277"/>
      <c r="QTN249" s="277"/>
      <c r="QTO249" s="277"/>
      <c r="QTP249" s="277"/>
      <c r="QTQ249" s="277"/>
      <c r="QTR249" s="277"/>
      <c r="QTS249" s="277"/>
      <c r="QTT249" s="402"/>
      <c r="QTU249" s="404"/>
      <c r="QTV249" s="49"/>
      <c r="QTW249" s="49"/>
      <c r="QTX249" s="49"/>
      <c r="QTY249" s="99"/>
      <c r="QTZ249" s="98"/>
      <c r="QUA249" s="49"/>
      <c r="QUB249" s="405"/>
      <c r="QUC249" s="405"/>
      <c r="QUD249" s="277"/>
      <c r="QUE249" s="277"/>
      <c r="QUF249" s="277"/>
      <c r="QUG249" s="277"/>
      <c r="QUH249" s="277"/>
      <c r="QUI249" s="277"/>
      <c r="QUJ249" s="277"/>
      <c r="QUK249" s="277"/>
      <c r="QUL249" s="402"/>
      <c r="QUM249" s="404"/>
      <c r="QUN249" s="49"/>
      <c r="QUO249" s="49"/>
      <c r="QUP249" s="49"/>
      <c r="QUQ249" s="99"/>
      <c r="QUR249" s="98"/>
      <c r="QUS249" s="49"/>
      <c r="QUT249" s="405"/>
      <c r="QUU249" s="405"/>
      <c r="QUV249" s="277"/>
      <c r="QUW249" s="277"/>
      <c r="QUX249" s="277"/>
      <c r="QUY249" s="277"/>
      <c r="QUZ249" s="277"/>
      <c r="QVA249" s="277"/>
      <c r="QVB249" s="277"/>
      <c r="QVC249" s="277"/>
      <c r="QVD249" s="402"/>
      <c r="QVE249" s="404"/>
      <c r="QVF249" s="49"/>
      <c r="QVG249" s="49"/>
      <c r="QVH249" s="49"/>
      <c r="QVI249" s="99"/>
      <c r="QVJ249" s="98"/>
      <c r="QVK249" s="49"/>
      <c r="QVL249" s="405"/>
      <c r="QVM249" s="405"/>
      <c r="QVN249" s="277"/>
      <c r="QVO249" s="277"/>
      <c r="QVP249" s="277"/>
      <c r="QVQ249" s="277"/>
      <c r="QVR249" s="277"/>
      <c r="QVS249" s="277"/>
      <c r="QVT249" s="277"/>
      <c r="QVU249" s="277"/>
      <c r="QVV249" s="402"/>
      <c r="QVW249" s="404"/>
      <c r="QVX249" s="49"/>
      <c r="QVY249" s="49"/>
      <c r="QVZ249" s="49"/>
      <c r="QWA249" s="99"/>
      <c r="QWB249" s="98"/>
      <c r="QWC249" s="49"/>
      <c r="QWD249" s="405"/>
      <c r="QWE249" s="405"/>
      <c r="QWF249" s="277"/>
      <c r="QWG249" s="277"/>
      <c r="QWH249" s="277"/>
      <c r="QWI249" s="277"/>
      <c r="QWJ249" s="277"/>
      <c r="QWK249" s="277"/>
      <c r="QWL249" s="277"/>
      <c r="QWM249" s="277"/>
      <c r="QWN249" s="402"/>
      <c r="QWO249" s="404"/>
      <c r="QWP249" s="49"/>
      <c r="QWQ249" s="49"/>
      <c r="QWR249" s="49"/>
      <c r="QWS249" s="99"/>
      <c r="QWT249" s="98"/>
      <c r="QWU249" s="49"/>
      <c r="QWV249" s="405"/>
      <c r="QWW249" s="405"/>
      <c r="QWX249" s="277"/>
      <c r="QWY249" s="277"/>
      <c r="QWZ249" s="277"/>
      <c r="QXA249" s="277"/>
      <c r="QXB249" s="277"/>
      <c r="QXC249" s="277"/>
      <c r="QXD249" s="277"/>
      <c r="QXE249" s="277"/>
      <c r="QXF249" s="402"/>
      <c r="QXG249" s="404"/>
      <c r="QXH249" s="49"/>
      <c r="QXI249" s="49"/>
      <c r="QXJ249" s="49"/>
      <c r="QXK249" s="99"/>
      <c r="QXL249" s="98"/>
      <c r="QXM249" s="49"/>
      <c r="QXN249" s="405"/>
      <c r="QXO249" s="405"/>
      <c r="QXP249" s="277"/>
      <c r="QXQ249" s="277"/>
      <c r="QXR249" s="277"/>
      <c r="QXS249" s="277"/>
      <c r="QXT249" s="277"/>
      <c r="QXU249" s="277"/>
      <c r="QXV249" s="277"/>
      <c r="QXW249" s="277"/>
      <c r="QXX249" s="402"/>
      <c r="QXY249" s="404"/>
      <c r="QXZ249" s="49"/>
      <c r="QYA249" s="49"/>
      <c r="QYB249" s="49"/>
      <c r="QYC249" s="99"/>
      <c r="QYD249" s="98"/>
      <c r="QYE249" s="49"/>
      <c r="QYF249" s="405"/>
      <c r="QYG249" s="405"/>
      <c r="QYH249" s="277"/>
      <c r="QYI249" s="277"/>
      <c r="QYJ249" s="277"/>
      <c r="QYK249" s="277"/>
      <c r="QYL249" s="277"/>
      <c r="QYM249" s="277"/>
      <c r="QYN249" s="277"/>
      <c r="QYO249" s="277"/>
      <c r="QYP249" s="402"/>
      <c r="QYQ249" s="404"/>
      <c r="QYR249" s="49"/>
      <c r="QYS249" s="49"/>
      <c r="QYT249" s="49"/>
      <c r="QYU249" s="99"/>
      <c r="QYV249" s="98"/>
      <c r="QYW249" s="49"/>
      <c r="QYX249" s="405"/>
      <c r="QYY249" s="405"/>
      <c r="QYZ249" s="277"/>
      <c r="QZA249" s="277"/>
      <c r="QZB249" s="277"/>
      <c r="QZC249" s="277"/>
      <c r="QZD249" s="277"/>
      <c r="QZE249" s="277"/>
      <c r="QZF249" s="277"/>
      <c r="QZG249" s="277"/>
      <c r="QZH249" s="402"/>
      <c r="QZI249" s="404"/>
      <c r="QZJ249" s="49"/>
      <c r="QZK249" s="49"/>
      <c r="QZL249" s="49"/>
      <c r="QZM249" s="99"/>
      <c r="QZN249" s="98"/>
      <c r="QZO249" s="49"/>
      <c r="QZP249" s="405"/>
      <c r="QZQ249" s="405"/>
      <c r="QZR249" s="277"/>
      <c r="QZS249" s="277"/>
      <c r="QZT249" s="277"/>
      <c r="QZU249" s="277"/>
      <c r="QZV249" s="277"/>
      <c r="QZW249" s="277"/>
      <c r="QZX249" s="277"/>
      <c r="QZY249" s="277"/>
      <c r="QZZ249" s="402"/>
      <c r="RAA249" s="404"/>
      <c r="RAB249" s="49"/>
      <c r="RAC249" s="49"/>
      <c r="RAD249" s="49"/>
      <c r="RAE249" s="99"/>
      <c r="RAF249" s="98"/>
      <c r="RAG249" s="49"/>
      <c r="RAH249" s="405"/>
      <c r="RAI249" s="405"/>
      <c r="RAJ249" s="277"/>
      <c r="RAK249" s="277"/>
      <c r="RAL249" s="277"/>
      <c r="RAM249" s="277"/>
      <c r="RAN249" s="277"/>
      <c r="RAO249" s="277"/>
      <c r="RAP249" s="277"/>
      <c r="RAQ249" s="277"/>
      <c r="RAR249" s="402"/>
      <c r="RAS249" s="404"/>
      <c r="RAT249" s="49"/>
      <c r="RAU249" s="49"/>
      <c r="RAV249" s="49"/>
      <c r="RAW249" s="99"/>
      <c r="RAX249" s="98"/>
      <c r="RAY249" s="49"/>
      <c r="RAZ249" s="405"/>
      <c r="RBA249" s="405"/>
      <c r="RBB249" s="277"/>
      <c r="RBC249" s="277"/>
      <c r="RBD249" s="277"/>
      <c r="RBE249" s="277"/>
      <c r="RBF249" s="277"/>
      <c r="RBG249" s="277"/>
      <c r="RBH249" s="277"/>
      <c r="RBI249" s="277"/>
      <c r="RBJ249" s="402"/>
      <c r="RBK249" s="404"/>
      <c r="RBL249" s="49"/>
      <c r="RBM249" s="49"/>
      <c r="RBN249" s="49"/>
      <c r="RBO249" s="99"/>
      <c r="RBP249" s="98"/>
      <c r="RBQ249" s="49"/>
      <c r="RBR249" s="405"/>
      <c r="RBS249" s="405"/>
      <c r="RBT249" s="277"/>
      <c r="RBU249" s="277"/>
      <c r="RBV249" s="277"/>
      <c r="RBW249" s="277"/>
      <c r="RBX249" s="277"/>
      <c r="RBY249" s="277"/>
      <c r="RBZ249" s="277"/>
      <c r="RCA249" s="277"/>
      <c r="RCB249" s="402"/>
      <c r="RCC249" s="404"/>
      <c r="RCD249" s="49"/>
      <c r="RCE249" s="49"/>
      <c r="RCF249" s="49"/>
      <c r="RCG249" s="99"/>
      <c r="RCH249" s="98"/>
      <c r="RCI249" s="49"/>
      <c r="RCJ249" s="405"/>
      <c r="RCK249" s="405"/>
      <c r="RCL249" s="277"/>
      <c r="RCM249" s="277"/>
      <c r="RCN249" s="277"/>
      <c r="RCO249" s="277"/>
      <c r="RCP249" s="277"/>
      <c r="RCQ249" s="277"/>
      <c r="RCR249" s="277"/>
      <c r="RCS249" s="277"/>
      <c r="RCT249" s="402"/>
      <c r="RCU249" s="404"/>
      <c r="RCV249" s="49"/>
      <c r="RCW249" s="49"/>
      <c r="RCX249" s="49"/>
      <c r="RCY249" s="99"/>
      <c r="RCZ249" s="98"/>
      <c r="RDA249" s="49"/>
      <c r="RDB249" s="405"/>
      <c r="RDC249" s="405"/>
      <c r="RDD249" s="277"/>
      <c r="RDE249" s="277"/>
      <c r="RDF249" s="277"/>
      <c r="RDG249" s="277"/>
      <c r="RDH249" s="277"/>
      <c r="RDI249" s="277"/>
      <c r="RDJ249" s="277"/>
      <c r="RDK249" s="277"/>
      <c r="RDL249" s="402"/>
      <c r="RDM249" s="404"/>
      <c r="RDN249" s="49"/>
      <c r="RDO249" s="49"/>
      <c r="RDP249" s="49"/>
      <c r="RDQ249" s="99"/>
      <c r="RDR249" s="98"/>
      <c r="RDS249" s="49"/>
      <c r="RDT249" s="405"/>
      <c r="RDU249" s="405"/>
      <c r="RDV249" s="277"/>
      <c r="RDW249" s="277"/>
      <c r="RDX249" s="277"/>
      <c r="RDY249" s="277"/>
      <c r="RDZ249" s="277"/>
      <c r="REA249" s="277"/>
      <c r="REB249" s="277"/>
      <c r="REC249" s="277"/>
      <c r="RED249" s="402"/>
      <c r="REE249" s="404"/>
      <c r="REF249" s="49"/>
      <c r="REG249" s="49"/>
      <c r="REH249" s="49"/>
      <c r="REI249" s="99"/>
      <c r="REJ249" s="98"/>
      <c r="REK249" s="49"/>
      <c r="REL249" s="405"/>
      <c r="REM249" s="405"/>
      <c r="REN249" s="277"/>
      <c r="REO249" s="277"/>
      <c r="REP249" s="277"/>
      <c r="REQ249" s="277"/>
      <c r="RER249" s="277"/>
      <c r="RES249" s="277"/>
      <c r="RET249" s="277"/>
      <c r="REU249" s="277"/>
      <c r="REV249" s="402"/>
      <c r="REW249" s="404"/>
      <c r="REX249" s="49"/>
      <c r="REY249" s="49"/>
      <c r="REZ249" s="49"/>
      <c r="RFA249" s="99"/>
      <c r="RFB249" s="98"/>
      <c r="RFC249" s="49"/>
      <c r="RFD249" s="405"/>
      <c r="RFE249" s="405"/>
      <c r="RFF249" s="277"/>
      <c r="RFG249" s="277"/>
      <c r="RFH249" s="277"/>
      <c r="RFI249" s="277"/>
      <c r="RFJ249" s="277"/>
      <c r="RFK249" s="277"/>
      <c r="RFL249" s="277"/>
      <c r="RFM249" s="277"/>
      <c r="RFN249" s="402"/>
      <c r="RFO249" s="404"/>
      <c r="RFP249" s="49"/>
      <c r="RFQ249" s="49"/>
      <c r="RFR249" s="49"/>
      <c r="RFS249" s="99"/>
      <c r="RFT249" s="98"/>
      <c r="RFU249" s="49"/>
      <c r="RFV249" s="405"/>
      <c r="RFW249" s="405"/>
      <c r="RFX249" s="277"/>
      <c r="RFY249" s="277"/>
      <c r="RFZ249" s="277"/>
      <c r="RGA249" s="277"/>
      <c r="RGB249" s="277"/>
      <c r="RGC249" s="277"/>
      <c r="RGD249" s="277"/>
      <c r="RGE249" s="277"/>
      <c r="RGF249" s="402"/>
      <c r="RGG249" s="404"/>
      <c r="RGH249" s="49"/>
      <c r="RGI249" s="49"/>
      <c r="RGJ249" s="49"/>
      <c r="RGK249" s="99"/>
      <c r="RGL249" s="98"/>
      <c r="RGM249" s="49"/>
      <c r="RGN249" s="405"/>
      <c r="RGO249" s="405"/>
      <c r="RGP249" s="277"/>
      <c r="RGQ249" s="277"/>
      <c r="RGR249" s="277"/>
      <c r="RGS249" s="277"/>
      <c r="RGT249" s="277"/>
      <c r="RGU249" s="277"/>
      <c r="RGV249" s="277"/>
      <c r="RGW249" s="277"/>
      <c r="RGX249" s="402"/>
      <c r="RGY249" s="404"/>
      <c r="RGZ249" s="49"/>
      <c r="RHA249" s="49"/>
      <c r="RHB249" s="49"/>
      <c r="RHC249" s="99"/>
      <c r="RHD249" s="98"/>
      <c r="RHE249" s="49"/>
      <c r="RHF249" s="405"/>
      <c r="RHG249" s="405"/>
      <c r="RHH249" s="277"/>
      <c r="RHI249" s="277"/>
      <c r="RHJ249" s="277"/>
      <c r="RHK249" s="277"/>
      <c r="RHL249" s="277"/>
      <c r="RHM249" s="277"/>
      <c r="RHN249" s="277"/>
      <c r="RHO249" s="277"/>
      <c r="RHP249" s="402"/>
      <c r="RHQ249" s="404"/>
      <c r="RHR249" s="49"/>
      <c r="RHS249" s="49"/>
      <c r="RHT249" s="49"/>
      <c r="RHU249" s="99"/>
      <c r="RHV249" s="98"/>
      <c r="RHW249" s="49"/>
      <c r="RHX249" s="405"/>
      <c r="RHY249" s="405"/>
      <c r="RHZ249" s="277"/>
      <c r="RIA249" s="277"/>
      <c r="RIB249" s="277"/>
      <c r="RIC249" s="277"/>
      <c r="RID249" s="277"/>
      <c r="RIE249" s="277"/>
      <c r="RIF249" s="277"/>
      <c r="RIG249" s="277"/>
      <c r="RIH249" s="402"/>
      <c r="RII249" s="404"/>
      <c r="RIJ249" s="49"/>
      <c r="RIK249" s="49"/>
      <c r="RIL249" s="49"/>
      <c r="RIM249" s="99"/>
      <c r="RIN249" s="98"/>
      <c r="RIO249" s="49"/>
      <c r="RIP249" s="405"/>
      <c r="RIQ249" s="405"/>
      <c r="RIR249" s="277"/>
      <c r="RIS249" s="277"/>
      <c r="RIT249" s="277"/>
      <c r="RIU249" s="277"/>
      <c r="RIV249" s="277"/>
      <c r="RIW249" s="277"/>
      <c r="RIX249" s="277"/>
      <c r="RIY249" s="277"/>
      <c r="RIZ249" s="402"/>
      <c r="RJA249" s="404"/>
      <c r="RJB249" s="49"/>
      <c r="RJC249" s="49"/>
      <c r="RJD249" s="49"/>
      <c r="RJE249" s="99"/>
      <c r="RJF249" s="98"/>
      <c r="RJG249" s="49"/>
      <c r="RJH249" s="405"/>
      <c r="RJI249" s="405"/>
      <c r="RJJ249" s="277"/>
      <c r="RJK249" s="277"/>
      <c r="RJL249" s="277"/>
      <c r="RJM249" s="277"/>
      <c r="RJN249" s="277"/>
      <c r="RJO249" s="277"/>
      <c r="RJP249" s="277"/>
      <c r="RJQ249" s="277"/>
      <c r="RJR249" s="402"/>
      <c r="RJS249" s="404"/>
      <c r="RJT249" s="49"/>
      <c r="RJU249" s="49"/>
      <c r="RJV249" s="49"/>
      <c r="RJW249" s="99"/>
      <c r="RJX249" s="98"/>
      <c r="RJY249" s="49"/>
      <c r="RJZ249" s="405"/>
      <c r="RKA249" s="405"/>
      <c r="RKB249" s="277"/>
      <c r="RKC249" s="277"/>
      <c r="RKD249" s="277"/>
      <c r="RKE249" s="277"/>
      <c r="RKF249" s="277"/>
      <c r="RKG249" s="277"/>
      <c r="RKH249" s="277"/>
      <c r="RKI249" s="277"/>
      <c r="RKJ249" s="402"/>
      <c r="RKK249" s="404"/>
      <c r="RKL249" s="49"/>
      <c r="RKM249" s="49"/>
      <c r="RKN249" s="49"/>
      <c r="RKO249" s="99"/>
      <c r="RKP249" s="98"/>
      <c r="RKQ249" s="49"/>
      <c r="RKR249" s="405"/>
      <c r="RKS249" s="405"/>
      <c r="RKT249" s="277"/>
      <c r="RKU249" s="277"/>
      <c r="RKV249" s="277"/>
      <c r="RKW249" s="277"/>
      <c r="RKX249" s="277"/>
      <c r="RKY249" s="277"/>
      <c r="RKZ249" s="277"/>
      <c r="RLA249" s="277"/>
      <c r="RLB249" s="402"/>
      <c r="RLC249" s="404"/>
      <c r="RLD249" s="49"/>
      <c r="RLE249" s="49"/>
      <c r="RLF249" s="49"/>
      <c r="RLG249" s="99"/>
      <c r="RLH249" s="98"/>
      <c r="RLI249" s="49"/>
      <c r="RLJ249" s="405"/>
      <c r="RLK249" s="405"/>
      <c r="RLL249" s="277"/>
      <c r="RLM249" s="277"/>
      <c r="RLN249" s="277"/>
      <c r="RLO249" s="277"/>
      <c r="RLP249" s="277"/>
      <c r="RLQ249" s="277"/>
      <c r="RLR249" s="277"/>
      <c r="RLS249" s="277"/>
      <c r="RLT249" s="402"/>
      <c r="RLU249" s="404"/>
      <c r="RLV249" s="49"/>
      <c r="RLW249" s="49"/>
      <c r="RLX249" s="49"/>
      <c r="RLY249" s="99"/>
      <c r="RLZ249" s="98"/>
      <c r="RMA249" s="49"/>
      <c r="RMB249" s="405"/>
      <c r="RMC249" s="405"/>
      <c r="RMD249" s="277"/>
      <c r="RME249" s="277"/>
      <c r="RMF249" s="277"/>
      <c r="RMG249" s="277"/>
      <c r="RMH249" s="277"/>
      <c r="RMI249" s="277"/>
      <c r="RMJ249" s="277"/>
      <c r="RMK249" s="277"/>
      <c r="RML249" s="402"/>
      <c r="RMM249" s="404"/>
      <c r="RMN249" s="49"/>
      <c r="RMO249" s="49"/>
      <c r="RMP249" s="49"/>
      <c r="RMQ249" s="99"/>
      <c r="RMR249" s="98"/>
      <c r="RMS249" s="49"/>
      <c r="RMT249" s="405"/>
      <c r="RMU249" s="405"/>
      <c r="RMV249" s="277"/>
      <c r="RMW249" s="277"/>
      <c r="RMX249" s="277"/>
      <c r="RMY249" s="277"/>
      <c r="RMZ249" s="277"/>
      <c r="RNA249" s="277"/>
      <c r="RNB249" s="277"/>
      <c r="RNC249" s="277"/>
      <c r="RND249" s="402"/>
      <c r="RNE249" s="404"/>
      <c r="RNF249" s="49"/>
      <c r="RNG249" s="49"/>
      <c r="RNH249" s="49"/>
      <c r="RNI249" s="99"/>
      <c r="RNJ249" s="98"/>
      <c r="RNK249" s="49"/>
      <c r="RNL249" s="405"/>
      <c r="RNM249" s="405"/>
      <c r="RNN249" s="277"/>
      <c r="RNO249" s="277"/>
      <c r="RNP249" s="277"/>
      <c r="RNQ249" s="277"/>
      <c r="RNR249" s="277"/>
      <c r="RNS249" s="277"/>
      <c r="RNT249" s="277"/>
      <c r="RNU249" s="277"/>
      <c r="RNV249" s="402"/>
      <c r="RNW249" s="404"/>
      <c r="RNX249" s="49"/>
      <c r="RNY249" s="49"/>
      <c r="RNZ249" s="49"/>
      <c r="ROA249" s="99"/>
      <c r="ROB249" s="98"/>
      <c r="ROC249" s="49"/>
      <c r="ROD249" s="405"/>
      <c r="ROE249" s="405"/>
      <c r="ROF249" s="277"/>
      <c r="ROG249" s="277"/>
      <c r="ROH249" s="277"/>
      <c r="ROI249" s="277"/>
      <c r="ROJ249" s="277"/>
      <c r="ROK249" s="277"/>
      <c r="ROL249" s="277"/>
      <c r="ROM249" s="277"/>
      <c r="RON249" s="402"/>
      <c r="ROO249" s="404"/>
      <c r="ROP249" s="49"/>
      <c r="ROQ249" s="49"/>
      <c r="ROR249" s="49"/>
      <c r="ROS249" s="99"/>
      <c r="ROT249" s="98"/>
      <c r="ROU249" s="49"/>
      <c r="ROV249" s="405"/>
      <c r="ROW249" s="405"/>
      <c r="ROX249" s="277"/>
      <c r="ROY249" s="277"/>
      <c r="ROZ249" s="277"/>
      <c r="RPA249" s="277"/>
      <c r="RPB249" s="277"/>
      <c r="RPC249" s="277"/>
      <c r="RPD249" s="277"/>
      <c r="RPE249" s="277"/>
      <c r="RPF249" s="402"/>
      <c r="RPG249" s="404"/>
      <c r="RPH249" s="49"/>
      <c r="RPI249" s="49"/>
      <c r="RPJ249" s="49"/>
      <c r="RPK249" s="99"/>
      <c r="RPL249" s="98"/>
      <c r="RPM249" s="49"/>
      <c r="RPN249" s="405"/>
      <c r="RPO249" s="405"/>
      <c r="RPP249" s="277"/>
      <c r="RPQ249" s="277"/>
      <c r="RPR249" s="277"/>
      <c r="RPS249" s="277"/>
      <c r="RPT249" s="277"/>
      <c r="RPU249" s="277"/>
      <c r="RPV249" s="277"/>
      <c r="RPW249" s="277"/>
      <c r="RPX249" s="402"/>
      <c r="RPY249" s="404"/>
      <c r="RPZ249" s="49"/>
      <c r="RQA249" s="49"/>
      <c r="RQB249" s="49"/>
      <c r="RQC249" s="99"/>
      <c r="RQD249" s="98"/>
      <c r="RQE249" s="49"/>
      <c r="RQF249" s="405"/>
      <c r="RQG249" s="405"/>
      <c r="RQH249" s="277"/>
      <c r="RQI249" s="277"/>
      <c r="RQJ249" s="277"/>
      <c r="RQK249" s="277"/>
      <c r="RQL249" s="277"/>
      <c r="RQM249" s="277"/>
      <c r="RQN249" s="277"/>
      <c r="RQO249" s="277"/>
      <c r="RQP249" s="402"/>
      <c r="RQQ249" s="404"/>
      <c r="RQR249" s="49"/>
      <c r="RQS249" s="49"/>
      <c r="RQT249" s="49"/>
      <c r="RQU249" s="99"/>
      <c r="RQV249" s="98"/>
      <c r="RQW249" s="49"/>
      <c r="RQX249" s="405"/>
      <c r="RQY249" s="405"/>
      <c r="RQZ249" s="277"/>
      <c r="RRA249" s="277"/>
      <c r="RRB249" s="277"/>
      <c r="RRC249" s="277"/>
      <c r="RRD249" s="277"/>
      <c r="RRE249" s="277"/>
      <c r="RRF249" s="277"/>
      <c r="RRG249" s="277"/>
      <c r="RRH249" s="402"/>
      <c r="RRI249" s="404"/>
      <c r="RRJ249" s="49"/>
      <c r="RRK249" s="49"/>
      <c r="RRL249" s="49"/>
      <c r="RRM249" s="99"/>
      <c r="RRN249" s="98"/>
      <c r="RRO249" s="49"/>
      <c r="RRP249" s="405"/>
      <c r="RRQ249" s="405"/>
      <c r="RRR249" s="277"/>
      <c r="RRS249" s="277"/>
      <c r="RRT249" s="277"/>
      <c r="RRU249" s="277"/>
      <c r="RRV249" s="277"/>
      <c r="RRW249" s="277"/>
      <c r="RRX249" s="277"/>
      <c r="RRY249" s="277"/>
      <c r="RRZ249" s="402"/>
      <c r="RSA249" s="404"/>
      <c r="RSB249" s="49"/>
      <c r="RSC249" s="49"/>
      <c r="RSD249" s="49"/>
      <c r="RSE249" s="99"/>
      <c r="RSF249" s="98"/>
      <c r="RSG249" s="49"/>
      <c r="RSH249" s="405"/>
      <c r="RSI249" s="405"/>
      <c r="RSJ249" s="277"/>
      <c r="RSK249" s="277"/>
      <c r="RSL249" s="277"/>
      <c r="RSM249" s="277"/>
      <c r="RSN249" s="277"/>
      <c r="RSO249" s="277"/>
      <c r="RSP249" s="277"/>
      <c r="RSQ249" s="277"/>
      <c r="RSR249" s="402"/>
      <c r="RSS249" s="404"/>
      <c r="RST249" s="49"/>
      <c r="RSU249" s="49"/>
      <c r="RSV249" s="49"/>
      <c r="RSW249" s="99"/>
      <c r="RSX249" s="98"/>
      <c r="RSY249" s="49"/>
      <c r="RSZ249" s="405"/>
      <c r="RTA249" s="405"/>
      <c r="RTB249" s="277"/>
      <c r="RTC249" s="277"/>
      <c r="RTD249" s="277"/>
      <c r="RTE249" s="277"/>
      <c r="RTF249" s="277"/>
      <c r="RTG249" s="277"/>
      <c r="RTH249" s="277"/>
      <c r="RTI249" s="277"/>
      <c r="RTJ249" s="402"/>
      <c r="RTK249" s="404"/>
      <c r="RTL249" s="49"/>
      <c r="RTM249" s="49"/>
      <c r="RTN249" s="49"/>
      <c r="RTO249" s="99"/>
      <c r="RTP249" s="98"/>
      <c r="RTQ249" s="49"/>
      <c r="RTR249" s="405"/>
      <c r="RTS249" s="405"/>
      <c r="RTT249" s="277"/>
      <c r="RTU249" s="277"/>
      <c r="RTV249" s="277"/>
      <c r="RTW249" s="277"/>
      <c r="RTX249" s="277"/>
      <c r="RTY249" s="277"/>
      <c r="RTZ249" s="277"/>
      <c r="RUA249" s="277"/>
      <c r="RUB249" s="402"/>
      <c r="RUC249" s="404"/>
      <c r="RUD249" s="49"/>
      <c r="RUE249" s="49"/>
      <c r="RUF249" s="49"/>
      <c r="RUG249" s="99"/>
      <c r="RUH249" s="98"/>
      <c r="RUI249" s="49"/>
      <c r="RUJ249" s="405"/>
      <c r="RUK249" s="405"/>
      <c r="RUL249" s="277"/>
      <c r="RUM249" s="277"/>
      <c r="RUN249" s="277"/>
      <c r="RUO249" s="277"/>
      <c r="RUP249" s="277"/>
      <c r="RUQ249" s="277"/>
      <c r="RUR249" s="277"/>
      <c r="RUS249" s="277"/>
      <c r="RUT249" s="402"/>
      <c r="RUU249" s="404"/>
      <c r="RUV249" s="49"/>
      <c r="RUW249" s="49"/>
      <c r="RUX249" s="49"/>
      <c r="RUY249" s="99"/>
      <c r="RUZ249" s="98"/>
      <c r="RVA249" s="49"/>
      <c r="RVB249" s="405"/>
      <c r="RVC249" s="405"/>
      <c r="RVD249" s="277"/>
      <c r="RVE249" s="277"/>
      <c r="RVF249" s="277"/>
      <c r="RVG249" s="277"/>
      <c r="RVH249" s="277"/>
      <c r="RVI249" s="277"/>
      <c r="RVJ249" s="277"/>
      <c r="RVK249" s="277"/>
      <c r="RVL249" s="402"/>
      <c r="RVM249" s="404"/>
      <c r="RVN249" s="49"/>
      <c r="RVO249" s="49"/>
      <c r="RVP249" s="49"/>
      <c r="RVQ249" s="99"/>
      <c r="RVR249" s="98"/>
      <c r="RVS249" s="49"/>
      <c r="RVT249" s="405"/>
      <c r="RVU249" s="405"/>
      <c r="RVV249" s="277"/>
      <c r="RVW249" s="277"/>
      <c r="RVX249" s="277"/>
      <c r="RVY249" s="277"/>
      <c r="RVZ249" s="277"/>
      <c r="RWA249" s="277"/>
      <c r="RWB249" s="277"/>
      <c r="RWC249" s="277"/>
      <c r="RWD249" s="402"/>
      <c r="RWE249" s="404"/>
      <c r="RWF249" s="49"/>
      <c r="RWG249" s="49"/>
      <c r="RWH249" s="49"/>
      <c r="RWI249" s="99"/>
      <c r="RWJ249" s="98"/>
      <c r="RWK249" s="49"/>
      <c r="RWL249" s="405"/>
      <c r="RWM249" s="405"/>
      <c r="RWN249" s="277"/>
      <c r="RWO249" s="277"/>
      <c r="RWP249" s="277"/>
      <c r="RWQ249" s="277"/>
      <c r="RWR249" s="277"/>
      <c r="RWS249" s="277"/>
      <c r="RWT249" s="277"/>
      <c r="RWU249" s="277"/>
      <c r="RWV249" s="402"/>
      <c r="RWW249" s="404"/>
      <c r="RWX249" s="49"/>
      <c r="RWY249" s="49"/>
      <c r="RWZ249" s="49"/>
      <c r="RXA249" s="99"/>
      <c r="RXB249" s="98"/>
      <c r="RXC249" s="49"/>
      <c r="RXD249" s="405"/>
      <c r="RXE249" s="405"/>
      <c r="RXF249" s="277"/>
      <c r="RXG249" s="277"/>
      <c r="RXH249" s="277"/>
      <c r="RXI249" s="277"/>
      <c r="RXJ249" s="277"/>
      <c r="RXK249" s="277"/>
      <c r="RXL249" s="277"/>
      <c r="RXM249" s="277"/>
      <c r="RXN249" s="402"/>
      <c r="RXO249" s="404"/>
      <c r="RXP249" s="49"/>
      <c r="RXQ249" s="49"/>
      <c r="RXR249" s="49"/>
      <c r="RXS249" s="99"/>
      <c r="RXT249" s="98"/>
      <c r="RXU249" s="49"/>
      <c r="RXV249" s="405"/>
      <c r="RXW249" s="405"/>
      <c r="RXX249" s="277"/>
      <c r="RXY249" s="277"/>
      <c r="RXZ249" s="277"/>
      <c r="RYA249" s="277"/>
      <c r="RYB249" s="277"/>
      <c r="RYC249" s="277"/>
      <c r="RYD249" s="277"/>
      <c r="RYE249" s="277"/>
      <c r="RYF249" s="402"/>
      <c r="RYG249" s="404"/>
      <c r="RYH249" s="49"/>
      <c r="RYI249" s="49"/>
      <c r="RYJ249" s="49"/>
      <c r="RYK249" s="99"/>
      <c r="RYL249" s="98"/>
      <c r="RYM249" s="49"/>
      <c r="RYN249" s="405"/>
      <c r="RYO249" s="405"/>
      <c r="RYP249" s="277"/>
      <c r="RYQ249" s="277"/>
      <c r="RYR249" s="277"/>
      <c r="RYS249" s="277"/>
      <c r="RYT249" s="277"/>
      <c r="RYU249" s="277"/>
      <c r="RYV249" s="277"/>
      <c r="RYW249" s="277"/>
      <c r="RYX249" s="402"/>
      <c r="RYY249" s="404"/>
      <c r="RYZ249" s="49"/>
      <c r="RZA249" s="49"/>
      <c r="RZB249" s="49"/>
      <c r="RZC249" s="99"/>
      <c r="RZD249" s="98"/>
      <c r="RZE249" s="49"/>
      <c r="RZF249" s="405"/>
      <c r="RZG249" s="405"/>
      <c r="RZH249" s="277"/>
      <c r="RZI249" s="277"/>
      <c r="RZJ249" s="277"/>
      <c r="RZK249" s="277"/>
      <c r="RZL249" s="277"/>
      <c r="RZM249" s="277"/>
      <c r="RZN249" s="277"/>
      <c r="RZO249" s="277"/>
      <c r="RZP249" s="402"/>
      <c r="RZQ249" s="404"/>
      <c r="RZR249" s="49"/>
      <c r="RZS249" s="49"/>
      <c r="RZT249" s="49"/>
      <c r="RZU249" s="99"/>
      <c r="RZV249" s="98"/>
      <c r="RZW249" s="49"/>
      <c r="RZX249" s="405"/>
      <c r="RZY249" s="405"/>
      <c r="RZZ249" s="277"/>
      <c r="SAA249" s="277"/>
      <c r="SAB249" s="277"/>
      <c r="SAC249" s="277"/>
      <c r="SAD249" s="277"/>
      <c r="SAE249" s="277"/>
      <c r="SAF249" s="277"/>
      <c r="SAG249" s="277"/>
      <c r="SAH249" s="402"/>
      <c r="SAI249" s="404"/>
      <c r="SAJ249" s="49"/>
      <c r="SAK249" s="49"/>
      <c r="SAL249" s="49"/>
      <c r="SAM249" s="99"/>
      <c r="SAN249" s="98"/>
      <c r="SAO249" s="49"/>
      <c r="SAP249" s="405"/>
      <c r="SAQ249" s="405"/>
      <c r="SAR249" s="277"/>
      <c r="SAS249" s="277"/>
      <c r="SAT249" s="277"/>
      <c r="SAU249" s="277"/>
      <c r="SAV249" s="277"/>
      <c r="SAW249" s="277"/>
      <c r="SAX249" s="277"/>
      <c r="SAY249" s="277"/>
      <c r="SAZ249" s="402"/>
      <c r="SBA249" s="404"/>
      <c r="SBB249" s="49"/>
      <c r="SBC249" s="49"/>
      <c r="SBD249" s="49"/>
      <c r="SBE249" s="99"/>
      <c r="SBF249" s="98"/>
      <c r="SBG249" s="49"/>
      <c r="SBH249" s="405"/>
      <c r="SBI249" s="405"/>
      <c r="SBJ249" s="277"/>
      <c r="SBK249" s="277"/>
      <c r="SBL249" s="277"/>
      <c r="SBM249" s="277"/>
      <c r="SBN249" s="277"/>
      <c r="SBO249" s="277"/>
      <c r="SBP249" s="277"/>
      <c r="SBQ249" s="277"/>
      <c r="SBR249" s="402"/>
      <c r="SBS249" s="404"/>
      <c r="SBT249" s="49"/>
      <c r="SBU249" s="49"/>
      <c r="SBV249" s="49"/>
      <c r="SBW249" s="99"/>
      <c r="SBX249" s="98"/>
      <c r="SBY249" s="49"/>
      <c r="SBZ249" s="405"/>
      <c r="SCA249" s="405"/>
      <c r="SCB249" s="277"/>
      <c r="SCC249" s="277"/>
      <c r="SCD249" s="277"/>
      <c r="SCE249" s="277"/>
      <c r="SCF249" s="277"/>
      <c r="SCG249" s="277"/>
      <c r="SCH249" s="277"/>
      <c r="SCI249" s="277"/>
      <c r="SCJ249" s="402"/>
      <c r="SCK249" s="404"/>
      <c r="SCL249" s="49"/>
      <c r="SCM249" s="49"/>
      <c r="SCN249" s="49"/>
      <c r="SCO249" s="99"/>
      <c r="SCP249" s="98"/>
      <c r="SCQ249" s="49"/>
      <c r="SCR249" s="405"/>
      <c r="SCS249" s="405"/>
      <c r="SCT249" s="277"/>
      <c r="SCU249" s="277"/>
      <c r="SCV249" s="277"/>
      <c r="SCW249" s="277"/>
      <c r="SCX249" s="277"/>
      <c r="SCY249" s="277"/>
      <c r="SCZ249" s="277"/>
      <c r="SDA249" s="277"/>
      <c r="SDB249" s="402"/>
      <c r="SDC249" s="404"/>
      <c r="SDD249" s="49"/>
      <c r="SDE249" s="49"/>
      <c r="SDF249" s="49"/>
      <c r="SDG249" s="99"/>
      <c r="SDH249" s="98"/>
      <c r="SDI249" s="49"/>
      <c r="SDJ249" s="405"/>
      <c r="SDK249" s="405"/>
      <c r="SDL249" s="277"/>
      <c r="SDM249" s="277"/>
      <c r="SDN249" s="277"/>
      <c r="SDO249" s="277"/>
      <c r="SDP249" s="277"/>
      <c r="SDQ249" s="277"/>
      <c r="SDR249" s="277"/>
      <c r="SDS249" s="277"/>
      <c r="SDT249" s="402"/>
      <c r="SDU249" s="404"/>
      <c r="SDV249" s="49"/>
      <c r="SDW249" s="49"/>
      <c r="SDX249" s="49"/>
      <c r="SDY249" s="99"/>
      <c r="SDZ249" s="98"/>
      <c r="SEA249" s="49"/>
      <c r="SEB249" s="405"/>
      <c r="SEC249" s="405"/>
      <c r="SED249" s="277"/>
      <c r="SEE249" s="277"/>
      <c r="SEF249" s="277"/>
      <c r="SEG249" s="277"/>
      <c r="SEH249" s="277"/>
      <c r="SEI249" s="277"/>
      <c r="SEJ249" s="277"/>
      <c r="SEK249" s="277"/>
      <c r="SEL249" s="402"/>
      <c r="SEM249" s="404"/>
      <c r="SEN249" s="49"/>
      <c r="SEO249" s="49"/>
      <c r="SEP249" s="49"/>
      <c r="SEQ249" s="99"/>
      <c r="SER249" s="98"/>
      <c r="SES249" s="49"/>
      <c r="SET249" s="405"/>
      <c r="SEU249" s="405"/>
      <c r="SEV249" s="277"/>
      <c r="SEW249" s="277"/>
      <c r="SEX249" s="277"/>
      <c r="SEY249" s="277"/>
      <c r="SEZ249" s="277"/>
      <c r="SFA249" s="277"/>
      <c r="SFB249" s="277"/>
      <c r="SFC249" s="277"/>
      <c r="SFD249" s="402"/>
      <c r="SFE249" s="404"/>
      <c r="SFF249" s="49"/>
      <c r="SFG249" s="49"/>
      <c r="SFH249" s="49"/>
      <c r="SFI249" s="99"/>
      <c r="SFJ249" s="98"/>
      <c r="SFK249" s="49"/>
      <c r="SFL249" s="405"/>
      <c r="SFM249" s="405"/>
      <c r="SFN249" s="277"/>
      <c r="SFO249" s="277"/>
      <c r="SFP249" s="277"/>
      <c r="SFQ249" s="277"/>
      <c r="SFR249" s="277"/>
      <c r="SFS249" s="277"/>
      <c r="SFT249" s="277"/>
      <c r="SFU249" s="277"/>
      <c r="SFV249" s="402"/>
      <c r="SFW249" s="404"/>
      <c r="SFX249" s="49"/>
      <c r="SFY249" s="49"/>
      <c r="SFZ249" s="49"/>
      <c r="SGA249" s="99"/>
      <c r="SGB249" s="98"/>
      <c r="SGC249" s="49"/>
      <c r="SGD249" s="405"/>
      <c r="SGE249" s="405"/>
      <c r="SGF249" s="277"/>
      <c r="SGG249" s="277"/>
      <c r="SGH249" s="277"/>
      <c r="SGI249" s="277"/>
      <c r="SGJ249" s="277"/>
      <c r="SGK249" s="277"/>
      <c r="SGL249" s="277"/>
      <c r="SGM249" s="277"/>
      <c r="SGN249" s="402"/>
      <c r="SGO249" s="404"/>
      <c r="SGP249" s="49"/>
      <c r="SGQ249" s="49"/>
      <c r="SGR249" s="49"/>
      <c r="SGS249" s="99"/>
      <c r="SGT249" s="98"/>
      <c r="SGU249" s="49"/>
      <c r="SGV249" s="405"/>
      <c r="SGW249" s="405"/>
      <c r="SGX249" s="277"/>
      <c r="SGY249" s="277"/>
      <c r="SGZ249" s="277"/>
      <c r="SHA249" s="277"/>
      <c r="SHB249" s="277"/>
      <c r="SHC249" s="277"/>
      <c r="SHD249" s="277"/>
      <c r="SHE249" s="277"/>
      <c r="SHF249" s="402"/>
      <c r="SHG249" s="404"/>
      <c r="SHH249" s="49"/>
      <c r="SHI249" s="49"/>
      <c r="SHJ249" s="49"/>
      <c r="SHK249" s="99"/>
      <c r="SHL249" s="98"/>
      <c r="SHM249" s="49"/>
      <c r="SHN249" s="405"/>
      <c r="SHO249" s="405"/>
      <c r="SHP249" s="277"/>
      <c r="SHQ249" s="277"/>
      <c r="SHR249" s="277"/>
      <c r="SHS249" s="277"/>
      <c r="SHT249" s="277"/>
      <c r="SHU249" s="277"/>
      <c r="SHV249" s="277"/>
      <c r="SHW249" s="277"/>
      <c r="SHX249" s="402"/>
      <c r="SHY249" s="404"/>
      <c r="SHZ249" s="49"/>
      <c r="SIA249" s="49"/>
      <c r="SIB249" s="49"/>
      <c r="SIC249" s="99"/>
      <c r="SID249" s="98"/>
      <c r="SIE249" s="49"/>
      <c r="SIF249" s="405"/>
      <c r="SIG249" s="405"/>
      <c r="SIH249" s="277"/>
      <c r="SII249" s="277"/>
      <c r="SIJ249" s="277"/>
      <c r="SIK249" s="277"/>
      <c r="SIL249" s="277"/>
      <c r="SIM249" s="277"/>
      <c r="SIN249" s="277"/>
      <c r="SIO249" s="277"/>
      <c r="SIP249" s="402"/>
      <c r="SIQ249" s="404"/>
      <c r="SIR249" s="49"/>
      <c r="SIS249" s="49"/>
      <c r="SIT249" s="49"/>
      <c r="SIU249" s="99"/>
      <c r="SIV249" s="98"/>
      <c r="SIW249" s="49"/>
      <c r="SIX249" s="405"/>
      <c r="SIY249" s="405"/>
      <c r="SIZ249" s="277"/>
      <c r="SJA249" s="277"/>
      <c r="SJB249" s="277"/>
      <c r="SJC249" s="277"/>
      <c r="SJD249" s="277"/>
      <c r="SJE249" s="277"/>
      <c r="SJF249" s="277"/>
      <c r="SJG249" s="277"/>
      <c r="SJH249" s="402"/>
      <c r="SJI249" s="404"/>
      <c r="SJJ249" s="49"/>
      <c r="SJK249" s="49"/>
      <c r="SJL249" s="49"/>
      <c r="SJM249" s="99"/>
      <c r="SJN249" s="98"/>
      <c r="SJO249" s="49"/>
      <c r="SJP249" s="405"/>
      <c r="SJQ249" s="405"/>
      <c r="SJR249" s="277"/>
      <c r="SJS249" s="277"/>
      <c r="SJT249" s="277"/>
      <c r="SJU249" s="277"/>
      <c r="SJV249" s="277"/>
      <c r="SJW249" s="277"/>
      <c r="SJX249" s="277"/>
      <c r="SJY249" s="277"/>
      <c r="SJZ249" s="402"/>
      <c r="SKA249" s="404"/>
      <c r="SKB249" s="49"/>
      <c r="SKC249" s="49"/>
      <c r="SKD249" s="49"/>
      <c r="SKE249" s="99"/>
      <c r="SKF249" s="98"/>
      <c r="SKG249" s="49"/>
      <c r="SKH249" s="405"/>
      <c r="SKI249" s="405"/>
      <c r="SKJ249" s="277"/>
      <c r="SKK249" s="277"/>
      <c r="SKL249" s="277"/>
      <c r="SKM249" s="277"/>
      <c r="SKN249" s="277"/>
      <c r="SKO249" s="277"/>
      <c r="SKP249" s="277"/>
      <c r="SKQ249" s="277"/>
      <c r="SKR249" s="402"/>
      <c r="SKS249" s="404"/>
      <c r="SKT249" s="49"/>
      <c r="SKU249" s="49"/>
      <c r="SKV249" s="49"/>
      <c r="SKW249" s="99"/>
      <c r="SKX249" s="98"/>
      <c r="SKY249" s="49"/>
      <c r="SKZ249" s="405"/>
      <c r="SLA249" s="405"/>
      <c r="SLB249" s="277"/>
      <c r="SLC249" s="277"/>
      <c r="SLD249" s="277"/>
      <c r="SLE249" s="277"/>
      <c r="SLF249" s="277"/>
      <c r="SLG249" s="277"/>
      <c r="SLH249" s="277"/>
      <c r="SLI249" s="277"/>
      <c r="SLJ249" s="402"/>
      <c r="SLK249" s="404"/>
      <c r="SLL249" s="49"/>
      <c r="SLM249" s="49"/>
      <c r="SLN249" s="49"/>
      <c r="SLO249" s="99"/>
      <c r="SLP249" s="98"/>
      <c r="SLQ249" s="49"/>
      <c r="SLR249" s="405"/>
      <c r="SLS249" s="405"/>
      <c r="SLT249" s="277"/>
      <c r="SLU249" s="277"/>
      <c r="SLV249" s="277"/>
      <c r="SLW249" s="277"/>
      <c r="SLX249" s="277"/>
      <c r="SLY249" s="277"/>
      <c r="SLZ249" s="277"/>
      <c r="SMA249" s="277"/>
      <c r="SMB249" s="402"/>
      <c r="SMC249" s="404"/>
      <c r="SMD249" s="49"/>
      <c r="SME249" s="49"/>
      <c r="SMF249" s="49"/>
      <c r="SMG249" s="99"/>
      <c r="SMH249" s="98"/>
      <c r="SMI249" s="49"/>
      <c r="SMJ249" s="405"/>
      <c r="SMK249" s="405"/>
      <c r="SML249" s="277"/>
      <c r="SMM249" s="277"/>
      <c r="SMN249" s="277"/>
      <c r="SMO249" s="277"/>
      <c r="SMP249" s="277"/>
      <c r="SMQ249" s="277"/>
      <c r="SMR249" s="277"/>
      <c r="SMS249" s="277"/>
      <c r="SMT249" s="402"/>
      <c r="SMU249" s="404"/>
      <c r="SMV249" s="49"/>
      <c r="SMW249" s="49"/>
      <c r="SMX249" s="49"/>
      <c r="SMY249" s="99"/>
      <c r="SMZ249" s="98"/>
      <c r="SNA249" s="49"/>
      <c r="SNB249" s="405"/>
      <c r="SNC249" s="405"/>
      <c r="SND249" s="277"/>
      <c r="SNE249" s="277"/>
      <c r="SNF249" s="277"/>
      <c r="SNG249" s="277"/>
      <c r="SNH249" s="277"/>
      <c r="SNI249" s="277"/>
      <c r="SNJ249" s="277"/>
      <c r="SNK249" s="277"/>
      <c r="SNL249" s="402"/>
      <c r="SNM249" s="404"/>
      <c r="SNN249" s="49"/>
      <c r="SNO249" s="49"/>
      <c r="SNP249" s="49"/>
      <c r="SNQ249" s="99"/>
      <c r="SNR249" s="98"/>
      <c r="SNS249" s="49"/>
      <c r="SNT249" s="405"/>
      <c r="SNU249" s="405"/>
      <c r="SNV249" s="277"/>
      <c r="SNW249" s="277"/>
      <c r="SNX249" s="277"/>
      <c r="SNY249" s="277"/>
      <c r="SNZ249" s="277"/>
      <c r="SOA249" s="277"/>
      <c r="SOB249" s="277"/>
      <c r="SOC249" s="277"/>
      <c r="SOD249" s="402"/>
      <c r="SOE249" s="404"/>
      <c r="SOF249" s="49"/>
      <c r="SOG249" s="49"/>
      <c r="SOH249" s="49"/>
      <c r="SOI249" s="99"/>
      <c r="SOJ249" s="98"/>
      <c r="SOK249" s="49"/>
      <c r="SOL249" s="405"/>
      <c r="SOM249" s="405"/>
      <c r="SON249" s="277"/>
      <c r="SOO249" s="277"/>
      <c r="SOP249" s="277"/>
      <c r="SOQ249" s="277"/>
      <c r="SOR249" s="277"/>
      <c r="SOS249" s="277"/>
      <c r="SOT249" s="277"/>
      <c r="SOU249" s="277"/>
      <c r="SOV249" s="402"/>
      <c r="SOW249" s="404"/>
      <c r="SOX249" s="49"/>
      <c r="SOY249" s="49"/>
      <c r="SOZ249" s="49"/>
      <c r="SPA249" s="99"/>
      <c r="SPB249" s="98"/>
      <c r="SPC249" s="49"/>
      <c r="SPD249" s="405"/>
      <c r="SPE249" s="405"/>
      <c r="SPF249" s="277"/>
      <c r="SPG249" s="277"/>
      <c r="SPH249" s="277"/>
      <c r="SPI249" s="277"/>
      <c r="SPJ249" s="277"/>
      <c r="SPK249" s="277"/>
      <c r="SPL249" s="277"/>
      <c r="SPM249" s="277"/>
      <c r="SPN249" s="402"/>
      <c r="SPO249" s="404"/>
      <c r="SPP249" s="49"/>
      <c r="SPQ249" s="49"/>
      <c r="SPR249" s="49"/>
      <c r="SPS249" s="99"/>
      <c r="SPT249" s="98"/>
      <c r="SPU249" s="49"/>
      <c r="SPV249" s="405"/>
      <c r="SPW249" s="405"/>
      <c r="SPX249" s="277"/>
      <c r="SPY249" s="277"/>
      <c r="SPZ249" s="277"/>
      <c r="SQA249" s="277"/>
      <c r="SQB249" s="277"/>
      <c r="SQC249" s="277"/>
      <c r="SQD249" s="277"/>
      <c r="SQE249" s="277"/>
      <c r="SQF249" s="402"/>
      <c r="SQG249" s="404"/>
      <c r="SQH249" s="49"/>
      <c r="SQI249" s="49"/>
      <c r="SQJ249" s="49"/>
      <c r="SQK249" s="99"/>
      <c r="SQL249" s="98"/>
      <c r="SQM249" s="49"/>
      <c r="SQN249" s="405"/>
      <c r="SQO249" s="405"/>
      <c r="SQP249" s="277"/>
      <c r="SQQ249" s="277"/>
      <c r="SQR249" s="277"/>
      <c r="SQS249" s="277"/>
      <c r="SQT249" s="277"/>
      <c r="SQU249" s="277"/>
      <c r="SQV249" s="277"/>
      <c r="SQW249" s="277"/>
      <c r="SQX249" s="402"/>
      <c r="SQY249" s="404"/>
      <c r="SQZ249" s="49"/>
      <c r="SRA249" s="49"/>
      <c r="SRB249" s="49"/>
      <c r="SRC249" s="99"/>
      <c r="SRD249" s="98"/>
      <c r="SRE249" s="49"/>
      <c r="SRF249" s="405"/>
      <c r="SRG249" s="405"/>
      <c r="SRH249" s="277"/>
      <c r="SRI249" s="277"/>
      <c r="SRJ249" s="277"/>
      <c r="SRK249" s="277"/>
      <c r="SRL249" s="277"/>
      <c r="SRM249" s="277"/>
      <c r="SRN249" s="277"/>
      <c r="SRO249" s="277"/>
      <c r="SRP249" s="402"/>
      <c r="SRQ249" s="404"/>
      <c r="SRR249" s="49"/>
      <c r="SRS249" s="49"/>
      <c r="SRT249" s="49"/>
      <c r="SRU249" s="99"/>
      <c r="SRV249" s="98"/>
      <c r="SRW249" s="49"/>
      <c r="SRX249" s="405"/>
      <c r="SRY249" s="405"/>
      <c r="SRZ249" s="277"/>
      <c r="SSA249" s="277"/>
      <c r="SSB249" s="277"/>
      <c r="SSC249" s="277"/>
      <c r="SSD249" s="277"/>
      <c r="SSE249" s="277"/>
      <c r="SSF249" s="277"/>
      <c r="SSG249" s="277"/>
      <c r="SSH249" s="402"/>
      <c r="SSI249" s="404"/>
      <c r="SSJ249" s="49"/>
      <c r="SSK249" s="49"/>
      <c r="SSL249" s="49"/>
      <c r="SSM249" s="99"/>
      <c r="SSN249" s="98"/>
      <c r="SSO249" s="49"/>
      <c r="SSP249" s="405"/>
      <c r="SSQ249" s="405"/>
      <c r="SSR249" s="277"/>
      <c r="SSS249" s="277"/>
      <c r="SST249" s="277"/>
      <c r="SSU249" s="277"/>
      <c r="SSV249" s="277"/>
      <c r="SSW249" s="277"/>
      <c r="SSX249" s="277"/>
      <c r="SSY249" s="277"/>
      <c r="SSZ249" s="402"/>
      <c r="STA249" s="404"/>
      <c r="STB249" s="49"/>
      <c r="STC249" s="49"/>
      <c r="STD249" s="49"/>
      <c r="STE249" s="99"/>
      <c r="STF249" s="98"/>
      <c r="STG249" s="49"/>
      <c r="STH249" s="405"/>
      <c r="STI249" s="405"/>
      <c r="STJ249" s="277"/>
      <c r="STK249" s="277"/>
      <c r="STL249" s="277"/>
      <c r="STM249" s="277"/>
      <c r="STN249" s="277"/>
      <c r="STO249" s="277"/>
      <c r="STP249" s="277"/>
      <c r="STQ249" s="277"/>
      <c r="STR249" s="402"/>
      <c r="STS249" s="404"/>
      <c r="STT249" s="49"/>
      <c r="STU249" s="49"/>
      <c r="STV249" s="49"/>
      <c r="STW249" s="99"/>
      <c r="STX249" s="98"/>
      <c r="STY249" s="49"/>
      <c r="STZ249" s="405"/>
      <c r="SUA249" s="405"/>
      <c r="SUB249" s="277"/>
      <c r="SUC249" s="277"/>
      <c r="SUD249" s="277"/>
      <c r="SUE249" s="277"/>
      <c r="SUF249" s="277"/>
      <c r="SUG249" s="277"/>
      <c r="SUH249" s="277"/>
      <c r="SUI249" s="277"/>
      <c r="SUJ249" s="402"/>
      <c r="SUK249" s="404"/>
      <c r="SUL249" s="49"/>
      <c r="SUM249" s="49"/>
      <c r="SUN249" s="49"/>
      <c r="SUO249" s="99"/>
      <c r="SUP249" s="98"/>
      <c r="SUQ249" s="49"/>
      <c r="SUR249" s="405"/>
      <c r="SUS249" s="405"/>
      <c r="SUT249" s="277"/>
      <c r="SUU249" s="277"/>
      <c r="SUV249" s="277"/>
      <c r="SUW249" s="277"/>
      <c r="SUX249" s="277"/>
      <c r="SUY249" s="277"/>
      <c r="SUZ249" s="277"/>
      <c r="SVA249" s="277"/>
      <c r="SVB249" s="402"/>
      <c r="SVC249" s="404"/>
      <c r="SVD249" s="49"/>
      <c r="SVE249" s="49"/>
      <c r="SVF249" s="49"/>
      <c r="SVG249" s="99"/>
      <c r="SVH249" s="98"/>
      <c r="SVI249" s="49"/>
      <c r="SVJ249" s="405"/>
      <c r="SVK249" s="405"/>
      <c r="SVL249" s="277"/>
      <c r="SVM249" s="277"/>
      <c r="SVN249" s="277"/>
      <c r="SVO249" s="277"/>
      <c r="SVP249" s="277"/>
      <c r="SVQ249" s="277"/>
      <c r="SVR249" s="277"/>
      <c r="SVS249" s="277"/>
      <c r="SVT249" s="402"/>
      <c r="SVU249" s="404"/>
      <c r="SVV249" s="49"/>
      <c r="SVW249" s="49"/>
      <c r="SVX249" s="49"/>
      <c r="SVY249" s="99"/>
      <c r="SVZ249" s="98"/>
      <c r="SWA249" s="49"/>
      <c r="SWB249" s="405"/>
      <c r="SWC249" s="405"/>
      <c r="SWD249" s="277"/>
      <c r="SWE249" s="277"/>
      <c r="SWF249" s="277"/>
      <c r="SWG249" s="277"/>
      <c r="SWH249" s="277"/>
      <c r="SWI249" s="277"/>
      <c r="SWJ249" s="277"/>
      <c r="SWK249" s="277"/>
      <c r="SWL249" s="402"/>
      <c r="SWM249" s="404"/>
      <c r="SWN249" s="49"/>
      <c r="SWO249" s="49"/>
      <c r="SWP249" s="49"/>
      <c r="SWQ249" s="99"/>
      <c r="SWR249" s="98"/>
      <c r="SWS249" s="49"/>
      <c r="SWT249" s="405"/>
      <c r="SWU249" s="405"/>
      <c r="SWV249" s="277"/>
      <c r="SWW249" s="277"/>
      <c r="SWX249" s="277"/>
      <c r="SWY249" s="277"/>
      <c r="SWZ249" s="277"/>
      <c r="SXA249" s="277"/>
      <c r="SXB249" s="277"/>
      <c r="SXC249" s="277"/>
      <c r="SXD249" s="402"/>
      <c r="SXE249" s="404"/>
      <c r="SXF249" s="49"/>
      <c r="SXG249" s="49"/>
      <c r="SXH249" s="49"/>
      <c r="SXI249" s="99"/>
      <c r="SXJ249" s="98"/>
      <c r="SXK249" s="49"/>
      <c r="SXL249" s="405"/>
      <c r="SXM249" s="405"/>
      <c r="SXN249" s="277"/>
      <c r="SXO249" s="277"/>
      <c r="SXP249" s="277"/>
      <c r="SXQ249" s="277"/>
      <c r="SXR249" s="277"/>
      <c r="SXS249" s="277"/>
      <c r="SXT249" s="277"/>
      <c r="SXU249" s="277"/>
      <c r="SXV249" s="402"/>
      <c r="SXW249" s="404"/>
      <c r="SXX249" s="49"/>
      <c r="SXY249" s="49"/>
      <c r="SXZ249" s="49"/>
      <c r="SYA249" s="99"/>
      <c r="SYB249" s="98"/>
      <c r="SYC249" s="49"/>
      <c r="SYD249" s="405"/>
      <c r="SYE249" s="405"/>
      <c r="SYF249" s="277"/>
      <c r="SYG249" s="277"/>
      <c r="SYH249" s="277"/>
      <c r="SYI249" s="277"/>
      <c r="SYJ249" s="277"/>
      <c r="SYK249" s="277"/>
      <c r="SYL249" s="277"/>
      <c r="SYM249" s="277"/>
      <c r="SYN249" s="402"/>
      <c r="SYO249" s="404"/>
      <c r="SYP249" s="49"/>
      <c r="SYQ249" s="49"/>
      <c r="SYR249" s="49"/>
      <c r="SYS249" s="99"/>
      <c r="SYT249" s="98"/>
      <c r="SYU249" s="49"/>
      <c r="SYV249" s="405"/>
      <c r="SYW249" s="405"/>
      <c r="SYX249" s="277"/>
      <c r="SYY249" s="277"/>
      <c r="SYZ249" s="277"/>
      <c r="SZA249" s="277"/>
      <c r="SZB249" s="277"/>
      <c r="SZC249" s="277"/>
      <c r="SZD249" s="277"/>
      <c r="SZE249" s="277"/>
      <c r="SZF249" s="402"/>
      <c r="SZG249" s="404"/>
      <c r="SZH249" s="49"/>
      <c r="SZI249" s="49"/>
      <c r="SZJ249" s="49"/>
      <c r="SZK249" s="99"/>
      <c r="SZL249" s="98"/>
      <c r="SZM249" s="49"/>
      <c r="SZN249" s="405"/>
      <c r="SZO249" s="405"/>
      <c r="SZP249" s="277"/>
      <c r="SZQ249" s="277"/>
      <c r="SZR249" s="277"/>
      <c r="SZS249" s="277"/>
      <c r="SZT249" s="277"/>
      <c r="SZU249" s="277"/>
      <c r="SZV249" s="277"/>
      <c r="SZW249" s="277"/>
      <c r="SZX249" s="402"/>
      <c r="SZY249" s="404"/>
      <c r="SZZ249" s="49"/>
      <c r="TAA249" s="49"/>
      <c r="TAB249" s="49"/>
      <c r="TAC249" s="99"/>
      <c r="TAD249" s="98"/>
      <c r="TAE249" s="49"/>
      <c r="TAF249" s="405"/>
      <c r="TAG249" s="405"/>
      <c r="TAH249" s="277"/>
      <c r="TAI249" s="277"/>
      <c r="TAJ249" s="277"/>
      <c r="TAK249" s="277"/>
      <c r="TAL249" s="277"/>
      <c r="TAM249" s="277"/>
      <c r="TAN249" s="277"/>
      <c r="TAO249" s="277"/>
      <c r="TAP249" s="402"/>
      <c r="TAQ249" s="404"/>
      <c r="TAR249" s="49"/>
      <c r="TAS249" s="49"/>
      <c r="TAT249" s="49"/>
      <c r="TAU249" s="99"/>
      <c r="TAV249" s="98"/>
      <c r="TAW249" s="49"/>
      <c r="TAX249" s="405"/>
      <c r="TAY249" s="405"/>
      <c r="TAZ249" s="277"/>
      <c r="TBA249" s="277"/>
      <c r="TBB249" s="277"/>
      <c r="TBC249" s="277"/>
      <c r="TBD249" s="277"/>
      <c r="TBE249" s="277"/>
      <c r="TBF249" s="277"/>
      <c r="TBG249" s="277"/>
      <c r="TBH249" s="402"/>
      <c r="TBI249" s="404"/>
      <c r="TBJ249" s="49"/>
      <c r="TBK249" s="49"/>
      <c r="TBL249" s="49"/>
      <c r="TBM249" s="99"/>
      <c r="TBN249" s="98"/>
      <c r="TBO249" s="49"/>
      <c r="TBP249" s="405"/>
      <c r="TBQ249" s="405"/>
      <c r="TBR249" s="277"/>
      <c r="TBS249" s="277"/>
      <c r="TBT249" s="277"/>
      <c r="TBU249" s="277"/>
      <c r="TBV249" s="277"/>
      <c r="TBW249" s="277"/>
      <c r="TBX249" s="277"/>
      <c r="TBY249" s="277"/>
      <c r="TBZ249" s="402"/>
      <c r="TCA249" s="404"/>
      <c r="TCB249" s="49"/>
      <c r="TCC249" s="49"/>
      <c r="TCD249" s="49"/>
      <c r="TCE249" s="99"/>
      <c r="TCF249" s="98"/>
      <c r="TCG249" s="49"/>
      <c r="TCH249" s="405"/>
      <c r="TCI249" s="405"/>
      <c r="TCJ249" s="277"/>
      <c r="TCK249" s="277"/>
      <c r="TCL249" s="277"/>
      <c r="TCM249" s="277"/>
      <c r="TCN249" s="277"/>
      <c r="TCO249" s="277"/>
      <c r="TCP249" s="277"/>
      <c r="TCQ249" s="277"/>
      <c r="TCR249" s="402"/>
      <c r="TCS249" s="404"/>
      <c r="TCT249" s="49"/>
      <c r="TCU249" s="49"/>
      <c r="TCV249" s="49"/>
      <c r="TCW249" s="99"/>
      <c r="TCX249" s="98"/>
      <c r="TCY249" s="49"/>
      <c r="TCZ249" s="405"/>
      <c r="TDA249" s="405"/>
      <c r="TDB249" s="277"/>
      <c r="TDC249" s="277"/>
      <c r="TDD249" s="277"/>
      <c r="TDE249" s="277"/>
      <c r="TDF249" s="277"/>
      <c r="TDG249" s="277"/>
      <c r="TDH249" s="277"/>
      <c r="TDI249" s="277"/>
      <c r="TDJ249" s="402"/>
      <c r="TDK249" s="404"/>
      <c r="TDL249" s="49"/>
      <c r="TDM249" s="49"/>
      <c r="TDN249" s="49"/>
      <c r="TDO249" s="99"/>
      <c r="TDP249" s="98"/>
      <c r="TDQ249" s="49"/>
      <c r="TDR249" s="405"/>
      <c r="TDS249" s="405"/>
      <c r="TDT249" s="277"/>
      <c r="TDU249" s="277"/>
      <c r="TDV249" s="277"/>
      <c r="TDW249" s="277"/>
      <c r="TDX249" s="277"/>
      <c r="TDY249" s="277"/>
      <c r="TDZ249" s="277"/>
      <c r="TEA249" s="277"/>
      <c r="TEB249" s="402"/>
      <c r="TEC249" s="404"/>
      <c r="TED249" s="49"/>
      <c r="TEE249" s="49"/>
      <c r="TEF249" s="49"/>
      <c r="TEG249" s="99"/>
      <c r="TEH249" s="98"/>
      <c r="TEI249" s="49"/>
      <c r="TEJ249" s="405"/>
      <c r="TEK249" s="405"/>
      <c r="TEL249" s="277"/>
      <c r="TEM249" s="277"/>
      <c r="TEN249" s="277"/>
      <c r="TEO249" s="277"/>
      <c r="TEP249" s="277"/>
      <c r="TEQ249" s="277"/>
      <c r="TER249" s="277"/>
      <c r="TES249" s="277"/>
      <c r="TET249" s="402"/>
      <c r="TEU249" s="404"/>
      <c r="TEV249" s="49"/>
      <c r="TEW249" s="49"/>
      <c r="TEX249" s="49"/>
      <c r="TEY249" s="99"/>
      <c r="TEZ249" s="98"/>
      <c r="TFA249" s="49"/>
      <c r="TFB249" s="405"/>
      <c r="TFC249" s="405"/>
      <c r="TFD249" s="277"/>
      <c r="TFE249" s="277"/>
      <c r="TFF249" s="277"/>
      <c r="TFG249" s="277"/>
      <c r="TFH249" s="277"/>
      <c r="TFI249" s="277"/>
      <c r="TFJ249" s="277"/>
      <c r="TFK249" s="277"/>
      <c r="TFL249" s="402"/>
      <c r="TFM249" s="404"/>
      <c r="TFN249" s="49"/>
      <c r="TFO249" s="49"/>
      <c r="TFP249" s="49"/>
      <c r="TFQ249" s="99"/>
      <c r="TFR249" s="98"/>
      <c r="TFS249" s="49"/>
      <c r="TFT249" s="405"/>
      <c r="TFU249" s="405"/>
      <c r="TFV249" s="277"/>
      <c r="TFW249" s="277"/>
      <c r="TFX249" s="277"/>
      <c r="TFY249" s="277"/>
      <c r="TFZ249" s="277"/>
      <c r="TGA249" s="277"/>
      <c r="TGB249" s="277"/>
      <c r="TGC249" s="277"/>
      <c r="TGD249" s="402"/>
      <c r="TGE249" s="404"/>
      <c r="TGF249" s="49"/>
      <c r="TGG249" s="49"/>
      <c r="TGH249" s="49"/>
      <c r="TGI249" s="99"/>
      <c r="TGJ249" s="98"/>
      <c r="TGK249" s="49"/>
      <c r="TGL249" s="405"/>
      <c r="TGM249" s="405"/>
      <c r="TGN249" s="277"/>
      <c r="TGO249" s="277"/>
      <c r="TGP249" s="277"/>
      <c r="TGQ249" s="277"/>
      <c r="TGR249" s="277"/>
      <c r="TGS249" s="277"/>
      <c r="TGT249" s="277"/>
      <c r="TGU249" s="277"/>
      <c r="TGV249" s="402"/>
      <c r="TGW249" s="404"/>
      <c r="TGX249" s="49"/>
      <c r="TGY249" s="49"/>
      <c r="TGZ249" s="49"/>
      <c r="THA249" s="99"/>
      <c r="THB249" s="98"/>
      <c r="THC249" s="49"/>
      <c r="THD249" s="405"/>
      <c r="THE249" s="405"/>
      <c r="THF249" s="277"/>
      <c r="THG249" s="277"/>
      <c r="THH249" s="277"/>
      <c r="THI249" s="277"/>
      <c r="THJ249" s="277"/>
      <c r="THK249" s="277"/>
      <c r="THL249" s="277"/>
      <c r="THM249" s="277"/>
      <c r="THN249" s="402"/>
      <c r="THO249" s="404"/>
      <c r="THP249" s="49"/>
      <c r="THQ249" s="49"/>
      <c r="THR249" s="49"/>
      <c r="THS249" s="99"/>
      <c r="THT249" s="98"/>
      <c r="THU249" s="49"/>
      <c r="THV249" s="405"/>
      <c r="THW249" s="405"/>
      <c r="THX249" s="277"/>
      <c r="THY249" s="277"/>
      <c r="THZ249" s="277"/>
      <c r="TIA249" s="277"/>
      <c r="TIB249" s="277"/>
      <c r="TIC249" s="277"/>
      <c r="TID249" s="277"/>
      <c r="TIE249" s="277"/>
      <c r="TIF249" s="402"/>
      <c r="TIG249" s="404"/>
      <c r="TIH249" s="49"/>
      <c r="TII249" s="49"/>
      <c r="TIJ249" s="49"/>
      <c r="TIK249" s="99"/>
      <c r="TIL249" s="98"/>
      <c r="TIM249" s="49"/>
      <c r="TIN249" s="405"/>
      <c r="TIO249" s="405"/>
      <c r="TIP249" s="277"/>
      <c r="TIQ249" s="277"/>
      <c r="TIR249" s="277"/>
      <c r="TIS249" s="277"/>
      <c r="TIT249" s="277"/>
      <c r="TIU249" s="277"/>
      <c r="TIV249" s="277"/>
      <c r="TIW249" s="277"/>
      <c r="TIX249" s="402"/>
      <c r="TIY249" s="404"/>
      <c r="TIZ249" s="49"/>
      <c r="TJA249" s="49"/>
      <c r="TJB249" s="49"/>
      <c r="TJC249" s="99"/>
      <c r="TJD249" s="98"/>
      <c r="TJE249" s="49"/>
      <c r="TJF249" s="405"/>
      <c r="TJG249" s="405"/>
      <c r="TJH249" s="277"/>
      <c r="TJI249" s="277"/>
      <c r="TJJ249" s="277"/>
      <c r="TJK249" s="277"/>
      <c r="TJL249" s="277"/>
      <c r="TJM249" s="277"/>
      <c r="TJN249" s="277"/>
      <c r="TJO249" s="277"/>
      <c r="TJP249" s="402"/>
      <c r="TJQ249" s="404"/>
      <c r="TJR249" s="49"/>
      <c r="TJS249" s="49"/>
      <c r="TJT249" s="49"/>
      <c r="TJU249" s="99"/>
      <c r="TJV249" s="98"/>
      <c r="TJW249" s="49"/>
      <c r="TJX249" s="405"/>
      <c r="TJY249" s="405"/>
      <c r="TJZ249" s="277"/>
      <c r="TKA249" s="277"/>
      <c r="TKB249" s="277"/>
      <c r="TKC249" s="277"/>
      <c r="TKD249" s="277"/>
      <c r="TKE249" s="277"/>
      <c r="TKF249" s="277"/>
      <c r="TKG249" s="277"/>
      <c r="TKH249" s="402"/>
      <c r="TKI249" s="404"/>
      <c r="TKJ249" s="49"/>
      <c r="TKK249" s="49"/>
      <c r="TKL249" s="49"/>
      <c r="TKM249" s="99"/>
      <c r="TKN249" s="98"/>
      <c r="TKO249" s="49"/>
      <c r="TKP249" s="405"/>
      <c r="TKQ249" s="405"/>
      <c r="TKR249" s="277"/>
      <c r="TKS249" s="277"/>
      <c r="TKT249" s="277"/>
      <c r="TKU249" s="277"/>
      <c r="TKV249" s="277"/>
      <c r="TKW249" s="277"/>
      <c r="TKX249" s="277"/>
      <c r="TKY249" s="277"/>
      <c r="TKZ249" s="402"/>
      <c r="TLA249" s="404"/>
      <c r="TLB249" s="49"/>
      <c r="TLC249" s="49"/>
      <c r="TLD249" s="49"/>
      <c r="TLE249" s="99"/>
      <c r="TLF249" s="98"/>
      <c r="TLG249" s="49"/>
      <c r="TLH249" s="405"/>
      <c r="TLI249" s="405"/>
      <c r="TLJ249" s="277"/>
      <c r="TLK249" s="277"/>
      <c r="TLL249" s="277"/>
      <c r="TLM249" s="277"/>
      <c r="TLN249" s="277"/>
      <c r="TLO249" s="277"/>
      <c r="TLP249" s="277"/>
      <c r="TLQ249" s="277"/>
      <c r="TLR249" s="402"/>
      <c r="TLS249" s="404"/>
      <c r="TLT249" s="49"/>
      <c r="TLU249" s="49"/>
      <c r="TLV249" s="49"/>
      <c r="TLW249" s="99"/>
      <c r="TLX249" s="98"/>
      <c r="TLY249" s="49"/>
      <c r="TLZ249" s="405"/>
      <c r="TMA249" s="405"/>
      <c r="TMB249" s="277"/>
      <c r="TMC249" s="277"/>
      <c r="TMD249" s="277"/>
      <c r="TME249" s="277"/>
      <c r="TMF249" s="277"/>
      <c r="TMG249" s="277"/>
      <c r="TMH249" s="277"/>
      <c r="TMI249" s="277"/>
      <c r="TMJ249" s="402"/>
      <c r="TMK249" s="404"/>
      <c r="TML249" s="49"/>
      <c r="TMM249" s="49"/>
      <c r="TMN249" s="49"/>
      <c r="TMO249" s="99"/>
      <c r="TMP249" s="98"/>
      <c r="TMQ249" s="49"/>
      <c r="TMR249" s="405"/>
      <c r="TMS249" s="405"/>
      <c r="TMT249" s="277"/>
      <c r="TMU249" s="277"/>
      <c r="TMV249" s="277"/>
      <c r="TMW249" s="277"/>
      <c r="TMX249" s="277"/>
      <c r="TMY249" s="277"/>
      <c r="TMZ249" s="277"/>
      <c r="TNA249" s="277"/>
      <c r="TNB249" s="402"/>
      <c r="TNC249" s="404"/>
      <c r="TND249" s="49"/>
      <c r="TNE249" s="49"/>
      <c r="TNF249" s="49"/>
      <c r="TNG249" s="99"/>
      <c r="TNH249" s="98"/>
      <c r="TNI249" s="49"/>
      <c r="TNJ249" s="405"/>
      <c r="TNK249" s="405"/>
      <c r="TNL249" s="277"/>
      <c r="TNM249" s="277"/>
      <c r="TNN249" s="277"/>
      <c r="TNO249" s="277"/>
      <c r="TNP249" s="277"/>
      <c r="TNQ249" s="277"/>
      <c r="TNR249" s="277"/>
      <c r="TNS249" s="277"/>
      <c r="TNT249" s="402"/>
      <c r="TNU249" s="404"/>
      <c r="TNV249" s="49"/>
      <c r="TNW249" s="49"/>
      <c r="TNX249" s="49"/>
      <c r="TNY249" s="99"/>
      <c r="TNZ249" s="98"/>
      <c r="TOA249" s="49"/>
      <c r="TOB249" s="405"/>
      <c r="TOC249" s="405"/>
      <c r="TOD249" s="277"/>
      <c r="TOE249" s="277"/>
      <c r="TOF249" s="277"/>
      <c r="TOG249" s="277"/>
      <c r="TOH249" s="277"/>
      <c r="TOI249" s="277"/>
      <c r="TOJ249" s="277"/>
      <c r="TOK249" s="277"/>
      <c r="TOL249" s="402"/>
      <c r="TOM249" s="404"/>
      <c r="TON249" s="49"/>
      <c r="TOO249" s="49"/>
      <c r="TOP249" s="49"/>
      <c r="TOQ249" s="99"/>
      <c r="TOR249" s="98"/>
      <c r="TOS249" s="49"/>
      <c r="TOT249" s="405"/>
      <c r="TOU249" s="405"/>
      <c r="TOV249" s="277"/>
      <c r="TOW249" s="277"/>
      <c r="TOX249" s="277"/>
      <c r="TOY249" s="277"/>
      <c r="TOZ249" s="277"/>
      <c r="TPA249" s="277"/>
      <c r="TPB249" s="277"/>
      <c r="TPC249" s="277"/>
      <c r="TPD249" s="402"/>
      <c r="TPE249" s="404"/>
      <c r="TPF249" s="49"/>
      <c r="TPG249" s="49"/>
      <c r="TPH249" s="49"/>
      <c r="TPI249" s="99"/>
      <c r="TPJ249" s="98"/>
      <c r="TPK249" s="49"/>
      <c r="TPL249" s="405"/>
      <c r="TPM249" s="405"/>
      <c r="TPN249" s="277"/>
      <c r="TPO249" s="277"/>
      <c r="TPP249" s="277"/>
      <c r="TPQ249" s="277"/>
      <c r="TPR249" s="277"/>
      <c r="TPS249" s="277"/>
      <c r="TPT249" s="277"/>
      <c r="TPU249" s="277"/>
      <c r="TPV249" s="402"/>
      <c r="TPW249" s="404"/>
      <c r="TPX249" s="49"/>
      <c r="TPY249" s="49"/>
      <c r="TPZ249" s="49"/>
      <c r="TQA249" s="99"/>
      <c r="TQB249" s="98"/>
      <c r="TQC249" s="49"/>
      <c r="TQD249" s="405"/>
      <c r="TQE249" s="405"/>
      <c r="TQF249" s="277"/>
      <c r="TQG249" s="277"/>
      <c r="TQH249" s="277"/>
      <c r="TQI249" s="277"/>
      <c r="TQJ249" s="277"/>
      <c r="TQK249" s="277"/>
      <c r="TQL249" s="277"/>
      <c r="TQM249" s="277"/>
      <c r="TQN249" s="402"/>
      <c r="TQO249" s="404"/>
      <c r="TQP249" s="49"/>
      <c r="TQQ249" s="49"/>
      <c r="TQR249" s="49"/>
      <c r="TQS249" s="99"/>
      <c r="TQT249" s="98"/>
      <c r="TQU249" s="49"/>
      <c r="TQV249" s="405"/>
      <c r="TQW249" s="405"/>
      <c r="TQX249" s="277"/>
      <c r="TQY249" s="277"/>
      <c r="TQZ249" s="277"/>
      <c r="TRA249" s="277"/>
      <c r="TRB249" s="277"/>
      <c r="TRC249" s="277"/>
      <c r="TRD249" s="277"/>
      <c r="TRE249" s="277"/>
      <c r="TRF249" s="402"/>
      <c r="TRG249" s="404"/>
      <c r="TRH249" s="49"/>
      <c r="TRI249" s="49"/>
      <c r="TRJ249" s="49"/>
      <c r="TRK249" s="99"/>
      <c r="TRL249" s="98"/>
      <c r="TRM249" s="49"/>
      <c r="TRN249" s="405"/>
      <c r="TRO249" s="405"/>
      <c r="TRP249" s="277"/>
      <c r="TRQ249" s="277"/>
      <c r="TRR249" s="277"/>
      <c r="TRS249" s="277"/>
      <c r="TRT249" s="277"/>
      <c r="TRU249" s="277"/>
      <c r="TRV249" s="277"/>
      <c r="TRW249" s="277"/>
      <c r="TRX249" s="402"/>
      <c r="TRY249" s="404"/>
      <c r="TRZ249" s="49"/>
      <c r="TSA249" s="49"/>
      <c r="TSB249" s="49"/>
      <c r="TSC249" s="99"/>
      <c r="TSD249" s="98"/>
      <c r="TSE249" s="49"/>
      <c r="TSF249" s="405"/>
      <c r="TSG249" s="405"/>
      <c r="TSH249" s="277"/>
      <c r="TSI249" s="277"/>
      <c r="TSJ249" s="277"/>
      <c r="TSK249" s="277"/>
      <c r="TSL249" s="277"/>
      <c r="TSM249" s="277"/>
      <c r="TSN249" s="277"/>
      <c r="TSO249" s="277"/>
      <c r="TSP249" s="402"/>
      <c r="TSQ249" s="404"/>
      <c r="TSR249" s="49"/>
      <c r="TSS249" s="49"/>
      <c r="TST249" s="49"/>
      <c r="TSU249" s="99"/>
      <c r="TSV249" s="98"/>
      <c r="TSW249" s="49"/>
      <c r="TSX249" s="405"/>
      <c r="TSY249" s="405"/>
      <c r="TSZ249" s="277"/>
      <c r="TTA249" s="277"/>
      <c r="TTB249" s="277"/>
      <c r="TTC249" s="277"/>
      <c r="TTD249" s="277"/>
      <c r="TTE249" s="277"/>
      <c r="TTF249" s="277"/>
      <c r="TTG249" s="277"/>
      <c r="TTH249" s="402"/>
      <c r="TTI249" s="404"/>
      <c r="TTJ249" s="49"/>
      <c r="TTK249" s="49"/>
      <c r="TTL249" s="49"/>
      <c r="TTM249" s="99"/>
      <c r="TTN249" s="98"/>
      <c r="TTO249" s="49"/>
      <c r="TTP249" s="405"/>
      <c r="TTQ249" s="405"/>
      <c r="TTR249" s="277"/>
      <c r="TTS249" s="277"/>
      <c r="TTT249" s="277"/>
      <c r="TTU249" s="277"/>
      <c r="TTV249" s="277"/>
      <c r="TTW249" s="277"/>
      <c r="TTX249" s="277"/>
      <c r="TTY249" s="277"/>
      <c r="TTZ249" s="402"/>
      <c r="TUA249" s="404"/>
      <c r="TUB249" s="49"/>
      <c r="TUC249" s="49"/>
      <c r="TUD249" s="49"/>
      <c r="TUE249" s="99"/>
      <c r="TUF249" s="98"/>
      <c r="TUG249" s="49"/>
      <c r="TUH249" s="405"/>
      <c r="TUI249" s="405"/>
      <c r="TUJ249" s="277"/>
      <c r="TUK249" s="277"/>
      <c r="TUL249" s="277"/>
      <c r="TUM249" s="277"/>
      <c r="TUN249" s="277"/>
      <c r="TUO249" s="277"/>
      <c r="TUP249" s="277"/>
      <c r="TUQ249" s="277"/>
      <c r="TUR249" s="402"/>
      <c r="TUS249" s="404"/>
      <c r="TUT249" s="49"/>
      <c r="TUU249" s="49"/>
      <c r="TUV249" s="49"/>
      <c r="TUW249" s="99"/>
      <c r="TUX249" s="98"/>
      <c r="TUY249" s="49"/>
      <c r="TUZ249" s="405"/>
      <c r="TVA249" s="405"/>
      <c r="TVB249" s="277"/>
      <c r="TVC249" s="277"/>
      <c r="TVD249" s="277"/>
      <c r="TVE249" s="277"/>
      <c r="TVF249" s="277"/>
      <c r="TVG249" s="277"/>
      <c r="TVH249" s="277"/>
      <c r="TVI249" s="277"/>
      <c r="TVJ249" s="402"/>
      <c r="TVK249" s="404"/>
      <c r="TVL249" s="49"/>
      <c r="TVM249" s="49"/>
      <c r="TVN249" s="49"/>
      <c r="TVO249" s="99"/>
      <c r="TVP249" s="98"/>
      <c r="TVQ249" s="49"/>
      <c r="TVR249" s="405"/>
      <c r="TVS249" s="405"/>
      <c r="TVT249" s="277"/>
      <c r="TVU249" s="277"/>
      <c r="TVV249" s="277"/>
      <c r="TVW249" s="277"/>
      <c r="TVX249" s="277"/>
      <c r="TVY249" s="277"/>
      <c r="TVZ249" s="277"/>
      <c r="TWA249" s="277"/>
      <c r="TWB249" s="402"/>
      <c r="TWC249" s="404"/>
      <c r="TWD249" s="49"/>
      <c r="TWE249" s="49"/>
      <c r="TWF249" s="49"/>
      <c r="TWG249" s="99"/>
      <c r="TWH249" s="98"/>
      <c r="TWI249" s="49"/>
      <c r="TWJ249" s="405"/>
      <c r="TWK249" s="405"/>
      <c r="TWL249" s="277"/>
      <c r="TWM249" s="277"/>
      <c r="TWN249" s="277"/>
      <c r="TWO249" s="277"/>
      <c r="TWP249" s="277"/>
      <c r="TWQ249" s="277"/>
      <c r="TWR249" s="277"/>
      <c r="TWS249" s="277"/>
      <c r="TWT249" s="402"/>
      <c r="TWU249" s="404"/>
      <c r="TWV249" s="49"/>
      <c r="TWW249" s="49"/>
      <c r="TWX249" s="49"/>
      <c r="TWY249" s="99"/>
      <c r="TWZ249" s="98"/>
      <c r="TXA249" s="49"/>
      <c r="TXB249" s="405"/>
      <c r="TXC249" s="405"/>
      <c r="TXD249" s="277"/>
      <c r="TXE249" s="277"/>
      <c r="TXF249" s="277"/>
      <c r="TXG249" s="277"/>
      <c r="TXH249" s="277"/>
      <c r="TXI249" s="277"/>
      <c r="TXJ249" s="277"/>
      <c r="TXK249" s="277"/>
      <c r="TXL249" s="402"/>
      <c r="TXM249" s="404"/>
      <c r="TXN249" s="49"/>
      <c r="TXO249" s="49"/>
      <c r="TXP249" s="49"/>
      <c r="TXQ249" s="99"/>
      <c r="TXR249" s="98"/>
      <c r="TXS249" s="49"/>
      <c r="TXT249" s="405"/>
      <c r="TXU249" s="405"/>
      <c r="TXV249" s="277"/>
      <c r="TXW249" s="277"/>
      <c r="TXX249" s="277"/>
      <c r="TXY249" s="277"/>
      <c r="TXZ249" s="277"/>
      <c r="TYA249" s="277"/>
      <c r="TYB249" s="277"/>
      <c r="TYC249" s="277"/>
      <c r="TYD249" s="402"/>
      <c r="TYE249" s="404"/>
      <c r="TYF249" s="49"/>
      <c r="TYG249" s="49"/>
      <c r="TYH249" s="49"/>
      <c r="TYI249" s="99"/>
      <c r="TYJ249" s="98"/>
      <c r="TYK249" s="49"/>
      <c r="TYL249" s="405"/>
      <c r="TYM249" s="405"/>
      <c r="TYN249" s="277"/>
      <c r="TYO249" s="277"/>
      <c r="TYP249" s="277"/>
      <c r="TYQ249" s="277"/>
      <c r="TYR249" s="277"/>
      <c r="TYS249" s="277"/>
      <c r="TYT249" s="277"/>
      <c r="TYU249" s="277"/>
      <c r="TYV249" s="402"/>
      <c r="TYW249" s="404"/>
      <c r="TYX249" s="49"/>
      <c r="TYY249" s="49"/>
      <c r="TYZ249" s="49"/>
      <c r="TZA249" s="99"/>
      <c r="TZB249" s="98"/>
      <c r="TZC249" s="49"/>
      <c r="TZD249" s="405"/>
      <c r="TZE249" s="405"/>
      <c r="TZF249" s="277"/>
      <c r="TZG249" s="277"/>
      <c r="TZH249" s="277"/>
      <c r="TZI249" s="277"/>
      <c r="TZJ249" s="277"/>
      <c r="TZK249" s="277"/>
      <c r="TZL249" s="277"/>
      <c r="TZM249" s="277"/>
      <c r="TZN249" s="402"/>
      <c r="TZO249" s="404"/>
      <c r="TZP249" s="49"/>
      <c r="TZQ249" s="49"/>
      <c r="TZR249" s="49"/>
      <c r="TZS249" s="99"/>
      <c r="TZT249" s="98"/>
      <c r="TZU249" s="49"/>
      <c r="TZV249" s="405"/>
      <c r="TZW249" s="405"/>
      <c r="TZX249" s="277"/>
      <c r="TZY249" s="277"/>
      <c r="TZZ249" s="277"/>
      <c r="UAA249" s="277"/>
      <c r="UAB249" s="277"/>
      <c r="UAC249" s="277"/>
      <c r="UAD249" s="277"/>
      <c r="UAE249" s="277"/>
      <c r="UAF249" s="402"/>
      <c r="UAG249" s="404"/>
      <c r="UAH249" s="49"/>
      <c r="UAI249" s="49"/>
      <c r="UAJ249" s="49"/>
      <c r="UAK249" s="99"/>
      <c r="UAL249" s="98"/>
      <c r="UAM249" s="49"/>
      <c r="UAN249" s="405"/>
      <c r="UAO249" s="405"/>
      <c r="UAP249" s="277"/>
      <c r="UAQ249" s="277"/>
      <c r="UAR249" s="277"/>
      <c r="UAS249" s="277"/>
      <c r="UAT249" s="277"/>
      <c r="UAU249" s="277"/>
      <c r="UAV249" s="277"/>
      <c r="UAW249" s="277"/>
      <c r="UAX249" s="402"/>
      <c r="UAY249" s="404"/>
      <c r="UAZ249" s="49"/>
      <c r="UBA249" s="49"/>
      <c r="UBB249" s="49"/>
      <c r="UBC249" s="99"/>
      <c r="UBD249" s="98"/>
      <c r="UBE249" s="49"/>
      <c r="UBF249" s="405"/>
      <c r="UBG249" s="405"/>
      <c r="UBH249" s="277"/>
      <c r="UBI249" s="277"/>
      <c r="UBJ249" s="277"/>
      <c r="UBK249" s="277"/>
      <c r="UBL249" s="277"/>
      <c r="UBM249" s="277"/>
      <c r="UBN249" s="277"/>
      <c r="UBO249" s="277"/>
      <c r="UBP249" s="402"/>
      <c r="UBQ249" s="404"/>
      <c r="UBR249" s="49"/>
      <c r="UBS249" s="49"/>
      <c r="UBT249" s="49"/>
      <c r="UBU249" s="99"/>
      <c r="UBV249" s="98"/>
      <c r="UBW249" s="49"/>
      <c r="UBX249" s="405"/>
      <c r="UBY249" s="405"/>
      <c r="UBZ249" s="277"/>
      <c r="UCA249" s="277"/>
      <c r="UCB249" s="277"/>
      <c r="UCC249" s="277"/>
      <c r="UCD249" s="277"/>
      <c r="UCE249" s="277"/>
      <c r="UCF249" s="277"/>
      <c r="UCG249" s="277"/>
      <c r="UCH249" s="402"/>
      <c r="UCI249" s="404"/>
      <c r="UCJ249" s="49"/>
      <c r="UCK249" s="49"/>
      <c r="UCL249" s="49"/>
      <c r="UCM249" s="99"/>
      <c r="UCN249" s="98"/>
      <c r="UCO249" s="49"/>
      <c r="UCP249" s="405"/>
      <c r="UCQ249" s="405"/>
      <c r="UCR249" s="277"/>
      <c r="UCS249" s="277"/>
      <c r="UCT249" s="277"/>
      <c r="UCU249" s="277"/>
      <c r="UCV249" s="277"/>
      <c r="UCW249" s="277"/>
      <c r="UCX249" s="277"/>
      <c r="UCY249" s="277"/>
      <c r="UCZ249" s="402"/>
      <c r="UDA249" s="404"/>
      <c r="UDB249" s="49"/>
      <c r="UDC249" s="49"/>
      <c r="UDD249" s="49"/>
      <c r="UDE249" s="99"/>
      <c r="UDF249" s="98"/>
      <c r="UDG249" s="49"/>
      <c r="UDH249" s="405"/>
      <c r="UDI249" s="405"/>
      <c r="UDJ249" s="277"/>
      <c r="UDK249" s="277"/>
      <c r="UDL249" s="277"/>
      <c r="UDM249" s="277"/>
      <c r="UDN249" s="277"/>
      <c r="UDO249" s="277"/>
      <c r="UDP249" s="277"/>
      <c r="UDQ249" s="277"/>
      <c r="UDR249" s="402"/>
      <c r="UDS249" s="404"/>
      <c r="UDT249" s="49"/>
      <c r="UDU249" s="49"/>
      <c r="UDV249" s="49"/>
      <c r="UDW249" s="99"/>
      <c r="UDX249" s="98"/>
      <c r="UDY249" s="49"/>
      <c r="UDZ249" s="405"/>
      <c r="UEA249" s="405"/>
      <c r="UEB249" s="277"/>
      <c r="UEC249" s="277"/>
      <c r="UED249" s="277"/>
      <c r="UEE249" s="277"/>
      <c r="UEF249" s="277"/>
      <c r="UEG249" s="277"/>
      <c r="UEH249" s="277"/>
      <c r="UEI249" s="277"/>
      <c r="UEJ249" s="402"/>
      <c r="UEK249" s="404"/>
      <c r="UEL249" s="49"/>
      <c r="UEM249" s="49"/>
      <c r="UEN249" s="49"/>
      <c r="UEO249" s="99"/>
      <c r="UEP249" s="98"/>
      <c r="UEQ249" s="49"/>
      <c r="UER249" s="405"/>
      <c r="UES249" s="405"/>
      <c r="UET249" s="277"/>
      <c r="UEU249" s="277"/>
      <c r="UEV249" s="277"/>
      <c r="UEW249" s="277"/>
      <c r="UEX249" s="277"/>
      <c r="UEY249" s="277"/>
      <c r="UEZ249" s="277"/>
      <c r="UFA249" s="277"/>
      <c r="UFB249" s="402"/>
      <c r="UFC249" s="404"/>
      <c r="UFD249" s="49"/>
      <c r="UFE249" s="49"/>
      <c r="UFF249" s="49"/>
      <c r="UFG249" s="99"/>
      <c r="UFH249" s="98"/>
      <c r="UFI249" s="49"/>
      <c r="UFJ249" s="405"/>
      <c r="UFK249" s="405"/>
      <c r="UFL249" s="277"/>
      <c r="UFM249" s="277"/>
      <c r="UFN249" s="277"/>
      <c r="UFO249" s="277"/>
      <c r="UFP249" s="277"/>
      <c r="UFQ249" s="277"/>
      <c r="UFR249" s="277"/>
      <c r="UFS249" s="277"/>
      <c r="UFT249" s="402"/>
      <c r="UFU249" s="404"/>
      <c r="UFV249" s="49"/>
      <c r="UFW249" s="49"/>
      <c r="UFX249" s="49"/>
      <c r="UFY249" s="99"/>
      <c r="UFZ249" s="98"/>
      <c r="UGA249" s="49"/>
      <c r="UGB249" s="405"/>
      <c r="UGC249" s="405"/>
      <c r="UGD249" s="277"/>
      <c r="UGE249" s="277"/>
      <c r="UGF249" s="277"/>
      <c r="UGG249" s="277"/>
      <c r="UGH249" s="277"/>
      <c r="UGI249" s="277"/>
      <c r="UGJ249" s="277"/>
      <c r="UGK249" s="277"/>
      <c r="UGL249" s="402"/>
      <c r="UGM249" s="404"/>
      <c r="UGN249" s="49"/>
      <c r="UGO249" s="49"/>
      <c r="UGP249" s="49"/>
      <c r="UGQ249" s="99"/>
      <c r="UGR249" s="98"/>
      <c r="UGS249" s="49"/>
      <c r="UGT249" s="405"/>
      <c r="UGU249" s="405"/>
      <c r="UGV249" s="277"/>
      <c r="UGW249" s="277"/>
      <c r="UGX249" s="277"/>
      <c r="UGY249" s="277"/>
      <c r="UGZ249" s="277"/>
      <c r="UHA249" s="277"/>
      <c r="UHB249" s="277"/>
      <c r="UHC249" s="277"/>
      <c r="UHD249" s="402"/>
      <c r="UHE249" s="404"/>
      <c r="UHF249" s="49"/>
      <c r="UHG249" s="49"/>
      <c r="UHH249" s="49"/>
      <c r="UHI249" s="99"/>
      <c r="UHJ249" s="98"/>
      <c r="UHK249" s="49"/>
      <c r="UHL249" s="405"/>
      <c r="UHM249" s="405"/>
      <c r="UHN249" s="277"/>
      <c r="UHO249" s="277"/>
      <c r="UHP249" s="277"/>
      <c r="UHQ249" s="277"/>
      <c r="UHR249" s="277"/>
      <c r="UHS249" s="277"/>
      <c r="UHT249" s="277"/>
      <c r="UHU249" s="277"/>
      <c r="UHV249" s="402"/>
      <c r="UHW249" s="404"/>
      <c r="UHX249" s="49"/>
      <c r="UHY249" s="49"/>
      <c r="UHZ249" s="49"/>
      <c r="UIA249" s="99"/>
      <c r="UIB249" s="98"/>
      <c r="UIC249" s="49"/>
      <c r="UID249" s="405"/>
      <c r="UIE249" s="405"/>
      <c r="UIF249" s="277"/>
      <c r="UIG249" s="277"/>
      <c r="UIH249" s="277"/>
      <c r="UII249" s="277"/>
      <c r="UIJ249" s="277"/>
      <c r="UIK249" s="277"/>
      <c r="UIL249" s="277"/>
      <c r="UIM249" s="277"/>
      <c r="UIN249" s="402"/>
      <c r="UIO249" s="404"/>
      <c r="UIP249" s="49"/>
      <c r="UIQ249" s="49"/>
      <c r="UIR249" s="49"/>
      <c r="UIS249" s="99"/>
      <c r="UIT249" s="98"/>
      <c r="UIU249" s="49"/>
      <c r="UIV249" s="405"/>
      <c r="UIW249" s="405"/>
      <c r="UIX249" s="277"/>
      <c r="UIY249" s="277"/>
      <c r="UIZ249" s="277"/>
      <c r="UJA249" s="277"/>
      <c r="UJB249" s="277"/>
      <c r="UJC249" s="277"/>
      <c r="UJD249" s="277"/>
      <c r="UJE249" s="277"/>
      <c r="UJF249" s="402"/>
      <c r="UJG249" s="404"/>
      <c r="UJH249" s="49"/>
      <c r="UJI249" s="49"/>
      <c r="UJJ249" s="49"/>
      <c r="UJK249" s="99"/>
      <c r="UJL249" s="98"/>
      <c r="UJM249" s="49"/>
      <c r="UJN249" s="405"/>
      <c r="UJO249" s="405"/>
      <c r="UJP249" s="277"/>
      <c r="UJQ249" s="277"/>
      <c r="UJR249" s="277"/>
      <c r="UJS249" s="277"/>
      <c r="UJT249" s="277"/>
      <c r="UJU249" s="277"/>
      <c r="UJV249" s="277"/>
      <c r="UJW249" s="277"/>
      <c r="UJX249" s="402"/>
      <c r="UJY249" s="404"/>
      <c r="UJZ249" s="49"/>
      <c r="UKA249" s="49"/>
      <c r="UKB249" s="49"/>
      <c r="UKC249" s="99"/>
      <c r="UKD249" s="98"/>
      <c r="UKE249" s="49"/>
      <c r="UKF249" s="405"/>
      <c r="UKG249" s="405"/>
      <c r="UKH249" s="277"/>
      <c r="UKI249" s="277"/>
      <c r="UKJ249" s="277"/>
      <c r="UKK249" s="277"/>
      <c r="UKL249" s="277"/>
      <c r="UKM249" s="277"/>
      <c r="UKN249" s="277"/>
      <c r="UKO249" s="277"/>
      <c r="UKP249" s="402"/>
      <c r="UKQ249" s="404"/>
      <c r="UKR249" s="49"/>
      <c r="UKS249" s="49"/>
      <c r="UKT249" s="49"/>
      <c r="UKU249" s="99"/>
      <c r="UKV249" s="98"/>
      <c r="UKW249" s="49"/>
      <c r="UKX249" s="405"/>
      <c r="UKY249" s="405"/>
      <c r="UKZ249" s="277"/>
      <c r="ULA249" s="277"/>
      <c r="ULB249" s="277"/>
      <c r="ULC249" s="277"/>
      <c r="ULD249" s="277"/>
      <c r="ULE249" s="277"/>
      <c r="ULF249" s="277"/>
      <c r="ULG249" s="277"/>
      <c r="ULH249" s="402"/>
      <c r="ULI249" s="404"/>
      <c r="ULJ249" s="49"/>
      <c r="ULK249" s="49"/>
      <c r="ULL249" s="49"/>
      <c r="ULM249" s="99"/>
      <c r="ULN249" s="98"/>
      <c r="ULO249" s="49"/>
      <c r="ULP249" s="405"/>
      <c r="ULQ249" s="405"/>
      <c r="ULR249" s="277"/>
      <c r="ULS249" s="277"/>
      <c r="ULT249" s="277"/>
      <c r="ULU249" s="277"/>
      <c r="ULV249" s="277"/>
      <c r="ULW249" s="277"/>
      <c r="ULX249" s="277"/>
      <c r="ULY249" s="277"/>
      <c r="ULZ249" s="402"/>
      <c r="UMA249" s="404"/>
      <c r="UMB249" s="49"/>
      <c r="UMC249" s="49"/>
      <c r="UMD249" s="49"/>
      <c r="UME249" s="99"/>
      <c r="UMF249" s="98"/>
      <c r="UMG249" s="49"/>
      <c r="UMH249" s="405"/>
      <c r="UMI249" s="405"/>
      <c r="UMJ249" s="277"/>
      <c r="UMK249" s="277"/>
      <c r="UML249" s="277"/>
      <c r="UMM249" s="277"/>
      <c r="UMN249" s="277"/>
      <c r="UMO249" s="277"/>
      <c r="UMP249" s="277"/>
      <c r="UMQ249" s="277"/>
      <c r="UMR249" s="402"/>
      <c r="UMS249" s="404"/>
      <c r="UMT249" s="49"/>
      <c r="UMU249" s="49"/>
      <c r="UMV249" s="49"/>
      <c r="UMW249" s="99"/>
      <c r="UMX249" s="98"/>
      <c r="UMY249" s="49"/>
      <c r="UMZ249" s="405"/>
      <c r="UNA249" s="405"/>
      <c r="UNB249" s="277"/>
      <c r="UNC249" s="277"/>
      <c r="UND249" s="277"/>
      <c r="UNE249" s="277"/>
      <c r="UNF249" s="277"/>
      <c r="UNG249" s="277"/>
      <c r="UNH249" s="277"/>
      <c r="UNI249" s="277"/>
      <c r="UNJ249" s="402"/>
      <c r="UNK249" s="404"/>
      <c r="UNL249" s="49"/>
      <c r="UNM249" s="49"/>
      <c r="UNN249" s="49"/>
      <c r="UNO249" s="99"/>
      <c r="UNP249" s="98"/>
      <c r="UNQ249" s="49"/>
      <c r="UNR249" s="405"/>
      <c r="UNS249" s="405"/>
      <c r="UNT249" s="277"/>
      <c r="UNU249" s="277"/>
      <c r="UNV249" s="277"/>
      <c r="UNW249" s="277"/>
      <c r="UNX249" s="277"/>
      <c r="UNY249" s="277"/>
      <c r="UNZ249" s="277"/>
      <c r="UOA249" s="277"/>
      <c r="UOB249" s="402"/>
      <c r="UOC249" s="404"/>
      <c r="UOD249" s="49"/>
      <c r="UOE249" s="49"/>
      <c r="UOF249" s="49"/>
      <c r="UOG249" s="99"/>
      <c r="UOH249" s="98"/>
      <c r="UOI249" s="49"/>
      <c r="UOJ249" s="405"/>
      <c r="UOK249" s="405"/>
      <c r="UOL249" s="277"/>
      <c r="UOM249" s="277"/>
      <c r="UON249" s="277"/>
      <c r="UOO249" s="277"/>
      <c r="UOP249" s="277"/>
      <c r="UOQ249" s="277"/>
      <c r="UOR249" s="277"/>
      <c r="UOS249" s="277"/>
      <c r="UOT249" s="402"/>
      <c r="UOU249" s="404"/>
      <c r="UOV249" s="49"/>
      <c r="UOW249" s="49"/>
      <c r="UOX249" s="49"/>
      <c r="UOY249" s="99"/>
      <c r="UOZ249" s="98"/>
      <c r="UPA249" s="49"/>
      <c r="UPB249" s="405"/>
      <c r="UPC249" s="405"/>
      <c r="UPD249" s="277"/>
      <c r="UPE249" s="277"/>
      <c r="UPF249" s="277"/>
      <c r="UPG249" s="277"/>
      <c r="UPH249" s="277"/>
      <c r="UPI249" s="277"/>
      <c r="UPJ249" s="277"/>
      <c r="UPK249" s="277"/>
      <c r="UPL249" s="402"/>
      <c r="UPM249" s="404"/>
      <c r="UPN249" s="49"/>
      <c r="UPO249" s="49"/>
      <c r="UPP249" s="49"/>
      <c r="UPQ249" s="99"/>
      <c r="UPR249" s="98"/>
      <c r="UPS249" s="49"/>
      <c r="UPT249" s="405"/>
      <c r="UPU249" s="405"/>
      <c r="UPV249" s="277"/>
      <c r="UPW249" s="277"/>
      <c r="UPX249" s="277"/>
      <c r="UPY249" s="277"/>
      <c r="UPZ249" s="277"/>
      <c r="UQA249" s="277"/>
      <c r="UQB249" s="277"/>
      <c r="UQC249" s="277"/>
      <c r="UQD249" s="402"/>
      <c r="UQE249" s="404"/>
      <c r="UQF249" s="49"/>
      <c r="UQG249" s="49"/>
      <c r="UQH249" s="49"/>
      <c r="UQI249" s="99"/>
      <c r="UQJ249" s="98"/>
      <c r="UQK249" s="49"/>
      <c r="UQL249" s="405"/>
      <c r="UQM249" s="405"/>
      <c r="UQN249" s="277"/>
      <c r="UQO249" s="277"/>
      <c r="UQP249" s="277"/>
      <c r="UQQ249" s="277"/>
      <c r="UQR249" s="277"/>
      <c r="UQS249" s="277"/>
      <c r="UQT249" s="277"/>
      <c r="UQU249" s="277"/>
      <c r="UQV249" s="402"/>
      <c r="UQW249" s="404"/>
      <c r="UQX249" s="49"/>
      <c r="UQY249" s="49"/>
      <c r="UQZ249" s="49"/>
      <c r="URA249" s="99"/>
      <c r="URB249" s="98"/>
      <c r="URC249" s="49"/>
      <c r="URD249" s="405"/>
      <c r="URE249" s="405"/>
      <c r="URF249" s="277"/>
      <c r="URG249" s="277"/>
      <c r="URH249" s="277"/>
      <c r="URI249" s="277"/>
      <c r="URJ249" s="277"/>
      <c r="URK249" s="277"/>
      <c r="URL249" s="277"/>
      <c r="URM249" s="277"/>
      <c r="URN249" s="402"/>
      <c r="URO249" s="404"/>
      <c r="URP249" s="49"/>
      <c r="URQ249" s="49"/>
      <c r="URR249" s="49"/>
      <c r="URS249" s="99"/>
      <c r="URT249" s="98"/>
      <c r="URU249" s="49"/>
      <c r="URV249" s="405"/>
      <c r="URW249" s="405"/>
      <c r="URX249" s="277"/>
      <c r="URY249" s="277"/>
      <c r="URZ249" s="277"/>
      <c r="USA249" s="277"/>
      <c r="USB249" s="277"/>
      <c r="USC249" s="277"/>
      <c r="USD249" s="277"/>
      <c r="USE249" s="277"/>
      <c r="USF249" s="402"/>
      <c r="USG249" s="404"/>
      <c r="USH249" s="49"/>
      <c r="USI249" s="49"/>
      <c r="USJ249" s="49"/>
      <c r="USK249" s="99"/>
      <c r="USL249" s="98"/>
      <c r="USM249" s="49"/>
      <c r="USN249" s="405"/>
      <c r="USO249" s="405"/>
      <c r="USP249" s="277"/>
      <c r="USQ249" s="277"/>
      <c r="USR249" s="277"/>
      <c r="USS249" s="277"/>
      <c r="UST249" s="277"/>
      <c r="USU249" s="277"/>
      <c r="USV249" s="277"/>
      <c r="USW249" s="277"/>
      <c r="USX249" s="402"/>
      <c r="USY249" s="404"/>
      <c r="USZ249" s="49"/>
      <c r="UTA249" s="49"/>
      <c r="UTB249" s="49"/>
      <c r="UTC249" s="99"/>
      <c r="UTD249" s="98"/>
      <c r="UTE249" s="49"/>
      <c r="UTF249" s="405"/>
      <c r="UTG249" s="405"/>
      <c r="UTH249" s="277"/>
      <c r="UTI249" s="277"/>
      <c r="UTJ249" s="277"/>
      <c r="UTK249" s="277"/>
      <c r="UTL249" s="277"/>
      <c r="UTM249" s="277"/>
      <c r="UTN249" s="277"/>
      <c r="UTO249" s="277"/>
      <c r="UTP249" s="402"/>
      <c r="UTQ249" s="404"/>
      <c r="UTR249" s="49"/>
      <c r="UTS249" s="49"/>
      <c r="UTT249" s="49"/>
      <c r="UTU249" s="99"/>
      <c r="UTV249" s="98"/>
      <c r="UTW249" s="49"/>
      <c r="UTX249" s="405"/>
      <c r="UTY249" s="405"/>
      <c r="UTZ249" s="277"/>
      <c r="UUA249" s="277"/>
      <c r="UUB249" s="277"/>
      <c r="UUC249" s="277"/>
      <c r="UUD249" s="277"/>
      <c r="UUE249" s="277"/>
      <c r="UUF249" s="277"/>
      <c r="UUG249" s="277"/>
      <c r="UUH249" s="402"/>
      <c r="UUI249" s="404"/>
      <c r="UUJ249" s="49"/>
      <c r="UUK249" s="49"/>
      <c r="UUL249" s="49"/>
      <c r="UUM249" s="99"/>
      <c r="UUN249" s="98"/>
      <c r="UUO249" s="49"/>
      <c r="UUP249" s="405"/>
      <c r="UUQ249" s="405"/>
      <c r="UUR249" s="277"/>
      <c r="UUS249" s="277"/>
      <c r="UUT249" s="277"/>
      <c r="UUU249" s="277"/>
      <c r="UUV249" s="277"/>
      <c r="UUW249" s="277"/>
      <c r="UUX249" s="277"/>
      <c r="UUY249" s="277"/>
      <c r="UUZ249" s="402"/>
      <c r="UVA249" s="404"/>
      <c r="UVB249" s="49"/>
      <c r="UVC249" s="49"/>
      <c r="UVD249" s="49"/>
      <c r="UVE249" s="99"/>
      <c r="UVF249" s="98"/>
      <c r="UVG249" s="49"/>
      <c r="UVH249" s="405"/>
      <c r="UVI249" s="405"/>
      <c r="UVJ249" s="277"/>
      <c r="UVK249" s="277"/>
      <c r="UVL249" s="277"/>
      <c r="UVM249" s="277"/>
      <c r="UVN249" s="277"/>
      <c r="UVO249" s="277"/>
      <c r="UVP249" s="277"/>
      <c r="UVQ249" s="277"/>
      <c r="UVR249" s="402"/>
      <c r="UVS249" s="404"/>
      <c r="UVT249" s="49"/>
      <c r="UVU249" s="49"/>
      <c r="UVV249" s="49"/>
      <c r="UVW249" s="99"/>
      <c r="UVX249" s="98"/>
      <c r="UVY249" s="49"/>
      <c r="UVZ249" s="405"/>
      <c r="UWA249" s="405"/>
      <c r="UWB249" s="277"/>
      <c r="UWC249" s="277"/>
      <c r="UWD249" s="277"/>
      <c r="UWE249" s="277"/>
      <c r="UWF249" s="277"/>
      <c r="UWG249" s="277"/>
      <c r="UWH249" s="277"/>
      <c r="UWI249" s="277"/>
      <c r="UWJ249" s="402"/>
      <c r="UWK249" s="404"/>
      <c r="UWL249" s="49"/>
      <c r="UWM249" s="49"/>
      <c r="UWN249" s="49"/>
      <c r="UWO249" s="99"/>
      <c r="UWP249" s="98"/>
      <c r="UWQ249" s="49"/>
      <c r="UWR249" s="405"/>
      <c r="UWS249" s="405"/>
      <c r="UWT249" s="277"/>
      <c r="UWU249" s="277"/>
      <c r="UWV249" s="277"/>
      <c r="UWW249" s="277"/>
      <c r="UWX249" s="277"/>
      <c r="UWY249" s="277"/>
      <c r="UWZ249" s="277"/>
      <c r="UXA249" s="277"/>
      <c r="UXB249" s="402"/>
      <c r="UXC249" s="404"/>
      <c r="UXD249" s="49"/>
      <c r="UXE249" s="49"/>
      <c r="UXF249" s="49"/>
      <c r="UXG249" s="99"/>
      <c r="UXH249" s="98"/>
      <c r="UXI249" s="49"/>
      <c r="UXJ249" s="405"/>
      <c r="UXK249" s="405"/>
      <c r="UXL249" s="277"/>
      <c r="UXM249" s="277"/>
      <c r="UXN249" s="277"/>
      <c r="UXO249" s="277"/>
      <c r="UXP249" s="277"/>
      <c r="UXQ249" s="277"/>
      <c r="UXR249" s="277"/>
      <c r="UXS249" s="277"/>
      <c r="UXT249" s="402"/>
      <c r="UXU249" s="404"/>
      <c r="UXV249" s="49"/>
      <c r="UXW249" s="49"/>
      <c r="UXX249" s="49"/>
      <c r="UXY249" s="99"/>
      <c r="UXZ249" s="98"/>
      <c r="UYA249" s="49"/>
      <c r="UYB249" s="405"/>
      <c r="UYC249" s="405"/>
      <c r="UYD249" s="277"/>
      <c r="UYE249" s="277"/>
      <c r="UYF249" s="277"/>
      <c r="UYG249" s="277"/>
      <c r="UYH249" s="277"/>
      <c r="UYI249" s="277"/>
      <c r="UYJ249" s="277"/>
      <c r="UYK249" s="277"/>
      <c r="UYL249" s="402"/>
      <c r="UYM249" s="404"/>
      <c r="UYN249" s="49"/>
      <c r="UYO249" s="49"/>
      <c r="UYP249" s="49"/>
      <c r="UYQ249" s="99"/>
      <c r="UYR249" s="98"/>
      <c r="UYS249" s="49"/>
      <c r="UYT249" s="405"/>
      <c r="UYU249" s="405"/>
      <c r="UYV249" s="277"/>
      <c r="UYW249" s="277"/>
      <c r="UYX249" s="277"/>
      <c r="UYY249" s="277"/>
      <c r="UYZ249" s="277"/>
      <c r="UZA249" s="277"/>
      <c r="UZB249" s="277"/>
      <c r="UZC249" s="277"/>
      <c r="UZD249" s="402"/>
      <c r="UZE249" s="404"/>
      <c r="UZF249" s="49"/>
      <c r="UZG249" s="49"/>
      <c r="UZH249" s="49"/>
      <c r="UZI249" s="99"/>
      <c r="UZJ249" s="98"/>
      <c r="UZK249" s="49"/>
      <c r="UZL249" s="405"/>
      <c r="UZM249" s="405"/>
      <c r="UZN249" s="277"/>
      <c r="UZO249" s="277"/>
      <c r="UZP249" s="277"/>
      <c r="UZQ249" s="277"/>
      <c r="UZR249" s="277"/>
      <c r="UZS249" s="277"/>
      <c r="UZT249" s="277"/>
      <c r="UZU249" s="277"/>
      <c r="UZV249" s="402"/>
      <c r="UZW249" s="404"/>
      <c r="UZX249" s="49"/>
      <c r="UZY249" s="49"/>
      <c r="UZZ249" s="49"/>
      <c r="VAA249" s="99"/>
      <c r="VAB249" s="98"/>
      <c r="VAC249" s="49"/>
      <c r="VAD249" s="405"/>
      <c r="VAE249" s="405"/>
      <c r="VAF249" s="277"/>
      <c r="VAG249" s="277"/>
      <c r="VAH249" s="277"/>
      <c r="VAI249" s="277"/>
      <c r="VAJ249" s="277"/>
      <c r="VAK249" s="277"/>
      <c r="VAL249" s="277"/>
      <c r="VAM249" s="277"/>
      <c r="VAN249" s="402"/>
      <c r="VAO249" s="404"/>
      <c r="VAP249" s="49"/>
      <c r="VAQ249" s="49"/>
      <c r="VAR249" s="49"/>
      <c r="VAS249" s="99"/>
      <c r="VAT249" s="98"/>
      <c r="VAU249" s="49"/>
      <c r="VAV249" s="405"/>
      <c r="VAW249" s="405"/>
      <c r="VAX249" s="277"/>
      <c r="VAY249" s="277"/>
      <c r="VAZ249" s="277"/>
      <c r="VBA249" s="277"/>
      <c r="VBB249" s="277"/>
      <c r="VBC249" s="277"/>
      <c r="VBD249" s="277"/>
      <c r="VBE249" s="277"/>
      <c r="VBF249" s="402"/>
      <c r="VBG249" s="404"/>
      <c r="VBH249" s="49"/>
      <c r="VBI249" s="49"/>
      <c r="VBJ249" s="49"/>
      <c r="VBK249" s="99"/>
      <c r="VBL249" s="98"/>
      <c r="VBM249" s="49"/>
      <c r="VBN249" s="405"/>
      <c r="VBO249" s="405"/>
      <c r="VBP249" s="277"/>
      <c r="VBQ249" s="277"/>
      <c r="VBR249" s="277"/>
      <c r="VBS249" s="277"/>
      <c r="VBT249" s="277"/>
      <c r="VBU249" s="277"/>
      <c r="VBV249" s="277"/>
      <c r="VBW249" s="277"/>
      <c r="VBX249" s="402"/>
      <c r="VBY249" s="404"/>
      <c r="VBZ249" s="49"/>
      <c r="VCA249" s="49"/>
      <c r="VCB249" s="49"/>
      <c r="VCC249" s="99"/>
      <c r="VCD249" s="98"/>
      <c r="VCE249" s="49"/>
      <c r="VCF249" s="405"/>
      <c r="VCG249" s="405"/>
      <c r="VCH249" s="277"/>
      <c r="VCI249" s="277"/>
      <c r="VCJ249" s="277"/>
      <c r="VCK249" s="277"/>
      <c r="VCL249" s="277"/>
      <c r="VCM249" s="277"/>
      <c r="VCN249" s="277"/>
      <c r="VCO249" s="277"/>
      <c r="VCP249" s="402"/>
      <c r="VCQ249" s="404"/>
      <c r="VCR249" s="49"/>
      <c r="VCS249" s="49"/>
      <c r="VCT249" s="49"/>
      <c r="VCU249" s="99"/>
      <c r="VCV249" s="98"/>
      <c r="VCW249" s="49"/>
      <c r="VCX249" s="405"/>
      <c r="VCY249" s="405"/>
      <c r="VCZ249" s="277"/>
      <c r="VDA249" s="277"/>
      <c r="VDB249" s="277"/>
      <c r="VDC249" s="277"/>
      <c r="VDD249" s="277"/>
      <c r="VDE249" s="277"/>
      <c r="VDF249" s="277"/>
      <c r="VDG249" s="277"/>
      <c r="VDH249" s="402"/>
      <c r="VDI249" s="404"/>
      <c r="VDJ249" s="49"/>
      <c r="VDK249" s="49"/>
      <c r="VDL249" s="49"/>
      <c r="VDM249" s="99"/>
      <c r="VDN249" s="98"/>
      <c r="VDO249" s="49"/>
      <c r="VDP249" s="405"/>
      <c r="VDQ249" s="405"/>
      <c r="VDR249" s="277"/>
      <c r="VDS249" s="277"/>
      <c r="VDT249" s="277"/>
      <c r="VDU249" s="277"/>
      <c r="VDV249" s="277"/>
      <c r="VDW249" s="277"/>
      <c r="VDX249" s="277"/>
      <c r="VDY249" s="277"/>
      <c r="VDZ249" s="402"/>
      <c r="VEA249" s="404"/>
      <c r="VEB249" s="49"/>
      <c r="VEC249" s="49"/>
      <c r="VED249" s="49"/>
      <c r="VEE249" s="99"/>
      <c r="VEF249" s="98"/>
      <c r="VEG249" s="49"/>
      <c r="VEH249" s="405"/>
      <c r="VEI249" s="405"/>
      <c r="VEJ249" s="277"/>
      <c r="VEK249" s="277"/>
      <c r="VEL249" s="277"/>
      <c r="VEM249" s="277"/>
      <c r="VEN249" s="277"/>
      <c r="VEO249" s="277"/>
      <c r="VEP249" s="277"/>
      <c r="VEQ249" s="277"/>
      <c r="VER249" s="402"/>
      <c r="VES249" s="404"/>
      <c r="VET249" s="49"/>
      <c r="VEU249" s="49"/>
      <c r="VEV249" s="49"/>
      <c r="VEW249" s="99"/>
      <c r="VEX249" s="98"/>
      <c r="VEY249" s="49"/>
      <c r="VEZ249" s="405"/>
      <c r="VFA249" s="405"/>
      <c r="VFB249" s="277"/>
      <c r="VFC249" s="277"/>
      <c r="VFD249" s="277"/>
      <c r="VFE249" s="277"/>
      <c r="VFF249" s="277"/>
      <c r="VFG249" s="277"/>
      <c r="VFH249" s="277"/>
      <c r="VFI249" s="277"/>
      <c r="VFJ249" s="402"/>
      <c r="VFK249" s="404"/>
      <c r="VFL249" s="49"/>
      <c r="VFM249" s="49"/>
      <c r="VFN249" s="49"/>
      <c r="VFO249" s="99"/>
      <c r="VFP249" s="98"/>
      <c r="VFQ249" s="49"/>
      <c r="VFR249" s="405"/>
      <c r="VFS249" s="405"/>
      <c r="VFT249" s="277"/>
      <c r="VFU249" s="277"/>
      <c r="VFV249" s="277"/>
      <c r="VFW249" s="277"/>
      <c r="VFX249" s="277"/>
      <c r="VFY249" s="277"/>
      <c r="VFZ249" s="277"/>
      <c r="VGA249" s="277"/>
      <c r="VGB249" s="402"/>
      <c r="VGC249" s="404"/>
      <c r="VGD249" s="49"/>
      <c r="VGE249" s="49"/>
      <c r="VGF249" s="49"/>
      <c r="VGG249" s="99"/>
      <c r="VGH249" s="98"/>
      <c r="VGI249" s="49"/>
      <c r="VGJ249" s="405"/>
      <c r="VGK249" s="405"/>
      <c r="VGL249" s="277"/>
      <c r="VGM249" s="277"/>
      <c r="VGN249" s="277"/>
      <c r="VGO249" s="277"/>
      <c r="VGP249" s="277"/>
      <c r="VGQ249" s="277"/>
      <c r="VGR249" s="277"/>
      <c r="VGS249" s="277"/>
      <c r="VGT249" s="402"/>
      <c r="VGU249" s="404"/>
      <c r="VGV249" s="49"/>
      <c r="VGW249" s="49"/>
      <c r="VGX249" s="49"/>
      <c r="VGY249" s="99"/>
      <c r="VGZ249" s="98"/>
      <c r="VHA249" s="49"/>
      <c r="VHB249" s="405"/>
      <c r="VHC249" s="405"/>
      <c r="VHD249" s="277"/>
      <c r="VHE249" s="277"/>
      <c r="VHF249" s="277"/>
      <c r="VHG249" s="277"/>
      <c r="VHH249" s="277"/>
      <c r="VHI249" s="277"/>
      <c r="VHJ249" s="277"/>
      <c r="VHK249" s="277"/>
      <c r="VHL249" s="402"/>
      <c r="VHM249" s="404"/>
      <c r="VHN249" s="49"/>
      <c r="VHO249" s="49"/>
      <c r="VHP249" s="49"/>
      <c r="VHQ249" s="99"/>
      <c r="VHR249" s="98"/>
      <c r="VHS249" s="49"/>
      <c r="VHT249" s="405"/>
      <c r="VHU249" s="405"/>
      <c r="VHV249" s="277"/>
      <c r="VHW249" s="277"/>
      <c r="VHX249" s="277"/>
      <c r="VHY249" s="277"/>
      <c r="VHZ249" s="277"/>
      <c r="VIA249" s="277"/>
      <c r="VIB249" s="277"/>
      <c r="VIC249" s="277"/>
      <c r="VID249" s="402"/>
      <c r="VIE249" s="404"/>
      <c r="VIF249" s="49"/>
      <c r="VIG249" s="49"/>
      <c r="VIH249" s="49"/>
      <c r="VII249" s="99"/>
      <c r="VIJ249" s="98"/>
      <c r="VIK249" s="49"/>
      <c r="VIL249" s="405"/>
      <c r="VIM249" s="405"/>
      <c r="VIN249" s="277"/>
      <c r="VIO249" s="277"/>
      <c r="VIP249" s="277"/>
      <c r="VIQ249" s="277"/>
      <c r="VIR249" s="277"/>
      <c r="VIS249" s="277"/>
      <c r="VIT249" s="277"/>
      <c r="VIU249" s="277"/>
      <c r="VIV249" s="402"/>
      <c r="VIW249" s="404"/>
      <c r="VIX249" s="49"/>
      <c r="VIY249" s="49"/>
      <c r="VIZ249" s="49"/>
      <c r="VJA249" s="99"/>
      <c r="VJB249" s="98"/>
      <c r="VJC249" s="49"/>
      <c r="VJD249" s="405"/>
      <c r="VJE249" s="405"/>
      <c r="VJF249" s="277"/>
      <c r="VJG249" s="277"/>
      <c r="VJH249" s="277"/>
      <c r="VJI249" s="277"/>
      <c r="VJJ249" s="277"/>
      <c r="VJK249" s="277"/>
      <c r="VJL249" s="277"/>
      <c r="VJM249" s="277"/>
      <c r="VJN249" s="402"/>
      <c r="VJO249" s="404"/>
      <c r="VJP249" s="49"/>
      <c r="VJQ249" s="49"/>
      <c r="VJR249" s="49"/>
      <c r="VJS249" s="99"/>
      <c r="VJT249" s="98"/>
      <c r="VJU249" s="49"/>
      <c r="VJV249" s="405"/>
      <c r="VJW249" s="405"/>
      <c r="VJX249" s="277"/>
      <c r="VJY249" s="277"/>
      <c r="VJZ249" s="277"/>
      <c r="VKA249" s="277"/>
      <c r="VKB249" s="277"/>
      <c r="VKC249" s="277"/>
      <c r="VKD249" s="277"/>
      <c r="VKE249" s="277"/>
      <c r="VKF249" s="402"/>
      <c r="VKG249" s="404"/>
      <c r="VKH249" s="49"/>
      <c r="VKI249" s="49"/>
      <c r="VKJ249" s="49"/>
      <c r="VKK249" s="99"/>
      <c r="VKL249" s="98"/>
      <c r="VKM249" s="49"/>
      <c r="VKN249" s="405"/>
      <c r="VKO249" s="405"/>
      <c r="VKP249" s="277"/>
      <c r="VKQ249" s="277"/>
      <c r="VKR249" s="277"/>
      <c r="VKS249" s="277"/>
      <c r="VKT249" s="277"/>
      <c r="VKU249" s="277"/>
      <c r="VKV249" s="277"/>
      <c r="VKW249" s="277"/>
      <c r="VKX249" s="402"/>
      <c r="VKY249" s="404"/>
      <c r="VKZ249" s="49"/>
      <c r="VLA249" s="49"/>
      <c r="VLB249" s="49"/>
      <c r="VLC249" s="99"/>
      <c r="VLD249" s="98"/>
      <c r="VLE249" s="49"/>
      <c r="VLF249" s="405"/>
      <c r="VLG249" s="405"/>
      <c r="VLH249" s="277"/>
      <c r="VLI249" s="277"/>
      <c r="VLJ249" s="277"/>
      <c r="VLK249" s="277"/>
      <c r="VLL249" s="277"/>
      <c r="VLM249" s="277"/>
      <c r="VLN249" s="277"/>
      <c r="VLO249" s="277"/>
      <c r="VLP249" s="402"/>
      <c r="VLQ249" s="404"/>
      <c r="VLR249" s="49"/>
      <c r="VLS249" s="49"/>
      <c r="VLT249" s="49"/>
      <c r="VLU249" s="99"/>
      <c r="VLV249" s="98"/>
      <c r="VLW249" s="49"/>
      <c r="VLX249" s="405"/>
      <c r="VLY249" s="405"/>
      <c r="VLZ249" s="277"/>
      <c r="VMA249" s="277"/>
      <c r="VMB249" s="277"/>
      <c r="VMC249" s="277"/>
      <c r="VMD249" s="277"/>
      <c r="VME249" s="277"/>
      <c r="VMF249" s="277"/>
      <c r="VMG249" s="277"/>
      <c r="VMH249" s="402"/>
      <c r="VMI249" s="404"/>
      <c r="VMJ249" s="49"/>
      <c r="VMK249" s="49"/>
      <c r="VML249" s="49"/>
      <c r="VMM249" s="99"/>
      <c r="VMN249" s="98"/>
      <c r="VMO249" s="49"/>
      <c r="VMP249" s="405"/>
      <c r="VMQ249" s="405"/>
      <c r="VMR249" s="277"/>
      <c r="VMS249" s="277"/>
      <c r="VMT249" s="277"/>
      <c r="VMU249" s="277"/>
      <c r="VMV249" s="277"/>
      <c r="VMW249" s="277"/>
      <c r="VMX249" s="277"/>
      <c r="VMY249" s="277"/>
      <c r="VMZ249" s="402"/>
      <c r="VNA249" s="404"/>
      <c r="VNB249" s="49"/>
      <c r="VNC249" s="49"/>
      <c r="VND249" s="49"/>
      <c r="VNE249" s="99"/>
      <c r="VNF249" s="98"/>
      <c r="VNG249" s="49"/>
      <c r="VNH249" s="405"/>
      <c r="VNI249" s="405"/>
      <c r="VNJ249" s="277"/>
      <c r="VNK249" s="277"/>
      <c r="VNL249" s="277"/>
      <c r="VNM249" s="277"/>
      <c r="VNN249" s="277"/>
      <c r="VNO249" s="277"/>
      <c r="VNP249" s="277"/>
      <c r="VNQ249" s="277"/>
      <c r="VNR249" s="402"/>
      <c r="VNS249" s="404"/>
      <c r="VNT249" s="49"/>
      <c r="VNU249" s="49"/>
      <c r="VNV249" s="49"/>
      <c r="VNW249" s="99"/>
      <c r="VNX249" s="98"/>
      <c r="VNY249" s="49"/>
      <c r="VNZ249" s="405"/>
      <c r="VOA249" s="405"/>
      <c r="VOB249" s="277"/>
      <c r="VOC249" s="277"/>
      <c r="VOD249" s="277"/>
      <c r="VOE249" s="277"/>
      <c r="VOF249" s="277"/>
      <c r="VOG249" s="277"/>
      <c r="VOH249" s="277"/>
      <c r="VOI249" s="277"/>
      <c r="VOJ249" s="402"/>
      <c r="VOK249" s="404"/>
      <c r="VOL249" s="49"/>
      <c r="VOM249" s="49"/>
      <c r="VON249" s="49"/>
      <c r="VOO249" s="99"/>
      <c r="VOP249" s="98"/>
      <c r="VOQ249" s="49"/>
      <c r="VOR249" s="405"/>
      <c r="VOS249" s="405"/>
      <c r="VOT249" s="277"/>
      <c r="VOU249" s="277"/>
      <c r="VOV249" s="277"/>
      <c r="VOW249" s="277"/>
      <c r="VOX249" s="277"/>
      <c r="VOY249" s="277"/>
      <c r="VOZ249" s="277"/>
      <c r="VPA249" s="277"/>
      <c r="VPB249" s="402"/>
      <c r="VPC249" s="404"/>
      <c r="VPD249" s="49"/>
      <c r="VPE249" s="49"/>
      <c r="VPF249" s="49"/>
      <c r="VPG249" s="99"/>
      <c r="VPH249" s="98"/>
      <c r="VPI249" s="49"/>
      <c r="VPJ249" s="405"/>
      <c r="VPK249" s="405"/>
      <c r="VPL249" s="277"/>
      <c r="VPM249" s="277"/>
      <c r="VPN249" s="277"/>
      <c r="VPO249" s="277"/>
      <c r="VPP249" s="277"/>
      <c r="VPQ249" s="277"/>
      <c r="VPR249" s="277"/>
      <c r="VPS249" s="277"/>
      <c r="VPT249" s="402"/>
      <c r="VPU249" s="404"/>
      <c r="VPV249" s="49"/>
      <c r="VPW249" s="49"/>
      <c r="VPX249" s="49"/>
      <c r="VPY249" s="99"/>
      <c r="VPZ249" s="98"/>
      <c r="VQA249" s="49"/>
      <c r="VQB249" s="405"/>
      <c r="VQC249" s="405"/>
      <c r="VQD249" s="277"/>
      <c r="VQE249" s="277"/>
      <c r="VQF249" s="277"/>
      <c r="VQG249" s="277"/>
      <c r="VQH249" s="277"/>
      <c r="VQI249" s="277"/>
      <c r="VQJ249" s="277"/>
      <c r="VQK249" s="277"/>
      <c r="VQL249" s="402"/>
      <c r="VQM249" s="404"/>
      <c r="VQN249" s="49"/>
      <c r="VQO249" s="49"/>
      <c r="VQP249" s="49"/>
      <c r="VQQ249" s="99"/>
      <c r="VQR249" s="98"/>
      <c r="VQS249" s="49"/>
      <c r="VQT249" s="405"/>
      <c r="VQU249" s="405"/>
      <c r="VQV249" s="277"/>
      <c r="VQW249" s="277"/>
      <c r="VQX249" s="277"/>
      <c r="VQY249" s="277"/>
      <c r="VQZ249" s="277"/>
      <c r="VRA249" s="277"/>
      <c r="VRB249" s="277"/>
      <c r="VRC249" s="277"/>
      <c r="VRD249" s="402"/>
      <c r="VRE249" s="404"/>
      <c r="VRF249" s="49"/>
      <c r="VRG249" s="49"/>
      <c r="VRH249" s="49"/>
      <c r="VRI249" s="99"/>
      <c r="VRJ249" s="98"/>
      <c r="VRK249" s="49"/>
      <c r="VRL249" s="405"/>
      <c r="VRM249" s="405"/>
      <c r="VRN249" s="277"/>
      <c r="VRO249" s="277"/>
      <c r="VRP249" s="277"/>
      <c r="VRQ249" s="277"/>
      <c r="VRR249" s="277"/>
      <c r="VRS249" s="277"/>
      <c r="VRT249" s="277"/>
      <c r="VRU249" s="277"/>
      <c r="VRV249" s="402"/>
      <c r="VRW249" s="404"/>
      <c r="VRX249" s="49"/>
      <c r="VRY249" s="49"/>
      <c r="VRZ249" s="49"/>
      <c r="VSA249" s="99"/>
      <c r="VSB249" s="98"/>
      <c r="VSC249" s="49"/>
      <c r="VSD249" s="405"/>
      <c r="VSE249" s="405"/>
      <c r="VSF249" s="277"/>
      <c r="VSG249" s="277"/>
      <c r="VSH249" s="277"/>
      <c r="VSI249" s="277"/>
      <c r="VSJ249" s="277"/>
      <c r="VSK249" s="277"/>
      <c r="VSL249" s="277"/>
      <c r="VSM249" s="277"/>
      <c r="VSN249" s="402"/>
      <c r="VSO249" s="404"/>
      <c r="VSP249" s="49"/>
      <c r="VSQ249" s="49"/>
      <c r="VSR249" s="49"/>
      <c r="VSS249" s="99"/>
      <c r="VST249" s="98"/>
      <c r="VSU249" s="49"/>
      <c r="VSV249" s="405"/>
      <c r="VSW249" s="405"/>
      <c r="VSX249" s="277"/>
      <c r="VSY249" s="277"/>
      <c r="VSZ249" s="277"/>
      <c r="VTA249" s="277"/>
      <c r="VTB249" s="277"/>
      <c r="VTC249" s="277"/>
      <c r="VTD249" s="277"/>
      <c r="VTE249" s="277"/>
      <c r="VTF249" s="402"/>
      <c r="VTG249" s="404"/>
      <c r="VTH249" s="49"/>
      <c r="VTI249" s="49"/>
      <c r="VTJ249" s="49"/>
      <c r="VTK249" s="99"/>
      <c r="VTL249" s="98"/>
      <c r="VTM249" s="49"/>
      <c r="VTN249" s="405"/>
      <c r="VTO249" s="405"/>
      <c r="VTP249" s="277"/>
      <c r="VTQ249" s="277"/>
      <c r="VTR249" s="277"/>
      <c r="VTS249" s="277"/>
      <c r="VTT249" s="277"/>
      <c r="VTU249" s="277"/>
      <c r="VTV249" s="277"/>
      <c r="VTW249" s="277"/>
      <c r="VTX249" s="402"/>
      <c r="VTY249" s="404"/>
      <c r="VTZ249" s="49"/>
      <c r="VUA249" s="49"/>
      <c r="VUB249" s="49"/>
      <c r="VUC249" s="99"/>
      <c r="VUD249" s="98"/>
      <c r="VUE249" s="49"/>
      <c r="VUF249" s="405"/>
      <c r="VUG249" s="405"/>
      <c r="VUH249" s="277"/>
      <c r="VUI249" s="277"/>
      <c r="VUJ249" s="277"/>
      <c r="VUK249" s="277"/>
      <c r="VUL249" s="277"/>
      <c r="VUM249" s="277"/>
      <c r="VUN249" s="277"/>
      <c r="VUO249" s="277"/>
      <c r="VUP249" s="402"/>
      <c r="VUQ249" s="404"/>
      <c r="VUR249" s="49"/>
      <c r="VUS249" s="49"/>
      <c r="VUT249" s="49"/>
      <c r="VUU249" s="99"/>
      <c r="VUV249" s="98"/>
      <c r="VUW249" s="49"/>
      <c r="VUX249" s="405"/>
      <c r="VUY249" s="405"/>
      <c r="VUZ249" s="277"/>
      <c r="VVA249" s="277"/>
      <c r="VVB249" s="277"/>
      <c r="VVC249" s="277"/>
      <c r="VVD249" s="277"/>
      <c r="VVE249" s="277"/>
      <c r="VVF249" s="277"/>
      <c r="VVG249" s="277"/>
      <c r="VVH249" s="402"/>
      <c r="VVI249" s="404"/>
      <c r="VVJ249" s="49"/>
      <c r="VVK249" s="49"/>
      <c r="VVL249" s="49"/>
      <c r="VVM249" s="99"/>
      <c r="VVN249" s="98"/>
      <c r="VVO249" s="49"/>
      <c r="VVP249" s="405"/>
      <c r="VVQ249" s="405"/>
      <c r="VVR249" s="277"/>
      <c r="VVS249" s="277"/>
      <c r="VVT249" s="277"/>
      <c r="VVU249" s="277"/>
      <c r="VVV249" s="277"/>
      <c r="VVW249" s="277"/>
      <c r="VVX249" s="277"/>
      <c r="VVY249" s="277"/>
      <c r="VVZ249" s="402"/>
      <c r="VWA249" s="404"/>
      <c r="VWB249" s="49"/>
      <c r="VWC249" s="49"/>
      <c r="VWD249" s="49"/>
      <c r="VWE249" s="99"/>
      <c r="VWF249" s="98"/>
      <c r="VWG249" s="49"/>
      <c r="VWH249" s="405"/>
      <c r="VWI249" s="405"/>
      <c r="VWJ249" s="277"/>
      <c r="VWK249" s="277"/>
      <c r="VWL249" s="277"/>
      <c r="VWM249" s="277"/>
      <c r="VWN249" s="277"/>
      <c r="VWO249" s="277"/>
      <c r="VWP249" s="277"/>
      <c r="VWQ249" s="277"/>
      <c r="VWR249" s="402"/>
      <c r="VWS249" s="404"/>
      <c r="VWT249" s="49"/>
      <c r="VWU249" s="49"/>
      <c r="VWV249" s="49"/>
      <c r="VWW249" s="99"/>
      <c r="VWX249" s="98"/>
      <c r="VWY249" s="49"/>
      <c r="VWZ249" s="405"/>
      <c r="VXA249" s="405"/>
      <c r="VXB249" s="277"/>
      <c r="VXC249" s="277"/>
      <c r="VXD249" s="277"/>
      <c r="VXE249" s="277"/>
      <c r="VXF249" s="277"/>
      <c r="VXG249" s="277"/>
      <c r="VXH249" s="277"/>
      <c r="VXI249" s="277"/>
      <c r="VXJ249" s="402"/>
      <c r="VXK249" s="404"/>
      <c r="VXL249" s="49"/>
      <c r="VXM249" s="49"/>
      <c r="VXN249" s="49"/>
      <c r="VXO249" s="99"/>
      <c r="VXP249" s="98"/>
      <c r="VXQ249" s="49"/>
      <c r="VXR249" s="405"/>
      <c r="VXS249" s="405"/>
      <c r="VXT249" s="277"/>
      <c r="VXU249" s="277"/>
      <c r="VXV249" s="277"/>
      <c r="VXW249" s="277"/>
      <c r="VXX249" s="277"/>
      <c r="VXY249" s="277"/>
      <c r="VXZ249" s="277"/>
      <c r="VYA249" s="277"/>
      <c r="VYB249" s="402"/>
      <c r="VYC249" s="404"/>
      <c r="VYD249" s="49"/>
      <c r="VYE249" s="49"/>
      <c r="VYF249" s="49"/>
      <c r="VYG249" s="99"/>
      <c r="VYH249" s="98"/>
      <c r="VYI249" s="49"/>
      <c r="VYJ249" s="405"/>
      <c r="VYK249" s="405"/>
      <c r="VYL249" s="277"/>
      <c r="VYM249" s="277"/>
      <c r="VYN249" s="277"/>
      <c r="VYO249" s="277"/>
      <c r="VYP249" s="277"/>
      <c r="VYQ249" s="277"/>
      <c r="VYR249" s="277"/>
      <c r="VYS249" s="277"/>
      <c r="VYT249" s="402"/>
      <c r="VYU249" s="404"/>
      <c r="VYV249" s="49"/>
      <c r="VYW249" s="49"/>
      <c r="VYX249" s="49"/>
      <c r="VYY249" s="99"/>
      <c r="VYZ249" s="98"/>
      <c r="VZA249" s="49"/>
      <c r="VZB249" s="405"/>
      <c r="VZC249" s="405"/>
      <c r="VZD249" s="277"/>
      <c r="VZE249" s="277"/>
      <c r="VZF249" s="277"/>
      <c r="VZG249" s="277"/>
      <c r="VZH249" s="277"/>
      <c r="VZI249" s="277"/>
      <c r="VZJ249" s="277"/>
      <c r="VZK249" s="277"/>
      <c r="VZL249" s="402"/>
      <c r="VZM249" s="404"/>
      <c r="VZN249" s="49"/>
      <c r="VZO249" s="49"/>
      <c r="VZP249" s="49"/>
      <c r="VZQ249" s="99"/>
      <c r="VZR249" s="98"/>
      <c r="VZS249" s="49"/>
      <c r="VZT249" s="405"/>
      <c r="VZU249" s="405"/>
      <c r="VZV249" s="277"/>
      <c r="VZW249" s="277"/>
      <c r="VZX249" s="277"/>
      <c r="VZY249" s="277"/>
      <c r="VZZ249" s="277"/>
      <c r="WAA249" s="277"/>
      <c r="WAB249" s="277"/>
      <c r="WAC249" s="277"/>
      <c r="WAD249" s="402"/>
      <c r="WAE249" s="404"/>
      <c r="WAF249" s="49"/>
      <c r="WAG249" s="49"/>
      <c r="WAH249" s="49"/>
      <c r="WAI249" s="99"/>
      <c r="WAJ249" s="98"/>
      <c r="WAK249" s="49"/>
      <c r="WAL249" s="405"/>
      <c r="WAM249" s="405"/>
      <c r="WAN249" s="277"/>
      <c r="WAO249" s="277"/>
      <c r="WAP249" s="277"/>
      <c r="WAQ249" s="277"/>
      <c r="WAR249" s="277"/>
      <c r="WAS249" s="277"/>
      <c r="WAT249" s="277"/>
      <c r="WAU249" s="277"/>
      <c r="WAV249" s="402"/>
      <c r="WAW249" s="404"/>
      <c r="WAX249" s="49"/>
      <c r="WAY249" s="49"/>
      <c r="WAZ249" s="49"/>
      <c r="WBA249" s="99"/>
      <c r="WBB249" s="98"/>
      <c r="WBC249" s="49"/>
      <c r="WBD249" s="405"/>
      <c r="WBE249" s="405"/>
      <c r="WBF249" s="277"/>
      <c r="WBG249" s="277"/>
      <c r="WBH249" s="277"/>
      <c r="WBI249" s="277"/>
      <c r="WBJ249" s="277"/>
      <c r="WBK249" s="277"/>
      <c r="WBL249" s="277"/>
      <c r="WBM249" s="277"/>
      <c r="WBN249" s="402"/>
      <c r="WBO249" s="404"/>
      <c r="WBP249" s="49"/>
      <c r="WBQ249" s="49"/>
      <c r="WBR249" s="49"/>
      <c r="WBS249" s="99"/>
      <c r="WBT249" s="98"/>
      <c r="WBU249" s="49"/>
      <c r="WBV249" s="405"/>
      <c r="WBW249" s="405"/>
      <c r="WBX249" s="277"/>
      <c r="WBY249" s="277"/>
      <c r="WBZ249" s="277"/>
      <c r="WCA249" s="277"/>
      <c r="WCB249" s="277"/>
      <c r="WCC249" s="277"/>
      <c r="WCD249" s="277"/>
      <c r="WCE249" s="277"/>
      <c r="WCF249" s="402"/>
      <c r="WCG249" s="404"/>
      <c r="WCH249" s="49"/>
      <c r="WCI249" s="49"/>
      <c r="WCJ249" s="49"/>
      <c r="WCK249" s="99"/>
      <c r="WCL249" s="98"/>
      <c r="WCM249" s="49"/>
      <c r="WCN249" s="405"/>
      <c r="WCO249" s="405"/>
      <c r="WCP249" s="277"/>
      <c r="WCQ249" s="277"/>
      <c r="WCR249" s="277"/>
      <c r="WCS249" s="277"/>
      <c r="WCT249" s="277"/>
      <c r="WCU249" s="277"/>
      <c r="WCV249" s="277"/>
      <c r="WCW249" s="277"/>
      <c r="WCX249" s="402"/>
      <c r="WCY249" s="404"/>
      <c r="WCZ249" s="49"/>
      <c r="WDA249" s="49"/>
      <c r="WDB249" s="49"/>
      <c r="WDC249" s="99"/>
      <c r="WDD249" s="98"/>
      <c r="WDE249" s="49"/>
      <c r="WDF249" s="405"/>
      <c r="WDG249" s="405"/>
      <c r="WDH249" s="277"/>
      <c r="WDI249" s="277"/>
      <c r="WDJ249" s="277"/>
      <c r="WDK249" s="277"/>
      <c r="WDL249" s="277"/>
      <c r="WDM249" s="277"/>
      <c r="WDN249" s="277"/>
      <c r="WDO249" s="277"/>
      <c r="WDP249" s="402"/>
      <c r="WDQ249" s="404"/>
      <c r="WDR249" s="49"/>
      <c r="WDS249" s="49"/>
      <c r="WDT249" s="49"/>
      <c r="WDU249" s="99"/>
      <c r="WDV249" s="98"/>
      <c r="WDW249" s="49"/>
      <c r="WDX249" s="405"/>
      <c r="WDY249" s="405"/>
      <c r="WDZ249" s="277"/>
      <c r="WEA249" s="277"/>
      <c r="WEB249" s="277"/>
      <c r="WEC249" s="277"/>
      <c r="WED249" s="277"/>
      <c r="WEE249" s="277"/>
      <c r="WEF249" s="277"/>
      <c r="WEG249" s="277"/>
      <c r="WEH249" s="402"/>
      <c r="WEI249" s="404"/>
      <c r="WEJ249" s="49"/>
      <c r="WEK249" s="49"/>
      <c r="WEL249" s="49"/>
      <c r="WEM249" s="99"/>
      <c r="WEN249" s="98"/>
      <c r="WEO249" s="49"/>
      <c r="WEP249" s="405"/>
      <c r="WEQ249" s="405"/>
      <c r="WER249" s="277"/>
      <c r="WES249" s="277"/>
      <c r="WET249" s="277"/>
      <c r="WEU249" s="277"/>
      <c r="WEV249" s="277"/>
      <c r="WEW249" s="277"/>
      <c r="WEX249" s="277"/>
      <c r="WEY249" s="277"/>
      <c r="WEZ249" s="402"/>
      <c r="WFA249" s="404"/>
      <c r="WFB249" s="49"/>
      <c r="WFC249" s="49"/>
      <c r="WFD249" s="49"/>
      <c r="WFE249" s="99"/>
      <c r="WFF249" s="98"/>
      <c r="WFG249" s="49"/>
      <c r="WFH249" s="405"/>
      <c r="WFI249" s="405"/>
      <c r="WFJ249" s="277"/>
      <c r="WFK249" s="277"/>
      <c r="WFL249" s="277"/>
      <c r="WFM249" s="277"/>
      <c r="WFN249" s="277"/>
      <c r="WFO249" s="277"/>
      <c r="WFP249" s="277"/>
      <c r="WFQ249" s="277"/>
      <c r="WFR249" s="402"/>
      <c r="WFS249" s="404"/>
      <c r="WFT249" s="49"/>
      <c r="WFU249" s="49"/>
      <c r="WFV249" s="49"/>
      <c r="WFW249" s="99"/>
      <c r="WFX249" s="98"/>
      <c r="WFY249" s="49"/>
      <c r="WFZ249" s="405"/>
      <c r="WGA249" s="405"/>
      <c r="WGB249" s="277"/>
      <c r="WGC249" s="277"/>
      <c r="WGD249" s="277"/>
      <c r="WGE249" s="277"/>
      <c r="WGF249" s="277"/>
      <c r="WGG249" s="277"/>
      <c r="WGH249" s="277"/>
      <c r="WGI249" s="277"/>
      <c r="WGJ249" s="402"/>
      <c r="WGK249" s="404"/>
      <c r="WGL249" s="49"/>
      <c r="WGM249" s="49"/>
      <c r="WGN249" s="49"/>
      <c r="WGO249" s="99"/>
      <c r="WGP249" s="98"/>
      <c r="WGQ249" s="49"/>
      <c r="WGR249" s="405"/>
      <c r="WGS249" s="405"/>
      <c r="WGT249" s="277"/>
      <c r="WGU249" s="277"/>
      <c r="WGV249" s="277"/>
      <c r="WGW249" s="277"/>
      <c r="WGX249" s="277"/>
      <c r="WGY249" s="277"/>
      <c r="WGZ249" s="277"/>
      <c r="WHA249" s="277"/>
      <c r="WHB249" s="402"/>
      <c r="WHC249" s="404"/>
      <c r="WHD249" s="49"/>
      <c r="WHE249" s="49"/>
      <c r="WHF249" s="49"/>
      <c r="WHG249" s="99"/>
      <c r="WHH249" s="98"/>
      <c r="WHI249" s="49"/>
      <c r="WHJ249" s="405"/>
      <c r="WHK249" s="405"/>
      <c r="WHL249" s="277"/>
      <c r="WHM249" s="277"/>
      <c r="WHN249" s="277"/>
      <c r="WHO249" s="277"/>
      <c r="WHP249" s="277"/>
      <c r="WHQ249" s="277"/>
      <c r="WHR249" s="277"/>
      <c r="WHS249" s="277"/>
      <c r="WHT249" s="402"/>
      <c r="WHU249" s="404"/>
      <c r="WHV249" s="49"/>
      <c r="WHW249" s="49"/>
      <c r="WHX249" s="49"/>
      <c r="WHY249" s="99"/>
      <c r="WHZ249" s="98"/>
      <c r="WIA249" s="49"/>
      <c r="WIB249" s="405"/>
      <c r="WIC249" s="405"/>
      <c r="WID249" s="277"/>
      <c r="WIE249" s="277"/>
      <c r="WIF249" s="277"/>
      <c r="WIG249" s="277"/>
      <c r="WIH249" s="277"/>
      <c r="WII249" s="277"/>
      <c r="WIJ249" s="277"/>
      <c r="WIK249" s="277"/>
      <c r="WIL249" s="402"/>
      <c r="WIM249" s="404"/>
      <c r="WIN249" s="49"/>
      <c r="WIO249" s="49"/>
      <c r="WIP249" s="49"/>
      <c r="WIQ249" s="99"/>
      <c r="WIR249" s="98"/>
      <c r="WIS249" s="49"/>
      <c r="WIT249" s="405"/>
      <c r="WIU249" s="405"/>
      <c r="WIV249" s="277"/>
      <c r="WIW249" s="277"/>
      <c r="WIX249" s="277"/>
      <c r="WIY249" s="277"/>
      <c r="WIZ249" s="277"/>
      <c r="WJA249" s="277"/>
      <c r="WJB249" s="277"/>
      <c r="WJC249" s="277"/>
      <c r="WJD249" s="402"/>
      <c r="WJE249" s="404"/>
      <c r="WJF249" s="49"/>
      <c r="WJG249" s="49"/>
      <c r="WJH249" s="49"/>
      <c r="WJI249" s="99"/>
      <c r="WJJ249" s="98"/>
      <c r="WJK249" s="49"/>
      <c r="WJL249" s="405"/>
      <c r="WJM249" s="405"/>
      <c r="WJN249" s="277"/>
      <c r="WJO249" s="277"/>
      <c r="WJP249" s="277"/>
      <c r="WJQ249" s="277"/>
      <c r="WJR249" s="277"/>
      <c r="WJS249" s="277"/>
      <c r="WJT249" s="277"/>
      <c r="WJU249" s="277"/>
      <c r="WJV249" s="402"/>
      <c r="WJW249" s="404"/>
      <c r="WJX249" s="49"/>
      <c r="WJY249" s="49"/>
      <c r="WJZ249" s="49"/>
      <c r="WKA249" s="99"/>
      <c r="WKB249" s="98"/>
      <c r="WKC249" s="49"/>
      <c r="WKD249" s="405"/>
      <c r="WKE249" s="405"/>
      <c r="WKF249" s="277"/>
      <c r="WKG249" s="277"/>
      <c r="WKH249" s="277"/>
      <c r="WKI249" s="277"/>
      <c r="WKJ249" s="277"/>
      <c r="WKK249" s="277"/>
      <c r="WKL249" s="277"/>
      <c r="WKM249" s="277"/>
      <c r="WKN249" s="402"/>
      <c r="WKO249" s="404"/>
      <c r="WKP249" s="49"/>
      <c r="WKQ249" s="49"/>
      <c r="WKR249" s="49"/>
      <c r="WKS249" s="99"/>
      <c r="WKT249" s="98"/>
      <c r="WKU249" s="49"/>
      <c r="WKV249" s="405"/>
      <c r="WKW249" s="405"/>
      <c r="WKX249" s="277"/>
      <c r="WKY249" s="277"/>
      <c r="WKZ249" s="277"/>
      <c r="WLA249" s="277"/>
      <c r="WLB249" s="277"/>
      <c r="WLC249" s="277"/>
      <c r="WLD249" s="277"/>
      <c r="WLE249" s="277"/>
      <c r="WLF249" s="402"/>
      <c r="WLG249" s="404"/>
      <c r="WLH249" s="49"/>
      <c r="WLI249" s="49"/>
      <c r="WLJ249" s="49"/>
      <c r="WLK249" s="99"/>
      <c r="WLL249" s="98"/>
      <c r="WLM249" s="49"/>
      <c r="WLN249" s="405"/>
      <c r="WLO249" s="405"/>
      <c r="WLP249" s="277"/>
      <c r="WLQ249" s="277"/>
      <c r="WLR249" s="277"/>
      <c r="WLS249" s="277"/>
      <c r="WLT249" s="277"/>
      <c r="WLU249" s="277"/>
      <c r="WLV249" s="277"/>
      <c r="WLW249" s="277"/>
      <c r="WLX249" s="402"/>
      <c r="WLY249" s="404"/>
      <c r="WLZ249" s="49"/>
      <c r="WMA249" s="49"/>
      <c r="WMB249" s="49"/>
      <c r="WMC249" s="99"/>
      <c r="WMD249" s="98"/>
      <c r="WME249" s="49"/>
      <c r="WMF249" s="405"/>
      <c r="WMG249" s="405"/>
      <c r="WMH249" s="277"/>
      <c r="WMI249" s="277"/>
      <c r="WMJ249" s="277"/>
      <c r="WMK249" s="277"/>
      <c r="WML249" s="277"/>
      <c r="WMM249" s="277"/>
      <c r="WMN249" s="277"/>
      <c r="WMO249" s="277"/>
      <c r="WMP249" s="402"/>
      <c r="WMQ249" s="404"/>
      <c r="WMR249" s="49"/>
      <c r="WMS249" s="49"/>
      <c r="WMT249" s="49"/>
      <c r="WMU249" s="99"/>
      <c r="WMV249" s="98"/>
      <c r="WMW249" s="49"/>
      <c r="WMX249" s="405"/>
      <c r="WMY249" s="405"/>
      <c r="WMZ249" s="277"/>
      <c r="WNA249" s="277"/>
      <c r="WNB249" s="277"/>
      <c r="WNC249" s="277"/>
      <c r="WND249" s="277"/>
      <c r="WNE249" s="277"/>
      <c r="WNF249" s="277"/>
      <c r="WNG249" s="277"/>
      <c r="WNH249" s="402"/>
      <c r="WNI249" s="404"/>
      <c r="WNJ249" s="49"/>
      <c r="WNK249" s="49"/>
      <c r="WNL249" s="49"/>
      <c r="WNM249" s="99"/>
      <c r="WNN249" s="98"/>
      <c r="WNO249" s="49"/>
      <c r="WNP249" s="405"/>
      <c r="WNQ249" s="405"/>
      <c r="WNR249" s="277"/>
      <c r="WNS249" s="277"/>
      <c r="WNT249" s="277"/>
      <c r="WNU249" s="277"/>
      <c r="WNV249" s="277"/>
      <c r="WNW249" s="277"/>
      <c r="WNX249" s="277"/>
      <c r="WNY249" s="277"/>
      <c r="WNZ249" s="402"/>
      <c r="WOA249" s="404"/>
      <c r="WOB249" s="49"/>
      <c r="WOC249" s="49"/>
      <c r="WOD249" s="49"/>
      <c r="WOE249" s="99"/>
      <c r="WOF249" s="98"/>
      <c r="WOG249" s="49"/>
      <c r="WOH249" s="405"/>
      <c r="WOI249" s="405"/>
      <c r="WOJ249" s="277"/>
      <c r="WOK249" s="277"/>
      <c r="WOL249" s="277"/>
      <c r="WOM249" s="277"/>
      <c r="WON249" s="277"/>
      <c r="WOO249" s="277"/>
      <c r="WOP249" s="277"/>
      <c r="WOQ249" s="277"/>
      <c r="WOR249" s="402"/>
      <c r="WOS249" s="404"/>
      <c r="WOT249" s="49"/>
      <c r="WOU249" s="49"/>
      <c r="WOV249" s="49"/>
      <c r="WOW249" s="99"/>
      <c r="WOX249" s="98"/>
      <c r="WOY249" s="49"/>
      <c r="WOZ249" s="405"/>
      <c r="WPA249" s="405"/>
      <c r="WPB249" s="277"/>
      <c r="WPC249" s="277"/>
      <c r="WPD249" s="277"/>
      <c r="WPE249" s="277"/>
      <c r="WPF249" s="277"/>
      <c r="WPG249" s="277"/>
      <c r="WPH249" s="277"/>
      <c r="WPI249" s="277"/>
      <c r="WPJ249" s="402"/>
      <c r="WPK249" s="404"/>
      <c r="WPL249" s="49"/>
      <c r="WPM249" s="49"/>
      <c r="WPN249" s="49"/>
      <c r="WPO249" s="99"/>
      <c r="WPP249" s="98"/>
      <c r="WPQ249" s="49"/>
      <c r="WPR249" s="405"/>
      <c r="WPS249" s="405"/>
      <c r="WPT249" s="277"/>
      <c r="WPU249" s="277"/>
      <c r="WPV249" s="277"/>
      <c r="WPW249" s="277"/>
      <c r="WPX249" s="277"/>
      <c r="WPY249" s="277"/>
      <c r="WPZ249" s="277"/>
      <c r="WQA249" s="277"/>
      <c r="WQB249" s="402"/>
      <c r="WQC249" s="404"/>
      <c r="WQD249" s="49"/>
      <c r="WQE249" s="49"/>
      <c r="WQF249" s="49"/>
      <c r="WQG249" s="99"/>
      <c r="WQH249" s="98"/>
      <c r="WQI249" s="49"/>
      <c r="WQJ249" s="405"/>
      <c r="WQK249" s="405"/>
      <c r="WQL249" s="277"/>
      <c r="WQM249" s="277"/>
      <c r="WQN249" s="277"/>
      <c r="WQO249" s="277"/>
      <c r="WQP249" s="277"/>
      <c r="WQQ249" s="277"/>
      <c r="WQR249" s="277"/>
      <c r="WQS249" s="277"/>
      <c r="WQT249" s="402"/>
      <c r="WQU249" s="404"/>
      <c r="WQV249" s="49"/>
      <c r="WQW249" s="49"/>
      <c r="WQX249" s="49"/>
      <c r="WQY249" s="99"/>
      <c r="WQZ249" s="98"/>
      <c r="WRA249" s="49"/>
      <c r="WRB249" s="405"/>
      <c r="WRC249" s="405"/>
      <c r="WRD249" s="277"/>
      <c r="WRE249" s="277"/>
      <c r="WRF249" s="277"/>
      <c r="WRG249" s="277"/>
      <c r="WRH249" s="277"/>
      <c r="WRI249" s="277"/>
      <c r="WRJ249" s="277"/>
      <c r="WRK249" s="277"/>
      <c r="WRL249" s="402"/>
      <c r="WRM249" s="404"/>
      <c r="WRN249" s="49"/>
      <c r="WRO249" s="49"/>
      <c r="WRP249" s="49"/>
      <c r="WRQ249" s="99"/>
      <c r="WRR249" s="98"/>
      <c r="WRS249" s="49"/>
      <c r="WRT249" s="405"/>
      <c r="WRU249" s="405"/>
      <c r="WRV249" s="277"/>
      <c r="WRW249" s="277"/>
      <c r="WRX249" s="277"/>
      <c r="WRY249" s="277"/>
      <c r="WRZ249" s="277"/>
      <c r="WSA249" s="277"/>
      <c r="WSB249" s="277"/>
      <c r="WSC249" s="277"/>
      <c r="WSD249" s="402"/>
      <c r="WSE249" s="404"/>
      <c r="WSF249" s="49"/>
      <c r="WSG249" s="49"/>
      <c r="WSH249" s="49"/>
      <c r="WSI249" s="99"/>
      <c r="WSJ249" s="98"/>
      <c r="WSK249" s="49"/>
      <c r="WSL249" s="405"/>
      <c r="WSM249" s="405"/>
      <c r="WSN249" s="277"/>
      <c r="WSO249" s="277"/>
      <c r="WSP249" s="277"/>
      <c r="WSQ249" s="277"/>
      <c r="WSR249" s="277"/>
      <c r="WSS249" s="277"/>
      <c r="WST249" s="277"/>
      <c r="WSU249" s="277"/>
      <c r="WSV249" s="402"/>
      <c r="WSW249" s="404"/>
      <c r="WSX249" s="49"/>
      <c r="WSY249" s="49"/>
      <c r="WSZ249" s="49"/>
      <c r="WTA249" s="99"/>
      <c r="WTB249" s="98"/>
      <c r="WTC249" s="49"/>
      <c r="WTD249" s="405"/>
      <c r="WTE249" s="405"/>
      <c r="WTF249" s="277"/>
      <c r="WTG249" s="277"/>
      <c r="WTH249" s="277"/>
      <c r="WTI249" s="277"/>
      <c r="WTJ249" s="277"/>
      <c r="WTK249" s="277"/>
      <c r="WTL249" s="277"/>
      <c r="WTM249" s="277"/>
      <c r="WTN249" s="402"/>
      <c r="WTO249" s="404"/>
      <c r="WTP249" s="49"/>
      <c r="WTQ249" s="49"/>
      <c r="WTR249" s="49"/>
      <c r="WTS249" s="99"/>
      <c r="WTT249" s="98"/>
      <c r="WTU249" s="49"/>
      <c r="WTV249" s="405"/>
      <c r="WTW249" s="405"/>
      <c r="WTX249" s="277"/>
      <c r="WTY249" s="277"/>
      <c r="WTZ249" s="277"/>
      <c r="WUA249" s="277"/>
      <c r="WUB249" s="277"/>
      <c r="WUC249" s="277"/>
      <c r="WUD249" s="277"/>
      <c r="WUE249" s="277"/>
      <c r="WUF249" s="402"/>
      <c r="WUG249" s="404"/>
      <c r="WUH249" s="49"/>
      <c r="WUI249" s="49"/>
      <c r="WUJ249" s="49"/>
      <c r="WUK249" s="99"/>
      <c r="WUL249" s="98"/>
      <c r="WUM249" s="49"/>
      <c r="WUN249" s="405"/>
      <c r="WUO249" s="405"/>
      <c r="WUP249" s="277"/>
      <c r="WUQ249" s="277"/>
      <c r="WUR249" s="277"/>
      <c r="WUS249" s="277"/>
      <c r="WUT249" s="277"/>
      <c r="WUU249" s="277"/>
      <c r="WUV249" s="277"/>
      <c r="WUW249" s="277"/>
      <c r="WUX249" s="402"/>
      <c r="WUY249" s="404"/>
      <c r="WUZ249" s="49"/>
      <c r="WVA249" s="49"/>
      <c r="WVB249" s="49"/>
      <c r="WVC249" s="99"/>
      <c r="WVD249" s="98"/>
      <c r="WVE249" s="49"/>
      <c r="WVF249" s="405"/>
      <c r="WVG249" s="405"/>
      <c r="WVH249" s="277"/>
      <c r="WVI249" s="277"/>
      <c r="WVJ249" s="277"/>
      <c r="WVK249" s="277"/>
      <c r="WVL249" s="277"/>
      <c r="WVM249" s="277"/>
      <c r="WVN249" s="277"/>
      <c r="WVO249" s="277"/>
      <c r="WVP249" s="402"/>
      <c r="WVQ249" s="404"/>
      <c r="WVR249" s="49"/>
      <c r="WVS249" s="49"/>
      <c r="WVT249" s="49"/>
      <c r="WVU249" s="99"/>
      <c r="WVV249" s="98"/>
      <c r="WVW249" s="49"/>
      <c r="WVX249" s="405"/>
      <c r="WVY249" s="405"/>
      <c r="WVZ249" s="277"/>
      <c r="WWA249" s="277"/>
      <c r="WWB249" s="277"/>
      <c r="WWC249" s="277"/>
      <c r="WWD249" s="277"/>
      <c r="WWE249" s="277"/>
      <c r="WWF249" s="277"/>
      <c r="WWG249" s="277"/>
      <c r="WWH249" s="402"/>
      <c r="WWI249" s="404"/>
      <c r="WWJ249" s="49"/>
      <c r="WWK249" s="49"/>
      <c r="WWL249" s="49"/>
      <c r="WWM249" s="99"/>
      <c r="WWN249" s="98"/>
      <c r="WWO249" s="49"/>
      <c r="WWP249" s="405"/>
      <c r="WWQ249" s="405"/>
      <c r="WWR249" s="277"/>
      <c r="WWS249" s="277"/>
      <c r="WWT249" s="277"/>
      <c r="WWU249" s="277"/>
      <c r="WWV249" s="277"/>
      <c r="WWW249" s="277"/>
      <c r="WWX249" s="277"/>
      <c r="WWY249" s="277"/>
      <c r="WWZ249" s="402"/>
      <c r="WXA249" s="404"/>
      <c r="WXB249" s="49"/>
      <c r="WXC249" s="49"/>
      <c r="WXD249" s="49"/>
      <c r="WXE249" s="99"/>
      <c r="WXF249" s="98"/>
      <c r="WXG249" s="49"/>
      <c r="WXH249" s="405"/>
      <c r="WXI249" s="405"/>
      <c r="WXJ249" s="277"/>
      <c r="WXK249" s="277"/>
      <c r="WXL249" s="277"/>
      <c r="WXM249" s="277"/>
      <c r="WXN249" s="277"/>
      <c r="WXO249" s="277"/>
      <c r="WXP249" s="277"/>
      <c r="WXQ249" s="277"/>
      <c r="WXR249" s="402"/>
      <c r="WXS249" s="404"/>
      <c r="WXT249" s="49"/>
      <c r="WXU249" s="49"/>
      <c r="WXV249" s="49"/>
      <c r="WXW249" s="99"/>
      <c r="WXX249" s="98"/>
      <c r="WXY249" s="49"/>
      <c r="WXZ249" s="405"/>
      <c r="WYA249" s="405"/>
      <c r="WYB249" s="277"/>
      <c r="WYC249" s="277"/>
      <c r="WYD249" s="277"/>
      <c r="WYE249" s="277"/>
      <c r="WYF249" s="277"/>
      <c r="WYG249" s="277"/>
      <c r="WYH249" s="277"/>
      <c r="WYI249" s="277"/>
      <c r="WYJ249" s="402"/>
      <c r="WYK249" s="404"/>
      <c r="WYL249" s="49"/>
      <c r="WYM249" s="49"/>
      <c r="WYN249" s="49"/>
      <c r="WYO249" s="99"/>
      <c r="WYP249" s="98"/>
      <c r="WYQ249" s="49"/>
      <c r="WYR249" s="405"/>
      <c r="WYS249" s="405"/>
      <c r="WYT249" s="277"/>
      <c r="WYU249" s="277"/>
      <c r="WYV249" s="277"/>
      <c r="WYW249" s="277"/>
      <c r="WYX249" s="277"/>
      <c r="WYY249" s="277"/>
      <c r="WYZ249" s="277"/>
      <c r="WZA249" s="277"/>
      <c r="WZB249" s="402"/>
      <c r="WZC249" s="404"/>
      <c r="WZD249" s="49"/>
      <c r="WZE249" s="49"/>
      <c r="WZF249" s="49"/>
      <c r="WZG249" s="99"/>
      <c r="WZH249" s="98"/>
      <c r="WZI249" s="49"/>
      <c r="WZJ249" s="405"/>
      <c r="WZK249" s="405"/>
      <c r="WZL249" s="277"/>
      <c r="WZM249" s="277"/>
      <c r="WZN249" s="277"/>
      <c r="WZO249" s="277"/>
      <c r="WZP249" s="277"/>
      <c r="WZQ249" s="277"/>
      <c r="WZR249" s="277"/>
      <c r="WZS249" s="277"/>
      <c r="WZT249" s="402"/>
      <c r="WZU249" s="404"/>
      <c r="WZV249" s="49"/>
      <c r="WZW249" s="49"/>
      <c r="WZX249" s="49"/>
      <c r="WZY249" s="99"/>
      <c r="WZZ249" s="98"/>
      <c r="XAA249" s="49"/>
      <c r="XAB249" s="405"/>
      <c r="XAC249" s="405"/>
      <c r="XAD249" s="277"/>
      <c r="XAE249" s="277"/>
      <c r="XAF249" s="277"/>
      <c r="XAG249" s="277"/>
      <c r="XAH249" s="277"/>
      <c r="XAI249" s="277"/>
      <c r="XAJ249" s="277"/>
      <c r="XAK249" s="277"/>
      <c r="XAL249" s="402"/>
      <c r="XAM249" s="404"/>
      <c r="XAN249" s="49"/>
      <c r="XAO249" s="49"/>
      <c r="XAP249" s="49"/>
      <c r="XAQ249" s="99"/>
      <c r="XAR249" s="98"/>
      <c r="XAS249" s="49"/>
      <c r="XAT249" s="405"/>
      <c r="XAU249" s="405"/>
      <c r="XAV249" s="277"/>
      <c r="XAW249" s="277"/>
      <c r="XAX249" s="277"/>
      <c r="XAY249" s="277"/>
      <c r="XAZ249" s="277"/>
      <c r="XBA249" s="277"/>
      <c r="XBB249" s="277"/>
      <c r="XBC249" s="277"/>
      <c r="XBD249" s="402"/>
      <c r="XBE249" s="404"/>
      <c r="XBF249" s="49"/>
      <c r="XBG249" s="49"/>
      <c r="XBH249" s="49"/>
      <c r="XBI249" s="99"/>
      <c r="XBJ249" s="98"/>
      <c r="XBK249" s="49"/>
      <c r="XBL249" s="405"/>
      <c r="XBM249" s="405"/>
      <c r="XBN249" s="277"/>
      <c r="XBO249" s="277"/>
      <c r="XBP249" s="277"/>
      <c r="XBQ249" s="277"/>
      <c r="XBR249" s="277"/>
      <c r="XBS249" s="277"/>
      <c r="XBT249" s="277"/>
      <c r="XBU249" s="277"/>
      <c r="XBV249" s="402"/>
      <c r="XBW249" s="404"/>
      <c r="XBX249" s="49"/>
      <c r="XBY249" s="49"/>
      <c r="XBZ249" s="49"/>
      <c r="XCA249" s="99"/>
      <c r="XCB249" s="98"/>
      <c r="XCC249" s="49"/>
      <c r="XCD249" s="405"/>
      <c r="XCE249" s="405"/>
      <c r="XCF249" s="277"/>
      <c r="XCG249" s="277"/>
      <c r="XCH249" s="277"/>
      <c r="XCI249" s="277"/>
      <c r="XCJ249" s="277"/>
      <c r="XCK249" s="277"/>
      <c r="XCL249" s="277"/>
      <c r="XCM249" s="277"/>
      <c r="XCN249" s="402"/>
      <c r="XCO249" s="404"/>
      <c r="XCP249" s="49"/>
      <c r="XCQ249" s="49"/>
      <c r="XCR249" s="49"/>
      <c r="XCS249" s="99"/>
      <c r="XCT249" s="98"/>
      <c r="XCU249" s="49"/>
      <c r="XCV249" s="405"/>
      <c r="XCW249" s="405"/>
      <c r="XCX249" s="277"/>
      <c r="XCY249" s="277"/>
      <c r="XCZ249" s="277"/>
      <c r="XDA249" s="277"/>
      <c r="XDB249" s="277"/>
      <c r="XDC249" s="277"/>
      <c r="XDD249" s="277"/>
      <c r="XDE249" s="277"/>
      <c r="XDF249" s="402"/>
      <c r="XDG249" s="404"/>
      <c r="XDH249" s="49"/>
      <c r="XDI249" s="49"/>
      <c r="XDJ249" s="49"/>
    </row>
    <row r="250" spans="1:16338" s="407" customFormat="1" x14ac:dyDescent="0.2">
      <c r="A250" s="234"/>
      <c r="B250" s="208"/>
      <c r="C250" s="208"/>
      <c r="D250" s="208">
        <v>703</v>
      </c>
      <c r="E250" s="458"/>
      <c r="F250" s="450" t="s">
        <v>964</v>
      </c>
      <c r="G250" s="202"/>
      <c r="H250" s="207"/>
      <c r="I250" s="207"/>
      <c r="J250" s="572">
        <v>50</v>
      </c>
      <c r="K250" s="207"/>
      <c r="L250" s="417">
        <v>10</v>
      </c>
      <c r="M250" s="549"/>
      <c r="N250" s="320"/>
      <c r="O250" s="522"/>
      <c r="P250" s="522"/>
      <c r="Q250" s="522"/>
      <c r="R250" s="485"/>
      <c r="S250" s="277"/>
      <c r="T250" s="277"/>
      <c r="U250" s="277"/>
      <c r="V250" s="277"/>
      <c r="W250" s="277"/>
      <c r="X250" s="277"/>
      <c r="Y250" s="277"/>
      <c r="Z250" s="402"/>
      <c r="AA250" s="404"/>
      <c r="AB250" s="49"/>
      <c r="AC250" s="49"/>
      <c r="AD250" s="49"/>
      <c r="AE250" s="99"/>
      <c r="AF250" s="98"/>
      <c r="AG250" s="49"/>
      <c r="AH250" s="405"/>
      <c r="AI250" s="405"/>
      <c r="AJ250" s="277"/>
      <c r="AK250" s="277"/>
      <c r="AL250" s="277"/>
      <c r="AM250" s="277"/>
      <c r="AN250" s="277"/>
      <c r="AO250" s="277"/>
      <c r="AP250" s="277"/>
      <c r="AQ250" s="277"/>
      <c r="AR250" s="402"/>
      <c r="AS250" s="404"/>
      <c r="AT250" s="49"/>
      <c r="AU250" s="49"/>
      <c r="AV250" s="49"/>
      <c r="AW250" s="99"/>
      <c r="AX250" s="98"/>
      <c r="AY250" s="49"/>
      <c r="AZ250" s="405"/>
      <c r="BA250" s="405"/>
      <c r="BB250" s="277"/>
      <c r="BC250" s="277"/>
      <c r="BD250" s="277"/>
      <c r="BE250" s="277"/>
      <c r="BF250" s="277"/>
      <c r="BG250" s="277"/>
      <c r="BH250" s="277"/>
      <c r="BI250" s="277"/>
      <c r="BJ250" s="402"/>
      <c r="BK250" s="404"/>
      <c r="BL250" s="49"/>
      <c r="BM250" s="49"/>
      <c r="BN250" s="49"/>
      <c r="BO250" s="99"/>
      <c r="BP250" s="98"/>
      <c r="BQ250" s="49"/>
      <c r="BR250" s="405"/>
      <c r="BS250" s="405"/>
      <c r="BT250" s="277"/>
      <c r="BU250" s="277"/>
      <c r="BV250" s="277"/>
      <c r="BW250" s="277"/>
      <c r="BX250" s="277"/>
      <c r="BY250" s="277"/>
      <c r="BZ250" s="277"/>
      <c r="CA250" s="277"/>
      <c r="CB250" s="402"/>
      <c r="CC250" s="404"/>
      <c r="CD250" s="49"/>
      <c r="CE250" s="49"/>
      <c r="CF250" s="49"/>
      <c r="CG250" s="99"/>
      <c r="CH250" s="98"/>
      <c r="CI250" s="49"/>
      <c r="CJ250" s="405"/>
      <c r="CK250" s="405"/>
      <c r="CL250" s="277"/>
      <c r="CM250" s="277"/>
      <c r="CN250" s="277"/>
      <c r="CO250" s="277"/>
      <c r="CP250" s="277"/>
      <c r="CQ250" s="277"/>
      <c r="CR250" s="277"/>
      <c r="CS250" s="277"/>
      <c r="CT250" s="402"/>
      <c r="CU250" s="404"/>
      <c r="CV250" s="49"/>
      <c r="CW250" s="49"/>
      <c r="CX250" s="49"/>
      <c r="CY250" s="99"/>
      <c r="CZ250" s="98"/>
      <c r="DA250" s="49"/>
      <c r="DB250" s="405"/>
      <c r="DC250" s="405"/>
      <c r="DD250" s="277"/>
      <c r="DE250" s="277"/>
      <c r="DF250" s="277"/>
      <c r="DG250" s="277"/>
      <c r="DH250" s="277"/>
      <c r="DI250" s="277"/>
      <c r="DJ250" s="277"/>
      <c r="DK250" s="277"/>
      <c r="DL250" s="402"/>
      <c r="DM250" s="404"/>
      <c r="DN250" s="49"/>
      <c r="DO250" s="49"/>
      <c r="DP250" s="49"/>
      <c r="DQ250" s="99"/>
      <c r="DR250" s="98"/>
      <c r="DS250" s="49"/>
      <c r="DT250" s="405"/>
      <c r="DU250" s="405"/>
      <c r="DV250" s="277"/>
      <c r="DW250" s="277"/>
      <c r="DX250" s="277"/>
      <c r="DY250" s="277"/>
      <c r="DZ250" s="277"/>
      <c r="EA250" s="277"/>
      <c r="EB250" s="277"/>
      <c r="EC250" s="277"/>
      <c r="ED250" s="402"/>
      <c r="EE250" s="404"/>
      <c r="EF250" s="49"/>
      <c r="EG250" s="49"/>
      <c r="EH250" s="49"/>
      <c r="EI250" s="99"/>
      <c r="EJ250" s="98"/>
      <c r="EK250" s="49"/>
      <c r="EL250" s="405"/>
      <c r="EM250" s="405"/>
      <c r="EN250" s="277"/>
      <c r="EO250" s="277"/>
      <c r="EP250" s="277"/>
      <c r="EQ250" s="277"/>
      <c r="ER250" s="277"/>
      <c r="ES250" s="277"/>
      <c r="ET250" s="277"/>
      <c r="EU250" s="277"/>
      <c r="EV250" s="402"/>
      <c r="EW250" s="404"/>
      <c r="EX250" s="49"/>
      <c r="EY250" s="49"/>
      <c r="EZ250" s="49"/>
      <c r="FA250" s="99"/>
      <c r="FB250" s="98"/>
      <c r="FC250" s="49"/>
      <c r="FD250" s="405"/>
      <c r="FE250" s="405"/>
      <c r="FF250" s="277"/>
      <c r="FG250" s="277"/>
      <c r="FH250" s="277"/>
      <c r="FI250" s="277"/>
      <c r="FJ250" s="277"/>
      <c r="FK250" s="277"/>
      <c r="FL250" s="277"/>
      <c r="FM250" s="277"/>
      <c r="FN250" s="402"/>
      <c r="FO250" s="404"/>
      <c r="FP250" s="49"/>
      <c r="FQ250" s="49"/>
      <c r="FR250" s="49"/>
      <c r="FS250" s="99"/>
      <c r="FT250" s="98"/>
      <c r="FU250" s="49"/>
      <c r="FV250" s="405"/>
      <c r="FW250" s="405"/>
      <c r="FX250" s="277"/>
      <c r="FY250" s="277"/>
      <c r="FZ250" s="277"/>
      <c r="GA250" s="277"/>
      <c r="GB250" s="277"/>
      <c r="GC250" s="277"/>
      <c r="GD250" s="277"/>
      <c r="GE250" s="277"/>
      <c r="GF250" s="402"/>
      <c r="GG250" s="404"/>
      <c r="GH250" s="49"/>
      <c r="GI250" s="49"/>
      <c r="GJ250" s="49"/>
      <c r="GK250" s="99"/>
      <c r="GL250" s="98"/>
      <c r="GM250" s="49"/>
      <c r="GN250" s="405"/>
      <c r="GO250" s="405"/>
      <c r="GP250" s="277"/>
      <c r="GQ250" s="277"/>
      <c r="GR250" s="277"/>
      <c r="GS250" s="277"/>
      <c r="GT250" s="277"/>
      <c r="GU250" s="277"/>
      <c r="GV250" s="277"/>
      <c r="GW250" s="277"/>
      <c r="GX250" s="402"/>
      <c r="GY250" s="404"/>
      <c r="GZ250" s="49"/>
      <c r="HA250" s="49"/>
      <c r="HB250" s="49"/>
      <c r="HC250" s="99"/>
      <c r="HD250" s="98"/>
      <c r="HE250" s="49"/>
      <c r="HF250" s="405"/>
      <c r="HG250" s="405"/>
      <c r="HH250" s="277"/>
      <c r="HI250" s="277"/>
      <c r="HJ250" s="277"/>
      <c r="HK250" s="277"/>
      <c r="HL250" s="277"/>
      <c r="HM250" s="277"/>
      <c r="HN250" s="277"/>
      <c r="HO250" s="277"/>
      <c r="HP250" s="402"/>
      <c r="HQ250" s="404"/>
      <c r="HR250" s="49"/>
      <c r="HS250" s="49"/>
      <c r="HT250" s="49"/>
      <c r="HU250" s="99"/>
      <c r="HV250" s="98"/>
      <c r="HW250" s="49"/>
      <c r="HX250" s="405"/>
      <c r="HY250" s="405"/>
      <c r="HZ250" s="277"/>
      <c r="IA250" s="277"/>
      <c r="IB250" s="277"/>
      <c r="IC250" s="277"/>
      <c r="ID250" s="277"/>
      <c r="IE250" s="277"/>
      <c r="IF250" s="277"/>
      <c r="IG250" s="277"/>
      <c r="IH250" s="402"/>
      <c r="II250" s="404"/>
      <c r="IJ250" s="49"/>
      <c r="IK250" s="49"/>
      <c r="IL250" s="49"/>
      <c r="IM250" s="99"/>
      <c r="IN250" s="98"/>
      <c r="IO250" s="49"/>
      <c r="IP250" s="405"/>
      <c r="IQ250" s="405"/>
      <c r="IR250" s="277"/>
      <c r="IS250" s="277"/>
      <c r="IT250" s="277"/>
      <c r="IU250" s="277"/>
      <c r="IV250" s="277"/>
      <c r="IW250" s="277"/>
      <c r="IX250" s="277"/>
      <c r="IY250" s="277"/>
      <c r="IZ250" s="402"/>
      <c r="JA250" s="404"/>
      <c r="JB250" s="49"/>
      <c r="JC250" s="49"/>
      <c r="JD250" s="49"/>
      <c r="JE250" s="99"/>
      <c r="JF250" s="98"/>
      <c r="JG250" s="49"/>
      <c r="JH250" s="405"/>
      <c r="JI250" s="405"/>
      <c r="JJ250" s="277"/>
      <c r="JK250" s="277"/>
      <c r="JL250" s="277"/>
      <c r="JM250" s="277"/>
      <c r="JN250" s="277"/>
      <c r="JO250" s="277"/>
      <c r="JP250" s="277"/>
      <c r="JQ250" s="277"/>
      <c r="JR250" s="402"/>
      <c r="JS250" s="404"/>
      <c r="JT250" s="49"/>
      <c r="JU250" s="49"/>
      <c r="JV250" s="49"/>
      <c r="JW250" s="99"/>
      <c r="JX250" s="98"/>
      <c r="JY250" s="49"/>
      <c r="JZ250" s="405"/>
      <c r="KA250" s="405"/>
      <c r="KB250" s="277"/>
      <c r="KC250" s="277"/>
      <c r="KD250" s="277"/>
      <c r="KE250" s="277"/>
      <c r="KF250" s="277"/>
      <c r="KG250" s="277"/>
      <c r="KH250" s="277"/>
      <c r="KI250" s="277"/>
      <c r="KJ250" s="402"/>
      <c r="KK250" s="404"/>
      <c r="KL250" s="49"/>
      <c r="KM250" s="49"/>
      <c r="KN250" s="49"/>
      <c r="KO250" s="99"/>
      <c r="KP250" s="98"/>
      <c r="KQ250" s="49"/>
      <c r="KR250" s="405"/>
      <c r="KS250" s="405"/>
      <c r="KT250" s="277"/>
      <c r="KU250" s="277"/>
      <c r="KV250" s="277"/>
      <c r="KW250" s="277"/>
      <c r="KX250" s="277"/>
      <c r="KY250" s="277"/>
      <c r="KZ250" s="277"/>
      <c r="LA250" s="277"/>
      <c r="LB250" s="402"/>
      <c r="LC250" s="404"/>
      <c r="LD250" s="49"/>
      <c r="LE250" s="49"/>
      <c r="LF250" s="49"/>
      <c r="LG250" s="99"/>
      <c r="LH250" s="98"/>
      <c r="LI250" s="49"/>
      <c r="LJ250" s="405"/>
      <c r="LK250" s="405"/>
      <c r="LL250" s="277"/>
      <c r="LM250" s="277"/>
      <c r="LN250" s="277"/>
      <c r="LO250" s="277"/>
      <c r="LP250" s="277"/>
      <c r="LQ250" s="277"/>
      <c r="LR250" s="277"/>
      <c r="LS250" s="277"/>
      <c r="LT250" s="402"/>
      <c r="LU250" s="404"/>
      <c r="LV250" s="49"/>
      <c r="LW250" s="49"/>
      <c r="LX250" s="49"/>
      <c r="LY250" s="99"/>
      <c r="LZ250" s="98"/>
      <c r="MA250" s="49"/>
      <c r="MB250" s="405"/>
      <c r="MC250" s="405"/>
      <c r="MD250" s="277"/>
      <c r="ME250" s="277"/>
      <c r="MF250" s="277"/>
      <c r="MG250" s="277"/>
      <c r="MH250" s="277"/>
      <c r="MI250" s="277"/>
      <c r="MJ250" s="277"/>
      <c r="MK250" s="277"/>
      <c r="ML250" s="402"/>
      <c r="MM250" s="404"/>
      <c r="MN250" s="49"/>
      <c r="MO250" s="49"/>
      <c r="MP250" s="49"/>
      <c r="MQ250" s="99"/>
      <c r="MR250" s="98"/>
      <c r="MS250" s="49"/>
      <c r="MT250" s="405"/>
      <c r="MU250" s="405"/>
      <c r="MV250" s="277"/>
      <c r="MW250" s="277"/>
      <c r="MX250" s="277"/>
      <c r="MY250" s="277"/>
      <c r="MZ250" s="277"/>
      <c r="NA250" s="277"/>
      <c r="NB250" s="277"/>
      <c r="NC250" s="277"/>
      <c r="ND250" s="402"/>
      <c r="NE250" s="404"/>
      <c r="NF250" s="49"/>
      <c r="NG250" s="49"/>
      <c r="NH250" s="49"/>
      <c r="NI250" s="99"/>
      <c r="NJ250" s="98"/>
      <c r="NK250" s="49"/>
      <c r="NL250" s="405"/>
      <c r="NM250" s="405"/>
      <c r="NN250" s="277"/>
      <c r="NO250" s="277"/>
      <c r="NP250" s="277"/>
      <c r="NQ250" s="277"/>
      <c r="NR250" s="277"/>
      <c r="NS250" s="277"/>
      <c r="NT250" s="277"/>
      <c r="NU250" s="277"/>
      <c r="NV250" s="402"/>
      <c r="NW250" s="404"/>
      <c r="NX250" s="49"/>
      <c r="NY250" s="49"/>
      <c r="NZ250" s="49"/>
      <c r="OA250" s="99"/>
      <c r="OB250" s="98"/>
      <c r="OC250" s="49"/>
      <c r="OD250" s="405"/>
      <c r="OE250" s="405"/>
      <c r="OF250" s="277"/>
      <c r="OG250" s="277"/>
      <c r="OH250" s="277"/>
      <c r="OI250" s="277"/>
      <c r="OJ250" s="277"/>
      <c r="OK250" s="277"/>
      <c r="OL250" s="277"/>
      <c r="OM250" s="277"/>
      <c r="ON250" s="402"/>
      <c r="OO250" s="404"/>
      <c r="OP250" s="49"/>
      <c r="OQ250" s="49"/>
      <c r="OR250" s="49"/>
      <c r="OS250" s="99"/>
      <c r="OT250" s="98"/>
      <c r="OU250" s="49"/>
      <c r="OV250" s="405"/>
      <c r="OW250" s="405"/>
      <c r="OX250" s="277"/>
      <c r="OY250" s="277"/>
      <c r="OZ250" s="277"/>
      <c r="PA250" s="277"/>
      <c r="PB250" s="277"/>
      <c r="PC250" s="277"/>
      <c r="PD250" s="277"/>
      <c r="PE250" s="277"/>
      <c r="PF250" s="402"/>
      <c r="PG250" s="404"/>
      <c r="PH250" s="49"/>
      <c r="PI250" s="49"/>
      <c r="PJ250" s="49"/>
      <c r="PK250" s="99"/>
      <c r="PL250" s="98"/>
      <c r="PM250" s="49"/>
      <c r="PN250" s="405"/>
      <c r="PO250" s="405"/>
      <c r="PP250" s="277"/>
      <c r="PQ250" s="277"/>
      <c r="PR250" s="277"/>
      <c r="PS250" s="277"/>
      <c r="PT250" s="277"/>
      <c r="PU250" s="277"/>
      <c r="PV250" s="277"/>
      <c r="PW250" s="277"/>
      <c r="PX250" s="402"/>
      <c r="PY250" s="404"/>
      <c r="PZ250" s="49"/>
      <c r="QA250" s="49"/>
      <c r="QB250" s="49"/>
      <c r="QC250" s="99"/>
      <c r="QD250" s="98"/>
      <c r="QE250" s="49"/>
      <c r="QF250" s="405"/>
      <c r="QG250" s="405"/>
      <c r="QH250" s="277"/>
      <c r="QI250" s="277"/>
      <c r="QJ250" s="277"/>
      <c r="QK250" s="277"/>
      <c r="QL250" s="277"/>
      <c r="QM250" s="277"/>
      <c r="QN250" s="277"/>
      <c r="QO250" s="277"/>
      <c r="QP250" s="402"/>
      <c r="QQ250" s="404"/>
      <c r="QR250" s="49"/>
      <c r="QS250" s="49"/>
      <c r="QT250" s="49"/>
      <c r="QU250" s="99"/>
      <c r="QV250" s="98"/>
      <c r="QW250" s="49"/>
      <c r="QX250" s="405"/>
      <c r="QY250" s="405"/>
      <c r="QZ250" s="277"/>
      <c r="RA250" s="277"/>
      <c r="RB250" s="277"/>
      <c r="RC250" s="277"/>
      <c r="RD250" s="277"/>
      <c r="RE250" s="277"/>
      <c r="RF250" s="277"/>
      <c r="RG250" s="277"/>
      <c r="RH250" s="402"/>
      <c r="RI250" s="404"/>
      <c r="RJ250" s="49"/>
      <c r="RK250" s="49"/>
      <c r="RL250" s="49"/>
      <c r="RM250" s="99"/>
      <c r="RN250" s="98"/>
      <c r="RO250" s="49"/>
      <c r="RP250" s="405"/>
      <c r="RQ250" s="405"/>
      <c r="RR250" s="277"/>
      <c r="RS250" s="277"/>
      <c r="RT250" s="277"/>
      <c r="RU250" s="277"/>
      <c r="RV250" s="277"/>
      <c r="RW250" s="277"/>
      <c r="RX250" s="277"/>
      <c r="RY250" s="277"/>
      <c r="RZ250" s="402"/>
      <c r="SA250" s="404"/>
      <c r="SB250" s="49"/>
      <c r="SC250" s="49"/>
      <c r="SD250" s="49"/>
      <c r="SE250" s="99"/>
      <c r="SF250" s="98"/>
      <c r="SG250" s="49"/>
      <c r="SH250" s="405"/>
      <c r="SI250" s="405"/>
      <c r="SJ250" s="277"/>
      <c r="SK250" s="277"/>
      <c r="SL250" s="277"/>
      <c r="SM250" s="277"/>
      <c r="SN250" s="277"/>
      <c r="SO250" s="277"/>
      <c r="SP250" s="277"/>
      <c r="SQ250" s="277"/>
      <c r="SR250" s="402"/>
      <c r="SS250" s="404"/>
      <c r="ST250" s="49"/>
      <c r="SU250" s="49"/>
      <c r="SV250" s="49"/>
      <c r="SW250" s="99"/>
      <c r="SX250" s="98"/>
      <c r="SY250" s="49"/>
      <c r="SZ250" s="405"/>
      <c r="TA250" s="405"/>
      <c r="TB250" s="277"/>
      <c r="TC250" s="277"/>
      <c r="TD250" s="277"/>
      <c r="TE250" s="277"/>
      <c r="TF250" s="277"/>
      <c r="TG250" s="277"/>
      <c r="TH250" s="277"/>
      <c r="TI250" s="277"/>
      <c r="TJ250" s="402"/>
      <c r="TK250" s="404"/>
      <c r="TL250" s="49"/>
      <c r="TM250" s="49"/>
      <c r="TN250" s="49"/>
      <c r="TO250" s="99"/>
      <c r="TP250" s="98"/>
      <c r="TQ250" s="49"/>
      <c r="TR250" s="405"/>
      <c r="TS250" s="405"/>
      <c r="TT250" s="277"/>
      <c r="TU250" s="277"/>
      <c r="TV250" s="277"/>
      <c r="TW250" s="277"/>
      <c r="TX250" s="277"/>
      <c r="TY250" s="277"/>
      <c r="TZ250" s="277"/>
      <c r="UA250" s="277"/>
      <c r="UB250" s="402"/>
      <c r="UC250" s="404"/>
      <c r="UD250" s="49"/>
      <c r="UE250" s="49"/>
      <c r="UF250" s="49"/>
      <c r="UG250" s="99"/>
      <c r="UH250" s="98"/>
      <c r="UI250" s="49"/>
      <c r="UJ250" s="405"/>
      <c r="UK250" s="405"/>
      <c r="UL250" s="277"/>
      <c r="UM250" s="277"/>
      <c r="UN250" s="277"/>
      <c r="UO250" s="277"/>
      <c r="UP250" s="277"/>
      <c r="UQ250" s="277"/>
      <c r="UR250" s="277"/>
      <c r="US250" s="277"/>
      <c r="UT250" s="402"/>
      <c r="UU250" s="404"/>
      <c r="UV250" s="49"/>
      <c r="UW250" s="49"/>
      <c r="UX250" s="49"/>
      <c r="UY250" s="99"/>
      <c r="UZ250" s="98"/>
      <c r="VA250" s="49"/>
      <c r="VB250" s="405"/>
      <c r="VC250" s="405"/>
      <c r="VD250" s="277"/>
      <c r="VE250" s="277"/>
      <c r="VF250" s="277"/>
      <c r="VG250" s="277"/>
      <c r="VH250" s="277"/>
      <c r="VI250" s="277"/>
      <c r="VJ250" s="277"/>
      <c r="VK250" s="277"/>
      <c r="VL250" s="402"/>
      <c r="VM250" s="404"/>
      <c r="VN250" s="49"/>
      <c r="VO250" s="49"/>
      <c r="VP250" s="49"/>
      <c r="VQ250" s="99"/>
      <c r="VR250" s="98"/>
      <c r="VS250" s="49"/>
      <c r="VT250" s="405"/>
      <c r="VU250" s="405"/>
      <c r="VV250" s="277"/>
      <c r="VW250" s="277"/>
      <c r="VX250" s="277"/>
      <c r="VY250" s="277"/>
      <c r="VZ250" s="277"/>
      <c r="WA250" s="277"/>
      <c r="WB250" s="277"/>
      <c r="WC250" s="277"/>
      <c r="WD250" s="402"/>
      <c r="WE250" s="404"/>
      <c r="WF250" s="49"/>
      <c r="WG250" s="49"/>
      <c r="WH250" s="49"/>
      <c r="WI250" s="99"/>
      <c r="WJ250" s="98"/>
      <c r="WK250" s="49"/>
      <c r="WL250" s="405"/>
      <c r="WM250" s="405"/>
      <c r="WN250" s="277"/>
      <c r="WO250" s="277"/>
      <c r="WP250" s="277"/>
      <c r="WQ250" s="277"/>
      <c r="WR250" s="277"/>
      <c r="WS250" s="277"/>
      <c r="WT250" s="277"/>
      <c r="WU250" s="277"/>
      <c r="WV250" s="402"/>
      <c r="WW250" s="404"/>
      <c r="WX250" s="49"/>
      <c r="WY250" s="49"/>
      <c r="WZ250" s="49"/>
      <c r="XA250" s="99"/>
      <c r="XB250" s="98"/>
      <c r="XC250" s="49"/>
      <c r="XD250" s="405"/>
      <c r="XE250" s="405"/>
      <c r="XF250" s="277"/>
      <c r="XG250" s="277"/>
      <c r="XH250" s="277"/>
      <c r="XI250" s="277"/>
      <c r="XJ250" s="277"/>
      <c r="XK250" s="277"/>
      <c r="XL250" s="277"/>
      <c r="XM250" s="277"/>
      <c r="XN250" s="402"/>
      <c r="XO250" s="404"/>
      <c r="XP250" s="49"/>
      <c r="XQ250" s="49"/>
      <c r="XR250" s="49"/>
      <c r="XS250" s="99"/>
      <c r="XT250" s="98"/>
      <c r="XU250" s="49"/>
      <c r="XV250" s="405"/>
      <c r="XW250" s="405"/>
      <c r="XX250" s="277"/>
      <c r="XY250" s="277"/>
      <c r="XZ250" s="277"/>
      <c r="YA250" s="277"/>
      <c r="YB250" s="277"/>
      <c r="YC250" s="277"/>
      <c r="YD250" s="277"/>
      <c r="YE250" s="277"/>
      <c r="YF250" s="402"/>
      <c r="YG250" s="404"/>
      <c r="YH250" s="49"/>
      <c r="YI250" s="49"/>
      <c r="YJ250" s="49"/>
      <c r="YK250" s="99"/>
      <c r="YL250" s="98"/>
      <c r="YM250" s="49"/>
      <c r="YN250" s="405"/>
      <c r="YO250" s="405"/>
      <c r="YP250" s="277"/>
      <c r="YQ250" s="277"/>
      <c r="YR250" s="277"/>
      <c r="YS250" s="277"/>
      <c r="YT250" s="277"/>
      <c r="YU250" s="277"/>
      <c r="YV250" s="277"/>
      <c r="YW250" s="277"/>
      <c r="YX250" s="402"/>
      <c r="YY250" s="404"/>
      <c r="YZ250" s="49"/>
      <c r="ZA250" s="49"/>
      <c r="ZB250" s="49"/>
      <c r="ZC250" s="99"/>
      <c r="ZD250" s="98"/>
      <c r="ZE250" s="49"/>
      <c r="ZF250" s="405"/>
      <c r="ZG250" s="405"/>
      <c r="ZH250" s="277"/>
      <c r="ZI250" s="277"/>
      <c r="ZJ250" s="277"/>
      <c r="ZK250" s="277"/>
      <c r="ZL250" s="277"/>
      <c r="ZM250" s="277"/>
      <c r="ZN250" s="277"/>
      <c r="ZO250" s="277"/>
      <c r="ZP250" s="402"/>
      <c r="ZQ250" s="404"/>
      <c r="ZR250" s="49"/>
      <c r="ZS250" s="49"/>
      <c r="ZT250" s="49"/>
      <c r="ZU250" s="99"/>
      <c r="ZV250" s="98"/>
      <c r="ZW250" s="49"/>
      <c r="ZX250" s="405"/>
      <c r="ZY250" s="405"/>
      <c r="ZZ250" s="277"/>
      <c r="AAA250" s="277"/>
      <c r="AAB250" s="277"/>
      <c r="AAC250" s="277"/>
      <c r="AAD250" s="277"/>
      <c r="AAE250" s="277"/>
      <c r="AAF250" s="277"/>
      <c r="AAG250" s="277"/>
      <c r="AAH250" s="402"/>
      <c r="AAI250" s="404"/>
      <c r="AAJ250" s="49"/>
      <c r="AAK250" s="49"/>
      <c r="AAL250" s="49"/>
      <c r="AAM250" s="99"/>
      <c r="AAN250" s="98"/>
      <c r="AAO250" s="49"/>
      <c r="AAP250" s="405"/>
      <c r="AAQ250" s="405"/>
      <c r="AAR250" s="277"/>
      <c r="AAS250" s="277"/>
      <c r="AAT250" s="277"/>
      <c r="AAU250" s="277"/>
      <c r="AAV250" s="277"/>
      <c r="AAW250" s="277"/>
      <c r="AAX250" s="277"/>
      <c r="AAY250" s="277"/>
      <c r="AAZ250" s="402"/>
      <c r="ABA250" s="404"/>
      <c r="ABB250" s="49"/>
      <c r="ABC250" s="49"/>
      <c r="ABD250" s="49"/>
      <c r="ABE250" s="99"/>
      <c r="ABF250" s="98"/>
      <c r="ABG250" s="49"/>
      <c r="ABH250" s="405"/>
      <c r="ABI250" s="405"/>
      <c r="ABJ250" s="277"/>
      <c r="ABK250" s="277"/>
      <c r="ABL250" s="277"/>
      <c r="ABM250" s="277"/>
      <c r="ABN250" s="277"/>
      <c r="ABO250" s="277"/>
      <c r="ABP250" s="277"/>
      <c r="ABQ250" s="277"/>
      <c r="ABR250" s="402"/>
      <c r="ABS250" s="404"/>
      <c r="ABT250" s="49"/>
      <c r="ABU250" s="49"/>
      <c r="ABV250" s="49"/>
      <c r="ABW250" s="99"/>
      <c r="ABX250" s="98"/>
      <c r="ABY250" s="49"/>
      <c r="ABZ250" s="405"/>
      <c r="ACA250" s="405"/>
      <c r="ACB250" s="277"/>
      <c r="ACC250" s="277"/>
      <c r="ACD250" s="277"/>
      <c r="ACE250" s="277"/>
      <c r="ACF250" s="277"/>
      <c r="ACG250" s="277"/>
      <c r="ACH250" s="277"/>
      <c r="ACI250" s="277"/>
      <c r="ACJ250" s="402"/>
      <c r="ACK250" s="404"/>
      <c r="ACL250" s="49"/>
      <c r="ACM250" s="49"/>
      <c r="ACN250" s="49"/>
      <c r="ACO250" s="99"/>
      <c r="ACP250" s="98"/>
      <c r="ACQ250" s="49"/>
      <c r="ACR250" s="405"/>
      <c r="ACS250" s="405"/>
      <c r="ACT250" s="277"/>
      <c r="ACU250" s="277"/>
      <c r="ACV250" s="277"/>
      <c r="ACW250" s="277"/>
      <c r="ACX250" s="277"/>
      <c r="ACY250" s="277"/>
      <c r="ACZ250" s="277"/>
      <c r="ADA250" s="277"/>
      <c r="ADB250" s="402"/>
      <c r="ADC250" s="404"/>
      <c r="ADD250" s="49"/>
      <c r="ADE250" s="49"/>
      <c r="ADF250" s="49"/>
      <c r="ADG250" s="99"/>
      <c r="ADH250" s="98"/>
      <c r="ADI250" s="49"/>
      <c r="ADJ250" s="405"/>
      <c r="ADK250" s="405"/>
      <c r="ADL250" s="277"/>
      <c r="ADM250" s="277"/>
      <c r="ADN250" s="277"/>
      <c r="ADO250" s="277"/>
      <c r="ADP250" s="277"/>
      <c r="ADQ250" s="277"/>
      <c r="ADR250" s="277"/>
      <c r="ADS250" s="277"/>
      <c r="ADT250" s="402"/>
      <c r="ADU250" s="404"/>
      <c r="ADV250" s="49"/>
      <c r="ADW250" s="49"/>
      <c r="ADX250" s="49"/>
      <c r="ADY250" s="99"/>
      <c r="ADZ250" s="98"/>
      <c r="AEA250" s="49"/>
      <c r="AEB250" s="405"/>
      <c r="AEC250" s="405"/>
      <c r="AED250" s="277"/>
      <c r="AEE250" s="277"/>
      <c r="AEF250" s="277"/>
      <c r="AEG250" s="277"/>
      <c r="AEH250" s="277"/>
      <c r="AEI250" s="277"/>
      <c r="AEJ250" s="277"/>
      <c r="AEK250" s="277"/>
      <c r="AEL250" s="402"/>
      <c r="AEM250" s="404"/>
      <c r="AEN250" s="49"/>
      <c r="AEO250" s="49"/>
      <c r="AEP250" s="49"/>
      <c r="AEQ250" s="99"/>
      <c r="AER250" s="98"/>
      <c r="AES250" s="49"/>
      <c r="AET250" s="405"/>
      <c r="AEU250" s="405"/>
      <c r="AEV250" s="277"/>
      <c r="AEW250" s="277"/>
      <c r="AEX250" s="277"/>
      <c r="AEY250" s="277"/>
      <c r="AEZ250" s="277"/>
      <c r="AFA250" s="277"/>
      <c r="AFB250" s="277"/>
      <c r="AFC250" s="277"/>
      <c r="AFD250" s="402"/>
      <c r="AFE250" s="404"/>
      <c r="AFF250" s="49"/>
      <c r="AFG250" s="49"/>
      <c r="AFH250" s="49"/>
      <c r="AFI250" s="99"/>
      <c r="AFJ250" s="98"/>
      <c r="AFK250" s="49"/>
      <c r="AFL250" s="405"/>
      <c r="AFM250" s="405"/>
      <c r="AFN250" s="277"/>
      <c r="AFO250" s="277"/>
      <c r="AFP250" s="277"/>
      <c r="AFQ250" s="277"/>
      <c r="AFR250" s="277"/>
      <c r="AFS250" s="277"/>
      <c r="AFT250" s="277"/>
      <c r="AFU250" s="277"/>
      <c r="AFV250" s="402"/>
      <c r="AFW250" s="404"/>
      <c r="AFX250" s="49"/>
      <c r="AFY250" s="49"/>
      <c r="AFZ250" s="49"/>
      <c r="AGA250" s="99"/>
      <c r="AGB250" s="98"/>
      <c r="AGC250" s="49"/>
      <c r="AGD250" s="405"/>
      <c r="AGE250" s="405"/>
      <c r="AGF250" s="277"/>
      <c r="AGG250" s="277"/>
      <c r="AGH250" s="277"/>
      <c r="AGI250" s="277"/>
      <c r="AGJ250" s="277"/>
      <c r="AGK250" s="277"/>
      <c r="AGL250" s="277"/>
      <c r="AGM250" s="277"/>
      <c r="AGN250" s="402"/>
      <c r="AGO250" s="404"/>
      <c r="AGP250" s="49"/>
      <c r="AGQ250" s="49"/>
      <c r="AGR250" s="49"/>
      <c r="AGS250" s="99"/>
      <c r="AGT250" s="98"/>
      <c r="AGU250" s="49"/>
      <c r="AGV250" s="405"/>
      <c r="AGW250" s="405"/>
      <c r="AGX250" s="277"/>
      <c r="AGY250" s="277"/>
      <c r="AGZ250" s="277"/>
      <c r="AHA250" s="277"/>
      <c r="AHB250" s="277"/>
      <c r="AHC250" s="277"/>
      <c r="AHD250" s="277"/>
      <c r="AHE250" s="277"/>
      <c r="AHF250" s="402"/>
      <c r="AHG250" s="404"/>
      <c r="AHH250" s="49"/>
      <c r="AHI250" s="49"/>
      <c r="AHJ250" s="49"/>
      <c r="AHK250" s="99"/>
      <c r="AHL250" s="98"/>
      <c r="AHM250" s="49"/>
      <c r="AHN250" s="405"/>
      <c r="AHO250" s="405"/>
      <c r="AHP250" s="277"/>
      <c r="AHQ250" s="277"/>
      <c r="AHR250" s="277"/>
      <c r="AHS250" s="277"/>
      <c r="AHT250" s="277"/>
      <c r="AHU250" s="277"/>
      <c r="AHV250" s="277"/>
      <c r="AHW250" s="277"/>
      <c r="AHX250" s="402"/>
      <c r="AHY250" s="404"/>
      <c r="AHZ250" s="49"/>
      <c r="AIA250" s="49"/>
      <c r="AIB250" s="49"/>
      <c r="AIC250" s="99"/>
      <c r="AID250" s="98"/>
      <c r="AIE250" s="49"/>
      <c r="AIF250" s="405"/>
      <c r="AIG250" s="405"/>
      <c r="AIH250" s="277"/>
      <c r="AII250" s="277"/>
      <c r="AIJ250" s="277"/>
      <c r="AIK250" s="277"/>
      <c r="AIL250" s="277"/>
      <c r="AIM250" s="277"/>
      <c r="AIN250" s="277"/>
      <c r="AIO250" s="277"/>
      <c r="AIP250" s="402"/>
      <c r="AIQ250" s="404"/>
      <c r="AIR250" s="49"/>
      <c r="AIS250" s="49"/>
      <c r="AIT250" s="49"/>
      <c r="AIU250" s="99"/>
      <c r="AIV250" s="98"/>
      <c r="AIW250" s="49"/>
      <c r="AIX250" s="405"/>
      <c r="AIY250" s="405"/>
      <c r="AIZ250" s="277"/>
      <c r="AJA250" s="277"/>
      <c r="AJB250" s="277"/>
      <c r="AJC250" s="277"/>
      <c r="AJD250" s="277"/>
      <c r="AJE250" s="277"/>
      <c r="AJF250" s="277"/>
      <c r="AJG250" s="277"/>
      <c r="AJH250" s="402"/>
      <c r="AJI250" s="404"/>
      <c r="AJJ250" s="49"/>
      <c r="AJK250" s="49"/>
      <c r="AJL250" s="49"/>
      <c r="AJM250" s="99"/>
      <c r="AJN250" s="98"/>
      <c r="AJO250" s="49"/>
      <c r="AJP250" s="405"/>
      <c r="AJQ250" s="405"/>
      <c r="AJR250" s="277"/>
      <c r="AJS250" s="277"/>
      <c r="AJT250" s="277"/>
      <c r="AJU250" s="277"/>
      <c r="AJV250" s="277"/>
      <c r="AJW250" s="277"/>
      <c r="AJX250" s="277"/>
      <c r="AJY250" s="277"/>
      <c r="AJZ250" s="402"/>
      <c r="AKA250" s="404"/>
      <c r="AKB250" s="49"/>
      <c r="AKC250" s="49"/>
      <c r="AKD250" s="49"/>
      <c r="AKE250" s="99"/>
      <c r="AKF250" s="98"/>
      <c r="AKG250" s="49"/>
      <c r="AKH250" s="405"/>
      <c r="AKI250" s="405"/>
      <c r="AKJ250" s="277"/>
      <c r="AKK250" s="277"/>
      <c r="AKL250" s="277"/>
      <c r="AKM250" s="277"/>
      <c r="AKN250" s="277"/>
      <c r="AKO250" s="277"/>
      <c r="AKP250" s="277"/>
      <c r="AKQ250" s="277"/>
      <c r="AKR250" s="402"/>
      <c r="AKS250" s="404"/>
      <c r="AKT250" s="49"/>
      <c r="AKU250" s="49"/>
      <c r="AKV250" s="49"/>
      <c r="AKW250" s="99"/>
      <c r="AKX250" s="98"/>
      <c r="AKY250" s="49"/>
      <c r="AKZ250" s="405"/>
      <c r="ALA250" s="405"/>
      <c r="ALB250" s="277"/>
      <c r="ALC250" s="277"/>
      <c r="ALD250" s="277"/>
      <c r="ALE250" s="277"/>
      <c r="ALF250" s="277"/>
      <c r="ALG250" s="277"/>
      <c r="ALH250" s="277"/>
      <c r="ALI250" s="277"/>
      <c r="ALJ250" s="402"/>
      <c r="ALK250" s="404"/>
      <c r="ALL250" s="49"/>
      <c r="ALM250" s="49"/>
      <c r="ALN250" s="49"/>
      <c r="ALO250" s="99"/>
      <c r="ALP250" s="98"/>
      <c r="ALQ250" s="49"/>
      <c r="ALR250" s="405"/>
      <c r="ALS250" s="405"/>
      <c r="ALT250" s="277"/>
      <c r="ALU250" s="277"/>
      <c r="ALV250" s="277"/>
      <c r="ALW250" s="277"/>
      <c r="ALX250" s="277"/>
      <c r="ALY250" s="277"/>
      <c r="ALZ250" s="277"/>
      <c r="AMA250" s="277"/>
      <c r="AMB250" s="402"/>
      <c r="AMC250" s="404"/>
      <c r="AMD250" s="49"/>
      <c r="AME250" s="49"/>
      <c r="AMF250" s="49"/>
      <c r="AMG250" s="99"/>
      <c r="AMH250" s="98"/>
      <c r="AMI250" s="49"/>
      <c r="AMJ250" s="405"/>
      <c r="AMK250" s="405"/>
      <c r="AML250" s="277"/>
      <c r="AMM250" s="277"/>
      <c r="AMN250" s="277"/>
      <c r="AMO250" s="277"/>
      <c r="AMP250" s="277"/>
      <c r="AMQ250" s="277"/>
      <c r="AMR250" s="277"/>
      <c r="AMS250" s="277"/>
      <c r="AMT250" s="402"/>
      <c r="AMU250" s="404"/>
      <c r="AMV250" s="49"/>
      <c r="AMW250" s="49"/>
      <c r="AMX250" s="49"/>
      <c r="AMY250" s="99"/>
      <c r="AMZ250" s="98"/>
      <c r="ANA250" s="49"/>
      <c r="ANB250" s="405"/>
      <c r="ANC250" s="405"/>
      <c r="AND250" s="277"/>
      <c r="ANE250" s="277"/>
      <c r="ANF250" s="277"/>
      <c r="ANG250" s="277"/>
      <c r="ANH250" s="277"/>
      <c r="ANI250" s="277"/>
      <c r="ANJ250" s="277"/>
      <c r="ANK250" s="277"/>
      <c r="ANL250" s="402"/>
      <c r="ANM250" s="404"/>
      <c r="ANN250" s="49"/>
      <c r="ANO250" s="49"/>
      <c r="ANP250" s="49"/>
      <c r="ANQ250" s="99"/>
      <c r="ANR250" s="98"/>
      <c r="ANS250" s="49"/>
      <c r="ANT250" s="405"/>
      <c r="ANU250" s="405"/>
      <c r="ANV250" s="277"/>
      <c r="ANW250" s="277"/>
      <c r="ANX250" s="277"/>
      <c r="ANY250" s="277"/>
      <c r="ANZ250" s="277"/>
      <c r="AOA250" s="277"/>
      <c r="AOB250" s="277"/>
      <c r="AOC250" s="277"/>
      <c r="AOD250" s="402"/>
      <c r="AOE250" s="404"/>
      <c r="AOF250" s="49"/>
      <c r="AOG250" s="49"/>
      <c r="AOH250" s="49"/>
      <c r="AOI250" s="99"/>
      <c r="AOJ250" s="98"/>
      <c r="AOK250" s="49"/>
      <c r="AOL250" s="405"/>
      <c r="AOM250" s="405"/>
      <c r="AON250" s="277"/>
      <c r="AOO250" s="277"/>
      <c r="AOP250" s="277"/>
      <c r="AOQ250" s="277"/>
      <c r="AOR250" s="277"/>
      <c r="AOS250" s="277"/>
      <c r="AOT250" s="277"/>
      <c r="AOU250" s="277"/>
      <c r="AOV250" s="402"/>
      <c r="AOW250" s="404"/>
      <c r="AOX250" s="49"/>
      <c r="AOY250" s="49"/>
      <c r="AOZ250" s="49"/>
      <c r="APA250" s="99"/>
      <c r="APB250" s="98"/>
      <c r="APC250" s="49"/>
      <c r="APD250" s="405"/>
      <c r="APE250" s="405"/>
      <c r="APF250" s="277"/>
      <c r="APG250" s="277"/>
      <c r="APH250" s="277"/>
      <c r="API250" s="277"/>
      <c r="APJ250" s="277"/>
      <c r="APK250" s="277"/>
      <c r="APL250" s="277"/>
      <c r="APM250" s="277"/>
      <c r="APN250" s="402"/>
      <c r="APO250" s="404"/>
      <c r="APP250" s="49"/>
      <c r="APQ250" s="49"/>
      <c r="APR250" s="49"/>
      <c r="APS250" s="99"/>
      <c r="APT250" s="98"/>
      <c r="APU250" s="49"/>
      <c r="APV250" s="405"/>
      <c r="APW250" s="405"/>
      <c r="APX250" s="277"/>
      <c r="APY250" s="277"/>
      <c r="APZ250" s="277"/>
      <c r="AQA250" s="277"/>
      <c r="AQB250" s="277"/>
      <c r="AQC250" s="277"/>
      <c r="AQD250" s="277"/>
      <c r="AQE250" s="277"/>
      <c r="AQF250" s="402"/>
      <c r="AQG250" s="404"/>
      <c r="AQH250" s="49"/>
      <c r="AQI250" s="49"/>
      <c r="AQJ250" s="49"/>
      <c r="AQK250" s="99"/>
      <c r="AQL250" s="98"/>
      <c r="AQM250" s="49"/>
      <c r="AQN250" s="405"/>
      <c r="AQO250" s="405"/>
      <c r="AQP250" s="277"/>
      <c r="AQQ250" s="277"/>
      <c r="AQR250" s="277"/>
      <c r="AQS250" s="277"/>
      <c r="AQT250" s="277"/>
      <c r="AQU250" s="277"/>
      <c r="AQV250" s="277"/>
      <c r="AQW250" s="277"/>
      <c r="AQX250" s="402"/>
      <c r="AQY250" s="404"/>
      <c r="AQZ250" s="49"/>
      <c r="ARA250" s="49"/>
      <c r="ARB250" s="49"/>
      <c r="ARC250" s="99"/>
      <c r="ARD250" s="98"/>
      <c r="ARE250" s="49"/>
      <c r="ARF250" s="405"/>
      <c r="ARG250" s="405"/>
      <c r="ARH250" s="277"/>
      <c r="ARI250" s="277"/>
      <c r="ARJ250" s="277"/>
      <c r="ARK250" s="277"/>
      <c r="ARL250" s="277"/>
      <c r="ARM250" s="277"/>
      <c r="ARN250" s="277"/>
      <c r="ARO250" s="277"/>
      <c r="ARP250" s="402"/>
      <c r="ARQ250" s="404"/>
      <c r="ARR250" s="49"/>
      <c r="ARS250" s="49"/>
      <c r="ART250" s="49"/>
      <c r="ARU250" s="99"/>
      <c r="ARV250" s="98"/>
      <c r="ARW250" s="49"/>
      <c r="ARX250" s="405"/>
      <c r="ARY250" s="405"/>
      <c r="ARZ250" s="277"/>
      <c r="ASA250" s="277"/>
      <c r="ASB250" s="277"/>
      <c r="ASC250" s="277"/>
      <c r="ASD250" s="277"/>
      <c r="ASE250" s="277"/>
      <c r="ASF250" s="277"/>
      <c r="ASG250" s="277"/>
      <c r="ASH250" s="402"/>
      <c r="ASI250" s="404"/>
      <c r="ASJ250" s="49"/>
      <c r="ASK250" s="49"/>
      <c r="ASL250" s="49"/>
      <c r="ASM250" s="99"/>
      <c r="ASN250" s="98"/>
      <c r="ASO250" s="49"/>
      <c r="ASP250" s="405"/>
      <c r="ASQ250" s="405"/>
      <c r="ASR250" s="277"/>
      <c r="ASS250" s="277"/>
      <c r="AST250" s="277"/>
      <c r="ASU250" s="277"/>
      <c r="ASV250" s="277"/>
      <c r="ASW250" s="277"/>
      <c r="ASX250" s="277"/>
      <c r="ASY250" s="277"/>
      <c r="ASZ250" s="402"/>
      <c r="ATA250" s="404"/>
      <c r="ATB250" s="49"/>
      <c r="ATC250" s="49"/>
      <c r="ATD250" s="49"/>
      <c r="ATE250" s="99"/>
      <c r="ATF250" s="98"/>
      <c r="ATG250" s="49"/>
      <c r="ATH250" s="405"/>
      <c r="ATI250" s="405"/>
      <c r="ATJ250" s="277"/>
      <c r="ATK250" s="277"/>
      <c r="ATL250" s="277"/>
      <c r="ATM250" s="277"/>
      <c r="ATN250" s="277"/>
      <c r="ATO250" s="277"/>
      <c r="ATP250" s="277"/>
      <c r="ATQ250" s="277"/>
      <c r="ATR250" s="402"/>
      <c r="ATS250" s="404"/>
      <c r="ATT250" s="49"/>
      <c r="ATU250" s="49"/>
      <c r="ATV250" s="49"/>
      <c r="ATW250" s="99"/>
      <c r="ATX250" s="98"/>
      <c r="ATY250" s="49"/>
      <c r="ATZ250" s="405"/>
      <c r="AUA250" s="405"/>
      <c r="AUB250" s="277"/>
      <c r="AUC250" s="277"/>
      <c r="AUD250" s="277"/>
      <c r="AUE250" s="277"/>
      <c r="AUF250" s="277"/>
      <c r="AUG250" s="277"/>
      <c r="AUH250" s="277"/>
      <c r="AUI250" s="277"/>
      <c r="AUJ250" s="402"/>
      <c r="AUK250" s="404"/>
      <c r="AUL250" s="49"/>
      <c r="AUM250" s="49"/>
      <c r="AUN250" s="49"/>
      <c r="AUO250" s="99"/>
      <c r="AUP250" s="98"/>
      <c r="AUQ250" s="49"/>
      <c r="AUR250" s="405"/>
      <c r="AUS250" s="405"/>
      <c r="AUT250" s="277"/>
      <c r="AUU250" s="277"/>
      <c r="AUV250" s="277"/>
      <c r="AUW250" s="277"/>
      <c r="AUX250" s="277"/>
      <c r="AUY250" s="277"/>
      <c r="AUZ250" s="277"/>
      <c r="AVA250" s="277"/>
      <c r="AVB250" s="402"/>
      <c r="AVC250" s="404"/>
      <c r="AVD250" s="49"/>
      <c r="AVE250" s="49"/>
      <c r="AVF250" s="49"/>
      <c r="AVG250" s="99"/>
      <c r="AVH250" s="98"/>
      <c r="AVI250" s="49"/>
      <c r="AVJ250" s="405"/>
      <c r="AVK250" s="405"/>
      <c r="AVL250" s="277"/>
      <c r="AVM250" s="277"/>
      <c r="AVN250" s="277"/>
      <c r="AVO250" s="277"/>
      <c r="AVP250" s="277"/>
      <c r="AVQ250" s="277"/>
      <c r="AVR250" s="277"/>
      <c r="AVS250" s="277"/>
      <c r="AVT250" s="402"/>
      <c r="AVU250" s="404"/>
      <c r="AVV250" s="49"/>
      <c r="AVW250" s="49"/>
      <c r="AVX250" s="49"/>
      <c r="AVY250" s="99"/>
      <c r="AVZ250" s="98"/>
      <c r="AWA250" s="49"/>
      <c r="AWB250" s="405"/>
      <c r="AWC250" s="405"/>
      <c r="AWD250" s="277"/>
      <c r="AWE250" s="277"/>
      <c r="AWF250" s="277"/>
      <c r="AWG250" s="277"/>
      <c r="AWH250" s="277"/>
      <c r="AWI250" s="277"/>
      <c r="AWJ250" s="277"/>
      <c r="AWK250" s="277"/>
      <c r="AWL250" s="402"/>
      <c r="AWM250" s="404"/>
      <c r="AWN250" s="49"/>
      <c r="AWO250" s="49"/>
      <c r="AWP250" s="49"/>
      <c r="AWQ250" s="99"/>
      <c r="AWR250" s="98"/>
      <c r="AWS250" s="49"/>
      <c r="AWT250" s="405"/>
      <c r="AWU250" s="405"/>
      <c r="AWV250" s="277"/>
      <c r="AWW250" s="277"/>
      <c r="AWX250" s="277"/>
      <c r="AWY250" s="277"/>
      <c r="AWZ250" s="277"/>
      <c r="AXA250" s="277"/>
      <c r="AXB250" s="277"/>
      <c r="AXC250" s="277"/>
      <c r="AXD250" s="402"/>
      <c r="AXE250" s="404"/>
      <c r="AXF250" s="49"/>
      <c r="AXG250" s="49"/>
      <c r="AXH250" s="49"/>
      <c r="AXI250" s="99"/>
      <c r="AXJ250" s="98"/>
      <c r="AXK250" s="49"/>
      <c r="AXL250" s="405"/>
      <c r="AXM250" s="405"/>
      <c r="AXN250" s="277"/>
      <c r="AXO250" s="277"/>
      <c r="AXP250" s="277"/>
      <c r="AXQ250" s="277"/>
      <c r="AXR250" s="277"/>
      <c r="AXS250" s="277"/>
      <c r="AXT250" s="277"/>
      <c r="AXU250" s="277"/>
      <c r="AXV250" s="402"/>
      <c r="AXW250" s="404"/>
      <c r="AXX250" s="49"/>
      <c r="AXY250" s="49"/>
      <c r="AXZ250" s="49"/>
      <c r="AYA250" s="99"/>
      <c r="AYB250" s="98"/>
      <c r="AYC250" s="49"/>
      <c r="AYD250" s="405"/>
      <c r="AYE250" s="405"/>
      <c r="AYF250" s="277"/>
      <c r="AYG250" s="277"/>
      <c r="AYH250" s="277"/>
      <c r="AYI250" s="277"/>
      <c r="AYJ250" s="277"/>
      <c r="AYK250" s="277"/>
      <c r="AYL250" s="277"/>
      <c r="AYM250" s="277"/>
      <c r="AYN250" s="402"/>
      <c r="AYO250" s="404"/>
      <c r="AYP250" s="49"/>
      <c r="AYQ250" s="49"/>
      <c r="AYR250" s="49"/>
      <c r="AYS250" s="99"/>
      <c r="AYT250" s="98"/>
      <c r="AYU250" s="49"/>
      <c r="AYV250" s="405"/>
      <c r="AYW250" s="405"/>
      <c r="AYX250" s="277"/>
      <c r="AYY250" s="277"/>
      <c r="AYZ250" s="277"/>
      <c r="AZA250" s="277"/>
      <c r="AZB250" s="277"/>
      <c r="AZC250" s="277"/>
      <c r="AZD250" s="277"/>
      <c r="AZE250" s="277"/>
      <c r="AZF250" s="402"/>
      <c r="AZG250" s="404"/>
      <c r="AZH250" s="49"/>
      <c r="AZI250" s="49"/>
      <c r="AZJ250" s="49"/>
      <c r="AZK250" s="99"/>
      <c r="AZL250" s="98"/>
      <c r="AZM250" s="49"/>
      <c r="AZN250" s="405"/>
      <c r="AZO250" s="405"/>
      <c r="AZP250" s="277"/>
      <c r="AZQ250" s="277"/>
      <c r="AZR250" s="277"/>
      <c r="AZS250" s="277"/>
      <c r="AZT250" s="277"/>
      <c r="AZU250" s="277"/>
      <c r="AZV250" s="277"/>
      <c r="AZW250" s="277"/>
      <c r="AZX250" s="402"/>
      <c r="AZY250" s="404"/>
      <c r="AZZ250" s="49"/>
      <c r="BAA250" s="49"/>
      <c r="BAB250" s="49"/>
      <c r="BAC250" s="99"/>
      <c r="BAD250" s="98"/>
      <c r="BAE250" s="49"/>
      <c r="BAF250" s="405"/>
      <c r="BAG250" s="405"/>
      <c r="BAH250" s="277"/>
      <c r="BAI250" s="277"/>
      <c r="BAJ250" s="277"/>
      <c r="BAK250" s="277"/>
      <c r="BAL250" s="277"/>
      <c r="BAM250" s="277"/>
      <c r="BAN250" s="277"/>
      <c r="BAO250" s="277"/>
      <c r="BAP250" s="402"/>
      <c r="BAQ250" s="404"/>
      <c r="BAR250" s="49"/>
      <c r="BAS250" s="49"/>
      <c r="BAT250" s="49"/>
      <c r="BAU250" s="99"/>
      <c r="BAV250" s="98"/>
      <c r="BAW250" s="49"/>
      <c r="BAX250" s="405"/>
      <c r="BAY250" s="405"/>
      <c r="BAZ250" s="277"/>
      <c r="BBA250" s="277"/>
      <c r="BBB250" s="277"/>
      <c r="BBC250" s="277"/>
      <c r="BBD250" s="277"/>
      <c r="BBE250" s="277"/>
      <c r="BBF250" s="277"/>
      <c r="BBG250" s="277"/>
      <c r="BBH250" s="402"/>
      <c r="BBI250" s="404"/>
      <c r="BBJ250" s="49"/>
      <c r="BBK250" s="49"/>
      <c r="BBL250" s="49"/>
      <c r="BBM250" s="99"/>
      <c r="BBN250" s="98"/>
      <c r="BBO250" s="49"/>
      <c r="BBP250" s="405"/>
      <c r="BBQ250" s="405"/>
      <c r="BBR250" s="277"/>
      <c r="BBS250" s="277"/>
      <c r="BBT250" s="277"/>
      <c r="BBU250" s="277"/>
      <c r="BBV250" s="277"/>
      <c r="BBW250" s="277"/>
      <c r="BBX250" s="277"/>
      <c r="BBY250" s="277"/>
      <c r="BBZ250" s="402"/>
      <c r="BCA250" s="404"/>
      <c r="BCB250" s="49"/>
      <c r="BCC250" s="49"/>
      <c r="BCD250" s="49"/>
      <c r="BCE250" s="99"/>
      <c r="BCF250" s="98"/>
      <c r="BCG250" s="49"/>
      <c r="BCH250" s="405"/>
      <c r="BCI250" s="405"/>
      <c r="BCJ250" s="277"/>
      <c r="BCK250" s="277"/>
      <c r="BCL250" s="277"/>
      <c r="BCM250" s="277"/>
      <c r="BCN250" s="277"/>
      <c r="BCO250" s="277"/>
      <c r="BCP250" s="277"/>
      <c r="BCQ250" s="277"/>
      <c r="BCR250" s="402"/>
      <c r="BCS250" s="404"/>
      <c r="BCT250" s="49"/>
      <c r="BCU250" s="49"/>
      <c r="BCV250" s="49"/>
      <c r="BCW250" s="99"/>
      <c r="BCX250" s="98"/>
      <c r="BCY250" s="49"/>
      <c r="BCZ250" s="405"/>
      <c r="BDA250" s="405"/>
      <c r="BDB250" s="277"/>
      <c r="BDC250" s="277"/>
      <c r="BDD250" s="277"/>
      <c r="BDE250" s="277"/>
      <c r="BDF250" s="277"/>
      <c r="BDG250" s="277"/>
      <c r="BDH250" s="277"/>
      <c r="BDI250" s="277"/>
      <c r="BDJ250" s="402"/>
      <c r="BDK250" s="404"/>
      <c r="BDL250" s="49"/>
      <c r="BDM250" s="49"/>
      <c r="BDN250" s="49"/>
      <c r="BDO250" s="99"/>
      <c r="BDP250" s="98"/>
      <c r="BDQ250" s="49"/>
      <c r="BDR250" s="405"/>
      <c r="BDS250" s="405"/>
      <c r="BDT250" s="277"/>
      <c r="BDU250" s="277"/>
      <c r="BDV250" s="277"/>
      <c r="BDW250" s="277"/>
      <c r="BDX250" s="277"/>
      <c r="BDY250" s="277"/>
      <c r="BDZ250" s="277"/>
      <c r="BEA250" s="277"/>
      <c r="BEB250" s="402"/>
      <c r="BEC250" s="404"/>
      <c r="BED250" s="49"/>
      <c r="BEE250" s="49"/>
      <c r="BEF250" s="49"/>
      <c r="BEG250" s="99"/>
      <c r="BEH250" s="98"/>
      <c r="BEI250" s="49"/>
      <c r="BEJ250" s="405"/>
      <c r="BEK250" s="405"/>
      <c r="BEL250" s="277"/>
      <c r="BEM250" s="277"/>
      <c r="BEN250" s="277"/>
      <c r="BEO250" s="277"/>
      <c r="BEP250" s="277"/>
      <c r="BEQ250" s="277"/>
      <c r="BER250" s="277"/>
      <c r="BES250" s="277"/>
      <c r="BET250" s="402"/>
      <c r="BEU250" s="404"/>
      <c r="BEV250" s="49"/>
      <c r="BEW250" s="49"/>
      <c r="BEX250" s="49"/>
      <c r="BEY250" s="99"/>
      <c r="BEZ250" s="98"/>
      <c r="BFA250" s="49"/>
      <c r="BFB250" s="405"/>
      <c r="BFC250" s="405"/>
      <c r="BFD250" s="277"/>
      <c r="BFE250" s="277"/>
      <c r="BFF250" s="277"/>
      <c r="BFG250" s="277"/>
      <c r="BFH250" s="277"/>
      <c r="BFI250" s="277"/>
      <c r="BFJ250" s="277"/>
      <c r="BFK250" s="277"/>
      <c r="BFL250" s="402"/>
      <c r="BFM250" s="404"/>
      <c r="BFN250" s="49"/>
      <c r="BFO250" s="49"/>
      <c r="BFP250" s="49"/>
      <c r="BFQ250" s="99"/>
      <c r="BFR250" s="98"/>
      <c r="BFS250" s="49"/>
      <c r="BFT250" s="405"/>
      <c r="BFU250" s="405"/>
      <c r="BFV250" s="277"/>
      <c r="BFW250" s="277"/>
      <c r="BFX250" s="277"/>
      <c r="BFY250" s="277"/>
      <c r="BFZ250" s="277"/>
      <c r="BGA250" s="277"/>
      <c r="BGB250" s="277"/>
      <c r="BGC250" s="277"/>
      <c r="BGD250" s="402"/>
      <c r="BGE250" s="404"/>
      <c r="BGF250" s="49"/>
      <c r="BGG250" s="49"/>
      <c r="BGH250" s="49"/>
      <c r="BGI250" s="99"/>
      <c r="BGJ250" s="98"/>
      <c r="BGK250" s="49"/>
      <c r="BGL250" s="405"/>
      <c r="BGM250" s="405"/>
      <c r="BGN250" s="277"/>
      <c r="BGO250" s="277"/>
      <c r="BGP250" s="277"/>
      <c r="BGQ250" s="277"/>
      <c r="BGR250" s="277"/>
      <c r="BGS250" s="277"/>
      <c r="BGT250" s="277"/>
      <c r="BGU250" s="277"/>
      <c r="BGV250" s="402"/>
      <c r="BGW250" s="404"/>
      <c r="BGX250" s="49"/>
      <c r="BGY250" s="49"/>
      <c r="BGZ250" s="49"/>
      <c r="BHA250" s="99"/>
      <c r="BHB250" s="98"/>
      <c r="BHC250" s="49"/>
      <c r="BHD250" s="405"/>
      <c r="BHE250" s="405"/>
      <c r="BHF250" s="277"/>
      <c r="BHG250" s="277"/>
      <c r="BHH250" s="277"/>
      <c r="BHI250" s="277"/>
      <c r="BHJ250" s="277"/>
      <c r="BHK250" s="277"/>
      <c r="BHL250" s="277"/>
      <c r="BHM250" s="277"/>
      <c r="BHN250" s="402"/>
      <c r="BHO250" s="404"/>
      <c r="BHP250" s="49"/>
      <c r="BHQ250" s="49"/>
      <c r="BHR250" s="49"/>
      <c r="BHS250" s="99"/>
      <c r="BHT250" s="98"/>
      <c r="BHU250" s="49"/>
      <c r="BHV250" s="405"/>
      <c r="BHW250" s="405"/>
      <c r="BHX250" s="277"/>
      <c r="BHY250" s="277"/>
      <c r="BHZ250" s="277"/>
      <c r="BIA250" s="277"/>
      <c r="BIB250" s="277"/>
      <c r="BIC250" s="277"/>
      <c r="BID250" s="277"/>
      <c r="BIE250" s="277"/>
      <c r="BIF250" s="402"/>
      <c r="BIG250" s="404"/>
      <c r="BIH250" s="49"/>
      <c r="BII250" s="49"/>
      <c r="BIJ250" s="49"/>
      <c r="BIK250" s="99"/>
      <c r="BIL250" s="98"/>
      <c r="BIM250" s="49"/>
      <c r="BIN250" s="405"/>
      <c r="BIO250" s="405"/>
      <c r="BIP250" s="277"/>
      <c r="BIQ250" s="277"/>
      <c r="BIR250" s="277"/>
      <c r="BIS250" s="277"/>
      <c r="BIT250" s="277"/>
      <c r="BIU250" s="277"/>
      <c r="BIV250" s="277"/>
      <c r="BIW250" s="277"/>
      <c r="BIX250" s="402"/>
      <c r="BIY250" s="404"/>
      <c r="BIZ250" s="49"/>
      <c r="BJA250" s="49"/>
      <c r="BJB250" s="49"/>
      <c r="BJC250" s="99"/>
      <c r="BJD250" s="98"/>
      <c r="BJE250" s="49"/>
      <c r="BJF250" s="405"/>
      <c r="BJG250" s="405"/>
      <c r="BJH250" s="277"/>
      <c r="BJI250" s="277"/>
      <c r="BJJ250" s="277"/>
      <c r="BJK250" s="277"/>
      <c r="BJL250" s="277"/>
      <c r="BJM250" s="277"/>
      <c r="BJN250" s="277"/>
      <c r="BJO250" s="277"/>
      <c r="BJP250" s="402"/>
      <c r="BJQ250" s="404"/>
      <c r="BJR250" s="49"/>
      <c r="BJS250" s="49"/>
      <c r="BJT250" s="49"/>
      <c r="BJU250" s="99"/>
      <c r="BJV250" s="98"/>
      <c r="BJW250" s="49"/>
      <c r="BJX250" s="405"/>
      <c r="BJY250" s="405"/>
      <c r="BJZ250" s="277"/>
      <c r="BKA250" s="277"/>
      <c r="BKB250" s="277"/>
      <c r="BKC250" s="277"/>
      <c r="BKD250" s="277"/>
      <c r="BKE250" s="277"/>
      <c r="BKF250" s="277"/>
      <c r="BKG250" s="277"/>
      <c r="BKH250" s="402"/>
      <c r="BKI250" s="404"/>
      <c r="BKJ250" s="49"/>
      <c r="BKK250" s="49"/>
      <c r="BKL250" s="49"/>
      <c r="BKM250" s="99"/>
      <c r="BKN250" s="98"/>
      <c r="BKO250" s="49"/>
      <c r="BKP250" s="405"/>
      <c r="BKQ250" s="405"/>
      <c r="BKR250" s="277"/>
      <c r="BKS250" s="277"/>
      <c r="BKT250" s="277"/>
      <c r="BKU250" s="277"/>
      <c r="BKV250" s="277"/>
      <c r="BKW250" s="277"/>
      <c r="BKX250" s="277"/>
      <c r="BKY250" s="277"/>
      <c r="BKZ250" s="402"/>
      <c r="BLA250" s="404"/>
      <c r="BLB250" s="49"/>
      <c r="BLC250" s="49"/>
      <c r="BLD250" s="49"/>
      <c r="BLE250" s="99"/>
      <c r="BLF250" s="98"/>
      <c r="BLG250" s="49"/>
      <c r="BLH250" s="405"/>
      <c r="BLI250" s="405"/>
      <c r="BLJ250" s="277"/>
      <c r="BLK250" s="277"/>
      <c r="BLL250" s="277"/>
      <c r="BLM250" s="277"/>
      <c r="BLN250" s="277"/>
      <c r="BLO250" s="277"/>
      <c r="BLP250" s="277"/>
      <c r="BLQ250" s="277"/>
      <c r="BLR250" s="402"/>
      <c r="BLS250" s="404"/>
      <c r="BLT250" s="49"/>
      <c r="BLU250" s="49"/>
      <c r="BLV250" s="49"/>
      <c r="BLW250" s="99"/>
      <c r="BLX250" s="98"/>
      <c r="BLY250" s="49"/>
      <c r="BLZ250" s="405"/>
      <c r="BMA250" s="405"/>
      <c r="BMB250" s="277"/>
      <c r="BMC250" s="277"/>
      <c r="BMD250" s="277"/>
      <c r="BME250" s="277"/>
      <c r="BMF250" s="277"/>
      <c r="BMG250" s="277"/>
      <c r="BMH250" s="277"/>
      <c r="BMI250" s="277"/>
      <c r="BMJ250" s="402"/>
      <c r="BMK250" s="404"/>
      <c r="BML250" s="49"/>
      <c r="BMM250" s="49"/>
      <c r="BMN250" s="49"/>
      <c r="BMO250" s="99"/>
      <c r="BMP250" s="98"/>
      <c r="BMQ250" s="49"/>
      <c r="BMR250" s="405"/>
      <c r="BMS250" s="405"/>
      <c r="BMT250" s="277"/>
      <c r="BMU250" s="277"/>
      <c r="BMV250" s="277"/>
      <c r="BMW250" s="277"/>
      <c r="BMX250" s="277"/>
      <c r="BMY250" s="277"/>
      <c r="BMZ250" s="277"/>
      <c r="BNA250" s="277"/>
      <c r="BNB250" s="402"/>
      <c r="BNC250" s="404"/>
      <c r="BND250" s="49"/>
      <c r="BNE250" s="49"/>
      <c r="BNF250" s="49"/>
      <c r="BNG250" s="99"/>
      <c r="BNH250" s="98"/>
      <c r="BNI250" s="49"/>
      <c r="BNJ250" s="405"/>
      <c r="BNK250" s="405"/>
      <c r="BNL250" s="277"/>
      <c r="BNM250" s="277"/>
      <c r="BNN250" s="277"/>
      <c r="BNO250" s="277"/>
      <c r="BNP250" s="277"/>
      <c r="BNQ250" s="277"/>
      <c r="BNR250" s="277"/>
      <c r="BNS250" s="277"/>
      <c r="BNT250" s="402"/>
      <c r="BNU250" s="404"/>
      <c r="BNV250" s="49"/>
      <c r="BNW250" s="49"/>
      <c r="BNX250" s="49"/>
      <c r="BNY250" s="99"/>
      <c r="BNZ250" s="98"/>
      <c r="BOA250" s="49"/>
      <c r="BOB250" s="405"/>
      <c r="BOC250" s="405"/>
      <c r="BOD250" s="277"/>
      <c r="BOE250" s="277"/>
      <c r="BOF250" s="277"/>
      <c r="BOG250" s="277"/>
      <c r="BOH250" s="277"/>
      <c r="BOI250" s="277"/>
      <c r="BOJ250" s="277"/>
      <c r="BOK250" s="277"/>
      <c r="BOL250" s="402"/>
      <c r="BOM250" s="404"/>
      <c r="BON250" s="49"/>
      <c r="BOO250" s="49"/>
      <c r="BOP250" s="49"/>
      <c r="BOQ250" s="99"/>
      <c r="BOR250" s="98"/>
      <c r="BOS250" s="49"/>
      <c r="BOT250" s="405"/>
      <c r="BOU250" s="405"/>
      <c r="BOV250" s="277"/>
      <c r="BOW250" s="277"/>
      <c r="BOX250" s="277"/>
      <c r="BOY250" s="277"/>
      <c r="BOZ250" s="277"/>
      <c r="BPA250" s="277"/>
      <c r="BPB250" s="277"/>
      <c r="BPC250" s="277"/>
      <c r="BPD250" s="402"/>
      <c r="BPE250" s="404"/>
      <c r="BPF250" s="49"/>
      <c r="BPG250" s="49"/>
      <c r="BPH250" s="49"/>
      <c r="BPI250" s="99"/>
      <c r="BPJ250" s="98"/>
      <c r="BPK250" s="49"/>
      <c r="BPL250" s="405"/>
      <c r="BPM250" s="405"/>
      <c r="BPN250" s="277"/>
      <c r="BPO250" s="277"/>
      <c r="BPP250" s="277"/>
      <c r="BPQ250" s="277"/>
      <c r="BPR250" s="277"/>
      <c r="BPS250" s="277"/>
      <c r="BPT250" s="277"/>
      <c r="BPU250" s="277"/>
      <c r="BPV250" s="402"/>
      <c r="BPW250" s="404"/>
      <c r="BPX250" s="49"/>
      <c r="BPY250" s="49"/>
      <c r="BPZ250" s="49"/>
      <c r="BQA250" s="99"/>
      <c r="BQB250" s="98"/>
      <c r="BQC250" s="49"/>
      <c r="BQD250" s="405"/>
      <c r="BQE250" s="405"/>
      <c r="BQF250" s="277"/>
      <c r="BQG250" s="277"/>
      <c r="BQH250" s="277"/>
      <c r="BQI250" s="277"/>
      <c r="BQJ250" s="277"/>
      <c r="BQK250" s="277"/>
      <c r="BQL250" s="277"/>
      <c r="BQM250" s="277"/>
      <c r="BQN250" s="402"/>
      <c r="BQO250" s="404"/>
      <c r="BQP250" s="49"/>
      <c r="BQQ250" s="49"/>
      <c r="BQR250" s="49"/>
      <c r="BQS250" s="99"/>
      <c r="BQT250" s="98"/>
      <c r="BQU250" s="49"/>
      <c r="BQV250" s="405"/>
      <c r="BQW250" s="405"/>
      <c r="BQX250" s="277"/>
      <c r="BQY250" s="277"/>
      <c r="BQZ250" s="277"/>
      <c r="BRA250" s="277"/>
      <c r="BRB250" s="277"/>
      <c r="BRC250" s="277"/>
      <c r="BRD250" s="277"/>
      <c r="BRE250" s="277"/>
      <c r="BRF250" s="402"/>
      <c r="BRG250" s="404"/>
      <c r="BRH250" s="49"/>
      <c r="BRI250" s="49"/>
      <c r="BRJ250" s="49"/>
      <c r="BRK250" s="99"/>
      <c r="BRL250" s="98"/>
      <c r="BRM250" s="49"/>
      <c r="BRN250" s="405"/>
      <c r="BRO250" s="405"/>
      <c r="BRP250" s="277"/>
      <c r="BRQ250" s="277"/>
      <c r="BRR250" s="277"/>
      <c r="BRS250" s="277"/>
      <c r="BRT250" s="277"/>
      <c r="BRU250" s="277"/>
      <c r="BRV250" s="277"/>
      <c r="BRW250" s="277"/>
      <c r="BRX250" s="402"/>
      <c r="BRY250" s="404"/>
      <c r="BRZ250" s="49"/>
      <c r="BSA250" s="49"/>
      <c r="BSB250" s="49"/>
      <c r="BSC250" s="99"/>
      <c r="BSD250" s="98"/>
      <c r="BSE250" s="49"/>
      <c r="BSF250" s="405"/>
      <c r="BSG250" s="405"/>
      <c r="BSH250" s="277"/>
      <c r="BSI250" s="277"/>
      <c r="BSJ250" s="277"/>
      <c r="BSK250" s="277"/>
      <c r="BSL250" s="277"/>
      <c r="BSM250" s="277"/>
      <c r="BSN250" s="277"/>
      <c r="BSO250" s="277"/>
      <c r="BSP250" s="402"/>
      <c r="BSQ250" s="404"/>
      <c r="BSR250" s="49"/>
      <c r="BSS250" s="49"/>
      <c r="BST250" s="49"/>
      <c r="BSU250" s="99"/>
      <c r="BSV250" s="98"/>
      <c r="BSW250" s="49"/>
      <c r="BSX250" s="405"/>
      <c r="BSY250" s="405"/>
      <c r="BSZ250" s="277"/>
      <c r="BTA250" s="277"/>
      <c r="BTB250" s="277"/>
      <c r="BTC250" s="277"/>
      <c r="BTD250" s="277"/>
      <c r="BTE250" s="277"/>
      <c r="BTF250" s="277"/>
      <c r="BTG250" s="277"/>
      <c r="BTH250" s="402"/>
      <c r="BTI250" s="404"/>
      <c r="BTJ250" s="49"/>
      <c r="BTK250" s="49"/>
      <c r="BTL250" s="49"/>
      <c r="BTM250" s="99"/>
      <c r="BTN250" s="98"/>
      <c r="BTO250" s="49"/>
      <c r="BTP250" s="405"/>
      <c r="BTQ250" s="405"/>
      <c r="BTR250" s="277"/>
      <c r="BTS250" s="277"/>
      <c r="BTT250" s="277"/>
      <c r="BTU250" s="277"/>
      <c r="BTV250" s="277"/>
      <c r="BTW250" s="277"/>
      <c r="BTX250" s="277"/>
      <c r="BTY250" s="277"/>
      <c r="BTZ250" s="402"/>
      <c r="BUA250" s="404"/>
      <c r="BUB250" s="49"/>
      <c r="BUC250" s="49"/>
      <c r="BUD250" s="49"/>
      <c r="BUE250" s="99"/>
      <c r="BUF250" s="98"/>
      <c r="BUG250" s="49"/>
      <c r="BUH250" s="405"/>
      <c r="BUI250" s="405"/>
      <c r="BUJ250" s="277"/>
      <c r="BUK250" s="277"/>
      <c r="BUL250" s="277"/>
      <c r="BUM250" s="277"/>
      <c r="BUN250" s="277"/>
      <c r="BUO250" s="277"/>
      <c r="BUP250" s="277"/>
      <c r="BUQ250" s="277"/>
      <c r="BUR250" s="402"/>
      <c r="BUS250" s="404"/>
      <c r="BUT250" s="49"/>
      <c r="BUU250" s="49"/>
      <c r="BUV250" s="49"/>
      <c r="BUW250" s="99"/>
      <c r="BUX250" s="98"/>
      <c r="BUY250" s="49"/>
      <c r="BUZ250" s="405"/>
      <c r="BVA250" s="405"/>
      <c r="BVB250" s="277"/>
      <c r="BVC250" s="277"/>
      <c r="BVD250" s="277"/>
      <c r="BVE250" s="277"/>
      <c r="BVF250" s="277"/>
      <c r="BVG250" s="277"/>
      <c r="BVH250" s="277"/>
      <c r="BVI250" s="277"/>
      <c r="BVJ250" s="402"/>
      <c r="BVK250" s="404"/>
      <c r="BVL250" s="49"/>
      <c r="BVM250" s="49"/>
      <c r="BVN250" s="49"/>
      <c r="BVO250" s="99"/>
      <c r="BVP250" s="98"/>
      <c r="BVQ250" s="49"/>
      <c r="BVR250" s="405"/>
      <c r="BVS250" s="405"/>
      <c r="BVT250" s="277"/>
      <c r="BVU250" s="277"/>
      <c r="BVV250" s="277"/>
      <c r="BVW250" s="277"/>
      <c r="BVX250" s="277"/>
      <c r="BVY250" s="277"/>
      <c r="BVZ250" s="277"/>
      <c r="BWA250" s="277"/>
      <c r="BWB250" s="402"/>
      <c r="BWC250" s="404"/>
      <c r="BWD250" s="49"/>
      <c r="BWE250" s="49"/>
      <c r="BWF250" s="49"/>
      <c r="BWG250" s="99"/>
      <c r="BWH250" s="98"/>
      <c r="BWI250" s="49"/>
      <c r="BWJ250" s="405"/>
      <c r="BWK250" s="405"/>
      <c r="BWL250" s="277"/>
      <c r="BWM250" s="277"/>
      <c r="BWN250" s="277"/>
      <c r="BWO250" s="277"/>
      <c r="BWP250" s="277"/>
      <c r="BWQ250" s="277"/>
      <c r="BWR250" s="277"/>
      <c r="BWS250" s="277"/>
      <c r="BWT250" s="402"/>
      <c r="BWU250" s="404"/>
      <c r="BWV250" s="49"/>
      <c r="BWW250" s="49"/>
      <c r="BWX250" s="49"/>
      <c r="BWY250" s="99"/>
      <c r="BWZ250" s="98"/>
      <c r="BXA250" s="49"/>
      <c r="BXB250" s="405"/>
      <c r="BXC250" s="405"/>
      <c r="BXD250" s="277"/>
      <c r="BXE250" s="277"/>
      <c r="BXF250" s="277"/>
      <c r="BXG250" s="277"/>
      <c r="BXH250" s="277"/>
      <c r="BXI250" s="277"/>
      <c r="BXJ250" s="277"/>
      <c r="BXK250" s="277"/>
      <c r="BXL250" s="402"/>
      <c r="BXM250" s="404"/>
      <c r="BXN250" s="49"/>
      <c r="BXO250" s="49"/>
      <c r="BXP250" s="49"/>
      <c r="BXQ250" s="99"/>
      <c r="BXR250" s="98"/>
      <c r="BXS250" s="49"/>
      <c r="BXT250" s="405"/>
      <c r="BXU250" s="405"/>
      <c r="BXV250" s="277"/>
      <c r="BXW250" s="277"/>
      <c r="BXX250" s="277"/>
      <c r="BXY250" s="277"/>
      <c r="BXZ250" s="277"/>
      <c r="BYA250" s="277"/>
      <c r="BYB250" s="277"/>
      <c r="BYC250" s="277"/>
      <c r="BYD250" s="402"/>
      <c r="BYE250" s="404"/>
      <c r="BYF250" s="49"/>
      <c r="BYG250" s="49"/>
      <c r="BYH250" s="49"/>
      <c r="BYI250" s="99"/>
      <c r="BYJ250" s="98"/>
      <c r="BYK250" s="49"/>
      <c r="BYL250" s="405"/>
      <c r="BYM250" s="405"/>
      <c r="BYN250" s="277"/>
      <c r="BYO250" s="277"/>
      <c r="BYP250" s="277"/>
      <c r="BYQ250" s="277"/>
      <c r="BYR250" s="277"/>
      <c r="BYS250" s="277"/>
      <c r="BYT250" s="277"/>
      <c r="BYU250" s="277"/>
      <c r="BYV250" s="402"/>
      <c r="BYW250" s="404"/>
      <c r="BYX250" s="49"/>
      <c r="BYY250" s="49"/>
      <c r="BYZ250" s="49"/>
      <c r="BZA250" s="99"/>
      <c r="BZB250" s="98"/>
      <c r="BZC250" s="49"/>
      <c r="BZD250" s="405"/>
      <c r="BZE250" s="405"/>
      <c r="BZF250" s="277"/>
      <c r="BZG250" s="277"/>
      <c r="BZH250" s="277"/>
      <c r="BZI250" s="277"/>
      <c r="BZJ250" s="277"/>
      <c r="BZK250" s="277"/>
      <c r="BZL250" s="277"/>
      <c r="BZM250" s="277"/>
      <c r="BZN250" s="402"/>
      <c r="BZO250" s="404"/>
      <c r="BZP250" s="49"/>
      <c r="BZQ250" s="49"/>
      <c r="BZR250" s="49"/>
      <c r="BZS250" s="99"/>
      <c r="BZT250" s="98"/>
      <c r="BZU250" s="49"/>
      <c r="BZV250" s="405"/>
      <c r="BZW250" s="405"/>
      <c r="BZX250" s="277"/>
      <c r="BZY250" s="277"/>
      <c r="BZZ250" s="277"/>
      <c r="CAA250" s="277"/>
      <c r="CAB250" s="277"/>
      <c r="CAC250" s="277"/>
      <c r="CAD250" s="277"/>
      <c r="CAE250" s="277"/>
      <c r="CAF250" s="402"/>
      <c r="CAG250" s="404"/>
      <c r="CAH250" s="49"/>
      <c r="CAI250" s="49"/>
      <c r="CAJ250" s="49"/>
      <c r="CAK250" s="99"/>
      <c r="CAL250" s="98"/>
      <c r="CAM250" s="49"/>
      <c r="CAN250" s="405"/>
      <c r="CAO250" s="405"/>
      <c r="CAP250" s="277"/>
      <c r="CAQ250" s="277"/>
      <c r="CAR250" s="277"/>
      <c r="CAS250" s="277"/>
      <c r="CAT250" s="277"/>
      <c r="CAU250" s="277"/>
      <c r="CAV250" s="277"/>
      <c r="CAW250" s="277"/>
      <c r="CAX250" s="402"/>
      <c r="CAY250" s="404"/>
      <c r="CAZ250" s="49"/>
      <c r="CBA250" s="49"/>
      <c r="CBB250" s="49"/>
      <c r="CBC250" s="99"/>
      <c r="CBD250" s="98"/>
      <c r="CBE250" s="49"/>
      <c r="CBF250" s="405"/>
      <c r="CBG250" s="405"/>
      <c r="CBH250" s="277"/>
      <c r="CBI250" s="277"/>
      <c r="CBJ250" s="277"/>
      <c r="CBK250" s="277"/>
      <c r="CBL250" s="277"/>
      <c r="CBM250" s="277"/>
      <c r="CBN250" s="277"/>
      <c r="CBO250" s="277"/>
      <c r="CBP250" s="402"/>
      <c r="CBQ250" s="404"/>
      <c r="CBR250" s="49"/>
      <c r="CBS250" s="49"/>
      <c r="CBT250" s="49"/>
      <c r="CBU250" s="99"/>
      <c r="CBV250" s="98"/>
      <c r="CBW250" s="49"/>
      <c r="CBX250" s="405"/>
      <c r="CBY250" s="405"/>
      <c r="CBZ250" s="277"/>
      <c r="CCA250" s="277"/>
      <c r="CCB250" s="277"/>
      <c r="CCC250" s="277"/>
      <c r="CCD250" s="277"/>
      <c r="CCE250" s="277"/>
      <c r="CCF250" s="277"/>
      <c r="CCG250" s="277"/>
      <c r="CCH250" s="402"/>
      <c r="CCI250" s="404"/>
      <c r="CCJ250" s="49"/>
      <c r="CCK250" s="49"/>
      <c r="CCL250" s="49"/>
      <c r="CCM250" s="99"/>
      <c r="CCN250" s="98"/>
      <c r="CCO250" s="49"/>
      <c r="CCP250" s="405"/>
      <c r="CCQ250" s="405"/>
      <c r="CCR250" s="277"/>
      <c r="CCS250" s="277"/>
      <c r="CCT250" s="277"/>
      <c r="CCU250" s="277"/>
      <c r="CCV250" s="277"/>
      <c r="CCW250" s="277"/>
      <c r="CCX250" s="277"/>
      <c r="CCY250" s="277"/>
      <c r="CCZ250" s="402"/>
      <c r="CDA250" s="404"/>
      <c r="CDB250" s="49"/>
      <c r="CDC250" s="49"/>
      <c r="CDD250" s="49"/>
      <c r="CDE250" s="99"/>
      <c r="CDF250" s="98"/>
      <c r="CDG250" s="49"/>
      <c r="CDH250" s="405"/>
      <c r="CDI250" s="405"/>
      <c r="CDJ250" s="277"/>
      <c r="CDK250" s="277"/>
      <c r="CDL250" s="277"/>
      <c r="CDM250" s="277"/>
      <c r="CDN250" s="277"/>
      <c r="CDO250" s="277"/>
      <c r="CDP250" s="277"/>
      <c r="CDQ250" s="277"/>
      <c r="CDR250" s="402"/>
      <c r="CDS250" s="404"/>
      <c r="CDT250" s="49"/>
      <c r="CDU250" s="49"/>
      <c r="CDV250" s="49"/>
      <c r="CDW250" s="99"/>
      <c r="CDX250" s="98"/>
      <c r="CDY250" s="49"/>
      <c r="CDZ250" s="405"/>
      <c r="CEA250" s="405"/>
      <c r="CEB250" s="277"/>
      <c r="CEC250" s="277"/>
      <c r="CED250" s="277"/>
      <c r="CEE250" s="277"/>
      <c r="CEF250" s="277"/>
      <c r="CEG250" s="277"/>
      <c r="CEH250" s="277"/>
      <c r="CEI250" s="277"/>
      <c r="CEJ250" s="402"/>
      <c r="CEK250" s="404"/>
      <c r="CEL250" s="49"/>
      <c r="CEM250" s="49"/>
      <c r="CEN250" s="49"/>
      <c r="CEO250" s="99"/>
      <c r="CEP250" s="98"/>
      <c r="CEQ250" s="49"/>
      <c r="CER250" s="405"/>
      <c r="CES250" s="405"/>
      <c r="CET250" s="277"/>
      <c r="CEU250" s="277"/>
      <c r="CEV250" s="277"/>
      <c r="CEW250" s="277"/>
      <c r="CEX250" s="277"/>
      <c r="CEY250" s="277"/>
      <c r="CEZ250" s="277"/>
      <c r="CFA250" s="277"/>
      <c r="CFB250" s="402"/>
      <c r="CFC250" s="404"/>
      <c r="CFD250" s="49"/>
      <c r="CFE250" s="49"/>
      <c r="CFF250" s="49"/>
      <c r="CFG250" s="99"/>
      <c r="CFH250" s="98"/>
      <c r="CFI250" s="49"/>
      <c r="CFJ250" s="405"/>
      <c r="CFK250" s="405"/>
      <c r="CFL250" s="277"/>
      <c r="CFM250" s="277"/>
      <c r="CFN250" s="277"/>
      <c r="CFO250" s="277"/>
      <c r="CFP250" s="277"/>
      <c r="CFQ250" s="277"/>
      <c r="CFR250" s="277"/>
      <c r="CFS250" s="277"/>
      <c r="CFT250" s="402"/>
      <c r="CFU250" s="404"/>
      <c r="CFV250" s="49"/>
      <c r="CFW250" s="49"/>
      <c r="CFX250" s="49"/>
      <c r="CFY250" s="99"/>
      <c r="CFZ250" s="98"/>
      <c r="CGA250" s="49"/>
      <c r="CGB250" s="405"/>
      <c r="CGC250" s="405"/>
      <c r="CGD250" s="277"/>
      <c r="CGE250" s="277"/>
      <c r="CGF250" s="277"/>
      <c r="CGG250" s="277"/>
      <c r="CGH250" s="277"/>
      <c r="CGI250" s="277"/>
      <c r="CGJ250" s="277"/>
      <c r="CGK250" s="277"/>
      <c r="CGL250" s="402"/>
      <c r="CGM250" s="404"/>
      <c r="CGN250" s="49"/>
      <c r="CGO250" s="49"/>
      <c r="CGP250" s="49"/>
      <c r="CGQ250" s="99"/>
      <c r="CGR250" s="98"/>
      <c r="CGS250" s="49"/>
      <c r="CGT250" s="405"/>
      <c r="CGU250" s="405"/>
      <c r="CGV250" s="277"/>
      <c r="CGW250" s="277"/>
      <c r="CGX250" s="277"/>
      <c r="CGY250" s="277"/>
      <c r="CGZ250" s="277"/>
      <c r="CHA250" s="277"/>
      <c r="CHB250" s="277"/>
      <c r="CHC250" s="277"/>
      <c r="CHD250" s="402"/>
      <c r="CHE250" s="404"/>
      <c r="CHF250" s="49"/>
      <c r="CHG250" s="49"/>
      <c r="CHH250" s="49"/>
      <c r="CHI250" s="99"/>
      <c r="CHJ250" s="98"/>
      <c r="CHK250" s="49"/>
      <c r="CHL250" s="405"/>
      <c r="CHM250" s="405"/>
      <c r="CHN250" s="277"/>
      <c r="CHO250" s="277"/>
      <c r="CHP250" s="277"/>
      <c r="CHQ250" s="277"/>
      <c r="CHR250" s="277"/>
      <c r="CHS250" s="277"/>
      <c r="CHT250" s="277"/>
      <c r="CHU250" s="277"/>
      <c r="CHV250" s="402"/>
      <c r="CHW250" s="404"/>
      <c r="CHX250" s="49"/>
      <c r="CHY250" s="49"/>
      <c r="CHZ250" s="49"/>
      <c r="CIA250" s="99"/>
      <c r="CIB250" s="98"/>
      <c r="CIC250" s="49"/>
      <c r="CID250" s="405"/>
      <c r="CIE250" s="405"/>
      <c r="CIF250" s="277"/>
      <c r="CIG250" s="277"/>
      <c r="CIH250" s="277"/>
      <c r="CII250" s="277"/>
      <c r="CIJ250" s="277"/>
      <c r="CIK250" s="277"/>
      <c r="CIL250" s="277"/>
      <c r="CIM250" s="277"/>
      <c r="CIN250" s="402"/>
      <c r="CIO250" s="404"/>
      <c r="CIP250" s="49"/>
      <c r="CIQ250" s="49"/>
      <c r="CIR250" s="49"/>
      <c r="CIS250" s="99"/>
      <c r="CIT250" s="98"/>
      <c r="CIU250" s="49"/>
      <c r="CIV250" s="405"/>
      <c r="CIW250" s="405"/>
      <c r="CIX250" s="277"/>
      <c r="CIY250" s="277"/>
      <c r="CIZ250" s="277"/>
      <c r="CJA250" s="277"/>
      <c r="CJB250" s="277"/>
      <c r="CJC250" s="277"/>
      <c r="CJD250" s="277"/>
      <c r="CJE250" s="277"/>
      <c r="CJF250" s="402"/>
      <c r="CJG250" s="404"/>
      <c r="CJH250" s="49"/>
      <c r="CJI250" s="49"/>
      <c r="CJJ250" s="49"/>
      <c r="CJK250" s="99"/>
      <c r="CJL250" s="98"/>
      <c r="CJM250" s="49"/>
      <c r="CJN250" s="405"/>
      <c r="CJO250" s="405"/>
      <c r="CJP250" s="277"/>
      <c r="CJQ250" s="277"/>
      <c r="CJR250" s="277"/>
      <c r="CJS250" s="277"/>
      <c r="CJT250" s="277"/>
      <c r="CJU250" s="277"/>
      <c r="CJV250" s="277"/>
      <c r="CJW250" s="277"/>
      <c r="CJX250" s="402"/>
      <c r="CJY250" s="404"/>
      <c r="CJZ250" s="49"/>
      <c r="CKA250" s="49"/>
      <c r="CKB250" s="49"/>
      <c r="CKC250" s="99"/>
      <c r="CKD250" s="98"/>
      <c r="CKE250" s="49"/>
      <c r="CKF250" s="405"/>
      <c r="CKG250" s="405"/>
      <c r="CKH250" s="277"/>
      <c r="CKI250" s="277"/>
      <c r="CKJ250" s="277"/>
      <c r="CKK250" s="277"/>
      <c r="CKL250" s="277"/>
      <c r="CKM250" s="277"/>
      <c r="CKN250" s="277"/>
      <c r="CKO250" s="277"/>
      <c r="CKP250" s="402"/>
      <c r="CKQ250" s="404"/>
      <c r="CKR250" s="49"/>
      <c r="CKS250" s="49"/>
      <c r="CKT250" s="49"/>
      <c r="CKU250" s="99"/>
      <c r="CKV250" s="98"/>
      <c r="CKW250" s="49"/>
      <c r="CKX250" s="405"/>
      <c r="CKY250" s="405"/>
      <c r="CKZ250" s="277"/>
      <c r="CLA250" s="277"/>
      <c r="CLB250" s="277"/>
      <c r="CLC250" s="277"/>
      <c r="CLD250" s="277"/>
      <c r="CLE250" s="277"/>
      <c r="CLF250" s="277"/>
      <c r="CLG250" s="277"/>
      <c r="CLH250" s="402"/>
      <c r="CLI250" s="404"/>
      <c r="CLJ250" s="49"/>
      <c r="CLK250" s="49"/>
      <c r="CLL250" s="49"/>
      <c r="CLM250" s="99"/>
      <c r="CLN250" s="98"/>
      <c r="CLO250" s="49"/>
      <c r="CLP250" s="405"/>
      <c r="CLQ250" s="405"/>
      <c r="CLR250" s="277"/>
      <c r="CLS250" s="277"/>
      <c r="CLT250" s="277"/>
      <c r="CLU250" s="277"/>
      <c r="CLV250" s="277"/>
      <c r="CLW250" s="277"/>
      <c r="CLX250" s="277"/>
      <c r="CLY250" s="277"/>
      <c r="CLZ250" s="402"/>
      <c r="CMA250" s="404"/>
      <c r="CMB250" s="49"/>
      <c r="CMC250" s="49"/>
      <c r="CMD250" s="49"/>
      <c r="CME250" s="99"/>
      <c r="CMF250" s="98"/>
      <c r="CMG250" s="49"/>
      <c r="CMH250" s="405"/>
      <c r="CMI250" s="405"/>
      <c r="CMJ250" s="277"/>
      <c r="CMK250" s="277"/>
      <c r="CML250" s="277"/>
      <c r="CMM250" s="277"/>
      <c r="CMN250" s="277"/>
      <c r="CMO250" s="277"/>
      <c r="CMP250" s="277"/>
      <c r="CMQ250" s="277"/>
      <c r="CMR250" s="402"/>
      <c r="CMS250" s="404"/>
      <c r="CMT250" s="49"/>
      <c r="CMU250" s="49"/>
      <c r="CMV250" s="49"/>
      <c r="CMW250" s="99"/>
      <c r="CMX250" s="98"/>
      <c r="CMY250" s="49"/>
      <c r="CMZ250" s="405"/>
      <c r="CNA250" s="405"/>
      <c r="CNB250" s="277"/>
      <c r="CNC250" s="277"/>
      <c r="CND250" s="277"/>
      <c r="CNE250" s="277"/>
      <c r="CNF250" s="277"/>
      <c r="CNG250" s="277"/>
      <c r="CNH250" s="277"/>
      <c r="CNI250" s="277"/>
      <c r="CNJ250" s="402"/>
      <c r="CNK250" s="404"/>
      <c r="CNL250" s="49"/>
      <c r="CNM250" s="49"/>
      <c r="CNN250" s="49"/>
      <c r="CNO250" s="99"/>
      <c r="CNP250" s="98"/>
      <c r="CNQ250" s="49"/>
      <c r="CNR250" s="405"/>
      <c r="CNS250" s="405"/>
      <c r="CNT250" s="277"/>
      <c r="CNU250" s="277"/>
      <c r="CNV250" s="277"/>
      <c r="CNW250" s="277"/>
      <c r="CNX250" s="277"/>
      <c r="CNY250" s="277"/>
      <c r="CNZ250" s="277"/>
      <c r="COA250" s="277"/>
      <c r="COB250" s="402"/>
      <c r="COC250" s="404"/>
      <c r="COD250" s="49"/>
      <c r="COE250" s="49"/>
      <c r="COF250" s="49"/>
      <c r="COG250" s="99"/>
      <c r="COH250" s="98"/>
      <c r="COI250" s="49"/>
      <c r="COJ250" s="405"/>
      <c r="COK250" s="405"/>
      <c r="COL250" s="277"/>
      <c r="COM250" s="277"/>
      <c r="CON250" s="277"/>
      <c r="COO250" s="277"/>
      <c r="COP250" s="277"/>
      <c r="COQ250" s="277"/>
      <c r="COR250" s="277"/>
      <c r="COS250" s="277"/>
      <c r="COT250" s="402"/>
      <c r="COU250" s="404"/>
      <c r="COV250" s="49"/>
      <c r="COW250" s="49"/>
      <c r="COX250" s="49"/>
      <c r="COY250" s="99"/>
      <c r="COZ250" s="98"/>
      <c r="CPA250" s="49"/>
      <c r="CPB250" s="405"/>
      <c r="CPC250" s="405"/>
      <c r="CPD250" s="277"/>
      <c r="CPE250" s="277"/>
      <c r="CPF250" s="277"/>
      <c r="CPG250" s="277"/>
      <c r="CPH250" s="277"/>
      <c r="CPI250" s="277"/>
      <c r="CPJ250" s="277"/>
      <c r="CPK250" s="277"/>
      <c r="CPL250" s="402"/>
      <c r="CPM250" s="404"/>
      <c r="CPN250" s="49"/>
      <c r="CPO250" s="49"/>
      <c r="CPP250" s="49"/>
      <c r="CPQ250" s="99"/>
      <c r="CPR250" s="98"/>
      <c r="CPS250" s="49"/>
      <c r="CPT250" s="405"/>
      <c r="CPU250" s="405"/>
      <c r="CPV250" s="277"/>
      <c r="CPW250" s="277"/>
      <c r="CPX250" s="277"/>
      <c r="CPY250" s="277"/>
      <c r="CPZ250" s="277"/>
      <c r="CQA250" s="277"/>
      <c r="CQB250" s="277"/>
      <c r="CQC250" s="277"/>
      <c r="CQD250" s="402"/>
      <c r="CQE250" s="404"/>
      <c r="CQF250" s="49"/>
      <c r="CQG250" s="49"/>
      <c r="CQH250" s="49"/>
      <c r="CQI250" s="99"/>
      <c r="CQJ250" s="98"/>
      <c r="CQK250" s="49"/>
      <c r="CQL250" s="405"/>
      <c r="CQM250" s="405"/>
      <c r="CQN250" s="277"/>
      <c r="CQO250" s="277"/>
      <c r="CQP250" s="277"/>
      <c r="CQQ250" s="277"/>
      <c r="CQR250" s="277"/>
      <c r="CQS250" s="277"/>
      <c r="CQT250" s="277"/>
      <c r="CQU250" s="277"/>
      <c r="CQV250" s="402"/>
      <c r="CQW250" s="404"/>
      <c r="CQX250" s="49"/>
      <c r="CQY250" s="49"/>
      <c r="CQZ250" s="49"/>
      <c r="CRA250" s="99"/>
      <c r="CRB250" s="98"/>
      <c r="CRC250" s="49"/>
      <c r="CRD250" s="405"/>
      <c r="CRE250" s="405"/>
      <c r="CRF250" s="277"/>
      <c r="CRG250" s="277"/>
      <c r="CRH250" s="277"/>
      <c r="CRI250" s="277"/>
      <c r="CRJ250" s="277"/>
      <c r="CRK250" s="277"/>
      <c r="CRL250" s="277"/>
      <c r="CRM250" s="277"/>
      <c r="CRN250" s="402"/>
      <c r="CRO250" s="404"/>
      <c r="CRP250" s="49"/>
      <c r="CRQ250" s="49"/>
      <c r="CRR250" s="49"/>
      <c r="CRS250" s="99"/>
      <c r="CRT250" s="98"/>
      <c r="CRU250" s="49"/>
      <c r="CRV250" s="405"/>
      <c r="CRW250" s="405"/>
      <c r="CRX250" s="277"/>
      <c r="CRY250" s="277"/>
      <c r="CRZ250" s="277"/>
      <c r="CSA250" s="277"/>
      <c r="CSB250" s="277"/>
      <c r="CSC250" s="277"/>
      <c r="CSD250" s="277"/>
      <c r="CSE250" s="277"/>
      <c r="CSF250" s="402"/>
      <c r="CSG250" s="404"/>
      <c r="CSH250" s="49"/>
      <c r="CSI250" s="49"/>
      <c r="CSJ250" s="49"/>
      <c r="CSK250" s="99"/>
      <c r="CSL250" s="98"/>
      <c r="CSM250" s="49"/>
      <c r="CSN250" s="405"/>
      <c r="CSO250" s="405"/>
      <c r="CSP250" s="277"/>
      <c r="CSQ250" s="277"/>
      <c r="CSR250" s="277"/>
      <c r="CSS250" s="277"/>
      <c r="CST250" s="277"/>
      <c r="CSU250" s="277"/>
      <c r="CSV250" s="277"/>
      <c r="CSW250" s="277"/>
      <c r="CSX250" s="402"/>
      <c r="CSY250" s="404"/>
      <c r="CSZ250" s="49"/>
      <c r="CTA250" s="49"/>
      <c r="CTB250" s="49"/>
      <c r="CTC250" s="99"/>
      <c r="CTD250" s="98"/>
      <c r="CTE250" s="49"/>
      <c r="CTF250" s="405"/>
      <c r="CTG250" s="405"/>
      <c r="CTH250" s="277"/>
      <c r="CTI250" s="277"/>
      <c r="CTJ250" s="277"/>
      <c r="CTK250" s="277"/>
      <c r="CTL250" s="277"/>
      <c r="CTM250" s="277"/>
      <c r="CTN250" s="277"/>
      <c r="CTO250" s="277"/>
      <c r="CTP250" s="402"/>
      <c r="CTQ250" s="404"/>
      <c r="CTR250" s="49"/>
      <c r="CTS250" s="49"/>
      <c r="CTT250" s="49"/>
      <c r="CTU250" s="99"/>
      <c r="CTV250" s="98"/>
      <c r="CTW250" s="49"/>
      <c r="CTX250" s="405"/>
      <c r="CTY250" s="405"/>
      <c r="CTZ250" s="277"/>
      <c r="CUA250" s="277"/>
      <c r="CUB250" s="277"/>
      <c r="CUC250" s="277"/>
      <c r="CUD250" s="277"/>
      <c r="CUE250" s="277"/>
      <c r="CUF250" s="277"/>
      <c r="CUG250" s="277"/>
      <c r="CUH250" s="402"/>
      <c r="CUI250" s="404"/>
      <c r="CUJ250" s="49"/>
      <c r="CUK250" s="49"/>
      <c r="CUL250" s="49"/>
      <c r="CUM250" s="99"/>
      <c r="CUN250" s="98"/>
      <c r="CUO250" s="49"/>
      <c r="CUP250" s="405"/>
      <c r="CUQ250" s="405"/>
      <c r="CUR250" s="277"/>
      <c r="CUS250" s="277"/>
      <c r="CUT250" s="277"/>
      <c r="CUU250" s="277"/>
      <c r="CUV250" s="277"/>
      <c r="CUW250" s="277"/>
      <c r="CUX250" s="277"/>
      <c r="CUY250" s="277"/>
      <c r="CUZ250" s="402"/>
      <c r="CVA250" s="404"/>
      <c r="CVB250" s="49"/>
      <c r="CVC250" s="49"/>
      <c r="CVD250" s="49"/>
      <c r="CVE250" s="99"/>
      <c r="CVF250" s="98"/>
      <c r="CVG250" s="49"/>
      <c r="CVH250" s="405"/>
      <c r="CVI250" s="405"/>
      <c r="CVJ250" s="277"/>
      <c r="CVK250" s="277"/>
      <c r="CVL250" s="277"/>
      <c r="CVM250" s="277"/>
      <c r="CVN250" s="277"/>
      <c r="CVO250" s="277"/>
      <c r="CVP250" s="277"/>
      <c r="CVQ250" s="277"/>
      <c r="CVR250" s="402"/>
      <c r="CVS250" s="404"/>
      <c r="CVT250" s="49"/>
      <c r="CVU250" s="49"/>
      <c r="CVV250" s="49"/>
      <c r="CVW250" s="99"/>
      <c r="CVX250" s="98"/>
      <c r="CVY250" s="49"/>
      <c r="CVZ250" s="405"/>
      <c r="CWA250" s="405"/>
      <c r="CWB250" s="277"/>
      <c r="CWC250" s="277"/>
      <c r="CWD250" s="277"/>
      <c r="CWE250" s="277"/>
      <c r="CWF250" s="277"/>
      <c r="CWG250" s="277"/>
      <c r="CWH250" s="277"/>
      <c r="CWI250" s="277"/>
      <c r="CWJ250" s="402"/>
      <c r="CWK250" s="404"/>
      <c r="CWL250" s="49"/>
      <c r="CWM250" s="49"/>
      <c r="CWN250" s="49"/>
      <c r="CWO250" s="99"/>
      <c r="CWP250" s="98"/>
      <c r="CWQ250" s="49"/>
      <c r="CWR250" s="405"/>
      <c r="CWS250" s="405"/>
      <c r="CWT250" s="277"/>
      <c r="CWU250" s="277"/>
      <c r="CWV250" s="277"/>
      <c r="CWW250" s="277"/>
      <c r="CWX250" s="277"/>
      <c r="CWY250" s="277"/>
      <c r="CWZ250" s="277"/>
      <c r="CXA250" s="277"/>
      <c r="CXB250" s="402"/>
      <c r="CXC250" s="404"/>
      <c r="CXD250" s="49"/>
      <c r="CXE250" s="49"/>
      <c r="CXF250" s="49"/>
      <c r="CXG250" s="99"/>
      <c r="CXH250" s="98"/>
      <c r="CXI250" s="49"/>
      <c r="CXJ250" s="405"/>
      <c r="CXK250" s="405"/>
      <c r="CXL250" s="277"/>
      <c r="CXM250" s="277"/>
      <c r="CXN250" s="277"/>
      <c r="CXO250" s="277"/>
      <c r="CXP250" s="277"/>
      <c r="CXQ250" s="277"/>
      <c r="CXR250" s="277"/>
      <c r="CXS250" s="277"/>
      <c r="CXT250" s="402"/>
      <c r="CXU250" s="404"/>
      <c r="CXV250" s="49"/>
      <c r="CXW250" s="49"/>
      <c r="CXX250" s="49"/>
      <c r="CXY250" s="99"/>
      <c r="CXZ250" s="98"/>
      <c r="CYA250" s="49"/>
      <c r="CYB250" s="405"/>
      <c r="CYC250" s="405"/>
      <c r="CYD250" s="277"/>
      <c r="CYE250" s="277"/>
      <c r="CYF250" s="277"/>
      <c r="CYG250" s="277"/>
      <c r="CYH250" s="277"/>
      <c r="CYI250" s="277"/>
      <c r="CYJ250" s="277"/>
      <c r="CYK250" s="277"/>
      <c r="CYL250" s="402"/>
      <c r="CYM250" s="404"/>
      <c r="CYN250" s="49"/>
      <c r="CYO250" s="49"/>
      <c r="CYP250" s="49"/>
      <c r="CYQ250" s="99"/>
      <c r="CYR250" s="98"/>
      <c r="CYS250" s="49"/>
      <c r="CYT250" s="405"/>
      <c r="CYU250" s="405"/>
      <c r="CYV250" s="277"/>
      <c r="CYW250" s="277"/>
      <c r="CYX250" s="277"/>
      <c r="CYY250" s="277"/>
      <c r="CYZ250" s="277"/>
      <c r="CZA250" s="277"/>
      <c r="CZB250" s="277"/>
      <c r="CZC250" s="277"/>
      <c r="CZD250" s="402"/>
      <c r="CZE250" s="404"/>
      <c r="CZF250" s="49"/>
      <c r="CZG250" s="49"/>
      <c r="CZH250" s="49"/>
      <c r="CZI250" s="99"/>
      <c r="CZJ250" s="98"/>
      <c r="CZK250" s="49"/>
      <c r="CZL250" s="405"/>
      <c r="CZM250" s="405"/>
      <c r="CZN250" s="277"/>
      <c r="CZO250" s="277"/>
      <c r="CZP250" s="277"/>
      <c r="CZQ250" s="277"/>
      <c r="CZR250" s="277"/>
      <c r="CZS250" s="277"/>
      <c r="CZT250" s="277"/>
      <c r="CZU250" s="277"/>
      <c r="CZV250" s="402"/>
      <c r="CZW250" s="404"/>
      <c r="CZX250" s="49"/>
      <c r="CZY250" s="49"/>
      <c r="CZZ250" s="49"/>
      <c r="DAA250" s="99"/>
      <c r="DAB250" s="98"/>
      <c r="DAC250" s="49"/>
      <c r="DAD250" s="405"/>
      <c r="DAE250" s="405"/>
      <c r="DAF250" s="277"/>
      <c r="DAG250" s="277"/>
      <c r="DAH250" s="277"/>
      <c r="DAI250" s="277"/>
      <c r="DAJ250" s="277"/>
      <c r="DAK250" s="277"/>
      <c r="DAL250" s="277"/>
      <c r="DAM250" s="277"/>
      <c r="DAN250" s="402"/>
      <c r="DAO250" s="404"/>
      <c r="DAP250" s="49"/>
      <c r="DAQ250" s="49"/>
      <c r="DAR250" s="49"/>
      <c r="DAS250" s="99"/>
      <c r="DAT250" s="98"/>
      <c r="DAU250" s="49"/>
      <c r="DAV250" s="405"/>
      <c r="DAW250" s="405"/>
      <c r="DAX250" s="277"/>
      <c r="DAY250" s="277"/>
      <c r="DAZ250" s="277"/>
      <c r="DBA250" s="277"/>
      <c r="DBB250" s="277"/>
      <c r="DBC250" s="277"/>
      <c r="DBD250" s="277"/>
      <c r="DBE250" s="277"/>
      <c r="DBF250" s="402"/>
      <c r="DBG250" s="404"/>
      <c r="DBH250" s="49"/>
      <c r="DBI250" s="49"/>
      <c r="DBJ250" s="49"/>
      <c r="DBK250" s="99"/>
      <c r="DBL250" s="98"/>
      <c r="DBM250" s="49"/>
      <c r="DBN250" s="405"/>
      <c r="DBO250" s="405"/>
      <c r="DBP250" s="277"/>
      <c r="DBQ250" s="277"/>
      <c r="DBR250" s="277"/>
      <c r="DBS250" s="277"/>
      <c r="DBT250" s="277"/>
      <c r="DBU250" s="277"/>
      <c r="DBV250" s="277"/>
      <c r="DBW250" s="277"/>
      <c r="DBX250" s="402"/>
      <c r="DBY250" s="404"/>
      <c r="DBZ250" s="49"/>
      <c r="DCA250" s="49"/>
      <c r="DCB250" s="49"/>
      <c r="DCC250" s="99"/>
      <c r="DCD250" s="98"/>
      <c r="DCE250" s="49"/>
      <c r="DCF250" s="405"/>
      <c r="DCG250" s="405"/>
      <c r="DCH250" s="277"/>
      <c r="DCI250" s="277"/>
      <c r="DCJ250" s="277"/>
      <c r="DCK250" s="277"/>
      <c r="DCL250" s="277"/>
      <c r="DCM250" s="277"/>
      <c r="DCN250" s="277"/>
      <c r="DCO250" s="277"/>
      <c r="DCP250" s="402"/>
      <c r="DCQ250" s="404"/>
      <c r="DCR250" s="49"/>
      <c r="DCS250" s="49"/>
      <c r="DCT250" s="49"/>
      <c r="DCU250" s="99"/>
      <c r="DCV250" s="98"/>
      <c r="DCW250" s="49"/>
      <c r="DCX250" s="405"/>
      <c r="DCY250" s="405"/>
      <c r="DCZ250" s="277"/>
      <c r="DDA250" s="277"/>
      <c r="DDB250" s="277"/>
      <c r="DDC250" s="277"/>
      <c r="DDD250" s="277"/>
      <c r="DDE250" s="277"/>
      <c r="DDF250" s="277"/>
      <c r="DDG250" s="277"/>
      <c r="DDH250" s="402"/>
      <c r="DDI250" s="404"/>
      <c r="DDJ250" s="49"/>
      <c r="DDK250" s="49"/>
      <c r="DDL250" s="49"/>
      <c r="DDM250" s="99"/>
      <c r="DDN250" s="98"/>
      <c r="DDO250" s="49"/>
      <c r="DDP250" s="405"/>
      <c r="DDQ250" s="405"/>
      <c r="DDR250" s="277"/>
      <c r="DDS250" s="277"/>
      <c r="DDT250" s="277"/>
      <c r="DDU250" s="277"/>
      <c r="DDV250" s="277"/>
      <c r="DDW250" s="277"/>
      <c r="DDX250" s="277"/>
      <c r="DDY250" s="277"/>
      <c r="DDZ250" s="402"/>
      <c r="DEA250" s="404"/>
      <c r="DEB250" s="49"/>
      <c r="DEC250" s="49"/>
      <c r="DED250" s="49"/>
      <c r="DEE250" s="99"/>
      <c r="DEF250" s="98"/>
      <c r="DEG250" s="49"/>
      <c r="DEH250" s="405"/>
      <c r="DEI250" s="405"/>
      <c r="DEJ250" s="277"/>
      <c r="DEK250" s="277"/>
      <c r="DEL250" s="277"/>
      <c r="DEM250" s="277"/>
      <c r="DEN250" s="277"/>
      <c r="DEO250" s="277"/>
      <c r="DEP250" s="277"/>
      <c r="DEQ250" s="277"/>
      <c r="DER250" s="402"/>
      <c r="DES250" s="404"/>
      <c r="DET250" s="49"/>
      <c r="DEU250" s="49"/>
      <c r="DEV250" s="49"/>
      <c r="DEW250" s="99"/>
      <c r="DEX250" s="98"/>
      <c r="DEY250" s="49"/>
      <c r="DEZ250" s="405"/>
      <c r="DFA250" s="405"/>
      <c r="DFB250" s="277"/>
      <c r="DFC250" s="277"/>
      <c r="DFD250" s="277"/>
      <c r="DFE250" s="277"/>
      <c r="DFF250" s="277"/>
      <c r="DFG250" s="277"/>
      <c r="DFH250" s="277"/>
      <c r="DFI250" s="277"/>
      <c r="DFJ250" s="402"/>
      <c r="DFK250" s="404"/>
      <c r="DFL250" s="49"/>
      <c r="DFM250" s="49"/>
      <c r="DFN250" s="49"/>
      <c r="DFO250" s="99"/>
      <c r="DFP250" s="98"/>
      <c r="DFQ250" s="49"/>
      <c r="DFR250" s="405"/>
      <c r="DFS250" s="405"/>
      <c r="DFT250" s="277"/>
      <c r="DFU250" s="277"/>
      <c r="DFV250" s="277"/>
      <c r="DFW250" s="277"/>
      <c r="DFX250" s="277"/>
      <c r="DFY250" s="277"/>
      <c r="DFZ250" s="277"/>
      <c r="DGA250" s="277"/>
      <c r="DGB250" s="402"/>
      <c r="DGC250" s="404"/>
      <c r="DGD250" s="49"/>
      <c r="DGE250" s="49"/>
      <c r="DGF250" s="49"/>
      <c r="DGG250" s="99"/>
      <c r="DGH250" s="98"/>
      <c r="DGI250" s="49"/>
      <c r="DGJ250" s="405"/>
      <c r="DGK250" s="405"/>
      <c r="DGL250" s="277"/>
      <c r="DGM250" s="277"/>
      <c r="DGN250" s="277"/>
      <c r="DGO250" s="277"/>
      <c r="DGP250" s="277"/>
      <c r="DGQ250" s="277"/>
      <c r="DGR250" s="277"/>
      <c r="DGS250" s="277"/>
      <c r="DGT250" s="402"/>
      <c r="DGU250" s="404"/>
      <c r="DGV250" s="49"/>
      <c r="DGW250" s="49"/>
      <c r="DGX250" s="49"/>
      <c r="DGY250" s="99"/>
      <c r="DGZ250" s="98"/>
      <c r="DHA250" s="49"/>
      <c r="DHB250" s="405"/>
      <c r="DHC250" s="405"/>
      <c r="DHD250" s="277"/>
      <c r="DHE250" s="277"/>
      <c r="DHF250" s="277"/>
      <c r="DHG250" s="277"/>
      <c r="DHH250" s="277"/>
      <c r="DHI250" s="277"/>
      <c r="DHJ250" s="277"/>
      <c r="DHK250" s="277"/>
      <c r="DHL250" s="402"/>
      <c r="DHM250" s="404"/>
      <c r="DHN250" s="49"/>
      <c r="DHO250" s="49"/>
      <c r="DHP250" s="49"/>
      <c r="DHQ250" s="99"/>
      <c r="DHR250" s="98"/>
      <c r="DHS250" s="49"/>
      <c r="DHT250" s="405"/>
      <c r="DHU250" s="405"/>
      <c r="DHV250" s="277"/>
      <c r="DHW250" s="277"/>
      <c r="DHX250" s="277"/>
      <c r="DHY250" s="277"/>
      <c r="DHZ250" s="277"/>
      <c r="DIA250" s="277"/>
      <c r="DIB250" s="277"/>
      <c r="DIC250" s="277"/>
      <c r="DID250" s="402"/>
      <c r="DIE250" s="404"/>
      <c r="DIF250" s="49"/>
      <c r="DIG250" s="49"/>
      <c r="DIH250" s="49"/>
      <c r="DII250" s="99"/>
      <c r="DIJ250" s="98"/>
      <c r="DIK250" s="49"/>
      <c r="DIL250" s="405"/>
      <c r="DIM250" s="405"/>
      <c r="DIN250" s="277"/>
      <c r="DIO250" s="277"/>
      <c r="DIP250" s="277"/>
      <c r="DIQ250" s="277"/>
      <c r="DIR250" s="277"/>
      <c r="DIS250" s="277"/>
      <c r="DIT250" s="277"/>
      <c r="DIU250" s="277"/>
      <c r="DIV250" s="402"/>
      <c r="DIW250" s="404"/>
      <c r="DIX250" s="49"/>
      <c r="DIY250" s="49"/>
      <c r="DIZ250" s="49"/>
      <c r="DJA250" s="99"/>
      <c r="DJB250" s="98"/>
      <c r="DJC250" s="49"/>
      <c r="DJD250" s="405"/>
      <c r="DJE250" s="405"/>
      <c r="DJF250" s="277"/>
      <c r="DJG250" s="277"/>
      <c r="DJH250" s="277"/>
      <c r="DJI250" s="277"/>
      <c r="DJJ250" s="277"/>
      <c r="DJK250" s="277"/>
      <c r="DJL250" s="277"/>
      <c r="DJM250" s="277"/>
      <c r="DJN250" s="402"/>
      <c r="DJO250" s="404"/>
      <c r="DJP250" s="49"/>
      <c r="DJQ250" s="49"/>
      <c r="DJR250" s="49"/>
      <c r="DJS250" s="99"/>
      <c r="DJT250" s="98"/>
      <c r="DJU250" s="49"/>
      <c r="DJV250" s="405"/>
      <c r="DJW250" s="405"/>
      <c r="DJX250" s="277"/>
      <c r="DJY250" s="277"/>
      <c r="DJZ250" s="277"/>
      <c r="DKA250" s="277"/>
      <c r="DKB250" s="277"/>
      <c r="DKC250" s="277"/>
      <c r="DKD250" s="277"/>
      <c r="DKE250" s="277"/>
      <c r="DKF250" s="402"/>
      <c r="DKG250" s="404"/>
      <c r="DKH250" s="49"/>
      <c r="DKI250" s="49"/>
      <c r="DKJ250" s="49"/>
      <c r="DKK250" s="99"/>
      <c r="DKL250" s="98"/>
      <c r="DKM250" s="49"/>
      <c r="DKN250" s="405"/>
      <c r="DKO250" s="405"/>
      <c r="DKP250" s="277"/>
      <c r="DKQ250" s="277"/>
      <c r="DKR250" s="277"/>
      <c r="DKS250" s="277"/>
      <c r="DKT250" s="277"/>
      <c r="DKU250" s="277"/>
      <c r="DKV250" s="277"/>
      <c r="DKW250" s="277"/>
      <c r="DKX250" s="402"/>
      <c r="DKY250" s="404"/>
      <c r="DKZ250" s="49"/>
      <c r="DLA250" s="49"/>
      <c r="DLB250" s="49"/>
      <c r="DLC250" s="99"/>
      <c r="DLD250" s="98"/>
      <c r="DLE250" s="49"/>
      <c r="DLF250" s="405"/>
      <c r="DLG250" s="405"/>
      <c r="DLH250" s="277"/>
      <c r="DLI250" s="277"/>
      <c r="DLJ250" s="277"/>
      <c r="DLK250" s="277"/>
      <c r="DLL250" s="277"/>
      <c r="DLM250" s="277"/>
      <c r="DLN250" s="277"/>
      <c r="DLO250" s="277"/>
      <c r="DLP250" s="402"/>
      <c r="DLQ250" s="404"/>
      <c r="DLR250" s="49"/>
      <c r="DLS250" s="49"/>
      <c r="DLT250" s="49"/>
      <c r="DLU250" s="99"/>
      <c r="DLV250" s="98"/>
      <c r="DLW250" s="49"/>
      <c r="DLX250" s="405"/>
      <c r="DLY250" s="405"/>
      <c r="DLZ250" s="277"/>
      <c r="DMA250" s="277"/>
      <c r="DMB250" s="277"/>
      <c r="DMC250" s="277"/>
      <c r="DMD250" s="277"/>
      <c r="DME250" s="277"/>
      <c r="DMF250" s="277"/>
      <c r="DMG250" s="277"/>
      <c r="DMH250" s="402"/>
      <c r="DMI250" s="404"/>
      <c r="DMJ250" s="49"/>
      <c r="DMK250" s="49"/>
      <c r="DML250" s="49"/>
      <c r="DMM250" s="99"/>
      <c r="DMN250" s="98"/>
      <c r="DMO250" s="49"/>
      <c r="DMP250" s="405"/>
      <c r="DMQ250" s="405"/>
      <c r="DMR250" s="277"/>
      <c r="DMS250" s="277"/>
      <c r="DMT250" s="277"/>
      <c r="DMU250" s="277"/>
      <c r="DMV250" s="277"/>
      <c r="DMW250" s="277"/>
      <c r="DMX250" s="277"/>
      <c r="DMY250" s="277"/>
      <c r="DMZ250" s="402"/>
      <c r="DNA250" s="404"/>
      <c r="DNB250" s="49"/>
      <c r="DNC250" s="49"/>
      <c r="DND250" s="49"/>
      <c r="DNE250" s="99"/>
      <c r="DNF250" s="98"/>
      <c r="DNG250" s="49"/>
      <c r="DNH250" s="405"/>
      <c r="DNI250" s="405"/>
      <c r="DNJ250" s="277"/>
      <c r="DNK250" s="277"/>
      <c r="DNL250" s="277"/>
      <c r="DNM250" s="277"/>
      <c r="DNN250" s="277"/>
      <c r="DNO250" s="277"/>
      <c r="DNP250" s="277"/>
      <c r="DNQ250" s="277"/>
      <c r="DNR250" s="402"/>
      <c r="DNS250" s="404"/>
      <c r="DNT250" s="49"/>
      <c r="DNU250" s="49"/>
      <c r="DNV250" s="49"/>
      <c r="DNW250" s="99"/>
      <c r="DNX250" s="98"/>
      <c r="DNY250" s="49"/>
      <c r="DNZ250" s="405"/>
      <c r="DOA250" s="405"/>
      <c r="DOB250" s="277"/>
      <c r="DOC250" s="277"/>
      <c r="DOD250" s="277"/>
      <c r="DOE250" s="277"/>
      <c r="DOF250" s="277"/>
      <c r="DOG250" s="277"/>
      <c r="DOH250" s="277"/>
      <c r="DOI250" s="277"/>
      <c r="DOJ250" s="402"/>
      <c r="DOK250" s="404"/>
      <c r="DOL250" s="49"/>
      <c r="DOM250" s="49"/>
      <c r="DON250" s="49"/>
      <c r="DOO250" s="99"/>
      <c r="DOP250" s="98"/>
      <c r="DOQ250" s="49"/>
      <c r="DOR250" s="405"/>
      <c r="DOS250" s="405"/>
      <c r="DOT250" s="277"/>
      <c r="DOU250" s="277"/>
      <c r="DOV250" s="277"/>
      <c r="DOW250" s="277"/>
      <c r="DOX250" s="277"/>
      <c r="DOY250" s="277"/>
      <c r="DOZ250" s="277"/>
      <c r="DPA250" s="277"/>
      <c r="DPB250" s="402"/>
      <c r="DPC250" s="404"/>
      <c r="DPD250" s="49"/>
      <c r="DPE250" s="49"/>
      <c r="DPF250" s="49"/>
      <c r="DPG250" s="99"/>
      <c r="DPH250" s="98"/>
      <c r="DPI250" s="49"/>
      <c r="DPJ250" s="405"/>
      <c r="DPK250" s="405"/>
      <c r="DPL250" s="277"/>
      <c r="DPM250" s="277"/>
      <c r="DPN250" s="277"/>
      <c r="DPO250" s="277"/>
      <c r="DPP250" s="277"/>
      <c r="DPQ250" s="277"/>
      <c r="DPR250" s="277"/>
      <c r="DPS250" s="277"/>
      <c r="DPT250" s="402"/>
      <c r="DPU250" s="404"/>
      <c r="DPV250" s="49"/>
      <c r="DPW250" s="49"/>
      <c r="DPX250" s="49"/>
      <c r="DPY250" s="99"/>
      <c r="DPZ250" s="98"/>
      <c r="DQA250" s="49"/>
      <c r="DQB250" s="405"/>
      <c r="DQC250" s="405"/>
      <c r="DQD250" s="277"/>
      <c r="DQE250" s="277"/>
      <c r="DQF250" s="277"/>
      <c r="DQG250" s="277"/>
      <c r="DQH250" s="277"/>
      <c r="DQI250" s="277"/>
      <c r="DQJ250" s="277"/>
      <c r="DQK250" s="277"/>
      <c r="DQL250" s="402"/>
      <c r="DQM250" s="404"/>
      <c r="DQN250" s="49"/>
      <c r="DQO250" s="49"/>
      <c r="DQP250" s="49"/>
      <c r="DQQ250" s="99"/>
      <c r="DQR250" s="98"/>
      <c r="DQS250" s="49"/>
      <c r="DQT250" s="405"/>
      <c r="DQU250" s="405"/>
      <c r="DQV250" s="277"/>
      <c r="DQW250" s="277"/>
      <c r="DQX250" s="277"/>
      <c r="DQY250" s="277"/>
      <c r="DQZ250" s="277"/>
      <c r="DRA250" s="277"/>
      <c r="DRB250" s="277"/>
      <c r="DRC250" s="277"/>
      <c r="DRD250" s="402"/>
      <c r="DRE250" s="404"/>
      <c r="DRF250" s="49"/>
      <c r="DRG250" s="49"/>
      <c r="DRH250" s="49"/>
      <c r="DRI250" s="99"/>
      <c r="DRJ250" s="98"/>
      <c r="DRK250" s="49"/>
      <c r="DRL250" s="405"/>
      <c r="DRM250" s="405"/>
      <c r="DRN250" s="277"/>
      <c r="DRO250" s="277"/>
      <c r="DRP250" s="277"/>
      <c r="DRQ250" s="277"/>
      <c r="DRR250" s="277"/>
      <c r="DRS250" s="277"/>
      <c r="DRT250" s="277"/>
      <c r="DRU250" s="277"/>
      <c r="DRV250" s="402"/>
      <c r="DRW250" s="404"/>
      <c r="DRX250" s="49"/>
      <c r="DRY250" s="49"/>
      <c r="DRZ250" s="49"/>
      <c r="DSA250" s="99"/>
      <c r="DSB250" s="98"/>
      <c r="DSC250" s="49"/>
      <c r="DSD250" s="405"/>
      <c r="DSE250" s="405"/>
      <c r="DSF250" s="277"/>
      <c r="DSG250" s="277"/>
      <c r="DSH250" s="277"/>
      <c r="DSI250" s="277"/>
      <c r="DSJ250" s="277"/>
      <c r="DSK250" s="277"/>
      <c r="DSL250" s="277"/>
      <c r="DSM250" s="277"/>
      <c r="DSN250" s="402"/>
      <c r="DSO250" s="404"/>
      <c r="DSP250" s="49"/>
      <c r="DSQ250" s="49"/>
      <c r="DSR250" s="49"/>
      <c r="DSS250" s="99"/>
      <c r="DST250" s="98"/>
      <c r="DSU250" s="49"/>
      <c r="DSV250" s="405"/>
      <c r="DSW250" s="405"/>
      <c r="DSX250" s="277"/>
      <c r="DSY250" s="277"/>
      <c r="DSZ250" s="277"/>
      <c r="DTA250" s="277"/>
      <c r="DTB250" s="277"/>
      <c r="DTC250" s="277"/>
      <c r="DTD250" s="277"/>
      <c r="DTE250" s="277"/>
      <c r="DTF250" s="402"/>
      <c r="DTG250" s="404"/>
      <c r="DTH250" s="49"/>
      <c r="DTI250" s="49"/>
      <c r="DTJ250" s="49"/>
      <c r="DTK250" s="99"/>
      <c r="DTL250" s="98"/>
      <c r="DTM250" s="49"/>
      <c r="DTN250" s="405"/>
      <c r="DTO250" s="405"/>
      <c r="DTP250" s="277"/>
      <c r="DTQ250" s="277"/>
      <c r="DTR250" s="277"/>
      <c r="DTS250" s="277"/>
      <c r="DTT250" s="277"/>
      <c r="DTU250" s="277"/>
      <c r="DTV250" s="277"/>
      <c r="DTW250" s="277"/>
      <c r="DTX250" s="402"/>
      <c r="DTY250" s="404"/>
      <c r="DTZ250" s="49"/>
      <c r="DUA250" s="49"/>
      <c r="DUB250" s="49"/>
      <c r="DUC250" s="99"/>
      <c r="DUD250" s="98"/>
      <c r="DUE250" s="49"/>
      <c r="DUF250" s="405"/>
      <c r="DUG250" s="405"/>
      <c r="DUH250" s="277"/>
      <c r="DUI250" s="277"/>
      <c r="DUJ250" s="277"/>
      <c r="DUK250" s="277"/>
      <c r="DUL250" s="277"/>
      <c r="DUM250" s="277"/>
      <c r="DUN250" s="277"/>
      <c r="DUO250" s="277"/>
      <c r="DUP250" s="402"/>
      <c r="DUQ250" s="404"/>
      <c r="DUR250" s="49"/>
      <c r="DUS250" s="49"/>
      <c r="DUT250" s="49"/>
      <c r="DUU250" s="99"/>
      <c r="DUV250" s="98"/>
      <c r="DUW250" s="49"/>
      <c r="DUX250" s="405"/>
      <c r="DUY250" s="405"/>
      <c r="DUZ250" s="277"/>
      <c r="DVA250" s="277"/>
      <c r="DVB250" s="277"/>
      <c r="DVC250" s="277"/>
      <c r="DVD250" s="277"/>
      <c r="DVE250" s="277"/>
      <c r="DVF250" s="277"/>
      <c r="DVG250" s="277"/>
      <c r="DVH250" s="402"/>
      <c r="DVI250" s="404"/>
      <c r="DVJ250" s="49"/>
      <c r="DVK250" s="49"/>
      <c r="DVL250" s="49"/>
      <c r="DVM250" s="99"/>
      <c r="DVN250" s="98"/>
      <c r="DVO250" s="49"/>
      <c r="DVP250" s="405"/>
      <c r="DVQ250" s="405"/>
      <c r="DVR250" s="277"/>
      <c r="DVS250" s="277"/>
      <c r="DVT250" s="277"/>
      <c r="DVU250" s="277"/>
      <c r="DVV250" s="277"/>
      <c r="DVW250" s="277"/>
      <c r="DVX250" s="277"/>
      <c r="DVY250" s="277"/>
      <c r="DVZ250" s="402"/>
      <c r="DWA250" s="404"/>
      <c r="DWB250" s="49"/>
      <c r="DWC250" s="49"/>
      <c r="DWD250" s="49"/>
      <c r="DWE250" s="99"/>
      <c r="DWF250" s="98"/>
      <c r="DWG250" s="49"/>
      <c r="DWH250" s="405"/>
      <c r="DWI250" s="405"/>
      <c r="DWJ250" s="277"/>
      <c r="DWK250" s="277"/>
      <c r="DWL250" s="277"/>
      <c r="DWM250" s="277"/>
      <c r="DWN250" s="277"/>
      <c r="DWO250" s="277"/>
      <c r="DWP250" s="277"/>
      <c r="DWQ250" s="277"/>
      <c r="DWR250" s="402"/>
      <c r="DWS250" s="404"/>
      <c r="DWT250" s="49"/>
      <c r="DWU250" s="49"/>
      <c r="DWV250" s="49"/>
      <c r="DWW250" s="99"/>
      <c r="DWX250" s="98"/>
      <c r="DWY250" s="49"/>
      <c r="DWZ250" s="405"/>
      <c r="DXA250" s="405"/>
      <c r="DXB250" s="277"/>
      <c r="DXC250" s="277"/>
      <c r="DXD250" s="277"/>
      <c r="DXE250" s="277"/>
      <c r="DXF250" s="277"/>
      <c r="DXG250" s="277"/>
      <c r="DXH250" s="277"/>
      <c r="DXI250" s="277"/>
      <c r="DXJ250" s="402"/>
      <c r="DXK250" s="404"/>
      <c r="DXL250" s="49"/>
      <c r="DXM250" s="49"/>
      <c r="DXN250" s="49"/>
      <c r="DXO250" s="99"/>
      <c r="DXP250" s="98"/>
      <c r="DXQ250" s="49"/>
      <c r="DXR250" s="405"/>
      <c r="DXS250" s="405"/>
      <c r="DXT250" s="277"/>
      <c r="DXU250" s="277"/>
      <c r="DXV250" s="277"/>
      <c r="DXW250" s="277"/>
      <c r="DXX250" s="277"/>
      <c r="DXY250" s="277"/>
      <c r="DXZ250" s="277"/>
      <c r="DYA250" s="277"/>
      <c r="DYB250" s="402"/>
      <c r="DYC250" s="404"/>
      <c r="DYD250" s="49"/>
      <c r="DYE250" s="49"/>
      <c r="DYF250" s="49"/>
      <c r="DYG250" s="99"/>
      <c r="DYH250" s="98"/>
      <c r="DYI250" s="49"/>
      <c r="DYJ250" s="405"/>
      <c r="DYK250" s="405"/>
      <c r="DYL250" s="277"/>
      <c r="DYM250" s="277"/>
      <c r="DYN250" s="277"/>
      <c r="DYO250" s="277"/>
      <c r="DYP250" s="277"/>
      <c r="DYQ250" s="277"/>
      <c r="DYR250" s="277"/>
      <c r="DYS250" s="277"/>
      <c r="DYT250" s="402"/>
      <c r="DYU250" s="404"/>
      <c r="DYV250" s="49"/>
      <c r="DYW250" s="49"/>
      <c r="DYX250" s="49"/>
      <c r="DYY250" s="99"/>
      <c r="DYZ250" s="98"/>
      <c r="DZA250" s="49"/>
      <c r="DZB250" s="405"/>
      <c r="DZC250" s="405"/>
      <c r="DZD250" s="277"/>
      <c r="DZE250" s="277"/>
      <c r="DZF250" s="277"/>
      <c r="DZG250" s="277"/>
      <c r="DZH250" s="277"/>
      <c r="DZI250" s="277"/>
      <c r="DZJ250" s="277"/>
      <c r="DZK250" s="277"/>
      <c r="DZL250" s="402"/>
      <c r="DZM250" s="404"/>
      <c r="DZN250" s="49"/>
      <c r="DZO250" s="49"/>
      <c r="DZP250" s="49"/>
      <c r="DZQ250" s="99"/>
      <c r="DZR250" s="98"/>
      <c r="DZS250" s="49"/>
      <c r="DZT250" s="405"/>
      <c r="DZU250" s="405"/>
      <c r="DZV250" s="277"/>
      <c r="DZW250" s="277"/>
      <c r="DZX250" s="277"/>
      <c r="DZY250" s="277"/>
      <c r="DZZ250" s="277"/>
      <c r="EAA250" s="277"/>
      <c r="EAB250" s="277"/>
      <c r="EAC250" s="277"/>
      <c r="EAD250" s="402"/>
      <c r="EAE250" s="404"/>
      <c r="EAF250" s="49"/>
      <c r="EAG250" s="49"/>
      <c r="EAH250" s="49"/>
      <c r="EAI250" s="99"/>
      <c r="EAJ250" s="98"/>
      <c r="EAK250" s="49"/>
      <c r="EAL250" s="405"/>
      <c r="EAM250" s="405"/>
      <c r="EAN250" s="277"/>
      <c r="EAO250" s="277"/>
      <c r="EAP250" s="277"/>
      <c r="EAQ250" s="277"/>
      <c r="EAR250" s="277"/>
      <c r="EAS250" s="277"/>
      <c r="EAT250" s="277"/>
      <c r="EAU250" s="277"/>
      <c r="EAV250" s="402"/>
      <c r="EAW250" s="404"/>
      <c r="EAX250" s="49"/>
      <c r="EAY250" s="49"/>
      <c r="EAZ250" s="49"/>
      <c r="EBA250" s="99"/>
      <c r="EBB250" s="98"/>
      <c r="EBC250" s="49"/>
      <c r="EBD250" s="405"/>
      <c r="EBE250" s="405"/>
      <c r="EBF250" s="277"/>
      <c r="EBG250" s="277"/>
      <c r="EBH250" s="277"/>
      <c r="EBI250" s="277"/>
      <c r="EBJ250" s="277"/>
      <c r="EBK250" s="277"/>
      <c r="EBL250" s="277"/>
      <c r="EBM250" s="277"/>
      <c r="EBN250" s="402"/>
      <c r="EBO250" s="404"/>
      <c r="EBP250" s="49"/>
      <c r="EBQ250" s="49"/>
      <c r="EBR250" s="49"/>
      <c r="EBS250" s="99"/>
      <c r="EBT250" s="98"/>
      <c r="EBU250" s="49"/>
      <c r="EBV250" s="405"/>
      <c r="EBW250" s="405"/>
      <c r="EBX250" s="277"/>
      <c r="EBY250" s="277"/>
      <c r="EBZ250" s="277"/>
      <c r="ECA250" s="277"/>
      <c r="ECB250" s="277"/>
      <c r="ECC250" s="277"/>
      <c r="ECD250" s="277"/>
      <c r="ECE250" s="277"/>
      <c r="ECF250" s="402"/>
      <c r="ECG250" s="404"/>
      <c r="ECH250" s="49"/>
      <c r="ECI250" s="49"/>
      <c r="ECJ250" s="49"/>
      <c r="ECK250" s="99"/>
      <c r="ECL250" s="98"/>
      <c r="ECM250" s="49"/>
      <c r="ECN250" s="405"/>
      <c r="ECO250" s="405"/>
      <c r="ECP250" s="277"/>
      <c r="ECQ250" s="277"/>
      <c r="ECR250" s="277"/>
      <c r="ECS250" s="277"/>
      <c r="ECT250" s="277"/>
      <c r="ECU250" s="277"/>
      <c r="ECV250" s="277"/>
      <c r="ECW250" s="277"/>
      <c r="ECX250" s="402"/>
      <c r="ECY250" s="404"/>
      <c r="ECZ250" s="49"/>
      <c r="EDA250" s="49"/>
      <c r="EDB250" s="49"/>
      <c r="EDC250" s="99"/>
      <c r="EDD250" s="98"/>
      <c r="EDE250" s="49"/>
      <c r="EDF250" s="405"/>
      <c r="EDG250" s="405"/>
      <c r="EDH250" s="277"/>
      <c r="EDI250" s="277"/>
      <c r="EDJ250" s="277"/>
      <c r="EDK250" s="277"/>
      <c r="EDL250" s="277"/>
      <c r="EDM250" s="277"/>
      <c r="EDN250" s="277"/>
      <c r="EDO250" s="277"/>
      <c r="EDP250" s="402"/>
      <c r="EDQ250" s="404"/>
      <c r="EDR250" s="49"/>
      <c r="EDS250" s="49"/>
      <c r="EDT250" s="49"/>
      <c r="EDU250" s="99"/>
      <c r="EDV250" s="98"/>
      <c r="EDW250" s="49"/>
      <c r="EDX250" s="405"/>
      <c r="EDY250" s="405"/>
      <c r="EDZ250" s="277"/>
      <c r="EEA250" s="277"/>
      <c r="EEB250" s="277"/>
      <c r="EEC250" s="277"/>
      <c r="EED250" s="277"/>
      <c r="EEE250" s="277"/>
      <c r="EEF250" s="277"/>
      <c r="EEG250" s="277"/>
      <c r="EEH250" s="402"/>
      <c r="EEI250" s="404"/>
      <c r="EEJ250" s="49"/>
      <c r="EEK250" s="49"/>
      <c r="EEL250" s="49"/>
      <c r="EEM250" s="99"/>
      <c r="EEN250" s="98"/>
      <c r="EEO250" s="49"/>
      <c r="EEP250" s="405"/>
      <c r="EEQ250" s="405"/>
      <c r="EER250" s="277"/>
      <c r="EES250" s="277"/>
      <c r="EET250" s="277"/>
      <c r="EEU250" s="277"/>
      <c r="EEV250" s="277"/>
      <c r="EEW250" s="277"/>
      <c r="EEX250" s="277"/>
      <c r="EEY250" s="277"/>
      <c r="EEZ250" s="402"/>
      <c r="EFA250" s="404"/>
      <c r="EFB250" s="49"/>
      <c r="EFC250" s="49"/>
      <c r="EFD250" s="49"/>
      <c r="EFE250" s="99"/>
      <c r="EFF250" s="98"/>
      <c r="EFG250" s="49"/>
      <c r="EFH250" s="405"/>
      <c r="EFI250" s="405"/>
      <c r="EFJ250" s="277"/>
      <c r="EFK250" s="277"/>
      <c r="EFL250" s="277"/>
      <c r="EFM250" s="277"/>
      <c r="EFN250" s="277"/>
      <c r="EFO250" s="277"/>
      <c r="EFP250" s="277"/>
      <c r="EFQ250" s="277"/>
      <c r="EFR250" s="402"/>
      <c r="EFS250" s="404"/>
      <c r="EFT250" s="49"/>
      <c r="EFU250" s="49"/>
      <c r="EFV250" s="49"/>
      <c r="EFW250" s="99"/>
      <c r="EFX250" s="98"/>
      <c r="EFY250" s="49"/>
      <c r="EFZ250" s="405"/>
      <c r="EGA250" s="405"/>
      <c r="EGB250" s="277"/>
      <c r="EGC250" s="277"/>
      <c r="EGD250" s="277"/>
      <c r="EGE250" s="277"/>
      <c r="EGF250" s="277"/>
      <c r="EGG250" s="277"/>
      <c r="EGH250" s="277"/>
      <c r="EGI250" s="277"/>
      <c r="EGJ250" s="402"/>
      <c r="EGK250" s="404"/>
      <c r="EGL250" s="49"/>
      <c r="EGM250" s="49"/>
      <c r="EGN250" s="49"/>
      <c r="EGO250" s="99"/>
      <c r="EGP250" s="98"/>
      <c r="EGQ250" s="49"/>
      <c r="EGR250" s="405"/>
      <c r="EGS250" s="405"/>
      <c r="EGT250" s="277"/>
      <c r="EGU250" s="277"/>
      <c r="EGV250" s="277"/>
      <c r="EGW250" s="277"/>
      <c r="EGX250" s="277"/>
      <c r="EGY250" s="277"/>
      <c r="EGZ250" s="277"/>
      <c r="EHA250" s="277"/>
      <c r="EHB250" s="402"/>
      <c r="EHC250" s="404"/>
      <c r="EHD250" s="49"/>
      <c r="EHE250" s="49"/>
      <c r="EHF250" s="49"/>
      <c r="EHG250" s="99"/>
      <c r="EHH250" s="98"/>
      <c r="EHI250" s="49"/>
      <c r="EHJ250" s="405"/>
      <c r="EHK250" s="405"/>
      <c r="EHL250" s="277"/>
      <c r="EHM250" s="277"/>
      <c r="EHN250" s="277"/>
      <c r="EHO250" s="277"/>
      <c r="EHP250" s="277"/>
      <c r="EHQ250" s="277"/>
      <c r="EHR250" s="277"/>
      <c r="EHS250" s="277"/>
      <c r="EHT250" s="402"/>
      <c r="EHU250" s="404"/>
      <c r="EHV250" s="49"/>
      <c r="EHW250" s="49"/>
      <c r="EHX250" s="49"/>
      <c r="EHY250" s="99"/>
      <c r="EHZ250" s="98"/>
      <c r="EIA250" s="49"/>
      <c r="EIB250" s="405"/>
      <c r="EIC250" s="405"/>
      <c r="EID250" s="277"/>
      <c r="EIE250" s="277"/>
      <c r="EIF250" s="277"/>
      <c r="EIG250" s="277"/>
      <c r="EIH250" s="277"/>
      <c r="EII250" s="277"/>
      <c r="EIJ250" s="277"/>
      <c r="EIK250" s="277"/>
      <c r="EIL250" s="402"/>
      <c r="EIM250" s="404"/>
      <c r="EIN250" s="49"/>
      <c r="EIO250" s="49"/>
      <c r="EIP250" s="49"/>
      <c r="EIQ250" s="99"/>
      <c r="EIR250" s="98"/>
      <c r="EIS250" s="49"/>
      <c r="EIT250" s="405"/>
      <c r="EIU250" s="405"/>
      <c r="EIV250" s="277"/>
      <c r="EIW250" s="277"/>
      <c r="EIX250" s="277"/>
      <c r="EIY250" s="277"/>
      <c r="EIZ250" s="277"/>
      <c r="EJA250" s="277"/>
      <c r="EJB250" s="277"/>
      <c r="EJC250" s="277"/>
      <c r="EJD250" s="402"/>
      <c r="EJE250" s="404"/>
      <c r="EJF250" s="49"/>
      <c r="EJG250" s="49"/>
      <c r="EJH250" s="49"/>
      <c r="EJI250" s="99"/>
      <c r="EJJ250" s="98"/>
      <c r="EJK250" s="49"/>
      <c r="EJL250" s="405"/>
      <c r="EJM250" s="405"/>
      <c r="EJN250" s="277"/>
      <c r="EJO250" s="277"/>
      <c r="EJP250" s="277"/>
      <c r="EJQ250" s="277"/>
      <c r="EJR250" s="277"/>
      <c r="EJS250" s="277"/>
      <c r="EJT250" s="277"/>
      <c r="EJU250" s="277"/>
      <c r="EJV250" s="402"/>
      <c r="EJW250" s="404"/>
      <c r="EJX250" s="49"/>
      <c r="EJY250" s="49"/>
      <c r="EJZ250" s="49"/>
      <c r="EKA250" s="99"/>
      <c r="EKB250" s="98"/>
      <c r="EKC250" s="49"/>
      <c r="EKD250" s="405"/>
      <c r="EKE250" s="405"/>
      <c r="EKF250" s="277"/>
      <c r="EKG250" s="277"/>
      <c r="EKH250" s="277"/>
      <c r="EKI250" s="277"/>
      <c r="EKJ250" s="277"/>
      <c r="EKK250" s="277"/>
      <c r="EKL250" s="277"/>
      <c r="EKM250" s="277"/>
      <c r="EKN250" s="402"/>
      <c r="EKO250" s="404"/>
      <c r="EKP250" s="49"/>
      <c r="EKQ250" s="49"/>
      <c r="EKR250" s="49"/>
      <c r="EKS250" s="99"/>
      <c r="EKT250" s="98"/>
      <c r="EKU250" s="49"/>
      <c r="EKV250" s="405"/>
      <c r="EKW250" s="405"/>
      <c r="EKX250" s="277"/>
      <c r="EKY250" s="277"/>
      <c r="EKZ250" s="277"/>
      <c r="ELA250" s="277"/>
      <c r="ELB250" s="277"/>
      <c r="ELC250" s="277"/>
      <c r="ELD250" s="277"/>
      <c r="ELE250" s="277"/>
      <c r="ELF250" s="402"/>
      <c r="ELG250" s="404"/>
      <c r="ELH250" s="49"/>
      <c r="ELI250" s="49"/>
      <c r="ELJ250" s="49"/>
      <c r="ELK250" s="99"/>
      <c r="ELL250" s="98"/>
      <c r="ELM250" s="49"/>
      <c r="ELN250" s="405"/>
      <c r="ELO250" s="405"/>
      <c r="ELP250" s="277"/>
      <c r="ELQ250" s="277"/>
      <c r="ELR250" s="277"/>
      <c r="ELS250" s="277"/>
      <c r="ELT250" s="277"/>
      <c r="ELU250" s="277"/>
      <c r="ELV250" s="277"/>
      <c r="ELW250" s="277"/>
      <c r="ELX250" s="402"/>
      <c r="ELY250" s="404"/>
      <c r="ELZ250" s="49"/>
      <c r="EMA250" s="49"/>
      <c r="EMB250" s="49"/>
      <c r="EMC250" s="99"/>
      <c r="EMD250" s="98"/>
      <c r="EME250" s="49"/>
      <c r="EMF250" s="405"/>
      <c r="EMG250" s="405"/>
      <c r="EMH250" s="277"/>
      <c r="EMI250" s="277"/>
      <c r="EMJ250" s="277"/>
      <c r="EMK250" s="277"/>
      <c r="EML250" s="277"/>
      <c r="EMM250" s="277"/>
      <c r="EMN250" s="277"/>
      <c r="EMO250" s="277"/>
      <c r="EMP250" s="402"/>
      <c r="EMQ250" s="404"/>
      <c r="EMR250" s="49"/>
      <c r="EMS250" s="49"/>
      <c r="EMT250" s="49"/>
      <c r="EMU250" s="99"/>
      <c r="EMV250" s="98"/>
      <c r="EMW250" s="49"/>
      <c r="EMX250" s="405"/>
      <c r="EMY250" s="405"/>
      <c r="EMZ250" s="277"/>
      <c r="ENA250" s="277"/>
      <c r="ENB250" s="277"/>
      <c r="ENC250" s="277"/>
      <c r="END250" s="277"/>
      <c r="ENE250" s="277"/>
      <c r="ENF250" s="277"/>
      <c r="ENG250" s="277"/>
      <c r="ENH250" s="402"/>
      <c r="ENI250" s="404"/>
      <c r="ENJ250" s="49"/>
      <c r="ENK250" s="49"/>
      <c r="ENL250" s="49"/>
      <c r="ENM250" s="99"/>
      <c r="ENN250" s="98"/>
      <c r="ENO250" s="49"/>
      <c r="ENP250" s="405"/>
      <c r="ENQ250" s="405"/>
      <c r="ENR250" s="277"/>
      <c r="ENS250" s="277"/>
      <c r="ENT250" s="277"/>
      <c r="ENU250" s="277"/>
      <c r="ENV250" s="277"/>
      <c r="ENW250" s="277"/>
      <c r="ENX250" s="277"/>
      <c r="ENY250" s="277"/>
      <c r="ENZ250" s="402"/>
      <c r="EOA250" s="404"/>
      <c r="EOB250" s="49"/>
      <c r="EOC250" s="49"/>
      <c r="EOD250" s="49"/>
      <c r="EOE250" s="99"/>
      <c r="EOF250" s="98"/>
      <c r="EOG250" s="49"/>
      <c r="EOH250" s="405"/>
      <c r="EOI250" s="405"/>
      <c r="EOJ250" s="277"/>
      <c r="EOK250" s="277"/>
      <c r="EOL250" s="277"/>
      <c r="EOM250" s="277"/>
      <c r="EON250" s="277"/>
      <c r="EOO250" s="277"/>
      <c r="EOP250" s="277"/>
      <c r="EOQ250" s="277"/>
      <c r="EOR250" s="402"/>
      <c r="EOS250" s="404"/>
      <c r="EOT250" s="49"/>
      <c r="EOU250" s="49"/>
      <c r="EOV250" s="49"/>
      <c r="EOW250" s="99"/>
      <c r="EOX250" s="98"/>
      <c r="EOY250" s="49"/>
      <c r="EOZ250" s="405"/>
      <c r="EPA250" s="405"/>
      <c r="EPB250" s="277"/>
      <c r="EPC250" s="277"/>
      <c r="EPD250" s="277"/>
      <c r="EPE250" s="277"/>
      <c r="EPF250" s="277"/>
      <c r="EPG250" s="277"/>
      <c r="EPH250" s="277"/>
      <c r="EPI250" s="277"/>
      <c r="EPJ250" s="402"/>
      <c r="EPK250" s="404"/>
      <c r="EPL250" s="49"/>
      <c r="EPM250" s="49"/>
      <c r="EPN250" s="49"/>
      <c r="EPO250" s="99"/>
      <c r="EPP250" s="98"/>
      <c r="EPQ250" s="49"/>
      <c r="EPR250" s="405"/>
      <c r="EPS250" s="405"/>
      <c r="EPT250" s="277"/>
      <c r="EPU250" s="277"/>
      <c r="EPV250" s="277"/>
      <c r="EPW250" s="277"/>
      <c r="EPX250" s="277"/>
      <c r="EPY250" s="277"/>
      <c r="EPZ250" s="277"/>
      <c r="EQA250" s="277"/>
      <c r="EQB250" s="402"/>
      <c r="EQC250" s="404"/>
      <c r="EQD250" s="49"/>
      <c r="EQE250" s="49"/>
      <c r="EQF250" s="49"/>
      <c r="EQG250" s="99"/>
      <c r="EQH250" s="98"/>
      <c r="EQI250" s="49"/>
      <c r="EQJ250" s="405"/>
      <c r="EQK250" s="405"/>
      <c r="EQL250" s="277"/>
      <c r="EQM250" s="277"/>
      <c r="EQN250" s="277"/>
      <c r="EQO250" s="277"/>
      <c r="EQP250" s="277"/>
      <c r="EQQ250" s="277"/>
      <c r="EQR250" s="277"/>
      <c r="EQS250" s="277"/>
      <c r="EQT250" s="402"/>
      <c r="EQU250" s="404"/>
      <c r="EQV250" s="49"/>
      <c r="EQW250" s="49"/>
      <c r="EQX250" s="49"/>
      <c r="EQY250" s="99"/>
      <c r="EQZ250" s="98"/>
      <c r="ERA250" s="49"/>
      <c r="ERB250" s="405"/>
      <c r="ERC250" s="405"/>
      <c r="ERD250" s="277"/>
      <c r="ERE250" s="277"/>
      <c r="ERF250" s="277"/>
      <c r="ERG250" s="277"/>
      <c r="ERH250" s="277"/>
      <c r="ERI250" s="277"/>
      <c r="ERJ250" s="277"/>
      <c r="ERK250" s="277"/>
      <c r="ERL250" s="402"/>
      <c r="ERM250" s="404"/>
      <c r="ERN250" s="49"/>
      <c r="ERO250" s="49"/>
      <c r="ERP250" s="49"/>
      <c r="ERQ250" s="99"/>
      <c r="ERR250" s="98"/>
      <c r="ERS250" s="49"/>
      <c r="ERT250" s="405"/>
      <c r="ERU250" s="405"/>
      <c r="ERV250" s="277"/>
      <c r="ERW250" s="277"/>
      <c r="ERX250" s="277"/>
      <c r="ERY250" s="277"/>
      <c r="ERZ250" s="277"/>
      <c r="ESA250" s="277"/>
      <c r="ESB250" s="277"/>
      <c r="ESC250" s="277"/>
      <c r="ESD250" s="402"/>
      <c r="ESE250" s="404"/>
      <c r="ESF250" s="49"/>
      <c r="ESG250" s="49"/>
      <c r="ESH250" s="49"/>
      <c r="ESI250" s="99"/>
      <c r="ESJ250" s="98"/>
      <c r="ESK250" s="49"/>
      <c r="ESL250" s="405"/>
      <c r="ESM250" s="405"/>
      <c r="ESN250" s="277"/>
      <c r="ESO250" s="277"/>
      <c r="ESP250" s="277"/>
      <c r="ESQ250" s="277"/>
      <c r="ESR250" s="277"/>
      <c r="ESS250" s="277"/>
      <c r="EST250" s="277"/>
      <c r="ESU250" s="277"/>
      <c r="ESV250" s="402"/>
      <c r="ESW250" s="404"/>
      <c r="ESX250" s="49"/>
      <c r="ESY250" s="49"/>
      <c r="ESZ250" s="49"/>
      <c r="ETA250" s="99"/>
      <c r="ETB250" s="98"/>
      <c r="ETC250" s="49"/>
      <c r="ETD250" s="405"/>
      <c r="ETE250" s="405"/>
      <c r="ETF250" s="277"/>
      <c r="ETG250" s="277"/>
      <c r="ETH250" s="277"/>
      <c r="ETI250" s="277"/>
      <c r="ETJ250" s="277"/>
      <c r="ETK250" s="277"/>
      <c r="ETL250" s="277"/>
      <c r="ETM250" s="277"/>
      <c r="ETN250" s="402"/>
      <c r="ETO250" s="404"/>
      <c r="ETP250" s="49"/>
      <c r="ETQ250" s="49"/>
      <c r="ETR250" s="49"/>
      <c r="ETS250" s="99"/>
      <c r="ETT250" s="98"/>
      <c r="ETU250" s="49"/>
      <c r="ETV250" s="405"/>
      <c r="ETW250" s="405"/>
      <c r="ETX250" s="277"/>
      <c r="ETY250" s="277"/>
      <c r="ETZ250" s="277"/>
      <c r="EUA250" s="277"/>
      <c r="EUB250" s="277"/>
      <c r="EUC250" s="277"/>
      <c r="EUD250" s="277"/>
      <c r="EUE250" s="277"/>
      <c r="EUF250" s="402"/>
      <c r="EUG250" s="404"/>
      <c r="EUH250" s="49"/>
      <c r="EUI250" s="49"/>
      <c r="EUJ250" s="49"/>
      <c r="EUK250" s="99"/>
      <c r="EUL250" s="98"/>
      <c r="EUM250" s="49"/>
      <c r="EUN250" s="405"/>
      <c r="EUO250" s="405"/>
      <c r="EUP250" s="277"/>
      <c r="EUQ250" s="277"/>
      <c r="EUR250" s="277"/>
      <c r="EUS250" s="277"/>
      <c r="EUT250" s="277"/>
      <c r="EUU250" s="277"/>
      <c r="EUV250" s="277"/>
      <c r="EUW250" s="277"/>
      <c r="EUX250" s="402"/>
      <c r="EUY250" s="404"/>
      <c r="EUZ250" s="49"/>
      <c r="EVA250" s="49"/>
      <c r="EVB250" s="49"/>
      <c r="EVC250" s="99"/>
      <c r="EVD250" s="98"/>
      <c r="EVE250" s="49"/>
      <c r="EVF250" s="405"/>
      <c r="EVG250" s="405"/>
      <c r="EVH250" s="277"/>
      <c r="EVI250" s="277"/>
      <c r="EVJ250" s="277"/>
      <c r="EVK250" s="277"/>
      <c r="EVL250" s="277"/>
      <c r="EVM250" s="277"/>
      <c r="EVN250" s="277"/>
      <c r="EVO250" s="277"/>
      <c r="EVP250" s="402"/>
      <c r="EVQ250" s="404"/>
      <c r="EVR250" s="49"/>
      <c r="EVS250" s="49"/>
      <c r="EVT250" s="49"/>
      <c r="EVU250" s="99"/>
      <c r="EVV250" s="98"/>
      <c r="EVW250" s="49"/>
      <c r="EVX250" s="405"/>
      <c r="EVY250" s="405"/>
      <c r="EVZ250" s="277"/>
      <c r="EWA250" s="277"/>
      <c r="EWB250" s="277"/>
      <c r="EWC250" s="277"/>
      <c r="EWD250" s="277"/>
      <c r="EWE250" s="277"/>
      <c r="EWF250" s="277"/>
      <c r="EWG250" s="277"/>
      <c r="EWH250" s="402"/>
      <c r="EWI250" s="404"/>
      <c r="EWJ250" s="49"/>
      <c r="EWK250" s="49"/>
      <c r="EWL250" s="49"/>
      <c r="EWM250" s="99"/>
      <c r="EWN250" s="98"/>
      <c r="EWO250" s="49"/>
      <c r="EWP250" s="405"/>
      <c r="EWQ250" s="405"/>
      <c r="EWR250" s="277"/>
      <c r="EWS250" s="277"/>
      <c r="EWT250" s="277"/>
      <c r="EWU250" s="277"/>
      <c r="EWV250" s="277"/>
      <c r="EWW250" s="277"/>
      <c r="EWX250" s="277"/>
      <c r="EWY250" s="277"/>
      <c r="EWZ250" s="402"/>
      <c r="EXA250" s="404"/>
      <c r="EXB250" s="49"/>
      <c r="EXC250" s="49"/>
      <c r="EXD250" s="49"/>
      <c r="EXE250" s="99"/>
      <c r="EXF250" s="98"/>
      <c r="EXG250" s="49"/>
      <c r="EXH250" s="405"/>
      <c r="EXI250" s="405"/>
      <c r="EXJ250" s="277"/>
      <c r="EXK250" s="277"/>
      <c r="EXL250" s="277"/>
      <c r="EXM250" s="277"/>
      <c r="EXN250" s="277"/>
      <c r="EXO250" s="277"/>
      <c r="EXP250" s="277"/>
      <c r="EXQ250" s="277"/>
      <c r="EXR250" s="402"/>
      <c r="EXS250" s="404"/>
      <c r="EXT250" s="49"/>
      <c r="EXU250" s="49"/>
      <c r="EXV250" s="49"/>
      <c r="EXW250" s="99"/>
      <c r="EXX250" s="98"/>
      <c r="EXY250" s="49"/>
      <c r="EXZ250" s="405"/>
      <c r="EYA250" s="405"/>
      <c r="EYB250" s="277"/>
      <c r="EYC250" s="277"/>
      <c r="EYD250" s="277"/>
      <c r="EYE250" s="277"/>
      <c r="EYF250" s="277"/>
      <c r="EYG250" s="277"/>
      <c r="EYH250" s="277"/>
      <c r="EYI250" s="277"/>
      <c r="EYJ250" s="402"/>
      <c r="EYK250" s="404"/>
      <c r="EYL250" s="49"/>
      <c r="EYM250" s="49"/>
      <c r="EYN250" s="49"/>
      <c r="EYO250" s="99"/>
      <c r="EYP250" s="98"/>
      <c r="EYQ250" s="49"/>
      <c r="EYR250" s="405"/>
      <c r="EYS250" s="405"/>
      <c r="EYT250" s="277"/>
      <c r="EYU250" s="277"/>
      <c r="EYV250" s="277"/>
      <c r="EYW250" s="277"/>
      <c r="EYX250" s="277"/>
      <c r="EYY250" s="277"/>
      <c r="EYZ250" s="277"/>
      <c r="EZA250" s="277"/>
      <c r="EZB250" s="402"/>
      <c r="EZC250" s="404"/>
      <c r="EZD250" s="49"/>
      <c r="EZE250" s="49"/>
      <c r="EZF250" s="49"/>
      <c r="EZG250" s="99"/>
      <c r="EZH250" s="98"/>
      <c r="EZI250" s="49"/>
      <c r="EZJ250" s="405"/>
      <c r="EZK250" s="405"/>
      <c r="EZL250" s="277"/>
      <c r="EZM250" s="277"/>
      <c r="EZN250" s="277"/>
      <c r="EZO250" s="277"/>
      <c r="EZP250" s="277"/>
      <c r="EZQ250" s="277"/>
      <c r="EZR250" s="277"/>
      <c r="EZS250" s="277"/>
      <c r="EZT250" s="402"/>
      <c r="EZU250" s="404"/>
      <c r="EZV250" s="49"/>
      <c r="EZW250" s="49"/>
      <c r="EZX250" s="49"/>
      <c r="EZY250" s="99"/>
      <c r="EZZ250" s="98"/>
      <c r="FAA250" s="49"/>
      <c r="FAB250" s="405"/>
      <c r="FAC250" s="405"/>
      <c r="FAD250" s="277"/>
      <c r="FAE250" s="277"/>
      <c r="FAF250" s="277"/>
      <c r="FAG250" s="277"/>
      <c r="FAH250" s="277"/>
      <c r="FAI250" s="277"/>
      <c r="FAJ250" s="277"/>
      <c r="FAK250" s="277"/>
      <c r="FAL250" s="402"/>
      <c r="FAM250" s="404"/>
      <c r="FAN250" s="49"/>
      <c r="FAO250" s="49"/>
      <c r="FAP250" s="49"/>
      <c r="FAQ250" s="99"/>
      <c r="FAR250" s="98"/>
      <c r="FAS250" s="49"/>
      <c r="FAT250" s="405"/>
      <c r="FAU250" s="405"/>
      <c r="FAV250" s="277"/>
      <c r="FAW250" s="277"/>
      <c r="FAX250" s="277"/>
      <c r="FAY250" s="277"/>
      <c r="FAZ250" s="277"/>
      <c r="FBA250" s="277"/>
      <c r="FBB250" s="277"/>
      <c r="FBC250" s="277"/>
      <c r="FBD250" s="402"/>
      <c r="FBE250" s="404"/>
      <c r="FBF250" s="49"/>
      <c r="FBG250" s="49"/>
      <c r="FBH250" s="49"/>
      <c r="FBI250" s="99"/>
      <c r="FBJ250" s="98"/>
      <c r="FBK250" s="49"/>
      <c r="FBL250" s="405"/>
      <c r="FBM250" s="405"/>
      <c r="FBN250" s="277"/>
      <c r="FBO250" s="277"/>
      <c r="FBP250" s="277"/>
      <c r="FBQ250" s="277"/>
      <c r="FBR250" s="277"/>
      <c r="FBS250" s="277"/>
      <c r="FBT250" s="277"/>
      <c r="FBU250" s="277"/>
      <c r="FBV250" s="402"/>
      <c r="FBW250" s="404"/>
      <c r="FBX250" s="49"/>
      <c r="FBY250" s="49"/>
      <c r="FBZ250" s="49"/>
      <c r="FCA250" s="99"/>
      <c r="FCB250" s="98"/>
      <c r="FCC250" s="49"/>
      <c r="FCD250" s="405"/>
      <c r="FCE250" s="405"/>
      <c r="FCF250" s="277"/>
      <c r="FCG250" s="277"/>
      <c r="FCH250" s="277"/>
      <c r="FCI250" s="277"/>
      <c r="FCJ250" s="277"/>
      <c r="FCK250" s="277"/>
      <c r="FCL250" s="277"/>
      <c r="FCM250" s="277"/>
      <c r="FCN250" s="402"/>
      <c r="FCO250" s="404"/>
      <c r="FCP250" s="49"/>
      <c r="FCQ250" s="49"/>
      <c r="FCR250" s="49"/>
      <c r="FCS250" s="99"/>
      <c r="FCT250" s="98"/>
      <c r="FCU250" s="49"/>
      <c r="FCV250" s="405"/>
      <c r="FCW250" s="405"/>
      <c r="FCX250" s="277"/>
      <c r="FCY250" s="277"/>
      <c r="FCZ250" s="277"/>
      <c r="FDA250" s="277"/>
      <c r="FDB250" s="277"/>
      <c r="FDC250" s="277"/>
      <c r="FDD250" s="277"/>
      <c r="FDE250" s="277"/>
      <c r="FDF250" s="402"/>
      <c r="FDG250" s="404"/>
      <c r="FDH250" s="49"/>
      <c r="FDI250" s="49"/>
      <c r="FDJ250" s="49"/>
      <c r="FDK250" s="99"/>
      <c r="FDL250" s="98"/>
      <c r="FDM250" s="49"/>
      <c r="FDN250" s="405"/>
      <c r="FDO250" s="405"/>
      <c r="FDP250" s="277"/>
      <c r="FDQ250" s="277"/>
      <c r="FDR250" s="277"/>
      <c r="FDS250" s="277"/>
      <c r="FDT250" s="277"/>
      <c r="FDU250" s="277"/>
      <c r="FDV250" s="277"/>
      <c r="FDW250" s="277"/>
      <c r="FDX250" s="402"/>
      <c r="FDY250" s="404"/>
      <c r="FDZ250" s="49"/>
      <c r="FEA250" s="49"/>
      <c r="FEB250" s="49"/>
      <c r="FEC250" s="99"/>
      <c r="FED250" s="98"/>
      <c r="FEE250" s="49"/>
      <c r="FEF250" s="405"/>
      <c r="FEG250" s="405"/>
      <c r="FEH250" s="277"/>
      <c r="FEI250" s="277"/>
      <c r="FEJ250" s="277"/>
      <c r="FEK250" s="277"/>
      <c r="FEL250" s="277"/>
      <c r="FEM250" s="277"/>
      <c r="FEN250" s="277"/>
      <c r="FEO250" s="277"/>
      <c r="FEP250" s="402"/>
      <c r="FEQ250" s="404"/>
      <c r="FER250" s="49"/>
      <c r="FES250" s="49"/>
      <c r="FET250" s="49"/>
      <c r="FEU250" s="99"/>
      <c r="FEV250" s="98"/>
      <c r="FEW250" s="49"/>
      <c r="FEX250" s="405"/>
      <c r="FEY250" s="405"/>
      <c r="FEZ250" s="277"/>
      <c r="FFA250" s="277"/>
      <c r="FFB250" s="277"/>
      <c r="FFC250" s="277"/>
      <c r="FFD250" s="277"/>
      <c r="FFE250" s="277"/>
      <c r="FFF250" s="277"/>
      <c r="FFG250" s="277"/>
      <c r="FFH250" s="402"/>
      <c r="FFI250" s="404"/>
      <c r="FFJ250" s="49"/>
      <c r="FFK250" s="49"/>
      <c r="FFL250" s="49"/>
      <c r="FFM250" s="99"/>
      <c r="FFN250" s="98"/>
      <c r="FFO250" s="49"/>
      <c r="FFP250" s="405"/>
      <c r="FFQ250" s="405"/>
      <c r="FFR250" s="277"/>
      <c r="FFS250" s="277"/>
      <c r="FFT250" s="277"/>
      <c r="FFU250" s="277"/>
      <c r="FFV250" s="277"/>
      <c r="FFW250" s="277"/>
      <c r="FFX250" s="277"/>
      <c r="FFY250" s="277"/>
      <c r="FFZ250" s="402"/>
      <c r="FGA250" s="404"/>
      <c r="FGB250" s="49"/>
      <c r="FGC250" s="49"/>
      <c r="FGD250" s="49"/>
      <c r="FGE250" s="99"/>
      <c r="FGF250" s="98"/>
      <c r="FGG250" s="49"/>
      <c r="FGH250" s="405"/>
      <c r="FGI250" s="405"/>
      <c r="FGJ250" s="277"/>
      <c r="FGK250" s="277"/>
      <c r="FGL250" s="277"/>
      <c r="FGM250" s="277"/>
      <c r="FGN250" s="277"/>
      <c r="FGO250" s="277"/>
      <c r="FGP250" s="277"/>
      <c r="FGQ250" s="277"/>
      <c r="FGR250" s="402"/>
      <c r="FGS250" s="404"/>
      <c r="FGT250" s="49"/>
      <c r="FGU250" s="49"/>
      <c r="FGV250" s="49"/>
      <c r="FGW250" s="99"/>
      <c r="FGX250" s="98"/>
      <c r="FGY250" s="49"/>
      <c r="FGZ250" s="405"/>
      <c r="FHA250" s="405"/>
      <c r="FHB250" s="277"/>
      <c r="FHC250" s="277"/>
      <c r="FHD250" s="277"/>
      <c r="FHE250" s="277"/>
      <c r="FHF250" s="277"/>
      <c r="FHG250" s="277"/>
      <c r="FHH250" s="277"/>
      <c r="FHI250" s="277"/>
      <c r="FHJ250" s="402"/>
      <c r="FHK250" s="404"/>
      <c r="FHL250" s="49"/>
      <c r="FHM250" s="49"/>
      <c r="FHN250" s="49"/>
      <c r="FHO250" s="99"/>
      <c r="FHP250" s="98"/>
      <c r="FHQ250" s="49"/>
      <c r="FHR250" s="405"/>
      <c r="FHS250" s="405"/>
      <c r="FHT250" s="277"/>
      <c r="FHU250" s="277"/>
      <c r="FHV250" s="277"/>
      <c r="FHW250" s="277"/>
      <c r="FHX250" s="277"/>
      <c r="FHY250" s="277"/>
      <c r="FHZ250" s="277"/>
      <c r="FIA250" s="277"/>
      <c r="FIB250" s="402"/>
      <c r="FIC250" s="404"/>
      <c r="FID250" s="49"/>
      <c r="FIE250" s="49"/>
      <c r="FIF250" s="49"/>
      <c r="FIG250" s="99"/>
      <c r="FIH250" s="98"/>
      <c r="FII250" s="49"/>
      <c r="FIJ250" s="405"/>
      <c r="FIK250" s="405"/>
      <c r="FIL250" s="277"/>
      <c r="FIM250" s="277"/>
      <c r="FIN250" s="277"/>
      <c r="FIO250" s="277"/>
      <c r="FIP250" s="277"/>
      <c r="FIQ250" s="277"/>
      <c r="FIR250" s="277"/>
      <c r="FIS250" s="277"/>
      <c r="FIT250" s="402"/>
      <c r="FIU250" s="404"/>
      <c r="FIV250" s="49"/>
      <c r="FIW250" s="49"/>
      <c r="FIX250" s="49"/>
      <c r="FIY250" s="99"/>
      <c r="FIZ250" s="98"/>
      <c r="FJA250" s="49"/>
      <c r="FJB250" s="405"/>
      <c r="FJC250" s="405"/>
      <c r="FJD250" s="277"/>
      <c r="FJE250" s="277"/>
      <c r="FJF250" s="277"/>
      <c r="FJG250" s="277"/>
      <c r="FJH250" s="277"/>
      <c r="FJI250" s="277"/>
      <c r="FJJ250" s="277"/>
      <c r="FJK250" s="277"/>
      <c r="FJL250" s="402"/>
      <c r="FJM250" s="404"/>
      <c r="FJN250" s="49"/>
      <c r="FJO250" s="49"/>
      <c r="FJP250" s="49"/>
      <c r="FJQ250" s="99"/>
      <c r="FJR250" s="98"/>
      <c r="FJS250" s="49"/>
      <c r="FJT250" s="405"/>
      <c r="FJU250" s="405"/>
      <c r="FJV250" s="277"/>
      <c r="FJW250" s="277"/>
      <c r="FJX250" s="277"/>
      <c r="FJY250" s="277"/>
      <c r="FJZ250" s="277"/>
      <c r="FKA250" s="277"/>
      <c r="FKB250" s="277"/>
      <c r="FKC250" s="277"/>
      <c r="FKD250" s="402"/>
      <c r="FKE250" s="404"/>
      <c r="FKF250" s="49"/>
      <c r="FKG250" s="49"/>
      <c r="FKH250" s="49"/>
      <c r="FKI250" s="99"/>
      <c r="FKJ250" s="98"/>
      <c r="FKK250" s="49"/>
      <c r="FKL250" s="405"/>
      <c r="FKM250" s="405"/>
      <c r="FKN250" s="277"/>
      <c r="FKO250" s="277"/>
      <c r="FKP250" s="277"/>
      <c r="FKQ250" s="277"/>
      <c r="FKR250" s="277"/>
      <c r="FKS250" s="277"/>
      <c r="FKT250" s="277"/>
      <c r="FKU250" s="277"/>
      <c r="FKV250" s="402"/>
      <c r="FKW250" s="404"/>
      <c r="FKX250" s="49"/>
      <c r="FKY250" s="49"/>
      <c r="FKZ250" s="49"/>
      <c r="FLA250" s="99"/>
      <c r="FLB250" s="98"/>
      <c r="FLC250" s="49"/>
      <c r="FLD250" s="405"/>
      <c r="FLE250" s="405"/>
      <c r="FLF250" s="277"/>
      <c r="FLG250" s="277"/>
      <c r="FLH250" s="277"/>
      <c r="FLI250" s="277"/>
      <c r="FLJ250" s="277"/>
      <c r="FLK250" s="277"/>
      <c r="FLL250" s="277"/>
      <c r="FLM250" s="277"/>
      <c r="FLN250" s="402"/>
      <c r="FLO250" s="404"/>
      <c r="FLP250" s="49"/>
      <c r="FLQ250" s="49"/>
      <c r="FLR250" s="49"/>
      <c r="FLS250" s="99"/>
      <c r="FLT250" s="98"/>
      <c r="FLU250" s="49"/>
      <c r="FLV250" s="405"/>
      <c r="FLW250" s="405"/>
      <c r="FLX250" s="277"/>
      <c r="FLY250" s="277"/>
      <c r="FLZ250" s="277"/>
      <c r="FMA250" s="277"/>
      <c r="FMB250" s="277"/>
      <c r="FMC250" s="277"/>
      <c r="FMD250" s="277"/>
      <c r="FME250" s="277"/>
      <c r="FMF250" s="402"/>
      <c r="FMG250" s="404"/>
      <c r="FMH250" s="49"/>
      <c r="FMI250" s="49"/>
      <c r="FMJ250" s="49"/>
      <c r="FMK250" s="99"/>
      <c r="FML250" s="98"/>
      <c r="FMM250" s="49"/>
      <c r="FMN250" s="405"/>
      <c r="FMO250" s="405"/>
      <c r="FMP250" s="277"/>
      <c r="FMQ250" s="277"/>
      <c r="FMR250" s="277"/>
      <c r="FMS250" s="277"/>
      <c r="FMT250" s="277"/>
      <c r="FMU250" s="277"/>
      <c r="FMV250" s="277"/>
      <c r="FMW250" s="277"/>
      <c r="FMX250" s="402"/>
      <c r="FMY250" s="404"/>
      <c r="FMZ250" s="49"/>
      <c r="FNA250" s="49"/>
      <c r="FNB250" s="49"/>
      <c r="FNC250" s="99"/>
      <c r="FND250" s="98"/>
      <c r="FNE250" s="49"/>
      <c r="FNF250" s="405"/>
      <c r="FNG250" s="405"/>
      <c r="FNH250" s="277"/>
      <c r="FNI250" s="277"/>
      <c r="FNJ250" s="277"/>
      <c r="FNK250" s="277"/>
      <c r="FNL250" s="277"/>
      <c r="FNM250" s="277"/>
      <c r="FNN250" s="277"/>
      <c r="FNO250" s="277"/>
      <c r="FNP250" s="402"/>
      <c r="FNQ250" s="404"/>
      <c r="FNR250" s="49"/>
      <c r="FNS250" s="49"/>
      <c r="FNT250" s="49"/>
      <c r="FNU250" s="99"/>
      <c r="FNV250" s="98"/>
      <c r="FNW250" s="49"/>
      <c r="FNX250" s="405"/>
      <c r="FNY250" s="405"/>
      <c r="FNZ250" s="277"/>
      <c r="FOA250" s="277"/>
      <c r="FOB250" s="277"/>
      <c r="FOC250" s="277"/>
      <c r="FOD250" s="277"/>
      <c r="FOE250" s="277"/>
      <c r="FOF250" s="277"/>
      <c r="FOG250" s="277"/>
      <c r="FOH250" s="402"/>
      <c r="FOI250" s="404"/>
      <c r="FOJ250" s="49"/>
      <c r="FOK250" s="49"/>
      <c r="FOL250" s="49"/>
      <c r="FOM250" s="99"/>
      <c r="FON250" s="98"/>
      <c r="FOO250" s="49"/>
      <c r="FOP250" s="405"/>
      <c r="FOQ250" s="405"/>
      <c r="FOR250" s="277"/>
      <c r="FOS250" s="277"/>
      <c r="FOT250" s="277"/>
      <c r="FOU250" s="277"/>
      <c r="FOV250" s="277"/>
      <c r="FOW250" s="277"/>
      <c r="FOX250" s="277"/>
      <c r="FOY250" s="277"/>
      <c r="FOZ250" s="402"/>
      <c r="FPA250" s="404"/>
      <c r="FPB250" s="49"/>
      <c r="FPC250" s="49"/>
      <c r="FPD250" s="49"/>
      <c r="FPE250" s="99"/>
      <c r="FPF250" s="98"/>
      <c r="FPG250" s="49"/>
      <c r="FPH250" s="405"/>
      <c r="FPI250" s="405"/>
      <c r="FPJ250" s="277"/>
      <c r="FPK250" s="277"/>
      <c r="FPL250" s="277"/>
      <c r="FPM250" s="277"/>
      <c r="FPN250" s="277"/>
      <c r="FPO250" s="277"/>
      <c r="FPP250" s="277"/>
      <c r="FPQ250" s="277"/>
      <c r="FPR250" s="402"/>
      <c r="FPS250" s="404"/>
      <c r="FPT250" s="49"/>
      <c r="FPU250" s="49"/>
      <c r="FPV250" s="49"/>
      <c r="FPW250" s="99"/>
      <c r="FPX250" s="98"/>
      <c r="FPY250" s="49"/>
      <c r="FPZ250" s="405"/>
      <c r="FQA250" s="405"/>
      <c r="FQB250" s="277"/>
      <c r="FQC250" s="277"/>
      <c r="FQD250" s="277"/>
      <c r="FQE250" s="277"/>
      <c r="FQF250" s="277"/>
      <c r="FQG250" s="277"/>
      <c r="FQH250" s="277"/>
      <c r="FQI250" s="277"/>
      <c r="FQJ250" s="402"/>
      <c r="FQK250" s="404"/>
      <c r="FQL250" s="49"/>
      <c r="FQM250" s="49"/>
      <c r="FQN250" s="49"/>
      <c r="FQO250" s="99"/>
      <c r="FQP250" s="98"/>
      <c r="FQQ250" s="49"/>
      <c r="FQR250" s="405"/>
      <c r="FQS250" s="405"/>
      <c r="FQT250" s="277"/>
      <c r="FQU250" s="277"/>
      <c r="FQV250" s="277"/>
      <c r="FQW250" s="277"/>
      <c r="FQX250" s="277"/>
      <c r="FQY250" s="277"/>
      <c r="FQZ250" s="277"/>
      <c r="FRA250" s="277"/>
      <c r="FRB250" s="402"/>
      <c r="FRC250" s="404"/>
      <c r="FRD250" s="49"/>
      <c r="FRE250" s="49"/>
      <c r="FRF250" s="49"/>
      <c r="FRG250" s="99"/>
      <c r="FRH250" s="98"/>
      <c r="FRI250" s="49"/>
      <c r="FRJ250" s="405"/>
      <c r="FRK250" s="405"/>
      <c r="FRL250" s="277"/>
      <c r="FRM250" s="277"/>
      <c r="FRN250" s="277"/>
      <c r="FRO250" s="277"/>
      <c r="FRP250" s="277"/>
      <c r="FRQ250" s="277"/>
      <c r="FRR250" s="277"/>
      <c r="FRS250" s="277"/>
      <c r="FRT250" s="402"/>
      <c r="FRU250" s="404"/>
      <c r="FRV250" s="49"/>
      <c r="FRW250" s="49"/>
      <c r="FRX250" s="49"/>
      <c r="FRY250" s="99"/>
      <c r="FRZ250" s="98"/>
      <c r="FSA250" s="49"/>
      <c r="FSB250" s="405"/>
      <c r="FSC250" s="405"/>
      <c r="FSD250" s="277"/>
      <c r="FSE250" s="277"/>
      <c r="FSF250" s="277"/>
      <c r="FSG250" s="277"/>
      <c r="FSH250" s="277"/>
      <c r="FSI250" s="277"/>
      <c r="FSJ250" s="277"/>
      <c r="FSK250" s="277"/>
      <c r="FSL250" s="402"/>
      <c r="FSM250" s="404"/>
      <c r="FSN250" s="49"/>
      <c r="FSO250" s="49"/>
      <c r="FSP250" s="49"/>
      <c r="FSQ250" s="99"/>
      <c r="FSR250" s="98"/>
      <c r="FSS250" s="49"/>
      <c r="FST250" s="405"/>
      <c r="FSU250" s="405"/>
      <c r="FSV250" s="277"/>
      <c r="FSW250" s="277"/>
      <c r="FSX250" s="277"/>
      <c r="FSY250" s="277"/>
      <c r="FSZ250" s="277"/>
      <c r="FTA250" s="277"/>
      <c r="FTB250" s="277"/>
      <c r="FTC250" s="277"/>
      <c r="FTD250" s="402"/>
      <c r="FTE250" s="404"/>
      <c r="FTF250" s="49"/>
      <c r="FTG250" s="49"/>
      <c r="FTH250" s="49"/>
      <c r="FTI250" s="99"/>
      <c r="FTJ250" s="98"/>
      <c r="FTK250" s="49"/>
      <c r="FTL250" s="405"/>
      <c r="FTM250" s="405"/>
      <c r="FTN250" s="277"/>
      <c r="FTO250" s="277"/>
      <c r="FTP250" s="277"/>
      <c r="FTQ250" s="277"/>
      <c r="FTR250" s="277"/>
      <c r="FTS250" s="277"/>
      <c r="FTT250" s="277"/>
      <c r="FTU250" s="277"/>
      <c r="FTV250" s="402"/>
      <c r="FTW250" s="404"/>
      <c r="FTX250" s="49"/>
      <c r="FTY250" s="49"/>
      <c r="FTZ250" s="49"/>
      <c r="FUA250" s="99"/>
      <c r="FUB250" s="98"/>
      <c r="FUC250" s="49"/>
      <c r="FUD250" s="405"/>
      <c r="FUE250" s="405"/>
      <c r="FUF250" s="277"/>
      <c r="FUG250" s="277"/>
      <c r="FUH250" s="277"/>
      <c r="FUI250" s="277"/>
      <c r="FUJ250" s="277"/>
      <c r="FUK250" s="277"/>
      <c r="FUL250" s="277"/>
      <c r="FUM250" s="277"/>
      <c r="FUN250" s="402"/>
      <c r="FUO250" s="404"/>
      <c r="FUP250" s="49"/>
      <c r="FUQ250" s="49"/>
      <c r="FUR250" s="49"/>
      <c r="FUS250" s="99"/>
      <c r="FUT250" s="98"/>
      <c r="FUU250" s="49"/>
      <c r="FUV250" s="405"/>
      <c r="FUW250" s="405"/>
      <c r="FUX250" s="277"/>
      <c r="FUY250" s="277"/>
      <c r="FUZ250" s="277"/>
      <c r="FVA250" s="277"/>
      <c r="FVB250" s="277"/>
      <c r="FVC250" s="277"/>
      <c r="FVD250" s="277"/>
      <c r="FVE250" s="277"/>
      <c r="FVF250" s="402"/>
      <c r="FVG250" s="404"/>
      <c r="FVH250" s="49"/>
      <c r="FVI250" s="49"/>
      <c r="FVJ250" s="49"/>
      <c r="FVK250" s="99"/>
      <c r="FVL250" s="98"/>
      <c r="FVM250" s="49"/>
      <c r="FVN250" s="405"/>
      <c r="FVO250" s="405"/>
      <c r="FVP250" s="277"/>
      <c r="FVQ250" s="277"/>
      <c r="FVR250" s="277"/>
      <c r="FVS250" s="277"/>
      <c r="FVT250" s="277"/>
      <c r="FVU250" s="277"/>
      <c r="FVV250" s="277"/>
      <c r="FVW250" s="277"/>
      <c r="FVX250" s="402"/>
      <c r="FVY250" s="404"/>
      <c r="FVZ250" s="49"/>
      <c r="FWA250" s="49"/>
      <c r="FWB250" s="49"/>
      <c r="FWC250" s="99"/>
      <c r="FWD250" s="98"/>
      <c r="FWE250" s="49"/>
      <c r="FWF250" s="405"/>
      <c r="FWG250" s="405"/>
      <c r="FWH250" s="277"/>
      <c r="FWI250" s="277"/>
      <c r="FWJ250" s="277"/>
      <c r="FWK250" s="277"/>
      <c r="FWL250" s="277"/>
      <c r="FWM250" s="277"/>
      <c r="FWN250" s="277"/>
      <c r="FWO250" s="277"/>
      <c r="FWP250" s="402"/>
      <c r="FWQ250" s="404"/>
      <c r="FWR250" s="49"/>
      <c r="FWS250" s="49"/>
      <c r="FWT250" s="49"/>
      <c r="FWU250" s="99"/>
      <c r="FWV250" s="98"/>
      <c r="FWW250" s="49"/>
      <c r="FWX250" s="405"/>
      <c r="FWY250" s="405"/>
      <c r="FWZ250" s="277"/>
      <c r="FXA250" s="277"/>
      <c r="FXB250" s="277"/>
      <c r="FXC250" s="277"/>
      <c r="FXD250" s="277"/>
      <c r="FXE250" s="277"/>
      <c r="FXF250" s="277"/>
      <c r="FXG250" s="277"/>
      <c r="FXH250" s="402"/>
      <c r="FXI250" s="404"/>
      <c r="FXJ250" s="49"/>
      <c r="FXK250" s="49"/>
      <c r="FXL250" s="49"/>
      <c r="FXM250" s="99"/>
      <c r="FXN250" s="98"/>
      <c r="FXO250" s="49"/>
      <c r="FXP250" s="405"/>
      <c r="FXQ250" s="405"/>
      <c r="FXR250" s="277"/>
      <c r="FXS250" s="277"/>
      <c r="FXT250" s="277"/>
      <c r="FXU250" s="277"/>
      <c r="FXV250" s="277"/>
      <c r="FXW250" s="277"/>
      <c r="FXX250" s="277"/>
      <c r="FXY250" s="277"/>
      <c r="FXZ250" s="402"/>
      <c r="FYA250" s="404"/>
      <c r="FYB250" s="49"/>
      <c r="FYC250" s="49"/>
      <c r="FYD250" s="49"/>
      <c r="FYE250" s="99"/>
      <c r="FYF250" s="98"/>
      <c r="FYG250" s="49"/>
      <c r="FYH250" s="405"/>
      <c r="FYI250" s="405"/>
      <c r="FYJ250" s="277"/>
      <c r="FYK250" s="277"/>
      <c r="FYL250" s="277"/>
      <c r="FYM250" s="277"/>
      <c r="FYN250" s="277"/>
      <c r="FYO250" s="277"/>
      <c r="FYP250" s="277"/>
      <c r="FYQ250" s="277"/>
      <c r="FYR250" s="402"/>
      <c r="FYS250" s="404"/>
      <c r="FYT250" s="49"/>
      <c r="FYU250" s="49"/>
      <c r="FYV250" s="49"/>
      <c r="FYW250" s="99"/>
      <c r="FYX250" s="98"/>
      <c r="FYY250" s="49"/>
      <c r="FYZ250" s="405"/>
      <c r="FZA250" s="405"/>
      <c r="FZB250" s="277"/>
      <c r="FZC250" s="277"/>
      <c r="FZD250" s="277"/>
      <c r="FZE250" s="277"/>
      <c r="FZF250" s="277"/>
      <c r="FZG250" s="277"/>
      <c r="FZH250" s="277"/>
      <c r="FZI250" s="277"/>
      <c r="FZJ250" s="402"/>
      <c r="FZK250" s="404"/>
      <c r="FZL250" s="49"/>
      <c r="FZM250" s="49"/>
      <c r="FZN250" s="49"/>
      <c r="FZO250" s="99"/>
      <c r="FZP250" s="98"/>
      <c r="FZQ250" s="49"/>
      <c r="FZR250" s="405"/>
      <c r="FZS250" s="405"/>
      <c r="FZT250" s="277"/>
      <c r="FZU250" s="277"/>
      <c r="FZV250" s="277"/>
      <c r="FZW250" s="277"/>
      <c r="FZX250" s="277"/>
      <c r="FZY250" s="277"/>
      <c r="FZZ250" s="277"/>
      <c r="GAA250" s="277"/>
      <c r="GAB250" s="402"/>
      <c r="GAC250" s="404"/>
      <c r="GAD250" s="49"/>
      <c r="GAE250" s="49"/>
      <c r="GAF250" s="49"/>
      <c r="GAG250" s="99"/>
      <c r="GAH250" s="98"/>
      <c r="GAI250" s="49"/>
      <c r="GAJ250" s="405"/>
      <c r="GAK250" s="405"/>
      <c r="GAL250" s="277"/>
      <c r="GAM250" s="277"/>
      <c r="GAN250" s="277"/>
      <c r="GAO250" s="277"/>
      <c r="GAP250" s="277"/>
      <c r="GAQ250" s="277"/>
      <c r="GAR250" s="277"/>
      <c r="GAS250" s="277"/>
      <c r="GAT250" s="402"/>
      <c r="GAU250" s="404"/>
      <c r="GAV250" s="49"/>
      <c r="GAW250" s="49"/>
      <c r="GAX250" s="49"/>
      <c r="GAY250" s="99"/>
      <c r="GAZ250" s="98"/>
      <c r="GBA250" s="49"/>
      <c r="GBB250" s="405"/>
      <c r="GBC250" s="405"/>
      <c r="GBD250" s="277"/>
      <c r="GBE250" s="277"/>
      <c r="GBF250" s="277"/>
      <c r="GBG250" s="277"/>
      <c r="GBH250" s="277"/>
      <c r="GBI250" s="277"/>
      <c r="GBJ250" s="277"/>
      <c r="GBK250" s="277"/>
      <c r="GBL250" s="402"/>
      <c r="GBM250" s="404"/>
      <c r="GBN250" s="49"/>
      <c r="GBO250" s="49"/>
      <c r="GBP250" s="49"/>
      <c r="GBQ250" s="99"/>
      <c r="GBR250" s="98"/>
      <c r="GBS250" s="49"/>
      <c r="GBT250" s="405"/>
      <c r="GBU250" s="405"/>
      <c r="GBV250" s="277"/>
      <c r="GBW250" s="277"/>
      <c r="GBX250" s="277"/>
      <c r="GBY250" s="277"/>
      <c r="GBZ250" s="277"/>
      <c r="GCA250" s="277"/>
      <c r="GCB250" s="277"/>
      <c r="GCC250" s="277"/>
      <c r="GCD250" s="402"/>
      <c r="GCE250" s="404"/>
      <c r="GCF250" s="49"/>
      <c r="GCG250" s="49"/>
      <c r="GCH250" s="49"/>
      <c r="GCI250" s="99"/>
      <c r="GCJ250" s="98"/>
      <c r="GCK250" s="49"/>
      <c r="GCL250" s="405"/>
      <c r="GCM250" s="405"/>
      <c r="GCN250" s="277"/>
      <c r="GCO250" s="277"/>
      <c r="GCP250" s="277"/>
      <c r="GCQ250" s="277"/>
      <c r="GCR250" s="277"/>
      <c r="GCS250" s="277"/>
      <c r="GCT250" s="277"/>
      <c r="GCU250" s="277"/>
      <c r="GCV250" s="402"/>
      <c r="GCW250" s="404"/>
      <c r="GCX250" s="49"/>
      <c r="GCY250" s="49"/>
      <c r="GCZ250" s="49"/>
      <c r="GDA250" s="99"/>
      <c r="GDB250" s="98"/>
      <c r="GDC250" s="49"/>
      <c r="GDD250" s="405"/>
      <c r="GDE250" s="405"/>
      <c r="GDF250" s="277"/>
      <c r="GDG250" s="277"/>
      <c r="GDH250" s="277"/>
      <c r="GDI250" s="277"/>
      <c r="GDJ250" s="277"/>
      <c r="GDK250" s="277"/>
      <c r="GDL250" s="277"/>
      <c r="GDM250" s="277"/>
      <c r="GDN250" s="402"/>
      <c r="GDO250" s="404"/>
      <c r="GDP250" s="49"/>
      <c r="GDQ250" s="49"/>
      <c r="GDR250" s="49"/>
      <c r="GDS250" s="99"/>
      <c r="GDT250" s="98"/>
      <c r="GDU250" s="49"/>
      <c r="GDV250" s="405"/>
      <c r="GDW250" s="405"/>
      <c r="GDX250" s="277"/>
      <c r="GDY250" s="277"/>
      <c r="GDZ250" s="277"/>
      <c r="GEA250" s="277"/>
      <c r="GEB250" s="277"/>
      <c r="GEC250" s="277"/>
      <c r="GED250" s="277"/>
      <c r="GEE250" s="277"/>
      <c r="GEF250" s="402"/>
      <c r="GEG250" s="404"/>
      <c r="GEH250" s="49"/>
      <c r="GEI250" s="49"/>
      <c r="GEJ250" s="49"/>
      <c r="GEK250" s="99"/>
      <c r="GEL250" s="98"/>
      <c r="GEM250" s="49"/>
      <c r="GEN250" s="405"/>
      <c r="GEO250" s="405"/>
      <c r="GEP250" s="277"/>
      <c r="GEQ250" s="277"/>
      <c r="GER250" s="277"/>
      <c r="GES250" s="277"/>
      <c r="GET250" s="277"/>
      <c r="GEU250" s="277"/>
      <c r="GEV250" s="277"/>
      <c r="GEW250" s="277"/>
      <c r="GEX250" s="402"/>
      <c r="GEY250" s="404"/>
      <c r="GEZ250" s="49"/>
      <c r="GFA250" s="49"/>
      <c r="GFB250" s="49"/>
      <c r="GFC250" s="99"/>
      <c r="GFD250" s="98"/>
      <c r="GFE250" s="49"/>
      <c r="GFF250" s="405"/>
      <c r="GFG250" s="405"/>
      <c r="GFH250" s="277"/>
      <c r="GFI250" s="277"/>
      <c r="GFJ250" s="277"/>
      <c r="GFK250" s="277"/>
      <c r="GFL250" s="277"/>
      <c r="GFM250" s="277"/>
      <c r="GFN250" s="277"/>
      <c r="GFO250" s="277"/>
      <c r="GFP250" s="402"/>
      <c r="GFQ250" s="404"/>
      <c r="GFR250" s="49"/>
      <c r="GFS250" s="49"/>
      <c r="GFT250" s="49"/>
      <c r="GFU250" s="99"/>
      <c r="GFV250" s="98"/>
      <c r="GFW250" s="49"/>
      <c r="GFX250" s="405"/>
      <c r="GFY250" s="405"/>
      <c r="GFZ250" s="277"/>
      <c r="GGA250" s="277"/>
      <c r="GGB250" s="277"/>
      <c r="GGC250" s="277"/>
      <c r="GGD250" s="277"/>
      <c r="GGE250" s="277"/>
      <c r="GGF250" s="277"/>
      <c r="GGG250" s="277"/>
      <c r="GGH250" s="402"/>
      <c r="GGI250" s="404"/>
      <c r="GGJ250" s="49"/>
      <c r="GGK250" s="49"/>
      <c r="GGL250" s="49"/>
      <c r="GGM250" s="99"/>
      <c r="GGN250" s="98"/>
      <c r="GGO250" s="49"/>
      <c r="GGP250" s="405"/>
      <c r="GGQ250" s="405"/>
      <c r="GGR250" s="277"/>
      <c r="GGS250" s="277"/>
      <c r="GGT250" s="277"/>
      <c r="GGU250" s="277"/>
      <c r="GGV250" s="277"/>
      <c r="GGW250" s="277"/>
      <c r="GGX250" s="277"/>
      <c r="GGY250" s="277"/>
      <c r="GGZ250" s="402"/>
      <c r="GHA250" s="404"/>
      <c r="GHB250" s="49"/>
      <c r="GHC250" s="49"/>
      <c r="GHD250" s="49"/>
      <c r="GHE250" s="99"/>
      <c r="GHF250" s="98"/>
      <c r="GHG250" s="49"/>
      <c r="GHH250" s="405"/>
      <c r="GHI250" s="405"/>
      <c r="GHJ250" s="277"/>
      <c r="GHK250" s="277"/>
      <c r="GHL250" s="277"/>
      <c r="GHM250" s="277"/>
      <c r="GHN250" s="277"/>
      <c r="GHO250" s="277"/>
      <c r="GHP250" s="277"/>
      <c r="GHQ250" s="277"/>
      <c r="GHR250" s="402"/>
      <c r="GHS250" s="404"/>
      <c r="GHT250" s="49"/>
      <c r="GHU250" s="49"/>
      <c r="GHV250" s="49"/>
      <c r="GHW250" s="99"/>
      <c r="GHX250" s="98"/>
      <c r="GHY250" s="49"/>
      <c r="GHZ250" s="405"/>
      <c r="GIA250" s="405"/>
      <c r="GIB250" s="277"/>
      <c r="GIC250" s="277"/>
      <c r="GID250" s="277"/>
      <c r="GIE250" s="277"/>
      <c r="GIF250" s="277"/>
      <c r="GIG250" s="277"/>
      <c r="GIH250" s="277"/>
      <c r="GII250" s="277"/>
      <c r="GIJ250" s="402"/>
      <c r="GIK250" s="404"/>
      <c r="GIL250" s="49"/>
      <c r="GIM250" s="49"/>
      <c r="GIN250" s="49"/>
      <c r="GIO250" s="99"/>
      <c r="GIP250" s="98"/>
      <c r="GIQ250" s="49"/>
      <c r="GIR250" s="405"/>
      <c r="GIS250" s="405"/>
      <c r="GIT250" s="277"/>
      <c r="GIU250" s="277"/>
      <c r="GIV250" s="277"/>
      <c r="GIW250" s="277"/>
      <c r="GIX250" s="277"/>
      <c r="GIY250" s="277"/>
      <c r="GIZ250" s="277"/>
      <c r="GJA250" s="277"/>
      <c r="GJB250" s="402"/>
      <c r="GJC250" s="404"/>
      <c r="GJD250" s="49"/>
      <c r="GJE250" s="49"/>
      <c r="GJF250" s="49"/>
      <c r="GJG250" s="99"/>
      <c r="GJH250" s="98"/>
      <c r="GJI250" s="49"/>
      <c r="GJJ250" s="405"/>
      <c r="GJK250" s="405"/>
      <c r="GJL250" s="277"/>
      <c r="GJM250" s="277"/>
      <c r="GJN250" s="277"/>
      <c r="GJO250" s="277"/>
      <c r="GJP250" s="277"/>
      <c r="GJQ250" s="277"/>
      <c r="GJR250" s="277"/>
      <c r="GJS250" s="277"/>
      <c r="GJT250" s="402"/>
      <c r="GJU250" s="404"/>
      <c r="GJV250" s="49"/>
      <c r="GJW250" s="49"/>
      <c r="GJX250" s="49"/>
      <c r="GJY250" s="99"/>
      <c r="GJZ250" s="98"/>
      <c r="GKA250" s="49"/>
      <c r="GKB250" s="405"/>
      <c r="GKC250" s="405"/>
      <c r="GKD250" s="277"/>
      <c r="GKE250" s="277"/>
      <c r="GKF250" s="277"/>
      <c r="GKG250" s="277"/>
      <c r="GKH250" s="277"/>
      <c r="GKI250" s="277"/>
      <c r="GKJ250" s="277"/>
      <c r="GKK250" s="277"/>
      <c r="GKL250" s="402"/>
      <c r="GKM250" s="404"/>
      <c r="GKN250" s="49"/>
      <c r="GKO250" s="49"/>
      <c r="GKP250" s="49"/>
      <c r="GKQ250" s="99"/>
      <c r="GKR250" s="98"/>
      <c r="GKS250" s="49"/>
      <c r="GKT250" s="405"/>
      <c r="GKU250" s="405"/>
      <c r="GKV250" s="277"/>
      <c r="GKW250" s="277"/>
      <c r="GKX250" s="277"/>
      <c r="GKY250" s="277"/>
      <c r="GKZ250" s="277"/>
      <c r="GLA250" s="277"/>
      <c r="GLB250" s="277"/>
      <c r="GLC250" s="277"/>
      <c r="GLD250" s="402"/>
      <c r="GLE250" s="404"/>
      <c r="GLF250" s="49"/>
      <c r="GLG250" s="49"/>
      <c r="GLH250" s="49"/>
      <c r="GLI250" s="99"/>
      <c r="GLJ250" s="98"/>
      <c r="GLK250" s="49"/>
      <c r="GLL250" s="405"/>
      <c r="GLM250" s="405"/>
      <c r="GLN250" s="277"/>
      <c r="GLO250" s="277"/>
      <c r="GLP250" s="277"/>
      <c r="GLQ250" s="277"/>
      <c r="GLR250" s="277"/>
      <c r="GLS250" s="277"/>
      <c r="GLT250" s="277"/>
      <c r="GLU250" s="277"/>
      <c r="GLV250" s="402"/>
      <c r="GLW250" s="404"/>
      <c r="GLX250" s="49"/>
      <c r="GLY250" s="49"/>
      <c r="GLZ250" s="49"/>
      <c r="GMA250" s="99"/>
      <c r="GMB250" s="98"/>
      <c r="GMC250" s="49"/>
      <c r="GMD250" s="405"/>
      <c r="GME250" s="405"/>
      <c r="GMF250" s="277"/>
      <c r="GMG250" s="277"/>
      <c r="GMH250" s="277"/>
      <c r="GMI250" s="277"/>
      <c r="GMJ250" s="277"/>
      <c r="GMK250" s="277"/>
      <c r="GML250" s="277"/>
      <c r="GMM250" s="277"/>
      <c r="GMN250" s="402"/>
      <c r="GMO250" s="404"/>
      <c r="GMP250" s="49"/>
      <c r="GMQ250" s="49"/>
      <c r="GMR250" s="49"/>
      <c r="GMS250" s="99"/>
      <c r="GMT250" s="98"/>
      <c r="GMU250" s="49"/>
      <c r="GMV250" s="405"/>
      <c r="GMW250" s="405"/>
      <c r="GMX250" s="277"/>
      <c r="GMY250" s="277"/>
      <c r="GMZ250" s="277"/>
      <c r="GNA250" s="277"/>
      <c r="GNB250" s="277"/>
      <c r="GNC250" s="277"/>
      <c r="GND250" s="277"/>
      <c r="GNE250" s="277"/>
      <c r="GNF250" s="402"/>
      <c r="GNG250" s="404"/>
      <c r="GNH250" s="49"/>
      <c r="GNI250" s="49"/>
      <c r="GNJ250" s="49"/>
      <c r="GNK250" s="99"/>
      <c r="GNL250" s="98"/>
      <c r="GNM250" s="49"/>
      <c r="GNN250" s="405"/>
      <c r="GNO250" s="405"/>
      <c r="GNP250" s="277"/>
      <c r="GNQ250" s="277"/>
      <c r="GNR250" s="277"/>
      <c r="GNS250" s="277"/>
      <c r="GNT250" s="277"/>
      <c r="GNU250" s="277"/>
      <c r="GNV250" s="277"/>
      <c r="GNW250" s="277"/>
      <c r="GNX250" s="402"/>
      <c r="GNY250" s="404"/>
      <c r="GNZ250" s="49"/>
      <c r="GOA250" s="49"/>
      <c r="GOB250" s="49"/>
      <c r="GOC250" s="99"/>
      <c r="GOD250" s="98"/>
      <c r="GOE250" s="49"/>
      <c r="GOF250" s="405"/>
      <c r="GOG250" s="405"/>
      <c r="GOH250" s="277"/>
      <c r="GOI250" s="277"/>
      <c r="GOJ250" s="277"/>
      <c r="GOK250" s="277"/>
      <c r="GOL250" s="277"/>
      <c r="GOM250" s="277"/>
      <c r="GON250" s="277"/>
      <c r="GOO250" s="277"/>
      <c r="GOP250" s="402"/>
      <c r="GOQ250" s="404"/>
      <c r="GOR250" s="49"/>
      <c r="GOS250" s="49"/>
      <c r="GOT250" s="49"/>
      <c r="GOU250" s="99"/>
      <c r="GOV250" s="98"/>
      <c r="GOW250" s="49"/>
      <c r="GOX250" s="405"/>
      <c r="GOY250" s="405"/>
      <c r="GOZ250" s="277"/>
      <c r="GPA250" s="277"/>
      <c r="GPB250" s="277"/>
      <c r="GPC250" s="277"/>
      <c r="GPD250" s="277"/>
      <c r="GPE250" s="277"/>
      <c r="GPF250" s="277"/>
      <c r="GPG250" s="277"/>
      <c r="GPH250" s="402"/>
      <c r="GPI250" s="404"/>
      <c r="GPJ250" s="49"/>
      <c r="GPK250" s="49"/>
      <c r="GPL250" s="49"/>
      <c r="GPM250" s="99"/>
      <c r="GPN250" s="98"/>
      <c r="GPO250" s="49"/>
      <c r="GPP250" s="405"/>
      <c r="GPQ250" s="405"/>
      <c r="GPR250" s="277"/>
      <c r="GPS250" s="277"/>
      <c r="GPT250" s="277"/>
      <c r="GPU250" s="277"/>
      <c r="GPV250" s="277"/>
      <c r="GPW250" s="277"/>
      <c r="GPX250" s="277"/>
      <c r="GPY250" s="277"/>
      <c r="GPZ250" s="402"/>
      <c r="GQA250" s="404"/>
      <c r="GQB250" s="49"/>
      <c r="GQC250" s="49"/>
      <c r="GQD250" s="49"/>
      <c r="GQE250" s="99"/>
      <c r="GQF250" s="98"/>
      <c r="GQG250" s="49"/>
      <c r="GQH250" s="405"/>
      <c r="GQI250" s="405"/>
      <c r="GQJ250" s="277"/>
      <c r="GQK250" s="277"/>
      <c r="GQL250" s="277"/>
      <c r="GQM250" s="277"/>
      <c r="GQN250" s="277"/>
      <c r="GQO250" s="277"/>
      <c r="GQP250" s="277"/>
      <c r="GQQ250" s="277"/>
      <c r="GQR250" s="402"/>
      <c r="GQS250" s="404"/>
      <c r="GQT250" s="49"/>
      <c r="GQU250" s="49"/>
      <c r="GQV250" s="49"/>
      <c r="GQW250" s="99"/>
      <c r="GQX250" s="98"/>
      <c r="GQY250" s="49"/>
      <c r="GQZ250" s="405"/>
      <c r="GRA250" s="405"/>
      <c r="GRB250" s="277"/>
      <c r="GRC250" s="277"/>
      <c r="GRD250" s="277"/>
      <c r="GRE250" s="277"/>
      <c r="GRF250" s="277"/>
      <c r="GRG250" s="277"/>
      <c r="GRH250" s="277"/>
      <c r="GRI250" s="277"/>
      <c r="GRJ250" s="402"/>
      <c r="GRK250" s="404"/>
      <c r="GRL250" s="49"/>
      <c r="GRM250" s="49"/>
      <c r="GRN250" s="49"/>
      <c r="GRO250" s="99"/>
      <c r="GRP250" s="98"/>
      <c r="GRQ250" s="49"/>
      <c r="GRR250" s="405"/>
      <c r="GRS250" s="405"/>
      <c r="GRT250" s="277"/>
      <c r="GRU250" s="277"/>
      <c r="GRV250" s="277"/>
      <c r="GRW250" s="277"/>
      <c r="GRX250" s="277"/>
      <c r="GRY250" s="277"/>
      <c r="GRZ250" s="277"/>
      <c r="GSA250" s="277"/>
      <c r="GSB250" s="402"/>
      <c r="GSC250" s="404"/>
      <c r="GSD250" s="49"/>
      <c r="GSE250" s="49"/>
      <c r="GSF250" s="49"/>
      <c r="GSG250" s="99"/>
      <c r="GSH250" s="98"/>
      <c r="GSI250" s="49"/>
      <c r="GSJ250" s="405"/>
      <c r="GSK250" s="405"/>
      <c r="GSL250" s="277"/>
      <c r="GSM250" s="277"/>
      <c r="GSN250" s="277"/>
      <c r="GSO250" s="277"/>
      <c r="GSP250" s="277"/>
      <c r="GSQ250" s="277"/>
      <c r="GSR250" s="277"/>
      <c r="GSS250" s="277"/>
      <c r="GST250" s="402"/>
      <c r="GSU250" s="404"/>
      <c r="GSV250" s="49"/>
      <c r="GSW250" s="49"/>
      <c r="GSX250" s="49"/>
      <c r="GSY250" s="99"/>
      <c r="GSZ250" s="98"/>
      <c r="GTA250" s="49"/>
      <c r="GTB250" s="405"/>
      <c r="GTC250" s="405"/>
      <c r="GTD250" s="277"/>
      <c r="GTE250" s="277"/>
      <c r="GTF250" s="277"/>
      <c r="GTG250" s="277"/>
      <c r="GTH250" s="277"/>
      <c r="GTI250" s="277"/>
      <c r="GTJ250" s="277"/>
      <c r="GTK250" s="277"/>
      <c r="GTL250" s="402"/>
      <c r="GTM250" s="404"/>
      <c r="GTN250" s="49"/>
      <c r="GTO250" s="49"/>
      <c r="GTP250" s="49"/>
      <c r="GTQ250" s="99"/>
      <c r="GTR250" s="98"/>
      <c r="GTS250" s="49"/>
      <c r="GTT250" s="405"/>
      <c r="GTU250" s="405"/>
      <c r="GTV250" s="277"/>
      <c r="GTW250" s="277"/>
      <c r="GTX250" s="277"/>
      <c r="GTY250" s="277"/>
      <c r="GTZ250" s="277"/>
      <c r="GUA250" s="277"/>
      <c r="GUB250" s="277"/>
      <c r="GUC250" s="277"/>
      <c r="GUD250" s="402"/>
      <c r="GUE250" s="404"/>
      <c r="GUF250" s="49"/>
      <c r="GUG250" s="49"/>
      <c r="GUH250" s="49"/>
      <c r="GUI250" s="99"/>
      <c r="GUJ250" s="98"/>
      <c r="GUK250" s="49"/>
      <c r="GUL250" s="405"/>
      <c r="GUM250" s="405"/>
      <c r="GUN250" s="277"/>
      <c r="GUO250" s="277"/>
      <c r="GUP250" s="277"/>
      <c r="GUQ250" s="277"/>
      <c r="GUR250" s="277"/>
      <c r="GUS250" s="277"/>
      <c r="GUT250" s="277"/>
      <c r="GUU250" s="277"/>
      <c r="GUV250" s="402"/>
      <c r="GUW250" s="404"/>
      <c r="GUX250" s="49"/>
      <c r="GUY250" s="49"/>
      <c r="GUZ250" s="49"/>
      <c r="GVA250" s="99"/>
      <c r="GVB250" s="98"/>
      <c r="GVC250" s="49"/>
      <c r="GVD250" s="405"/>
      <c r="GVE250" s="405"/>
      <c r="GVF250" s="277"/>
      <c r="GVG250" s="277"/>
      <c r="GVH250" s="277"/>
      <c r="GVI250" s="277"/>
      <c r="GVJ250" s="277"/>
      <c r="GVK250" s="277"/>
      <c r="GVL250" s="277"/>
      <c r="GVM250" s="277"/>
      <c r="GVN250" s="402"/>
      <c r="GVO250" s="404"/>
      <c r="GVP250" s="49"/>
      <c r="GVQ250" s="49"/>
      <c r="GVR250" s="49"/>
      <c r="GVS250" s="99"/>
      <c r="GVT250" s="98"/>
      <c r="GVU250" s="49"/>
      <c r="GVV250" s="405"/>
      <c r="GVW250" s="405"/>
      <c r="GVX250" s="277"/>
      <c r="GVY250" s="277"/>
      <c r="GVZ250" s="277"/>
      <c r="GWA250" s="277"/>
      <c r="GWB250" s="277"/>
      <c r="GWC250" s="277"/>
      <c r="GWD250" s="277"/>
      <c r="GWE250" s="277"/>
      <c r="GWF250" s="402"/>
      <c r="GWG250" s="404"/>
      <c r="GWH250" s="49"/>
      <c r="GWI250" s="49"/>
      <c r="GWJ250" s="49"/>
      <c r="GWK250" s="99"/>
      <c r="GWL250" s="98"/>
      <c r="GWM250" s="49"/>
      <c r="GWN250" s="405"/>
      <c r="GWO250" s="405"/>
      <c r="GWP250" s="277"/>
      <c r="GWQ250" s="277"/>
      <c r="GWR250" s="277"/>
      <c r="GWS250" s="277"/>
      <c r="GWT250" s="277"/>
      <c r="GWU250" s="277"/>
      <c r="GWV250" s="277"/>
      <c r="GWW250" s="277"/>
      <c r="GWX250" s="402"/>
      <c r="GWY250" s="404"/>
      <c r="GWZ250" s="49"/>
      <c r="GXA250" s="49"/>
      <c r="GXB250" s="49"/>
      <c r="GXC250" s="99"/>
      <c r="GXD250" s="98"/>
      <c r="GXE250" s="49"/>
      <c r="GXF250" s="405"/>
      <c r="GXG250" s="405"/>
      <c r="GXH250" s="277"/>
      <c r="GXI250" s="277"/>
      <c r="GXJ250" s="277"/>
      <c r="GXK250" s="277"/>
      <c r="GXL250" s="277"/>
      <c r="GXM250" s="277"/>
      <c r="GXN250" s="277"/>
      <c r="GXO250" s="277"/>
      <c r="GXP250" s="402"/>
      <c r="GXQ250" s="404"/>
      <c r="GXR250" s="49"/>
      <c r="GXS250" s="49"/>
      <c r="GXT250" s="49"/>
      <c r="GXU250" s="99"/>
      <c r="GXV250" s="98"/>
      <c r="GXW250" s="49"/>
      <c r="GXX250" s="405"/>
      <c r="GXY250" s="405"/>
      <c r="GXZ250" s="277"/>
      <c r="GYA250" s="277"/>
      <c r="GYB250" s="277"/>
      <c r="GYC250" s="277"/>
      <c r="GYD250" s="277"/>
      <c r="GYE250" s="277"/>
      <c r="GYF250" s="277"/>
      <c r="GYG250" s="277"/>
      <c r="GYH250" s="402"/>
      <c r="GYI250" s="404"/>
      <c r="GYJ250" s="49"/>
      <c r="GYK250" s="49"/>
      <c r="GYL250" s="49"/>
      <c r="GYM250" s="99"/>
      <c r="GYN250" s="98"/>
      <c r="GYO250" s="49"/>
      <c r="GYP250" s="405"/>
      <c r="GYQ250" s="405"/>
      <c r="GYR250" s="277"/>
      <c r="GYS250" s="277"/>
      <c r="GYT250" s="277"/>
      <c r="GYU250" s="277"/>
      <c r="GYV250" s="277"/>
      <c r="GYW250" s="277"/>
      <c r="GYX250" s="277"/>
      <c r="GYY250" s="277"/>
      <c r="GYZ250" s="402"/>
      <c r="GZA250" s="404"/>
      <c r="GZB250" s="49"/>
      <c r="GZC250" s="49"/>
      <c r="GZD250" s="49"/>
      <c r="GZE250" s="99"/>
      <c r="GZF250" s="98"/>
      <c r="GZG250" s="49"/>
      <c r="GZH250" s="405"/>
      <c r="GZI250" s="405"/>
      <c r="GZJ250" s="277"/>
      <c r="GZK250" s="277"/>
      <c r="GZL250" s="277"/>
      <c r="GZM250" s="277"/>
      <c r="GZN250" s="277"/>
      <c r="GZO250" s="277"/>
      <c r="GZP250" s="277"/>
      <c r="GZQ250" s="277"/>
      <c r="GZR250" s="402"/>
      <c r="GZS250" s="404"/>
      <c r="GZT250" s="49"/>
      <c r="GZU250" s="49"/>
      <c r="GZV250" s="49"/>
      <c r="GZW250" s="99"/>
      <c r="GZX250" s="98"/>
      <c r="GZY250" s="49"/>
      <c r="GZZ250" s="405"/>
      <c r="HAA250" s="405"/>
      <c r="HAB250" s="277"/>
      <c r="HAC250" s="277"/>
      <c r="HAD250" s="277"/>
      <c r="HAE250" s="277"/>
      <c r="HAF250" s="277"/>
      <c r="HAG250" s="277"/>
      <c r="HAH250" s="277"/>
      <c r="HAI250" s="277"/>
      <c r="HAJ250" s="402"/>
      <c r="HAK250" s="404"/>
      <c r="HAL250" s="49"/>
      <c r="HAM250" s="49"/>
      <c r="HAN250" s="49"/>
      <c r="HAO250" s="99"/>
      <c r="HAP250" s="98"/>
      <c r="HAQ250" s="49"/>
      <c r="HAR250" s="405"/>
      <c r="HAS250" s="405"/>
      <c r="HAT250" s="277"/>
      <c r="HAU250" s="277"/>
      <c r="HAV250" s="277"/>
      <c r="HAW250" s="277"/>
      <c r="HAX250" s="277"/>
      <c r="HAY250" s="277"/>
      <c r="HAZ250" s="277"/>
      <c r="HBA250" s="277"/>
      <c r="HBB250" s="402"/>
      <c r="HBC250" s="404"/>
      <c r="HBD250" s="49"/>
      <c r="HBE250" s="49"/>
      <c r="HBF250" s="49"/>
      <c r="HBG250" s="99"/>
      <c r="HBH250" s="98"/>
      <c r="HBI250" s="49"/>
      <c r="HBJ250" s="405"/>
      <c r="HBK250" s="405"/>
      <c r="HBL250" s="277"/>
      <c r="HBM250" s="277"/>
      <c r="HBN250" s="277"/>
      <c r="HBO250" s="277"/>
      <c r="HBP250" s="277"/>
      <c r="HBQ250" s="277"/>
      <c r="HBR250" s="277"/>
      <c r="HBS250" s="277"/>
      <c r="HBT250" s="402"/>
      <c r="HBU250" s="404"/>
      <c r="HBV250" s="49"/>
      <c r="HBW250" s="49"/>
      <c r="HBX250" s="49"/>
      <c r="HBY250" s="99"/>
      <c r="HBZ250" s="98"/>
      <c r="HCA250" s="49"/>
      <c r="HCB250" s="405"/>
      <c r="HCC250" s="405"/>
      <c r="HCD250" s="277"/>
      <c r="HCE250" s="277"/>
      <c r="HCF250" s="277"/>
      <c r="HCG250" s="277"/>
      <c r="HCH250" s="277"/>
      <c r="HCI250" s="277"/>
      <c r="HCJ250" s="277"/>
      <c r="HCK250" s="277"/>
      <c r="HCL250" s="402"/>
      <c r="HCM250" s="404"/>
      <c r="HCN250" s="49"/>
      <c r="HCO250" s="49"/>
      <c r="HCP250" s="49"/>
      <c r="HCQ250" s="99"/>
      <c r="HCR250" s="98"/>
      <c r="HCS250" s="49"/>
      <c r="HCT250" s="405"/>
      <c r="HCU250" s="405"/>
      <c r="HCV250" s="277"/>
      <c r="HCW250" s="277"/>
      <c r="HCX250" s="277"/>
      <c r="HCY250" s="277"/>
      <c r="HCZ250" s="277"/>
      <c r="HDA250" s="277"/>
      <c r="HDB250" s="277"/>
      <c r="HDC250" s="277"/>
      <c r="HDD250" s="402"/>
      <c r="HDE250" s="404"/>
      <c r="HDF250" s="49"/>
      <c r="HDG250" s="49"/>
      <c r="HDH250" s="49"/>
      <c r="HDI250" s="99"/>
      <c r="HDJ250" s="98"/>
      <c r="HDK250" s="49"/>
      <c r="HDL250" s="405"/>
      <c r="HDM250" s="405"/>
      <c r="HDN250" s="277"/>
      <c r="HDO250" s="277"/>
      <c r="HDP250" s="277"/>
      <c r="HDQ250" s="277"/>
      <c r="HDR250" s="277"/>
      <c r="HDS250" s="277"/>
      <c r="HDT250" s="277"/>
      <c r="HDU250" s="277"/>
      <c r="HDV250" s="402"/>
      <c r="HDW250" s="404"/>
      <c r="HDX250" s="49"/>
      <c r="HDY250" s="49"/>
      <c r="HDZ250" s="49"/>
      <c r="HEA250" s="99"/>
      <c r="HEB250" s="98"/>
      <c r="HEC250" s="49"/>
      <c r="HED250" s="405"/>
      <c r="HEE250" s="405"/>
      <c r="HEF250" s="277"/>
      <c r="HEG250" s="277"/>
      <c r="HEH250" s="277"/>
      <c r="HEI250" s="277"/>
      <c r="HEJ250" s="277"/>
      <c r="HEK250" s="277"/>
      <c r="HEL250" s="277"/>
      <c r="HEM250" s="277"/>
      <c r="HEN250" s="402"/>
      <c r="HEO250" s="404"/>
      <c r="HEP250" s="49"/>
      <c r="HEQ250" s="49"/>
      <c r="HER250" s="49"/>
      <c r="HES250" s="99"/>
      <c r="HET250" s="98"/>
      <c r="HEU250" s="49"/>
      <c r="HEV250" s="405"/>
      <c r="HEW250" s="405"/>
      <c r="HEX250" s="277"/>
      <c r="HEY250" s="277"/>
      <c r="HEZ250" s="277"/>
      <c r="HFA250" s="277"/>
      <c r="HFB250" s="277"/>
      <c r="HFC250" s="277"/>
      <c r="HFD250" s="277"/>
      <c r="HFE250" s="277"/>
      <c r="HFF250" s="402"/>
      <c r="HFG250" s="404"/>
      <c r="HFH250" s="49"/>
      <c r="HFI250" s="49"/>
      <c r="HFJ250" s="49"/>
      <c r="HFK250" s="99"/>
      <c r="HFL250" s="98"/>
      <c r="HFM250" s="49"/>
      <c r="HFN250" s="405"/>
      <c r="HFO250" s="405"/>
      <c r="HFP250" s="277"/>
      <c r="HFQ250" s="277"/>
      <c r="HFR250" s="277"/>
      <c r="HFS250" s="277"/>
      <c r="HFT250" s="277"/>
      <c r="HFU250" s="277"/>
      <c r="HFV250" s="277"/>
      <c r="HFW250" s="277"/>
      <c r="HFX250" s="402"/>
      <c r="HFY250" s="404"/>
      <c r="HFZ250" s="49"/>
      <c r="HGA250" s="49"/>
      <c r="HGB250" s="49"/>
      <c r="HGC250" s="99"/>
      <c r="HGD250" s="98"/>
      <c r="HGE250" s="49"/>
      <c r="HGF250" s="405"/>
      <c r="HGG250" s="405"/>
      <c r="HGH250" s="277"/>
      <c r="HGI250" s="277"/>
      <c r="HGJ250" s="277"/>
      <c r="HGK250" s="277"/>
      <c r="HGL250" s="277"/>
      <c r="HGM250" s="277"/>
      <c r="HGN250" s="277"/>
      <c r="HGO250" s="277"/>
      <c r="HGP250" s="402"/>
      <c r="HGQ250" s="404"/>
      <c r="HGR250" s="49"/>
      <c r="HGS250" s="49"/>
      <c r="HGT250" s="49"/>
      <c r="HGU250" s="99"/>
      <c r="HGV250" s="98"/>
      <c r="HGW250" s="49"/>
      <c r="HGX250" s="405"/>
      <c r="HGY250" s="405"/>
      <c r="HGZ250" s="277"/>
      <c r="HHA250" s="277"/>
      <c r="HHB250" s="277"/>
      <c r="HHC250" s="277"/>
      <c r="HHD250" s="277"/>
      <c r="HHE250" s="277"/>
      <c r="HHF250" s="277"/>
      <c r="HHG250" s="277"/>
      <c r="HHH250" s="402"/>
      <c r="HHI250" s="404"/>
      <c r="HHJ250" s="49"/>
      <c r="HHK250" s="49"/>
      <c r="HHL250" s="49"/>
      <c r="HHM250" s="99"/>
      <c r="HHN250" s="98"/>
      <c r="HHO250" s="49"/>
      <c r="HHP250" s="405"/>
      <c r="HHQ250" s="405"/>
      <c r="HHR250" s="277"/>
      <c r="HHS250" s="277"/>
      <c r="HHT250" s="277"/>
      <c r="HHU250" s="277"/>
      <c r="HHV250" s="277"/>
      <c r="HHW250" s="277"/>
      <c r="HHX250" s="277"/>
      <c r="HHY250" s="277"/>
      <c r="HHZ250" s="402"/>
      <c r="HIA250" s="404"/>
      <c r="HIB250" s="49"/>
      <c r="HIC250" s="49"/>
      <c r="HID250" s="49"/>
      <c r="HIE250" s="99"/>
      <c r="HIF250" s="98"/>
      <c r="HIG250" s="49"/>
      <c r="HIH250" s="405"/>
      <c r="HII250" s="405"/>
      <c r="HIJ250" s="277"/>
      <c r="HIK250" s="277"/>
      <c r="HIL250" s="277"/>
      <c r="HIM250" s="277"/>
      <c r="HIN250" s="277"/>
      <c r="HIO250" s="277"/>
      <c r="HIP250" s="277"/>
      <c r="HIQ250" s="277"/>
      <c r="HIR250" s="402"/>
      <c r="HIS250" s="404"/>
      <c r="HIT250" s="49"/>
      <c r="HIU250" s="49"/>
      <c r="HIV250" s="49"/>
      <c r="HIW250" s="99"/>
      <c r="HIX250" s="98"/>
      <c r="HIY250" s="49"/>
      <c r="HIZ250" s="405"/>
      <c r="HJA250" s="405"/>
      <c r="HJB250" s="277"/>
      <c r="HJC250" s="277"/>
      <c r="HJD250" s="277"/>
      <c r="HJE250" s="277"/>
      <c r="HJF250" s="277"/>
      <c r="HJG250" s="277"/>
      <c r="HJH250" s="277"/>
      <c r="HJI250" s="277"/>
      <c r="HJJ250" s="402"/>
      <c r="HJK250" s="404"/>
      <c r="HJL250" s="49"/>
      <c r="HJM250" s="49"/>
      <c r="HJN250" s="49"/>
      <c r="HJO250" s="99"/>
      <c r="HJP250" s="98"/>
      <c r="HJQ250" s="49"/>
      <c r="HJR250" s="405"/>
      <c r="HJS250" s="405"/>
      <c r="HJT250" s="277"/>
      <c r="HJU250" s="277"/>
      <c r="HJV250" s="277"/>
      <c r="HJW250" s="277"/>
      <c r="HJX250" s="277"/>
      <c r="HJY250" s="277"/>
      <c r="HJZ250" s="277"/>
      <c r="HKA250" s="277"/>
      <c r="HKB250" s="402"/>
      <c r="HKC250" s="404"/>
      <c r="HKD250" s="49"/>
      <c r="HKE250" s="49"/>
      <c r="HKF250" s="49"/>
      <c r="HKG250" s="99"/>
      <c r="HKH250" s="98"/>
      <c r="HKI250" s="49"/>
      <c r="HKJ250" s="405"/>
      <c r="HKK250" s="405"/>
      <c r="HKL250" s="277"/>
      <c r="HKM250" s="277"/>
      <c r="HKN250" s="277"/>
      <c r="HKO250" s="277"/>
      <c r="HKP250" s="277"/>
      <c r="HKQ250" s="277"/>
      <c r="HKR250" s="277"/>
      <c r="HKS250" s="277"/>
      <c r="HKT250" s="402"/>
      <c r="HKU250" s="404"/>
      <c r="HKV250" s="49"/>
      <c r="HKW250" s="49"/>
      <c r="HKX250" s="49"/>
      <c r="HKY250" s="99"/>
      <c r="HKZ250" s="98"/>
      <c r="HLA250" s="49"/>
      <c r="HLB250" s="405"/>
      <c r="HLC250" s="405"/>
      <c r="HLD250" s="277"/>
      <c r="HLE250" s="277"/>
      <c r="HLF250" s="277"/>
      <c r="HLG250" s="277"/>
      <c r="HLH250" s="277"/>
      <c r="HLI250" s="277"/>
      <c r="HLJ250" s="277"/>
      <c r="HLK250" s="277"/>
      <c r="HLL250" s="402"/>
      <c r="HLM250" s="404"/>
      <c r="HLN250" s="49"/>
      <c r="HLO250" s="49"/>
      <c r="HLP250" s="49"/>
      <c r="HLQ250" s="99"/>
      <c r="HLR250" s="98"/>
      <c r="HLS250" s="49"/>
      <c r="HLT250" s="405"/>
      <c r="HLU250" s="405"/>
      <c r="HLV250" s="277"/>
      <c r="HLW250" s="277"/>
      <c r="HLX250" s="277"/>
      <c r="HLY250" s="277"/>
      <c r="HLZ250" s="277"/>
      <c r="HMA250" s="277"/>
      <c r="HMB250" s="277"/>
      <c r="HMC250" s="277"/>
      <c r="HMD250" s="402"/>
      <c r="HME250" s="404"/>
      <c r="HMF250" s="49"/>
      <c r="HMG250" s="49"/>
      <c r="HMH250" s="49"/>
      <c r="HMI250" s="99"/>
      <c r="HMJ250" s="98"/>
      <c r="HMK250" s="49"/>
      <c r="HML250" s="405"/>
      <c r="HMM250" s="405"/>
      <c r="HMN250" s="277"/>
      <c r="HMO250" s="277"/>
      <c r="HMP250" s="277"/>
      <c r="HMQ250" s="277"/>
      <c r="HMR250" s="277"/>
      <c r="HMS250" s="277"/>
      <c r="HMT250" s="277"/>
      <c r="HMU250" s="277"/>
      <c r="HMV250" s="402"/>
      <c r="HMW250" s="404"/>
      <c r="HMX250" s="49"/>
      <c r="HMY250" s="49"/>
      <c r="HMZ250" s="49"/>
      <c r="HNA250" s="99"/>
      <c r="HNB250" s="98"/>
      <c r="HNC250" s="49"/>
      <c r="HND250" s="405"/>
      <c r="HNE250" s="405"/>
      <c r="HNF250" s="277"/>
      <c r="HNG250" s="277"/>
      <c r="HNH250" s="277"/>
      <c r="HNI250" s="277"/>
      <c r="HNJ250" s="277"/>
      <c r="HNK250" s="277"/>
      <c r="HNL250" s="277"/>
      <c r="HNM250" s="277"/>
      <c r="HNN250" s="402"/>
      <c r="HNO250" s="404"/>
      <c r="HNP250" s="49"/>
      <c r="HNQ250" s="49"/>
      <c r="HNR250" s="49"/>
      <c r="HNS250" s="99"/>
      <c r="HNT250" s="98"/>
      <c r="HNU250" s="49"/>
      <c r="HNV250" s="405"/>
      <c r="HNW250" s="405"/>
      <c r="HNX250" s="277"/>
      <c r="HNY250" s="277"/>
      <c r="HNZ250" s="277"/>
      <c r="HOA250" s="277"/>
      <c r="HOB250" s="277"/>
      <c r="HOC250" s="277"/>
      <c r="HOD250" s="277"/>
      <c r="HOE250" s="277"/>
      <c r="HOF250" s="402"/>
      <c r="HOG250" s="404"/>
      <c r="HOH250" s="49"/>
      <c r="HOI250" s="49"/>
      <c r="HOJ250" s="49"/>
      <c r="HOK250" s="99"/>
      <c r="HOL250" s="98"/>
      <c r="HOM250" s="49"/>
      <c r="HON250" s="405"/>
      <c r="HOO250" s="405"/>
      <c r="HOP250" s="277"/>
      <c r="HOQ250" s="277"/>
      <c r="HOR250" s="277"/>
      <c r="HOS250" s="277"/>
      <c r="HOT250" s="277"/>
      <c r="HOU250" s="277"/>
      <c r="HOV250" s="277"/>
      <c r="HOW250" s="277"/>
      <c r="HOX250" s="402"/>
      <c r="HOY250" s="404"/>
      <c r="HOZ250" s="49"/>
      <c r="HPA250" s="49"/>
      <c r="HPB250" s="49"/>
      <c r="HPC250" s="99"/>
      <c r="HPD250" s="98"/>
      <c r="HPE250" s="49"/>
      <c r="HPF250" s="405"/>
      <c r="HPG250" s="405"/>
      <c r="HPH250" s="277"/>
      <c r="HPI250" s="277"/>
      <c r="HPJ250" s="277"/>
      <c r="HPK250" s="277"/>
      <c r="HPL250" s="277"/>
      <c r="HPM250" s="277"/>
      <c r="HPN250" s="277"/>
      <c r="HPO250" s="277"/>
      <c r="HPP250" s="402"/>
      <c r="HPQ250" s="404"/>
      <c r="HPR250" s="49"/>
      <c r="HPS250" s="49"/>
      <c r="HPT250" s="49"/>
      <c r="HPU250" s="99"/>
      <c r="HPV250" s="98"/>
      <c r="HPW250" s="49"/>
      <c r="HPX250" s="405"/>
      <c r="HPY250" s="405"/>
      <c r="HPZ250" s="277"/>
      <c r="HQA250" s="277"/>
      <c r="HQB250" s="277"/>
      <c r="HQC250" s="277"/>
      <c r="HQD250" s="277"/>
      <c r="HQE250" s="277"/>
      <c r="HQF250" s="277"/>
      <c r="HQG250" s="277"/>
      <c r="HQH250" s="402"/>
      <c r="HQI250" s="404"/>
      <c r="HQJ250" s="49"/>
      <c r="HQK250" s="49"/>
      <c r="HQL250" s="49"/>
      <c r="HQM250" s="99"/>
      <c r="HQN250" s="98"/>
      <c r="HQO250" s="49"/>
      <c r="HQP250" s="405"/>
      <c r="HQQ250" s="405"/>
      <c r="HQR250" s="277"/>
      <c r="HQS250" s="277"/>
      <c r="HQT250" s="277"/>
      <c r="HQU250" s="277"/>
      <c r="HQV250" s="277"/>
      <c r="HQW250" s="277"/>
      <c r="HQX250" s="277"/>
      <c r="HQY250" s="277"/>
      <c r="HQZ250" s="402"/>
      <c r="HRA250" s="404"/>
      <c r="HRB250" s="49"/>
      <c r="HRC250" s="49"/>
      <c r="HRD250" s="49"/>
      <c r="HRE250" s="99"/>
      <c r="HRF250" s="98"/>
      <c r="HRG250" s="49"/>
      <c r="HRH250" s="405"/>
      <c r="HRI250" s="405"/>
      <c r="HRJ250" s="277"/>
      <c r="HRK250" s="277"/>
      <c r="HRL250" s="277"/>
      <c r="HRM250" s="277"/>
      <c r="HRN250" s="277"/>
      <c r="HRO250" s="277"/>
      <c r="HRP250" s="277"/>
      <c r="HRQ250" s="277"/>
      <c r="HRR250" s="402"/>
      <c r="HRS250" s="404"/>
      <c r="HRT250" s="49"/>
      <c r="HRU250" s="49"/>
      <c r="HRV250" s="49"/>
      <c r="HRW250" s="99"/>
      <c r="HRX250" s="98"/>
      <c r="HRY250" s="49"/>
      <c r="HRZ250" s="405"/>
      <c r="HSA250" s="405"/>
      <c r="HSB250" s="277"/>
      <c r="HSC250" s="277"/>
      <c r="HSD250" s="277"/>
      <c r="HSE250" s="277"/>
      <c r="HSF250" s="277"/>
      <c r="HSG250" s="277"/>
      <c r="HSH250" s="277"/>
      <c r="HSI250" s="277"/>
      <c r="HSJ250" s="402"/>
      <c r="HSK250" s="404"/>
      <c r="HSL250" s="49"/>
      <c r="HSM250" s="49"/>
      <c r="HSN250" s="49"/>
      <c r="HSO250" s="99"/>
      <c r="HSP250" s="98"/>
      <c r="HSQ250" s="49"/>
      <c r="HSR250" s="405"/>
      <c r="HSS250" s="405"/>
      <c r="HST250" s="277"/>
      <c r="HSU250" s="277"/>
      <c r="HSV250" s="277"/>
      <c r="HSW250" s="277"/>
      <c r="HSX250" s="277"/>
      <c r="HSY250" s="277"/>
      <c r="HSZ250" s="277"/>
      <c r="HTA250" s="277"/>
      <c r="HTB250" s="402"/>
      <c r="HTC250" s="404"/>
      <c r="HTD250" s="49"/>
      <c r="HTE250" s="49"/>
      <c r="HTF250" s="49"/>
      <c r="HTG250" s="99"/>
      <c r="HTH250" s="98"/>
      <c r="HTI250" s="49"/>
      <c r="HTJ250" s="405"/>
      <c r="HTK250" s="405"/>
      <c r="HTL250" s="277"/>
      <c r="HTM250" s="277"/>
      <c r="HTN250" s="277"/>
      <c r="HTO250" s="277"/>
      <c r="HTP250" s="277"/>
      <c r="HTQ250" s="277"/>
      <c r="HTR250" s="277"/>
      <c r="HTS250" s="277"/>
      <c r="HTT250" s="402"/>
      <c r="HTU250" s="404"/>
      <c r="HTV250" s="49"/>
      <c r="HTW250" s="49"/>
      <c r="HTX250" s="49"/>
      <c r="HTY250" s="99"/>
      <c r="HTZ250" s="98"/>
      <c r="HUA250" s="49"/>
      <c r="HUB250" s="405"/>
      <c r="HUC250" s="405"/>
      <c r="HUD250" s="277"/>
      <c r="HUE250" s="277"/>
      <c r="HUF250" s="277"/>
      <c r="HUG250" s="277"/>
      <c r="HUH250" s="277"/>
      <c r="HUI250" s="277"/>
      <c r="HUJ250" s="277"/>
      <c r="HUK250" s="277"/>
      <c r="HUL250" s="402"/>
      <c r="HUM250" s="404"/>
      <c r="HUN250" s="49"/>
      <c r="HUO250" s="49"/>
      <c r="HUP250" s="49"/>
      <c r="HUQ250" s="99"/>
      <c r="HUR250" s="98"/>
      <c r="HUS250" s="49"/>
      <c r="HUT250" s="405"/>
      <c r="HUU250" s="405"/>
      <c r="HUV250" s="277"/>
      <c r="HUW250" s="277"/>
      <c r="HUX250" s="277"/>
      <c r="HUY250" s="277"/>
      <c r="HUZ250" s="277"/>
      <c r="HVA250" s="277"/>
      <c r="HVB250" s="277"/>
      <c r="HVC250" s="277"/>
      <c r="HVD250" s="402"/>
      <c r="HVE250" s="404"/>
      <c r="HVF250" s="49"/>
      <c r="HVG250" s="49"/>
      <c r="HVH250" s="49"/>
      <c r="HVI250" s="99"/>
      <c r="HVJ250" s="98"/>
      <c r="HVK250" s="49"/>
      <c r="HVL250" s="405"/>
      <c r="HVM250" s="405"/>
      <c r="HVN250" s="277"/>
      <c r="HVO250" s="277"/>
      <c r="HVP250" s="277"/>
      <c r="HVQ250" s="277"/>
      <c r="HVR250" s="277"/>
      <c r="HVS250" s="277"/>
      <c r="HVT250" s="277"/>
      <c r="HVU250" s="277"/>
      <c r="HVV250" s="402"/>
      <c r="HVW250" s="404"/>
      <c r="HVX250" s="49"/>
      <c r="HVY250" s="49"/>
      <c r="HVZ250" s="49"/>
      <c r="HWA250" s="99"/>
      <c r="HWB250" s="98"/>
      <c r="HWC250" s="49"/>
      <c r="HWD250" s="405"/>
      <c r="HWE250" s="405"/>
      <c r="HWF250" s="277"/>
      <c r="HWG250" s="277"/>
      <c r="HWH250" s="277"/>
      <c r="HWI250" s="277"/>
      <c r="HWJ250" s="277"/>
      <c r="HWK250" s="277"/>
      <c r="HWL250" s="277"/>
      <c r="HWM250" s="277"/>
      <c r="HWN250" s="402"/>
      <c r="HWO250" s="404"/>
      <c r="HWP250" s="49"/>
      <c r="HWQ250" s="49"/>
      <c r="HWR250" s="49"/>
      <c r="HWS250" s="99"/>
      <c r="HWT250" s="98"/>
      <c r="HWU250" s="49"/>
      <c r="HWV250" s="405"/>
      <c r="HWW250" s="405"/>
      <c r="HWX250" s="277"/>
      <c r="HWY250" s="277"/>
      <c r="HWZ250" s="277"/>
      <c r="HXA250" s="277"/>
      <c r="HXB250" s="277"/>
      <c r="HXC250" s="277"/>
      <c r="HXD250" s="277"/>
      <c r="HXE250" s="277"/>
      <c r="HXF250" s="402"/>
      <c r="HXG250" s="404"/>
      <c r="HXH250" s="49"/>
      <c r="HXI250" s="49"/>
      <c r="HXJ250" s="49"/>
      <c r="HXK250" s="99"/>
      <c r="HXL250" s="98"/>
      <c r="HXM250" s="49"/>
      <c r="HXN250" s="405"/>
      <c r="HXO250" s="405"/>
      <c r="HXP250" s="277"/>
      <c r="HXQ250" s="277"/>
      <c r="HXR250" s="277"/>
      <c r="HXS250" s="277"/>
      <c r="HXT250" s="277"/>
      <c r="HXU250" s="277"/>
      <c r="HXV250" s="277"/>
      <c r="HXW250" s="277"/>
      <c r="HXX250" s="402"/>
      <c r="HXY250" s="404"/>
      <c r="HXZ250" s="49"/>
      <c r="HYA250" s="49"/>
      <c r="HYB250" s="49"/>
      <c r="HYC250" s="99"/>
      <c r="HYD250" s="98"/>
      <c r="HYE250" s="49"/>
      <c r="HYF250" s="405"/>
      <c r="HYG250" s="405"/>
      <c r="HYH250" s="277"/>
      <c r="HYI250" s="277"/>
      <c r="HYJ250" s="277"/>
      <c r="HYK250" s="277"/>
      <c r="HYL250" s="277"/>
      <c r="HYM250" s="277"/>
      <c r="HYN250" s="277"/>
      <c r="HYO250" s="277"/>
      <c r="HYP250" s="402"/>
      <c r="HYQ250" s="404"/>
      <c r="HYR250" s="49"/>
      <c r="HYS250" s="49"/>
      <c r="HYT250" s="49"/>
      <c r="HYU250" s="99"/>
      <c r="HYV250" s="98"/>
      <c r="HYW250" s="49"/>
      <c r="HYX250" s="405"/>
      <c r="HYY250" s="405"/>
      <c r="HYZ250" s="277"/>
      <c r="HZA250" s="277"/>
      <c r="HZB250" s="277"/>
      <c r="HZC250" s="277"/>
      <c r="HZD250" s="277"/>
      <c r="HZE250" s="277"/>
      <c r="HZF250" s="277"/>
      <c r="HZG250" s="277"/>
      <c r="HZH250" s="402"/>
      <c r="HZI250" s="404"/>
      <c r="HZJ250" s="49"/>
      <c r="HZK250" s="49"/>
      <c r="HZL250" s="49"/>
      <c r="HZM250" s="99"/>
      <c r="HZN250" s="98"/>
      <c r="HZO250" s="49"/>
      <c r="HZP250" s="405"/>
      <c r="HZQ250" s="405"/>
      <c r="HZR250" s="277"/>
      <c r="HZS250" s="277"/>
      <c r="HZT250" s="277"/>
      <c r="HZU250" s="277"/>
      <c r="HZV250" s="277"/>
      <c r="HZW250" s="277"/>
      <c r="HZX250" s="277"/>
      <c r="HZY250" s="277"/>
      <c r="HZZ250" s="402"/>
      <c r="IAA250" s="404"/>
      <c r="IAB250" s="49"/>
      <c r="IAC250" s="49"/>
      <c r="IAD250" s="49"/>
      <c r="IAE250" s="99"/>
      <c r="IAF250" s="98"/>
      <c r="IAG250" s="49"/>
      <c r="IAH250" s="405"/>
      <c r="IAI250" s="405"/>
      <c r="IAJ250" s="277"/>
      <c r="IAK250" s="277"/>
      <c r="IAL250" s="277"/>
      <c r="IAM250" s="277"/>
      <c r="IAN250" s="277"/>
      <c r="IAO250" s="277"/>
      <c r="IAP250" s="277"/>
      <c r="IAQ250" s="277"/>
      <c r="IAR250" s="402"/>
      <c r="IAS250" s="404"/>
      <c r="IAT250" s="49"/>
      <c r="IAU250" s="49"/>
      <c r="IAV250" s="49"/>
      <c r="IAW250" s="99"/>
      <c r="IAX250" s="98"/>
      <c r="IAY250" s="49"/>
      <c r="IAZ250" s="405"/>
      <c r="IBA250" s="405"/>
      <c r="IBB250" s="277"/>
      <c r="IBC250" s="277"/>
      <c r="IBD250" s="277"/>
      <c r="IBE250" s="277"/>
      <c r="IBF250" s="277"/>
      <c r="IBG250" s="277"/>
      <c r="IBH250" s="277"/>
      <c r="IBI250" s="277"/>
      <c r="IBJ250" s="402"/>
      <c r="IBK250" s="404"/>
      <c r="IBL250" s="49"/>
      <c r="IBM250" s="49"/>
      <c r="IBN250" s="49"/>
      <c r="IBO250" s="99"/>
      <c r="IBP250" s="98"/>
      <c r="IBQ250" s="49"/>
      <c r="IBR250" s="405"/>
      <c r="IBS250" s="405"/>
      <c r="IBT250" s="277"/>
      <c r="IBU250" s="277"/>
      <c r="IBV250" s="277"/>
      <c r="IBW250" s="277"/>
      <c r="IBX250" s="277"/>
      <c r="IBY250" s="277"/>
      <c r="IBZ250" s="277"/>
      <c r="ICA250" s="277"/>
      <c r="ICB250" s="402"/>
      <c r="ICC250" s="404"/>
      <c r="ICD250" s="49"/>
      <c r="ICE250" s="49"/>
      <c r="ICF250" s="49"/>
      <c r="ICG250" s="99"/>
      <c r="ICH250" s="98"/>
      <c r="ICI250" s="49"/>
      <c r="ICJ250" s="405"/>
      <c r="ICK250" s="405"/>
      <c r="ICL250" s="277"/>
      <c r="ICM250" s="277"/>
      <c r="ICN250" s="277"/>
      <c r="ICO250" s="277"/>
      <c r="ICP250" s="277"/>
      <c r="ICQ250" s="277"/>
      <c r="ICR250" s="277"/>
      <c r="ICS250" s="277"/>
      <c r="ICT250" s="402"/>
      <c r="ICU250" s="404"/>
      <c r="ICV250" s="49"/>
      <c r="ICW250" s="49"/>
      <c r="ICX250" s="49"/>
      <c r="ICY250" s="99"/>
      <c r="ICZ250" s="98"/>
      <c r="IDA250" s="49"/>
      <c r="IDB250" s="405"/>
      <c r="IDC250" s="405"/>
      <c r="IDD250" s="277"/>
      <c r="IDE250" s="277"/>
      <c r="IDF250" s="277"/>
      <c r="IDG250" s="277"/>
      <c r="IDH250" s="277"/>
      <c r="IDI250" s="277"/>
      <c r="IDJ250" s="277"/>
      <c r="IDK250" s="277"/>
      <c r="IDL250" s="402"/>
      <c r="IDM250" s="404"/>
      <c r="IDN250" s="49"/>
      <c r="IDO250" s="49"/>
      <c r="IDP250" s="49"/>
      <c r="IDQ250" s="99"/>
      <c r="IDR250" s="98"/>
      <c r="IDS250" s="49"/>
      <c r="IDT250" s="405"/>
      <c r="IDU250" s="405"/>
      <c r="IDV250" s="277"/>
      <c r="IDW250" s="277"/>
      <c r="IDX250" s="277"/>
      <c r="IDY250" s="277"/>
      <c r="IDZ250" s="277"/>
      <c r="IEA250" s="277"/>
      <c r="IEB250" s="277"/>
      <c r="IEC250" s="277"/>
      <c r="IED250" s="402"/>
      <c r="IEE250" s="404"/>
      <c r="IEF250" s="49"/>
      <c r="IEG250" s="49"/>
      <c r="IEH250" s="49"/>
      <c r="IEI250" s="99"/>
      <c r="IEJ250" s="98"/>
      <c r="IEK250" s="49"/>
      <c r="IEL250" s="405"/>
      <c r="IEM250" s="405"/>
      <c r="IEN250" s="277"/>
      <c r="IEO250" s="277"/>
      <c r="IEP250" s="277"/>
      <c r="IEQ250" s="277"/>
      <c r="IER250" s="277"/>
      <c r="IES250" s="277"/>
      <c r="IET250" s="277"/>
      <c r="IEU250" s="277"/>
      <c r="IEV250" s="402"/>
      <c r="IEW250" s="404"/>
      <c r="IEX250" s="49"/>
      <c r="IEY250" s="49"/>
      <c r="IEZ250" s="49"/>
      <c r="IFA250" s="99"/>
      <c r="IFB250" s="98"/>
      <c r="IFC250" s="49"/>
      <c r="IFD250" s="405"/>
      <c r="IFE250" s="405"/>
      <c r="IFF250" s="277"/>
      <c r="IFG250" s="277"/>
      <c r="IFH250" s="277"/>
      <c r="IFI250" s="277"/>
      <c r="IFJ250" s="277"/>
      <c r="IFK250" s="277"/>
      <c r="IFL250" s="277"/>
      <c r="IFM250" s="277"/>
      <c r="IFN250" s="402"/>
      <c r="IFO250" s="404"/>
      <c r="IFP250" s="49"/>
      <c r="IFQ250" s="49"/>
      <c r="IFR250" s="49"/>
      <c r="IFS250" s="99"/>
      <c r="IFT250" s="98"/>
      <c r="IFU250" s="49"/>
      <c r="IFV250" s="405"/>
      <c r="IFW250" s="405"/>
      <c r="IFX250" s="277"/>
      <c r="IFY250" s="277"/>
      <c r="IFZ250" s="277"/>
      <c r="IGA250" s="277"/>
      <c r="IGB250" s="277"/>
      <c r="IGC250" s="277"/>
      <c r="IGD250" s="277"/>
      <c r="IGE250" s="277"/>
      <c r="IGF250" s="402"/>
      <c r="IGG250" s="404"/>
      <c r="IGH250" s="49"/>
      <c r="IGI250" s="49"/>
      <c r="IGJ250" s="49"/>
      <c r="IGK250" s="99"/>
      <c r="IGL250" s="98"/>
      <c r="IGM250" s="49"/>
      <c r="IGN250" s="405"/>
      <c r="IGO250" s="405"/>
      <c r="IGP250" s="277"/>
      <c r="IGQ250" s="277"/>
      <c r="IGR250" s="277"/>
      <c r="IGS250" s="277"/>
      <c r="IGT250" s="277"/>
      <c r="IGU250" s="277"/>
      <c r="IGV250" s="277"/>
      <c r="IGW250" s="277"/>
      <c r="IGX250" s="402"/>
      <c r="IGY250" s="404"/>
      <c r="IGZ250" s="49"/>
      <c r="IHA250" s="49"/>
      <c r="IHB250" s="49"/>
      <c r="IHC250" s="99"/>
      <c r="IHD250" s="98"/>
      <c r="IHE250" s="49"/>
      <c r="IHF250" s="405"/>
      <c r="IHG250" s="405"/>
      <c r="IHH250" s="277"/>
      <c r="IHI250" s="277"/>
      <c r="IHJ250" s="277"/>
      <c r="IHK250" s="277"/>
      <c r="IHL250" s="277"/>
      <c r="IHM250" s="277"/>
      <c r="IHN250" s="277"/>
      <c r="IHO250" s="277"/>
      <c r="IHP250" s="402"/>
      <c r="IHQ250" s="404"/>
      <c r="IHR250" s="49"/>
      <c r="IHS250" s="49"/>
      <c r="IHT250" s="49"/>
      <c r="IHU250" s="99"/>
      <c r="IHV250" s="98"/>
      <c r="IHW250" s="49"/>
      <c r="IHX250" s="405"/>
      <c r="IHY250" s="405"/>
      <c r="IHZ250" s="277"/>
      <c r="IIA250" s="277"/>
      <c r="IIB250" s="277"/>
      <c r="IIC250" s="277"/>
      <c r="IID250" s="277"/>
      <c r="IIE250" s="277"/>
      <c r="IIF250" s="277"/>
      <c r="IIG250" s="277"/>
      <c r="IIH250" s="402"/>
      <c r="III250" s="404"/>
      <c r="IIJ250" s="49"/>
      <c r="IIK250" s="49"/>
      <c r="IIL250" s="49"/>
      <c r="IIM250" s="99"/>
      <c r="IIN250" s="98"/>
      <c r="IIO250" s="49"/>
      <c r="IIP250" s="405"/>
      <c r="IIQ250" s="405"/>
      <c r="IIR250" s="277"/>
      <c r="IIS250" s="277"/>
      <c r="IIT250" s="277"/>
      <c r="IIU250" s="277"/>
      <c r="IIV250" s="277"/>
      <c r="IIW250" s="277"/>
      <c r="IIX250" s="277"/>
      <c r="IIY250" s="277"/>
      <c r="IIZ250" s="402"/>
      <c r="IJA250" s="404"/>
      <c r="IJB250" s="49"/>
      <c r="IJC250" s="49"/>
      <c r="IJD250" s="49"/>
      <c r="IJE250" s="99"/>
      <c r="IJF250" s="98"/>
      <c r="IJG250" s="49"/>
      <c r="IJH250" s="405"/>
      <c r="IJI250" s="405"/>
      <c r="IJJ250" s="277"/>
      <c r="IJK250" s="277"/>
      <c r="IJL250" s="277"/>
      <c r="IJM250" s="277"/>
      <c r="IJN250" s="277"/>
      <c r="IJO250" s="277"/>
      <c r="IJP250" s="277"/>
      <c r="IJQ250" s="277"/>
      <c r="IJR250" s="402"/>
      <c r="IJS250" s="404"/>
      <c r="IJT250" s="49"/>
      <c r="IJU250" s="49"/>
      <c r="IJV250" s="49"/>
      <c r="IJW250" s="99"/>
      <c r="IJX250" s="98"/>
      <c r="IJY250" s="49"/>
      <c r="IJZ250" s="405"/>
      <c r="IKA250" s="405"/>
      <c r="IKB250" s="277"/>
      <c r="IKC250" s="277"/>
      <c r="IKD250" s="277"/>
      <c r="IKE250" s="277"/>
      <c r="IKF250" s="277"/>
      <c r="IKG250" s="277"/>
      <c r="IKH250" s="277"/>
      <c r="IKI250" s="277"/>
      <c r="IKJ250" s="402"/>
      <c r="IKK250" s="404"/>
      <c r="IKL250" s="49"/>
      <c r="IKM250" s="49"/>
      <c r="IKN250" s="49"/>
      <c r="IKO250" s="99"/>
      <c r="IKP250" s="98"/>
      <c r="IKQ250" s="49"/>
      <c r="IKR250" s="405"/>
      <c r="IKS250" s="405"/>
      <c r="IKT250" s="277"/>
      <c r="IKU250" s="277"/>
      <c r="IKV250" s="277"/>
      <c r="IKW250" s="277"/>
      <c r="IKX250" s="277"/>
      <c r="IKY250" s="277"/>
      <c r="IKZ250" s="277"/>
      <c r="ILA250" s="277"/>
      <c r="ILB250" s="402"/>
      <c r="ILC250" s="404"/>
      <c r="ILD250" s="49"/>
      <c r="ILE250" s="49"/>
      <c r="ILF250" s="49"/>
      <c r="ILG250" s="99"/>
      <c r="ILH250" s="98"/>
      <c r="ILI250" s="49"/>
      <c r="ILJ250" s="405"/>
      <c r="ILK250" s="405"/>
      <c r="ILL250" s="277"/>
      <c r="ILM250" s="277"/>
      <c r="ILN250" s="277"/>
      <c r="ILO250" s="277"/>
      <c r="ILP250" s="277"/>
      <c r="ILQ250" s="277"/>
      <c r="ILR250" s="277"/>
      <c r="ILS250" s="277"/>
      <c r="ILT250" s="402"/>
      <c r="ILU250" s="404"/>
      <c r="ILV250" s="49"/>
      <c r="ILW250" s="49"/>
      <c r="ILX250" s="49"/>
      <c r="ILY250" s="99"/>
      <c r="ILZ250" s="98"/>
      <c r="IMA250" s="49"/>
      <c r="IMB250" s="405"/>
      <c r="IMC250" s="405"/>
      <c r="IMD250" s="277"/>
      <c r="IME250" s="277"/>
      <c r="IMF250" s="277"/>
      <c r="IMG250" s="277"/>
      <c r="IMH250" s="277"/>
      <c r="IMI250" s="277"/>
      <c r="IMJ250" s="277"/>
      <c r="IMK250" s="277"/>
      <c r="IML250" s="402"/>
      <c r="IMM250" s="404"/>
      <c r="IMN250" s="49"/>
      <c r="IMO250" s="49"/>
      <c r="IMP250" s="49"/>
      <c r="IMQ250" s="99"/>
      <c r="IMR250" s="98"/>
      <c r="IMS250" s="49"/>
      <c r="IMT250" s="405"/>
      <c r="IMU250" s="405"/>
      <c r="IMV250" s="277"/>
      <c r="IMW250" s="277"/>
      <c r="IMX250" s="277"/>
      <c r="IMY250" s="277"/>
      <c r="IMZ250" s="277"/>
      <c r="INA250" s="277"/>
      <c r="INB250" s="277"/>
      <c r="INC250" s="277"/>
      <c r="IND250" s="402"/>
      <c r="INE250" s="404"/>
      <c r="INF250" s="49"/>
      <c r="ING250" s="49"/>
      <c r="INH250" s="49"/>
      <c r="INI250" s="99"/>
      <c r="INJ250" s="98"/>
      <c r="INK250" s="49"/>
      <c r="INL250" s="405"/>
      <c r="INM250" s="405"/>
      <c r="INN250" s="277"/>
      <c r="INO250" s="277"/>
      <c r="INP250" s="277"/>
      <c r="INQ250" s="277"/>
      <c r="INR250" s="277"/>
      <c r="INS250" s="277"/>
      <c r="INT250" s="277"/>
      <c r="INU250" s="277"/>
      <c r="INV250" s="402"/>
      <c r="INW250" s="404"/>
      <c r="INX250" s="49"/>
      <c r="INY250" s="49"/>
      <c r="INZ250" s="49"/>
      <c r="IOA250" s="99"/>
      <c r="IOB250" s="98"/>
      <c r="IOC250" s="49"/>
      <c r="IOD250" s="405"/>
      <c r="IOE250" s="405"/>
      <c r="IOF250" s="277"/>
      <c r="IOG250" s="277"/>
      <c r="IOH250" s="277"/>
      <c r="IOI250" s="277"/>
      <c r="IOJ250" s="277"/>
      <c r="IOK250" s="277"/>
      <c r="IOL250" s="277"/>
      <c r="IOM250" s="277"/>
      <c r="ION250" s="402"/>
      <c r="IOO250" s="404"/>
      <c r="IOP250" s="49"/>
      <c r="IOQ250" s="49"/>
      <c r="IOR250" s="49"/>
      <c r="IOS250" s="99"/>
      <c r="IOT250" s="98"/>
      <c r="IOU250" s="49"/>
      <c r="IOV250" s="405"/>
      <c r="IOW250" s="405"/>
      <c r="IOX250" s="277"/>
      <c r="IOY250" s="277"/>
      <c r="IOZ250" s="277"/>
      <c r="IPA250" s="277"/>
      <c r="IPB250" s="277"/>
      <c r="IPC250" s="277"/>
      <c r="IPD250" s="277"/>
      <c r="IPE250" s="277"/>
      <c r="IPF250" s="402"/>
      <c r="IPG250" s="404"/>
      <c r="IPH250" s="49"/>
      <c r="IPI250" s="49"/>
      <c r="IPJ250" s="49"/>
      <c r="IPK250" s="99"/>
      <c r="IPL250" s="98"/>
      <c r="IPM250" s="49"/>
      <c r="IPN250" s="405"/>
      <c r="IPO250" s="405"/>
      <c r="IPP250" s="277"/>
      <c r="IPQ250" s="277"/>
      <c r="IPR250" s="277"/>
      <c r="IPS250" s="277"/>
      <c r="IPT250" s="277"/>
      <c r="IPU250" s="277"/>
      <c r="IPV250" s="277"/>
      <c r="IPW250" s="277"/>
      <c r="IPX250" s="402"/>
      <c r="IPY250" s="404"/>
      <c r="IPZ250" s="49"/>
      <c r="IQA250" s="49"/>
      <c r="IQB250" s="49"/>
      <c r="IQC250" s="99"/>
      <c r="IQD250" s="98"/>
      <c r="IQE250" s="49"/>
      <c r="IQF250" s="405"/>
      <c r="IQG250" s="405"/>
      <c r="IQH250" s="277"/>
      <c r="IQI250" s="277"/>
      <c r="IQJ250" s="277"/>
      <c r="IQK250" s="277"/>
      <c r="IQL250" s="277"/>
      <c r="IQM250" s="277"/>
      <c r="IQN250" s="277"/>
      <c r="IQO250" s="277"/>
      <c r="IQP250" s="402"/>
      <c r="IQQ250" s="404"/>
      <c r="IQR250" s="49"/>
      <c r="IQS250" s="49"/>
      <c r="IQT250" s="49"/>
      <c r="IQU250" s="99"/>
      <c r="IQV250" s="98"/>
      <c r="IQW250" s="49"/>
      <c r="IQX250" s="405"/>
      <c r="IQY250" s="405"/>
      <c r="IQZ250" s="277"/>
      <c r="IRA250" s="277"/>
      <c r="IRB250" s="277"/>
      <c r="IRC250" s="277"/>
      <c r="IRD250" s="277"/>
      <c r="IRE250" s="277"/>
      <c r="IRF250" s="277"/>
      <c r="IRG250" s="277"/>
      <c r="IRH250" s="402"/>
      <c r="IRI250" s="404"/>
      <c r="IRJ250" s="49"/>
      <c r="IRK250" s="49"/>
      <c r="IRL250" s="49"/>
      <c r="IRM250" s="99"/>
      <c r="IRN250" s="98"/>
      <c r="IRO250" s="49"/>
      <c r="IRP250" s="405"/>
      <c r="IRQ250" s="405"/>
      <c r="IRR250" s="277"/>
      <c r="IRS250" s="277"/>
      <c r="IRT250" s="277"/>
      <c r="IRU250" s="277"/>
      <c r="IRV250" s="277"/>
      <c r="IRW250" s="277"/>
      <c r="IRX250" s="277"/>
      <c r="IRY250" s="277"/>
      <c r="IRZ250" s="402"/>
      <c r="ISA250" s="404"/>
      <c r="ISB250" s="49"/>
      <c r="ISC250" s="49"/>
      <c r="ISD250" s="49"/>
      <c r="ISE250" s="99"/>
      <c r="ISF250" s="98"/>
      <c r="ISG250" s="49"/>
      <c r="ISH250" s="405"/>
      <c r="ISI250" s="405"/>
      <c r="ISJ250" s="277"/>
      <c r="ISK250" s="277"/>
      <c r="ISL250" s="277"/>
      <c r="ISM250" s="277"/>
      <c r="ISN250" s="277"/>
      <c r="ISO250" s="277"/>
      <c r="ISP250" s="277"/>
      <c r="ISQ250" s="277"/>
      <c r="ISR250" s="402"/>
      <c r="ISS250" s="404"/>
      <c r="IST250" s="49"/>
      <c r="ISU250" s="49"/>
      <c r="ISV250" s="49"/>
      <c r="ISW250" s="99"/>
      <c r="ISX250" s="98"/>
      <c r="ISY250" s="49"/>
      <c r="ISZ250" s="405"/>
      <c r="ITA250" s="405"/>
      <c r="ITB250" s="277"/>
      <c r="ITC250" s="277"/>
      <c r="ITD250" s="277"/>
      <c r="ITE250" s="277"/>
      <c r="ITF250" s="277"/>
      <c r="ITG250" s="277"/>
      <c r="ITH250" s="277"/>
      <c r="ITI250" s="277"/>
      <c r="ITJ250" s="402"/>
      <c r="ITK250" s="404"/>
      <c r="ITL250" s="49"/>
      <c r="ITM250" s="49"/>
      <c r="ITN250" s="49"/>
      <c r="ITO250" s="99"/>
      <c r="ITP250" s="98"/>
      <c r="ITQ250" s="49"/>
      <c r="ITR250" s="405"/>
      <c r="ITS250" s="405"/>
      <c r="ITT250" s="277"/>
      <c r="ITU250" s="277"/>
      <c r="ITV250" s="277"/>
      <c r="ITW250" s="277"/>
      <c r="ITX250" s="277"/>
      <c r="ITY250" s="277"/>
      <c r="ITZ250" s="277"/>
      <c r="IUA250" s="277"/>
      <c r="IUB250" s="402"/>
      <c r="IUC250" s="404"/>
      <c r="IUD250" s="49"/>
      <c r="IUE250" s="49"/>
      <c r="IUF250" s="49"/>
      <c r="IUG250" s="99"/>
      <c r="IUH250" s="98"/>
      <c r="IUI250" s="49"/>
      <c r="IUJ250" s="405"/>
      <c r="IUK250" s="405"/>
      <c r="IUL250" s="277"/>
      <c r="IUM250" s="277"/>
      <c r="IUN250" s="277"/>
      <c r="IUO250" s="277"/>
      <c r="IUP250" s="277"/>
      <c r="IUQ250" s="277"/>
      <c r="IUR250" s="277"/>
      <c r="IUS250" s="277"/>
      <c r="IUT250" s="402"/>
      <c r="IUU250" s="404"/>
      <c r="IUV250" s="49"/>
      <c r="IUW250" s="49"/>
      <c r="IUX250" s="49"/>
      <c r="IUY250" s="99"/>
      <c r="IUZ250" s="98"/>
      <c r="IVA250" s="49"/>
      <c r="IVB250" s="405"/>
      <c r="IVC250" s="405"/>
      <c r="IVD250" s="277"/>
      <c r="IVE250" s="277"/>
      <c r="IVF250" s="277"/>
      <c r="IVG250" s="277"/>
      <c r="IVH250" s="277"/>
      <c r="IVI250" s="277"/>
      <c r="IVJ250" s="277"/>
      <c r="IVK250" s="277"/>
      <c r="IVL250" s="402"/>
      <c r="IVM250" s="404"/>
      <c r="IVN250" s="49"/>
      <c r="IVO250" s="49"/>
      <c r="IVP250" s="49"/>
      <c r="IVQ250" s="99"/>
      <c r="IVR250" s="98"/>
      <c r="IVS250" s="49"/>
      <c r="IVT250" s="405"/>
      <c r="IVU250" s="405"/>
      <c r="IVV250" s="277"/>
      <c r="IVW250" s="277"/>
      <c r="IVX250" s="277"/>
      <c r="IVY250" s="277"/>
      <c r="IVZ250" s="277"/>
      <c r="IWA250" s="277"/>
      <c r="IWB250" s="277"/>
      <c r="IWC250" s="277"/>
      <c r="IWD250" s="402"/>
      <c r="IWE250" s="404"/>
      <c r="IWF250" s="49"/>
      <c r="IWG250" s="49"/>
      <c r="IWH250" s="49"/>
      <c r="IWI250" s="99"/>
      <c r="IWJ250" s="98"/>
      <c r="IWK250" s="49"/>
      <c r="IWL250" s="405"/>
      <c r="IWM250" s="405"/>
      <c r="IWN250" s="277"/>
      <c r="IWO250" s="277"/>
      <c r="IWP250" s="277"/>
      <c r="IWQ250" s="277"/>
      <c r="IWR250" s="277"/>
      <c r="IWS250" s="277"/>
      <c r="IWT250" s="277"/>
      <c r="IWU250" s="277"/>
      <c r="IWV250" s="402"/>
      <c r="IWW250" s="404"/>
      <c r="IWX250" s="49"/>
      <c r="IWY250" s="49"/>
      <c r="IWZ250" s="49"/>
      <c r="IXA250" s="99"/>
      <c r="IXB250" s="98"/>
      <c r="IXC250" s="49"/>
      <c r="IXD250" s="405"/>
      <c r="IXE250" s="405"/>
      <c r="IXF250" s="277"/>
      <c r="IXG250" s="277"/>
      <c r="IXH250" s="277"/>
      <c r="IXI250" s="277"/>
      <c r="IXJ250" s="277"/>
      <c r="IXK250" s="277"/>
      <c r="IXL250" s="277"/>
      <c r="IXM250" s="277"/>
      <c r="IXN250" s="402"/>
      <c r="IXO250" s="404"/>
      <c r="IXP250" s="49"/>
      <c r="IXQ250" s="49"/>
      <c r="IXR250" s="49"/>
      <c r="IXS250" s="99"/>
      <c r="IXT250" s="98"/>
      <c r="IXU250" s="49"/>
      <c r="IXV250" s="405"/>
      <c r="IXW250" s="405"/>
      <c r="IXX250" s="277"/>
      <c r="IXY250" s="277"/>
      <c r="IXZ250" s="277"/>
      <c r="IYA250" s="277"/>
      <c r="IYB250" s="277"/>
      <c r="IYC250" s="277"/>
      <c r="IYD250" s="277"/>
      <c r="IYE250" s="277"/>
      <c r="IYF250" s="402"/>
      <c r="IYG250" s="404"/>
      <c r="IYH250" s="49"/>
      <c r="IYI250" s="49"/>
      <c r="IYJ250" s="49"/>
      <c r="IYK250" s="99"/>
      <c r="IYL250" s="98"/>
      <c r="IYM250" s="49"/>
      <c r="IYN250" s="405"/>
      <c r="IYO250" s="405"/>
      <c r="IYP250" s="277"/>
      <c r="IYQ250" s="277"/>
      <c r="IYR250" s="277"/>
      <c r="IYS250" s="277"/>
      <c r="IYT250" s="277"/>
      <c r="IYU250" s="277"/>
      <c r="IYV250" s="277"/>
      <c r="IYW250" s="277"/>
      <c r="IYX250" s="402"/>
      <c r="IYY250" s="404"/>
      <c r="IYZ250" s="49"/>
      <c r="IZA250" s="49"/>
      <c r="IZB250" s="49"/>
      <c r="IZC250" s="99"/>
      <c r="IZD250" s="98"/>
      <c r="IZE250" s="49"/>
      <c r="IZF250" s="405"/>
      <c r="IZG250" s="405"/>
      <c r="IZH250" s="277"/>
      <c r="IZI250" s="277"/>
      <c r="IZJ250" s="277"/>
      <c r="IZK250" s="277"/>
      <c r="IZL250" s="277"/>
      <c r="IZM250" s="277"/>
      <c r="IZN250" s="277"/>
      <c r="IZO250" s="277"/>
      <c r="IZP250" s="402"/>
      <c r="IZQ250" s="404"/>
      <c r="IZR250" s="49"/>
      <c r="IZS250" s="49"/>
      <c r="IZT250" s="49"/>
      <c r="IZU250" s="99"/>
      <c r="IZV250" s="98"/>
      <c r="IZW250" s="49"/>
      <c r="IZX250" s="405"/>
      <c r="IZY250" s="405"/>
      <c r="IZZ250" s="277"/>
      <c r="JAA250" s="277"/>
      <c r="JAB250" s="277"/>
      <c r="JAC250" s="277"/>
      <c r="JAD250" s="277"/>
      <c r="JAE250" s="277"/>
      <c r="JAF250" s="277"/>
      <c r="JAG250" s="277"/>
      <c r="JAH250" s="402"/>
      <c r="JAI250" s="404"/>
      <c r="JAJ250" s="49"/>
      <c r="JAK250" s="49"/>
      <c r="JAL250" s="49"/>
      <c r="JAM250" s="99"/>
      <c r="JAN250" s="98"/>
      <c r="JAO250" s="49"/>
      <c r="JAP250" s="405"/>
      <c r="JAQ250" s="405"/>
      <c r="JAR250" s="277"/>
      <c r="JAS250" s="277"/>
      <c r="JAT250" s="277"/>
      <c r="JAU250" s="277"/>
      <c r="JAV250" s="277"/>
      <c r="JAW250" s="277"/>
      <c r="JAX250" s="277"/>
      <c r="JAY250" s="277"/>
      <c r="JAZ250" s="402"/>
      <c r="JBA250" s="404"/>
      <c r="JBB250" s="49"/>
      <c r="JBC250" s="49"/>
      <c r="JBD250" s="49"/>
      <c r="JBE250" s="99"/>
      <c r="JBF250" s="98"/>
      <c r="JBG250" s="49"/>
      <c r="JBH250" s="405"/>
      <c r="JBI250" s="405"/>
      <c r="JBJ250" s="277"/>
      <c r="JBK250" s="277"/>
      <c r="JBL250" s="277"/>
      <c r="JBM250" s="277"/>
      <c r="JBN250" s="277"/>
      <c r="JBO250" s="277"/>
      <c r="JBP250" s="277"/>
      <c r="JBQ250" s="277"/>
      <c r="JBR250" s="402"/>
      <c r="JBS250" s="404"/>
      <c r="JBT250" s="49"/>
      <c r="JBU250" s="49"/>
      <c r="JBV250" s="49"/>
      <c r="JBW250" s="99"/>
      <c r="JBX250" s="98"/>
      <c r="JBY250" s="49"/>
      <c r="JBZ250" s="405"/>
      <c r="JCA250" s="405"/>
      <c r="JCB250" s="277"/>
      <c r="JCC250" s="277"/>
      <c r="JCD250" s="277"/>
      <c r="JCE250" s="277"/>
      <c r="JCF250" s="277"/>
      <c r="JCG250" s="277"/>
      <c r="JCH250" s="277"/>
      <c r="JCI250" s="277"/>
      <c r="JCJ250" s="402"/>
      <c r="JCK250" s="404"/>
      <c r="JCL250" s="49"/>
      <c r="JCM250" s="49"/>
      <c r="JCN250" s="49"/>
      <c r="JCO250" s="99"/>
      <c r="JCP250" s="98"/>
      <c r="JCQ250" s="49"/>
      <c r="JCR250" s="405"/>
      <c r="JCS250" s="405"/>
      <c r="JCT250" s="277"/>
      <c r="JCU250" s="277"/>
      <c r="JCV250" s="277"/>
      <c r="JCW250" s="277"/>
      <c r="JCX250" s="277"/>
      <c r="JCY250" s="277"/>
      <c r="JCZ250" s="277"/>
      <c r="JDA250" s="277"/>
      <c r="JDB250" s="402"/>
      <c r="JDC250" s="404"/>
      <c r="JDD250" s="49"/>
      <c r="JDE250" s="49"/>
      <c r="JDF250" s="49"/>
      <c r="JDG250" s="99"/>
      <c r="JDH250" s="98"/>
      <c r="JDI250" s="49"/>
      <c r="JDJ250" s="405"/>
      <c r="JDK250" s="405"/>
      <c r="JDL250" s="277"/>
      <c r="JDM250" s="277"/>
      <c r="JDN250" s="277"/>
      <c r="JDO250" s="277"/>
      <c r="JDP250" s="277"/>
      <c r="JDQ250" s="277"/>
      <c r="JDR250" s="277"/>
      <c r="JDS250" s="277"/>
      <c r="JDT250" s="402"/>
      <c r="JDU250" s="404"/>
      <c r="JDV250" s="49"/>
      <c r="JDW250" s="49"/>
      <c r="JDX250" s="49"/>
      <c r="JDY250" s="99"/>
      <c r="JDZ250" s="98"/>
      <c r="JEA250" s="49"/>
      <c r="JEB250" s="405"/>
      <c r="JEC250" s="405"/>
      <c r="JED250" s="277"/>
      <c r="JEE250" s="277"/>
      <c r="JEF250" s="277"/>
      <c r="JEG250" s="277"/>
      <c r="JEH250" s="277"/>
      <c r="JEI250" s="277"/>
      <c r="JEJ250" s="277"/>
      <c r="JEK250" s="277"/>
      <c r="JEL250" s="402"/>
      <c r="JEM250" s="404"/>
      <c r="JEN250" s="49"/>
      <c r="JEO250" s="49"/>
      <c r="JEP250" s="49"/>
      <c r="JEQ250" s="99"/>
      <c r="JER250" s="98"/>
      <c r="JES250" s="49"/>
      <c r="JET250" s="405"/>
      <c r="JEU250" s="405"/>
      <c r="JEV250" s="277"/>
      <c r="JEW250" s="277"/>
      <c r="JEX250" s="277"/>
      <c r="JEY250" s="277"/>
      <c r="JEZ250" s="277"/>
      <c r="JFA250" s="277"/>
      <c r="JFB250" s="277"/>
      <c r="JFC250" s="277"/>
      <c r="JFD250" s="402"/>
      <c r="JFE250" s="404"/>
      <c r="JFF250" s="49"/>
      <c r="JFG250" s="49"/>
      <c r="JFH250" s="49"/>
      <c r="JFI250" s="99"/>
      <c r="JFJ250" s="98"/>
      <c r="JFK250" s="49"/>
      <c r="JFL250" s="405"/>
      <c r="JFM250" s="405"/>
      <c r="JFN250" s="277"/>
      <c r="JFO250" s="277"/>
      <c r="JFP250" s="277"/>
      <c r="JFQ250" s="277"/>
      <c r="JFR250" s="277"/>
      <c r="JFS250" s="277"/>
      <c r="JFT250" s="277"/>
      <c r="JFU250" s="277"/>
      <c r="JFV250" s="402"/>
      <c r="JFW250" s="404"/>
      <c r="JFX250" s="49"/>
      <c r="JFY250" s="49"/>
      <c r="JFZ250" s="49"/>
      <c r="JGA250" s="99"/>
      <c r="JGB250" s="98"/>
      <c r="JGC250" s="49"/>
      <c r="JGD250" s="405"/>
      <c r="JGE250" s="405"/>
      <c r="JGF250" s="277"/>
      <c r="JGG250" s="277"/>
      <c r="JGH250" s="277"/>
      <c r="JGI250" s="277"/>
      <c r="JGJ250" s="277"/>
      <c r="JGK250" s="277"/>
      <c r="JGL250" s="277"/>
      <c r="JGM250" s="277"/>
      <c r="JGN250" s="402"/>
      <c r="JGO250" s="404"/>
      <c r="JGP250" s="49"/>
      <c r="JGQ250" s="49"/>
      <c r="JGR250" s="49"/>
      <c r="JGS250" s="99"/>
      <c r="JGT250" s="98"/>
      <c r="JGU250" s="49"/>
      <c r="JGV250" s="405"/>
      <c r="JGW250" s="405"/>
      <c r="JGX250" s="277"/>
      <c r="JGY250" s="277"/>
      <c r="JGZ250" s="277"/>
      <c r="JHA250" s="277"/>
      <c r="JHB250" s="277"/>
      <c r="JHC250" s="277"/>
      <c r="JHD250" s="277"/>
      <c r="JHE250" s="277"/>
      <c r="JHF250" s="402"/>
      <c r="JHG250" s="404"/>
      <c r="JHH250" s="49"/>
      <c r="JHI250" s="49"/>
      <c r="JHJ250" s="49"/>
      <c r="JHK250" s="99"/>
      <c r="JHL250" s="98"/>
      <c r="JHM250" s="49"/>
      <c r="JHN250" s="405"/>
      <c r="JHO250" s="405"/>
      <c r="JHP250" s="277"/>
      <c r="JHQ250" s="277"/>
      <c r="JHR250" s="277"/>
      <c r="JHS250" s="277"/>
      <c r="JHT250" s="277"/>
      <c r="JHU250" s="277"/>
      <c r="JHV250" s="277"/>
      <c r="JHW250" s="277"/>
      <c r="JHX250" s="402"/>
      <c r="JHY250" s="404"/>
      <c r="JHZ250" s="49"/>
      <c r="JIA250" s="49"/>
      <c r="JIB250" s="49"/>
      <c r="JIC250" s="99"/>
      <c r="JID250" s="98"/>
      <c r="JIE250" s="49"/>
      <c r="JIF250" s="405"/>
      <c r="JIG250" s="405"/>
      <c r="JIH250" s="277"/>
      <c r="JII250" s="277"/>
      <c r="JIJ250" s="277"/>
      <c r="JIK250" s="277"/>
      <c r="JIL250" s="277"/>
      <c r="JIM250" s="277"/>
      <c r="JIN250" s="277"/>
      <c r="JIO250" s="277"/>
      <c r="JIP250" s="402"/>
      <c r="JIQ250" s="404"/>
      <c r="JIR250" s="49"/>
      <c r="JIS250" s="49"/>
      <c r="JIT250" s="49"/>
      <c r="JIU250" s="99"/>
      <c r="JIV250" s="98"/>
      <c r="JIW250" s="49"/>
      <c r="JIX250" s="405"/>
      <c r="JIY250" s="405"/>
      <c r="JIZ250" s="277"/>
      <c r="JJA250" s="277"/>
      <c r="JJB250" s="277"/>
      <c r="JJC250" s="277"/>
      <c r="JJD250" s="277"/>
      <c r="JJE250" s="277"/>
      <c r="JJF250" s="277"/>
      <c r="JJG250" s="277"/>
      <c r="JJH250" s="402"/>
      <c r="JJI250" s="404"/>
      <c r="JJJ250" s="49"/>
      <c r="JJK250" s="49"/>
      <c r="JJL250" s="49"/>
      <c r="JJM250" s="99"/>
      <c r="JJN250" s="98"/>
      <c r="JJO250" s="49"/>
      <c r="JJP250" s="405"/>
      <c r="JJQ250" s="405"/>
      <c r="JJR250" s="277"/>
      <c r="JJS250" s="277"/>
      <c r="JJT250" s="277"/>
      <c r="JJU250" s="277"/>
      <c r="JJV250" s="277"/>
      <c r="JJW250" s="277"/>
      <c r="JJX250" s="277"/>
      <c r="JJY250" s="277"/>
      <c r="JJZ250" s="402"/>
      <c r="JKA250" s="404"/>
      <c r="JKB250" s="49"/>
      <c r="JKC250" s="49"/>
      <c r="JKD250" s="49"/>
      <c r="JKE250" s="99"/>
      <c r="JKF250" s="98"/>
      <c r="JKG250" s="49"/>
      <c r="JKH250" s="405"/>
      <c r="JKI250" s="405"/>
      <c r="JKJ250" s="277"/>
      <c r="JKK250" s="277"/>
      <c r="JKL250" s="277"/>
      <c r="JKM250" s="277"/>
      <c r="JKN250" s="277"/>
      <c r="JKO250" s="277"/>
      <c r="JKP250" s="277"/>
      <c r="JKQ250" s="277"/>
      <c r="JKR250" s="402"/>
      <c r="JKS250" s="404"/>
      <c r="JKT250" s="49"/>
      <c r="JKU250" s="49"/>
      <c r="JKV250" s="49"/>
      <c r="JKW250" s="99"/>
      <c r="JKX250" s="98"/>
      <c r="JKY250" s="49"/>
      <c r="JKZ250" s="405"/>
      <c r="JLA250" s="405"/>
      <c r="JLB250" s="277"/>
      <c r="JLC250" s="277"/>
      <c r="JLD250" s="277"/>
      <c r="JLE250" s="277"/>
      <c r="JLF250" s="277"/>
      <c r="JLG250" s="277"/>
      <c r="JLH250" s="277"/>
      <c r="JLI250" s="277"/>
      <c r="JLJ250" s="402"/>
      <c r="JLK250" s="404"/>
      <c r="JLL250" s="49"/>
      <c r="JLM250" s="49"/>
      <c r="JLN250" s="49"/>
      <c r="JLO250" s="99"/>
      <c r="JLP250" s="98"/>
      <c r="JLQ250" s="49"/>
      <c r="JLR250" s="405"/>
      <c r="JLS250" s="405"/>
      <c r="JLT250" s="277"/>
      <c r="JLU250" s="277"/>
      <c r="JLV250" s="277"/>
      <c r="JLW250" s="277"/>
      <c r="JLX250" s="277"/>
      <c r="JLY250" s="277"/>
      <c r="JLZ250" s="277"/>
      <c r="JMA250" s="277"/>
      <c r="JMB250" s="402"/>
      <c r="JMC250" s="404"/>
      <c r="JMD250" s="49"/>
      <c r="JME250" s="49"/>
      <c r="JMF250" s="49"/>
      <c r="JMG250" s="99"/>
      <c r="JMH250" s="98"/>
      <c r="JMI250" s="49"/>
      <c r="JMJ250" s="405"/>
      <c r="JMK250" s="405"/>
      <c r="JML250" s="277"/>
      <c r="JMM250" s="277"/>
      <c r="JMN250" s="277"/>
      <c r="JMO250" s="277"/>
      <c r="JMP250" s="277"/>
      <c r="JMQ250" s="277"/>
      <c r="JMR250" s="277"/>
      <c r="JMS250" s="277"/>
      <c r="JMT250" s="402"/>
      <c r="JMU250" s="404"/>
      <c r="JMV250" s="49"/>
      <c r="JMW250" s="49"/>
      <c r="JMX250" s="49"/>
      <c r="JMY250" s="99"/>
      <c r="JMZ250" s="98"/>
      <c r="JNA250" s="49"/>
      <c r="JNB250" s="405"/>
      <c r="JNC250" s="405"/>
      <c r="JND250" s="277"/>
      <c r="JNE250" s="277"/>
      <c r="JNF250" s="277"/>
      <c r="JNG250" s="277"/>
      <c r="JNH250" s="277"/>
      <c r="JNI250" s="277"/>
      <c r="JNJ250" s="277"/>
      <c r="JNK250" s="277"/>
      <c r="JNL250" s="402"/>
      <c r="JNM250" s="404"/>
      <c r="JNN250" s="49"/>
      <c r="JNO250" s="49"/>
      <c r="JNP250" s="49"/>
      <c r="JNQ250" s="99"/>
      <c r="JNR250" s="98"/>
      <c r="JNS250" s="49"/>
      <c r="JNT250" s="405"/>
      <c r="JNU250" s="405"/>
      <c r="JNV250" s="277"/>
      <c r="JNW250" s="277"/>
      <c r="JNX250" s="277"/>
      <c r="JNY250" s="277"/>
      <c r="JNZ250" s="277"/>
      <c r="JOA250" s="277"/>
      <c r="JOB250" s="277"/>
      <c r="JOC250" s="277"/>
      <c r="JOD250" s="402"/>
      <c r="JOE250" s="404"/>
      <c r="JOF250" s="49"/>
      <c r="JOG250" s="49"/>
      <c r="JOH250" s="49"/>
      <c r="JOI250" s="99"/>
      <c r="JOJ250" s="98"/>
      <c r="JOK250" s="49"/>
      <c r="JOL250" s="405"/>
      <c r="JOM250" s="405"/>
      <c r="JON250" s="277"/>
      <c r="JOO250" s="277"/>
      <c r="JOP250" s="277"/>
      <c r="JOQ250" s="277"/>
      <c r="JOR250" s="277"/>
      <c r="JOS250" s="277"/>
      <c r="JOT250" s="277"/>
      <c r="JOU250" s="277"/>
      <c r="JOV250" s="402"/>
      <c r="JOW250" s="404"/>
      <c r="JOX250" s="49"/>
      <c r="JOY250" s="49"/>
      <c r="JOZ250" s="49"/>
      <c r="JPA250" s="99"/>
      <c r="JPB250" s="98"/>
      <c r="JPC250" s="49"/>
      <c r="JPD250" s="405"/>
      <c r="JPE250" s="405"/>
      <c r="JPF250" s="277"/>
      <c r="JPG250" s="277"/>
      <c r="JPH250" s="277"/>
      <c r="JPI250" s="277"/>
      <c r="JPJ250" s="277"/>
      <c r="JPK250" s="277"/>
      <c r="JPL250" s="277"/>
      <c r="JPM250" s="277"/>
      <c r="JPN250" s="402"/>
      <c r="JPO250" s="404"/>
      <c r="JPP250" s="49"/>
      <c r="JPQ250" s="49"/>
      <c r="JPR250" s="49"/>
      <c r="JPS250" s="99"/>
      <c r="JPT250" s="98"/>
      <c r="JPU250" s="49"/>
      <c r="JPV250" s="405"/>
      <c r="JPW250" s="405"/>
      <c r="JPX250" s="277"/>
      <c r="JPY250" s="277"/>
      <c r="JPZ250" s="277"/>
      <c r="JQA250" s="277"/>
      <c r="JQB250" s="277"/>
      <c r="JQC250" s="277"/>
      <c r="JQD250" s="277"/>
      <c r="JQE250" s="277"/>
      <c r="JQF250" s="402"/>
      <c r="JQG250" s="404"/>
      <c r="JQH250" s="49"/>
      <c r="JQI250" s="49"/>
      <c r="JQJ250" s="49"/>
      <c r="JQK250" s="99"/>
      <c r="JQL250" s="98"/>
      <c r="JQM250" s="49"/>
      <c r="JQN250" s="405"/>
      <c r="JQO250" s="405"/>
      <c r="JQP250" s="277"/>
      <c r="JQQ250" s="277"/>
      <c r="JQR250" s="277"/>
      <c r="JQS250" s="277"/>
      <c r="JQT250" s="277"/>
      <c r="JQU250" s="277"/>
      <c r="JQV250" s="277"/>
      <c r="JQW250" s="277"/>
      <c r="JQX250" s="402"/>
      <c r="JQY250" s="404"/>
      <c r="JQZ250" s="49"/>
      <c r="JRA250" s="49"/>
      <c r="JRB250" s="49"/>
      <c r="JRC250" s="99"/>
      <c r="JRD250" s="98"/>
      <c r="JRE250" s="49"/>
      <c r="JRF250" s="405"/>
      <c r="JRG250" s="405"/>
      <c r="JRH250" s="277"/>
      <c r="JRI250" s="277"/>
      <c r="JRJ250" s="277"/>
      <c r="JRK250" s="277"/>
      <c r="JRL250" s="277"/>
      <c r="JRM250" s="277"/>
      <c r="JRN250" s="277"/>
      <c r="JRO250" s="277"/>
      <c r="JRP250" s="402"/>
      <c r="JRQ250" s="404"/>
      <c r="JRR250" s="49"/>
      <c r="JRS250" s="49"/>
      <c r="JRT250" s="49"/>
      <c r="JRU250" s="99"/>
      <c r="JRV250" s="98"/>
      <c r="JRW250" s="49"/>
      <c r="JRX250" s="405"/>
      <c r="JRY250" s="405"/>
      <c r="JRZ250" s="277"/>
      <c r="JSA250" s="277"/>
      <c r="JSB250" s="277"/>
      <c r="JSC250" s="277"/>
      <c r="JSD250" s="277"/>
      <c r="JSE250" s="277"/>
      <c r="JSF250" s="277"/>
      <c r="JSG250" s="277"/>
      <c r="JSH250" s="402"/>
      <c r="JSI250" s="404"/>
      <c r="JSJ250" s="49"/>
      <c r="JSK250" s="49"/>
      <c r="JSL250" s="49"/>
      <c r="JSM250" s="99"/>
      <c r="JSN250" s="98"/>
      <c r="JSO250" s="49"/>
      <c r="JSP250" s="405"/>
      <c r="JSQ250" s="405"/>
      <c r="JSR250" s="277"/>
      <c r="JSS250" s="277"/>
      <c r="JST250" s="277"/>
      <c r="JSU250" s="277"/>
      <c r="JSV250" s="277"/>
      <c r="JSW250" s="277"/>
      <c r="JSX250" s="277"/>
      <c r="JSY250" s="277"/>
      <c r="JSZ250" s="402"/>
      <c r="JTA250" s="404"/>
      <c r="JTB250" s="49"/>
      <c r="JTC250" s="49"/>
      <c r="JTD250" s="49"/>
      <c r="JTE250" s="99"/>
      <c r="JTF250" s="98"/>
      <c r="JTG250" s="49"/>
      <c r="JTH250" s="405"/>
      <c r="JTI250" s="405"/>
      <c r="JTJ250" s="277"/>
      <c r="JTK250" s="277"/>
      <c r="JTL250" s="277"/>
      <c r="JTM250" s="277"/>
      <c r="JTN250" s="277"/>
      <c r="JTO250" s="277"/>
      <c r="JTP250" s="277"/>
      <c r="JTQ250" s="277"/>
      <c r="JTR250" s="402"/>
      <c r="JTS250" s="404"/>
      <c r="JTT250" s="49"/>
      <c r="JTU250" s="49"/>
      <c r="JTV250" s="49"/>
      <c r="JTW250" s="99"/>
      <c r="JTX250" s="98"/>
      <c r="JTY250" s="49"/>
      <c r="JTZ250" s="405"/>
      <c r="JUA250" s="405"/>
      <c r="JUB250" s="277"/>
      <c r="JUC250" s="277"/>
      <c r="JUD250" s="277"/>
      <c r="JUE250" s="277"/>
      <c r="JUF250" s="277"/>
      <c r="JUG250" s="277"/>
      <c r="JUH250" s="277"/>
      <c r="JUI250" s="277"/>
      <c r="JUJ250" s="402"/>
      <c r="JUK250" s="404"/>
      <c r="JUL250" s="49"/>
      <c r="JUM250" s="49"/>
      <c r="JUN250" s="49"/>
      <c r="JUO250" s="99"/>
      <c r="JUP250" s="98"/>
      <c r="JUQ250" s="49"/>
      <c r="JUR250" s="405"/>
      <c r="JUS250" s="405"/>
      <c r="JUT250" s="277"/>
      <c r="JUU250" s="277"/>
      <c r="JUV250" s="277"/>
      <c r="JUW250" s="277"/>
      <c r="JUX250" s="277"/>
      <c r="JUY250" s="277"/>
      <c r="JUZ250" s="277"/>
      <c r="JVA250" s="277"/>
      <c r="JVB250" s="402"/>
      <c r="JVC250" s="404"/>
      <c r="JVD250" s="49"/>
      <c r="JVE250" s="49"/>
      <c r="JVF250" s="49"/>
      <c r="JVG250" s="99"/>
      <c r="JVH250" s="98"/>
      <c r="JVI250" s="49"/>
      <c r="JVJ250" s="405"/>
      <c r="JVK250" s="405"/>
      <c r="JVL250" s="277"/>
      <c r="JVM250" s="277"/>
      <c r="JVN250" s="277"/>
      <c r="JVO250" s="277"/>
      <c r="JVP250" s="277"/>
      <c r="JVQ250" s="277"/>
      <c r="JVR250" s="277"/>
      <c r="JVS250" s="277"/>
      <c r="JVT250" s="402"/>
      <c r="JVU250" s="404"/>
      <c r="JVV250" s="49"/>
      <c r="JVW250" s="49"/>
      <c r="JVX250" s="49"/>
      <c r="JVY250" s="99"/>
      <c r="JVZ250" s="98"/>
      <c r="JWA250" s="49"/>
      <c r="JWB250" s="405"/>
      <c r="JWC250" s="405"/>
      <c r="JWD250" s="277"/>
      <c r="JWE250" s="277"/>
      <c r="JWF250" s="277"/>
      <c r="JWG250" s="277"/>
      <c r="JWH250" s="277"/>
      <c r="JWI250" s="277"/>
      <c r="JWJ250" s="277"/>
      <c r="JWK250" s="277"/>
      <c r="JWL250" s="402"/>
      <c r="JWM250" s="404"/>
      <c r="JWN250" s="49"/>
      <c r="JWO250" s="49"/>
      <c r="JWP250" s="49"/>
      <c r="JWQ250" s="99"/>
      <c r="JWR250" s="98"/>
      <c r="JWS250" s="49"/>
      <c r="JWT250" s="405"/>
      <c r="JWU250" s="405"/>
      <c r="JWV250" s="277"/>
      <c r="JWW250" s="277"/>
      <c r="JWX250" s="277"/>
      <c r="JWY250" s="277"/>
      <c r="JWZ250" s="277"/>
      <c r="JXA250" s="277"/>
      <c r="JXB250" s="277"/>
      <c r="JXC250" s="277"/>
      <c r="JXD250" s="402"/>
      <c r="JXE250" s="404"/>
      <c r="JXF250" s="49"/>
      <c r="JXG250" s="49"/>
      <c r="JXH250" s="49"/>
      <c r="JXI250" s="99"/>
      <c r="JXJ250" s="98"/>
      <c r="JXK250" s="49"/>
      <c r="JXL250" s="405"/>
      <c r="JXM250" s="405"/>
      <c r="JXN250" s="277"/>
      <c r="JXO250" s="277"/>
      <c r="JXP250" s="277"/>
      <c r="JXQ250" s="277"/>
      <c r="JXR250" s="277"/>
      <c r="JXS250" s="277"/>
      <c r="JXT250" s="277"/>
      <c r="JXU250" s="277"/>
      <c r="JXV250" s="402"/>
      <c r="JXW250" s="404"/>
      <c r="JXX250" s="49"/>
      <c r="JXY250" s="49"/>
      <c r="JXZ250" s="49"/>
      <c r="JYA250" s="99"/>
      <c r="JYB250" s="98"/>
      <c r="JYC250" s="49"/>
      <c r="JYD250" s="405"/>
      <c r="JYE250" s="405"/>
      <c r="JYF250" s="277"/>
      <c r="JYG250" s="277"/>
      <c r="JYH250" s="277"/>
      <c r="JYI250" s="277"/>
      <c r="JYJ250" s="277"/>
      <c r="JYK250" s="277"/>
      <c r="JYL250" s="277"/>
      <c r="JYM250" s="277"/>
      <c r="JYN250" s="402"/>
      <c r="JYO250" s="404"/>
      <c r="JYP250" s="49"/>
      <c r="JYQ250" s="49"/>
      <c r="JYR250" s="49"/>
      <c r="JYS250" s="99"/>
      <c r="JYT250" s="98"/>
      <c r="JYU250" s="49"/>
      <c r="JYV250" s="405"/>
      <c r="JYW250" s="405"/>
      <c r="JYX250" s="277"/>
      <c r="JYY250" s="277"/>
      <c r="JYZ250" s="277"/>
      <c r="JZA250" s="277"/>
      <c r="JZB250" s="277"/>
      <c r="JZC250" s="277"/>
      <c r="JZD250" s="277"/>
      <c r="JZE250" s="277"/>
      <c r="JZF250" s="402"/>
      <c r="JZG250" s="404"/>
      <c r="JZH250" s="49"/>
      <c r="JZI250" s="49"/>
      <c r="JZJ250" s="49"/>
      <c r="JZK250" s="99"/>
      <c r="JZL250" s="98"/>
      <c r="JZM250" s="49"/>
      <c r="JZN250" s="405"/>
      <c r="JZO250" s="405"/>
      <c r="JZP250" s="277"/>
      <c r="JZQ250" s="277"/>
      <c r="JZR250" s="277"/>
      <c r="JZS250" s="277"/>
      <c r="JZT250" s="277"/>
      <c r="JZU250" s="277"/>
      <c r="JZV250" s="277"/>
      <c r="JZW250" s="277"/>
      <c r="JZX250" s="402"/>
      <c r="JZY250" s="404"/>
      <c r="JZZ250" s="49"/>
      <c r="KAA250" s="49"/>
      <c r="KAB250" s="49"/>
      <c r="KAC250" s="99"/>
      <c r="KAD250" s="98"/>
      <c r="KAE250" s="49"/>
      <c r="KAF250" s="405"/>
      <c r="KAG250" s="405"/>
      <c r="KAH250" s="277"/>
      <c r="KAI250" s="277"/>
      <c r="KAJ250" s="277"/>
      <c r="KAK250" s="277"/>
      <c r="KAL250" s="277"/>
      <c r="KAM250" s="277"/>
      <c r="KAN250" s="277"/>
      <c r="KAO250" s="277"/>
      <c r="KAP250" s="402"/>
      <c r="KAQ250" s="404"/>
      <c r="KAR250" s="49"/>
      <c r="KAS250" s="49"/>
      <c r="KAT250" s="49"/>
      <c r="KAU250" s="99"/>
      <c r="KAV250" s="98"/>
      <c r="KAW250" s="49"/>
      <c r="KAX250" s="405"/>
      <c r="KAY250" s="405"/>
      <c r="KAZ250" s="277"/>
      <c r="KBA250" s="277"/>
      <c r="KBB250" s="277"/>
      <c r="KBC250" s="277"/>
      <c r="KBD250" s="277"/>
      <c r="KBE250" s="277"/>
      <c r="KBF250" s="277"/>
      <c r="KBG250" s="277"/>
      <c r="KBH250" s="402"/>
      <c r="KBI250" s="404"/>
      <c r="KBJ250" s="49"/>
      <c r="KBK250" s="49"/>
      <c r="KBL250" s="49"/>
      <c r="KBM250" s="99"/>
      <c r="KBN250" s="98"/>
      <c r="KBO250" s="49"/>
      <c r="KBP250" s="405"/>
      <c r="KBQ250" s="405"/>
      <c r="KBR250" s="277"/>
      <c r="KBS250" s="277"/>
      <c r="KBT250" s="277"/>
      <c r="KBU250" s="277"/>
      <c r="KBV250" s="277"/>
      <c r="KBW250" s="277"/>
      <c r="KBX250" s="277"/>
      <c r="KBY250" s="277"/>
      <c r="KBZ250" s="402"/>
      <c r="KCA250" s="404"/>
      <c r="KCB250" s="49"/>
      <c r="KCC250" s="49"/>
      <c r="KCD250" s="49"/>
      <c r="KCE250" s="99"/>
      <c r="KCF250" s="98"/>
      <c r="KCG250" s="49"/>
      <c r="KCH250" s="405"/>
      <c r="KCI250" s="405"/>
      <c r="KCJ250" s="277"/>
      <c r="KCK250" s="277"/>
      <c r="KCL250" s="277"/>
      <c r="KCM250" s="277"/>
      <c r="KCN250" s="277"/>
      <c r="KCO250" s="277"/>
      <c r="KCP250" s="277"/>
      <c r="KCQ250" s="277"/>
      <c r="KCR250" s="402"/>
      <c r="KCS250" s="404"/>
      <c r="KCT250" s="49"/>
      <c r="KCU250" s="49"/>
      <c r="KCV250" s="49"/>
      <c r="KCW250" s="99"/>
      <c r="KCX250" s="98"/>
      <c r="KCY250" s="49"/>
      <c r="KCZ250" s="405"/>
      <c r="KDA250" s="405"/>
      <c r="KDB250" s="277"/>
      <c r="KDC250" s="277"/>
      <c r="KDD250" s="277"/>
      <c r="KDE250" s="277"/>
      <c r="KDF250" s="277"/>
      <c r="KDG250" s="277"/>
      <c r="KDH250" s="277"/>
      <c r="KDI250" s="277"/>
      <c r="KDJ250" s="402"/>
      <c r="KDK250" s="404"/>
      <c r="KDL250" s="49"/>
      <c r="KDM250" s="49"/>
      <c r="KDN250" s="49"/>
      <c r="KDO250" s="99"/>
      <c r="KDP250" s="98"/>
      <c r="KDQ250" s="49"/>
      <c r="KDR250" s="405"/>
      <c r="KDS250" s="405"/>
      <c r="KDT250" s="277"/>
      <c r="KDU250" s="277"/>
      <c r="KDV250" s="277"/>
      <c r="KDW250" s="277"/>
      <c r="KDX250" s="277"/>
      <c r="KDY250" s="277"/>
      <c r="KDZ250" s="277"/>
      <c r="KEA250" s="277"/>
      <c r="KEB250" s="402"/>
      <c r="KEC250" s="404"/>
      <c r="KED250" s="49"/>
      <c r="KEE250" s="49"/>
      <c r="KEF250" s="49"/>
      <c r="KEG250" s="99"/>
      <c r="KEH250" s="98"/>
      <c r="KEI250" s="49"/>
      <c r="KEJ250" s="405"/>
      <c r="KEK250" s="405"/>
      <c r="KEL250" s="277"/>
      <c r="KEM250" s="277"/>
      <c r="KEN250" s="277"/>
      <c r="KEO250" s="277"/>
      <c r="KEP250" s="277"/>
      <c r="KEQ250" s="277"/>
      <c r="KER250" s="277"/>
      <c r="KES250" s="277"/>
      <c r="KET250" s="402"/>
      <c r="KEU250" s="404"/>
      <c r="KEV250" s="49"/>
      <c r="KEW250" s="49"/>
      <c r="KEX250" s="49"/>
      <c r="KEY250" s="99"/>
      <c r="KEZ250" s="98"/>
      <c r="KFA250" s="49"/>
      <c r="KFB250" s="405"/>
      <c r="KFC250" s="405"/>
      <c r="KFD250" s="277"/>
      <c r="KFE250" s="277"/>
      <c r="KFF250" s="277"/>
      <c r="KFG250" s="277"/>
      <c r="KFH250" s="277"/>
      <c r="KFI250" s="277"/>
      <c r="KFJ250" s="277"/>
      <c r="KFK250" s="277"/>
      <c r="KFL250" s="402"/>
      <c r="KFM250" s="404"/>
      <c r="KFN250" s="49"/>
      <c r="KFO250" s="49"/>
      <c r="KFP250" s="49"/>
      <c r="KFQ250" s="99"/>
      <c r="KFR250" s="98"/>
      <c r="KFS250" s="49"/>
      <c r="KFT250" s="405"/>
      <c r="KFU250" s="405"/>
      <c r="KFV250" s="277"/>
      <c r="KFW250" s="277"/>
      <c r="KFX250" s="277"/>
      <c r="KFY250" s="277"/>
      <c r="KFZ250" s="277"/>
      <c r="KGA250" s="277"/>
      <c r="KGB250" s="277"/>
      <c r="KGC250" s="277"/>
      <c r="KGD250" s="402"/>
      <c r="KGE250" s="404"/>
      <c r="KGF250" s="49"/>
      <c r="KGG250" s="49"/>
      <c r="KGH250" s="49"/>
      <c r="KGI250" s="99"/>
      <c r="KGJ250" s="98"/>
      <c r="KGK250" s="49"/>
      <c r="KGL250" s="405"/>
      <c r="KGM250" s="405"/>
      <c r="KGN250" s="277"/>
      <c r="KGO250" s="277"/>
      <c r="KGP250" s="277"/>
      <c r="KGQ250" s="277"/>
      <c r="KGR250" s="277"/>
      <c r="KGS250" s="277"/>
      <c r="KGT250" s="277"/>
      <c r="KGU250" s="277"/>
      <c r="KGV250" s="402"/>
      <c r="KGW250" s="404"/>
      <c r="KGX250" s="49"/>
      <c r="KGY250" s="49"/>
      <c r="KGZ250" s="49"/>
      <c r="KHA250" s="99"/>
      <c r="KHB250" s="98"/>
      <c r="KHC250" s="49"/>
      <c r="KHD250" s="405"/>
      <c r="KHE250" s="405"/>
      <c r="KHF250" s="277"/>
      <c r="KHG250" s="277"/>
      <c r="KHH250" s="277"/>
      <c r="KHI250" s="277"/>
      <c r="KHJ250" s="277"/>
      <c r="KHK250" s="277"/>
      <c r="KHL250" s="277"/>
      <c r="KHM250" s="277"/>
      <c r="KHN250" s="402"/>
      <c r="KHO250" s="404"/>
      <c r="KHP250" s="49"/>
      <c r="KHQ250" s="49"/>
      <c r="KHR250" s="49"/>
      <c r="KHS250" s="99"/>
      <c r="KHT250" s="98"/>
      <c r="KHU250" s="49"/>
      <c r="KHV250" s="405"/>
      <c r="KHW250" s="405"/>
      <c r="KHX250" s="277"/>
      <c r="KHY250" s="277"/>
      <c r="KHZ250" s="277"/>
      <c r="KIA250" s="277"/>
      <c r="KIB250" s="277"/>
      <c r="KIC250" s="277"/>
      <c r="KID250" s="277"/>
      <c r="KIE250" s="277"/>
      <c r="KIF250" s="402"/>
      <c r="KIG250" s="404"/>
      <c r="KIH250" s="49"/>
      <c r="KII250" s="49"/>
      <c r="KIJ250" s="49"/>
      <c r="KIK250" s="99"/>
      <c r="KIL250" s="98"/>
      <c r="KIM250" s="49"/>
      <c r="KIN250" s="405"/>
      <c r="KIO250" s="405"/>
      <c r="KIP250" s="277"/>
      <c r="KIQ250" s="277"/>
      <c r="KIR250" s="277"/>
      <c r="KIS250" s="277"/>
      <c r="KIT250" s="277"/>
      <c r="KIU250" s="277"/>
      <c r="KIV250" s="277"/>
      <c r="KIW250" s="277"/>
      <c r="KIX250" s="402"/>
      <c r="KIY250" s="404"/>
      <c r="KIZ250" s="49"/>
      <c r="KJA250" s="49"/>
      <c r="KJB250" s="49"/>
      <c r="KJC250" s="99"/>
      <c r="KJD250" s="98"/>
      <c r="KJE250" s="49"/>
      <c r="KJF250" s="405"/>
      <c r="KJG250" s="405"/>
      <c r="KJH250" s="277"/>
      <c r="KJI250" s="277"/>
      <c r="KJJ250" s="277"/>
      <c r="KJK250" s="277"/>
      <c r="KJL250" s="277"/>
      <c r="KJM250" s="277"/>
      <c r="KJN250" s="277"/>
      <c r="KJO250" s="277"/>
      <c r="KJP250" s="402"/>
      <c r="KJQ250" s="404"/>
      <c r="KJR250" s="49"/>
      <c r="KJS250" s="49"/>
      <c r="KJT250" s="49"/>
      <c r="KJU250" s="99"/>
      <c r="KJV250" s="98"/>
      <c r="KJW250" s="49"/>
      <c r="KJX250" s="405"/>
      <c r="KJY250" s="405"/>
      <c r="KJZ250" s="277"/>
      <c r="KKA250" s="277"/>
      <c r="KKB250" s="277"/>
      <c r="KKC250" s="277"/>
      <c r="KKD250" s="277"/>
      <c r="KKE250" s="277"/>
      <c r="KKF250" s="277"/>
      <c r="KKG250" s="277"/>
      <c r="KKH250" s="402"/>
      <c r="KKI250" s="404"/>
      <c r="KKJ250" s="49"/>
      <c r="KKK250" s="49"/>
      <c r="KKL250" s="49"/>
      <c r="KKM250" s="99"/>
      <c r="KKN250" s="98"/>
      <c r="KKO250" s="49"/>
      <c r="KKP250" s="405"/>
      <c r="KKQ250" s="405"/>
      <c r="KKR250" s="277"/>
      <c r="KKS250" s="277"/>
      <c r="KKT250" s="277"/>
      <c r="KKU250" s="277"/>
      <c r="KKV250" s="277"/>
      <c r="KKW250" s="277"/>
      <c r="KKX250" s="277"/>
      <c r="KKY250" s="277"/>
      <c r="KKZ250" s="402"/>
      <c r="KLA250" s="404"/>
      <c r="KLB250" s="49"/>
      <c r="KLC250" s="49"/>
      <c r="KLD250" s="49"/>
      <c r="KLE250" s="99"/>
      <c r="KLF250" s="98"/>
      <c r="KLG250" s="49"/>
      <c r="KLH250" s="405"/>
      <c r="KLI250" s="405"/>
      <c r="KLJ250" s="277"/>
      <c r="KLK250" s="277"/>
      <c r="KLL250" s="277"/>
      <c r="KLM250" s="277"/>
      <c r="KLN250" s="277"/>
      <c r="KLO250" s="277"/>
      <c r="KLP250" s="277"/>
      <c r="KLQ250" s="277"/>
      <c r="KLR250" s="402"/>
      <c r="KLS250" s="404"/>
      <c r="KLT250" s="49"/>
      <c r="KLU250" s="49"/>
      <c r="KLV250" s="49"/>
      <c r="KLW250" s="99"/>
      <c r="KLX250" s="98"/>
      <c r="KLY250" s="49"/>
      <c r="KLZ250" s="405"/>
      <c r="KMA250" s="405"/>
      <c r="KMB250" s="277"/>
      <c r="KMC250" s="277"/>
      <c r="KMD250" s="277"/>
      <c r="KME250" s="277"/>
      <c r="KMF250" s="277"/>
      <c r="KMG250" s="277"/>
      <c r="KMH250" s="277"/>
      <c r="KMI250" s="277"/>
      <c r="KMJ250" s="402"/>
      <c r="KMK250" s="404"/>
      <c r="KML250" s="49"/>
      <c r="KMM250" s="49"/>
      <c r="KMN250" s="49"/>
      <c r="KMO250" s="99"/>
      <c r="KMP250" s="98"/>
      <c r="KMQ250" s="49"/>
      <c r="KMR250" s="405"/>
      <c r="KMS250" s="405"/>
      <c r="KMT250" s="277"/>
      <c r="KMU250" s="277"/>
      <c r="KMV250" s="277"/>
      <c r="KMW250" s="277"/>
      <c r="KMX250" s="277"/>
      <c r="KMY250" s="277"/>
      <c r="KMZ250" s="277"/>
      <c r="KNA250" s="277"/>
      <c r="KNB250" s="402"/>
      <c r="KNC250" s="404"/>
      <c r="KND250" s="49"/>
      <c r="KNE250" s="49"/>
      <c r="KNF250" s="49"/>
      <c r="KNG250" s="99"/>
      <c r="KNH250" s="98"/>
      <c r="KNI250" s="49"/>
      <c r="KNJ250" s="405"/>
      <c r="KNK250" s="405"/>
      <c r="KNL250" s="277"/>
      <c r="KNM250" s="277"/>
      <c r="KNN250" s="277"/>
      <c r="KNO250" s="277"/>
      <c r="KNP250" s="277"/>
      <c r="KNQ250" s="277"/>
      <c r="KNR250" s="277"/>
      <c r="KNS250" s="277"/>
      <c r="KNT250" s="402"/>
      <c r="KNU250" s="404"/>
      <c r="KNV250" s="49"/>
      <c r="KNW250" s="49"/>
      <c r="KNX250" s="49"/>
      <c r="KNY250" s="99"/>
      <c r="KNZ250" s="98"/>
      <c r="KOA250" s="49"/>
      <c r="KOB250" s="405"/>
      <c r="KOC250" s="405"/>
      <c r="KOD250" s="277"/>
      <c r="KOE250" s="277"/>
      <c r="KOF250" s="277"/>
      <c r="KOG250" s="277"/>
      <c r="KOH250" s="277"/>
      <c r="KOI250" s="277"/>
      <c r="KOJ250" s="277"/>
      <c r="KOK250" s="277"/>
      <c r="KOL250" s="402"/>
      <c r="KOM250" s="404"/>
      <c r="KON250" s="49"/>
      <c r="KOO250" s="49"/>
      <c r="KOP250" s="49"/>
      <c r="KOQ250" s="99"/>
      <c r="KOR250" s="98"/>
      <c r="KOS250" s="49"/>
      <c r="KOT250" s="405"/>
      <c r="KOU250" s="405"/>
      <c r="KOV250" s="277"/>
      <c r="KOW250" s="277"/>
      <c r="KOX250" s="277"/>
      <c r="KOY250" s="277"/>
      <c r="KOZ250" s="277"/>
      <c r="KPA250" s="277"/>
      <c r="KPB250" s="277"/>
      <c r="KPC250" s="277"/>
      <c r="KPD250" s="402"/>
      <c r="KPE250" s="404"/>
      <c r="KPF250" s="49"/>
      <c r="KPG250" s="49"/>
      <c r="KPH250" s="49"/>
      <c r="KPI250" s="99"/>
      <c r="KPJ250" s="98"/>
      <c r="KPK250" s="49"/>
      <c r="KPL250" s="405"/>
      <c r="KPM250" s="405"/>
      <c r="KPN250" s="277"/>
      <c r="KPO250" s="277"/>
      <c r="KPP250" s="277"/>
      <c r="KPQ250" s="277"/>
      <c r="KPR250" s="277"/>
      <c r="KPS250" s="277"/>
      <c r="KPT250" s="277"/>
      <c r="KPU250" s="277"/>
      <c r="KPV250" s="402"/>
      <c r="KPW250" s="404"/>
      <c r="KPX250" s="49"/>
      <c r="KPY250" s="49"/>
      <c r="KPZ250" s="49"/>
      <c r="KQA250" s="99"/>
      <c r="KQB250" s="98"/>
      <c r="KQC250" s="49"/>
      <c r="KQD250" s="405"/>
      <c r="KQE250" s="405"/>
      <c r="KQF250" s="277"/>
      <c r="KQG250" s="277"/>
      <c r="KQH250" s="277"/>
      <c r="KQI250" s="277"/>
      <c r="KQJ250" s="277"/>
      <c r="KQK250" s="277"/>
      <c r="KQL250" s="277"/>
      <c r="KQM250" s="277"/>
      <c r="KQN250" s="402"/>
      <c r="KQO250" s="404"/>
      <c r="KQP250" s="49"/>
      <c r="KQQ250" s="49"/>
      <c r="KQR250" s="49"/>
      <c r="KQS250" s="99"/>
      <c r="KQT250" s="98"/>
      <c r="KQU250" s="49"/>
      <c r="KQV250" s="405"/>
      <c r="KQW250" s="405"/>
      <c r="KQX250" s="277"/>
      <c r="KQY250" s="277"/>
      <c r="KQZ250" s="277"/>
      <c r="KRA250" s="277"/>
      <c r="KRB250" s="277"/>
      <c r="KRC250" s="277"/>
      <c r="KRD250" s="277"/>
      <c r="KRE250" s="277"/>
      <c r="KRF250" s="402"/>
      <c r="KRG250" s="404"/>
      <c r="KRH250" s="49"/>
      <c r="KRI250" s="49"/>
      <c r="KRJ250" s="49"/>
      <c r="KRK250" s="99"/>
      <c r="KRL250" s="98"/>
      <c r="KRM250" s="49"/>
      <c r="KRN250" s="405"/>
      <c r="KRO250" s="405"/>
      <c r="KRP250" s="277"/>
      <c r="KRQ250" s="277"/>
      <c r="KRR250" s="277"/>
      <c r="KRS250" s="277"/>
      <c r="KRT250" s="277"/>
      <c r="KRU250" s="277"/>
      <c r="KRV250" s="277"/>
      <c r="KRW250" s="277"/>
      <c r="KRX250" s="402"/>
      <c r="KRY250" s="404"/>
      <c r="KRZ250" s="49"/>
      <c r="KSA250" s="49"/>
      <c r="KSB250" s="49"/>
      <c r="KSC250" s="99"/>
      <c r="KSD250" s="98"/>
      <c r="KSE250" s="49"/>
      <c r="KSF250" s="405"/>
      <c r="KSG250" s="405"/>
      <c r="KSH250" s="277"/>
      <c r="KSI250" s="277"/>
      <c r="KSJ250" s="277"/>
      <c r="KSK250" s="277"/>
      <c r="KSL250" s="277"/>
      <c r="KSM250" s="277"/>
      <c r="KSN250" s="277"/>
      <c r="KSO250" s="277"/>
      <c r="KSP250" s="402"/>
      <c r="KSQ250" s="404"/>
      <c r="KSR250" s="49"/>
      <c r="KSS250" s="49"/>
      <c r="KST250" s="49"/>
      <c r="KSU250" s="99"/>
      <c r="KSV250" s="98"/>
      <c r="KSW250" s="49"/>
      <c r="KSX250" s="405"/>
      <c r="KSY250" s="405"/>
      <c r="KSZ250" s="277"/>
      <c r="KTA250" s="277"/>
      <c r="KTB250" s="277"/>
      <c r="KTC250" s="277"/>
      <c r="KTD250" s="277"/>
      <c r="KTE250" s="277"/>
      <c r="KTF250" s="277"/>
      <c r="KTG250" s="277"/>
      <c r="KTH250" s="402"/>
      <c r="KTI250" s="404"/>
      <c r="KTJ250" s="49"/>
      <c r="KTK250" s="49"/>
      <c r="KTL250" s="49"/>
      <c r="KTM250" s="99"/>
      <c r="KTN250" s="98"/>
      <c r="KTO250" s="49"/>
      <c r="KTP250" s="405"/>
      <c r="KTQ250" s="405"/>
      <c r="KTR250" s="277"/>
      <c r="KTS250" s="277"/>
      <c r="KTT250" s="277"/>
      <c r="KTU250" s="277"/>
      <c r="KTV250" s="277"/>
      <c r="KTW250" s="277"/>
      <c r="KTX250" s="277"/>
      <c r="KTY250" s="277"/>
      <c r="KTZ250" s="402"/>
      <c r="KUA250" s="404"/>
      <c r="KUB250" s="49"/>
      <c r="KUC250" s="49"/>
      <c r="KUD250" s="49"/>
      <c r="KUE250" s="99"/>
      <c r="KUF250" s="98"/>
      <c r="KUG250" s="49"/>
      <c r="KUH250" s="405"/>
      <c r="KUI250" s="405"/>
      <c r="KUJ250" s="277"/>
      <c r="KUK250" s="277"/>
      <c r="KUL250" s="277"/>
      <c r="KUM250" s="277"/>
      <c r="KUN250" s="277"/>
      <c r="KUO250" s="277"/>
      <c r="KUP250" s="277"/>
      <c r="KUQ250" s="277"/>
      <c r="KUR250" s="402"/>
      <c r="KUS250" s="404"/>
      <c r="KUT250" s="49"/>
      <c r="KUU250" s="49"/>
      <c r="KUV250" s="49"/>
      <c r="KUW250" s="99"/>
      <c r="KUX250" s="98"/>
      <c r="KUY250" s="49"/>
      <c r="KUZ250" s="405"/>
      <c r="KVA250" s="405"/>
      <c r="KVB250" s="277"/>
      <c r="KVC250" s="277"/>
      <c r="KVD250" s="277"/>
      <c r="KVE250" s="277"/>
      <c r="KVF250" s="277"/>
      <c r="KVG250" s="277"/>
      <c r="KVH250" s="277"/>
      <c r="KVI250" s="277"/>
      <c r="KVJ250" s="402"/>
      <c r="KVK250" s="404"/>
      <c r="KVL250" s="49"/>
      <c r="KVM250" s="49"/>
      <c r="KVN250" s="49"/>
      <c r="KVO250" s="99"/>
      <c r="KVP250" s="98"/>
      <c r="KVQ250" s="49"/>
      <c r="KVR250" s="405"/>
      <c r="KVS250" s="405"/>
      <c r="KVT250" s="277"/>
      <c r="KVU250" s="277"/>
      <c r="KVV250" s="277"/>
      <c r="KVW250" s="277"/>
      <c r="KVX250" s="277"/>
      <c r="KVY250" s="277"/>
      <c r="KVZ250" s="277"/>
      <c r="KWA250" s="277"/>
      <c r="KWB250" s="402"/>
      <c r="KWC250" s="404"/>
      <c r="KWD250" s="49"/>
      <c r="KWE250" s="49"/>
      <c r="KWF250" s="49"/>
      <c r="KWG250" s="99"/>
      <c r="KWH250" s="98"/>
      <c r="KWI250" s="49"/>
      <c r="KWJ250" s="405"/>
      <c r="KWK250" s="405"/>
      <c r="KWL250" s="277"/>
      <c r="KWM250" s="277"/>
      <c r="KWN250" s="277"/>
      <c r="KWO250" s="277"/>
      <c r="KWP250" s="277"/>
      <c r="KWQ250" s="277"/>
      <c r="KWR250" s="277"/>
      <c r="KWS250" s="277"/>
      <c r="KWT250" s="402"/>
      <c r="KWU250" s="404"/>
      <c r="KWV250" s="49"/>
      <c r="KWW250" s="49"/>
      <c r="KWX250" s="49"/>
      <c r="KWY250" s="99"/>
      <c r="KWZ250" s="98"/>
      <c r="KXA250" s="49"/>
      <c r="KXB250" s="405"/>
      <c r="KXC250" s="405"/>
      <c r="KXD250" s="277"/>
      <c r="KXE250" s="277"/>
      <c r="KXF250" s="277"/>
      <c r="KXG250" s="277"/>
      <c r="KXH250" s="277"/>
      <c r="KXI250" s="277"/>
      <c r="KXJ250" s="277"/>
      <c r="KXK250" s="277"/>
      <c r="KXL250" s="402"/>
      <c r="KXM250" s="404"/>
      <c r="KXN250" s="49"/>
      <c r="KXO250" s="49"/>
      <c r="KXP250" s="49"/>
      <c r="KXQ250" s="99"/>
      <c r="KXR250" s="98"/>
      <c r="KXS250" s="49"/>
      <c r="KXT250" s="405"/>
      <c r="KXU250" s="405"/>
      <c r="KXV250" s="277"/>
      <c r="KXW250" s="277"/>
      <c r="KXX250" s="277"/>
      <c r="KXY250" s="277"/>
      <c r="KXZ250" s="277"/>
      <c r="KYA250" s="277"/>
      <c r="KYB250" s="277"/>
      <c r="KYC250" s="277"/>
      <c r="KYD250" s="402"/>
      <c r="KYE250" s="404"/>
      <c r="KYF250" s="49"/>
      <c r="KYG250" s="49"/>
      <c r="KYH250" s="49"/>
      <c r="KYI250" s="99"/>
      <c r="KYJ250" s="98"/>
      <c r="KYK250" s="49"/>
      <c r="KYL250" s="405"/>
      <c r="KYM250" s="405"/>
      <c r="KYN250" s="277"/>
      <c r="KYO250" s="277"/>
      <c r="KYP250" s="277"/>
      <c r="KYQ250" s="277"/>
      <c r="KYR250" s="277"/>
      <c r="KYS250" s="277"/>
      <c r="KYT250" s="277"/>
      <c r="KYU250" s="277"/>
      <c r="KYV250" s="402"/>
      <c r="KYW250" s="404"/>
      <c r="KYX250" s="49"/>
      <c r="KYY250" s="49"/>
      <c r="KYZ250" s="49"/>
      <c r="KZA250" s="99"/>
      <c r="KZB250" s="98"/>
      <c r="KZC250" s="49"/>
      <c r="KZD250" s="405"/>
      <c r="KZE250" s="405"/>
      <c r="KZF250" s="277"/>
      <c r="KZG250" s="277"/>
      <c r="KZH250" s="277"/>
      <c r="KZI250" s="277"/>
      <c r="KZJ250" s="277"/>
      <c r="KZK250" s="277"/>
      <c r="KZL250" s="277"/>
      <c r="KZM250" s="277"/>
      <c r="KZN250" s="402"/>
      <c r="KZO250" s="404"/>
      <c r="KZP250" s="49"/>
      <c r="KZQ250" s="49"/>
      <c r="KZR250" s="49"/>
      <c r="KZS250" s="99"/>
      <c r="KZT250" s="98"/>
      <c r="KZU250" s="49"/>
      <c r="KZV250" s="405"/>
      <c r="KZW250" s="405"/>
      <c r="KZX250" s="277"/>
      <c r="KZY250" s="277"/>
      <c r="KZZ250" s="277"/>
      <c r="LAA250" s="277"/>
      <c r="LAB250" s="277"/>
      <c r="LAC250" s="277"/>
      <c r="LAD250" s="277"/>
      <c r="LAE250" s="277"/>
      <c r="LAF250" s="402"/>
      <c r="LAG250" s="404"/>
      <c r="LAH250" s="49"/>
      <c r="LAI250" s="49"/>
      <c r="LAJ250" s="49"/>
      <c r="LAK250" s="99"/>
      <c r="LAL250" s="98"/>
      <c r="LAM250" s="49"/>
      <c r="LAN250" s="405"/>
      <c r="LAO250" s="405"/>
      <c r="LAP250" s="277"/>
      <c r="LAQ250" s="277"/>
      <c r="LAR250" s="277"/>
      <c r="LAS250" s="277"/>
      <c r="LAT250" s="277"/>
      <c r="LAU250" s="277"/>
      <c r="LAV250" s="277"/>
      <c r="LAW250" s="277"/>
      <c r="LAX250" s="402"/>
      <c r="LAY250" s="404"/>
      <c r="LAZ250" s="49"/>
      <c r="LBA250" s="49"/>
      <c r="LBB250" s="49"/>
      <c r="LBC250" s="99"/>
      <c r="LBD250" s="98"/>
      <c r="LBE250" s="49"/>
      <c r="LBF250" s="405"/>
      <c r="LBG250" s="405"/>
      <c r="LBH250" s="277"/>
      <c r="LBI250" s="277"/>
      <c r="LBJ250" s="277"/>
      <c r="LBK250" s="277"/>
      <c r="LBL250" s="277"/>
      <c r="LBM250" s="277"/>
      <c r="LBN250" s="277"/>
      <c r="LBO250" s="277"/>
      <c r="LBP250" s="402"/>
      <c r="LBQ250" s="404"/>
      <c r="LBR250" s="49"/>
      <c r="LBS250" s="49"/>
      <c r="LBT250" s="49"/>
      <c r="LBU250" s="99"/>
      <c r="LBV250" s="98"/>
      <c r="LBW250" s="49"/>
      <c r="LBX250" s="405"/>
      <c r="LBY250" s="405"/>
      <c r="LBZ250" s="277"/>
      <c r="LCA250" s="277"/>
      <c r="LCB250" s="277"/>
      <c r="LCC250" s="277"/>
      <c r="LCD250" s="277"/>
      <c r="LCE250" s="277"/>
      <c r="LCF250" s="277"/>
      <c r="LCG250" s="277"/>
      <c r="LCH250" s="402"/>
      <c r="LCI250" s="404"/>
      <c r="LCJ250" s="49"/>
      <c r="LCK250" s="49"/>
      <c r="LCL250" s="49"/>
      <c r="LCM250" s="99"/>
      <c r="LCN250" s="98"/>
      <c r="LCO250" s="49"/>
      <c r="LCP250" s="405"/>
      <c r="LCQ250" s="405"/>
      <c r="LCR250" s="277"/>
      <c r="LCS250" s="277"/>
      <c r="LCT250" s="277"/>
      <c r="LCU250" s="277"/>
      <c r="LCV250" s="277"/>
      <c r="LCW250" s="277"/>
      <c r="LCX250" s="277"/>
      <c r="LCY250" s="277"/>
      <c r="LCZ250" s="402"/>
      <c r="LDA250" s="404"/>
      <c r="LDB250" s="49"/>
      <c r="LDC250" s="49"/>
      <c r="LDD250" s="49"/>
      <c r="LDE250" s="99"/>
      <c r="LDF250" s="98"/>
      <c r="LDG250" s="49"/>
      <c r="LDH250" s="405"/>
      <c r="LDI250" s="405"/>
      <c r="LDJ250" s="277"/>
      <c r="LDK250" s="277"/>
      <c r="LDL250" s="277"/>
      <c r="LDM250" s="277"/>
      <c r="LDN250" s="277"/>
      <c r="LDO250" s="277"/>
      <c r="LDP250" s="277"/>
      <c r="LDQ250" s="277"/>
      <c r="LDR250" s="402"/>
      <c r="LDS250" s="404"/>
      <c r="LDT250" s="49"/>
      <c r="LDU250" s="49"/>
      <c r="LDV250" s="49"/>
      <c r="LDW250" s="99"/>
      <c r="LDX250" s="98"/>
      <c r="LDY250" s="49"/>
      <c r="LDZ250" s="405"/>
      <c r="LEA250" s="405"/>
      <c r="LEB250" s="277"/>
      <c r="LEC250" s="277"/>
      <c r="LED250" s="277"/>
      <c r="LEE250" s="277"/>
      <c r="LEF250" s="277"/>
      <c r="LEG250" s="277"/>
      <c r="LEH250" s="277"/>
      <c r="LEI250" s="277"/>
      <c r="LEJ250" s="402"/>
      <c r="LEK250" s="404"/>
      <c r="LEL250" s="49"/>
      <c r="LEM250" s="49"/>
      <c r="LEN250" s="49"/>
      <c r="LEO250" s="99"/>
      <c r="LEP250" s="98"/>
      <c r="LEQ250" s="49"/>
      <c r="LER250" s="405"/>
      <c r="LES250" s="405"/>
      <c r="LET250" s="277"/>
      <c r="LEU250" s="277"/>
      <c r="LEV250" s="277"/>
      <c r="LEW250" s="277"/>
      <c r="LEX250" s="277"/>
      <c r="LEY250" s="277"/>
      <c r="LEZ250" s="277"/>
      <c r="LFA250" s="277"/>
      <c r="LFB250" s="402"/>
      <c r="LFC250" s="404"/>
      <c r="LFD250" s="49"/>
      <c r="LFE250" s="49"/>
      <c r="LFF250" s="49"/>
      <c r="LFG250" s="99"/>
      <c r="LFH250" s="98"/>
      <c r="LFI250" s="49"/>
      <c r="LFJ250" s="405"/>
      <c r="LFK250" s="405"/>
      <c r="LFL250" s="277"/>
      <c r="LFM250" s="277"/>
      <c r="LFN250" s="277"/>
      <c r="LFO250" s="277"/>
      <c r="LFP250" s="277"/>
      <c r="LFQ250" s="277"/>
      <c r="LFR250" s="277"/>
      <c r="LFS250" s="277"/>
      <c r="LFT250" s="402"/>
      <c r="LFU250" s="404"/>
      <c r="LFV250" s="49"/>
      <c r="LFW250" s="49"/>
      <c r="LFX250" s="49"/>
      <c r="LFY250" s="99"/>
      <c r="LFZ250" s="98"/>
      <c r="LGA250" s="49"/>
      <c r="LGB250" s="405"/>
      <c r="LGC250" s="405"/>
      <c r="LGD250" s="277"/>
      <c r="LGE250" s="277"/>
      <c r="LGF250" s="277"/>
      <c r="LGG250" s="277"/>
      <c r="LGH250" s="277"/>
      <c r="LGI250" s="277"/>
      <c r="LGJ250" s="277"/>
      <c r="LGK250" s="277"/>
      <c r="LGL250" s="402"/>
      <c r="LGM250" s="404"/>
      <c r="LGN250" s="49"/>
      <c r="LGO250" s="49"/>
      <c r="LGP250" s="49"/>
      <c r="LGQ250" s="99"/>
      <c r="LGR250" s="98"/>
      <c r="LGS250" s="49"/>
      <c r="LGT250" s="405"/>
      <c r="LGU250" s="405"/>
      <c r="LGV250" s="277"/>
      <c r="LGW250" s="277"/>
      <c r="LGX250" s="277"/>
      <c r="LGY250" s="277"/>
      <c r="LGZ250" s="277"/>
      <c r="LHA250" s="277"/>
      <c r="LHB250" s="277"/>
      <c r="LHC250" s="277"/>
      <c r="LHD250" s="402"/>
      <c r="LHE250" s="404"/>
      <c r="LHF250" s="49"/>
      <c r="LHG250" s="49"/>
      <c r="LHH250" s="49"/>
      <c r="LHI250" s="99"/>
      <c r="LHJ250" s="98"/>
      <c r="LHK250" s="49"/>
      <c r="LHL250" s="405"/>
      <c r="LHM250" s="405"/>
      <c r="LHN250" s="277"/>
      <c r="LHO250" s="277"/>
      <c r="LHP250" s="277"/>
      <c r="LHQ250" s="277"/>
      <c r="LHR250" s="277"/>
      <c r="LHS250" s="277"/>
      <c r="LHT250" s="277"/>
      <c r="LHU250" s="277"/>
      <c r="LHV250" s="402"/>
      <c r="LHW250" s="404"/>
      <c r="LHX250" s="49"/>
      <c r="LHY250" s="49"/>
      <c r="LHZ250" s="49"/>
      <c r="LIA250" s="99"/>
      <c r="LIB250" s="98"/>
      <c r="LIC250" s="49"/>
      <c r="LID250" s="405"/>
      <c r="LIE250" s="405"/>
      <c r="LIF250" s="277"/>
      <c r="LIG250" s="277"/>
      <c r="LIH250" s="277"/>
      <c r="LII250" s="277"/>
      <c r="LIJ250" s="277"/>
      <c r="LIK250" s="277"/>
      <c r="LIL250" s="277"/>
      <c r="LIM250" s="277"/>
      <c r="LIN250" s="402"/>
      <c r="LIO250" s="404"/>
      <c r="LIP250" s="49"/>
      <c r="LIQ250" s="49"/>
      <c r="LIR250" s="49"/>
      <c r="LIS250" s="99"/>
      <c r="LIT250" s="98"/>
      <c r="LIU250" s="49"/>
      <c r="LIV250" s="405"/>
      <c r="LIW250" s="405"/>
      <c r="LIX250" s="277"/>
      <c r="LIY250" s="277"/>
      <c r="LIZ250" s="277"/>
      <c r="LJA250" s="277"/>
      <c r="LJB250" s="277"/>
      <c r="LJC250" s="277"/>
      <c r="LJD250" s="277"/>
      <c r="LJE250" s="277"/>
      <c r="LJF250" s="402"/>
      <c r="LJG250" s="404"/>
      <c r="LJH250" s="49"/>
      <c r="LJI250" s="49"/>
      <c r="LJJ250" s="49"/>
      <c r="LJK250" s="99"/>
      <c r="LJL250" s="98"/>
      <c r="LJM250" s="49"/>
      <c r="LJN250" s="405"/>
      <c r="LJO250" s="405"/>
      <c r="LJP250" s="277"/>
      <c r="LJQ250" s="277"/>
      <c r="LJR250" s="277"/>
      <c r="LJS250" s="277"/>
      <c r="LJT250" s="277"/>
      <c r="LJU250" s="277"/>
      <c r="LJV250" s="277"/>
      <c r="LJW250" s="277"/>
      <c r="LJX250" s="402"/>
      <c r="LJY250" s="404"/>
      <c r="LJZ250" s="49"/>
      <c r="LKA250" s="49"/>
      <c r="LKB250" s="49"/>
      <c r="LKC250" s="99"/>
      <c r="LKD250" s="98"/>
      <c r="LKE250" s="49"/>
      <c r="LKF250" s="405"/>
      <c r="LKG250" s="405"/>
      <c r="LKH250" s="277"/>
      <c r="LKI250" s="277"/>
      <c r="LKJ250" s="277"/>
      <c r="LKK250" s="277"/>
      <c r="LKL250" s="277"/>
      <c r="LKM250" s="277"/>
      <c r="LKN250" s="277"/>
      <c r="LKO250" s="277"/>
      <c r="LKP250" s="402"/>
      <c r="LKQ250" s="404"/>
      <c r="LKR250" s="49"/>
      <c r="LKS250" s="49"/>
      <c r="LKT250" s="49"/>
      <c r="LKU250" s="99"/>
      <c r="LKV250" s="98"/>
      <c r="LKW250" s="49"/>
      <c r="LKX250" s="405"/>
      <c r="LKY250" s="405"/>
      <c r="LKZ250" s="277"/>
      <c r="LLA250" s="277"/>
      <c r="LLB250" s="277"/>
      <c r="LLC250" s="277"/>
      <c r="LLD250" s="277"/>
      <c r="LLE250" s="277"/>
      <c r="LLF250" s="277"/>
      <c r="LLG250" s="277"/>
      <c r="LLH250" s="402"/>
      <c r="LLI250" s="404"/>
      <c r="LLJ250" s="49"/>
      <c r="LLK250" s="49"/>
      <c r="LLL250" s="49"/>
      <c r="LLM250" s="99"/>
      <c r="LLN250" s="98"/>
      <c r="LLO250" s="49"/>
      <c r="LLP250" s="405"/>
      <c r="LLQ250" s="405"/>
      <c r="LLR250" s="277"/>
      <c r="LLS250" s="277"/>
      <c r="LLT250" s="277"/>
      <c r="LLU250" s="277"/>
      <c r="LLV250" s="277"/>
      <c r="LLW250" s="277"/>
      <c r="LLX250" s="277"/>
      <c r="LLY250" s="277"/>
      <c r="LLZ250" s="402"/>
      <c r="LMA250" s="404"/>
      <c r="LMB250" s="49"/>
      <c r="LMC250" s="49"/>
      <c r="LMD250" s="49"/>
      <c r="LME250" s="99"/>
      <c r="LMF250" s="98"/>
      <c r="LMG250" s="49"/>
      <c r="LMH250" s="405"/>
      <c r="LMI250" s="405"/>
      <c r="LMJ250" s="277"/>
      <c r="LMK250" s="277"/>
      <c r="LML250" s="277"/>
      <c r="LMM250" s="277"/>
      <c r="LMN250" s="277"/>
      <c r="LMO250" s="277"/>
      <c r="LMP250" s="277"/>
      <c r="LMQ250" s="277"/>
      <c r="LMR250" s="402"/>
      <c r="LMS250" s="404"/>
      <c r="LMT250" s="49"/>
      <c r="LMU250" s="49"/>
      <c r="LMV250" s="49"/>
      <c r="LMW250" s="99"/>
      <c r="LMX250" s="98"/>
      <c r="LMY250" s="49"/>
      <c r="LMZ250" s="405"/>
      <c r="LNA250" s="405"/>
      <c r="LNB250" s="277"/>
      <c r="LNC250" s="277"/>
      <c r="LND250" s="277"/>
      <c r="LNE250" s="277"/>
      <c r="LNF250" s="277"/>
      <c r="LNG250" s="277"/>
      <c r="LNH250" s="277"/>
      <c r="LNI250" s="277"/>
      <c r="LNJ250" s="402"/>
      <c r="LNK250" s="404"/>
      <c r="LNL250" s="49"/>
      <c r="LNM250" s="49"/>
      <c r="LNN250" s="49"/>
      <c r="LNO250" s="99"/>
      <c r="LNP250" s="98"/>
      <c r="LNQ250" s="49"/>
      <c r="LNR250" s="405"/>
      <c r="LNS250" s="405"/>
      <c r="LNT250" s="277"/>
      <c r="LNU250" s="277"/>
      <c r="LNV250" s="277"/>
      <c r="LNW250" s="277"/>
      <c r="LNX250" s="277"/>
      <c r="LNY250" s="277"/>
      <c r="LNZ250" s="277"/>
      <c r="LOA250" s="277"/>
      <c r="LOB250" s="402"/>
      <c r="LOC250" s="404"/>
      <c r="LOD250" s="49"/>
      <c r="LOE250" s="49"/>
      <c r="LOF250" s="49"/>
      <c r="LOG250" s="99"/>
      <c r="LOH250" s="98"/>
      <c r="LOI250" s="49"/>
      <c r="LOJ250" s="405"/>
      <c r="LOK250" s="405"/>
      <c r="LOL250" s="277"/>
      <c r="LOM250" s="277"/>
      <c r="LON250" s="277"/>
      <c r="LOO250" s="277"/>
      <c r="LOP250" s="277"/>
      <c r="LOQ250" s="277"/>
      <c r="LOR250" s="277"/>
      <c r="LOS250" s="277"/>
      <c r="LOT250" s="402"/>
      <c r="LOU250" s="404"/>
      <c r="LOV250" s="49"/>
      <c r="LOW250" s="49"/>
      <c r="LOX250" s="49"/>
      <c r="LOY250" s="99"/>
      <c r="LOZ250" s="98"/>
      <c r="LPA250" s="49"/>
      <c r="LPB250" s="405"/>
      <c r="LPC250" s="405"/>
      <c r="LPD250" s="277"/>
      <c r="LPE250" s="277"/>
      <c r="LPF250" s="277"/>
      <c r="LPG250" s="277"/>
      <c r="LPH250" s="277"/>
      <c r="LPI250" s="277"/>
      <c r="LPJ250" s="277"/>
      <c r="LPK250" s="277"/>
      <c r="LPL250" s="402"/>
      <c r="LPM250" s="404"/>
      <c r="LPN250" s="49"/>
      <c r="LPO250" s="49"/>
      <c r="LPP250" s="49"/>
      <c r="LPQ250" s="99"/>
      <c r="LPR250" s="98"/>
      <c r="LPS250" s="49"/>
      <c r="LPT250" s="405"/>
      <c r="LPU250" s="405"/>
      <c r="LPV250" s="277"/>
      <c r="LPW250" s="277"/>
      <c r="LPX250" s="277"/>
      <c r="LPY250" s="277"/>
      <c r="LPZ250" s="277"/>
      <c r="LQA250" s="277"/>
      <c r="LQB250" s="277"/>
      <c r="LQC250" s="277"/>
      <c r="LQD250" s="402"/>
      <c r="LQE250" s="404"/>
      <c r="LQF250" s="49"/>
      <c r="LQG250" s="49"/>
      <c r="LQH250" s="49"/>
      <c r="LQI250" s="99"/>
      <c r="LQJ250" s="98"/>
      <c r="LQK250" s="49"/>
      <c r="LQL250" s="405"/>
      <c r="LQM250" s="405"/>
      <c r="LQN250" s="277"/>
      <c r="LQO250" s="277"/>
      <c r="LQP250" s="277"/>
      <c r="LQQ250" s="277"/>
      <c r="LQR250" s="277"/>
      <c r="LQS250" s="277"/>
      <c r="LQT250" s="277"/>
      <c r="LQU250" s="277"/>
      <c r="LQV250" s="402"/>
      <c r="LQW250" s="404"/>
      <c r="LQX250" s="49"/>
      <c r="LQY250" s="49"/>
      <c r="LQZ250" s="49"/>
      <c r="LRA250" s="99"/>
      <c r="LRB250" s="98"/>
      <c r="LRC250" s="49"/>
      <c r="LRD250" s="405"/>
      <c r="LRE250" s="405"/>
      <c r="LRF250" s="277"/>
      <c r="LRG250" s="277"/>
      <c r="LRH250" s="277"/>
      <c r="LRI250" s="277"/>
      <c r="LRJ250" s="277"/>
      <c r="LRK250" s="277"/>
      <c r="LRL250" s="277"/>
      <c r="LRM250" s="277"/>
      <c r="LRN250" s="402"/>
      <c r="LRO250" s="404"/>
      <c r="LRP250" s="49"/>
      <c r="LRQ250" s="49"/>
      <c r="LRR250" s="49"/>
      <c r="LRS250" s="99"/>
      <c r="LRT250" s="98"/>
      <c r="LRU250" s="49"/>
      <c r="LRV250" s="405"/>
      <c r="LRW250" s="405"/>
      <c r="LRX250" s="277"/>
      <c r="LRY250" s="277"/>
      <c r="LRZ250" s="277"/>
      <c r="LSA250" s="277"/>
      <c r="LSB250" s="277"/>
      <c r="LSC250" s="277"/>
      <c r="LSD250" s="277"/>
      <c r="LSE250" s="277"/>
      <c r="LSF250" s="402"/>
      <c r="LSG250" s="404"/>
      <c r="LSH250" s="49"/>
      <c r="LSI250" s="49"/>
      <c r="LSJ250" s="49"/>
      <c r="LSK250" s="99"/>
      <c r="LSL250" s="98"/>
      <c r="LSM250" s="49"/>
      <c r="LSN250" s="405"/>
      <c r="LSO250" s="405"/>
      <c r="LSP250" s="277"/>
      <c r="LSQ250" s="277"/>
      <c r="LSR250" s="277"/>
      <c r="LSS250" s="277"/>
      <c r="LST250" s="277"/>
      <c r="LSU250" s="277"/>
      <c r="LSV250" s="277"/>
      <c r="LSW250" s="277"/>
      <c r="LSX250" s="402"/>
      <c r="LSY250" s="404"/>
      <c r="LSZ250" s="49"/>
      <c r="LTA250" s="49"/>
      <c r="LTB250" s="49"/>
      <c r="LTC250" s="99"/>
      <c r="LTD250" s="98"/>
      <c r="LTE250" s="49"/>
      <c r="LTF250" s="405"/>
      <c r="LTG250" s="405"/>
      <c r="LTH250" s="277"/>
      <c r="LTI250" s="277"/>
      <c r="LTJ250" s="277"/>
      <c r="LTK250" s="277"/>
      <c r="LTL250" s="277"/>
      <c r="LTM250" s="277"/>
      <c r="LTN250" s="277"/>
      <c r="LTO250" s="277"/>
      <c r="LTP250" s="402"/>
      <c r="LTQ250" s="404"/>
      <c r="LTR250" s="49"/>
      <c r="LTS250" s="49"/>
      <c r="LTT250" s="49"/>
      <c r="LTU250" s="99"/>
      <c r="LTV250" s="98"/>
      <c r="LTW250" s="49"/>
      <c r="LTX250" s="405"/>
      <c r="LTY250" s="405"/>
      <c r="LTZ250" s="277"/>
      <c r="LUA250" s="277"/>
      <c r="LUB250" s="277"/>
      <c r="LUC250" s="277"/>
      <c r="LUD250" s="277"/>
      <c r="LUE250" s="277"/>
      <c r="LUF250" s="277"/>
      <c r="LUG250" s="277"/>
      <c r="LUH250" s="402"/>
      <c r="LUI250" s="404"/>
      <c r="LUJ250" s="49"/>
      <c r="LUK250" s="49"/>
      <c r="LUL250" s="49"/>
      <c r="LUM250" s="99"/>
      <c r="LUN250" s="98"/>
      <c r="LUO250" s="49"/>
      <c r="LUP250" s="405"/>
      <c r="LUQ250" s="405"/>
      <c r="LUR250" s="277"/>
      <c r="LUS250" s="277"/>
      <c r="LUT250" s="277"/>
      <c r="LUU250" s="277"/>
      <c r="LUV250" s="277"/>
      <c r="LUW250" s="277"/>
      <c r="LUX250" s="277"/>
      <c r="LUY250" s="277"/>
      <c r="LUZ250" s="402"/>
      <c r="LVA250" s="404"/>
      <c r="LVB250" s="49"/>
      <c r="LVC250" s="49"/>
      <c r="LVD250" s="49"/>
      <c r="LVE250" s="99"/>
      <c r="LVF250" s="98"/>
      <c r="LVG250" s="49"/>
      <c r="LVH250" s="405"/>
      <c r="LVI250" s="405"/>
      <c r="LVJ250" s="277"/>
      <c r="LVK250" s="277"/>
      <c r="LVL250" s="277"/>
      <c r="LVM250" s="277"/>
      <c r="LVN250" s="277"/>
      <c r="LVO250" s="277"/>
      <c r="LVP250" s="277"/>
      <c r="LVQ250" s="277"/>
      <c r="LVR250" s="402"/>
      <c r="LVS250" s="404"/>
      <c r="LVT250" s="49"/>
      <c r="LVU250" s="49"/>
      <c r="LVV250" s="49"/>
      <c r="LVW250" s="99"/>
      <c r="LVX250" s="98"/>
      <c r="LVY250" s="49"/>
      <c r="LVZ250" s="405"/>
      <c r="LWA250" s="405"/>
      <c r="LWB250" s="277"/>
      <c r="LWC250" s="277"/>
      <c r="LWD250" s="277"/>
      <c r="LWE250" s="277"/>
      <c r="LWF250" s="277"/>
      <c r="LWG250" s="277"/>
      <c r="LWH250" s="277"/>
      <c r="LWI250" s="277"/>
      <c r="LWJ250" s="402"/>
      <c r="LWK250" s="404"/>
      <c r="LWL250" s="49"/>
      <c r="LWM250" s="49"/>
      <c r="LWN250" s="49"/>
      <c r="LWO250" s="99"/>
      <c r="LWP250" s="98"/>
      <c r="LWQ250" s="49"/>
      <c r="LWR250" s="405"/>
      <c r="LWS250" s="405"/>
      <c r="LWT250" s="277"/>
      <c r="LWU250" s="277"/>
      <c r="LWV250" s="277"/>
      <c r="LWW250" s="277"/>
      <c r="LWX250" s="277"/>
      <c r="LWY250" s="277"/>
      <c r="LWZ250" s="277"/>
      <c r="LXA250" s="277"/>
      <c r="LXB250" s="402"/>
      <c r="LXC250" s="404"/>
      <c r="LXD250" s="49"/>
      <c r="LXE250" s="49"/>
      <c r="LXF250" s="49"/>
      <c r="LXG250" s="99"/>
      <c r="LXH250" s="98"/>
      <c r="LXI250" s="49"/>
      <c r="LXJ250" s="405"/>
      <c r="LXK250" s="405"/>
      <c r="LXL250" s="277"/>
      <c r="LXM250" s="277"/>
      <c r="LXN250" s="277"/>
      <c r="LXO250" s="277"/>
      <c r="LXP250" s="277"/>
      <c r="LXQ250" s="277"/>
      <c r="LXR250" s="277"/>
      <c r="LXS250" s="277"/>
      <c r="LXT250" s="402"/>
      <c r="LXU250" s="404"/>
      <c r="LXV250" s="49"/>
      <c r="LXW250" s="49"/>
      <c r="LXX250" s="49"/>
      <c r="LXY250" s="99"/>
      <c r="LXZ250" s="98"/>
      <c r="LYA250" s="49"/>
      <c r="LYB250" s="405"/>
      <c r="LYC250" s="405"/>
      <c r="LYD250" s="277"/>
      <c r="LYE250" s="277"/>
      <c r="LYF250" s="277"/>
      <c r="LYG250" s="277"/>
      <c r="LYH250" s="277"/>
      <c r="LYI250" s="277"/>
      <c r="LYJ250" s="277"/>
      <c r="LYK250" s="277"/>
      <c r="LYL250" s="402"/>
      <c r="LYM250" s="404"/>
      <c r="LYN250" s="49"/>
      <c r="LYO250" s="49"/>
      <c r="LYP250" s="49"/>
      <c r="LYQ250" s="99"/>
      <c r="LYR250" s="98"/>
      <c r="LYS250" s="49"/>
      <c r="LYT250" s="405"/>
      <c r="LYU250" s="405"/>
      <c r="LYV250" s="277"/>
      <c r="LYW250" s="277"/>
      <c r="LYX250" s="277"/>
      <c r="LYY250" s="277"/>
      <c r="LYZ250" s="277"/>
      <c r="LZA250" s="277"/>
      <c r="LZB250" s="277"/>
      <c r="LZC250" s="277"/>
      <c r="LZD250" s="402"/>
      <c r="LZE250" s="404"/>
      <c r="LZF250" s="49"/>
      <c r="LZG250" s="49"/>
      <c r="LZH250" s="49"/>
      <c r="LZI250" s="99"/>
      <c r="LZJ250" s="98"/>
      <c r="LZK250" s="49"/>
      <c r="LZL250" s="405"/>
      <c r="LZM250" s="405"/>
      <c r="LZN250" s="277"/>
      <c r="LZO250" s="277"/>
      <c r="LZP250" s="277"/>
      <c r="LZQ250" s="277"/>
      <c r="LZR250" s="277"/>
      <c r="LZS250" s="277"/>
      <c r="LZT250" s="277"/>
      <c r="LZU250" s="277"/>
      <c r="LZV250" s="402"/>
      <c r="LZW250" s="404"/>
      <c r="LZX250" s="49"/>
      <c r="LZY250" s="49"/>
      <c r="LZZ250" s="49"/>
      <c r="MAA250" s="99"/>
      <c r="MAB250" s="98"/>
      <c r="MAC250" s="49"/>
      <c r="MAD250" s="405"/>
      <c r="MAE250" s="405"/>
      <c r="MAF250" s="277"/>
      <c r="MAG250" s="277"/>
      <c r="MAH250" s="277"/>
      <c r="MAI250" s="277"/>
      <c r="MAJ250" s="277"/>
      <c r="MAK250" s="277"/>
      <c r="MAL250" s="277"/>
      <c r="MAM250" s="277"/>
      <c r="MAN250" s="402"/>
      <c r="MAO250" s="404"/>
      <c r="MAP250" s="49"/>
      <c r="MAQ250" s="49"/>
      <c r="MAR250" s="49"/>
      <c r="MAS250" s="99"/>
      <c r="MAT250" s="98"/>
      <c r="MAU250" s="49"/>
      <c r="MAV250" s="405"/>
      <c r="MAW250" s="405"/>
      <c r="MAX250" s="277"/>
      <c r="MAY250" s="277"/>
      <c r="MAZ250" s="277"/>
      <c r="MBA250" s="277"/>
      <c r="MBB250" s="277"/>
      <c r="MBC250" s="277"/>
      <c r="MBD250" s="277"/>
      <c r="MBE250" s="277"/>
      <c r="MBF250" s="402"/>
      <c r="MBG250" s="404"/>
      <c r="MBH250" s="49"/>
      <c r="MBI250" s="49"/>
      <c r="MBJ250" s="49"/>
      <c r="MBK250" s="99"/>
      <c r="MBL250" s="98"/>
      <c r="MBM250" s="49"/>
      <c r="MBN250" s="405"/>
      <c r="MBO250" s="405"/>
      <c r="MBP250" s="277"/>
      <c r="MBQ250" s="277"/>
      <c r="MBR250" s="277"/>
      <c r="MBS250" s="277"/>
      <c r="MBT250" s="277"/>
      <c r="MBU250" s="277"/>
      <c r="MBV250" s="277"/>
      <c r="MBW250" s="277"/>
      <c r="MBX250" s="402"/>
      <c r="MBY250" s="404"/>
      <c r="MBZ250" s="49"/>
      <c r="MCA250" s="49"/>
      <c r="MCB250" s="49"/>
      <c r="MCC250" s="99"/>
      <c r="MCD250" s="98"/>
      <c r="MCE250" s="49"/>
      <c r="MCF250" s="405"/>
      <c r="MCG250" s="405"/>
      <c r="MCH250" s="277"/>
      <c r="MCI250" s="277"/>
      <c r="MCJ250" s="277"/>
      <c r="MCK250" s="277"/>
      <c r="MCL250" s="277"/>
      <c r="MCM250" s="277"/>
      <c r="MCN250" s="277"/>
      <c r="MCO250" s="277"/>
      <c r="MCP250" s="402"/>
      <c r="MCQ250" s="404"/>
      <c r="MCR250" s="49"/>
      <c r="MCS250" s="49"/>
      <c r="MCT250" s="49"/>
      <c r="MCU250" s="99"/>
      <c r="MCV250" s="98"/>
      <c r="MCW250" s="49"/>
      <c r="MCX250" s="405"/>
      <c r="MCY250" s="405"/>
      <c r="MCZ250" s="277"/>
      <c r="MDA250" s="277"/>
      <c r="MDB250" s="277"/>
      <c r="MDC250" s="277"/>
      <c r="MDD250" s="277"/>
      <c r="MDE250" s="277"/>
      <c r="MDF250" s="277"/>
      <c r="MDG250" s="277"/>
      <c r="MDH250" s="402"/>
      <c r="MDI250" s="404"/>
      <c r="MDJ250" s="49"/>
      <c r="MDK250" s="49"/>
      <c r="MDL250" s="49"/>
      <c r="MDM250" s="99"/>
      <c r="MDN250" s="98"/>
      <c r="MDO250" s="49"/>
      <c r="MDP250" s="405"/>
      <c r="MDQ250" s="405"/>
      <c r="MDR250" s="277"/>
      <c r="MDS250" s="277"/>
      <c r="MDT250" s="277"/>
      <c r="MDU250" s="277"/>
      <c r="MDV250" s="277"/>
      <c r="MDW250" s="277"/>
      <c r="MDX250" s="277"/>
      <c r="MDY250" s="277"/>
      <c r="MDZ250" s="402"/>
      <c r="MEA250" s="404"/>
      <c r="MEB250" s="49"/>
      <c r="MEC250" s="49"/>
      <c r="MED250" s="49"/>
      <c r="MEE250" s="99"/>
      <c r="MEF250" s="98"/>
      <c r="MEG250" s="49"/>
      <c r="MEH250" s="405"/>
      <c r="MEI250" s="405"/>
      <c r="MEJ250" s="277"/>
      <c r="MEK250" s="277"/>
      <c r="MEL250" s="277"/>
      <c r="MEM250" s="277"/>
      <c r="MEN250" s="277"/>
      <c r="MEO250" s="277"/>
      <c r="MEP250" s="277"/>
      <c r="MEQ250" s="277"/>
      <c r="MER250" s="402"/>
      <c r="MES250" s="404"/>
      <c r="MET250" s="49"/>
      <c r="MEU250" s="49"/>
      <c r="MEV250" s="49"/>
      <c r="MEW250" s="99"/>
      <c r="MEX250" s="98"/>
      <c r="MEY250" s="49"/>
      <c r="MEZ250" s="405"/>
      <c r="MFA250" s="405"/>
      <c r="MFB250" s="277"/>
      <c r="MFC250" s="277"/>
      <c r="MFD250" s="277"/>
      <c r="MFE250" s="277"/>
      <c r="MFF250" s="277"/>
      <c r="MFG250" s="277"/>
      <c r="MFH250" s="277"/>
      <c r="MFI250" s="277"/>
      <c r="MFJ250" s="402"/>
      <c r="MFK250" s="404"/>
      <c r="MFL250" s="49"/>
      <c r="MFM250" s="49"/>
      <c r="MFN250" s="49"/>
      <c r="MFO250" s="99"/>
      <c r="MFP250" s="98"/>
      <c r="MFQ250" s="49"/>
      <c r="MFR250" s="405"/>
      <c r="MFS250" s="405"/>
      <c r="MFT250" s="277"/>
      <c r="MFU250" s="277"/>
      <c r="MFV250" s="277"/>
      <c r="MFW250" s="277"/>
      <c r="MFX250" s="277"/>
      <c r="MFY250" s="277"/>
      <c r="MFZ250" s="277"/>
      <c r="MGA250" s="277"/>
      <c r="MGB250" s="402"/>
      <c r="MGC250" s="404"/>
      <c r="MGD250" s="49"/>
      <c r="MGE250" s="49"/>
      <c r="MGF250" s="49"/>
      <c r="MGG250" s="99"/>
      <c r="MGH250" s="98"/>
      <c r="MGI250" s="49"/>
      <c r="MGJ250" s="405"/>
      <c r="MGK250" s="405"/>
      <c r="MGL250" s="277"/>
      <c r="MGM250" s="277"/>
      <c r="MGN250" s="277"/>
      <c r="MGO250" s="277"/>
      <c r="MGP250" s="277"/>
      <c r="MGQ250" s="277"/>
      <c r="MGR250" s="277"/>
      <c r="MGS250" s="277"/>
      <c r="MGT250" s="402"/>
      <c r="MGU250" s="404"/>
      <c r="MGV250" s="49"/>
      <c r="MGW250" s="49"/>
      <c r="MGX250" s="49"/>
      <c r="MGY250" s="99"/>
      <c r="MGZ250" s="98"/>
      <c r="MHA250" s="49"/>
      <c r="MHB250" s="405"/>
      <c r="MHC250" s="405"/>
      <c r="MHD250" s="277"/>
      <c r="MHE250" s="277"/>
      <c r="MHF250" s="277"/>
      <c r="MHG250" s="277"/>
      <c r="MHH250" s="277"/>
      <c r="MHI250" s="277"/>
      <c r="MHJ250" s="277"/>
      <c r="MHK250" s="277"/>
      <c r="MHL250" s="402"/>
      <c r="MHM250" s="404"/>
      <c r="MHN250" s="49"/>
      <c r="MHO250" s="49"/>
      <c r="MHP250" s="49"/>
      <c r="MHQ250" s="99"/>
      <c r="MHR250" s="98"/>
      <c r="MHS250" s="49"/>
      <c r="MHT250" s="405"/>
      <c r="MHU250" s="405"/>
      <c r="MHV250" s="277"/>
      <c r="MHW250" s="277"/>
      <c r="MHX250" s="277"/>
      <c r="MHY250" s="277"/>
      <c r="MHZ250" s="277"/>
      <c r="MIA250" s="277"/>
      <c r="MIB250" s="277"/>
      <c r="MIC250" s="277"/>
      <c r="MID250" s="402"/>
      <c r="MIE250" s="404"/>
      <c r="MIF250" s="49"/>
      <c r="MIG250" s="49"/>
      <c r="MIH250" s="49"/>
      <c r="MII250" s="99"/>
      <c r="MIJ250" s="98"/>
      <c r="MIK250" s="49"/>
      <c r="MIL250" s="405"/>
      <c r="MIM250" s="405"/>
      <c r="MIN250" s="277"/>
      <c r="MIO250" s="277"/>
      <c r="MIP250" s="277"/>
      <c r="MIQ250" s="277"/>
      <c r="MIR250" s="277"/>
      <c r="MIS250" s="277"/>
      <c r="MIT250" s="277"/>
      <c r="MIU250" s="277"/>
      <c r="MIV250" s="402"/>
      <c r="MIW250" s="404"/>
      <c r="MIX250" s="49"/>
      <c r="MIY250" s="49"/>
      <c r="MIZ250" s="49"/>
      <c r="MJA250" s="99"/>
      <c r="MJB250" s="98"/>
      <c r="MJC250" s="49"/>
      <c r="MJD250" s="405"/>
      <c r="MJE250" s="405"/>
      <c r="MJF250" s="277"/>
      <c r="MJG250" s="277"/>
      <c r="MJH250" s="277"/>
      <c r="MJI250" s="277"/>
      <c r="MJJ250" s="277"/>
      <c r="MJK250" s="277"/>
      <c r="MJL250" s="277"/>
      <c r="MJM250" s="277"/>
      <c r="MJN250" s="402"/>
      <c r="MJO250" s="404"/>
      <c r="MJP250" s="49"/>
      <c r="MJQ250" s="49"/>
      <c r="MJR250" s="49"/>
      <c r="MJS250" s="99"/>
      <c r="MJT250" s="98"/>
      <c r="MJU250" s="49"/>
      <c r="MJV250" s="405"/>
      <c r="MJW250" s="405"/>
      <c r="MJX250" s="277"/>
      <c r="MJY250" s="277"/>
      <c r="MJZ250" s="277"/>
      <c r="MKA250" s="277"/>
      <c r="MKB250" s="277"/>
      <c r="MKC250" s="277"/>
      <c r="MKD250" s="277"/>
      <c r="MKE250" s="277"/>
      <c r="MKF250" s="402"/>
      <c r="MKG250" s="404"/>
      <c r="MKH250" s="49"/>
      <c r="MKI250" s="49"/>
      <c r="MKJ250" s="49"/>
      <c r="MKK250" s="99"/>
      <c r="MKL250" s="98"/>
      <c r="MKM250" s="49"/>
      <c r="MKN250" s="405"/>
      <c r="MKO250" s="405"/>
      <c r="MKP250" s="277"/>
      <c r="MKQ250" s="277"/>
      <c r="MKR250" s="277"/>
      <c r="MKS250" s="277"/>
      <c r="MKT250" s="277"/>
      <c r="MKU250" s="277"/>
      <c r="MKV250" s="277"/>
      <c r="MKW250" s="277"/>
      <c r="MKX250" s="402"/>
      <c r="MKY250" s="404"/>
      <c r="MKZ250" s="49"/>
      <c r="MLA250" s="49"/>
      <c r="MLB250" s="49"/>
      <c r="MLC250" s="99"/>
      <c r="MLD250" s="98"/>
      <c r="MLE250" s="49"/>
      <c r="MLF250" s="405"/>
      <c r="MLG250" s="405"/>
      <c r="MLH250" s="277"/>
      <c r="MLI250" s="277"/>
      <c r="MLJ250" s="277"/>
      <c r="MLK250" s="277"/>
      <c r="MLL250" s="277"/>
      <c r="MLM250" s="277"/>
      <c r="MLN250" s="277"/>
      <c r="MLO250" s="277"/>
      <c r="MLP250" s="402"/>
      <c r="MLQ250" s="404"/>
      <c r="MLR250" s="49"/>
      <c r="MLS250" s="49"/>
      <c r="MLT250" s="49"/>
      <c r="MLU250" s="99"/>
      <c r="MLV250" s="98"/>
      <c r="MLW250" s="49"/>
      <c r="MLX250" s="405"/>
      <c r="MLY250" s="405"/>
      <c r="MLZ250" s="277"/>
      <c r="MMA250" s="277"/>
      <c r="MMB250" s="277"/>
      <c r="MMC250" s="277"/>
      <c r="MMD250" s="277"/>
      <c r="MME250" s="277"/>
      <c r="MMF250" s="277"/>
      <c r="MMG250" s="277"/>
      <c r="MMH250" s="402"/>
      <c r="MMI250" s="404"/>
      <c r="MMJ250" s="49"/>
      <c r="MMK250" s="49"/>
      <c r="MML250" s="49"/>
      <c r="MMM250" s="99"/>
      <c r="MMN250" s="98"/>
      <c r="MMO250" s="49"/>
      <c r="MMP250" s="405"/>
      <c r="MMQ250" s="405"/>
      <c r="MMR250" s="277"/>
      <c r="MMS250" s="277"/>
      <c r="MMT250" s="277"/>
      <c r="MMU250" s="277"/>
      <c r="MMV250" s="277"/>
      <c r="MMW250" s="277"/>
      <c r="MMX250" s="277"/>
      <c r="MMY250" s="277"/>
      <c r="MMZ250" s="402"/>
      <c r="MNA250" s="404"/>
      <c r="MNB250" s="49"/>
      <c r="MNC250" s="49"/>
      <c r="MND250" s="49"/>
      <c r="MNE250" s="99"/>
      <c r="MNF250" s="98"/>
      <c r="MNG250" s="49"/>
      <c r="MNH250" s="405"/>
      <c r="MNI250" s="405"/>
      <c r="MNJ250" s="277"/>
      <c r="MNK250" s="277"/>
      <c r="MNL250" s="277"/>
      <c r="MNM250" s="277"/>
      <c r="MNN250" s="277"/>
      <c r="MNO250" s="277"/>
      <c r="MNP250" s="277"/>
      <c r="MNQ250" s="277"/>
      <c r="MNR250" s="402"/>
      <c r="MNS250" s="404"/>
      <c r="MNT250" s="49"/>
      <c r="MNU250" s="49"/>
      <c r="MNV250" s="49"/>
      <c r="MNW250" s="99"/>
      <c r="MNX250" s="98"/>
      <c r="MNY250" s="49"/>
      <c r="MNZ250" s="405"/>
      <c r="MOA250" s="405"/>
      <c r="MOB250" s="277"/>
      <c r="MOC250" s="277"/>
      <c r="MOD250" s="277"/>
      <c r="MOE250" s="277"/>
      <c r="MOF250" s="277"/>
      <c r="MOG250" s="277"/>
      <c r="MOH250" s="277"/>
      <c r="MOI250" s="277"/>
      <c r="MOJ250" s="402"/>
      <c r="MOK250" s="404"/>
      <c r="MOL250" s="49"/>
      <c r="MOM250" s="49"/>
      <c r="MON250" s="49"/>
      <c r="MOO250" s="99"/>
      <c r="MOP250" s="98"/>
      <c r="MOQ250" s="49"/>
      <c r="MOR250" s="405"/>
      <c r="MOS250" s="405"/>
      <c r="MOT250" s="277"/>
      <c r="MOU250" s="277"/>
      <c r="MOV250" s="277"/>
      <c r="MOW250" s="277"/>
      <c r="MOX250" s="277"/>
      <c r="MOY250" s="277"/>
      <c r="MOZ250" s="277"/>
      <c r="MPA250" s="277"/>
      <c r="MPB250" s="402"/>
      <c r="MPC250" s="404"/>
      <c r="MPD250" s="49"/>
      <c r="MPE250" s="49"/>
      <c r="MPF250" s="49"/>
      <c r="MPG250" s="99"/>
      <c r="MPH250" s="98"/>
      <c r="MPI250" s="49"/>
      <c r="MPJ250" s="405"/>
      <c r="MPK250" s="405"/>
      <c r="MPL250" s="277"/>
      <c r="MPM250" s="277"/>
      <c r="MPN250" s="277"/>
      <c r="MPO250" s="277"/>
      <c r="MPP250" s="277"/>
      <c r="MPQ250" s="277"/>
      <c r="MPR250" s="277"/>
      <c r="MPS250" s="277"/>
      <c r="MPT250" s="402"/>
      <c r="MPU250" s="404"/>
      <c r="MPV250" s="49"/>
      <c r="MPW250" s="49"/>
      <c r="MPX250" s="49"/>
      <c r="MPY250" s="99"/>
      <c r="MPZ250" s="98"/>
      <c r="MQA250" s="49"/>
      <c r="MQB250" s="405"/>
      <c r="MQC250" s="405"/>
      <c r="MQD250" s="277"/>
      <c r="MQE250" s="277"/>
      <c r="MQF250" s="277"/>
      <c r="MQG250" s="277"/>
      <c r="MQH250" s="277"/>
      <c r="MQI250" s="277"/>
      <c r="MQJ250" s="277"/>
      <c r="MQK250" s="277"/>
      <c r="MQL250" s="402"/>
      <c r="MQM250" s="404"/>
      <c r="MQN250" s="49"/>
      <c r="MQO250" s="49"/>
      <c r="MQP250" s="49"/>
      <c r="MQQ250" s="99"/>
      <c r="MQR250" s="98"/>
      <c r="MQS250" s="49"/>
      <c r="MQT250" s="405"/>
      <c r="MQU250" s="405"/>
      <c r="MQV250" s="277"/>
      <c r="MQW250" s="277"/>
      <c r="MQX250" s="277"/>
      <c r="MQY250" s="277"/>
      <c r="MQZ250" s="277"/>
      <c r="MRA250" s="277"/>
      <c r="MRB250" s="277"/>
      <c r="MRC250" s="277"/>
      <c r="MRD250" s="402"/>
      <c r="MRE250" s="404"/>
      <c r="MRF250" s="49"/>
      <c r="MRG250" s="49"/>
      <c r="MRH250" s="49"/>
      <c r="MRI250" s="99"/>
      <c r="MRJ250" s="98"/>
      <c r="MRK250" s="49"/>
      <c r="MRL250" s="405"/>
      <c r="MRM250" s="405"/>
      <c r="MRN250" s="277"/>
      <c r="MRO250" s="277"/>
      <c r="MRP250" s="277"/>
      <c r="MRQ250" s="277"/>
      <c r="MRR250" s="277"/>
      <c r="MRS250" s="277"/>
      <c r="MRT250" s="277"/>
      <c r="MRU250" s="277"/>
      <c r="MRV250" s="402"/>
      <c r="MRW250" s="404"/>
      <c r="MRX250" s="49"/>
      <c r="MRY250" s="49"/>
      <c r="MRZ250" s="49"/>
      <c r="MSA250" s="99"/>
      <c r="MSB250" s="98"/>
      <c r="MSC250" s="49"/>
      <c r="MSD250" s="405"/>
      <c r="MSE250" s="405"/>
      <c r="MSF250" s="277"/>
      <c r="MSG250" s="277"/>
      <c r="MSH250" s="277"/>
      <c r="MSI250" s="277"/>
      <c r="MSJ250" s="277"/>
      <c r="MSK250" s="277"/>
      <c r="MSL250" s="277"/>
      <c r="MSM250" s="277"/>
      <c r="MSN250" s="402"/>
      <c r="MSO250" s="404"/>
      <c r="MSP250" s="49"/>
      <c r="MSQ250" s="49"/>
      <c r="MSR250" s="49"/>
      <c r="MSS250" s="99"/>
      <c r="MST250" s="98"/>
      <c r="MSU250" s="49"/>
      <c r="MSV250" s="405"/>
      <c r="MSW250" s="405"/>
      <c r="MSX250" s="277"/>
      <c r="MSY250" s="277"/>
      <c r="MSZ250" s="277"/>
      <c r="MTA250" s="277"/>
      <c r="MTB250" s="277"/>
      <c r="MTC250" s="277"/>
      <c r="MTD250" s="277"/>
      <c r="MTE250" s="277"/>
      <c r="MTF250" s="402"/>
      <c r="MTG250" s="404"/>
      <c r="MTH250" s="49"/>
      <c r="MTI250" s="49"/>
      <c r="MTJ250" s="49"/>
      <c r="MTK250" s="99"/>
      <c r="MTL250" s="98"/>
      <c r="MTM250" s="49"/>
      <c r="MTN250" s="405"/>
      <c r="MTO250" s="405"/>
      <c r="MTP250" s="277"/>
      <c r="MTQ250" s="277"/>
      <c r="MTR250" s="277"/>
      <c r="MTS250" s="277"/>
      <c r="MTT250" s="277"/>
      <c r="MTU250" s="277"/>
      <c r="MTV250" s="277"/>
      <c r="MTW250" s="277"/>
      <c r="MTX250" s="402"/>
      <c r="MTY250" s="404"/>
      <c r="MTZ250" s="49"/>
      <c r="MUA250" s="49"/>
      <c r="MUB250" s="49"/>
      <c r="MUC250" s="99"/>
      <c r="MUD250" s="98"/>
      <c r="MUE250" s="49"/>
      <c r="MUF250" s="405"/>
      <c r="MUG250" s="405"/>
      <c r="MUH250" s="277"/>
      <c r="MUI250" s="277"/>
      <c r="MUJ250" s="277"/>
      <c r="MUK250" s="277"/>
      <c r="MUL250" s="277"/>
      <c r="MUM250" s="277"/>
      <c r="MUN250" s="277"/>
      <c r="MUO250" s="277"/>
      <c r="MUP250" s="402"/>
      <c r="MUQ250" s="404"/>
      <c r="MUR250" s="49"/>
      <c r="MUS250" s="49"/>
      <c r="MUT250" s="49"/>
      <c r="MUU250" s="99"/>
      <c r="MUV250" s="98"/>
      <c r="MUW250" s="49"/>
      <c r="MUX250" s="405"/>
      <c r="MUY250" s="405"/>
      <c r="MUZ250" s="277"/>
      <c r="MVA250" s="277"/>
      <c r="MVB250" s="277"/>
      <c r="MVC250" s="277"/>
      <c r="MVD250" s="277"/>
      <c r="MVE250" s="277"/>
      <c r="MVF250" s="277"/>
      <c r="MVG250" s="277"/>
      <c r="MVH250" s="402"/>
      <c r="MVI250" s="404"/>
      <c r="MVJ250" s="49"/>
      <c r="MVK250" s="49"/>
      <c r="MVL250" s="49"/>
      <c r="MVM250" s="99"/>
      <c r="MVN250" s="98"/>
      <c r="MVO250" s="49"/>
      <c r="MVP250" s="405"/>
      <c r="MVQ250" s="405"/>
      <c r="MVR250" s="277"/>
      <c r="MVS250" s="277"/>
      <c r="MVT250" s="277"/>
      <c r="MVU250" s="277"/>
      <c r="MVV250" s="277"/>
      <c r="MVW250" s="277"/>
      <c r="MVX250" s="277"/>
      <c r="MVY250" s="277"/>
      <c r="MVZ250" s="402"/>
      <c r="MWA250" s="404"/>
      <c r="MWB250" s="49"/>
      <c r="MWC250" s="49"/>
      <c r="MWD250" s="49"/>
      <c r="MWE250" s="99"/>
      <c r="MWF250" s="98"/>
      <c r="MWG250" s="49"/>
      <c r="MWH250" s="405"/>
      <c r="MWI250" s="405"/>
      <c r="MWJ250" s="277"/>
      <c r="MWK250" s="277"/>
      <c r="MWL250" s="277"/>
      <c r="MWM250" s="277"/>
      <c r="MWN250" s="277"/>
      <c r="MWO250" s="277"/>
      <c r="MWP250" s="277"/>
      <c r="MWQ250" s="277"/>
      <c r="MWR250" s="402"/>
      <c r="MWS250" s="404"/>
      <c r="MWT250" s="49"/>
      <c r="MWU250" s="49"/>
      <c r="MWV250" s="49"/>
      <c r="MWW250" s="99"/>
      <c r="MWX250" s="98"/>
      <c r="MWY250" s="49"/>
      <c r="MWZ250" s="405"/>
      <c r="MXA250" s="405"/>
      <c r="MXB250" s="277"/>
      <c r="MXC250" s="277"/>
      <c r="MXD250" s="277"/>
      <c r="MXE250" s="277"/>
      <c r="MXF250" s="277"/>
      <c r="MXG250" s="277"/>
      <c r="MXH250" s="277"/>
      <c r="MXI250" s="277"/>
      <c r="MXJ250" s="402"/>
      <c r="MXK250" s="404"/>
      <c r="MXL250" s="49"/>
      <c r="MXM250" s="49"/>
      <c r="MXN250" s="49"/>
      <c r="MXO250" s="99"/>
      <c r="MXP250" s="98"/>
      <c r="MXQ250" s="49"/>
      <c r="MXR250" s="405"/>
      <c r="MXS250" s="405"/>
      <c r="MXT250" s="277"/>
      <c r="MXU250" s="277"/>
      <c r="MXV250" s="277"/>
      <c r="MXW250" s="277"/>
      <c r="MXX250" s="277"/>
      <c r="MXY250" s="277"/>
      <c r="MXZ250" s="277"/>
      <c r="MYA250" s="277"/>
      <c r="MYB250" s="402"/>
      <c r="MYC250" s="404"/>
      <c r="MYD250" s="49"/>
      <c r="MYE250" s="49"/>
      <c r="MYF250" s="49"/>
      <c r="MYG250" s="99"/>
      <c r="MYH250" s="98"/>
      <c r="MYI250" s="49"/>
      <c r="MYJ250" s="405"/>
      <c r="MYK250" s="405"/>
      <c r="MYL250" s="277"/>
      <c r="MYM250" s="277"/>
      <c r="MYN250" s="277"/>
      <c r="MYO250" s="277"/>
      <c r="MYP250" s="277"/>
      <c r="MYQ250" s="277"/>
      <c r="MYR250" s="277"/>
      <c r="MYS250" s="277"/>
      <c r="MYT250" s="402"/>
      <c r="MYU250" s="404"/>
      <c r="MYV250" s="49"/>
      <c r="MYW250" s="49"/>
      <c r="MYX250" s="49"/>
      <c r="MYY250" s="99"/>
      <c r="MYZ250" s="98"/>
      <c r="MZA250" s="49"/>
      <c r="MZB250" s="405"/>
      <c r="MZC250" s="405"/>
      <c r="MZD250" s="277"/>
      <c r="MZE250" s="277"/>
      <c r="MZF250" s="277"/>
      <c r="MZG250" s="277"/>
      <c r="MZH250" s="277"/>
      <c r="MZI250" s="277"/>
      <c r="MZJ250" s="277"/>
      <c r="MZK250" s="277"/>
      <c r="MZL250" s="402"/>
      <c r="MZM250" s="404"/>
      <c r="MZN250" s="49"/>
      <c r="MZO250" s="49"/>
      <c r="MZP250" s="49"/>
      <c r="MZQ250" s="99"/>
      <c r="MZR250" s="98"/>
      <c r="MZS250" s="49"/>
      <c r="MZT250" s="405"/>
      <c r="MZU250" s="405"/>
      <c r="MZV250" s="277"/>
      <c r="MZW250" s="277"/>
      <c r="MZX250" s="277"/>
      <c r="MZY250" s="277"/>
      <c r="MZZ250" s="277"/>
      <c r="NAA250" s="277"/>
      <c r="NAB250" s="277"/>
      <c r="NAC250" s="277"/>
      <c r="NAD250" s="402"/>
      <c r="NAE250" s="404"/>
      <c r="NAF250" s="49"/>
      <c r="NAG250" s="49"/>
      <c r="NAH250" s="49"/>
      <c r="NAI250" s="99"/>
      <c r="NAJ250" s="98"/>
      <c r="NAK250" s="49"/>
      <c r="NAL250" s="405"/>
      <c r="NAM250" s="405"/>
      <c r="NAN250" s="277"/>
      <c r="NAO250" s="277"/>
      <c r="NAP250" s="277"/>
      <c r="NAQ250" s="277"/>
      <c r="NAR250" s="277"/>
      <c r="NAS250" s="277"/>
      <c r="NAT250" s="277"/>
      <c r="NAU250" s="277"/>
      <c r="NAV250" s="402"/>
      <c r="NAW250" s="404"/>
      <c r="NAX250" s="49"/>
      <c r="NAY250" s="49"/>
      <c r="NAZ250" s="49"/>
      <c r="NBA250" s="99"/>
      <c r="NBB250" s="98"/>
      <c r="NBC250" s="49"/>
      <c r="NBD250" s="405"/>
      <c r="NBE250" s="405"/>
      <c r="NBF250" s="277"/>
      <c r="NBG250" s="277"/>
      <c r="NBH250" s="277"/>
      <c r="NBI250" s="277"/>
      <c r="NBJ250" s="277"/>
      <c r="NBK250" s="277"/>
      <c r="NBL250" s="277"/>
      <c r="NBM250" s="277"/>
      <c r="NBN250" s="402"/>
      <c r="NBO250" s="404"/>
      <c r="NBP250" s="49"/>
      <c r="NBQ250" s="49"/>
      <c r="NBR250" s="49"/>
      <c r="NBS250" s="99"/>
      <c r="NBT250" s="98"/>
      <c r="NBU250" s="49"/>
      <c r="NBV250" s="405"/>
      <c r="NBW250" s="405"/>
      <c r="NBX250" s="277"/>
      <c r="NBY250" s="277"/>
      <c r="NBZ250" s="277"/>
      <c r="NCA250" s="277"/>
      <c r="NCB250" s="277"/>
      <c r="NCC250" s="277"/>
      <c r="NCD250" s="277"/>
      <c r="NCE250" s="277"/>
      <c r="NCF250" s="402"/>
      <c r="NCG250" s="404"/>
      <c r="NCH250" s="49"/>
      <c r="NCI250" s="49"/>
      <c r="NCJ250" s="49"/>
      <c r="NCK250" s="99"/>
      <c r="NCL250" s="98"/>
      <c r="NCM250" s="49"/>
      <c r="NCN250" s="405"/>
      <c r="NCO250" s="405"/>
      <c r="NCP250" s="277"/>
      <c r="NCQ250" s="277"/>
      <c r="NCR250" s="277"/>
      <c r="NCS250" s="277"/>
      <c r="NCT250" s="277"/>
      <c r="NCU250" s="277"/>
      <c r="NCV250" s="277"/>
      <c r="NCW250" s="277"/>
      <c r="NCX250" s="402"/>
      <c r="NCY250" s="404"/>
      <c r="NCZ250" s="49"/>
      <c r="NDA250" s="49"/>
      <c r="NDB250" s="49"/>
      <c r="NDC250" s="99"/>
      <c r="NDD250" s="98"/>
      <c r="NDE250" s="49"/>
      <c r="NDF250" s="405"/>
      <c r="NDG250" s="405"/>
      <c r="NDH250" s="277"/>
      <c r="NDI250" s="277"/>
      <c r="NDJ250" s="277"/>
      <c r="NDK250" s="277"/>
      <c r="NDL250" s="277"/>
      <c r="NDM250" s="277"/>
      <c r="NDN250" s="277"/>
      <c r="NDO250" s="277"/>
      <c r="NDP250" s="402"/>
      <c r="NDQ250" s="404"/>
      <c r="NDR250" s="49"/>
      <c r="NDS250" s="49"/>
      <c r="NDT250" s="49"/>
      <c r="NDU250" s="99"/>
      <c r="NDV250" s="98"/>
      <c r="NDW250" s="49"/>
      <c r="NDX250" s="405"/>
      <c r="NDY250" s="405"/>
      <c r="NDZ250" s="277"/>
      <c r="NEA250" s="277"/>
      <c r="NEB250" s="277"/>
      <c r="NEC250" s="277"/>
      <c r="NED250" s="277"/>
      <c r="NEE250" s="277"/>
      <c r="NEF250" s="277"/>
      <c r="NEG250" s="277"/>
      <c r="NEH250" s="402"/>
      <c r="NEI250" s="404"/>
      <c r="NEJ250" s="49"/>
      <c r="NEK250" s="49"/>
      <c r="NEL250" s="49"/>
      <c r="NEM250" s="99"/>
      <c r="NEN250" s="98"/>
      <c r="NEO250" s="49"/>
      <c r="NEP250" s="405"/>
      <c r="NEQ250" s="405"/>
      <c r="NER250" s="277"/>
      <c r="NES250" s="277"/>
      <c r="NET250" s="277"/>
      <c r="NEU250" s="277"/>
      <c r="NEV250" s="277"/>
      <c r="NEW250" s="277"/>
      <c r="NEX250" s="277"/>
      <c r="NEY250" s="277"/>
      <c r="NEZ250" s="402"/>
      <c r="NFA250" s="404"/>
      <c r="NFB250" s="49"/>
      <c r="NFC250" s="49"/>
      <c r="NFD250" s="49"/>
      <c r="NFE250" s="99"/>
      <c r="NFF250" s="98"/>
      <c r="NFG250" s="49"/>
      <c r="NFH250" s="405"/>
      <c r="NFI250" s="405"/>
      <c r="NFJ250" s="277"/>
      <c r="NFK250" s="277"/>
      <c r="NFL250" s="277"/>
      <c r="NFM250" s="277"/>
      <c r="NFN250" s="277"/>
      <c r="NFO250" s="277"/>
      <c r="NFP250" s="277"/>
      <c r="NFQ250" s="277"/>
      <c r="NFR250" s="402"/>
      <c r="NFS250" s="404"/>
      <c r="NFT250" s="49"/>
      <c r="NFU250" s="49"/>
      <c r="NFV250" s="49"/>
      <c r="NFW250" s="99"/>
      <c r="NFX250" s="98"/>
      <c r="NFY250" s="49"/>
      <c r="NFZ250" s="405"/>
      <c r="NGA250" s="405"/>
      <c r="NGB250" s="277"/>
      <c r="NGC250" s="277"/>
      <c r="NGD250" s="277"/>
      <c r="NGE250" s="277"/>
      <c r="NGF250" s="277"/>
      <c r="NGG250" s="277"/>
      <c r="NGH250" s="277"/>
      <c r="NGI250" s="277"/>
      <c r="NGJ250" s="402"/>
      <c r="NGK250" s="404"/>
      <c r="NGL250" s="49"/>
      <c r="NGM250" s="49"/>
      <c r="NGN250" s="49"/>
      <c r="NGO250" s="99"/>
      <c r="NGP250" s="98"/>
      <c r="NGQ250" s="49"/>
      <c r="NGR250" s="405"/>
      <c r="NGS250" s="405"/>
      <c r="NGT250" s="277"/>
      <c r="NGU250" s="277"/>
      <c r="NGV250" s="277"/>
      <c r="NGW250" s="277"/>
      <c r="NGX250" s="277"/>
      <c r="NGY250" s="277"/>
      <c r="NGZ250" s="277"/>
      <c r="NHA250" s="277"/>
      <c r="NHB250" s="402"/>
      <c r="NHC250" s="404"/>
      <c r="NHD250" s="49"/>
      <c r="NHE250" s="49"/>
      <c r="NHF250" s="49"/>
      <c r="NHG250" s="99"/>
      <c r="NHH250" s="98"/>
      <c r="NHI250" s="49"/>
      <c r="NHJ250" s="405"/>
      <c r="NHK250" s="405"/>
      <c r="NHL250" s="277"/>
      <c r="NHM250" s="277"/>
      <c r="NHN250" s="277"/>
      <c r="NHO250" s="277"/>
      <c r="NHP250" s="277"/>
      <c r="NHQ250" s="277"/>
      <c r="NHR250" s="277"/>
      <c r="NHS250" s="277"/>
      <c r="NHT250" s="402"/>
      <c r="NHU250" s="404"/>
      <c r="NHV250" s="49"/>
      <c r="NHW250" s="49"/>
      <c r="NHX250" s="49"/>
      <c r="NHY250" s="99"/>
      <c r="NHZ250" s="98"/>
      <c r="NIA250" s="49"/>
      <c r="NIB250" s="405"/>
      <c r="NIC250" s="405"/>
      <c r="NID250" s="277"/>
      <c r="NIE250" s="277"/>
      <c r="NIF250" s="277"/>
      <c r="NIG250" s="277"/>
      <c r="NIH250" s="277"/>
      <c r="NII250" s="277"/>
      <c r="NIJ250" s="277"/>
      <c r="NIK250" s="277"/>
      <c r="NIL250" s="402"/>
      <c r="NIM250" s="404"/>
      <c r="NIN250" s="49"/>
      <c r="NIO250" s="49"/>
      <c r="NIP250" s="49"/>
      <c r="NIQ250" s="99"/>
      <c r="NIR250" s="98"/>
      <c r="NIS250" s="49"/>
      <c r="NIT250" s="405"/>
      <c r="NIU250" s="405"/>
      <c r="NIV250" s="277"/>
      <c r="NIW250" s="277"/>
      <c r="NIX250" s="277"/>
      <c r="NIY250" s="277"/>
      <c r="NIZ250" s="277"/>
      <c r="NJA250" s="277"/>
      <c r="NJB250" s="277"/>
      <c r="NJC250" s="277"/>
      <c r="NJD250" s="402"/>
      <c r="NJE250" s="404"/>
      <c r="NJF250" s="49"/>
      <c r="NJG250" s="49"/>
      <c r="NJH250" s="49"/>
      <c r="NJI250" s="99"/>
      <c r="NJJ250" s="98"/>
      <c r="NJK250" s="49"/>
      <c r="NJL250" s="405"/>
      <c r="NJM250" s="405"/>
      <c r="NJN250" s="277"/>
      <c r="NJO250" s="277"/>
      <c r="NJP250" s="277"/>
      <c r="NJQ250" s="277"/>
      <c r="NJR250" s="277"/>
      <c r="NJS250" s="277"/>
      <c r="NJT250" s="277"/>
      <c r="NJU250" s="277"/>
      <c r="NJV250" s="402"/>
      <c r="NJW250" s="404"/>
      <c r="NJX250" s="49"/>
      <c r="NJY250" s="49"/>
      <c r="NJZ250" s="49"/>
      <c r="NKA250" s="99"/>
      <c r="NKB250" s="98"/>
      <c r="NKC250" s="49"/>
      <c r="NKD250" s="405"/>
      <c r="NKE250" s="405"/>
      <c r="NKF250" s="277"/>
      <c r="NKG250" s="277"/>
      <c r="NKH250" s="277"/>
      <c r="NKI250" s="277"/>
      <c r="NKJ250" s="277"/>
      <c r="NKK250" s="277"/>
      <c r="NKL250" s="277"/>
      <c r="NKM250" s="277"/>
      <c r="NKN250" s="402"/>
      <c r="NKO250" s="404"/>
      <c r="NKP250" s="49"/>
      <c r="NKQ250" s="49"/>
      <c r="NKR250" s="49"/>
      <c r="NKS250" s="99"/>
      <c r="NKT250" s="98"/>
      <c r="NKU250" s="49"/>
      <c r="NKV250" s="405"/>
      <c r="NKW250" s="405"/>
      <c r="NKX250" s="277"/>
      <c r="NKY250" s="277"/>
      <c r="NKZ250" s="277"/>
      <c r="NLA250" s="277"/>
      <c r="NLB250" s="277"/>
      <c r="NLC250" s="277"/>
      <c r="NLD250" s="277"/>
      <c r="NLE250" s="277"/>
      <c r="NLF250" s="402"/>
      <c r="NLG250" s="404"/>
      <c r="NLH250" s="49"/>
      <c r="NLI250" s="49"/>
      <c r="NLJ250" s="49"/>
      <c r="NLK250" s="99"/>
      <c r="NLL250" s="98"/>
      <c r="NLM250" s="49"/>
      <c r="NLN250" s="405"/>
      <c r="NLO250" s="405"/>
      <c r="NLP250" s="277"/>
      <c r="NLQ250" s="277"/>
      <c r="NLR250" s="277"/>
      <c r="NLS250" s="277"/>
      <c r="NLT250" s="277"/>
      <c r="NLU250" s="277"/>
      <c r="NLV250" s="277"/>
      <c r="NLW250" s="277"/>
      <c r="NLX250" s="402"/>
      <c r="NLY250" s="404"/>
      <c r="NLZ250" s="49"/>
      <c r="NMA250" s="49"/>
      <c r="NMB250" s="49"/>
      <c r="NMC250" s="99"/>
      <c r="NMD250" s="98"/>
      <c r="NME250" s="49"/>
      <c r="NMF250" s="405"/>
      <c r="NMG250" s="405"/>
      <c r="NMH250" s="277"/>
      <c r="NMI250" s="277"/>
      <c r="NMJ250" s="277"/>
      <c r="NMK250" s="277"/>
      <c r="NML250" s="277"/>
      <c r="NMM250" s="277"/>
      <c r="NMN250" s="277"/>
      <c r="NMO250" s="277"/>
      <c r="NMP250" s="402"/>
      <c r="NMQ250" s="404"/>
      <c r="NMR250" s="49"/>
      <c r="NMS250" s="49"/>
      <c r="NMT250" s="49"/>
      <c r="NMU250" s="99"/>
      <c r="NMV250" s="98"/>
      <c r="NMW250" s="49"/>
      <c r="NMX250" s="405"/>
      <c r="NMY250" s="405"/>
      <c r="NMZ250" s="277"/>
      <c r="NNA250" s="277"/>
      <c r="NNB250" s="277"/>
      <c r="NNC250" s="277"/>
      <c r="NND250" s="277"/>
      <c r="NNE250" s="277"/>
      <c r="NNF250" s="277"/>
      <c r="NNG250" s="277"/>
      <c r="NNH250" s="402"/>
      <c r="NNI250" s="404"/>
      <c r="NNJ250" s="49"/>
      <c r="NNK250" s="49"/>
      <c r="NNL250" s="49"/>
      <c r="NNM250" s="99"/>
      <c r="NNN250" s="98"/>
      <c r="NNO250" s="49"/>
      <c r="NNP250" s="405"/>
      <c r="NNQ250" s="405"/>
      <c r="NNR250" s="277"/>
      <c r="NNS250" s="277"/>
      <c r="NNT250" s="277"/>
      <c r="NNU250" s="277"/>
      <c r="NNV250" s="277"/>
      <c r="NNW250" s="277"/>
      <c r="NNX250" s="277"/>
      <c r="NNY250" s="277"/>
      <c r="NNZ250" s="402"/>
      <c r="NOA250" s="404"/>
      <c r="NOB250" s="49"/>
      <c r="NOC250" s="49"/>
      <c r="NOD250" s="49"/>
      <c r="NOE250" s="99"/>
      <c r="NOF250" s="98"/>
      <c r="NOG250" s="49"/>
      <c r="NOH250" s="405"/>
      <c r="NOI250" s="405"/>
      <c r="NOJ250" s="277"/>
      <c r="NOK250" s="277"/>
      <c r="NOL250" s="277"/>
      <c r="NOM250" s="277"/>
      <c r="NON250" s="277"/>
      <c r="NOO250" s="277"/>
      <c r="NOP250" s="277"/>
      <c r="NOQ250" s="277"/>
      <c r="NOR250" s="402"/>
      <c r="NOS250" s="404"/>
      <c r="NOT250" s="49"/>
      <c r="NOU250" s="49"/>
      <c r="NOV250" s="49"/>
      <c r="NOW250" s="99"/>
      <c r="NOX250" s="98"/>
      <c r="NOY250" s="49"/>
      <c r="NOZ250" s="405"/>
      <c r="NPA250" s="405"/>
      <c r="NPB250" s="277"/>
      <c r="NPC250" s="277"/>
      <c r="NPD250" s="277"/>
      <c r="NPE250" s="277"/>
      <c r="NPF250" s="277"/>
      <c r="NPG250" s="277"/>
      <c r="NPH250" s="277"/>
      <c r="NPI250" s="277"/>
      <c r="NPJ250" s="402"/>
      <c r="NPK250" s="404"/>
      <c r="NPL250" s="49"/>
      <c r="NPM250" s="49"/>
      <c r="NPN250" s="49"/>
      <c r="NPO250" s="99"/>
      <c r="NPP250" s="98"/>
      <c r="NPQ250" s="49"/>
      <c r="NPR250" s="405"/>
      <c r="NPS250" s="405"/>
      <c r="NPT250" s="277"/>
      <c r="NPU250" s="277"/>
      <c r="NPV250" s="277"/>
      <c r="NPW250" s="277"/>
      <c r="NPX250" s="277"/>
      <c r="NPY250" s="277"/>
      <c r="NPZ250" s="277"/>
      <c r="NQA250" s="277"/>
      <c r="NQB250" s="402"/>
      <c r="NQC250" s="404"/>
      <c r="NQD250" s="49"/>
      <c r="NQE250" s="49"/>
      <c r="NQF250" s="49"/>
      <c r="NQG250" s="99"/>
      <c r="NQH250" s="98"/>
      <c r="NQI250" s="49"/>
      <c r="NQJ250" s="405"/>
      <c r="NQK250" s="405"/>
      <c r="NQL250" s="277"/>
      <c r="NQM250" s="277"/>
      <c r="NQN250" s="277"/>
      <c r="NQO250" s="277"/>
      <c r="NQP250" s="277"/>
      <c r="NQQ250" s="277"/>
      <c r="NQR250" s="277"/>
      <c r="NQS250" s="277"/>
      <c r="NQT250" s="402"/>
      <c r="NQU250" s="404"/>
      <c r="NQV250" s="49"/>
      <c r="NQW250" s="49"/>
      <c r="NQX250" s="49"/>
      <c r="NQY250" s="99"/>
      <c r="NQZ250" s="98"/>
      <c r="NRA250" s="49"/>
      <c r="NRB250" s="405"/>
      <c r="NRC250" s="405"/>
      <c r="NRD250" s="277"/>
      <c r="NRE250" s="277"/>
      <c r="NRF250" s="277"/>
      <c r="NRG250" s="277"/>
      <c r="NRH250" s="277"/>
      <c r="NRI250" s="277"/>
      <c r="NRJ250" s="277"/>
      <c r="NRK250" s="277"/>
      <c r="NRL250" s="402"/>
      <c r="NRM250" s="404"/>
      <c r="NRN250" s="49"/>
      <c r="NRO250" s="49"/>
      <c r="NRP250" s="49"/>
      <c r="NRQ250" s="99"/>
      <c r="NRR250" s="98"/>
      <c r="NRS250" s="49"/>
      <c r="NRT250" s="405"/>
      <c r="NRU250" s="405"/>
      <c r="NRV250" s="277"/>
      <c r="NRW250" s="277"/>
      <c r="NRX250" s="277"/>
      <c r="NRY250" s="277"/>
      <c r="NRZ250" s="277"/>
      <c r="NSA250" s="277"/>
      <c r="NSB250" s="277"/>
      <c r="NSC250" s="277"/>
      <c r="NSD250" s="402"/>
      <c r="NSE250" s="404"/>
      <c r="NSF250" s="49"/>
      <c r="NSG250" s="49"/>
      <c r="NSH250" s="49"/>
      <c r="NSI250" s="99"/>
      <c r="NSJ250" s="98"/>
      <c r="NSK250" s="49"/>
      <c r="NSL250" s="405"/>
      <c r="NSM250" s="405"/>
      <c r="NSN250" s="277"/>
      <c r="NSO250" s="277"/>
      <c r="NSP250" s="277"/>
      <c r="NSQ250" s="277"/>
      <c r="NSR250" s="277"/>
      <c r="NSS250" s="277"/>
      <c r="NST250" s="277"/>
      <c r="NSU250" s="277"/>
      <c r="NSV250" s="402"/>
      <c r="NSW250" s="404"/>
      <c r="NSX250" s="49"/>
      <c r="NSY250" s="49"/>
      <c r="NSZ250" s="49"/>
      <c r="NTA250" s="99"/>
      <c r="NTB250" s="98"/>
      <c r="NTC250" s="49"/>
      <c r="NTD250" s="405"/>
      <c r="NTE250" s="405"/>
      <c r="NTF250" s="277"/>
      <c r="NTG250" s="277"/>
      <c r="NTH250" s="277"/>
      <c r="NTI250" s="277"/>
      <c r="NTJ250" s="277"/>
      <c r="NTK250" s="277"/>
      <c r="NTL250" s="277"/>
      <c r="NTM250" s="277"/>
      <c r="NTN250" s="402"/>
      <c r="NTO250" s="404"/>
      <c r="NTP250" s="49"/>
      <c r="NTQ250" s="49"/>
      <c r="NTR250" s="49"/>
      <c r="NTS250" s="99"/>
      <c r="NTT250" s="98"/>
      <c r="NTU250" s="49"/>
      <c r="NTV250" s="405"/>
      <c r="NTW250" s="405"/>
      <c r="NTX250" s="277"/>
      <c r="NTY250" s="277"/>
      <c r="NTZ250" s="277"/>
      <c r="NUA250" s="277"/>
      <c r="NUB250" s="277"/>
      <c r="NUC250" s="277"/>
      <c r="NUD250" s="277"/>
      <c r="NUE250" s="277"/>
      <c r="NUF250" s="402"/>
      <c r="NUG250" s="404"/>
      <c r="NUH250" s="49"/>
      <c r="NUI250" s="49"/>
      <c r="NUJ250" s="49"/>
      <c r="NUK250" s="99"/>
      <c r="NUL250" s="98"/>
      <c r="NUM250" s="49"/>
      <c r="NUN250" s="405"/>
      <c r="NUO250" s="405"/>
      <c r="NUP250" s="277"/>
      <c r="NUQ250" s="277"/>
      <c r="NUR250" s="277"/>
      <c r="NUS250" s="277"/>
      <c r="NUT250" s="277"/>
      <c r="NUU250" s="277"/>
      <c r="NUV250" s="277"/>
      <c r="NUW250" s="277"/>
      <c r="NUX250" s="402"/>
      <c r="NUY250" s="404"/>
      <c r="NUZ250" s="49"/>
      <c r="NVA250" s="49"/>
      <c r="NVB250" s="49"/>
      <c r="NVC250" s="99"/>
      <c r="NVD250" s="98"/>
      <c r="NVE250" s="49"/>
      <c r="NVF250" s="405"/>
      <c r="NVG250" s="405"/>
      <c r="NVH250" s="277"/>
      <c r="NVI250" s="277"/>
      <c r="NVJ250" s="277"/>
      <c r="NVK250" s="277"/>
      <c r="NVL250" s="277"/>
      <c r="NVM250" s="277"/>
      <c r="NVN250" s="277"/>
      <c r="NVO250" s="277"/>
      <c r="NVP250" s="402"/>
      <c r="NVQ250" s="404"/>
      <c r="NVR250" s="49"/>
      <c r="NVS250" s="49"/>
      <c r="NVT250" s="49"/>
      <c r="NVU250" s="99"/>
      <c r="NVV250" s="98"/>
      <c r="NVW250" s="49"/>
      <c r="NVX250" s="405"/>
      <c r="NVY250" s="405"/>
      <c r="NVZ250" s="277"/>
      <c r="NWA250" s="277"/>
      <c r="NWB250" s="277"/>
      <c r="NWC250" s="277"/>
      <c r="NWD250" s="277"/>
      <c r="NWE250" s="277"/>
      <c r="NWF250" s="277"/>
      <c r="NWG250" s="277"/>
      <c r="NWH250" s="402"/>
      <c r="NWI250" s="404"/>
      <c r="NWJ250" s="49"/>
      <c r="NWK250" s="49"/>
      <c r="NWL250" s="49"/>
      <c r="NWM250" s="99"/>
      <c r="NWN250" s="98"/>
      <c r="NWO250" s="49"/>
      <c r="NWP250" s="405"/>
      <c r="NWQ250" s="405"/>
      <c r="NWR250" s="277"/>
      <c r="NWS250" s="277"/>
      <c r="NWT250" s="277"/>
      <c r="NWU250" s="277"/>
      <c r="NWV250" s="277"/>
      <c r="NWW250" s="277"/>
      <c r="NWX250" s="277"/>
      <c r="NWY250" s="277"/>
      <c r="NWZ250" s="402"/>
      <c r="NXA250" s="404"/>
      <c r="NXB250" s="49"/>
      <c r="NXC250" s="49"/>
      <c r="NXD250" s="49"/>
      <c r="NXE250" s="99"/>
      <c r="NXF250" s="98"/>
      <c r="NXG250" s="49"/>
      <c r="NXH250" s="405"/>
      <c r="NXI250" s="405"/>
      <c r="NXJ250" s="277"/>
      <c r="NXK250" s="277"/>
      <c r="NXL250" s="277"/>
      <c r="NXM250" s="277"/>
      <c r="NXN250" s="277"/>
      <c r="NXO250" s="277"/>
      <c r="NXP250" s="277"/>
      <c r="NXQ250" s="277"/>
      <c r="NXR250" s="402"/>
      <c r="NXS250" s="404"/>
      <c r="NXT250" s="49"/>
      <c r="NXU250" s="49"/>
      <c r="NXV250" s="49"/>
      <c r="NXW250" s="99"/>
      <c r="NXX250" s="98"/>
      <c r="NXY250" s="49"/>
      <c r="NXZ250" s="405"/>
      <c r="NYA250" s="405"/>
      <c r="NYB250" s="277"/>
      <c r="NYC250" s="277"/>
      <c r="NYD250" s="277"/>
      <c r="NYE250" s="277"/>
      <c r="NYF250" s="277"/>
      <c r="NYG250" s="277"/>
      <c r="NYH250" s="277"/>
      <c r="NYI250" s="277"/>
      <c r="NYJ250" s="402"/>
      <c r="NYK250" s="404"/>
      <c r="NYL250" s="49"/>
      <c r="NYM250" s="49"/>
      <c r="NYN250" s="49"/>
      <c r="NYO250" s="99"/>
      <c r="NYP250" s="98"/>
      <c r="NYQ250" s="49"/>
      <c r="NYR250" s="405"/>
      <c r="NYS250" s="405"/>
      <c r="NYT250" s="277"/>
      <c r="NYU250" s="277"/>
      <c r="NYV250" s="277"/>
      <c r="NYW250" s="277"/>
      <c r="NYX250" s="277"/>
      <c r="NYY250" s="277"/>
      <c r="NYZ250" s="277"/>
      <c r="NZA250" s="277"/>
      <c r="NZB250" s="402"/>
      <c r="NZC250" s="404"/>
      <c r="NZD250" s="49"/>
      <c r="NZE250" s="49"/>
      <c r="NZF250" s="49"/>
      <c r="NZG250" s="99"/>
      <c r="NZH250" s="98"/>
      <c r="NZI250" s="49"/>
      <c r="NZJ250" s="405"/>
      <c r="NZK250" s="405"/>
      <c r="NZL250" s="277"/>
      <c r="NZM250" s="277"/>
      <c r="NZN250" s="277"/>
      <c r="NZO250" s="277"/>
      <c r="NZP250" s="277"/>
      <c r="NZQ250" s="277"/>
      <c r="NZR250" s="277"/>
      <c r="NZS250" s="277"/>
      <c r="NZT250" s="402"/>
      <c r="NZU250" s="404"/>
      <c r="NZV250" s="49"/>
      <c r="NZW250" s="49"/>
      <c r="NZX250" s="49"/>
      <c r="NZY250" s="99"/>
      <c r="NZZ250" s="98"/>
      <c r="OAA250" s="49"/>
      <c r="OAB250" s="405"/>
      <c r="OAC250" s="405"/>
      <c r="OAD250" s="277"/>
      <c r="OAE250" s="277"/>
      <c r="OAF250" s="277"/>
      <c r="OAG250" s="277"/>
      <c r="OAH250" s="277"/>
      <c r="OAI250" s="277"/>
      <c r="OAJ250" s="277"/>
      <c r="OAK250" s="277"/>
      <c r="OAL250" s="402"/>
      <c r="OAM250" s="404"/>
      <c r="OAN250" s="49"/>
      <c r="OAO250" s="49"/>
      <c r="OAP250" s="49"/>
      <c r="OAQ250" s="99"/>
      <c r="OAR250" s="98"/>
      <c r="OAS250" s="49"/>
      <c r="OAT250" s="405"/>
      <c r="OAU250" s="405"/>
      <c r="OAV250" s="277"/>
      <c r="OAW250" s="277"/>
      <c r="OAX250" s="277"/>
      <c r="OAY250" s="277"/>
      <c r="OAZ250" s="277"/>
      <c r="OBA250" s="277"/>
      <c r="OBB250" s="277"/>
      <c r="OBC250" s="277"/>
      <c r="OBD250" s="402"/>
      <c r="OBE250" s="404"/>
      <c r="OBF250" s="49"/>
      <c r="OBG250" s="49"/>
      <c r="OBH250" s="49"/>
      <c r="OBI250" s="99"/>
      <c r="OBJ250" s="98"/>
      <c r="OBK250" s="49"/>
      <c r="OBL250" s="405"/>
      <c r="OBM250" s="405"/>
      <c r="OBN250" s="277"/>
      <c r="OBO250" s="277"/>
      <c r="OBP250" s="277"/>
      <c r="OBQ250" s="277"/>
      <c r="OBR250" s="277"/>
      <c r="OBS250" s="277"/>
      <c r="OBT250" s="277"/>
      <c r="OBU250" s="277"/>
      <c r="OBV250" s="402"/>
      <c r="OBW250" s="404"/>
      <c r="OBX250" s="49"/>
      <c r="OBY250" s="49"/>
      <c r="OBZ250" s="49"/>
      <c r="OCA250" s="99"/>
      <c r="OCB250" s="98"/>
      <c r="OCC250" s="49"/>
      <c r="OCD250" s="405"/>
      <c r="OCE250" s="405"/>
      <c r="OCF250" s="277"/>
      <c r="OCG250" s="277"/>
      <c r="OCH250" s="277"/>
      <c r="OCI250" s="277"/>
      <c r="OCJ250" s="277"/>
      <c r="OCK250" s="277"/>
      <c r="OCL250" s="277"/>
      <c r="OCM250" s="277"/>
      <c r="OCN250" s="402"/>
      <c r="OCO250" s="404"/>
      <c r="OCP250" s="49"/>
      <c r="OCQ250" s="49"/>
      <c r="OCR250" s="49"/>
      <c r="OCS250" s="99"/>
      <c r="OCT250" s="98"/>
      <c r="OCU250" s="49"/>
      <c r="OCV250" s="405"/>
      <c r="OCW250" s="405"/>
      <c r="OCX250" s="277"/>
      <c r="OCY250" s="277"/>
      <c r="OCZ250" s="277"/>
      <c r="ODA250" s="277"/>
      <c r="ODB250" s="277"/>
      <c r="ODC250" s="277"/>
      <c r="ODD250" s="277"/>
      <c r="ODE250" s="277"/>
      <c r="ODF250" s="402"/>
      <c r="ODG250" s="404"/>
      <c r="ODH250" s="49"/>
      <c r="ODI250" s="49"/>
      <c r="ODJ250" s="49"/>
      <c r="ODK250" s="99"/>
      <c r="ODL250" s="98"/>
      <c r="ODM250" s="49"/>
      <c r="ODN250" s="405"/>
      <c r="ODO250" s="405"/>
      <c r="ODP250" s="277"/>
      <c r="ODQ250" s="277"/>
      <c r="ODR250" s="277"/>
      <c r="ODS250" s="277"/>
      <c r="ODT250" s="277"/>
      <c r="ODU250" s="277"/>
      <c r="ODV250" s="277"/>
      <c r="ODW250" s="277"/>
      <c r="ODX250" s="402"/>
      <c r="ODY250" s="404"/>
      <c r="ODZ250" s="49"/>
      <c r="OEA250" s="49"/>
      <c r="OEB250" s="49"/>
      <c r="OEC250" s="99"/>
      <c r="OED250" s="98"/>
      <c r="OEE250" s="49"/>
      <c r="OEF250" s="405"/>
      <c r="OEG250" s="405"/>
      <c r="OEH250" s="277"/>
      <c r="OEI250" s="277"/>
      <c r="OEJ250" s="277"/>
      <c r="OEK250" s="277"/>
      <c r="OEL250" s="277"/>
      <c r="OEM250" s="277"/>
      <c r="OEN250" s="277"/>
      <c r="OEO250" s="277"/>
      <c r="OEP250" s="402"/>
      <c r="OEQ250" s="404"/>
      <c r="OER250" s="49"/>
      <c r="OES250" s="49"/>
      <c r="OET250" s="49"/>
      <c r="OEU250" s="99"/>
      <c r="OEV250" s="98"/>
      <c r="OEW250" s="49"/>
      <c r="OEX250" s="405"/>
      <c r="OEY250" s="405"/>
      <c r="OEZ250" s="277"/>
      <c r="OFA250" s="277"/>
      <c r="OFB250" s="277"/>
      <c r="OFC250" s="277"/>
      <c r="OFD250" s="277"/>
      <c r="OFE250" s="277"/>
      <c r="OFF250" s="277"/>
      <c r="OFG250" s="277"/>
      <c r="OFH250" s="402"/>
      <c r="OFI250" s="404"/>
      <c r="OFJ250" s="49"/>
      <c r="OFK250" s="49"/>
      <c r="OFL250" s="49"/>
      <c r="OFM250" s="99"/>
      <c r="OFN250" s="98"/>
      <c r="OFO250" s="49"/>
      <c r="OFP250" s="405"/>
      <c r="OFQ250" s="405"/>
      <c r="OFR250" s="277"/>
      <c r="OFS250" s="277"/>
      <c r="OFT250" s="277"/>
      <c r="OFU250" s="277"/>
      <c r="OFV250" s="277"/>
      <c r="OFW250" s="277"/>
      <c r="OFX250" s="277"/>
      <c r="OFY250" s="277"/>
      <c r="OFZ250" s="402"/>
      <c r="OGA250" s="404"/>
      <c r="OGB250" s="49"/>
      <c r="OGC250" s="49"/>
      <c r="OGD250" s="49"/>
      <c r="OGE250" s="99"/>
      <c r="OGF250" s="98"/>
      <c r="OGG250" s="49"/>
      <c r="OGH250" s="405"/>
      <c r="OGI250" s="405"/>
      <c r="OGJ250" s="277"/>
      <c r="OGK250" s="277"/>
      <c r="OGL250" s="277"/>
      <c r="OGM250" s="277"/>
      <c r="OGN250" s="277"/>
      <c r="OGO250" s="277"/>
      <c r="OGP250" s="277"/>
      <c r="OGQ250" s="277"/>
      <c r="OGR250" s="402"/>
      <c r="OGS250" s="404"/>
      <c r="OGT250" s="49"/>
      <c r="OGU250" s="49"/>
      <c r="OGV250" s="49"/>
      <c r="OGW250" s="99"/>
      <c r="OGX250" s="98"/>
      <c r="OGY250" s="49"/>
      <c r="OGZ250" s="405"/>
      <c r="OHA250" s="405"/>
      <c r="OHB250" s="277"/>
      <c r="OHC250" s="277"/>
      <c r="OHD250" s="277"/>
      <c r="OHE250" s="277"/>
      <c r="OHF250" s="277"/>
      <c r="OHG250" s="277"/>
      <c r="OHH250" s="277"/>
      <c r="OHI250" s="277"/>
      <c r="OHJ250" s="402"/>
      <c r="OHK250" s="404"/>
      <c r="OHL250" s="49"/>
      <c r="OHM250" s="49"/>
      <c r="OHN250" s="49"/>
      <c r="OHO250" s="99"/>
      <c r="OHP250" s="98"/>
      <c r="OHQ250" s="49"/>
      <c r="OHR250" s="405"/>
      <c r="OHS250" s="405"/>
      <c r="OHT250" s="277"/>
      <c r="OHU250" s="277"/>
      <c r="OHV250" s="277"/>
      <c r="OHW250" s="277"/>
      <c r="OHX250" s="277"/>
      <c r="OHY250" s="277"/>
      <c r="OHZ250" s="277"/>
      <c r="OIA250" s="277"/>
      <c r="OIB250" s="402"/>
      <c r="OIC250" s="404"/>
      <c r="OID250" s="49"/>
      <c r="OIE250" s="49"/>
      <c r="OIF250" s="49"/>
      <c r="OIG250" s="99"/>
      <c r="OIH250" s="98"/>
      <c r="OII250" s="49"/>
      <c r="OIJ250" s="405"/>
      <c r="OIK250" s="405"/>
      <c r="OIL250" s="277"/>
      <c r="OIM250" s="277"/>
      <c r="OIN250" s="277"/>
      <c r="OIO250" s="277"/>
      <c r="OIP250" s="277"/>
      <c r="OIQ250" s="277"/>
      <c r="OIR250" s="277"/>
      <c r="OIS250" s="277"/>
      <c r="OIT250" s="402"/>
      <c r="OIU250" s="404"/>
      <c r="OIV250" s="49"/>
      <c r="OIW250" s="49"/>
      <c r="OIX250" s="49"/>
      <c r="OIY250" s="99"/>
      <c r="OIZ250" s="98"/>
      <c r="OJA250" s="49"/>
      <c r="OJB250" s="405"/>
      <c r="OJC250" s="405"/>
      <c r="OJD250" s="277"/>
      <c r="OJE250" s="277"/>
      <c r="OJF250" s="277"/>
      <c r="OJG250" s="277"/>
      <c r="OJH250" s="277"/>
      <c r="OJI250" s="277"/>
      <c r="OJJ250" s="277"/>
      <c r="OJK250" s="277"/>
      <c r="OJL250" s="402"/>
      <c r="OJM250" s="404"/>
      <c r="OJN250" s="49"/>
      <c r="OJO250" s="49"/>
      <c r="OJP250" s="49"/>
      <c r="OJQ250" s="99"/>
      <c r="OJR250" s="98"/>
      <c r="OJS250" s="49"/>
      <c r="OJT250" s="405"/>
      <c r="OJU250" s="405"/>
      <c r="OJV250" s="277"/>
      <c r="OJW250" s="277"/>
      <c r="OJX250" s="277"/>
      <c r="OJY250" s="277"/>
      <c r="OJZ250" s="277"/>
      <c r="OKA250" s="277"/>
      <c r="OKB250" s="277"/>
      <c r="OKC250" s="277"/>
      <c r="OKD250" s="402"/>
      <c r="OKE250" s="404"/>
      <c r="OKF250" s="49"/>
      <c r="OKG250" s="49"/>
      <c r="OKH250" s="49"/>
      <c r="OKI250" s="99"/>
      <c r="OKJ250" s="98"/>
      <c r="OKK250" s="49"/>
      <c r="OKL250" s="405"/>
      <c r="OKM250" s="405"/>
      <c r="OKN250" s="277"/>
      <c r="OKO250" s="277"/>
      <c r="OKP250" s="277"/>
      <c r="OKQ250" s="277"/>
      <c r="OKR250" s="277"/>
      <c r="OKS250" s="277"/>
      <c r="OKT250" s="277"/>
      <c r="OKU250" s="277"/>
      <c r="OKV250" s="402"/>
      <c r="OKW250" s="404"/>
      <c r="OKX250" s="49"/>
      <c r="OKY250" s="49"/>
      <c r="OKZ250" s="49"/>
      <c r="OLA250" s="99"/>
      <c r="OLB250" s="98"/>
      <c r="OLC250" s="49"/>
      <c r="OLD250" s="405"/>
      <c r="OLE250" s="405"/>
      <c r="OLF250" s="277"/>
      <c r="OLG250" s="277"/>
      <c r="OLH250" s="277"/>
      <c r="OLI250" s="277"/>
      <c r="OLJ250" s="277"/>
      <c r="OLK250" s="277"/>
      <c r="OLL250" s="277"/>
      <c r="OLM250" s="277"/>
      <c r="OLN250" s="402"/>
      <c r="OLO250" s="404"/>
      <c r="OLP250" s="49"/>
      <c r="OLQ250" s="49"/>
      <c r="OLR250" s="49"/>
      <c r="OLS250" s="99"/>
      <c r="OLT250" s="98"/>
      <c r="OLU250" s="49"/>
      <c r="OLV250" s="405"/>
      <c r="OLW250" s="405"/>
      <c r="OLX250" s="277"/>
      <c r="OLY250" s="277"/>
      <c r="OLZ250" s="277"/>
      <c r="OMA250" s="277"/>
      <c r="OMB250" s="277"/>
      <c r="OMC250" s="277"/>
      <c r="OMD250" s="277"/>
      <c r="OME250" s="277"/>
      <c r="OMF250" s="402"/>
      <c r="OMG250" s="404"/>
      <c r="OMH250" s="49"/>
      <c r="OMI250" s="49"/>
      <c r="OMJ250" s="49"/>
      <c r="OMK250" s="99"/>
      <c r="OML250" s="98"/>
      <c r="OMM250" s="49"/>
      <c r="OMN250" s="405"/>
      <c r="OMO250" s="405"/>
      <c r="OMP250" s="277"/>
      <c r="OMQ250" s="277"/>
      <c r="OMR250" s="277"/>
      <c r="OMS250" s="277"/>
      <c r="OMT250" s="277"/>
      <c r="OMU250" s="277"/>
      <c r="OMV250" s="277"/>
      <c r="OMW250" s="277"/>
      <c r="OMX250" s="402"/>
      <c r="OMY250" s="404"/>
      <c r="OMZ250" s="49"/>
      <c r="ONA250" s="49"/>
      <c r="ONB250" s="49"/>
      <c r="ONC250" s="99"/>
      <c r="OND250" s="98"/>
      <c r="ONE250" s="49"/>
      <c r="ONF250" s="405"/>
      <c r="ONG250" s="405"/>
      <c r="ONH250" s="277"/>
      <c r="ONI250" s="277"/>
      <c r="ONJ250" s="277"/>
      <c r="ONK250" s="277"/>
      <c r="ONL250" s="277"/>
      <c r="ONM250" s="277"/>
      <c r="ONN250" s="277"/>
      <c r="ONO250" s="277"/>
      <c r="ONP250" s="402"/>
      <c r="ONQ250" s="404"/>
      <c r="ONR250" s="49"/>
      <c r="ONS250" s="49"/>
      <c r="ONT250" s="49"/>
      <c r="ONU250" s="99"/>
      <c r="ONV250" s="98"/>
      <c r="ONW250" s="49"/>
      <c r="ONX250" s="405"/>
      <c r="ONY250" s="405"/>
      <c r="ONZ250" s="277"/>
      <c r="OOA250" s="277"/>
      <c r="OOB250" s="277"/>
      <c r="OOC250" s="277"/>
      <c r="OOD250" s="277"/>
      <c r="OOE250" s="277"/>
      <c r="OOF250" s="277"/>
      <c r="OOG250" s="277"/>
      <c r="OOH250" s="402"/>
      <c r="OOI250" s="404"/>
      <c r="OOJ250" s="49"/>
      <c r="OOK250" s="49"/>
      <c r="OOL250" s="49"/>
      <c r="OOM250" s="99"/>
      <c r="OON250" s="98"/>
      <c r="OOO250" s="49"/>
      <c r="OOP250" s="405"/>
      <c r="OOQ250" s="405"/>
      <c r="OOR250" s="277"/>
      <c r="OOS250" s="277"/>
      <c r="OOT250" s="277"/>
      <c r="OOU250" s="277"/>
      <c r="OOV250" s="277"/>
      <c r="OOW250" s="277"/>
      <c r="OOX250" s="277"/>
      <c r="OOY250" s="277"/>
      <c r="OOZ250" s="402"/>
      <c r="OPA250" s="404"/>
      <c r="OPB250" s="49"/>
      <c r="OPC250" s="49"/>
      <c r="OPD250" s="49"/>
      <c r="OPE250" s="99"/>
      <c r="OPF250" s="98"/>
      <c r="OPG250" s="49"/>
      <c r="OPH250" s="405"/>
      <c r="OPI250" s="405"/>
      <c r="OPJ250" s="277"/>
      <c r="OPK250" s="277"/>
      <c r="OPL250" s="277"/>
      <c r="OPM250" s="277"/>
      <c r="OPN250" s="277"/>
      <c r="OPO250" s="277"/>
      <c r="OPP250" s="277"/>
      <c r="OPQ250" s="277"/>
      <c r="OPR250" s="402"/>
      <c r="OPS250" s="404"/>
      <c r="OPT250" s="49"/>
      <c r="OPU250" s="49"/>
      <c r="OPV250" s="49"/>
      <c r="OPW250" s="99"/>
      <c r="OPX250" s="98"/>
      <c r="OPY250" s="49"/>
      <c r="OPZ250" s="405"/>
      <c r="OQA250" s="405"/>
      <c r="OQB250" s="277"/>
      <c r="OQC250" s="277"/>
      <c r="OQD250" s="277"/>
      <c r="OQE250" s="277"/>
      <c r="OQF250" s="277"/>
      <c r="OQG250" s="277"/>
      <c r="OQH250" s="277"/>
      <c r="OQI250" s="277"/>
      <c r="OQJ250" s="402"/>
      <c r="OQK250" s="404"/>
      <c r="OQL250" s="49"/>
      <c r="OQM250" s="49"/>
      <c r="OQN250" s="49"/>
      <c r="OQO250" s="99"/>
      <c r="OQP250" s="98"/>
      <c r="OQQ250" s="49"/>
      <c r="OQR250" s="405"/>
      <c r="OQS250" s="405"/>
      <c r="OQT250" s="277"/>
      <c r="OQU250" s="277"/>
      <c r="OQV250" s="277"/>
      <c r="OQW250" s="277"/>
      <c r="OQX250" s="277"/>
      <c r="OQY250" s="277"/>
      <c r="OQZ250" s="277"/>
      <c r="ORA250" s="277"/>
      <c r="ORB250" s="402"/>
      <c r="ORC250" s="404"/>
      <c r="ORD250" s="49"/>
      <c r="ORE250" s="49"/>
      <c r="ORF250" s="49"/>
      <c r="ORG250" s="99"/>
      <c r="ORH250" s="98"/>
      <c r="ORI250" s="49"/>
      <c r="ORJ250" s="405"/>
      <c r="ORK250" s="405"/>
      <c r="ORL250" s="277"/>
      <c r="ORM250" s="277"/>
      <c r="ORN250" s="277"/>
      <c r="ORO250" s="277"/>
      <c r="ORP250" s="277"/>
      <c r="ORQ250" s="277"/>
      <c r="ORR250" s="277"/>
      <c r="ORS250" s="277"/>
      <c r="ORT250" s="402"/>
      <c r="ORU250" s="404"/>
      <c r="ORV250" s="49"/>
      <c r="ORW250" s="49"/>
      <c r="ORX250" s="49"/>
      <c r="ORY250" s="99"/>
      <c r="ORZ250" s="98"/>
      <c r="OSA250" s="49"/>
      <c r="OSB250" s="405"/>
      <c r="OSC250" s="405"/>
      <c r="OSD250" s="277"/>
      <c r="OSE250" s="277"/>
      <c r="OSF250" s="277"/>
      <c r="OSG250" s="277"/>
      <c r="OSH250" s="277"/>
      <c r="OSI250" s="277"/>
      <c r="OSJ250" s="277"/>
      <c r="OSK250" s="277"/>
      <c r="OSL250" s="402"/>
      <c r="OSM250" s="404"/>
      <c r="OSN250" s="49"/>
      <c r="OSO250" s="49"/>
      <c r="OSP250" s="49"/>
      <c r="OSQ250" s="99"/>
      <c r="OSR250" s="98"/>
      <c r="OSS250" s="49"/>
      <c r="OST250" s="405"/>
      <c r="OSU250" s="405"/>
      <c r="OSV250" s="277"/>
      <c r="OSW250" s="277"/>
      <c r="OSX250" s="277"/>
      <c r="OSY250" s="277"/>
      <c r="OSZ250" s="277"/>
      <c r="OTA250" s="277"/>
      <c r="OTB250" s="277"/>
      <c r="OTC250" s="277"/>
      <c r="OTD250" s="402"/>
      <c r="OTE250" s="404"/>
      <c r="OTF250" s="49"/>
      <c r="OTG250" s="49"/>
      <c r="OTH250" s="49"/>
      <c r="OTI250" s="99"/>
      <c r="OTJ250" s="98"/>
      <c r="OTK250" s="49"/>
      <c r="OTL250" s="405"/>
      <c r="OTM250" s="405"/>
      <c r="OTN250" s="277"/>
      <c r="OTO250" s="277"/>
      <c r="OTP250" s="277"/>
      <c r="OTQ250" s="277"/>
      <c r="OTR250" s="277"/>
      <c r="OTS250" s="277"/>
      <c r="OTT250" s="277"/>
      <c r="OTU250" s="277"/>
      <c r="OTV250" s="402"/>
      <c r="OTW250" s="404"/>
      <c r="OTX250" s="49"/>
      <c r="OTY250" s="49"/>
      <c r="OTZ250" s="49"/>
      <c r="OUA250" s="99"/>
      <c r="OUB250" s="98"/>
      <c r="OUC250" s="49"/>
      <c r="OUD250" s="405"/>
      <c r="OUE250" s="405"/>
      <c r="OUF250" s="277"/>
      <c r="OUG250" s="277"/>
      <c r="OUH250" s="277"/>
      <c r="OUI250" s="277"/>
      <c r="OUJ250" s="277"/>
      <c r="OUK250" s="277"/>
      <c r="OUL250" s="277"/>
      <c r="OUM250" s="277"/>
      <c r="OUN250" s="402"/>
      <c r="OUO250" s="404"/>
      <c r="OUP250" s="49"/>
      <c r="OUQ250" s="49"/>
      <c r="OUR250" s="49"/>
      <c r="OUS250" s="99"/>
      <c r="OUT250" s="98"/>
      <c r="OUU250" s="49"/>
      <c r="OUV250" s="405"/>
      <c r="OUW250" s="405"/>
      <c r="OUX250" s="277"/>
      <c r="OUY250" s="277"/>
      <c r="OUZ250" s="277"/>
      <c r="OVA250" s="277"/>
      <c r="OVB250" s="277"/>
      <c r="OVC250" s="277"/>
      <c r="OVD250" s="277"/>
      <c r="OVE250" s="277"/>
      <c r="OVF250" s="402"/>
      <c r="OVG250" s="404"/>
      <c r="OVH250" s="49"/>
      <c r="OVI250" s="49"/>
      <c r="OVJ250" s="49"/>
      <c r="OVK250" s="99"/>
      <c r="OVL250" s="98"/>
      <c r="OVM250" s="49"/>
      <c r="OVN250" s="405"/>
      <c r="OVO250" s="405"/>
      <c r="OVP250" s="277"/>
      <c r="OVQ250" s="277"/>
      <c r="OVR250" s="277"/>
      <c r="OVS250" s="277"/>
      <c r="OVT250" s="277"/>
      <c r="OVU250" s="277"/>
      <c r="OVV250" s="277"/>
      <c r="OVW250" s="277"/>
      <c r="OVX250" s="402"/>
      <c r="OVY250" s="404"/>
      <c r="OVZ250" s="49"/>
      <c r="OWA250" s="49"/>
      <c r="OWB250" s="49"/>
      <c r="OWC250" s="99"/>
      <c r="OWD250" s="98"/>
      <c r="OWE250" s="49"/>
      <c r="OWF250" s="405"/>
      <c r="OWG250" s="405"/>
      <c r="OWH250" s="277"/>
      <c r="OWI250" s="277"/>
      <c r="OWJ250" s="277"/>
      <c r="OWK250" s="277"/>
      <c r="OWL250" s="277"/>
      <c r="OWM250" s="277"/>
      <c r="OWN250" s="277"/>
      <c r="OWO250" s="277"/>
      <c r="OWP250" s="402"/>
      <c r="OWQ250" s="404"/>
      <c r="OWR250" s="49"/>
      <c r="OWS250" s="49"/>
      <c r="OWT250" s="49"/>
      <c r="OWU250" s="99"/>
      <c r="OWV250" s="98"/>
      <c r="OWW250" s="49"/>
      <c r="OWX250" s="405"/>
      <c r="OWY250" s="405"/>
      <c r="OWZ250" s="277"/>
      <c r="OXA250" s="277"/>
      <c r="OXB250" s="277"/>
      <c r="OXC250" s="277"/>
      <c r="OXD250" s="277"/>
      <c r="OXE250" s="277"/>
      <c r="OXF250" s="277"/>
      <c r="OXG250" s="277"/>
      <c r="OXH250" s="402"/>
      <c r="OXI250" s="404"/>
      <c r="OXJ250" s="49"/>
      <c r="OXK250" s="49"/>
      <c r="OXL250" s="49"/>
      <c r="OXM250" s="99"/>
      <c r="OXN250" s="98"/>
      <c r="OXO250" s="49"/>
      <c r="OXP250" s="405"/>
      <c r="OXQ250" s="405"/>
      <c r="OXR250" s="277"/>
      <c r="OXS250" s="277"/>
      <c r="OXT250" s="277"/>
      <c r="OXU250" s="277"/>
      <c r="OXV250" s="277"/>
      <c r="OXW250" s="277"/>
      <c r="OXX250" s="277"/>
      <c r="OXY250" s="277"/>
      <c r="OXZ250" s="402"/>
      <c r="OYA250" s="404"/>
      <c r="OYB250" s="49"/>
      <c r="OYC250" s="49"/>
      <c r="OYD250" s="49"/>
      <c r="OYE250" s="99"/>
      <c r="OYF250" s="98"/>
      <c r="OYG250" s="49"/>
      <c r="OYH250" s="405"/>
      <c r="OYI250" s="405"/>
      <c r="OYJ250" s="277"/>
      <c r="OYK250" s="277"/>
      <c r="OYL250" s="277"/>
      <c r="OYM250" s="277"/>
      <c r="OYN250" s="277"/>
      <c r="OYO250" s="277"/>
      <c r="OYP250" s="277"/>
      <c r="OYQ250" s="277"/>
      <c r="OYR250" s="402"/>
      <c r="OYS250" s="404"/>
      <c r="OYT250" s="49"/>
      <c r="OYU250" s="49"/>
      <c r="OYV250" s="49"/>
      <c r="OYW250" s="99"/>
      <c r="OYX250" s="98"/>
      <c r="OYY250" s="49"/>
      <c r="OYZ250" s="405"/>
      <c r="OZA250" s="405"/>
      <c r="OZB250" s="277"/>
      <c r="OZC250" s="277"/>
      <c r="OZD250" s="277"/>
      <c r="OZE250" s="277"/>
      <c r="OZF250" s="277"/>
      <c r="OZG250" s="277"/>
      <c r="OZH250" s="277"/>
      <c r="OZI250" s="277"/>
      <c r="OZJ250" s="402"/>
      <c r="OZK250" s="404"/>
      <c r="OZL250" s="49"/>
      <c r="OZM250" s="49"/>
      <c r="OZN250" s="49"/>
      <c r="OZO250" s="99"/>
      <c r="OZP250" s="98"/>
      <c r="OZQ250" s="49"/>
      <c r="OZR250" s="405"/>
      <c r="OZS250" s="405"/>
      <c r="OZT250" s="277"/>
      <c r="OZU250" s="277"/>
      <c r="OZV250" s="277"/>
      <c r="OZW250" s="277"/>
      <c r="OZX250" s="277"/>
      <c r="OZY250" s="277"/>
      <c r="OZZ250" s="277"/>
      <c r="PAA250" s="277"/>
      <c r="PAB250" s="402"/>
      <c r="PAC250" s="404"/>
      <c r="PAD250" s="49"/>
      <c r="PAE250" s="49"/>
      <c r="PAF250" s="49"/>
      <c r="PAG250" s="99"/>
      <c r="PAH250" s="98"/>
      <c r="PAI250" s="49"/>
      <c r="PAJ250" s="405"/>
      <c r="PAK250" s="405"/>
      <c r="PAL250" s="277"/>
      <c r="PAM250" s="277"/>
      <c r="PAN250" s="277"/>
      <c r="PAO250" s="277"/>
      <c r="PAP250" s="277"/>
      <c r="PAQ250" s="277"/>
      <c r="PAR250" s="277"/>
      <c r="PAS250" s="277"/>
      <c r="PAT250" s="402"/>
      <c r="PAU250" s="404"/>
      <c r="PAV250" s="49"/>
      <c r="PAW250" s="49"/>
      <c r="PAX250" s="49"/>
      <c r="PAY250" s="99"/>
      <c r="PAZ250" s="98"/>
      <c r="PBA250" s="49"/>
      <c r="PBB250" s="405"/>
      <c r="PBC250" s="405"/>
      <c r="PBD250" s="277"/>
      <c r="PBE250" s="277"/>
      <c r="PBF250" s="277"/>
      <c r="PBG250" s="277"/>
      <c r="PBH250" s="277"/>
      <c r="PBI250" s="277"/>
      <c r="PBJ250" s="277"/>
      <c r="PBK250" s="277"/>
      <c r="PBL250" s="402"/>
      <c r="PBM250" s="404"/>
      <c r="PBN250" s="49"/>
      <c r="PBO250" s="49"/>
      <c r="PBP250" s="49"/>
      <c r="PBQ250" s="99"/>
      <c r="PBR250" s="98"/>
      <c r="PBS250" s="49"/>
      <c r="PBT250" s="405"/>
      <c r="PBU250" s="405"/>
      <c r="PBV250" s="277"/>
      <c r="PBW250" s="277"/>
      <c r="PBX250" s="277"/>
      <c r="PBY250" s="277"/>
      <c r="PBZ250" s="277"/>
      <c r="PCA250" s="277"/>
      <c r="PCB250" s="277"/>
      <c r="PCC250" s="277"/>
      <c r="PCD250" s="402"/>
      <c r="PCE250" s="404"/>
      <c r="PCF250" s="49"/>
      <c r="PCG250" s="49"/>
      <c r="PCH250" s="49"/>
      <c r="PCI250" s="99"/>
      <c r="PCJ250" s="98"/>
      <c r="PCK250" s="49"/>
      <c r="PCL250" s="405"/>
      <c r="PCM250" s="405"/>
      <c r="PCN250" s="277"/>
      <c r="PCO250" s="277"/>
      <c r="PCP250" s="277"/>
      <c r="PCQ250" s="277"/>
      <c r="PCR250" s="277"/>
      <c r="PCS250" s="277"/>
      <c r="PCT250" s="277"/>
      <c r="PCU250" s="277"/>
      <c r="PCV250" s="402"/>
      <c r="PCW250" s="404"/>
      <c r="PCX250" s="49"/>
      <c r="PCY250" s="49"/>
      <c r="PCZ250" s="49"/>
      <c r="PDA250" s="99"/>
      <c r="PDB250" s="98"/>
      <c r="PDC250" s="49"/>
      <c r="PDD250" s="405"/>
      <c r="PDE250" s="405"/>
      <c r="PDF250" s="277"/>
      <c r="PDG250" s="277"/>
      <c r="PDH250" s="277"/>
      <c r="PDI250" s="277"/>
      <c r="PDJ250" s="277"/>
      <c r="PDK250" s="277"/>
      <c r="PDL250" s="277"/>
      <c r="PDM250" s="277"/>
      <c r="PDN250" s="402"/>
      <c r="PDO250" s="404"/>
      <c r="PDP250" s="49"/>
      <c r="PDQ250" s="49"/>
      <c r="PDR250" s="49"/>
      <c r="PDS250" s="99"/>
      <c r="PDT250" s="98"/>
      <c r="PDU250" s="49"/>
      <c r="PDV250" s="405"/>
      <c r="PDW250" s="405"/>
      <c r="PDX250" s="277"/>
      <c r="PDY250" s="277"/>
      <c r="PDZ250" s="277"/>
      <c r="PEA250" s="277"/>
      <c r="PEB250" s="277"/>
      <c r="PEC250" s="277"/>
      <c r="PED250" s="277"/>
      <c r="PEE250" s="277"/>
      <c r="PEF250" s="402"/>
      <c r="PEG250" s="404"/>
      <c r="PEH250" s="49"/>
      <c r="PEI250" s="49"/>
      <c r="PEJ250" s="49"/>
      <c r="PEK250" s="99"/>
      <c r="PEL250" s="98"/>
      <c r="PEM250" s="49"/>
      <c r="PEN250" s="405"/>
      <c r="PEO250" s="405"/>
      <c r="PEP250" s="277"/>
      <c r="PEQ250" s="277"/>
      <c r="PER250" s="277"/>
      <c r="PES250" s="277"/>
      <c r="PET250" s="277"/>
      <c r="PEU250" s="277"/>
      <c r="PEV250" s="277"/>
      <c r="PEW250" s="277"/>
      <c r="PEX250" s="402"/>
      <c r="PEY250" s="404"/>
      <c r="PEZ250" s="49"/>
      <c r="PFA250" s="49"/>
      <c r="PFB250" s="49"/>
      <c r="PFC250" s="99"/>
      <c r="PFD250" s="98"/>
      <c r="PFE250" s="49"/>
      <c r="PFF250" s="405"/>
      <c r="PFG250" s="405"/>
      <c r="PFH250" s="277"/>
      <c r="PFI250" s="277"/>
      <c r="PFJ250" s="277"/>
      <c r="PFK250" s="277"/>
      <c r="PFL250" s="277"/>
      <c r="PFM250" s="277"/>
      <c r="PFN250" s="277"/>
      <c r="PFO250" s="277"/>
      <c r="PFP250" s="402"/>
      <c r="PFQ250" s="404"/>
      <c r="PFR250" s="49"/>
      <c r="PFS250" s="49"/>
      <c r="PFT250" s="49"/>
      <c r="PFU250" s="99"/>
      <c r="PFV250" s="98"/>
      <c r="PFW250" s="49"/>
      <c r="PFX250" s="405"/>
      <c r="PFY250" s="405"/>
      <c r="PFZ250" s="277"/>
      <c r="PGA250" s="277"/>
      <c r="PGB250" s="277"/>
      <c r="PGC250" s="277"/>
      <c r="PGD250" s="277"/>
      <c r="PGE250" s="277"/>
      <c r="PGF250" s="277"/>
      <c r="PGG250" s="277"/>
      <c r="PGH250" s="402"/>
      <c r="PGI250" s="404"/>
      <c r="PGJ250" s="49"/>
      <c r="PGK250" s="49"/>
      <c r="PGL250" s="49"/>
      <c r="PGM250" s="99"/>
      <c r="PGN250" s="98"/>
      <c r="PGO250" s="49"/>
      <c r="PGP250" s="405"/>
      <c r="PGQ250" s="405"/>
      <c r="PGR250" s="277"/>
      <c r="PGS250" s="277"/>
      <c r="PGT250" s="277"/>
      <c r="PGU250" s="277"/>
      <c r="PGV250" s="277"/>
      <c r="PGW250" s="277"/>
      <c r="PGX250" s="277"/>
      <c r="PGY250" s="277"/>
      <c r="PGZ250" s="402"/>
      <c r="PHA250" s="404"/>
      <c r="PHB250" s="49"/>
      <c r="PHC250" s="49"/>
      <c r="PHD250" s="49"/>
      <c r="PHE250" s="99"/>
      <c r="PHF250" s="98"/>
      <c r="PHG250" s="49"/>
      <c r="PHH250" s="405"/>
      <c r="PHI250" s="405"/>
      <c r="PHJ250" s="277"/>
      <c r="PHK250" s="277"/>
      <c r="PHL250" s="277"/>
      <c r="PHM250" s="277"/>
      <c r="PHN250" s="277"/>
      <c r="PHO250" s="277"/>
      <c r="PHP250" s="277"/>
      <c r="PHQ250" s="277"/>
      <c r="PHR250" s="402"/>
      <c r="PHS250" s="404"/>
      <c r="PHT250" s="49"/>
      <c r="PHU250" s="49"/>
      <c r="PHV250" s="49"/>
      <c r="PHW250" s="99"/>
      <c r="PHX250" s="98"/>
      <c r="PHY250" s="49"/>
      <c r="PHZ250" s="405"/>
      <c r="PIA250" s="405"/>
      <c r="PIB250" s="277"/>
      <c r="PIC250" s="277"/>
      <c r="PID250" s="277"/>
      <c r="PIE250" s="277"/>
      <c r="PIF250" s="277"/>
      <c r="PIG250" s="277"/>
      <c r="PIH250" s="277"/>
      <c r="PII250" s="277"/>
      <c r="PIJ250" s="402"/>
      <c r="PIK250" s="404"/>
      <c r="PIL250" s="49"/>
      <c r="PIM250" s="49"/>
      <c r="PIN250" s="49"/>
      <c r="PIO250" s="99"/>
      <c r="PIP250" s="98"/>
      <c r="PIQ250" s="49"/>
      <c r="PIR250" s="405"/>
      <c r="PIS250" s="405"/>
      <c r="PIT250" s="277"/>
      <c r="PIU250" s="277"/>
      <c r="PIV250" s="277"/>
      <c r="PIW250" s="277"/>
      <c r="PIX250" s="277"/>
      <c r="PIY250" s="277"/>
      <c r="PIZ250" s="277"/>
      <c r="PJA250" s="277"/>
      <c r="PJB250" s="402"/>
      <c r="PJC250" s="404"/>
      <c r="PJD250" s="49"/>
      <c r="PJE250" s="49"/>
      <c r="PJF250" s="49"/>
      <c r="PJG250" s="99"/>
      <c r="PJH250" s="98"/>
      <c r="PJI250" s="49"/>
      <c r="PJJ250" s="405"/>
      <c r="PJK250" s="405"/>
      <c r="PJL250" s="277"/>
      <c r="PJM250" s="277"/>
      <c r="PJN250" s="277"/>
      <c r="PJO250" s="277"/>
      <c r="PJP250" s="277"/>
      <c r="PJQ250" s="277"/>
      <c r="PJR250" s="277"/>
      <c r="PJS250" s="277"/>
      <c r="PJT250" s="402"/>
      <c r="PJU250" s="404"/>
      <c r="PJV250" s="49"/>
      <c r="PJW250" s="49"/>
      <c r="PJX250" s="49"/>
      <c r="PJY250" s="99"/>
      <c r="PJZ250" s="98"/>
      <c r="PKA250" s="49"/>
      <c r="PKB250" s="405"/>
      <c r="PKC250" s="405"/>
      <c r="PKD250" s="277"/>
      <c r="PKE250" s="277"/>
      <c r="PKF250" s="277"/>
      <c r="PKG250" s="277"/>
      <c r="PKH250" s="277"/>
      <c r="PKI250" s="277"/>
      <c r="PKJ250" s="277"/>
      <c r="PKK250" s="277"/>
      <c r="PKL250" s="402"/>
      <c r="PKM250" s="404"/>
      <c r="PKN250" s="49"/>
      <c r="PKO250" s="49"/>
      <c r="PKP250" s="49"/>
      <c r="PKQ250" s="99"/>
      <c r="PKR250" s="98"/>
      <c r="PKS250" s="49"/>
      <c r="PKT250" s="405"/>
      <c r="PKU250" s="405"/>
      <c r="PKV250" s="277"/>
      <c r="PKW250" s="277"/>
      <c r="PKX250" s="277"/>
      <c r="PKY250" s="277"/>
      <c r="PKZ250" s="277"/>
      <c r="PLA250" s="277"/>
      <c r="PLB250" s="277"/>
      <c r="PLC250" s="277"/>
      <c r="PLD250" s="402"/>
      <c r="PLE250" s="404"/>
      <c r="PLF250" s="49"/>
      <c r="PLG250" s="49"/>
      <c r="PLH250" s="49"/>
      <c r="PLI250" s="99"/>
      <c r="PLJ250" s="98"/>
      <c r="PLK250" s="49"/>
      <c r="PLL250" s="405"/>
      <c r="PLM250" s="405"/>
      <c r="PLN250" s="277"/>
      <c r="PLO250" s="277"/>
      <c r="PLP250" s="277"/>
      <c r="PLQ250" s="277"/>
      <c r="PLR250" s="277"/>
      <c r="PLS250" s="277"/>
      <c r="PLT250" s="277"/>
      <c r="PLU250" s="277"/>
      <c r="PLV250" s="402"/>
      <c r="PLW250" s="404"/>
      <c r="PLX250" s="49"/>
      <c r="PLY250" s="49"/>
      <c r="PLZ250" s="49"/>
      <c r="PMA250" s="99"/>
      <c r="PMB250" s="98"/>
      <c r="PMC250" s="49"/>
      <c r="PMD250" s="405"/>
      <c r="PME250" s="405"/>
      <c r="PMF250" s="277"/>
      <c r="PMG250" s="277"/>
      <c r="PMH250" s="277"/>
      <c r="PMI250" s="277"/>
      <c r="PMJ250" s="277"/>
      <c r="PMK250" s="277"/>
      <c r="PML250" s="277"/>
      <c r="PMM250" s="277"/>
      <c r="PMN250" s="402"/>
      <c r="PMO250" s="404"/>
      <c r="PMP250" s="49"/>
      <c r="PMQ250" s="49"/>
      <c r="PMR250" s="49"/>
      <c r="PMS250" s="99"/>
      <c r="PMT250" s="98"/>
      <c r="PMU250" s="49"/>
      <c r="PMV250" s="405"/>
      <c r="PMW250" s="405"/>
      <c r="PMX250" s="277"/>
      <c r="PMY250" s="277"/>
      <c r="PMZ250" s="277"/>
      <c r="PNA250" s="277"/>
      <c r="PNB250" s="277"/>
      <c r="PNC250" s="277"/>
      <c r="PND250" s="277"/>
      <c r="PNE250" s="277"/>
      <c r="PNF250" s="402"/>
      <c r="PNG250" s="404"/>
      <c r="PNH250" s="49"/>
      <c r="PNI250" s="49"/>
      <c r="PNJ250" s="49"/>
      <c r="PNK250" s="99"/>
      <c r="PNL250" s="98"/>
      <c r="PNM250" s="49"/>
      <c r="PNN250" s="405"/>
      <c r="PNO250" s="405"/>
      <c r="PNP250" s="277"/>
      <c r="PNQ250" s="277"/>
      <c r="PNR250" s="277"/>
      <c r="PNS250" s="277"/>
      <c r="PNT250" s="277"/>
      <c r="PNU250" s="277"/>
      <c r="PNV250" s="277"/>
      <c r="PNW250" s="277"/>
      <c r="PNX250" s="402"/>
      <c r="PNY250" s="404"/>
      <c r="PNZ250" s="49"/>
      <c r="POA250" s="49"/>
      <c r="POB250" s="49"/>
      <c r="POC250" s="99"/>
      <c r="POD250" s="98"/>
      <c r="POE250" s="49"/>
      <c r="POF250" s="405"/>
      <c r="POG250" s="405"/>
      <c r="POH250" s="277"/>
      <c r="POI250" s="277"/>
      <c r="POJ250" s="277"/>
      <c r="POK250" s="277"/>
      <c r="POL250" s="277"/>
      <c r="POM250" s="277"/>
      <c r="PON250" s="277"/>
      <c r="POO250" s="277"/>
      <c r="POP250" s="402"/>
      <c r="POQ250" s="404"/>
      <c r="POR250" s="49"/>
      <c r="POS250" s="49"/>
      <c r="POT250" s="49"/>
      <c r="POU250" s="99"/>
      <c r="POV250" s="98"/>
      <c r="POW250" s="49"/>
      <c r="POX250" s="405"/>
      <c r="POY250" s="405"/>
      <c r="POZ250" s="277"/>
      <c r="PPA250" s="277"/>
      <c r="PPB250" s="277"/>
      <c r="PPC250" s="277"/>
      <c r="PPD250" s="277"/>
      <c r="PPE250" s="277"/>
      <c r="PPF250" s="277"/>
      <c r="PPG250" s="277"/>
      <c r="PPH250" s="402"/>
      <c r="PPI250" s="404"/>
      <c r="PPJ250" s="49"/>
      <c r="PPK250" s="49"/>
      <c r="PPL250" s="49"/>
      <c r="PPM250" s="99"/>
      <c r="PPN250" s="98"/>
      <c r="PPO250" s="49"/>
      <c r="PPP250" s="405"/>
      <c r="PPQ250" s="405"/>
      <c r="PPR250" s="277"/>
      <c r="PPS250" s="277"/>
      <c r="PPT250" s="277"/>
      <c r="PPU250" s="277"/>
      <c r="PPV250" s="277"/>
      <c r="PPW250" s="277"/>
      <c r="PPX250" s="277"/>
      <c r="PPY250" s="277"/>
      <c r="PPZ250" s="402"/>
      <c r="PQA250" s="404"/>
      <c r="PQB250" s="49"/>
      <c r="PQC250" s="49"/>
      <c r="PQD250" s="49"/>
      <c r="PQE250" s="99"/>
      <c r="PQF250" s="98"/>
      <c r="PQG250" s="49"/>
      <c r="PQH250" s="405"/>
      <c r="PQI250" s="405"/>
      <c r="PQJ250" s="277"/>
      <c r="PQK250" s="277"/>
      <c r="PQL250" s="277"/>
      <c r="PQM250" s="277"/>
      <c r="PQN250" s="277"/>
      <c r="PQO250" s="277"/>
      <c r="PQP250" s="277"/>
      <c r="PQQ250" s="277"/>
      <c r="PQR250" s="402"/>
      <c r="PQS250" s="404"/>
      <c r="PQT250" s="49"/>
      <c r="PQU250" s="49"/>
      <c r="PQV250" s="49"/>
      <c r="PQW250" s="99"/>
      <c r="PQX250" s="98"/>
      <c r="PQY250" s="49"/>
      <c r="PQZ250" s="405"/>
      <c r="PRA250" s="405"/>
      <c r="PRB250" s="277"/>
      <c r="PRC250" s="277"/>
      <c r="PRD250" s="277"/>
      <c r="PRE250" s="277"/>
      <c r="PRF250" s="277"/>
      <c r="PRG250" s="277"/>
      <c r="PRH250" s="277"/>
      <c r="PRI250" s="277"/>
      <c r="PRJ250" s="402"/>
      <c r="PRK250" s="404"/>
      <c r="PRL250" s="49"/>
      <c r="PRM250" s="49"/>
      <c r="PRN250" s="49"/>
      <c r="PRO250" s="99"/>
      <c r="PRP250" s="98"/>
      <c r="PRQ250" s="49"/>
      <c r="PRR250" s="405"/>
      <c r="PRS250" s="405"/>
      <c r="PRT250" s="277"/>
      <c r="PRU250" s="277"/>
      <c r="PRV250" s="277"/>
      <c r="PRW250" s="277"/>
      <c r="PRX250" s="277"/>
      <c r="PRY250" s="277"/>
      <c r="PRZ250" s="277"/>
      <c r="PSA250" s="277"/>
      <c r="PSB250" s="402"/>
      <c r="PSC250" s="404"/>
      <c r="PSD250" s="49"/>
      <c r="PSE250" s="49"/>
      <c r="PSF250" s="49"/>
      <c r="PSG250" s="99"/>
      <c r="PSH250" s="98"/>
      <c r="PSI250" s="49"/>
      <c r="PSJ250" s="405"/>
      <c r="PSK250" s="405"/>
      <c r="PSL250" s="277"/>
      <c r="PSM250" s="277"/>
      <c r="PSN250" s="277"/>
      <c r="PSO250" s="277"/>
      <c r="PSP250" s="277"/>
      <c r="PSQ250" s="277"/>
      <c r="PSR250" s="277"/>
      <c r="PSS250" s="277"/>
      <c r="PST250" s="402"/>
      <c r="PSU250" s="404"/>
      <c r="PSV250" s="49"/>
      <c r="PSW250" s="49"/>
      <c r="PSX250" s="49"/>
      <c r="PSY250" s="99"/>
      <c r="PSZ250" s="98"/>
      <c r="PTA250" s="49"/>
      <c r="PTB250" s="405"/>
      <c r="PTC250" s="405"/>
      <c r="PTD250" s="277"/>
      <c r="PTE250" s="277"/>
      <c r="PTF250" s="277"/>
      <c r="PTG250" s="277"/>
      <c r="PTH250" s="277"/>
      <c r="PTI250" s="277"/>
      <c r="PTJ250" s="277"/>
      <c r="PTK250" s="277"/>
      <c r="PTL250" s="402"/>
      <c r="PTM250" s="404"/>
      <c r="PTN250" s="49"/>
      <c r="PTO250" s="49"/>
      <c r="PTP250" s="49"/>
      <c r="PTQ250" s="99"/>
      <c r="PTR250" s="98"/>
      <c r="PTS250" s="49"/>
      <c r="PTT250" s="405"/>
      <c r="PTU250" s="405"/>
      <c r="PTV250" s="277"/>
      <c r="PTW250" s="277"/>
      <c r="PTX250" s="277"/>
      <c r="PTY250" s="277"/>
      <c r="PTZ250" s="277"/>
      <c r="PUA250" s="277"/>
      <c r="PUB250" s="277"/>
      <c r="PUC250" s="277"/>
      <c r="PUD250" s="402"/>
      <c r="PUE250" s="404"/>
      <c r="PUF250" s="49"/>
      <c r="PUG250" s="49"/>
      <c r="PUH250" s="49"/>
      <c r="PUI250" s="99"/>
      <c r="PUJ250" s="98"/>
      <c r="PUK250" s="49"/>
      <c r="PUL250" s="405"/>
      <c r="PUM250" s="405"/>
      <c r="PUN250" s="277"/>
      <c r="PUO250" s="277"/>
      <c r="PUP250" s="277"/>
      <c r="PUQ250" s="277"/>
      <c r="PUR250" s="277"/>
      <c r="PUS250" s="277"/>
      <c r="PUT250" s="277"/>
      <c r="PUU250" s="277"/>
      <c r="PUV250" s="402"/>
      <c r="PUW250" s="404"/>
      <c r="PUX250" s="49"/>
      <c r="PUY250" s="49"/>
      <c r="PUZ250" s="49"/>
      <c r="PVA250" s="99"/>
      <c r="PVB250" s="98"/>
      <c r="PVC250" s="49"/>
      <c r="PVD250" s="405"/>
      <c r="PVE250" s="405"/>
      <c r="PVF250" s="277"/>
      <c r="PVG250" s="277"/>
      <c r="PVH250" s="277"/>
      <c r="PVI250" s="277"/>
      <c r="PVJ250" s="277"/>
      <c r="PVK250" s="277"/>
      <c r="PVL250" s="277"/>
      <c r="PVM250" s="277"/>
      <c r="PVN250" s="402"/>
      <c r="PVO250" s="404"/>
      <c r="PVP250" s="49"/>
      <c r="PVQ250" s="49"/>
      <c r="PVR250" s="49"/>
      <c r="PVS250" s="99"/>
      <c r="PVT250" s="98"/>
      <c r="PVU250" s="49"/>
      <c r="PVV250" s="405"/>
      <c r="PVW250" s="405"/>
      <c r="PVX250" s="277"/>
      <c r="PVY250" s="277"/>
      <c r="PVZ250" s="277"/>
      <c r="PWA250" s="277"/>
      <c r="PWB250" s="277"/>
      <c r="PWC250" s="277"/>
      <c r="PWD250" s="277"/>
      <c r="PWE250" s="277"/>
      <c r="PWF250" s="402"/>
      <c r="PWG250" s="404"/>
      <c r="PWH250" s="49"/>
      <c r="PWI250" s="49"/>
      <c r="PWJ250" s="49"/>
      <c r="PWK250" s="99"/>
      <c r="PWL250" s="98"/>
      <c r="PWM250" s="49"/>
      <c r="PWN250" s="405"/>
      <c r="PWO250" s="405"/>
      <c r="PWP250" s="277"/>
      <c r="PWQ250" s="277"/>
      <c r="PWR250" s="277"/>
      <c r="PWS250" s="277"/>
      <c r="PWT250" s="277"/>
      <c r="PWU250" s="277"/>
      <c r="PWV250" s="277"/>
      <c r="PWW250" s="277"/>
      <c r="PWX250" s="402"/>
      <c r="PWY250" s="404"/>
      <c r="PWZ250" s="49"/>
      <c r="PXA250" s="49"/>
      <c r="PXB250" s="49"/>
      <c r="PXC250" s="99"/>
      <c r="PXD250" s="98"/>
      <c r="PXE250" s="49"/>
      <c r="PXF250" s="405"/>
      <c r="PXG250" s="405"/>
      <c r="PXH250" s="277"/>
      <c r="PXI250" s="277"/>
      <c r="PXJ250" s="277"/>
      <c r="PXK250" s="277"/>
      <c r="PXL250" s="277"/>
      <c r="PXM250" s="277"/>
      <c r="PXN250" s="277"/>
      <c r="PXO250" s="277"/>
      <c r="PXP250" s="402"/>
      <c r="PXQ250" s="404"/>
      <c r="PXR250" s="49"/>
      <c r="PXS250" s="49"/>
      <c r="PXT250" s="49"/>
      <c r="PXU250" s="99"/>
      <c r="PXV250" s="98"/>
      <c r="PXW250" s="49"/>
      <c r="PXX250" s="405"/>
      <c r="PXY250" s="405"/>
      <c r="PXZ250" s="277"/>
      <c r="PYA250" s="277"/>
      <c r="PYB250" s="277"/>
      <c r="PYC250" s="277"/>
      <c r="PYD250" s="277"/>
      <c r="PYE250" s="277"/>
      <c r="PYF250" s="277"/>
      <c r="PYG250" s="277"/>
      <c r="PYH250" s="402"/>
      <c r="PYI250" s="404"/>
      <c r="PYJ250" s="49"/>
      <c r="PYK250" s="49"/>
      <c r="PYL250" s="49"/>
      <c r="PYM250" s="99"/>
      <c r="PYN250" s="98"/>
      <c r="PYO250" s="49"/>
      <c r="PYP250" s="405"/>
      <c r="PYQ250" s="405"/>
      <c r="PYR250" s="277"/>
      <c r="PYS250" s="277"/>
      <c r="PYT250" s="277"/>
      <c r="PYU250" s="277"/>
      <c r="PYV250" s="277"/>
      <c r="PYW250" s="277"/>
      <c r="PYX250" s="277"/>
      <c r="PYY250" s="277"/>
      <c r="PYZ250" s="402"/>
      <c r="PZA250" s="404"/>
      <c r="PZB250" s="49"/>
      <c r="PZC250" s="49"/>
      <c r="PZD250" s="49"/>
      <c r="PZE250" s="99"/>
      <c r="PZF250" s="98"/>
      <c r="PZG250" s="49"/>
      <c r="PZH250" s="405"/>
      <c r="PZI250" s="405"/>
      <c r="PZJ250" s="277"/>
      <c r="PZK250" s="277"/>
      <c r="PZL250" s="277"/>
      <c r="PZM250" s="277"/>
      <c r="PZN250" s="277"/>
      <c r="PZO250" s="277"/>
      <c r="PZP250" s="277"/>
      <c r="PZQ250" s="277"/>
      <c r="PZR250" s="402"/>
      <c r="PZS250" s="404"/>
      <c r="PZT250" s="49"/>
      <c r="PZU250" s="49"/>
      <c r="PZV250" s="49"/>
      <c r="PZW250" s="99"/>
      <c r="PZX250" s="98"/>
      <c r="PZY250" s="49"/>
      <c r="PZZ250" s="405"/>
      <c r="QAA250" s="405"/>
      <c r="QAB250" s="277"/>
      <c r="QAC250" s="277"/>
      <c r="QAD250" s="277"/>
      <c r="QAE250" s="277"/>
      <c r="QAF250" s="277"/>
      <c r="QAG250" s="277"/>
      <c r="QAH250" s="277"/>
      <c r="QAI250" s="277"/>
      <c r="QAJ250" s="402"/>
      <c r="QAK250" s="404"/>
      <c r="QAL250" s="49"/>
      <c r="QAM250" s="49"/>
      <c r="QAN250" s="49"/>
      <c r="QAO250" s="99"/>
      <c r="QAP250" s="98"/>
      <c r="QAQ250" s="49"/>
      <c r="QAR250" s="405"/>
      <c r="QAS250" s="405"/>
      <c r="QAT250" s="277"/>
      <c r="QAU250" s="277"/>
      <c r="QAV250" s="277"/>
      <c r="QAW250" s="277"/>
      <c r="QAX250" s="277"/>
      <c r="QAY250" s="277"/>
      <c r="QAZ250" s="277"/>
      <c r="QBA250" s="277"/>
      <c r="QBB250" s="402"/>
      <c r="QBC250" s="404"/>
      <c r="QBD250" s="49"/>
      <c r="QBE250" s="49"/>
      <c r="QBF250" s="49"/>
      <c r="QBG250" s="99"/>
      <c r="QBH250" s="98"/>
      <c r="QBI250" s="49"/>
      <c r="QBJ250" s="405"/>
      <c r="QBK250" s="405"/>
      <c r="QBL250" s="277"/>
      <c r="QBM250" s="277"/>
      <c r="QBN250" s="277"/>
      <c r="QBO250" s="277"/>
      <c r="QBP250" s="277"/>
      <c r="QBQ250" s="277"/>
      <c r="QBR250" s="277"/>
      <c r="QBS250" s="277"/>
      <c r="QBT250" s="402"/>
      <c r="QBU250" s="404"/>
      <c r="QBV250" s="49"/>
      <c r="QBW250" s="49"/>
      <c r="QBX250" s="49"/>
      <c r="QBY250" s="99"/>
      <c r="QBZ250" s="98"/>
      <c r="QCA250" s="49"/>
      <c r="QCB250" s="405"/>
      <c r="QCC250" s="405"/>
      <c r="QCD250" s="277"/>
      <c r="QCE250" s="277"/>
      <c r="QCF250" s="277"/>
      <c r="QCG250" s="277"/>
      <c r="QCH250" s="277"/>
      <c r="QCI250" s="277"/>
      <c r="QCJ250" s="277"/>
      <c r="QCK250" s="277"/>
      <c r="QCL250" s="402"/>
      <c r="QCM250" s="404"/>
      <c r="QCN250" s="49"/>
      <c r="QCO250" s="49"/>
      <c r="QCP250" s="49"/>
      <c r="QCQ250" s="99"/>
      <c r="QCR250" s="98"/>
      <c r="QCS250" s="49"/>
      <c r="QCT250" s="405"/>
      <c r="QCU250" s="405"/>
      <c r="QCV250" s="277"/>
      <c r="QCW250" s="277"/>
      <c r="QCX250" s="277"/>
      <c r="QCY250" s="277"/>
      <c r="QCZ250" s="277"/>
      <c r="QDA250" s="277"/>
      <c r="QDB250" s="277"/>
      <c r="QDC250" s="277"/>
      <c r="QDD250" s="402"/>
      <c r="QDE250" s="404"/>
      <c r="QDF250" s="49"/>
      <c r="QDG250" s="49"/>
      <c r="QDH250" s="49"/>
      <c r="QDI250" s="99"/>
      <c r="QDJ250" s="98"/>
      <c r="QDK250" s="49"/>
      <c r="QDL250" s="405"/>
      <c r="QDM250" s="405"/>
      <c r="QDN250" s="277"/>
      <c r="QDO250" s="277"/>
      <c r="QDP250" s="277"/>
      <c r="QDQ250" s="277"/>
      <c r="QDR250" s="277"/>
      <c r="QDS250" s="277"/>
      <c r="QDT250" s="277"/>
      <c r="QDU250" s="277"/>
      <c r="QDV250" s="402"/>
      <c r="QDW250" s="404"/>
      <c r="QDX250" s="49"/>
      <c r="QDY250" s="49"/>
      <c r="QDZ250" s="49"/>
      <c r="QEA250" s="99"/>
      <c r="QEB250" s="98"/>
      <c r="QEC250" s="49"/>
      <c r="QED250" s="405"/>
      <c r="QEE250" s="405"/>
      <c r="QEF250" s="277"/>
      <c r="QEG250" s="277"/>
      <c r="QEH250" s="277"/>
      <c r="QEI250" s="277"/>
      <c r="QEJ250" s="277"/>
      <c r="QEK250" s="277"/>
      <c r="QEL250" s="277"/>
      <c r="QEM250" s="277"/>
      <c r="QEN250" s="402"/>
      <c r="QEO250" s="404"/>
      <c r="QEP250" s="49"/>
      <c r="QEQ250" s="49"/>
      <c r="QER250" s="49"/>
      <c r="QES250" s="99"/>
      <c r="QET250" s="98"/>
      <c r="QEU250" s="49"/>
      <c r="QEV250" s="405"/>
      <c r="QEW250" s="405"/>
      <c r="QEX250" s="277"/>
      <c r="QEY250" s="277"/>
      <c r="QEZ250" s="277"/>
      <c r="QFA250" s="277"/>
      <c r="QFB250" s="277"/>
      <c r="QFC250" s="277"/>
      <c r="QFD250" s="277"/>
      <c r="QFE250" s="277"/>
      <c r="QFF250" s="402"/>
      <c r="QFG250" s="404"/>
      <c r="QFH250" s="49"/>
      <c r="QFI250" s="49"/>
      <c r="QFJ250" s="49"/>
      <c r="QFK250" s="99"/>
      <c r="QFL250" s="98"/>
      <c r="QFM250" s="49"/>
      <c r="QFN250" s="405"/>
      <c r="QFO250" s="405"/>
      <c r="QFP250" s="277"/>
      <c r="QFQ250" s="277"/>
      <c r="QFR250" s="277"/>
      <c r="QFS250" s="277"/>
      <c r="QFT250" s="277"/>
      <c r="QFU250" s="277"/>
      <c r="QFV250" s="277"/>
      <c r="QFW250" s="277"/>
      <c r="QFX250" s="402"/>
      <c r="QFY250" s="404"/>
      <c r="QFZ250" s="49"/>
      <c r="QGA250" s="49"/>
      <c r="QGB250" s="49"/>
      <c r="QGC250" s="99"/>
      <c r="QGD250" s="98"/>
      <c r="QGE250" s="49"/>
      <c r="QGF250" s="405"/>
      <c r="QGG250" s="405"/>
      <c r="QGH250" s="277"/>
      <c r="QGI250" s="277"/>
      <c r="QGJ250" s="277"/>
      <c r="QGK250" s="277"/>
      <c r="QGL250" s="277"/>
      <c r="QGM250" s="277"/>
      <c r="QGN250" s="277"/>
      <c r="QGO250" s="277"/>
      <c r="QGP250" s="402"/>
      <c r="QGQ250" s="404"/>
      <c r="QGR250" s="49"/>
      <c r="QGS250" s="49"/>
      <c r="QGT250" s="49"/>
      <c r="QGU250" s="99"/>
      <c r="QGV250" s="98"/>
      <c r="QGW250" s="49"/>
      <c r="QGX250" s="405"/>
      <c r="QGY250" s="405"/>
      <c r="QGZ250" s="277"/>
      <c r="QHA250" s="277"/>
      <c r="QHB250" s="277"/>
      <c r="QHC250" s="277"/>
      <c r="QHD250" s="277"/>
      <c r="QHE250" s="277"/>
      <c r="QHF250" s="277"/>
      <c r="QHG250" s="277"/>
      <c r="QHH250" s="402"/>
      <c r="QHI250" s="404"/>
      <c r="QHJ250" s="49"/>
      <c r="QHK250" s="49"/>
      <c r="QHL250" s="49"/>
      <c r="QHM250" s="99"/>
      <c r="QHN250" s="98"/>
      <c r="QHO250" s="49"/>
      <c r="QHP250" s="405"/>
      <c r="QHQ250" s="405"/>
      <c r="QHR250" s="277"/>
      <c r="QHS250" s="277"/>
      <c r="QHT250" s="277"/>
      <c r="QHU250" s="277"/>
      <c r="QHV250" s="277"/>
      <c r="QHW250" s="277"/>
      <c r="QHX250" s="277"/>
      <c r="QHY250" s="277"/>
      <c r="QHZ250" s="402"/>
      <c r="QIA250" s="404"/>
      <c r="QIB250" s="49"/>
      <c r="QIC250" s="49"/>
      <c r="QID250" s="49"/>
      <c r="QIE250" s="99"/>
      <c r="QIF250" s="98"/>
      <c r="QIG250" s="49"/>
      <c r="QIH250" s="405"/>
      <c r="QII250" s="405"/>
      <c r="QIJ250" s="277"/>
      <c r="QIK250" s="277"/>
      <c r="QIL250" s="277"/>
      <c r="QIM250" s="277"/>
      <c r="QIN250" s="277"/>
      <c r="QIO250" s="277"/>
      <c r="QIP250" s="277"/>
      <c r="QIQ250" s="277"/>
      <c r="QIR250" s="402"/>
      <c r="QIS250" s="404"/>
      <c r="QIT250" s="49"/>
      <c r="QIU250" s="49"/>
      <c r="QIV250" s="49"/>
      <c r="QIW250" s="99"/>
      <c r="QIX250" s="98"/>
      <c r="QIY250" s="49"/>
      <c r="QIZ250" s="405"/>
      <c r="QJA250" s="405"/>
      <c r="QJB250" s="277"/>
      <c r="QJC250" s="277"/>
      <c r="QJD250" s="277"/>
      <c r="QJE250" s="277"/>
      <c r="QJF250" s="277"/>
      <c r="QJG250" s="277"/>
      <c r="QJH250" s="277"/>
      <c r="QJI250" s="277"/>
      <c r="QJJ250" s="402"/>
      <c r="QJK250" s="404"/>
      <c r="QJL250" s="49"/>
      <c r="QJM250" s="49"/>
      <c r="QJN250" s="49"/>
      <c r="QJO250" s="99"/>
      <c r="QJP250" s="98"/>
      <c r="QJQ250" s="49"/>
      <c r="QJR250" s="405"/>
      <c r="QJS250" s="405"/>
      <c r="QJT250" s="277"/>
      <c r="QJU250" s="277"/>
      <c r="QJV250" s="277"/>
      <c r="QJW250" s="277"/>
      <c r="QJX250" s="277"/>
      <c r="QJY250" s="277"/>
      <c r="QJZ250" s="277"/>
      <c r="QKA250" s="277"/>
      <c r="QKB250" s="402"/>
      <c r="QKC250" s="404"/>
      <c r="QKD250" s="49"/>
      <c r="QKE250" s="49"/>
      <c r="QKF250" s="49"/>
      <c r="QKG250" s="99"/>
      <c r="QKH250" s="98"/>
      <c r="QKI250" s="49"/>
      <c r="QKJ250" s="405"/>
      <c r="QKK250" s="405"/>
      <c r="QKL250" s="277"/>
      <c r="QKM250" s="277"/>
      <c r="QKN250" s="277"/>
      <c r="QKO250" s="277"/>
      <c r="QKP250" s="277"/>
      <c r="QKQ250" s="277"/>
      <c r="QKR250" s="277"/>
      <c r="QKS250" s="277"/>
      <c r="QKT250" s="402"/>
      <c r="QKU250" s="404"/>
      <c r="QKV250" s="49"/>
      <c r="QKW250" s="49"/>
      <c r="QKX250" s="49"/>
      <c r="QKY250" s="99"/>
      <c r="QKZ250" s="98"/>
      <c r="QLA250" s="49"/>
      <c r="QLB250" s="405"/>
      <c r="QLC250" s="405"/>
      <c r="QLD250" s="277"/>
      <c r="QLE250" s="277"/>
      <c r="QLF250" s="277"/>
      <c r="QLG250" s="277"/>
      <c r="QLH250" s="277"/>
      <c r="QLI250" s="277"/>
      <c r="QLJ250" s="277"/>
      <c r="QLK250" s="277"/>
      <c r="QLL250" s="402"/>
      <c r="QLM250" s="404"/>
      <c r="QLN250" s="49"/>
      <c r="QLO250" s="49"/>
      <c r="QLP250" s="49"/>
      <c r="QLQ250" s="99"/>
      <c r="QLR250" s="98"/>
      <c r="QLS250" s="49"/>
      <c r="QLT250" s="405"/>
      <c r="QLU250" s="405"/>
      <c r="QLV250" s="277"/>
      <c r="QLW250" s="277"/>
      <c r="QLX250" s="277"/>
      <c r="QLY250" s="277"/>
      <c r="QLZ250" s="277"/>
      <c r="QMA250" s="277"/>
      <c r="QMB250" s="277"/>
      <c r="QMC250" s="277"/>
      <c r="QMD250" s="402"/>
      <c r="QME250" s="404"/>
      <c r="QMF250" s="49"/>
      <c r="QMG250" s="49"/>
      <c r="QMH250" s="49"/>
      <c r="QMI250" s="99"/>
      <c r="QMJ250" s="98"/>
      <c r="QMK250" s="49"/>
      <c r="QML250" s="405"/>
      <c r="QMM250" s="405"/>
      <c r="QMN250" s="277"/>
      <c r="QMO250" s="277"/>
      <c r="QMP250" s="277"/>
      <c r="QMQ250" s="277"/>
      <c r="QMR250" s="277"/>
      <c r="QMS250" s="277"/>
      <c r="QMT250" s="277"/>
      <c r="QMU250" s="277"/>
      <c r="QMV250" s="402"/>
      <c r="QMW250" s="404"/>
      <c r="QMX250" s="49"/>
      <c r="QMY250" s="49"/>
      <c r="QMZ250" s="49"/>
      <c r="QNA250" s="99"/>
      <c r="QNB250" s="98"/>
      <c r="QNC250" s="49"/>
      <c r="QND250" s="405"/>
      <c r="QNE250" s="405"/>
      <c r="QNF250" s="277"/>
      <c r="QNG250" s="277"/>
      <c r="QNH250" s="277"/>
      <c r="QNI250" s="277"/>
      <c r="QNJ250" s="277"/>
      <c r="QNK250" s="277"/>
      <c r="QNL250" s="277"/>
      <c r="QNM250" s="277"/>
      <c r="QNN250" s="402"/>
      <c r="QNO250" s="404"/>
      <c r="QNP250" s="49"/>
      <c r="QNQ250" s="49"/>
      <c r="QNR250" s="49"/>
      <c r="QNS250" s="99"/>
      <c r="QNT250" s="98"/>
      <c r="QNU250" s="49"/>
      <c r="QNV250" s="405"/>
      <c r="QNW250" s="405"/>
      <c r="QNX250" s="277"/>
      <c r="QNY250" s="277"/>
      <c r="QNZ250" s="277"/>
      <c r="QOA250" s="277"/>
      <c r="QOB250" s="277"/>
      <c r="QOC250" s="277"/>
      <c r="QOD250" s="277"/>
      <c r="QOE250" s="277"/>
      <c r="QOF250" s="402"/>
      <c r="QOG250" s="404"/>
      <c r="QOH250" s="49"/>
      <c r="QOI250" s="49"/>
      <c r="QOJ250" s="49"/>
      <c r="QOK250" s="99"/>
      <c r="QOL250" s="98"/>
      <c r="QOM250" s="49"/>
      <c r="QON250" s="405"/>
      <c r="QOO250" s="405"/>
      <c r="QOP250" s="277"/>
      <c r="QOQ250" s="277"/>
      <c r="QOR250" s="277"/>
      <c r="QOS250" s="277"/>
      <c r="QOT250" s="277"/>
      <c r="QOU250" s="277"/>
      <c r="QOV250" s="277"/>
      <c r="QOW250" s="277"/>
      <c r="QOX250" s="402"/>
      <c r="QOY250" s="404"/>
      <c r="QOZ250" s="49"/>
      <c r="QPA250" s="49"/>
      <c r="QPB250" s="49"/>
      <c r="QPC250" s="99"/>
      <c r="QPD250" s="98"/>
      <c r="QPE250" s="49"/>
      <c r="QPF250" s="405"/>
      <c r="QPG250" s="405"/>
      <c r="QPH250" s="277"/>
      <c r="QPI250" s="277"/>
      <c r="QPJ250" s="277"/>
      <c r="QPK250" s="277"/>
      <c r="QPL250" s="277"/>
      <c r="QPM250" s="277"/>
      <c r="QPN250" s="277"/>
      <c r="QPO250" s="277"/>
      <c r="QPP250" s="402"/>
      <c r="QPQ250" s="404"/>
      <c r="QPR250" s="49"/>
      <c r="QPS250" s="49"/>
      <c r="QPT250" s="49"/>
      <c r="QPU250" s="99"/>
      <c r="QPV250" s="98"/>
      <c r="QPW250" s="49"/>
      <c r="QPX250" s="405"/>
      <c r="QPY250" s="405"/>
      <c r="QPZ250" s="277"/>
      <c r="QQA250" s="277"/>
      <c r="QQB250" s="277"/>
      <c r="QQC250" s="277"/>
      <c r="QQD250" s="277"/>
      <c r="QQE250" s="277"/>
      <c r="QQF250" s="277"/>
      <c r="QQG250" s="277"/>
      <c r="QQH250" s="402"/>
      <c r="QQI250" s="404"/>
      <c r="QQJ250" s="49"/>
      <c r="QQK250" s="49"/>
      <c r="QQL250" s="49"/>
      <c r="QQM250" s="99"/>
      <c r="QQN250" s="98"/>
      <c r="QQO250" s="49"/>
      <c r="QQP250" s="405"/>
      <c r="QQQ250" s="405"/>
      <c r="QQR250" s="277"/>
      <c r="QQS250" s="277"/>
      <c r="QQT250" s="277"/>
      <c r="QQU250" s="277"/>
      <c r="QQV250" s="277"/>
      <c r="QQW250" s="277"/>
      <c r="QQX250" s="277"/>
      <c r="QQY250" s="277"/>
      <c r="QQZ250" s="402"/>
      <c r="QRA250" s="404"/>
      <c r="QRB250" s="49"/>
      <c r="QRC250" s="49"/>
      <c r="QRD250" s="49"/>
      <c r="QRE250" s="99"/>
      <c r="QRF250" s="98"/>
      <c r="QRG250" s="49"/>
      <c r="QRH250" s="405"/>
      <c r="QRI250" s="405"/>
      <c r="QRJ250" s="277"/>
      <c r="QRK250" s="277"/>
      <c r="QRL250" s="277"/>
      <c r="QRM250" s="277"/>
      <c r="QRN250" s="277"/>
      <c r="QRO250" s="277"/>
      <c r="QRP250" s="277"/>
      <c r="QRQ250" s="277"/>
      <c r="QRR250" s="402"/>
      <c r="QRS250" s="404"/>
      <c r="QRT250" s="49"/>
      <c r="QRU250" s="49"/>
      <c r="QRV250" s="49"/>
      <c r="QRW250" s="99"/>
      <c r="QRX250" s="98"/>
      <c r="QRY250" s="49"/>
      <c r="QRZ250" s="405"/>
      <c r="QSA250" s="405"/>
      <c r="QSB250" s="277"/>
      <c r="QSC250" s="277"/>
      <c r="QSD250" s="277"/>
      <c r="QSE250" s="277"/>
      <c r="QSF250" s="277"/>
      <c r="QSG250" s="277"/>
      <c r="QSH250" s="277"/>
      <c r="QSI250" s="277"/>
      <c r="QSJ250" s="402"/>
      <c r="QSK250" s="404"/>
      <c r="QSL250" s="49"/>
      <c r="QSM250" s="49"/>
      <c r="QSN250" s="49"/>
      <c r="QSO250" s="99"/>
      <c r="QSP250" s="98"/>
      <c r="QSQ250" s="49"/>
      <c r="QSR250" s="405"/>
      <c r="QSS250" s="405"/>
      <c r="QST250" s="277"/>
      <c r="QSU250" s="277"/>
      <c r="QSV250" s="277"/>
      <c r="QSW250" s="277"/>
      <c r="QSX250" s="277"/>
      <c r="QSY250" s="277"/>
      <c r="QSZ250" s="277"/>
      <c r="QTA250" s="277"/>
      <c r="QTB250" s="402"/>
      <c r="QTC250" s="404"/>
      <c r="QTD250" s="49"/>
      <c r="QTE250" s="49"/>
      <c r="QTF250" s="49"/>
      <c r="QTG250" s="99"/>
      <c r="QTH250" s="98"/>
      <c r="QTI250" s="49"/>
      <c r="QTJ250" s="405"/>
      <c r="QTK250" s="405"/>
      <c r="QTL250" s="277"/>
      <c r="QTM250" s="277"/>
      <c r="QTN250" s="277"/>
      <c r="QTO250" s="277"/>
      <c r="QTP250" s="277"/>
      <c r="QTQ250" s="277"/>
      <c r="QTR250" s="277"/>
      <c r="QTS250" s="277"/>
      <c r="QTT250" s="402"/>
      <c r="QTU250" s="404"/>
      <c r="QTV250" s="49"/>
      <c r="QTW250" s="49"/>
      <c r="QTX250" s="49"/>
      <c r="QTY250" s="99"/>
      <c r="QTZ250" s="98"/>
      <c r="QUA250" s="49"/>
      <c r="QUB250" s="405"/>
      <c r="QUC250" s="405"/>
      <c r="QUD250" s="277"/>
      <c r="QUE250" s="277"/>
      <c r="QUF250" s="277"/>
      <c r="QUG250" s="277"/>
      <c r="QUH250" s="277"/>
      <c r="QUI250" s="277"/>
      <c r="QUJ250" s="277"/>
      <c r="QUK250" s="277"/>
      <c r="QUL250" s="402"/>
      <c r="QUM250" s="404"/>
      <c r="QUN250" s="49"/>
      <c r="QUO250" s="49"/>
      <c r="QUP250" s="49"/>
      <c r="QUQ250" s="99"/>
      <c r="QUR250" s="98"/>
      <c r="QUS250" s="49"/>
      <c r="QUT250" s="405"/>
      <c r="QUU250" s="405"/>
      <c r="QUV250" s="277"/>
      <c r="QUW250" s="277"/>
      <c r="QUX250" s="277"/>
      <c r="QUY250" s="277"/>
      <c r="QUZ250" s="277"/>
      <c r="QVA250" s="277"/>
      <c r="QVB250" s="277"/>
      <c r="QVC250" s="277"/>
      <c r="QVD250" s="402"/>
      <c r="QVE250" s="404"/>
      <c r="QVF250" s="49"/>
      <c r="QVG250" s="49"/>
      <c r="QVH250" s="49"/>
      <c r="QVI250" s="99"/>
      <c r="QVJ250" s="98"/>
      <c r="QVK250" s="49"/>
      <c r="QVL250" s="405"/>
      <c r="QVM250" s="405"/>
      <c r="QVN250" s="277"/>
      <c r="QVO250" s="277"/>
      <c r="QVP250" s="277"/>
      <c r="QVQ250" s="277"/>
      <c r="QVR250" s="277"/>
      <c r="QVS250" s="277"/>
      <c r="QVT250" s="277"/>
      <c r="QVU250" s="277"/>
      <c r="QVV250" s="402"/>
      <c r="QVW250" s="404"/>
      <c r="QVX250" s="49"/>
      <c r="QVY250" s="49"/>
      <c r="QVZ250" s="49"/>
      <c r="QWA250" s="99"/>
      <c r="QWB250" s="98"/>
      <c r="QWC250" s="49"/>
      <c r="QWD250" s="405"/>
      <c r="QWE250" s="405"/>
      <c r="QWF250" s="277"/>
      <c r="QWG250" s="277"/>
      <c r="QWH250" s="277"/>
      <c r="QWI250" s="277"/>
      <c r="QWJ250" s="277"/>
      <c r="QWK250" s="277"/>
      <c r="QWL250" s="277"/>
      <c r="QWM250" s="277"/>
      <c r="QWN250" s="402"/>
      <c r="QWO250" s="404"/>
      <c r="QWP250" s="49"/>
      <c r="QWQ250" s="49"/>
      <c r="QWR250" s="49"/>
      <c r="QWS250" s="99"/>
      <c r="QWT250" s="98"/>
      <c r="QWU250" s="49"/>
      <c r="QWV250" s="405"/>
      <c r="QWW250" s="405"/>
      <c r="QWX250" s="277"/>
      <c r="QWY250" s="277"/>
      <c r="QWZ250" s="277"/>
      <c r="QXA250" s="277"/>
      <c r="QXB250" s="277"/>
      <c r="QXC250" s="277"/>
      <c r="QXD250" s="277"/>
      <c r="QXE250" s="277"/>
      <c r="QXF250" s="402"/>
      <c r="QXG250" s="404"/>
      <c r="QXH250" s="49"/>
      <c r="QXI250" s="49"/>
      <c r="QXJ250" s="49"/>
      <c r="QXK250" s="99"/>
      <c r="QXL250" s="98"/>
      <c r="QXM250" s="49"/>
      <c r="QXN250" s="405"/>
      <c r="QXO250" s="405"/>
      <c r="QXP250" s="277"/>
      <c r="QXQ250" s="277"/>
      <c r="QXR250" s="277"/>
      <c r="QXS250" s="277"/>
      <c r="QXT250" s="277"/>
      <c r="QXU250" s="277"/>
      <c r="QXV250" s="277"/>
      <c r="QXW250" s="277"/>
      <c r="QXX250" s="402"/>
      <c r="QXY250" s="404"/>
      <c r="QXZ250" s="49"/>
      <c r="QYA250" s="49"/>
      <c r="QYB250" s="49"/>
      <c r="QYC250" s="99"/>
      <c r="QYD250" s="98"/>
      <c r="QYE250" s="49"/>
      <c r="QYF250" s="405"/>
      <c r="QYG250" s="405"/>
      <c r="QYH250" s="277"/>
      <c r="QYI250" s="277"/>
      <c r="QYJ250" s="277"/>
      <c r="QYK250" s="277"/>
      <c r="QYL250" s="277"/>
      <c r="QYM250" s="277"/>
      <c r="QYN250" s="277"/>
      <c r="QYO250" s="277"/>
      <c r="QYP250" s="402"/>
      <c r="QYQ250" s="404"/>
      <c r="QYR250" s="49"/>
      <c r="QYS250" s="49"/>
      <c r="QYT250" s="49"/>
      <c r="QYU250" s="99"/>
      <c r="QYV250" s="98"/>
      <c r="QYW250" s="49"/>
      <c r="QYX250" s="405"/>
      <c r="QYY250" s="405"/>
      <c r="QYZ250" s="277"/>
      <c r="QZA250" s="277"/>
      <c r="QZB250" s="277"/>
      <c r="QZC250" s="277"/>
      <c r="QZD250" s="277"/>
      <c r="QZE250" s="277"/>
      <c r="QZF250" s="277"/>
      <c r="QZG250" s="277"/>
      <c r="QZH250" s="402"/>
      <c r="QZI250" s="404"/>
      <c r="QZJ250" s="49"/>
      <c r="QZK250" s="49"/>
      <c r="QZL250" s="49"/>
      <c r="QZM250" s="99"/>
      <c r="QZN250" s="98"/>
      <c r="QZO250" s="49"/>
      <c r="QZP250" s="405"/>
      <c r="QZQ250" s="405"/>
      <c r="QZR250" s="277"/>
      <c r="QZS250" s="277"/>
      <c r="QZT250" s="277"/>
      <c r="QZU250" s="277"/>
      <c r="QZV250" s="277"/>
      <c r="QZW250" s="277"/>
      <c r="QZX250" s="277"/>
      <c r="QZY250" s="277"/>
      <c r="QZZ250" s="402"/>
      <c r="RAA250" s="404"/>
      <c r="RAB250" s="49"/>
      <c r="RAC250" s="49"/>
      <c r="RAD250" s="49"/>
      <c r="RAE250" s="99"/>
      <c r="RAF250" s="98"/>
      <c r="RAG250" s="49"/>
      <c r="RAH250" s="405"/>
      <c r="RAI250" s="405"/>
      <c r="RAJ250" s="277"/>
      <c r="RAK250" s="277"/>
      <c r="RAL250" s="277"/>
      <c r="RAM250" s="277"/>
      <c r="RAN250" s="277"/>
      <c r="RAO250" s="277"/>
      <c r="RAP250" s="277"/>
      <c r="RAQ250" s="277"/>
      <c r="RAR250" s="402"/>
      <c r="RAS250" s="404"/>
      <c r="RAT250" s="49"/>
      <c r="RAU250" s="49"/>
      <c r="RAV250" s="49"/>
      <c r="RAW250" s="99"/>
      <c r="RAX250" s="98"/>
      <c r="RAY250" s="49"/>
      <c r="RAZ250" s="405"/>
      <c r="RBA250" s="405"/>
      <c r="RBB250" s="277"/>
      <c r="RBC250" s="277"/>
      <c r="RBD250" s="277"/>
      <c r="RBE250" s="277"/>
      <c r="RBF250" s="277"/>
      <c r="RBG250" s="277"/>
      <c r="RBH250" s="277"/>
      <c r="RBI250" s="277"/>
      <c r="RBJ250" s="402"/>
      <c r="RBK250" s="404"/>
      <c r="RBL250" s="49"/>
      <c r="RBM250" s="49"/>
      <c r="RBN250" s="49"/>
      <c r="RBO250" s="99"/>
      <c r="RBP250" s="98"/>
      <c r="RBQ250" s="49"/>
      <c r="RBR250" s="405"/>
      <c r="RBS250" s="405"/>
      <c r="RBT250" s="277"/>
      <c r="RBU250" s="277"/>
      <c r="RBV250" s="277"/>
      <c r="RBW250" s="277"/>
      <c r="RBX250" s="277"/>
      <c r="RBY250" s="277"/>
      <c r="RBZ250" s="277"/>
      <c r="RCA250" s="277"/>
      <c r="RCB250" s="402"/>
      <c r="RCC250" s="404"/>
      <c r="RCD250" s="49"/>
      <c r="RCE250" s="49"/>
      <c r="RCF250" s="49"/>
      <c r="RCG250" s="99"/>
      <c r="RCH250" s="98"/>
      <c r="RCI250" s="49"/>
      <c r="RCJ250" s="405"/>
      <c r="RCK250" s="405"/>
      <c r="RCL250" s="277"/>
      <c r="RCM250" s="277"/>
      <c r="RCN250" s="277"/>
      <c r="RCO250" s="277"/>
      <c r="RCP250" s="277"/>
      <c r="RCQ250" s="277"/>
      <c r="RCR250" s="277"/>
      <c r="RCS250" s="277"/>
      <c r="RCT250" s="402"/>
      <c r="RCU250" s="404"/>
      <c r="RCV250" s="49"/>
      <c r="RCW250" s="49"/>
      <c r="RCX250" s="49"/>
      <c r="RCY250" s="99"/>
      <c r="RCZ250" s="98"/>
      <c r="RDA250" s="49"/>
      <c r="RDB250" s="405"/>
      <c r="RDC250" s="405"/>
      <c r="RDD250" s="277"/>
      <c r="RDE250" s="277"/>
      <c r="RDF250" s="277"/>
      <c r="RDG250" s="277"/>
      <c r="RDH250" s="277"/>
      <c r="RDI250" s="277"/>
      <c r="RDJ250" s="277"/>
      <c r="RDK250" s="277"/>
      <c r="RDL250" s="402"/>
      <c r="RDM250" s="404"/>
      <c r="RDN250" s="49"/>
      <c r="RDO250" s="49"/>
      <c r="RDP250" s="49"/>
      <c r="RDQ250" s="99"/>
      <c r="RDR250" s="98"/>
      <c r="RDS250" s="49"/>
      <c r="RDT250" s="405"/>
      <c r="RDU250" s="405"/>
      <c r="RDV250" s="277"/>
      <c r="RDW250" s="277"/>
      <c r="RDX250" s="277"/>
      <c r="RDY250" s="277"/>
      <c r="RDZ250" s="277"/>
      <c r="REA250" s="277"/>
      <c r="REB250" s="277"/>
      <c r="REC250" s="277"/>
      <c r="RED250" s="402"/>
      <c r="REE250" s="404"/>
      <c r="REF250" s="49"/>
      <c r="REG250" s="49"/>
      <c r="REH250" s="49"/>
      <c r="REI250" s="99"/>
      <c r="REJ250" s="98"/>
      <c r="REK250" s="49"/>
      <c r="REL250" s="405"/>
      <c r="REM250" s="405"/>
      <c r="REN250" s="277"/>
      <c r="REO250" s="277"/>
      <c r="REP250" s="277"/>
      <c r="REQ250" s="277"/>
      <c r="RER250" s="277"/>
      <c r="RES250" s="277"/>
      <c r="RET250" s="277"/>
      <c r="REU250" s="277"/>
      <c r="REV250" s="402"/>
      <c r="REW250" s="404"/>
      <c r="REX250" s="49"/>
      <c r="REY250" s="49"/>
      <c r="REZ250" s="49"/>
      <c r="RFA250" s="99"/>
      <c r="RFB250" s="98"/>
      <c r="RFC250" s="49"/>
      <c r="RFD250" s="405"/>
      <c r="RFE250" s="405"/>
      <c r="RFF250" s="277"/>
      <c r="RFG250" s="277"/>
      <c r="RFH250" s="277"/>
      <c r="RFI250" s="277"/>
      <c r="RFJ250" s="277"/>
      <c r="RFK250" s="277"/>
      <c r="RFL250" s="277"/>
      <c r="RFM250" s="277"/>
      <c r="RFN250" s="402"/>
      <c r="RFO250" s="404"/>
      <c r="RFP250" s="49"/>
      <c r="RFQ250" s="49"/>
      <c r="RFR250" s="49"/>
      <c r="RFS250" s="99"/>
      <c r="RFT250" s="98"/>
      <c r="RFU250" s="49"/>
      <c r="RFV250" s="405"/>
      <c r="RFW250" s="405"/>
      <c r="RFX250" s="277"/>
      <c r="RFY250" s="277"/>
      <c r="RFZ250" s="277"/>
      <c r="RGA250" s="277"/>
      <c r="RGB250" s="277"/>
      <c r="RGC250" s="277"/>
      <c r="RGD250" s="277"/>
      <c r="RGE250" s="277"/>
      <c r="RGF250" s="402"/>
      <c r="RGG250" s="404"/>
      <c r="RGH250" s="49"/>
      <c r="RGI250" s="49"/>
      <c r="RGJ250" s="49"/>
      <c r="RGK250" s="99"/>
      <c r="RGL250" s="98"/>
      <c r="RGM250" s="49"/>
      <c r="RGN250" s="405"/>
      <c r="RGO250" s="405"/>
      <c r="RGP250" s="277"/>
      <c r="RGQ250" s="277"/>
      <c r="RGR250" s="277"/>
      <c r="RGS250" s="277"/>
      <c r="RGT250" s="277"/>
      <c r="RGU250" s="277"/>
      <c r="RGV250" s="277"/>
      <c r="RGW250" s="277"/>
      <c r="RGX250" s="402"/>
      <c r="RGY250" s="404"/>
      <c r="RGZ250" s="49"/>
      <c r="RHA250" s="49"/>
      <c r="RHB250" s="49"/>
      <c r="RHC250" s="99"/>
      <c r="RHD250" s="98"/>
      <c r="RHE250" s="49"/>
      <c r="RHF250" s="405"/>
      <c r="RHG250" s="405"/>
      <c r="RHH250" s="277"/>
      <c r="RHI250" s="277"/>
      <c r="RHJ250" s="277"/>
      <c r="RHK250" s="277"/>
      <c r="RHL250" s="277"/>
      <c r="RHM250" s="277"/>
      <c r="RHN250" s="277"/>
      <c r="RHO250" s="277"/>
      <c r="RHP250" s="402"/>
      <c r="RHQ250" s="404"/>
      <c r="RHR250" s="49"/>
      <c r="RHS250" s="49"/>
      <c r="RHT250" s="49"/>
      <c r="RHU250" s="99"/>
      <c r="RHV250" s="98"/>
      <c r="RHW250" s="49"/>
      <c r="RHX250" s="405"/>
      <c r="RHY250" s="405"/>
      <c r="RHZ250" s="277"/>
      <c r="RIA250" s="277"/>
      <c r="RIB250" s="277"/>
      <c r="RIC250" s="277"/>
      <c r="RID250" s="277"/>
      <c r="RIE250" s="277"/>
      <c r="RIF250" s="277"/>
      <c r="RIG250" s="277"/>
      <c r="RIH250" s="402"/>
      <c r="RII250" s="404"/>
      <c r="RIJ250" s="49"/>
      <c r="RIK250" s="49"/>
      <c r="RIL250" s="49"/>
      <c r="RIM250" s="99"/>
      <c r="RIN250" s="98"/>
      <c r="RIO250" s="49"/>
      <c r="RIP250" s="405"/>
      <c r="RIQ250" s="405"/>
      <c r="RIR250" s="277"/>
      <c r="RIS250" s="277"/>
      <c r="RIT250" s="277"/>
      <c r="RIU250" s="277"/>
      <c r="RIV250" s="277"/>
      <c r="RIW250" s="277"/>
      <c r="RIX250" s="277"/>
      <c r="RIY250" s="277"/>
      <c r="RIZ250" s="402"/>
      <c r="RJA250" s="404"/>
      <c r="RJB250" s="49"/>
      <c r="RJC250" s="49"/>
      <c r="RJD250" s="49"/>
      <c r="RJE250" s="99"/>
      <c r="RJF250" s="98"/>
      <c r="RJG250" s="49"/>
      <c r="RJH250" s="405"/>
      <c r="RJI250" s="405"/>
      <c r="RJJ250" s="277"/>
      <c r="RJK250" s="277"/>
      <c r="RJL250" s="277"/>
      <c r="RJM250" s="277"/>
      <c r="RJN250" s="277"/>
      <c r="RJO250" s="277"/>
      <c r="RJP250" s="277"/>
      <c r="RJQ250" s="277"/>
      <c r="RJR250" s="402"/>
      <c r="RJS250" s="404"/>
      <c r="RJT250" s="49"/>
      <c r="RJU250" s="49"/>
      <c r="RJV250" s="49"/>
      <c r="RJW250" s="99"/>
      <c r="RJX250" s="98"/>
      <c r="RJY250" s="49"/>
      <c r="RJZ250" s="405"/>
      <c r="RKA250" s="405"/>
      <c r="RKB250" s="277"/>
      <c r="RKC250" s="277"/>
      <c r="RKD250" s="277"/>
      <c r="RKE250" s="277"/>
      <c r="RKF250" s="277"/>
      <c r="RKG250" s="277"/>
      <c r="RKH250" s="277"/>
      <c r="RKI250" s="277"/>
      <c r="RKJ250" s="402"/>
      <c r="RKK250" s="404"/>
      <c r="RKL250" s="49"/>
      <c r="RKM250" s="49"/>
      <c r="RKN250" s="49"/>
      <c r="RKO250" s="99"/>
      <c r="RKP250" s="98"/>
      <c r="RKQ250" s="49"/>
      <c r="RKR250" s="405"/>
      <c r="RKS250" s="405"/>
      <c r="RKT250" s="277"/>
      <c r="RKU250" s="277"/>
      <c r="RKV250" s="277"/>
      <c r="RKW250" s="277"/>
      <c r="RKX250" s="277"/>
      <c r="RKY250" s="277"/>
      <c r="RKZ250" s="277"/>
      <c r="RLA250" s="277"/>
      <c r="RLB250" s="402"/>
      <c r="RLC250" s="404"/>
      <c r="RLD250" s="49"/>
      <c r="RLE250" s="49"/>
      <c r="RLF250" s="49"/>
      <c r="RLG250" s="99"/>
      <c r="RLH250" s="98"/>
      <c r="RLI250" s="49"/>
      <c r="RLJ250" s="405"/>
      <c r="RLK250" s="405"/>
      <c r="RLL250" s="277"/>
      <c r="RLM250" s="277"/>
      <c r="RLN250" s="277"/>
      <c r="RLO250" s="277"/>
      <c r="RLP250" s="277"/>
      <c r="RLQ250" s="277"/>
      <c r="RLR250" s="277"/>
      <c r="RLS250" s="277"/>
      <c r="RLT250" s="402"/>
      <c r="RLU250" s="404"/>
      <c r="RLV250" s="49"/>
      <c r="RLW250" s="49"/>
      <c r="RLX250" s="49"/>
      <c r="RLY250" s="99"/>
      <c r="RLZ250" s="98"/>
      <c r="RMA250" s="49"/>
      <c r="RMB250" s="405"/>
      <c r="RMC250" s="405"/>
      <c r="RMD250" s="277"/>
      <c r="RME250" s="277"/>
      <c r="RMF250" s="277"/>
      <c r="RMG250" s="277"/>
      <c r="RMH250" s="277"/>
      <c r="RMI250" s="277"/>
      <c r="RMJ250" s="277"/>
      <c r="RMK250" s="277"/>
      <c r="RML250" s="402"/>
      <c r="RMM250" s="404"/>
      <c r="RMN250" s="49"/>
      <c r="RMO250" s="49"/>
      <c r="RMP250" s="49"/>
      <c r="RMQ250" s="99"/>
      <c r="RMR250" s="98"/>
      <c r="RMS250" s="49"/>
      <c r="RMT250" s="405"/>
      <c r="RMU250" s="405"/>
      <c r="RMV250" s="277"/>
      <c r="RMW250" s="277"/>
      <c r="RMX250" s="277"/>
      <c r="RMY250" s="277"/>
      <c r="RMZ250" s="277"/>
      <c r="RNA250" s="277"/>
      <c r="RNB250" s="277"/>
      <c r="RNC250" s="277"/>
      <c r="RND250" s="402"/>
      <c r="RNE250" s="404"/>
      <c r="RNF250" s="49"/>
      <c r="RNG250" s="49"/>
      <c r="RNH250" s="49"/>
      <c r="RNI250" s="99"/>
      <c r="RNJ250" s="98"/>
      <c r="RNK250" s="49"/>
      <c r="RNL250" s="405"/>
      <c r="RNM250" s="405"/>
      <c r="RNN250" s="277"/>
      <c r="RNO250" s="277"/>
      <c r="RNP250" s="277"/>
      <c r="RNQ250" s="277"/>
      <c r="RNR250" s="277"/>
      <c r="RNS250" s="277"/>
      <c r="RNT250" s="277"/>
      <c r="RNU250" s="277"/>
      <c r="RNV250" s="402"/>
      <c r="RNW250" s="404"/>
      <c r="RNX250" s="49"/>
      <c r="RNY250" s="49"/>
      <c r="RNZ250" s="49"/>
      <c r="ROA250" s="99"/>
      <c r="ROB250" s="98"/>
      <c r="ROC250" s="49"/>
      <c r="ROD250" s="405"/>
      <c r="ROE250" s="405"/>
      <c r="ROF250" s="277"/>
      <c r="ROG250" s="277"/>
      <c r="ROH250" s="277"/>
      <c r="ROI250" s="277"/>
      <c r="ROJ250" s="277"/>
      <c r="ROK250" s="277"/>
      <c r="ROL250" s="277"/>
      <c r="ROM250" s="277"/>
      <c r="RON250" s="402"/>
      <c r="ROO250" s="404"/>
      <c r="ROP250" s="49"/>
      <c r="ROQ250" s="49"/>
      <c r="ROR250" s="49"/>
      <c r="ROS250" s="99"/>
      <c r="ROT250" s="98"/>
      <c r="ROU250" s="49"/>
      <c r="ROV250" s="405"/>
      <c r="ROW250" s="405"/>
      <c r="ROX250" s="277"/>
      <c r="ROY250" s="277"/>
      <c r="ROZ250" s="277"/>
      <c r="RPA250" s="277"/>
      <c r="RPB250" s="277"/>
      <c r="RPC250" s="277"/>
      <c r="RPD250" s="277"/>
      <c r="RPE250" s="277"/>
      <c r="RPF250" s="402"/>
      <c r="RPG250" s="404"/>
      <c r="RPH250" s="49"/>
      <c r="RPI250" s="49"/>
      <c r="RPJ250" s="49"/>
      <c r="RPK250" s="99"/>
      <c r="RPL250" s="98"/>
      <c r="RPM250" s="49"/>
      <c r="RPN250" s="405"/>
      <c r="RPO250" s="405"/>
      <c r="RPP250" s="277"/>
      <c r="RPQ250" s="277"/>
      <c r="RPR250" s="277"/>
      <c r="RPS250" s="277"/>
      <c r="RPT250" s="277"/>
      <c r="RPU250" s="277"/>
      <c r="RPV250" s="277"/>
      <c r="RPW250" s="277"/>
      <c r="RPX250" s="402"/>
      <c r="RPY250" s="404"/>
      <c r="RPZ250" s="49"/>
      <c r="RQA250" s="49"/>
      <c r="RQB250" s="49"/>
      <c r="RQC250" s="99"/>
      <c r="RQD250" s="98"/>
      <c r="RQE250" s="49"/>
      <c r="RQF250" s="405"/>
      <c r="RQG250" s="405"/>
      <c r="RQH250" s="277"/>
      <c r="RQI250" s="277"/>
      <c r="RQJ250" s="277"/>
      <c r="RQK250" s="277"/>
      <c r="RQL250" s="277"/>
      <c r="RQM250" s="277"/>
      <c r="RQN250" s="277"/>
      <c r="RQO250" s="277"/>
      <c r="RQP250" s="402"/>
      <c r="RQQ250" s="404"/>
      <c r="RQR250" s="49"/>
      <c r="RQS250" s="49"/>
      <c r="RQT250" s="49"/>
      <c r="RQU250" s="99"/>
      <c r="RQV250" s="98"/>
      <c r="RQW250" s="49"/>
      <c r="RQX250" s="405"/>
      <c r="RQY250" s="405"/>
      <c r="RQZ250" s="277"/>
      <c r="RRA250" s="277"/>
      <c r="RRB250" s="277"/>
      <c r="RRC250" s="277"/>
      <c r="RRD250" s="277"/>
      <c r="RRE250" s="277"/>
      <c r="RRF250" s="277"/>
      <c r="RRG250" s="277"/>
      <c r="RRH250" s="402"/>
      <c r="RRI250" s="404"/>
      <c r="RRJ250" s="49"/>
      <c r="RRK250" s="49"/>
      <c r="RRL250" s="49"/>
      <c r="RRM250" s="99"/>
      <c r="RRN250" s="98"/>
      <c r="RRO250" s="49"/>
      <c r="RRP250" s="405"/>
      <c r="RRQ250" s="405"/>
      <c r="RRR250" s="277"/>
      <c r="RRS250" s="277"/>
      <c r="RRT250" s="277"/>
      <c r="RRU250" s="277"/>
      <c r="RRV250" s="277"/>
      <c r="RRW250" s="277"/>
      <c r="RRX250" s="277"/>
      <c r="RRY250" s="277"/>
      <c r="RRZ250" s="402"/>
      <c r="RSA250" s="404"/>
      <c r="RSB250" s="49"/>
      <c r="RSC250" s="49"/>
      <c r="RSD250" s="49"/>
      <c r="RSE250" s="99"/>
      <c r="RSF250" s="98"/>
      <c r="RSG250" s="49"/>
      <c r="RSH250" s="405"/>
      <c r="RSI250" s="405"/>
      <c r="RSJ250" s="277"/>
      <c r="RSK250" s="277"/>
      <c r="RSL250" s="277"/>
      <c r="RSM250" s="277"/>
      <c r="RSN250" s="277"/>
      <c r="RSO250" s="277"/>
      <c r="RSP250" s="277"/>
      <c r="RSQ250" s="277"/>
      <c r="RSR250" s="402"/>
      <c r="RSS250" s="404"/>
      <c r="RST250" s="49"/>
      <c r="RSU250" s="49"/>
      <c r="RSV250" s="49"/>
      <c r="RSW250" s="99"/>
      <c r="RSX250" s="98"/>
      <c r="RSY250" s="49"/>
      <c r="RSZ250" s="405"/>
      <c r="RTA250" s="405"/>
      <c r="RTB250" s="277"/>
      <c r="RTC250" s="277"/>
      <c r="RTD250" s="277"/>
      <c r="RTE250" s="277"/>
      <c r="RTF250" s="277"/>
      <c r="RTG250" s="277"/>
      <c r="RTH250" s="277"/>
      <c r="RTI250" s="277"/>
      <c r="RTJ250" s="402"/>
      <c r="RTK250" s="404"/>
      <c r="RTL250" s="49"/>
      <c r="RTM250" s="49"/>
      <c r="RTN250" s="49"/>
      <c r="RTO250" s="99"/>
      <c r="RTP250" s="98"/>
      <c r="RTQ250" s="49"/>
      <c r="RTR250" s="405"/>
      <c r="RTS250" s="405"/>
      <c r="RTT250" s="277"/>
      <c r="RTU250" s="277"/>
      <c r="RTV250" s="277"/>
      <c r="RTW250" s="277"/>
      <c r="RTX250" s="277"/>
      <c r="RTY250" s="277"/>
      <c r="RTZ250" s="277"/>
      <c r="RUA250" s="277"/>
      <c r="RUB250" s="402"/>
      <c r="RUC250" s="404"/>
      <c r="RUD250" s="49"/>
      <c r="RUE250" s="49"/>
      <c r="RUF250" s="49"/>
      <c r="RUG250" s="99"/>
      <c r="RUH250" s="98"/>
      <c r="RUI250" s="49"/>
      <c r="RUJ250" s="405"/>
      <c r="RUK250" s="405"/>
      <c r="RUL250" s="277"/>
      <c r="RUM250" s="277"/>
      <c r="RUN250" s="277"/>
      <c r="RUO250" s="277"/>
      <c r="RUP250" s="277"/>
      <c r="RUQ250" s="277"/>
      <c r="RUR250" s="277"/>
      <c r="RUS250" s="277"/>
      <c r="RUT250" s="402"/>
      <c r="RUU250" s="404"/>
      <c r="RUV250" s="49"/>
      <c r="RUW250" s="49"/>
      <c r="RUX250" s="49"/>
      <c r="RUY250" s="99"/>
      <c r="RUZ250" s="98"/>
      <c r="RVA250" s="49"/>
      <c r="RVB250" s="405"/>
      <c r="RVC250" s="405"/>
      <c r="RVD250" s="277"/>
      <c r="RVE250" s="277"/>
      <c r="RVF250" s="277"/>
      <c r="RVG250" s="277"/>
      <c r="RVH250" s="277"/>
      <c r="RVI250" s="277"/>
      <c r="RVJ250" s="277"/>
      <c r="RVK250" s="277"/>
      <c r="RVL250" s="402"/>
      <c r="RVM250" s="404"/>
      <c r="RVN250" s="49"/>
      <c r="RVO250" s="49"/>
      <c r="RVP250" s="49"/>
      <c r="RVQ250" s="99"/>
      <c r="RVR250" s="98"/>
      <c r="RVS250" s="49"/>
      <c r="RVT250" s="405"/>
      <c r="RVU250" s="405"/>
      <c r="RVV250" s="277"/>
      <c r="RVW250" s="277"/>
      <c r="RVX250" s="277"/>
      <c r="RVY250" s="277"/>
      <c r="RVZ250" s="277"/>
      <c r="RWA250" s="277"/>
      <c r="RWB250" s="277"/>
      <c r="RWC250" s="277"/>
      <c r="RWD250" s="402"/>
      <c r="RWE250" s="404"/>
      <c r="RWF250" s="49"/>
      <c r="RWG250" s="49"/>
      <c r="RWH250" s="49"/>
      <c r="RWI250" s="99"/>
      <c r="RWJ250" s="98"/>
      <c r="RWK250" s="49"/>
      <c r="RWL250" s="405"/>
      <c r="RWM250" s="405"/>
      <c r="RWN250" s="277"/>
      <c r="RWO250" s="277"/>
      <c r="RWP250" s="277"/>
      <c r="RWQ250" s="277"/>
      <c r="RWR250" s="277"/>
      <c r="RWS250" s="277"/>
      <c r="RWT250" s="277"/>
      <c r="RWU250" s="277"/>
      <c r="RWV250" s="402"/>
      <c r="RWW250" s="404"/>
      <c r="RWX250" s="49"/>
      <c r="RWY250" s="49"/>
      <c r="RWZ250" s="49"/>
      <c r="RXA250" s="99"/>
      <c r="RXB250" s="98"/>
      <c r="RXC250" s="49"/>
      <c r="RXD250" s="405"/>
      <c r="RXE250" s="405"/>
      <c r="RXF250" s="277"/>
      <c r="RXG250" s="277"/>
      <c r="RXH250" s="277"/>
      <c r="RXI250" s="277"/>
      <c r="RXJ250" s="277"/>
      <c r="RXK250" s="277"/>
      <c r="RXL250" s="277"/>
      <c r="RXM250" s="277"/>
      <c r="RXN250" s="402"/>
      <c r="RXO250" s="404"/>
      <c r="RXP250" s="49"/>
      <c r="RXQ250" s="49"/>
      <c r="RXR250" s="49"/>
      <c r="RXS250" s="99"/>
      <c r="RXT250" s="98"/>
      <c r="RXU250" s="49"/>
      <c r="RXV250" s="405"/>
      <c r="RXW250" s="405"/>
      <c r="RXX250" s="277"/>
      <c r="RXY250" s="277"/>
      <c r="RXZ250" s="277"/>
      <c r="RYA250" s="277"/>
      <c r="RYB250" s="277"/>
      <c r="RYC250" s="277"/>
      <c r="RYD250" s="277"/>
      <c r="RYE250" s="277"/>
      <c r="RYF250" s="402"/>
      <c r="RYG250" s="404"/>
      <c r="RYH250" s="49"/>
      <c r="RYI250" s="49"/>
      <c r="RYJ250" s="49"/>
      <c r="RYK250" s="99"/>
      <c r="RYL250" s="98"/>
      <c r="RYM250" s="49"/>
      <c r="RYN250" s="405"/>
      <c r="RYO250" s="405"/>
      <c r="RYP250" s="277"/>
      <c r="RYQ250" s="277"/>
      <c r="RYR250" s="277"/>
      <c r="RYS250" s="277"/>
      <c r="RYT250" s="277"/>
      <c r="RYU250" s="277"/>
      <c r="RYV250" s="277"/>
      <c r="RYW250" s="277"/>
      <c r="RYX250" s="402"/>
      <c r="RYY250" s="404"/>
      <c r="RYZ250" s="49"/>
      <c r="RZA250" s="49"/>
      <c r="RZB250" s="49"/>
      <c r="RZC250" s="99"/>
      <c r="RZD250" s="98"/>
      <c r="RZE250" s="49"/>
      <c r="RZF250" s="405"/>
      <c r="RZG250" s="405"/>
      <c r="RZH250" s="277"/>
      <c r="RZI250" s="277"/>
      <c r="RZJ250" s="277"/>
      <c r="RZK250" s="277"/>
      <c r="RZL250" s="277"/>
      <c r="RZM250" s="277"/>
      <c r="RZN250" s="277"/>
      <c r="RZO250" s="277"/>
      <c r="RZP250" s="402"/>
      <c r="RZQ250" s="404"/>
      <c r="RZR250" s="49"/>
      <c r="RZS250" s="49"/>
      <c r="RZT250" s="49"/>
      <c r="RZU250" s="99"/>
      <c r="RZV250" s="98"/>
      <c r="RZW250" s="49"/>
      <c r="RZX250" s="405"/>
      <c r="RZY250" s="405"/>
      <c r="RZZ250" s="277"/>
      <c r="SAA250" s="277"/>
      <c r="SAB250" s="277"/>
      <c r="SAC250" s="277"/>
      <c r="SAD250" s="277"/>
      <c r="SAE250" s="277"/>
      <c r="SAF250" s="277"/>
      <c r="SAG250" s="277"/>
      <c r="SAH250" s="402"/>
      <c r="SAI250" s="404"/>
      <c r="SAJ250" s="49"/>
      <c r="SAK250" s="49"/>
      <c r="SAL250" s="49"/>
      <c r="SAM250" s="99"/>
      <c r="SAN250" s="98"/>
      <c r="SAO250" s="49"/>
      <c r="SAP250" s="405"/>
      <c r="SAQ250" s="405"/>
      <c r="SAR250" s="277"/>
      <c r="SAS250" s="277"/>
      <c r="SAT250" s="277"/>
      <c r="SAU250" s="277"/>
      <c r="SAV250" s="277"/>
      <c r="SAW250" s="277"/>
      <c r="SAX250" s="277"/>
      <c r="SAY250" s="277"/>
      <c r="SAZ250" s="402"/>
      <c r="SBA250" s="404"/>
      <c r="SBB250" s="49"/>
      <c r="SBC250" s="49"/>
      <c r="SBD250" s="49"/>
      <c r="SBE250" s="99"/>
      <c r="SBF250" s="98"/>
      <c r="SBG250" s="49"/>
      <c r="SBH250" s="405"/>
      <c r="SBI250" s="405"/>
      <c r="SBJ250" s="277"/>
      <c r="SBK250" s="277"/>
      <c r="SBL250" s="277"/>
      <c r="SBM250" s="277"/>
      <c r="SBN250" s="277"/>
      <c r="SBO250" s="277"/>
      <c r="SBP250" s="277"/>
      <c r="SBQ250" s="277"/>
      <c r="SBR250" s="402"/>
      <c r="SBS250" s="404"/>
      <c r="SBT250" s="49"/>
      <c r="SBU250" s="49"/>
      <c r="SBV250" s="49"/>
      <c r="SBW250" s="99"/>
      <c r="SBX250" s="98"/>
      <c r="SBY250" s="49"/>
      <c r="SBZ250" s="405"/>
      <c r="SCA250" s="405"/>
      <c r="SCB250" s="277"/>
      <c r="SCC250" s="277"/>
      <c r="SCD250" s="277"/>
      <c r="SCE250" s="277"/>
      <c r="SCF250" s="277"/>
      <c r="SCG250" s="277"/>
      <c r="SCH250" s="277"/>
      <c r="SCI250" s="277"/>
      <c r="SCJ250" s="402"/>
      <c r="SCK250" s="404"/>
      <c r="SCL250" s="49"/>
      <c r="SCM250" s="49"/>
      <c r="SCN250" s="49"/>
      <c r="SCO250" s="99"/>
      <c r="SCP250" s="98"/>
      <c r="SCQ250" s="49"/>
      <c r="SCR250" s="405"/>
      <c r="SCS250" s="405"/>
      <c r="SCT250" s="277"/>
      <c r="SCU250" s="277"/>
      <c r="SCV250" s="277"/>
      <c r="SCW250" s="277"/>
      <c r="SCX250" s="277"/>
      <c r="SCY250" s="277"/>
      <c r="SCZ250" s="277"/>
      <c r="SDA250" s="277"/>
      <c r="SDB250" s="402"/>
      <c r="SDC250" s="404"/>
      <c r="SDD250" s="49"/>
      <c r="SDE250" s="49"/>
      <c r="SDF250" s="49"/>
      <c r="SDG250" s="99"/>
      <c r="SDH250" s="98"/>
      <c r="SDI250" s="49"/>
      <c r="SDJ250" s="405"/>
      <c r="SDK250" s="405"/>
      <c r="SDL250" s="277"/>
      <c r="SDM250" s="277"/>
      <c r="SDN250" s="277"/>
      <c r="SDO250" s="277"/>
      <c r="SDP250" s="277"/>
      <c r="SDQ250" s="277"/>
      <c r="SDR250" s="277"/>
      <c r="SDS250" s="277"/>
      <c r="SDT250" s="402"/>
      <c r="SDU250" s="404"/>
      <c r="SDV250" s="49"/>
      <c r="SDW250" s="49"/>
      <c r="SDX250" s="49"/>
      <c r="SDY250" s="99"/>
      <c r="SDZ250" s="98"/>
      <c r="SEA250" s="49"/>
      <c r="SEB250" s="405"/>
      <c r="SEC250" s="405"/>
      <c r="SED250" s="277"/>
      <c r="SEE250" s="277"/>
      <c r="SEF250" s="277"/>
      <c r="SEG250" s="277"/>
      <c r="SEH250" s="277"/>
      <c r="SEI250" s="277"/>
      <c r="SEJ250" s="277"/>
      <c r="SEK250" s="277"/>
      <c r="SEL250" s="402"/>
      <c r="SEM250" s="404"/>
      <c r="SEN250" s="49"/>
      <c r="SEO250" s="49"/>
      <c r="SEP250" s="49"/>
      <c r="SEQ250" s="99"/>
      <c r="SER250" s="98"/>
      <c r="SES250" s="49"/>
      <c r="SET250" s="405"/>
      <c r="SEU250" s="405"/>
      <c r="SEV250" s="277"/>
      <c r="SEW250" s="277"/>
      <c r="SEX250" s="277"/>
      <c r="SEY250" s="277"/>
      <c r="SEZ250" s="277"/>
      <c r="SFA250" s="277"/>
      <c r="SFB250" s="277"/>
      <c r="SFC250" s="277"/>
      <c r="SFD250" s="402"/>
      <c r="SFE250" s="404"/>
      <c r="SFF250" s="49"/>
      <c r="SFG250" s="49"/>
      <c r="SFH250" s="49"/>
      <c r="SFI250" s="99"/>
      <c r="SFJ250" s="98"/>
      <c r="SFK250" s="49"/>
      <c r="SFL250" s="405"/>
      <c r="SFM250" s="405"/>
      <c r="SFN250" s="277"/>
      <c r="SFO250" s="277"/>
      <c r="SFP250" s="277"/>
      <c r="SFQ250" s="277"/>
      <c r="SFR250" s="277"/>
      <c r="SFS250" s="277"/>
      <c r="SFT250" s="277"/>
      <c r="SFU250" s="277"/>
      <c r="SFV250" s="402"/>
      <c r="SFW250" s="404"/>
      <c r="SFX250" s="49"/>
      <c r="SFY250" s="49"/>
      <c r="SFZ250" s="49"/>
      <c r="SGA250" s="99"/>
      <c r="SGB250" s="98"/>
      <c r="SGC250" s="49"/>
      <c r="SGD250" s="405"/>
      <c r="SGE250" s="405"/>
      <c r="SGF250" s="277"/>
      <c r="SGG250" s="277"/>
      <c r="SGH250" s="277"/>
      <c r="SGI250" s="277"/>
      <c r="SGJ250" s="277"/>
      <c r="SGK250" s="277"/>
      <c r="SGL250" s="277"/>
      <c r="SGM250" s="277"/>
      <c r="SGN250" s="402"/>
      <c r="SGO250" s="404"/>
      <c r="SGP250" s="49"/>
      <c r="SGQ250" s="49"/>
      <c r="SGR250" s="49"/>
      <c r="SGS250" s="99"/>
      <c r="SGT250" s="98"/>
      <c r="SGU250" s="49"/>
      <c r="SGV250" s="405"/>
      <c r="SGW250" s="405"/>
      <c r="SGX250" s="277"/>
      <c r="SGY250" s="277"/>
      <c r="SGZ250" s="277"/>
      <c r="SHA250" s="277"/>
      <c r="SHB250" s="277"/>
      <c r="SHC250" s="277"/>
      <c r="SHD250" s="277"/>
      <c r="SHE250" s="277"/>
      <c r="SHF250" s="402"/>
      <c r="SHG250" s="404"/>
      <c r="SHH250" s="49"/>
      <c r="SHI250" s="49"/>
      <c r="SHJ250" s="49"/>
      <c r="SHK250" s="99"/>
      <c r="SHL250" s="98"/>
      <c r="SHM250" s="49"/>
      <c r="SHN250" s="405"/>
      <c r="SHO250" s="405"/>
      <c r="SHP250" s="277"/>
      <c r="SHQ250" s="277"/>
      <c r="SHR250" s="277"/>
      <c r="SHS250" s="277"/>
      <c r="SHT250" s="277"/>
      <c r="SHU250" s="277"/>
      <c r="SHV250" s="277"/>
      <c r="SHW250" s="277"/>
      <c r="SHX250" s="402"/>
      <c r="SHY250" s="404"/>
      <c r="SHZ250" s="49"/>
      <c r="SIA250" s="49"/>
      <c r="SIB250" s="49"/>
      <c r="SIC250" s="99"/>
      <c r="SID250" s="98"/>
      <c r="SIE250" s="49"/>
      <c r="SIF250" s="405"/>
      <c r="SIG250" s="405"/>
      <c r="SIH250" s="277"/>
      <c r="SII250" s="277"/>
      <c r="SIJ250" s="277"/>
      <c r="SIK250" s="277"/>
      <c r="SIL250" s="277"/>
      <c r="SIM250" s="277"/>
      <c r="SIN250" s="277"/>
      <c r="SIO250" s="277"/>
      <c r="SIP250" s="402"/>
      <c r="SIQ250" s="404"/>
      <c r="SIR250" s="49"/>
      <c r="SIS250" s="49"/>
      <c r="SIT250" s="49"/>
      <c r="SIU250" s="99"/>
      <c r="SIV250" s="98"/>
      <c r="SIW250" s="49"/>
      <c r="SIX250" s="405"/>
      <c r="SIY250" s="405"/>
      <c r="SIZ250" s="277"/>
      <c r="SJA250" s="277"/>
      <c r="SJB250" s="277"/>
      <c r="SJC250" s="277"/>
      <c r="SJD250" s="277"/>
      <c r="SJE250" s="277"/>
      <c r="SJF250" s="277"/>
      <c r="SJG250" s="277"/>
      <c r="SJH250" s="402"/>
      <c r="SJI250" s="404"/>
      <c r="SJJ250" s="49"/>
      <c r="SJK250" s="49"/>
      <c r="SJL250" s="49"/>
      <c r="SJM250" s="99"/>
      <c r="SJN250" s="98"/>
      <c r="SJO250" s="49"/>
      <c r="SJP250" s="405"/>
      <c r="SJQ250" s="405"/>
      <c r="SJR250" s="277"/>
      <c r="SJS250" s="277"/>
      <c r="SJT250" s="277"/>
      <c r="SJU250" s="277"/>
      <c r="SJV250" s="277"/>
      <c r="SJW250" s="277"/>
      <c r="SJX250" s="277"/>
      <c r="SJY250" s="277"/>
      <c r="SJZ250" s="402"/>
      <c r="SKA250" s="404"/>
      <c r="SKB250" s="49"/>
      <c r="SKC250" s="49"/>
      <c r="SKD250" s="49"/>
      <c r="SKE250" s="99"/>
      <c r="SKF250" s="98"/>
      <c r="SKG250" s="49"/>
      <c r="SKH250" s="405"/>
      <c r="SKI250" s="405"/>
      <c r="SKJ250" s="277"/>
      <c r="SKK250" s="277"/>
      <c r="SKL250" s="277"/>
      <c r="SKM250" s="277"/>
      <c r="SKN250" s="277"/>
      <c r="SKO250" s="277"/>
      <c r="SKP250" s="277"/>
      <c r="SKQ250" s="277"/>
      <c r="SKR250" s="402"/>
      <c r="SKS250" s="404"/>
      <c r="SKT250" s="49"/>
      <c r="SKU250" s="49"/>
      <c r="SKV250" s="49"/>
      <c r="SKW250" s="99"/>
      <c r="SKX250" s="98"/>
      <c r="SKY250" s="49"/>
      <c r="SKZ250" s="405"/>
      <c r="SLA250" s="405"/>
      <c r="SLB250" s="277"/>
      <c r="SLC250" s="277"/>
      <c r="SLD250" s="277"/>
      <c r="SLE250" s="277"/>
      <c r="SLF250" s="277"/>
      <c r="SLG250" s="277"/>
      <c r="SLH250" s="277"/>
      <c r="SLI250" s="277"/>
      <c r="SLJ250" s="402"/>
      <c r="SLK250" s="404"/>
      <c r="SLL250" s="49"/>
      <c r="SLM250" s="49"/>
      <c r="SLN250" s="49"/>
      <c r="SLO250" s="99"/>
      <c r="SLP250" s="98"/>
      <c r="SLQ250" s="49"/>
      <c r="SLR250" s="405"/>
      <c r="SLS250" s="405"/>
      <c r="SLT250" s="277"/>
      <c r="SLU250" s="277"/>
      <c r="SLV250" s="277"/>
      <c r="SLW250" s="277"/>
      <c r="SLX250" s="277"/>
      <c r="SLY250" s="277"/>
      <c r="SLZ250" s="277"/>
      <c r="SMA250" s="277"/>
      <c r="SMB250" s="402"/>
      <c r="SMC250" s="404"/>
      <c r="SMD250" s="49"/>
      <c r="SME250" s="49"/>
      <c r="SMF250" s="49"/>
      <c r="SMG250" s="99"/>
      <c r="SMH250" s="98"/>
      <c r="SMI250" s="49"/>
      <c r="SMJ250" s="405"/>
      <c r="SMK250" s="405"/>
      <c r="SML250" s="277"/>
      <c r="SMM250" s="277"/>
      <c r="SMN250" s="277"/>
      <c r="SMO250" s="277"/>
      <c r="SMP250" s="277"/>
      <c r="SMQ250" s="277"/>
      <c r="SMR250" s="277"/>
      <c r="SMS250" s="277"/>
      <c r="SMT250" s="402"/>
      <c r="SMU250" s="404"/>
      <c r="SMV250" s="49"/>
      <c r="SMW250" s="49"/>
      <c r="SMX250" s="49"/>
      <c r="SMY250" s="99"/>
      <c r="SMZ250" s="98"/>
      <c r="SNA250" s="49"/>
      <c r="SNB250" s="405"/>
      <c r="SNC250" s="405"/>
      <c r="SND250" s="277"/>
      <c r="SNE250" s="277"/>
      <c r="SNF250" s="277"/>
      <c r="SNG250" s="277"/>
      <c r="SNH250" s="277"/>
      <c r="SNI250" s="277"/>
      <c r="SNJ250" s="277"/>
      <c r="SNK250" s="277"/>
      <c r="SNL250" s="402"/>
      <c r="SNM250" s="404"/>
      <c r="SNN250" s="49"/>
      <c r="SNO250" s="49"/>
      <c r="SNP250" s="49"/>
      <c r="SNQ250" s="99"/>
      <c r="SNR250" s="98"/>
      <c r="SNS250" s="49"/>
      <c r="SNT250" s="405"/>
      <c r="SNU250" s="405"/>
      <c r="SNV250" s="277"/>
      <c r="SNW250" s="277"/>
      <c r="SNX250" s="277"/>
      <c r="SNY250" s="277"/>
      <c r="SNZ250" s="277"/>
      <c r="SOA250" s="277"/>
      <c r="SOB250" s="277"/>
      <c r="SOC250" s="277"/>
      <c r="SOD250" s="402"/>
      <c r="SOE250" s="404"/>
      <c r="SOF250" s="49"/>
      <c r="SOG250" s="49"/>
      <c r="SOH250" s="49"/>
      <c r="SOI250" s="99"/>
      <c r="SOJ250" s="98"/>
      <c r="SOK250" s="49"/>
      <c r="SOL250" s="405"/>
      <c r="SOM250" s="405"/>
      <c r="SON250" s="277"/>
      <c r="SOO250" s="277"/>
      <c r="SOP250" s="277"/>
      <c r="SOQ250" s="277"/>
      <c r="SOR250" s="277"/>
      <c r="SOS250" s="277"/>
      <c r="SOT250" s="277"/>
      <c r="SOU250" s="277"/>
      <c r="SOV250" s="402"/>
      <c r="SOW250" s="404"/>
      <c r="SOX250" s="49"/>
      <c r="SOY250" s="49"/>
      <c r="SOZ250" s="49"/>
      <c r="SPA250" s="99"/>
      <c r="SPB250" s="98"/>
      <c r="SPC250" s="49"/>
      <c r="SPD250" s="405"/>
      <c r="SPE250" s="405"/>
      <c r="SPF250" s="277"/>
      <c r="SPG250" s="277"/>
      <c r="SPH250" s="277"/>
      <c r="SPI250" s="277"/>
      <c r="SPJ250" s="277"/>
      <c r="SPK250" s="277"/>
      <c r="SPL250" s="277"/>
      <c r="SPM250" s="277"/>
      <c r="SPN250" s="402"/>
      <c r="SPO250" s="404"/>
      <c r="SPP250" s="49"/>
      <c r="SPQ250" s="49"/>
      <c r="SPR250" s="49"/>
      <c r="SPS250" s="99"/>
      <c r="SPT250" s="98"/>
      <c r="SPU250" s="49"/>
      <c r="SPV250" s="405"/>
      <c r="SPW250" s="405"/>
      <c r="SPX250" s="277"/>
      <c r="SPY250" s="277"/>
      <c r="SPZ250" s="277"/>
      <c r="SQA250" s="277"/>
      <c r="SQB250" s="277"/>
      <c r="SQC250" s="277"/>
      <c r="SQD250" s="277"/>
      <c r="SQE250" s="277"/>
      <c r="SQF250" s="402"/>
      <c r="SQG250" s="404"/>
      <c r="SQH250" s="49"/>
      <c r="SQI250" s="49"/>
      <c r="SQJ250" s="49"/>
      <c r="SQK250" s="99"/>
      <c r="SQL250" s="98"/>
      <c r="SQM250" s="49"/>
      <c r="SQN250" s="405"/>
      <c r="SQO250" s="405"/>
      <c r="SQP250" s="277"/>
      <c r="SQQ250" s="277"/>
      <c r="SQR250" s="277"/>
      <c r="SQS250" s="277"/>
      <c r="SQT250" s="277"/>
      <c r="SQU250" s="277"/>
      <c r="SQV250" s="277"/>
      <c r="SQW250" s="277"/>
      <c r="SQX250" s="402"/>
      <c r="SQY250" s="404"/>
      <c r="SQZ250" s="49"/>
      <c r="SRA250" s="49"/>
      <c r="SRB250" s="49"/>
      <c r="SRC250" s="99"/>
      <c r="SRD250" s="98"/>
      <c r="SRE250" s="49"/>
      <c r="SRF250" s="405"/>
      <c r="SRG250" s="405"/>
      <c r="SRH250" s="277"/>
      <c r="SRI250" s="277"/>
      <c r="SRJ250" s="277"/>
      <c r="SRK250" s="277"/>
      <c r="SRL250" s="277"/>
      <c r="SRM250" s="277"/>
      <c r="SRN250" s="277"/>
      <c r="SRO250" s="277"/>
      <c r="SRP250" s="402"/>
      <c r="SRQ250" s="404"/>
      <c r="SRR250" s="49"/>
      <c r="SRS250" s="49"/>
      <c r="SRT250" s="49"/>
      <c r="SRU250" s="99"/>
      <c r="SRV250" s="98"/>
      <c r="SRW250" s="49"/>
      <c r="SRX250" s="405"/>
      <c r="SRY250" s="405"/>
      <c r="SRZ250" s="277"/>
      <c r="SSA250" s="277"/>
      <c r="SSB250" s="277"/>
      <c r="SSC250" s="277"/>
      <c r="SSD250" s="277"/>
      <c r="SSE250" s="277"/>
      <c r="SSF250" s="277"/>
      <c r="SSG250" s="277"/>
      <c r="SSH250" s="402"/>
      <c r="SSI250" s="404"/>
      <c r="SSJ250" s="49"/>
      <c r="SSK250" s="49"/>
      <c r="SSL250" s="49"/>
      <c r="SSM250" s="99"/>
      <c r="SSN250" s="98"/>
      <c r="SSO250" s="49"/>
      <c r="SSP250" s="405"/>
      <c r="SSQ250" s="405"/>
      <c r="SSR250" s="277"/>
      <c r="SSS250" s="277"/>
      <c r="SST250" s="277"/>
      <c r="SSU250" s="277"/>
      <c r="SSV250" s="277"/>
      <c r="SSW250" s="277"/>
      <c r="SSX250" s="277"/>
      <c r="SSY250" s="277"/>
      <c r="SSZ250" s="402"/>
      <c r="STA250" s="404"/>
      <c r="STB250" s="49"/>
      <c r="STC250" s="49"/>
      <c r="STD250" s="49"/>
      <c r="STE250" s="99"/>
      <c r="STF250" s="98"/>
      <c r="STG250" s="49"/>
      <c r="STH250" s="405"/>
      <c r="STI250" s="405"/>
      <c r="STJ250" s="277"/>
      <c r="STK250" s="277"/>
      <c r="STL250" s="277"/>
      <c r="STM250" s="277"/>
      <c r="STN250" s="277"/>
      <c r="STO250" s="277"/>
      <c r="STP250" s="277"/>
      <c r="STQ250" s="277"/>
      <c r="STR250" s="402"/>
      <c r="STS250" s="404"/>
      <c r="STT250" s="49"/>
      <c r="STU250" s="49"/>
      <c r="STV250" s="49"/>
      <c r="STW250" s="99"/>
      <c r="STX250" s="98"/>
      <c r="STY250" s="49"/>
      <c r="STZ250" s="405"/>
      <c r="SUA250" s="405"/>
      <c r="SUB250" s="277"/>
      <c r="SUC250" s="277"/>
      <c r="SUD250" s="277"/>
      <c r="SUE250" s="277"/>
      <c r="SUF250" s="277"/>
      <c r="SUG250" s="277"/>
      <c r="SUH250" s="277"/>
      <c r="SUI250" s="277"/>
      <c r="SUJ250" s="402"/>
      <c r="SUK250" s="404"/>
      <c r="SUL250" s="49"/>
      <c r="SUM250" s="49"/>
      <c r="SUN250" s="49"/>
      <c r="SUO250" s="99"/>
      <c r="SUP250" s="98"/>
      <c r="SUQ250" s="49"/>
      <c r="SUR250" s="405"/>
      <c r="SUS250" s="405"/>
      <c r="SUT250" s="277"/>
      <c r="SUU250" s="277"/>
      <c r="SUV250" s="277"/>
      <c r="SUW250" s="277"/>
      <c r="SUX250" s="277"/>
      <c r="SUY250" s="277"/>
      <c r="SUZ250" s="277"/>
      <c r="SVA250" s="277"/>
      <c r="SVB250" s="402"/>
      <c r="SVC250" s="404"/>
      <c r="SVD250" s="49"/>
      <c r="SVE250" s="49"/>
      <c r="SVF250" s="49"/>
      <c r="SVG250" s="99"/>
      <c r="SVH250" s="98"/>
      <c r="SVI250" s="49"/>
      <c r="SVJ250" s="405"/>
      <c r="SVK250" s="405"/>
      <c r="SVL250" s="277"/>
      <c r="SVM250" s="277"/>
      <c r="SVN250" s="277"/>
      <c r="SVO250" s="277"/>
      <c r="SVP250" s="277"/>
      <c r="SVQ250" s="277"/>
      <c r="SVR250" s="277"/>
      <c r="SVS250" s="277"/>
      <c r="SVT250" s="402"/>
      <c r="SVU250" s="404"/>
      <c r="SVV250" s="49"/>
      <c r="SVW250" s="49"/>
      <c r="SVX250" s="49"/>
      <c r="SVY250" s="99"/>
      <c r="SVZ250" s="98"/>
      <c r="SWA250" s="49"/>
      <c r="SWB250" s="405"/>
      <c r="SWC250" s="405"/>
      <c r="SWD250" s="277"/>
      <c r="SWE250" s="277"/>
      <c r="SWF250" s="277"/>
      <c r="SWG250" s="277"/>
      <c r="SWH250" s="277"/>
      <c r="SWI250" s="277"/>
      <c r="SWJ250" s="277"/>
      <c r="SWK250" s="277"/>
      <c r="SWL250" s="402"/>
      <c r="SWM250" s="404"/>
      <c r="SWN250" s="49"/>
      <c r="SWO250" s="49"/>
      <c r="SWP250" s="49"/>
      <c r="SWQ250" s="99"/>
      <c r="SWR250" s="98"/>
      <c r="SWS250" s="49"/>
      <c r="SWT250" s="405"/>
      <c r="SWU250" s="405"/>
      <c r="SWV250" s="277"/>
      <c r="SWW250" s="277"/>
      <c r="SWX250" s="277"/>
      <c r="SWY250" s="277"/>
      <c r="SWZ250" s="277"/>
      <c r="SXA250" s="277"/>
      <c r="SXB250" s="277"/>
      <c r="SXC250" s="277"/>
      <c r="SXD250" s="402"/>
      <c r="SXE250" s="404"/>
      <c r="SXF250" s="49"/>
      <c r="SXG250" s="49"/>
      <c r="SXH250" s="49"/>
      <c r="SXI250" s="99"/>
      <c r="SXJ250" s="98"/>
      <c r="SXK250" s="49"/>
      <c r="SXL250" s="405"/>
      <c r="SXM250" s="405"/>
      <c r="SXN250" s="277"/>
      <c r="SXO250" s="277"/>
      <c r="SXP250" s="277"/>
      <c r="SXQ250" s="277"/>
      <c r="SXR250" s="277"/>
      <c r="SXS250" s="277"/>
      <c r="SXT250" s="277"/>
      <c r="SXU250" s="277"/>
      <c r="SXV250" s="402"/>
      <c r="SXW250" s="404"/>
      <c r="SXX250" s="49"/>
      <c r="SXY250" s="49"/>
      <c r="SXZ250" s="49"/>
      <c r="SYA250" s="99"/>
      <c r="SYB250" s="98"/>
      <c r="SYC250" s="49"/>
      <c r="SYD250" s="405"/>
      <c r="SYE250" s="405"/>
      <c r="SYF250" s="277"/>
      <c r="SYG250" s="277"/>
      <c r="SYH250" s="277"/>
      <c r="SYI250" s="277"/>
      <c r="SYJ250" s="277"/>
      <c r="SYK250" s="277"/>
      <c r="SYL250" s="277"/>
      <c r="SYM250" s="277"/>
      <c r="SYN250" s="402"/>
      <c r="SYO250" s="404"/>
      <c r="SYP250" s="49"/>
      <c r="SYQ250" s="49"/>
      <c r="SYR250" s="49"/>
      <c r="SYS250" s="99"/>
      <c r="SYT250" s="98"/>
      <c r="SYU250" s="49"/>
      <c r="SYV250" s="405"/>
      <c r="SYW250" s="405"/>
      <c r="SYX250" s="277"/>
      <c r="SYY250" s="277"/>
      <c r="SYZ250" s="277"/>
      <c r="SZA250" s="277"/>
      <c r="SZB250" s="277"/>
      <c r="SZC250" s="277"/>
      <c r="SZD250" s="277"/>
      <c r="SZE250" s="277"/>
      <c r="SZF250" s="402"/>
      <c r="SZG250" s="404"/>
      <c r="SZH250" s="49"/>
      <c r="SZI250" s="49"/>
      <c r="SZJ250" s="49"/>
      <c r="SZK250" s="99"/>
      <c r="SZL250" s="98"/>
      <c r="SZM250" s="49"/>
      <c r="SZN250" s="405"/>
      <c r="SZO250" s="405"/>
      <c r="SZP250" s="277"/>
      <c r="SZQ250" s="277"/>
      <c r="SZR250" s="277"/>
      <c r="SZS250" s="277"/>
      <c r="SZT250" s="277"/>
      <c r="SZU250" s="277"/>
      <c r="SZV250" s="277"/>
      <c r="SZW250" s="277"/>
      <c r="SZX250" s="402"/>
      <c r="SZY250" s="404"/>
      <c r="SZZ250" s="49"/>
      <c r="TAA250" s="49"/>
      <c r="TAB250" s="49"/>
      <c r="TAC250" s="99"/>
      <c r="TAD250" s="98"/>
      <c r="TAE250" s="49"/>
      <c r="TAF250" s="405"/>
      <c r="TAG250" s="405"/>
      <c r="TAH250" s="277"/>
      <c r="TAI250" s="277"/>
      <c r="TAJ250" s="277"/>
      <c r="TAK250" s="277"/>
      <c r="TAL250" s="277"/>
      <c r="TAM250" s="277"/>
      <c r="TAN250" s="277"/>
      <c r="TAO250" s="277"/>
      <c r="TAP250" s="402"/>
      <c r="TAQ250" s="404"/>
      <c r="TAR250" s="49"/>
      <c r="TAS250" s="49"/>
      <c r="TAT250" s="49"/>
      <c r="TAU250" s="99"/>
      <c r="TAV250" s="98"/>
      <c r="TAW250" s="49"/>
      <c r="TAX250" s="405"/>
      <c r="TAY250" s="405"/>
      <c r="TAZ250" s="277"/>
      <c r="TBA250" s="277"/>
      <c r="TBB250" s="277"/>
      <c r="TBC250" s="277"/>
      <c r="TBD250" s="277"/>
      <c r="TBE250" s="277"/>
      <c r="TBF250" s="277"/>
      <c r="TBG250" s="277"/>
      <c r="TBH250" s="402"/>
      <c r="TBI250" s="404"/>
      <c r="TBJ250" s="49"/>
      <c r="TBK250" s="49"/>
      <c r="TBL250" s="49"/>
      <c r="TBM250" s="99"/>
      <c r="TBN250" s="98"/>
      <c r="TBO250" s="49"/>
      <c r="TBP250" s="405"/>
      <c r="TBQ250" s="405"/>
      <c r="TBR250" s="277"/>
      <c r="TBS250" s="277"/>
      <c r="TBT250" s="277"/>
      <c r="TBU250" s="277"/>
      <c r="TBV250" s="277"/>
      <c r="TBW250" s="277"/>
      <c r="TBX250" s="277"/>
      <c r="TBY250" s="277"/>
      <c r="TBZ250" s="402"/>
      <c r="TCA250" s="404"/>
      <c r="TCB250" s="49"/>
      <c r="TCC250" s="49"/>
      <c r="TCD250" s="49"/>
      <c r="TCE250" s="99"/>
      <c r="TCF250" s="98"/>
      <c r="TCG250" s="49"/>
      <c r="TCH250" s="405"/>
      <c r="TCI250" s="405"/>
      <c r="TCJ250" s="277"/>
      <c r="TCK250" s="277"/>
      <c r="TCL250" s="277"/>
      <c r="TCM250" s="277"/>
      <c r="TCN250" s="277"/>
      <c r="TCO250" s="277"/>
      <c r="TCP250" s="277"/>
      <c r="TCQ250" s="277"/>
      <c r="TCR250" s="402"/>
      <c r="TCS250" s="404"/>
      <c r="TCT250" s="49"/>
      <c r="TCU250" s="49"/>
      <c r="TCV250" s="49"/>
      <c r="TCW250" s="99"/>
      <c r="TCX250" s="98"/>
      <c r="TCY250" s="49"/>
      <c r="TCZ250" s="405"/>
      <c r="TDA250" s="405"/>
      <c r="TDB250" s="277"/>
      <c r="TDC250" s="277"/>
      <c r="TDD250" s="277"/>
      <c r="TDE250" s="277"/>
      <c r="TDF250" s="277"/>
      <c r="TDG250" s="277"/>
      <c r="TDH250" s="277"/>
      <c r="TDI250" s="277"/>
      <c r="TDJ250" s="402"/>
      <c r="TDK250" s="404"/>
      <c r="TDL250" s="49"/>
      <c r="TDM250" s="49"/>
      <c r="TDN250" s="49"/>
      <c r="TDO250" s="99"/>
      <c r="TDP250" s="98"/>
      <c r="TDQ250" s="49"/>
      <c r="TDR250" s="405"/>
      <c r="TDS250" s="405"/>
      <c r="TDT250" s="277"/>
      <c r="TDU250" s="277"/>
      <c r="TDV250" s="277"/>
      <c r="TDW250" s="277"/>
      <c r="TDX250" s="277"/>
      <c r="TDY250" s="277"/>
      <c r="TDZ250" s="277"/>
      <c r="TEA250" s="277"/>
      <c r="TEB250" s="402"/>
      <c r="TEC250" s="404"/>
      <c r="TED250" s="49"/>
      <c r="TEE250" s="49"/>
      <c r="TEF250" s="49"/>
      <c r="TEG250" s="99"/>
      <c r="TEH250" s="98"/>
      <c r="TEI250" s="49"/>
      <c r="TEJ250" s="405"/>
      <c r="TEK250" s="405"/>
      <c r="TEL250" s="277"/>
      <c r="TEM250" s="277"/>
      <c r="TEN250" s="277"/>
      <c r="TEO250" s="277"/>
      <c r="TEP250" s="277"/>
      <c r="TEQ250" s="277"/>
      <c r="TER250" s="277"/>
      <c r="TES250" s="277"/>
      <c r="TET250" s="402"/>
      <c r="TEU250" s="404"/>
      <c r="TEV250" s="49"/>
      <c r="TEW250" s="49"/>
      <c r="TEX250" s="49"/>
      <c r="TEY250" s="99"/>
      <c r="TEZ250" s="98"/>
      <c r="TFA250" s="49"/>
      <c r="TFB250" s="405"/>
      <c r="TFC250" s="405"/>
      <c r="TFD250" s="277"/>
      <c r="TFE250" s="277"/>
      <c r="TFF250" s="277"/>
      <c r="TFG250" s="277"/>
      <c r="TFH250" s="277"/>
      <c r="TFI250" s="277"/>
      <c r="TFJ250" s="277"/>
      <c r="TFK250" s="277"/>
      <c r="TFL250" s="402"/>
      <c r="TFM250" s="404"/>
      <c r="TFN250" s="49"/>
      <c r="TFO250" s="49"/>
      <c r="TFP250" s="49"/>
      <c r="TFQ250" s="99"/>
      <c r="TFR250" s="98"/>
      <c r="TFS250" s="49"/>
      <c r="TFT250" s="405"/>
      <c r="TFU250" s="405"/>
      <c r="TFV250" s="277"/>
      <c r="TFW250" s="277"/>
      <c r="TFX250" s="277"/>
      <c r="TFY250" s="277"/>
      <c r="TFZ250" s="277"/>
      <c r="TGA250" s="277"/>
      <c r="TGB250" s="277"/>
      <c r="TGC250" s="277"/>
      <c r="TGD250" s="402"/>
      <c r="TGE250" s="404"/>
      <c r="TGF250" s="49"/>
      <c r="TGG250" s="49"/>
      <c r="TGH250" s="49"/>
      <c r="TGI250" s="99"/>
      <c r="TGJ250" s="98"/>
      <c r="TGK250" s="49"/>
      <c r="TGL250" s="405"/>
      <c r="TGM250" s="405"/>
      <c r="TGN250" s="277"/>
      <c r="TGO250" s="277"/>
      <c r="TGP250" s="277"/>
      <c r="TGQ250" s="277"/>
      <c r="TGR250" s="277"/>
      <c r="TGS250" s="277"/>
      <c r="TGT250" s="277"/>
      <c r="TGU250" s="277"/>
      <c r="TGV250" s="402"/>
      <c r="TGW250" s="404"/>
      <c r="TGX250" s="49"/>
      <c r="TGY250" s="49"/>
      <c r="TGZ250" s="49"/>
      <c r="THA250" s="99"/>
      <c r="THB250" s="98"/>
      <c r="THC250" s="49"/>
      <c r="THD250" s="405"/>
      <c r="THE250" s="405"/>
      <c r="THF250" s="277"/>
      <c r="THG250" s="277"/>
      <c r="THH250" s="277"/>
      <c r="THI250" s="277"/>
      <c r="THJ250" s="277"/>
      <c r="THK250" s="277"/>
      <c r="THL250" s="277"/>
      <c r="THM250" s="277"/>
      <c r="THN250" s="402"/>
      <c r="THO250" s="404"/>
      <c r="THP250" s="49"/>
      <c r="THQ250" s="49"/>
      <c r="THR250" s="49"/>
      <c r="THS250" s="99"/>
      <c r="THT250" s="98"/>
      <c r="THU250" s="49"/>
      <c r="THV250" s="405"/>
      <c r="THW250" s="405"/>
      <c r="THX250" s="277"/>
      <c r="THY250" s="277"/>
      <c r="THZ250" s="277"/>
      <c r="TIA250" s="277"/>
      <c r="TIB250" s="277"/>
      <c r="TIC250" s="277"/>
      <c r="TID250" s="277"/>
      <c r="TIE250" s="277"/>
      <c r="TIF250" s="402"/>
      <c r="TIG250" s="404"/>
      <c r="TIH250" s="49"/>
      <c r="TII250" s="49"/>
      <c r="TIJ250" s="49"/>
      <c r="TIK250" s="99"/>
      <c r="TIL250" s="98"/>
      <c r="TIM250" s="49"/>
      <c r="TIN250" s="405"/>
      <c r="TIO250" s="405"/>
      <c r="TIP250" s="277"/>
      <c r="TIQ250" s="277"/>
      <c r="TIR250" s="277"/>
      <c r="TIS250" s="277"/>
      <c r="TIT250" s="277"/>
      <c r="TIU250" s="277"/>
      <c r="TIV250" s="277"/>
      <c r="TIW250" s="277"/>
      <c r="TIX250" s="402"/>
      <c r="TIY250" s="404"/>
      <c r="TIZ250" s="49"/>
      <c r="TJA250" s="49"/>
      <c r="TJB250" s="49"/>
      <c r="TJC250" s="99"/>
      <c r="TJD250" s="98"/>
      <c r="TJE250" s="49"/>
      <c r="TJF250" s="405"/>
      <c r="TJG250" s="405"/>
      <c r="TJH250" s="277"/>
      <c r="TJI250" s="277"/>
      <c r="TJJ250" s="277"/>
      <c r="TJK250" s="277"/>
      <c r="TJL250" s="277"/>
      <c r="TJM250" s="277"/>
      <c r="TJN250" s="277"/>
      <c r="TJO250" s="277"/>
      <c r="TJP250" s="402"/>
      <c r="TJQ250" s="404"/>
      <c r="TJR250" s="49"/>
      <c r="TJS250" s="49"/>
      <c r="TJT250" s="49"/>
      <c r="TJU250" s="99"/>
      <c r="TJV250" s="98"/>
      <c r="TJW250" s="49"/>
      <c r="TJX250" s="405"/>
      <c r="TJY250" s="405"/>
      <c r="TJZ250" s="277"/>
      <c r="TKA250" s="277"/>
      <c r="TKB250" s="277"/>
      <c r="TKC250" s="277"/>
      <c r="TKD250" s="277"/>
      <c r="TKE250" s="277"/>
      <c r="TKF250" s="277"/>
      <c r="TKG250" s="277"/>
      <c r="TKH250" s="402"/>
      <c r="TKI250" s="404"/>
      <c r="TKJ250" s="49"/>
      <c r="TKK250" s="49"/>
      <c r="TKL250" s="49"/>
      <c r="TKM250" s="99"/>
      <c r="TKN250" s="98"/>
      <c r="TKO250" s="49"/>
      <c r="TKP250" s="405"/>
      <c r="TKQ250" s="405"/>
      <c r="TKR250" s="277"/>
      <c r="TKS250" s="277"/>
      <c r="TKT250" s="277"/>
      <c r="TKU250" s="277"/>
      <c r="TKV250" s="277"/>
      <c r="TKW250" s="277"/>
      <c r="TKX250" s="277"/>
      <c r="TKY250" s="277"/>
      <c r="TKZ250" s="402"/>
      <c r="TLA250" s="404"/>
      <c r="TLB250" s="49"/>
      <c r="TLC250" s="49"/>
      <c r="TLD250" s="49"/>
      <c r="TLE250" s="99"/>
      <c r="TLF250" s="98"/>
      <c r="TLG250" s="49"/>
      <c r="TLH250" s="405"/>
      <c r="TLI250" s="405"/>
      <c r="TLJ250" s="277"/>
      <c r="TLK250" s="277"/>
      <c r="TLL250" s="277"/>
      <c r="TLM250" s="277"/>
      <c r="TLN250" s="277"/>
      <c r="TLO250" s="277"/>
      <c r="TLP250" s="277"/>
      <c r="TLQ250" s="277"/>
      <c r="TLR250" s="402"/>
      <c r="TLS250" s="404"/>
      <c r="TLT250" s="49"/>
      <c r="TLU250" s="49"/>
      <c r="TLV250" s="49"/>
      <c r="TLW250" s="99"/>
      <c r="TLX250" s="98"/>
      <c r="TLY250" s="49"/>
      <c r="TLZ250" s="405"/>
      <c r="TMA250" s="405"/>
      <c r="TMB250" s="277"/>
      <c r="TMC250" s="277"/>
      <c r="TMD250" s="277"/>
      <c r="TME250" s="277"/>
      <c r="TMF250" s="277"/>
      <c r="TMG250" s="277"/>
      <c r="TMH250" s="277"/>
      <c r="TMI250" s="277"/>
      <c r="TMJ250" s="402"/>
      <c r="TMK250" s="404"/>
      <c r="TML250" s="49"/>
      <c r="TMM250" s="49"/>
      <c r="TMN250" s="49"/>
      <c r="TMO250" s="99"/>
      <c r="TMP250" s="98"/>
      <c r="TMQ250" s="49"/>
      <c r="TMR250" s="405"/>
      <c r="TMS250" s="405"/>
      <c r="TMT250" s="277"/>
      <c r="TMU250" s="277"/>
      <c r="TMV250" s="277"/>
      <c r="TMW250" s="277"/>
      <c r="TMX250" s="277"/>
      <c r="TMY250" s="277"/>
      <c r="TMZ250" s="277"/>
      <c r="TNA250" s="277"/>
      <c r="TNB250" s="402"/>
      <c r="TNC250" s="404"/>
      <c r="TND250" s="49"/>
      <c r="TNE250" s="49"/>
      <c r="TNF250" s="49"/>
      <c r="TNG250" s="99"/>
      <c r="TNH250" s="98"/>
      <c r="TNI250" s="49"/>
      <c r="TNJ250" s="405"/>
      <c r="TNK250" s="405"/>
      <c r="TNL250" s="277"/>
      <c r="TNM250" s="277"/>
      <c r="TNN250" s="277"/>
      <c r="TNO250" s="277"/>
      <c r="TNP250" s="277"/>
      <c r="TNQ250" s="277"/>
      <c r="TNR250" s="277"/>
      <c r="TNS250" s="277"/>
      <c r="TNT250" s="402"/>
      <c r="TNU250" s="404"/>
      <c r="TNV250" s="49"/>
      <c r="TNW250" s="49"/>
      <c r="TNX250" s="49"/>
      <c r="TNY250" s="99"/>
      <c r="TNZ250" s="98"/>
      <c r="TOA250" s="49"/>
      <c r="TOB250" s="405"/>
      <c r="TOC250" s="405"/>
      <c r="TOD250" s="277"/>
      <c r="TOE250" s="277"/>
      <c r="TOF250" s="277"/>
      <c r="TOG250" s="277"/>
      <c r="TOH250" s="277"/>
      <c r="TOI250" s="277"/>
      <c r="TOJ250" s="277"/>
      <c r="TOK250" s="277"/>
      <c r="TOL250" s="402"/>
      <c r="TOM250" s="404"/>
      <c r="TON250" s="49"/>
      <c r="TOO250" s="49"/>
      <c r="TOP250" s="49"/>
      <c r="TOQ250" s="99"/>
      <c r="TOR250" s="98"/>
      <c r="TOS250" s="49"/>
      <c r="TOT250" s="405"/>
      <c r="TOU250" s="405"/>
      <c r="TOV250" s="277"/>
      <c r="TOW250" s="277"/>
      <c r="TOX250" s="277"/>
      <c r="TOY250" s="277"/>
      <c r="TOZ250" s="277"/>
      <c r="TPA250" s="277"/>
      <c r="TPB250" s="277"/>
      <c r="TPC250" s="277"/>
      <c r="TPD250" s="402"/>
      <c r="TPE250" s="404"/>
      <c r="TPF250" s="49"/>
      <c r="TPG250" s="49"/>
      <c r="TPH250" s="49"/>
      <c r="TPI250" s="99"/>
      <c r="TPJ250" s="98"/>
      <c r="TPK250" s="49"/>
      <c r="TPL250" s="405"/>
      <c r="TPM250" s="405"/>
      <c r="TPN250" s="277"/>
      <c r="TPO250" s="277"/>
      <c r="TPP250" s="277"/>
      <c r="TPQ250" s="277"/>
      <c r="TPR250" s="277"/>
      <c r="TPS250" s="277"/>
      <c r="TPT250" s="277"/>
      <c r="TPU250" s="277"/>
      <c r="TPV250" s="402"/>
      <c r="TPW250" s="404"/>
      <c r="TPX250" s="49"/>
      <c r="TPY250" s="49"/>
      <c r="TPZ250" s="49"/>
      <c r="TQA250" s="99"/>
      <c r="TQB250" s="98"/>
      <c r="TQC250" s="49"/>
      <c r="TQD250" s="405"/>
      <c r="TQE250" s="405"/>
      <c r="TQF250" s="277"/>
      <c r="TQG250" s="277"/>
      <c r="TQH250" s="277"/>
      <c r="TQI250" s="277"/>
      <c r="TQJ250" s="277"/>
      <c r="TQK250" s="277"/>
      <c r="TQL250" s="277"/>
      <c r="TQM250" s="277"/>
      <c r="TQN250" s="402"/>
      <c r="TQO250" s="404"/>
      <c r="TQP250" s="49"/>
      <c r="TQQ250" s="49"/>
      <c r="TQR250" s="49"/>
      <c r="TQS250" s="99"/>
      <c r="TQT250" s="98"/>
      <c r="TQU250" s="49"/>
      <c r="TQV250" s="405"/>
      <c r="TQW250" s="405"/>
      <c r="TQX250" s="277"/>
      <c r="TQY250" s="277"/>
      <c r="TQZ250" s="277"/>
      <c r="TRA250" s="277"/>
      <c r="TRB250" s="277"/>
      <c r="TRC250" s="277"/>
      <c r="TRD250" s="277"/>
      <c r="TRE250" s="277"/>
      <c r="TRF250" s="402"/>
      <c r="TRG250" s="404"/>
      <c r="TRH250" s="49"/>
      <c r="TRI250" s="49"/>
      <c r="TRJ250" s="49"/>
      <c r="TRK250" s="99"/>
      <c r="TRL250" s="98"/>
      <c r="TRM250" s="49"/>
      <c r="TRN250" s="405"/>
      <c r="TRO250" s="405"/>
      <c r="TRP250" s="277"/>
      <c r="TRQ250" s="277"/>
      <c r="TRR250" s="277"/>
      <c r="TRS250" s="277"/>
      <c r="TRT250" s="277"/>
      <c r="TRU250" s="277"/>
      <c r="TRV250" s="277"/>
      <c r="TRW250" s="277"/>
      <c r="TRX250" s="402"/>
      <c r="TRY250" s="404"/>
      <c r="TRZ250" s="49"/>
      <c r="TSA250" s="49"/>
      <c r="TSB250" s="49"/>
      <c r="TSC250" s="99"/>
      <c r="TSD250" s="98"/>
      <c r="TSE250" s="49"/>
      <c r="TSF250" s="405"/>
      <c r="TSG250" s="405"/>
      <c r="TSH250" s="277"/>
      <c r="TSI250" s="277"/>
      <c r="TSJ250" s="277"/>
      <c r="TSK250" s="277"/>
      <c r="TSL250" s="277"/>
      <c r="TSM250" s="277"/>
      <c r="TSN250" s="277"/>
      <c r="TSO250" s="277"/>
      <c r="TSP250" s="402"/>
      <c r="TSQ250" s="404"/>
      <c r="TSR250" s="49"/>
      <c r="TSS250" s="49"/>
      <c r="TST250" s="49"/>
      <c r="TSU250" s="99"/>
      <c r="TSV250" s="98"/>
      <c r="TSW250" s="49"/>
      <c r="TSX250" s="405"/>
      <c r="TSY250" s="405"/>
      <c r="TSZ250" s="277"/>
      <c r="TTA250" s="277"/>
      <c r="TTB250" s="277"/>
      <c r="TTC250" s="277"/>
      <c r="TTD250" s="277"/>
      <c r="TTE250" s="277"/>
      <c r="TTF250" s="277"/>
      <c r="TTG250" s="277"/>
      <c r="TTH250" s="402"/>
      <c r="TTI250" s="404"/>
      <c r="TTJ250" s="49"/>
      <c r="TTK250" s="49"/>
      <c r="TTL250" s="49"/>
      <c r="TTM250" s="99"/>
      <c r="TTN250" s="98"/>
      <c r="TTO250" s="49"/>
      <c r="TTP250" s="405"/>
      <c r="TTQ250" s="405"/>
      <c r="TTR250" s="277"/>
      <c r="TTS250" s="277"/>
      <c r="TTT250" s="277"/>
      <c r="TTU250" s="277"/>
      <c r="TTV250" s="277"/>
      <c r="TTW250" s="277"/>
      <c r="TTX250" s="277"/>
      <c r="TTY250" s="277"/>
      <c r="TTZ250" s="402"/>
      <c r="TUA250" s="404"/>
      <c r="TUB250" s="49"/>
      <c r="TUC250" s="49"/>
      <c r="TUD250" s="49"/>
      <c r="TUE250" s="99"/>
      <c r="TUF250" s="98"/>
      <c r="TUG250" s="49"/>
      <c r="TUH250" s="405"/>
      <c r="TUI250" s="405"/>
      <c r="TUJ250" s="277"/>
      <c r="TUK250" s="277"/>
      <c r="TUL250" s="277"/>
      <c r="TUM250" s="277"/>
      <c r="TUN250" s="277"/>
      <c r="TUO250" s="277"/>
      <c r="TUP250" s="277"/>
      <c r="TUQ250" s="277"/>
      <c r="TUR250" s="402"/>
      <c r="TUS250" s="404"/>
      <c r="TUT250" s="49"/>
      <c r="TUU250" s="49"/>
      <c r="TUV250" s="49"/>
      <c r="TUW250" s="99"/>
      <c r="TUX250" s="98"/>
      <c r="TUY250" s="49"/>
      <c r="TUZ250" s="405"/>
      <c r="TVA250" s="405"/>
      <c r="TVB250" s="277"/>
      <c r="TVC250" s="277"/>
      <c r="TVD250" s="277"/>
      <c r="TVE250" s="277"/>
      <c r="TVF250" s="277"/>
      <c r="TVG250" s="277"/>
      <c r="TVH250" s="277"/>
      <c r="TVI250" s="277"/>
      <c r="TVJ250" s="402"/>
      <c r="TVK250" s="404"/>
      <c r="TVL250" s="49"/>
      <c r="TVM250" s="49"/>
      <c r="TVN250" s="49"/>
      <c r="TVO250" s="99"/>
      <c r="TVP250" s="98"/>
      <c r="TVQ250" s="49"/>
      <c r="TVR250" s="405"/>
      <c r="TVS250" s="405"/>
      <c r="TVT250" s="277"/>
      <c r="TVU250" s="277"/>
      <c r="TVV250" s="277"/>
      <c r="TVW250" s="277"/>
      <c r="TVX250" s="277"/>
      <c r="TVY250" s="277"/>
      <c r="TVZ250" s="277"/>
      <c r="TWA250" s="277"/>
      <c r="TWB250" s="402"/>
      <c r="TWC250" s="404"/>
      <c r="TWD250" s="49"/>
      <c r="TWE250" s="49"/>
      <c r="TWF250" s="49"/>
      <c r="TWG250" s="99"/>
      <c r="TWH250" s="98"/>
      <c r="TWI250" s="49"/>
      <c r="TWJ250" s="405"/>
      <c r="TWK250" s="405"/>
      <c r="TWL250" s="277"/>
      <c r="TWM250" s="277"/>
      <c r="TWN250" s="277"/>
      <c r="TWO250" s="277"/>
      <c r="TWP250" s="277"/>
      <c r="TWQ250" s="277"/>
      <c r="TWR250" s="277"/>
      <c r="TWS250" s="277"/>
      <c r="TWT250" s="402"/>
      <c r="TWU250" s="404"/>
      <c r="TWV250" s="49"/>
      <c r="TWW250" s="49"/>
      <c r="TWX250" s="49"/>
      <c r="TWY250" s="99"/>
      <c r="TWZ250" s="98"/>
      <c r="TXA250" s="49"/>
      <c r="TXB250" s="405"/>
      <c r="TXC250" s="405"/>
      <c r="TXD250" s="277"/>
      <c r="TXE250" s="277"/>
      <c r="TXF250" s="277"/>
      <c r="TXG250" s="277"/>
      <c r="TXH250" s="277"/>
      <c r="TXI250" s="277"/>
      <c r="TXJ250" s="277"/>
      <c r="TXK250" s="277"/>
      <c r="TXL250" s="402"/>
      <c r="TXM250" s="404"/>
      <c r="TXN250" s="49"/>
      <c r="TXO250" s="49"/>
      <c r="TXP250" s="49"/>
      <c r="TXQ250" s="99"/>
      <c r="TXR250" s="98"/>
      <c r="TXS250" s="49"/>
      <c r="TXT250" s="405"/>
      <c r="TXU250" s="405"/>
      <c r="TXV250" s="277"/>
      <c r="TXW250" s="277"/>
      <c r="TXX250" s="277"/>
      <c r="TXY250" s="277"/>
      <c r="TXZ250" s="277"/>
      <c r="TYA250" s="277"/>
      <c r="TYB250" s="277"/>
      <c r="TYC250" s="277"/>
      <c r="TYD250" s="402"/>
      <c r="TYE250" s="404"/>
      <c r="TYF250" s="49"/>
      <c r="TYG250" s="49"/>
      <c r="TYH250" s="49"/>
      <c r="TYI250" s="99"/>
      <c r="TYJ250" s="98"/>
      <c r="TYK250" s="49"/>
      <c r="TYL250" s="405"/>
      <c r="TYM250" s="405"/>
      <c r="TYN250" s="277"/>
      <c r="TYO250" s="277"/>
      <c r="TYP250" s="277"/>
      <c r="TYQ250" s="277"/>
      <c r="TYR250" s="277"/>
      <c r="TYS250" s="277"/>
      <c r="TYT250" s="277"/>
      <c r="TYU250" s="277"/>
      <c r="TYV250" s="402"/>
      <c r="TYW250" s="404"/>
      <c r="TYX250" s="49"/>
      <c r="TYY250" s="49"/>
      <c r="TYZ250" s="49"/>
      <c r="TZA250" s="99"/>
      <c r="TZB250" s="98"/>
      <c r="TZC250" s="49"/>
      <c r="TZD250" s="405"/>
      <c r="TZE250" s="405"/>
      <c r="TZF250" s="277"/>
      <c r="TZG250" s="277"/>
      <c r="TZH250" s="277"/>
      <c r="TZI250" s="277"/>
      <c r="TZJ250" s="277"/>
      <c r="TZK250" s="277"/>
      <c r="TZL250" s="277"/>
      <c r="TZM250" s="277"/>
      <c r="TZN250" s="402"/>
      <c r="TZO250" s="404"/>
      <c r="TZP250" s="49"/>
      <c r="TZQ250" s="49"/>
      <c r="TZR250" s="49"/>
      <c r="TZS250" s="99"/>
      <c r="TZT250" s="98"/>
      <c r="TZU250" s="49"/>
      <c r="TZV250" s="405"/>
      <c r="TZW250" s="405"/>
      <c r="TZX250" s="277"/>
      <c r="TZY250" s="277"/>
      <c r="TZZ250" s="277"/>
      <c r="UAA250" s="277"/>
      <c r="UAB250" s="277"/>
      <c r="UAC250" s="277"/>
      <c r="UAD250" s="277"/>
      <c r="UAE250" s="277"/>
      <c r="UAF250" s="402"/>
      <c r="UAG250" s="404"/>
      <c r="UAH250" s="49"/>
      <c r="UAI250" s="49"/>
      <c r="UAJ250" s="49"/>
      <c r="UAK250" s="99"/>
      <c r="UAL250" s="98"/>
      <c r="UAM250" s="49"/>
      <c r="UAN250" s="405"/>
      <c r="UAO250" s="405"/>
      <c r="UAP250" s="277"/>
      <c r="UAQ250" s="277"/>
      <c r="UAR250" s="277"/>
      <c r="UAS250" s="277"/>
      <c r="UAT250" s="277"/>
      <c r="UAU250" s="277"/>
      <c r="UAV250" s="277"/>
      <c r="UAW250" s="277"/>
      <c r="UAX250" s="402"/>
      <c r="UAY250" s="404"/>
      <c r="UAZ250" s="49"/>
      <c r="UBA250" s="49"/>
      <c r="UBB250" s="49"/>
      <c r="UBC250" s="99"/>
      <c r="UBD250" s="98"/>
      <c r="UBE250" s="49"/>
      <c r="UBF250" s="405"/>
      <c r="UBG250" s="405"/>
      <c r="UBH250" s="277"/>
      <c r="UBI250" s="277"/>
      <c r="UBJ250" s="277"/>
      <c r="UBK250" s="277"/>
      <c r="UBL250" s="277"/>
      <c r="UBM250" s="277"/>
      <c r="UBN250" s="277"/>
      <c r="UBO250" s="277"/>
      <c r="UBP250" s="402"/>
      <c r="UBQ250" s="404"/>
      <c r="UBR250" s="49"/>
      <c r="UBS250" s="49"/>
      <c r="UBT250" s="49"/>
      <c r="UBU250" s="99"/>
      <c r="UBV250" s="98"/>
      <c r="UBW250" s="49"/>
      <c r="UBX250" s="405"/>
      <c r="UBY250" s="405"/>
      <c r="UBZ250" s="277"/>
      <c r="UCA250" s="277"/>
      <c r="UCB250" s="277"/>
      <c r="UCC250" s="277"/>
      <c r="UCD250" s="277"/>
      <c r="UCE250" s="277"/>
      <c r="UCF250" s="277"/>
      <c r="UCG250" s="277"/>
      <c r="UCH250" s="402"/>
      <c r="UCI250" s="404"/>
      <c r="UCJ250" s="49"/>
      <c r="UCK250" s="49"/>
      <c r="UCL250" s="49"/>
      <c r="UCM250" s="99"/>
      <c r="UCN250" s="98"/>
      <c r="UCO250" s="49"/>
      <c r="UCP250" s="405"/>
      <c r="UCQ250" s="405"/>
      <c r="UCR250" s="277"/>
      <c r="UCS250" s="277"/>
      <c r="UCT250" s="277"/>
      <c r="UCU250" s="277"/>
      <c r="UCV250" s="277"/>
      <c r="UCW250" s="277"/>
      <c r="UCX250" s="277"/>
      <c r="UCY250" s="277"/>
      <c r="UCZ250" s="402"/>
      <c r="UDA250" s="404"/>
      <c r="UDB250" s="49"/>
      <c r="UDC250" s="49"/>
      <c r="UDD250" s="49"/>
      <c r="UDE250" s="99"/>
      <c r="UDF250" s="98"/>
      <c r="UDG250" s="49"/>
      <c r="UDH250" s="405"/>
      <c r="UDI250" s="405"/>
      <c r="UDJ250" s="277"/>
      <c r="UDK250" s="277"/>
      <c r="UDL250" s="277"/>
      <c r="UDM250" s="277"/>
      <c r="UDN250" s="277"/>
      <c r="UDO250" s="277"/>
      <c r="UDP250" s="277"/>
      <c r="UDQ250" s="277"/>
      <c r="UDR250" s="402"/>
      <c r="UDS250" s="404"/>
      <c r="UDT250" s="49"/>
      <c r="UDU250" s="49"/>
      <c r="UDV250" s="49"/>
      <c r="UDW250" s="99"/>
      <c r="UDX250" s="98"/>
      <c r="UDY250" s="49"/>
      <c r="UDZ250" s="405"/>
      <c r="UEA250" s="405"/>
      <c r="UEB250" s="277"/>
      <c r="UEC250" s="277"/>
      <c r="UED250" s="277"/>
      <c r="UEE250" s="277"/>
      <c r="UEF250" s="277"/>
      <c r="UEG250" s="277"/>
      <c r="UEH250" s="277"/>
      <c r="UEI250" s="277"/>
      <c r="UEJ250" s="402"/>
      <c r="UEK250" s="404"/>
      <c r="UEL250" s="49"/>
      <c r="UEM250" s="49"/>
      <c r="UEN250" s="49"/>
      <c r="UEO250" s="99"/>
      <c r="UEP250" s="98"/>
      <c r="UEQ250" s="49"/>
      <c r="UER250" s="405"/>
      <c r="UES250" s="405"/>
      <c r="UET250" s="277"/>
      <c r="UEU250" s="277"/>
      <c r="UEV250" s="277"/>
      <c r="UEW250" s="277"/>
      <c r="UEX250" s="277"/>
      <c r="UEY250" s="277"/>
      <c r="UEZ250" s="277"/>
      <c r="UFA250" s="277"/>
      <c r="UFB250" s="402"/>
      <c r="UFC250" s="404"/>
      <c r="UFD250" s="49"/>
      <c r="UFE250" s="49"/>
      <c r="UFF250" s="49"/>
      <c r="UFG250" s="99"/>
      <c r="UFH250" s="98"/>
      <c r="UFI250" s="49"/>
      <c r="UFJ250" s="405"/>
      <c r="UFK250" s="405"/>
      <c r="UFL250" s="277"/>
      <c r="UFM250" s="277"/>
      <c r="UFN250" s="277"/>
      <c r="UFO250" s="277"/>
      <c r="UFP250" s="277"/>
      <c r="UFQ250" s="277"/>
      <c r="UFR250" s="277"/>
      <c r="UFS250" s="277"/>
      <c r="UFT250" s="402"/>
      <c r="UFU250" s="404"/>
      <c r="UFV250" s="49"/>
      <c r="UFW250" s="49"/>
      <c r="UFX250" s="49"/>
      <c r="UFY250" s="99"/>
      <c r="UFZ250" s="98"/>
      <c r="UGA250" s="49"/>
      <c r="UGB250" s="405"/>
      <c r="UGC250" s="405"/>
      <c r="UGD250" s="277"/>
      <c r="UGE250" s="277"/>
      <c r="UGF250" s="277"/>
      <c r="UGG250" s="277"/>
      <c r="UGH250" s="277"/>
      <c r="UGI250" s="277"/>
      <c r="UGJ250" s="277"/>
      <c r="UGK250" s="277"/>
      <c r="UGL250" s="402"/>
      <c r="UGM250" s="404"/>
      <c r="UGN250" s="49"/>
      <c r="UGO250" s="49"/>
      <c r="UGP250" s="49"/>
      <c r="UGQ250" s="99"/>
      <c r="UGR250" s="98"/>
      <c r="UGS250" s="49"/>
      <c r="UGT250" s="405"/>
      <c r="UGU250" s="405"/>
      <c r="UGV250" s="277"/>
      <c r="UGW250" s="277"/>
      <c r="UGX250" s="277"/>
      <c r="UGY250" s="277"/>
      <c r="UGZ250" s="277"/>
      <c r="UHA250" s="277"/>
      <c r="UHB250" s="277"/>
      <c r="UHC250" s="277"/>
      <c r="UHD250" s="402"/>
      <c r="UHE250" s="404"/>
      <c r="UHF250" s="49"/>
      <c r="UHG250" s="49"/>
      <c r="UHH250" s="49"/>
      <c r="UHI250" s="99"/>
      <c r="UHJ250" s="98"/>
      <c r="UHK250" s="49"/>
      <c r="UHL250" s="405"/>
      <c r="UHM250" s="405"/>
      <c r="UHN250" s="277"/>
      <c r="UHO250" s="277"/>
      <c r="UHP250" s="277"/>
      <c r="UHQ250" s="277"/>
      <c r="UHR250" s="277"/>
      <c r="UHS250" s="277"/>
      <c r="UHT250" s="277"/>
      <c r="UHU250" s="277"/>
      <c r="UHV250" s="402"/>
      <c r="UHW250" s="404"/>
      <c r="UHX250" s="49"/>
      <c r="UHY250" s="49"/>
      <c r="UHZ250" s="49"/>
      <c r="UIA250" s="99"/>
      <c r="UIB250" s="98"/>
      <c r="UIC250" s="49"/>
      <c r="UID250" s="405"/>
      <c r="UIE250" s="405"/>
      <c r="UIF250" s="277"/>
      <c r="UIG250" s="277"/>
      <c r="UIH250" s="277"/>
      <c r="UII250" s="277"/>
      <c r="UIJ250" s="277"/>
      <c r="UIK250" s="277"/>
      <c r="UIL250" s="277"/>
      <c r="UIM250" s="277"/>
      <c r="UIN250" s="402"/>
      <c r="UIO250" s="404"/>
      <c r="UIP250" s="49"/>
      <c r="UIQ250" s="49"/>
      <c r="UIR250" s="49"/>
      <c r="UIS250" s="99"/>
      <c r="UIT250" s="98"/>
      <c r="UIU250" s="49"/>
      <c r="UIV250" s="405"/>
      <c r="UIW250" s="405"/>
      <c r="UIX250" s="277"/>
      <c r="UIY250" s="277"/>
      <c r="UIZ250" s="277"/>
      <c r="UJA250" s="277"/>
      <c r="UJB250" s="277"/>
      <c r="UJC250" s="277"/>
      <c r="UJD250" s="277"/>
      <c r="UJE250" s="277"/>
      <c r="UJF250" s="402"/>
      <c r="UJG250" s="404"/>
      <c r="UJH250" s="49"/>
      <c r="UJI250" s="49"/>
      <c r="UJJ250" s="49"/>
      <c r="UJK250" s="99"/>
      <c r="UJL250" s="98"/>
      <c r="UJM250" s="49"/>
      <c r="UJN250" s="405"/>
      <c r="UJO250" s="405"/>
      <c r="UJP250" s="277"/>
      <c r="UJQ250" s="277"/>
      <c r="UJR250" s="277"/>
      <c r="UJS250" s="277"/>
      <c r="UJT250" s="277"/>
      <c r="UJU250" s="277"/>
      <c r="UJV250" s="277"/>
      <c r="UJW250" s="277"/>
      <c r="UJX250" s="402"/>
      <c r="UJY250" s="404"/>
      <c r="UJZ250" s="49"/>
      <c r="UKA250" s="49"/>
      <c r="UKB250" s="49"/>
      <c r="UKC250" s="99"/>
      <c r="UKD250" s="98"/>
      <c r="UKE250" s="49"/>
      <c r="UKF250" s="405"/>
      <c r="UKG250" s="405"/>
      <c r="UKH250" s="277"/>
      <c r="UKI250" s="277"/>
      <c r="UKJ250" s="277"/>
      <c r="UKK250" s="277"/>
      <c r="UKL250" s="277"/>
      <c r="UKM250" s="277"/>
      <c r="UKN250" s="277"/>
      <c r="UKO250" s="277"/>
      <c r="UKP250" s="402"/>
      <c r="UKQ250" s="404"/>
      <c r="UKR250" s="49"/>
      <c r="UKS250" s="49"/>
      <c r="UKT250" s="49"/>
      <c r="UKU250" s="99"/>
      <c r="UKV250" s="98"/>
      <c r="UKW250" s="49"/>
      <c r="UKX250" s="405"/>
      <c r="UKY250" s="405"/>
      <c r="UKZ250" s="277"/>
      <c r="ULA250" s="277"/>
      <c r="ULB250" s="277"/>
      <c r="ULC250" s="277"/>
      <c r="ULD250" s="277"/>
      <c r="ULE250" s="277"/>
      <c r="ULF250" s="277"/>
      <c r="ULG250" s="277"/>
      <c r="ULH250" s="402"/>
      <c r="ULI250" s="404"/>
      <c r="ULJ250" s="49"/>
      <c r="ULK250" s="49"/>
      <c r="ULL250" s="49"/>
      <c r="ULM250" s="99"/>
      <c r="ULN250" s="98"/>
      <c r="ULO250" s="49"/>
      <c r="ULP250" s="405"/>
      <c r="ULQ250" s="405"/>
      <c r="ULR250" s="277"/>
      <c r="ULS250" s="277"/>
      <c r="ULT250" s="277"/>
      <c r="ULU250" s="277"/>
      <c r="ULV250" s="277"/>
      <c r="ULW250" s="277"/>
      <c r="ULX250" s="277"/>
      <c r="ULY250" s="277"/>
      <c r="ULZ250" s="402"/>
      <c r="UMA250" s="404"/>
      <c r="UMB250" s="49"/>
      <c r="UMC250" s="49"/>
      <c r="UMD250" s="49"/>
      <c r="UME250" s="99"/>
      <c r="UMF250" s="98"/>
      <c r="UMG250" s="49"/>
      <c r="UMH250" s="405"/>
      <c r="UMI250" s="405"/>
      <c r="UMJ250" s="277"/>
      <c r="UMK250" s="277"/>
      <c r="UML250" s="277"/>
      <c r="UMM250" s="277"/>
      <c r="UMN250" s="277"/>
      <c r="UMO250" s="277"/>
      <c r="UMP250" s="277"/>
      <c r="UMQ250" s="277"/>
      <c r="UMR250" s="402"/>
      <c r="UMS250" s="404"/>
      <c r="UMT250" s="49"/>
      <c r="UMU250" s="49"/>
      <c r="UMV250" s="49"/>
      <c r="UMW250" s="99"/>
      <c r="UMX250" s="98"/>
      <c r="UMY250" s="49"/>
      <c r="UMZ250" s="405"/>
      <c r="UNA250" s="405"/>
      <c r="UNB250" s="277"/>
      <c r="UNC250" s="277"/>
      <c r="UND250" s="277"/>
      <c r="UNE250" s="277"/>
      <c r="UNF250" s="277"/>
      <c r="UNG250" s="277"/>
      <c r="UNH250" s="277"/>
      <c r="UNI250" s="277"/>
      <c r="UNJ250" s="402"/>
      <c r="UNK250" s="404"/>
      <c r="UNL250" s="49"/>
      <c r="UNM250" s="49"/>
      <c r="UNN250" s="49"/>
      <c r="UNO250" s="99"/>
      <c r="UNP250" s="98"/>
      <c r="UNQ250" s="49"/>
      <c r="UNR250" s="405"/>
      <c r="UNS250" s="405"/>
      <c r="UNT250" s="277"/>
      <c r="UNU250" s="277"/>
      <c r="UNV250" s="277"/>
      <c r="UNW250" s="277"/>
      <c r="UNX250" s="277"/>
      <c r="UNY250" s="277"/>
      <c r="UNZ250" s="277"/>
      <c r="UOA250" s="277"/>
      <c r="UOB250" s="402"/>
      <c r="UOC250" s="404"/>
      <c r="UOD250" s="49"/>
      <c r="UOE250" s="49"/>
      <c r="UOF250" s="49"/>
      <c r="UOG250" s="99"/>
      <c r="UOH250" s="98"/>
      <c r="UOI250" s="49"/>
      <c r="UOJ250" s="405"/>
      <c r="UOK250" s="405"/>
      <c r="UOL250" s="277"/>
      <c r="UOM250" s="277"/>
      <c r="UON250" s="277"/>
      <c r="UOO250" s="277"/>
      <c r="UOP250" s="277"/>
      <c r="UOQ250" s="277"/>
      <c r="UOR250" s="277"/>
      <c r="UOS250" s="277"/>
      <c r="UOT250" s="402"/>
      <c r="UOU250" s="404"/>
      <c r="UOV250" s="49"/>
      <c r="UOW250" s="49"/>
      <c r="UOX250" s="49"/>
      <c r="UOY250" s="99"/>
      <c r="UOZ250" s="98"/>
      <c r="UPA250" s="49"/>
      <c r="UPB250" s="405"/>
      <c r="UPC250" s="405"/>
      <c r="UPD250" s="277"/>
      <c r="UPE250" s="277"/>
      <c r="UPF250" s="277"/>
      <c r="UPG250" s="277"/>
      <c r="UPH250" s="277"/>
      <c r="UPI250" s="277"/>
      <c r="UPJ250" s="277"/>
      <c r="UPK250" s="277"/>
      <c r="UPL250" s="402"/>
      <c r="UPM250" s="404"/>
      <c r="UPN250" s="49"/>
      <c r="UPO250" s="49"/>
      <c r="UPP250" s="49"/>
      <c r="UPQ250" s="99"/>
      <c r="UPR250" s="98"/>
      <c r="UPS250" s="49"/>
      <c r="UPT250" s="405"/>
      <c r="UPU250" s="405"/>
      <c r="UPV250" s="277"/>
      <c r="UPW250" s="277"/>
      <c r="UPX250" s="277"/>
      <c r="UPY250" s="277"/>
      <c r="UPZ250" s="277"/>
      <c r="UQA250" s="277"/>
      <c r="UQB250" s="277"/>
      <c r="UQC250" s="277"/>
      <c r="UQD250" s="402"/>
      <c r="UQE250" s="404"/>
      <c r="UQF250" s="49"/>
      <c r="UQG250" s="49"/>
      <c r="UQH250" s="49"/>
      <c r="UQI250" s="99"/>
      <c r="UQJ250" s="98"/>
      <c r="UQK250" s="49"/>
      <c r="UQL250" s="405"/>
      <c r="UQM250" s="405"/>
      <c r="UQN250" s="277"/>
      <c r="UQO250" s="277"/>
      <c r="UQP250" s="277"/>
      <c r="UQQ250" s="277"/>
      <c r="UQR250" s="277"/>
      <c r="UQS250" s="277"/>
      <c r="UQT250" s="277"/>
      <c r="UQU250" s="277"/>
      <c r="UQV250" s="402"/>
      <c r="UQW250" s="404"/>
      <c r="UQX250" s="49"/>
      <c r="UQY250" s="49"/>
      <c r="UQZ250" s="49"/>
      <c r="URA250" s="99"/>
      <c r="URB250" s="98"/>
      <c r="URC250" s="49"/>
      <c r="URD250" s="405"/>
      <c r="URE250" s="405"/>
      <c r="URF250" s="277"/>
      <c r="URG250" s="277"/>
      <c r="URH250" s="277"/>
      <c r="URI250" s="277"/>
      <c r="URJ250" s="277"/>
      <c r="URK250" s="277"/>
      <c r="URL250" s="277"/>
      <c r="URM250" s="277"/>
      <c r="URN250" s="402"/>
      <c r="URO250" s="404"/>
      <c r="URP250" s="49"/>
      <c r="URQ250" s="49"/>
      <c r="URR250" s="49"/>
      <c r="URS250" s="99"/>
      <c r="URT250" s="98"/>
      <c r="URU250" s="49"/>
      <c r="URV250" s="405"/>
      <c r="URW250" s="405"/>
      <c r="URX250" s="277"/>
      <c r="URY250" s="277"/>
      <c r="URZ250" s="277"/>
      <c r="USA250" s="277"/>
      <c r="USB250" s="277"/>
      <c r="USC250" s="277"/>
      <c r="USD250" s="277"/>
      <c r="USE250" s="277"/>
      <c r="USF250" s="402"/>
      <c r="USG250" s="404"/>
      <c r="USH250" s="49"/>
      <c r="USI250" s="49"/>
      <c r="USJ250" s="49"/>
      <c r="USK250" s="99"/>
      <c r="USL250" s="98"/>
      <c r="USM250" s="49"/>
      <c r="USN250" s="405"/>
      <c r="USO250" s="405"/>
      <c r="USP250" s="277"/>
      <c r="USQ250" s="277"/>
      <c r="USR250" s="277"/>
      <c r="USS250" s="277"/>
      <c r="UST250" s="277"/>
      <c r="USU250" s="277"/>
      <c r="USV250" s="277"/>
      <c r="USW250" s="277"/>
      <c r="USX250" s="402"/>
      <c r="USY250" s="404"/>
      <c r="USZ250" s="49"/>
      <c r="UTA250" s="49"/>
      <c r="UTB250" s="49"/>
      <c r="UTC250" s="99"/>
      <c r="UTD250" s="98"/>
      <c r="UTE250" s="49"/>
      <c r="UTF250" s="405"/>
      <c r="UTG250" s="405"/>
      <c r="UTH250" s="277"/>
      <c r="UTI250" s="277"/>
      <c r="UTJ250" s="277"/>
      <c r="UTK250" s="277"/>
      <c r="UTL250" s="277"/>
      <c r="UTM250" s="277"/>
      <c r="UTN250" s="277"/>
      <c r="UTO250" s="277"/>
      <c r="UTP250" s="402"/>
      <c r="UTQ250" s="404"/>
      <c r="UTR250" s="49"/>
      <c r="UTS250" s="49"/>
      <c r="UTT250" s="49"/>
      <c r="UTU250" s="99"/>
      <c r="UTV250" s="98"/>
      <c r="UTW250" s="49"/>
      <c r="UTX250" s="405"/>
      <c r="UTY250" s="405"/>
      <c r="UTZ250" s="277"/>
      <c r="UUA250" s="277"/>
      <c r="UUB250" s="277"/>
      <c r="UUC250" s="277"/>
      <c r="UUD250" s="277"/>
      <c r="UUE250" s="277"/>
      <c r="UUF250" s="277"/>
      <c r="UUG250" s="277"/>
      <c r="UUH250" s="402"/>
      <c r="UUI250" s="404"/>
      <c r="UUJ250" s="49"/>
      <c r="UUK250" s="49"/>
      <c r="UUL250" s="49"/>
      <c r="UUM250" s="99"/>
      <c r="UUN250" s="98"/>
      <c r="UUO250" s="49"/>
      <c r="UUP250" s="405"/>
      <c r="UUQ250" s="405"/>
      <c r="UUR250" s="277"/>
      <c r="UUS250" s="277"/>
      <c r="UUT250" s="277"/>
      <c r="UUU250" s="277"/>
      <c r="UUV250" s="277"/>
      <c r="UUW250" s="277"/>
      <c r="UUX250" s="277"/>
      <c r="UUY250" s="277"/>
      <c r="UUZ250" s="402"/>
      <c r="UVA250" s="404"/>
      <c r="UVB250" s="49"/>
      <c r="UVC250" s="49"/>
      <c r="UVD250" s="49"/>
      <c r="UVE250" s="99"/>
      <c r="UVF250" s="98"/>
      <c r="UVG250" s="49"/>
      <c r="UVH250" s="405"/>
      <c r="UVI250" s="405"/>
      <c r="UVJ250" s="277"/>
      <c r="UVK250" s="277"/>
      <c r="UVL250" s="277"/>
      <c r="UVM250" s="277"/>
      <c r="UVN250" s="277"/>
      <c r="UVO250" s="277"/>
      <c r="UVP250" s="277"/>
      <c r="UVQ250" s="277"/>
      <c r="UVR250" s="402"/>
      <c r="UVS250" s="404"/>
      <c r="UVT250" s="49"/>
      <c r="UVU250" s="49"/>
      <c r="UVV250" s="49"/>
      <c r="UVW250" s="99"/>
      <c r="UVX250" s="98"/>
      <c r="UVY250" s="49"/>
      <c r="UVZ250" s="405"/>
      <c r="UWA250" s="405"/>
      <c r="UWB250" s="277"/>
      <c r="UWC250" s="277"/>
      <c r="UWD250" s="277"/>
      <c r="UWE250" s="277"/>
      <c r="UWF250" s="277"/>
      <c r="UWG250" s="277"/>
      <c r="UWH250" s="277"/>
      <c r="UWI250" s="277"/>
      <c r="UWJ250" s="402"/>
      <c r="UWK250" s="404"/>
      <c r="UWL250" s="49"/>
      <c r="UWM250" s="49"/>
      <c r="UWN250" s="49"/>
      <c r="UWO250" s="99"/>
      <c r="UWP250" s="98"/>
      <c r="UWQ250" s="49"/>
      <c r="UWR250" s="405"/>
      <c r="UWS250" s="405"/>
      <c r="UWT250" s="277"/>
      <c r="UWU250" s="277"/>
      <c r="UWV250" s="277"/>
      <c r="UWW250" s="277"/>
      <c r="UWX250" s="277"/>
      <c r="UWY250" s="277"/>
      <c r="UWZ250" s="277"/>
      <c r="UXA250" s="277"/>
      <c r="UXB250" s="402"/>
      <c r="UXC250" s="404"/>
      <c r="UXD250" s="49"/>
      <c r="UXE250" s="49"/>
      <c r="UXF250" s="49"/>
      <c r="UXG250" s="99"/>
      <c r="UXH250" s="98"/>
      <c r="UXI250" s="49"/>
      <c r="UXJ250" s="405"/>
      <c r="UXK250" s="405"/>
      <c r="UXL250" s="277"/>
      <c r="UXM250" s="277"/>
      <c r="UXN250" s="277"/>
      <c r="UXO250" s="277"/>
      <c r="UXP250" s="277"/>
      <c r="UXQ250" s="277"/>
      <c r="UXR250" s="277"/>
      <c r="UXS250" s="277"/>
      <c r="UXT250" s="402"/>
      <c r="UXU250" s="404"/>
      <c r="UXV250" s="49"/>
      <c r="UXW250" s="49"/>
      <c r="UXX250" s="49"/>
      <c r="UXY250" s="99"/>
      <c r="UXZ250" s="98"/>
      <c r="UYA250" s="49"/>
      <c r="UYB250" s="405"/>
      <c r="UYC250" s="405"/>
      <c r="UYD250" s="277"/>
      <c r="UYE250" s="277"/>
      <c r="UYF250" s="277"/>
      <c r="UYG250" s="277"/>
      <c r="UYH250" s="277"/>
      <c r="UYI250" s="277"/>
      <c r="UYJ250" s="277"/>
      <c r="UYK250" s="277"/>
      <c r="UYL250" s="402"/>
      <c r="UYM250" s="404"/>
      <c r="UYN250" s="49"/>
      <c r="UYO250" s="49"/>
      <c r="UYP250" s="49"/>
      <c r="UYQ250" s="99"/>
      <c r="UYR250" s="98"/>
      <c r="UYS250" s="49"/>
      <c r="UYT250" s="405"/>
      <c r="UYU250" s="405"/>
      <c r="UYV250" s="277"/>
      <c r="UYW250" s="277"/>
      <c r="UYX250" s="277"/>
      <c r="UYY250" s="277"/>
      <c r="UYZ250" s="277"/>
      <c r="UZA250" s="277"/>
      <c r="UZB250" s="277"/>
      <c r="UZC250" s="277"/>
      <c r="UZD250" s="402"/>
      <c r="UZE250" s="404"/>
      <c r="UZF250" s="49"/>
      <c r="UZG250" s="49"/>
      <c r="UZH250" s="49"/>
      <c r="UZI250" s="99"/>
      <c r="UZJ250" s="98"/>
      <c r="UZK250" s="49"/>
      <c r="UZL250" s="405"/>
      <c r="UZM250" s="405"/>
      <c r="UZN250" s="277"/>
      <c r="UZO250" s="277"/>
      <c r="UZP250" s="277"/>
      <c r="UZQ250" s="277"/>
      <c r="UZR250" s="277"/>
      <c r="UZS250" s="277"/>
      <c r="UZT250" s="277"/>
      <c r="UZU250" s="277"/>
      <c r="UZV250" s="402"/>
      <c r="UZW250" s="404"/>
      <c r="UZX250" s="49"/>
      <c r="UZY250" s="49"/>
      <c r="UZZ250" s="49"/>
      <c r="VAA250" s="99"/>
      <c r="VAB250" s="98"/>
      <c r="VAC250" s="49"/>
      <c r="VAD250" s="405"/>
      <c r="VAE250" s="405"/>
      <c r="VAF250" s="277"/>
      <c r="VAG250" s="277"/>
      <c r="VAH250" s="277"/>
      <c r="VAI250" s="277"/>
      <c r="VAJ250" s="277"/>
      <c r="VAK250" s="277"/>
      <c r="VAL250" s="277"/>
      <c r="VAM250" s="277"/>
      <c r="VAN250" s="402"/>
      <c r="VAO250" s="404"/>
      <c r="VAP250" s="49"/>
      <c r="VAQ250" s="49"/>
      <c r="VAR250" s="49"/>
      <c r="VAS250" s="99"/>
      <c r="VAT250" s="98"/>
      <c r="VAU250" s="49"/>
      <c r="VAV250" s="405"/>
      <c r="VAW250" s="405"/>
      <c r="VAX250" s="277"/>
      <c r="VAY250" s="277"/>
      <c r="VAZ250" s="277"/>
      <c r="VBA250" s="277"/>
      <c r="VBB250" s="277"/>
      <c r="VBC250" s="277"/>
      <c r="VBD250" s="277"/>
      <c r="VBE250" s="277"/>
      <c r="VBF250" s="402"/>
      <c r="VBG250" s="404"/>
      <c r="VBH250" s="49"/>
      <c r="VBI250" s="49"/>
      <c r="VBJ250" s="49"/>
      <c r="VBK250" s="99"/>
      <c r="VBL250" s="98"/>
      <c r="VBM250" s="49"/>
      <c r="VBN250" s="405"/>
      <c r="VBO250" s="405"/>
      <c r="VBP250" s="277"/>
      <c r="VBQ250" s="277"/>
      <c r="VBR250" s="277"/>
      <c r="VBS250" s="277"/>
      <c r="VBT250" s="277"/>
      <c r="VBU250" s="277"/>
      <c r="VBV250" s="277"/>
      <c r="VBW250" s="277"/>
      <c r="VBX250" s="402"/>
      <c r="VBY250" s="404"/>
      <c r="VBZ250" s="49"/>
      <c r="VCA250" s="49"/>
      <c r="VCB250" s="49"/>
      <c r="VCC250" s="99"/>
      <c r="VCD250" s="98"/>
      <c r="VCE250" s="49"/>
      <c r="VCF250" s="405"/>
      <c r="VCG250" s="405"/>
      <c r="VCH250" s="277"/>
      <c r="VCI250" s="277"/>
      <c r="VCJ250" s="277"/>
      <c r="VCK250" s="277"/>
      <c r="VCL250" s="277"/>
      <c r="VCM250" s="277"/>
      <c r="VCN250" s="277"/>
      <c r="VCO250" s="277"/>
      <c r="VCP250" s="402"/>
      <c r="VCQ250" s="404"/>
      <c r="VCR250" s="49"/>
      <c r="VCS250" s="49"/>
      <c r="VCT250" s="49"/>
      <c r="VCU250" s="99"/>
      <c r="VCV250" s="98"/>
      <c r="VCW250" s="49"/>
      <c r="VCX250" s="405"/>
      <c r="VCY250" s="405"/>
      <c r="VCZ250" s="277"/>
      <c r="VDA250" s="277"/>
      <c r="VDB250" s="277"/>
      <c r="VDC250" s="277"/>
      <c r="VDD250" s="277"/>
      <c r="VDE250" s="277"/>
      <c r="VDF250" s="277"/>
      <c r="VDG250" s="277"/>
      <c r="VDH250" s="402"/>
      <c r="VDI250" s="404"/>
      <c r="VDJ250" s="49"/>
      <c r="VDK250" s="49"/>
      <c r="VDL250" s="49"/>
      <c r="VDM250" s="99"/>
      <c r="VDN250" s="98"/>
      <c r="VDO250" s="49"/>
      <c r="VDP250" s="405"/>
      <c r="VDQ250" s="405"/>
      <c r="VDR250" s="277"/>
      <c r="VDS250" s="277"/>
      <c r="VDT250" s="277"/>
      <c r="VDU250" s="277"/>
      <c r="VDV250" s="277"/>
      <c r="VDW250" s="277"/>
      <c r="VDX250" s="277"/>
      <c r="VDY250" s="277"/>
      <c r="VDZ250" s="402"/>
      <c r="VEA250" s="404"/>
      <c r="VEB250" s="49"/>
      <c r="VEC250" s="49"/>
      <c r="VED250" s="49"/>
      <c r="VEE250" s="99"/>
      <c r="VEF250" s="98"/>
      <c r="VEG250" s="49"/>
      <c r="VEH250" s="405"/>
      <c r="VEI250" s="405"/>
      <c r="VEJ250" s="277"/>
      <c r="VEK250" s="277"/>
      <c r="VEL250" s="277"/>
      <c r="VEM250" s="277"/>
      <c r="VEN250" s="277"/>
      <c r="VEO250" s="277"/>
      <c r="VEP250" s="277"/>
      <c r="VEQ250" s="277"/>
      <c r="VER250" s="402"/>
      <c r="VES250" s="404"/>
      <c r="VET250" s="49"/>
      <c r="VEU250" s="49"/>
      <c r="VEV250" s="49"/>
      <c r="VEW250" s="99"/>
      <c r="VEX250" s="98"/>
      <c r="VEY250" s="49"/>
      <c r="VEZ250" s="405"/>
      <c r="VFA250" s="405"/>
      <c r="VFB250" s="277"/>
      <c r="VFC250" s="277"/>
      <c r="VFD250" s="277"/>
      <c r="VFE250" s="277"/>
      <c r="VFF250" s="277"/>
      <c r="VFG250" s="277"/>
      <c r="VFH250" s="277"/>
      <c r="VFI250" s="277"/>
      <c r="VFJ250" s="402"/>
      <c r="VFK250" s="404"/>
      <c r="VFL250" s="49"/>
      <c r="VFM250" s="49"/>
      <c r="VFN250" s="49"/>
      <c r="VFO250" s="99"/>
      <c r="VFP250" s="98"/>
      <c r="VFQ250" s="49"/>
      <c r="VFR250" s="405"/>
      <c r="VFS250" s="405"/>
      <c r="VFT250" s="277"/>
      <c r="VFU250" s="277"/>
      <c r="VFV250" s="277"/>
      <c r="VFW250" s="277"/>
      <c r="VFX250" s="277"/>
      <c r="VFY250" s="277"/>
      <c r="VFZ250" s="277"/>
      <c r="VGA250" s="277"/>
      <c r="VGB250" s="402"/>
      <c r="VGC250" s="404"/>
      <c r="VGD250" s="49"/>
      <c r="VGE250" s="49"/>
      <c r="VGF250" s="49"/>
      <c r="VGG250" s="99"/>
      <c r="VGH250" s="98"/>
      <c r="VGI250" s="49"/>
      <c r="VGJ250" s="405"/>
      <c r="VGK250" s="405"/>
      <c r="VGL250" s="277"/>
      <c r="VGM250" s="277"/>
      <c r="VGN250" s="277"/>
      <c r="VGO250" s="277"/>
      <c r="VGP250" s="277"/>
      <c r="VGQ250" s="277"/>
      <c r="VGR250" s="277"/>
      <c r="VGS250" s="277"/>
      <c r="VGT250" s="402"/>
      <c r="VGU250" s="404"/>
      <c r="VGV250" s="49"/>
      <c r="VGW250" s="49"/>
      <c r="VGX250" s="49"/>
      <c r="VGY250" s="99"/>
      <c r="VGZ250" s="98"/>
      <c r="VHA250" s="49"/>
      <c r="VHB250" s="405"/>
      <c r="VHC250" s="405"/>
      <c r="VHD250" s="277"/>
      <c r="VHE250" s="277"/>
      <c r="VHF250" s="277"/>
      <c r="VHG250" s="277"/>
      <c r="VHH250" s="277"/>
      <c r="VHI250" s="277"/>
      <c r="VHJ250" s="277"/>
      <c r="VHK250" s="277"/>
      <c r="VHL250" s="402"/>
      <c r="VHM250" s="404"/>
      <c r="VHN250" s="49"/>
      <c r="VHO250" s="49"/>
      <c r="VHP250" s="49"/>
      <c r="VHQ250" s="99"/>
      <c r="VHR250" s="98"/>
      <c r="VHS250" s="49"/>
      <c r="VHT250" s="405"/>
      <c r="VHU250" s="405"/>
      <c r="VHV250" s="277"/>
      <c r="VHW250" s="277"/>
      <c r="VHX250" s="277"/>
      <c r="VHY250" s="277"/>
      <c r="VHZ250" s="277"/>
      <c r="VIA250" s="277"/>
      <c r="VIB250" s="277"/>
      <c r="VIC250" s="277"/>
      <c r="VID250" s="402"/>
      <c r="VIE250" s="404"/>
      <c r="VIF250" s="49"/>
      <c r="VIG250" s="49"/>
      <c r="VIH250" s="49"/>
      <c r="VII250" s="99"/>
      <c r="VIJ250" s="98"/>
      <c r="VIK250" s="49"/>
      <c r="VIL250" s="405"/>
      <c r="VIM250" s="405"/>
      <c r="VIN250" s="277"/>
      <c r="VIO250" s="277"/>
      <c r="VIP250" s="277"/>
      <c r="VIQ250" s="277"/>
      <c r="VIR250" s="277"/>
      <c r="VIS250" s="277"/>
      <c r="VIT250" s="277"/>
      <c r="VIU250" s="277"/>
      <c r="VIV250" s="402"/>
      <c r="VIW250" s="404"/>
      <c r="VIX250" s="49"/>
      <c r="VIY250" s="49"/>
      <c r="VIZ250" s="49"/>
      <c r="VJA250" s="99"/>
      <c r="VJB250" s="98"/>
      <c r="VJC250" s="49"/>
      <c r="VJD250" s="405"/>
      <c r="VJE250" s="405"/>
      <c r="VJF250" s="277"/>
      <c r="VJG250" s="277"/>
      <c r="VJH250" s="277"/>
      <c r="VJI250" s="277"/>
      <c r="VJJ250" s="277"/>
      <c r="VJK250" s="277"/>
      <c r="VJL250" s="277"/>
      <c r="VJM250" s="277"/>
      <c r="VJN250" s="402"/>
      <c r="VJO250" s="404"/>
      <c r="VJP250" s="49"/>
      <c r="VJQ250" s="49"/>
      <c r="VJR250" s="49"/>
      <c r="VJS250" s="99"/>
      <c r="VJT250" s="98"/>
      <c r="VJU250" s="49"/>
      <c r="VJV250" s="405"/>
      <c r="VJW250" s="405"/>
      <c r="VJX250" s="277"/>
      <c r="VJY250" s="277"/>
      <c r="VJZ250" s="277"/>
      <c r="VKA250" s="277"/>
      <c r="VKB250" s="277"/>
      <c r="VKC250" s="277"/>
      <c r="VKD250" s="277"/>
      <c r="VKE250" s="277"/>
      <c r="VKF250" s="402"/>
      <c r="VKG250" s="404"/>
      <c r="VKH250" s="49"/>
      <c r="VKI250" s="49"/>
      <c r="VKJ250" s="49"/>
      <c r="VKK250" s="99"/>
      <c r="VKL250" s="98"/>
      <c r="VKM250" s="49"/>
      <c r="VKN250" s="405"/>
      <c r="VKO250" s="405"/>
      <c r="VKP250" s="277"/>
      <c r="VKQ250" s="277"/>
      <c r="VKR250" s="277"/>
      <c r="VKS250" s="277"/>
      <c r="VKT250" s="277"/>
      <c r="VKU250" s="277"/>
      <c r="VKV250" s="277"/>
      <c r="VKW250" s="277"/>
      <c r="VKX250" s="402"/>
      <c r="VKY250" s="404"/>
      <c r="VKZ250" s="49"/>
      <c r="VLA250" s="49"/>
      <c r="VLB250" s="49"/>
      <c r="VLC250" s="99"/>
      <c r="VLD250" s="98"/>
      <c r="VLE250" s="49"/>
      <c r="VLF250" s="405"/>
      <c r="VLG250" s="405"/>
      <c r="VLH250" s="277"/>
      <c r="VLI250" s="277"/>
      <c r="VLJ250" s="277"/>
      <c r="VLK250" s="277"/>
      <c r="VLL250" s="277"/>
      <c r="VLM250" s="277"/>
      <c r="VLN250" s="277"/>
      <c r="VLO250" s="277"/>
      <c r="VLP250" s="402"/>
      <c r="VLQ250" s="404"/>
      <c r="VLR250" s="49"/>
      <c r="VLS250" s="49"/>
      <c r="VLT250" s="49"/>
      <c r="VLU250" s="99"/>
      <c r="VLV250" s="98"/>
      <c r="VLW250" s="49"/>
      <c r="VLX250" s="405"/>
      <c r="VLY250" s="405"/>
      <c r="VLZ250" s="277"/>
      <c r="VMA250" s="277"/>
      <c r="VMB250" s="277"/>
      <c r="VMC250" s="277"/>
      <c r="VMD250" s="277"/>
      <c r="VME250" s="277"/>
      <c r="VMF250" s="277"/>
      <c r="VMG250" s="277"/>
      <c r="VMH250" s="402"/>
      <c r="VMI250" s="404"/>
      <c r="VMJ250" s="49"/>
      <c r="VMK250" s="49"/>
      <c r="VML250" s="49"/>
      <c r="VMM250" s="99"/>
      <c r="VMN250" s="98"/>
      <c r="VMO250" s="49"/>
      <c r="VMP250" s="405"/>
      <c r="VMQ250" s="405"/>
      <c r="VMR250" s="277"/>
      <c r="VMS250" s="277"/>
      <c r="VMT250" s="277"/>
      <c r="VMU250" s="277"/>
      <c r="VMV250" s="277"/>
      <c r="VMW250" s="277"/>
      <c r="VMX250" s="277"/>
      <c r="VMY250" s="277"/>
      <c r="VMZ250" s="402"/>
      <c r="VNA250" s="404"/>
      <c r="VNB250" s="49"/>
      <c r="VNC250" s="49"/>
      <c r="VND250" s="49"/>
      <c r="VNE250" s="99"/>
      <c r="VNF250" s="98"/>
      <c r="VNG250" s="49"/>
      <c r="VNH250" s="405"/>
      <c r="VNI250" s="405"/>
      <c r="VNJ250" s="277"/>
      <c r="VNK250" s="277"/>
      <c r="VNL250" s="277"/>
      <c r="VNM250" s="277"/>
      <c r="VNN250" s="277"/>
      <c r="VNO250" s="277"/>
      <c r="VNP250" s="277"/>
      <c r="VNQ250" s="277"/>
      <c r="VNR250" s="402"/>
      <c r="VNS250" s="404"/>
      <c r="VNT250" s="49"/>
      <c r="VNU250" s="49"/>
      <c r="VNV250" s="49"/>
      <c r="VNW250" s="99"/>
      <c r="VNX250" s="98"/>
      <c r="VNY250" s="49"/>
      <c r="VNZ250" s="405"/>
      <c r="VOA250" s="405"/>
      <c r="VOB250" s="277"/>
      <c r="VOC250" s="277"/>
      <c r="VOD250" s="277"/>
      <c r="VOE250" s="277"/>
      <c r="VOF250" s="277"/>
      <c r="VOG250" s="277"/>
      <c r="VOH250" s="277"/>
      <c r="VOI250" s="277"/>
      <c r="VOJ250" s="402"/>
      <c r="VOK250" s="404"/>
      <c r="VOL250" s="49"/>
      <c r="VOM250" s="49"/>
      <c r="VON250" s="49"/>
      <c r="VOO250" s="99"/>
      <c r="VOP250" s="98"/>
      <c r="VOQ250" s="49"/>
      <c r="VOR250" s="405"/>
      <c r="VOS250" s="405"/>
      <c r="VOT250" s="277"/>
      <c r="VOU250" s="277"/>
      <c r="VOV250" s="277"/>
      <c r="VOW250" s="277"/>
      <c r="VOX250" s="277"/>
      <c r="VOY250" s="277"/>
      <c r="VOZ250" s="277"/>
      <c r="VPA250" s="277"/>
      <c r="VPB250" s="402"/>
      <c r="VPC250" s="404"/>
      <c r="VPD250" s="49"/>
      <c r="VPE250" s="49"/>
      <c r="VPF250" s="49"/>
      <c r="VPG250" s="99"/>
      <c r="VPH250" s="98"/>
      <c r="VPI250" s="49"/>
      <c r="VPJ250" s="405"/>
      <c r="VPK250" s="405"/>
      <c r="VPL250" s="277"/>
      <c r="VPM250" s="277"/>
      <c r="VPN250" s="277"/>
      <c r="VPO250" s="277"/>
      <c r="VPP250" s="277"/>
      <c r="VPQ250" s="277"/>
      <c r="VPR250" s="277"/>
      <c r="VPS250" s="277"/>
      <c r="VPT250" s="402"/>
      <c r="VPU250" s="404"/>
      <c r="VPV250" s="49"/>
      <c r="VPW250" s="49"/>
      <c r="VPX250" s="49"/>
      <c r="VPY250" s="99"/>
      <c r="VPZ250" s="98"/>
      <c r="VQA250" s="49"/>
      <c r="VQB250" s="405"/>
      <c r="VQC250" s="405"/>
      <c r="VQD250" s="277"/>
      <c r="VQE250" s="277"/>
      <c r="VQF250" s="277"/>
      <c r="VQG250" s="277"/>
      <c r="VQH250" s="277"/>
      <c r="VQI250" s="277"/>
      <c r="VQJ250" s="277"/>
      <c r="VQK250" s="277"/>
      <c r="VQL250" s="402"/>
      <c r="VQM250" s="404"/>
      <c r="VQN250" s="49"/>
      <c r="VQO250" s="49"/>
      <c r="VQP250" s="49"/>
      <c r="VQQ250" s="99"/>
      <c r="VQR250" s="98"/>
      <c r="VQS250" s="49"/>
      <c r="VQT250" s="405"/>
      <c r="VQU250" s="405"/>
      <c r="VQV250" s="277"/>
      <c r="VQW250" s="277"/>
      <c r="VQX250" s="277"/>
      <c r="VQY250" s="277"/>
      <c r="VQZ250" s="277"/>
      <c r="VRA250" s="277"/>
      <c r="VRB250" s="277"/>
      <c r="VRC250" s="277"/>
      <c r="VRD250" s="402"/>
      <c r="VRE250" s="404"/>
      <c r="VRF250" s="49"/>
      <c r="VRG250" s="49"/>
      <c r="VRH250" s="49"/>
      <c r="VRI250" s="99"/>
      <c r="VRJ250" s="98"/>
      <c r="VRK250" s="49"/>
      <c r="VRL250" s="405"/>
      <c r="VRM250" s="405"/>
      <c r="VRN250" s="277"/>
      <c r="VRO250" s="277"/>
      <c r="VRP250" s="277"/>
      <c r="VRQ250" s="277"/>
      <c r="VRR250" s="277"/>
      <c r="VRS250" s="277"/>
      <c r="VRT250" s="277"/>
      <c r="VRU250" s="277"/>
      <c r="VRV250" s="402"/>
      <c r="VRW250" s="404"/>
      <c r="VRX250" s="49"/>
      <c r="VRY250" s="49"/>
      <c r="VRZ250" s="49"/>
      <c r="VSA250" s="99"/>
      <c r="VSB250" s="98"/>
      <c r="VSC250" s="49"/>
      <c r="VSD250" s="405"/>
      <c r="VSE250" s="405"/>
      <c r="VSF250" s="277"/>
      <c r="VSG250" s="277"/>
      <c r="VSH250" s="277"/>
      <c r="VSI250" s="277"/>
      <c r="VSJ250" s="277"/>
      <c r="VSK250" s="277"/>
      <c r="VSL250" s="277"/>
      <c r="VSM250" s="277"/>
      <c r="VSN250" s="402"/>
      <c r="VSO250" s="404"/>
      <c r="VSP250" s="49"/>
      <c r="VSQ250" s="49"/>
      <c r="VSR250" s="49"/>
      <c r="VSS250" s="99"/>
      <c r="VST250" s="98"/>
      <c r="VSU250" s="49"/>
      <c r="VSV250" s="405"/>
      <c r="VSW250" s="405"/>
      <c r="VSX250" s="277"/>
      <c r="VSY250" s="277"/>
      <c r="VSZ250" s="277"/>
      <c r="VTA250" s="277"/>
      <c r="VTB250" s="277"/>
      <c r="VTC250" s="277"/>
      <c r="VTD250" s="277"/>
      <c r="VTE250" s="277"/>
      <c r="VTF250" s="402"/>
      <c r="VTG250" s="404"/>
      <c r="VTH250" s="49"/>
      <c r="VTI250" s="49"/>
      <c r="VTJ250" s="49"/>
      <c r="VTK250" s="99"/>
      <c r="VTL250" s="98"/>
      <c r="VTM250" s="49"/>
      <c r="VTN250" s="405"/>
      <c r="VTO250" s="405"/>
      <c r="VTP250" s="277"/>
      <c r="VTQ250" s="277"/>
      <c r="VTR250" s="277"/>
      <c r="VTS250" s="277"/>
      <c r="VTT250" s="277"/>
      <c r="VTU250" s="277"/>
      <c r="VTV250" s="277"/>
      <c r="VTW250" s="277"/>
      <c r="VTX250" s="402"/>
      <c r="VTY250" s="404"/>
      <c r="VTZ250" s="49"/>
      <c r="VUA250" s="49"/>
      <c r="VUB250" s="49"/>
      <c r="VUC250" s="99"/>
      <c r="VUD250" s="98"/>
      <c r="VUE250" s="49"/>
      <c r="VUF250" s="405"/>
      <c r="VUG250" s="405"/>
      <c r="VUH250" s="277"/>
      <c r="VUI250" s="277"/>
      <c r="VUJ250" s="277"/>
      <c r="VUK250" s="277"/>
      <c r="VUL250" s="277"/>
      <c r="VUM250" s="277"/>
      <c r="VUN250" s="277"/>
      <c r="VUO250" s="277"/>
      <c r="VUP250" s="402"/>
      <c r="VUQ250" s="404"/>
      <c r="VUR250" s="49"/>
      <c r="VUS250" s="49"/>
      <c r="VUT250" s="49"/>
      <c r="VUU250" s="99"/>
      <c r="VUV250" s="98"/>
      <c r="VUW250" s="49"/>
      <c r="VUX250" s="405"/>
      <c r="VUY250" s="405"/>
      <c r="VUZ250" s="277"/>
      <c r="VVA250" s="277"/>
      <c r="VVB250" s="277"/>
      <c r="VVC250" s="277"/>
      <c r="VVD250" s="277"/>
      <c r="VVE250" s="277"/>
      <c r="VVF250" s="277"/>
      <c r="VVG250" s="277"/>
      <c r="VVH250" s="402"/>
      <c r="VVI250" s="404"/>
      <c r="VVJ250" s="49"/>
      <c r="VVK250" s="49"/>
      <c r="VVL250" s="49"/>
      <c r="VVM250" s="99"/>
      <c r="VVN250" s="98"/>
      <c r="VVO250" s="49"/>
      <c r="VVP250" s="405"/>
      <c r="VVQ250" s="405"/>
      <c r="VVR250" s="277"/>
      <c r="VVS250" s="277"/>
      <c r="VVT250" s="277"/>
      <c r="VVU250" s="277"/>
      <c r="VVV250" s="277"/>
      <c r="VVW250" s="277"/>
      <c r="VVX250" s="277"/>
      <c r="VVY250" s="277"/>
      <c r="VVZ250" s="402"/>
      <c r="VWA250" s="404"/>
      <c r="VWB250" s="49"/>
      <c r="VWC250" s="49"/>
      <c r="VWD250" s="49"/>
      <c r="VWE250" s="99"/>
      <c r="VWF250" s="98"/>
      <c r="VWG250" s="49"/>
      <c r="VWH250" s="405"/>
      <c r="VWI250" s="405"/>
      <c r="VWJ250" s="277"/>
      <c r="VWK250" s="277"/>
      <c r="VWL250" s="277"/>
      <c r="VWM250" s="277"/>
      <c r="VWN250" s="277"/>
      <c r="VWO250" s="277"/>
      <c r="VWP250" s="277"/>
      <c r="VWQ250" s="277"/>
      <c r="VWR250" s="402"/>
      <c r="VWS250" s="404"/>
      <c r="VWT250" s="49"/>
      <c r="VWU250" s="49"/>
      <c r="VWV250" s="49"/>
      <c r="VWW250" s="99"/>
      <c r="VWX250" s="98"/>
      <c r="VWY250" s="49"/>
      <c r="VWZ250" s="405"/>
      <c r="VXA250" s="405"/>
      <c r="VXB250" s="277"/>
      <c r="VXC250" s="277"/>
      <c r="VXD250" s="277"/>
      <c r="VXE250" s="277"/>
      <c r="VXF250" s="277"/>
      <c r="VXG250" s="277"/>
      <c r="VXH250" s="277"/>
      <c r="VXI250" s="277"/>
      <c r="VXJ250" s="402"/>
      <c r="VXK250" s="404"/>
      <c r="VXL250" s="49"/>
      <c r="VXM250" s="49"/>
      <c r="VXN250" s="49"/>
      <c r="VXO250" s="99"/>
      <c r="VXP250" s="98"/>
      <c r="VXQ250" s="49"/>
      <c r="VXR250" s="405"/>
      <c r="VXS250" s="405"/>
      <c r="VXT250" s="277"/>
      <c r="VXU250" s="277"/>
      <c r="VXV250" s="277"/>
      <c r="VXW250" s="277"/>
      <c r="VXX250" s="277"/>
      <c r="VXY250" s="277"/>
      <c r="VXZ250" s="277"/>
      <c r="VYA250" s="277"/>
      <c r="VYB250" s="402"/>
      <c r="VYC250" s="404"/>
      <c r="VYD250" s="49"/>
      <c r="VYE250" s="49"/>
      <c r="VYF250" s="49"/>
      <c r="VYG250" s="99"/>
      <c r="VYH250" s="98"/>
      <c r="VYI250" s="49"/>
      <c r="VYJ250" s="405"/>
      <c r="VYK250" s="405"/>
      <c r="VYL250" s="277"/>
      <c r="VYM250" s="277"/>
      <c r="VYN250" s="277"/>
      <c r="VYO250" s="277"/>
      <c r="VYP250" s="277"/>
      <c r="VYQ250" s="277"/>
      <c r="VYR250" s="277"/>
      <c r="VYS250" s="277"/>
      <c r="VYT250" s="402"/>
      <c r="VYU250" s="404"/>
      <c r="VYV250" s="49"/>
      <c r="VYW250" s="49"/>
      <c r="VYX250" s="49"/>
      <c r="VYY250" s="99"/>
      <c r="VYZ250" s="98"/>
      <c r="VZA250" s="49"/>
      <c r="VZB250" s="405"/>
      <c r="VZC250" s="405"/>
      <c r="VZD250" s="277"/>
      <c r="VZE250" s="277"/>
      <c r="VZF250" s="277"/>
      <c r="VZG250" s="277"/>
      <c r="VZH250" s="277"/>
      <c r="VZI250" s="277"/>
      <c r="VZJ250" s="277"/>
      <c r="VZK250" s="277"/>
      <c r="VZL250" s="402"/>
      <c r="VZM250" s="404"/>
      <c r="VZN250" s="49"/>
      <c r="VZO250" s="49"/>
      <c r="VZP250" s="49"/>
      <c r="VZQ250" s="99"/>
      <c r="VZR250" s="98"/>
      <c r="VZS250" s="49"/>
      <c r="VZT250" s="405"/>
      <c r="VZU250" s="405"/>
      <c r="VZV250" s="277"/>
      <c r="VZW250" s="277"/>
      <c r="VZX250" s="277"/>
      <c r="VZY250" s="277"/>
      <c r="VZZ250" s="277"/>
      <c r="WAA250" s="277"/>
      <c r="WAB250" s="277"/>
      <c r="WAC250" s="277"/>
      <c r="WAD250" s="402"/>
      <c r="WAE250" s="404"/>
      <c r="WAF250" s="49"/>
      <c r="WAG250" s="49"/>
      <c r="WAH250" s="49"/>
      <c r="WAI250" s="99"/>
      <c r="WAJ250" s="98"/>
      <c r="WAK250" s="49"/>
      <c r="WAL250" s="405"/>
      <c r="WAM250" s="405"/>
      <c r="WAN250" s="277"/>
      <c r="WAO250" s="277"/>
      <c r="WAP250" s="277"/>
      <c r="WAQ250" s="277"/>
      <c r="WAR250" s="277"/>
      <c r="WAS250" s="277"/>
      <c r="WAT250" s="277"/>
      <c r="WAU250" s="277"/>
      <c r="WAV250" s="402"/>
      <c r="WAW250" s="404"/>
      <c r="WAX250" s="49"/>
      <c r="WAY250" s="49"/>
      <c r="WAZ250" s="49"/>
      <c r="WBA250" s="99"/>
      <c r="WBB250" s="98"/>
      <c r="WBC250" s="49"/>
      <c r="WBD250" s="405"/>
      <c r="WBE250" s="405"/>
      <c r="WBF250" s="277"/>
      <c r="WBG250" s="277"/>
      <c r="WBH250" s="277"/>
      <c r="WBI250" s="277"/>
      <c r="WBJ250" s="277"/>
      <c r="WBK250" s="277"/>
      <c r="WBL250" s="277"/>
      <c r="WBM250" s="277"/>
      <c r="WBN250" s="402"/>
      <c r="WBO250" s="404"/>
      <c r="WBP250" s="49"/>
      <c r="WBQ250" s="49"/>
      <c r="WBR250" s="49"/>
      <c r="WBS250" s="99"/>
      <c r="WBT250" s="98"/>
      <c r="WBU250" s="49"/>
      <c r="WBV250" s="405"/>
      <c r="WBW250" s="405"/>
      <c r="WBX250" s="277"/>
      <c r="WBY250" s="277"/>
      <c r="WBZ250" s="277"/>
      <c r="WCA250" s="277"/>
      <c r="WCB250" s="277"/>
      <c r="WCC250" s="277"/>
      <c r="WCD250" s="277"/>
      <c r="WCE250" s="277"/>
      <c r="WCF250" s="402"/>
      <c r="WCG250" s="404"/>
      <c r="WCH250" s="49"/>
      <c r="WCI250" s="49"/>
      <c r="WCJ250" s="49"/>
      <c r="WCK250" s="99"/>
      <c r="WCL250" s="98"/>
      <c r="WCM250" s="49"/>
      <c r="WCN250" s="405"/>
      <c r="WCO250" s="405"/>
      <c r="WCP250" s="277"/>
      <c r="WCQ250" s="277"/>
      <c r="WCR250" s="277"/>
      <c r="WCS250" s="277"/>
      <c r="WCT250" s="277"/>
      <c r="WCU250" s="277"/>
      <c r="WCV250" s="277"/>
      <c r="WCW250" s="277"/>
      <c r="WCX250" s="402"/>
      <c r="WCY250" s="404"/>
      <c r="WCZ250" s="49"/>
      <c r="WDA250" s="49"/>
      <c r="WDB250" s="49"/>
      <c r="WDC250" s="99"/>
      <c r="WDD250" s="98"/>
      <c r="WDE250" s="49"/>
      <c r="WDF250" s="405"/>
      <c r="WDG250" s="405"/>
      <c r="WDH250" s="277"/>
      <c r="WDI250" s="277"/>
      <c r="WDJ250" s="277"/>
      <c r="WDK250" s="277"/>
      <c r="WDL250" s="277"/>
      <c r="WDM250" s="277"/>
      <c r="WDN250" s="277"/>
      <c r="WDO250" s="277"/>
      <c r="WDP250" s="402"/>
      <c r="WDQ250" s="404"/>
      <c r="WDR250" s="49"/>
      <c r="WDS250" s="49"/>
      <c r="WDT250" s="49"/>
      <c r="WDU250" s="99"/>
      <c r="WDV250" s="98"/>
      <c r="WDW250" s="49"/>
      <c r="WDX250" s="405"/>
      <c r="WDY250" s="405"/>
      <c r="WDZ250" s="277"/>
      <c r="WEA250" s="277"/>
      <c r="WEB250" s="277"/>
      <c r="WEC250" s="277"/>
      <c r="WED250" s="277"/>
      <c r="WEE250" s="277"/>
      <c r="WEF250" s="277"/>
      <c r="WEG250" s="277"/>
      <c r="WEH250" s="402"/>
      <c r="WEI250" s="404"/>
      <c r="WEJ250" s="49"/>
      <c r="WEK250" s="49"/>
      <c r="WEL250" s="49"/>
      <c r="WEM250" s="99"/>
      <c r="WEN250" s="98"/>
      <c r="WEO250" s="49"/>
      <c r="WEP250" s="405"/>
      <c r="WEQ250" s="405"/>
      <c r="WER250" s="277"/>
      <c r="WES250" s="277"/>
      <c r="WET250" s="277"/>
      <c r="WEU250" s="277"/>
      <c r="WEV250" s="277"/>
      <c r="WEW250" s="277"/>
      <c r="WEX250" s="277"/>
      <c r="WEY250" s="277"/>
      <c r="WEZ250" s="402"/>
      <c r="WFA250" s="404"/>
      <c r="WFB250" s="49"/>
      <c r="WFC250" s="49"/>
      <c r="WFD250" s="49"/>
      <c r="WFE250" s="99"/>
      <c r="WFF250" s="98"/>
      <c r="WFG250" s="49"/>
      <c r="WFH250" s="405"/>
      <c r="WFI250" s="405"/>
      <c r="WFJ250" s="277"/>
      <c r="WFK250" s="277"/>
      <c r="WFL250" s="277"/>
      <c r="WFM250" s="277"/>
      <c r="WFN250" s="277"/>
      <c r="WFO250" s="277"/>
      <c r="WFP250" s="277"/>
      <c r="WFQ250" s="277"/>
      <c r="WFR250" s="402"/>
      <c r="WFS250" s="404"/>
      <c r="WFT250" s="49"/>
      <c r="WFU250" s="49"/>
      <c r="WFV250" s="49"/>
      <c r="WFW250" s="99"/>
      <c r="WFX250" s="98"/>
      <c r="WFY250" s="49"/>
      <c r="WFZ250" s="405"/>
      <c r="WGA250" s="405"/>
      <c r="WGB250" s="277"/>
      <c r="WGC250" s="277"/>
      <c r="WGD250" s="277"/>
      <c r="WGE250" s="277"/>
      <c r="WGF250" s="277"/>
      <c r="WGG250" s="277"/>
      <c r="WGH250" s="277"/>
      <c r="WGI250" s="277"/>
      <c r="WGJ250" s="402"/>
      <c r="WGK250" s="404"/>
      <c r="WGL250" s="49"/>
      <c r="WGM250" s="49"/>
      <c r="WGN250" s="49"/>
      <c r="WGO250" s="99"/>
      <c r="WGP250" s="98"/>
      <c r="WGQ250" s="49"/>
      <c r="WGR250" s="405"/>
      <c r="WGS250" s="405"/>
      <c r="WGT250" s="277"/>
      <c r="WGU250" s="277"/>
      <c r="WGV250" s="277"/>
      <c r="WGW250" s="277"/>
      <c r="WGX250" s="277"/>
      <c r="WGY250" s="277"/>
      <c r="WGZ250" s="277"/>
      <c r="WHA250" s="277"/>
      <c r="WHB250" s="402"/>
      <c r="WHC250" s="404"/>
      <c r="WHD250" s="49"/>
      <c r="WHE250" s="49"/>
      <c r="WHF250" s="49"/>
      <c r="WHG250" s="99"/>
      <c r="WHH250" s="98"/>
      <c r="WHI250" s="49"/>
      <c r="WHJ250" s="405"/>
      <c r="WHK250" s="405"/>
      <c r="WHL250" s="277"/>
      <c r="WHM250" s="277"/>
      <c r="WHN250" s="277"/>
      <c r="WHO250" s="277"/>
      <c r="WHP250" s="277"/>
      <c r="WHQ250" s="277"/>
      <c r="WHR250" s="277"/>
      <c r="WHS250" s="277"/>
      <c r="WHT250" s="402"/>
      <c r="WHU250" s="404"/>
      <c r="WHV250" s="49"/>
      <c r="WHW250" s="49"/>
      <c r="WHX250" s="49"/>
      <c r="WHY250" s="99"/>
      <c r="WHZ250" s="98"/>
      <c r="WIA250" s="49"/>
      <c r="WIB250" s="405"/>
      <c r="WIC250" s="405"/>
      <c r="WID250" s="277"/>
      <c r="WIE250" s="277"/>
      <c r="WIF250" s="277"/>
      <c r="WIG250" s="277"/>
      <c r="WIH250" s="277"/>
      <c r="WII250" s="277"/>
      <c r="WIJ250" s="277"/>
      <c r="WIK250" s="277"/>
      <c r="WIL250" s="402"/>
      <c r="WIM250" s="404"/>
      <c r="WIN250" s="49"/>
      <c r="WIO250" s="49"/>
      <c r="WIP250" s="49"/>
      <c r="WIQ250" s="99"/>
      <c r="WIR250" s="98"/>
      <c r="WIS250" s="49"/>
      <c r="WIT250" s="405"/>
      <c r="WIU250" s="405"/>
      <c r="WIV250" s="277"/>
      <c r="WIW250" s="277"/>
      <c r="WIX250" s="277"/>
      <c r="WIY250" s="277"/>
      <c r="WIZ250" s="277"/>
      <c r="WJA250" s="277"/>
      <c r="WJB250" s="277"/>
      <c r="WJC250" s="277"/>
      <c r="WJD250" s="402"/>
      <c r="WJE250" s="404"/>
      <c r="WJF250" s="49"/>
      <c r="WJG250" s="49"/>
      <c r="WJH250" s="49"/>
      <c r="WJI250" s="99"/>
      <c r="WJJ250" s="98"/>
      <c r="WJK250" s="49"/>
      <c r="WJL250" s="405"/>
      <c r="WJM250" s="405"/>
      <c r="WJN250" s="277"/>
      <c r="WJO250" s="277"/>
      <c r="WJP250" s="277"/>
      <c r="WJQ250" s="277"/>
      <c r="WJR250" s="277"/>
      <c r="WJS250" s="277"/>
      <c r="WJT250" s="277"/>
      <c r="WJU250" s="277"/>
      <c r="WJV250" s="402"/>
      <c r="WJW250" s="404"/>
      <c r="WJX250" s="49"/>
      <c r="WJY250" s="49"/>
      <c r="WJZ250" s="49"/>
      <c r="WKA250" s="99"/>
      <c r="WKB250" s="98"/>
      <c r="WKC250" s="49"/>
      <c r="WKD250" s="405"/>
      <c r="WKE250" s="405"/>
      <c r="WKF250" s="277"/>
      <c r="WKG250" s="277"/>
      <c r="WKH250" s="277"/>
      <c r="WKI250" s="277"/>
      <c r="WKJ250" s="277"/>
      <c r="WKK250" s="277"/>
      <c r="WKL250" s="277"/>
      <c r="WKM250" s="277"/>
      <c r="WKN250" s="402"/>
      <c r="WKO250" s="404"/>
      <c r="WKP250" s="49"/>
      <c r="WKQ250" s="49"/>
      <c r="WKR250" s="49"/>
      <c r="WKS250" s="99"/>
      <c r="WKT250" s="98"/>
      <c r="WKU250" s="49"/>
      <c r="WKV250" s="405"/>
      <c r="WKW250" s="405"/>
      <c r="WKX250" s="277"/>
      <c r="WKY250" s="277"/>
      <c r="WKZ250" s="277"/>
      <c r="WLA250" s="277"/>
      <c r="WLB250" s="277"/>
      <c r="WLC250" s="277"/>
      <c r="WLD250" s="277"/>
      <c r="WLE250" s="277"/>
      <c r="WLF250" s="402"/>
      <c r="WLG250" s="404"/>
      <c r="WLH250" s="49"/>
      <c r="WLI250" s="49"/>
      <c r="WLJ250" s="49"/>
      <c r="WLK250" s="99"/>
      <c r="WLL250" s="98"/>
      <c r="WLM250" s="49"/>
      <c r="WLN250" s="405"/>
      <c r="WLO250" s="405"/>
      <c r="WLP250" s="277"/>
      <c r="WLQ250" s="277"/>
      <c r="WLR250" s="277"/>
      <c r="WLS250" s="277"/>
      <c r="WLT250" s="277"/>
      <c r="WLU250" s="277"/>
      <c r="WLV250" s="277"/>
      <c r="WLW250" s="277"/>
      <c r="WLX250" s="402"/>
      <c r="WLY250" s="404"/>
      <c r="WLZ250" s="49"/>
      <c r="WMA250" s="49"/>
      <c r="WMB250" s="49"/>
      <c r="WMC250" s="99"/>
      <c r="WMD250" s="98"/>
      <c r="WME250" s="49"/>
      <c r="WMF250" s="405"/>
      <c r="WMG250" s="405"/>
      <c r="WMH250" s="277"/>
      <c r="WMI250" s="277"/>
      <c r="WMJ250" s="277"/>
      <c r="WMK250" s="277"/>
      <c r="WML250" s="277"/>
      <c r="WMM250" s="277"/>
      <c r="WMN250" s="277"/>
      <c r="WMO250" s="277"/>
      <c r="WMP250" s="402"/>
      <c r="WMQ250" s="404"/>
      <c r="WMR250" s="49"/>
      <c r="WMS250" s="49"/>
      <c r="WMT250" s="49"/>
      <c r="WMU250" s="99"/>
      <c r="WMV250" s="98"/>
      <c r="WMW250" s="49"/>
      <c r="WMX250" s="405"/>
      <c r="WMY250" s="405"/>
      <c r="WMZ250" s="277"/>
      <c r="WNA250" s="277"/>
      <c r="WNB250" s="277"/>
      <c r="WNC250" s="277"/>
      <c r="WND250" s="277"/>
      <c r="WNE250" s="277"/>
      <c r="WNF250" s="277"/>
      <c r="WNG250" s="277"/>
      <c r="WNH250" s="402"/>
      <c r="WNI250" s="404"/>
      <c r="WNJ250" s="49"/>
      <c r="WNK250" s="49"/>
      <c r="WNL250" s="49"/>
      <c r="WNM250" s="99"/>
      <c r="WNN250" s="98"/>
      <c r="WNO250" s="49"/>
      <c r="WNP250" s="405"/>
      <c r="WNQ250" s="405"/>
      <c r="WNR250" s="277"/>
      <c r="WNS250" s="277"/>
      <c r="WNT250" s="277"/>
      <c r="WNU250" s="277"/>
      <c r="WNV250" s="277"/>
      <c r="WNW250" s="277"/>
      <c r="WNX250" s="277"/>
      <c r="WNY250" s="277"/>
      <c r="WNZ250" s="402"/>
      <c r="WOA250" s="404"/>
      <c r="WOB250" s="49"/>
      <c r="WOC250" s="49"/>
      <c r="WOD250" s="49"/>
      <c r="WOE250" s="99"/>
      <c r="WOF250" s="98"/>
      <c r="WOG250" s="49"/>
      <c r="WOH250" s="405"/>
      <c r="WOI250" s="405"/>
      <c r="WOJ250" s="277"/>
      <c r="WOK250" s="277"/>
      <c r="WOL250" s="277"/>
      <c r="WOM250" s="277"/>
      <c r="WON250" s="277"/>
      <c r="WOO250" s="277"/>
      <c r="WOP250" s="277"/>
      <c r="WOQ250" s="277"/>
      <c r="WOR250" s="402"/>
      <c r="WOS250" s="404"/>
      <c r="WOT250" s="49"/>
      <c r="WOU250" s="49"/>
      <c r="WOV250" s="49"/>
      <c r="WOW250" s="99"/>
      <c r="WOX250" s="98"/>
      <c r="WOY250" s="49"/>
      <c r="WOZ250" s="405"/>
      <c r="WPA250" s="405"/>
      <c r="WPB250" s="277"/>
      <c r="WPC250" s="277"/>
      <c r="WPD250" s="277"/>
      <c r="WPE250" s="277"/>
      <c r="WPF250" s="277"/>
      <c r="WPG250" s="277"/>
      <c r="WPH250" s="277"/>
      <c r="WPI250" s="277"/>
      <c r="WPJ250" s="402"/>
      <c r="WPK250" s="404"/>
      <c r="WPL250" s="49"/>
      <c r="WPM250" s="49"/>
      <c r="WPN250" s="49"/>
      <c r="WPO250" s="99"/>
      <c r="WPP250" s="98"/>
      <c r="WPQ250" s="49"/>
      <c r="WPR250" s="405"/>
      <c r="WPS250" s="405"/>
      <c r="WPT250" s="277"/>
      <c r="WPU250" s="277"/>
      <c r="WPV250" s="277"/>
      <c r="WPW250" s="277"/>
      <c r="WPX250" s="277"/>
      <c r="WPY250" s="277"/>
      <c r="WPZ250" s="277"/>
      <c r="WQA250" s="277"/>
      <c r="WQB250" s="402"/>
      <c r="WQC250" s="404"/>
      <c r="WQD250" s="49"/>
      <c r="WQE250" s="49"/>
      <c r="WQF250" s="49"/>
      <c r="WQG250" s="99"/>
      <c r="WQH250" s="98"/>
      <c r="WQI250" s="49"/>
      <c r="WQJ250" s="405"/>
      <c r="WQK250" s="405"/>
      <c r="WQL250" s="277"/>
      <c r="WQM250" s="277"/>
      <c r="WQN250" s="277"/>
      <c r="WQO250" s="277"/>
      <c r="WQP250" s="277"/>
      <c r="WQQ250" s="277"/>
      <c r="WQR250" s="277"/>
      <c r="WQS250" s="277"/>
      <c r="WQT250" s="402"/>
      <c r="WQU250" s="404"/>
      <c r="WQV250" s="49"/>
      <c r="WQW250" s="49"/>
      <c r="WQX250" s="49"/>
      <c r="WQY250" s="99"/>
      <c r="WQZ250" s="98"/>
      <c r="WRA250" s="49"/>
      <c r="WRB250" s="405"/>
      <c r="WRC250" s="405"/>
      <c r="WRD250" s="277"/>
      <c r="WRE250" s="277"/>
      <c r="WRF250" s="277"/>
      <c r="WRG250" s="277"/>
      <c r="WRH250" s="277"/>
      <c r="WRI250" s="277"/>
      <c r="WRJ250" s="277"/>
      <c r="WRK250" s="277"/>
      <c r="WRL250" s="402"/>
      <c r="WRM250" s="404"/>
      <c r="WRN250" s="49"/>
      <c r="WRO250" s="49"/>
      <c r="WRP250" s="49"/>
      <c r="WRQ250" s="99"/>
      <c r="WRR250" s="98"/>
      <c r="WRS250" s="49"/>
      <c r="WRT250" s="405"/>
      <c r="WRU250" s="405"/>
      <c r="WRV250" s="277"/>
      <c r="WRW250" s="277"/>
      <c r="WRX250" s="277"/>
      <c r="WRY250" s="277"/>
      <c r="WRZ250" s="277"/>
      <c r="WSA250" s="277"/>
      <c r="WSB250" s="277"/>
      <c r="WSC250" s="277"/>
      <c r="WSD250" s="402"/>
      <c r="WSE250" s="404"/>
      <c r="WSF250" s="49"/>
      <c r="WSG250" s="49"/>
      <c r="WSH250" s="49"/>
      <c r="WSI250" s="99"/>
      <c r="WSJ250" s="98"/>
      <c r="WSK250" s="49"/>
      <c r="WSL250" s="405"/>
      <c r="WSM250" s="405"/>
      <c r="WSN250" s="277"/>
      <c r="WSO250" s="277"/>
      <c r="WSP250" s="277"/>
      <c r="WSQ250" s="277"/>
      <c r="WSR250" s="277"/>
      <c r="WSS250" s="277"/>
      <c r="WST250" s="277"/>
      <c r="WSU250" s="277"/>
      <c r="WSV250" s="402"/>
      <c r="WSW250" s="404"/>
      <c r="WSX250" s="49"/>
      <c r="WSY250" s="49"/>
      <c r="WSZ250" s="49"/>
      <c r="WTA250" s="99"/>
      <c r="WTB250" s="98"/>
      <c r="WTC250" s="49"/>
      <c r="WTD250" s="405"/>
      <c r="WTE250" s="405"/>
      <c r="WTF250" s="277"/>
      <c r="WTG250" s="277"/>
      <c r="WTH250" s="277"/>
      <c r="WTI250" s="277"/>
      <c r="WTJ250" s="277"/>
      <c r="WTK250" s="277"/>
      <c r="WTL250" s="277"/>
      <c r="WTM250" s="277"/>
      <c r="WTN250" s="402"/>
      <c r="WTO250" s="404"/>
      <c r="WTP250" s="49"/>
      <c r="WTQ250" s="49"/>
      <c r="WTR250" s="49"/>
      <c r="WTS250" s="99"/>
      <c r="WTT250" s="98"/>
      <c r="WTU250" s="49"/>
      <c r="WTV250" s="405"/>
      <c r="WTW250" s="405"/>
      <c r="WTX250" s="277"/>
      <c r="WTY250" s="277"/>
      <c r="WTZ250" s="277"/>
      <c r="WUA250" s="277"/>
      <c r="WUB250" s="277"/>
      <c r="WUC250" s="277"/>
      <c r="WUD250" s="277"/>
      <c r="WUE250" s="277"/>
      <c r="WUF250" s="402"/>
      <c r="WUG250" s="404"/>
      <c r="WUH250" s="49"/>
      <c r="WUI250" s="49"/>
      <c r="WUJ250" s="49"/>
      <c r="WUK250" s="99"/>
      <c r="WUL250" s="98"/>
      <c r="WUM250" s="49"/>
      <c r="WUN250" s="405"/>
      <c r="WUO250" s="405"/>
      <c r="WUP250" s="277"/>
      <c r="WUQ250" s="277"/>
      <c r="WUR250" s="277"/>
      <c r="WUS250" s="277"/>
      <c r="WUT250" s="277"/>
      <c r="WUU250" s="277"/>
      <c r="WUV250" s="277"/>
      <c r="WUW250" s="277"/>
      <c r="WUX250" s="402"/>
      <c r="WUY250" s="404"/>
      <c r="WUZ250" s="49"/>
      <c r="WVA250" s="49"/>
      <c r="WVB250" s="49"/>
      <c r="WVC250" s="99"/>
      <c r="WVD250" s="98"/>
      <c r="WVE250" s="49"/>
      <c r="WVF250" s="405"/>
      <c r="WVG250" s="405"/>
      <c r="WVH250" s="277"/>
      <c r="WVI250" s="277"/>
      <c r="WVJ250" s="277"/>
      <c r="WVK250" s="277"/>
      <c r="WVL250" s="277"/>
      <c r="WVM250" s="277"/>
      <c r="WVN250" s="277"/>
      <c r="WVO250" s="277"/>
      <c r="WVP250" s="402"/>
      <c r="WVQ250" s="404"/>
      <c r="WVR250" s="49"/>
      <c r="WVS250" s="49"/>
      <c r="WVT250" s="49"/>
      <c r="WVU250" s="99"/>
      <c r="WVV250" s="98"/>
      <c r="WVW250" s="49"/>
      <c r="WVX250" s="405"/>
      <c r="WVY250" s="405"/>
      <c r="WVZ250" s="277"/>
      <c r="WWA250" s="277"/>
      <c r="WWB250" s="277"/>
      <c r="WWC250" s="277"/>
      <c r="WWD250" s="277"/>
      <c r="WWE250" s="277"/>
      <c r="WWF250" s="277"/>
      <c r="WWG250" s="277"/>
      <c r="WWH250" s="402"/>
      <c r="WWI250" s="404"/>
      <c r="WWJ250" s="49"/>
      <c r="WWK250" s="49"/>
      <c r="WWL250" s="49"/>
      <c r="WWM250" s="99"/>
      <c r="WWN250" s="98"/>
      <c r="WWO250" s="49"/>
      <c r="WWP250" s="405"/>
      <c r="WWQ250" s="405"/>
      <c r="WWR250" s="277"/>
      <c r="WWS250" s="277"/>
      <c r="WWT250" s="277"/>
      <c r="WWU250" s="277"/>
      <c r="WWV250" s="277"/>
      <c r="WWW250" s="277"/>
      <c r="WWX250" s="277"/>
      <c r="WWY250" s="277"/>
      <c r="WWZ250" s="402"/>
      <c r="WXA250" s="404"/>
      <c r="WXB250" s="49"/>
      <c r="WXC250" s="49"/>
      <c r="WXD250" s="49"/>
      <c r="WXE250" s="99"/>
      <c r="WXF250" s="98"/>
      <c r="WXG250" s="49"/>
      <c r="WXH250" s="405"/>
      <c r="WXI250" s="405"/>
      <c r="WXJ250" s="277"/>
      <c r="WXK250" s="277"/>
      <c r="WXL250" s="277"/>
      <c r="WXM250" s="277"/>
      <c r="WXN250" s="277"/>
      <c r="WXO250" s="277"/>
      <c r="WXP250" s="277"/>
      <c r="WXQ250" s="277"/>
      <c r="WXR250" s="402"/>
      <c r="WXS250" s="404"/>
      <c r="WXT250" s="49"/>
      <c r="WXU250" s="49"/>
      <c r="WXV250" s="49"/>
      <c r="WXW250" s="99"/>
      <c r="WXX250" s="98"/>
      <c r="WXY250" s="49"/>
      <c r="WXZ250" s="405"/>
      <c r="WYA250" s="405"/>
      <c r="WYB250" s="277"/>
      <c r="WYC250" s="277"/>
      <c r="WYD250" s="277"/>
      <c r="WYE250" s="277"/>
      <c r="WYF250" s="277"/>
      <c r="WYG250" s="277"/>
      <c r="WYH250" s="277"/>
      <c r="WYI250" s="277"/>
      <c r="WYJ250" s="402"/>
      <c r="WYK250" s="404"/>
      <c r="WYL250" s="49"/>
      <c r="WYM250" s="49"/>
      <c r="WYN250" s="49"/>
      <c r="WYO250" s="99"/>
      <c r="WYP250" s="98"/>
      <c r="WYQ250" s="49"/>
      <c r="WYR250" s="405"/>
      <c r="WYS250" s="405"/>
      <c r="WYT250" s="277"/>
      <c r="WYU250" s="277"/>
      <c r="WYV250" s="277"/>
      <c r="WYW250" s="277"/>
      <c r="WYX250" s="277"/>
      <c r="WYY250" s="277"/>
      <c r="WYZ250" s="277"/>
      <c r="WZA250" s="277"/>
      <c r="WZB250" s="402"/>
      <c r="WZC250" s="404"/>
      <c r="WZD250" s="49"/>
      <c r="WZE250" s="49"/>
      <c r="WZF250" s="49"/>
      <c r="WZG250" s="99"/>
      <c r="WZH250" s="98"/>
      <c r="WZI250" s="49"/>
      <c r="WZJ250" s="405"/>
      <c r="WZK250" s="405"/>
      <c r="WZL250" s="277"/>
      <c r="WZM250" s="277"/>
      <c r="WZN250" s="277"/>
      <c r="WZO250" s="277"/>
      <c r="WZP250" s="277"/>
      <c r="WZQ250" s="277"/>
      <c r="WZR250" s="277"/>
      <c r="WZS250" s="277"/>
      <c r="WZT250" s="402"/>
      <c r="WZU250" s="404"/>
      <c r="WZV250" s="49"/>
      <c r="WZW250" s="49"/>
      <c r="WZX250" s="49"/>
      <c r="WZY250" s="99"/>
      <c r="WZZ250" s="98"/>
      <c r="XAA250" s="49"/>
      <c r="XAB250" s="405"/>
      <c r="XAC250" s="405"/>
      <c r="XAD250" s="277"/>
      <c r="XAE250" s="277"/>
      <c r="XAF250" s="277"/>
      <c r="XAG250" s="277"/>
      <c r="XAH250" s="277"/>
      <c r="XAI250" s="277"/>
      <c r="XAJ250" s="277"/>
      <c r="XAK250" s="277"/>
      <c r="XAL250" s="402"/>
      <c r="XAM250" s="404"/>
      <c r="XAN250" s="49"/>
      <c r="XAO250" s="49"/>
      <c r="XAP250" s="49"/>
      <c r="XAQ250" s="99"/>
      <c r="XAR250" s="98"/>
      <c r="XAS250" s="49"/>
      <c r="XAT250" s="405"/>
      <c r="XAU250" s="405"/>
      <c r="XAV250" s="277"/>
      <c r="XAW250" s="277"/>
      <c r="XAX250" s="277"/>
      <c r="XAY250" s="277"/>
      <c r="XAZ250" s="277"/>
      <c r="XBA250" s="277"/>
      <c r="XBB250" s="277"/>
      <c r="XBC250" s="277"/>
      <c r="XBD250" s="402"/>
      <c r="XBE250" s="404"/>
      <c r="XBF250" s="49"/>
      <c r="XBG250" s="49"/>
      <c r="XBH250" s="49"/>
      <c r="XBI250" s="99"/>
      <c r="XBJ250" s="98"/>
      <c r="XBK250" s="49"/>
      <c r="XBL250" s="405"/>
      <c r="XBM250" s="405"/>
      <c r="XBN250" s="277"/>
      <c r="XBO250" s="277"/>
      <c r="XBP250" s="277"/>
      <c r="XBQ250" s="277"/>
      <c r="XBR250" s="277"/>
      <c r="XBS250" s="277"/>
      <c r="XBT250" s="277"/>
      <c r="XBU250" s="277"/>
      <c r="XBV250" s="402"/>
      <c r="XBW250" s="404"/>
      <c r="XBX250" s="49"/>
      <c r="XBY250" s="49"/>
      <c r="XBZ250" s="49"/>
      <c r="XCA250" s="99"/>
      <c r="XCB250" s="98"/>
      <c r="XCC250" s="49"/>
      <c r="XCD250" s="405"/>
      <c r="XCE250" s="405"/>
      <c r="XCF250" s="277"/>
      <c r="XCG250" s="277"/>
      <c r="XCH250" s="277"/>
      <c r="XCI250" s="277"/>
      <c r="XCJ250" s="277"/>
      <c r="XCK250" s="277"/>
      <c r="XCL250" s="277"/>
      <c r="XCM250" s="277"/>
      <c r="XCN250" s="402"/>
      <c r="XCO250" s="404"/>
      <c r="XCP250" s="49"/>
      <c r="XCQ250" s="49"/>
      <c r="XCR250" s="49"/>
      <c r="XCS250" s="99"/>
      <c r="XCT250" s="98"/>
      <c r="XCU250" s="49"/>
      <c r="XCV250" s="405"/>
      <c r="XCW250" s="405"/>
      <c r="XCX250" s="277"/>
      <c r="XCY250" s="277"/>
      <c r="XCZ250" s="277"/>
      <c r="XDA250" s="277"/>
      <c r="XDB250" s="277"/>
      <c r="XDC250" s="277"/>
      <c r="XDD250" s="277"/>
      <c r="XDE250" s="277"/>
      <c r="XDF250" s="402"/>
      <c r="XDG250" s="404"/>
      <c r="XDH250" s="49"/>
      <c r="XDI250" s="49"/>
      <c r="XDJ250" s="49"/>
    </row>
    <row r="251" spans="1:16338" s="407" customFormat="1" x14ac:dyDescent="0.2">
      <c r="A251" s="234"/>
      <c r="B251" s="208"/>
      <c r="C251" s="208"/>
      <c r="D251" s="208">
        <v>840</v>
      </c>
      <c r="E251" s="362"/>
      <c r="F251" s="376" t="s">
        <v>259</v>
      </c>
      <c r="G251" s="202"/>
      <c r="H251" s="207"/>
      <c r="I251" s="207"/>
      <c r="J251" s="572">
        <v>60</v>
      </c>
      <c r="K251" s="207"/>
      <c r="L251" s="417">
        <v>60</v>
      </c>
      <c r="M251" s="560"/>
      <c r="N251" s="320"/>
      <c r="O251" s="522"/>
      <c r="P251" s="522"/>
      <c r="Q251" s="522"/>
      <c r="R251" s="485"/>
      <c r="S251" s="277"/>
      <c r="T251" s="277"/>
      <c r="U251" s="277"/>
      <c r="V251" s="277"/>
      <c r="W251" s="277"/>
      <c r="X251" s="277"/>
      <c r="Y251" s="277"/>
      <c r="Z251" s="402"/>
      <c r="AA251" s="404"/>
      <c r="AB251" s="49"/>
      <c r="AC251" s="49"/>
      <c r="AD251" s="49"/>
      <c r="AE251" s="99"/>
      <c r="AF251" s="98"/>
      <c r="AG251" s="49"/>
      <c r="AH251" s="405"/>
      <c r="AI251" s="405"/>
      <c r="AJ251" s="277"/>
      <c r="AK251" s="277"/>
      <c r="AL251" s="277"/>
      <c r="AM251" s="277"/>
      <c r="AN251" s="277"/>
      <c r="AO251" s="277"/>
      <c r="AP251" s="277"/>
      <c r="AQ251" s="277"/>
      <c r="AR251" s="402"/>
      <c r="AS251" s="404"/>
      <c r="AT251" s="49"/>
      <c r="AU251" s="49"/>
      <c r="AV251" s="49"/>
      <c r="AW251" s="99"/>
      <c r="AX251" s="98"/>
      <c r="AY251" s="49"/>
      <c r="AZ251" s="405"/>
      <c r="BA251" s="405"/>
      <c r="BB251" s="277"/>
      <c r="BC251" s="277"/>
      <c r="BD251" s="277"/>
      <c r="BE251" s="277"/>
      <c r="BF251" s="277"/>
      <c r="BG251" s="277"/>
      <c r="BH251" s="277"/>
      <c r="BI251" s="277"/>
      <c r="BJ251" s="402"/>
      <c r="BK251" s="404"/>
      <c r="BL251" s="49"/>
      <c r="BM251" s="49"/>
      <c r="BN251" s="49"/>
      <c r="BO251" s="99"/>
      <c r="BP251" s="98"/>
      <c r="BQ251" s="49"/>
      <c r="BR251" s="405"/>
      <c r="BS251" s="405"/>
      <c r="BT251" s="277"/>
      <c r="BU251" s="277"/>
      <c r="BV251" s="277"/>
      <c r="BW251" s="277"/>
      <c r="BX251" s="277"/>
      <c r="BY251" s="277"/>
      <c r="BZ251" s="277"/>
      <c r="CA251" s="277"/>
      <c r="CB251" s="402"/>
      <c r="CC251" s="404"/>
      <c r="CD251" s="49"/>
      <c r="CE251" s="49"/>
      <c r="CF251" s="49"/>
      <c r="CG251" s="99"/>
      <c r="CH251" s="98"/>
      <c r="CI251" s="49"/>
      <c r="CJ251" s="405"/>
      <c r="CK251" s="405"/>
      <c r="CL251" s="277"/>
      <c r="CM251" s="277"/>
      <c r="CN251" s="277"/>
      <c r="CO251" s="277"/>
      <c r="CP251" s="277"/>
      <c r="CQ251" s="277"/>
      <c r="CR251" s="277"/>
      <c r="CS251" s="277"/>
      <c r="CT251" s="402"/>
      <c r="CU251" s="404"/>
      <c r="CV251" s="49"/>
      <c r="CW251" s="49"/>
      <c r="CX251" s="49"/>
      <c r="CY251" s="99"/>
      <c r="CZ251" s="98"/>
      <c r="DA251" s="49"/>
      <c r="DB251" s="405"/>
      <c r="DC251" s="405"/>
      <c r="DD251" s="277"/>
      <c r="DE251" s="277"/>
      <c r="DF251" s="277"/>
      <c r="DG251" s="277"/>
      <c r="DH251" s="277"/>
      <c r="DI251" s="277"/>
      <c r="DJ251" s="277"/>
      <c r="DK251" s="277"/>
      <c r="DL251" s="402"/>
      <c r="DM251" s="404"/>
      <c r="DN251" s="49"/>
      <c r="DO251" s="49"/>
      <c r="DP251" s="49"/>
      <c r="DQ251" s="99"/>
      <c r="DR251" s="98"/>
      <c r="DS251" s="49"/>
      <c r="DT251" s="405"/>
      <c r="DU251" s="405"/>
      <c r="DV251" s="277"/>
      <c r="DW251" s="277"/>
      <c r="DX251" s="277"/>
      <c r="DY251" s="277"/>
      <c r="DZ251" s="277"/>
      <c r="EA251" s="277"/>
      <c r="EB251" s="277"/>
      <c r="EC251" s="277"/>
      <c r="ED251" s="402"/>
      <c r="EE251" s="404"/>
      <c r="EF251" s="49"/>
      <c r="EG251" s="49"/>
      <c r="EH251" s="49"/>
      <c r="EI251" s="99"/>
      <c r="EJ251" s="98"/>
      <c r="EK251" s="49"/>
      <c r="EL251" s="405"/>
      <c r="EM251" s="405"/>
      <c r="EN251" s="277"/>
      <c r="EO251" s="277"/>
      <c r="EP251" s="277"/>
      <c r="EQ251" s="277"/>
      <c r="ER251" s="277"/>
      <c r="ES251" s="277"/>
      <c r="ET251" s="277"/>
      <c r="EU251" s="277"/>
      <c r="EV251" s="402"/>
      <c r="EW251" s="404"/>
      <c r="EX251" s="49"/>
      <c r="EY251" s="49"/>
      <c r="EZ251" s="49"/>
      <c r="FA251" s="99"/>
      <c r="FB251" s="98"/>
      <c r="FC251" s="49"/>
      <c r="FD251" s="405"/>
      <c r="FE251" s="405"/>
      <c r="FF251" s="277"/>
      <c r="FG251" s="277"/>
      <c r="FH251" s="277"/>
      <c r="FI251" s="277"/>
      <c r="FJ251" s="277"/>
      <c r="FK251" s="277"/>
      <c r="FL251" s="277"/>
      <c r="FM251" s="277"/>
      <c r="FN251" s="402"/>
      <c r="FO251" s="404"/>
      <c r="FP251" s="49"/>
      <c r="FQ251" s="49"/>
      <c r="FR251" s="49"/>
      <c r="FS251" s="99"/>
      <c r="FT251" s="98"/>
      <c r="FU251" s="49"/>
      <c r="FV251" s="405"/>
      <c r="FW251" s="405"/>
      <c r="FX251" s="277"/>
      <c r="FY251" s="277"/>
      <c r="FZ251" s="277"/>
      <c r="GA251" s="277"/>
      <c r="GB251" s="277"/>
      <c r="GC251" s="277"/>
      <c r="GD251" s="277"/>
      <c r="GE251" s="277"/>
      <c r="GF251" s="402"/>
      <c r="GG251" s="404"/>
      <c r="GH251" s="49"/>
      <c r="GI251" s="49"/>
      <c r="GJ251" s="49"/>
      <c r="GK251" s="99"/>
      <c r="GL251" s="98"/>
      <c r="GM251" s="49"/>
      <c r="GN251" s="405"/>
      <c r="GO251" s="405"/>
      <c r="GP251" s="277"/>
      <c r="GQ251" s="277"/>
      <c r="GR251" s="277"/>
      <c r="GS251" s="277"/>
      <c r="GT251" s="277"/>
      <c r="GU251" s="277"/>
      <c r="GV251" s="277"/>
      <c r="GW251" s="277"/>
      <c r="GX251" s="402"/>
      <c r="GY251" s="404"/>
      <c r="GZ251" s="49"/>
      <c r="HA251" s="49"/>
      <c r="HB251" s="49"/>
      <c r="HC251" s="99"/>
      <c r="HD251" s="98"/>
      <c r="HE251" s="49"/>
      <c r="HF251" s="405"/>
      <c r="HG251" s="405"/>
      <c r="HH251" s="277"/>
      <c r="HI251" s="277"/>
      <c r="HJ251" s="277"/>
      <c r="HK251" s="277"/>
      <c r="HL251" s="277"/>
      <c r="HM251" s="277"/>
      <c r="HN251" s="277"/>
      <c r="HO251" s="277"/>
      <c r="HP251" s="402"/>
      <c r="HQ251" s="404"/>
      <c r="HR251" s="49"/>
      <c r="HS251" s="49"/>
      <c r="HT251" s="49"/>
      <c r="HU251" s="99"/>
      <c r="HV251" s="98"/>
      <c r="HW251" s="49"/>
      <c r="HX251" s="405"/>
      <c r="HY251" s="405"/>
      <c r="HZ251" s="277"/>
      <c r="IA251" s="277"/>
      <c r="IB251" s="277"/>
      <c r="IC251" s="277"/>
      <c r="ID251" s="277"/>
      <c r="IE251" s="277"/>
      <c r="IF251" s="277"/>
      <c r="IG251" s="277"/>
      <c r="IH251" s="402"/>
      <c r="II251" s="404"/>
      <c r="IJ251" s="49"/>
      <c r="IK251" s="49"/>
      <c r="IL251" s="49"/>
      <c r="IM251" s="99"/>
      <c r="IN251" s="98"/>
      <c r="IO251" s="49"/>
      <c r="IP251" s="405"/>
      <c r="IQ251" s="405"/>
      <c r="IR251" s="277"/>
      <c r="IS251" s="277"/>
      <c r="IT251" s="277"/>
      <c r="IU251" s="277"/>
      <c r="IV251" s="277"/>
      <c r="IW251" s="277"/>
      <c r="IX251" s="277"/>
      <c r="IY251" s="277"/>
      <c r="IZ251" s="402"/>
      <c r="JA251" s="404"/>
      <c r="JB251" s="49"/>
      <c r="JC251" s="49"/>
      <c r="JD251" s="49"/>
      <c r="JE251" s="99"/>
      <c r="JF251" s="98"/>
      <c r="JG251" s="49"/>
      <c r="JH251" s="405"/>
      <c r="JI251" s="405"/>
      <c r="JJ251" s="277"/>
      <c r="JK251" s="277"/>
      <c r="JL251" s="277"/>
      <c r="JM251" s="277"/>
      <c r="JN251" s="277"/>
      <c r="JO251" s="277"/>
      <c r="JP251" s="277"/>
      <c r="JQ251" s="277"/>
      <c r="JR251" s="402"/>
      <c r="JS251" s="404"/>
      <c r="JT251" s="49"/>
      <c r="JU251" s="49"/>
      <c r="JV251" s="49"/>
      <c r="JW251" s="99"/>
      <c r="JX251" s="98"/>
      <c r="JY251" s="49"/>
      <c r="JZ251" s="405"/>
      <c r="KA251" s="405"/>
      <c r="KB251" s="277"/>
      <c r="KC251" s="277"/>
      <c r="KD251" s="277"/>
      <c r="KE251" s="277"/>
      <c r="KF251" s="277"/>
      <c r="KG251" s="277"/>
      <c r="KH251" s="277"/>
      <c r="KI251" s="277"/>
      <c r="KJ251" s="402"/>
      <c r="KK251" s="404"/>
      <c r="KL251" s="49"/>
      <c r="KM251" s="49"/>
      <c r="KN251" s="49"/>
      <c r="KO251" s="99"/>
      <c r="KP251" s="98"/>
      <c r="KQ251" s="49"/>
      <c r="KR251" s="405"/>
      <c r="KS251" s="405"/>
      <c r="KT251" s="277"/>
      <c r="KU251" s="277"/>
      <c r="KV251" s="277"/>
      <c r="KW251" s="277"/>
      <c r="KX251" s="277"/>
      <c r="KY251" s="277"/>
      <c r="KZ251" s="277"/>
      <c r="LA251" s="277"/>
      <c r="LB251" s="402"/>
      <c r="LC251" s="404"/>
      <c r="LD251" s="49"/>
      <c r="LE251" s="49"/>
      <c r="LF251" s="49"/>
      <c r="LG251" s="99"/>
      <c r="LH251" s="98"/>
      <c r="LI251" s="49"/>
      <c r="LJ251" s="405"/>
      <c r="LK251" s="405"/>
      <c r="LL251" s="277"/>
      <c r="LM251" s="277"/>
      <c r="LN251" s="277"/>
      <c r="LO251" s="277"/>
      <c r="LP251" s="277"/>
      <c r="LQ251" s="277"/>
      <c r="LR251" s="277"/>
      <c r="LS251" s="277"/>
      <c r="LT251" s="402"/>
      <c r="LU251" s="404"/>
      <c r="LV251" s="49"/>
      <c r="LW251" s="49"/>
      <c r="LX251" s="49"/>
      <c r="LY251" s="99"/>
      <c r="LZ251" s="98"/>
      <c r="MA251" s="49"/>
      <c r="MB251" s="405"/>
      <c r="MC251" s="405"/>
      <c r="MD251" s="277"/>
      <c r="ME251" s="277"/>
      <c r="MF251" s="277"/>
      <c r="MG251" s="277"/>
      <c r="MH251" s="277"/>
      <c r="MI251" s="277"/>
      <c r="MJ251" s="277"/>
      <c r="MK251" s="277"/>
      <c r="ML251" s="402"/>
      <c r="MM251" s="404"/>
      <c r="MN251" s="49"/>
      <c r="MO251" s="49"/>
      <c r="MP251" s="49"/>
      <c r="MQ251" s="99"/>
      <c r="MR251" s="98"/>
      <c r="MS251" s="49"/>
      <c r="MT251" s="405"/>
      <c r="MU251" s="405"/>
      <c r="MV251" s="277"/>
      <c r="MW251" s="277"/>
      <c r="MX251" s="277"/>
      <c r="MY251" s="277"/>
      <c r="MZ251" s="277"/>
      <c r="NA251" s="277"/>
      <c r="NB251" s="277"/>
      <c r="NC251" s="277"/>
      <c r="ND251" s="402"/>
      <c r="NE251" s="404"/>
      <c r="NF251" s="49"/>
      <c r="NG251" s="49"/>
      <c r="NH251" s="49"/>
      <c r="NI251" s="99"/>
      <c r="NJ251" s="98"/>
      <c r="NK251" s="49"/>
      <c r="NL251" s="405"/>
      <c r="NM251" s="405"/>
      <c r="NN251" s="277"/>
      <c r="NO251" s="277"/>
      <c r="NP251" s="277"/>
      <c r="NQ251" s="277"/>
      <c r="NR251" s="277"/>
      <c r="NS251" s="277"/>
      <c r="NT251" s="277"/>
      <c r="NU251" s="277"/>
      <c r="NV251" s="402"/>
      <c r="NW251" s="404"/>
      <c r="NX251" s="49"/>
      <c r="NY251" s="49"/>
      <c r="NZ251" s="49"/>
      <c r="OA251" s="99"/>
      <c r="OB251" s="98"/>
      <c r="OC251" s="49"/>
      <c r="OD251" s="405"/>
      <c r="OE251" s="405"/>
      <c r="OF251" s="277"/>
      <c r="OG251" s="277"/>
      <c r="OH251" s="277"/>
      <c r="OI251" s="277"/>
      <c r="OJ251" s="277"/>
      <c r="OK251" s="277"/>
      <c r="OL251" s="277"/>
      <c r="OM251" s="277"/>
      <c r="ON251" s="402"/>
      <c r="OO251" s="404"/>
      <c r="OP251" s="49"/>
      <c r="OQ251" s="49"/>
      <c r="OR251" s="49"/>
      <c r="OS251" s="99"/>
      <c r="OT251" s="98"/>
      <c r="OU251" s="49"/>
      <c r="OV251" s="405"/>
      <c r="OW251" s="405"/>
      <c r="OX251" s="277"/>
      <c r="OY251" s="277"/>
      <c r="OZ251" s="277"/>
      <c r="PA251" s="277"/>
      <c r="PB251" s="277"/>
      <c r="PC251" s="277"/>
      <c r="PD251" s="277"/>
      <c r="PE251" s="277"/>
      <c r="PF251" s="402"/>
      <c r="PG251" s="404"/>
      <c r="PH251" s="49"/>
      <c r="PI251" s="49"/>
      <c r="PJ251" s="49"/>
      <c r="PK251" s="99"/>
      <c r="PL251" s="98"/>
      <c r="PM251" s="49"/>
      <c r="PN251" s="405"/>
      <c r="PO251" s="405"/>
      <c r="PP251" s="277"/>
      <c r="PQ251" s="277"/>
      <c r="PR251" s="277"/>
      <c r="PS251" s="277"/>
      <c r="PT251" s="277"/>
      <c r="PU251" s="277"/>
      <c r="PV251" s="277"/>
      <c r="PW251" s="277"/>
      <c r="PX251" s="402"/>
      <c r="PY251" s="404"/>
      <c r="PZ251" s="49"/>
      <c r="QA251" s="49"/>
      <c r="QB251" s="49"/>
      <c r="QC251" s="99"/>
      <c r="QD251" s="98"/>
      <c r="QE251" s="49"/>
      <c r="QF251" s="405"/>
      <c r="QG251" s="405"/>
      <c r="QH251" s="277"/>
      <c r="QI251" s="277"/>
      <c r="QJ251" s="277"/>
      <c r="QK251" s="277"/>
      <c r="QL251" s="277"/>
      <c r="QM251" s="277"/>
      <c r="QN251" s="277"/>
      <c r="QO251" s="277"/>
      <c r="QP251" s="402"/>
      <c r="QQ251" s="404"/>
      <c r="QR251" s="49"/>
      <c r="QS251" s="49"/>
      <c r="QT251" s="49"/>
      <c r="QU251" s="99"/>
      <c r="QV251" s="98"/>
      <c r="QW251" s="49"/>
      <c r="QX251" s="405"/>
      <c r="QY251" s="405"/>
      <c r="QZ251" s="277"/>
      <c r="RA251" s="277"/>
      <c r="RB251" s="277"/>
      <c r="RC251" s="277"/>
      <c r="RD251" s="277"/>
      <c r="RE251" s="277"/>
      <c r="RF251" s="277"/>
      <c r="RG251" s="277"/>
      <c r="RH251" s="402"/>
      <c r="RI251" s="404"/>
      <c r="RJ251" s="49"/>
      <c r="RK251" s="49"/>
      <c r="RL251" s="49"/>
      <c r="RM251" s="99"/>
      <c r="RN251" s="98"/>
      <c r="RO251" s="49"/>
      <c r="RP251" s="405"/>
      <c r="RQ251" s="405"/>
      <c r="RR251" s="277"/>
      <c r="RS251" s="277"/>
      <c r="RT251" s="277"/>
      <c r="RU251" s="277"/>
      <c r="RV251" s="277"/>
      <c r="RW251" s="277"/>
      <c r="RX251" s="277"/>
      <c r="RY251" s="277"/>
      <c r="RZ251" s="402"/>
      <c r="SA251" s="404"/>
      <c r="SB251" s="49"/>
      <c r="SC251" s="49"/>
      <c r="SD251" s="49"/>
      <c r="SE251" s="99"/>
      <c r="SF251" s="98"/>
      <c r="SG251" s="49"/>
      <c r="SH251" s="405"/>
      <c r="SI251" s="405"/>
      <c r="SJ251" s="277"/>
      <c r="SK251" s="277"/>
      <c r="SL251" s="277"/>
      <c r="SM251" s="277"/>
      <c r="SN251" s="277"/>
      <c r="SO251" s="277"/>
      <c r="SP251" s="277"/>
      <c r="SQ251" s="277"/>
      <c r="SR251" s="402"/>
      <c r="SS251" s="404"/>
      <c r="ST251" s="49"/>
      <c r="SU251" s="49"/>
      <c r="SV251" s="49"/>
      <c r="SW251" s="99"/>
      <c r="SX251" s="98"/>
      <c r="SY251" s="49"/>
      <c r="SZ251" s="405"/>
      <c r="TA251" s="405"/>
      <c r="TB251" s="277"/>
      <c r="TC251" s="277"/>
      <c r="TD251" s="277"/>
      <c r="TE251" s="277"/>
      <c r="TF251" s="277"/>
      <c r="TG251" s="277"/>
      <c r="TH251" s="277"/>
      <c r="TI251" s="277"/>
      <c r="TJ251" s="402"/>
      <c r="TK251" s="404"/>
      <c r="TL251" s="49"/>
      <c r="TM251" s="49"/>
      <c r="TN251" s="49"/>
      <c r="TO251" s="99"/>
      <c r="TP251" s="98"/>
      <c r="TQ251" s="49"/>
      <c r="TR251" s="405"/>
      <c r="TS251" s="405"/>
      <c r="TT251" s="277"/>
      <c r="TU251" s="277"/>
      <c r="TV251" s="277"/>
      <c r="TW251" s="277"/>
      <c r="TX251" s="277"/>
      <c r="TY251" s="277"/>
      <c r="TZ251" s="277"/>
      <c r="UA251" s="277"/>
      <c r="UB251" s="402"/>
      <c r="UC251" s="404"/>
      <c r="UD251" s="49"/>
      <c r="UE251" s="49"/>
      <c r="UF251" s="49"/>
      <c r="UG251" s="99"/>
      <c r="UH251" s="98"/>
      <c r="UI251" s="49"/>
      <c r="UJ251" s="405"/>
      <c r="UK251" s="405"/>
      <c r="UL251" s="277"/>
      <c r="UM251" s="277"/>
      <c r="UN251" s="277"/>
      <c r="UO251" s="277"/>
      <c r="UP251" s="277"/>
      <c r="UQ251" s="277"/>
      <c r="UR251" s="277"/>
      <c r="US251" s="277"/>
      <c r="UT251" s="402"/>
      <c r="UU251" s="404"/>
      <c r="UV251" s="49"/>
      <c r="UW251" s="49"/>
      <c r="UX251" s="49"/>
      <c r="UY251" s="99"/>
      <c r="UZ251" s="98"/>
      <c r="VA251" s="49"/>
      <c r="VB251" s="405"/>
      <c r="VC251" s="405"/>
      <c r="VD251" s="277"/>
      <c r="VE251" s="277"/>
      <c r="VF251" s="277"/>
      <c r="VG251" s="277"/>
      <c r="VH251" s="277"/>
      <c r="VI251" s="277"/>
      <c r="VJ251" s="277"/>
      <c r="VK251" s="277"/>
      <c r="VL251" s="402"/>
      <c r="VM251" s="404"/>
      <c r="VN251" s="49"/>
      <c r="VO251" s="49"/>
      <c r="VP251" s="49"/>
      <c r="VQ251" s="99"/>
      <c r="VR251" s="98"/>
      <c r="VS251" s="49"/>
      <c r="VT251" s="405"/>
      <c r="VU251" s="405"/>
      <c r="VV251" s="277"/>
      <c r="VW251" s="277"/>
      <c r="VX251" s="277"/>
      <c r="VY251" s="277"/>
      <c r="VZ251" s="277"/>
      <c r="WA251" s="277"/>
      <c r="WB251" s="277"/>
      <c r="WC251" s="277"/>
      <c r="WD251" s="402"/>
      <c r="WE251" s="404"/>
      <c r="WF251" s="49"/>
      <c r="WG251" s="49"/>
      <c r="WH251" s="49"/>
      <c r="WI251" s="99"/>
      <c r="WJ251" s="98"/>
      <c r="WK251" s="49"/>
      <c r="WL251" s="405"/>
      <c r="WM251" s="405"/>
      <c r="WN251" s="277"/>
      <c r="WO251" s="277"/>
      <c r="WP251" s="277"/>
      <c r="WQ251" s="277"/>
      <c r="WR251" s="277"/>
      <c r="WS251" s="277"/>
      <c r="WT251" s="277"/>
      <c r="WU251" s="277"/>
      <c r="WV251" s="402"/>
      <c r="WW251" s="404"/>
      <c r="WX251" s="49"/>
      <c r="WY251" s="49"/>
      <c r="WZ251" s="49"/>
      <c r="XA251" s="99"/>
      <c r="XB251" s="98"/>
      <c r="XC251" s="49"/>
      <c r="XD251" s="405"/>
      <c r="XE251" s="405"/>
      <c r="XF251" s="277"/>
      <c r="XG251" s="277"/>
      <c r="XH251" s="277"/>
      <c r="XI251" s="277"/>
      <c r="XJ251" s="277"/>
      <c r="XK251" s="277"/>
      <c r="XL251" s="277"/>
      <c r="XM251" s="277"/>
      <c r="XN251" s="402"/>
      <c r="XO251" s="404"/>
      <c r="XP251" s="49"/>
      <c r="XQ251" s="49"/>
      <c r="XR251" s="49"/>
      <c r="XS251" s="99"/>
      <c r="XT251" s="98"/>
      <c r="XU251" s="49"/>
      <c r="XV251" s="405"/>
      <c r="XW251" s="405"/>
      <c r="XX251" s="277"/>
      <c r="XY251" s="277"/>
      <c r="XZ251" s="277"/>
      <c r="YA251" s="277"/>
      <c r="YB251" s="277"/>
      <c r="YC251" s="277"/>
      <c r="YD251" s="277"/>
      <c r="YE251" s="277"/>
      <c r="YF251" s="402"/>
      <c r="YG251" s="404"/>
      <c r="YH251" s="49"/>
      <c r="YI251" s="49"/>
      <c r="YJ251" s="49"/>
      <c r="YK251" s="99"/>
      <c r="YL251" s="98"/>
      <c r="YM251" s="49"/>
      <c r="YN251" s="405"/>
      <c r="YO251" s="405"/>
      <c r="YP251" s="277"/>
      <c r="YQ251" s="277"/>
      <c r="YR251" s="277"/>
      <c r="YS251" s="277"/>
      <c r="YT251" s="277"/>
      <c r="YU251" s="277"/>
      <c r="YV251" s="277"/>
      <c r="YW251" s="277"/>
      <c r="YX251" s="402"/>
      <c r="YY251" s="404"/>
      <c r="YZ251" s="49"/>
      <c r="ZA251" s="49"/>
      <c r="ZB251" s="49"/>
      <c r="ZC251" s="99"/>
      <c r="ZD251" s="98"/>
      <c r="ZE251" s="49"/>
      <c r="ZF251" s="405"/>
      <c r="ZG251" s="405"/>
      <c r="ZH251" s="277"/>
      <c r="ZI251" s="277"/>
      <c r="ZJ251" s="277"/>
      <c r="ZK251" s="277"/>
      <c r="ZL251" s="277"/>
      <c r="ZM251" s="277"/>
      <c r="ZN251" s="277"/>
      <c r="ZO251" s="277"/>
      <c r="ZP251" s="402"/>
      <c r="ZQ251" s="404"/>
      <c r="ZR251" s="49"/>
      <c r="ZS251" s="49"/>
      <c r="ZT251" s="49"/>
      <c r="ZU251" s="99"/>
      <c r="ZV251" s="98"/>
      <c r="ZW251" s="49"/>
      <c r="ZX251" s="405"/>
      <c r="ZY251" s="405"/>
      <c r="ZZ251" s="277"/>
      <c r="AAA251" s="277"/>
      <c r="AAB251" s="277"/>
      <c r="AAC251" s="277"/>
      <c r="AAD251" s="277"/>
      <c r="AAE251" s="277"/>
      <c r="AAF251" s="277"/>
      <c r="AAG251" s="277"/>
      <c r="AAH251" s="402"/>
      <c r="AAI251" s="404"/>
      <c r="AAJ251" s="49"/>
      <c r="AAK251" s="49"/>
      <c r="AAL251" s="49"/>
      <c r="AAM251" s="99"/>
      <c r="AAN251" s="98"/>
      <c r="AAO251" s="49"/>
      <c r="AAP251" s="405"/>
      <c r="AAQ251" s="405"/>
      <c r="AAR251" s="277"/>
      <c r="AAS251" s="277"/>
      <c r="AAT251" s="277"/>
      <c r="AAU251" s="277"/>
      <c r="AAV251" s="277"/>
      <c r="AAW251" s="277"/>
      <c r="AAX251" s="277"/>
      <c r="AAY251" s="277"/>
      <c r="AAZ251" s="402"/>
      <c r="ABA251" s="404"/>
      <c r="ABB251" s="49"/>
      <c r="ABC251" s="49"/>
      <c r="ABD251" s="49"/>
      <c r="ABE251" s="99"/>
      <c r="ABF251" s="98"/>
      <c r="ABG251" s="49"/>
      <c r="ABH251" s="405"/>
      <c r="ABI251" s="405"/>
      <c r="ABJ251" s="277"/>
      <c r="ABK251" s="277"/>
      <c r="ABL251" s="277"/>
      <c r="ABM251" s="277"/>
      <c r="ABN251" s="277"/>
      <c r="ABO251" s="277"/>
      <c r="ABP251" s="277"/>
      <c r="ABQ251" s="277"/>
      <c r="ABR251" s="402"/>
      <c r="ABS251" s="404"/>
      <c r="ABT251" s="49"/>
      <c r="ABU251" s="49"/>
      <c r="ABV251" s="49"/>
      <c r="ABW251" s="99"/>
      <c r="ABX251" s="98"/>
      <c r="ABY251" s="49"/>
      <c r="ABZ251" s="405"/>
      <c r="ACA251" s="405"/>
      <c r="ACB251" s="277"/>
      <c r="ACC251" s="277"/>
      <c r="ACD251" s="277"/>
      <c r="ACE251" s="277"/>
      <c r="ACF251" s="277"/>
      <c r="ACG251" s="277"/>
      <c r="ACH251" s="277"/>
      <c r="ACI251" s="277"/>
      <c r="ACJ251" s="402"/>
      <c r="ACK251" s="404"/>
      <c r="ACL251" s="49"/>
      <c r="ACM251" s="49"/>
      <c r="ACN251" s="49"/>
      <c r="ACO251" s="99"/>
      <c r="ACP251" s="98"/>
      <c r="ACQ251" s="49"/>
      <c r="ACR251" s="405"/>
      <c r="ACS251" s="405"/>
      <c r="ACT251" s="277"/>
      <c r="ACU251" s="277"/>
      <c r="ACV251" s="277"/>
      <c r="ACW251" s="277"/>
      <c r="ACX251" s="277"/>
      <c r="ACY251" s="277"/>
      <c r="ACZ251" s="277"/>
      <c r="ADA251" s="277"/>
      <c r="ADB251" s="402"/>
      <c r="ADC251" s="404"/>
      <c r="ADD251" s="49"/>
      <c r="ADE251" s="49"/>
      <c r="ADF251" s="49"/>
      <c r="ADG251" s="99"/>
      <c r="ADH251" s="98"/>
      <c r="ADI251" s="49"/>
      <c r="ADJ251" s="405"/>
      <c r="ADK251" s="405"/>
      <c r="ADL251" s="277"/>
      <c r="ADM251" s="277"/>
      <c r="ADN251" s="277"/>
      <c r="ADO251" s="277"/>
      <c r="ADP251" s="277"/>
      <c r="ADQ251" s="277"/>
      <c r="ADR251" s="277"/>
      <c r="ADS251" s="277"/>
      <c r="ADT251" s="402"/>
      <c r="ADU251" s="404"/>
      <c r="ADV251" s="49"/>
      <c r="ADW251" s="49"/>
      <c r="ADX251" s="49"/>
      <c r="ADY251" s="99"/>
      <c r="ADZ251" s="98"/>
      <c r="AEA251" s="49"/>
      <c r="AEB251" s="405"/>
      <c r="AEC251" s="405"/>
      <c r="AED251" s="277"/>
      <c r="AEE251" s="277"/>
      <c r="AEF251" s="277"/>
      <c r="AEG251" s="277"/>
      <c r="AEH251" s="277"/>
      <c r="AEI251" s="277"/>
      <c r="AEJ251" s="277"/>
      <c r="AEK251" s="277"/>
      <c r="AEL251" s="402"/>
      <c r="AEM251" s="404"/>
      <c r="AEN251" s="49"/>
      <c r="AEO251" s="49"/>
      <c r="AEP251" s="49"/>
      <c r="AEQ251" s="99"/>
      <c r="AER251" s="98"/>
      <c r="AES251" s="49"/>
      <c r="AET251" s="405"/>
      <c r="AEU251" s="405"/>
      <c r="AEV251" s="277"/>
      <c r="AEW251" s="277"/>
      <c r="AEX251" s="277"/>
      <c r="AEY251" s="277"/>
      <c r="AEZ251" s="277"/>
      <c r="AFA251" s="277"/>
      <c r="AFB251" s="277"/>
      <c r="AFC251" s="277"/>
      <c r="AFD251" s="402"/>
      <c r="AFE251" s="404"/>
      <c r="AFF251" s="49"/>
      <c r="AFG251" s="49"/>
      <c r="AFH251" s="49"/>
      <c r="AFI251" s="99"/>
      <c r="AFJ251" s="98"/>
      <c r="AFK251" s="49"/>
      <c r="AFL251" s="405"/>
      <c r="AFM251" s="405"/>
      <c r="AFN251" s="277"/>
      <c r="AFO251" s="277"/>
      <c r="AFP251" s="277"/>
      <c r="AFQ251" s="277"/>
      <c r="AFR251" s="277"/>
      <c r="AFS251" s="277"/>
      <c r="AFT251" s="277"/>
      <c r="AFU251" s="277"/>
      <c r="AFV251" s="402"/>
      <c r="AFW251" s="404"/>
      <c r="AFX251" s="49"/>
      <c r="AFY251" s="49"/>
      <c r="AFZ251" s="49"/>
      <c r="AGA251" s="99"/>
      <c r="AGB251" s="98"/>
      <c r="AGC251" s="49"/>
      <c r="AGD251" s="405"/>
      <c r="AGE251" s="405"/>
      <c r="AGF251" s="277"/>
      <c r="AGG251" s="277"/>
      <c r="AGH251" s="277"/>
      <c r="AGI251" s="277"/>
      <c r="AGJ251" s="277"/>
      <c r="AGK251" s="277"/>
      <c r="AGL251" s="277"/>
      <c r="AGM251" s="277"/>
      <c r="AGN251" s="402"/>
      <c r="AGO251" s="404"/>
      <c r="AGP251" s="49"/>
      <c r="AGQ251" s="49"/>
      <c r="AGR251" s="49"/>
      <c r="AGS251" s="99"/>
      <c r="AGT251" s="98"/>
      <c r="AGU251" s="49"/>
      <c r="AGV251" s="405"/>
      <c r="AGW251" s="405"/>
      <c r="AGX251" s="277"/>
      <c r="AGY251" s="277"/>
      <c r="AGZ251" s="277"/>
      <c r="AHA251" s="277"/>
      <c r="AHB251" s="277"/>
      <c r="AHC251" s="277"/>
      <c r="AHD251" s="277"/>
      <c r="AHE251" s="277"/>
      <c r="AHF251" s="402"/>
      <c r="AHG251" s="404"/>
      <c r="AHH251" s="49"/>
      <c r="AHI251" s="49"/>
      <c r="AHJ251" s="49"/>
      <c r="AHK251" s="99"/>
      <c r="AHL251" s="98"/>
      <c r="AHM251" s="49"/>
      <c r="AHN251" s="405"/>
      <c r="AHO251" s="405"/>
      <c r="AHP251" s="277"/>
      <c r="AHQ251" s="277"/>
      <c r="AHR251" s="277"/>
      <c r="AHS251" s="277"/>
      <c r="AHT251" s="277"/>
      <c r="AHU251" s="277"/>
      <c r="AHV251" s="277"/>
      <c r="AHW251" s="277"/>
      <c r="AHX251" s="402"/>
      <c r="AHY251" s="404"/>
      <c r="AHZ251" s="49"/>
      <c r="AIA251" s="49"/>
      <c r="AIB251" s="49"/>
      <c r="AIC251" s="99"/>
      <c r="AID251" s="98"/>
      <c r="AIE251" s="49"/>
      <c r="AIF251" s="405"/>
      <c r="AIG251" s="405"/>
      <c r="AIH251" s="277"/>
      <c r="AII251" s="277"/>
      <c r="AIJ251" s="277"/>
      <c r="AIK251" s="277"/>
      <c r="AIL251" s="277"/>
      <c r="AIM251" s="277"/>
      <c r="AIN251" s="277"/>
      <c r="AIO251" s="277"/>
      <c r="AIP251" s="402"/>
      <c r="AIQ251" s="404"/>
      <c r="AIR251" s="49"/>
      <c r="AIS251" s="49"/>
      <c r="AIT251" s="49"/>
      <c r="AIU251" s="99"/>
      <c r="AIV251" s="98"/>
      <c r="AIW251" s="49"/>
      <c r="AIX251" s="405"/>
      <c r="AIY251" s="405"/>
      <c r="AIZ251" s="277"/>
      <c r="AJA251" s="277"/>
      <c r="AJB251" s="277"/>
      <c r="AJC251" s="277"/>
      <c r="AJD251" s="277"/>
      <c r="AJE251" s="277"/>
      <c r="AJF251" s="277"/>
      <c r="AJG251" s="277"/>
      <c r="AJH251" s="402"/>
      <c r="AJI251" s="404"/>
      <c r="AJJ251" s="49"/>
      <c r="AJK251" s="49"/>
      <c r="AJL251" s="49"/>
      <c r="AJM251" s="99"/>
      <c r="AJN251" s="98"/>
      <c r="AJO251" s="49"/>
      <c r="AJP251" s="405"/>
      <c r="AJQ251" s="405"/>
      <c r="AJR251" s="277"/>
      <c r="AJS251" s="277"/>
      <c r="AJT251" s="277"/>
      <c r="AJU251" s="277"/>
      <c r="AJV251" s="277"/>
      <c r="AJW251" s="277"/>
      <c r="AJX251" s="277"/>
      <c r="AJY251" s="277"/>
      <c r="AJZ251" s="402"/>
      <c r="AKA251" s="404"/>
      <c r="AKB251" s="49"/>
      <c r="AKC251" s="49"/>
      <c r="AKD251" s="49"/>
      <c r="AKE251" s="99"/>
      <c r="AKF251" s="98"/>
      <c r="AKG251" s="49"/>
      <c r="AKH251" s="405"/>
      <c r="AKI251" s="405"/>
      <c r="AKJ251" s="277"/>
      <c r="AKK251" s="277"/>
      <c r="AKL251" s="277"/>
      <c r="AKM251" s="277"/>
      <c r="AKN251" s="277"/>
      <c r="AKO251" s="277"/>
      <c r="AKP251" s="277"/>
      <c r="AKQ251" s="277"/>
      <c r="AKR251" s="402"/>
      <c r="AKS251" s="404"/>
      <c r="AKT251" s="49"/>
      <c r="AKU251" s="49"/>
      <c r="AKV251" s="49"/>
      <c r="AKW251" s="99"/>
      <c r="AKX251" s="98"/>
      <c r="AKY251" s="49"/>
      <c r="AKZ251" s="405"/>
      <c r="ALA251" s="405"/>
      <c r="ALB251" s="277"/>
      <c r="ALC251" s="277"/>
      <c r="ALD251" s="277"/>
      <c r="ALE251" s="277"/>
      <c r="ALF251" s="277"/>
      <c r="ALG251" s="277"/>
      <c r="ALH251" s="277"/>
      <c r="ALI251" s="277"/>
      <c r="ALJ251" s="402"/>
      <c r="ALK251" s="404"/>
      <c r="ALL251" s="49"/>
      <c r="ALM251" s="49"/>
      <c r="ALN251" s="49"/>
      <c r="ALO251" s="99"/>
      <c r="ALP251" s="98"/>
      <c r="ALQ251" s="49"/>
      <c r="ALR251" s="405"/>
      <c r="ALS251" s="405"/>
      <c r="ALT251" s="277"/>
      <c r="ALU251" s="277"/>
      <c r="ALV251" s="277"/>
      <c r="ALW251" s="277"/>
      <c r="ALX251" s="277"/>
      <c r="ALY251" s="277"/>
      <c r="ALZ251" s="277"/>
      <c r="AMA251" s="277"/>
      <c r="AMB251" s="402"/>
      <c r="AMC251" s="404"/>
      <c r="AMD251" s="49"/>
      <c r="AME251" s="49"/>
      <c r="AMF251" s="49"/>
      <c r="AMG251" s="99"/>
      <c r="AMH251" s="98"/>
      <c r="AMI251" s="49"/>
      <c r="AMJ251" s="405"/>
      <c r="AMK251" s="405"/>
      <c r="AML251" s="277"/>
      <c r="AMM251" s="277"/>
      <c r="AMN251" s="277"/>
      <c r="AMO251" s="277"/>
      <c r="AMP251" s="277"/>
      <c r="AMQ251" s="277"/>
      <c r="AMR251" s="277"/>
      <c r="AMS251" s="277"/>
      <c r="AMT251" s="402"/>
      <c r="AMU251" s="404"/>
      <c r="AMV251" s="49"/>
      <c r="AMW251" s="49"/>
      <c r="AMX251" s="49"/>
      <c r="AMY251" s="99"/>
      <c r="AMZ251" s="98"/>
      <c r="ANA251" s="49"/>
      <c r="ANB251" s="405"/>
      <c r="ANC251" s="405"/>
      <c r="AND251" s="277"/>
      <c r="ANE251" s="277"/>
      <c r="ANF251" s="277"/>
      <c r="ANG251" s="277"/>
      <c r="ANH251" s="277"/>
      <c r="ANI251" s="277"/>
      <c r="ANJ251" s="277"/>
      <c r="ANK251" s="277"/>
      <c r="ANL251" s="402"/>
      <c r="ANM251" s="404"/>
      <c r="ANN251" s="49"/>
      <c r="ANO251" s="49"/>
      <c r="ANP251" s="49"/>
      <c r="ANQ251" s="99"/>
      <c r="ANR251" s="98"/>
      <c r="ANS251" s="49"/>
      <c r="ANT251" s="405"/>
      <c r="ANU251" s="405"/>
      <c r="ANV251" s="277"/>
      <c r="ANW251" s="277"/>
      <c r="ANX251" s="277"/>
      <c r="ANY251" s="277"/>
      <c r="ANZ251" s="277"/>
      <c r="AOA251" s="277"/>
      <c r="AOB251" s="277"/>
      <c r="AOC251" s="277"/>
      <c r="AOD251" s="402"/>
      <c r="AOE251" s="404"/>
      <c r="AOF251" s="49"/>
      <c r="AOG251" s="49"/>
      <c r="AOH251" s="49"/>
      <c r="AOI251" s="99"/>
      <c r="AOJ251" s="98"/>
      <c r="AOK251" s="49"/>
      <c r="AOL251" s="405"/>
      <c r="AOM251" s="405"/>
      <c r="AON251" s="277"/>
      <c r="AOO251" s="277"/>
      <c r="AOP251" s="277"/>
      <c r="AOQ251" s="277"/>
      <c r="AOR251" s="277"/>
      <c r="AOS251" s="277"/>
      <c r="AOT251" s="277"/>
      <c r="AOU251" s="277"/>
      <c r="AOV251" s="402"/>
      <c r="AOW251" s="404"/>
      <c r="AOX251" s="49"/>
      <c r="AOY251" s="49"/>
      <c r="AOZ251" s="49"/>
      <c r="APA251" s="99"/>
      <c r="APB251" s="98"/>
      <c r="APC251" s="49"/>
      <c r="APD251" s="405"/>
      <c r="APE251" s="405"/>
      <c r="APF251" s="277"/>
      <c r="APG251" s="277"/>
      <c r="APH251" s="277"/>
      <c r="API251" s="277"/>
      <c r="APJ251" s="277"/>
      <c r="APK251" s="277"/>
      <c r="APL251" s="277"/>
      <c r="APM251" s="277"/>
      <c r="APN251" s="402"/>
      <c r="APO251" s="404"/>
      <c r="APP251" s="49"/>
      <c r="APQ251" s="49"/>
      <c r="APR251" s="49"/>
      <c r="APS251" s="99"/>
      <c r="APT251" s="98"/>
      <c r="APU251" s="49"/>
      <c r="APV251" s="405"/>
      <c r="APW251" s="405"/>
      <c r="APX251" s="277"/>
      <c r="APY251" s="277"/>
      <c r="APZ251" s="277"/>
      <c r="AQA251" s="277"/>
      <c r="AQB251" s="277"/>
      <c r="AQC251" s="277"/>
      <c r="AQD251" s="277"/>
      <c r="AQE251" s="277"/>
      <c r="AQF251" s="402"/>
      <c r="AQG251" s="404"/>
      <c r="AQH251" s="49"/>
      <c r="AQI251" s="49"/>
      <c r="AQJ251" s="49"/>
      <c r="AQK251" s="99"/>
      <c r="AQL251" s="98"/>
      <c r="AQM251" s="49"/>
      <c r="AQN251" s="405"/>
      <c r="AQO251" s="405"/>
      <c r="AQP251" s="277"/>
      <c r="AQQ251" s="277"/>
      <c r="AQR251" s="277"/>
      <c r="AQS251" s="277"/>
      <c r="AQT251" s="277"/>
      <c r="AQU251" s="277"/>
      <c r="AQV251" s="277"/>
      <c r="AQW251" s="277"/>
      <c r="AQX251" s="402"/>
      <c r="AQY251" s="404"/>
      <c r="AQZ251" s="49"/>
      <c r="ARA251" s="49"/>
      <c r="ARB251" s="49"/>
      <c r="ARC251" s="99"/>
      <c r="ARD251" s="98"/>
      <c r="ARE251" s="49"/>
      <c r="ARF251" s="405"/>
      <c r="ARG251" s="405"/>
      <c r="ARH251" s="277"/>
      <c r="ARI251" s="277"/>
      <c r="ARJ251" s="277"/>
      <c r="ARK251" s="277"/>
      <c r="ARL251" s="277"/>
      <c r="ARM251" s="277"/>
      <c r="ARN251" s="277"/>
      <c r="ARO251" s="277"/>
      <c r="ARP251" s="402"/>
      <c r="ARQ251" s="404"/>
      <c r="ARR251" s="49"/>
      <c r="ARS251" s="49"/>
      <c r="ART251" s="49"/>
      <c r="ARU251" s="99"/>
      <c r="ARV251" s="98"/>
      <c r="ARW251" s="49"/>
      <c r="ARX251" s="405"/>
      <c r="ARY251" s="405"/>
      <c r="ARZ251" s="277"/>
      <c r="ASA251" s="277"/>
      <c r="ASB251" s="277"/>
      <c r="ASC251" s="277"/>
      <c r="ASD251" s="277"/>
      <c r="ASE251" s="277"/>
      <c r="ASF251" s="277"/>
      <c r="ASG251" s="277"/>
      <c r="ASH251" s="402"/>
      <c r="ASI251" s="404"/>
      <c r="ASJ251" s="49"/>
      <c r="ASK251" s="49"/>
      <c r="ASL251" s="49"/>
      <c r="ASM251" s="99"/>
      <c r="ASN251" s="98"/>
      <c r="ASO251" s="49"/>
      <c r="ASP251" s="405"/>
      <c r="ASQ251" s="405"/>
      <c r="ASR251" s="277"/>
      <c r="ASS251" s="277"/>
      <c r="AST251" s="277"/>
      <c r="ASU251" s="277"/>
      <c r="ASV251" s="277"/>
      <c r="ASW251" s="277"/>
      <c r="ASX251" s="277"/>
      <c r="ASY251" s="277"/>
      <c r="ASZ251" s="402"/>
      <c r="ATA251" s="404"/>
      <c r="ATB251" s="49"/>
      <c r="ATC251" s="49"/>
      <c r="ATD251" s="49"/>
      <c r="ATE251" s="99"/>
      <c r="ATF251" s="98"/>
      <c r="ATG251" s="49"/>
      <c r="ATH251" s="405"/>
      <c r="ATI251" s="405"/>
      <c r="ATJ251" s="277"/>
      <c r="ATK251" s="277"/>
      <c r="ATL251" s="277"/>
      <c r="ATM251" s="277"/>
      <c r="ATN251" s="277"/>
      <c r="ATO251" s="277"/>
      <c r="ATP251" s="277"/>
      <c r="ATQ251" s="277"/>
      <c r="ATR251" s="402"/>
      <c r="ATS251" s="404"/>
      <c r="ATT251" s="49"/>
      <c r="ATU251" s="49"/>
      <c r="ATV251" s="49"/>
      <c r="ATW251" s="99"/>
      <c r="ATX251" s="98"/>
      <c r="ATY251" s="49"/>
      <c r="ATZ251" s="405"/>
      <c r="AUA251" s="405"/>
      <c r="AUB251" s="277"/>
      <c r="AUC251" s="277"/>
      <c r="AUD251" s="277"/>
      <c r="AUE251" s="277"/>
      <c r="AUF251" s="277"/>
      <c r="AUG251" s="277"/>
      <c r="AUH251" s="277"/>
      <c r="AUI251" s="277"/>
      <c r="AUJ251" s="402"/>
      <c r="AUK251" s="404"/>
      <c r="AUL251" s="49"/>
      <c r="AUM251" s="49"/>
      <c r="AUN251" s="49"/>
      <c r="AUO251" s="99"/>
      <c r="AUP251" s="98"/>
      <c r="AUQ251" s="49"/>
      <c r="AUR251" s="405"/>
      <c r="AUS251" s="405"/>
      <c r="AUT251" s="277"/>
      <c r="AUU251" s="277"/>
      <c r="AUV251" s="277"/>
      <c r="AUW251" s="277"/>
      <c r="AUX251" s="277"/>
      <c r="AUY251" s="277"/>
      <c r="AUZ251" s="277"/>
      <c r="AVA251" s="277"/>
      <c r="AVB251" s="402"/>
      <c r="AVC251" s="404"/>
      <c r="AVD251" s="49"/>
      <c r="AVE251" s="49"/>
      <c r="AVF251" s="49"/>
      <c r="AVG251" s="99"/>
      <c r="AVH251" s="98"/>
      <c r="AVI251" s="49"/>
      <c r="AVJ251" s="405"/>
      <c r="AVK251" s="405"/>
      <c r="AVL251" s="277"/>
      <c r="AVM251" s="277"/>
      <c r="AVN251" s="277"/>
      <c r="AVO251" s="277"/>
      <c r="AVP251" s="277"/>
      <c r="AVQ251" s="277"/>
      <c r="AVR251" s="277"/>
      <c r="AVS251" s="277"/>
      <c r="AVT251" s="402"/>
      <c r="AVU251" s="404"/>
      <c r="AVV251" s="49"/>
      <c r="AVW251" s="49"/>
      <c r="AVX251" s="49"/>
      <c r="AVY251" s="99"/>
      <c r="AVZ251" s="98"/>
      <c r="AWA251" s="49"/>
      <c r="AWB251" s="405"/>
      <c r="AWC251" s="405"/>
      <c r="AWD251" s="277"/>
      <c r="AWE251" s="277"/>
      <c r="AWF251" s="277"/>
      <c r="AWG251" s="277"/>
      <c r="AWH251" s="277"/>
      <c r="AWI251" s="277"/>
      <c r="AWJ251" s="277"/>
      <c r="AWK251" s="277"/>
      <c r="AWL251" s="402"/>
      <c r="AWM251" s="404"/>
      <c r="AWN251" s="49"/>
      <c r="AWO251" s="49"/>
      <c r="AWP251" s="49"/>
      <c r="AWQ251" s="99"/>
      <c r="AWR251" s="98"/>
      <c r="AWS251" s="49"/>
      <c r="AWT251" s="405"/>
      <c r="AWU251" s="405"/>
      <c r="AWV251" s="277"/>
      <c r="AWW251" s="277"/>
      <c r="AWX251" s="277"/>
      <c r="AWY251" s="277"/>
      <c r="AWZ251" s="277"/>
      <c r="AXA251" s="277"/>
      <c r="AXB251" s="277"/>
      <c r="AXC251" s="277"/>
      <c r="AXD251" s="402"/>
      <c r="AXE251" s="404"/>
      <c r="AXF251" s="49"/>
      <c r="AXG251" s="49"/>
      <c r="AXH251" s="49"/>
      <c r="AXI251" s="99"/>
      <c r="AXJ251" s="98"/>
      <c r="AXK251" s="49"/>
      <c r="AXL251" s="405"/>
      <c r="AXM251" s="405"/>
      <c r="AXN251" s="277"/>
      <c r="AXO251" s="277"/>
      <c r="AXP251" s="277"/>
      <c r="AXQ251" s="277"/>
      <c r="AXR251" s="277"/>
      <c r="AXS251" s="277"/>
      <c r="AXT251" s="277"/>
      <c r="AXU251" s="277"/>
      <c r="AXV251" s="402"/>
      <c r="AXW251" s="404"/>
      <c r="AXX251" s="49"/>
      <c r="AXY251" s="49"/>
      <c r="AXZ251" s="49"/>
      <c r="AYA251" s="99"/>
      <c r="AYB251" s="98"/>
      <c r="AYC251" s="49"/>
      <c r="AYD251" s="405"/>
      <c r="AYE251" s="405"/>
      <c r="AYF251" s="277"/>
      <c r="AYG251" s="277"/>
      <c r="AYH251" s="277"/>
      <c r="AYI251" s="277"/>
      <c r="AYJ251" s="277"/>
      <c r="AYK251" s="277"/>
      <c r="AYL251" s="277"/>
      <c r="AYM251" s="277"/>
      <c r="AYN251" s="402"/>
      <c r="AYO251" s="404"/>
      <c r="AYP251" s="49"/>
      <c r="AYQ251" s="49"/>
      <c r="AYR251" s="49"/>
      <c r="AYS251" s="99"/>
      <c r="AYT251" s="98"/>
      <c r="AYU251" s="49"/>
      <c r="AYV251" s="405"/>
      <c r="AYW251" s="405"/>
      <c r="AYX251" s="277"/>
      <c r="AYY251" s="277"/>
      <c r="AYZ251" s="277"/>
      <c r="AZA251" s="277"/>
      <c r="AZB251" s="277"/>
      <c r="AZC251" s="277"/>
      <c r="AZD251" s="277"/>
      <c r="AZE251" s="277"/>
      <c r="AZF251" s="402"/>
      <c r="AZG251" s="404"/>
      <c r="AZH251" s="49"/>
      <c r="AZI251" s="49"/>
      <c r="AZJ251" s="49"/>
      <c r="AZK251" s="99"/>
      <c r="AZL251" s="98"/>
      <c r="AZM251" s="49"/>
      <c r="AZN251" s="405"/>
      <c r="AZO251" s="405"/>
      <c r="AZP251" s="277"/>
      <c r="AZQ251" s="277"/>
      <c r="AZR251" s="277"/>
      <c r="AZS251" s="277"/>
      <c r="AZT251" s="277"/>
      <c r="AZU251" s="277"/>
      <c r="AZV251" s="277"/>
      <c r="AZW251" s="277"/>
      <c r="AZX251" s="402"/>
      <c r="AZY251" s="404"/>
      <c r="AZZ251" s="49"/>
      <c r="BAA251" s="49"/>
      <c r="BAB251" s="49"/>
      <c r="BAC251" s="99"/>
      <c r="BAD251" s="98"/>
      <c r="BAE251" s="49"/>
      <c r="BAF251" s="405"/>
      <c r="BAG251" s="405"/>
      <c r="BAH251" s="277"/>
      <c r="BAI251" s="277"/>
      <c r="BAJ251" s="277"/>
      <c r="BAK251" s="277"/>
      <c r="BAL251" s="277"/>
      <c r="BAM251" s="277"/>
      <c r="BAN251" s="277"/>
      <c r="BAO251" s="277"/>
      <c r="BAP251" s="402"/>
      <c r="BAQ251" s="404"/>
      <c r="BAR251" s="49"/>
      <c r="BAS251" s="49"/>
      <c r="BAT251" s="49"/>
      <c r="BAU251" s="99"/>
      <c r="BAV251" s="98"/>
      <c r="BAW251" s="49"/>
      <c r="BAX251" s="405"/>
      <c r="BAY251" s="405"/>
      <c r="BAZ251" s="277"/>
      <c r="BBA251" s="277"/>
      <c r="BBB251" s="277"/>
      <c r="BBC251" s="277"/>
      <c r="BBD251" s="277"/>
      <c r="BBE251" s="277"/>
      <c r="BBF251" s="277"/>
      <c r="BBG251" s="277"/>
      <c r="BBH251" s="402"/>
      <c r="BBI251" s="404"/>
      <c r="BBJ251" s="49"/>
      <c r="BBK251" s="49"/>
      <c r="BBL251" s="49"/>
      <c r="BBM251" s="99"/>
      <c r="BBN251" s="98"/>
      <c r="BBO251" s="49"/>
      <c r="BBP251" s="405"/>
      <c r="BBQ251" s="405"/>
      <c r="BBR251" s="277"/>
      <c r="BBS251" s="277"/>
      <c r="BBT251" s="277"/>
      <c r="BBU251" s="277"/>
      <c r="BBV251" s="277"/>
      <c r="BBW251" s="277"/>
      <c r="BBX251" s="277"/>
      <c r="BBY251" s="277"/>
      <c r="BBZ251" s="402"/>
      <c r="BCA251" s="404"/>
      <c r="BCB251" s="49"/>
      <c r="BCC251" s="49"/>
      <c r="BCD251" s="49"/>
      <c r="BCE251" s="99"/>
      <c r="BCF251" s="98"/>
      <c r="BCG251" s="49"/>
      <c r="BCH251" s="405"/>
      <c r="BCI251" s="405"/>
      <c r="BCJ251" s="277"/>
      <c r="BCK251" s="277"/>
      <c r="BCL251" s="277"/>
      <c r="BCM251" s="277"/>
      <c r="BCN251" s="277"/>
      <c r="BCO251" s="277"/>
      <c r="BCP251" s="277"/>
      <c r="BCQ251" s="277"/>
      <c r="BCR251" s="402"/>
      <c r="BCS251" s="404"/>
      <c r="BCT251" s="49"/>
      <c r="BCU251" s="49"/>
      <c r="BCV251" s="49"/>
      <c r="BCW251" s="99"/>
      <c r="BCX251" s="98"/>
      <c r="BCY251" s="49"/>
      <c r="BCZ251" s="405"/>
      <c r="BDA251" s="405"/>
      <c r="BDB251" s="277"/>
      <c r="BDC251" s="277"/>
      <c r="BDD251" s="277"/>
      <c r="BDE251" s="277"/>
      <c r="BDF251" s="277"/>
      <c r="BDG251" s="277"/>
      <c r="BDH251" s="277"/>
      <c r="BDI251" s="277"/>
      <c r="BDJ251" s="402"/>
      <c r="BDK251" s="404"/>
      <c r="BDL251" s="49"/>
      <c r="BDM251" s="49"/>
      <c r="BDN251" s="49"/>
      <c r="BDO251" s="99"/>
      <c r="BDP251" s="98"/>
      <c r="BDQ251" s="49"/>
      <c r="BDR251" s="405"/>
      <c r="BDS251" s="405"/>
      <c r="BDT251" s="277"/>
      <c r="BDU251" s="277"/>
      <c r="BDV251" s="277"/>
      <c r="BDW251" s="277"/>
      <c r="BDX251" s="277"/>
      <c r="BDY251" s="277"/>
      <c r="BDZ251" s="277"/>
      <c r="BEA251" s="277"/>
      <c r="BEB251" s="402"/>
      <c r="BEC251" s="404"/>
      <c r="BED251" s="49"/>
      <c r="BEE251" s="49"/>
      <c r="BEF251" s="49"/>
      <c r="BEG251" s="99"/>
      <c r="BEH251" s="98"/>
      <c r="BEI251" s="49"/>
      <c r="BEJ251" s="405"/>
      <c r="BEK251" s="405"/>
      <c r="BEL251" s="277"/>
      <c r="BEM251" s="277"/>
      <c r="BEN251" s="277"/>
      <c r="BEO251" s="277"/>
      <c r="BEP251" s="277"/>
      <c r="BEQ251" s="277"/>
      <c r="BER251" s="277"/>
      <c r="BES251" s="277"/>
      <c r="BET251" s="402"/>
      <c r="BEU251" s="404"/>
      <c r="BEV251" s="49"/>
      <c r="BEW251" s="49"/>
      <c r="BEX251" s="49"/>
      <c r="BEY251" s="99"/>
      <c r="BEZ251" s="98"/>
      <c r="BFA251" s="49"/>
      <c r="BFB251" s="405"/>
      <c r="BFC251" s="405"/>
      <c r="BFD251" s="277"/>
      <c r="BFE251" s="277"/>
      <c r="BFF251" s="277"/>
      <c r="BFG251" s="277"/>
      <c r="BFH251" s="277"/>
      <c r="BFI251" s="277"/>
      <c r="BFJ251" s="277"/>
      <c r="BFK251" s="277"/>
      <c r="BFL251" s="402"/>
      <c r="BFM251" s="404"/>
      <c r="BFN251" s="49"/>
      <c r="BFO251" s="49"/>
      <c r="BFP251" s="49"/>
      <c r="BFQ251" s="99"/>
      <c r="BFR251" s="98"/>
      <c r="BFS251" s="49"/>
      <c r="BFT251" s="405"/>
      <c r="BFU251" s="405"/>
      <c r="BFV251" s="277"/>
      <c r="BFW251" s="277"/>
      <c r="BFX251" s="277"/>
      <c r="BFY251" s="277"/>
      <c r="BFZ251" s="277"/>
      <c r="BGA251" s="277"/>
      <c r="BGB251" s="277"/>
      <c r="BGC251" s="277"/>
      <c r="BGD251" s="402"/>
      <c r="BGE251" s="404"/>
      <c r="BGF251" s="49"/>
      <c r="BGG251" s="49"/>
      <c r="BGH251" s="49"/>
      <c r="BGI251" s="99"/>
      <c r="BGJ251" s="98"/>
      <c r="BGK251" s="49"/>
      <c r="BGL251" s="405"/>
      <c r="BGM251" s="405"/>
      <c r="BGN251" s="277"/>
      <c r="BGO251" s="277"/>
      <c r="BGP251" s="277"/>
      <c r="BGQ251" s="277"/>
      <c r="BGR251" s="277"/>
      <c r="BGS251" s="277"/>
      <c r="BGT251" s="277"/>
      <c r="BGU251" s="277"/>
      <c r="BGV251" s="402"/>
      <c r="BGW251" s="404"/>
      <c r="BGX251" s="49"/>
      <c r="BGY251" s="49"/>
      <c r="BGZ251" s="49"/>
      <c r="BHA251" s="99"/>
      <c r="BHB251" s="98"/>
      <c r="BHC251" s="49"/>
      <c r="BHD251" s="405"/>
      <c r="BHE251" s="405"/>
      <c r="BHF251" s="277"/>
      <c r="BHG251" s="277"/>
      <c r="BHH251" s="277"/>
      <c r="BHI251" s="277"/>
      <c r="BHJ251" s="277"/>
      <c r="BHK251" s="277"/>
      <c r="BHL251" s="277"/>
      <c r="BHM251" s="277"/>
      <c r="BHN251" s="402"/>
      <c r="BHO251" s="404"/>
      <c r="BHP251" s="49"/>
      <c r="BHQ251" s="49"/>
      <c r="BHR251" s="49"/>
      <c r="BHS251" s="99"/>
      <c r="BHT251" s="98"/>
      <c r="BHU251" s="49"/>
      <c r="BHV251" s="405"/>
      <c r="BHW251" s="405"/>
      <c r="BHX251" s="277"/>
      <c r="BHY251" s="277"/>
      <c r="BHZ251" s="277"/>
      <c r="BIA251" s="277"/>
      <c r="BIB251" s="277"/>
      <c r="BIC251" s="277"/>
      <c r="BID251" s="277"/>
      <c r="BIE251" s="277"/>
      <c r="BIF251" s="402"/>
      <c r="BIG251" s="404"/>
      <c r="BIH251" s="49"/>
      <c r="BII251" s="49"/>
      <c r="BIJ251" s="49"/>
      <c r="BIK251" s="99"/>
      <c r="BIL251" s="98"/>
      <c r="BIM251" s="49"/>
      <c r="BIN251" s="405"/>
      <c r="BIO251" s="405"/>
      <c r="BIP251" s="277"/>
      <c r="BIQ251" s="277"/>
      <c r="BIR251" s="277"/>
      <c r="BIS251" s="277"/>
      <c r="BIT251" s="277"/>
      <c r="BIU251" s="277"/>
      <c r="BIV251" s="277"/>
      <c r="BIW251" s="277"/>
      <c r="BIX251" s="402"/>
      <c r="BIY251" s="404"/>
      <c r="BIZ251" s="49"/>
      <c r="BJA251" s="49"/>
      <c r="BJB251" s="49"/>
      <c r="BJC251" s="99"/>
      <c r="BJD251" s="98"/>
      <c r="BJE251" s="49"/>
      <c r="BJF251" s="405"/>
      <c r="BJG251" s="405"/>
      <c r="BJH251" s="277"/>
      <c r="BJI251" s="277"/>
      <c r="BJJ251" s="277"/>
      <c r="BJK251" s="277"/>
      <c r="BJL251" s="277"/>
      <c r="BJM251" s="277"/>
      <c r="BJN251" s="277"/>
      <c r="BJO251" s="277"/>
      <c r="BJP251" s="402"/>
      <c r="BJQ251" s="404"/>
      <c r="BJR251" s="49"/>
      <c r="BJS251" s="49"/>
      <c r="BJT251" s="49"/>
      <c r="BJU251" s="99"/>
      <c r="BJV251" s="98"/>
      <c r="BJW251" s="49"/>
      <c r="BJX251" s="405"/>
      <c r="BJY251" s="405"/>
      <c r="BJZ251" s="277"/>
      <c r="BKA251" s="277"/>
      <c r="BKB251" s="277"/>
      <c r="BKC251" s="277"/>
      <c r="BKD251" s="277"/>
      <c r="BKE251" s="277"/>
      <c r="BKF251" s="277"/>
      <c r="BKG251" s="277"/>
      <c r="BKH251" s="402"/>
      <c r="BKI251" s="404"/>
      <c r="BKJ251" s="49"/>
      <c r="BKK251" s="49"/>
      <c r="BKL251" s="49"/>
      <c r="BKM251" s="99"/>
      <c r="BKN251" s="98"/>
      <c r="BKO251" s="49"/>
      <c r="BKP251" s="405"/>
      <c r="BKQ251" s="405"/>
      <c r="BKR251" s="277"/>
      <c r="BKS251" s="277"/>
      <c r="BKT251" s="277"/>
      <c r="BKU251" s="277"/>
      <c r="BKV251" s="277"/>
      <c r="BKW251" s="277"/>
      <c r="BKX251" s="277"/>
      <c r="BKY251" s="277"/>
      <c r="BKZ251" s="402"/>
      <c r="BLA251" s="404"/>
      <c r="BLB251" s="49"/>
      <c r="BLC251" s="49"/>
      <c r="BLD251" s="49"/>
      <c r="BLE251" s="99"/>
      <c r="BLF251" s="98"/>
      <c r="BLG251" s="49"/>
      <c r="BLH251" s="405"/>
      <c r="BLI251" s="405"/>
      <c r="BLJ251" s="277"/>
      <c r="BLK251" s="277"/>
      <c r="BLL251" s="277"/>
      <c r="BLM251" s="277"/>
      <c r="BLN251" s="277"/>
      <c r="BLO251" s="277"/>
      <c r="BLP251" s="277"/>
      <c r="BLQ251" s="277"/>
      <c r="BLR251" s="402"/>
      <c r="BLS251" s="404"/>
      <c r="BLT251" s="49"/>
      <c r="BLU251" s="49"/>
      <c r="BLV251" s="49"/>
      <c r="BLW251" s="99"/>
      <c r="BLX251" s="98"/>
      <c r="BLY251" s="49"/>
      <c r="BLZ251" s="405"/>
      <c r="BMA251" s="405"/>
      <c r="BMB251" s="277"/>
      <c r="BMC251" s="277"/>
      <c r="BMD251" s="277"/>
      <c r="BME251" s="277"/>
      <c r="BMF251" s="277"/>
      <c r="BMG251" s="277"/>
      <c r="BMH251" s="277"/>
      <c r="BMI251" s="277"/>
      <c r="BMJ251" s="402"/>
      <c r="BMK251" s="404"/>
      <c r="BML251" s="49"/>
      <c r="BMM251" s="49"/>
      <c r="BMN251" s="49"/>
      <c r="BMO251" s="99"/>
      <c r="BMP251" s="98"/>
      <c r="BMQ251" s="49"/>
      <c r="BMR251" s="405"/>
      <c r="BMS251" s="405"/>
      <c r="BMT251" s="277"/>
      <c r="BMU251" s="277"/>
      <c r="BMV251" s="277"/>
      <c r="BMW251" s="277"/>
      <c r="BMX251" s="277"/>
      <c r="BMY251" s="277"/>
      <c r="BMZ251" s="277"/>
      <c r="BNA251" s="277"/>
      <c r="BNB251" s="402"/>
      <c r="BNC251" s="404"/>
      <c r="BND251" s="49"/>
      <c r="BNE251" s="49"/>
      <c r="BNF251" s="49"/>
      <c r="BNG251" s="99"/>
      <c r="BNH251" s="98"/>
      <c r="BNI251" s="49"/>
      <c r="BNJ251" s="405"/>
      <c r="BNK251" s="405"/>
      <c r="BNL251" s="277"/>
      <c r="BNM251" s="277"/>
      <c r="BNN251" s="277"/>
      <c r="BNO251" s="277"/>
      <c r="BNP251" s="277"/>
      <c r="BNQ251" s="277"/>
      <c r="BNR251" s="277"/>
      <c r="BNS251" s="277"/>
      <c r="BNT251" s="402"/>
      <c r="BNU251" s="404"/>
      <c r="BNV251" s="49"/>
      <c r="BNW251" s="49"/>
      <c r="BNX251" s="49"/>
      <c r="BNY251" s="99"/>
      <c r="BNZ251" s="98"/>
      <c r="BOA251" s="49"/>
      <c r="BOB251" s="405"/>
      <c r="BOC251" s="405"/>
      <c r="BOD251" s="277"/>
      <c r="BOE251" s="277"/>
      <c r="BOF251" s="277"/>
      <c r="BOG251" s="277"/>
      <c r="BOH251" s="277"/>
      <c r="BOI251" s="277"/>
      <c r="BOJ251" s="277"/>
      <c r="BOK251" s="277"/>
      <c r="BOL251" s="402"/>
      <c r="BOM251" s="404"/>
      <c r="BON251" s="49"/>
      <c r="BOO251" s="49"/>
      <c r="BOP251" s="49"/>
      <c r="BOQ251" s="99"/>
      <c r="BOR251" s="98"/>
      <c r="BOS251" s="49"/>
      <c r="BOT251" s="405"/>
      <c r="BOU251" s="405"/>
      <c r="BOV251" s="277"/>
      <c r="BOW251" s="277"/>
      <c r="BOX251" s="277"/>
      <c r="BOY251" s="277"/>
      <c r="BOZ251" s="277"/>
      <c r="BPA251" s="277"/>
      <c r="BPB251" s="277"/>
      <c r="BPC251" s="277"/>
      <c r="BPD251" s="402"/>
      <c r="BPE251" s="404"/>
      <c r="BPF251" s="49"/>
      <c r="BPG251" s="49"/>
      <c r="BPH251" s="49"/>
      <c r="BPI251" s="99"/>
      <c r="BPJ251" s="98"/>
      <c r="BPK251" s="49"/>
      <c r="BPL251" s="405"/>
      <c r="BPM251" s="405"/>
      <c r="BPN251" s="277"/>
      <c r="BPO251" s="277"/>
      <c r="BPP251" s="277"/>
      <c r="BPQ251" s="277"/>
      <c r="BPR251" s="277"/>
      <c r="BPS251" s="277"/>
      <c r="BPT251" s="277"/>
      <c r="BPU251" s="277"/>
      <c r="BPV251" s="402"/>
      <c r="BPW251" s="404"/>
      <c r="BPX251" s="49"/>
      <c r="BPY251" s="49"/>
      <c r="BPZ251" s="49"/>
      <c r="BQA251" s="99"/>
      <c r="BQB251" s="98"/>
      <c r="BQC251" s="49"/>
      <c r="BQD251" s="405"/>
      <c r="BQE251" s="405"/>
      <c r="BQF251" s="277"/>
      <c r="BQG251" s="277"/>
      <c r="BQH251" s="277"/>
      <c r="BQI251" s="277"/>
      <c r="BQJ251" s="277"/>
      <c r="BQK251" s="277"/>
      <c r="BQL251" s="277"/>
      <c r="BQM251" s="277"/>
      <c r="BQN251" s="402"/>
      <c r="BQO251" s="404"/>
      <c r="BQP251" s="49"/>
      <c r="BQQ251" s="49"/>
      <c r="BQR251" s="49"/>
      <c r="BQS251" s="99"/>
      <c r="BQT251" s="98"/>
      <c r="BQU251" s="49"/>
      <c r="BQV251" s="405"/>
      <c r="BQW251" s="405"/>
      <c r="BQX251" s="277"/>
      <c r="BQY251" s="277"/>
      <c r="BQZ251" s="277"/>
      <c r="BRA251" s="277"/>
      <c r="BRB251" s="277"/>
      <c r="BRC251" s="277"/>
      <c r="BRD251" s="277"/>
      <c r="BRE251" s="277"/>
      <c r="BRF251" s="402"/>
      <c r="BRG251" s="404"/>
      <c r="BRH251" s="49"/>
      <c r="BRI251" s="49"/>
      <c r="BRJ251" s="49"/>
      <c r="BRK251" s="99"/>
      <c r="BRL251" s="98"/>
      <c r="BRM251" s="49"/>
      <c r="BRN251" s="405"/>
      <c r="BRO251" s="405"/>
      <c r="BRP251" s="277"/>
      <c r="BRQ251" s="277"/>
      <c r="BRR251" s="277"/>
      <c r="BRS251" s="277"/>
      <c r="BRT251" s="277"/>
      <c r="BRU251" s="277"/>
      <c r="BRV251" s="277"/>
      <c r="BRW251" s="277"/>
      <c r="BRX251" s="402"/>
      <c r="BRY251" s="404"/>
      <c r="BRZ251" s="49"/>
      <c r="BSA251" s="49"/>
      <c r="BSB251" s="49"/>
      <c r="BSC251" s="99"/>
      <c r="BSD251" s="98"/>
      <c r="BSE251" s="49"/>
      <c r="BSF251" s="405"/>
      <c r="BSG251" s="405"/>
      <c r="BSH251" s="277"/>
      <c r="BSI251" s="277"/>
      <c r="BSJ251" s="277"/>
      <c r="BSK251" s="277"/>
      <c r="BSL251" s="277"/>
      <c r="BSM251" s="277"/>
      <c r="BSN251" s="277"/>
      <c r="BSO251" s="277"/>
      <c r="BSP251" s="402"/>
      <c r="BSQ251" s="404"/>
      <c r="BSR251" s="49"/>
      <c r="BSS251" s="49"/>
      <c r="BST251" s="49"/>
      <c r="BSU251" s="99"/>
      <c r="BSV251" s="98"/>
      <c r="BSW251" s="49"/>
      <c r="BSX251" s="405"/>
      <c r="BSY251" s="405"/>
      <c r="BSZ251" s="277"/>
      <c r="BTA251" s="277"/>
      <c r="BTB251" s="277"/>
      <c r="BTC251" s="277"/>
      <c r="BTD251" s="277"/>
      <c r="BTE251" s="277"/>
      <c r="BTF251" s="277"/>
      <c r="BTG251" s="277"/>
      <c r="BTH251" s="402"/>
      <c r="BTI251" s="404"/>
      <c r="BTJ251" s="49"/>
      <c r="BTK251" s="49"/>
      <c r="BTL251" s="49"/>
      <c r="BTM251" s="99"/>
      <c r="BTN251" s="98"/>
      <c r="BTO251" s="49"/>
      <c r="BTP251" s="405"/>
      <c r="BTQ251" s="405"/>
      <c r="BTR251" s="277"/>
      <c r="BTS251" s="277"/>
      <c r="BTT251" s="277"/>
      <c r="BTU251" s="277"/>
      <c r="BTV251" s="277"/>
      <c r="BTW251" s="277"/>
      <c r="BTX251" s="277"/>
      <c r="BTY251" s="277"/>
      <c r="BTZ251" s="402"/>
      <c r="BUA251" s="404"/>
      <c r="BUB251" s="49"/>
      <c r="BUC251" s="49"/>
      <c r="BUD251" s="49"/>
      <c r="BUE251" s="99"/>
      <c r="BUF251" s="98"/>
      <c r="BUG251" s="49"/>
      <c r="BUH251" s="405"/>
      <c r="BUI251" s="405"/>
      <c r="BUJ251" s="277"/>
      <c r="BUK251" s="277"/>
      <c r="BUL251" s="277"/>
      <c r="BUM251" s="277"/>
      <c r="BUN251" s="277"/>
      <c r="BUO251" s="277"/>
      <c r="BUP251" s="277"/>
      <c r="BUQ251" s="277"/>
      <c r="BUR251" s="402"/>
      <c r="BUS251" s="404"/>
      <c r="BUT251" s="49"/>
      <c r="BUU251" s="49"/>
      <c r="BUV251" s="49"/>
      <c r="BUW251" s="99"/>
      <c r="BUX251" s="98"/>
      <c r="BUY251" s="49"/>
      <c r="BUZ251" s="405"/>
      <c r="BVA251" s="405"/>
      <c r="BVB251" s="277"/>
      <c r="BVC251" s="277"/>
      <c r="BVD251" s="277"/>
      <c r="BVE251" s="277"/>
      <c r="BVF251" s="277"/>
      <c r="BVG251" s="277"/>
      <c r="BVH251" s="277"/>
      <c r="BVI251" s="277"/>
      <c r="BVJ251" s="402"/>
      <c r="BVK251" s="404"/>
      <c r="BVL251" s="49"/>
      <c r="BVM251" s="49"/>
      <c r="BVN251" s="49"/>
      <c r="BVO251" s="99"/>
      <c r="BVP251" s="98"/>
      <c r="BVQ251" s="49"/>
      <c r="BVR251" s="405"/>
      <c r="BVS251" s="405"/>
      <c r="BVT251" s="277"/>
      <c r="BVU251" s="277"/>
      <c r="BVV251" s="277"/>
      <c r="BVW251" s="277"/>
      <c r="BVX251" s="277"/>
      <c r="BVY251" s="277"/>
      <c r="BVZ251" s="277"/>
      <c r="BWA251" s="277"/>
      <c r="BWB251" s="402"/>
      <c r="BWC251" s="404"/>
      <c r="BWD251" s="49"/>
      <c r="BWE251" s="49"/>
      <c r="BWF251" s="49"/>
      <c r="BWG251" s="99"/>
      <c r="BWH251" s="98"/>
      <c r="BWI251" s="49"/>
      <c r="BWJ251" s="405"/>
      <c r="BWK251" s="405"/>
      <c r="BWL251" s="277"/>
      <c r="BWM251" s="277"/>
      <c r="BWN251" s="277"/>
      <c r="BWO251" s="277"/>
      <c r="BWP251" s="277"/>
      <c r="BWQ251" s="277"/>
      <c r="BWR251" s="277"/>
      <c r="BWS251" s="277"/>
      <c r="BWT251" s="402"/>
      <c r="BWU251" s="404"/>
      <c r="BWV251" s="49"/>
      <c r="BWW251" s="49"/>
      <c r="BWX251" s="49"/>
      <c r="BWY251" s="99"/>
      <c r="BWZ251" s="98"/>
      <c r="BXA251" s="49"/>
      <c r="BXB251" s="405"/>
      <c r="BXC251" s="405"/>
      <c r="BXD251" s="277"/>
      <c r="BXE251" s="277"/>
      <c r="BXF251" s="277"/>
      <c r="BXG251" s="277"/>
      <c r="BXH251" s="277"/>
      <c r="BXI251" s="277"/>
      <c r="BXJ251" s="277"/>
      <c r="BXK251" s="277"/>
      <c r="BXL251" s="402"/>
      <c r="BXM251" s="404"/>
      <c r="BXN251" s="49"/>
      <c r="BXO251" s="49"/>
      <c r="BXP251" s="49"/>
      <c r="BXQ251" s="99"/>
      <c r="BXR251" s="98"/>
      <c r="BXS251" s="49"/>
      <c r="BXT251" s="405"/>
      <c r="BXU251" s="405"/>
      <c r="BXV251" s="277"/>
      <c r="BXW251" s="277"/>
      <c r="BXX251" s="277"/>
      <c r="BXY251" s="277"/>
      <c r="BXZ251" s="277"/>
      <c r="BYA251" s="277"/>
      <c r="BYB251" s="277"/>
      <c r="BYC251" s="277"/>
      <c r="BYD251" s="402"/>
      <c r="BYE251" s="404"/>
      <c r="BYF251" s="49"/>
      <c r="BYG251" s="49"/>
      <c r="BYH251" s="49"/>
      <c r="BYI251" s="99"/>
      <c r="BYJ251" s="98"/>
      <c r="BYK251" s="49"/>
      <c r="BYL251" s="405"/>
      <c r="BYM251" s="405"/>
      <c r="BYN251" s="277"/>
      <c r="BYO251" s="277"/>
      <c r="BYP251" s="277"/>
      <c r="BYQ251" s="277"/>
      <c r="BYR251" s="277"/>
      <c r="BYS251" s="277"/>
      <c r="BYT251" s="277"/>
      <c r="BYU251" s="277"/>
      <c r="BYV251" s="402"/>
      <c r="BYW251" s="404"/>
      <c r="BYX251" s="49"/>
      <c r="BYY251" s="49"/>
      <c r="BYZ251" s="49"/>
      <c r="BZA251" s="99"/>
      <c r="BZB251" s="98"/>
      <c r="BZC251" s="49"/>
      <c r="BZD251" s="405"/>
      <c r="BZE251" s="405"/>
      <c r="BZF251" s="277"/>
      <c r="BZG251" s="277"/>
      <c r="BZH251" s="277"/>
      <c r="BZI251" s="277"/>
      <c r="BZJ251" s="277"/>
      <c r="BZK251" s="277"/>
      <c r="BZL251" s="277"/>
      <c r="BZM251" s="277"/>
      <c r="BZN251" s="402"/>
      <c r="BZO251" s="404"/>
      <c r="BZP251" s="49"/>
      <c r="BZQ251" s="49"/>
      <c r="BZR251" s="49"/>
      <c r="BZS251" s="99"/>
      <c r="BZT251" s="98"/>
      <c r="BZU251" s="49"/>
      <c r="BZV251" s="405"/>
      <c r="BZW251" s="405"/>
      <c r="BZX251" s="277"/>
      <c r="BZY251" s="277"/>
      <c r="BZZ251" s="277"/>
      <c r="CAA251" s="277"/>
      <c r="CAB251" s="277"/>
      <c r="CAC251" s="277"/>
      <c r="CAD251" s="277"/>
      <c r="CAE251" s="277"/>
      <c r="CAF251" s="402"/>
      <c r="CAG251" s="404"/>
      <c r="CAH251" s="49"/>
      <c r="CAI251" s="49"/>
      <c r="CAJ251" s="49"/>
      <c r="CAK251" s="99"/>
      <c r="CAL251" s="98"/>
      <c r="CAM251" s="49"/>
      <c r="CAN251" s="405"/>
      <c r="CAO251" s="405"/>
      <c r="CAP251" s="277"/>
      <c r="CAQ251" s="277"/>
      <c r="CAR251" s="277"/>
      <c r="CAS251" s="277"/>
      <c r="CAT251" s="277"/>
      <c r="CAU251" s="277"/>
      <c r="CAV251" s="277"/>
      <c r="CAW251" s="277"/>
      <c r="CAX251" s="402"/>
      <c r="CAY251" s="404"/>
      <c r="CAZ251" s="49"/>
      <c r="CBA251" s="49"/>
      <c r="CBB251" s="49"/>
      <c r="CBC251" s="99"/>
      <c r="CBD251" s="98"/>
      <c r="CBE251" s="49"/>
      <c r="CBF251" s="405"/>
      <c r="CBG251" s="405"/>
      <c r="CBH251" s="277"/>
      <c r="CBI251" s="277"/>
      <c r="CBJ251" s="277"/>
      <c r="CBK251" s="277"/>
      <c r="CBL251" s="277"/>
      <c r="CBM251" s="277"/>
      <c r="CBN251" s="277"/>
      <c r="CBO251" s="277"/>
      <c r="CBP251" s="402"/>
      <c r="CBQ251" s="404"/>
      <c r="CBR251" s="49"/>
      <c r="CBS251" s="49"/>
      <c r="CBT251" s="49"/>
      <c r="CBU251" s="99"/>
      <c r="CBV251" s="98"/>
      <c r="CBW251" s="49"/>
      <c r="CBX251" s="405"/>
      <c r="CBY251" s="405"/>
      <c r="CBZ251" s="277"/>
      <c r="CCA251" s="277"/>
      <c r="CCB251" s="277"/>
      <c r="CCC251" s="277"/>
      <c r="CCD251" s="277"/>
      <c r="CCE251" s="277"/>
      <c r="CCF251" s="277"/>
      <c r="CCG251" s="277"/>
      <c r="CCH251" s="402"/>
      <c r="CCI251" s="404"/>
      <c r="CCJ251" s="49"/>
      <c r="CCK251" s="49"/>
      <c r="CCL251" s="49"/>
      <c r="CCM251" s="99"/>
      <c r="CCN251" s="98"/>
      <c r="CCO251" s="49"/>
      <c r="CCP251" s="405"/>
      <c r="CCQ251" s="405"/>
      <c r="CCR251" s="277"/>
      <c r="CCS251" s="277"/>
      <c r="CCT251" s="277"/>
      <c r="CCU251" s="277"/>
      <c r="CCV251" s="277"/>
      <c r="CCW251" s="277"/>
      <c r="CCX251" s="277"/>
      <c r="CCY251" s="277"/>
      <c r="CCZ251" s="402"/>
      <c r="CDA251" s="404"/>
      <c r="CDB251" s="49"/>
      <c r="CDC251" s="49"/>
      <c r="CDD251" s="49"/>
      <c r="CDE251" s="99"/>
      <c r="CDF251" s="98"/>
      <c r="CDG251" s="49"/>
      <c r="CDH251" s="405"/>
      <c r="CDI251" s="405"/>
      <c r="CDJ251" s="277"/>
      <c r="CDK251" s="277"/>
      <c r="CDL251" s="277"/>
      <c r="CDM251" s="277"/>
      <c r="CDN251" s="277"/>
      <c r="CDO251" s="277"/>
      <c r="CDP251" s="277"/>
      <c r="CDQ251" s="277"/>
      <c r="CDR251" s="402"/>
      <c r="CDS251" s="404"/>
      <c r="CDT251" s="49"/>
      <c r="CDU251" s="49"/>
      <c r="CDV251" s="49"/>
      <c r="CDW251" s="99"/>
      <c r="CDX251" s="98"/>
      <c r="CDY251" s="49"/>
      <c r="CDZ251" s="405"/>
      <c r="CEA251" s="405"/>
      <c r="CEB251" s="277"/>
      <c r="CEC251" s="277"/>
      <c r="CED251" s="277"/>
      <c r="CEE251" s="277"/>
      <c r="CEF251" s="277"/>
      <c r="CEG251" s="277"/>
      <c r="CEH251" s="277"/>
      <c r="CEI251" s="277"/>
      <c r="CEJ251" s="402"/>
      <c r="CEK251" s="404"/>
      <c r="CEL251" s="49"/>
      <c r="CEM251" s="49"/>
      <c r="CEN251" s="49"/>
      <c r="CEO251" s="99"/>
      <c r="CEP251" s="98"/>
      <c r="CEQ251" s="49"/>
      <c r="CER251" s="405"/>
      <c r="CES251" s="405"/>
      <c r="CET251" s="277"/>
      <c r="CEU251" s="277"/>
      <c r="CEV251" s="277"/>
      <c r="CEW251" s="277"/>
      <c r="CEX251" s="277"/>
      <c r="CEY251" s="277"/>
      <c r="CEZ251" s="277"/>
      <c r="CFA251" s="277"/>
      <c r="CFB251" s="402"/>
      <c r="CFC251" s="404"/>
      <c r="CFD251" s="49"/>
      <c r="CFE251" s="49"/>
      <c r="CFF251" s="49"/>
      <c r="CFG251" s="99"/>
      <c r="CFH251" s="98"/>
      <c r="CFI251" s="49"/>
      <c r="CFJ251" s="405"/>
      <c r="CFK251" s="405"/>
      <c r="CFL251" s="277"/>
      <c r="CFM251" s="277"/>
      <c r="CFN251" s="277"/>
      <c r="CFO251" s="277"/>
      <c r="CFP251" s="277"/>
      <c r="CFQ251" s="277"/>
      <c r="CFR251" s="277"/>
      <c r="CFS251" s="277"/>
      <c r="CFT251" s="402"/>
      <c r="CFU251" s="404"/>
      <c r="CFV251" s="49"/>
      <c r="CFW251" s="49"/>
      <c r="CFX251" s="49"/>
      <c r="CFY251" s="99"/>
      <c r="CFZ251" s="98"/>
      <c r="CGA251" s="49"/>
      <c r="CGB251" s="405"/>
      <c r="CGC251" s="405"/>
      <c r="CGD251" s="277"/>
      <c r="CGE251" s="277"/>
      <c r="CGF251" s="277"/>
      <c r="CGG251" s="277"/>
      <c r="CGH251" s="277"/>
      <c r="CGI251" s="277"/>
      <c r="CGJ251" s="277"/>
      <c r="CGK251" s="277"/>
      <c r="CGL251" s="402"/>
      <c r="CGM251" s="404"/>
      <c r="CGN251" s="49"/>
      <c r="CGO251" s="49"/>
      <c r="CGP251" s="49"/>
      <c r="CGQ251" s="99"/>
      <c r="CGR251" s="98"/>
      <c r="CGS251" s="49"/>
      <c r="CGT251" s="405"/>
      <c r="CGU251" s="405"/>
      <c r="CGV251" s="277"/>
      <c r="CGW251" s="277"/>
      <c r="CGX251" s="277"/>
      <c r="CGY251" s="277"/>
      <c r="CGZ251" s="277"/>
      <c r="CHA251" s="277"/>
      <c r="CHB251" s="277"/>
      <c r="CHC251" s="277"/>
      <c r="CHD251" s="402"/>
      <c r="CHE251" s="404"/>
      <c r="CHF251" s="49"/>
      <c r="CHG251" s="49"/>
      <c r="CHH251" s="49"/>
      <c r="CHI251" s="99"/>
      <c r="CHJ251" s="98"/>
      <c r="CHK251" s="49"/>
      <c r="CHL251" s="405"/>
      <c r="CHM251" s="405"/>
      <c r="CHN251" s="277"/>
      <c r="CHO251" s="277"/>
      <c r="CHP251" s="277"/>
      <c r="CHQ251" s="277"/>
      <c r="CHR251" s="277"/>
      <c r="CHS251" s="277"/>
      <c r="CHT251" s="277"/>
      <c r="CHU251" s="277"/>
      <c r="CHV251" s="402"/>
      <c r="CHW251" s="404"/>
      <c r="CHX251" s="49"/>
      <c r="CHY251" s="49"/>
      <c r="CHZ251" s="49"/>
      <c r="CIA251" s="99"/>
      <c r="CIB251" s="98"/>
      <c r="CIC251" s="49"/>
      <c r="CID251" s="405"/>
      <c r="CIE251" s="405"/>
      <c r="CIF251" s="277"/>
      <c r="CIG251" s="277"/>
      <c r="CIH251" s="277"/>
      <c r="CII251" s="277"/>
      <c r="CIJ251" s="277"/>
      <c r="CIK251" s="277"/>
      <c r="CIL251" s="277"/>
      <c r="CIM251" s="277"/>
      <c r="CIN251" s="402"/>
      <c r="CIO251" s="404"/>
      <c r="CIP251" s="49"/>
      <c r="CIQ251" s="49"/>
      <c r="CIR251" s="49"/>
      <c r="CIS251" s="99"/>
      <c r="CIT251" s="98"/>
      <c r="CIU251" s="49"/>
      <c r="CIV251" s="405"/>
      <c r="CIW251" s="405"/>
      <c r="CIX251" s="277"/>
      <c r="CIY251" s="277"/>
      <c r="CIZ251" s="277"/>
      <c r="CJA251" s="277"/>
      <c r="CJB251" s="277"/>
      <c r="CJC251" s="277"/>
      <c r="CJD251" s="277"/>
      <c r="CJE251" s="277"/>
      <c r="CJF251" s="402"/>
      <c r="CJG251" s="404"/>
      <c r="CJH251" s="49"/>
      <c r="CJI251" s="49"/>
      <c r="CJJ251" s="49"/>
      <c r="CJK251" s="99"/>
      <c r="CJL251" s="98"/>
      <c r="CJM251" s="49"/>
      <c r="CJN251" s="405"/>
      <c r="CJO251" s="405"/>
      <c r="CJP251" s="277"/>
      <c r="CJQ251" s="277"/>
      <c r="CJR251" s="277"/>
      <c r="CJS251" s="277"/>
      <c r="CJT251" s="277"/>
      <c r="CJU251" s="277"/>
      <c r="CJV251" s="277"/>
      <c r="CJW251" s="277"/>
      <c r="CJX251" s="402"/>
      <c r="CJY251" s="404"/>
      <c r="CJZ251" s="49"/>
      <c r="CKA251" s="49"/>
      <c r="CKB251" s="49"/>
      <c r="CKC251" s="99"/>
      <c r="CKD251" s="98"/>
      <c r="CKE251" s="49"/>
      <c r="CKF251" s="405"/>
      <c r="CKG251" s="405"/>
      <c r="CKH251" s="277"/>
      <c r="CKI251" s="277"/>
      <c r="CKJ251" s="277"/>
      <c r="CKK251" s="277"/>
      <c r="CKL251" s="277"/>
      <c r="CKM251" s="277"/>
      <c r="CKN251" s="277"/>
      <c r="CKO251" s="277"/>
      <c r="CKP251" s="402"/>
      <c r="CKQ251" s="404"/>
      <c r="CKR251" s="49"/>
      <c r="CKS251" s="49"/>
      <c r="CKT251" s="49"/>
      <c r="CKU251" s="99"/>
      <c r="CKV251" s="98"/>
      <c r="CKW251" s="49"/>
      <c r="CKX251" s="405"/>
      <c r="CKY251" s="405"/>
      <c r="CKZ251" s="277"/>
      <c r="CLA251" s="277"/>
      <c r="CLB251" s="277"/>
      <c r="CLC251" s="277"/>
      <c r="CLD251" s="277"/>
      <c r="CLE251" s="277"/>
      <c r="CLF251" s="277"/>
      <c r="CLG251" s="277"/>
      <c r="CLH251" s="402"/>
      <c r="CLI251" s="404"/>
      <c r="CLJ251" s="49"/>
      <c r="CLK251" s="49"/>
      <c r="CLL251" s="49"/>
      <c r="CLM251" s="99"/>
      <c r="CLN251" s="98"/>
      <c r="CLO251" s="49"/>
      <c r="CLP251" s="405"/>
      <c r="CLQ251" s="405"/>
      <c r="CLR251" s="277"/>
      <c r="CLS251" s="277"/>
      <c r="CLT251" s="277"/>
      <c r="CLU251" s="277"/>
      <c r="CLV251" s="277"/>
      <c r="CLW251" s="277"/>
      <c r="CLX251" s="277"/>
      <c r="CLY251" s="277"/>
      <c r="CLZ251" s="402"/>
      <c r="CMA251" s="404"/>
      <c r="CMB251" s="49"/>
      <c r="CMC251" s="49"/>
      <c r="CMD251" s="49"/>
      <c r="CME251" s="99"/>
      <c r="CMF251" s="98"/>
      <c r="CMG251" s="49"/>
      <c r="CMH251" s="405"/>
      <c r="CMI251" s="405"/>
      <c r="CMJ251" s="277"/>
      <c r="CMK251" s="277"/>
      <c r="CML251" s="277"/>
      <c r="CMM251" s="277"/>
      <c r="CMN251" s="277"/>
      <c r="CMO251" s="277"/>
      <c r="CMP251" s="277"/>
      <c r="CMQ251" s="277"/>
      <c r="CMR251" s="402"/>
      <c r="CMS251" s="404"/>
      <c r="CMT251" s="49"/>
      <c r="CMU251" s="49"/>
      <c r="CMV251" s="49"/>
      <c r="CMW251" s="99"/>
      <c r="CMX251" s="98"/>
      <c r="CMY251" s="49"/>
      <c r="CMZ251" s="405"/>
      <c r="CNA251" s="405"/>
      <c r="CNB251" s="277"/>
      <c r="CNC251" s="277"/>
      <c r="CND251" s="277"/>
      <c r="CNE251" s="277"/>
      <c r="CNF251" s="277"/>
      <c r="CNG251" s="277"/>
      <c r="CNH251" s="277"/>
      <c r="CNI251" s="277"/>
      <c r="CNJ251" s="402"/>
      <c r="CNK251" s="404"/>
      <c r="CNL251" s="49"/>
      <c r="CNM251" s="49"/>
      <c r="CNN251" s="49"/>
      <c r="CNO251" s="99"/>
      <c r="CNP251" s="98"/>
      <c r="CNQ251" s="49"/>
      <c r="CNR251" s="405"/>
      <c r="CNS251" s="405"/>
      <c r="CNT251" s="277"/>
      <c r="CNU251" s="277"/>
      <c r="CNV251" s="277"/>
      <c r="CNW251" s="277"/>
      <c r="CNX251" s="277"/>
      <c r="CNY251" s="277"/>
      <c r="CNZ251" s="277"/>
      <c r="COA251" s="277"/>
      <c r="COB251" s="402"/>
      <c r="COC251" s="404"/>
      <c r="COD251" s="49"/>
      <c r="COE251" s="49"/>
      <c r="COF251" s="49"/>
      <c r="COG251" s="99"/>
      <c r="COH251" s="98"/>
      <c r="COI251" s="49"/>
      <c r="COJ251" s="405"/>
      <c r="COK251" s="405"/>
      <c r="COL251" s="277"/>
      <c r="COM251" s="277"/>
      <c r="CON251" s="277"/>
      <c r="COO251" s="277"/>
      <c r="COP251" s="277"/>
      <c r="COQ251" s="277"/>
      <c r="COR251" s="277"/>
      <c r="COS251" s="277"/>
      <c r="COT251" s="402"/>
      <c r="COU251" s="404"/>
      <c r="COV251" s="49"/>
      <c r="COW251" s="49"/>
      <c r="COX251" s="49"/>
      <c r="COY251" s="99"/>
      <c r="COZ251" s="98"/>
      <c r="CPA251" s="49"/>
      <c r="CPB251" s="405"/>
      <c r="CPC251" s="405"/>
      <c r="CPD251" s="277"/>
      <c r="CPE251" s="277"/>
      <c r="CPF251" s="277"/>
      <c r="CPG251" s="277"/>
      <c r="CPH251" s="277"/>
      <c r="CPI251" s="277"/>
      <c r="CPJ251" s="277"/>
      <c r="CPK251" s="277"/>
      <c r="CPL251" s="402"/>
      <c r="CPM251" s="404"/>
      <c r="CPN251" s="49"/>
      <c r="CPO251" s="49"/>
      <c r="CPP251" s="49"/>
      <c r="CPQ251" s="99"/>
      <c r="CPR251" s="98"/>
      <c r="CPS251" s="49"/>
      <c r="CPT251" s="405"/>
      <c r="CPU251" s="405"/>
      <c r="CPV251" s="277"/>
      <c r="CPW251" s="277"/>
      <c r="CPX251" s="277"/>
      <c r="CPY251" s="277"/>
      <c r="CPZ251" s="277"/>
      <c r="CQA251" s="277"/>
      <c r="CQB251" s="277"/>
      <c r="CQC251" s="277"/>
      <c r="CQD251" s="402"/>
      <c r="CQE251" s="404"/>
      <c r="CQF251" s="49"/>
      <c r="CQG251" s="49"/>
      <c r="CQH251" s="49"/>
      <c r="CQI251" s="99"/>
      <c r="CQJ251" s="98"/>
      <c r="CQK251" s="49"/>
      <c r="CQL251" s="405"/>
      <c r="CQM251" s="405"/>
      <c r="CQN251" s="277"/>
      <c r="CQO251" s="277"/>
      <c r="CQP251" s="277"/>
      <c r="CQQ251" s="277"/>
      <c r="CQR251" s="277"/>
      <c r="CQS251" s="277"/>
      <c r="CQT251" s="277"/>
      <c r="CQU251" s="277"/>
      <c r="CQV251" s="402"/>
      <c r="CQW251" s="404"/>
      <c r="CQX251" s="49"/>
      <c r="CQY251" s="49"/>
      <c r="CQZ251" s="49"/>
      <c r="CRA251" s="99"/>
      <c r="CRB251" s="98"/>
      <c r="CRC251" s="49"/>
      <c r="CRD251" s="405"/>
      <c r="CRE251" s="405"/>
      <c r="CRF251" s="277"/>
      <c r="CRG251" s="277"/>
      <c r="CRH251" s="277"/>
      <c r="CRI251" s="277"/>
      <c r="CRJ251" s="277"/>
      <c r="CRK251" s="277"/>
      <c r="CRL251" s="277"/>
      <c r="CRM251" s="277"/>
      <c r="CRN251" s="402"/>
      <c r="CRO251" s="404"/>
      <c r="CRP251" s="49"/>
      <c r="CRQ251" s="49"/>
      <c r="CRR251" s="49"/>
      <c r="CRS251" s="99"/>
      <c r="CRT251" s="98"/>
      <c r="CRU251" s="49"/>
      <c r="CRV251" s="405"/>
      <c r="CRW251" s="405"/>
      <c r="CRX251" s="277"/>
      <c r="CRY251" s="277"/>
      <c r="CRZ251" s="277"/>
      <c r="CSA251" s="277"/>
      <c r="CSB251" s="277"/>
      <c r="CSC251" s="277"/>
      <c r="CSD251" s="277"/>
      <c r="CSE251" s="277"/>
      <c r="CSF251" s="402"/>
      <c r="CSG251" s="404"/>
      <c r="CSH251" s="49"/>
      <c r="CSI251" s="49"/>
      <c r="CSJ251" s="49"/>
      <c r="CSK251" s="99"/>
      <c r="CSL251" s="98"/>
      <c r="CSM251" s="49"/>
      <c r="CSN251" s="405"/>
      <c r="CSO251" s="405"/>
      <c r="CSP251" s="277"/>
      <c r="CSQ251" s="277"/>
      <c r="CSR251" s="277"/>
      <c r="CSS251" s="277"/>
      <c r="CST251" s="277"/>
      <c r="CSU251" s="277"/>
      <c r="CSV251" s="277"/>
      <c r="CSW251" s="277"/>
      <c r="CSX251" s="402"/>
      <c r="CSY251" s="404"/>
      <c r="CSZ251" s="49"/>
      <c r="CTA251" s="49"/>
      <c r="CTB251" s="49"/>
      <c r="CTC251" s="99"/>
      <c r="CTD251" s="98"/>
      <c r="CTE251" s="49"/>
      <c r="CTF251" s="405"/>
      <c r="CTG251" s="405"/>
      <c r="CTH251" s="277"/>
      <c r="CTI251" s="277"/>
      <c r="CTJ251" s="277"/>
      <c r="CTK251" s="277"/>
      <c r="CTL251" s="277"/>
      <c r="CTM251" s="277"/>
      <c r="CTN251" s="277"/>
      <c r="CTO251" s="277"/>
      <c r="CTP251" s="402"/>
      <c r="CTQ251" s="404"/>
      <c r="CTR251" s="49"/>
      <c r="CTS251" s="49"/>
      <c r="CTT251" s="49"/>
      <c r="CTU251" s="99"/>
      <c r="CTV251" s="98"/>
      <c r="CTW251" s="49"/>
      <c r="CTX251" s="405"/>
      <c r="CTY251" s="405"/>
      <c r="CTZ251" s="277"/>
      <c r="CUA251" s="277"/>
      <c r="CUB251" s="277"/>
      <c r="CUC251" s="277"/>
      <c r="CUD251" s="277"/>
      <c r="CUE251" s="277"/>
      <c r="CUF251" s="277"/>
      <c r="CUG251" s="277"/>
      <c r="CUH251" s="402"/>
      <c r="CUI251" s="404"/>
      <c r="CUJ251" s="49"/>
      <c r="CUK251" s="49"/>
      <c r="CUL251" s="49"/>
      <c r="CUM251" s="99"/>
      <c r="CUN251" s="98"/>
      <c r="CUO251" s="49"/>
      <c r="CUP251" s="405"/>
      <c r="CUQ251" s="405"/>
      <c r="CUR251" s="277"/>
      <c r="CUS251" s="277"/>
      <c r="CUT251" s="277"/>
      <c r="CUU251" s="277"/>
      <c r="CUV251" s="277"/>
      <c r="CUW251" s="277"/>
      <c r="CUX251" s="277"/>
      <c r="CUY251" s="277"/>
      <c r="CUZ251" s="402"/>
      <c r="CVA251" s="404"/>
      <c r="CVB251" s="49"/>
      <c r="CVC251" s="49"/>
      <c r="CVD251" s="49"/>
      <c r="CVE251" s="99"/>
      <c r="CVF251" s="98"/>
      <c r="CVG251" s="49"/>
      <c r="CVH251" s="405"/>
      <c r="CVI251" s="405"/>
      <c r="CVJ251" s="277"/>
      <c r="CVK251" s="277"/>
      <c r="CVL251" s="277"/>
      <c r="CVM251" s="277"/>
      <c r="CVN251" s="277"/>
      <c r="CVO251" s="277"/>
      <c r="CVP251" s="277"/>
      <c r="CVQ251" s="277"/>
      <c r="CVR251" s="402"/>
      <c r="CVS251" s="404"/>
      <c r="CVT251" s="49"/>
      <c r="CVU251" s="49"/>
      <c r="CVV251" s="49"/>
      <c r="CVW251" s="99"/>
      <c r="CVX251" s="98"/>
      <c r="CVY251" s="49"/>
      <c r="CVZ251" s="405"/>
      <c r="CWA251" s="405"/>
      <c r="CWB251" s="277"/>
      <c r="CWC251" s="277"/>
      <c r="CWD251" s="277"/>
      <c r="CWE251" s="277"/>
      <c r="CWF251" s="277"/>
      <c r="CWG251" s="277"/>
      <c r="CWH251" s="277"/>
      <c r="CWI251" s="277"/>
      <c r="CWJ251" s="402"/>
      <c r="CWK251" s="404"/>
      <c r="CWL251" s="49"/>
      <c r="CWM251" s="49"/>
      <c r="CWN251" s="49"/>
      <c r="CWO251" s="99"/>
      <c r="CWP251" s="98"/>
      <c r="CWQ251" s="49"/>
      <c r="CWR251" s="405"/>
      <c r="CWS251" s="405"/>
      <c r="CWT251" s="277"/>
      <c r="CWU251" s="277"/>
      <c r="CWV251" s="277"/>
      <c r="CWW251" s="277"/>
      <c r="CWX251" s="277"/>
      <c r="CWY251" s="277"/>
      <c r="CWZ251" s="277"/>
      <c r="CXA251" s="277"/>
      <c r="CXB251" s="402"/>
      <c r="CXC251" s="404"/>
      <c r="CXD251" s="49"/>
      <c r="CXE251" s="49"/>
      <c r="CXF251" s="49"/>
      <c r="CXG251" s="99"/>
      <c r="CXH251" s="98"/>
      <c r="CXI251" s="49"/>
      <c r="CXJ251" s="405"/>
      <c r="CXK251" s="405"/>
      <c r="CXL251" s="277"/>
      <c r="CXM251" s="277"/>
      <c r="CXN251" s="277"/>
      <c r="CXO251" s="277"/>
      <c r="CXP251" s="277"/>
      <c r="CXQ251" s="277"/>
      <c r="CXR251" s="277"/>
      <c r="CXS251" s="277"/>
      <c r="CXT251" s="402"/>
      <c r="CXU251" s="404"/>
      <c r="CXV251" s="49"/>
      <c r="CXW251" s="49"/>
      <c r="CXX251" s="49"/>
      <c r="CXY251" s="99"/>
      <c r="CXZ251" s="98"/>
      <c r="CYA251" s="49"/>
      <c r="CYB251" s="405"/>
      <c r="CYC251" s="405"/>
      <c r="CYD251" s="277"/>
      <c r="CYE251" s="277"/>
      <c r="CYF251" s="277"/>
      <c r="CYG251" s="277"/>
      <c r="CYH251" s="277"/>
      <c r="CYI251" s="277"/>
      <c r="CYJ251" s="277"/>
      <c r="CYK251" s="277"/>
      <c r="CYL251" s="402"/>
      <c r="CYM251" s="404"/>
      <c r="CYN251" s="49"/>
      <c r="CYO251" s="49"/>
      <c r="CYP251" s="49"/>
      <c r="CYQ251" s="99"/>
      <c r="CYR251" s="98"/>
      <c r="CYS251" s="49"/>
      <c r="CYT251" s="405"/>
      <c r="CYU251" s="405"/>
      <c r="CYV251" s="277"/>
      <c r="CYW251" s="277"/>
      <c r="CYX251" s="277"/>
      <c r="CYY251" s="277"/>
      <c r="CYZ251" s="277"/>
      <c r="CZA251" s="277"/>
      <c r="CZB251" s="277"/>
      <c r="CZC251" s="277"/>
      <c r="CZD251" s="402"/>
      <c r="CZE251" s="404"/>
      <c r="CZF251" s="49"/>
      <c r="CZG251" s="49"/>
      <c r="CZH251" s="49"/>
      <c r="CZI251" s="99"/>
      <c r="CZJ251" s="98"/>
      <c r="CZK251" s="49"/>
      <c r="CZL251" s="405"/>
      <c r="CZM251" s="405"/>
      <c r="CZN251" s="277"/>
      <c r="CZO251" s="277"/>
      <c r="CZP251" s="277"/>
      <c r="CZQ251" s="277"/>
      <c r="CZR251" s="277"/>
      <c r="CZS251" s="277"/>
      <c r="CZT251" s="277"/>
      <c r="CZU251" s="277"/>
      <c r="CZV251" s="402"/>
      <c r="CZW251" s="404"/>
      <c r="CZX251" s="49"/>
      <c r="CZY251" s="49"/>
      <c r="CZZ251" s="49"/>
      <c r="DAA251" s="99"/>
      <c r="DAB251" s="98"/>
      <c r="DAC251" s="49"/>
      <c r="DAD251" s="405"/>
      <c r="DAE251" s="405"/>
      <c r="DAF251" s="277"/>
      <c r="DAG251" s="277"/>
      <c r="DAH251" s="277"/>
      <c r="DAI251" s="277"/>
      <c r="DAJ251" s="277"/>
      <c r="DAK251" s="277"/>
      <c r="DAL251" s="277"/>
      <c r="DAM251" s="277"/>
      <c r="DAN251" s="402"/>
      <c r="DAO251" s="404"/>
      <c r="DAP251" s="49"/>
      <c r="DAQ251" s="49"/>
      <c r="DAR251" s="49"/>
      <c r="DAS251" s="99"/>
      <c r="DAT251" s="98"/>
      <c r="DAU251" s="49"/>
      <c r="DAV251" s="405"/>
      <c r="DAW251" s="405"/>
      <c r="DAX251" s="277"/>
      <c r="DAY251" s="277"/>
      <c r="DAZ251" s="277"/>
      <c r="DBA251" s="277"/>
      <c r="DBB251" s="277"/>
      <c r="DBC251" s="277"/>
      <c r="DBD251" s="277"/>
      <c r="DBE251" s="277"/>
      <c r="DBF251" s="402"/>
      <c r="DBG251" s="404"/>
      <c r="DBH251" s="49"/>
      <c r="DBI251" s="49"/>
      <c r="DBJ251" s="49"/>
      <c r="DBK251" s="99"/>
      <c r="DBL251" s="98"/>
      <c r="DBM251" s="49"/>
      <c r="DBN251" s="405"/>
      <c r="DBO251" s="405"/>
      <c r="DBP251" s="277"/>
      <c r="DBQ251" s="277"/>
      <c r="DBR251" s="277"/>
      <c r="DBS251" s="277"/>
      <c r="DBT251" s="277"/>
      <c r="DBU251" s="277"/>
      <c r="DBV251" s="277"/>
      <c r="DBW251" s="277"/>
      <c r="DBX251" s="402"/>
      <c r="DBY251" s="404"/>
      <c r="DBZ251" s="49"/>
      <c r="DCA251" s="49"/>
      <c r="DCB251" s="49"/>
      <c r="DCC251" s="99"/>
      <c r="DCD251" s="98"/>
      <c r="DCE251" s="49"/>
      <c r="DCF251" s="405"/>
      <c r="DCG251" s="405"/>
      <c r="DCH251" s="277"/>
      <c r="DCI251" s="277"/>
      <c r="DCJ251" s="277"/>
      <c r="DCK251" s="277"/>
      <c r="DCL251" s="277"/>
      <c r="DCM251" s="277"/>
      <c r="DCN251" s="277"/>
      <c r="DCO251" s="277"/>
      <c r="DCP251" s="402"/>
      <c r="DCQ251" s="404"/>
      <c r="DCR251" s="49"/>
      <c r="DCS251" s="49"/>
      <c r="DCT251" s="49"/>
      <c r="DCU251" s="99"/>
      <c r="DCV251" s="98"/>
      <c r="DCW251" s="49"/>
      <c r="DCX251" s="405"/>
      <c r="DCY251" s="405"/>
      <c r="DCZ251" s="277"/>
      <c r="DDA251" s="277"/>
      <c r="DDB251" s="277"/>
      <c r="DDC251" s="277"/>
      <c r="DDD251" s="277"/>
      <c r="DDE251" s="277"/>
      <c r="DDF251" s="277"/>
      <c r="DDG251" s="277"/>
      <c r="DDH251" s="402"/>
      <c r="DDI251" s="404"/>
      <c r="DDJ251" s="49"/>
      <c r="DDK251" s="49"/>
      <c r="DDL251" s="49"/>
      <c r="DDM251" s="99"/>
      <c r="DDN251" s="98"/>
      <c r="DDO251" s="49"/>
      <c r="DDP251" s="405"/>
      <c r="DDQ251" s="405"/>
      <c r="DDR251" s="277"/>
      <c r="DDS251" s="277"/>
      <c r="DDT251" s="277"/>
      <c r="DDU251" s="277"/>
      <c r="DDV251" s="277"/>
      <c r="DDW251" s="277"/>
      <c r="DDX251" s="277"/>
      <c r="DDY251" s="277"/>
      <c r="DDZ251" s="402"/>
      <c r="DEA251" s="404"/>
      <c r="DEB251" s="49"/>
      <c r="DEC251" s="49"/>
      <c r="DED251" s="49"/>
      <c r="DEE251" s="99"/>
      <c r="DEF251" s="98"/>
      <c r="DEG251" s="49"/>
      <c r="DEH251" s="405"/>
      <c r="DEI251" s="405"/>
      <c r="DEJ251" s="277"/>
      <c r="DEK251" s="277"/>
      <c r="DEL251" s="277"/>
      <c r="DEM251" s="277"/>
      <c r="DEN251" s="277"/>
      <c r="DEO251" s="277"/>
      <c r="DEP251" s="277"/>
      <c r="DEQ251" s="277"/>
      <c r="DER251" s="402"/>
      <c r="DES251" s="404"/>
      <c r="DET251" s="49"/>
      <c r="DEU251" s="49"/>
      <c r="DEV251" s="49"/>
      <c r="DEW251" s="99"/>
      <c r="DEX251" s="98"/>
      <c r="DEY251" s="49"/>
      <c r="DEZ251" s="405"/>
      <c r="DFA251" s="405"/>
      <c r="DFB251" s="277"/>
      <c r="DFC251" s="277"/>
      <c r="DFD251" s="277"/>
      <c r="DFE251" s="277"/>
      <c r="DFF251" s="277"/>
      <c r="DFG251" s="277"/>
      <c r="DFH251" s="277"/>
      <c r="DFI251" s="277"/>
      <c r="DFJ251" s="402"/>
      <c r="DFK251" s="404"/>
      <c r="DFL251" s="49"/>
      <c r="DFM251" s="49"/>
      <c r="DFN251" s="49"/>
      <c r="DFO251" s="99"/>
      <c r="DFP251" s="98"/>
      <c r="DFQ251" s="49"/>
      <c r="DFR251" s="405"/>
      <c r="DFS251" s="405"/>
      <c r="DFT251" s="277"/>
      <c r="DFU251" s="277"/>
      <c r="DFV251" s="277"/>
      <c r="DFW251" s="277"/>
      <c r="DFX251" s="277"/>
      <c r="DFY251" s="277"/>
      <c r="DFZ251" s="277"/>
      <c r="DGA251" s="277"/>
      <c r="DGB251" s="402"/>
      <c r="DGC251" s="404"/>
      <c r="DGD251" s="49"/>
      <c r="DGE251" s="49"/>
      <c r="DGF251" s="49"/>
      <c r="DGG251" s="99"/>
      <c r="DGH251" s="98"/>
      <c r="DGI251" s="49"/>
      <c r="DGJ251" s="405"/>
      <c r="DGK251" s="405"/>
      <c r="DGL251" s="277"/>
      <c r="DGM251" s="277"/>
      <c r="DGN251" s="277"/>
      <c r="DGO251" s="277"/>
      <c r="DGP251" s="277"/>
      <c r="DGQ251" s="277"/>
      <c r="DGR251" s="277"/>
      <c r="DGS251" s="277"/>
      <c r="DGT251" s="402"/>
      <c r="DGU251" s="404"/>
      <c r="DGV251" s="49"/>
      <c r="DGW251" s="49"/>
      <c r="DGX251" s="49"/>
      <c r="DGY251" s="99"/>
      <c r="DGZ251" s="98"/>
      <c r="DHA251" s="49"/>
      <c r="DHB251" s="405"/>
      <c r="DHC251" s="405"/>
      <c r="DHD251" s="277"/>
      <c r="DHE251" s="277"/>
      <c r="DHF251" s="277"/>
      <c r="DHG251" s="277"/>
      <c r="DHH251" s="277"/>
      <c r="DHI251" s="277"/>
      <c r="DHJ251" s="277"/>
      <c r="DHK251" s="277"/>
      <c r="DHL251" s="402"/>
      <c r="DHM251" s="404"/>
      <c r="DHN251" s="49"/>
      <c r="DHO251" s="49"/>
      <c r="DHP251" s="49"/>
      <c r="DHQ251" s="99"/>
      <c r="DHR251" s="98"/>
      <c r="DHS251" s="49"/>
      <c r="DHT251" s="405"/>
      <c r="DHU251" s="405"/>
      <c r="DHV251" s="277"/>
      <c r="DHW251" s="277"/>
      <c r="DHX251" s="277"/>
      <c r="DHY251" s="277"/>
      <c r="DHZ251" s="277"/>
      <c r="DIA251" s="277"/>
      <c r="DIB251" s="277"/>
      <c r="DIC251" s="277"/>
      <c r="DID251" s="402"/>
      <c r="DIE251" s="404"/>
      <c r="DIF251" s="49"/>
      <c r="DIG251" s="49"/>
      <c r="DIH251" s="49"/>
      <c r="DII251" s="99"/>
      <c r="DIJ251" s="98"/>
      <c r="DIK251" s="49"/>
      <c r="DIL251" s="405"/>
      <c r="DIM251" s="405"/>
      <c r="DIN251" s="277"/>
      <c r="DIO251" s="277"/>
      <c r="DIP251" s="277"/>
      <c r="DIQ251" s="277"/>
      <c r="DIR251" s="277"/>
      <c r="DIS251" s="277"/>
      <c r="DIT251" s="277"/>
      <c r="DIU251" s="277"/>
      <c r="DIV251" s="402"/>
      <c r="DIW251" s="404"/>
      <c r="DIX251" s="49"/>
      <c r="DIY251" s="49"/>
      <c r="DIZ251" s="49"/>
      <c r="DJA251" s="99"/>
      <c r="DJB251" s="98"/>
      <c r="DJC251" s="49"/>
      <c r="DJD251" s="405"/>
      <c r="DJE251" s="405"/>
      <c r="DJF251" s="277"/>
      <c r="DJG251" s="277"/>
      <c r="DJH251" s="277"/>
      <c r="DJI251" s="277"/>
      <c r="DJJ251" s="277"/>
      <c r="DJK251" s="277"/>
      <c r="DJL251" s="277"/>
      <c r="DJM251" s="277"/>
      <c r="DJN251" s="402"/>
      <c r="DJO251" s="404"/>
      <c r="DJP251" s="49"/>
      <c r="DJQ251" s="49"/>
      <c r="DJR251" s="49"/>
      <c r="DJS251" s="99"/>
      <c r="DJT251" s="98"/>
      <c r="DJU251" s="49"/>
      <c r="DJV251" s="405"/>
      <c r="DJW251" s="405"/>
      <c r="DJX251" s="277"/>
      <c r="DJY251" s="277"/>
      <c r="DJZ251" s="277"/>
      <c r="DKA251" s="277"/>
      <c r="DKB251" s="277"/>
      <c r="DKC251" s="277"/>
      <c r="DKD251" s="277"/>
      <c r="DKE251" s="277"/>
      <c r="DKF251" s="402"/>
      <c r="DKG251" s="404"/>
      <c r="DKH251" s="49"/>
      <c r="DKI251" s="49"/>
      <c r="DKJ251" s="49"/>
      <c r="DKK251" s="99"/>
      <c r="DKL251" s="98"/>
      <c r="DKM251" s="49"/>
      <c r="DKN251" s="405"/>
      <c r="DKO251" s="405"/>
      <c r="DKP251" s="277"/>
      <c r="DKQ251" s="277"/>
      <c r="DKR251" s="277"/>
      <c r="DKS251" s="277"/>
      <c r="DKT251" s="277"/>
      <c r="DKU251" s="277"/>
      <c r="DKV251" s="277"/>
      <c r="DKW251" s="277"/>
      <c r="DKX251" s="402"/>
      <c r="DKY251" s="404"/>
      <c r="DKZ251" s="49"/>
      <c r="DLA251" s="49"/>
      <c r="DLB251" s="49"/>
      <c r="DLC251" s="99"/>
      <c r="DLD251" s="98"/>
      <c r="DLE251" s="49"/>
      <c r="DLF251" s="405"/>
      <c r="DLG251" s="405"/>
      <c r="DLH251" s="277"/>
      <c r="DLI251" s="277"/>
      <c r="DLJ251" s="277"/>
      <c r="DLK251" s="277"/>
      <c r="DLL251" s="277"/>
      <c r="DLM251" s="277"/>
      <c r="DLN251" s="277"/>
      <c r="DLO251" s="277"/>
      <c r="DLP251" s="402"/>
      <c r="DLQ251" s="404"/>
      <c r="DLR251" s="49"/>
      <c r="DLS251" s="49"/>
      <c r="DLT251" s="49"/>
      <c r="DLU251" s="99"/>
      <c r="DLV251" s="98"/>
      <c r="DLW251" s="49"/>
      <c r="DLX251" s="405"/>
      <c r="DLY251" s="405"/>
      <c r="DLZ251" s="277"/>
      <c r="DMA251" s="277"/>
      <c r="DMB251" s="277"/>
      <c r="DMC251" s="277"/>
      <c r="DMD251" s="277"/>
      <c r="DME251" s="277"/>
      <c r="DMF251" s="277"/>
      <c r="DMG251" s="277"/>
      <c r="DMH251" s="402"/>
      <c r="DMI251" s="404"/>
      <c r="DMJ251" s="49"/>
      <c r="DMK251" s="49"/>
      <c r="DML251" s="49"/>
      <c r="DMM251" s="99"/>
      <c r="DMN251" s="98"/>
      <c r="DMO251" s="49"/>
      <c r="DMP251" s="405"/>
      <c r="DMQ251" s="405"/>
      <c r="DMR251" s="277"/>
      <c r="DMS251" s="277"/>
      <c r="DMT251" s="277"/>
      <c r="DMU251" s="277"/>
      <c r="DMV251" s="277"/>
      <c r="DMW251" s="277"/>
      <c r="DMX251" s="277"/>
      <c r="DMY251" s="277"/>
      <c r="DMZ251" s="402"/>
      <c r="DNA251" s="404"/>
      <c r="DNB251" s="49"/>
      <c r="DNC251" s="49"/>
      <c r="DND251" s="49"/>
      <c r="DNE251" s="99"/>
      <c r="DNF251" s="98"/>
      <c r="DNG251" s="49"/>
      <c r="DNH251" s="405"/>
      <c r="DNI251" s="405"/>
      <c r="DNJ251" s="277"/>
      <c r="DNK251" s="277"/>
      <c r="DNL251" s="277"/>
      <c r="DNM251" s="277"/>
      <c r="DNN251" s="277"/>
      <c r="DNO251" s="277"/>
      <c r="DNP251" s="277"/>
      <c r="DNQ251" s="277"/>
      <c r="DNR251" s="402"/>
      <c r="DNS251" s="404"/>
      <c r="DNT251" s="49"/>
      <c r="DNU251" s="49"/>
      <c r="DNV251" s="49"/>
      <c r="DNW251" s="99"/>
      <c r="DNX251" s="98"/>
      <c r="DNY251" s="49"/>
      <c r="DNZ251" s="405"/>
      <c r="DOA251" s="405"/>
      <c r="DOB251" s="277"/>
      <c r="DOC251" s="277"/>
      <c r="DOD251" s="277"/>
      <c r="DOE251" s="277"/>
      <c r="DOF251" s="277"/>
      <c r="DOG251" s="277"/>
      <c r="DOH251" s="277"/>
      <c r="DOI251" s="277"/>
      <c r="DOJ251" s="402"/>
      <c r="DOK251" s="404"/>
      <c r="DOL251" s="49"/>
      <c r="DOM251" s="49"/>
      <c r="DON251" s="49"/>
      <c r="DOO251" s="99"/>
      <c r="DOP251" s="98"/>
      <c r="DOQ251" s="49"/>
      <c r="DOR251" s="405"/>
      <c r="DOS251" s="405"/>
      <c r="DOT251" s="277"/>
      <c r="DOU251" s="277"/>
      <c r="DOV251" s="277"/>
      <c r="DOW251" s="277"/>
      <c r="DOX251" s="277"/>
      <c r="DOY251" s="277"/>
      <c r="DOZ251" s="277"/>
      <c r="DPA251" s="277"/>
      <c r="DPB251" s="402"/>
      <c r="DPC251" s="404"/>
      <c r="DPD251" s="49"/>
      <c r="DPE251" s="49"/>
      <c r="DPF251" s="49"/>
      <c r="DPG251" s="99"/>
      <c r="DPH251" s="98"/>
      <c r="DPI251" s="49"/>
      <c r="DPJ251" s="405"/>
      <c r="DPK251" s="405"/>
      <c r="DPL251" s="277"/>
      <c r="DPM251" s="277"/>
      <c r="DPN251" s="277"/>
      <c r="DPO251" s="277"/>
      <c r="DPP251" s="277"/>
      <c r="DPQ251" s="277"/>
      <c r="DPR251" s="277"/>
      <c r="DPS251" s="277"/>
      <c r="DPT251" s="402"/>
      <c r="DPU251" s="404"/>
      <c r="DPV251" s="49"/>
      <c r="DPW251" s="49"/>
      <c r="DPX251" s="49"/>
      <c r="DPY251" s="99"/>
      <c r="DPZ251" s="98"/>
      <c r="DQA251" s="49"/>
      <c r="DQB251" s="405"/>
      <c r="DQC251" s="405"/>
      <c r="DQD251" s="277"/>
      <c r="DQE251" s="277"/>
      <c r="DQF251" s="277"/>
      <c r="DQG251" s="277"/>
      <c r="DQH251" s="277"/>
      <c r="DQI251" s="277"/>
      <c r="DQJ251" s="277"/>
      <c r="DQK251" s="277"/>
      <c r="DQL251" s="402"/>
      <c r="DQM251" s="404"/>
      <c r="DQN251" s="49"/>
      <c r="DQO251" s="49"/>
      <c r="DQP251" s="49"/>
      <c r="DQQ251" s="99"/>
      <c r="DQR251" s="98"/>
      <c r="DQS251" s="49"/>
      <c r="DQT251" s="405"/>
      <c r="DQU251" s="405"/>
      <c r="DQV251" s="277"/>
      <c r="DQW251" s="277"/>
      <c r="DQX251" s="277"/>
      <c r="DQY251" s="277"/>
      <c r="DQZ251" s="277"/>
      <c r="DRA251" s="277"/>
      <c r="DRB251" s="277"/>
      <c r="DRC251" s="277"/>
      <c r="DRD251" s="402"/>
      <c r="DRE251" s="404"/>
      <c r="DRF251" s="49"/>
      <c r="DRG251" s="49"/>
      <c r="DRH251" s="49"/>
      <c r="DRI251" s="99"/>
      <c r="DRJ251" s="98"/>
      <c r="DRK251" s="49"/>
      <c r="DRL251" s="405"/>
      <c r="DRM251" s="405"/>
      <c r="DRN251" s="277"/>
      <c r="DRO251" s="277"/>
      <c r="DRP251" s="277"/>
      <c r="DRQ251" s="277"/>
      <c r="DRR251" s="277"/>
      <c r="DRS251" s="277"/>
      <c r="DRT251" s="277"/>
      <c r="DRU251" s="277"/>
      <c r="DRV251" s="402"/>
      <c r="DRW251" s="404"/>
      <c r="DRX251" s="49"/>
      <c r="DRY251" s="49"/>
      <c r="DRZ251" s="49"/>
      <c r="DSA251" s="99"/>
      <c r="DSB251" s="98"/>
      <c r="DSC251" s="49"/>
      <c r="DSD251" s="405"/>
      <c r="DSE251" s="405"/>
      <c r="DSF251" s="277"/>
      <c r="DSG251" s="277"/>
      <c r="DSH251" s="277"/>
      <c r="DSI251" s="277"/>
      <c r="DSJ251" s="277"/>
      <c r="DSK251" s="277"/>
      <c r="DSL251" s="277"/>
      <c r="DSM251" s="277"/>
      <c r="DSN251" s="402"/>
      <c r="DSO251" s="404"/>
      <c r="DSP251" s="49"/>
      <c r="DSQ251" s="49"/>
      <c r="DSR251" s="49"/>
      <c r="DSS251" s="99"/>
      <c r="DST251" s="98"/>
      <c r="DSU251" s="49"/>
      <c r="DSV251" s="405"/>
      <c r="DSW251" s="405"/>
      <c r="DSX251" s="277"/>
      <c r="DSY251" s="277"/>
      <c r="DSZ251" s="277"/>
      <c r="DTA251" s="277"/>
      <c r="DTB251" s="277"/>
      <c r="DTC251" s="277"/>
      <c r="DTD251" s="277"/>
      <c r="DTE251" s="277"/>
      <c r="DTF251" s="402"/>
      <c r="DTG251" s="404"/>
      <c r="DTH251" s="49"/>
      <c r="DTI251" s="49"/>
      <c r="DTJ251" s="49"/>
      <c r="DTK251" s="99"/>
      <c r="DTL251" s="98"/>
      <c r="DTM251" s="49"/>
      <c r="DTN251" s="405"/>
      <c r="DTO251" s="405"/>
      <c r="DTP251" s="277"/>
      <c r="DTQ251" s="277"/>
      <c r="DTR251" s="277"/>
      <c r="DTS251" s="277"/>
      <c r="DTT251" s="277"/>
      <c r="DTU251" s="277"/>
      <c r="DTV251" s="277"/>
      <c r="DTW251" s="277"/>
      <c r="DTX251" s="402"/>
      <c r="DTY251" s="404"/>
      <c r="DTZ251" s="49"/>
      <c r="DUA251" s="49"/>
      <c r="DUB251" s="49"/>
      <c r="DUC251" s="99"/>
      <c r="DUD251" s="98"/>
      <c r="DUE251" s="49"/>
      <c r="DUF251" s="405"/>
      <c r="DUG251" s="405"/>
      <c r="DUH251" s="277"/>
      <c r="DUI251" s="277"/>
      <c r="DUJ251" s="277"/>
      <c r="DUK251" s="277"/>
      <c r="DUL251" s="277"/>
      <c r="DUM251" s="277"/>
      <c r="DUN251" s="277"/>
      <c r="DUO251" s="277"/>
      <c r="DUP251" s="402"/>
      <c r="DUQ251" s="404"/>
      <c r="DUR251" s="49"/>
      <c r="DUS251" s="49"/>
      <c r="DUT251" s="49"/>
      <c r="DUU251" s="99"/>
      <c r="DUV251" s="98"/>
      <c r="DUW251" s="49"/>
      <c r="DUX251" s="405"/>
      <c r="DUY251" s="405"/>
      <c r="DUZ251" s="277"/>
      <c r="DVA251" s="277"/>
      <c r="DVB251" s="277"/>
      <c r="DVC251" s="277"/>
      <c r="DVD251" s="277"/>
      <c r="DVE251" s="277"/>
      <c r="DVF251" s="277"/>
      <c r="DVG251" s="277"/>
      <c r="DVH251" s="402"/>
      <c r="DVI251" s="404"/>
      <c r="DVJ251" s="49"/>
      <c r="DVK251" s="49"/>
      <c r="DVL251" s="49"/>
      <c r="DVM251" s="99"/>
      <c r="DVN251" s="98"/>
      <c r="DVO251" s="49"/>
      <c r="DVP251" s="405"/>
      <c r="DVQ251" s="405"/>
      <c r="DVR251" s="277"/>
      <c r="DVS251" s="277"/>
      <c r="DVT251" s="277"/>
      <c r="DVU251" s="277"/>
      <c r="DVV251" s="277"/>
      <c r="DVW251" s="277"/>
      <c r="DVX251" s="277"/>
      <c r="DVY251" s="277"/>
      <c r="DVZ251" s="402"/>
      <c r="DWA251" s="404"/>
      <c r="DWB251" s="49"/>
      <c r="DWC251" s="49"/>
      <c r="DWD251" s="49"/>
      <c r="DWE251" s="99"/>
      <c r="DWF251" s="98"/>
      <c r="DWG251" s="49"/>
      <c r="DWH251" s="405"/>
      <c r="DWI251" s="405"/>
      <c r="DWJ251" s="277"/>
      <c r="DWK251" s="277"/>
      <c r="DWL251" s="277"/>
      <c r="DWM251" s="277"/>
      <c r="DWN251" s="277"/>
      <c r="DWO251" s="277"/>
      <c r="DWP251" s="277"/>
      <c r="DWQ251" s="277"/>
      <c r="DWR251" s="402"/>
      <c r="DWS251" s="404"/>
      <c r="DWT251" s="49"/>
      <c r="DWU251" s="49"/>
      <c r="DWV251" s="49"/>
      <c r="DWW251" s="99"/>
      <c r="DWX251" s="98"/>
      <c r="DWY251" s="49"/>
      <c r="DWZ251" s="405"/>
      <c r="DXA251" s="405"/>
      <c r="DXB251" s="277"/>
      <c r="DXC251" s="277"/>
      <c r="DXD251" s="277"/>
      <c r="DXE251" s="277"/>
      <c r="DXF251" s="277"/>
      <c r="DXG251" s="277"/>
      <c r="DXH251" s="277"/>
      <c r="DXI251" s="277"/>
      <c r="DXJ251" s="402"/>
      <c r="DXK251" s="404"/>
      <c r="DXL251" s="49"/>
      <c r="DXM251" s="49"/>
      <c r="DXN251" s="49"/>
      <c r="DXO251" s="99"/>
      <c r="DXP251" s="98"/>
      <c r="DXQ251" s="49"/>
      <c r="DXR251" s="405"/>
      <c r="DXS251" s="405"/>
      <c r="DXT251" s="277"/>
      <c r="DXU251" s="277"/>
      <c r="DXV251" s="277"/>
      <c r="DXW251" s="277"/>
      <c r="DXX251" s="277"/>
      <c r="DXY251" s="277"/>
      <c r="DXZ251" s="277"/>
      <c r="DYA251" s="277"/>
      <c r="DYB251" s="402"/>
      <c r="DYC251" s="404"/>
      <c r="DYD251" s="49"/>
      <c r="DYE251" s="49"/>
      <c r="DYF251" s="49"/>
      <c r="DYG251" s="99"/>
      <c r="DYH251" s="98"/>
      <c r="DYI251" s="49"/>
      <c r="DYJ251" s="405"/>
      <c r="DYK251" s="405"/>
      <c r="DYL251" s="277"/>
      <c r="DYM251" s="277"/>
      <c r="DYN251" s="277"/>
      <c r="DYO251" s="277"/>
      <c r="DYP251" s="277"/>
      <c r="DYQ251" s="277"/>
      <c r="DYR251" s="277"/>
      <c r="DYS251" s="277"/>
      <c r="DYT251" s="402"/>
      <c r="DYU251" s="404"/>
      <c r="DYV251" s="49"/>
      <c r="DYW251" s="49"/>
      <c r="DYX251" s="49"/>
      <c r="DYY251" s="99"/>
      <c r="DYZ251" s="98"/>
      <c r="DZA251" s="49"/>
      <c r="DZB251" s="405"/>
      <c r="DZC251" s="405"/>
      <c r="DZD251" s="277"/>
      <c r="DZE251" s="277"/>
      <c r="DZF251" s="277"/>
      <c r="DZG251" s="277"/>
      <c r="DZH251" s="277"/>
      <c r="DZI251" s="277"/>
      <c r="DZJ251" s="277"/>
      <c r="DZK251" s="277"/>
      <c r="DZL251" s="402"/>
      <c r="DZM251" s="404"/>
      <c r="DZN251" s="49"/>
      <c r="DZO251" s="49"/>
      <c r="DZP251" s="49"/>
      <c r="DZQ251" s="99"/>
      <c r="DZR251" s="98"/>
      <c r="DZS251" s="49"/>
      <c r="DZT251" s="405"/>
      <c r="DZU251" s="405"/>
      <c r="DZV251" s="277"/>
      <c r="DZW251" s="277"/>
      <c r="DZX251" s="277"/>
      <c r="DZY251" s="277"/>
      <c r="DZZ251" s="277"/>
      <c r="EAA251" s="277"/>
      <c r="EAB251" s="277"/>
      <c r="EAC251" s="277"/>
      <c r="EAD251" s="402"/>
      <c r="EAE251" s="404"/>
      <c r="EAF251" s="49"/>
      <c r="EAG251" s="49"/>
      <c r="EAH251" s="49"/>
      <c r="EAI251" s="99"/>
      <c r="EAJ251" s="98"/>
      <c r="EAK251" s="49"/>
      <c r="EAL251" s="405"/>
      <c r="EAM251" s="405"/>
      <c r="EAN251" s="277"/>
      <c r="EAO251" s="277"/>
      <c r="EAP251" s="277"/>
      <c r="EAQ251" s="277"/>
      <c r="EAR251" s="277"/>
      <c r="EAS251" s="277"/>
      <c r="EAT251" s="277"/>
      <c r="EAU251" s="277"/>
      <c r="EAV251" s="402"/>
      <c r="EAW251" s="404"/>
      <c r="EAX251" s="49"/>
      <c r="EAY251" s="49"/>
      <c r="EAZ251" s="49"/>
      <c r="EBA251" s="99"/>
      <c r="EBB251" s="98"/>
      <c r="EBC251" s="49"/>
      <c r="EBD251" s="405"/>
      <c r="EBE251" s="405"/>
      <c r="EBF251" s="277"/>
      <c r="EBG251" s="277"/>
      <c r="EBH251" s="277"/>
      <c r="EBI251" s="277"/>
      <c r="EBJ251" s="277"/>
      <c r="EBK251" s="277"/>
      <c r="EBL251" s="277"/>
      <c r="EBM251" s="277"/>
      <c r="EBN251" s="402"/>
      <c r="EBO251" s="404"/>
      <c r="EBP251" s="49"/>
      <c r="EBQ251" s="49"/>
      <c r="EBR251" s="49"/>
      <c r="EBS251" s="99"/>
      <c r="EBT251" s="98"/>
      <c r="EBU251" s="49"/>
      <c r="EBV251" s="405"/>
      <c r="EBW251" s="405"/>
      <c r="EBX251" s="277"/>
      <c r="EBY251" s="277"/>
      <c r="EBZ251" s="277"/>
      <c r="ECA251" s="277"/>
      <c r="ECB251" s="277"/>
      <c r="ECC251" s="277"/>
      <c r="ECD251" s="277"/>
      <c r="ECE251" s="277"/>
      <c r="ECF251" s="402"/>
      <c r="ECG251" s="404"/>
      <c r="ECH251" s="49"/>
      <c r="ECI251" s="49"/>
      <c r="ECJ251" s="49"/>
      <c r="ECK251" s="99"/>
      <c r="ECL251" s="98"/>
      <c r="ECM251" s="49"/>
      <c r="ECN251" s="405"/>
      <c r="ECO251" s="405"/>
      <c r="ECP251" s="277"/>
      <c r="ECQ251" s="277"/>
      <c r="ECR251" s="277"/>
      <c r="ECS251" s="277"/>
      <c r="ECT251" s="277"/>
      <c r="ECU251" s="277"/>
      <c r="ECV251" s="277"/>
      <c r="ECW251" s="277"/>
      <c r="ECX251" s="402"/>
      <c r="ECY251" s="404"/>
      <c r="ECZ251" s="49"/>
      <c r="EDA251" s="49"/>
      <c r="EDB251" s="49"/>
      <c r="EDC251" s="99"/>
      <c r="EDD251" s="98"/>
      <c r="EDE251" s="49"/>
      <c r="EDF251" s="405"/>
      <c r="EDG251" s="405"/>
      <c r="EDH251" s="277"/>
      <c r="EDI251" s="277"/>
      <c r="EDJ251" s="277"/>
      <c r="EDK251" s="277"/>
      <c r="EDL251" s="277"/>
      <c r="EDM251" s="277"/>
      <c r="EDN251" s="277"/>
      <c r="EDO251" s="277"/>
      <c r="EDP251" s="402"/>
      <c r="EDQ251" s="404"/>
      <c r="EDR251" s="49"/>
      <c r="EDS251" s="49"/>
      <c r="EDT251" s="49"/>
      <c r="EDU251" s="99"/>
      <c r="EDV251" s="98"/>
      <c r="EDW251" s="49"/>
      <c r="EDX251" s="405"/>
      <c r="EDY251" s="405"/>
      <c r="EDZ251" s="277"/>
      <c r="EEA251" s="277"/>
      <c r="EEB251" s="277"/>
      <c r="EEC251" s="277"/>
      <c r="EED251" s="277"/>
      <c r="EEE251" s="277"/>
      <c r="EEF251" s="277"/>
      <c r="EEG251" s="277"/>
      <c r="EEH251" s="402"/>
      <c r="EEI251" s="404"/>
      <c r="EEJ251" s="49"/>
      <c r="EEK251" s="49"/>
      <c r="EEL251" s="49"/>
      <c r="EEM251" s="99"/>
      <c r="EEN251" s="98"/>
      <c r="EEO251" s="49"/>
      <c r="EEP251" s="405"/>
      <c r="EEQ251" s="405"/>
      <c r="EER251" s="277"/>
      <c r="EES251" s="277"/>
      <c r="EET251" s="277"/>
      <c r="EEU251" s="277"/>
      <c r="EEV251" s="277"/>
      <c r="EEW251" s="277"/>
      <c r="EEX251" s="277"/>
      <c r="EEY251" s="277"/>
      <c r="EEZ251" s="402"/>
      <c r="EFA251" s="404"/>
      <c r="EFB251" s="49"/>
      <c r="EFC251" s="49"/>
      <c r="EFD251" s="49"/>
      <c r="EFE251" s="99"/>
      <c r="EFF251" s="98"/>
      <c r="EFG251" s="49"/>
      <c r="EFH251" s="405"/>
      <c r="EFI251" s="405"/>
      <c r="EFJ251" s="277"/>
      <c r="EFK251" s="277"/>
      <c r="EFL251" s="277"/>
      <c r="EFM251" s="277"/>
      <c r="EFN251" s="277"/>
      <c r="EFO251" s="277"/>
      <c r="EFP251" s="277"/>
      <c r="EFQ251" s="277"/>
      <c r="EFR251" s="402"/>
      <c r="EFS251" s="404"/>
      <c r="EFT251" s="49"/>
      <c r="EFU251" s="49"/>
      <c r="EFV251" s="49"/>
      <c r="EFW251" s="99"/>
      <c r="EFX251" s="98"/>
      <c r="EFY251" s="49"/>
      <c r="EFZ251" s="405"/>
      <c r="EGA251" s="405"/>
      <c r="EGB251" s="277"/>
      <c r="EGC251" s="277"/>
      <c r="EGD251" s="277"/>
      <c r="EGE251" s="277"/>
      <c r="EGF251" s="277"/>
      <c r="EGG251" s="277"/>
      <c r="EGH251" s="277"/>
      <c r="EGI251" s="277"/>
      <c r="EGJ251" s="402"/>
      <c r="EGK251" s="404"/>
      <c r="EGL251" s="49"/>
      <c r="EGM251" s="49"/>
      <c r="EGN251" s="49"/>
      <c r="EGO251" s="99"/>
      <c r="EGP251" s="98"/>
      <c r="EGQ251" s="49"/>
      <c r="EGR251" s="405"/>
      <c r="EGS251" s="405"/>
      <c r="EGT251" s="277"/>
      <c r="EGU251" s="277"/>
      <c r="EGV251" s="277"/>
      <c r="EGW251" s="277"/>
      <c r="EGX251" s="277"/>
      <c r="EGY251" s="277"/>
      <c r="EGZ251" s="277"/>
      <c r="EHA251" s="277"/>
      <c r="EHB251" s="402"/>
      <c r="EHC251" s="404"/>
      <c r="EHD251" s="49"/>
      <c r="EHE251" s="49"/>
      <c r="EHF251" s="49"/>
      <c r="EHG251" s="99"/>
      <c r="EHH251" s="98"/>
      <c r="EHI251" s="49"/>
      <c r="EHJ251" s="405"/>
      <c r="EHK251" s="405"/>
      <c r="EHL251" s="277"/>
      <c r="EHM251" s="277"/>
      <c r="EHN251" s="277"/>
      <c r="EHO251" s="277"/>
      <c r="EHP251" s="277"/>
      <c r="EHQ251" s="277"/>
      <c r="EHR251" s="277"/>
      <c r="EHS251" s="277"/>
      <c r="EHT251" s="402"/>
      <c r="EHU251" s="404"/>
      <c r="EHV251" s="49"/>
      <c r="EHW251" s="49"/>
      <c r="EHX251" s="49"/>
      <c r="EHY251" s="99"/>
      <c r="EHZ251" s="98"/>
      <c r="EIA251" s="49"/>
      <c r="EIB251" s="405"/>
      <c r="EIC251" s="405"/>
      <c r="EID251" s="277"/>
      <c r="EIE251" s="277"/>
      <c r="EIF251" s="277"/>
      <c r="EIG251" s="277"/>
      <c r="EIH251" s="277"/>
      <c r="EII251" s="277"/>
      <c r="EIJ251" s="277"/>
      <c r="EIK251" s="277"/>
      <c r="EIL251" s="402"/>
      <c r="EIM251" s="404"/>
      <c r="EIN251" s="49"/>
      <c r="EIO251" s="49"/>
      <c r="EIP251" s="49"/>
      <c r="EIQ251" s="99"/>
      <c r="EIR251" s="98"/>
      <c r="EIS251" s="49"/>
      <c r="EIT251" s="405"/>
      <c r="EIU251" s="405"/>
      <c r="EIV251" s="277"/>
      <c r="EIW251" s="277"/>
      <c r="EIX251" s="277"/>
      <c r="EIY251" s="277"/>
      <c r="EIZ251" s="277"/>
      <c r="EJA251" s="277"/>
      <c r="EJB251" s="277"/>
      <c r="EJC251" s="277"/>
      <c r="EJD251" s="402"/>
      <c r="EJE251" s="404"/>
      <c r="EJF251" s="49"/>
      <c r="EJG251" s="49"/>
      <c r="EJH251" s="49"/>
      <c r="EJI251" s="99"/>
      <c r="EJJ251" s="98"/>
      <c r="EJK251" s="49"/>
      <c r="EJL251" s="405"/>
      <c r="EJM251" s="405"/>
      <c r="EJN251" s="277"/>
      <c r="EJO251" s="277"/>
      <c r="EJP251" s="277"/>
      <c r="EJQ251" s="277"/>
      <c r="EJR251" s="277"/>
      <c r="EJS251" s="277"/>
      <c r="EJT251" s="277"/>
      <c r="EJU251" s="277"/>
      <c r="EJV251" s="402"/>
      <c r="EJW251" s="404"/>
      <c r="EJX251" s="49"/>
      <c r="EJY251" s="49"/>
      <c r="EJZ251" s="49"/>
      <c r="EKA251" s="99"/>
      <c r="EKB251" s="98"/>
      <c r="EKC251" s="49"/>
      <c r="EKD251" s="405"/>
      <c r="EKE251" s="405"/>
      <c r="EKF251" s="277"/>
      <c r="EKG251" s="277"/>
      <c r="EKH251" s="277"/>
      <c r="EKI251" s="277"/>
      <c r="EKJ251" s="277"/>
      <c r="EKK251" s="277"/>
      <c r="EKL251" s="277"/>
      <c r="EKM251" s="277"/>
      <c r="EKN251" s="402"/>
      <c r="EKO251" s="404"/>
      <c r="EKP251" s="49"/>
      <c r="EKQ251" s="49"/>
      <c r="EKR251" s="49"/>
      <c r="EKS251" s="99"/>
      <c r="EKT251" s="98"/>
      <c r="EKU251" s="49"/>
      <c r="EKV251" s="405"/>
      <c r="EKW251" s="405"/>
      <c r="EKX251" s="277"/>
      <c r="EKY251" s="277"/>
      <c r="EKZ251" s="277"/>
      <c r="ELA251" s="277"/>
      <c r="ELB251" s="277"/>
      <c r="ELC251" s="277"/>
      <c r="ELD251" s="277"/>
      <c r="ELE251" s="277"/>
      <c r="ELF251" s="402"/>
      <c r="ELG251" s="404"/>
      <c r="ELH251" s="49"/>
      <c r="ELI251" s="49"/>
      <c r="ELJ251" s="49"/>
      <c r="ELK251" s="99"/>
      <c r="ELL251" s="98"/>
      <c r="ELM251" s="49"/>
      <c r="ELN251" s="405"/>
      <c r="ELO251" s="405"/>
      <c r="ELP251" s="277"/>
      <c r="ELQ251" s="277"/>
      <c r="ELR251" s="277"/>
      <c r="ELS251" s="277"/>
      <c r="ELT251" s="277"/>
      <c r="ELU251" s="277"/>
      <c r="ELV251" s="277"/>
      <c r="ELW251" s="277"/>
      <c r="ELX251" s="402"/>
      <c r="ELY251" s="404"/>
      <c r="ELZ251" s="49"/>
      <c r="EMA251" s="49"/>
      <c r="EMB251" s="49"/>
      <c r="EMC251" s="99"/>
      <c r="EMD251" s="98"/>
      <c r="EME251" s="49"/>
      <c r="EMF251" s="405"/>
      <c r="EMG251" s="405"/>
      <c r="EMH251" s="277"/>
      <c r="EMI251" s="277"/>
      <c r="EMJ251" s="277"/>
      <c r="EMK251" s="277"/>
      <c r="EML251" s="277"/>
      <c r="EMM251" s="277"/>
      <c r="EMN251" s="277"/>
      <c r="EMO251" s="277"/>
      <c r="EMP251" s="402"/>
      <c r="EMQ251" s="404"/>
      <c r="EMR251" s="49"/>
      <c r="EMS251" s="49"/>
      <c r="EMT251" s="49"/>
      <c r="EMU251" s="99"/>
      <c r="EMV251" s="98"/>
      <c r="EMW251" s="49"/>
      <c r="EMX251" s="405"/>
      <c r="EMY251" s="405"/>
      <c r="EMZ251" s="277"/>
      <c r="ENA251" s="277"/>
      <c r="ENB251" s="277"/>
      <c r="ENC251" s="277"/>
      <c r="END251" s="277"/>
      <c r="ENE251" s="277"/>
      <c r="ENF251" s="277"/>
      <c r="ENG251" s="277"/>
      <c r="ENH251" s="402"/>
      <c r="ENI251" s="404"/>
      <c r="ENJ251" s="49"/>
      <c r="ENK251" s="49"/>
      <c r="ENL251" s="49"/>
      <c r="ENM251" s="99"/>
      <c r="ENN251" s="98"/>
      <c r="ENO251" s="49"/>
      <c r="ENP251" s="405"/>
      <c r="ENQ251" s="405"/>
      <c r="ENR251" s="277"/>
      <c r="ENS251" s="277"/>
      <c r="ENT251" s="277"/>
      <c r="ENU251" s="277"/>
      <c r="ENV251" s="277"/>
      <c r="ENW251" s="277"/>
      <c r="ENX251" s="277"/>
      <c r="ENY251" s="277"/>
      <c r="ENZ251" s="402"/>
      <c r="EOA251" s="404"/>
      <c r="EOB251" s="49"/>
      <c r="EOC251" s="49"/>
      <c r="EOD251" s="49"/>
      <c r="EOE251" s="99"/>
      <c r="EOF251" s="98"/>
      <c r="EOG251" s="49"/>
      <c r="EOH251" s="405"/>
      <c r="EOI251" s="405"/>
      <c r="EOJ251" s="277"/>
      <c r="EOK251" s="277"/>
      <c r="EOL251" s="277"/>
      <c r="EOM251" s="277"/>
      <c r="EON251" s="277"/>
      <c r="EOO251" s="277"/>
      <c r="EOP251" s="277"/>
      <c r="EOQ251" s="277"/>
      <c r="EOR251" s="402"/>
      <c r="EOS251" s="404"/>
      <c r="EOT251" s="49"/>
      <c r="EOU251" s="49"/>
      <c r="EOV251" s="49"/>
      <c r="EOW251" s="99"/>
      <c r="EOX251" s="98"/>
      <c r="EOY251" s="49"/>
      <c r="EOZ251" s="405"/>
      <c r="EPA251" s="405"/>
      <c r="EPB251" s="277"/>
      <c r="EPC251" s="277"/>
      <c r="EPD251" s="277"/>
      <c r="EPE251" s="277"/>
      <c r="EPF251" s="277"/>
      <c r="EPG251" s="277"/>
      <c r="EPH251" s="277"/>
      <c r="EPI251" s="277"/>
      <c r="EPJ251" s="402"/>
      <c r="EPK251" s="404"/>
      <c r="EPL251" s="49"/>
      <c r="EPM251" s="49"/>
      <c r="EPN251" s="49"/>
      <c r="EPO251" s="99"/>
      <c r="EPP251" s="98"/>
      <c r="EPQ251" s="49"/>
      <c r="EPR251" s="405"/>
      <c r="EPS251" s="405"/>
      <c r="EPT251" s="277"/>
      <c r="EPU251" s="277"/>
      <c r="EPV251" s="277"/>
      <c r="EPW251" s="277"/>
      <c r="EPX251" s="277"/>
      <c r="EPY251" s="277"/>
      <c r="EPZ251" s="277"/>
      <c r="EQA251" s="277"/>
      <c r="EQB251" s="402"/>
      <c r="EQC251" s="404"/>
      <c r="EQD251" s="49"/>
      <c r="EQE251" s="49"/>
      <c r="EQF251" s="49"/>
      <c r="EQG251" s="99"/>
      <c r="EQH251" s="98"/>
      <c r="EQI251" s="49"/>
      <c r="EQJ251" s="405"/>
      <c r="EQK251" s="405"/>
      <c r="EQL251" s="277"/>
      <c r="EQM251" s="277"/>
      <c r="EQN251" s="277"/>
      <c r="EQO251" s="277"/>
      <c r="EQP251" s="277"/>
      <c r="EQQ251" s="277"/>
      <c r="EQR251" s="277"/>
      <c r="EQS251" s="277"/>
      <c r="EQT251" s="402"/>
      <c r="EQU251" s="404"/>
      <c r="EQV251" s="49"/>
      <c r="EQW251" s="49"/>
      <c r="EQX251" s="49"/>
      <c r="EQY251" s="99"/>
      <c r="EQZ251" s="98"/>
      <c r="ERA251" s="49"/>
      <c r="ERB251" s="405"/>
      <c r="ERC251" s="405"/>
      <c r="ERD251" s="277"/>
      <c r="ERE251" s="277"/>
      <c r="ERF251" s="277"/>
      <c r="ERG251" s="277"/>
      <c r="ERH251" s="277"/>
      <c r="ERI251" s="277"/>
      <c r="ERJ251" s="277"/>
      <c r="ERK251" s="277"/>
      <c r="ERL251" s="402"/>
      <c r="ERM251" s="404"/>
      <c r="ERN251" s="49"/>
      <c r="ERO251" s="49"/>
      <c r="ERP251" s="49"/>
      <c r="ERQ251" s="99"/>
      <c r="ERR251" s="98"/>
      <c r="ERS251" s="49"/>
      <c r="ERT251" s="405"/>
      <c r="ERU251" s="405"/>
      <c r="ERV251" s="277"/>
      <c r="ERW251" s="277"/>
      <c r="ERX251" s="277"/>
      <c r="ERY251" s="277"/>
      <c r="ERZ251" s="277"/>
      <c r="ESA251" s="277"/>
      <c r="ESB251" s="277"/>
      <c r="ESC251" s="277"/>
      <c r="ESD251" s="402"/>
      <c r="ESE251" s="404"/>
      <c r="ESF251" s="49"/>
      <c r="ESG251" s="49"/>
      <c r="ESH251" s="49"/>
      <c r="ESI251" s="99"/>
      <c r="ESJ251" s="98"/>
      <c r="ESK251" s="49"/>
      <c r="ESL251" s="405"/>
      <c r="ESM251" s="405"/>
      <c r="ESN251" s="277"/>
      <c r="ESO251" s="277"/>
      <c r="ESP251" s="277"/>
      <c r="ESQ251" s="277"/>
      <c r="ESR251" s="277"/>
      <c r="ESS251" s="277"/>
      <c r="EST251" s="277"/>
      <c r="ESU251" s="277"/>
      <c r="ESV251" s="402"/>
      <c r="ESW251" s="404"/>
      <c r="ESX251" s="49"/>
      <c r="ESY251" s="49"/>
      <c r="ESZ251" s="49"/>
      <c r="ETA251" s="99"/>
      <c r="ETB251" s="98"/>
      <c r="ETC251" s="49"/>
      <c r="ETD251" s="405"/>
      <c r="ETE251" s="405"/>
      <c r="ETF251" s="277"/>
      <c r="ETG251" s="277"/>
      <c r="ETH251" s="277"/>
      <c r="ETI251" s="277"/>
      <c r="ETJ251" s="277"/>
      <c r="ETK251" s="277"/>
      <c r="ETL251" s="277"/>
      <c r="ETM251" s="277"/>
      <c r="ETN251" s="402"/>
      <c r="ETO251" s="404"/>
      <c r="ETP251" s="49"/>
      <c r="ETQ251" s="49"/>
      <c r="ETR251" s="49"/>
      <c r="ETS251" s="99"/>
      <c r="ETT251" s="98"/>
      <c r="ETU251" s="49"/>
      <c r="ETV251" s="405"/>
      <c r="ETW251" s="405"/>
      <c r="ETX251" s="277"/>
      <c r="ETY251" s="277"/>
      <c r="ETZ251" s="277"/>
      <c r="EUA251" s="277"/>
      <c r="EUB251" s="277"/>
      <c r="EUC251" s="277"/>
      <c r="EUD251" s="277"/>
      <c r="EUE251" s="277"/>
      <c r="EUF251" s="402"/>
      <c r="EUG251" s="404"/>
      <c r="EUH251" s="49"/>
      <c r="EUI251" s="49"/>
      <c r="EUJ251" s="49"/>
      <c r="EUK251" s="99"/>
      <c r="EUL251" s="98"/>
      <c r="EUM251" s="49"/>
      <c r="EUN251" s="405"/>
      <c r="EUO251" s="405"/>
      <c r="EUP251" s="277"/>
      <c r="EUQ251" s="277"/>
      <c r="EUR251" s="277"/>
      <c r="EUS251" s="277"/>
      <c r="EUT251" s="277"/>
      <c r="EUU251" s="277"/>
      <c r="EUV251" s="277"/>
      <c r="EUW251" s="277"/>
      <c r="EUX251" s="402"/>
      <c r="EUY251" s="404"/>
      <c r="EUZ251" s="49"/>
      <c r="EVA251" s="49"/>
      <c r="EVB251" s="49"/>
      <c r="EVC251" s="99"/>
      <c r="EVD251" s="98"/>
      <c r="EVE251" s="49"/>
      <c r="EVF251" s="405"/>
      <c r="EVG251" s="405"/>
      <c r="EVH251" s="277"/>
      <c r="EVI251" s="277"/>
      <c r="EVJ251" s="277"/>
      <c r="EVK251" s="277"/>
      <c r="EVL251" s="277"/>
      <c r="EVM251" s="277"/>
      <c r="EVN251" s="277"/>
      <c r="EVO251" s="277"/>
      <c r="EVP251" s="402"/>
      <c r="EVQ251" s="404"/>
      <c r="EVR251" s="49"/>
      <c r="EVS251" s="49"/>
      <c r="EVT251" s="49"/>
      <c r="EVU251" s="99"/>
      <c r="EVV251" s="98"/>
      <c r="EVW251" s="49"/>
      <c r="EVX251" s="405"/>
      <c r="EVY251" s="405"/>
      <c r="EVZ251" s="277"/>
      <c r="EWA251" s="277"/>
      <c r="EWB251" s="277"/>
      <c r="EWC251" s="277"/>
      <c r="EWD251" s="277"/>
      <c r="EWE251" s="277"/>
      <c r="EWF251" s="277"/>
      <c r="EWG251" s="277"/>
      <c r="EWH251" s="402"/>
      <c r="EWI251" s="404"/>
      <c r="EWJ251" s="49"/>
      <c r="EWK251" s="49"/>
      <c r="EWL251" s="49"/>
      <c r="EWM251" s="99"/>
      <c r="EWN251" s="98"/>
      <c r="EWO251" s="49"/>
      <c r="EWP251" s="405"/>
      <c r="EWQ251" s="405"/>
      <c r="EWR251" s="277"/>
      <c r="EWS251" s="277"/>
      <c r="EWT251" s="277"/>
      <c r="EWU251" s="277"/>
      <c r="EWV251" s="277"/>
      <c r="EWW251" s="277"/>
      <c r="EWX251" s="277"/>
      <c r="EWY251" s="277"/>
      <c r="EWZ251" s="402"/>
      <c r="EXA251" s="404"/>
      <c r="EXB251" s="49"/>
      <c r="EXC251" s="49"/>
      <c r="EXD251" s="49"/>
      <c r="EXE251" s="99"/>
      <c r="EXF251" s="98"/>
      <c r="EXG251" s="49"/>
      <c r="EXH251" s="405"/>
      <c r="EXI251" s="405"/>
      <c r="EXJ251" s="277"/>
      <c r="EXK251" s="277"/>
      <c r="EXL251" s="277"/>
      <c r="EXM251" s="277"/>
      <c r="EXN251" s="277"/>
      <c r="EXO251" s="277"/>
      <c r="EXP251" s="277"/>
      <c r="EXQ251" s="277"/>
      <c r="EXR251" s="402"/>
      <c r="EXS251" s="404"/>
      <c r="EXT251" s="49"/>
      <c r="EXU251" s="49"/>
      <c r="EXV251" s="49"/>
      <c r="EXW251" s="99"/>
      <c r="EXX251" s="98"/>
      <c r="EXY251" s="49"/>
      <c r="EXZ251" s="405"/>
      <c r="EYA251" s="405"/>
      <c r="EYB251" s="277"/>
      <c r="EYC251" s="277"/>
      <c r="EYD251" s="277"/>
      <c r="EYE251" s="277"/>
      <c r="EYF251" s="277"/>
      <c r="EYG251" s="277"/>
      <c r="EYH251" s="277"/>
      <c r="EYI251" s="277"/>
      <c r="EYJ251" s="402"/>
      <c r="EYK251" s="404"/>
      <c r="EYL251" s="49"/>
      <c r="EYM251" s="49"/>
      <c r="EYN251" s="49"/>
      <c r="EYO251" s="99"/>
      <c r="EYP251" s="98"/>
      <c r="EYQ251" s="49"/>
      <c r="EYR251" s="405"/>
      <c r="EYS251" s="405"/>
      <c r="EYT251" s="277"/>
      <c r="EYU251" s="277"/>
      <c r="EYV251" s="277"/>
      <c r="EYW251" s="277"/>
      <c r="EYX251" s="277"/>
      <c r="EYY251" s="277"/>
      <c r="EYZ251" s="277"/>
      <c r="EZA251" s="277"/>
      <c r="EZB251" s="402"/>
      <c r="EZC251" s="404"/>
      <c r="EZD251" s="49"/>
      <c r="EZE251" s="49"/>
      <c r="EZF251" s="49"/>
      <c r="EZG251" s="99"/>
      <c r="EZH251" s="98"/>
      <c r="EZI251" s="49"/>
      <c r="EZJ251" s="405"/>
      <c r="EZK251" s="405"/>
      <c r="EZL251" s="277"/>
      <c r="EZM251" s="277"/>
      <c r="EZN251" s="277"/>
      <c r="EZO251" s="277"/>
      <c r="EZP251" s="277"/>
      <c r="EZQ251" s="277"/>
      <c r="EZR251" s="277"/>
      <c r="EZS251" s="277"/>
      <c r="EZT251" s="402"/>
      <c r="EZU251" s="404"/>
      <c r="EZV251" s="49"/>
      <c r="EZW251" s="49"/>
      <c r="EZX251" s="49"/>
      <c r="EZY251" s="99"/>
      <c r="EZZ251" s="98"/>
      <c r="FAA251" s="49"/>
      <c r="FAB251" s="405"/>
      <c r="FAC251" s="405"/>
      <c r="FAD251" s="277"/>
      <c r="FAE251" s="277"/>
      <c r="FAF251" s="277"/>
      <c r="FAG251" s="277"/>
      <c r="FAH251" s="277"/>
      <c r="FAI251" s="277"/>
      <c r="FAJ251" s="277"/>
      <c r="FAK251" s="277"/>
      <c r="FAL251" s="402"/>
      <c r="FAM251" s="404"/>
      <c r="FAN251" s="49"/>
      <c r="FAO251" s="49"/>
      <c r="FAP251" s="49"/>
      <c r="FAQ251" s="99"/>
      <c r="FAR251" s="98"/>
      <c r="FAS251" s="49"/>
      <c r="FAT251" s="405"/>
      <c r="FAU251" s="405"/>
      <c r="FAV251" s="277"/>
      <c r="FAW251" s="277"/>
      <c r="FAX251" s="277"/>
      <c r="FAY251" s="277"/>
      <c r="FAZ251" s="277"/>
      <c r="FBA251" s="277"/>
      <c r="FBB251" s="277"/>
      <c r="FBC251" s="277"/>
      <c r="FBD251" s="402"/>
      <c r="FBE251" s="404"/>
      <c r="FBF251" s="49"/>
      <c r="FBG251" s="49"/>
      <c r="FBH251" s="49"/>
      <c r="FBI251" s="99"/>
      <c r="FBJ251" s="98"/>
      <c r="FBK251" s="49"/>
      <c r="FBL251" s="405"/>
      <c r="FBM251" s="405"/>
      <c r="FBN251" s="277"/>
      <c r="FBO251" s="277"/>
      <c r="FBP251" s="277"/>
      <c r="FBQ251" s="277"/>
      <c r="FBR251" s="277"/>
      <c r="FBS251" s="277"/>
      <c r="FBT251" s="277"/>
      <c r="FBU251" s="277"/>
      <c r="FBV251" s="402"/>
      <c r="FBW251" s="404"/>
      <c r="FBX251" s="49"/>
      <c r="FBY251" s="49"/>
      <c r="FBZ251" s="49"/>
      <c r="FCA251" s="99"/>
      <c r="FCB251" s="98"/>
      <c r="FCC251" s="49"/>
      <c r="FCD251" s="405"/>
      <c r="FCE251" s="405"/>
      <c r="FCF251" s="277"/>
      <c r="FCG251" s="277"/>
      <c r="FCH251" s="277"/>
      <c r="FCI251" s="277"/>
      <c r="FCJ251" s="277"/>
      <c r="FCK251" s="277"/>
      <c r="FCL251" s="277"/>
      <c r="FCM251" s="277"/>
      <c r="FCN251" s="402"/>
      <c r="FCO251" s="404"/>
      <c r="FCP251" s="49"/>
      <c r="FCQ251" s="49"/>
      <c r="FCR251" s="49"/>
      <c r="FCS251" s="99"/>
      <c r="FCT251" s="98"/>
      <c r="FCU251" s="49"/>
      <c r="FCV251" s="405"/>
      <c r="FCW251" s="405"/>
      <c r="FCX251" s="277"/>
      <c r="FCY251" s="277"/>
      <c r="FCZ251" s="277"/>
      <c r="FDA251" s="277"/>
      <c r="FDB251" s="277"/>
      <c r="FDC251" s="277"/>
      <c r="FDD251" s="277"/>
      <c r="FDE251" s="277"/>
      <c r="FDF251" s="402"/>
      <c r="FDG251" s="404"/>
      <c r="FDH251" s="49"/>
      <c r="FDI251" s="49"/>
      <c r="FDJ251" s="49"/>
      <c r="FDK251" s="99"/>
      <c r="FDL251" s="98"/>
      <c r="FDM251" s="49"/>
      <c r="FDN251" s="405"/>
      <c r="FDO251" s="405"/>
      <c r="FDP251" s="277"/>
      <c r="FDQ251" s="277"/>
      <c r="FDR251" s="277"/>
      <c r="FDS251" s="277"/>
      <c r="FDT251" s="277"/>
      <c r="FDU251" s="277"/>
      <c r="FDV251" s="277"/>
      <c r="FDW251" s="277"/>
      <c r="FDX251" s="402"/>
      <c r="FDY251" s="404"/>
      <c r="FDZ251" s="49"/>
      <c r="FEA251" s="49"/>
      <c r="FEB251" s="49"/>
      <c r="FEC251" s="99"/>
      <c r="FED251" s="98"/>
      <c r="FEE251" s="49"/>
      <c r="FEF251" s="405"/>
      <c r="FEG251" s="405"/>
      <c r="FEH251" s="277"/>
      <c r="FEI251" s="277"/>
      <c r="FEJ251" s="277"/>
      <c r="FEK251" s="277"/>
      <c r="FEL251" s="277"/>
      <c r="FEM251" s="277"/>
      <c r="FEN251" s="277"/>
      <c r="FEO251" s="277"/>
      <c r="FEP251" s="402"/>
      <c r="FEQ251" s="404"/>
      <c r="FER251" s="49"/>
      <c r="FES251" s="49"/>
      <c r="FET251" s="49"/>
      <c r="FEU251" s="99"/>
      <c r="FEV251" s="98"/>
      <c r="FEW251" s="49"/>
      <c r="FEX251" s="405"/>
      <c r="FEY251" s="405"/>
      <c r="FEZ251" s="277"/>
      <c r="FFA251" s="277"/>
      <c r="FFB251" s="277"/>
      <c r="FFC251" s="277"/>
      <c r="FFD251" s="277"/>
      <c r="FFE251" s="277"/>
      <c r="FFF251" s="277"/>
      <c r="FFG251" s="277"/>
      <c r="FFH251" s="402"/>
      <c r="FFI251" s="404"/>
      <c r="FFJ251" s="49"/>
      <c r="FFK251" s="49"/>
      <c r="FFL251" s="49"/>
      <c r="FFM251" s="99"/>
      <c r="FFN251" s="98"/>
      <c r="FFO251" s="49"/>
      <c r="FFP251" s="405"/>
      <c r="FFQ251" s="405"/>
      <c r="FFR251" s="277"/>
      <c r="FFS251" s="277"/>
      <c r="FFT251" s="277"/>
      <c r="FFU251" s="277"/>
      <c r="FFV251" s="277"/>
      <c r="FFW251" s="277"/>
      <c r="FFX251" s="277"/>
      <c r="FFY251" s="277"/>
      <c r="FFZ251" s="402"/>
      <c r="FGA251" s="404"/>
      <c r="FGB251" s="49"/>
      <c r="FGC251" s="49"/>
      <c r="FGD251" s="49"/>
      <c r="FGE251" s="99"/>
      <c r="FGF251" s="98"/>
      <c r="FGG251" s="49"/>
      <c r="FGH251" s="405"/>
      <c r="FGI251" s="405"/>
      <c r="FGJ251" s="277"/>
      <c r="FGK251" s="277"/>
      <c r="FGL251" s="277"/>
      <c r="FGM251" s="277"/>
      <c r="FGN251" s="277"/>
      <c r="FGO251" s="277"/>
      <c r="FGP251" s="277"/>
      <c r="FGQ251" s="277"/>
      <c r="FGR251" s="402"/>
      <c r="FGS251" s="404"/>
      <c r="FGT251" s="49"/>
      <c r="FGU251" s="49"/>
      <c r="FGV251" s="49"/>
      <c r="FGW251" s="99"/>
      <c r="FGX251" s="98"/>
      <c r="FGY251" s="49"/>
      <c r="FGZ251" s="405"/>
      <c r="FHA251" s="405"/>
      <c r="FHB251" s="277"/>
      <c r="FHC251" s="277"/>
      <c r="FHD251" s="277"/>
      <c r="FHE251" s="277"/>
      <c r="FHF251" s="277"/>
      <c r="FHG251" s="277"/>
      <c r="FHH251" s="277"/>
      <c r="FHI251" s="277"/>
      <c r="FHJ251" s="402"/>
      <c r="FHK251" s="404"/>
      <c r="FHL251" s="49"/>
      <c r="FHM251" s="49"/>
      <c r="FHN251" s="49"/>
      <c r="FHO251" s="99"/>
      <c r="FHP251" s="98"/>
      <c r="FHQ251" s="49"/>
      <c r="FHR251" s="405"/>
      <c r="FHS251" s="405"/>
      <c r="FHT251" s="277"/>
      <c r="FHU251" s="277"/>
      <c r="FHV251" s="277"/>
      <c r="FHW251" s="277"/>
      <c r="FHX251" s="277"/>
      <c r="FHY251" s="277"/>
      <c r="FHZ251" s="277"/>
      <c r="FIA251" s="277"/>
      <c r="FIB251" s="402"/>
      <c r="FIC251" s="404"/>
      <c r="FID251" s="49"/>
      <c r="FIE251" s="49"/>
      <c r="FIF251" s="49"/>
      <c r="FIG251" s="99"/>
      <c r="FIH251" s="98"/>
      <c r="FII251" s="49"/>
      <c r="FIJ251" s="405"/>
      <c r="FIK251" s="405"/>
      <c r="FIL251" s="277"/>
      <c r="FIM251" s="277"/>
      <c r="FIN251" s="277"/>
      <c r="FIO251" s="277"/>
      <c r="FIP251" s="277"/>
      <c r="FIQ251" s="277"/>
      <c r="FIR251" s="277"/>
      <c r="FIS251" s="277"/>
      <c r="FIT251" s="402"/>
      <c r="FIU251" s="404"/>
      <c r="FIV251" s="49"/>
      <c r="FIW251" s="49"/>
      <c r="FIX251" s="49"/>
      <c r="FIY251" s="99"/>
      <c r="FIZ251" s="98"/>
      <c r="FJA251" s="49"/>
      <c r="FJB251" s="405"/>
      <c r="FJC251" s="405"/>
      <c r="FJD251" s="277"/>
      <c r="FJE251" s="277"/>
      <c r="FJF251" s="277"/>
      <c r="FJG251" s="277"/>
      <c r="FJH251" s="277"/>
      <c r="FJI251" s="277"/>
      <c r="FJJ251" s="277"/>
      <c r="FJK251" s="277"/>
      <c r="FJL251" s="402"/>
      <c r="FJM251" s="404"/>
      <c r="FJN251" s="49"/>
      <c r="FJO251" s="49"/>
      <c r="FJP251" s="49"/>
      <c r="FJQ251" s="99"/>
      <c r="FJR251" s="98"/>
      <c r="FJS251" s="49"/>
      <c r="FJT251" s="405"/>
      <c r="FJU251" s="405"/>
      <c r="FJV251" s="277"/>
      <c r="FJW251" s="277"/>
      <c r="FJX251" s="277"/>
      <c r="FJY251" s="277"/>
      <c r="FJZ251" s="277"/>
      <c r="FKA251" s="277"/>
      <c r="FKB251" s="277"/>
      <c r="FKC251" s="277"/>
      <c r="FKD251" s="402"/>
      <c r="FKE251" s="404"/>
      <c r="FKF251" s="49"/>
      <c r="FKG251" s="49"/>
      <c r="FKH251" s="49"/>
      <c r="FKI251" s="99"/>
      <c r="FKJ251" s="98"/>
      <c r="FKK251" s="49"/>
      <c r="FKL251" s="405"/>
      <c r="FKM251" s="405"/>
      <c r="FKN251" s="277"/>
      <c r="FKO251" s="277"/>
      <c r="FKP251" s="277"/>
      <c r="FKQ251" s="277"/>
      <c r="FKR251" s="277"/>
      <c r="FKS251" s="277"/>
      <c r="FKT251" s="277"/>
      <c r="FKU251" s="277"/>
      <c r="FKV251" s="402"/>
      <c r="FKW251" s="404"/>
      <c r="FKX251" s="49"/>
      <c r="FKY251" s="49"/>
      <c r="FKZ251" s="49"/>
      <c r="FLA251" s="99"/>
      <c r="FLB251" s="98"/>
      <c r="FLC251" s="49"/>
      <c r="FLD251" s="405"/>
      <c r="FLE251" s="405"/>
      <c r="FLF251" s="277"/>
      <c r="FLG251" s="277"/>
      <c r="FLH251" s="277"/>
      <c r="FLI251" s="277"/>
      <c r="FLJ251" s="277"/>
      <c r="FLK251" s="277"/>
      <c r="FLL251" s="277"/>
      <c r="FLM251" s="277"/>
      <c r="FLN251" s="402"/>
      <c r="FLO251" s="404"/>
      <c r="FLP251" s="49"/>
      <c r="FLQ251" s="49"/>
      <c r="FLR251" s="49"/>
      <c r="FLS251" s="99"/>
      <c r="FLT251" s="98"/>
      <c r="FLU251" s="49"/>
      <c r="FLV251" s="405"/>
      <c r="FLW251" s="405"/>
      <c r="FLX251" s="277"/>
      <c r="FLY251" s="277"/>
      <c r="FLZ251" s="277"/>
      <c r="FMA251" s="277"/>
      <c r="FMB251" s="277"/>
      <c r="FMC251" s="277"/>
      <c r="FMD251" s="277"/>
      <c r="FME251" s="277"/>
      <c r="FMF251" s="402"/>
      <c r="FMG251" s="404"/>
      <c r="FMH251" s="49"/>
      <c r="FMI251" s="49"/>
      <c r="FMJ251" s="49"/>
      <c r="FMK251" s="99"/>
      <c r="FML251" s="98"/>
      <c r="FMM251" s="49"/>
      <c r="FMN251" s="405"/>
      <c r="FMO251" s="405"/>
      <c r="FMP251" s="277"/>
      <c r="FMQ251" s="277"/>
      <c r="FMR251" s="277"/>
      <c r="FMS251" s="277"/>
      <c r="FMT251" s="277"/>
      <c r="FMU251" s="277"/>
      <c r="FMV251" s="277"/>
      <c r="FMW251" s="277"/>
      <c r="FMX251" s="402"/>
      <c r="FMY251" s="404"/>
      <c r="FMZ251" s="49"/>
      <c r="FNA251" s="49"/>
      <c r="FNB251" s="49"/>
      <c r="FNC251" s="99"/>
      <c r="FND251" s="98"/>
      <c r="FNE251" s="49"/>
      <c r="FNF251" s="405"/>
      <c r="FNG251" s="405"/>
      <c r="FNH251" s="277"/>
      <c r="FNI251" s="277"/>
      <c r="FNJ251" s="277"/>
      <c r="FNK251" s="277"/>
      <c r="FNL251" s="277"/>
      <c r="FNM251" s="277"/>
      <c r="FNN251" s="277"/>
      <c r="FNO251" s="277"/>
      <c r="FNP251" s="402"/>
      <c r="FNQ251" s="404"/>
      <c r="FNR251" s="49"/>
      <c r="FNS251" s="49"/>
      <c r="FNT251" s="49"/>
      <c r="FNU251" s="99"/>
      <c r="FNV251" s="98"/>
      <c r="FNW251" s="49"/>
      <c r="FNX251" s="405"/>
      <c r="FNY251" s="405"/>
      <c r="FNZ251" s="277"/>
      <c r="FOA251" s="277"/>
      <c r="FOB251" s="277"/>
      <c r="FOC251" s="277"/>
      <c r="FOD251" s="277"/>
      <c r="FOE251" s="277"/>
      <c r="FOF251" s="277"/>
      <c r="FOG251" s="277"/>
      <c r="FOH251" s="402"/>
      <c r="FOI251" s="404"/>
      <c r="FOJ251" s="49"/>
      <c r="FOK251" s="49"/>
      <c r="FOL251" s="49"/>
      <c r="FOM251" s="99"/>
      <c r="FON251" s="98"/>
      <c r="FOO251" s="49"/>
      <c r="FOP251" s="405"/>
      <c r="FOQ251" s="405"/>
      <c r="FOR251" s="277"/>
      <c r="FOS251" s="277"/>
      <c r="FOT251" s="277"/>
      <c r="FOU251" s="277"/>
      <c r="FOV251" s="277"/>
      <c r="FOW251" s="277"/>
      <c r="FOX251" s="277"/>
      <c r="FOY251" s="277"/>
      <c r="FOZ251" s="402"/>
      <c r="FPA251" s="404"/>
      <c r="FPB251" s="49"/>
      <c r="FPC251" s="49"/>
      <c r="FPD251" s="49"/>
      <c r="FPE251" s="99"/>
      <c r="FPF251" s="98"/>
      <c r="FPG251" s="49"/>
      <c r="FPH251" s="405"/>
      <c r="FPI251" s="405"/>
      <c r="FPJ251" s="277"/>
      <c r="FPK251" s="277"/>
      <c r="FPL251" s="277"/>
      <c r="FPM251" s="277"/>
      <c r="FPN251" s="277"/>
      <c r="FPO251" s="277"/>
      <c r="FPP251" s="277"/>
      <c r="FPQ251" s="277"/>
      <c r="FPR251" s="402"/>
      <c r="FPS251" s="404"/>
      <c r="FPT251" s="49"/>
      <c r="FPU251" s="49"/>
      <c r="FPV251" s="49"/>
      <c r="FPW251" s="99"/>
      <c r="FPX251" s="98"/>
      <c r="FPY251" s="49"/>
      <c r="FPZ251" s="405"/>
      <c r="FQA251" s="405"/>
      <c r="FQB251" s="277"/>
      <c r="FQC251" s="277"/>
      <c r="FQD251" s="277"/>
      <c r="FQE251" s="277"/>
      <c r="FQF251" s="277"/>
      <c r="FQG251" s="277"/>
      <c r="FQH251" s="277"/>
      <c r="FQI251" s="277"/>
      <c r="FQJ251" s="402"/>
      <c r="FQK251" s="404"/>
      <c r="FQL251" s="49"/>
      <c r="FQM251" s="49"/>
      <c r="FQN251" s="49"/>
      <c r="FQO251" s="99"/>
      <c r="FQP251" s="98"/>
      <c r="FQQ251" s="49"/>
      <c r="FQR251" s="405"/>
      <c r="FQS251" s="405"/>
      <c r="FQT251" s="277"/>
      <c r="FQU251" s="277"/>
      <c r="FQV251" s="277"/>
      <c r="FQW251" s="277"/>
      <c r="FQX251" s="277"/>
      <c r="FQY251" s="277"/>
      <c r="FQZ251" s="277"/>
      <c r="FRA251" s="277"/>
      <c r="FRB251" s="402"/>
      <c r="FRC251" s="404"/>
      <c r="FRD251" s="49"/>
      <c r="FRE251" s="49"/>
      <c r="FRF251" s="49"/>
      <c r="FRG251" s="99"/>
      <c r="FRH251" s="98"/>
      <c r="FRI251" s="49"/>
      <c r="FRJ251" s="405"/>
      <c r="FRK251" s="405"/>
      <c r="FRL251" s="277"/>
      <c r="FRM251" s="277"/>
      <c r="FRN251" s="277"/>
      <c r="FRO251" s="277"/>
      <c r="FRP251" s="277"/>
      <c r="FRQ251" s="277"/>
      <c r="FRR251" s="277"/>
      <c r="FRS251" s="277"/>
      <c r="FRT251" s="402"/>
      <c r="FRU251" s="404"/>
      <c r="FRV251" s="49"/>
      <c r="FRW251" s="49"/>
      <c r="FRX251" s="49"/>
      <c r="FRY251" s="99"/>
      <c r="FRZ251" s="98"/>
      <c r="FSA251" s="49"/>
      <c r="FSB251" s="405"/>
      <c r="FSC251" s="405"/>
      <c r="FSD251" s="277"/>
      <c r="FSE251" s="277"/>
      <c r="FSF251" s="277"/>
      <c r="FSG251" s="277"/>
      <c r="FSH251" s="277"/>
      <c r="FSI251" s="277"/>
      <c r="FSJ251" s="277"/>
      <c r="FSK251" s="277"/>
      <c r="FSL251" s="402"/>
      <c r="FSM251" s="404"/>
      <c r="FSN251" s="49"/>
      <c r="FSO251" s="49"/>
      <c r="FSP251" s="49"/>
      <c r="FSQ251" s="99"/>
      <c r="FSR251" s="98"/>
      <c r="FSS251" s="49"/>
      <c r="FST251" s="405"/>
      <c r="FSU251" s="405"/>
      <c r="FSV251" s="277"/>
      <c r="FSW251" s="277"/>
      <c r="FSX251" s="277"/>
      <c r="FSY251" s="277"/>
      <c r="FSZ251" s="277"/>
      <c r="FTA251" s="277"/>
      <c r="FTB251" s="277"/>
      <c r="FTC251" s="277"/>
      <c r="FTD251" s="402"/>
      <c r="FTE251" s="404"/>
      <c r="FTF251" s="49"/>
      <c r="FTG251" s="49"/>
      <c r="FTH251" s="49"/>
      <c r="FTI251" s="99"/>
      <c r="FTJ251" s="98"/>
      <c r="FTK251" s="49"/>
      <c r="FTL251" s="405"/>
      <c r="FTM251" s="405"/>
      <c r="FTN251" s="277"/>
      <c r="FTO251" s="277"/>
      <c r="FTP251" s="277"/>
      <c r="FTQ251" s="277"/>
      <c r="FTR251" s="277"/>
      <c r="FTS251" s="277"/>
      <c r="FTT251" s="277"/>
      <c r="FTU251" s="277"/>
      <c r="FTV251" s="402"/>
      <c r="FTW251" s="404"/>
      <c r="FTX251" s="49"/>
      <c r="FTY251" s="49"/>
      <c r="FTZ251" s="49"/>
      <c r="FUA251" s="99"/>
      <c r="FUB251" s="98"/>
      <c r="FUC251" s="49"/>
      <c r="FUD251" s="405"/>
      <c r="FUE251" s="405"/>
      <c r="FUF251" s="277"/>
      <c r="FUG251" s="277"/>
      <c r="FUH251" s="277"/>
      <c r="FUI251" s="277"/>
      <c r="FUJ251" s="277"/>
      <c r="FUK251" s="277"/>
      <c r="FUL251" s="277"/>
      <c r="FUM251" s="277"/>
      <c r="FUN251" s="402"/>
      <c r="FUO251" s="404"/>
      <c r="FUP251" s="49"/>
      <c r="FUQ251" s="49"/>
      <c r="FUR251" s="49"/>
      <c r="FUS251" s="99"/>
      <c r="FUT251" s="98"/>
      <c r="FUU251" s="49"/>
      <c r="FUV251" s="405"/>
      <c r="FUW251" s="405"/>
      <c r="FUX251" s="277"/>
      <c r="FUY251" s="277"/>
      <c r="FUZ251" s="277"/>
      <c r="FVA251" s="277"/>
      <c r="FVB251" s="277"/>
      <c r="FVC251" s="277"/>
      <c r="FVD251" s="277"/>
      <c r="FVE251" s="277"/>
      <c r="FVF251" s="402"/>
      <c r="FVG251" s="404"/>
      <c r="FVH251" s="49"/>
      <c r="FVI251" s="49"/>
      <c r="FVJ251" s="49"/>
      <c r="FVK251" s="99"/>
      <c r="FVL251" s="98"/>
      <c r="FVM251" s="49"/>
      <c r="FVN251" s="405"/>
      <c r="FVO251" s="405"/>
      <c r="FVP251" s="277"/>
      <c r="FVQ251" s="277"/>
      <c r="FVR251" s="277"/>
      <c r="FVS251" s="277"/>
      <c r="FVT251" s="277"/>
      <c r="FVU251" s="277"/>
      <c r="FVV251" s="277"/>
      <c r="FVW251" s="277"/>
      <c r="FVX251" s="402"/>
      <c r="FVY251" s="404"/>
      <c r="FVZ251" s="49"/>
      <c r="FWA251" s="49"/>
      <c r="FWB251" s="49"/>
      <c r="FWC251" s="99"/>
      <c r="FWD251" s="98"/>
      <c r="FWE251" s="49"/>
      <c r="FWF251" s="405"/>
      <c r="FWG251" s="405"/>
      <c r="FWH251" s="277"/>
      <c r="FWI251" s="277"/>
      <c r="FWJ251" s="277"/>
      <c r="FWK251" s="277"/>
      <c r="FWL251" s="277"/>
      <c r="FWM251" s="277"/>
      <c r="FWN251" s="277"/>
      <c r="FWO251" s="277"/>
      <c r="FWP251" s="402"/>
      <c r="FWQ251" s="404"/>
      <c r="FWR251" s="49"/>
      <c r="FWS251" s="49"/>
      <c r="FWT251" s="49"/>
      <c r="FWU251" s="99"/>
      <c r="FWV251" s="98"/>
      <c r="FWW251" s="49"/>
      <c r="FWX251" s="405"/>
      <c r="FWY251" s="405"/>
      <c r="FWZ251" s="277"/>
      <c r="FXA251" s="277"/>
      <c r="FXB251" s="277"/>
      <c r="FXC251" s="277"/>
      <c r="FXD251" s="277"/>
      <c r="FXE251" s="277"/>
      <c r="FXF251" s="277"/>
      <c r="FXG251" s="277"/>
      <c r="FXH251" s="402"/>
      <c r="FXI251" s="404"/>
      <c r="FXJ251" s="49"/>
      <c r="FXK251" s="49"/>
      <c r="FXL251" s="49"/>
      <c r="FXM251" s="99"/>
      <c r="FXN251" s="98"/>
      <c r="FXO251" s="49"/>
      <c r="FXP251" s="405"/>
      <c r="FXQ251" s="405"/>
      <c r="FXR251" s="277"/>
      <c r="FXS251" s="277"/>
      <c r="FXT251" s="277"/>
      <c r="FXU251" s="277"/>
      <c r="FXV251" s="277"/>
      <c r="FXW251" s="277"/>
      <c r="FXX251" s="277"/>
      <c r="FXY251" s="277"/>
      <c r="FXZ251" s="402"/>
      <c r="FYA251" s="404"/>
      <c r="FYB251" s="49"/>
      <c r="FYC251" s="49"/>
      <c r="FYD251" s="49"/>
      <c r="FYE251" s="99"/>
      <c r="FYF251" s="98"/>
      <c r="FYG251" s="49"/>
      <c r="FYH251" s="405"/>
      <c r="FYI251" s="405"/>
      <c r="FYJ251" s="277"/>
      <c r="FYK251" s="277"/>
      <c r="FYL251" s="277"/>
      <c r="FYM251" s="277"/>
      <c r="FYN251" s="277"/>
      <c r="FYO251" s="277"/>
      <c r="FYP251" s="277"/>
      <c r="FYQ251" s="277"/>
      <c r="FYR251" s="402"/>
      <c r="FYS251" s="404"/>
      <c r="FYT251" s="49"/>
      <c r="FYU251" s="49"/>
      <c r="FYV251" s="49"/>
      <c r="FYW251" s="99"/>
      <c r="FYX251" s="98"/>
      <c r="FYY251" s="49"/>
      <c r="FYZ251" s="405"/>
      <c r="FZA251" s="405"/>
      <c r="FZB251" s="277"/>
      <c r="FZC251" s="277"/>
      <c r="FZD251" s="277"/>
      <c r="FZE251" s="277"/>
      <c r="FZF251" s="277"/>
      <c r="FZG251" s="277"/>
      <c r="FZH251" s="277"/>
      <c r="FZI251" s="277"/>
      <c r="FZJ251" s="402"/>
      <c r="FZK251" s="404"/>
      <c r="FZL251" s="49"/>
      <c r="FZM251" s="49"/>
      <c r="FZN251" s="49"/>
      <c r="FZO251" s="99"/>
      <c r="FZP251" s="98"/>
      <c r="FZQ251" s="49"/>
      <c r="FZR251" s="405"/>
      <c r="FZS251" s="405"/>
      <c r="FZT251" s="277"/>
      <c r="FZU251" s="277"/>
      <c r="FZV251" s="277"/>
      <c r="FZW251" s="277"/>
      <c r="FZX251" s="277"/>
      <c r="FZY251" s="277"/>
      <c r="FZZ251" s="277"/>
      <c r="GAA251" s="277"/>
      <c r="GAB251" s="402"/>
      <c r="GAC251" s="404"/>
      <c r="GAD251" s="49"/>
      <c r="GAE251" s="49"/>
      <c r="GAF251" s="49"/>
      <c r="GAG251" s="99"/>
      <c r="GAH251" s="98"/>
      <c r="GAI251" s="49"/>
      <c r="GAJ251" s="405"/>
      <c r="GAK251" s="405"/>
      <c r="GAL251" s="277"/>
      <c r="GAM251" s="277"/>
      <c r="GAN251" s="277"/>
      <c r="GAO251" s="277"/>
      <c r="GAP251" s="277"/>
      <c r="GAQ251" s="277"/>
      <c r="GAR251" s="277"/>
      <c r="GAS251" s="277"/>
      <c r="GAT251" s="402"/>
      <c r="GAU251" s="404"/>
      <c r="GAV251" s="49"/>
      <c r="GAW251" s="49"/>
      <c r="GAX251" s="49"/>
      <c r="GAY251" s="99"/>
      <c r="GAZ251" s="98"/>
      <c r="GBA251" s="49"/>
      <c r="GBB251" s="405"/>
      <c r="GBC251" s="405"/>
      <c r="GBD251" s="277"/>
      <c r="GBE251" s="277"/>
      <c r="GBF251" s="277"/>
      <c r="GBG251" s="277"/>
      <c r="GBH251" s="277"/>
      <c r="GBI251" s="277"/>
      <c r="GBJ251" s="277"/>
      <c r="GBK251" s="277"/>
      <c r="GBL251" s="402"/>
      <c r="GBM251" s="404"/>
      <c r="GBN251" s="49"/>
      <c r="GBO251" s="49"/>
      <c r="GBP251" s="49"/>
      <c r="GBQ251" s="99"/>
      <c r="GBR251" s="98"/>
      <c r="GBS251" s="49"/>
      <c r="GBT251" s="405"/>
      <c r="GBU251" s="405"/>
      <c r="GBV251" s="277"/>
      <c r="GBW251" s="277"/>
      <c r="GBX251" s="277"/>
      <c r="GBY251" s="277"/>
      <c r="GBZ251" s="277"/>
      <c r="GCA251" s="277"/>
      <c r="GCB251" s="277"/>
      <c r="GCC251" s="277"/>
      <c r="GCD251" s="402"/>
      <c r="GCE251" s="404"/>
      <c r="GCF251" s="49"/>
      <c r="GCG251" s="49"/>
      <c r="GCH251" s="49"/>
      <c r="GCI251" s="99"/>
      <c r="GCJ251" s="98"/>
      <c r="GCK251" s="49"/>
      <c r="GCL251" s="405"/>
      <c r="GCM251" s="405"/>
      <c r="GCN251" s="277"/>
      <c r="GCO251" s="277"/>
      <c r="GCP251" s="277"/>
      <c r="GCQ251" s="277"/>
      <c r="GCR251" s="277"/>
      <c r="GCS251" s="277"/>
      <c r="GCT251" s="277"/>
      <c r="GCU251" s="277"/>
      <c r="GCV251" s="402"/>
      <c r="GCW251" s="404"/>
      <c r="GCX251" s="49"/>
      <c r="GCY251" s="49"/>
      <c r="GCZ251" s="49"/>
      <c r="GDA251" s="99"/>
      <c r="GDB251" s="98"/>
      <c r="GDC251" s="49"/>
      <c r="GDD251" s="405"/>
      <c r="GDE251" s="405"/>
      <c r="GDF251" s="277"/>
      <c r="GDG251" s="277"/>
      <c r="GDH251" s="277"/>
      <c r="GDI251" s="277"/>
      <c r="GDJ251" s="277"/>
      <c r="GDK251" s="277"/>
      <c r="GDL251" s="277"/>
      <c r="GDM251" s="277"/>
      <c r="GDN251" s="402"/>
      <c r="GDO251" s="404"/>
      <c r="GDP251" s="49"/>
      <c r="GDQ251" s="49"/>
      <c r="GDR251" s="49"/>
      <c r="GDS251" s="99"/>
      <c r="GDT251" s="98"/>
      <c r="GDU251" s="49"/>
      <c r="GDV251" s="405"/>
      <c r="GDW251" s="405"/>
      <c r="GDX251" s="277"/>
      <c r="GDY251" s="277"/>
      <c r="GDZ251" s="277"/>
      <c r="GEA251" s="277"/>
      <c r="GEB251" s="277"/>
      <c r="GEC251" s="277"/>
      <c r="GED251" s="277"/>
      <c r="GEE251" s="277"/>
      <c r="GEF251" s="402"/>
      <c r="GEG251" s="404"/>
      <c r="GEH251" s="49"/>
      <c r="GEI251" s="49"/>
      <c r="GEJ251" s="49"/>
      <c r="GEK251" s="99"/>
      <c r="GEL251" s="98"/>
      <c r="GEM251" s="49"/>
      <c r="GEN251" s="405"/>
      <c r="GEO251" s="405"/>
      <c r="GEP251" s="277"/>
      <c r="GEQ251" s="277"/>
      <c r="GER251" s="277"/>
      <c r="GES251" s="277"/>
      <c r="GET251" s="277"/>
      <c r="GEU251" s="277"/>
      <c r="GEV251" s="277"/>
      <c r="GEW251" s="277"/>
      <c r="GEX251" s="402"/>
      <c r="GEY251" s="404"/>
      <c r="GEZ251" s="49"/>
      <c r="GFA251" s="49"/>
      <c r="GFB251" s="49"/>
      <c r="GFC251" s="99"/>
      <c r="GFD251" s="98"/>
      <c r="GFE251" s="49"/>
      <c r="GFF251" s="405"/>
      <c r="GFG251" s="405"/>
      <c r="GFH251" s="277"/>
      <c r="GFI251" s="277"/>
      <c r="GFJ251" s="277"/>
      <c r="GFK251" s="277"/>
      <c r="GFL251" s="277"/>
      <c r="GFM251" s="277"/>
      <c r="GFN251" s="277"/>
      <c r="GFO251" s="277"/>
      <c r="GFP251" s="402"/>
      <c r="GFQ251" s="404"/>
      <c r="GFR251" s="49"/>
      <c r="GFS251" s="49"/>
      <c r="GFT251" s="49"/>
      <c r="GFU251" s="99"/>
      <c r="GFV251" s="98"/>
      <c r="GFW251" s="49"/>
      <c r="GFX251" s="405"/>
      <c r="GFY251" s="405"/>
      <c r="GFZ251" s="277"/>
      <c r="GGA251" s="277"/>
      <c r="GGB251" s="277"/>
      <c r="GGC251" s="277"/>
      <c r="GGD251" s="277"/>
      <c r="GGE251" s="277"/>
      <c r="GGF251" s="277"/>
      <c r="GGG251" s="277"/>
      <c r="GGH251" s="402"/>
      <c r="GGI251" s="404"/>
      <c r="GGJ251" s="49"/>
      <c r="GGK251" s="49"/>
      <c r="GGL251" s="49"/>
      <c r="GGM251" s="99"/>
      <c r="GGN251" s="98"/>
      <c r="GGO251" s="49"/>
      <c r="GGP251" s="405"/>
      <c r="GGQ251" s="405"/>
      <c r="GGR251" s="277"/>
      <c r="GGS251" s="277"/>
      <c r="GGT251" s="277"/>
      <c r="GGU251" s="277"/>
      <c r="GGV251" s="277"/>
      <c r="GGW251" s="277"/>
      <c r="GGX251" s="277"/>
      <c r="GGY251" s="277"/>
      <c r="GGZ251" s="402"/>
      <c r="GHA251" s="404"/>
      <c r="GHB251" s="49"/>
      <c r="GHC251" s="49"/>
      <c r="GHD251" s="49"/>
      <c r="GHE251" s="99"/>
      <c r="GHF251" s="98"/>
      <c r="GHG251" s="49"/>
      <c r="GHH251" s="405"/>
      <c r="GHI251" s="405"/>
      <c r="GHJ251" s="277"/>
      <c r="GHK251" s="277"/>
      <c r="GHL251" s="277"/>
      <c r="GHM251" s="277"/>
      <c r="GHN251" s="277"/>
      <c r="GHO251" s="277"/>
      <c r="GHP251" s="277"/>
      <c r="GHQ251" s="277"/>
      <c r="GHR251" s="402"/>
      <c r="GHS251" s="404"/>
      <c r="GHT251" s="49"/>
      <c r="GHU251" s="49"/>
      <c r="GHV251" s="49"/>
      <c r="GHW251" s="99"/>
      <c r="GHX251" s="98"/>
      <c r="GHY251" s="49"/>
      <c r="GHZ251" s="405"/>
      <c r="GIA251" s="405"/>
      <c r="GIB251" s="277"/>
      <c r="GIC251" s="277"/>
      <c r="GID251" s="277"/>
      <c r="GIE251" s="277"/>
      <c r="GIF251" s="277"/>
      <c r="GIG251" s="277"/>
      <c r="GIH251" s="277"/>
      <c r="GII251" s="277"/>
      <c r="GIJ251" s="402"/>
      <c r="GIK251" s="404"/>
      <c r="GIL251" s="49"/>
      <c r="GIM251" s="49"/>
      <c r="GIN251" s="49"/>
      <c r="GIO251" s="99"/>
      <c r="GIP251" s="98"/>
      <c r="GIQ251" s="49"/>
      <c r="GIR251" s="405"/>
      <c r="GIS251" s="405"/>
      <c r="GIT251" s="277"/>
      <c r="GIU251" s="277"/>
      <c r="GIV251" s="277"/>
      <c r="GIW251" s="277"/>
      <c r="GIX251" s="277"/>
      <c r="GIY251" s="277"/>
      <c r="GIZ251" s="277"/>
      <c r="GJA251" s="277"/>
      <c r="GJB251" s="402"/>
      <c r="GJC251" s="404"/>
      <c r="GJD251" s="49"/>
      <c r="GJE251" s="49"/>
      <c r="GJF251" s="49"/>
      <c r="GJG251" s="99"/>
      <c r="GJH251" s="98"/>
      <c r="GJI251" s="49"/>
      <c r="GJJ251" s="405"/>
      <c r="GJK251" s="405"/>
      <c r="GJL251" s="277"/>
      <c r="GJM251" s="277"/>
      <c r="GJN251" s="277"/>
      <c r="GJO251" s="277"/>
      <c r="GJP251" s="277"/>
      <c r="GJQ251" s="277"/>
      <c r="GJR251" s="277"/>
      <c r="GJS251" s="277"/>
      <c r="GJT251" s="402"/>
      <c r="GJU251" s="404"/>
      <c r="GJV251" s="49"/>
      <c r="GJW251" s="49"/>
      <c r="GJX251" s="49"/>
      <c r="GJY251" s="99"/>
      <c r="GJZ251" s="98"/>
      <c r="GKA251" s="49"/>
      <c r="GKB251" s="405"/>
      <c r="GKC251" s="405"/>
      <c r="GKD251" s="277"/>
      <c r="GKE251" s="277"/>
      <c r="GKF251" s="277"/>
      <c r="GKG251" s="277"/>
      <c r="GKH251" s="277"/>
      <c r="GKI251" s="277"/>
      <c r="GKJ251" s="277"/>
      <c r="GKK251" s="277"/>
      <c r="GKL251" s="402"/>
      <c r="GKM251" s="404"/>
      <c r="GKN251" s="49"/>
      <c r="GKO251" s="49"/>
      <c r="GKP251" s="49"/>
      <c r="GKQ251" s="99"/>
      <c r="GKR251" s="98"/>
      <c r="GKS251" s="49"/>
      <c r="GKT251" s="405"/>
      <c r="GKU251" s="405"/>
      <c r="GKV251" s="277"/>
      <c r="GKW251" s="277"/>
      <c r="GKX251" s="277"/>
      <c r="GKY251" s="277"/>
      <c r="GKZ251" s="277"/>
      <c r="GLA251" s="277"/>
      <c r="GLB251" s="277"/>
      <c r="GLC251" s="277"/>
      <c r="GLD251" s="402"/>
      <c r="GLE251" s="404"/>
      <c r="GLF251" s="49"/>
      <c r="GLG251" s="49"/>
      <c r="GLH251" s="49"/>
      <c r="GLI251" s="99"/>
      <c r="GLJ251" s="98"/>
      <c r="GLK251" s="49"/>
      <c r="GLL251" s="405"/>
      <c r="GLM251" s="405"/>
      <c r="GLN251" s="277"/>
      <c r="GLO251" s="277"/>
      <c r="GLP251" s="277"/>
      <c r="GLQ251" s="277"/>
      <c r="GLR251" s="277"/>
      <c r="GLS251" s="277"/>
      <c r="GLT251" s="277"/>
      <c r="GLU251" s="277"/>
      <c r="GLV251" s="402"/>
      <c r="GLW251" s="404"/>
      <c r="GLX251" s="49"/>
      <c r="GLY251" s="49"/>
      <c r="GLZ251" s="49"/>
      <c r="GMA251" s="99"/>
      <c r="GMB251" s="98"/>
      <c r="GMC251" s="49"/>
      <c r="GMD251" s="405"/>
      <c r="GME251" s="405"/>
      <c r="GMF251" s="277"/>
      <c r="GMG251" s="277"/>
      <c r="GMH251" s="277"/>
      <c r="GMI251" s="277"/>
      <c r="GMJ251" s="277"/>
      <c r="GMK251" s="277"/>
      <c r="GML251" s="277"/>
      <c r="GMM251" s="277"/>
      <c r="GMN251" s="402"/>
      <c r="GMO251" s="404"/>
      <c r="GMP251" s="49"/>
      <c r="GMQ251" s="49"/>
      <c r="GMR251" s="49"/>
      <c r="GMS251" s="99"/>
      <c r="GMT251" s="98"/>
      <c r="GMU251" s="49"/>
      <c r="GMV251" s="405"/>
      <c r="GMW251" s="405"/>
      <c r="GMX251" s="277"/>
      <c r="GMY251" s="277"/>
      <c r="GMZ251" s="277"/>
      <c r="GNA251" s="277"/>
      <c r="GNB251" s="277"/>
      <c r="GNC251" s="277"/>
      <c r="GND251" s="277"/>
      <c r="GNE251" s="277"/>
      <c r="GNF251" s="402"/>
      <c r="GNG251" s="404"/>
      <c r="GNH251" s="49"/>
      <c r="GNI251" s="49"/>
      <c r="GNJ251" s="49"/>
      <c r="GNK251" s="99"/>
      <c r="GNL251" s="98"/>
      <c r="GNM251" s="49"/>
      <c r="GNN251" s="405"/>
      <c r="GNO251" s="405"/>
      <c r="GNP251" s="277"/>
      <c r="GNQ251" s="277"/>
      <c r="GNR251" s="277"/>
      <c r="GNS251" s="277"/>
      <c r="GNT251" s="277"/>
      <c r="GNU251" s="277"/>
      <c r="GNV251" s="277"/>
      <c r="GNW251" s="277"/>
      <c r="GNX251" s="402"/>
      <c r="GNY251" s="404"/>
      <c r="GNZ251" s="49"/>
      <c r="GOA251" s="49"/>
      <c r="GOB251" s="49"/>
      <c r="GOC251" s="99"/>
      <c r="GOD251" s="98"/>
      <c r="GOE251" s="49"/>
      <c r="GOF251" s="405"/>
      <c r="GOG251" s="405"/>
      <c r="GOH251" s="277"/>
      <c r="GOI251" s="277"/>
      <c r="GOJ251" s="277"/>
      <c r="GOK251" s="277"/>
      <c r="GOL251" s="277"/>
      <c r="GOM251" s="277"/>
      <c r="GON251" s="277"/>
      <c r="GOO251" s="277"/>
      <c r="GOP251" s="402"/>
      <c r="GOQ251" s="404"/>
      <c r="GOR251" s="49"/>
      <c r="GOS251" s="49"/>
      <c r="GOT251" s="49"/>
      <c r="GOU251" s="99"/>
      <c r="GOV251" s="98"/>
      <c r="GOW251" s="49"/>
      <c r="GOX251" s="405"/>
      <c r="GOY251" s="405"/>
      <c r="GOZ251" s="277"/>
      <c r="GPA251" s="277"/>
      <c r="GPB251" s="277"/>
      <c r="GPC251" s="277"/>
      <c r="GPD251" s="277"/>
      <c r="GPE251" s="277"/>
      <c r="GPF251" s="277"/>
      <c r="GPG251" s="277"/>
      <c r="GPH251" s="402"/>
      <c r="GPI251" s="404"/>
      <c r="GPJ251" s="49"/>
      <c r="GPK251" s="49"/>
      <c r="GPL251" s="49"/>
      <c r="GPM251" s="99"/>
      <c r="GPN251" s="98"/>
      <c r="GPO251" s="49"/>
      <c r="GPP251" s="405"/>
      <c r="GPQ251" s="405"/>
      <c r="GPR251" s="277"/>
      <c r="GPS251" s="277"/>
      <c r="GPT251" s="277"/>
      <c r="GPU251" s="277"/>
      <c r="GPV251" s="277"/>
      <c r="GPW251" s="277"/>
      <c r="GPX251" s="277"/>
      <c r="GPY251" s="277"/>
      <c r="GPZ251" s="402"/>
      <c r="GQA251" s="404"/>
      <c r="GQB251" s="49"/>
      <c r="GQC251" s="49"/>
      <c r="GQD251" s="49"/>
      <c r="GQE251" s="99"/>
      <c r="GQF251" s="98"/>
      <c r="GQG251" s="49"/>
      <c r="GQH251" s="405"/>
      <c r="GQI251" s="405"/>
      <c r="GQJ251" s="277"/>
      <c r="GQK251" s="277"/>
      <c r="GQL251" s="277"/>
      <c r="GQM251" s="277"/>
      <c r="GQN251" s="277"/>
      <c r="GQO251" s="277"/>
      <c r="GQP251" s="277"/>
      <c r="GQQ251" s="277"/>
      <c r="GQR251" s="402"/>
      <c r="GQS251" s="404"/>
      <c r="GQT251" s="49"/>
      <c r="GQU251" s="49"/>
      <c r="GQV251" s="49"/>
      <c r="GQW251" s="99"/>
      <c r="GQX251" s="98"/>
      <c r="GQY251" s="49"/>
      <c r="GQZ251" s="405"/>
      <c r="GRA251" s="405"/>
      <c r="GRB251" s="277"/>
      <c r="GRC251" s="277"/>
      <c r="GRD251" s="277"/>
      <c r="GRE251" s="277"/>
      <c r="GRF251" s="277"/>
      <c r="GRG251" s="277"/>
      <c r="GRH251" s="277"/>
      <c r="GRI251" s="277"/>
      <c r="GRJ251" s="402"/>
      <c r="GRK251" s="404"/>
      <c r="GRL251" s="49"/>
      <c r="GRM251" s="49"/>
      <c r="GRN251" s="49"/>
      <c r="GRO251" s="99"/>
      <c r="GRP251" s="98"/>
      <c r="GRQ251" s="49"/>
      <c r="GRR251" s="405"/>
      <c r="GRS251" s="405"/>
      <c r="GRT251" s="277"/>
      <c r="GRU251" s="277"/>
      <c r="GRV251" s="277"/>
      <c r="GRW251" s="277"/>
      <c r="GRX251" s="277"/>
      <c r="GRY251" s="277"/>
      <c r="GRZ251" s="277"/>
      <c r="GSA251" s="277"/>
      <c r="GSB251" s="402"/>
      <c r="GSC251" s="404"/>
      <c r="GSD251" s="49"/>
      <c r="GSE251" s="49"/>
      <c r="GSF251" s="49"/>
      <c r="GSG251" s="99"/>
      <c r="GSH251" s="98"/>
      <c r="GSI251" s="49"/>
      <c r="GSJ251" s="405"/>
      <c r="GSK251" s="405"/>
      <c r="GSL251" s="277"/>
      <c r="GSM251" s="277"/>
      <c r="GSN251" s="277"/>
      <c r="GSO251" s="277"/>
      <c r="GSP251" s="277"/>
      <c r="GSQ251" s="277"/>
      <c r="GSR251" s="277"/>
      <c r="GSS251" s="277"/>
      <c r="GST251" s="402"/>
      <c r="GSU251" s="404"/>
      <c r="GSV251" s="49"/>
      <c r="GSW251" s="49"/>
      <c r="GSX251" s="49"/>
      <c r="GSY251" s="99"/>
      <c r="GSZ251" s="98"/>
      <c r="GTA251" s="49"/>
      <c r="GTB251" s="405"/>
      <c r="GTC251" s="405"/>
      <c r="GTD251" s="277"/>
      <c r="GTE251" s="277"/>
      <c r="GTF251" s="277"/>
      <c r="GTG251" s="277"/>
      <c r="GTH251" s="277"/>
      <c r="GTI251" s="277"/>
      <c r="GTJ251" s="277"/>
      <c r="GTK251" s="277"/>
      <c r="GTL251" s="402"/>
      <c r="GTM251" s="404"/>
      <c r="GTN251" s="49"/>
      <c r="GTO251" s="49"/>
      <c r="GTP251" s="49"/>
      <c r="GTQ251" s="99"/>
      <c r="GTR251" s="98"/>
      <c r="GTS251" s="49"/>
      <c r="GTT251" s="405"/>
      <c r="GTU251" s="405"/>
      <c r="GTV251" s="277"/>
      <c r="GTW251" s="277"/>
      <c r="GTX251" s="277"/>
      <c r="GTY251" s="277"/>
      <c r="GTZ251" s="277"/>
      <c r="GUA251" s="277"/>
      <c r="GUB251" s="277"/>
      <c r="GUC251" s="277"/>
      <c r="GUD251" s="402"/>
      <c r="GUE251" s="404"/>
      <c r="GUF251" s="49"/>
      <c r="GUG251" s="49"/>
      <c r="GUH251" s="49"/>
      <c r="GUI251" s="99"/>
      <c r="GUJ251" s="98"/>
      <c r="GUK251" s="49"/>
      <c r="GUL251" s="405"/>
      <c r="GUM251" s="405"/>
      <c r="GUN251" s="277"/>
      <c r="GUO251" s="277"/>
      <c r="GUP251" s="277"/>
      <c r="GUQ251" s="277"/>
      <c r="GUR251" s="277"/>
      <c r="GUS251" s="277"/>
      <c r="GUT251" s="277"/>
      <c r="GUU251" s="277"/>
      <c r="GUV251" s="402"/>
      <c r="GUW251" s="404"/>
      <c r="GUX251" s="49"/>
      <c r="GUY251" s="49"/>
      <c r="GUZ251" s="49"/>
      <c r="GVA251" s="99"/>
      <c r="GVB251" s="98"/>
      <c r="GVC251" s="49"/>
      <c r="GVD251" s="405"/>
      <c r="GVE251" s="405"/>
      <c r="GVF251" s="277"/>
      <c r="GVG251" s="277"/>
      <c r="GVH251" s="277"/>
      <c r="GVI251" s="277"/>
      <c r="GVJ251" s="277"/>
      <c r="GVK251" s="277"/>
      <c r="GVL251" s="277"/>
      <c r="GVM251" s="277"/>
      <c r="GVN251" s="402"/>
      <c r="GVO251" s="404"/>
      <c r="GVP251" s="49"/>
      <c r="GVQ251" s="49"/>
      <c r="GVR251" s="49"/>
      <c r="GVS251" s="99"/>
      <c r="GVT251" s="98"/>
      <c r="GVU251" s="49"/>
      <c r="GVV251" s="405"/>
      <c r="GVW251" s="405"/>
      <c r="GVX251" s="277"/>
      <c r="GVY251" s="277"/>
      <c r="GVZ251" s="277"/>
      <c r="GWA251" s="277"/>
      <c r="GWB251" s="277"/>
      <c r="GWC251" s="277"/>
      <c r="GWD251" s="277"/>
      <c r="GWE251" s="277"/>
      <c r="GWF251" s="402"/>
      <c r="GWG251" s="404"/>
      <c r="GWH251" s="49"/>
      <c r="GWI251" s="49"/>
      <c r="GWJ251" s="49"/>
      <c r="GWK251" s="99"/>
      <c r="GWL251" s="98"/>
      <c r="GWM251" s="49"/>
      <c r="GWN251" s="405"/>
      <c r="GWO251" s="405"/>
      <c r="GWP251" s="277"/>
      <c r="GWQ251" s="277"/>
      <c r="GWR251" s="277"/>
      <c r="GWS251" s="277"/>
      <c r="GWT251" s="277"/>
      <c r="GWU251" s="277"/>
      <c r="GWV251" s="277"/>
      <c r="GWW251" s="277"/>
      <c r="GWX251" s="402"/>
      <c r="GWY251" s="404"/>
      <c r="GWZ251" s="49"/>
      <c r="GXA251" s="49"/>
      <c r="GXB251" s="49"/>
      <c r="GXC251" s="99"/>
      <c r="GXD251" s="98"/>
      <c r="GXE251" s="49"/>
      <c r="GXF251" s="405"/>
      <c r="GXG251" s="405"/>
      <c r="GXH251" s="277"/>
      <c r="GXI251" s="277"/>
      <c r="GXJ251" s="277"/>
      <c r="GXK251" s="277"/>
      <c r="GXL251" s="277"/>
      <c r="GXM251" s="277"/>
      <c r="GXN251" s="277"/>
      <c r="GXO251" s="277"/>
      <c r="GXP251" s="402"/>
      <c r="GXQ251" s="404"/>
      <c r="GXR251" s="49"/>
      <c r="GXS251" s="49"/>
      <c r="GXT251" s="49"/>
      <c r="GXU251" s="99"/>
      <c r="GXV251" s="98"/>
      <c r="GXW251" s="49"/>
      <c r="GXX251" s="405"/>
      <c r="GXY251" s="405"/>
      <c r="GXZ251" s="277"/>
      <c r="GYA251" s="277"/>
      <c r="GYB251" s="277"/>
      <c r="GYC251" s="277"/>
      <c r="GYD251" s="277"/>
      <c r="GYE251" s="277"/>
      <c r="GYF251" s="277"/>
      <c r="GYG251" s="277"/>
      <c r="GYH251" s="402"/>
      <c r="GYI251" s="404"/>
      <c r="GYJ251" s="49"/>
      <c r="GYK251" s="49"/>
      <c r="GYL251" s="49"/>
      <c r="GYM251" s="99"/>
      <c r="GYN251" s="98"/>
      <c r="GYO251" s="49"/>
      <c r="GYP251" s="405"/>
      <c r="GYQ251" s="405"/>
      <c r="GYR251" s="277"/>
      <c r="GYS251" s="277"/>
      <c r="GYT251" s="277"/>
      <c r="GYU251" s="277"/>
      <c r="GYV251" s="277"/>
      <c r="GYW251" s="277"/>
      <c r="GYX251" s="277"/>
      <c r="GYY251" s="277"/>
      <c r="GYZ251" s="402"/>
      <c r="GZA251" s="404"/>
      <c r="GZB251" s="49"/>
      <c r="GZC251" s="49"/>
      <c r="GZD251" s="49"/>
      <c r="GZE251" s="99"/>
      <c r="GZF251" s="98"/>
      <c r="GZG251" s="49"/>
      <c r="GZH251" s="405"/>
      <c r="GZI251" s="405"/>
      <c r="GZJ251" s="277"/>
      <c r="GZK251" s="277"/>
      <c r="GZL251" s="277"/>
      <c r="GZM251" s="277"/>
      <c r="GZN251" s="277"/>
      <c r="GZO251" s="277"/>
      <c r="GZP251" s="277"/>
      <c r="GZQ251" s="277"/>
      <c r="GZR251" s="402"/>
      <c r="GZS251" s="404"/>
      <c r="GZT251" s="49"/>
      <c r="GZU251" s="49"/>
      <c r="GZV251" s="49"/>
      <c r="GZW251" s="99"/>
      <c r="GZX251" s="98"/>
      <c r="GZY251" s="49"/>
      <c r="GZZ251" s="405"/>
      <c r="HAA251" s="405"/>
      <c r="HAB251" s="277"/>
      <c r="HAC251" s="277"/>
      <c r="HAD251" s="277"/>
      <c r="HAE251" s="277"/>
      <c r="HAF251" s="277"/>
      <c r="HAG251" s="277"/>
      <c r="HAH251" s="277"/>
      <c r="HAI251" s="277"/>
      <c r="HAJ251" s="402"/>
      <c r="HAK251" s="404"/>
      <c r="HAL251" s="49"/>
      <c r="HAM251" s="49"/>
      <c r="HAN251" s="49"/>
      <c r="HAO251" s="99"/>
      <c r="HAP251" s="98"/>
      <c r="HAQ251" s="49"/>
      <c r="HAR251" s="405"/>
      <c r="HAS251" s="405"/>
      <c r="HAT251" s="277"/>
      <c r="HAU251" s="277"/>
      <c r="HAV251" s="277"/>
      <c r="HAW251" s="277"/>
      <c r="HAX251" s="277"/>
      <c r="HAY251" s="277"/>
      <c r="HAZ251" s="277"/>
      <c r="HBA251" s="277"/>
      <c r="HBB251" s="402"/>
      <c r="HBC251" s="404"/>
      <c r="HBD251" s="49"/>
      <c r="HBE251" s="49"/>
      <c r="HBF251" s="49"/>
      <c r="HBG251" s="99"/>
      <c r="HBH251" s="98"/>
      <c r="HBI251" s="49"/>
      <c r="HBJ251" s="405"/>
      <c r="HBK251" s="405"/>
      <c r="HBL251" s="277"/>
      <c r="HBM251" s="277"/>
      <c r="HBN251" s="277"/>
      <c r="HBO251" s="277"/>
      <c r="HBP251" s="277"/>
      <c r="HBQ251" s="277"/>
      <c r="HBR251" s="277"/>
      <c r="HBS251" s="277"/>
      <c r="HBT251" s="402"/>
      <c r="HBU251" s="404"/>
      <c r="HBV251" s="49"/>
      <c r="HBW251" s="49"/>
      <c r="HBX251" s="49"/>
      <c r="HBY251" s="99"/>
      <c r="HBZ251" s="98"/>
      <c r="HCA251" s="49"/>
      <c r="HCB251" s="405"/>
      <c r="HCC251" s="405"/>
      <c r="HCD251" s="277"/>
      <c r="HCE251" s="277"/>
      <c r="HCF251" s="277"/>
      <c r="HCG251" s="277"/>
      <c r="HCH251" s="277"/>
      <c r="HCI251" s="277"/>
      <c r="HCJ251" s="277"/>
      <c r="HCK251" s="277"/>
      <c r="HCL251" s="402"/>
      <c r="HCM251" s="404"/>
      <c r="HCN251" s="49"/>
      <c r="HCO251" s="49"/>
      <c r="HCP251" s="49"/>
      <c r="HCQ251" s="99"/>
      <c r="HCR251" s="98"/>
      <c r="HCS251" s="49"/>
      <c r="HCT251" s="405"/>
      <c r="HCU251" s="405"/>
      <c r="HCV251" s="277"/>
      <c r="HCW251" s="277"/>
      <c r="HCX251" s="277"/>
      <c r="HCY251" s="277"/>
      <c r="HCZ251" s="277"/>
      <c r="HDA251" s="277"/>
      <c r="HDB251" s="277"/>
      <c r="HDC251" s="277"/>
      <c r="HDD251" s="402"/>
      <c r="HDE251" s="404"/>
      <c r="HDF251" s="49"/>
      <c r="HDG251" s="49"/>
      <c r="HDH251" s="49"/>
      <c r="HDI251" s="99"/>
      <c r="HDJ251" s="98"/>
      <c r="HDK251" s="49"/>
      <c r="HDL251" s="405"/>
      <c r="HDM251" s="405"/>
      <c r="HDN251" s="277"/>
      <c r="HDO251" s="277"/>
      <c r="HDP251" s="277"/>
      <c r="HDQ251" s="277"/>
      <c r="HDR251" s="277"/>
      <c r="HDS251" s="277"/>
      <c r="HDT251" s="277"/>
      <c r="HDU251" s="277"/>
      <c r="HDV251" s="402"/>
      <c r="HDW251" s="404"/>
      <c r="HDX251" s="49"/>
      <c r="HDY251" s="49"/>
      <c r="HDZ251" s="49"/>
      <c r="HEA251" s="99"/>
      <c r="HEB251" s="98"/>
      <c r="HEC251" s="49"/>
      <c r="HED251" s="405"/>
      <c r="HEE251" s="405"/>
      <c r="HEF251" s="277"/>
      <c r="HEG251" s="277"/>
      <c r="HEH251" s="277"/>
      <c r="HEI251" s="277"/>
      <c r="HEJ251" s="277"/>
      <c r="HEK251" s="277"/>
      <c r="HEL251" s="277"/>
      <c r="HEM251" s="277"/>
      <c r="HEN251" s="402"/>
      <c r="HEO251" s="404"/>
      <c r="HEP251" s="49"/>
      <c r="HEQ251" s="49"/>
      <c r="HER251" s="49"/>
      <c r="HES251" s="99"/>
      <c r="HET251" s="98"/>
      <c r="HEU251" s="49"/>
      <c r="HEV251" s="405"/>
      <c r="HEW251" s="405"/>
      <c r="HEX251" s="277"/>
      <c r="HEY251" s="277"/>
      <c r="HEZ251" s="277"/>
      <c r="HFA251" s="277"/>
      <c r="HFB251" s="277"/>
      <c r="HFC251" s="277"/>
      <c r="HFD251" s="277"/>
      <c r="HFE251" s="277"/>
      <c r="HFF251" s="402"/>
      <c r="HFG251" s="404"/>
      <c r="HFH251" s="49"/>
      <c r="HFI251" s="49"/>
      <c r="HFJ251" s="49"/>
      <c r="HFK251" s="99"/>
      <c r="HFL251" s="98"/>
      <c r="HFM251" s="49"/>
      <c r="HFN251" s="405"/>
      <c r="HFO251" s="405"/>
      <c r="HFP251" s="277"/>
      <c r="HFQ251" s="277"/>
      <c r="HFR251" s="277"/>
      <c r="HFS251" s="277"/>
      <c r="HFT251" s="277"/>
      <c r="HFU251" s="277"/>
      <c r="HFV251" s="277"/>
      <c r="HFW251" s="277"/>
      <c r="HFX251" s="402"/>
      <c r="HFY251" s="404"/>
      <c r="HFZ251" s="49"/>
      <c r="HGA251" s="49"/>
      <c r="HGB251" s="49"/>
      <c r="HGC251" s="99"/>
      <c r="HGD251" s="98"/>
      <c r="HGE251" s="49"/>
      <c r="HGF251" s="405"/>
      <c r="HGG251" s="405"/>
      <c r="HGH251" s="277"/>
      <c r="HGI251" s="277"/>
      <c r="HGJ251" s="277"/>
      <c r="HGK251" s="277"/>
      <c r="HGL251" s="277"/>
      <c r="HGM251" s="277"/>
      <c r="HGN251" s="277"/>
      <c r="HGO251" s="277"/>
      <c r="HGP251" s="402"/>
      <c r="HGQ251" s="404"/>
      <c r="HGR251" s="49"/>
      <c r="HGS251" s="49"/>
      <c r="HGT251" s="49"/>
      <c r="HGU251" s="99"/>
      <c r="HGV251" s="98"/>
      <c r="HGW251" s="49"/>
      <c r="HGX251" s="405"/>
      <c r="HGY251" s="405"/>
      <c r="HGZ251" s="277"/>
      <c r="HHA251" s="277"/>
      <c r="HHB251" s="277"/>
      <c r="HHC251" s="277"/>
      <c r="HHD251" s="277"/>
      <c r="HHE251" s="277"/>
      <c r="HHF251" s="277"/>
      <c r="HHG251" s="277"/>
      <c r="HHH251" s="402"/>
      <c r="HHI251" s="404"/>
      <c r="HHJ251" s="49"/>
      <c r="HHK251" s="49"/>
      <c r="HHL251" s="49"/>
      <c r="HHM251" s="99"/>
      <c r="HHN251" s="98"/>
      <c r="HHO251" s="49"/>
      <c r="HHP251" s="405"/>
      <c r="HHQ251" s="405"/>
      <c r="HHR251" s="277"/>
      <c r="HHS251" s="277"/>
      <c r="HHT251" s="277"/>
      <c r="HHU251" s="277"/>
      <c r="HHV251" s="277"/>
      <c r="HHW251" s="277"/>
      <c r="HHX251" s="277"/>
      <c r="HHY251" s="277"/>
      <c r="HHZ251" s="402"/>
      <c r="HIA251" s="404"/>
      <c r="HIB251" s="49"/>
      <c r="HIC251" s="49"/>
      <c r="HID251" s="49"/>
      <c r="HIE251" s="99"/>
      <c r="HIF251" s="98"/>
      <c r="HIG251" s="49"/>
      <c r="HIH251" s="405"/>
      <c r="HII251" s="405"/>
      <c r="HIJ251" s="277"/>
      <c r="HIK251" s="277"/>
      <c r="HIL251" s="277"/>
      <c r="HIM251" s="277"/>
      <c r="HIN251" s="277"/>
      <c r="HIO251" s="277"/>
      <c r="HIP251" s="277"/>
      <c r="HIQ251" s="277"/>
      <c r="HIR251" s="402"/>
      <c r="HIS251" s="404"/>
      <c r="HIT251" s="49"/>
      <c r="HIU251" s="49"/>
      <c r="HIV251" s="49"/>
      <c r="HIW251" s="99"/>
      <c r="HIX251" s="98"/>
      <c r="HIY251" s="49"/>
      <c r="HIZ251" s="405"/>
      <c r="HJA251" s="405"/>
      <c r="HJB251" s="277"/>
      <c r="HJC251" s="277"/>
      <c r="HJD251" s="277"/>
      <c r="HJE251" s="277"/>
      <c r="HJF251" s="277"/>
      <c r="HJG251" s="277"/>
      <c r="HJH251" s="277"/>
      <c r="HJI251" s="277"/>
      <c r="HJJ251" s="402"/>
      <c r="HJK251" s="404"/>
      <c r="HJL251" s="49"/>
      <c r="HJM251" s="49"/>
      <c r="HJN251" s="49"/>
      <c r="HJO251" s="99"/>
      <c r="HJP251" s="98"/>
      <c r="HJQ251" s="49"/>
      <c r="HJR251" s="405"/>
      <c r="HJS251" s="405"/>
      <c r="HJT251" s="277"/>
      <c r="HJU251" s="277"/>
      <c r="HJV251" s="277"/>
      <c r="HJW251" s="277"/>
      <c r="HJX251" s="277"/>
      <c r="HJY251" s="277"/>
      <c r="HJZ251" s="277"/>
      <c r="HKA251" s="277"/>
      <c r="HKB251" s="402"/>
      <c r="HKC251" s="404"/>
      <c r="HKD251" s="49"/>
      <c r="HKE251" s="49"/>
      <c r="HKF251" s="49"/>
      <c r="HKG251" s="99"/>
      <c r="HKH251" s="98"/>
      <c r="HKI251" s="49"/>
      <c r="HKJ251" s="405"/>
      <c r="HKK251" s="405"/>
      <c r="HKL251" s="277"/>
      <c r="HKM251" s="277"/>
      <c r="HKN251" s="277"/>
      <c r="HKO251" s="277"/>
      <c r="HKP251" s="277"/>
      <c r="HKQ251" s="277"/>
      <c r="HKR251" s="277"/>
      <c r="HKS251" s="277"/>
      <c r="HKT251" s="402"/>
      <c r="HKU251" s="404"/>
      <c r="HKV251" s="49"/>
      <c r="HKW251" s="49"/>
      <c r="HKX251" s="49"/>
      <c r="HKY251" s="99"/>
      <c r="HKZ251" s="98"/>
      <c r="HLA251" s="49"/>
      <c r="HLB251" s="405"/>
      <c r="HLC251" s="405"/>
      <c r="HLD251" s="277"/>
      <c r="HLE251" s="277"/>
      <c r="HLF251" s="277"/>
      <c r="HLG251" s="277"/>
      <c r="HLH251" s="277"/>
      <c r="HLI251" s="277"/>
      <c r="HLJ251" s="277"/>
      <c r="HLK251" s="277"/>
      <c r="HLL251" s="402"/>
      <c r="HLM251" s="404"/>
      <c r="HLN251" s="49"/>
      <c r="HLO251" s="49"/>
      <c r="HLP251" s="49"/>
      <c r="HLQ251" s="99"/>
      <c r="HLR251" s="98"/>
      <c r="HLS251" s="49"/>
      <c r="HLT251" s="405"/>
      <c r="HLU251" s="405"/>
      <c r="HLV251" s="277"/>
      <c r="HLW251" s="277"/>
      <c r="HLX251" s="277"/>
      <c r="HLY251" s="277"/>
      <c r="HLZ251" s="277"/>
      <c r="HMA251" s="277"/>
      <c r="HMB251" s="277"/>
      <c r="HMC251" s="277"/>
      <c r="HMD251" s="402"/>
      <c r="HME251" s="404"/>
      <c r="HMF251" s="49"/>
      <c r="HMG251" s="49"/>
      <c r="HMH251" s="49"/>
      <c r="HMI251" s="99"/>
      <c r="HMJ251" s="98"/>
      <c r="HMK251" s="49"/>
      <c r="HML251" s="405"/>
      <c r="HMM251" s="405"/>
      <c r="HMN251" s="277"/>
      <c r="HMO251" s="277"/>
      <c r="HMP251" s="277"/>
      <c r="HMQ251" s="277"/>
      <c r="HMR251" s="277"/>
      <c r="HMS251" s="277"/>
      <c r="HMT251" s="277"/>
      <c r="HMU251" s="277"/>
      <c r="HMV251" s="402"/>
      <c r="HMW251" s="404"/>
      <c r="HMX251" s="49"/>
      <c r="HMY251" s="49"/>
      <c r="HMZ251" s="49"/>
      <c r="HNA251" s="99"/>
      <c r="HNB251" s="98"/>
      <c r="HNC251" s="49"/>
      <c r="HND251" s="405"/>
      <c r="HNE251" s="405"/>
      <c r="HNF251" s="277"/>
      <c r="HNG251" s="277"/>
      <c r="HNH251" s="277"/>
      <c r="HNI251" s="277"/>
      <c r="HNJ251" s="277"/>
      <c r="HNK251" s="277"/>
      <c r="HNL251" s="277"/>
      <c r="HNM251" s="277"/>
      <c r="HNN251" s="402"/>
      <c r="HNO251" s="404"/>
      <c r="HNP251" s="49"/>
      <c r="HNQ251" s="49"/>
      <c r="HNR251" s="49"/>
      <c r="HNS251" s="99"/>
      <c r="HNT251" s="98"/>
      <c r="HNU251" s="49"/>
      <c r="HNV251" s="405"/>
      <c r="HNW251" s="405"/>
      <c r="HNX251" s="277"/>
      <c r="HNY251" s="277"/>
      <c r="HNZ251" s="277"/>
      <c r="HOA251" s="277"/>
      <c r="HOB251" s="277"/>
      <c r="HOC251" s="277"/>
      <c r="HOD251" s="277"/>
      <c r="HOE251" s="277"/>
      <c r="HOF251" s="402"/>
      <c r="HOG251" s="404"/>
      <c r="HOH251" s="49"/>
      <c r="HOI251" s="49"/>
      <c r="HOJ251" s="49"/>
      <c r="HOK251" s="99"/>
      <c r="HOL251" s="98"/>
      <c r="HOM251" s="49"/>
      <c r="HON251" s="405"/>
      <c r="HOO251" s="405"/>
      <c r="HOP251" s="277"/>
      <c r="HOQ251" s="277"/>
      <c r="HOR251" s="277"/>
      <c r="HOS251" s="277"/>
      <c r="HOT251" s="277"/>
      <c r="HOU251" s="277"/>
      <c r="HOV251" s="277"/>
      <c r="HOW251" s="277"/>
      <c r="HOX251" s="402"/>
      <c r="HOY251" s="404"/>
      <c r="HOZ251" s="49"/>
      <c r="HPA251" s="49"/>
      <c r="HPB251" s="49"/>
      <c r="HPC251" s="99"/>
      <c r="HPD251" s="98"/>
      <c r="HPE251" s="49"/>
      <c r="HPF251" s="405"/>
      <c r="HPG251" s="405"/>
      <c r="HPH251" s="277"/>
      <c r="HPI251" s="277"/>
      <c r="HPJ251" s="277"/>
      <c r="HPK251" s="277"/>
      <c r="HPL251" s="277"/>
      <c r="HPM251" s="277"/>
      <c r="HPN251" s="277"/>
      <c r="HPO251" s="277"/>
      <c r="HPP251" s="402"/>
      <c r="HPQ251" s="404"/>
      <c r="HPR251" s="49"/>
      <c r="HPS251" s="49"/>
      <c r="HPT251" s="49"/>
      <c r="HPU251" s="99"/>
      <c r="HPV251" s="98"/>
      <c r="HPW251" s="49"/>
      <c r="HPX251" s="405"/>
      <c r="HPY251" s="405"/>
      <c r="HPZ251" s="277"/>
      <c r="HQA251" s="277"/>
      <c r="HQB251" s="277"/>
      <c r="HQC251" s="277"/>
      <c r="HQD251" s="277"/>
      <c r="HQE251" s="277"/>
      <c r="HQF251" s="277"/>
      <c r="HQG251" s="277"/>
      <c r="HQH251" s="402"/>
      <c r="HQI251" s="404"/>
      <c r="HQJ251" s="49"/>
      <c r="HQK251" s="49"/>
      <c r="HQL251" s="49"/>
      <c r="HQM251" s="99"/>
      <c r="HQN251" s="98"/>
      <c r="HQO251" s="49"/>
      <c r="HQP251" s="405"/>
      <c r="HQQ251" s="405"/>
      <c r="HQR251" s="277"/>
      <c r="HQS251" s="277"/>
      <c r="HQT251" s="277"/>
      <c r="HQU251" s="277"/>
      <c r="HQV251" s="277"/>
      <c r="HQW251" s="277"/>
      <c r="HQX251" s="277"/>
      <c r="HQY251" s="277"/>
      <c r="HQZ251" s="402"/>
      <c r="HRA251" s="404"/>
      <c r="HRB251" s="49"/>
      <c r="HRC251" s="49"/>
      <c r="HRD251" s="49"/>
      <c r="HRE251" s="99"/>
      <c r="HRF251" s="98"/>
      <c r="HRG251" s="49"/>
      <c r="HRH251" s="405"/>
      <c r="HRI251" s="405"/>
      <c r="HRJ251" s="277"/>
      <c r="HRK251" s="277"/>
      <c r="HRL251" s="277"/>
      <c r="HRM251" s="277"/>
      <c r="HRN251" s="277"/>
      <c r="HRO251" s="277"/>
      <c r="HRP251" s="277"/>
      <c r="HRQ251" s="277"/>
      <c r="HRR251" s="402"/>
      <c r="HRS251" s="404"/>
      <c r="HRT251" s="49"/>
      <c r="HRU251" s="49"/>
      <c r="HRV251" s="49"/>
      <c r="HRW251" s="99"/>
      <c r="HRX251" s="98"/>
      <c r="HRY251" s="49"/>
      <c r="HRZ251" s="405"/>
      <c r="HSA251" s="405"/>
      <c r="HSB251" s="277"/>
      <c r="HSC251" s="277"/>
      <c r="HSD251" s="277"/>
      <c r="HSE251" s="277"/>
      <c r="HSF251" s="277"/>
      <c r="HSG251" s="277"/>
      <c r="HSH251" s="277"/>
      <c r="HSI251" s="277"/>
      <c r="HSJ251" s="402"/>
      <c r="HSK251" s="404"/>
      <c r="HSL251" s="49"/>
      <c r="HSM251" s="49"/>
      <c r="HSN251" s="49"/>
      <c r="HSO251" s="99"/>
      <c r="HSP251" s="98"/>
      <c r="HSQ251" s="49"/>
      <c r="HSR251" s="405"/>
      <c r="HSS251" s="405"/>
      <c r="HST251" s="277"/>
      <c r="HSU251" s="277"/>
      <c r="HSV251" s="277"/>
      <c r="HSW251" s="277"/>
      <c r="HSX251" s="277"/>
      <c r="HSY251" s="277"/>
      <c r="HSZ251" s="277"/>
      <c r="HTA251" s="277"/>
      <c r="HTB251" s="402"/>
      <c r="HTC251" s="404"/>
      <c r="HTD251" s="49"/>
      <c r="HTE251" s="49"/>
      <c r="HTF251" s="49"/>
      <c r="HTG251" s="99"/>
      <c r="HTH251" s="98"/>
      <c r="HTI251" s="49"/>
      <c r="HTJ251" s="405"/>
      <c r="HTK251" s="405"/>
      <c r="HTL251" s="277"/>
      <c r="HTM251" s="277"/>
      <c r="HTN251" s="277"/>
      <c r="HTO251" s="277"/>
      <c r="HTP251" s="277"/>
      <c r="HTQ251" s="277"/>
      <c r="HTR251" s="277"/>
      <c r="HTS251" s="277"/>
      <c r="HTT251" s="402"/>
      <c r="HTU251" s="404"/>
      <c r="HTV251" s="49"/>
      <c r="HTW251" s="49"/>
      <c r="HTX251" s="49"/>
      <c r="HTY251" s="99"/>
      <c r="HTZ251" s="98"/>
      <c r="HUA251" s="49"/>
      <c r="HUB251" s="405"/>
      <c r="HUC251" s="405"/>
      <c r="HUD251" s="277"/>
      <c r="HUE251" s="277"/>
      <c r="HUF251" s="277"/>
      <c r="HUG251" s="277"/>
      <c r="HUH251" s="277"/>
      <c r="HUI251" s="277"/>
      <c r="HUJ251" s="277"/>
      <c r="HUK251" s="277"/>
      <c r="HUL251" s="402"/>
      <c r="HUM251" s="404"/>
      <c r="HUN251" s="49"/>
      <c r="HUO251" s="49"/>
      <c r="HUP251" s="49"/>
      <c r="HUQ251" s="99"/>
      <c r="HUR251" s="98"/>
      <c r="HUS251" s="49"/>
      <c r="HUT251" s="405"/>
      <c r="HUU251" s="405"/>
      <c r="HUV251" s="277"/>
      <c r="HUW251" s="277"/>
      <c r="HUX251" s="277"/>
      <c r="HUY251" s="277"/>
      <c r="HUZ251" s="277"/>
      <c r="HVA251" s="277"/>
      <c r="HVB251" s="277"/>
      <c r="HVC251" s="277"/>
      <c r="HVD251" s="402"/>
      <c r="HVE251" s="404"/>
      <c r="HVF251" s="49"/>
      <c r="HVG251" s="49"/>
      <c r="HVH251" s="49"/>
      <c r="HVI251" s="99"/>
      <c r="HVJ251" s="98"/>
      <c r="HVK251" s="49"/>
      <c r="HVL251" s="405"/>
      <c r="HVM251" s="405"/>
      <c r="HVN251" s="277"/>
      <c r="HVO251" s="277"/>
      <c r="HVP251" s="277"/>
      <c r="HVQ251" s="277"/>
      <c r="HVR251" s="277"/>
      <c r="HVS251" s="277"/>
      <c r="HVT251" s="277"/>
      <c r="HVU251" s="277"/>
      <c r="HVV251" s="402"/>
      <c r="HVW251" s="404"/>
      <c r="HVX251" s="49"/>
      <c r="HVY251" s="49"/>
      <c r="HVZ251" s="49"/>
      <c r="HWA251" s="99"/>
      <c r="HWB251" s="98"/>
      <c r="HWC251" s="49"/>
      <c r="HWD251" s="405"/>
      <c r="HWE251" s="405"/>
      <c r="HWF251" s="277"/>
      <c r="HWG251" s="277"/>
      <c r="HWH251" s="277"/>
      <c r="HWI251" s="277"/>
      <c r="HWJ251" s="277"/>
      <c r="HWK251" s="277"/>
      <c r="HWL251" s="277"/>
      <c r="HWM251" s="277"/>
      <c r="HWN251" s="402"/>
      <c r="HWO251" s="404"/>
      <c r="HWP251" s="49"/>
      <c r="HWQ251" s="49"/>
      <c r="HWR251" s="49"/>
      <c r="HWS251" s="99"/>
      <c r="HWT251" s="98"/>
      <c r="HWU251" s="49"/>
      <c r="HWV251" s="405"/>
      <c r="HWW251" s="405"/>
      <c r="HWX251" s="277"/>
      <c r="HWY251" s="277"/>
      <c r="HWZ251" s="277"/>
      <c r="HXA251" s="277"/>
      <c r="HXB251" s="277"/>
      <c r="HXC251" s="277"/>
      <c r="HXD251" s="277"/>
      <c r="HXE251" s="277"/>
      <c r="HXF251" s="402"/>
      <c r="HXG251" s="404"/>
      <c r="HXH251" s="49"/>
      <c r="HXI251" s="49"/>
      <c r="HXJ251" s="49"/>
      <c r="HXK251" s="99"/>
      <c r="HXL251" s="98"/>
      <c r="HXM251" s="49"/>
      <c r="HXN251" s="405"/>
      <c r="HXO251" s="405"/>
      <c r="HXP251" s="277"/>
      <c r="HXQ251" s="277"/>
      <c r="HXR251" s="277"/>
      <c r="HXS251" s="277"/>
      <c r="HXT251" s="277"/>
      <c r="HXU251" s="277"/>
      <c r="HXV251" s="277"/>
      <c r="HXW251" s="277"/>
      <c r="HXX251" s="402"/>
      <c r="HXY251" s="404"/>
      <c r="HXZ251" s="49"/>
      <c r="HYA251" s="49"/>
      <c r="HYB251" s="49"/>
      <c r="HYC251" s="99"/>
      <c r="HYD251" s="98"/>
      <c r="HYE251" s="49"/>
      <c r="HYF251" s="405"/>
      <c r="HYG251" s="405"/>
      <c r="HYH251" s="277"/>
      <c r="HYI251" s="277"/>
      <c r="HYJ251" s="277"/>
      <c r="HYK251" s="277"/>
      <c r="HYL251" s="277"/>
      <c r="HYM251" s="277"/>
      <c r="HYN251" s="277"/>
      <c r="HYO251" s="277"/>
      <c r="HYP251" s="402"/>
      <c r="HYQ251" s="404"/>
      <c r="HYR251" s="49"/>
      <c r="HYS251" s="49"/>
      <c r="HYT251" s="49"/>
      <c r="HYU251" s="99"/>
      <c r="HYV251" s="98"/>
      <c r="HYW251" s="49"/>
      <c r="HYX251" s="405"/>
      <c r="HYY251" s="405"/>
      <c r="HYZ251" s="277"/>
      <c r="HZA251" s="277"/>
      <c r="HZB251" s="277"/>
      <c r="HZC251" s="277"/>
      <c r="HZD251" s="277"/>
      <c r="HZE251" s="277"/>
      <c r="HZF251" s="277"/>
      <c r="HZG251" s="277"/>
      <c r="HZH251" s="402"/>
      <c r="HZI251" s="404"/>
      <c r="HZJ251" s="49"/>
      <c r="HZK251" s="49"/>
      <c r="HZL251" s="49"/>
      <c r="HZM251" s="99"/>
      <c r="HZN251" s="98"/>
      <c r="HZO251" s="49"/>
      <c r="HZP251" s="405"/>
      <c r="HZQ251" s="405"/>
      <c r="HZR251" s="277"/>
      <c r="HZS251" s="277"/>
      <c r="HZT251" s="277"/>
      <c r="HZU251" s="277"/>
      <c r="HZV251" s="277"/>
      <c r="HZW251" s="277"/>
      <c r="HZX251" s="277"/>
      <c r="HZY251" s="277"/>
      <c r="HZZ251" s="402"/>
      <c r="IAA251" s="404"/>
      <c r="IAB251" s="49"/>
      <c r="IAC251" s="49"/>
      <c r="IAD251" s="49"/>
      <c r="IAE251" s="99"/>
      <c r="IAF251" s="98"/>
      <c r="IAG251" s="49"/>
      <c r="IAH251" s="405"/>
      <c r="IAI251" s="405"/>
      <c r="IAJ251" s="277"/>
      <c r="IAK251" s="277"/>
      <c r="IAL251" s="277"/>
      <c r="IAM251" s="277"/>
      <c r="IAN251" s="277"/>
      <c r="IAO251" s="277"/>
      <c r="IAP251" s="277"/>
      <c r="IAQ251" s="277"/>
      <c r="IAR251" s="402"/>
      <c r="IAS251" s="404"/>
      <c r="IAT251" s="49"/>
      <c r="IAU251" s="49"/>
      <c r="IAV251" s="49"/>
      <c r="IAW251" s="99"/>
      <c r="IAX251" s="98"/>
      <c r="IAY251" s="49"/>
      <c r="IAZ251" s="405"/>
      <c r="IBA251" s="405"/>
      <c r="IBB251" s="277"/>
      <c r="IBC251" s="277"/>
      <c r="IBD251" s="277"/>
      <c r="IBE251" s="277"/>
      <c r="IBF251" s="277"/>
      <c r="IBG251" s="277"/>
      <c r="IBH251" s="277"/>
      <c r="IBI251" s="277"/>
      <c r="IBJ251" s="402"/>
      <c r="IBK251" s="404"/>
      <c r="IBL251" s="49"/>
      <c r="IBM251" s="49"/>
      <c r="IBN251" s="49"/>
      <c r="IBO251" s="99"/>
      <c r="IBP251" s="98"/>
      <c r="IBQ251" s="49"/>
      <c r="IBR251" s="405"/>
      <c r="IBS251" s="405"/>
      <c r="IBT251" s="277"/>
      <c r="IBU251" s="277"/>
      <c r="IBV251" s="277"/>
      <c r="IBW251" s="277"/>
      <c r="IBX251" s="277"/>
      <c r="IBY251" s="277"/>
      <c r="IBZ251" s="277"/>
      <c r="ICA251" s="277"/>
      <c r="ICB251" s="402"/>
      <c r="ICC251" s="404"/>
      <c r="ICD251" s="49"/>
      <c r="ICE251" s="49"/>
      <c r="ICF251" s="49"/>
      <c r="ICG251" s="99"/>
      <c r="ICH251" s="98"/>
      <c r="ICI251" s="49"/>
      <c r="ICJ251" s="405"/>
      <c r="ICK251" s="405"/>
      <c r="ICL251" s="277"/>
      <c r="ICM251" s="277"/>
      <c r="ICN251" s="277"/>
      <c r="ICO251" s="277"/>
      <c r="ICP251" s="277"/>
      <c r="ICQ251" s="277"/>
      <c r="ICR251" s="277"/>
      <c r="ICS251" s="277"/>
      <c r="ICT251" s="402"/>
      <c r="ICU251" s="404"/>
      <c r="ICV251" s="49"/>
      <c r="ICW251" s="49"/>
      <c r="ICX251" s="49"/>
      <c r="ICY251" s="99"/>
      <c r="ICZ251" s="98"/>
      <c r="IDA251" s="49"/>
      <c r="IDB251" s="405"/>
      <c r="IDC251" s="405"/>
      <c r="IDD251" s="277"/>
      <c r="IDE251" s="277"/>
      <c r="IDF251" s="277"/>
      <c r="IDG251" s="277"/>
      <c r="IDH251" s="277"/>
      <c r="IDI251" s="277"/>
      <c r="IDJ251" s="277"/>
      <c r="IDK251" s="277"/>
      <c r="IDL251" s="402"/>
      <c r="IDM251" s="404"/>
      <c r="IDN251" s="49"/>
      <c r="IDO251" s="49"/>
      <c r="IDP251" s="49"/>
      <c r="IDQ251" s="99"/>
      <c r="IDR251" s="98"/>
      <c r="IDS251" s="49"/>
      <c r="IDT251" s="405"/>
      <c r="IDU251" s="405"/>
      <c r="IDV251" s="277"/>
      <c r="IDW251" s="277"/>
      <c r="IDX251" s="277"/>
      <c r="IDY251" s="277"/>
      <c r="IDZ251" s="277"/>
      <c r="IEA251" s="277"/>
      <c r="IEB251" s="277"/>
      <c r="IEC251" s="277"/>
      <c r="IED251" s="402"/>
      <c r="IEE251" s="404"/>
      <c r="IEF251" s="49"/>
      <c r="IEG251" s="49"/>
      <c r="IEH251" s="49"/>
      <c r="IEI251" s="99"/>
      <c r="IEJ251" s="98"/>
      <c r="IEK251" s="49"/>
      <c r="IEL251" s="405"/>
      <c r="IEM251" s="405"/>
      <c r="IEN251" s="277"/>
      <c r="IEO251" s="277"/>
      <c r="IEP251" s="277"/>
      <c r="IEQ251" s="277"/>
      <c r="IER251" s="277"/>
      <c r="IES251" s="277"/>
      <c r="IET251" s="277"/>
      <c r="IEU251" s="277"/>
      <c r="IEV251" s="402"/>
      <c r="IEW251" s="404"/>
      <c r="IEX251" s="49"/>
      <c r="IEY251" s="49"/>
      <c r="IEZ251" s="49"/>
      <c r="IFA251" s="99"/>
      <c r="IFB251" s="98"/>
      <c r="IFC251" s="49"/>
      <c r="IFD251" s="405"/>
      <c r="IFE251" s="405"/>
      <c r="IFF251" s="277"/>
      <c r="IFG251" s="277"/>
      <c r="IFH251" s="277"/>
      <c r="IFI251" s="277"/>
      <c r="IFJ251" s="277"/>
      <c r="IFK251" s="277"/>
      <c r="IFL251" s="277"/>
      <c r="IFM251" s="277"/>
      <c r="IFN251" s="402"/>
      <c r="IFO251" s="404"/>
      <c r="IFP251" s="49"/>
      <c r="IFQ251" s="49"/>
      <c r="IFR251" s="49"/>
      <c r="IFS251" s="99"/>
      <c r="IFT251" s="98"/>
      <c r="IFU251" s="49"/>
      <c r="IFV251" s="405"/>
      <c r="IFW251" s="405"/>
      <c r="IFX251" s="277"/>
      <c r="IFY251" s="277"/>
      <c r="IFZ251" s="277"/>
      <c r="IGA251" s="277"/>
      <c r="IGB251" s="277"/>
      <c r="IGC251" s="277"/>
      <c r="IGD251" s="277"/>
      <c r="IGE251" s="277"/>
      <c r="IGF251" s="402"/>
      <c r="IGG251" s="404"/>
      <c r="IGH251" s="49"/>
      <c r="IGI251" s="49"/>
      <c r="IGJ251" s="49"/>
      <c r="IGK251" s="99"/>
      <c r="IGL251" s="98"/>
      <c r="IGM251" s="49"/>
      <c r="IGN251" s="405"/>
      <c r="IGO251" s="405"/>
      <c r="IGP251" s="277"/>
      <c r="IGQ251" s="277"/>
      <c r="IGR251" s="277"/>
      <c r="IGS251" s="277"/>
      <c r="IGT251" s="277"/>
      <c r="IGU251" s="277"/>
      <c r="IGV251" s="277"/>
      <c r="IGW251" s="277"/>
      <c r="IGX251" s="402"/>
      <c r="IGY251" s="404"/>
      <c r="IGZ251" s="49"/>
      <c r="IHA251" s="49"/>
      <c r="IHB251" s="49"/>
      <c r="IHC251" s="99"/>
      <c r="IHD251" s="98"/>
      <c r="IHE251" s="49"/>
      <c r="IHF251" s="405"/>
      <c r="IHG251" s="405"/>
      <c r="IHH251" s="277"/>
      <c r="IHI251" s="277"/>
      <c r="IHJ251" s="277"/>
      <c r="IHK251" s="277"/>
      <c r="IHL251" s="277"/>
      <c r="IHM251" s="277"/>
      <c r="IHN251" s="277"/>
      <c r="IHO251" s="277"/>
      <c r="IHP251" s="402"/>
      <c r="IHQ251" s="404"/>
      <c r="IHR251" s="49"/>
      <c r="IHS251" s="49"/>
      <c r="IHT251" s="49"/>
      <c r="IHU251" s="99"/>
      <c r="IHV251" s="98"/>
      <c r="IHW251" s="49"/>
      <c r="IHX251" s="405"/>
      <c r="IHY251" s="405"/>
      <c r="IHZ251" s="277"/>
      <c r="IIA251" s="277"/>
      <c r="IIB251" s="277"/>
      <c r="IIC251" s="277"/>
      <c r="IID251" s="277"/>
      <c r="IIE251" s="277"/>
      <c r="IIF251" s="277"/>
      <c r="IIG251" s="277"/>
      <c r="IIH251" s="402"/>
      <c r="III251" s="404"/>
      <c r="IIJ251" s="49"/>
      <c r="IIK251" s="49"/>
      <c r="IIL251" s="49"/>
      <c r="IIM251" s="99"/>
      <c r="IIN251" s="98"/>
      <c r="IIO251" s="49"/>
      <c r="IIP251" s="405"/>
      <c r="IIQ251" s="405"/>
      <c r="IIR251" s="277"/>
      <c r="IIS251" s="277"/>
      <c r="IIT251" s="277"/>
      <c r="IIU251" s="277"/>
      <c r="IIV251" s="277"/>
      <c r="IIW251" s="277"/>
      <c r="IIX251" s="277"/>
      <c r="IIY251" s="277"/>
      <c r="IIZ251" s="402"/>
      <c r="IJA251" s="404"/>
      <c r="IJB251" s="49"/>
      <c r="IJC251" s="49"/>
      <c r="IJD251" s="49"/>
      <c r="IJE251" s="99"/>
      <c r="IJF251" s="98"/>
      <c r="IJG251" s="49"/>
      <c r="IJH251" s="405"/>
      <c r="IJI251" s="405"/>
      <c r="IJJ251" s="277"/>
      <c r="IJK251" s="277"/>
      <c r="IJL251" s="277"/>
      <c r="IJM251" s="277"/>
      <c r="IJN251" s="277"/>
      <c r="IJO251" s="277"/>
      <c r="IJP251" s="277"/>
      <c r="IJQ251" s="277"/>
      <c r="IJR251" s="402"/>
      <c r="IJS251" s="404"/>
      <c r="IJT251" s="49"/>
      <c r="IJU251" s="49"/>
      <c r="IJV251" s="49"/>
      <c r="IJW251" s="99"/>
      <c r="IJX251" s="98"/>
      <c r="IJY251" s="49"/>
      <c r="IJZ251" s="405"/>
      <c r="IKA251" s="405"/>
      <c r="IKB251" s="277"/>
      <c r="IKC251" s="277"/>
      <c r="IKD251" s="277"/>
      <c r="IKE251" s="277"/>
      <c r="IKF251" s="277"/>
      <c r="IKG251" s="277"/>
      <c r="IKH251" s="277"/>
      <c r="IKI251" s="277"/>
      <c r="IKJ251" s="402"/>
      <c r="IKK251" s="404"/>
      <c r="IKL251" s="49"/>
      <c r="IKM251" s="49"/>
      <c r="IKN251" s="49"/>
      <c r="IKO251" s="99"/>
      <c r="IKP251" s="98"/>
      <c r="IKQ251" s="49"/>
      <c r="IKR251" s="405"/>
      <c r="IKS251" s="405"/>
      <c r="IKT251" s="277"/>
      <c r="IKU251" s="277"/>
      <c r="IKV251" s="277"/>
      <c r="IKW251" s="277"/>
      <c r="IKX251" s="277"/>
      <c r="IKY251" s="277"/>
      <c r="IKZ251" s="277"/>
      <c r="ILA251" s="277"/>
      <c r="ILB251" s="402"/>
      <c r="ILC251" s="404"/>
      <c r="ILD251" s="49"/>
      <c r="ILE251" s="49"/>
      <c r="ILF251" s="49"/>
      <c r="ILG251" s="99"/>
      <c r="ILH251" s="98"/>
      <c r="ILI251" s="49"/>
      <c r="ILJ251" s="405"/>
      <c r="ILK251" s="405"/>
      <c r="ILL251" s="277"/>
      <c r="ILM251" s="277"/>
      <c r="ILN251" s="277"/>
      <c r="ILO251" s="277"/>
      <c r="ILP251" s="277"/>
      <c r="ILQ251" s="277"/>
      <c r="ILR251" s="277"/>
      <c r="ILS251" s="277"/>
      <c r="ILT251" s="402"/>
      <c r="ILU251" s="404"/>
      <c r="ILV251" s="49"/>
      <c r="ILW251" s="49"/>
      <c r="ILX251" s="49"/>
      <c r="ILY251" s="99"/>
      <c r="ILZ251" s="98"/>
      <c r="IMA251" s="49"/>
      <c r="IMB251" s="405"/>
      <c r="IMC251" s="405"/>
      <c r="IMD251" s="277"/>
      <c r="IME251" s="277"/>
      <c r="IMF251" s="277"/>
      <c r="IMG251" s="277"/>
      <c r="IMH251" s="277"/>
      <c r="IMI251" s="277"/>
      <c r="IMJ251" s="277"/>
      <c r="IMK251" s="277"/>
      <c r="IML251" s="402"/>
      <c r="IMM251" s="404"/>
      <c r="IMN251" s="49"/>
      <c r="IMO251" s="49"/>
      <c r="IMP251" s="49"/>
      <c r="IMQ251" s="99"/>
      <c r="IMR251" s="98"/>
      <c r="IMS251" s="49"/>
      <c r="IMT251" s="405"/>
      <c r="IMU251" s="405"/>
      <c r="IMV251" s="277"/>
      <c r="IMW251" s="277"/>
      <c r="IMX251" s="277"/>
      <c r="IMY251" s="277"/>
      <c r="IMZ251" s="277"/>
      <c r="INA251" s="277"/>
      <c r="INB251" s="277"/>
      <c r="INC251" s="277"/>
      <c r="IND251" s="402"/>
      <c r="INE251" s="404"/>
      <c r="INF251" s="49"/>
      <c r="ING251" s="49"/>
      <c r="INH251" s="49"/>
      <c r="INI251" s="99"/>
      <c r="INJ251" s="98"/>
      <c r="INK251" s="49"/>
      <c r="INL251" s="405"/>
      <c r="INM251" s="405"/>
      <c r="INN251" s="277"/>
      <c r="INO251" s="277"/>
      <c r="INP251" s="277"/>
      <c r="INQ251" s="277"/>
      <c r="INR251" s="277"/>
      <c r="INS251" s="277"/>
      <c r="INT251" s="277"/>
      <c r="INU251" s="277"/>
      <c r="INV251" s="402"/>
      <c r="INW251" s="404"/>
      <c r="INX251" s="49"/>
      <c r="INY251" s="49"/>
      <c r="INZ251" s="49"/>
      <c r="IOA251" s="99"/>
      <c r="IOB251" s="98"/>
      <c r="IOC251" s="49"/>
      <c r="IOD251" s="405"/>
      <c r="IOE251" s="405"/>
      <c r="IOF251" s="277"/>
      <c r="IOG251" s="277"/>
      <c r="IOH251" s="277"/>
      <c r="IOI251" s="277"/>
      <c r="IOJ251" s="277"/>
      <c r="IOK251" s="277"/>
      <c r="IOL251" s="277"/>
      <c r="IOM251" s="277"/>
      <c r="ION251" s="402"/>
      <c r="IOO251" s="404"/>
      <c r="IOP251" s="49"/>
      <c r="IOQ251" s="49"/>
      <c r="IOR251" s="49"/>
      <c r="IOS251" s="99"/>
      <c r="IOT251" s="98"/>
      <c r="IOU251" s="49"/>
      <c r="IOV251" s="405"/>
      <c r="IOW251" s="405"/>
      <c r="IOX251" s="277"/>
      <c r="IOY251" s="277"/>
      <c r="IOZ251" s="277"/>
      <c r="IPA251" s="277"/>
      <c r="IPB251" s="277"/>
      <c r="IPC251" s="277"/>
      <c r="IPD251" s="277"/>
      <c r="IPE251" s="277"/>
      <c r="IPF251" s="402"/>
      <c r="IPG251" s="404"/>
      <c r="IPH251" s="49"/>
      <c r="IPI251" s="49"/>
      <c r="IPJ251" s="49"/>
      <c r="IPK251" s="99"/>
      <c r="IPL251" s="98"/>
      <c r="IPM251" s="49"/>
      <c r="IPN251" s="405"/>
      <c r="IPO251" s="405"/>
      <c r="IPP251" s="277"/>
      <c r="IPQ251" s="277"/>
      <c r="IPR251" s="277"/>
      <c r="IPS251" s="277"/>
      <c r="IPT251" s="277"/>
      <c r="IPU251" s="277"/>
      <c r="IPV251" s="277"/>
      <c r="IPW251" s="277"/>
      <c r="IPX251" s="402"/>
      <c r="IPY251" s="404"/>
      <c r="IPZ251" s="49"/>
      <c r="IQA251" s="49"/>
      <c r="IQB251" s="49"/>
      <c r="IQC251" s="99"/>
      <c r="IQD251" s="98"/>
      <c r="IQE251" s="49"/>
      <c r="IQF251" s="405"/>
      <c r="IQG251" s="405"/>
      <c r="IQH251" s="277"/>
      <c r="IQI251" s="277"/>
      <c r="IQJ251" s="277"/>
      <c r="IQK251" s="277"/>
      <c r="IQL251" s="277"/>
      <c r="IQM251" s="277"/>
      <c r="IQN251" s="277"/>
      <c r="IQO251" s="277"/>
      <c r="IQP251" s="402"/>
      <c r="IQQ251" s="404"/>
      <c r="IQR251" s="49"/>
      <c r="IQS251" s="49"/>
      <c r="IQT251" s="49"/>
      <c r="IQU251" s="99"/>
      <c r="IQV251" s="98"/>
      <c r="IQW251" s="49"/>
      <c r="IQX251" s="405"/>
      <c r="IQY251" s="405"/>
      <c r="IQZ251" s="277"/>
      <c r="IRA251" s="277"/>
      <c r="IRB251" s="277"/>
      <c r="IRC251" s="277"/>
      <c r="IRD251" s="277"/>
      <c r="IRE251" s="277"/>
      <c r="IRF251" s="277"/>
      <c r="IRG251" s="277"/>
      <c r="IRH251" s="402"/>
      <c r="IRI251" s="404"/>
      <c r="IRJ251" s="49"/>
      <c r="IRK251" s="49"/>
      <c r="IRL251" s="49"/>
      <c r="IRM251" s="99"/>
      <c r="IRN251" s="98"/>
      <c r="IRO251" s="49"/>
      <c r="IRP251" s="405"/>
      <c r="IRQ251" s="405"/>
      <c r="IRR251" s="277"/>
      <c r="IRS251" s="277"/>
      <c r="IRT251" s="277"/>
      <c r="IRU251" s="277"/>
      <c r="IRV251" s="277"/>
      <c r="IRW251" s="277"/>
      <c r="IRX251" s="277"/>
      <c r="IRY251" s="277"/>
      <c r="IRZ251" s="402"/>
      <c r="ISA251" s="404"/>
      <c r="ISB251" s="49"/>
      <c r="ISC251" s="49"/>
      <c r="ISD251" s="49"/>
      <c r="ISE251" s="99"/>
      <c r="ISF251" s="98"/>
      <c r="ISG251" s="49"/>
      <c r="ISH251" s="405"/>
      <c r="ISI251" s="405"/>
      <c r="ISJ251" s="277"/>
      <c r="ISK251" s="277"/>
      <c r="ISL251" s="277"/>
      <c r="ISM251" s="277"/>
      <c r="ISN251" s="277"/>
      <c r="ISO251" s="277"/>
      <c r="ISP251" s="277"/>
      <c r="ISQ251" s="277"/>
      <c r="ISR251" s="402"/>
      <c r="ISS251" s="404"/>
      <c r="IST251" s="49"/>
      <c r="ISU251" s="49"/>
      <c r="ISV251" s="49"/>
      <c r="ISW251" s="99"/>
      <c r="ISX251" s="98"/>
      <c r="ISY251" s="49"/>
      <c r="ISZ251" s="405"/>
      <c r="ITA251" s="405"/>
      <c r="ITB251" s="277"/>
      <c r="ITC251" s="277"/>
      <c r="ITD251" s="277"/>
      <c r="ITE251" s="277"/>
      <c r="ITF251" s="277"/>
      <c r="ITG251" s="277"/>
      <c r="ITH251" s="277"/>
      <c r="ITI251" s="277"/>
      <c r="ITJ251" s="402"/>
      <c r="ITK251" s="404"/>
      <c r="ITL251" s="49"/>
      <c r="ITM251" s="49"/>
      <c r="ITN251" s="49"/>
      <c r="ITO251" s="99"/>
      <c r="ITP251" s="98"/>
      <c r="ITQ251" s="49"/>
      <c r="ITR251" s="405"/>
      <c r="ITS251" s="405"/>
      <c r="ITT251" s="277"/>
      <c r="ITU251" s="277"/>
      <c r="ITV251" s="277"/>
      <c r="ITW251" s="277"/>
      <c r="ITX251" s="277"/>
      <c r="ITY251" s="277"/>
      <c r="ITZ251" s="277"/>
      <c r="IUA251" s="277"/>
      <c r="IUB251" s="402"/>
      <c r="IUC251" s="404"/>
      <c r="IUD251" s="49"/>
      <c r="IUE251" s="49"/>
      <c r="IUF251" s="49"/>
      <c r="IUG251" s="99"/>
      <c r="IUH251" s="98"/>
      <c r="IUI251" s="49"/>
      <c r="IUJ251" s="405"/>
      <c r="IUK251" s="405"/>
      <c r="IUL251" s="277"/>
      <c r="IUM251" s="277"/>
      <c r="IUN251" s="277"/>
      <c r="IUO251" s="277"/>
      <c r="IUP251" s="277"/>
      <c r="IUQ251" s="277"/>
      <c r="IUR251" s="277"/>
      <c r="IUS251" s="277"/>
      <c r="IUT251" s="402"/>
      <c r="IUU251" s="404"/>
      <c r="IUV251" s="49"/>
      <c r="IUW251" s="49"/>
      <c r="IUX251" s="49"/>
      <c r="IUY251" s="99"/>
      <c r="IUZ251" s="98"/>
      <c r="IVA251" s="49"/>
      <c r="IVB251" s="405"/>
      <c r="IVC251" s="405"/>
      <c r="IVD251" s="277"/>
      <c r="IVE251" s="277"/>
      <c r="IVF251" s="277"/>
      <c r="IVG251" s="277"/>
      <c r="IVH251" s="277"/>
      <c r="IVI251" s="277"/>
      <c r="IVJ251" s="277"/>
      <c r="IVK251" s="277"/>
      <c r="IVL251" s="402"/>
      <c r="IVM251" s="404"/>
      <c r="IVN251" s="49"/>
      <c r="IVO251" s="49"/>
      <c r="IVP251" s="49"/>
      <c r="IVQ251" s="99"/>
      <c r="IVR251" s="98"/>
      <c r="IVS251" s="49"/>
      <c r="IVT251" s="405"/>
      <c r="IVU251" s="405"/>
      <c r="IVV251" s="277"/>
      <c r="IVW251" s="277"/>
      <c r="IVX251" s="277"/>
      <c r="IVY251" s="277"/>
      <c r="IVZ251" s="277"/>
      <c r="IWA251" s="277"/>
      <c r="IWB251" s="277"/>
      <c r="IWC251" s="277"/>
      <c r="IWD251" s="402"/>
      <c r="IWE251" s="404"/>
      <c r="IWF251" s="49"/>
      <c r="IWG251" s="49"/>
      <c r="IWH251" s="49"/>
      <c r="IWI251" s="99"/>
      <c r="IWJ251" s="98"/>
      <c r="IWK251" s="49"/>
      <c r="IWL251" s="405"/>
      <c r="IWM251" s="405"/>
      <c r="IWN251" s="277"/>
      <c r="IWO251" s="277"/>
      <c r="IWP251" s="277"/>
      <c r="IWQ251" s="277"/>
      <c r="IWR251" s="277"/>
      <c r="IWS251" s="277"/>
      <c r="IWT251" s="277"/>
      <c r="IWU251" s="277"/>
      <c r="IWV251" s="402"/>
      <c r="IWW251" s="404"/>
      <c r="IWX251" s="49"/>
      <c r="IWY251" s="49"/>
      <c r="IWZ251" s="49"/>
      <c r="IXA251" s="99"/>
      <c r="IXB251" s="98"/>
      <c r="IXC251" s="49"/>
      <c r="IXD251" s="405"/>
      <c r="IXE251" s="405"/>
      <c r="IXF251" s="277"/>
      <c r="IXG251" s="277"/>
      <c r="IXH251" s="277"/>
      <c r="IXI251" s="277"/>
      <c r="IXJ251" s="277"/>
      <c r="IXK251" s="277"/>
      <c r="IXL251" s="277"/>
      <c r="IXM251" s="277"/>
      <c r="IXN251" s="402"/>
      <c r="IXO251" s="404"/>
      <c r="IXP251" s="49"/>
      <c r="IXQ251" s="49"/>
      <c r="IXR251" s="49"/>
      <c r="IXS251" s="99"/>
      <c r="IXT251" s="98"/>
      <c r="IXU251" s="49"/>
      <c r="IXV251" s="405"/>
      <c r="IXW251" s="405"/>
      <c r="IXX251" s="277"/>
      <c r="IXY251" s="277"/>
      <c r="IXZ251" s="277"/>
      <c r="IYA251" s="277"/>
      <c r="IYB251" s="277"/>
      <c r="IYC251" s="277"/>
      <c r="IYD251" s="277"/>
      <c r="IYE251" s="277"/>
      <c r="IYF251" s="402"/>
      <c r="IYG251" s="404"/>
      <c r="IYH251" s="49"/>
      <c r="IYI251" s="49"/>
      <c r="IYJ251" s="49"/>
      <c r="IYK251" s="99"/>
      <c r="IYL251" s="98"/>
      <c r="IYM251" s="49"/>
      <c r="IYN251" s="405"/>
      <c r="IYO251" s="405"/>
      <c r="IYP251" s="277"/>
      <c r="IYQ251" s="277"/>
      <c r="IYR251" s="277"/>
      <c r="IYS251" s="277"/>
      <c r="IYT251" s="277"/>
      <c r="IYU251" s="277"/>
      <c r="IYV251" s="277"/>
      <c r="IYW251" s="277"/>
      <c r="IYX251" s="402"/>
      <c r="IYY251" s="404"/>
      <c r="IYZ251" s="49"/>
      <c r="IZA251" s="49"/>
      <c r="IZB251" s="49"/>
      <c r="IZC251" s="99"/>
      <c r="IZD251" s="98"/>
      <c r="IZE251" s="49"/>
      <c r="IZF251" s="405"/>
      <c r="IZG251" s="405"/>
      <c r="IZH251" s="277"/>
      <c r="IZI251" s="277"/>
      <c r="IZJ251" s="277"/>
      <c r="IZK251" s="277"/>
      <c r="IZL251" s="277"/>
      <c r="IZM251" s="277"/>
      <c r="IZN251" s="277"/>
      <c r="IZO251" s="277"/>
      <c r="IZP251" s="402"/>
      <c r="IZQ251" s="404"/>
      <c r="IZR251" s="49"/>
      <c r="IZS251" s="49"/>
      <c r="IZT251" s="49"/>
      <c r="IZU251" s="99"/>
      <c r="IZV251" s="98"/>
      <c r="IZW251" s="49"/>
      <c r="IZX251" s="405"/>
      <c r="IZY251" s="405"/>
      <c r="IZZ251" s="277"/>
      <c r="JAA251" s="277"/>
      <c r="JAB251" s="277"/>
      <c r="JAC251" s="277"/>
      <c r="JAD251" s="277"/>
      <c r="JAE251" s="277"/>
      <c r="JAF251" s="277"/>
      <c r="JAG251" s="277"/>
      <c r="JAH251" s="402"/>
      <c r="JAI251" s="404"/>
      <c r="JAJ251" s="49"/>
      <c r="JAK251" s="49"/>
      <c r="JAL251" s="49"/>
      <c r="JAM251" s="99"/>
      <c r="JAN251" s="98"/>
      <c r="JAO251" s="49"/>
      <c r="JAP251" s="405"/>
      <c r="JAQ251" s="405"/>
      <c r="JAR251" s="277"/>
      <c r="JAS251" s="277"/>
      <c r="JAT251" s="277"/>
      <c r="JAU251" s="277"/>
      <c r="JAV251" s="277"/>
      <c r="JAW251" s="277"/>
      <c r="JAX251" s="277"/>
      <c r="JAY251" s="277"/>
      <c r="JAZ251" s="402"/>
      <c r="JBA251" s="404"/>
      <c r="JBB251" s="49"/>
      <c r="JBC251" s="49"/>
      <c r="JBD251" s="49"/>
      <c r="JBE251" s="99"/>
      <c r="JBF251" s="98"/>
      <c r="JBG251" s="49"/>
      <c r="JBH251" s="405"/>
      <c r="JBI251" s="405"/>
      <c r="JBJ251" s="277"/>
      <c r="JBK251" s="277"/>
      <c r="JBL251" s="277"/>
      <c r="JBM251" s="277"/>
      <c r="JBN251" s="277"/>
      <c r="JBO251" s="277"/>
      <c r="JBP251" s="277"/>
      <c r="JBQ251" s="277"/>
      <c r="JBR251" s="402"/>
      <c r="JBS251" s="404"/>
      <c r="JBT251" s="49"/>
      <c r="JBU251" s="49"/>
      <c r="JBV251" s="49"/>
      <c r="JBW251" s="99"/>
      <c r="JBX251" s="98"/>
      <c r="JBY251" s="49"/>
      <c r="JBZ251" s="405"/>
      <c r="JCA251" s="405"/>
      <c r="JCB251" s="277"/>
      <c r="JCC251" s="277"/>
      <c r="JCD251" s="277"/>
      <c r="JCE251" s="277"/>
      <c r="JCF251" s="277"/>
      <c r="JCG251" s="277"/>
      <c r="JCH251" s="277"/>
      <c r="JCI251" s="277"/>
      <c r="JCJ251" s="402"/>
      <c r="JCK251" s="404"/>
      <c r="JCL251" s="49"/>
      <c r="JCM251" s="49"/>
      <c r="JCN251" s="49"/>
      <c r="JCO251" s="99"/>
      <c r="JCP251" s="98"/>
      <c r="JCQ251" s="49"/>
      <c r="JCR251" s="405"/>
      <c r="JCS251" s="405"/>
      <c r="JCT251" s="277"/>
      <c r="JCU251" s="277"/>
      <c r="JCV251" s="277"/>
      <c r="JCW251" s="277"/>
      <c r="JCX251" s="277"/>
      <c r="JCY251" s="277"/>
      <c r="JCZ251" s="277"/>
      <c r="JDA251" s="277"/>
      <c r="JDB251" s="402"/>
      <c r="JDC251" s="404"/>
      <c r="JDD251" s="49"/>
      <c r="JDE251" s="49"/>
      <c r="JDF251" s="49"/>
      <c r="JDG251" s="99"/>
      <c r="JDH251" s="98"/>
      <c r="JDI251" s="49"/>
      <c r="JDJ251" s="405"/>
      <c r="JDK251" s="405"/>
      <c r="JDL251" s="277"/>
      <c r="JDM251" s="277"/>
      <c r="JDN251" s="277"/>
      <c r="JDO251" s="277"/>
      <c r="JDP251" s="277"/>
      <c r="JDQ251" s="277"/>
      <c r="JDR251" s="277"/>
      <c r="JDS251" s="277"/>
      <c r="JDT251" s="402"/>
      <c r="JDU251" s="404"/>
      <c r="JDV251" s="49"/>
      <c r="JDW251" s="49"/>
      <c r="JDX251" s="49"/>
      <c r="JDY251" s="99"/>
      <c r="JDZ251" s="98"/>
      <c r="JEA251" s="49"/>
      <c r="JEB251" s="405"/>
      <c r="JEC251" s="405"/>
      <c r="JED251" s="277"/>
      <c r="JEE251" s="277"/>
      <c r="JEF251" s="277"/>
      <c r="JEG251" s="277"/>
      <c r="JEH251" s="277"/>
      <c r="JEI251" s="277"/>
      <c r="JEJ251" s="277"/>
      <c r="JEK251" s="277"/>
      <c r="JEL251" s="402"/>
      <c r="JEM251" s="404"/>
      <c r="JEN251" s="49"/>
      <c r="JEO251" s="49"/>
      <c r="JEP251" s="49"/>
      <c r="JEQ251" s="99"/>
      <c r="JER251" s="98"/>
      <c r="JES251" s="49"/>
      <c r="JET251" s="405"/>
      <c r="JEU251" s="405"/>
      <c r="JEV251" s="277"/>
      <c r="JEW251" s="277"/>
      <c r="JEX251" s="277"/>
      <c r="JEY251" s="277"/>
      <c r="JEZ251" s="277"/>
      <c r="JFA251" s="277"/>
      <c r="JFB251" s="277"/>
      <c r="JFC251" s="277"/>
      <c r="JFD251" s="402"/>
      <c r="JFE251" s="404"/>
      <c r="JFF251" s="49"/>
      <c r="JFG251" s="49"/>
      <c r="JFH251" s="49"/>
      <c r="JFI251" s="99"/>
      <c r="JFJ251" s="98"/>
      <c r="JFK251" s="49"/>
      <c r="JFL251" s="405"/>
      <c r="JFM251" s="405"/>
      <c r="JFN251" s="277"/>
      <c r="JFO251" s="277"/>
      <c r="JFP251" s="277"/>
      <c r="JFQ251" s="277"/>
      <c r="JFR251" s="277"/>
      <c r="JFS251" s="277"/>
      <c r="JFT251" s="277"/>
      <c r="JFU251" s="277"/>
      <c r="JFV251" s="402"/>
      <c r="JFW251" s="404"/>
      <c r="JFX251" s="49"/>
      <c r="JFY251" s="49"/>
      <c r="JFZ251" s="49"/>
      <c r="JGA251" s="99"/>
      <c r="JGB251" s="98"/>
      <c r="JGC251" s="49"/>
      <c r="JGD251" s="405"/>
      <c r="JGE251" s="405"/>
      <c r="JGF251" s="277"/>
      <c r="JGG251" s="277"/>
      <c r="JGH251" s="277"/>
      <c r="JGI251" s="277"/>
      <c r="JGJ251" s="277"/>
      <c r="JGK251" s="277"/>
      <c r="JGL251" s="277"/>
      <c r="JGM251" s="277"/>
      <c r="JGN251" s="402"/>
      <c r="JGO251" s="404"/>
      <c r="JGP251" s="49"/>
      <c r="JGQ251" s="49"/>
      <c r="JGR251" s="49"/>
      <c r="JGS251" s="99"/>
      <c r="JGT251" s="98"/>
      <c r="JGU251" s="49"/>
      <c r="JGV251" s="405"/>
      <c r="JGW251" s="405"/>
      <c r="JGX251" s="277"/>
      <c r="JGY251" s="277"/>
      <c r="JGZ251" s="277"/>
      <c r="JHA251" s="277"/>
      <c r="JHB251" s="277"/>
      <c r="JHC251" s="277"/>
      <c r="JHD251" s="277"/>
      <c r="JHE251" s="277"/>
      <c r="JHF251" s="402"/>
      <c r="JHG251" s="404"/>
      <c r="JHH251" s="49"/>
      <c r="JHI251" s="49"/>
      <c r="JHJ251" s="49"/>
      <c r="JHK251" s="99"/>
      <c r="JHL251" s="98"/>
      <c r="JHM251" s="49"/>
      <c r="JHN251" s="405"/>
      <c r="JHO251" s="405"/>
      <c r="JHP251" s="277"/>
      <c r="JHQ251" s="277"/>
      <c r="JHR251" s="277"/>
      <c r="JHS251" s="277"/>
      <c r="JHT251" s="277"/>
      <c r="JHU251" s="277"/>
      <c r="JHV251" s="277"/>
      <c r="JHW251" s="277"/>
      <c r="JHX251" s="402"/>
      <c r="JHY251" s="404"/>
      <c r="JHZ251" s="49"/>
      <c r="JIA251" s="49"/>
      <c r="JIB251" s="49"/>
      <c r="JIC251" s="99"/>
      <c r="JID251" s="98"/>
      <c r="JIE251" s="49"/>
      <c r="JIF251" s="405"/>
      <c r="JIG251" s="405"/>
      <c r="JIH251" s="277"/>
      <c r="JII251" s="277"/>
      <c r="JIJ251" s="277"/>
      <c r="JIK251" s="277"/>
      <c r="JIL251" s="277"/>
      <c r="JIM251" s="277"/>
      <c r="JIN251" s="277"/>
      <c r="JIO251" s="277"/>
      <c r="JIP251" s="402"/>
      <c r="JIQ251" s="404"/>
      <c r="JIR251" s="49"/>
      <c r="JIS251" s="49"/>
      <c r="JIT251" s="49"/>
      <c r="JIU251" s="99"/>
      <c r="JIV251" s="98"/>
      <c r="JIW251" s="49"/>
      <c r="JIX251" s="405"/>
      <c r="JIY251" s="405"/>
      <c r="JIZ251" s="277"/>
      <c r="JJA251" s="277"/>
      <c r="JJB251" s="277"/>
      <c r="JJC251" s="277"/>
      <c r="JJD251" s="277"/>
      <c r="JJE251" s="277"/>
      <c r="JJF251" s="277"/>
      <c r="JJG251" s="277"/>
      <c r="JJH251" s="402"/>
      <c r="JJI251" s="404"/>
      <c r="JJJ251" s="49"/>
      <c r="JJK251" s="49"/>
      <c r="JJL251" s="49"/>
      <c r="JJM251" s="99"/>
      <c r="JJN251" s="98"/>
      <c r="JJO251" s="49"/>
      <c r="JJP251" s="405"/>
      <c r="JJQ251" s="405"/>
      <c r="JJR251" s="277"/>
      <c r="JJS251" s="277"/>
      <c r="JJT251" s="277"/>
      <c r="JJU251" s="277"/>
      <c r="JJV251" s="277"/>
      <c r="JJW251" s="277"/>
      <c r="JJX251" s="277"/>
      <c r="JJY251" s="277"/>
      <c r="JJZ251" s="402"/>
      <c r="JKA251" s="404"/>
      <c r="JKB251" s="49"/>
      <c r="JKC251" s="49"/>
      <c r="JKD251" s="49"/>
      <c r="JKE251" s="99"/>
      <c r="JKF251" s="98"/>
      <c r="JKG251" s="49"/>
      <c r="JKH251" s="405"/>
      <c r="JKI251" s="405"/>
      <c r="JKJ251" s="277"/>
      <c r="JKK251" s="277"/>
      <c r="JKL251" s="277"/>
      <c r="JKM251" s="277"/>
      <c r="JKN251" s="277"/>
      <c r="JKO251" s="277"/>
      <c r="JKP251" s="277"/>
      <c r="JKQ251" s="277"/>
      <c r="JKR251" s="402"/>
      <c r="JKS251" s="404"/>
      <c r="JKT251" s="49"/>
      <c r="JKU251" s="49"/>
      <c r="JKV251" s="49"/>
      <c r="JKW251" s="99"/>
      <c r="JKX251" s="98"/>
      <c r="JKY251" s="49"/>
      <c r="JKZ251" s="405"/>
      <c r="JLA251" s="405"/>
      <c r="JLB251" s="277"/>
      <c r="JLC251" s="277"/>
      <c r="JLD251" s="277"/>
      <c r="JLE251" s="277"/>
      <c r="JLF251" s="277"/>
      <c r="JLG251" s="277"/>
      <c r="JLH251" s="277"/>
      <c r="JLI251" s="277"/>
      <c r="JLJ251" s="402"/>
      <c r="JLK251" s="404"/>
      <c r="JLL251" s="49"/>
      <c r="JLM251" s="49"/>
      <c r="JLN251" s="49"/>
      <c r="JLO251" s="99"/>
      <c r="JLP251" s="98"/>
      <c r="JLQ251" s="49"/>
      <c r="JLR251" s="405"/>
      <c r="JLS251" s="405"/>
      <c r="JLT251" s="277"/>
      <c r="JLU251" s="277"/>
      <c r="JLV251" s="277"/>
      <c r="JLW251" s="277"/>
      <c r="JLX251" s="277"/>
      <c r="JLY251" s="277"/>
      <c r="JLZ251" s="277"/>
      <c r="JMA251" s="277"/>
      <c r="JMB251" s="402"/>
      <c r="JMC251" s="404"/>
      <c r="JMD251" s="49"/>
      <c r="JME251" s="49"/>
      <c r="JMF251" s="49"/>
      <c r="JMG251" s="99"/>
      <c r="JMH251" s="98"/>
      <c r="JMI251" s="49"/>
      <c r="JMJ251" s="405"/>
      <c r="JMK251" s="405"/>
      <c r="JML251" s="277"/>
      <c r="JMM251" s="277"/>
      <c r="JMN251" s="277"/>
      <c r="JMO251" s="277"/>
      <c r="JMP251" s="277"/>
      <c r="JMQ251" s="277"/>
      <c r="JMR251" s="277"/>
      <c r="JMS251" s="277"/>
      <c r="JMT251" s="402"/>
      <c r="JMU251" s="404"/>
      <c r="JMV251" s="49"/>
      <c r="JMW251" s="49"/>
      <c r="JMX251" s="49"/>
      <c r="JMY251" s="99"/>
      <c r="JMZ251" s="98"/>
      <c r="JNA251" s="49"/>
      <c r="JNB251" s="405"/>
      <c r="JNC251" s="405"/>
      <c r="JND251" s="277"/>
      <c r="JNE251" s="277"/>
      <c r="JNF251" s="277"/>
      <c r="JNG251" s="277"/>
      <c r="JNH251" s="277"/>
      <c r="JNI251" s="277"/>
      <c r="JNJ251" s="277"/>
      <c r="JNK251" s="277"/>
      <c r="JNL251" s="402"/>
      <c r="JNM251" s="404"/>
      <c r="JNN251" s="49"/>
      <c r="JNO251" s="49"/>
      <c r="JNP251" s="49"/>
      <c r="JNQ251" s="99"/>
      <c r="JNR251" s="98"/>
      <c r="JNS251" s="49"/>
      <c r="JNT251" s="405"/>
      <c r="JNU251" s="405"/>
      <c r="JNV251" s="277"/>
      <c r="JNW251" s="277"/>
      <c r="JNX251" s="277"/>
      <c r="JNY251" s="277"/>
      <c r="JNZ251" s="277"/>
      <c r="JOA251" s="277"/>
      <c r="JOB251" s="277"/>
      <c r="JOC251" s="277"/>
      <c r="JOD251" s="402"/>
      <c r="JOE251" s="404"/>
      <c r="JOF251" s="49"/>
      <c r="JOG251" s="49"/>
      <c r="JOH251" s="49"/>
      <c r="JOI251" s="99"/>
      <c r="JOJ251" s="98"/>
      <c r="JOK251" s="49"/>
      <c r="JOL251" s="405"/>
      <c r="JOM251" s="405"/>
      <c r="JON251" s="277"/>
      <c r="JOO251" s="277"/>
      <c r="JOP251" s="277"/>
      <c r="JOQ251" s="277"/>
      <c r="JOR251" s="277"/>
      <c r="JOS251" s="277"/>
      <c r="JOT251" s="277"/>
      <c r="JOU251" s="277"/>
      <c r="JOV251" s="402"/>
      <c r="JOW251" s="404"/>
      <c r="JOX251" s="49"/>
      <c r="JOY251" s="49"/>
      <c r="JOZ251" s="49"/>
      <c r="JPA251" s="99"/>
      <c r="JPB251" s="98"/>
      <c r="JPC251" s="49"/>
      <c r="JPD251" s="405"/>
      <c r="JPE251" s="405"/>
      <c r="JPF251" s="277"/>
      <c r="JPG251" s="277"/>
      <c r="JPH251" s="277"/>
      <c r="JPI251" s="277"/>
      <c r="JPJ251" s="277"/>
      <c r="JPK251" s="277"/>
      <c r="JPL251" s="277"/>
      <c r="JPM251" s="277"/>
      <c r="JPN251" s="402"/>
      <c r="JPO251" s="404"/>
      <c r="JPP251" s="49"/>
      <c r="JPQ251" s="49"/>
      <c r="JPR251" s="49"/>
      <c r="JPS251" s="99"/>
      <c r="JPT251" s="98"/>
      <c r="JPU251" s="49"/>
      <c r="JPV251" s="405"/>
      <c r="JPW251" s="405"/>
      <c r="JPX251" s="277"/>
      <c r="JPY251" s="277"/>
      <c r="JPZ251" s="277"/>
      <c r="JQA251" s="277"/>
      <c r="JQB251" s="277"/>
      <c r="JQC251" s="277"/>
      <c r="JQD251" s="277"/>
      <c r="JQE251" s="277"/>
      <c r="JQF251" s="402"/>
      <c r="JQG251" s="404"/>
      <c r="JQH251" s="49"/>
      <c r="JQI251" s="49"/>
      <c r="JQJ251" s="49"/>
      <c r="JQK251" s="99"/>
      <c r="JQL251" s="98"/>
      <c r="JQM251" s="49"/>
      <c r="JQN251" s="405"/>
      <c r="JQO251" s="405"/>
      <c r="JQP251" s="277"/>
      <c r="JQQ251" s="277"/>
      <c r="JQR251" s="277"/>
      <c r="JQS251" s="277"/>
      <c r="JQT251" s="277"/>
      <c r="JQU251" s="277"/>
      <c r="JQV251" s="277"/>
      <c r="JQW251" s="277"/>
      <c r="JQX251" s="402"/>
      <c r="JQY251" s="404"/>
      <c r="JQZ251" s="49"/>
      <c r="JRA251" s="49"/>
      <c r="JRB251" s="49"/>
      <c r="JRC251" s="99"/>
      <c r="JRD251" s="98"/>
      <c r="JRE251" s="49"/>
      <c r="JRF251" s="405"/>
      <c r="JRG251" s="405"/>
      <c r="JRH251" s="277"/>
      <c r="JRI251" s="277"/>
      <c r="JRJ251" s="277"/>
      <c r="JRK251" s="277"/>
      <c r="JRL251" s="277"/>
      <c r="JRM251" s="277"/>
      <c r="JRN251" s="277"/>
      <c r="JRO251" s="277"/>
      <c r="JRP251" s="402"/>
      <c r="JRQ251" s="404"/>
      <c r="JRR251" s="49"/>
      <c r="JRS251" s="49"/>
      <c r="JRT251" s="49"/>
      <c r="JRU251" s="99"/>
      <c r="JRV251" s="98"/>
      <c r="JRW251" s="49"/>
      <c r="JRX251" s="405"/>
      <c r="JRY251" s="405"/>
      <c r="JRZ251" s="277"/>
      <c r="JSA251" s="277"/>
      <c r="JSB251" s="277"/>
      <c r="JSC251" s="277"/>
      <c r="JSD251" s="277"/>
      <c r="JSE251" s="277"/>
      <c r="JSF251" s="277"/>
      <c r="JSG251" s="277"/>
      <c r="JSH251" s="402"/>
      <c r="JSI251" s="404"/>
      <c r="JSJ251" s="49"/>
      <c r="JSK251" s="49"/>
      <c r="JSL251" s="49"/>
      <c r="JSM251" s="99"/>
      <c r="JSN251" s="98"/>
      <c r="JSO251" s="49"/>
      <c r="JSP251" s="405"/>
      <c r="JSQ251" s="405"/>
      <c r="JSR251" s="277"/>
      <c r="JSS251" s="277"/>
      <c r="JST251" s="277"/>
      <c r="JSU251" s="277"/>
      <c r="JSV251" s="277"/>
      <c r="JSW251" s="277"/>
      <c r="JSX251" s="277"/>
      <c r="JSY251" s="277"/>
      <c r="JSZ251" s="402"/>
      <c r="JTA251" s="404"/>
      <c r="JTB251" s="49"/>
      <c r="JTC251" s="49"/>
      <c r="JTD251" s="49"/>
      <c r="JTE251" s="99"/>
      <c r="JTF251" s="98"/>
      <c r="JTG251" s="49"/>
      <c r="JTH251" s="405"/>
      <c r="JTI251" s="405"/>
      <c r="JTJ251" s="277"/>
      <c r="JTK251" s="277"/>
      <c r="JTL251" s="277"/>
      <c r="JTM251" s="277"/>
      <c r="JTN251" s="277"/>
      <c r="JTO251" s="277"/>
      <c r="JTP251" s="277"/>
      <c r="JTQ251" s="277"/>
      <c r="JTR251" s="402"/>
      <c r="JTS251" s="404"/>
      <c r="JTT251" s="49"/>
      <c r="JTU251" s="49"/>
      <c r="JTV251" s="49"/>
      <c r="JTW251" s="99"/>
      <c r="JTX251" s="98"/>
      <c r="JTY251" s="49"/>
      <c r="JTZ251" s="405"/>
      <c r="JUA251" s="405"/>
      <c r="JUB251" s="277"/>
      <c r="JUC251" s="277"/>
      <c r="JUD251" s="277"/>
      <c r="JUE251" s="277"/>
      <c r="JUF251" s="277"/>
      <c r="JUG251" s="277"/>
      <c r="JUH251" s="277"/>
      <c r="JUI251" s="277"/>
      <c r="JUJ251" s="402"/>
      <c r="JUK251" s="404"/>
      <c r="JUL251" s="49"/>
      <c r="JUM251" s="49"/>
      <c r="JUN251" s="49"/>
      <c r="JUO251" s="99"/>
      <c r="JUP251" s="98"/>
      <c r="JUQ251" s="49"/>
      <c r="JUR251" s="405"/>
      <c r="JUS251" s="405"/>
      <c r="JUT251" s="277"/>
      <c r="JUU251" s="277"/>
      <c r="JUV251" s="277"/>
      <c r="JUW251" s="277"/>
      <c r="JUX251" s="277"/>
      <c r="JUY251" s="277"/>
      <c r="JUZ251" s="277"/>
      <c r="JVA251" s="277"/>
      <c r="JVB251" s="402"/>
      <c r="JVC251" s="404"/>
      <c r="JVD251" s="49"/>
      <c r="JVE251" s="49"/>
      <c r="JVF251" s="49"/>
      <c r="JVG251" s="99"/>
      <c r="JVH251" s="98"/>
      <c r="JVI251" s="49"/>
      <c r="JVJ251" s="405"/>
      <c r="JVK251" s="405"/>
      <c r="JVL251" s="277"/>
      <c r="JVM251" s="277"/>
      <c r="JVN251" s="277"/>
      <c r="JVO251" s="277"/>
      <c r="JVP251" s="277"/>
      <c r="JVQ251" s="277"/>
      <c r="JVR251" s="277"/>
      <c r="JVS251" s="277"/>
      <c r="JVT251" s="402"/>
      <c r="JVU251" s="404"/>
      <c r="JVV251" s="49"/>
      <c r="JVW251" s="49"/>
      <c r="JVX251" s="49"/>
      <c r="JVY251" s="99"/>
      <c r="JVZ251" s="98"/>
      <c r="JWA251" s="49"/>
      <c r="JWB251" s="405"/>
      <c r="JWC251" s="405"/>
      <c r="JWD251" s="277"/>
      <c r="JWE251" s="277"/>
      <c r="JWF251" s="277"/>
      <c r="JWG251" s="277"/>
      <c r="JWH251" s="277"/>
      <c r="JWI251" s="277"/>
      <c r="JWJ251" s="277"/>
      <c r="JWK251" s="277"/>
      <c r="JWL251" s="402"/>
      <c r="JWM251" s="404"/>
      <c r="JWN251" s="49"/>
      <c r="JWO251" s="49"/>
      <c r="JWP251" s="49"/>
      <c r="JWQ251" s="99"/>
      <c r="JWR251" s="98"/>
      <c r="JWS251" s="49"/>
      <c r="JWT251" s="405"/>
      <c r="JWU251" s="405"/>
      <c r="JWV251" s="277"/>
      <c r="JWW251" s="277"/>
      <c r="JWX251" s="277"/>
      <c r="JWY251" s="277"/>
      <c r="JWZ251" s="277"/>
      <c r="JXA251" s="277"/>
      <c r="JXB251" s="277"/>
      <c r="JXC251" s="277"/>
      <c r="JXD251" s="402"/>
      <c r="JXE251" s="404"/>
      <c r="JXF251" s="49"/>
      <c r="JXG251" s="49"/>
      <c r="JXH251" s="49"/>
      <c r="JXI251" s="99"/>
      <c r="JXJ251" s="98"/>
      <c r="JXK251" s="49"/>
      <c r="JXL251" s="405"/>
      <c r="JXM251" s="405"/>
      <c r="JXN251" s="277"/>
      <c r="JXO251" s="277"/>
      <c r="JXP251" s="277"/>
      <c r="JXQ251" s="277"/>
      <c r="JXR251" s="277"/>
      <c r="JXS251" s="277"/>
      <c r="JXT251" s="277"/>
      <c r="JXU251" s="277"/>
      <c r="JXV251" s="402"/>
      <c r="JXW251" s="404"/>
      <c r="JXX251" s="49"/>
      <c r="JXY251" s="49"/>
      <c r="JXZ251" s="49"/>
      <c r="JYA251" s="99"/>
      <c r="JYB251" s="98"/>
      <c r="JYC251" s="49"/>
      <c r="JYD251" s="405"/>
      <c r="JYE251" s="405"/>
      <c r="JYF251" s="277"/>
      <c r="JYG251" s="277"/>
      <c r="JYH251" s="277"/>
      <c r="JYI251" s="277"/>
      <c r="JYJ251" s="277"/>
      <c r="JYK251" s="277"/>
      <c r="JYL251" s="277"/>
      <c r="JYM251" s="277"/>
      <c r="JYN251" s="402"/>
      <c r="JYO251" s="404"/>
      <c r="JYP251" s="49"/>
      <c r="JYQ251" s="49"/>
      <c r="JYR251" s="49"/>
      <c r="JYS251" s="99"/>
      <c r="JYT251" s="98"/>
      <c r="JYU251" s="49"/>
      <c r="JYV251" s="405"/>
      <c r="JYW251" s="405"/>
      <c r="JYX251" s="277"/>
      <c r="JYY251" s="277"/>
      <c r="JYZ251" s="277"/>
      <c r="JZA251" s="277"/>
      <c r="JZB251" s="277"/>
      <c r="JZC251" s="277"/>
      <c r="JZD251" s="277"/>
      <c r="JZE251" s="277"/>
      <c r="JZF251" s="402"/>
      <c r="JZG251" s="404"/>
      <c r="JZH251" s="49"/>
      <c r="JZI251" s="49"/>
      <c r="JZJ251" s="49"/>
      <c r="JZK251" s="99"/>
      <c r="JZL251" s="98"/>
      <c r="JZM251" s="49"/>
      <c r="JZN251" s="405"/>
      <c r="JZO251" s="405"/>
      <c r="JZP251" s="277"/>
      <c r="JZQ251" s="277"/>
      <c r="JZR251" s="277"/>
      <c r="JZS251" s="277"/>
      <c r="JZT251" s="277"/>
      <c r="JZU251" s="277"/>
      <c r="JZV251" s="277"/>
      <c r="JZW251" s="277"/>
      <c r="JZX251" s="402"/>
      <c r="JZY251" s="404"/>
      <c r="JZZ251" s="49"/>
      <c r="KAA251" s="49"/>
      <c r="KAB251" s="49"/>
      <c r="KAC251" s="99"/>
      <c r="KAD251" s="98"/>
      <c r="KAE251" s="49"/>
      <c r="KAF251" s="405"/>
      <c r="KAG251" s="405"/>
      <c r="KAH251" s="277"/>
      <c r="KAI251" s="277"/>
      <c r="KAJ251" s="277"/>
      <c r="KAK251" s="277"/>
      <c r="KAL251" s="277"/>
      <c r="KAM251" s="277"/>
      <c r="KAN251" s="277"/>
      <c r="KAO251" s="277"/>
      <c r="KAP251" s="402"/>
      <c r="KAQ251" s="404"/>
      <c r="KAR251" s="49"/>
      <c r="KAS251" s="49"/>
      <c r="KAT251" s="49"/>
      <c r="KAU251" s="99"/>
      <c r="KAV251" s="98"/>
      <c r="KAW251" s="49"/>
      <c r="KAX251" s="405"/>
      <c r="KAY251" s="405"/>
      <c r="KAZ251" s="277"/>
      <c r="KBA251" s="277"/>
      <c r="KBB251" s="277"/>
      <c r="KBC251" s="277"/>
      <c r="KBD251" s="277"/>
      <c r="KBE251" s="277"/>
      <c r="KBF251" s="277"/>
      <c r="KBG251" s="277"/>
      <c r="KBH251" s="402"/>
      <c r="KBI251" s="404"/>
      <c r="KBJ251" s="49"/>
      <c r="KBK251" s="49"/>
      <c r="KBL251" s="49"/>
      <c r="KBM251" s="99"/>
      <c r="KBN251" s="98"/>
      <c r="KBO251" s="49"/>
      <c r="KBP251" s="405"/>
      <c r="KBQ251" s="405"/>
      <c r="KBR251" s="277"/>
      <c r="KBS251" s="277"/>
      <c r="KBT251" s="277"/>
      <c r="KBU251" s="277"/>
      <c r="KBV251" s="277"/>
      <c r="KBW251" s="277"/>
      <c r="KBX251" s="277"/>
      <c r="KBY251" s="277"/>
      <c r="KBZ251" s="402"/>
      <c r="KCA251" s="404"/>
      <c r="KCB251" s="49"/>
      <c r="KCC251" s="49"/>
      <c r="KCD251" s="49"/>
      <c r="KCE251" s="99"/>
      <c r="KCF251" s="98"/>
      <c r="KCG251" s="49"/>
      <c r="KCH251" s="405"/>
      <c r="KCI251" s="405"/>
      <c r="KCJ251" s="277"/>
      <c r="KCK251" s="277"/>
      <c r="KCL251" s="277"/>
      <c r="KCM251" s="277"/>
      <c r="KCN251" s="277"/>
      <c r="KCO251" s="277"/>
      <c r="KCP251" s="277"/>
      <c r="KCQ251" s="277"/>
      <c r="KCR251" s="402"/>
      <c r="KCS251" s="404"/>
      <c r="KCT251" s="49"/>
      <c r="KCU251" s="49"/>
      <c r="KCV251" s="49"/>
      <c r="KCW251" s="99"/>
      <c r="KCX251" s="98"/>
      <c r="KCY251" s="49"/>
      <c r="KCZ251" s="405"/>
      <c r="KDA251" s="405"/>
      <c r="KDB251" s="277"/>
      <c r="KDC251" s="277"/>
      <c r="KDD251" s="277"/>
      <c r="KDE251" s="277"/>
      <c r="KDF251" s="277"/>
      <c r="KDG251" s="277"/>
      <c r="KDH251" s="277"/>
      <c r="KDI251" s="277"/>
      <c r="KDJ251" s="402"/>
      <c r="KDK251" s="404"/>
      <c r="KDL251" s="49"/>
      <c r="KDM251" s="49"/>
      <c r="KDN251" s="49"/>
      <c r="KDO251" s="99"/>
      <c r="KDP251" s="98"/>
      <c r="KDQ251" s="49"/>
      <c r="KDR251" s="405"/>
      <c r="KDS251" s="405"/>
      <c r="KDT251" s="277"/>
      <c r="KDU251" s="277"/>
      <c r="KDV251" s="277"/>
      <c r="KDW251" s="277"/>
      <c r="KDX251" s="277"/>
      <c r="KDY251" s="277"/>
      <c r="KDZ251" s="277"/>
      <c r="KEA251" s="277"/>
      <c r="KEB251" s="402"/>
      <c r="KEC251" s="404"/>
      <c r="KED251" s="49"/>
      <c r="KEE251" s="49"/>
      <c r="KEF251" s="49"/>
      <c r="KEG251" s="99"/>
      <c r="KEH251" s="98"/>
      <c r="KEI251" s="49"/>
      <c r="KEJ251" s="405"/>
      <c r="KEK251" s="405"/>
      <c r="KEL251" s="277"/>
      <c r="KEM251" s="277"/>
      <c r="KEN251" s="277"/>
      <c r="KEO251" s="277"/>
      <c r="KEP251" s="277"/>
      <c r="KEQ251" s="277"/>
      <c r="KER251" s="277"/>
      <c r="KES251" s="277"/>
      <c r="KET251" s="402"/>
      <c r="KEU251" s="404"/>
      <c r="KEV251" s="49"/>
      <c r="KEW251" s="49"/>
      <c r="KEX251" s="49"/>
      <c r="KEY251" s="99"/>
      <c r="KEZ251" s="98"/>
      <c r="KFA251" s="49"/>
      <c r="KFB251" s="405"/>
      <c r="KFC251" s="405"/>
      <c r="KFD251" s="277"/>
      <c r="KFE251" s="277"/>
      <c r="KFF251" s="277"/>
      <c r="KFG251" s="277"/>
      <c r="KFH251" s="277"/>
      <c r="KFI251" s="277"/>
      <c r="KFJ251" s="277"/>
      <c r="KFK251" s="277"/>
      <c r="KFL251" s="402"/>
      <c r="KFM251" s="404"/>
      <c r="KFN251" s="49"/>
      <c r="KFO251" s="49"/>
      <c r="KFP251" s="49"/>
      <c r="KFQ251" s="99"/>
      <c r="KFR251" s="98"/>
      <c r="KFS251" s="49"/>
      <c r="KFT251" s="405"/>
      <c r="KFU251" s="405"/>
      <c r="KFV251" s="277"/>
      <c r="KFW251" s="277"/>
      <c r="KFX251" s="277"/>
      <c r="KFY251" s="277"/>
      <c r="KFZ251" s="277"/>
      <c r="KGA251" s="277"/>
      <c r="KGB251" s="277"/>
      <c r="KGC251" s="277"/>
      <c r="KGD251" s="402"/>
      <c r="KGE251" s="404"/>
      <c r="KGF251" s="49"/>
      <c r="KGG251" s="49"/>
      <c r="KGH251" s="49"/>
      <c r="KGI251" s="99"/>
      <c r="KGJ251" s="98"/>
      <c r="KGK251" s="49"/>
      <c r="KGL251" s="405"/>
      <c r="KGM251" s="405"/>
      <c r="KGN251" s="277"/>
      <c r="KGO251" s="277"/>
      <c r="KGP251" s="277"/>
      <c r="KGQ251" s="277"/>
      <c r="KGR251" s="277"/>
      <c r="KGS251" s="277"/>
      <c r="KGT251" s="277"/>
      <c r="KGU251" s="277"/>
      <c r="KGV251" s="402"/>
      <c r="KGW251" s="404"/>
      <c r="KGX251" s="49"/>
      <c r="KGY251" s="49"/>
      <c r="KGZ251" s="49"/>
      <c r="KHA251" s="99"/>
      <c r="KHB251" s="98"/>
      <c r="KHC251" s="49"/>
      <c r="KHD251" s="405"/>
      <c r="KHE251" s="405"/>
      <c r="KHF251" s="277"/>
      <c r="KHG251" s="277"/>
      <c r="KHH251" s="277"/>
      <c r="KHI251" s="277"/>
      <c r="KHJ251" s="277"/>
      <c r="KHK251" s="277"/>
      <c r="KHL251" s="277"/>
      <c r="KHM251" s="277"/>
      <c r="KHN251" s="402"/>
      <c r="KHO251" s="404"/>
      <c r="KHP251" s="49"/>
      <c r="KHQ251" s="49"/>
      <c r="KHR251" s="49"/>
      <c r="KHS251" s="99"/>
      <c r="KHT251" s="98"/>
      <c r="KHU251" s="49"/>
      <c r="KHV251" s="405"/>
      <c r="KHW251" s="405"/>
      <c r="KHX251" s="277"/>
      <c r="KHY251" s="277"/>
      <c r="KHZ251" s="277"/>
      <c r="KIA251" s="277"/>
      <c r="KIB251" s="277"/>
      <c r="KIC251" s="277"/>
      <c r="KID251" s="277"/>
      <c r="KIE251" s="277"/>
      <c r="KIF251" s="402"/>
      <c r="KIG251" s="404"/>
      <c r="KIH251" s="49"/>
      <c r="KII251" s="49"/>
      <c r="KIJ251" s="49"/>
      <c r="KIK251" s="99"/>
      <c r="KIL251" s="98"/>
      <c r="KIM251" s="49"/>
      <c r="KIN251" s="405"/>
      <c r="KIO251" s="405"/>
      <c r="KIP251" s="277"/>
      <c r="KIQ251" s="277"/>
      <c r="KIR251" s="277"/>
      <c r="KIS251" s="277"/>
      <c r="KIT251" s="277"/>
      <c r="KIU251" s="277"/>
      <c r="KIV251" s="277"/>
      <c r="KIW251" s="277"/>
      <c r="KIX251" s="402"/>
      <c r="KIY251" s="404"/>
      <c r="KIZ251" s="49"/>
      <c r="KJA251" s="49"/>
      <c r="KJB251" s="49"/>
      <c r="KJC251" s="99"/>
      <c r="KJD251" s="98"/>
      <c r="KJE251" s="49"/>
      <c r="KJF251" s="405"/>
      <c r="KJG251" s="405"/>
      <c r="KJH251" s="277"/>
      <c r="KJI251" s="277"/>
      <c r="KJJ251" s="277"/>
      <c r="KJK251" s="277"/>
      <c r="KJL251" s="277"/>
      <c r="KJM251" s="277"/>
      <c r="KJN251" s="277"/>
      <c r="KJO251" s="277"/>
      <c r="KJP251" s="402"/>
      <c r="KJQ251" s="404"/>
      <c r="KJR251" s="49"/>
      <c r="KJS251" s="49"/>
      <c r="KJT251" s="49"/>
      <c r="KJU251" s="99"/>
      <c r="KJV251" s="98"/>
      <c r="KJW251" s="49"/>
      <c r="KJX251" s="405"/>
      <c r="KJY251" s="405"/>
      <c r="KJZ251" s="277"/>
      <c r="KKA251" s="277"/>
      <c r="KKB251" s="277"/>
      <c r="KKC251" s="277"/>
      <c r="KKD251" s="277"/>
      <c r="KKE251" s="277"/>
      <c r="KKF251" s="277"/>
      <c r="KKG251" s="277"/>
      <c r="KKH251" s="402"/>
      <c r="KKI251" s="404"/>
      <c r="KKJ251" s="49"/>
      <c r="KKK251" s="49"/>
      <c r="KKL251" s="49"/>
      <c r="KKM251" s="99"/>
      <c r="KKN251" s="98"/>
      <c r="KKO251" s="49"/>
      <c r="KKP251" s="405"/>
      <c r="KKQ251" s="405"/>
      <c r="KKR251" s="277"/>
      <c r="KKS251" s="277"/>
      <c r="KKT251" s="277"/>
      <c r="KKU251" s="277"/>
      <c r="KKV251" s="277"/>
      <c r="KKW251" s="277"/>
      <c r="KKX251" s="277"/>
      <c r="KKY251" s="277"/>
      <c r="KKZ251" s="402"/>
      <c r="KLA251" s="404"/>
      <c r="KLB251" s="49"/>
      <c r="KLC251" s="49"/>
      <c r="KLD251" s="49"/>
      <c r="KLE251" s="99"/>
      <c r="KLF251" s="98"/>
      <c r="KLG251" s="49"/>
      <c r="KLH251" s="405"/>
      <c r="KLI251" s="405"/>
      <c r="KLJ251" s="277"/>
      <c r="KLK251" s="277"/>
      <c r="KLL251" s="277"/>
      <c r="KLM251" s="277"/>
      <c r="KLN251" s="277"/>
      <c r="KLO251" s="277"/>
      <c r="KLP251" s="277"/>
      <c r="KLQ251" s="277"/>
      <c r="KLR251" s="402"/>
      <c r="KLS251" s="404"/>
      <c r="KLT251" s="49"/>
      <c r="KLU251" s="49"/>
      <c r="KLV251" s="49"/>
      <c r="KLW251" s="99"/>
      <c r="KLX251" s="98"/>
      <c r="KLY251" s="49"/>
      <c r="KLZ251" s="405"/>
      <c r="KMA251" s="405"/>
      <c r="KMB251" s="277"/>
      <c r="KMC251" s="277"/>
      <c r="KMD251" s="277"/>
      <c r="KME251" s="277"/>
      <c r="KMF251" s="277"/>
      <c r="KMG251" s="277"/>
      <c r="KMH251" s="277"/>
      <c r="KMI251" s="277"/>
      <c r="KMJ251" s="402"/>
      <c r="KMK251" s="404"/>
      <c r="KML251" s="49"/>
      <c r="KMM251" s="49"/>
      <c r="KMN251" s="49"/>
      <c r="KMO251" s="99"/>
      <c r="KMP251" s="98"/>
      <c r="KMQ251" s="49"/>
      <c r="KMR251" s="405"/>
      <c r="KMS251" s="405"/>
      <c r="KMT251" s="277"/>
      <c r="KMU251" s="277"/>
      <c r="KMV251" s="277"/>
      <c r="KMW251" s="277"/>
      <c r="KMX251" s="277"/>
      <c r="KMY251" s="277"/>
      <c r="KMZ251" s="277"/>
      <c r="KNA251" s="277"/>
      <c r="KNB251" s="402"/>
      <c r="KNC251" s="404"/>
      <c r="KND251" s="49"/>
      <c r="KNE251" s="49"/>
      <c r="KNF251" s="49"/>
      <c r="KNG251" s="99"/>
      <c r="KNH251" s="98"/>
      <c r="KNI251" s="49"/>
      <c r="KNJ251" s="405"/>
      <c r="KNK251" s="405"/>
      <c r="KNL251" s="277"/>
      <c r="KNM251" s="277"/>
      <c r="KNN251" s="277"/>
      <c r="KNO251" s="277"/>
      <c r="KNP251" s="277"/>
      <c r="KNQ251" s="277"/>
      <c r="KNR251" s="277"/>
      <c r="KNS251" s="277"/>
      <c r="KNT251" s="402"/>
      <c r="KNU251" s="404"/>
      <c r="KNV251" s="49"/>
      <c r="KNW251" s="49"/>
      <c r="KNX251" s="49"/>
      <c r="KNY251" s="99"/>
      <c r="KNZ251" s="98"/>
      <c r="KOA251" s="49"/>
      <c r="KOB251" s="405"/>
      <c r="KOC251" s="405"/>
      <c r="KOD251" s="277"/>
      <c r="KOE251" s="277"/>
      <c r="KOF251" s="277"/>
      <c r="KOG251" s="277"/>
      <c r="KOH251" s="277"/>
      <c r="KOI251" s="277"/>
      <c r="KOJ251" s="277"/>
      <c r="KOK251" s="277"/>
      <c r="KOL251" s="402"/>
      <c r="KOM251" s="404"/>
      <c r="KON251" s="49"/>
      <c r="KOO251" s="49"/>
      <c r="KOP251" s="49"/>
      <c r="KOQ251" s="99"/>
      <c r="KOR251" s="98"/>
      <c r="KOS251" s="49"/>
      <c r="KOT251" s="405"/>
      <c r="KOU251" s="405"/>
      <c r="KOV251" s="277"/>
      <c r="KOW251" s="277"/>
      <c r="KOX251" s="277"/>
      <c r="KOY251" s="277"/>
      <c r="KOZ251" s="277"/>
      <c r="KPA251" s="277"/>
      <c r="KPB251" s="277"/>
      <c r="KPC251" s="277"/>
      <c r="KPD251" s="402"/>
      <c r="KPE251" s="404"/>
      <c r="KPF251" s="49"/>
      <c r="KPG251" s="49"/>
      <c r="KPH251" s="49"/>
      <c r="KPI251" s="99"/>
      <c r="KPJ251" s="98"/>
      <c r="KPK251" s="49"/>
      <c r="KPL251" s="405"/>
      <c r="KPM251" s="405"/>
      <c r="KPN251" s="277"/>
      <c r="KPO251" s="277"/>
      <c r="KPP251" s="277"/>
      <c r="KPQ251" s="277"/>
      <c r="KPR251" s="277"/>
      <c r="KPS251" s="277"/>
      <c r="KPT251" s="277"/>
      <c r="KPU251" s="277"/>
      <c r="KPV251" s="402"/>
      <c r="KPW251" s="404"/>
      <c r="KPX251" s="49"/>
      <c r="KPY251" s="49"/>
      <c r="KPZ251" s="49"/>
      <c r="KQA251" s="99"/>
      <c r="KQB251" s="98"/>
      <c r="KQC251" s="49"/>
      <c r="KQD251" s="405"/>
      <c r="KQE251" s="405"/>
      <c r="KQF251" s="277"/>
      <c r="KQG251" s="277"/>
      <c r="KQH251" s="277"/>
      <c r="KQI251" s="277"/>
      <c r="KQJ251" s="277"/>
      <c r="KQK251" s="277"/>
      <c r="KQL251" s="277"/>
      <c r="KQM251" s="277"/>
      <c r="KQN251" s="402"/>
      <c r="KQO251" s="404"/>
      <c r="KQP251" s="49"/>
      <c r="KQQ251" s="49"/>
      <c r="KQR251" s="49"/>
      <c r="KQS251" s="99"/>
      <c r="KQT251" s="98"/>
      <c r="KQU251" s="49"/>
      <c r="KQV251" s="405"/>
      <c r="KQW251" s="405"/>
      <c r="KQX251" s="277"/>
      <c r="KQY251" s="277"/>
      <c r="KQZ251" s="277"/>
      <c r="KRA251" s="277"/>
      <c r="KRB251" s="277"/>
      <c r="KRC251" s="277"/>
      <c r="KRD251" s="277"/>
      <c r="KRE251" s="277"/>
      <c r="KRF251" s="402"/>
      <c r="KRG251" s="404"/>
      <c r="KRH251" s="49"/>
      <c r="KRI251" s="49"/>
      <c r="KRJ251" s="49"/>
      <c r="KRK251" s="99"/>
      <c r="KRL251" s="98"/>
      <c r="KRM251" s="49"/>
      <c r="KRN251" s="405"/>
      <c r="KRO251" s="405"/>
      <c r="KRP251" s="277"/>
      <c r="KRQ251" s="277"/>
      <c r="KRR251" s="277"/>
      <c r="KRS251" s="277"/>
      <c r="KRT251" s="277"/>
      <c r="KRU251" s="277"/>
      <c r="KRV251" s="277"/>
      <c r="KRW251" s="277"/>
      <c r="KRX251" s="402"/>
      <c r="KRY251" s="404"/>
      <c r="KRZ251" s="49"/>
      <c r="KSA251" s="49"/>
      <c r="KSB251" s="49"/>
      <c r="KSC251" s="99"/>
      <c r="KSD251" s="98"/>
      <c r="KSE251" s="49"/>
      <c r="KSF251" s="405"/>
      <c r="KSG251" s="405"/>
      <c r="KSH251" s="277"/>
      <c r="KSI251" s="277"/>
      <c r="KSJ251" s="277"/>
      <c r="KSK251" s="277"/>
      <c r="KSL251" s="277"/>
      <c r="KSM251" s="277"/>
      <c r="KSN251" s="277"/>
      <c r="KSO251" s="277"/>
      <c r="KSP251" s="402"/>
      <c r="KSQ251" s="404"/>
      <c r="KSR251" s="49"/>
      <c r="KSS251" s="49"/>
      <c r="KST251" s="49"/>
      <c r="KSU251" s="99"/>
      <c r="KSV251" s="98"/>
      <c r="KSW251" s="49"/>
      <c r="KSX251" s="405"/>
      <c r="KSY251" s="405"/>
      <c r="KSZ251" s="277"/>
      <c r="KTA251" s="277"/>
      <c r="KTB251" s="277"/>
      <c r="KTC251" s="277"/>
      <c r="KTD251" s="277"/>
      <c r="KTE251" s="277"/>
      <c r="KTF251" s="277"/>
      <c r="KTG251" s="277"/>
      <c r="KTH251" s="402"/>
      <c r="KTI251" s="404"/>
      <c r="KTJ251" s="49"/>
      <c r="KTK251" s="49"/>
      <c r="KTL251" s="49"/>
      <c r="KTM251" s="99"/>
      <c r="KTN251" s="98"/>
      <c r="KTO251" s="49"/>
      <c r="KTP251" s="405"/>
      <c r="KTQ251" s="405"/>
      <c r="KTR251" s="277"/>
      <c r="KTS251" s="277"/>
      <c r="KTT251" s="277"/>
      <c r="KTU251" s="277"/>
      <c r="KTV251" s="277"/>
      <c r="KTW251" s="277"/>
      <c r="KTX251" s="277"/>
      <c r="KTY251" s="277"/>
      <c r="KTZ251" s="402"/>
      <c r="KUA251" s="404"/>
      <c r="KUB251" s="49"/>
      <c r="KUC251" s="49"/>
      <c r="KUD251" s="49"/>
      <c r="KUE251" s="99"/>
      <c r="KUF251" s="98"/>
      <c r="KUG251" s="49"/>
      <c r="KUH251" s="405"/>
      <c r="KUI251" s="405"/>
      <c r="KUJ251" s="277"/>
      <c r="KUK251" s="277"/>
      <c r="KUL251" s="277"/>
      <c r="KUM251" s="277"/>
      <c r="KUN251" s="277"/>
      <c r="KUO251" s="277"/>
      <c r="KUP251" s="277"/>
      <c r="KUQ251" s="277"/>
      <c r="KUR251" s="402"/>
      <c r="KUS251" s="404"/>
      <c r="KUT251" s="49"/>
      <c r="KUU251" s="49"/>
      <c r="KUV251" s="49"/>
      <c r="KUW251" s="99"/>
      <c r="KUX251" s="98"/>
      <c r="KUY251" s="49"/>
      <c r="KUZ251" s="405"/>
      <c r="KVA251" s="405"/>
      <c r="KVB251" s="277"/>
      <c r="KVC251" s="277"/>
      <c r="KVD251" s="277"/>
      <c r="KVE251" s="277"/>
      <c r="KVF251" s="277"/>
      <c r="KVG251" s="277"/>
      <c r="KVH251" s="277"/>
      <c r="KVI251" s="277"/>
      <c r="KVJ251" s="402"/>
      <c r="KVK251" s="404"/>
      <c r="KVL251" s="49"/>
      <c r="KVM251" s="49"/>
      <c r="KVN251" s="49"/>
      <c r="KVO251" s="99"/>
      <c r="KVP251" s="98"/>
      <c r="KVQ251" s="49"/>
      <c r="KVR251" s="405"/>
      <c r="KVS251" s="405"/>
      <c r="KVT251" s="277"/>
      <c r="KVU251" s="277"/>
      <c r="KVV251" s="277"/>
      <c r="KVW251" s="277"/>
      <c r="KVX251" s="277"/>
      <c r="KVY251" s="277"/>
      <c r="KVZ251" s="277"/>
      <c r="KWA251" s="277"/>
      <c r="KWB251" s="402"/>
      <c r="KWC251" s="404"/>
      <c r="KWD251" s="49"/>
      <c r="KWE251" s="49"/>
      <c r="KWF251" s="49"/>
      <c r="KWG251" s="99"/>
      <c r="KWH251" s="98"/>
      <c r="KWI251" s="49"/>
      <c r="KWJ251" s="405"/>
      <c r="KWK251" s="405"/>
      <c r="KWL251" s="277"/>
      <c r="KWM251" s="277"/>
      <c r="KWN251" s="277"/>
      <c r="KWO251" s="277"/>
      <c r="KWP251" s="277"/>
      <c r="KWQ251" s="277"/>
      <c r="KWR251" s="277"/>
      <c r="KWS251" s="277"/>
      <c r="KWT251" s="402"/>
      <c r="KWU251" s="404"/>
      <c r="KWV251" s="49"/>
      <c r="KWW251" s="49"/>
      <c r="KWX251" s="49"/>
      <c r="KWY251" s="99"/>
      <c r="KWZ251" s="98"/>
      <c r="KXA251" s="49"/>
      <c r="KXB251" s="405"/>
      <c r="KXC251" s="405"/>
      <c r="KXD251" s="277"/>
      <c r="KXE251" s="277"/>
      <c r="KXF251" s="277"/>
      <c r="KXG251" s="277"/>
      <c r="KXH251" s="277"/>
      <c r="KXI251" s="277"/>
      <c r="KXJ251" s="277"/>
      <c r="KXK251" s="277"/>
      <c r="KXL251" s="402"/>
      <c r="KXM251" s="404"/>
      <c r="KXN251" s="49"/>
      <c r="KXO251" s="49"/>
      <c r="KXP251" s="49"/>
      <c r="KXQ251" s="99"/>
      <c r="KXR251" s="98"/>
      <c r="KXS251" s="49"/>
      <c r="KXT251" s="405"/>
      <c r="KXU251" s="405"/>
      <c r="KXV251" s="277"/>
      <c r="KXW251" s="277"/>
      <c r="KXX251" s="277"/>
      <c r="KXY251" s="277"/>
      <c r="KXZ251" s="277"/>
      <c r="KYA251" s="277"/>
      <c r="KYB251" s="277"/>
      <c r="KYC251" s="277"/>
      <c r="KYD251" s="402"/>
      <c r="KYE251" s="404"/>
      <c r="KYF251" s="49"/>
      <c r="KYG251" s="49"/>
      <c r="KYH251" s="49"/>
      <c r="KYI251" s="99"/>
      <c r="KYJ251" s="98"/>
      <c r="KYK251" s="49"/>
      <c r="KYL251" s="405"/>
      <c r="KYM251" s="405"/>
      <c r="KYN251" s="277"/>
      <c r="KYO251" s="277"/>
      <c r="KYP251" s="277"/>
      <c r="KYQ251" s="277"/>
      <c r="KYR251" s="277"/>
      <c r="KYS251" s="277"/>
      <c r="KYT251" s="277"/>
      <c r="KYU251" s="277"/>
      <c r="KYV251" s="402"/>
      <c r="KYW251" s="404"/>
      <c r="KYX251" s="49"/>
      <c r="KYY251" s="49"/>
      <c r="KYZ251" s="49"/>
      <c r="KZA251" s="99"/>
      <c r="KZB251" s="98"/>
      <c r="KZC251" s="49"/>
      <c r="KZD251" s="405"/>
      <c r="KZE251" s="405"/>
      <c r="KZF251" s="277"/>
      <c r="KZG251" s="277"/>
      <c r="KZH251" s="277"/>
      <c r="KZI251" s="277"/>
      <c r="KZJ251" s="277"/>
      <c r="KZK251" s="277"/>
      <c r="KZL251" s="277"/>
      <c r="KZM251" s="277"/>
      <c r="KZN251" s="402"/>
      <c r="KZO251" s="404"/>
      <c r="KZP251" s="49"/>
      <c r="KZQ251" s="49"/>
      <c r="KZR251" s="49"/>
      <c r="KZS251" s="99"/>
      <c r="KZT251" s="98"/>
      <c r="KZU251" s="49"/>
      <c r="KZV251" s="405"/>
      <c r="KZW251" s="405"/>
      <c r="KZX251" s="277"/>
      <c r="KZY251" s="277"/>
      <c r="KZZ251" s="277"/>
      <c r="LAA251" s="277"/>
      <c r="LAB251" s="277"/>
      <c r="LAC251" s="277"/>
      <c r="LAD251" s="277"/>
      <c r="LAE251" s="277"/>
      <c r="LAF251" s="402"/>
      <c r="LAG251" s="404"/>
      <c r="LAH251" s="49"/>
      <c r="LAI251" s="49"/>
      <c r="LAJ251" s="49"/>
      <c r="LAK251" s="99"/>
      <c r="LAL251" s="98"/>
      <c r="LAM251" s="49"/>
      <c r="LAN251" s="405"/>
      <c r="LAO251" s="405"/>
      <c r="LAP251" s="277"/>
      <c r="LAQ251" s="277"/>
      <c r="LAR251" s="277"/>
      <c r="LAS251" s="277"/>
      <c r="LAT251" s="277"/>
      <c r="LAU251" s="277"/>
      <c r="LAV251" s="277"/>
      <c r="LAW251" s="277"/>
      <c r="LAX251" s="402"/>
      <c r="LAY251" s="404"/>
      <c r="LAZ251" s="49"/>
      <c r="LBA251" s="49"/>
      <c r="LBB251" s="49"/>
      <c r="LBC251" s="99"/>
      <c r="LBD251" s="98"/>
      <c r="LBE251" s="49"/>
      <c r="LBF251" s="405"/>
      <c r="LBG251" s="405"/>
      <c r="LBH251" s="277"/>
      <c r="LBI251" s="277"/>
      <c r="LBJ251" s="277"/>
      <c r="LBK251" s="277"/>
      <c r="LBL251" s="277"/>
      <c r="LBM251" s="277"/>
      <c r="LBN251" s="277"/>
      <c r="LBO251" s="277"/>
      <c r="LBP251" s="402"/>
      <c r="LBQ251" s="404"/>
      <c r="LBR251" s="49"/>
      <c r="LBS251" s="49"/>
      <c r="LBT251" s="49"/>
      <c r="LBU251" s="99"/>
      <c r="LBV251" s="98"/>
      <c r="LBW251" s="49"/>
      <c r="LBX251" s="405"/>
      <c r="LBY251" s="405"/>
      <c r="LBZ251" s="277"/>
      <c r="LCA251" s="277"/>
      <c r="LCB251" s="277"/>
      <c r="LCC251" s="277"/>
      <c r="LCD251" s="277"/>
      <c r="LCE251" s="277"/>
      <c r="LCF251" s="277"/>
      <c r="LCG251" s="277"/>
      <c r="LCH251" s="402"/>
      <c r="LCI251" s="404"/>
      <c r="LCJ251" s="49"/>
      <c r="LCK251" s="49"/>
      <c r="LCL251" s="49"/>
      <c r="LCM251" s="99"/>
      <c r="LCN251" s="98"/>
      <c r="LCO251" s="49"/>
      <c r="LCP251" s="405"/>
      <c r="LCQ251" s="405"/>
      <c r="LCR251" s="277"/>
      <c r="LCS251" s="277"/>
      <c r="LCT251" s="277"/>
      <c r="LCU251" s="277"/>
      <c r="LCV251" s="277"/>
      <c r="LCW251" s="277"/>
      <c r="LCX251" s="277"/>
      <c r="LCY251" s="277"/>
      <c r="LCZ251" s="402"/>
      <c r="LDA251" s="404"/>
      <c r="LDB251" s="49"/>
      <c r="LDC251" s="49"/>
      <c r="LDD251" s="49"/>
      <c r="LDE251" s="99"/>
      <c r="LDF251" s="98"/>
      <c r="LDG251" s="49"/>
      <c r="LDH251" s="405"/>
      <c r="LDI251" s="405"/>
      <c r="LDJ251" s="277"/>
      <c r="LDK251" s="277"/>
      <c r="LDL251" s="277"/>
      <c r="LDM251" s="277"/>
      <c r="LDN251" s="277"/>
      <c r="LDO251" s="277"/>
      <c r="LDP251" s="277"/>
      <c r="LDQ251" s="277"/>
      <c r="LDR251" s="402"/>
      <c r="LDS251" s="404"/>
      <c r="LDT251" s="49"/>
      <c r="LDU251" s="49"/>
      <c r="LDV251" s="49"/>
      <c r="LDW251" s="99"/>
      <c r="LDX251" s="98"/>
      <c r="LDY251" s="49"/>
      <c r="LDZ251" s="405"/>
      <c r="LEA251" s="405"/>
      <c r="LEB251" s="277"/>
      <c r="LEC251" s="277"/>
      <c r="LED251" s="277"/>
      <c r="LEE251" s="277"/>
      <c r="LEF251" s="277"/>
      <c r="LEG251" s="277"/>
      <c r="LEH251" s="277"/>
      <c r="LEI251" s="277"/>
      <c r="LEJ251" s="402"/>
      <c r="LEK251" s="404"/>
      <c r="LEL251" s="49"/>
      <c r="LEM251" s="49"/>
      <c r="LEN251" s="49"/>
      <c r="LEO251" s="99"/>
      <c r="LEP251" s="98"/>
      <c r="LEQ251" s="49"/>
      <c r="LER251" s="405"/>
      <c r="LES251" s="405"/>
      <c r="LET251" s="277"/>
      <c r="LEU251" s="277"/>
      <c r="LEV251" s="277"/>
      <c r="LEW251" s="277"/>
      <c r="LEX251" s="277"/>
      <c r="LEY251" s="277"/>
      <c r="LEZ251" s="277"/>
      <c r="LFA251" s="277"/>
      <c r="LFB251" s="402"/>
      <c r="LFC251" s="404"/>
      <c r="LFD251" s="49"/>
      <c r="LFE251" s="49"/>
      <c r="LFF251" s="49"/>
      <c r="LFG251" s="99"/>
      <c r="LFH251" s="98"/>
      <c r="LFI251" s="49"/>
      <c r="LFJ251" s="405"/>
      <c r="LFK251" s="405"/>
      <c r="LFL251" s="277"/>
      <c r="LFM251" s="277"/>
      <c r="LFN251" s="277"/>
      <c r="LFO251" s="277"/>
      <c r="LFP251" s="277"/>
      <c r="LFQ251" s="277"/>
      <c r="LFR251" s="277"/>
      <c r="LFS251" s="277"/>
      <c r="LFT251" s="402"/>
      <c r="LFU251" s="404"/>
      <c r="LFV251" s="49"/>
      <c r="LFW251" s="49"/>
      <c r="LFX251" s="49"/>
      <c r="LFY251" s="99"/>
      <c r="LFZ251" s="98"/>
      <c r="LGA251" s="49"/>
      <c r="LGB251" s="405"/>
      <c r="LGC251" s="405"/>
      <c r="LGD251" s="277"/>
      <c r="LGE251" s="277"/>
      <c r="LGF251" s="277"/>
      <c r="LGG251" s="277"/>
      <c r="LGH251" s="277"/>
      <c r="LGI251" s="277"/>
      <c r="LGJ251" s="277"/>
      <c r="LGK251" s="277"/>
      <c r="LGL251" s="402"/>
      <c r="LGM251" s="404"/>
      <c r="LGN251" s="49"/>
      <c r="LGO251" s="49"/>
      <c r="LGP251" s="49"/>
      <c r="LGQ251" s="99"/>
      <c r="LGR251" s="98"/>
      <c r="LGS251" s="49"/>
      <c r="LGT251" s="405"/>
      <c r="LGU251" s="405"/>
      <c r="LGV251" s="277"/>
      <c r="LGW251" s="277"/>
      <c r="LGX251" s="277"/>
      <c r="LGY251" s="277"/>
      <c r="LGZ251" s="277"/>
      <c r="LHA251" s="277"/>
      <c r="LHB251" s="277"/>
      <c r="LHC251" s="277"/>
      <c r="LHD251" s="402"/>
      <c r="LHE251" s="404"/>
      <c r="LHF251" s="49"/>
      <c r="LHG251" s="49"/>
      <c r="LHH251" s="49"/>
      <c r="LHI251" s="99"/>
      <c r="LHJ251" s="98"/>
      <c r="LHK251" s="49"/>
      <c r="LHL251" s="405"/>
      <c r="LHM251" s="405"/>
      <c r="LHN251" s="277"/>
      <c r="LHO251" s="277"/>
      <c r="LHP251" s="277"/>
      <c r="LHQ251" s="277"/>
      <c r="LHR251" s="277"/>
      <c r="LHS251" s="277"/>
      <c r="LHT251" s="277"/>
      <c r="LHU251" s="277"/>
      <c r="LHV251" s="402"/>
      <c r="LHW251" s="404"/>
      <c r="LHX251" s="49"/>
      <c r="LHY251" s="49"/>
      <c r="LHZ251" s="49"/>
      <c r="LIA251" s="99"/>
      <c r="LIB251" s="98"/>
      <c r="LIC251" s="49"/>
      <c r="LID251" s="405"/>
      <c r="LIE251" s="405"/>
      <c r="LIF251" s="277"/>
      <c r="LIG251" s="277"/>
      <c r="LIH251" s="277"/>
      <c r="LII251" s="277"/>
      <c r="LIJ251" s="277"/>
      <c r="LIK251" s="277"/>
      <c r="LIL251" s="277"/>
      <c r="LIM251" s="277"/>
      <c r="LIN251" s="402"/>
      <c r="LIO251" s="404"/>
      <c r="LIP251" s="49"/>
      <c r="LIQ251" s="49"/>
      <c r="LIR251" s="49"/>
      <c r="LIS251" s="99"/>
      <c r="LIT251" s="98"/>
      <c r="LIU251" s="49"/>
      <c r="LIV251" s="405"/>
      <c r="LIW251" s="405"/>
      <c r="LIX251" s="277"/>
      <c r="LIY251" s="277"/>
      <c r="LIZ251" s="277"/>
      <c r="LJA251" s="277"/>
      <c r="LJB251" s="277"/>
      <c r="LJC251" s="277"/>
      <c r="LJD251" s="277"/>
      <c r="LJE251" s="277"/>
      <c r="LJF251" s="402"/>
      <c r="LJG251" s="404"/>
      <c r="LJH251" s="49"/>
      <c r="LJI251" s="49"/>
      <c r="LJJ251" s="49"/>
      <c r="LJK251" s="99"/>
      <c r="LJL251" s="98"/>
      <c r="LJM251" s="49"/>
      <c r="LJN251" s="405"/>
      <c r="LJO251" s="405"/>
      <c r="LJP251" s="277"/>
      <c r="LJQ251" s="277"/>
      <c r="LJR251" s="277"/>
      <c r="LJS251" s="277"/>
      <c r="LJT251" s="277"/>
      <c r="LJU251" s="277"/>
      <c r="LJV251" s="277"/>
      <c r="LJW251" s="277"/>
      <c r="LJX251" s="402"/>
      <c r="LJY251" s="404"/>
      <c r="LJZ251" s="49"/>
      <c r="LKA251" s="49"/>
      <c r="LKB251" s="49"/>
      <c r="LKC251" s="99"/>
      <c r="LKD251" s="98"/>
      <c r="LKE251" s="49"/>
      <c r="LKF251" s="405"/>
      <c r="LKG251" s="405"/>
      <c r="LKH251" s="277"/>
      <c r="LKI251" s="277"/>
      <c r="LKJ251" s="277"/>
      <c r="LKK251" s="277"/>
      <c r="LKL251" s="277"/>
      <c r="LKM251" s="277"/>
      <c r="LKN251" s="277"/>
      <c r="LKO251" s="277"/>
      <c r="LKP251" s="402"/>
      <c r="LKQ251" s="404"/>
      <c r="LKR251" s="49"/>
      <c r="LKS251" s="49"/>
      <c r="LKT251" s="49"/>
      <c r="LKU251" s="99"/>
      <c r="LKV251" s="98"/>
      <c r="LKW251" s="49"/>
      <c r="LKX251" s="405"/>
      <c r="LKY251" s="405"/>
      <c r="LKZ251" s="277"/>
      <c r="LLA251" s="277"/>
      <c r="LLB251" s="277"/>
      <c r="LLC251" s="277"/>
      <c r="LLD251" s="277"/>
      <c r="LLE251" s="277"/>
      <c r="LLF251" s="277"/>
      <c r="LLG251" s="277"/>
      <c r="LLH251" s="402"/>
      <c r="LLI251" s="404"/>
      <c r="LLJ251" s="49"/>
      <c r="LLK251" s="49"/>
      <c r="LLL251" s="49"/>
      <c r="LLM251" s="99"/>
      <c r="LLN251" s="98"/>
      <c r="LLO251" s="49"/>
      <c r="LLP251" s="405"/>
      <c r="LLQ251" s="405"/>
      <c r="LLR251" s="277"/>
      <c r="LLS251" s="277"/>
      <c r="LLT251" s="277"/>
      <c r="LLU251" s="277"/>
      <c r="LLV251" s="277"/>
      <c r="LLW251" s="277"/>
      <c r="LLX251" s="277"/>
      <c r="LLY251" s="277"/>
      <c r="LLZ251" s="402"/>
      <c r="LMA251" s="404"/>
      <c r="LMB251" s="49"/>
      <c r="LMC251" s="49"/>
      <c r="LMD251" s="49"/>
      <c r="LME251" s="99"/>
      <c r="LMF251" s="98"/>
      <c r="LMG251" s="49"/>
      <c r="LMH251" s="405"/>
      <c r="LMI251" s="405"/>
      <c r="LMJ251" s="277"/>
      <c r="LMK251" s="277"/>
      <c r="LML251" s="277"/>
      <c r="LMM251" s="277"/>
      <c r="LMN251" s="277"/>
      <c r="LMO251" s="277"/>
      <c r="LMP251" s="277"/>
      <c r="LMQ251" s="277"/>
      <c r="LMR251" s="402"/>
      <c r="LMS251" s="404"/>
      <c r="LMT251" s="49"/>
      <c r="LMU251" s="49"/>
      <c r="LMV251" s="49"/>
      <c r="LMW251" s="99"/>
      <c r="LMX251" s="98"/>
      <c r="LMY251" s="49"/>
      <c r="LMZ251" s="405"/>
      <c r="LNA251" s="405"/>
      <c r="LNB251" s="277"/>
      <c r="LNC251" s="277"/>
      <c r="LND251" s="277"/>
      <c r="LNE251" s="277"/>
      <c r="LNF251" s="277"/>
      <c r="LNG251" s="277"/>
      <c r="LNH251" s="277"/>
      <c r="LNI251" s="277"/>
      <c r="LNJ251" s="402"/>
      <c r="LNK251" s="404"/>
      <c r="LNL251" s="49"/>
      <c r="LNM251" s="49"/>
      <c r="LNN251" s="49"/>
      <c r="LNO251" s="99"/>
      <c r="LNP251" s="98"/>
      <c r="LNQ251" s="49"/>
      <c r="LNR251" s="405"/>
      <c r="LNS251" s="405"/>
      <c r="LNT251" s="277"/>
      <c r="LNU251" s="277"/>
      <c r="LNV251" s="277"/>
      <c r="LNW251" s="277"/>
      <c r="LNX251" s="277"/>
      <c r="LNY251" s="277"/>
      <c r="LNZ251" s="277"/>
      <c r="LOA251" s="277"/>
      <c r="LOB251" s="402"/>
      <c r="LOC251" s="404"/>
      <c r="LOD251" s="49"/>
      <c r="LOE251" s="49"/>
      <c r="LOF251" s="49"/>
      <c r="LOG251" s="99"/>
      <c r="LOH251" s="98"/>
      <c r="LOI251" s="49"/>
      <c r="LOJ251" s="405"/>
      <c r="LOK251" s="405"/>
      <c r="LOL251" s="277"/>
      <c r="LOM251" s="277"/>
      <c r="LON251" s="277"/>
      <c r="LOO251" s="277"/>
      <c r="LOP251" s="277"/>
      <c r="LOQ251" s="277"/>
      <c r="LOR251" s="277"/>
      <c r="LOS251" s="277"/>
      <c r="LOT251" s="402"/>
      <c r="LOU251" s="404"/>
      <c r="LOV251" s="49"/>
      <c r="LOW251" s="49"/>
      <c r="LOX251" s="49"/>
      <c r="LOY251" s="99"/>
      <c r="LOZ251" s="98"/>
      <c r="LPA251" s="49"/>
      <c r="LPB251" s="405"/>
      <c r="LPC251" s="405"/>
      <c r="LPD251" s="277"/>
      <c r="LPE251" s="277"/>
      <c r="LPF251" s="277"/>
      <c r="LPG251" s="277"/>
      <c r="LPH251" s="277"/>
      <c r="LPI251" s="277"/>
      <c r="LPJ251" s="277"/>
      <c r="LPK251" s="277"/>
      <c r="LPL251" s="402"/>
      <c r="LPM251" s="404"/>
      <c r="LPN251" s="49"/>
      <c r="LPO251" s="49"/>
      <c r="LPP251" s="49"/>
      <c r="LPQ251" s="99"/>
      <c r="LPR251" s="98"/>
      <c r="LPS251" s="49"/>
      <c r="LPT251" s="405"/>
      <c r="LPU251" s="405"/>
      <c r="LPV251" s="277"/>
      <c r="LPW251" s="277"/>
      <c r="LPX251" s="277"/>
      <c r="LPY251" s="277"/>
      <c r="LPZ251" s="277"/>
      <c r="LQA251" s="277"/>
      <c r="LQB251" s="277"/>
      <c r="LQC251" s="277"/>
      <c r="LQD251" s="402"/>
      <c r="LQE251" s="404"/>
      <c r="LQF251" s="49"/>
      <c r="LQG251" s="49"/>
      <c r="LQH251" s="49"/>
      <c r="LQI251" s="99"/>
      <c r="LQJ251" s="98"/>
      <c r="LQK251" s="49"/>
      <c r="LQL251" s="405"/>
      <c r="LQM251" s="405"/>
      <c r="LQN251" s="277"/>
      <c r="LQO251" s="277"/>
      <c r="LQP251" s="277"/>
      <c r="LQQ251" s="277"/>
      <c r="LQR251" s="277"/>
      <c r="LQS251" s="277"/>
      <c r="LQT251" s="277"/>
      <c r="LQU251" s="277"/>
      <c r="LQV251" s="402"/>
      <c r="LQW251" s="404"/>
      <c r="LQX251" s="49"/>
      <c r="LQY251" s="49"/>
      <c r="LQZ251" s="49"/>
      <c r="LRA251" s="99"/>
      <c r="LRB251" s="98"/>
      <c r="LRC251" s="49"/>
      <c r="LRD251" s="405"/>
      <c r="LRE251" s="405"/>
      <c r="LRF251" s="277"/>
      <c r="LRG251" s="277"/>
      <c r="LRH251" s="277"/>
      <c r="LRI251" s="277"/>
      <c r="LRJ251" s="277"/>
      <c r="LRK251" s="277"/>
      <c r="LRL251" s="277"/>
      <c r="LRM251" s="277"/>
      <c r="LRN251" s="402"/>
      <c r="LRO251" s="404"/>
      <c r="LRP251" s="49"/>
      <c r="LRQ251" s="49"/>
      <c r="LRR251" s="49"/>
      <c r="LRS251" s="99"/>
      <c r="LRT251" s="98"/>
      <c r="LRU251" s="49"/>
      <c r="LRV251" s="405"/>
      <c r="LRW251" s="405"/>
      <c r="LRX251" s="277"/>
      <c r="LRY251" s="277"/>
      <c r="LRZ251" s="277"/>
      <c r="LSA251" s="277"/>
      <c r="LSB251" s="277"/>
      <c r="LSC251" s="277"/>
      <c r="LSD251" s="277"/>
      <c r="LSE251" s="277"/>
      <c r="LSF251" s="402"/>
      <c r="LSG251" s="404"/>
      <c r="LSH251" s="49"/>
      <c r="LSI251" s="49"/>
      <c r="LSJ251" s="49"/>
      <c r="LSK251" s="99"/>
      <c r="LSL251" s="98"/>
      <c r="LSM251" s="49"/>
      <c r="LSN251" s="405"/>
      <c r="LSO251" s="405"/>
      <c r="LSP251" s="277"/>
      <c r="LSQ251" s="277"/>
      <c r="LSR251" s="277"/>
      <c r="LSS251" s="277"/>
      <c r="LST251" s="277"/>
      <c r="LSU251" s="277"/>
      <c r="LSV251" s="277"/>
      <c r="LSW251" s="277"/>
      <c r="LSX251" s="402"/>
      <c r="LSY251" s="404"/>
      <c r="LSZ251" s="49"/>
      <c r="LTA251" s="49"/>
      <c r="LTB251" s="49"/>
      <c r="LTC251" s="99"/>
      <c r="LTD251" s="98"/>
      <c r="LTE251" s="49"/>
      <c r="LTF251" s="405"/>
      <c r="LTG251" s="405"/>
      <c r="LTH251" s="277"/>
      <c r="LTI251" s="277"/>
      <c r="LTJ251" s="277"/>
      <c r="LTK251" s="277"/>
      <c r="LTL251" s="277"/>
      <c r="LTM251" s="277"/>
      <c r="LTN251" s="277"/>
      <c r="LTO251" s="277"/>
      <c r="LTP251" s="402"/>
      <c r="LTQ251" s="404"/>
      <c r="LTR251" s="49"/>
      <c r="LTS251" s="49"/>
      <c r="LTT251" s="49"/>
      <c r="LTU251" s="99"/>
      <c r="LTV251" s="98"/>
      <c r="LTW251" s="49"/>
      <c r="LTX251" s="405"/>
      <c r="LTY251" s="405"/>
      <c r="LTZ251" s="277"/>
      <c r="LUA251" s="277"/>
      <c r="LUB251" s="277"/>
      <c r="LUC251" s="277"/>
      <c r="LUD251" s="277"/>
      <c r="LUE251" s="277"/>
      <c r="LUF251" s="277"/>
      <c r="LUG251" s="277"/>
      <c r="LUH251" s="402"/>
      <c r="LUI251" s="404"/>
      <c r="LUJ251" s="49"/>
      <c r="LUK251" s="49"/>
      <c r="LUL251" s="49"/>
      <c r="LUM251" s="99"/>
      <c r="LUN251" s="98"/>
      <c r="LUO251" s="49"/>
      <c r="LUP251" s="405"/>
      <c r="LUQ251" s="405"/>
      <c r="LUR251" s="277"/>
      <c r="LUS251" s="277"/>
      <c r="LUT251" s="277"/>
      <c r="LUU251" s="277"/>
      <c r="LUV251" s="277"/>
      <c r="LUW251" s="277"/>
      <c r="LUX251" s="277"/>
      <c r="LUY251" s="277"/>
      <c r="LUZ251" s="402"/>
      <c r="LVA251" s="404"/>
      <c r="LVB251" s="49"/>
      <c r="LVC251" s="49"/>
      <c r="LVD251" s="49"/>
      <c r="LVE251" s="99"/>
      <c r="LVF251" s="98"/>
      <c r="LVG251" s="49"/>
      <c r="LVH251" s="405"/>
      <c r="LVI251" s="405"/>
      <c r="LVJ251" s="277"/>
      <c r="LVK251" s="277"/>
      <c r="LVL251" s="277"/>
      <c r="LVM251" s="277"/>
      <c r="LVN251" s="277"/>
      <c r="LVO251" s="277"/>
      <c r="LVP251" s="277"/>
      <c r="LVQ251" s="277"/>
      <c r="LVR251" s="402"/>
      <c r="LVS251" s="404"/>
      <c r="LVT251" s="49"/>
      <c r="LVU251" s="49"/>
      <c r="LVV251" s="49"/>
      <c r="LVW251" s="99"/>
      <c r="LVX251" s="98"/>
      <c r="LVY251" s="49"/>
      <c r="LVZ251" s="405"/>
      <c r="LWA251" s="405"/>
      <c r="LWB251" s="277"/>
      <c r="LWC251" s="277"/>
      <c r="LWD251" s="277"/>
      <c r="LWE251" s="277"/>
      <c r="LWF251" s="277"/>
      <c r="LWG251" s="277"/>
      <c r="LWH251" s="277"/>
      <c r="LWI251" s="277"/>
      <c r="LWJ251" s="402"/>
      <c r="LWK251" s="404"/>
      <c r="LWL251" s="49"/>
      <c r="LWM251" s="49"/>
      <c r="LWN251" s="49"/>
      <c r="LWO251" s="99"/>
      <c r="LWP251" s="98"/>
      <c r="LWQ251" s="49"/>
      <c r="LWR251" s="405"/>
      <c r="LWS251" s="405"/>
      <c r="LWT251" s="277"/>
      <c r="LWU251" s="277"/>
      <c r="LWV251" s="277"/>
      <c r="LWW251" s="277"/>
      <c r="LWX251" s="277"/>
      <c r="LWY251" s="277"/>
      <c r="LWZ251" s="277"/>
      <c r="LXA251" s="277"/>
      <c r="LXB251" s="402"/>
      <c r="LXC251" s="404"/>
      <c r="LXD251" s="49"/>
      <c r="LXE251" s="49"/>
      <c r="LXF251" s="49"/>
      <c r="LXG251" s="99"/>
      <c r="LXH251" s="98"/>
      <c r="LXI251" s="49"/>
      <c r="LXJ251" s="405"/>
      <c r="LXK251" s="405"/>
      <c r="LXL251" s="277"/>
      <c r="LXM251" s="277"/>
      <c r="LXN251" s="277"/>
      <c r="LXO251" s="277"/>
      <c r="LXP251" s="277"/>
      <c r="LXQ251" s="277"/>
      <c r="LXR251" s="277"/>
      <c r="LXS251" s="277"/>
      <c r="LXT251" s="402"/>
      <c r="LXU251" s="404"/>
      <c r="LXV251" s="49"/>
      <c r="LXW251" s="49"/>
      <c r="LXX251" s="49"/>
      <c r="LXY251" s="99"/>
      <c r="LXZ251" s="98"/>
      <c r="LYA251" s="49"/>
      <c r="LYB251" s="405"/>
      <c r="LYC251" s="405"/>
      <c r="LYD251" s="277"/>
      <c r="LYE251" s="277"/>
      <c r="LYF251" s="277"/>
      <c r="LYG251" s="277"/>
      <c r="LYH251" s="277"/>
      <c r="LYI251" s="277"/>
      <c r="LYJ251" s="277"/>
      <c r="LYK251" s="277"/>
      <c r="LYL251" s="402"/>
      <c r="LYM251" s="404"/>
      <c r="LYN251" s="49"/>
      <c r="LYO251" s="49"/>
      <c r="LYP251" s="49"/>
      <c r="LYQ251" s="99"/>
      <c r="LYR251" s="98"/>
      <c r="LYS251" s="49"/>
      <c r="LYT251" s="405"/>
      <c r="LYU251" s="405"/>
      <c r="LYV251" s="277"/>
      <c r="LYW251" s="277"/>
      <c r="LYX251" s="277"/>
      <c r="LYY251" s="277"/>
      <c r="LYZ251" s="277"/>
      <c r="LZA251" s="277"/>
      <c r="LZB251" s="277"/>
      <c r="LZC251" s="277"/>
      <c r="LZD251" s="402"/>
      <c r="LZE251" s="404"/>
      <c r="LZF251" s="49"/>
      <c r="LZG251" s="49"/>
      <c r="LZH251" s="49"/>
      <c r="LZI251" s="99"/>
      <c r="LZJ251" s="98"/>
      <c r="LZK251" s="49"/>
      <c r="LZL251" s="405"/>
      <c r="LZM251" s="405"/>
      <c r="LZN251" s="277"/>
      <c r="LZO251" s="277"/>
      <c r="LZP251" s="277"/>
      <c r="LZQ251" s="277"/>
      <c r="LZR251" s="277"/>
      <c r="LZS251" s="277"/>
      <c r="LZT251" s="277"/>
      <c r="LZU251" s="277"/>
      <c r="LZV251" s="402"/>
      <c r="LZW251" s="404"/>
      <c r="LZX251" s="49"/>
      <c r="LZY251" s="49"/>
      <c r="LZZ251" s="49"/>
      <c r="MAA251" s="99"/>
      <c r="MAB251" s="98"/>
      <c r="MAC251" s="49"/>
      <c r="MAD251" s="405"/>
      <c r="MAE251" s="405"/>
      <c r="MAF251" s="277"/>
      <c r="MAG251" s="277"/>
      <c r="MAH251" s="277"/>
      <c r="MAI251" s="277"/>
      <c r="MAJ251" s="277"/>
      <c r="MAK251" s="277"/>
      <c r="MAL251" s="277"/>
      <c r="MAM251" s="277"/>
      <c r="MAN251" s="402"/>
      <c r="MAO251" s="404"/>
      <c r="MAP251" s="49"/>
      <c r="MAQ251" s="49"/>
      <c r="MAR251" s="49"/>
      <c r="MAS251" s="99"/>
      <c r="MAT251" s="98"/>
      <c r="MAU251" s="49"/>
      <c r="MAV251" s="405"/>
      <c r="MAW251" s="405"/>
      <c r="MAX251" s="277"/>
      <c r="MAY251" s="277"/>
      <c r="MAZ251" s="277"/>
      <c r="MBA251" s="277"/>
      <c r="MBB251" s="277"/>
      <c r="MBC251" s="277"/>
      <c r="MBD251" s="277"/>
      <c r="MBE251" s="277"/>
      <c r="MBF251" s="402"/>
      <c r="MBG251" s="404"/>
      <c r="MBH251" s="49"/>
      <c r="MBI251" s="49"/>
      <c r="MBJ251" s="49"/>
      <c r="MBK251" s="99"/>
      <c r="MBL251" s="98"/>
      <c r="MBM251" s="49"/>
      <c r="MBN251" s="405"/>
      <c r="MBO251" s="405"/>
      <c r="MBP251" s="277"/>
      <c r="MBQ251" s="277"/>
      <c r="MBR251" s="277"/>
      <c r="MBS251" s="277"/>
      <c r="MBT251" s="277"/>
      <c r="MBU251" s="277"/>
      <c r="MBV251" s="277"/>
      <c r="MBW251" s="277"/>
      <c r="MBX251" s="402"/>
      <c r="MBY251" s="404"/>
      <c r="MBZ251" s="49"/>
      <c r="MCA251" s="49"/>
      <c r="MCB251" s="49"/>
      <c r="MCC251" s="99"/>
      <c r="MCD251" s="98"/>
      <c r="MCE251" s="49"/>
      <c r="MCF251" s="405"/>
      <c r="MCG251" s="405"/>
      <c r="MCH251" s="277"/>
      <c r="MCI251" s="277"/>
      <c r="MCJ251" s="277"/>
      <c r="MCK251" s="277"/>
      <c r="MCL251" s="277"/>
      <c r="MCM251" s="277"/>
      <c r="MCN251" s="277"/>
      <c r="MCO251" s="277"/>
      <c r="MCP251" s="402"/>
      <c r="MCQ251" s="404"/>
      <c r="MCR251" s="49"/>
      <c r="MCS251" s="49"/>
      <c r="MCT251" s="49"/>
      <c r="MCU251" s="99"/>
      <c r="MCV251" s="98"/>
      <c r="MCW251" s="49"/>
      <c r="MCX251" s="405"/>
      <c r="MCY251" s="405"/>
      <c r="MCZ251" s="277"/>
      <c r="MDA251" s="277"/>
      <c r="MDB251" s="277"/>
      <c r="MDC251" s="277"/>
      <c r="MDD251" s="277"/>
      <c r="MDE251" s="277"/>
      <c r="MDF251" s="277"/>
      <c r="MDG251" s="277"/>
      <c r="MDH251" s="402"/>
      <c r="MDI251" s="404"/>
      <c r="MDJ251" s="49"/>
      <c r="MDK251" s="49"/>
      <c r="MDL251" s="49"/>
      <c r="MDM251" s="99"/>
      <c r="MDN251" s="98"/>
      <c r="MDO251" s="49"/>
      <c r="MDP251" s="405"/>
      <c r="MDQ251" s="405"/>
      <c r="MDR251" s="277"/>
      <c r="MDS251" s="277"/>
      <c r="MDT251" s="277"/>
      <c r="MDU251" s="277"/>
      <c r="MDV251" s="277"/>
      <c r="MDW251" s="277"/>
      <c r="MDX251" s="277"/>
      <c r="MDY251" s="277"/>
      <c r="MDZ251" s="402"/>
      <c r="MEA251" s="404"/>
      <c r="MEB251" s="49"/>
      <c r="MEC251" s="49"/>
      <c r="MED251" s="49"/>
      <c r="MEE251" s="99"/>
      <c r="MEF251" s="98"/>
      <c r="MEG251" s="49"/>
      <c r="MEH251" s="405"/>
      <c r="MEI251" s="405"/>
      <c r="MEJ251" s="277"/>
      <c r="MEK251" s="277"/>
      <c r="MEL251" s="277"/>
      <c r="MEM251" s="277"/>
      <c r="MEN251" s="277"/>
      <c r="MEO251" s="277"/>
      <c r="MEP251" s="277"/>
      <c r="MEQ251" s="277"/>
      <c r="MER251" s="402"/>
      <c r="MES251" s="404"/>
      <c r="MET251" s="49"/>
      <c r="MEU251" s="49"/>
      <c r="MEV251" s="49"/>
      <c r="MEW251" s="99"/>
      <c r="MEX251" s="98"/>
      <c r="MEY251" s="49"/>
      <c r="MEZ251" s="405"/>
      <c r="MFA251" s="405"/>
      <c r="MFB251" s="277"/>
      <c r="MFC251" s="277"/>
      <c r="MFD251" s="277"/>
      <c r="MFE251" s="277"/>
      <c r="MFF251" s="277"/>
      <c r="MFG251" s="277"/>
      <c r="MFH251" s="277"/>
      <c r="MFI251" s="277"/>
      <c r="MFJ251" s="402"/>
      <c r="MFK251" s="404"/>
      <c r="MFL251" s="49"/>
      <c r="MFM251" s="49"/>
      <c r="MFN251" s="49"/>
      <c r="MFO251" s="99"/>
      <c r="MFP251" s="98"/>
      <c r="MFQ251" s="49"/>
      <c r="MFR251" s="405"/>
      <c r="MFS251" s="405"/>
      <c r="MFT251" s="277"/>
      <c r="MFU251" s="277"/>
      <c r="MFV251" s="277"/>
      <c r="MFW251" s="277"/>
      <c r="MFX251" s="277"/>
      <c r="MFY251" s="277"/>
      <c r="MFZ251" s="277"/>
      <c r="MGA251" s="277"/>
      <c r="MGB251" s="402"/>
      <c r="MGC251" s="404"/>
      <c r="MGD251" s="49"/>
      <c r="MGE251" s="49"/>
      <c r="MGF251" s="49"/>
      <c r="MGG251" s="99"/>
      <c r="MGH251" s="98"/>
      <c r="MGI251" s="49"/>
      <c r="MGJ251" s="405"/>
      <c r="MGK251" s="405"/>
      <c r="MGL251" s="277"/>
      <c r="MGM251" s="277"/>
      <c r="MGN251" s="277"/>
      <c r="MGO251" s="277"/>
      <c r="MGP251" s="277"/>
      <c r="MGQ251" s="277"/>
      <c r="MGR251" s="277"/>
      <c r="MGS251" s="277"/>
      <c r="MGT251" s="402"/>
      <c r="MGU251" s="404"/>
      <c r="MGV251" s="49"/>
      <c r="MGW251" s="49"/>
      <c r="MGX251" s="49"/>
      <c r="MGY251" s="99"/>
      <c r="MGZ251" s="98"/>
      <c r="MHA251" s="49"/>
      <c r="MHB251" s="405"/>
      <c r="MHC251" s="405"/>
      <c r="MHD251" s="277"/>
      <c r="MHE251" s="277"/>
      <c r="MHF251" s="277"/>
      <c r="MHG251" s="277"/>
      <c r="MHH251" s="277"/>
      <c r="MHI251" s="277"/>
      <c r="MHJ251" s="277"/>
      <c r="MHK251" s="277"/>
      <c r="MHL251" s="402"/>
      <c r="MHM251" s="404"/>
      <c r="MHN251" s="49"/>
      <c r="MHO251" s="49"/>
      <c r="MHP251" s="49"/>
      <c r="MHQ251" s="99"/>
      <c r="MHR251" s="98"/>
      <c r="MHS251" s="49"/>
      <c r="MHT251" s="405"/>
      <c r="MHU251" s="405"/>
      <c r="MHV251" s="277"/>
      <c r="MHW251" s="277"/>
      <c r="MHX251" s="277"/>
      <c r="MHY251" s="277"/>
      <c r="MHZ251" s="277"/>
      <c r="MIA251" s="277"/>
      <c r="MIB251" s="277"/>
      <c r="MIC251" s="277"/>
      <c r="MID251" s="402"/>
      <c r="MIE251" s="404"/>
      <c r="MIF251" s="49"/>
      <c r="MIG251" s="49"/>
      <c r="MIH251" s="49"/>
      <c r="MII251" s="99"/>
      <c r="MIJ251" s="98"/>
      <c r="MIK251" s="49"/>
      <c r="MIL251" s="405"/>
      <c r="MIM251" s="405"/>
      <c r="MIN251" s="277"/>
      <c r="MIO251" s="277"/>
      <c r="MIP251" s="277"/>
      <c r="MIQ251" s="277"/>
      <c r="MIR251" s="277"/>
      <c r="MIS251" s="277"/>
      <c r="MIT251" s="277"/>
      <c r="MIU251" s="277"/>
      <c r="MIV251" s="402"/>
      <c r="MIW251" s="404"/>
      <c r="MIX251" s="49"/>
      <c r="MIY251" s="49"/>
      <c r="MIZ251" s="49"/>
      <c r="MJA251" s="99"/>
      <c r="MJB251" s="98"/>
      <c r="MJC251" s="49"/>
      <c r="MJD251" s="405"/>
      <c r="MJE251" s="405"/>
      <c r="MJF251" s="277"/>
      <c r="MJG251" s="277"/>
      <c r="MJH251" s="277"/>
      <c r="MJI251" s="277"/>
      <c r="MJJ251" s="277"/>
      <c r="MJK251" s="277"/>
      <c r="MJL251" s="277"/>
      <c r="MJM251" s="277"/>
      <c r="MJN251" s="402"/>
      <c r="MJO251" s="404"/>
      <c r="MJP251" s="49"/>
      <c r="MJQ251" s="49"/>
      <c r="MJR251" s="49"/>
      <c r="MJS251" s="99"/>
      <c r="MJT251" s="98"/>
      <c r="MJU251" s="49"/>
      <c r="MJV251" s="405"/>
      <c r="MJW251" s="405"/>
      <c r="MJX251" s="277"/>
      <c r="MJY251" s="277"/>
      <c r="MJZ251" s="277"/>
      <c r="MKA251" s="277"/>
      <c r="MKB251" s="277"/>
      <c r="MKC251" s="277"/>
      <c r="MKD251" s="277"/>
      <c r="MKE251" s="277"/>
      <c r="MKF251" s="402"/>
      <c r="MKG251" s="404"/>
      <c r="MKH251" s="49"/>
      <c r="MKI251" s="49"/>
      <c r="MKJ251" s="49"/>
      <c r="MKK251" s="99"/>
      <c r="MKL251" s="98"/>
      <c r="MKM251" s="49"/>
      <c r="MKN251" s="405"/>
      <c r="MKO251" s="405"/>
      <c r="MKP251" s="277"/>
      <c r="MKQ251" s="277"/>
      <c r="MKR251" s="277"/>
      <c r="MKS251" s="277"/>
      <c r="MKT251" s="277"/>
      <c r="MKU251" s="277"/>
      <c r="MKV251" s="277"/>
      <c r="MKW251" s="277"/>
      <c r="MKX251" s="402"/>
      <c r="MKY251" s="404"/>
      <c r="MKZ251" s="49"/>
      <c r="MLA251" s="49"/>
      <c r="MLB251" s="49"/>
      <c r="MLC251" s="99"/>
      <c r="MLD251" s="98"/>
      <c r="MLE251" s="49"/>
      <c r="MLF251" s="405"/>
      <c r="MLG251" s="405"/>
      <c r="MLH251" s="277"/>
      <c r="MLI251" s="277"/>
      <c r="MLJ251" s="277"/>
      <c r="MLK251" s="277"/>
      <c r="MLL251" s="277"/>
      <c r="MLM251" s="277"/>
      <c r="MLN251" s="277"/>
      <c r="MLO251" s="277"/>
      <c r="MLP251" s="402"/>
      <c r="MLQ251" s="404"/>
      <c r="MLR251" s="49"/>
      <c r="MLS251" s="49"/>
      <c r="MLT251" s="49"/>
      <c r="MLU251" s="99"/>
      <c r="MLV251" s="98"/>
      <c r="MLW251" s="49"/>
      <c r="MLX251" s="405"/>
      <c r="MLY251" s="405"/>
      <c r="MLZ251" s="277"/>
      <c r="MMA251" s="277"/>
      <c r="MMB251" s="277"/>
      <c r="MMC251" s="277"/>
      <c r="MMD251" s="277"/>
      <c r="MME251" s="277"/>
      <c r="MMF251" s="277"/>
      <c r="MMG251" s="277"/>
      <c r="MMH251" s="402"/>
      <c r="MMI251" s="404"/>
      <c r="MMJ251" s="49"/>
      <c r="MMK251" s="49"/>
      <c r="MML251" s="49"/>
      <c r="MMM251" s="99"/>
      <c r="MMN251" s="98"/>
      <c r="MMO251" s="49"/>
      <c r="MMP251" s="405"/>
      <c r="MMQ251" s="405"/>
      <c r="MMR251" s="277"/>
      <c r="MMS251" s="277"/>
      <c r="MMT251" s="277"/>
      <c r="MMU251" s="277"/>
      <c r="MMV251" s="277"/>
      <c r="MMW251" s="277"/>
      <c r="MMX251" s="277"/>
      <c r="MMY251" s="277"/>
      <c r="MMZ251" s="402"/>
      <c r="MNA251" s="404"/>
      <c r="MNB251" s="49"/>
      <c r="MNC251" s="49"/>
      <c r="MND251" s="49"/>
      <c r="MNE251" s="99"/>
      <c r="MNF251" s="98"/>
      <c r="MNG251" s="49"/>
      <c r="MNH251" s="405"/>
      <c r="MNI251" s="405"/>
      <c r="MNJ251" s="277"/>
      <c r="MNK251" s="277"/>
      <c r="MNL251" s="277"/>
      <c r="MNM251" s="277"/>
      <c r="MNN251" s="277"/>
      <c r="MNO251" s="277"/>
      <c r="MNP251" s="277"/>
      <c r="MNQ251" s="277"/>
      <c r="MNR251" s="402"/>
      <c r="MNS251" s="404"/>
      <c r="MNT251" s="49"/>
      <c r="MNU251" s="49"/>
      <c r="MNV251" s="49"/>
      <c r="MNW251" s="99"/>
      <c r="MNX251" s="98"/>
      <c r="MNY251" s="49"/>
      <c r="MNZ251" s="405"/>
      <c r="MOA251" s="405"/>
      <c r="MOB251" s="277"/>
      <c r="MOC251" s="277"/>
      <c r="MOD251" s="277"/>
      <c r="MOE251" s="277"/>
      <c r="MOF251" s="277"/>
      <c r="MOG251" s="277"/>
      <c r="MOH251" s="277"/>
      <c r="MOI251" s="277"/>
      <c r="MOJ251" s="402"/>
      <c r="MOK251" s="404"/>
      <c r="MOL251" s="49"/>
      <c r="MOM251" s="49"/>
      <c r="MON251" s="49"/>
      <c r="MOO251" s="99"/>
      <c r="MOP251" s="98"/>
      <c r="MOQ251" s="49"/>
      <c r="MOR251" s="405"/>
      <c r="MOS251" s="405"/>
      <c r="MOT251" s="277"/>
      <c r="MOU251" s="277"/>
      <c r="MOV251" s="277"/>
      <c r="MOW251" s="277"/>
      <c r="MOX251" s="277"/>
      <c r="MOY251" s="277"/>
      <c r="MOZ251" s="277"/>
      <c r="MPA251" s="277"/>
      <c r="MPB251" s="402"/>
      <c r="MPC251" s="404"/>
      <c r="MPD251" s="49"/>
      <c r="MPE251" s="49"/>
      <c r="MPF251" s="49"/>
      <c r="MPG251" s="99"/>
      <c r="MPH251" s="98"/>
      <c r="MPI251" s="49"/>
      <c r="MPJ251" s="405"/>
      <c r="MPK251" s="405"/>
      <c r="MPL251" s="277"/>
      <c r="MPM251" s="277"/>
      <c r="MPN251" s="277"/>
      <c r="MPO251" s="277"/>
      <c r="MPP251" s="277"/>
      <c r="MPQ251" s="277"/>
      <c r="MPR251" s="277"/>
      <c r="MPS251" s="277"/>
      <c r="MPT251" s="402"/>
      <c r="MPU251" s="404"/>
      <c r="MPV251" s="49"/>
      <c r="MPW251" s="49"/>
      <c r="MPX251" s="49"/>
      <c r="MPY251" s="99"/>
      <c r="MPZ251" s="98"/>
      <c r="MQA251" s="49"/>
      <c r="MQB251" s="405"/>
      <c r="MQC251" s="405"/>
      <c r="MQD251" s="277"/>
      <c r="MQE251" s="277"/>
      <c r="MQF251" s="277"/>
      <c r="MQG251" s="277"/>
      <c r="MQH251" s="277"/>
      <c r="MQI251" s="277"/>
      <c r="MQJ251" s="277"/>
      <c r="MQK251" s="277"/>
      <c r="MQL251" s="402"/>
      <c r="MQM251" s="404"/>
      <c r="MQN251" s="49"/>
      <c r="MQO251" s="49"/>
      <c r="MQP251" s="49"/>
      <c r="MQQ251" s="99"/>
      <c r="MQR251" s="98"/>
      <c r="MQS251" s="49"/>
      <c r="MQT251" s="405"/>
      <c r="MQU251" s="405"/>
      <c r="MQV251" s="277"/>
      <c r="MQW251" s="277"/>
      <c r="MQX251" s="277"/>
      <c r="MQY251" s="277"/>
      <c r="MQZ251" s="277"/>
      <c r="MRA251" s="277"/>
      <c r="MRB251" s="277"/>
      <c r="MRC251" s="277"/>
      <c r="MRD251" s="402"/>
      <c r="MRE251" s="404"/>
      <c r="MRF251" s="49"/>
      <c r="MRG251" s="49"/>
      <c r="MRH251" s="49"/>
      <c r="MRI251" s="99"/>
      <c r="MRJ251" s="98"/>
      <c r="MRK251" s="49"/>
      <c r="MRL251" s="405"/>
      <c r="MRM251" s="405"/>
      <c r="MRN251" s="277"/>
      <c r="MRO251" s="277"/>
      <c r="MRP251" s="277"/>
      <c r="MRQ251" s="277"/>
      <c r="MRR251" s="277"/>
      <c r="MRS251" s="277"/>
      <c r="MRT251" s="277"/>
      <c r="MRU251" s="277"/>
      <c r="MRV251" s="402"/>
      <c r="MRW251" s="404"/>
      <c r="MRX251" s="49"/>
      <c r="MRY251" s="49"/>
      <c r="MRZ251" s="49"/>
      <c r="MSA251" s="99"/>
      <c r="MSB251" s="98"/>
      <c r="MSC251" s="49"/>
      <c r="MSD251" s="405"/>
      <c r="MSE251" s="405"/>
      <c r="MSF251" s="277"/>
      <c r="MSG251" s="277"/>
      <c r="MSH251" s="277"/>
      <c r="MSI251" s="277"/>
      <c r="MSJ251" s="277"/>
      <c r="MSK251" s="277"/>
      <c r="MSL251" s="277"/>
      <c r="MSM251" s="277"/>
      <c r="MSN251" s="402"/>
      <c r="MSO251" s="404"/>
      <c r="MSP251" s="49"/>
      <c r="MSQ251" s="49"/>
      <c r="MSR251" s="49"/>
      <c r="MSS251" s="99"/>
      <c r="MST251" s="98"/>
      <c r="MSU251" s="49"/>
      <c r="MSV251" s="405"/>
      <c r="MSW251" s="405"/>
      <c r="MSX251" s="277"/>
      <c r="MSY251" s="277"/>
      <c r="MSZ251" s="277"/>
      <c r="MTA251" s="277"/>
      <c r="MTB251" s="277"/>
      <c r="MTC251" s="277"/>
      <c r="MTD251" s="277"/>
      <c r="MTE251" s="277"/>
      <c r="MTF251" s="402"/>
      <c r="MTG251" s="404"/>
      <c r="MTH251" s="49"/>
      <c r="MTI251" s="49"/>
      <c r="MTJ251" s="49"/>
      <c r="MTK251" s="99"/>
      <c r="MTL251" s="98"/>
      <c r="MTM251" s="49"/>
      <c r="MTN251" s="405"/>
      <c r="MTO251" s="405"/>
      <c r="MTP251" s="277"/>
      <c r="MTQ251" s="277"/>
      <c r="MTR251" s="277"/>
      <c r="MTS251" s="277"/>
      <c r="MTT251" s="277"/>
      <c r="MTU251" s="277"/>
      <c r="MTV251" s="277"/>
      <c r="MTW251" s="277"/>
      <c r="MTX251" s="402"/>
      <c r="MTY251" s="404"/>
      <c r="MTZ251" s="49"/>
      <c r="MUA251" s="49"/>
      <c r="MUB251" s="49"/>
      <c r="MUC251" s="99"/>
      <c r="MUD251" s="98"/>
      <c r="MUE251" s="49"/>
      <c r="MUF251" s="405"/>
      <c r="MUG251" s="405"/>
      <c r="MUH251" s="277"/>
      <c r="MUI251" s="277"/>
      <c r="MUJ251" s="277"/>
      <c r="MUK251" s="277"/>
      <c r="MUL251" s="277"/>
      <c r="MUM251" s="277"/>
      <c r="MUN251" s="277"/>
      <c r="MUO251" s="277"/>
      <c r="MUP251" s="402"/>
      <c r="MUQ251" s="404"/>
      <c r="MUR251" s="49"/>
      <c r="MUS251" s="49"/>
      <c r="MUT251" s="49"/>
      <c r="MUU251" s="99"/>
      <c r="MUV251" s="98"/>
      <c r="MUW251" s="49"/>
      <c r="MUX251" s="405"/>
      <c r="MUY251" s="405"/>
      <c r="MUZ251" s="277"/>
      <c r="MVA251" s="277"/>
      <c r="MVB251" s="277"/>
      <c r="MVC251" s="277"/>
      <c r="MVD251" s="277"/>
      <c r="MVE251" s="277"/>
      <c r="MVF251" s="277"/>
      <c r="MVG251" s="277"/>
      <c r="MVH251" s="402"/>
      <c r="MVI251" s="404"/>
      <c r="MVJ251" s="49"/>
      <c r="MVK251" s="49"/>
      <c r="MVL251" s="49"/>
      <c r="MVM251" s="99"/>
      <c r="MVN251" s="98"/>
      <c r="MVO251" s="49"/>
      <c r="MVP251" s="405"/>
      <c r="MVQ251" s="405"/>
      <c r="MVR251" s="277"/>
      <c r="MVS251" s="277"/>
      <c r="MVT251" s="277"/>
      <c r="MVU251" s="277"/>
      <c r="MVV251" s="277"/>
      <c r="MVW251" s="277"/>
      <c r="MVX251" s="277"/>
      <c r="MVY251" s="277"/>
      <c r="MVZ251" s="402"/>
      <c r="MWA251" s="404"/>
      <c r="MWB251" s="49"/>
      <c r="MWC251" s="49"/>
      <c r="MWD251" s="49"/>
      <c r="MWE251" s="99"/>
      <c r="MWF251" s="98"/>
      <c r="MWG251" s="49"/>
      <c r="MWH251" s="405"/>
      <c r="MWI251" s="405"/>
      <c r="MWJ251" s="277"/>
      <c r="MWK251" s="277"/>
      <c r="MWL251" s="277"/>
      <c r="MWM251" s="277"/>
      <c r="MWN251" s="277"/>
      <c r="MWO251" s="277"/>
      <c r="MWP251" s="277"/>
      <c r="MWQ251" s="277"/>
      <c r="MWR251" s="402"/>
      <c r="MWS251" s="404"/>
      <c r="MWT251" s="49"/>
      <c r="MWU251" s="49"/>
      <c r="MWV251" s="49"/>
      <c r="MWW251" s="99"/>
      <c r="MWX251" s="98"/>
      <c r="MWY251" s="49"/>
      <c r="MWZ251" s="405"/>
      <c r="MXA251" s="405"/>
      <c r="MXB251" s="277"/>
      <c r="MXC251" s="277"/>
      <c r="MXD251" s="277"/>
      <c r="MXE251" s="277"/>
      <c r="MXF251" s="277"/>
      <c r="MXG251" s="277"/>
      <c r="MXH251" s="277"/>
      <c r="MXI251" s="277"/>
      <c r="MXJ251" s="402"/>
      <c r="MXK251" s="404"/>
      <c r="MXL251" s="49"/>
      <c r="MXM251" s="49"/>
      <c r="MXN251" s="49"/>
      <c r="MXO251" s="99"/>
      <c r="MXP251" s="98"/>
      <c r="MXQ251" s="49"/>
      <c r="MXR251" s="405"/>
      <c r="MXS251" s="405"/>
      <c r="MXT251" s="277"/>
      <c r="MXU251" s="277"/>
      <c r="MXV251" s="277"/>
      <c r="MXW251" s="277"/>
      <c r="MXX251" s="277"/>
      <c r="MXY251" s="277"/>
      <c r="MXZ251" s="277"/>
      <c r="MYA251" s="277"/>
      <c r="MYB251" s="402"/>
      <c r="MYC251" s="404"/>
      <c r="MYD251" s="49"/>
      <c r="MYE251" s="49"/>
      <c r="MYF251" s="49"/>
      <c r="MYG251" s="99"/>
      <c r="MYH251" s="98"/>
      <c r="MYI251" s="49"/>
      <c r="MYJ251" s="405"/>
      <c r="MYK251" s="405"/>
      <c r="MYL251" s="277"/>
      <c r="MYM251" s="277"/>
      <c r="MYN251" s="277"/>
      <c r="MYO251" s="277"/>
      <c r="MYP251" s="277"/>
      <c r="MYQ251" s="277"/>
      <c r="MYR251" s="277"/>
      <c r="MYS251" s="277"/>
      <c r="MYT251" s="402"/>
      <c r="MYU251" s="404"/>
      <c r="MYV251" s="49"/>
      <c r="MYW251" s="49"/>
      <c r="MYX251" s="49"/>
      <c r="MYY251" s="99"/>
      <c r="MYZ251" s="98"/>
      <c r="MZA251" s="49"/>
      <c r="MZB251" s="405"/>
      <c r="MZC251" s="405"/>
      <c r="MZD251" s="277"/>
      <c r="MZE251" s="277"/>
      <c r="MZF251" s="277"/>
      <c r="MZG251" s="277"/>
      <c r="MZH251" s="277"/>
      <c r="MZI251" s="277"/>
      <c r="MZJ251" s="277"/>
      <c r="MZK251" s="277"/>
      <c r="MZL251" s="402"/>
      <c r="MZM251" s="404"/>
      <c r="MZN251" s="49"/>
      <c r="MZO251" s="49"/>
      <c r="MZP251" s="49"/>
      <c r="MZQ251" s="99"/>
      <c r="MZR251" s="98"/>
      <c r="MZS251" s="49"/>
      <c r="MZT251" s="405"/>
      <c r="MZU251" s="405"/>
      <c r="MZV251" s="277"/>
      <c r="MZW251" s="277"/>
      <c r="MZX251" s="277"/>
      <c r="MZY251" s="277"/>
      <c r="MZZ251" s="277"/>
      <c r="NAA251" s="277"/>
      <c r="NAB251" s="277"/>
      <c r="NAC251" s="277"/>
      <c r="NAD251" s="402"/>
      <c r="NAE251" s="404"/>
      <c r="NAF251" s="49"/>
      <c r="NAG251" s="49"/>
      <c r="NAH251" s="49"/>
      <c r="NAI251" s="99"/>
      <c r="NAJ251" s="98"/>
      <c r="NAK251" s="49"/>
      <c r="NAL251" s="405"/>
      <c r="NAM251" s="405"/>
      <c r="NAN251" s="277"/>
      <c r="NAO251" s="277"/>
      <c r="NAP251" s="277"/>
      <c r="NAQ251" s="277"/>
      <c r="NAR251" s="277"/>
      <c r="NAS251" s="277"/>
      <c r="NAT251" s="277"/>
      <c r="NAU251" s="277"/>
      <c r="NAV251" s="402"/>
      <c r="NAW251" s="404"/>
      <c r="NAX251" s="49"/>
      <c r="NAY251" s="49"/>
      <c r="NAZ251" s="49"/>
      <c r="NBA251" s="99"/>
      <c r="NBB251" s="98"/>
      <c r="NBC251" s="49"/>
      <c r="NBD251" s="405"/>
      <c r="NBE251" s="405"/>
      <c r="NBF251" s="277"/>
      <c r="NBG251" s="277"/>
      <c r="NBH251" s="277"/>
      <c r="NBI251" s="277"/>
      <c r="NBJ251" s="277"/>
      <c r="NBK251" s="277"/>
      <c r="NBL251" s="277"/>
      <c r="NBM251" s="277"/>
      <c r="NBN251" s="402"/>
      <c r="NBO251" s="404"/>
      <c r="NBP251" s="49"/>
      <c r="NBQ251" s="49"/>
      <c r="NBR251" s="49"/>
      <c r="NBS251" s="99"/>
      <c r="NBT251" s="98"/>
      <c r="NBU251" s="49"/>
      <c r="NBV251" s="405"/>
      <c r="NBW251" s="405"/>
      <c r="NBX251" s="277"/>
      <c r="NBY251" s="277"/>
      <c r="NBZ251" s="277"/>
      <c r="NCA251" s="277"/>
      <c r="NCB251" s="277"/>
      <c r="NCC251" s="277"/>
      <c r="NCD251" s="277"/>
      <c r="NCE251" s="277"/>
      <c r="NCF251" s="402"/>
      <c r="NCG251" s="404"/>
      <c r="NCH251" s="49"/>
      <c r="NCI251" s="49"/>
      <c r="NCJ251" s="49"/>
      <c r="NCK251" s="99"/>
      <c r="NCL251" s="98"/>
      <c r="NCM251" s="49"/>
      <c r="NCN251" s="405"/>
      <c r="NCO251" s="405"/>
      <c r="NCP251" s="277"/>
      <c r="NCQ251" s="277"/>
      <c r="NCR251" s="277"/>
      <c r="NCS251" s="277"/>
      <c r="NCT251" s="277"/>
      <c r="NCU251" s="277"/>
      <c r="NCV251" s="277"/>
      <c r="NCW251" s="277"/>
      <c r="NCX251" s="402"/>
      <c r="NCY251" s="404"/>
      <c r="NCZ251" s="49"/>
      <c r="NDA251" s="49"/>
      <c r="NDB251" s="49"/>
      <c r="NDC251" s="99"/>
      <c r="NDD251" s="98"/>
      <c r="NDE251" s="49"/>
      <c r="NDF251" s="405"/>
      <c r="NDG251" s="405"/>
      <c r="NDH251" s="277"/>
      <c r="NDI251" s="277"/>
      <c r="NDJ251" s="277"/>
      <c r="NDK251" s="277"/>
      <c r="NDL251" s="277"/>
      <c r="NDM251" s="277"/>
      <c r="NDN251" s="277"/>
      <c r="NDO251" s="277"/>
      <c r="NDP251" s="402"/>
      <c r="NDQ251" s="404"/>
      <c r="NDR251" s="49"/>
      <c r="NDS251" s="49"/>
      <c r="NDT251" s="49"/>
      <c r="NDU251" s="99"/>
      <c r="NDV251" s="98"/>
      <c r="NDW251" s="49"/>
      <c r="NDX251" s="405"/>
      <c r="NDY251" s="405"/>
      <c r="NDZ251" s="277"/>
      <c r="NEA251" s="277"/>
      <c r="NEB251" s="277"/>
      <c r="NEC251" s="277"/>
      <c r="NED251" s="277"/>
      <c r="NEE251" s="277"/>
      <c r="NEF251" s="277"/>
      <c r="NEG251" s="277"/>
      <c r="NEH251" s="402"/>
      <c r="NEI251" s="404"/>
      <c r="NEJ251" s="49"/>
      <c r="NEK251" s="49"/>
      <c r="NEL251" s="49"/>
      <c r="NEM251" s="99"/>
      <c r="NEN251" s="98"/>
      <c r="NEO251" s="49"/>
      <c r="NEP251" s="405"/>
      <c r="NEQ251" s="405"/>
      <c r="NER251" s="277"/>
      <c r="NES251" s="277"/>
      <c r="NET251" s="277"/>
      <c r="NEU251" s="277"/>
      <c r="NEV251" s="277"/>
      <c r="NEW251" s="277"/>
      <c r="NEX251" s="277"/>
      <c r="NEY251" s="277"/>
      <c r="NEZ251" s="402"/>
      <c r="NFA251" s="404"/>
      <c r="NFB251" s="49"/>
      <c r="NFC251" s="49"/>
      <c r="NFD251" s="49"/>
      <c r="NFE251" s="99"/>
      <c r="NFF251" s="98"/>
      <c r="NFG251" s="49"/>
      <c r="NFH251" s="405"/>
      <c r="NFI251" s="405"/>
      <c r="NFJ251" s="277"/>
      <c r="NFK251" s="277"/>
      <c r="NFL251" s="277"/>
      <c r="NFM251" s="277"/>
      <c r="NFN251" s="277"/>
      <c r="NFO251" s="277"/>
      <c r="NFP251" s="277"/>
      <c r="NFQ251" s="277"/>
      <c r="NFR251" s="402"/>
      <c r="NFS251" s="404"/>
      <c r="NFT251" s="49"/>
      <c r="NFU251" s="49"/>
      <c r="NFV251" s="49"/>
      <c r="NFW251" s="99"/>
      <c r="NFX251" s="98"/>
      <c r="NFY251" s="49"/>
      <c r="NFZ251" s="405"/>
      <c r="NGA251" s="405"/>
      <c r="NGB251" s="277"/>
      <c r="NGC251" s="277"/>
      <c r="NGD251" s="277"/>
      <c r="NGE251" s="277"/>
      <c r="NGF251" s="277"/>
      <c r="NGG251" s="277"/>
      <c r="NGH251" s="277"/>
      <c r="NGI251" s="277"/>
      <c r="NGJ251" s="402"/>
      <c r="NGK251" s="404"/>
      <c r="NGL251" s="49"/>
      <c r="NGM251" s="49"/>
      <c r="NGN251" s="49"/>
      <c r="NGO251" s="99"/>
      <c r="NGP251" s="98"/>
      <c r="NGQ251" s="49"/>
      <c r="NGR251" s="405"/>
      <c r="NGS251" s="405"/>
      <c r="NGT251" s="277"/>
      <c r="NGU251" s="277"/>
      <c r="NGV251" s="277"/>
      <c r="NGW251" s="277"/>
      <c r="NGX251" s="277"/>
      <c r="NGY251" s="277"/>
      <c r="NGZ251" s="277"/>
      <c r="NHA251" s="277"/>
      <c r="NHB251" s="402"/>
      <c r="NHC251" s="404"/>
      <c r="NHD251" s="49"/>
      <c r="NHE251" s="49"/>
      <c r="NHF251" s="49"/>
      <c r="NHG251" s="99"/>
      <c r="NHH251" s="98"/>
      <c r="NHI251" s="49"/>
      <c r="NHJ251" s="405"/>
      <c r="NHK251" s="405"/>
      <c r="NHL251" s="277"/>
      <c r="NHM251" s="277"/>
      <c r="NHN251" s="277"/>
      <c r="NHO251" s="277"/>
      <c r="NHP251" s="277"/>
      <c r="NHQ251" s="277"/>
      <c r="NHR251" s="277"/>
      <c r="NHS251" s="277"/>
      <c r="NHT251" s="402"/>
      <c r="NHU251" s="404"/>
      <c r="NHV251" s="49"/>
      <c r="NHW251" s="49"/>
      <c r="NHX251" s="49"/>
      <c r="NHY251" s="99"/>
      <c r="NHZ251" s="98"/>
      <c r="NIA251" s="49"/>
      <c r="NIB251" s="405"/>
      <c r="NIC251" s="405"/>
      <c r="NID251" s="277"/>
      <c r="NIE251" s="277"/>
      <c r="NIF251" s="277"/>
      <c r="NIG251" s="277"/>
      <c r="NIH251" s="277"/>
      <c r="NII251" s="277"/>
      <c r="NIJ251" s="277"/>
      <c r="NIK251" s="277"/>
      <c r="NIL251" s="402"/>
      <c r="NIM251" s="404"/>
      <c r="NIN251" s="49"/>
      <c r="NIO251" s="49"/>
      <c r="NIP251" s="49"/>
      <c r="NIQ251" s="99"/>
      <c r="NIR251" s="98"/>
      <c r="NIS251" s="49"/>
      <c r="NIT251" s="405"/>
      <c r="NIU251" s="405"/>
      <c r="NIV251" s="277"/>
      <c r="NIW251" s="277"/>
      <c r="NIX251" s="277"/>
      <c r="NIY251" s="277"/>
      <c r="NIZ251" s="277"/>
      <c r="NJA251" s="277"/>
      <c r="NJB251" s="277"/>
      <c r="NJC251" s="277"/>
      <c r="NJD251" s="402"/>
      <c r="NJE251" s="404"/>
      <c r="NJF251" s="49"/>
      <c r="NJG251" s="49"/>
      <c r="NJH251" s="49"/>
      <c r="NJI251" s="99"/>
      <c r="NJJ251" s="98"/>
      <c r="NJK251" s="49"/>
      <c r="NJL251" s="405"/>
      <c r="NJM251" s="405"/>
      <c r="NJN251" s="277"/>
      <c r="NJO251" s="277"/>
      <c r="NJP251" s="277"/>
      <c r="NJQ251" s="277"/>
      <c r="NJR251" s="277"/>
      <c r="NJS251" s="277"/>
      <c r="NJT251" s="277"/>
      <c r="NJU251" s="277"/>
      <c r="NJV251" s="402"/>
      <c r="NJW251" s="404"/>
      <c r="NJX251" s="49"/>
      <c r="NJY251" s="49"/>
      <c r="NJZ251" s="49"/>
      <c r="NKA251" s="99"/>
      <c r="NKB251" s="98"/>
      <c r="NKC251" s="49"/>
      <c r="NKD251" s="405"/>
      <c r="NKE251" s="405"/>
      <c r="NKF251" s="277"/>
      <c r="NKG251" s="277"/>
      <c r="NKH251" s="277"/>
      <c r="NKI251" s="277"/>
      <c r="NKJ251" s="277"/>
      <c r="NKK251" s="277"/>
      <c r="NKL251" s="277"/>
      <c r="NKM251" s="277"/>
      <c r="NKN251" s="402"/>
      <c r="NKO251" s="404"/>
      <c r="NKP251" s="49"/>
      <c r="NKQ251" s="49"/>
      <c r="NKR251" s="49"/>
      <c r="NKS251" s="99"/>
      <c r="NKT251" s="98"/>
      <c r="NKU251" s="49"/>
      <c r="NKV251" s="405"/>
      <c r="NKW251" s="405"/>
      <c r="NKX251" s="277"/>
      <c r="NKY251" s="277"/>
      <c r="NKZ251" s="277"/>
      <c r="NLA251" s="277"/>
      <c r="NLB251" s="277"/>
      <c r="NLC251" s="277"/>
      <c r="NLD251" s="277"/>
      <c r="NLE251" s="277"/>
      <c r="NLF251" s="402"/>
      <c r="NLG251" s="404"/>
      <c r="NLH251" s="49"/>
      <c r="NLI251" s="49"/>
      <c r="NLJ251" s="49"/>
      <c r="NLK251" s="99"/>
      <c r="NLL251" s="98"/>
      <c r="NLM251" s="49"/>
      <c r="NLN251" s="405"/>
      <c r="NLO251" s="405"/>
      <c r="NLP251" s="277"/>
      <c r="NLQ251" s="277"/>
      <c r="NLR251" s="277"/>
      <c r="NLS251" s="277"/>
      <c r="NLT251" s="277"/>
      <c r="NLU251" s="277"/>
      <c r="NLV251" s="277"/>
      <c r="NLW251" s="277"/>
      <c r="NLX251" s="402"/>
      <c r="NLY251" s="404"/>
      <c r="NLZ251" s="49"/>
      <c r="NMA251" s="49"/>
      <c r="NMB251" s="49"/>
      <c r="NMC251" s="99"/>
      <c r="NMD251" s="98"/>
      <c r="NME251" s="49"/>
      <c r="NMF251" s="405"/>
      <c r="NMG251" s="405"/>
      <c r="NMH251" s="277"/>
      <c r="NMI251" s="277"/>
      <c r="NMJ251" s="277"/>
      <c r="NMK251" s="277"/>
      <c r="NML251" s="277"/>
      <c r="NMM251" s="277"/>
      <c r="NMN251" s="277"/>
      <c r="NMO251" s="277"/>
      <c r="NMP251" s="402"/>
      <c r="NMQ251" s="404"/>
      <c r="NMR251" s="49"/>
      <c r="NMS251" s="49"/>
      <c r="NMT251" s="49"/>
      <c r="NMU251" s="99"/>
      <c r="NMV251" s="98"/>
      <c r="NMW251" s="49"/>
      <c r="NMX251" s="405"/>
      <c r="NMY251" s="405"/>
      <c r="NMZ251" s="277"/>
      <c r="NNA251" s="277"/>
      <c r="NNB251" s="277"/>
      <c r="NNC251" s="277"/>
      <c r="NND251" s="277"/>
      <c r="NNE251" s="277"/>
      <c r="NNF251" s="277"/>
      <c r="NNG251" s="277"/>
      <c r="NNH251" s="402"/>
      <c r="NNI251" s="404"/>
      <c r="NNJ251" s="49"/>
      <c r="NNK251" s="49"/>
      <c r="NNL251" s="49"/>
      <c r="NNM251" s="99"/>
      <c r="NNN251" s="98"/>
      <c r="NNO251" s="49"/>
      <c r="NNP251" s="405"/>
      <c r="NNQ251" s="405"/>
      <c r="NNR251" s="277"/>
      <c r="NNS251" s="277"/>
      <c r="NNT251" s="277"/>
      <c r="NNU251" s="277"/>
      <c r="NNV251" s="277"/>
      <c r="NNW251" s="277"/>
      <c r="NNX251" s="277"/>
      <c r="NNY251" s="277"/>
      <c r="NNZ251" s="402"/>
      <c r="NOA251" s="404"/>
      <c r="NOB251" s="49"/>
      <c r="NOC251" s="49"/>
      <c r="NOD251" s="49"/>
      <c r="NOE251" s="99"/>
      <c r="NOF251" s="98"/>
      <c r="NOG251" s="49"/>
      <c r="NOH251" s="405"/>
      <c r="NOI251" s="405"/>
      <c r="NOJ251" s="277"/>
      <c r="NOK251" s="277"/>
      <c r="NOL251" s="277"/>
      <c r="NOM251" s="277"/>
      <c r="NON251" s="277"/>
      <c r="NOO251" s="277"/>
      <c r="NOP251" s="277"/>
      <c r="NOQ251" s="277"/>
      <c r="NOR251" s="402"/>
      <c r="NOS251" s="404"/>
      <c r="NOT251" s="49"/>
      <c r="NOU251" s="49"/>
      <c r="NOV251" s="49"/>
      <c r="NOW251" s="99"/>
      <c r="NOX251" s="98"/>
      <c r="NOY251" s="49"/>
      <c r="NOZ251" s="405"/>
      <c r="NPA251" s="405"/>
      <c r="NPB251" s="277"/>
      <c r="NPC251" s="277"/>
      <c r="NPD251" s="277"/>
      <c r="NPE251" s="277"/>
      <c r="NPF251" s="277"/>
      <c r="NPG251" s="277"/>
      <c r="NPH251" s="277"/>
      <c r="NPI251" s="277"/>
      <c r="NPJ251" s="402"/>
      <c r="NPK251" s="404"/>
      <c r="NPL251" s="49"/>
      <c r="NPM251" s="49"/>
      <c r="NPN251" s="49"/>
      <c r="NPO251" s="99"/>
      <c r="NPP251" s="98"/>
      <c r="NPQ251" s="49"/>
      <c r="NPR251" s="405"/>
      <c r="NPS251" s="405"/>
      <c r="NPT251" s="277"/>
      <c r="NPU251" s="277"/>
      <c r="NPV251" s="277"/>
      <c r="NPW251" s="277"/>
      <c r="NPX251" s="277"/>
      <c r="NPY251" s="277"/>
      <c r="NPZ251" s="277"/>
      <c r="NQA251" s="277"/>
      <c r="NQB251" s="402"/>
      <c r="NQC251" s="404"/>
      <c r="NQD251" s="49"/>
      <c r="NQE251" s="49"/>
      <c r="NQF251" s="49"/>
      <c r="NQG251" s="99"/>
      <c r="NQH251" s="98"/>
      <c r="NQI251" s="49"/>
      <c r="NQJ251" s="405"/>
      <c r="NQK251" s="405"/>
      <c r="NQL251" s="277"/>
      <c r="NQM251" s="277"/>
      <c r="NQN251" s="277"/>
      <c r="NQO251" s="277"/>
      <c r="NQP251" s="277"/>
      <c r="NQQ251" s="277"/>
      <c r="NQR251" s="277"/>
      <c r="NQS251" s="277"/>
      <c r="NQT251" s="402"/>
      <c r="NQU251" s="404"/>
      <c r="NQV251" s="49"/>
      <c r="NQW251" s="49"/>
      <c r="NQX251" s="49"/>
      <c r="NQY251" s="99"/>
      <c r="NQZ251" s="98"/>
      <c r="NRA251" s="49"/>
      <c r="NRB251" s="405"/>
      <c r="NRC251" s="405"/>
      <c r="NRD251" s="277"/>
      <c r="NRE251" s="277"/>
      <c r="NRF251" s="277"/>
      <c r="NRG251" s="277"/>
      <c r="NRH251" s="277"/>
      <c r="NRI251" s="277"/>
      <c r="NRJ251" s="277"/>
      <c r="NRK251" s="277"/>
      <c r="NRL251" s="402"/>
      <c r="NRM251" s="404"/>
      <c r="NRN251" s="49"/>
      <c r="NRO251" s="49"/>
      <c r="NRP251" s="49"/>
      <c r="NRQ251" s="99"/>
      <c r="NRR251" s="98"/>
      <c r="NRS251" s="49"/>
      <c r="NRT251" s="405"/>
      <c r="NRU251" s="405"/>
      <c r="NRV251" s="277"/>
      <c r="NRW251" s="277"/>
      <c r="NRX251" s="277"/>
      <c r="NRY251" s="277"/>
      <c r="NRZ251" s="277"/>
      <c r="NSA251" s="277"/>
      <c r="NSB251" s="277"/>
      <c r="NSC251" s="277"/>
      <c r="NSD251" s="402"/>
      <c r="NSE251" s="404"/>
      <c r="NSF251" s="49"/>
      <c r="NSG251" s="49"/>
      <c r="NSH251" s="49"/>
      <c r="NSI251" s="99"/>
      <c r="NSJ251" s="98"/>
      <c r="NSK251" s="49"/>
      <c r="NSL251" s="405"/>
      <c r="NSM251" s="405"/>
      <c r="NSN251" s="277"/>
      <c r="NSO251" s="277"/>
      <c r="NSP251" s="277"/>
      <c r="NSQ251" s="277"/>
      <c r="NSR251" s="277"/>
      <c r="NSS251" s="277"/>
      <c r="NST251" s="277"/>
      <c r="NSU251" s="277"/>
      <c r="NSV251" s="402"/>
      <c r="NSW251" s="404"/>
      <c r="NSX251" s="49"/>
      <c r="NSY251" s="49"/>
      <c r="NSZ251" s="49"/>
      <c r="NTA251" s="99"/>
      <c r="NTB251" s="98"/>
      <c r="NTC251" s="49"/>
      <c r="NTD251" s="405"/>
      <c r="NTE251" s="405"/>
      <c r="NTF251" s="277"/>
      <c r="NTG251" s="277"/>
      <c r="NTH251" s="277"/>
      <c r="NTI251" s="277"/>
      <c r="NTJ251" s="277"/>
      <c r="NTK251" s="277"/>
      <c r="NTL251" s="277"/>
      <c r="NTM251" s="277"/>
      <c r="NTN251" s="402"/>
      <c r="NTO251" s="404"/>
      <c r="NTP251" s="49"/>
      <c r="NTQ251" s="49"/>
      <c r="NTR251" s="49"/>
      <c r="NTS251" s="99"/>
      <c r="NTT251" s="98"/>
      <c r="NTU251" s="49"/>
      <c r="NTV251" s="405"/>
      <c r="NTW251" s="405"/>
      <c r="NTX251" s="277"/>
      <c r="NTY251" s="277"/>
      <c r="NTZ251" s="277"/>
      <c r="NUA251" s="277"/>
      <c r="NUB251" s="277"/>
      <c r="NUC251" s="277"/>
      <c r="NUD251" s="277"/>
      <c r="NUE251" s="277"/>
      <c r="NUF251" s="402"/>
      <c r="NUG251" s="404"/>
      <c r="NUH251" s="49"/>
      <c r="NUI251" s="49"/>
      <c r="NUJ251" s="49"/>
      <c r="NUK251" s="99"/>
      <c r="NUL251" s="98"/>
      <c r="NUM251" s="49"/>
      <c r="NUN251" s="405"/>
      <c r="NUO251" s="405"/>
      <c r="NUP251" s="277"/>
      <c r="NUQ251" s="277"/>
      <c r="NUR251" s="277"/>
      <c r="NUS251" s="277"/>
      <c r="NUT251" s="277"/>
      <c r="NUU251" s="277"/>
      <c r="NUV251" s="277"/>
      <c r="NUW251" s="277"/>
      <c r="NUX251" s="402"/>
      <c r="NUY251" s="404"/>
      <c r="NUZ251" s="49"/>
      <c r="NVA251" s="49"/>
      <c r="NVB251" s="49"/>
      <c r="NVC251" s="99"/>
      <c r="NVD251" s="98"/>
      <c r="NVE251" s="49"/>
      <c r="NVF251" s="405"/>
      <c r="NVG251" s="405"/>
      <c r="NVH251" s="277"/>
      <c r="NVI251" s="277"/>
      <c r="NVJ251" s="277"/>
      <c r="NVK251" s="277"/>
      <c r="NVL251" s="277"/>
      <c r="NVM251" s="277"/>
      <c r="NVN251" s="277"/>
      <c r="NVO251" s="277"/>
      <c r="NVP251" s="402"/>
      <c r="NVQ251" s="404"/>
      <c r="NVR251" s="49"/>
      <c r="NVS251" s="49"/>
      <c r="NVT251" s="49"/>
      <c r="NVU251" s="99"/>
      <c r="NVV251" s="98"/>
      <c r="NVW251" s="49"/>
      <c r="NVX251" s="405"/>
      <c r="NVY251" s="405"/>
      <c r="NVZ251" s="277"/>
      <c r="NWA251" s="277"/>
      <c r="NWB251" s="277"/>
      <c r="NWC251" s="277"/>
      <c r="NWD251" s="277"/>
      <c r="NWE251" s="277"/>
      <c r="NWF251" s="277"/>
      <c r="NWG251" s="277"/>
      <c r="NWH251" s="402"/>
      <c r="NWI251" s="404"/>
      <c r="NWJ251" s="49"/>
      <c r="NWK251" s="49"/>
      <c r="NWL251" s="49"/>
      <c r="NWM251" s="99"/>
      <c r="NWN251" s="98"/>
      <c r="NWO251" s="49"/>
      <c r="NWP251" s="405"/>
      <c r="NWQ251" s="405"/>
      <c r="NWR251" s="277"/>
      <c r="NWS251" s="277"/>
      <c r="NWT251" s="277"/>
      <c r="NWU251" s="277"/>
      <c r="NWV251" s="277"/>
      <c r="NWW251" s="277"/>
      <c r="NWX251" s="277"/>
      <c r="NWY251" s="277"/>
      <c r="NWZ251" s="402"/>
      <c r="NXA251" s="404"/>
      <c r="NXB251" s="49"/>
      <c r="NXC251" s="49"/>
      <c r="NXD251" s="49"/>
      <c r="NXE251" s="99"/>
      <c r="NXF251" s="98"/>
      <c r="NXG251" s="49"/>
      <c r="NXH251" s="405"/>
      <c r="NXI251" s="405"/>
      <c r="NXJ251" s="277"/>
      <c r="NXK251" s="277"/>
      <c r="NXL251" s="277"/>
      <c r="NXM251" s="277"/>
      <c r="NXN251" s="277"/>
      <c r="NXO251" s="277"/>
      <c r="NXP251" s="277"/>
      <c r="NXQ251" s="277"/>
      <c r="NXR251" s="402"/>
      <c r="NXS251" s="404"/>
      <c r="NXT251" s="49"/>
      <c r="NXU251" s="49"/>
      <c r="NXV251" s="49"/>
      <c r="NXW251" s="99"/>
      <c r="NXX251" s="98"/>
      <c r="NXY251" s="49"/>
      <c r="NXZ251" s="405"/>
      <c r="NYA251" s="405"/>
      <c r="NYB251" s="277"/>
      <c r="NYC251" s="277"/>
      <c r="NYD251" s="277"/>
      <c r="NYE251" s="277"/>
      <c r="NYF251" s="277"/>
      <c r="NYG251" s="277"/>
      <c r="NYH251" s="277"/>
      <c r="NYI251" s="277"/>
      <c r="NYJ251" s="402"/>
      <c r="NYK251" s="404"/>
      <c r="NYL251" s="49"/>
      <c r="NYM251" s="49"/>
      <c r="NYN251" s="49"/>
      <c r="NYO251" s="99"/>
      <c r="NYP251" s="98"/>
      <c r="NYQ251" s="49"/>
      <c r="NYR251" s="405"/>
      <c r="NYS251" s="405"/>
      <c r="NYT251" s="277"/>
      <c r="NYU251" s="277"/>
      <c r="NYV251" s="277"/>
      <c r="NYW251" s="277"/>
      <c r="NYX251" s="277"/>
      <c r="NYY251" s="277"/>
      <c r="NYZ251" s="277"/>
      <c r="NZA251" s="277"/>
      <c r="NZB251" s="402"/>
      <c r="NZC251" s="404"/>
      <c r="NZD251" s="49"/>
      <c r="NZE251" s="49"/>
      <c r="NZF251" s="49"/>
      <c r="NZG251" s="99"/>
      <c r="NZH251" s="98"/>
      <c r="NZI251" s="49"/>
      <c r="NZJ251" s="405"/>
      <c r="NZK251" s="405"/>
      <c r="NZL251" s="277"/>
      <c r="NZM251" s="277"/>
      <c r="NZN251" s="277"/>
      <c r="NZO251" s="277"/>
      <c r="NZP251" s="277"/>
      <c r="NZQ251" s="277"/>
      <c r="NZR251" s="277"/>
      <c r="NZS251" s="277"/>
      <c r="NZT251" s="402"/>
      <c r="NZU251" s="404"/>
      <c r="NZV251" s="49"/>
      <c r="NZW251" s="49"/>
      <c r="NZX251" s="49"/>
      <c r="NZY251" s="99"/>
      <c r="NZZ251" s="98"/>
      <c r="OAA251" s="49"/>
      <c r="OAB251" s="405"/>
      <c r="OAC251" s="405"/>
      <c r="OAD251" s="277"/>
      <c r="OAE251" s="277"/>
      <c r="OAF251" s="277"/>
      <c r="OAG251" s="277"/>
      <c r="OAH251" s="277"/>
      <c r="OAI251" s="277"/>
      <c r="OAJ251" s="277"/>
      <c r="OAK251" s="277"/>
      <c r="OAL251" s="402"/>
      <c r="OAM251" s="404"/>
      <c r="OAN251" s="49"/>
      <c r="OAO251" s="49"/>
      <c r="OAP251" s="49"/>
      <c r="OAQ251" s="99"/>
      <c r="OAR251" s="98"/>
      <c r="OAS251" s="49"/>
      <c r="OAT251" s="405"/>
      <c r="OAU251" s="405"/>
      <c r="OAV251" s="277"/>
      <c r="OAW251" s="277"/>
      <c r="OAX251" s="277"/>
      <c r="OAY251" s="277"/>
      <c r="OAZ251" s="277"/>
      <c r="OBA251" s="277"/>
      <c r="OBB251" s="277"/>
      <c r="OBC251" s="277"/>
      <c r="OBD251" s="402"/>
      <c r="OBE251" s="404"/>
      <c r="OBF251" s="49"/>
      <c r="OBG251" s="49"/>
      <c r="OBH251" s="49"/>
      <c r="OBI251" s="99"/>
      <c r="OBJ251" s="98"/>
      <c r="OBK251" s="49"/>
      <c r="OBL251" s="405"/>
      <c r="OBM251" s="405"/>
      <c r="OBN251" s="277"/>
      <c r="OBO251" s="277"/>
      <c r="OBP251" s="277"/>
      <c r="OBQ251" s="277"/>
      <c r="OBR251" s="277"/>
      <c r="OBS251" s="277"/>
      <c r="OBT251" s="277"/>
      <c r="OBU251" s="277"/>
      <c r="OBV251" s="402"/>
      <c r="OBW251" s="404"/>
      <c r="OBX251" s="49"/>
      <c r="OBY251" s="49"/>
      <c r="OBZ251" s="49"/>
      <c r="OCA251" s="99"/>
      <c r="OCB251" s="98"/>
      <c r="OCC251" s="49"/>
      <c r="OCD251" s="405"/>
      <c r="OCE251" s="405"/>
      <c r="OCF251" s="277"/>
      <c r="OCG251" s="277"/>
      <c r="OCH251" s="277"/>
      <c r="OCI251" s="277"/>
      <c r="OCJ251" s="277"/>
      <c r="OCK251" s="277"/>
      <c r="OCL251" s="277"/>
      <c r="OCM251" s="277"/>
      <c r="OCN251" s="402"/>
      <c r="OCO251" s="404"/>
      <c r="OCP251" s="49"/>
      <c r="OCQ251" s="49"/>
      <c r="OCR251" s="49"/>
      <c r="OCS251" s="99"/>
      <c r="OCT251" s="98"/>
      <c r="OCU251" s="49"/>
      <c r="OCV251" s="405"/>
      <c r="OCW251" s="405"/>
      <c r="OCX251" s="277"/>
      <c r="OCY251" s="277"/>
      <c r="OCZ251" s="277"/>
      <c r="ODA251" s="277"/>
      <c r="ODB251" s="277"/>
      <c r="ODC251" s="277"/>
      <c r="ODD251" s="277"/>
      <c r="ODE251" s="277"/>
      <c r="ODF251" s="402"/>
      <c r="ODG251" s="404"/>
      <c r="ODH251" s="49"/>
      <c r="ODI251" s="49"/>
      <c r="ODJ251" s="49"/>
      <c r="ODK251" s="99"/>
      <c r="ODL251" s="98"/>
      <c r="ODM251" s="49"/>
      <c r="ODN251" s="405"/>
      <c r="ODO251" s="405"/>
      <c r="ODP251" s="277"/>
      <c r="ODQ251" s="277"/>
      <c r="ODR251" s="277"/>
      <c r="ODS251" s="277"/>
      <c r="ODT251" s="277"/>
      <c r="ODU251" s="277"/>
      <c r="ODV251" s="277"/>
      <c r="ODW251" s="277"/>
      <c r="ODX251" s="402"/>
      <c r="ODY251" s="404"/>
      <c r="ODZ251" s="49"/>
      <c r="OEA251" s="49"/>
      <c r="OEB251" s="49"/>
      <c r="OEC251" s="99"/>
      <c r="OED251" s="98"/>
      <c r="OEE251" s="49"/>
      <c r="OEF251" s="405"/>
      <c r="OEG251" s="405"/>
      <c r="OEH251" s="277"/>
      <c r="OEI251" s="277"/>
      <c r="OEJ251" s="277"/>
      <c r="OEK251" s="277"/>
      <c r="OEL251" s="277"/>
      <c r="OEM251" s="277"/>
      <c r="OEN251" s="277"/>
      <c r="OEO251" s="277"/>
      <c r="OEP251" s="402"/>
      <c r="OEQ251" s="404"/>
      <c r="OER251" s="49"/>
      <c r="OES251" s="49"/>
      <c r="OET251" s="49"/>
      <c r="OEU251" s="99"/>
      <c r="OEV251" s="98"/>
      <c r="OEW251" s="49"/>
      <c r="OEX251" s="405"/>
      <c r="OEY251" s="405"/>
      <c r="OEZ251" s="277"/>
      <c r="OFA251" s="277"/>
      <c r="OFB251" s="277"/>
      <c r="OFC251" s="277"/>
      <c r="OFD251" s="277"/>
      <c r="OFE251" s="277"/>
      <c r="OFF251" s="277"/>
      <c r="OFG251" s="277"/>
      <c r="OFH251" s="402"/>
      <c r="OFI251" s="404"/>
      <c r="OFJ251" s="49"/>
      <c r="OFK251" s="49"/>
      <c r="OFL251" s="49"/>
      <c r="OFM251" s="99"/>
      <c r="OFN251" s="98"/>
      <c r="OFO251" s="49"/>
      <c r="OFP251" s="405"/>
      <c r="OFQ251" s="405"/>
      <c r="OFR251" s="277"/>
      <c r="OFS251" s="277"/>
      <c r="OFT251" s="277"/>
      <c r="OFU251" s="277"/>
      <c r="OFV251" s="277"/>
      <c r="OFW251" s="277"/>
      <c r="OFX251" s="277"/>
      <c r="OFY251" s="277"/>
      <c r="OFZ251" s="402"/>
      <c r="OGA251" s="404"/>
      <c r="OGB251" s="49"/>
      <c r="OGC251" s="49"/>
      <c r="OGD251" s="49"/>
      <c r="OGE251" s="99"/>
      <c r="OGF251" s="98"/>
      <c r="OGG251" s="49"/>
      <c r="OGH251" s="405"/>
      <c r="OGI251" s="405"/>
      <c r="OGJ251" s="277"/>
      <c r="OGK251" s="277"/>
      <c r="OGL251" s="277"/>
      <c r="OGM251" s="277"/>
      <c r="OGN251" s="277"/>
      <c r="OGO251" s="277"/>
      <c r="OGP251" s="277"/>
      <c r="OGQ251" s="277"/>
      <c r="OGR251" s="402"/>
      <c r="OGS251" s="404"/>
      <c r="OGT251" s="49"/>
      <c r="OGU251" s="49"/>
      <c r="OGV251" s="49"/>
      <c r="OGW251" s="99"/>
      <c r="OGX251" s="98"/>
      <c r="OGY251" s="49"/>
      <c r="OGZ251" s="405"/>
      <c r="OHA251" s="405"/>
      <c r="OHB251" s="277"/>
      <c r="OHC251" s="277"/>
      <c r="OHD251" s="277"/>
      <c r="OHE251" s="277"/>
      <c r="OHF251" s="277"/>
      <c r="OHG251" s="277"/>
      <c r="OHH251" s="277"/>
      <c r="OHI251" s="277"/>
      <c r="OHJ251" s="402"/>
      <c r="OHK251" s="404"/>
      <c r="OHL251" s="49"/>
      <c r="OHM251" s="49"/>
      <c r="OHN251" s="49"/>
      <c r="OHO251" s="99"/>
      <c r="OHP251" s="98"/>
      <c r="OHQ251" s="49"/>
      <c r="OHR251" s="405"/>
      <c r="OHS251" s="405"/>
      <c r="OHT251" s="277"/>
      <c r="OHU251" s="277"/>
      <c r="OHV251" s="277"/>
      <c r="OHW251" s="277"/>
      <c r="OHX251" s="277"/>
      <c r="OHY251" s="277"/>
      <c r="OHZ251" s="277"/>
      <c r="OIA251" s="277"/>
      <c r="OIB251" s="402"/>
      <c r="OIC251" s="404"/>
      <c r="OID251" s="49"/>
      <c r="OIE251" s="49"/>
      <c r="OIF251" s="49"/>
      <c r="OIG251" s="99"/>
      <c r="OIH251" s="98"/>
      <c r="OII251" s="49"/>
      <c r="OIJ251" s="405"/>
      <c r="OIK251" s="405"/>
      <c r="OIL251" s="277"/>
      <c r="OIM251" s="277"/>
      <c r="OIN251" s="277"/>
      <c r="OIO251" s="277"/>
      <c r="OIP251" s="277"/>
      <c r="OIQ251" s="277"/>
      <c r="OIR251" s="277"/>
      <c r="OIS251" s="277"/>
      <c r="OIT251" s="402"/>
      <c r="OIU251" s="404"/>
      <c r="OIV251" s="49"/>
      <c r="OIW251" s="49"/>
      <c r="OIX251" s="49"/>
      <c r="OIY251" s="99"/>
      <c r="OIZ251" s="98"/>
      <c r="OJA251" s="49"/>
      <c r="OJB251" s="405"/>
      <c r="OJC251" s="405"/>
      <c r="OJD251" s="277"/>
      <c r="OJE251" s="277"/>
      <c r="OJF251" s="277"/>
      <c r="OJG251" s="277"/>
      <c r="OJH251" s="277"/>
      <c r="OJI251" s="277"/>
      <c r="OJJ251" s="277"/>
      <c r="OJK251" s="277"/>
      <c r="OJL251" s="402"/>
      <c r="OJM251" s="404"/>
      <c r="OJN251" s="49"/>
      <c r="OJO251" s="49"/>
      <c r="OJP251" s="49"/>
      <c r="OJQ251" s="99"/>
      <c r="OJR251" s="98"/>
      <c r="OJS251" s="49"/>
      <c r="OJT251" s="405"/>
      <c r="OJU251" s="405"/>
      <c r="OJV251" s="277"/>
      <c r="OJW251" s="277"/>
      <c r="OJX251" s="277"/>
      <c r="OJY251" s="277"/>
      <c r="OJZ251" s="277"/>
      <c r="OKA251" s="277"/>
      <c r="OKB251" s="277"/>
      <c r="OKC251" s="277"/>
      <c r="OKD251" s="402"/>
      <c r="OKE251" s="404"/>
      <c r="OKF251" s="49"/>
      <c r="OKG251" s="49"/>
      <c r="OKH251" s="49"/>
      <c r="OKI251" s="99"/>
      <c r="OKJ251" s="98"/>
      <c r="OKK251" s="49"/>
      <c r="OKL251" s="405"/>
      <c r="OKM251" s="405"/>
      <c r="OKN251" s="277"/>
      <c r="OKO251" s="277"/>
      <c r="OKP251" s="277"/>
      <c r="OKQ251" s="277"/>
      <c r="OKR251" s="277"/>
      <c r="OKS251" s="277"/>
      <c r="OKT251" s="277"/>
      <c r="OKU251" s="277"/>
      <c r="OKV251" s="402"/>
      <c r="OKW251" s="404"/>
      <c r="OKX251" s="49"/>
      <c r="OKY251" s="49"/>
      <c r="OKZ251" s="49"/>
      <c r="OLA251" s="99"/>
      <c r="OLB251" s="98"/>
      <c r="OLC251" s="49"/>
      <c r="OLD251" s="405"/>
      <c r="OLE251" s="405"/>
      <c r="OLF251" s="277"/>
      <c r="OLG251" s="277"/>
      <c r="OLH251" s="277"/>
      <c r="OLI251" s="277"/>
      <c r="OLJ251" s="277"/>
      <c r="OLK251" s="277"/>
      <c r="OLL251" s="277"/>
      <c r="OLM251" s="277"/>
      <c r="OLN251" s="402"/>
      <c r="OLO251" s="404"/>
      <c r="OLP251" s="49"/>
      <c r="OLQ251" s="49"/>
      <c r="OLR251" s="49"/>
      <c r="OLS251" s="99"/>
      <c r="OLT251" s="98"/>
      <c r="OLU251" s="49"/>
      <c r="OLV251" s="405"/>
      <c r="OLW251" s="405"/>
      <c r="OLX251" s="277"/>
      <c r="OLY251" s="277"/>
      <c r="OLZ251" s="277"/>
      <c r="OMA251" s="277"/>
      <c r="OMB251" s="277"/>
      <c r="OMC251" s="277"/>
      <c r="OMD251" s="277"/>
      <c r="OME251" s="277"/>
      <c r="OMF251" s="402"/>
      <c r="OMG251" s="404"/>
      <c r="OMH251" s="49"/>
      <c r="OMI251" s="49"/>
      <c r="OMJ251" s="49"/>
      <c r="OMK251" s="99"/>
      <c r="OML251" s="98"/>
      <c r="OMM251" s="49"/>
      <c r="OMN251" s="405"/>
      <c r="OMO251" s="405"/>
      <c r="OMP251" s="277"/>
      <c r="OMQ251" s="277"/>
      <c r="OMR251" s="277"/>
      <c r="OMS251" s="277"/>
      <c r="OMT251" s="277"/>
      <c r="OMU251" s="277"/>
      <c r="OMV251" s="277"/>
      <c r="OMW251" s="277"/>
      <c r="OMX251" s="402"/>
      <c r="OMY251" s="404"/>
      <c r="OMZ251" s="49"/>
      <c r="ONA251" s="49"/>
      <c r="ONB251" s="49"/>
      <c r="ONC251" s="99"/>
      <c r="OND251" s="98"/>
      <c r="ONE251" s="49"/>
      <c r="ONF251" s="405"/>
      <c r="ONG251" s="405"/>
      <c r="ONH251" s="277"/>
      <c r="ONI251" s="277"/>
      <c r="ONJ251" s="277"/>
      <c r="ONK251" s="277"/>
      <c r="ONL251" s="277"/>
      <c r="ONM251" s="277"/>
      <c r="ONN251" s="277"/>
      <c r="ONO251" s="277"/>
      <c r="ONP251" s="402"/>
      <c r="ONQ251" s="404"/>
      <c r="ONR251" s="49"/>
      <c r="ONS251" s="49"/>
      <c r="ONT251" s="49"/>
      <c r="ONU251" s="99"/>
      <c r="ONV251" s="98"/>
      <c r="ONW251" s="49"/>
      <c r="ONX251" s="405"/>
      <c r="ONY251" s="405"/>
      <c r="ONZ251" s="277"/>
      <c r="OOA251" s="277"/>
      <c r="OOB251" s="277"/>
      <c r="OOC251" s="277"/>
      <c r="OOD251" s="277"/>
      <c r="OOE251" s="277"/>
      <c r="OOF251" s="277"/>
      <c r="OOG251" s="277"/>
      <c r="OOH251" s="402"/>
      <c r="OOI251" s="404"/>
      <c r="OOJ251" s="49"/>
      <c r="OOK251" s="49"/>
      <c r="OOL251" s="49"/>
      <c r="OOM251" s="99"/>
      <c r="OON251" s="98"/>
      <c r="OOO251" s="49"/>
      <c r="OOP251" s="405"/>
      <c r="OOQ251" s="405"/>
      <c r="OOR251" s="277"/>
      <c r="OOS251" s="277"/>
      <c r="OOT251" s="277"/>
      <c r="OOU251" s="277"/>
      <c r="OOV251" s="277"/>
      <c r="OOW251" s="277"/>
      <c r="OOX251" s="277"/>
      <c r="OOY251" s="277"/>
      <c r="OOZ251" s="402"/>
      <c r="OPA251" s="404"/>
      <c r="OPB251" s="49"/>
      <c r="OPC251" s="49"/>
      <c r="OPD251" s="49"/>
      <c r="OPE251" s="99"/>
      <c r="OPF251" s="98"/>
      <c r="OPG251" s="49"/>
      <c r="OPH251" s="405"/>
      <c r="OPI251" s="405"/>
      <c r="OPJ251" s="277"/>
      <c r="OPK251" s="277"/>
      <c r="OPL251" s="277"/>
      <c r="OPM251" s="277"/>
      <c r="OPN251" s="277"/>
      <c r="OPO251" s="277"/>
      <c r="OPP251" s="277"/>
      <c r="OPQ251" s="277"/>
      <c r="OPR251" s="402"/>
      <c r="OPS251" s="404"/>
      <c r="OPT251" s="49"/>
      <c r="OPU251" s="49"/>
      <c r="OPV251" s="49"/>
      <c r="OPW251" s="99"/>
      <c r="OPX251" s="98"/>
      <c r="OPY251" s="49"/>
      <c r="OPZ251" s="405"/>
      <c r="OQA251" s="405"/>
      <c r="OQB251" s="277"/>
      <c r="OQC251" s="277"/>
      <c r="OQD251" s="277"/>
      <c r="OQE251" s="277"/>
      <c r="OQF251" s="277"/>
      <c r="OQG251" s="277"/>
      <c r="OQH251" s="277"/>
      <c r="OQI251" s="277"/>
      <c r="OQJ251" s="402"/>
      <c r="OQK251" s="404"/>
      <c r="OQL251" s="49"/>
      <c r="OQM251" s="49"/>
      <c r="OQN251" s="49"/>
      <c r="OQO251" s="99"/>
      <c r="OQP251" s="98"/>
      <c r="OQQ251" s="49"/>
      <c r="OQR251" s="405"/>
      <c r="OQS251" s="405"/>
      <c r="OQT251" s="277"/>
      <c r="OQU251" s="277"/>
      <c r="OQV251" s="277"/>
      <c r="OQW251" s="277"/>
      <c r="OQX251" s="277"/>
      <c r="OQY251" s="277"/>
      <c r="OQZ251" s="277"/>
      <c r="ORA251" s="277"/>
      <c r="ORB251" s="402"/>
      <c r="ORC251" s="404"/>
      <c r="ORD251" s="49"/>
      <c r="ORE251" s="49"/>
      <c r="ORF251" s="49"/>
      <c r="ORG251" s="99"/>
      <c r="ORH251" s="98"/>
      <c r="ORI251" s="49"/>
      <c r="ORJ251" s="405"/>
      <c r="ORK251" s="405"/>
      <c r="ORL251" s="277"/>
      <c r="ORM251" s="277"/>
      <c r="ORN251" s="277"/>
      <c r="ORO251" s="277"/>
      <c r="ORP251" s="277"/>
      <c r="ORQ251" s="277"/>
      <c r="ORR251" s="277"/>
      <c r="ORS251" s="277"/>
      <c r="ORT251" s="402"/>
      <c r="ORU251" s="404"/>
      <c r="ORV251" s="49"/>
      <c r="ORW251" s="49"/>
      <c r="ORX251" s="49"/>
      <c r="ORY251" s="99"/>
      <c r="ORZ251" s="98"/>
      <c r="OSA251" s="49"/>
      <c r="OSB251" s="405"/>
      <c r="OSC251" s="405"/>
      <c r="OSD251" s="277"/>
      <c r="OSE251" s="277"/>
      <c r="OSF251" s="277"/>
      <c r="OSG251" s="277"/>
      <c r="OSH251" s="277"/>
      <c r="OSI251" s="277"/>
      <c r="OSJ251" s="277"/>
      <c r="OSK251" s="277"/>
      <c r="OSL251" s="402"/>
      <c r="OSM251" s="404"/>
      <c r="OSN251" s="49"/>
      <c r="OSO251" s="49"/>
      <c r="OSP251" s="49"/>
      <c r="OSQ251" s="99"/>
      <c r="OSR251" s="98"/>
      <c r="OSS251" s="49"/>
      <c r="OST251" s="405"/>
      <c r="OSU251" s="405"/>
      <c r="OSV251" s="277"/>
      <c r="OSW251" s="277"/>
      <c r="OSX251" s="277"/>
      <c r="OSY251" s="277"/>
      <c r="OSZ251" s="277"/>
      <c r="OTA251" s="277"/>
      <c r="OTB251" s="277"/>
      <c r="OTC251" s="277"/>
      <c r="OTD251" s="402"/>
      <c r="OTE251" s="404"/>
      <c r="OTF251" s="49"/>
      <c r="OTG251" s="49"/>
      <c r="OTH251" s="49"/>
      <c r="OTI251" s="99"/>
      <c r="OTJ251" s="98"/>
      <c r="OTK251" s="49"/>
      <c r="OTL251" s="405"/>
      <c r="OTM251" s="405"/>
      <c r="OTN251" s="277"/>
      <c r="OTO251" s="277"/>
      <c r="OTP251" s="277"/>
      <c r="OTQ251" s="277"/>
      <c r="OTR251" s="277"/>
      <c r="OTS251" s="277"/>
      <c r="OTT251" s="277"/>
      <c r="OTU251" s="277"/>
      <c r="OTV251" s="402"/>
      <c r="OTW251" s="404"/>
      <c r="OTX251" s="49"/>
      <c r="OTY251" s="49"/>
      <c r="OTZ251" s="49"/>
      <c r="OUA251" s="99"/>
      <c r="OUB251" s="98"/>
      <c r="OUC251" s="49"/>
      <c r="OUD251" s="405"/>
      <c r="OUE251" s="405"/>
      <c r="OUF251" s="277"/>
      <c r="OUG251" s="277"/>
      <c r="OUH251" s="277"/>
      <c r="OUI251" s="277"/>
      <c r="OUJ251" s="277"/>
      <c r="OUK251" s="277"/>
      <c r="OUL251" s="277"/>
      <c r="OUM251" s="277"/>
      <c r="OUN251" s="402"/>
      <c r="OUO251" s="404"/>
      <c r="OUP251" s="49"/>
      <c r="OUQ251" s="49"/>
      <c r="OUR251" s="49"/>
      <c r="OUS251" s="99"/>
      <c r="OUT251" s="98"/>
      <c r="OUU251" s="49"/>
      <c r="OUV251" s="405"/>
      <c r="OUW251" s="405"/>
      <c r="OUX251" s="277"/>
      <c r="OUY251" s="277"/>
      <c r="OUZ251" s="277"/>
      <c r="OVA251" s="277"/>
      <c r="OVB251" s="277"/>
      <c r="OVC251" s="277"/>
      <c r="OVD251" s="277"/>
      <c r="OVE251" s="277"/>
      <c r="OVF251" s="402"/>
      <c r="OVG251" s="404"/>
      <c r="OVH251" s="49"/>
      <c r="OVI251" s="49"/>
      <c r="OVJ251" s="49"/>
      <c r="OVK251" s="99"/>
      <c r="OVL251" s="98"/>
      <c r="OVM251" s="49"/>
      <c r="OVN251" s="405"/>
      <c r="OVO251" s="405"/>
      <c r="OVP251" s="277"/>
      <c r="OVQ251" s="277"/>
      <c r="OVR251" s="277"/>
      <c r="OVS251" s="277"/>
      <c r="OVT251" s="277"/>
      <c r="OVU251" s="277"/>
      <c r="OVV251" s="277"/>
      <c r="OVW251" s="277"/>
      <c r="OVX251" s="402"/>
      <c r="OVY251" s="404"/>
      <c r="OVZ251" s="49"/>
      <c r="OWA251" s="49"/>
      <c r="OWB251" s="49"/>
      <c r="OWC251" s="99"/>
      <c r="OWD251" s="98"/>
      <c r="OWE251" s="49"/>
      <c r="OWF251" s="405"/>
      <c r="OWG251" s="405"/>
      <c r="OWH251" s="277"/>
      <c r="OWI251" s="277"/>
      <c r="OWJ251" s="277"/>
      <c r="OWK251" s="277"/>
      <c r="OWL251" s="277"/>
      <c r="OWM251" s="277"/>
      <c r="OWN251" s="277"/>
      <c r="OWO251" s="277"/>
      <c r="OWP251" s="402"/>
      <c r="OWQ251" s="404"/>
      <c r="OWR251" s="49"/>
      <c r="OWS251" s="49"/>
      <c r="OWT251" s="49"/>
      <c r="OWU251" s="99"/>
      <c r="OWV251" s="98"/>
      <c r="OWW251" s="49"/>
      <c r="OWX251" s="405"/>
      <c r="OWY251" s="405"/>
      <c r="OWZ251" s="277"/>
      <c r="OXA251" s="277"/>
      <c r="OXB251" s="277"/>
      <c r="OXC251" s="277"/>
      <c r="OXD251" s="277"/>
      <c r="OXE251" s="277"/>
      <c r="OXF251" s="277"/>
      <c r="OXG251" s="277"/>
      <c r="OXH251" s="402"/>
      <c r="OXI251" s="404"/>
      <c r="OXJ251" s="49"/>
      <c r="OXK251" s="49"/>
      <c r="OXL251" s="49"/>
      <c r="OXM251" s="99"/>
      <c r="OXN251" s="98"/>
      <c r="OXO251" s="49"/>
      <c r="OXP251" s="405"/>
      <c r="OXQ251" s="405"/>
      <c r="OXR251" s="277"/>
      <c r="OXS251" s="277"/>
      <c r="OXT251" s="277"/>
      <c r="OXU251" s="277"/>
      <c r="OXV251" s="277"/>
      <c r="OXW251" s="277"/>
      <c r="OXX251" s="277"/>
      <c r="OXY251" s="277"/>
      <c r="OXZ251" s="402"/>
      <c r="OYA251" s="404"/>
      <c r="OYB251" s="49"/>
      <c r="OYC251" s="49"/>
      <c r="OYD251" s="49"/>
      <c r="OYE251" s="99"/>
      <c r="OYF251" s="98"/>
      <c r="OYG251" s="49"/>
      <c r="OYH251" s="405"/>
      <c r="OYI251" s="405"/>
      <c r="OYJ251" s="277"/>
      <c r="OYK251" s="277"/>
      <c r="OYL251" s="277"/>
      <c r="OYM251" s="277"/>
      <c r="OYN251" s="277"/>
      <c r="OYO251" s="277"/>
      <c r="OYP251" s="277"/>
      <c r="OYQ251" s="277"/>
      <c r="OYR251" s="402"/>
      <c r="OYS251" s="404"/>
      <c r="OYT251" s="49"/>
      <c r="OYU251" s="49"/>
      <c r="OYV251" s="49"/>
      <c r="OYW251" s="99"/>
      <c r="OYX251" s="98"/>
      <c r="OYY251" s="49"/>
      <c r="OYZ251" s="405"/>
      <c r="OZA251" s="405"/>
      <c r="OZB251" s="277"/>
      <c r="OZC251" s="277"/>
      <c r="OZD251" s="277"/>
      <c r="OZE251" s="277"/>
      <c r="OZF251" s="277"/>
      <c r="OZG251" s="277"/>
      <c r="OZH251" s="277"/>
      <c r="OZI251" s="277"/>
      <c r="OZJ251" s="402"/>
      <c r="OZK251" s="404"/>
      <c r="OZL251" s="49"/>
      <c r="OZM251" s="49"/>
      <c r="OZN251" s="49"/>
      <c r="OZO251" s="99"/>
      <c r="OZP251" s="98"/>
      <c r="OZQ251" s="49"/>
      <c r="OZR251" s="405"/>
      <c r="OZS251" s="405"/>
      <c r="OZT251" s="277"/>
      <c r="OZU251" s="277"/>
      <c r="OZV251" s="277"/>
      <c r="OZW251" s="277"/>
      <c r="OZX251" s="277"/>
      <c r="OZY251" s="277"/>
      <c r="OZZ251" s="277"/>
      <c r="PAA251" s="277"/>
      <c r="PAB251" s="402"/>
      <c r="PAC251" s="404"/>
      <c r="PAD251" s="49"/>
      <c r="PAE251" s="49"/>
      <c r="PAF251" s="49"/>
      <c r="PAG251" s="99"/>
      <c r="PAH251" s="98"/>
      <c r="PAI251" s="49"/>
      <c r="PAJ251" s="405"/>
      <c r="PAK251" s="405"/>
      <c r="PAL251" s="277"/>
      <c r="PAM251" s="277"/>
      <c r="PAN251" s="277"/>
      <c r="PAO251" s="277"/>
      <c r="PAP251" s="277"/>
      <c r="PAQ251" s="277"/>
      <c r="PAR251" s="277"/>
      <c r="PAS251" s="277"/>
      <c r="PAT251" s="402"/>
      <c r="PAU251" s="404"/>
      <c r="PAV251" s="49"/>
      <c r="PAW251" s="49"/>
      <c r="PAX251" s="49"/>
      <c r="PAY251" s="99"/>
      <c r="PAZ251" s="98"/>
      <c r="PBA251" s="49"/>
      <c r="PBB251" s="405"/>
      <c r="PBC251" s="405"/>
      <c r="PBD251" s="277"/>
      <c r="PBE251" s="277"/>
      <c r="PBF251" s="277"/>
      <c r="PBG251" s="277"/>
      <c r="PBH251" s="277"/>
      <c r="PBI251" s="277"/>
      <c r="PBJ251" s="277"/>
      <c r="PBK251" s="277"/>
      <c r="PBL251" s="402"/>
      <c r="PBM251" s="404"/>
      <c r="PBN251" s="49"/>
      <c r="PBO251" s="49"/>
      <c r="PBP251" s="49"/>
      <c r="PBQ251" s="99"/>
      <c r="PBR251" s="98"/>
      <c r="PBS251" s="49"/>
      <c r="PBT251" s="405"/>
      <c r="PBU251" s="405"/>
      <c r="PBV251" s="277"/>
      <c r="PBW251" s="277"/>
      <c r="PBX251" s="277"/>
      <c r="PBY251" s="277"/>
      <c r="PBZ251" s="277"/>
      <c r="PCA251" s="277"/>
      <c r="PCB251" s="277"/>
      <c r="PCC251" s="277"/>
      <c r="PCD251" s="402"/>
      <c r="PCE251" s="404"/>
      <c r="PCF251" s="49"/>
      <c r="PCG251" s="49"/>
      <c r="PCH251" s="49"/>
      <c r="PCI251" s="99"/>
      <c r="PCJ251" s="98"/>
      <c r="PCK251" s="49"/>
      <c r="PCL251" s="405"/>
      <c r="PCM251" s="405"/>
      <c r="PCN251" s="277"/>
      <c r="PCO251" s="277"/>
      <c r="PCP251" s="277"/>
      <c r="PCQ251" s="277"/>
      <c r="PCR251" s="277"/>
      <c r="PCS251" s="277"/>
      <c r="PCT251" s="277"/>
      <c r="PCU251" s="277"/>
      <c r="PCV251" s="402"/>
      <c r="PCW251" s="404"/>
      <c r="PCX251" s="49"/>
      <c r="PCY251" s="49"/>
      <c r="PCZ251" s="49"/>
      <c r="PDA251" s="99"/>
      <c r="PDB251" s="98"/>
      <c r="PDC251" s="49"/>
      <c r="PDD251" s="405"/>
      <c r="PDE251" s="405"/>
      <c r="PDF251" s="277"/>
      <c r="PDG251" s="277"/>
      <c r="PDH251" s="277"/>
      <c r="PDI251" s="277"/>
      <c r="PDJ251" s="277"/>
      <c r="PDK251" s="277"/>
      <c r="PDL251" s="277"/>
      <c r="PDM251" s="277"/>
      <c r="PDN251" s="402"/>
      <c r="PDO251" s="404"/>
      <c r="PDP251" s="49"/>
      <c r="PDQ251" s="49"/>
      <c r="PDR251" s="49"/>
      <c r="PDS251" s="99"/>
      <c r="PDT251" s="98"/>
      <c r="PDU251" s="49"/>
      <c r="PDV251" s="405"/>
      <c r="PDW251" s="405"/>
      <c r="PDX251" s="277"/>
      <c r="PDY251" s="277"/>
      <c r="PDZ251" s="277"/>
      <c r="PEA251" s="277"/>
      <c r="PEB251" s="277"/>
      <c r="PEC251" s="277"/>
      <c r="PED251" s="277"/>
      <c r="PEE251" s="277"/>
      <c r="PEF251" s="402"/>
      <c r="PEG251" s="404"/>
      <c r="PEH251" s="49"/>
      <c r="PEI251" s="49"/>
      <c r="PEJ251" s="49"/>
      <c r="PEK251" s="99"/>
      <c r="PEL251" s="98"/>
      <c r="PEM251" s="49"/>
      <c r="PEN251" s="405"/>
      <c r="PEO251" s="405"/>
      <c r="PEP251" s="277"/>
      <c r="PEQ251" s="277"/>
      <c r="PER251" s="277"/>
      <c r="PES251" s="277"/>
      <c r="PET251" s="277"/>
      <c r="PEU251" s="277"/>
      <c r="PEV251" s="277"/>
      <c r="PEW251" s="277"/>
      <c r="PEX251" s="402"/>
      <c r="PEY251" s="404"/>
      <c r="PEZ251" s="49"/>
      <c r="PFA251" s="49"/>
      <c r="PFB251" s="49"/>
      <c r="PFC251" s="99"/>
      <c r="PFD251" s="98"/>
      <c r="PFE251" s="49"/>
      <c r="PFF251" s="405"/>
      <c r="PFG251" s="405"/>
      <c r="PFH251" s="277"/>
      <c r="PFI251" s="277"/>
      <c r="PFJ251" s="277"/>
      <c r="PFK251" s="277"/>
      <c r="PFL251" s="277"/>
      <c r="PFM251" s="277"/>
      <c r="PFN251" s="277"/>
      <c r="PFO251" s="277"/>
      <c r="PFP251" s="402"/>
      <c r="PFQ251" s="404"/>
      <c r="PFR251" s="49"/>
      <c r="PFS251" s="49"/>
      <c r="PFT251" s="49"/>
      <c r="PFU251" s="99"/>
      <c r="PFV251" s="98"/>
      <c r="PFW251" s="49"/>
      <c r="PFX251" s="405"/>
      <c r="PFY251" s="405"/>
      <c r="PFZ251" s="277"/>
      <c r="PGA251" s="277"/>
      <c r="PGB251" s="277"/>
      <c r="PGC251" s="277"/>
      <c r="PGD251" s="277"/>
      <c r="PGE251" s="277"/>
      <c r="PGF251" s="277"/>
      <c r="PGG251" s="277"/>
      <c r="PGH251" s="402"/>
      <c r="PGI251" s="404"/>
      <c r="PGJ251" s="49"/>
      <c r="PGK251" s="49"/>
      <c r="PGL251" s="49"/>
      <c r="PGM251" s="99"/>
      <c r="PGN251" s="98"/>
      <c r="PGO251" s="49"/>
      <c r="PGP251" s="405"/>
      <c r="PGQ251" s="405"/>
      <c r="PGR251" s="277"/>
      <c r="PGS251" s="277"/>
      <c r="PGT251" s="277"/>
      <c r="PGU251" s="277"/>
      <c r="PGV251" s="277"/>
      <c r="PGW251" s="277"/>
      <c r="PGX251" s="277"/>
      <c r="PGY251" s="277"/>
      <c r="PGZ251" s="402"/>
      <c r="PHA251" s="404"/>
      <c r="PHB251" s="49"/>
      <c r="PHC251" s="49"/>
      <c r="PHD251" s="49"/>
      <c r="PHE251" s="99"/>
      <c r="PHF251" s="98"/>
      <c r="PHG251" s="49"/>
      <c r="PHH251" s="405"/>
      <c r="PHI251" s="405"/>
      <c r="PHJ251" s="277"/>
      <c r="PHK251" s="277"/>
      <c r="PHL251" s="277"/>
      <c r="PHM251" s="277"/>
      <c r="PHN251" s="277"/>
      <c r="PHO251" s="277"/>
      <c r="PHP251" s="277"/>
      <c r="PHQ251" s="277"/>
      <c r="PHR251" s="402"/>
      <c r="PHS251" s="404"/>
      <c r="PHT251" s="49"/>
      <c r="PHU251" s="49"/>
      <c r="PHV251" s="49"/>
      <c r="PHW251" s="99"/>
      <c r="PHX251" s="98"/>
      <c r="PHY251" s="49"/>
      <c r="PHZ251" s="405"/>
      <c r="PIA251" s="405"/>
      <c r="PIB251" s="277"/>
      <c r="PIC251" s="277"/>
      <c r="PID251" s="277"/>
      <c r="PIE251" s="277"/>
      <c r="PIF251" s="277"/>
      <c r="PIG251" s="277"/>
      <c r="PIH251" s="277"/>
      <c r="PII251" s="277"/>
      <c r="PIJ251" s="402"/>
      <c r="PIK251" s="404"/>
      <c r="PIL251" s="49"/>
      <c r="PIM251" s="49"/>
      <c r="PIN251" s="49"/>
      <c r="PIO251" s="99"/>
      <c r="PIP251" s="98"/>
      <c r="PIQ251" s="49"/>
      <c r="PIR251" s="405"/>
      <c r="PIS251" s="405"/>
      <c r="PIT251" s="277"/>
      <c r="PIU251" s="277"/>
      <c r="PIV251" s="277"/>
      <c r="PIW251" s="277"/>
      <c r="PIX251" s="277"/>
      <c r="PIY251" s="277"/>
      <c r="PIZ251" s="277"/>
      <c r="PJA251" s="277"/>
      <c r="PJB251" s="402"/>
      <c r="PJC251" s="404"/>
      <c r="PJD251" s="49"/>
      <c r="PJE251" s="49"/>
      <c r="PJF251" s="49"/>
      <c r="PJG251" s="99"/>
      <c r="PJH251" s="98"/>
      <c r="PJI251" s="49"/>
      <c r="PJJ251" s="405"/>
      <c r="PJK251" s="405"/>
      <c r="PJL251" s="277"/>
      <c r="PJM251" s="277"/>
      <c r="PJN251" s="277"/>
      <c r="PJO251" s="277"/>
      <c r="PJP251" s="277"/>
      <c r="PJQ251" s="277"/>
      <c r="PJR251" s="277"/>
      <c r="PJS251" s="277"/>
      <c r="PJT251" s="402"/>
      <c r="PJU251" s="404"/>
      <c r="PJV251" s="49"/>
      <c r="PJW251" s="49"/>
      <c r="PJX251" s="49"/>
      <c r="PJY251" s="99"/>
      <c r="PJZ251" s="98"/>
      <c r="PKA251" s="49"/>
      <c r="PKB251" s="405"/>
      <c r="PKC251" s="405"/>
      <c r="PKD251" s="277"/>
      <c r="PKE251" s="277"/>
      <c r="PKF251" s="277"/>
      <c r="PKG251" s="277"/>
      <c r="PKH251" s="277"/>
      <c r="PKI251" s="277"/>
      <c r="PKJ251" s="277"/>
      <c r="PKK251" s="277"/>
      <c r="PKL251" s="402"/>
      <c r="PKM251" s="404"/>
      <c r="PKN251" s="49"/>
      <c r="PKO251" s="49"/>
      <c r="PKP251" s="49"/>
      <c r="PKQ251" s="99"/>
      <c r="PKR251" s="98"/>
      <c r="PKS251" s="49"/>
      <c r="PKT251" s="405"/>
      <c r="PKU251" s="405"/>
      <c r="PKV251" s="277"/>
      <c r="PKW251" s="277"/>
      <c r="PKX251" s="277"/>
      <c r="PKY251" s="277"/>
      <c r="PKZ251" s="277"/>
      <c r="PLA251" s="277"/>
      <c r="PLB251" s="277"/>
      <c r="PLC251" s="277"/>
      <c r="PLD251" s="402"/>
      <c r="PLE251" s="404"/>
      <c r="PLF251" s="49"/>
      <c r="PLG251" s="49"/>
      <c r="PLH251" s="49"/>
      <c r="PLI251" s="99"/>
      <c r="PLJ251" s="98"/>
      <c r="PLK251" s="49"/>
      <c r="PLL251" s="405"/>
      <c r="PLM251" s="405"/>
      <c r="PLN251" s="277"/>
      <c r="PLO251" s="277"/>
      <c r="PLP251" s="277"/>
      <c r="PLQ251" s="277"/>
      <c r="PLR251" s="277"/>
      <c r="PLS251" s="277"/>
      <c r="PLT251" s="277"/>
      <c r="PLU251" s="277"/>
      <c r="PLV251" s="402"/>
      <c r="PLW251" s="404"/>
      <c r="PLX251" s="49"/>
      <c r="PLY251" s="49"/>
      <c r="PLZ251" s="49"/>
      <c r="PMA251" s="99"/>
      <c r="PMB251" s="98"/>
      <c r="PMC251" s="49"/>
      <c r="PMD251" s="405"/>
      <c r="PME251" s="405"/>
      <c r="PMF251" s="277"/>
      <c r="PMG251" s="277"/>
      <c r="PMH251" s="277"/>
      <c r="PMI251" s="277"/>
      <c r="PMJ251" s="277"/>
      <c r="PMK251" s="277"/>
      <c r="PML251" s="277"/>
      <c r="PMM251" s="277"/>
      <c r="PMN251" s="402"/>
      <c r="PMO251" s="404"/>
      <c r="PMP251" s="49"/>
      <c r="PMQ251" s="49"/>
      <c r="PMR251" s="49"/>
      <c r="PMS251" s="99"/>
      <c r="PMT251" s="98"/>
      <c r="PMU251" s="49"/>
      <c r="PMV251" s="405"/>
      <c r="PMW251" s="405"/>
      <c r="PMX251" s="277"/>
      <c r="PMY251" s="277"/>
      <c r="PMZ251" s="277"/>
      <c r="PNA251" s="277"/>
      <c r="PNB251" s="277"/>
      <c r="PNC251" s="277"/>
      <c r="PND251" s="277"/>
      <c r="PNE251" s="277"/>
      <c r="PNF251" s="402"/>
      <c r="PNG251" s="404"/>
      <c r="PNH251" s="49"/>
      <c r="PNI251" s="49"/>
      <c r="PNJ251" s="49"/>
      <c r="PNK251" s="99"/>
      <c r="PNL251" s="98"/>
      <c r="PNM251" s="49"/>
      <c r="PNN251" s="405"/>
      <c r="PNO251" s="405"/>
      <c r="PNP251" s="277"/>
      <c r="PNQ251" s="277"/>
      <c r="PNR251" s="277"/>
      <c r="PNS251" s="277"/>
      <c r="PNT251" s="277"/>
      <c r="PNU251" s="277"/>
      <c r="PNV251" s="277"/>
      <c r="PNW251" s="277"/>
      <c r="PNX251" s="402"/>
      <c r="PNY251" s="404"/>
      <c r="PNZ251" s="49"/>
      <c r="POA251" s="49"/>
      <c r="POB251" s="49"/>
      <c r="POC251" s="99"/>
      <c r="POD251" s="98"/>
      <c r="POE251" s="49"/>
      <c r="POF251" s="405"/>
      <c r="POG251" s="405"/>
      <c r="POH251" s="277"/>
      <c r="POI251" s="277"/>
      <c r="POJ251" s="277"/>
      <c r="POK251" s="277"/>
      <c r="POL251" s="277"/>
      <c r="POM251" s="277"/>
      <c r="PON251" s="277"/>
      <c r="POO251" s="277"/>
      <c r="POP251" s="402"/>
      <c r="POQ251" s="404"/>
      <c r="POR251" s="49"/>
      <c r="POS251" s="49"/>
      <c r="POT251" s="49"/>
      <c r="POU251" s="99"/>
      <c r="POV251" s="98"/>
      <c r="POW251" s="49"/>
      <c r="POX251" s="405"/>
      <c r="POY251" s="405"/>
      <c r="POZ251" s="277"/>
      <c r="PPA251" s="277"/>
      <c r="PPB251" s="277"/>
      <c r="PPC251" s="277"/>
      <c r="PPD251" s="277"/>
      <c r="PPE251" s="277"/>
      <c r="PPF251" s="277"/>
      <c r="PPG251" s="277"/>
      <c r="PPH251" s="402"/>
      <c r="PPI251" s="404"/>
      <c r="PPJ251" s="49"/>
      <c r="PPK251" s="49"/>
      <c r="PPL251" s="49"/>
      <c r="PPM251" s="99"/>
      <c r="PPN251" s="98"/>
      <c r="PPO251" s="49"/>
      <c r="PPP251" s="405"/>
      <c r="PPQ251" s="405"/>
      <c r="PPR251" s="277"/>
      <c r="PPS251" s="277"/>
      <c r="PPT251" s="277"/>
      <c r="PPU251" s="277"/>
      <c r="PPV251" s="277"/>
      <c r="PPW251" s="277"/>
      <c r="PPX251" s="277"/>
      <c r="PPY251" s="277"/>
      <c r="PPZ251" s="402"/>
      <c r="PQA251" s="404"/>
      <c r="PQB251" s="49"/>
      <c r="PQC251" s="49"/>
      <c r="PQD251" s="49"/>
      <c r="PQE251" s="99"/>
      <c r="PQF251" s="98"/>
      <c r="PQG251" s="49"/>
      <c r="PQH251" s="405"/>
      <c r="PQI251" s="405"/>
      <c r="PQJ251" s="277"/>
      <c r="PQK251" s="277"/>
      <c r="PQL251" s="277"/>
      <c r="PQM251" s="277"/>
      <c r="PQN251" s="277"/>
      <c r="PQO251" s="277"/>
      <c r="PQP251" s="277"/>
      <c r="PQQ251" s="277"/>
      <c r="PQR251" s="402"/>
      <c r="PQS251" s="404"/>
      <c r="PQT251" s="49"/>
      <c r="PQU251" s="49"/>
      <c r="PQV251" s="49"/>
      <c r="PQW251" s="99"/>
      <c r="PQX251" s="98"/>
      <c r="PQY251" s="49"/>
      <c r="PQZ251" s="405"/>
      <c r="PRA251" s="405"/>
      <c r="PRB251" s="277"/>
      <c r="PRC251" s="277"/>
      <c r="PRD251" s="277"/>
      <c r="PRE251" s="277"/>
      <c r="PRF251" s="277"/>
      <c r="PRG251" s="277"/>
      <c r="PRH251" s="277"/>
      <c r="PRI251" s="277"/>
      <c r="PRJ251" s="402"/>
      <c r="PRK251" s="404"/>
      <c r="PRL251" s="49"/>
      <c r="PRM251" s="49"/>
      <c r="PRN251" s="49"/>
      <c r="PRO251" s="99"/>
      <c r="PRP251" s="98"/>
      <c r="PRQ251" s="49"/>
      <c r="PRR251" s="405"/>
      <c r="PRS251" s="405"/>
      <c r="PRT251" s="277"/>
      <c r="PRU251" s="277"/>
      <c r="PRV251" s="277"/>
      <c r="PRW251" s="277"/>
      <c r="PRX251" s="277"/>
      <c r="PRY251" s="277"/>
      <c r="PRZ251" s="277"/>
      <c r="PSA251" s="277"/>
      <c r="PSB251" s="402"/>
      <c r="PSC251" s="404"/>
      <c r="PSD251" s="49"/>
      <c r="PSE251" s="49"/>
      <c r="PSF251" s="49"/>
      <c r="PSG251" s="99"/>
      <c r="PSH251" s="98"/>
      <c r="PSI251" s="49"/>
      <c r="PSJ251" s="405"/>
      <c r="PSK251" s="405"/>
      <c r="PSL251" s="277"/>
      <c r="PSM251" s="277"/>
      <c r="PSN251" s="277"/>
      <c r="PSO251" s="277"/>
      <c r="PSP251" s="277"/>
      <c r="PSQ251" s="277"/>
      <c r="PSR251" s="277"/>
      <c r="PSS251" s="277"/>
      <c r="PST251" s="402"/>
      <c r="PSU251" s="404"/>
      <c r="PSV251" s="49"/>
      <c r="PSW251" s="49"/>
      <c r="PSX251" s="49"/>
      <c r="PSY251" s="99"/>
      <c r="PSZ251" s="98"/>
      <c r="PTA251" s="49"/>
      <c r="PTB251" s="405"/>
      <c r="PTC251" s="405"/>
      <c r="PTD251" s="277"/>
      <c r="PTE251" s="277"/>
      <c r="PTF251" s="277"/>
      <c r="PTG251" s="277"/>
      <c r="PTH251" s="277"/>
      <c r="PTI251" s="277"/>
      <c r="PTJ251" s="277"/>
      <c r="PTK251" s="277"/>
      <c r="PTL251" s="402"/>
      <c r="PTM251" s="404"/>
      <c r="PTN251" s="49"/>
      <c r="PTO251" s="49"/>
      <c r="PTP251" s="49"/>
      <c r="PTQ251" s="99"/>
      <c r="PTR251" s="98"/>
      <c r="PTS251" s="49"/>
      <c r="PTT251" s="405"/>
      <c r="PTU251" s="405"/>
      <c r="PTV251" s="277"/>
      <c r="PTW251" s="277"/>
      <c r="PTX251" s="277"/>
      <c r="PTY251" s="277"/>
      <c r="PTZ251" s="277"/>
      <c r="PUA251" s="277"/>
      <c r="PUB251" s="277"/>
      <c r="PUC251" s="277"/>
      <c r="PUD251" s="402"/>
      <c r="PUE251" s="404"/>
      <c r="PUF251" s="49"/>
      <c r="PUG251" s="49"/>
      <c r="PUH251" s="49"/>
      <c r="PUI251" s="99"/>
      <c r="PUJ251" s="98"/>
      <c r="PUK251" s="49"/>
      <c r="PUL251" s="405"/>
      <c r="PUM251" s="405"/>
      <c r="PUN251" s="277"/>
      <c r="PUO251" s="277"/>
      <c r="PUP251" s="277"/>
      <c r="PUQ251" s="277"/>
      <c r="PUR251" s="277"/>
      <c r="PUS251" s="277"/>
      <c r="PUT251" s="277"/>
      <c r="PUU251" s="277"/>
      <c r="PUV251" s="402"/>
      <c r="PUW251" s="404"/>
      <c r="PUX251" s="49"/>
      <c r="PUY251" s="49"/>
      <c r="PUZ251" s="49"/>
      <c r="PVA251" s="99"/>
      <c r="PVB251" s="98"/>
      <c r="PVC251" s="49"/>
      <c r="PVD251" s="405"/>
      <c r="PVE251" s="405"/>
      <c r="PVF251" s="277"/>
      <c r="PVG251" s="277"/>
      <c r="PVH251" s="277"/>
      <c r="PVI251" s="277"/>
      <c r="PVJ251" s="277"/>
      <c r="PVK251" s="277"/>
      <c r="PVL251" s="277"/>
      <c r="PVM251" s="277"/>
      <c r="PVN251" s="402"/>
      <c r="PVO251" s="404"/>
      <c r="PVP251" s="49"/>
      <c r="PVQ251" s="49"/>
      <c r="PVR251" s="49"/>
      <c r="PVS251" s="99"/>
      <c r="PVT251" s="98"/>
      <c r="PVU251" s="49"/>
      <c r="PVV251" s="405"/>
      <c r="PVW251" s="405"/>
      <c r="PVX251" s="277"/>
      <c r="PVY251" s="277"/>
      <c r="PVZ251" s="277"/>
      <c r="PWA251" s="277"/>
      <c r="PWB251" s="277"/>
      <c r="PWC251" s="277"/>
      <c r="PWD251" s="277"/>
      <c r="PWE251" s="277"/>
      <c r="PWF251" s="402"/>
      <c r="PWG251" s="404"/>
      <c r="PWH251" s="49"/>
      <c r="PWI251" s="49"/>
      <c r="PWJ251" s="49"/>
      <c r="PWK251" s="99"/>
      <c r="PWL251" s="98"/>
      <c r="PWM251" s="49"/>
      <c r="PWN251" s="405"/>
      <c r="PWO251" s="405"/>
      <c r="PWP251" s="277"/>
      <c r="PWQ251" s="277"/>
      <c r="PWR251" s="277"/>
      <c r="PWS251" s="277"/>
      <c r="PWT251" s="277"/>
      <c r="PWU251" s="277"/>
      <c r="PWV251" s="277"/>
      <c r="PWW251" s="277"/>
      <c r="PWX251" s="402"/>
      <c r="PWY251" s="404"/>
      <c r="PWZ251" s="49"/>
      <c r="PXA251" s="49"/>
      <c r="PXB251" s="49"/>
      <c r="PXC251" s="99"/>
      <c r="PXD251" s="98"/>
      <c r="PXE251" s="49"/>
      <c r="PXF251" s="405"/>
      <c r="PXG251" s="405"/>
      <c r="PXH251" s="277"/>
      <c r="PXI251" s="277"/>
      <c r="PXJ251" s="277"/>
      <c r="PXK251" s="277"/>
      <c r="PXL251" s="277"/>
      <c r="PXM251" s="277"/>
      <c r="PXN251" s="277"/>
      <c r="PXO251" s="277"/>
      <c r="PXP251" s="402"/>
      <c r="PXQ251" s="404"/>
      <c r="PXR251" s="49"/>
      <c r="PXS251" s="49"/>
      <c r="PXT251" s="49"/>
      <c r="PXU251" s="99"/>
      <c r="PXV251" s="98"/>
      <c r="PXW251" s="49"/>
      <c r="PXX251" s="405"/>
      <c r="PXY251" s="405"/>
      <c r="PXZ251" s="277"/>
      <c r="PYA251" s="277"/>
      <c r="PYB251" s="277"/>
      <c r="PYC251" s="277"/>
      <c r="PYD251" s="277"/>
      <c r="PYE251" s="277"/>
      <c r="PYF251" s="277"/>
      <c r="PYG251" s="277"/>
      <c r="PYH251" s="402"/>
      <c r="PYI251" s="404"/>
      <c r="PYJ251" s="49"/>
      <c r="PYK251" s="49"/>
      <c r="PYL251" s="49"/>
      <c r="PYM251" s="99"/>
      <c r="PYN251" s="98"/>
      <c r="PYO251" s="49"/>
      <c r="PYP251" s="405"/>
      <c r="PYQ251" s="405"/>
      <c r="PYR251" s="277"/>
      <c r="PYS251" s="277"/>
      <c r="PYT251" s="277"/>
      <c r="PYU251" s="277"/>
      <c r="PYV251" s="277"/>
      <c r="PYW251" s="277"/>
      <c r="PYX251" s="277"/>
      <c r="PYY251" s="277"/>
      <c r="PYZ251" s="402"/>
      <c r="PZA251" s="404"/>
      <c r="PZB251" s="49"/>
      <c r="PZC251" s="49"/>
      <c r="PZD251" s="49"/>
      <c r="PZE251" s="99"/>
      <c r="PZF251" s="98"/>
      <c r="PZG251" s="49"/>
      <c r="PZH251" s="405"/>
      <c r="PZI251" s="405"/>
      <c r="PZJ251" s="277"/>
      <c r="PZK251" s="277"/>
      <c r="PZL251" s="277"/>
      <c r="PZM251" s="277"/>
      <c r="PZN251" s="277"/>
      <c r="PZO251" s="277"/>
      <c r="PZP251" s="277"/>
      <c r="PZQ251" s="277"/>
      <c r="PZR251" s="402"/>
      <c r="PZS251" s="404"/>
      <c r="PZT251" s="49"/>
      <c r="PZU251" s="49"/>
      <c r="PZV251" s="49"/>
      <c r="PZW251" s="99"/>
      <c r="PZX251" s="98"/>
      <c r="PZY251" s="49"/>
      <c r="PZZ251" s="405"/>
      <c r="QAA251" s="405"/>
      <c r="QAB251" s="277"/>
      <c r="QAC251" s="277"/>
      <c r="QAD251" s="277"/>
      <c r="QAE251" s="277"/>
      <c r="QAF251" s="277"/>
      <c r="QAG251" s="277"/>
      <c r="QAH251" s="277"/>
      <c r="QAI251" s="277"/>
      <c r="QAJ251" s="402"/>
      <c r="QAK251" s="404"/>
      <c r="QAL251" s="49"/>
      <c r="QAM251" s="49"/>
      <c r="QAN251" s="49"/>
      <c r="QAO251" s="99"/>
      <c r="QAP251" s="98"/>
      <c r="QAQ251" s="49"/>
      <c r="QAR251" s="405"/>
      <c r="QAS251" s="405"/>
      <c r="QAT251" s="277"/>
      <c r="QAU251" s="277"/>
      <c r="QAV251" s="277"/>
      <c r="QAW251" s="277"/>
      <c r="QAX251" s="277"/>
      <c r="QAY251" s="277"/>
      <c r="QAZ251" s="277"/>
      <c r="QBA251" s="277"/>
      <c r="QBB251" s="402"/>
      <c r="QBC251" s="404"/>
      <c r="QBD251" s="49"/>
      <c r="QBE251" s="49"/>
      <c r="QBF251" s="49"/>
      <c r="QBG251" s="99"/>
      <c r="QBH251" s="98"/>
      <c r="QBI251" s="49"/>
      <c r="QBJ251" s="405"/>
      <c r="QBK251" s="405"/>
      <c r="QBL251" s="277"/>
      <c r="QBM251" s="277"/>
      <c r="QBN251" s="277"/>
      <c r="QBO251" s="277"/>
      <c r="QBP251" s="277"/>
      <c r="QBQ251" s="277"/>
      <c r="QBR251" s="277"/>
      <c r="QBS251" s="277"/>
      <c r="QBT251" s="402"/>
      <c r="QBU251" s="404"/>
      <c r="QBV251" s="49"/>
      <c r="QBW251" s="49"/>
      <c r="QBX251" s="49"/>
      <c r="QBY251" s="99"/>
      <c r="QBZ251" s="98"/>
      <c r="QCA251" s="49"/>
      <c r="QCB251" s="405"/>
      <c r="QCC251" s="405"/>
      <c r="QCD251" s="277"/>
      <c r="QCE251" s="277"/>
      <c r="QCF251" s="277"/>
      <c r="QCG251" s="277"/>
      <c r="QCH251" s="277"/>
      <c r="QCI251" s="277"/>
      <c r="QCJ251" s="277"/>
      <c r="QCK251" s="277"/>
      <c r="QCL251" s="402"/>
      <c r="QCM251" s="404"/>
      <c r="QCN251" s="49"/>
      <c r="QCO251" s="49"/>
      <c r="QCP251" s="49"/>
      <c r="QCQ251" s="99"/>
      <c r="QCR251" s="98"/>
      <c r="QCS251" s="49"/>
      <c r="QCT251" s="405"/>
      <c r="QCU251" s="405"/>
      <c r="QCV251" s="277"/>
      <c r="QCW251" s="277"/>
      <c r="QCX251" s="277"/>
      <c r="QCY251" s="277"/>
      <c r="QCZ251" s="277"/>
      <c r="QDA251" s="277"/>
      <c r="QDB251" s="277"/>
      <c r="QDC251" s="277"/>
      <c r="QDD251" s="402"/>
      <c r="QDE251" s="404"/>
      <c r="QDF251" s="49"/>
      <c r="QDG251" s="49"/>
      <c r="QDH251" s="49"/>
      <c r="QDI251" s="99"/>
      <c r="QDJ251" s="98"/>
      <c r="QDK251" s="49"/>
      <c r="QDL251" s="405"/>
      <c r="QDM251" s="405"/>
      <c r="QDN251" s="277"/>
      <c r="QDO251" s="277"/>
      <c r="QDP251" s="277"/>
      <c r="QDQ251" s="277"/>
      <c r="QDR251" s="277"/>
      <c r="QDS251" s="277"/>
      <c r="QDT251" s="277"/>
      <c r="QDU251" s="277"/>
      <c r="QDV251" s="402"/>
      <c r="QDW251" s="404"/>
      <c r="QDX251" s="49"/>
      <c r="QDY251" s="49"/>
      <c r="QDZ251" s="49"/>
      <c r="QEA251" s="99"/>
      <c r="QEB251" s="98"/>
      <c r="QEC251" s="49"/>
      <c r="QED251" s="405"/>
      <c r="QEE251" s="405"/>
      <c r="QEF251" s="277"/>
      <c r="QEG251" s="277"/>
      <c r="QEH251" s="277"/>
      <c r="QEI251" s="277"/>
      <c r="QEJ251" s="277"/>
      <c r="QEK251" s="277"/>
      <c r="QEL251" s="277"/>
      <c r="QEM251" s="277"/>
      <c r="QEN251" s="402"/>
      <c r="QEO251" s="404"/>
      <c r="QEP251" s="49"/>
      <c r="QEQ251" s="49"/>
      <c r="QER251" s="49"/>
      <c r="QES251" s="99"/>
      <c r="QET251" s="98"/>
      <c r="QEU251" s="49"/>
      <c r="QEV251" s="405"/>
      <c r="QEW251" s="405"/>
      <c r="QEX251" s="277"/>
      <c r="QEY251" s="277"/>
      <c r="QEZ251" s="277"/>
      <c r="QFA251" s="277"/>
      <c r="QFB251" s="277"/>
      <c r="QFC251" s="277"/>
      <c r="QFD251" s="277"/>
      <c r="QFE251" s="277"/>
      <c r="QFF251" s="402"/>
      <c r="QFG251" s="404"/>
      <c r="QFH251" s="49"/>
      <c r="QFI251" s="49"/>
      <c r="QFJ251" s="49"/>
      <c r="QFK251" s="99"/>
      <c r="QFL251" s="98"/>
      <c r="QFM251" s="49"/>
      <c r="QFN251" s="405"/>
      <c r="QFO251" s="405"/>
      <c r="QFP251" s="277"/>
      <c r="QFQ251" s="277"/>
      <c r="QFR251" s="277"/>
      <c r="QFS251" s="277"/>
      <c r="QFT251" s="277"/>
      <c r="QFU251" s="277"/>
      <c r="QFV251" s="277"/>
      <c r="QFW251" s="277"/>
      <c r="QFX251" s="402"/>
      <c r="QFY251" s="404"/>
      <c r="QFZ251" s="49"/>
      <c r="QGA251" s="49"/>
      <c r="QGB251" s="49"/>
      <c r="QGC251" s="99"/>
      <c r="QGD251" s="98"/>
      <c r="QGE251" s="49"/>
      <c r="QGF251" s="405"/>
      <c r="QGG251" s="405"/>
      <c r="QGH251" s="277"/>
      <c r="QGI251" s="277"/>
      <c r="QGJ251" s="277"/>
      <c r="QGK251" s="277"/>
      <c r="QGL251" s="277"/>
      <c r="QGM251" s="277"/>
      <c r="QGN251" s="277"/>
      <c r="QGO251" s="277"/>
      <c r="QGP251" s="402"/>
      <c r="QGQ251" s="404"/>
      <c r="QGR251" s="49"/>
      <c r="QGS251" s="49"/>
      <c r="QGT251" s="49"/>
      <c r="QGU251" s="99"/>
      <c r="QGV251" s="98"/>
      <c r="QGW251" s="49"/>
      <c r="QGX251" s="405"/>
      <c r="QGY251" s="405"/>
      <c r="QGZ251" s="277"/>
      <c r="QHA251" s="277"/>
      <c r="QHB251" s="277"/>
      <c r="QHC251" s="277"/>
      <c r="QHD251" s="277"/>
      <c r="QHE251" s="277"/>
      <c r="QHF251" s="277"/>
      <c r="QHG251" s="277"/>
      <c r="QHH251" s="402"/>
      <c r="QHI251" s="404"/>
      <c r="QHJ251" s="49"/>
      <c r="QHK251" s="49"/>
      <c r="QHL251" s="49"/>
      <c r="QHM251" s="99"/>
      <c r="QHN251" s="98"/>
      <c r="QHO251" s="49"/>
      <c r="QHP251" s="405"/>
      <c r="QHQ251" s="405"/>
      <c r="QHR251" s="277"/>
      <c r="QHS251" s="277"/>
      <c r="QHT251" s="277"/>
      <c r="QHU251" s="277"/>
      <c r="QHV251" s="277"/>
      <c r="QHW251" s="277"/>
      <c r="QHX251" s="277"/>
      <c r="QHY251" s="277"/>
      <c r="QHZ251" s="402"/>
      <c r="QIA251" s="404"/>
      <c r="QIB251" s="49"/>
      <c r="QIC251" s="49"/>
      <c r="QID251" s="49"/>
      <c r="QIE251" s="99"/>
      <c r="QIF251" s="98"/>
      <c r="QIG251" s="49"/>
      <c r="QIH251" s="405"/>
      <c r="QII251" s="405"/>
      <c r="QIJ251" s="277"/>
      <c r="QIK251" s="277"/>
      <c r="QIL251" s="277"/>
      <c r="QIM251" s="277"/>
      <c r="QIN251" s="277"/>
      <c r="QIO251" s="277"/>
      <c r="QIP251" s="277"/>
      <c r="QIQ251" s="277"/>
      <c r="QIR251" s="402"/>
      <c r="QIS251" s="404"/>
      <c r="QIT251" s="49"/>
      <c r="QIU251" s="49"/>
      <c r="QIV251" s="49"/>
      <c r="QIW251" s="99"/>
      <c r="QIX251" s="98"/>
      <c r="QIY251" s="49"/>
      <c r="QIZ251" s="405"/>
      <c r="QJA251" s="405"/>
      <c r="QJB251" s="277"/>
      <c r="QJC251" s="277"/>
      <c r="QJD251" s="277"/>
      <c r="QJE251" s="277"/>
      <c r="QJF251" s="277"/>
      <c r="QJG251" s="277"/>
      <c r="QJH251" s="277"/>
      <c r="QJI251" s="277"/>
      <c r="QJJ251" s="402"/>
      <c r="QJK251" s="404"/>
      <c r="QJL251" s="49"/>
      <c r="QJM251" s="49"/>
      <c r="QJN251" s="49"/>
      <c r="QJO251" s="99"/>
      <c r="QJP251" s="98"/>
      <c r="QJQ251" s="49"/>
      <c r="QJR251" s="405"/>
      <c r="QJS251" s="405"/>
      <c r="QJT251" s="277"/>
      <c r="QJU251" s="277"/>
      <c r="QJV251" s="277"/>
      <c r="QJW251" s="277"/>
      <c r="QJX251" s="277"/>
      <c r="QJY251" s="277"/>
      <c r="QJZ251" s="277"/>
      <c r="QKA251" s="277"/>
      <c r="QKB251" s="402"/>
      <c r="QKC251" s="404"/>
      <c r="QKD251" s="49"/>
      <c r="QKE251" s="49"/>
      <c r="QKF251" s="49"/>
      <c r="QKG251" s="99"/>
      <c r="QKH251" s="98"/>
      <c r="QKI251" s="49"/>
      <c r="QKJ251" s="405"/>
      <c r="QKK251" s="405"/>
      <c r="QKL251" s="277"/>
      <c r="QKM251" s="277"/>
      <c r="QKN251" s="277"/>
      <c r="QKO251" s="277"/>
      <c r="QKP251" s="277"/>
      <c r="QKQ251" s="277"/>
      <c r="QKR251" s="277"/>
      <c r="QKS251" s="277"/>
      <c r="QKT251" s="402"/>
      <c r="QKU251" s="404"/>
      <c r="QKV251" s="49"/>
      <c r="QKW251" s="49"/>
      <c r="QKX251" s="49"/>
      <c r="QKY251" s="99"/>
      <c r="QKZ251" s="98"/>
      <c r="QLA251" s="49"/>
      <c r="QLB251" s="405"/>
      <c r="QLC251" s="405"/>
      <c r="QLD251" s="277"/>
      <c r="QLE251" s="277"/>
      <c r="QLF251" s="277"/>
      <c r="QLG251" s="277"/>
      <c r="QLH251" s="277"/>
      <c r="QLI251" s="277"/>
      <c r="QLJ251" s="277"/>
      <c r="QLK251" s="277"/>
      <c r="QLL251" s="402"/>
      <c r="QLM251" s="404"/>
      <c r="QLN251" s="49"/>
      <c r="QLO251" s="49"/>
      <c r="QLP251" s="49"/>
      <c r="QLQ251" s="99"/>
      <c r="QLR251" s="98"/>
      <c r="QLS251" s="49"/>
      <c r="QLT251" s="405"/>
      <c r="QLU251" s="405"/>
      <c r="QLV251" s="277"/>
      <c r="QLW251" s="277"/>
      <c r="QLX251" s="277"/>
      <c r="QLY251" s="277"/>
      <c r="QLZ251" s="277"/>
      <c r="QMA251" s="277"/>
      <c r="QMB251" s="277"/>
      <c r="QMC251" s="277"/>
      <c r="QMD251" s="402"/>
      <c r="QME251" s="404"/>
      <c r="QMF251" s="49"/>
      <c r="QMG251" s="49"/>
      <c r="QMH251" s="49"/>
      <c r="QMI251" s="99"/>
      <c r="QMJ251" s="98"/>
      <c r="QMK251" s="49"/>
      <c r="QML251" s="405"/>
      <c r="QMM251" s="405"/>
      <c r="QMN251" s="277"/>
      <c r="QMO251" s="277"/>
      <c r="QMP251" s="277"/>
      <c r="QMQ251" s="277"/>
      <c r="QMR251" s="277"/>
      <c r="QMS251" s="277"/>
      <c r="QMT251" s="277"/>
      <c r="QMU251" s="277"/>
      <c r="QMV251" s="402"/>
      <c r="QMW251" s="404"/>
      <c r="QMX251" s="49"/>
      <c r="QMY251" s="49"/>
      <c r="QMZ251" s="49"/>
      <c r="QNA251" s="99"/>
      <c r="QNB251" s="98"/>
      <c r="QNC251" s="49"/>
      <c r="QND251" s="405"/>
      <c r="QNE251" s="405"/>
      <c r="QNF251" s="277"/>
      <c r="QNG251" s="277"/>
      <c r="QNH251" s="277"/>
      <c r="QNI251" s="277"/>
      <c r="QNJ251" s="277"/>
      <c r="QNK251" s="277"/>
      <c r="QNL251" s="277"/>
      <c r="QNM251" s="277"/>
      <c r="QNN251" s="402"/>
      <c r="QNO251" s="404"/>
      <c r="QNP251" s="49"/>
      <c r="QNQ251" s="49"/>
      <c r="QNR251" s="49"/>
      <c r="QNS251" s="99"/>
      <c r="QNT251" s="98"/>
      <c r="QNU251" s="49"/>
      <c r="QNV251" s="405"/>
      <c r="QNW251" s="405"/>
      <c r="QNX251" s="277"/>
      <c r="QNY251" s="277"/>
      <c r="QNZ251" s="277"/>
      <c r="QOA251" s="277"/>
      <c r="QOB251" s="277"/>
      <c r="QOC251" s="277"/>
      <c r="QOD251" s="277"/>
      <c r="QOE251" s="277"/>
      <c r="QOF251" s="402"/>
      <c r="QOG251" s="404"/>
      <c r="QOH251" s="49"/>
      <c r="QOI251" s="49"/>
      <c r="QOJ251" s="49"/>
      <c r="QOK251" s="99"/>
      <c r="QOL251" s="98"/>
      <c r="QOM251" s="49"/>
      <c r="QON251" s="405"/>
      <c r="QOO251" s="405"/>
      <c r="QOP251" s="277"/>
      <c r="QOQ251" s="277"/>
      <c r="QOR251" s="277"/>
      <c r="QOS251" s="277"/>
      <c r="QOT251" s="277"/>
      <c r="QOU251" s="277"/>
      <c r="QOV251" s="277"/>
      <c r="QOW251" s="277"/>
      <c r="QOX251" s="402"/>
      <c r="QOY251" s="404"/>
      <c r="QOZ251" s="49"/>
      <c r="QPA251" s="49"/>
      <c r="QPB251" s="49"/>
      <c r="QPC251" s="99"/>
      <c r="QPD251" s="98"/>
      <c r="QPE251" s="49"/>
      <c r="QPF251" s="405"/>
      <c r="QPG251" s="405"/>
      <c r="QPH251" s="277"/>
      <c r="QPI251" s="277"/>
      <c r="QPJ251" s="277"/>
      <c r="QPK251" s="277"/>
      <c r="QPL251" s="277"/>
      <c r="QPM251" s="277"/>
      <c r="QPN251" s="277"/>
      <c r="QPO251" s="277"/>
      <c r="QPP251" s="402"/>
      <c r="QPQ251" s="404"/>
      <c r="QPR251" s="49"/>
      <c r="QPS251" s="49"/>
      <c r="QPT251" s="49"/>
      <c r="QPU251" s="99"/>
      <c r="QPV251" s="98"/>
      <c r="QPW251" s="49"/>
      <c r="QPX251" s="405"/>
      <c r="QPY251" s="405"/>
      <c r="QPZ251" s="277"/>
      <c r="QQA251" s="277"/>
      <c r="QQB251" s="277"/>
      <c r="QQC251" s="277"/>
      <c r="QQD251" s="277"/>
      <c r="QQE251" s="277"/>
      <c r="QQF251" s="277"/>
      <c r="QQG251" s="277"/>
      <c r="QQH251" s="402"/>
      <c r="QQI251" s="404"/>
      <c r="QQJ251" s="49"/>
      <c r="QQK251" s="49"/>
      <c r="QQL251" s="49"/>
      <c r="QQM251" s="99"/>
      <c r="QQN251" s="98"/>
      <c r="QQO251" s="49"/>
      <c r="QQP251" s="405"/>
      <c r="QQQ251" s="405"/>
      <c r="QQR251" s="277"/>
      <c r="QQS251" s="277"/>
      <c r="QQT251" s="277"/>
      <c r="QQU251" s="277"/>
      <c r="QQV251" s="277"/>
      <c r="QQW251" s="277"/>
      <c r="QQX251" s="277"/>
      <c r="QQY251" s="277"/>
      <c r="QQZ251" s="402"/>
      <c r="QRA251" s="404"/>
      <c r="QRB251" s="49"/>
      <c r="QRC251" s="49"/>
      <c r="QRD251" s="49"/>
      <c r="QRE251" s="99"/>
      <c r="QRF251" s="98"/>
      <c r="QRG251" s="49"/>
      <c r="QRH251" s="405"/>
      <c r="QRI251" s="405"/>
      <c r="QRJ251" s="277"/>
      <c r="QRK251" s="277"/>
      <c r="QRL251" s="277"/>
      <c r="QRM251" s="277"/>
      <c r="QRN251" s="277"/>
      <c r="QRO251" s="277"/>
      <c r="QRP251" s="277"/>
      <c r="QRQ251" s="277"/>
      <c r="QRR251" s="402"/>
      <c r="QRS251" s="404"/>
      <c r="QRT251" s="49"/>
      <c r="QRU251" s="49"/>
      <c r="QRV251" s="49"/>
      <c r="QRW251" s="99"/>
      <c r="QRX251" s="98"/>
      <c r="QRY251" s="49"/>
      <c r="QRZ251" s="405"/>
      <c r="QSA251" s="405"/>
      <c r="QSB251" s="277"/>
      <c r="QSC251" s="277"/>
      <c r="QSD251" s="277"/>
      <c r="QSE251" s="277"/>
      <c r="QSF251" s="277"/>
      <c r="QSG251" s="277"/>
      <c r="QSH251" s="277"/>
      <c r="QSI251" s="277"/>
      <c r="QSJ251" s="402"/>
      <c r="QSK251" s="404"/>
      <c r="QSL251" s="49"/>
      <c r="QSM251" s="49"/>
      <c r="QSN251" s="49"/>
      <c r="QSO251" s="99"/>
      <c r="QSP251" s="98"/>
      <c r="QSQ251" s="49"/>
      <c r="QSR251" s="405"/>
      <c r="QSS251" s="405"/>
      <c r="QST251" s="277"/>
      <c r="QSU251" s="277"/>
      <c r="QSV251" s="277"/>
      <c r="QSW251" s="277"/>
      <c r="QSX251" s="277"/>
      <c r="QSY251" s="277"/>
      <c r="QSZ251" s="277"/>
      <c r="QTA251" s="277"/>
      <c r="QTB251" s="402"/>
      <c r="QTC251" s="404"/>
      <c r="QTD251" s="49"/>
      <c r="QTE251" s="49"/>
      <c r="QTF251" s="49"/>
      <c r="QTG251" s="99"/>
      <c r="QTH251" s="98"/>
      <c r="QTI251" s="49"/>
      <c r="QTJ251" s="405"/>
      <c r="QTK251" s="405"/>
      <c r="QTL251" s="277"/>
      <c r="QTM251" s="277"/>
      <c r="QTN251" s="277"/>
      <c r="QTO251" s="277"/>
      <c r="QTP251" s="277"/>
      <c r="QTQ251" s="277"/>
      <c r="QTR251" s="277"/>
      <c r="QTS251" s="277"/>
      <c r="QTT251" s="402"/>
      <c r="QTU251" s="404"/>
      <c r="QTV251" s="49"/>
      <c r="QTW251" s="49"/>
      <c r="QTX251" s="49"/>
      <c r="QTY251" s="99"/>
      <c r="QTZ251" s="98"/>
      <c r="QUA251" s="49"/>
      <c r="QUB251" s="405"/>
      <c r="QUC251" s="405"/>
      <c r="QUD251" s="277"/>
      <c r="QUE251" s="277"/>
      <c r="QUF251" s="277"/>
      <c r="QUG251" s="277"/>
      <c r="QUH251" s="277"/>
      <c r="QUI251" s="277"/>
      <c r="QUJ251" s="277"/>
      <c r="QUK251" s="277"/>
      <c r="QUL251" s="402"/>
      <c r="QUM251" s="404"/>
      <c r="QUN251" s="49"/>
      <c r="QUO251" s="49"/>
      <c r="QUP251" s="49"/>
      <c r="QUQ251" s="99"/>
      <c r="QUR251" s="98"/>
      <c r="QUS251" s="49"/>
      <c r="QUT251" s="405"/>
      <c r="QUU251" s="405"/>
      <c r="QUV251" s="277"/>
      <c r="QUW251" s="277"/>
      <c r="QUX251" s="277"/>
      <c r="QUY251" s="277"/>
      <c r="QUZ251" s="277"/>
      <c r="QVA251" s="277"/>
      <c r="QVB251" s="277"/>
      <c r="QVC251" s="277"/>
      <c r="QVD251" s="402"/>
      <c r="QVE251" s="404"/>
      <c r="QVF251" s="49"/>
      <c r="QVG251" s="49"/>
      <c r="QVH251" s="49"/>
      <c r="QVI251" s="99"/>
      <c r="QVJ251" s="98"/>
      <c r="QVK251" s="49"/>
      <c r="QVL251" s="405"/>
      <c r="QVM251" s="405"/>
      <c r="QVN251" s="277"/>
      <c r="QVO251" s="277"/>
      <c r="QVP251" s="277"/>
      <c r="QVQ251" s="277"/>
      <c r="QVR251" s="277"/>
      <c r="QVS251" s="277"/>
      <c r="QVT251" s="277"/>
      <c r="QVU251" s="277"/>
      <c r="QVV251" s="402"/>
      <c r="QVW251" s="404"/>
      <c r="QVX251" s="49"/>
      <c r="QVY251" s="49"/>
      <c r="QVZ251" s="49"/>
      <c r="QWA251" s="99"/>
      <c r="QWB251" s="98"/>
      <c r="QWC251" s="49"/>
      <c r="QWD251" s="405"/>
      <c r="QWE251" s="405"/>
      <c r="QWF251" s="277"/>
      <c r="QWG251" s="277"/>
      <c r="QWH251" s="277"/>
      <c r="QWI251" s="277"/>
      <c r="QWJ251" s="277"/>
      <c r="QWK251" s="277"/>
      <c r="QWL251" s="277"/>
      <c r="QWM251" s="277"/>
      <c r="QWN251" s="402"/>
      <c r="QWO251" s="404"/>
      <c r="QWP251" s="49"/>
      <c r="QWQ251" s="49"/>
      <c r="QWR251" s="49"/>
      <c r="QWS251" s="99"/>
      <c r="QWT251" s="98"/>
      <c r="QWU251" s="49"/>
      <c r="QWV251" s="405"/>
      <c r="QWW251" s="405"/>
      <c r="QWX251" s="277"/>
      <c r="QWY251" s="277"/>
      <c r="QWZ251" s="277"/>
      <c r="QXA251" s="277"/>
      <c r="QXB251" s="277"/>
      <c r="QXC251" s="277"/>
      <c r="QXD251" s="277"/>
      <c r="QXE251" s="277"/>
      <c r="QXF251" s="402"/>
      <c r="QXG251" s="404"/>
      <c r="QXH251" s="49"/>
      <c r="QXI251" s="49"/>
      <c r="QXJ251" s="49"/>
      <c r="QXK251" s="99"/>
      <c r="QXL251" s="98"/>
      <c r="QXM251" s="49"/>
      <c r="QXN251" s="405"/>
      <c r="QXO251" s="405"/>
      <c r="QXP251" s="277"/>
      <c r="QXQ251" s="277"/>
      <c r="QXR251" s="277"/>
      <c r="QXS251" s="277"/>
      <c r="QXT251" s="277"/>
      <c r="QXU251" s="277"/>
      <c r="QXV251" s="277"/>
      <c r="QXW251" s="277"/>
      <c r="QXX251" s="402"/>
      <c r="QXY251" s="404"/>
      <c r="QXZ251" s="49"/>
      <c r="QYA251" s="49"/>
      <c r="QYB251" s="49"/>
      <c r="QYC251" s="99"/>
      <c r="QYD251" s="98"/>
      <c r="QYE251" s="49"/>
      <c r="QYF251" s="405"/>
      <c r="QYG251" s="405"/>
      <c r="QYH251" s="277"/>
      <c r="QYI251" s="277"/>
      <c r="QYJ251" s="277"/>
      <c r="QYK251" s="277"/>
      <c r="QYL251" s="277"/>
      <c r="QYM251" s="277"/>
      <c r="QYN251" s="277"/>
      <c r="QYO251" s="277"/>
      <c r="QYP251" s="402"/>
      <c r="QYQ251" s="404"/>
      <c r="QYR251" s="49"/>
      <c r="QYS251" s="49"/>
      <c r="QYT251" s="49"/>
      <c r="QYU251" s="99"/>
      <c r="QYV251" s="98"/>
      <c r="QYW251" s="49"/>
      <c r="QYX251" s="405"/>
      <c r="QYY251" s="405"/>
      <c r="QYZ251" s="277"/>
      <c r="QZA251" s="277"/>
      <c r="QZB251" s="277"/>
      <c r="QZC251" s="277"/>
      <c r="QZD251" s="277"/>
      <c r="QZE251" s="277"/>
      <c r="QZF251" s="277"/>
      <c r="QZG251" s="277"/>
      <c r="QZH251" s="402"/>
      <c r="QZI251" s="404"/>
      <c r="QZJ251" s="49"/>
      <c r="QZK251" s="49"/>
      <c r="QZL251" s="49"/>
      <c r="QZM251" s="99"/>
      <c r="QZN251" s="98"/>
      <c r="QZO251" s="49"/>
      <c r="QZP251" s="405"/>
      <c r="QZQ251" s="405"/>
      <c r="QZR251" s="277"/>
      <c r="QZS251" s="277"/>
      <c r="QZT251" s="277"/>
      <c r="QZU251" s="277"/>
      <c r="QZV251" s="277"/>
      <c r="QZW251" s="277"/>
      <c r="QZX251" s="277"/>
      <c r="QZY251" s="277"/>
      <c r="QZZ251" s="402"/>
      <c r="RAA251" s="404"/>
      <c r="RAB251" s="49"/>
      <c r="RAC251" s="49"/>
      <c r="RAD251" s="49"/>
      <c r="RAE251" s="99"/>
      <c r="RAF251" s="98"/>
      <c r="RAG251" s="49"/>
      <c r="RAH251" s="405"/>
      <c r="RAI251" s="405"/>
      <c r="RAJ251" s="277"/>
      <c r="RAK251" s="277"/>
      <c r="RAL251" s="277"/>
      <c r="RAM251" s="277"/>
      <c r="RAN251" s="277"/>
      <c r="RAO251" s="277"/>
      <c r="RAP251" s="277"/>
      <c r="RAQ251" s="277"/>
      <c r="RAR251" s="402"/>
      <c r="RAS251" s="404"/>
      <c r="RAT251" s="49"/>
      <c r="RAU251" s="49"/>
      <c r="RAV251" s="49"/>
      <c r="RAW251" s="99"/>
      <c r="RAX251" s="98"/>
      <c r="RAY251" s="49"/>
      <c r="RAZ251" s="405"/>
      <c r="RBA251" s="405"/>
      <c r="RBB251" s="277"/>
      <c r="RBC251" s="277"/>
      <c r="RBD251" s="277"/>
      <c r="RBE251" s="277"/>
      <c r="RBF251" s="277"/>
      <c r="RBG251" s="277"/>
      <c r="RBH251" s="277"/>
      <c r="RBI251" s="277"/>
      <c r="RBJ251" s="402"/>
      <c r="RBK251" s="404"/>
      <c r="RBL251" s="49"/>
      <c r="RBM251" s="49"/>
      <c r="RBN251" s="49"/>
      <c r="RBO251" s="99"/>
      <c r="RBP251" s="98"/>
      <c r="RBQ251" s="49"/>
      <c r="RBR251" s="405"/>
      <c r="RBS251" s="405"/>
      <c r="RBT251" s="277"/>
      <c r="RBU251" s="277"/>
      <c r="RBV251" s="277"/>
      <c r="RBW251" s="277"/>
      <c r="RBX251" s="277"/>
      <c r="RBY251" s="277"/>
      <c r="RBZ251" s="277"/>
      <c r="RCA251" s="277"/>
      <c r="RCB251" s="402"/>
      <c r="RCC251" s="404"/>
      <c r="RCD251" s="49"/>
      <c r="RCE251" s="49"/>
      <c r="RCF251" s="49"/>
      <c r="RCG251" s="99"/>
      <c r="RCH251" s="98"/>
      <c r="RCI251" s="49"/>
      <c r="RCJ251" s="405"/>
      <c r="RCK251" s="405"/>
      <c r="RCL251" s="277"/>
      <c r="RCM251" s="277"/>
      <c r="RCN251" s="277"/>
      <c r="RCO251" s="277"/>
      <c r="RCP251" s="277"/>
      <c r="RCQ251" s="277"/>
      <c r="RCR251" s="277"/>
      <c r="RCS251" s="277"/>
      <c r="RCT251" s="402"/>
      <c r="RCU251" s="404"/>
      <c r="RCV251" s="49"/>
      <c r="RCW251" s="49"/>
      <c r="RCX251" s="49"/>
      <c r="RCY251" s="99"/>
      <c r="RCZ251" s="98"/>
      <c r="RDA251" s="49"/>
      <c r="RDB251" s="405"/>
      <c r="RDC251" s="405"/>
      <c r="RDD251" s="277"/>
      <c r="RDE251" s="277"/>
      <c r="RDF251" s="277"/>
      <c r="RDG251" s="277"/>
      <c r="RDH251" s="277"/>
      <c r="RDI251" s="277"/>
      <c r="RDJ251" s="277"/>
      <c r="RDK251" s="277"/>
      <c r="RDL251" s="402"/>
      <c r="RDM251" s="404"/>
      <c r="RDN251" s="49"/>
      <c r="RDO251" s="49"/>
      <c r="RDP251" s="49"/>
      <c r="RDQ251" s="99"/>
      <c r="RDR251" s="98"/>
      <c r="RDS251" s="49"/>
      <c r="RDT251" s="405"/>
      <c r="RDU251" s="405"/>
      <c r="RDV251" s="277"/>
      <c r="RDW251" s="277"/>
      <c r="RDX251" s="277"/>
      <c r="RDY251" s="277"/>
      <c r="RDZ251" s="277"/>
      <c r="REA251" s="277"/>
      <c r="REB251" s="277"/>
      <c r="REC251" s="277"/>
      <c r="RED251" s="402"/>
      <c r="REE251" s="404"/>
      <c r="REF251" s="49"/>
      <c r="REG251" s="49"/>
      <c r="REH251" s="49"/>
      <c r="REI251" s="99"/>
      <c r="REJ251" s="98"/>
      <c r="REK251" s="49"/>
      <c r="REL251" s="405"/>
      <c r="REM251" s="405"/>
      <c r="REN251" s="277"/>
      <c r="REO251" s="277"/>
      <c r="REP251" s="277"/>
      <c r="REQ251" s="277"/>
      <c r="RER251" s="277"/>
      <c r="RES251" s="277"/>
      <c r="RET251" s="277"/>
      <c r="REU251" s="277"/>
      <c r="REV251" s="402"/>
      <c r="REW251" s="404"/>
      <c r="REX251" s="49"/>
      <c r="REY251" s="49"/>
      <c r="REZ251" s="49"/>
      <c r="RFA251" s="99"/>
      <c r="RFB251" s="98"/>
      <c r="RFC251" s="49"/>
      <c r="RFD251" s="405"/>
      <c r="RFE251" s="405"/>
      <c r="RFF251" s="277"/>
      <c r="RFG251" s="277"/>
      <c r="RFH251" s="277"/>
      <c r="RFI251" s="277"/>
      <c r="RFJ251" s="277"/>
      <c r="RFK251" s="277"/>
      <c r="RFL251" s="277"/>
      <c r="RFM251" s="277"/>
      <c r="RFN251" s="402"/>
      <c r="RFO251" s="404"/>
      <c r="RFP251" s="49"/>
      <c r="RFQ251" s="49"/>
      <c r="RFR251" s="49"/>
      <c r="RFS251" s="99"/>
      <c r="RFT251" s="98"/>
      <c r="RFU251" s="49"/>
      <c r="RFV251" s="405"/>
      <c r="RFW251" s="405"/>
      <c r="RFX251" s="277"/>
      <c r="RFY251" s="277"/>
      <c r="RFZ251" s="277"/>
      <c r="RGA251" s="277"/>
      <c r="RGB251" s="277"/>
      <c r="RGC251" s="277"/>
      <c r="RGD251" s="277"/>
      <c r="RGE251" s="277"/>
      <c r="RGF251" s="402"/>
      <c r="RGG251" s="404"/>
      <c r="RGH251" s="49"/>
      <c r="RGI251" s="49"/>
      <c r="RGJ251" s="49"/>
      <c r="RGK251" s="99"/>
      <c r="RGL251" s="98"/>
      <c r="RGM251" s="49"/>
      <c r="RGN251" s="405"/>
      <c r="RGO251" s="405"/>
      <c r="RGP251" s="277"/>
      <c r="RGQ251" s="277"/>
      <c r="RGR251" s="277"/>
      <c r="RGS251" s="277"/>
      <c r="RGT251" s="277"/>
      <c r="RGU251" s="277"/>
      <c r="RGV251" s="277"/>
      <c r="RGW251" s="277"/>
      <c r="RGX251" s="402"/>
      <c r="RGY251" s="404"/>
      <c r="RGZ251" s="49"/>
      <c r="RHA251" s="49"/>
      <c r="RHB251" s="49"/>
      <c r="RHC251" s="99"/>
      <c r="RHD251" s="98"/>
      <c r="RHE251" s="49"/>
      <c r="RHF251" s="405"/>
      <c r="RHG251" s="405"/>
      <c r="RHH251" s="277"/>
      <c r="RHI251" s="277"/>
      <c r="RHJ251" s="277"/>
      <c r="RHK251" s="277"/>
      <c r="RHL251" s="277"/>
      <c r="RHM251" s="277"/>
      <c r="RHN251" s="277"/>
      <c r="RHO251" s="277"/>
      <c r="RHP251" s="402"/>
      <c r="RHQ251" s="404"/>
      <c r="RHR251" s="49"/>
      <c r="RHS251" s="49"/>
      <c r="RHT251" s="49"/>
      <c r="RHU251" s="99"/>
      <c r="RHV251" s="98"/>
      <c r="RHW251" s="49"/>
      <c r="RHX251" s="405"/>
      <c r="RHY251" s="405"/>
      <c r="RHZ251" s="277"/>
      <c r="RIA251" s="277"/>
      <c r="RIB251" s="277"/>
      <c r="RIC251" s="277"/>
      <c r="RID251" s="277"/>
      <c r="RIE251" s="277"/>
      <c r="RIF251" s="277"/>
      <c r="RIG251" s="277"/>
      <c r="RIH251" s="402"/>
      <c r="RII251" s="404"/>
      <c r="RIJ251" s="49"/>
      <c r="RIK251" s="49"/>
      <c r="RIL251" s="49"/>
      <c r="RIM251" s="99"/>
      <c r="RIN251" s="98"/>
      <c r="RIO251" s="49"/>
      <c r="RIP251" s="405"/>
      <c r="RIQ251" s="405"/>
      <c r="RIR251" s="277"/>
      <c r="RIS251" s="277"/>
      <c r="RIT251" s="277"/>
      <c r="RIU251" s="277"/>
      <c r="RIV251" s="277"/>
      <c r="RIW251" s="277"/>
      <c r="RIX251" s="277"/>
      <c r="RIY251" s="277"/>
      <c r="RIZ251" s="402"/>
      <c r="RJA251" s="404"/>
      <c r="RJB251" s="49"/>
      <c r="RJC251" s="49"/>
      <c r="RJD251" s="49"/>
      <c r="RJE251" s="99"/>
      <c r="RJF251" s="98"/>
      <c r="RJG251" s="49"/>
      <c r="RJH251" s="405"/>
      <c r="RJI251" s="405"/>
      <c r="RJJ251" s="277"/>
      <c r="RJK251" s="277"/>
      <c r="RJL251" s="277"/>
      <c r="RJM251" s="277"/>
      <c r="RJN251" s="277"/>
      <c r="RJO251" s="277"/>
      <c r="RJP251" s="277"/>
      <c r="RJQ251" s="277"/>
      <c r="RJR251" s="402"/>
      <c r="RJS251" s="404"/>
      <c r="RJT251" s="49"/>
      <c r="RJU251" s="49"/>
      <c r="RJV251" s="49"/>
      <c r="RJW251" s="99"/>
      <c r="RJX251" s="98"/>
      <c r="RJY251" s="49"/>
      <c r="RJZ251" s="405"/>
      <c r="RKA251" s="405"/>
      <c r="RKB251" s="277"/>
      <c r="RKC251" s="277"/>
      <c r="RKD251" s="277"/>
      <c r="RKE251" s="277"/>
      <c r="RKF251" s="277"/>
      <c r="RKG251" s="277"/>
      <c r="RKH251" s="277"/>
      <c r="RKI251" s="277"/>
      <c r="RKJ251" s="402"/>
      <c r="RKK251" s="404"/>
      <c r="RKL251" s="49"/>
      <c r="RKM251" s="49"/>
      <c r="RKN251" s="49"/>
      <c r="RKO251" s="99"/>
      <c r="RKP251" s="98"/>
      <c r="RKQ251" s="49"/>
      <c r="RKR251" s="405"/>
      <c r="RKS251" s="405"/>
      <c r="RKT251" s="277"/>
      <c r="RKU251" s="277"/>
      <c r="RKV251" s="277"/>
      <c r="RKW251" s="277"/>
      <c r="RKX251" s="277"/>
      <c r="RKY251" s="277"/>
      <c r="RKZ251" s="277"/>
      <c r="RLA251" s="277"/>
      <c r="RLB251" s="402"/>
      <c r="RLC251" s="404"/>
      <c r="RLD251" s="49"/>
      <c r="RLE251" s="49"/>
      <c r="RLF251" s="49"/>
      <c r="RLG251" s="99"/>
      <c r="RLH251" s="98"/>
      <c r="RLI251" s="49"/>
      <c r="RLJ251" s="405"/>
      <c r="RLK251" s="405"/>
      <c r="RLL251" s="277"/>
      <c r="RLM251" s="277"/>
      <c r="RLN251" s="277"/>
      <c r="RLO251" s="277"/>
      <c r="RLP251" s="277"/>
      <c r="RLQ251" s="277"/>
      <c r="RLR251" s="277"/>
      <c r="RLS251" s="277"/>
      <c r="RLT251" s="402"/>
      <c r="RLU251" s="404"/>
      <c r="RLV251" s="49"/>
      <c r="RLW251" s="49"/>
      <c r="RLX251" s="49"/>
      <c r="RLY251" s="99"/>
      <c r="RLZ251" s="98"/>
      <c r="RMA251" s="49"/>
      <c r="RMB251" s="405"/>
      <c r="RMC251" s="405"/>
      <c r="RMD251" s="277"/>
      <c r="RME251" s="277"/>
      <c r="RMF251" s="277"/>
      <c r="RMG251" s="277"/>
      <c r="RMH251" s="277"/>
      <c r="RMI251" s="277"/>
      <c r="RMJ251" s="277"/>
      <c r="RMK251" s="277"/>
      <c r="RML251" s="402"/>
      <c r="RMM251" s="404"/>
      <c r="RMN251" s="49"/>
      <c r="RMO251" s="49"/>
      <c r="RMP251" s="49"/>
      <c r="RMQ251" s="99"/>
      <c r="RMR251" s="98"/>
      <c r="RMS251" s="49"/>
      <c r="RMT251" s="405"/>
      <c r="RMU251" s="405"/>
      <c r="RMV251" s="277"/>
      <c r="RMW251" s="277"/>
      <c r="RMX251" s="277"/>
      <c r="RMY251" s="277"/>
      <c r="RMZ251" s="277"/>
      <c r="RNA251" s="277"/>
      <c r="RNB251" s="277"/>
      <c r="RNC251" s="277"/>
      <c r="RND251" s="402"/>
      <c r="RNE251" s="404"/>
      <c r="RNF251" s="49"/>
      <c r="RNG251" s="49"/>
      <c r="RNH251" s="49"/>
      <c r="RNI251" s="99"/>
      <c r="RNJ251" s="98"/>
      <c r="RNK251" s="49"/>
      <c r="RNL251" s="405"/>
      <c r="RNM251" s="405"/>
      <c r="RNN251" s="277"/>
      <c r="RNO251" s="277"/>
      <c r="RNP251" s="277"/>
      <c r="RNQ251" s="277"/>
      <c r="RNR251" s="277"/>
      <c r="RNS251" s="277"/>
      <c r="RNT251" s="277"/>
      <c r="RNU251" s="277"/>
      <c r="RNV251" s="402"/>
      <c r="RNW251" s="404"/>
      <c r="RNX251" s="49"/>
      <c r="RNY251" s="49"/>
      <c r="RNZ251" s="49"/>
      <c r="ROA251" s="99"/>
      <c r="ROB251" s="98"/>
      <c r="ROC251" s="49"/>
      <c r="ROD251" s="405"/>
      <c r="ROE251" s="405"/>
      <c r="ROF251" s="277"/>
      <c r="ROG251" s="277"/>
      <c r="ROH251" s="277"/>
      <c r="ROI251" s="277"/>
      <c r="ROJ251" s="277"/>
      <c r="ROK251" s="277"/>
      <c r="ROL251" s="277"/>
      <c r="ROM251" s="277"/>
      <c r="RON251" s="402"/>
      <c r="ROO251" s="404"/>
      <c r="ROP251" s="49"/>
      <c r="ROQ251" s="49"/>
      <c r="ROR251" s="49"/>
      <c r="ROS251" s="99"/>
      <c r="ROT251" s="98"/>
      <c r="ROU251" s="49"/>
      <c r="ROV251" s="405"/>
      <c r="ROW251" s="405"/>
      <c r="ROX251" s="277"/>
      <c r="ROY251" s="277"/>
      <c r="ROZ251" s="277"/>
      <c r="RPA251" s="277"/>
      <c r="RPB251" s="277"/>
      <c r="RPC251" s="277"/>
      <c r="RPD251" s="277"/>
      <c r="RPE251" s="277"/>
      <c r="RPF251" s="402"/>
      <c r="RPG251" s="404"/>
      <c r="RPH251" s="49"/>
      <c r="RPI251" s="49"/>
      <c r="RPJ251" s="49"/>
      <c r="RPK251" s="99"/>
      <c r="RPL251" s="98"/>
      <c r="RPM251" s="49"/>
      <c r="RPN251" s="405"/>
      <c r="RPO251" s="405"/>
      <c r="RPP251" s="277"/>
      <c r="RPQ251" s="277"/>
      <c r="RPR251" s="277"/>
      <c r="RPS251" s="277"/>
      <c r="RPT251" s="277"/>
      <c r="RPU251" s="277"/>
      <c r="RPV251" s="277"/>
      <c r="RPW251" s="277"/>
      <c r="RPX251" s="402"/>
      <c r="RPY251" s="404"/>
      <c r="RPZ251" s="49"/>
      <c r="RQA251" s="49"/>
      <c r="RQB251" s="49"/>
      <c r="RQC251" s="99"/>
      <c r="RQD251" s="98"/>
      <c r="RQE251" s="49"/>
      <c r="RQF251" s="405"/>
      <c r="RQG251" s="405"/>
      <c r="RQH251" s="277"/>
      <c r="RQI251" s="277"/>
      <c r="RQJ251" s="277"/>
      <c r="RQK251" s="277"/>
      <c r="RQL251" s="277"/>
      <c r="RQM251" s="277"/>
      <c r="RQN251" s="277"/>
      <c r="RQO251" s="277"/>
      <c r="RQP251" s="402"/>
      <c r="RQQ251" s="404"/>
      <c r="RQR251" s="49"/>
      <c r="RQS251" s="49"/>
      <c r="RQT251" s="49"/>
      <c r="RQU251" s="99"/>
      <c r="RQV251" s="98"/>
      <c r="RQW251" s="49"/>
      <c r="RQX251" s="405"/>
      <c r="RQY251" s="405"/>
      <c r="RQZ251" s="277"/>
      <c r="RRA251" s="277"/>
      <c r="RRB251" s="277"/>
      <c r="RRC251" s="277"/>
      <c r="RRD251" s="277"/>
      <c r="RRE251" s="277"/>
      <c r="RRF251" s="277"/>
      <c r="RRG251" s="277"/>
      <c r="RRH251" s="402"/>
      <c r="RRI251" s="404"/>
      <c r="RRJ251" s="49"/>
      <c r="RRK251" s="49"/>
      <c r="RRL251" s="49"/>
      <c r="RRM251" s="99"/>
      <c r="RRN251" s="98"/>
      <c r="RRO251" s="49"/>
      <c r="RRP251" s="405"/>
      <c r="RRQ251" s="405"/>
      <c r="RRR251" s="277"/>
      <c r="RRS251" s="277"/>
      <c r="RRT251" s="277"/>
      <c r="RRU251" s="277"/>
      <c r="RRV251" s="277"/>
      <c r="RRW251" s="277"/>
      <c r="RRX251" s="277"/>
      <c r="RRY251" s="277"/>
      <c r="RRZ251" s="402"/>
      <c r="RSA251" s="404"/>
      <c r="RSB251" s="49"/>
      <c r="RSC251" s="49"/>
      <c r="RSD251" s="49"/>
      <c r="RSE251" s="99"/>
      <c r="RSF251" s="98"/>
      <c r="RSG251" s="49"/>
      <c r="RSH251" s="405"/>
      <c r="RSI251" s="405"/>
      <c r="RSJ251" s="277"/>
      <c r="RSK251" s="277"/>
      <c r="RSL251" s="277"/>
      <c r="RSM251" s="277"/>
      <c r="RSN251" s="277"/>
      <c r="RSO251" s="277"/>
      <c r="RSP251" s="277"/>
      <c r="RSQ251" s="277"/>
      <c r="RSR251" s="402"/>
      <c r="RSS251" s="404"/>
      <c r="RST251" s="49"/>
      <c r="RSU251" s="49"/>
      <c r="RSV251" s="49"/>
      <c r="RSW251" s="99"/>
      <c r="RSX251" s="98"/>
      <c r="RSY251" s="49"/>
      <c r="RSZ251" s="405"/>
      <c r="RTA251" s="405"/>
      <c r="RTB251" s="277"/>
      <c r="RTC251" s="277"/>
      <c r="RTD251" s="277"/>
      <c r="RTE251" s="277"/>
      <c r="RTF251" s="277"/>
      <c r="RTG251" s="277"/>
      <c r="RTH251" s="277"/>
      <c r="RTI251" s="277"/>
      <c r="RTJ251" s="402"/>
      <c r="RTK251" s="404"/>
      <c r="RTL251" s="49"/>
      <c r="RTM251" s="49"/>
      <c r="RTN251" s="49"/>
      <c r="RTO251" s="99"/>
      <c r="RTP251" s="98"/>
      <c r="RTQ251" s="49"/>
      <c r="RTR251" s="405"/>
      <c r="RTS251" s="405"/>
      <c r="RTT251" s="277"/>
      <c r="RTU251" s="277"/>
      <c r="RTV251" s="277"/>
      <c r="RTW251" s="277"/>
      <c r="RTX251" s="277"/>
      <c r="RTY251" s="277"/>
      <c r="RTZ251" s="277"/>
      <c r="RUA251" s="277"/>
      <c r="RUB251" s="402"/>
      <c r="RUC251" s="404"/>
      <c r="RUD251" s="49"/>
      <c r="RUE251" s="49"/>
      <c r="RUF251" s="49"/>
      <c r="RUG251" s="99"/>
      <c r="RUH251" s="98"/>
      <c r="RUI251" s="49"/>
      <c r="RUJ251" s="405"/>
      <c r="RUK251" s="405"/>
      <c r="RUL251" s="277"/>
      <c r="RUM251" s="277"/>
      <c r="RUN251" s="277"/>
      <c r="RUO251" s="277"/>
      <c r="RUP251" s="277"/>
      <c r="RUQ251" s="277"/>
      <c r="RUR251" s="277"/>
      <c r="RUS251" s="277"/>
      <c r="RUT251" s="402"/>
      <c r="RUU251" s="404"/>
      <c r="RUV251" s="49"/>
      <c r="RUW251" s="49"/>
      <c r="RUX251" s="49"/>
      <c r="RUY251" s="99"/>
      <c r="RUZ251" s="98"/>
      <c r="RVA251" s="49"/>
      <c r="RVB251" s="405"/>
      <c r="RVC251" s="405"/>
      <c r="RVD251" s="277"/>
      <c r="RVE251" s="277"/>
      <c r="RVF251" s="277"/>
      <c r="RVG251" s="277"/>
      <c r="RVH251" s="277"/>
      <c r="RVI251" s="277"/>
      <c r="RVJ251" s="277"/>
      <c r="RVK251" s="277"/>
      <c r="RVL251" s="402"/>
      <c r="RVM251" s="404"/>
      <c r="RVN251" s="49"/>
      <c r="RVO251" s="49"/>
      <c r="RVP251" s="49"/>
      <c r="RVQ251" s="99"/>
      <c r="RVR251" s="98"/>
      <c r="RVS251" s="49"/>
      <c r="RVT251" s="405"/>
      <c r="RVU251" s="405"/>
      <c r="RVV251" s="277"/>
      <c r="RVW251" s="277"/>
      <c r="RVX251" s="277"/>
      <c r="RVY251" s="277"/>
      <c r="RVZ251" s="277"/>
      <c r="RWA251" s="277"/>
      <c r="RWB251" s="277"/>
      <c r="RWC251" s="277"/>
      <c r="RWD251" s="402"/>
      <c r="RWE251" s="404"/>
      <c r="RWF251" s="49"/>
      <c r="RWG251" s="49"/>
      <c r="RWH251" s="49"/>
      <c r="RWI251" s="99"/>
      <c r="RWJ251" s="98"/>
      <c r="RWK251" s="49"/>
      <c r="RWL251" s="405"/>
      <c r="RWM251" s="405"/>
      <c r="RWN251" s="277"/>
      <c r="RWO251" s="277"/>
      <c r="RWP251" s="277"/>
      <c r="RWQ251" s="277"/>
      <c r="RWR251" s="277"/>
      <c r="RWS251" s="277"/>
      <c r="RWT251" s="277"/>
      <c r="RWU251" s="277"/>
      <c r="RWV251" s="402"/>
      <c r="RWW251" s="404"/>
      <c r="RWX251" s="49"/>
      <c r="RWY251" s="49"/>
      <c r="RWZ251" s="49"/>
      <c r="RXA251" s="99"/>
      <c r="RXB251" s="98"/>
      <c r="RXC251" s="49"/>
      <c r="RXD251" s="405"/>
      <c r="RXE251" s="405"/>
      <c r="RXF251" s="277"/>
      <c r="RXG251" s="277"/>
      <c r="RXH251" s="277"/>
      <c r="RXI251" s="277"/>
      <c r="RXJ251" s="277"/>
      <c r="RXK251" s="277"/>
      <c r="RXL251" s="277"/>
      <c r="RXM251" s="277"/>
      <c r="RXN251" s="402"/>
      <c r="RXO251" s="404"/>
      <c r="RXP251" s="49"/>
      <c r="RXQ251" s="49"/>
      <c r="RXR251" s="49"/>
      <c r="RXS251" s="99"/>
      <c r="RXT251" s="98"/>
      <c r="RXU251" s="49"/>
      <c r="RXV251" s="405"/>
      <c r="RXW251" s="405"/>
      <c r="RXX251" s="277"/>
      <c r="RXY251" s="277"/>
      <c r="RXZ251" s="277"/>
      <c r="RYA251" s="277"/>
      <c r="RYB251" s="277"/>
      <c r="RYC251" s="277"/>
      <c r="RYD251" s="277"/>
      <c r="RYE251" s="277"/>
      <c r="RYF251" s="402"/>
      <c r="RYG251" s="404"/>
      <c r="RYH251" s="49"/>
      <c r="RYI251" s="49"/>
      <c r="RYJ251" s="49"/>
      <c r="RYK251" s="99"/>
      <c r="RYL251" s="98"/>
      <c r="RYM251" s="49"/>
      <c r="RYN251" s="405"/>
      <c r="RYO251" s="405"/>
      <c r="RYP251" s="277"/>
      <c r="RYQ251" s="277"/>
      <c r="RYR251" s="277"/>
      <c r="RYS251" s="277"/>
      <c r="RYT251" s="277"/>
      <c r="RYU251" s="277"/>
      <c r="RYV251" s="277"/>
      <c r="RYW251" s="277"/>
      <c r="RYX251" s="402"/>
      <c r="RYY251" s="404"/>
      <c r="RYZ251" s="49"/>
      <c r="RZA251" s="49"/>
      <c r="RZB251" s="49"/>
      <c r="RZC251" s="99"/>
      <c r="RZD251" s="98"/>
      <c r="RZE251" s="49"/>
      <c r="RZF251" s="405"/>
      <c r="RZG251" s="405"/>
      <c r="RZH251" s="277"/>
      <c r="RZI251" s="277"/>
      <c r="RZJ251" s="277"/>
      <c r="RZK251" s="277"/>
      <c r="RZL251" s="277"/>
      <c r="RZM251" s="277"/>
      <c r="RZN251" s="277"/>
      <c r="RZO251" s="277"/>
      <c r="RZP251" s="402"/>
      <c r="RZQ251" s="404"/>
      <c r="RZR251" s="49"/>
      <c r="RZS251" s="49"/>
      <c r="RZT251" s="49"/>
      <c r="RZU251" s="99"/>
      <c r="RZV251" s="98"/>
      <c r="RZW251" s="49"/>
      <c r="RZX251" s="405"/>
      <c r="RZY251" s="405"/>
      <c r="RZZ251" s="277"/>
      <c r="SAA251" s="277"/>
      <c r="SAB251" s="277"/>
      <c r="SAC251" s="277"/>
      <c r="SAD251" s="277"/>
      <c r="SAE251" s="277"/>
      <c r="SAF251" s="277"/>
      <c r="SAG251" s="277"/>
      <c r="SAH251" s="402"/>
      <c r="SAI251" s="404"/>
      <c r="SAJ251" s="49"/>
      <c r="SAK251" s="49"/>
      <c r="SAL251" s="49"/>
      <c r="SAM251" s="99"/>
      <c r="SAN251" s="98"/>
      <c r="SAO251" s="49"/>
      <c r="SAP251" s="405"/>
      <c r="SAQ251" s="405"/>
      <c r="SAR251" s="277"/>
      <c r="SAS251" s="277"/>
      <c r="SAT251" s="277"/>
      <c r="SAU251" s="277"/>
      <c r="SAV251" s="277"/>
      <c r="SAW251" s="277"/>
      <c r="SAX251" s="277"/>
      <c r="SAY251" s="277"/>
      <c r="SAZ251" s="402"/>
      <c r="SBA251" s="404"/>
      <c r="SBB251" s="49"/>
      <c r="SBC251" s="49"/>
      <c r="SBD251" s="49"/>
      <c r="SBE251" s="99"/>
      <c r="SBF251" s="98"/>
      <c r="SBG251" s="49"/>
      <c r="SBH251" s="405"/>
      <c r="SBI251" s="405"/>
      <c r="SBJ251" s="277"/>
      <c r="SBK251" s="277"/>
      <c r="SBL251" s="277"/>
      <c r="SBM251" s="277"/>
      <c r="SBN251" s="277"/>
      <c r="SBO251" s="277"/>
      <c r="SBP251" s="277"/>
      <c r="SBQ251" s="277"/>
      <c r="SBR251" s="402"/>
      <c r="SBS251" s="404"/>
      <c r="SBT251" s="49"/>
      <c r="SBU251" s="49"/>
      <c r="SBV251" s="49"/>
      <c r="SBW251" s="99"/>
      <c r="SBX251" s="98"/>
      <c r="SBY251" s="49"/>
      <c r="SBZ251" s="405"/>
      <c r="SCA251" s="405"/>
      <c r="SCB251" s="277"/>
      <c r="SCC251" s="277"/>
      <c r="SCD251" s="277"/>
      <c r="SCE251" s="277"/>
      <c r="SCF251" s="277"/>
      <c r="SCG251" s="277"/>
      <c r="SCH251" s="277"/>
      <c r="SCI251" s="277"/>
      <c r="SCJ251" s="402"/>
      <c r="SCK251" s="404"/>
      <c r="SCL251" s="49"/>
      <c r="SCM251" s="49"/>
      <c r="SCN251" s="49"/>
      <c r="SCO251" s="99"/>
      <c r="SCP251" s="98"/>
      <c r="SCQ251" s="49"/>
      <c r="SCR251" s="405"/>
      <c r="SCS251" s="405"/>
      <c r="SCT251" s="277"/>
      <c r="SCU251" s="277"/>
      <c r="SCV251" s="277"/>
      <c r="SCW251" s="277"/>
      <c r="SCX251" s="277"/>
      <c r="SCY251" s="277"/>
      <c r="SCZ251" s="277"/>
      <c r="SDA251" s="277"/>
      <c r="SDB251" s="402"/>
      <c r="SDC251" s="404"/>
      <c r="SDD251" s="49"/>
      <c r="SDE251" s="49"/>
      <c r="SDF251" s="49"/>
      <c r="SDG251" s="99"/>
      <c r="SDH251" s="98"/>
      <c r="SDI251" s="49"/>
      <c r="SDJ251" s="405"/>
      <c r="SDK251" s="405"/>
      <c r="SDL251" s="277"/>
      <c r="SDM251" s="277"/>
      <c r="SDN251" s="277"/>
      <c r="SDO251" s="277"/>
      <c r="SDP251" s="277"/>
      <c r="SDQ251" s="277"/>
      <c r="SDR251" s="277"/>
      <c r="SDS251" s="277"/>
      <c r="SDT251" s="402"/>
      <c r="SDU251" s="404"/>
      <c r="SDV251" s="49"/>
      <c r="SDW251" s="49"/>
      <c r="SDX251" s="49"/>
      <c r="SDY251" s="99"/>
      <c r="SDZ251" s="98"/>
      <c r="SEA251" s="49"/>
      <c r="SEB251" s="405"/>
      <c r="SEC251" s="405"/>
      <c r="SED251" s="277"/>
      <c r="SEE251" s="277"/>
      <c r="SEF251" s="277"/>
      <c r="SEG251" s="277"/>
      <c r="SEH251" s="277"/>
      <c r="SEI251" s="277"/>
      <c r="SEJ251" s="277"/>
      <c r="SEK251" s="277"/>
      <c r="SEL251" s="402"/>
      <c r="SEM251" s="404"/>
      <c r="SEN251" s="49"/>
      <c r="SEO251" s="49"/>
      <c r="SEP251" s="49"/>
      <c r="SEQ251" s="99"/>
      <c r="SER251" s="98"/>
      <c r="SES251" s="49"/>
      <c r="SET251" s="405"/>
      <c r="SEU251" s="405"/>
      <c r="SEV251" s="277"/>
      <c r="SEW251" s="277"/>
      <c r="SEX251" s="277"/>
      <c r="SEY251" s="277"/>
      <c r="SEZ251" s="277"/>
      <c r="SFA251" s="277"/>
      <c r="SFB251" s="277"/>
      <c r="SFC251" s="277"/>
      <c r="SFD251" s="402"/>
      <c r="SFE251" s="404"/>
      <c r="SFF251" s="49"/>
      <c r="SFG251" s="49"/>
      <c r="SFH251" s="49"/>
      <c r="SFI251" s="99"/>
      <c r="SFJ251" s="98"/>
      <c r="SFK251" s="49"/>
      <c r="SFL251" s="405"/>
      <c r="SFM251" s="405"/>
      <c r="SFN251" s="277"/>
      <c r="SFO251" s="277"/>
      <c r="SFP251" s="277"/>
      <c r="SFQ251" s="277"/>
      <c r="SFR251" s="277"/>
      <c r="SFS251" s="277"/>
      <c r="SFT251" s="277"/>
      <c r="SFU251" s="277"/>
      <c r="SFV251" s="402"/>
      <c r="SFW251" s="404"/>
      <c r="SFX251" s="49"/>
      <c r="SFY251" s="49"/>
      <c r="SFZ251" s="49"/>
      <c r="SGA251" s="99"/>
      <c r="SGB251" s="98"/>
      <c r="SGC251" s="49"/>
      <c r="SGD251" s="405"/>
      <c r="SGE251" s="405"/>
      <c r="SGF251" s="277"/>
      <c r="SGG251" s="277"/>
      <c r="SGH251" s="277"/>
      <c r="SGI251" s="277"/>
      <c r="SGJ251" s="277"/>
      <c r="SGK251" s="277"/>
      <c r="SGL251" s="277"/>
      <c r="SGM251" s="277"/>
      <c r="SGN251" s="402"/>
      <c r="SGO251" s="404"/>
      <c r="SGP251" s="49"/>
      <c r="SGQ251" s="49"/>
      <c r="SGR251" s="49"/>
      <c r="SGS251" s="99"/>
      <c r="SGT251" s="98"/>
      <c r="SGU251" s="49"/>
      <c r="SGV251" s="405"/>
      <c r="SGW251" s="405"/>
      <c r="SGX251" s="277"/>
      <c r="SGY251" s="277"/>
      <c r="SGZ251" s="277"/>
      <c r="SHA251" s="277"/>
      <c r="SHB251" s="277"/>
      <c r="SHC251" s="277"/>
      <c r="SHD251" s="277"/>
      <c r="SHE251" s="277"/>
      <c r="SHF251" s="402"/>
      <c r="SHG251" s="404"/>
      <c r="SHH251" s="49"/>
      <c r="SHI251" s="49"/>
      <c r="SHJ251" s="49"/>
      <c r="SHK251" s="99"/>
      <c r="SHL251" s="98"/>
      <c r="SHM251" s="49"/>
      <c r="SHN251" s="405"/>
      <c r="SHO251" s="405"/>
      <c r="SHP251" s="277"/>
      <c r="SHQ251" s="277"/>
      <c r="SHR251" s="277"/>
      <c r="SHS251" s="277"/>
      <c r="SHT251" s="277"/>
      <c r="SHU251" s="277"/>
      <c r="SHV251" s="277"/>
      <c r="SHW251" s="277"/>
      <c r="SHX251" s="402"/>
      <c r="SHY251" s="404"/>
      <c r="SHZ251" s="49"/>
      <c r="SIA251" s="49"/>
      <c r="SIB251" s="49"/>
      <c r="SIC251" s="99"/>
      <c r="SID251" s="98"/>
      <c r="SIE251" s="49"/>
      <c r="SIF251" s="405"/>
      <c r="SIG251" s="405"/>
      <c r="SIH251" s="277"/>
      <c r="SII251" s="277"/>
      <c r="SIJ251" s="277"/>
      <c r="SIK251" s="277"/>
      <c r="SIL251" s="277"/>
      <c r="SIM251" s="277"/>
      <c r="SIN251" s="277"/>
      <c r="SIO251" s="277"/>
      <c r="SIP251" s="402"/>
      <c r="SIQ251" s="404"/>
      <c r="SIR251" s="49"/>
      <c r="SIS251" s="49"/>
      <c r="SIT251" s="49"/>
      <c r="SIU251" s="99"/>
      <c r="SIV251" s="98"/>
      <c r="SIW251" s="49"/>
      <c r="SIX251" s="405"/>
      <c r="SIY251" s="405"/>
      <c r="SIZ251" s="277"/>
      <c r="SJA251" s="277"/>
      <c r="SJB251" s="277"/>
      <c r="SJC251" s="277"/>
      <c r="SJD251" s="277"/>
      <c r="SJE251" s="277"/>
      <c r="SJF251" s="277"/>
      <c r="SJG251" s="277"/>
      <c r="SJH251" s="402"/>
      <c r="SJI251" s="404"/>
      <c r="SJJ251" s="49"/>
      <c r="SJK251" s="49"/>
      <c r="SJL251" s="49"/>
      <c r="SJM251" s="99"/>
      <c r="SJN251" s="98"/>
      <c r="SJO251" s="49"/>
      <c r="SJP251" s="405"/>
      <c r="SJQ251" s="405"/>
      <c r="SJR251" s="277"/>
      <c r="SJS251" s="277"/>
      <c r="SJT251" s="277"/>
      <c r="SJU251" s="277"/>
      <c r="SJV251" s="277"/>
      <c r="SJW251" s="277"/>
      <c r="SJX251" s="277"/>
      <c r="SJY251" s="277"/>
      <c r="SJZ251" s="402"/>
      <c r="SKA251" s="404"/>
      <c r="SKB251" s="49"/>
      <c r="SKC251" s="49"/>
      <c r="SKD251" s="49"/>
      <c r="SKE251" s="99"/>
      <c r="SKF251" s="98"/>
      <c r="SKG251" s="49"/>
      <c r="SKH251" s="405"/>
      <c r="SKI251" s="405"/>
      <c r="SKJ251" s="277"/>
      <c r="SKK251" s="277"/>
      <c r="SKL251" s="277"/>
      <c r="SKM251" s="277"/>
      <c r="SKN251" s="277"/>
      <c r="SKO251" s="277"/>
      <c r="SKP251" s="277"/>
      <c r="SKQ251" s="277"/>
      <c r="SKR251" s="402"/>
      <c r="SKS251" s="404"/>
      <c r="SKT251" s="49"/>
      <c r="SKU251" s="49"/>
      <c r="SKV251" s="49"/>
      <c r="SKW251" s="99"/>
      <c r="SKX251" s="98"/>
      <c r="SKY251" s="49"/>
      <c r="SKZ251" s="405"/>
      <c r="SLA251" s="405"/>
      <c r="SLB251" s="277"/>
      <c r="SLC251" s="277"/>
      <c r="SLD251" s="277"/>
      <c r="SLE251" s="277"/>
      <c r="SLF251" s="277"/>
      <c r="SLG251" s="277"/>
      <c r="SLH251" s="277"/>
      <c r="SLI251" s="277"/>
      <c r="SLJ251" s="402"/>
      <c r="SLK251" s="404"/>
      <c r="SLL251" s="49"/>
      <c r="SLM251" s="49"/>
      <c r="SLN251" s="49"/>
      <c r="SLO251" s="99"/>
      <c r="SLP251" s="98"/>
      <c r="SLQ251" s="49"/>
      <c r="SLR251" s="405"/>
      <c r="SLS251" s="405"/>
      <c r="SLT251" s="277"/>
      <c r="SLU251" s="277"/>
      <c r="SLV251" s="277"/>
      <c r="SLW251" s="277"/>
      <c r="SLX251" s="277"/>
      <c r="SLY251" s="277"/>
      <c r="SLZ251" s="277"/>
      <c r="SMA251" s="277"/>
      <c r="SMB251" s="402"/>
      <c r="SMC251" s="404"/>
      <c r="SMD251" s="49"/>
      <c r="SME251" s="49"/>
      <c r="SMF251" s="49"/>
      <c r="SMG251" s="99"/>
      <c r="SMH251" s="98"/>
      <c r="SMI251" s="49"/>
      <c r="SMJ251" s="405"/>
      <c r="SMK251" s="405"/>
      <c r="SML251" s="277"/>
      <c r="SMM251" s="277"/>
      <c r="SMN251" s="277"/>
      <c r="SMO251" s="277"/>
      <c r="SMP251" s="277"/>
      <c r="SMQ251" s="277"/>
      <c r="SMR251" s="277"/>
      <c r="SMS251" s="277"/>
      <c r="SMT251" s="402"/>
      <c r="SMU251" s="404"/>
      <c r="SMV251" s="49"/>
      <c r="SMW251" s="49"/>
      <c r="SMX251" s="49"/>
      <c r="SMY251" s="99"/>
      <c r="SMZ251" s="98"/>
      <c r="SNA251" s="49"/>
      <c r="SNB251" s="405"/>
      <c r="SNC251" s="405"/>
      <c r="SND251" s="277"/>
      <c r="SNE251" s="277"/>
      <c r="SNF251" s="277"/>
      <c r="SNG251" s="277"/>
      <c r="SNH251" s="277"/>
      <c r="SNI251" s="277"/>
      <c r="SNJ251" s="277"/>
      <c r="SNK251" s="277"/>
      <c r="SNL251" s="402"/>
      <c r="SNM251" s="404"/>
      <c r="SNN251" s="49"/>
      <c r="SNO251" s="49"/>
      <c r="SNP251" s="49"/>
      <c r="SNQ251" s="99"/>
      <c r="SNR251" s="98"/>
      <c r="SNS251" s="49"/>
      <c r="SNT251" s="405"/>
      <c r="SNU251" s="405"/>
      <c r="SNV251" s="277"/>
      <c r="SNW251" s="277"/>
      <c r="SNX251" s="277"/>
      <c r="SNY251" s="277"/>
      <c r="SNZ251" s="277"/>
      <c r="SOA251" s="277"/>
      <c r="SOB251" s="277"/>
      <c r="SOC251" s="277"/>
      <c r="SOD251" s="402"/>
      <c r="SOE251" s="404"/>
      <c r="SOF251" s="49"/>
      <c r="SOG251" s="49"/>
      <c r="SOH251" s="49"/>
      <c r="SOI251" s="99"/>
      <c r="SOJ251" s="98"/>
      <c r="SOK251" s="49"/>
      <c r="SOL251" s="405"/>
      <c r="SOM251" s="405"/>
      <c r="SON251" s="277"/>
      <c r="SOO251" s="277"/>
      <c r="SOP251" s="277"/>
      <c r="SOQ251" s="277"/>
      <c r="SOR251" s="277"/>
      <c r="SOS251" s="277"/>
      <c r="SOT251" s="277"/>
      <c r="SOU251" s="277"/>
      <c r="SOV251" s="402"/>
      <c r="SOW251" s="404"/>
      <c r="SOX251" s="49"/>
      <c r="SOY251" s="49"/>
      <c r="SOZ251" s="49"/>
      <c r="SPA251" s="99"/>
      <c r="SPB251" s="98"/>
      <c r="SPC251" s="49"/>
      <c r="SPD251" s="405"/>
      <c r="SPE251" s="405"/>
      <c r="SPF251" s="277"/>
      <c r="SPG251" s="277"/>
      <c r="SPH251" s="277"/>
      <c r="SPI251" s="277"/>
      <c r="SPJ251" s="277"/>
      <c r="SPK251" s="277"/>
      <c r="SPL251" s="277"/>
      <c r="SPM251" s="277"/>
      <c r="SPN251" s="402"/>
      <c r="SPO251" s="404"/>
      <c r="SPP251" s="49"/>
      <c r="SPQ251" s="49"/>
      <c r="SPR251" s="49"/>
      <c r="SPS251" s="99"/>
      <c r="SPT251" s="98"/>
      <c r="SPU251" s="49"/>
      <c r="SPV251" s="405"/>
      <c r="SPW251" s="405"/>
      <c r="SPX251" s="277"/>
      <c r="SPY251" s="277"/>
      <c r="SPZ251" s="277"/>
      <c r="SQA251" s="277"/>
      <c r="SQB251" s="277"/>
      <c r="SQC251" s="277"/>
      <c r="SQD251" s="277"/>
      <c r="SQE251" s="277"/>
      <c r="SQF251" s="402"/>
      <c r="SQG251" s="404"/>
      <c r="SQH251" s="49"/>
      <c r="SQI251" s="49"/>
      <c r="SQJ251" s="49"/>
      <c r="SQK251" s="99"/>
      <c r="SQL251" s="98"/>
      <c r="SQM251" s="49"/>
      <c r="SQN251" s="405"/>
      <c r="SQO251" s="405"/>
      <c r="SQP251" s="277"/>
      <c r="SQQ251" s="277"/>
      <c r="SQR251" s="277"/>
      <c r="SQS251" s="277"/>
      <c r="SQT251" s="277"/>
      <c r="SQU251" s="277"/>
      <c r="SQV251" s="277"/>
      <c r="SQW251" s="277"/>
      <c r="SQX251" s="402"/>
      <c r="SQY251" s="404"/>
      <c r="SQZ251" s="49"/>
      <c r="SRA251" s="49"/>
      <c r="SRB251" s="49"/>
      <c r="SRC251" s="99"/>
      <c r="SRD251" s="98"/>
      <c r="SRE251" s="49"/>
      <c r="SRF251" s="405"/>
      <c r="SRG251" s="405"/>
      <c r="SRH251" s="277"/>
      <c r="SRI251" s="277"/>
      <c r="SRJ251" s="277"/>
      <c r="SRK251" s="277"/>
      <c r="SRL251" s="277"/>
      <c r="SRM251" s="277"/>
      <c r="SRN251" s="277"/>
      <c r="SRO251" s="277"/>
      <c r="SRP251" s="402"/>
      <c r="SRQ251" s="404"/>
      <c r="SRR251" s="49"/>
      <c r="SRS251" s="49"/>
      <c r="SRT251" s="49"/>
      <c r="SRU251" s="99"/>
      <c r="SRV251" s="98"/>
      <c r="SRW251" s="49"/>
      <c r="SRX251" s="405"/>
      <c r="SRY251" s="405"/>
      <c r="SRZ251" s="277"/>
      <c r="SSA251" s="277"/>
      <c r="SSB251" s="277"/>
      <c r="SSC251" s="277"/>
      <c r="SSD251" s="277"/>
      <c r="SSE251" s="277"/>
      <c r="SSF251" s="277"/>
      <c r="SSG251" s="277"/>
      <c r="SSH251" s="402"/>
      <c r="SSI251" s="404"/>
      <c r="SSJ251" s="49"/>
      <c r="SSK251" s="49"/>
      <c r="SSL251" s="49"/>
      <c r="SSM251" s="99"/>
      <c r="SSN251" s="98"/>
      <c r="SSO251" s="49"/>
      <c r="SSP251" s="405"/>
      <c r="SSQ251" s="405"/>
      <c r="SSR251" s="277"/>
      <c r="SSS251" s="277"/>
      <c r="SST251" s="277"/>
      <c r="SSU251" s="277"/>
      <c r="SSV251" s="277"/>
      <c r="SSW251" s="277"/>
      <c r="SSX251" s="277"/>
      <c r="SSY251" s="277"/>
      <c r="SSZ251" s="402"/>
      <c r="STA251" s="404"/>
      <c r="STB251" s="49"/>
      <c r="STC251" s="49"/>
      <c r="STD251" s="49"/>
      <c r="STE251" s="99"/>
      <c r="STF251" s="98"/>
      <c r="STG251" s="49"/>
      <c r="STH251" s="405"/>
      <c r="STI251" s="405"/>
      <c r="STJ251" s="277"/>
      <c r="STK251" s="277"/>
      <c r="STL251" s="277"/>
      <c r="STM251" s="277"/>
      <c r="STN251" s="277"/>
      <c r="STO251" s="277"/>
      <c r="STP251" s="277"/>
      <c r="STQ251" s="277"/>
      <c r="STR251" s="402"/>
      <c r="STS251" s="404"/>
      <c r="STT251" s="49"/>
      <c r="STU251" s="49"/>
      <c r="STV251" s="49"/>
      <c r="STW251" s="99"/>
      <c r="STX251" s="98"/>
      <c r="STY251" s="49"/>
      <c r="STZ251" s="405"/>
      <c r="SUA251" s="405"/>
      <c r="SUB251" s="277"/>
      <c r="SUC251" s="277"/>
      <c r="SUD251" s="277"/>
      <c r="SUE251" s="277"/>
      <c r="SUF251" s="277"/>
      <c r="SUG251" s="277"/>
      <c r="SUH251" s="277"/>
      <c r="SUI251" s="277"/>
      <c r="SUJ251" s="402"/>
      <c r="SUK251" s="404"/>
      <c r="SUL251" s="49"/>
      <c r="SUM251" s="49"/>
      <c r="SUN251" s="49"/>
      <c r="SUO251" s="99"/>
      <c r="SUP251" s="98"/>
      <c r="SUQ251" s="49"/>
      <c r="SUR251" s="405"/>
      <c r="SUS251" s="405"/>
      <c r="SUT251" s="277"/>
      <c r="SUU251" s="277"/>
      <c r="SUV251" s="277"/>
      <c r="SUW251" s="277"/>
      <c r="SUX251" s="277"/>
      <c r="SUY251" s="277"/>
      <c r="SUZ251" s="277"/>
      <c r="SVA251" s="277"/>
      <c r="SVB251" s="402"/>
      <c r="SVC251" s="404"/>
      <c r="SVD251" s="49"/>
      <c r="SVE251" s="49"/>
      <c r="SVF251" s="49"/>
      <c r="SVG251" s="99"/>
      <c r="SVH251" s="98"/>
      <c r="SVI251" s="49"/>
      <c r="SVJ251" s="405"/>
      <c r="SVK251" s="405"/>
      <c r="SVL251" s="277"/>
      <c r="SVM251" s="277"/>
      <c r="SVN251" s="277"/>
      <c r="SVO251" s="277"/>
      <c r="SVP251" s="277"/>
      <c r="SVQ251" s="277"/>
      <c r="SVR251" s="277"/>
      <c r="SVS251" s="277"/>
      <c r="SVT251" s="402"/>
      <c r="SVU251" s="404"/>
      <c r="SVV251" s="49"/>
      <c r="SVW251" s="49"/>
      <c r="SVX251" s="49"/>
      <c r="SVY251" s="99"/>
      <c r="SVZ251" s="98"/>
      <c r="SWA251" s="49"/>
      <c r="SWB251" s="405"/>
      <c r="SWC251" s="405"/>
      <c r="SWD251" s="277"/>
      <c r="SWE251" s="277"/>
      <c r="SWF251" s="277"/>
      <c r="SWG251" s="277"/>
      <c r="SWH251" s="277"/>
      <c r="SWI251" s="277"/>
      <c r="SWJ251" s="277"/>
      <c r="SWK251" s="277"/>
      <c r="SWL251" s="402"/>
      <c r="SWM251" s="404"/>
      <c r="SWN251" s="49"/>
      <c r="SWO251" s="49"/>
      <c r="SWP251" s="49"/>
      <c r="SWQ251" s="99"/>
      <c r="SWR251" s="98"/>
      <c r="SWS251" s="49"/>
      <c r="SWT251" s="405"/>
      <c r="SWU251" s="405"/>
      <c r="SWV251" s="277"/>
      <c r="SWW251" s="277"/>
      <c r="SWX251" s="277"/>
      <c r="SWY251" s="277"/>
      <c r="SWZ251" s="277"/>
      <c r="SXA251" s="277"/>
      <c r="SXB251" s="277"/>
      <c r="SXC251" s="277"/>
      <c r="SXD251" s="402"/>
      <c r="SXE251" s="404"/>
      <c r="SXF251" s="49"/>
      <c r="SXG251" s="49"/>
      <c r="SXH251" s="49"/>
      <c r="SXI251" s="99"/>
      <c r="SXJ251" s="98"/>
      <c r="SXK251" s="49"/>
      <c r="SXL251" s="405"/>
      <c r="SXM251" s="405"/>
      <c r="SXN251" s="277"/>
      <c r="SXO251" s="277"/>
      <c r="SXP251" s="277"/>
      <c r="SXQ251" s="277"/>
      <c r="SXR251" s="277"/>
      <c r="SXS251" s="277"/>
      <c r="SXT251" s="277"/>
      <c r="SXU251" s="277"/>
      <c r="SXV251" s="402"/>
      <c r="SXW251" s="404"/>
      <c r="SXX251" s="49"/>
      <c r="SXY251" s="49"/>
      <c r="SXZ251" s="49"/>
      <c r="SYA251" s="99"/>
      <c r="SYB251" s="98"/>
      <c r="SYC251" s="49"/>
      <c r="SYD251" s="405"/>
      <c r="SYE251" s="405"/>
      <c r="SYF251" s="277"/>
      <c r="SYG251" s="277"/>
      <c r="SYH251" s="277"/>
      <c r="SYI251" s="277"/>
      <c r="SYJ251" s="277"/>
      <c r="SYK251" s="277"/>
      <c r="SYL251" s="277"/>
      <c r="SYM251" s="277"/>
      <c r="SYN251" s="402"/>
      <c r="SYO251" s="404"/>
      <c r="SYP251" s="49"/>
      <c r="SYQ251" s="49"/>
      <c r="SYR251" s="49"/>
      <c r="SYS251" s="99"/>
      <c r="SYT251" s="98"/>
      <c r="SYU251" s="49"/>
      <c r="SYV251" s="405"/>
      <c r="SYW251" s="405"/>
      <c r="SYX251" s="277"/>
      <c r="SYY251" s="277"/>
      <c r="SYZ251" s="277"/>
      <c r="SZA251" s="277"/>
      <c r="SZB251" s="277"/>
      <c r="SZC251" s="277"/>
      <c r="SZD251" s="277"/>
      <c r="SZE251" s="277"/>
      <c r="SZF251" s="402"/>
      <c r="SZG251" s="404"/>
      <c r="SZH251" s="49"/>
      <c r="SZI251" s="49"/>
      <c r="SZJ251" s="49"/>
      <c r="SZK251" s="99"/>
      <c r="SZL251" s="98"/>
      <c r="SZM251" s="49"/>
      <c r="SZN251" s="405"/>
      <c r="SZO251" s="405"/>
      <c r="SZP251" s="277"/>
      <c r="SZQ251" s="277"/>
      <c r="SZR251" s="277"/>
      <c r="SZS251" s="277"/>
      <c r="SZT251" s="277"/>
      <c r="SZU251" s="277"/>
      <c r="SZV251" s="277"/>
      <c r="SZW251" s="277"/>
      <c r="SZX251" s="402"/>
      <c r="SZY251" s="404"/>
      <c r="SZZ251" s="49"/>
      <c r="TAA251" s="49"/>
      <c r="TAB251" s="49"/>
      <c r="TAC251" s="99"/>
      <c r="TAD251" s="98"/>
      <c r="TAE251" s="49"/>
      <c r="TAF251" s="405"/>
      <c r="TAG251" s="405"/>
      <c r="TAH251" s="277"/>
      <c r="TAI251" s="277"/>
      <c r="TAJ251" s="277"/>
      <c r="TAK251" s="277"/>
      <c r="TAL251" s="277"/>
      <c r="TAM251" s="277"/>
      <c r="TAN251" s="277"/>
      <c r="TAO251" s="277"/>
      <c r="TAP251" s="402"/>
      <c r="TAQ251" s="404"/>
      <c r="TAR251" s="49"/>
      <c r="TAS251" s="49"/>
      <c r="TAT251" s="49"/>
      <c r="TAU251" s="99"/>
      <c r="TAV251" s="98"/>
      <c r="TAW251" s="49"/>
      <c r="TAX251" s="405"/>
      <c r="TAY251" s="405"/>
      <c r="TAZ251" s="277"/>
      <c r="TBA251" s="277"/>
      <c r="TBB251" s="277"/>
      <c r="TBC251" s="277"/>
      <c r="TBD251" s="277"/>
      <c r="TBE251" s="277"/>
      <c r="TBF251" s="277"/>
      <c r="TBG251" s="277"/>
      <c r="TBH251" s="402"/>
      <c r="TBI251" s="404"/>
      <c r="TBJ251" s="49"/>
      <c r="TBK251" s="49"/>
      <c r="TBL251" s="49"/>
      <c r="TBM251" s="99"/>
      <c r="TBN251" s="98"/>
      <c r="TBO251" s="49"/>
      <c r="TBP251" s="405"/>
      <c r="TBQ251" s="405"/>
      <c r="TBR251" s="277"/>
      <c r="TBS251" s="277"/>
      <c r="TBT251" s="277"/>
      <c r="TBU251" s="277"/>
      <c r="TBV251" s="277"/>
      <c r="TBW251" s="277"/>
      <c r="TBX251" s="277"/>
      <c r="TBY251" s="277"/>
      <c r="TBZ251" s="402"/>
      <c r="TCA251" s="404"/>
      <c r="TCB251" s="49"/>
      <c r="TCC251" s="49"/>
      <c r="TCD251" s="49"/>
      <c r="TCE251" s="99"/>
      <c r="TCF251" s="98"/>
      <c r="TCG251" s="49"/>
      <c r="TCH251" s="405"/>
      <c r="TCI251" s="405"/>
      <c r="TCJ251" s="277"/>
      <c r="TCK251" s="277"/>
      <c r="TCL251" s="277"/>
      <c r="TCM251" s="277"/>
      <c r="TCN251" s="277"/>
      <c r="TCO251" s="277"/>
      <c r="TCP251" s="277"/>
      <c r="TCQ251" s="277"/>
      <c r="TCR251" s="402"/>
      <c r="TCS251" s="404"/>
      <c r="TCT251" s="49"/>
      <c r="TCU251" s="49"/>
      <c r="TCV251" s="49"/>
      <c r="TCW251" s="99"/>
      <c r="TCX251" s="98"/>
      <c r="TCY251" s="49"/>
      <c r="TCZ251" s="405"/>
      <c r="TDA251" s="405"/>
      <c r="TDB251" s="277"/>
      <c r="TDC251" s="277"/>
      <c r="TDD251" s="277"/>
      <c r="TDE251" s="277"/>
      <c r="TDF251" s="277"/>
      <c r="TDG251" s="277"/>
      <c r="TDH251" s="277"/>
      <c r="TDI251" s="277"/>
      <c r="TDJ251" s="402"/>
      <c r="TDK251" s="404"/>
      <c r="TDL251" s="49"/>
      <c r="TDM251" s="49"/>
      <c r="TDN251" s="49"/>
      <c r="TDO251" s="99"/>
      <c r="TDP251" s="98"/>
      <c r="TDQ251" s="49"/>
      <c r="TDR251" s="405"/>
      <c r="TDS251" s="405"/>
      <c r="TDT251" s="277"/>
      <c r="TDU251" s="277"/>
      <c r="TDV251" s="277"/>
      <c r="TDW251" s="277"/>
      <c r="TDX251" s="277"/>
      <c r="TDY251" s="277"/>
      <c r="TDZ251" s="277"/>
      <c r="TEA251" s="277"/>
      <c r="TEB251" s="402"/>
      <c r="TEC251" s="404"/>
      <c r="TED251" s="49"/>
      <c r="TEE251" s="49"/>
      <c r="TEF251" s="49"/>
      <c r="TEG251" s="99"/>
      <c r="TEH251" s="98"/>
      <c r="TEI251" s="49"/>
      <c r="TEJ251" s="405"/>
      <c r="TEK251" s="405"/>
      <c r="TEL251" s="277"/>
      <c r="TEM251" s="277"/>
      <c r="TEN251" s="277"/>
      <c r="TEO251" s="277"/>
      <c r="TEP251" s="277"/>
      <c r="TEQ251" s="277"/>
      <c r="TER251" s="277"/>
      <c r="TES251" s="277"/>
      <c r="TET251" s="402"/>
      <c r="TEU251" s="404"/>
      <c r="TEV251" s="49"/>
      <c r="TEW251" s="49"/>
      <c r="TEX251" s="49"/>
      <c r="TEY251" s="99"/>
      <c r="TEZ251" s="98"/>
      <c r="TFA251" s="49"/>
      <c r="TFB251" s="405"/>
      <c r="TFC251" s="405"/>
      <c r="TFD251" s="277"/>
      <c r="TFE251" s="277"/>
      <c r="TFF251" s="277"/>
      <c r="TFG251" s="277"/>
      <c r="TFH251" s="277"/>
      <c r="TFI251" s="277"/>
      <c r="TFJ251" s="277"/>
      <c r="TFK251" s="277"/>
      <c r="TFL251" s="402"/>
      <c r="TFM251" s="404"/>
      <c r="TFN251" s="49"/>
      <c r="TFO251" s="49"/>
      <c r="TFP251" s="49"/>
      <c r="TFQ251" s="99"/>
      <c r="TFR251" s="98"/>
      <c r="TFS251" s="49"/>
      <c r="TFT251" s="405"/>
      <c r="TFU251" s="405"/>
      <c r="TFV251" s="277"/>
      <c r="TFW251" s="277"/>
      <c r="TFX251" s="277"/>
      <c r="TFY251" s="277"/>
      <c r="TFZ251" s="277"/>
      <c r="TGA251" s="277"/>
      <c r="TGB251" s="277"/>
      <c r="TGC251" s="277"/>
      <c r="TGD251" s="402"/>
      <c r="TGE251" s="404"/>
      <c r="TGF251" s="49"/>
      <c r="TGG251" s="49"/>
      <c r="TGH251" s="49"/>
      <c r="TGI251" s="99"/>
      <c r="TGJ251" s="98"/>
      <c r="TGK251" s="49"/>
      <c r="TGL251" s="405"/>
      <c r="TGM251" s="405"/>
      <c r="TGN251" s="277"/>
      <c r="TGO251" s="277"/>
      <c r="TGP251" s="277"/>
      <c r="TGQ251" s="277"/>
      <c r="TGR251" s="277"/>
      <c r="TGS251" s="277"/>
      <c r="TGT251" s="277"/>
      <c r="TGU251" s="277"/>
      <c r="TGV251" s="402"/>
      <c r="TGW251" s="404"/>
      <c r="TGX251" s="49"/>
      <c r="TGY251" s="49"/>
      <c r="TGZ251" s="49"/>
      <c r="THA251" s="99"/>
      <c r="THB251" s="98"/>
      <c r="THC251" s="49"/>
      <c r="THD251" s="405"/>
      <c r="THE251" s="405"/>
      <c r="THF251" s="277"/>
      <c r="THG251" s="277"/>
      <c r="THH251" s="277"/>
      <c r="THI251" s="277"/>
      <c r="THJ251" s="277"/>
      <c r="THK251" s="277"/>
      <c r="THL251" s="277"/>
      <c r="THM251" s="277"/>
      <c r="THN251" s="402"/>
      <c r="THO251" s="404"/>
      <c r="THP251" s="49"/>
      <c r="THQ251" s="49"/>
      <c r="THR251" s="49"/>
      <c r="THS251" s="99"/>
      <c r="THT251" s="98"/>
      <c r="THU251" s="49"/>
      <c r="THV251" s="405"/>
      <c r="THW251" s="405"/>
      <c r="THX251" s="277"/>
      <c r="THY251" s="277"/>
      <c r="THZ251" s="277"/>
      <c r="TIA251" s="277"/>
      <c r="TIB251" s="277"/>
      <c r="TIC251" s="277"/>
      <c r="TID251" s="277"/>
      <c r="TIE251" s="277"/>
      <c r="TIF251" s="402"/>
      <c r="TIG251" s="404"/>
      <c r="TIH251" s="49"/>
      <c r="TII251" s="49"/>
      <c r="TIJ251" s="49"/>
      <c r="TIK251" s="99"/>
      <c r="TIL251" s="98"/>
      <c r="TIM251" s="49"/>
      <c r="TIN251" s="405"/>
      <c r="TIO251" s="405"/>
      <c r="TIP251" s="277"/>
      <c r="TIQ251" s="277"/>
      <c r="TIR251" s="277"/>
      <c r="TIS251" s="277"/>
      <c r="TIT251" s="277"/>
      <c r="TIU251" s="277"/>
      <c r="TIV251" s="277"/>
      <c r="TIW251" s="277"/>
      <c r="TIX251" s="402"/>
      <c r="TIY251" s="404"/>
      <c r="TIZ251" s="49"/>
      <c r="TJA251" s="49"/>
      <c r="TJB251" s="49"/>
      <c r="TJC251" s="99"/>
      <c r="TJD251" s="98"/>
      <c r="TJE251" s="49"/>
      <c r="TJF251" s="405"/>
      <c r="TJG251" s="405"/>
      <c r="TJH251" s="277"/>
      <c r="TJI251" s="277"/>
      <c r="TJJ251" s="277"/>
      <c r="TJK251" s="277"/>
      <c r="TJL251" s="277"/>
      <c r="TJM251" s="277"/>
      <c r="TJN251" s="277"/>
      <c r="TJO251" s="277"/>
      <c r="TJP251" s="402"/>
      <c r="TJQ251" s="404"/>
      <c r="TJR251" s="49"/>
      <c r="TJS251" s="49"/>
      <c r="TJT251" s="49"/>
      <c r="TJU251" s="99"/>
      <c r="TJV251" s="98"/>
      <c r="TJW251" s="49"/>
      <c r="TJX251" s="405"/>
      <c r="TJY251" s="405"/>
      <c r="TJZ251" s="277"/>
      <c r="TKA251" s="277"/>
      <c r="TKB251" s="277"/>
      <c r="TKC251" s="277"/>
      <c r="TKD251" s="277"/>
      <c r="TKE251" s="277"/>
      <c r="TKF251" s="277"/>
      <c r="TKG251" s="277"/>
      <c r="TKH251" s="402"/>
      <c r="TKI251" s="404"/>
      <c r="TKJ251" s="49"/>
      <c r="TKK251" s="49"/>
      <c r="TKL251" s="49"/>
      <c r="TKM251" s="99"/>
      <c r="TKN251" s="98"/>
      <c r="TKO251" s="49"/>
      <c r="TKP251" s="405"/>
      <c r="TKQ251" s="405"/>
      <c r="TKR251" s="277"/>
      <c r="TKS251" s="277"/>
      <c r="TKT251" s="277"/>
      <c r="TKU251" s="277"/>
      <c r="TKV251" s="277"/>
      <c r="TKW251" s="277"/>
      <c r="TKX251" s="277"/>
      <c r="TKY251" s="277"/>
      <c r="TKZ251" s="402"/>
      <c r="TLA251" s="404"/>
      <c r="TLB251" s="49"/>
      <c r="TLC251" s="49"/>
      <c r="TLD251" s="49"/>
      <c r="TLE251" s="99"/>
      <c r="TLF251" s="98"/>
      <c r="TLG251" s="49"/>
      <c r="TLH251" s="405"/>
      <c r="TLI251" s="405"/>
      <c r="TLJ251" s="277"/>
      <c r="TLK251" s="277"/>
      <c r="TLL251" s="277"/>
      <c r="TLM251" s="277"/>
      <c r="TLN251" s="277"/>
      <c r="TLO251" s="277"/>
      <c r="TLP251" s="277"/>
      <c r="TLQ251" s="277"/>
      <c r="TLR251" s="402"/>
      <c r="TLS251" s="404"/>
      <c r="TLT251" s="49"/>
      <c r="TLU251" s="49"/>
      <c r="TLV251" s="49"/>
      <c r="TLW251" s="99"/>
      <c r="TLX251" s="98"/>
      <c r="TLY251" s="49"/>
      <c r="TLZ251" s="405"/>
      <c r="TMA251" s="405"/>
      <c r="TMB251" s="277"/>
      <c r="TMC251" s="277"/>
      <c r="TMD251" s="277"/>
      <c r="TME251" s="277"/>
      <c r="TMF251" s="277"/>
      <c r="TMG251" s="277"/>
      <c r="TMH251" s="277"/>
      <c r="TMI251" s="277"/>
      <c r="TMJ251" s="402"/>
      <c r="TMK251" s="404"/>
      <c r="TML251" s="49"/>
      <c r="TMM251" s="49"/>
      <c r="TMN251" s="49"/>
      <c r="TMO251" s="99"/>
      <c r="TMP251" s="98"/>
      <c r="TMQ251" s="49"/>
      <c r="TMR251" s="405"/>
      <c r="TMS251" s="405"/>
      <c r="TMT251" s="277"/>
      <c r="TMU251" s="277"/>
      <c r="TMV251" s="277"/>
      <c r="TMW251" s="277"/>
      <c r="TMX251" s="277"/>
      <c r="TMY251" s="277"/>
      <c r="TMZ251" s="277"/>
      <c r="TNA251" s="277"/>
      <c r="TNB251" s="402"/>
      <c r="TNC251" s="404"/>
      <c r="TND251" s="49"/>
      <c r="TNE251" s="49"/>
      <c r="TNF251" s="49"/>
      <c r="TNG251" s="99"/>
      <c r="TNH251" s="98"/>
      <c r="TNI251" s="49"/>
      <c r="TNJ251" s="405"/>
      <c r="TNK251" s="405"/>
      <c r="TNL251" s="277"/>
      <c r="TNM251" s="277"/>
      <c r="TNN251" s="277"/>
      <c r="TNO251" s="277"/>
      <c r="TNP251" s="277"/>
      <c r="TNQ251" s="277"/>
      <c r="TNR251" s="277"/>
      <c r="TNS251" s="277"/>
      <c r="TNT251" s="402"/>
      <c r="TNU251" s="404"/>
      <c r="TNV251" s="49"/>
      <c r="TNW251" s="49"/>
      <c r="TNX251" s="49"/>
      <c r="TNY251" s="99"/>
      <c r="TNZ251" s="98"/>
      <c r="TOA251" s="49"/>
      <c r="TOB251" s="405"/>
      <c r="TOC251" s="405"/>
      <c r="TOD251" s="277"/>
      <c r="TOE251" s="277"/>
      <c r="TOF251" s="277"/>
      <c r="TOG251" s="277"/>
      <c r="TOH251" s="277"/>
      <c r="TOI251" s="277"/>
      <c r="TOJ251" s="277"/>
      <c r="TOK251" s="277"/>
      <c r="TOL251" s="402"/>
      <c r="TOM251" s="404"/>
      <c r="TON251" s="49"/>
      <c r="TOO251" s="49"/>
      <c r="TOP251" s="49"/>
      <c r="TOQ251" s="99"/>
      <c r="TOR251" s="98"/>
      <c r="TOS251" s="49"/>
      <c r="TOT251" s="405"/>
      <c r="TOU251" s="405"/>
      <c r="TOV251" s="277"/>
      <c r="TOW251" s="277"/>
      <c r="TOX251" s="277"/>
      <c r="TOY251" s="277"/>
      <c r="TOZ251" s="277"/>
      <c r="TPA251" s="277"/>
      <c r="TPB251" s="277"/>
      <c r="TPC251" s="277"/>
      <c r="TPD251" s="402"/>
      <c r="TPE251" s="404"/>
      <c r="TPF251" s="49"/>
      <c r="TPG251" s="49"/>
      <c r="TPH251" s="49"/>
      <c r="TPI251" s="99"/>
      <c r="TPJ251" s="98"/>
      <c r="TPK251" s="49"/>
      <c r="TPL251" s="405"/>
      <c r="TPM251" s="405"/>
      <c r="TPN251" s="277"/>
      <c r="TPO251" s="277"/>
      <c r="TPP251" s="277"/>
      <c r="TPQ251" s="277"/>
      <c r="TPR251" s="277"/>
      <c r="TPS251" s="277"/>
      <c r="TPT251" s="277"/>
      <c r="TPU251" s="277"/>
      <c r="TPV251" s="402"/>
      <c r="TPW251" s="404"/>
      <c r="TPX251" s="49"/>
      <c r="TPY251" s="49"/>
      <c r="TPZ251" s="49"/>
      <c r="TQA251" s="99"/>
      <c r="TQB251" s="98"/>
      <c r="TQC251" s="49"/>
      <c r="TQD251" s="405"/>
      <c r="TQE251" s="405"/>
      <c r="TQF251" s="277"/>
      <c r="TQG251" s="277"/>
      <c r="TQH251" s="277"/>
      <c r="TQI251" s="277"/>
      <c r="TQJ251" s="277"/>
      <c r="TQK251" s="277"/>
      <c r="TQL251" s="277"/>
      <c r="TQM251" s="277"/>
      <c r="TQN251" s="402"/>
      <c r="TQO251" s="404"/>
      <c r="TQP251" s="49"/>
      <c r="TQQ251" s="49"/>
      <c r="TQR251" s="49"/>
      <c r="TQS251" s="99"/>
      <c r="TQT251" s="98"/>
      <c r="TQU251" s="49"/>
      <c r="TQV251" s="405"/>
      <c r="TQW251" s="405"/>
      <c r="TQX251" s="277"/>
      <c r="TQY251" s="277"/>
      <c r="TQZ251" s="277"/>
      <c r="TRA251" s="277"/>
      <c r="TRB251" s="277"/>
      <c r="TRC251" s="277"/>
      <c r="TRD251" s="277"/>
      <c r="TRE251" s="277"/>
      <c r="TRF251" s="402"/>
      <c r="TRG251" s="404"/>
      <c r="TRH251" s="49"/>
      <c r="TRI251" s="49"/>
      <c r="TRJ251" s="49"/>
      <c r="TRK251" s="99"/>
      <c r="TRL251" s="98"/>
      <c r="TRM251" s="49"/>
      <c r="TRN251" s="405"/>
      <c r="TRO251" s="405"/>
      <c r="TRP251" s="277"/>
      <c r="TRQ251" s="277"/>
      <c r="TRR251" s="277"/>
      <c r="TRS251" s="277"/>
      <c r="TRT251" s="277"/>
      <c r="TRU251" s="277"/>
      <c r="TRV251" s="277"/>
      <c r="TRW251" s="277"/>
      <c r="TRX251" s="402"/>
      <c r="TRY251" s="404"/>
      <c r="TRZ251" s="49"/>
      <c r="TSA251" s="49"/>
      <c r="TSB251" s="49"/>
      <c r="TSC251" s="99"/>
      <c r="TSD251" s="98"/>
      <c r="TSE251" s="49"/>
      <c r="TSF251" s="405"/>
      <c r="TSG251" s="405"/>
      <c r="TSH251" s="277"/>
      <c r="TSI251" s="277"/>
      <c r="TSJ251" s="277"/>
      <c r="TSK251" s="277"/>
      <c r="TSL251" s="277"/>
      <c r="TSM251" s="277"/>
      <c r="TSN251" s="277"/>
      <c r="TSO251" s="277"/>
      <c r="TSP251" s="402"/>
      <c r="TSQ251" s="404"/>
      <c r="TSR251" s="49"/>
      <c r="TSS251" s="49"/>
      <c r="TST251" s="49"/>
      <c r="TSU251" s="99"/>
      <c r="TSV251" s="98"/>
      <c r="TSW251" s="49"/>
      <c r="TSX251" s="405"/>
      <c r="TSY251" s="405"/>
      <c r="TSZ251" s="277"/>
      <c r="TTA251" s="277"/>
      <c r="TTB251" s="277"/>
      <c r="TTC251" s="277"/>
      <c r="TTD251" s="277"/>
      <c r="TTE251" s="277"/>
      <c r="TTF251" s="277"/>
      <c r="TTG251" s="277"/>
      <c r="TTH251" s="402"/>
      <c r="TTI251" s="404"/>
      <c r="TTJ251" s="49"/>
      <c r="TTK251" s="49"/>
      <c r="TTL251" s="49"/>
      <c r="TTM251" s="99"/>
      <c r="TTN251" s="98"/>
      <c r="TTO251" s="49"/>
      <c r="TTP251" s="405"/>
      <c r="TTQ251" s="405"/>
      <c r="TTR251" s="277"/>
      <c r="TTS251" s="277"/>
      <c r="TTT251" s="277"/>
      <c r="TTU251" s="277"/>
      <c r="TTV251" s="277"/>
      <c r="TTW251" s="277"/>
      <c r="TTX251" s="277"/>
      <c r="TTY251" s="277"/>
      <c r="TTZ251" s="402"/>
      <c r="TUA251" s="404"/>
      <c r="TUB251" s="49"/>
      <c r="TUC251" s="49"/>
      <c r="TUD251" s="49"/>
      <c r="TUE251" s="99"/>
      <c r="TUF251" s="98"/>
      <c r="TUG251" s="49"/>
      <c r="TUH251" s="405"/>
      <c r="TUI251" s="405"/>
      <c r="TUJ251" s="277"/>
      <c r="TUK251" s="277"/>
      <c r="TUL251" s="277"/>
      <c r="TUM251" s="277"/>
      <c r="TUN251" s="277"/>
      <c r="TUO251" s="277"/>
      <c r="TUP251" s="277"/>
      <c r="TUQ251" s="277"/>
      <c r="TUR251" s="402"/>
      <c r="TUS251" s="404"/>
      <c r="TUT251" s="49"/>
      <c r="TUU251" s="49"/>
      <c r="TUV251" s="49"/>
      <c r="TUW251" s="99"/>
      <c r="TUX251" s="98"/>
      <c r="TUY251" s="49"/>
      <c r="TUZ251" s="405"/>
      <c r="TVA251" s="405"/>
      <c r="TVB251" s="277"/>
      <c r="TVC251" s="277"/>
      <c r="TVD251" s="277"/>
      <c r="TVE251" s="277"/>
      <c r="TVF251" s="277"/>
      <c r="TVG251" s="277"/>
      <c r="TVH251" s="277"/>
      <c r="TVI251" s="277"/>
      <c r="TVJ251" s="402"/>
      <c r="TVK251" s="404"/>
      <c r="TVL251" s="49"/>
      <c r="TVM251" s="49"/>
      <c r="TVN251" s="49"/>
      <c r="TVO251" s="99"/>
      <c r="TVP251" s="98"/>
      <c r="TVQ251" s="49"/>
      <c r="TVR251" s="405"/>
      <c r="TVS251" s="405"/>
      <c r="TVT251" s="277"/>
      <c r="TVU251" s="277"/>
      <c r="TVV251" s="277"/>
      <c r="TVW251" s="277"/>
      <c r="TVX251" s="277"/>
      <c r="TVY251" s="277"/>
      <c r="TVZ251" s="277"/>
      <c r="TWA251" s="277"/>
      <c r="TWB251" s="402"/>
      <c r="TWC251" s="404"/>
      <c r="TWD251" s="49"/>
      <c r="TWE251" s="49"/>
      <c r="TWF251" s="49"/>
      <c r="TWG251" s="99"/>
      <c r="TWH251" s="98"/>
      <c r="TWI251" s="49"/>
      <c r="TWJ251" s="405"/>
      <c r="TWK251" s="405"/>
      <c r="TWL251" s="277"/>
      <c r="TWM251" s="277"/>
      <c r="TWN251" s="277"/>
      <c r="TWO251" s="277"/>
      <c r="TWP251" s="277"/>
      <c r="TWQ251" s="277"/>
      <c r="TWR251" s="277"/>
      <c r="TWS251" s="277"/>
      <c r="TWT251" s="402"/>
      <c r="TWU251" s="404"/>
      <c r="TWV251" s="49"/>
      <c r="TWW251" s="49"/>
      <c r="TWX251" s="49"/>
      <c r="TWY251" s="99"/>
      <c r="TWZ251" s="98"/>
      <c r="TXA251" s="49"/>
      <c r="TXB251" s="405"/>
      <c r="TXC251" s="405"/>
      <c r="TXD251" s="277"/>
      <c r="TXE251" s="277"/>
      <c r="TXF251" s="277"/>
      <c r="TXG251" s="277"/>
      <c r="TXH251" s="277"/>
      <c r="TXI251" s="277"/>
      <c r="TXJ251" s="277"/>
      <c r="TXK251" s="277"/>
      <c r="TXL251" s="402"/>
      <c r="TXM251" s="404"/>
      <c r="TXN251" s="49"/>
      <c r="TXO251" s="49"/>
      <c r="TXP251" s="49"/>
      <c r="TXQ251" s="99"/>
      <c r="TXR251" s="98"/>
      <c r="TXS251" s="49"/>
      <c r="TXT251" s="405"/>
      <c r="TXU251" s="405"/>
      <c r="TXV251" s="277"/>
      <c r="TXW251" s="277"/>
      <c r="TXX251" s="277"/>
      <c r="TXY251" s="277"/>
      <c r="TXZ251" s="277"/>
      <c r="TYA251" s="277"/>
      <c r="TYB251" s="277"/>
      <c r="TYC251" s="277"/>
      <c r="TYD251" s="402"/>
      <c r="TYE251" s="404"/>
      <c r="TYF251" s="49"/>
      <c r="TYG251" s="49"/>
      <c r="TYH251" s="49"/>
      <c r="TYI251" s="99"/>
      <c r="TYJ251" s="98"/>
      <c r="TYK251" s="49"/>
      <c r="TYL251" s="405"/>
      <c r="TYM251" s="405"/>
      <c r="TYN251" s="277"/>
      <c r="TYO251" s="277"/>
      <c r="TYP251" s="277"/>
      <c r="TYQ251" s="277"/>
      <c r="TYR251" s="277"/>
      <c r="TYS251" s="277"/>
      <c r="TYT251" s="277"/>
      <c r="TYU251" s="277"/>
      <c r="TYV251" s="402"/>
      <c r="TYW251" s="404"/>
      <c r="TYX251" s="49"/>
      <c r="TYY251" s="49"/>
      <c r="TYZ251" s="49"/>
      <c r="TZA251" s="99"/>
      <c r="TZB251" s="98"/>
      <c r="TZC251" s="49"/>
      <c r="TZD251" s="405"/>
      <c r="TZE251" s="405"/>
      <c r="TZF251" s="277"/>
      <c r="TZG251" s="277"/>
      <c r="TZH251" s="277"/>
      <c r="TZI251" s="277"/>
      <c r="TZJ251" s="277"/>
      <c r="TZK251" s="277"/>
      <c r="TZL251" s="277"/>
      <c r="TZM251" s="277"/>
      <c r="TZN251" s="402"/>
      <c r="TZO251" s="404"/>
      <c r="TZP251" s="49"/>
      <c r="TZQ251" s="49"/>
      <c r="TZR251" s="49"/>
      <c r="TZS251" s="99"/>
      <c r="TZT251" s="98"/>
      <c r="TZU251" s="49"/>
      <c r="TZV251" s="405"/>
      <c r="TZW251" s="405"/>
      <c r="TZX251" s="277"/>
      <c r="TZY251" s="277"/>
      <c r="TZZ251" s="277"/>
      <c r="UAA251" s="277"/>
      <c r="UAB251" s="277"/>
      <c r="UAC251" s="277"/>
      <c r="UAD251" s="277"/>
      <c r="UAE251" s="277"/>
      <c r="UAF251" s="402"/>
      <c r="UAG251" s="404"/>
      <c r="UAH251" s="49"/>
      <c r="UAI251" s="49"/>
      <c r="UAJ251" s="49"/>
      <c r="UAK251" s="99"/>
      <c r="UAL251" s="98"/>
      <c r="UAM251" s="49"/>
      <c r="UAN251" s="405"/>
      <c r="UAO251" s="405"/>
      <c r="UAP251" s="277"/>
      <c r="UAQ251" s="277"/>
      <c r="UAR251" s="277"/>
      <c r="UAS251" s="277"/>
      <c r="UAT251" s="277"/>
      <c r="UAU251" s="277"/>
      <c r="UAV251" s="277"/>
      <c r="UAW251" s="277"/>
      <c r="UAX251" s="402"/>
      <c r="UAY251" s="404"/>
      <c r="UAZ251" s="49"/>
      <c r="UBA251" s="49"/>
      <c r="UBB251" s="49"/>
      <c r="UBC251" s="99"/>
      <c r="UBD251" s="98"/>
      <c r="UBE251" s="49"/>
      <c r="UBF251" s="405"/>
      <c r="UBG251" s="405"/>
      <c r="UBH251" s="277"/>
      <c r="UBI251" s="277"/>
      <c r="UBJ251" s="277"/>
      <c r="UBK251" s="277"/>
      <c r="UBL251" s="277"/>
      <c r="UBM251" s="277"/>
      <c r="UBN251" s="277"/>
      <c r="UBO251" s="277"/>
      <c r="UBP251" s="402"/>
      <c r="UBQ251" s="404"/>
      <c r="UBR251" s="49"/>
      <c r="UBS251" s="49"/>
      <c r="UBT251" s="49"/>
      <c r="UBU251" s="99"/>
      <c r="UBV251" s="98"/>
      <c r="UBW251" s="49"/>
      <c r="UBX251" s="405"/>
      <c r="UBY251" s="405"/>
      <c r="UBZ251" s="277"/>
      <c r="UCA251" s="277"/>
      <c r="UCB251" s="277"/>
      <c r="UCC251" s="277"/>
      <c r="UCD251" s="277"/>
      <c r="UCE251" s="277"/>
      <c r="UCF251" s="277"/>
      <c r="UCG251" s="277"/>
      <c r="UCH251" s="402"/>
      <c r="UCI251" s="404"/>
      <c r="UCJ251" s="49"/>
      <c r="UCK251" s="49"/>
      <c r="UCL251" s="49"/>
      <c r="UCM251" s="99"/>
      <c r="UCN251" s="98"/>
      <c r="UCO251" s="49"/>
      <c r="UCP251" s="405"/>
      <c r="UCQ251" s="405"/>
      <c r="UCR251" s="277"/>
      <c r="UCS251" s="277"/>
      <c r="UCT251" s="277"/>
      <c r="UCU251" s="277"/>
      <c r="UCV251" s="277"/>
      <c r="UCW251" s="277"/>
      <c r="UCX251" s="277"/>
      <c r="UCY251" s="277"/>
      <c r="UCZ251" s="402"/>
      <c r="UDA251" s="404"/>
      <c r="UDB251" s="49"/>
      <c r="UDC251" s="49"/>
      <c r="UDD251" s="49"/>
      <c r="UDE251" s="99"/>
      <c r="UDF251" s="98"/>
      <c r="UDG251" s="49"/>
      <c r="UDH251" s="405"/>
      <c r="UDI251" s="405"/>
      <c r="UDJ251" s="277"/>
      <c r="UDK251" s="277"/>
      <c r="UDL251" s="277"/>
      <c r="UDM251" s="277"/>
      <c r="UDN251" s="277"/>
      <c r="UDO251" s="277"/>
      <c r="UDP251" s="277"/>
      <c r="UDQ251" s="277"/>
      <c r="UDR251" s="402"/>
      <c r="UDS251" s="404"/>
      <c r="UDT251" s="49"/>
      <c r="UDU251" s="49"/>
      <c r="UDV251" s="49"/>
      <c r="UDW251" s="99"/>
      <c r="UDX251" s="98"/>
      <c r="UDY251" s="49"/>
      <c r="UDZ251" s="405"/>
      <c r="UEA251" s="405"/>
      <c r="UEB251" s="277"/>
      <c r="UEC251" s="277"/>
      <c r="UED251" s="277"/>
      <c r="UEE251" s="277"/>
      <c r="UEF251" s="277"/>
      <c r="UEG251" s="277"/>
      <c r="UEH251" s="277"/>
      <c r="UEI251" s="277"/>
      <c r="UEJ251" s="402"/>
      <c r="UEK251" s="404"/>
      <c r="UEL251" s="49"/>
      <c r="UEM251" s="49"/>
      <c r="UEN251" s="49"/>
      <c r="UEO251" s="99"/>
      <c r="UEP251" s="98"/>
      <c r="UEQ251" s="49"/>
      <c r="UER251" s="405"/>
      <c r="UES251" s="405"/>
      <c r="UET251" s="277"/>
      <c r="UEU251" s="277"/>
      <c r="UEV251" s="277"/>
      <c r="UEW251" s="277"/>
      <c r="UEX251" s="277"/>
      <c r="UEY251" s="277"/>
      <c r="UEZ251" s="277"/>
      <c r="UFA251" s="277"/>
      <c r="UFB251" s="402"/>
      <c r="UFC251" s="404"/>
      <c r="UFD251" s="49"/>
      <c r="UFE251" s="49"/>
      <c r="UFF251" s="49"/>
      <c r="UFG251" s="99"/>
      <c r="UFH251" s="98"/>
      <c r="UFI251" s="49"/>
      <c r="UFJ251" s="405"/>
      <c r="UFK251" s="405"/>
      <c r="UFL251" s="277"/>
      <c r="UFM251" s="277"/>
      <c r="UFN251" s="277"/>
      <c r="UFO251" s="277"/>
      <c r="UFP251" s="277"/>
      <c r="UFQ251" s="277"/>
      <c r="UFR251" s="277"/>
      <c r="UFS251" s="277"/>
      <c r="UFT251" s="402"/>
      <c r="UFU251" s="404"/>
      <c r="UFV251" s="49"/>
      <c r="UFW251" s="49"/>
      <c r="UFX251" s="49"/>
      <c r="UFY251" s="99"/>
      <c r="UFZ251" s="98"/>
      <c r="UGA251" s="49"/>
      <c r="UGB251" s="405"/>
      <c r="UGC251" s="405"/>
      <c r="UGD251" s="277"/>
      <c r="UGE251" s="277"/>
      <c r="UGF251" s="277"/>
      <c r="UGG251" s="277"/>
      <c r="UGH251" s="277"/>
      <c r="UGI251" s="277"/>
      <c r="UGJ251" s="277"/>
      <c r="UGK251" s="277"/>
      <c r="UGL251" s="402"/>
      <c r="UGM251" s="404"/>
      <c r="UGN251" s="49"/>
      <c r="UGO251" s="49"/>
      <c r="UGP251" s="49"/>
      <c r="UGQ251" s="99"/>
      <c r="UGR251" s="98"/>
      <c r="UGS251" s="49"/>
      <c r="UGT251" s="405"/>
      <c r="UGU251" s="405"/>
      <c r="UGV251" s="277"/>
      <c r="UGW251" s="277"/>
      <c r="UGX251" s="277"/>
      <c r="UGY251" s="277"/>
      <c r="UGZ251" s="277"/>
      <c r="UHA251" s="277"/>
      <c r="UHB251" s="277"/>
      <c r="UHC251" s="277"/>
      <c r="UHD251" s="402"/>
      <c r="UHE251" s="404"/>
      <c r="UHF251" s="49"/>
      <c r="UHG251" s="49"/>
      <c r="UHH251" s="49"/>
      <c r="UHI251" s="99"/>
      <c r="UHJ251" s="98"/>
      <c r="UHK251" s="49"/>
      <c r="UHL251" s="405"/>
      <c r="UHM251" s="405"/>
      <c r="UHN251" s="277"/>
      <c r="UHO251" s="277"/>
      <c r="UHP251" s="277"/>
      <c r="UHQ251" s="277"/>
      <c r="UHR251" s="277"/>
      <c r="UHS251" s="277"/>
      <c r="UHT251" s="277"/>
      <c r="UHU251" s="277"/>
      <c r="UHV251" s="402"/>
      <c r="UHW251" s="404"/>
      <c r="UHX251" s="49"/>
      <c r="UHY251" s="49"/>
      <c r="UHZ251" s="49"/>
      <c r="UIA251" s="99"/>
      <c r="UIB251" s="98"/>
      <c r="UIC251" s="49"/>
      <c r="UID251" s="405"/>
      <c r="UIE251" s="405"/>
      <c r="UIF251" s="277"/>
      <c r="UIG251" s="277"/>
      <c r="UIH251" s="277"/>
      <c r="UII251" s="277"/>
      <c r="UIJ251" s="277"/>
      <c r="UIK251" s="277"/>
      <c r="UIL251" s="277"/>
      <c r="UIM251" s="277"/>
      <c r="UIN251" s="402"/>
      <c r="UIO251" s="404"/>
      <c r="UIP251" s="49"/>
      <c r="UIQ251" s="49"/>
      <c r="UIR251" s="49"/>
      <c r="UIS251" s="99"/>
      <c r="UIT251" s="98"/>
      <c r="UIU251" s="49"/>
      <c r="UIV251" s="405"/>
      <c r="UIW251" s="405"/>
      <c r="UIX251" s="277"/>
      <c r="UIY251" s="277"/>
      <c r="UIZ251" s="277"/>
      <c r="UJA251" s="277"/>
      <c r="UJB251" s="277"/>
      <c r="UJC251" s="277"/>
      <c r="UJD251" s="277"/>
      <c r="UJE251" s="277"/>
      <c r="UJF251" s="402"/>
      <c r="UJG251" s="404"/>
      <c r="UJH251" s="49"/>
      <c r="UJI251" s="49"/>
      <c r="UJJ251" s="49"/>
      <c r="UJK251" s="99"/>
      <c r="UJL251" s="98"/>
      <c r="UJM251" s="49"/>
      <c r="UJN251" s="405"/>
      <c r="UJO251" s="405"/>
      <c r="UJP251" s="277"/>
      <c r="UJQ251" s="277"/>
      <c r="UJR251" s="277"/>
      <c r="UJS251" s="277"/>
      <c r="UJT251" s="277"/>
      <c r="UJU251" s="277"/>
      <c r="UJV251" s="277"/>
      <c r="UJW251" s="277"/>
      <c r="UJX251" s="402"/>
      <c r="UJY251" s="404"/>
      <c r="UJZ251" s="49"/>
      <c r="UKA251" s="49"/>
      <c r="UKB251" s="49"/>
      <c r="UKC251" s="99"/>
      <c r="UKD251" s="98"/>
      <c r="UKE251" s="49"/>
      <c r="UKF251" s="405"/>
      <c r="UKG251" s="405"/>
      <c r="UKH251" s="277"/>
      <c r="UKI251" s="277"/>
      <c r="UKJ251" s="277"/>
      <c r="UKK251" s="277"/>
      <c r="UKL251" s="277"/>
      <c r="UKM251" s="277"/>
      <c r="UKN251" s="277"/>
      <c r="UKO251" s="277"/>
      <c r="UKP251" s="402"/>
      <c r="UKQ251" s="404"/>
      <c r="UKR251" s="49"/>
      <c r="UKS251" s="49"/>
      <c r="UKT251" s="49"/>
      <c r="UKU251" s="99"/>
      <c r="UKV251" s="98"/>
      <c r="UKW251" s="49"/>
      <c r="UKX251" s="405"/>
      <c r="UKY251" s="405"/>
      <c r="UKZ251" s="277"/>
      <c r="ULA251" s="277"/>
      <c r="ULB251" s="277"/>
      <c r="ULC251" s="277"/>
      <c r="ULD251" s="277"/>
      <c r="ULE251" s="277"/>
      <c r="ULF251" s="277"/>
      <c r="ULG251" s="277"/>
      <c r="ULH251" s="402"/>
      <c r="ULI251" s="404"/>
      <c r="ULJ251" s="49"/>
      <c r="ULK251" s="49"/>
      <c r="ULL251" s="49"/>
      <c r="ULM251" s="99"/>
      <c r="ULN251" s="98"/>
      <c r="ULO251" s="49"/>
      <c r="ULP251" s="405"/>
      <c r="ULQ251" s="405"/>
      <c r="ULR251" s="277"/>
      <c r="ULS251" s="277"/>
      <c r="ULT251" s="277"/>
      <c r="ULU251" s="277"/>
      <c r="ULV251" s="277"/>
      <c r="ULW251" s="277"/>
      <c r="ULX251" s="277"/>
      <c r="ULY251" s="277"/>
      <c r="ULZ251" s="402"/>
      <c r="UMA251" s="404"/>
      <c r="UMB251" s="49"/>
      <c r="UMC251" s="49"/>
      <c r="UMD251" s="49"/>
      <c r="UME251" s="99"/>
      <c r="UMF251" s="98"/>
      <c r="UMG251" s="49"/>
      <c r="UMH251" s="405"/>
      <c r="UMI251" s="405"/>
      <c r="UMJ251" s="277"/>
      <c r="UMK251" s="277"/>
      <c r="UML251" s="277"/>
      <c r="UMM251" s="277"/>
      <c r="UMN251" s="277"/>
      <c r="UMO251" s="277"/>
      <c r="UMP251" s="277"/>
      <c r="UMQ251" s="277"/>
      <c r="UMR251" s="402"/>
      <c r="UMS251" s="404"/>
      <c r="UMT251" s="49"/>
      <c r="UMU251" s="49"/>
      <c r="UMV251" s="49"/>
      <c r="UMW251" s="99"/>
      <c r="UMX251" s="98"/>
      <c r="UMY251" s="49"/>
      <c r="UMZ251" s="405"/>
      <c r="UNA251" s="405"/>
      <c r="UNB251" s="277"/>
      <c r="UNC251" s="277"/>
      <c r="UND251" s="277"/>
      <c r="UNE251" s="277"/>
      <c r="UNF251" s="277"/>
      <c r="UNG251" s="277"/>
      <c r="UNH251" s="277"/>
      <c r="UNI251" s="277"/>
      <c r="UNJ251" s="402"/>
      <c r="UNK251" s="404"/>
      <c r="UNL251" s="49"/>
      <c r="UNM251" s="49"/>
      <c r="UNN251" s="49"/>
      <c r="UNO251" s="99"/>
      <c r="UNP251" s="98"/>
      <c r="UNQ251" s="49"/>
      <c r="UNR251" s="405"/>
      <c r="UNS251" s="405"/>
      <c r="UNT251" s="277"/>
      <c r="UNU251" s="277"/>
      <c r="UNV251" s="277"/>
      <c r="UNW251" s="277"/>
      <c r="UNX251" s="277"/>
      <c r="UNY251" s="277"/>
      <c r="UNZ251" s="277"/>
      <c r="UOA251" s="277"/>
      <c r="UOB251" s="402"/>
      <c r="UOC251" s="404"/>
      <c r="UOD251" s="49"/>
      <c r="UOE251" s="49"/>
      <c r="UOF251" s="49"/>
      <c r="UOG251" s="99"/>
      <c r="UOH251" s="98"/>
      <c r="UOI251" s="49"/>
      <c r="UOJ251" s="405"/>
      <c r="UOK251" s="405"/>
      <c r="UOL251" s="277"/>
      <c r="UOM251" s="277"/>
      <c r="UON251" s="277"/>
      <c r="UOO251" s="277"/>
      <c r="UOP251" s="277"/>
      <c r="UOQ251" s="277"/>
      <c r="UOR251" s="277"/>
      <c r="UOS251" s="277"/>
      <c r="UOT251" s="402"/>
      <c r="UOU251" s="404"/>
      <c r="UOV251" s="49"/>
      <c r="UOW251" s="49"/>
      <c r="UOX251" s="49"/>
      <c r="UOY251" s="99"/>
      <c r="UOZ251" s="98"/>
      <c r="UPA251" s="49"/>
      <c r="UPB251" s="405"/>
      <c r="UPC251" s="405"/>
      <c r="UPD251" s="277"/>
      <c r="UPE251" s="277"/>
      <c r="UPF251" s="277"/>
      <c r="UPG251" s="277"/>
      <c r="UPH251" s="277"/>
      <c r="UPI251" s="277"/>
      <c r="UPJ251" s="277"/>
      <c r="UPK251" s="277"/>
      <c r="UPL251" s="402"/>
      <c r="UPM251" s="404"/>
      <c r="UPN251" s="49"/>
      <c r="UPO251" s="49"/>
      <c r="UPP251" s="49"/>
      <c r="UPQ251" s="99"/>
      <c r="UPR251" s="98"/>
      <c r="UPS251" s="49"/>
      <c r="UPT251" s="405"/>
      <c r="UPU251" s="405"/>
      <c r="UPV251" s="277"/>
      <c r="UPW251" s="277"/>
      <c r="UPX251" s="277"/>
      <c r="UPY251" s="277"/>
      <c r="UPZ251" s="277"/>
      <c r="UQA251" s="277"/>
      <c r="UQB251" s="277"/>
      <c r="UQC251" s="277"/>
      <c r="UQD251" s="402"/>
      <c r="UQE251" s="404"/>
      <c r="UQF251" s="49"/>
      <c r="UQG251" s="49"/>
      <c r="UQH251" s="49"/>
      <c r="UQI251" s="99"/>
      <c r="UQJ251" s="98"/>
      <c r="UQK251" s="49"/>
      <c r="UQL251" s="405"/>
      <c r="UQM251" s="405"/>
      <c r="UQN251" s="277"/>
      <c r="UQO251" s="277"/>
      <c r="UQP251" s="277"/>
      <c r="UQQ251" s="277"/>
      <c r="UQR251" s="277"/>
      <c r="UQS251" s="277"/>
      <c r="UQT251" s="277"/>
      <c r="UQU251" s="277"/>
      <c r="UQV251" s="402"/>
      <c r="UQW251" s="404"/>
      <c r="UQX251" s="49"/>
      <c r="UQY251" s="49"/>
      <c r="UQZ251" s="49"/>
      <c r="URA251" s="99"/>
      <c r="URB251" s="98"/>
      <c r="URC251" s="49"/>
      <c r="URD251" s="405"/>
      <c r="URE251" s="405"/>
      <c r="URF251" s="277"/>
      <c r="URG251" s="277"/>
      <c r="URH251" s="277"/>
      <c r="URI251" s="277"/>
      <c r="URJ251" s="277"/>
      <c r="URK251" s="277"/>
      <c r="URL251" s="277"/>
      <c r="URM251" s="277"/>
      <c r="URN251" s="402"/>
      <c r="URO251" s="404"/>
      <c r="URP251" s="49"/>
      <c r="URQ251" s="49"/>
      <c r="URR251" s="49"/>
      <c r="URS251" s="99"/>
      <c r="URT251" s="98"/>
      <c r="URU251" s="49"/>
      <c r="URV251" s="405"/>
      <c r="URW251" s="405"/>
      <c r="URX251" s="277"/>
      <c r="URY251" s="277"/>
      <c r="URZ251" s="277"/>
      <c r="USA251" s="277"/>
      <c r="USB251" s="277"/>
      <c r="USC251" s="277"/>
      <c r="USD251" s="277"/>
      <c r="USE251" s="277"/>
      <c r="USF251" s="402"/>
      <c r="USG251" s="404"/>
      <c r="USH251" s="49"/>
      <c r="USI251" s="49"/>
      <c r="USJ251" s="49"/>
      <c r="USK251" s="99"/>
      <c r="USL251" s="98"/>
      <c r="USM251" s="49"/>
      <c r="USN251" s="405"/>
      <c r="USO251" s="405"/>
      <c r="USP251" s="277"/>
      <c r="USQ251" s="277"/>
      <c r="USR251" s="277"/>
      <c r="USS251" s="277"/>
      <c r="UST251" s="277"/>
      <c r="USU251" s="277"/>
      <c r="USV251" s="277"/>
      <c r="USW251" s="277"/>
      <c r="USX251" s="402"/>
      <c r="USY251" s="404"/>
      <c r="USZ251" s="49"/>
      <c r="UTA251" s="49"/>
      <c r="UTB251" s="49"/>
      <c r="UTC251" s="99"/>
      <c r="UTD251" s="98"/>
      <c r="UTE251" s="49"/>
      <c r="UTF251" s="405"/>
      <c r="UTG251" s="405"/>
      <c r="UTH251" s="277"/>
      <c r="UTI251" s="277"/>
      <c r="UTJ251" s="277"/>
      <c r="UTK251" s="277"/>
      <c r="UTL251" s="277"/>
      <c r="UTM251" s="277"/>
      <c r="UTN251" s="277"/>
      <c r="UTO251" s="277"/>
      <c r="UTP251" s="402"/>
      <c r="UTQ251" s="404"/>
      <c r="UTR251" s="49"/>
      <c r="UTS251" s="49"/>
      <c r="UTT251" s="49"/>
      <c r="UTU251" s="99"/>
      <c r="UTV251" s="98"/>
      <c r="UTW251" s="49"/>
      <c r="UTX251" s="405"/>
      <c r="UTY251" s="405"/>
      <c r="UTZ251" s="277"/>
      <c r="UUA251" s="277"/>
      <c r="UUB251" s="277"/>
      <c r="UUC251" s="277"/>
      <c r="UUD251" s="277"/>
      <c r="UUE251" s="277"/>
      <c r="UUF251" s="277"/>
      <c r="UUG251" s="277"/>
      <c r="UUH251" s="402"/>
      <c r="UUI251" s="404"/>
      <c r="UUJ251" s="49"/>
      <c r="UUK251" s="49"/>
      <c r="UUL251" s="49"/>
      <c r="UUM251" s="99"/>
      <c r="UUN251" s="98"/>
      <c r="UUO251" s="49"/>
      <c r="UUP251" s="405"/>
      <c r="UUQ251" s="405"/>
      <c r="UUR251" s="277"/>
      <c r="UUS251" s="277"/>
      <c r="UUT251" s="277"/>
      <c r="UUU251" s="277"/>
      <c r="UUV251" s="277"/>
      <c r="UUW251" s="277"/>
      <c r="UUX251" s="277"/>
      <c r="UUY251" s="277"/>
      <c r="UUZ251" s="402"/>
      <c r="UVA251" s="404"/>
      <c r="UVB251" s="49"/>
      <c r="UVC251" s="49"/>
      <c r="UVD251" s="49"/>
      <c r="UVE251" s="99"/>
      <c r="UVF251" s="98"/>
      <c r="UVG251" s="49"/>
      <c r="UVH251" s="405"/>
      <c r="UVI251" s="405"/>
      <c r="UVJ251" s="277"/>
      <c r="UVK251" s="277"/>
      <c r="UVL251" s="277"/>
      <c r="UVM251" s="277"/>
      <c r="UVN251" s="277"/>
      <c r="UVO251" s="277"/>
      <c r="UVP251" s="277"/>
      <c r="UVQ251" s="277"/>
      <c r="UVR251" s="402"/>
      <c r="UVS251" s="404"/>
      <c r="UVT251" s="49"/>
      <c r="UVU251" s="49"/>
      <c r="UVV251" s="49"/>
      <c r="UVW251" s="99"/>
      <c r="UVX251" s="98"/>
      <c r="UVY251" s="49"/>
      <c r="UVZ251" s="405"/>
      <c r="UWA251" s="405"/>
      <c r="UWB251" s="277"/>
      <c r="UWC251" s="277"/>
      <c r="UWD251" s="277"/>
      <c r="UWE251" s="277"/>
      <c r="UWF251" s="277"/>
      <c r="UWG251" s="277"/>
      <c r="UWH251" s="277"/>
      <c r="UWI251" s="277"/>
      <c r="UWJ251" s="402"/>
      <c r="UWK251" s="404"/>
      <c r="UWL251" s="49"/>
      <c r="UWM251" s="49"/>
      <c r="UWN251" s="49"/>
      <c r="UWO251" s="99"/>
      <c r="UWP251" s="98"/>
      <c r="UWQ251" s="49"/>
      <c r="UWR251" s="405"/>
      <c r="UWS251" s="405"/>
      <c r="UWT251" s="277"/>
      <c r="UWU251" s="277"/>
      <c r="UWV251" s="277"/>
      <c r="UWW251" s="277"/>
      <c r="UWX251" s="277"/>
      <c r="UWY251" s="277"/>
      <c r="UWZ251" s="277"/>
      <c r="UXA251" s="277"/>
      <c r="UXB251" s="402"/>
      <c r="UXC251" s="404"/>
      <c r="UXD251" s="49"/>
      <c r="UXE251" s="49"/>
      <c r="UXF251" s="49"/>
      <c r="UXG251" s="99"/>
      <c r="UXH251" s="98"/>
      <c r="UXI251" s="49"/>
      <c r="UXJ251" s="405"/>
      <c r="UXK251" s="405"/>
      <c r="UXL251" s="277"/>
      <c r="UXM251" s="277"/>
      <c r="UXN251" s="277"/>
      <c r="UXO251" s="277"/>
      <c r="UXP251" s="277"/>
      <c r="UXQ251" s="277"/>
      <c r="UXR251" s="277"/>
      <c r="UXS251" s="277"/>
      <c r="UXT251" s="402"/>
      <c r="UXU251" s="404"/>
      <c r="UXV251" s="49"/>
      <c r="UXW251" s="49"/>
      <c r="UXX251" s="49"/>
      <c r="UXY251" s="99"/>
      <c r="UXZ251" s="98"/>
      <c r="UYA251" s="49"/>
      <c r="UYB251" s="405"/>
      <c r="UYC251" s="405"/>
      <c r="UYD251" s="277"/>
      <c r="UYE251" s="277"/>
      <c r="UYF251" s="277"/>
      <c r="UYG251" s="277"/>
      <c r="UYH251" s="277"/>
      <c r="UYI251" s="277"/>
      <c r="UYJ251" s="277"/>
      <c r="UYK251" s="277"/>
      <c r="UYL251" s="402"/>
      <c r="UYM251" s="404"/>
      <c r="UYN251" s="49"/>
      <c r="UYO251" s="49"/>
      <c r="UYP251" s="49"/>
      <c r="UYQ251" s="99"/>
      <c r="UYR251" s="98"/>
      <c r="UYS251" s="49"/>
      <c r="UYT251" s="405"/>
      <c r="UYU251" s="405"/>
      <c r="UYV251" s="277"/>
      <c r="UYW251" s="277"/>
      <c r="UYX251" s="277"/>
      <c r="UYY251" s="277"/>
      <c r="UYZ251" s="277"/>
      <c r="UZA251" s="277"/>
      <c r="UZB251" s="277"/>
      <c r="UZC251" s="277"/>
      <c r="UZD251" s="402"/>
      <c r="UZE251" s="404"/>
      <c r="UZF251" s="49"/>
      <c r="UZG251" s="49"/>
      <c r="UZH251" s="49"/>
      <c r="UZI251" s="99"/>
      <c r="UZJ251" s="98"/>
      <c r="UZK251" s="49"/>
      <c r="UZL251" s="405"/>
      <c r="UZM251" s="405"/>
      <c r="UZN251" s="277"/>
      <c r="UZO251" s="277"/>
      <c r="UZP251" s="277"/>
      <c r="UZQ251" s="277"/>
      <c r="UZR251" s="277"/>
      <c r="UZS251" s="277"/>
      <c r="UZT251" s="277"/>
      <c r="UZU251" s="277"/>
      <c r="UZV251" s="402"/>
      <c r="UZW251" s="404"/>
      <c r="UZX251" s="49"/>
      <c r="UZY251" s="49"/>
      <c r="UZZ251" s="49"/>
      <c r="VAA251" s="99"/>
      <c r="VAB251" s="98"/>
      <c r="VAC251" s="49"/>
      <c r="VAD251" s="405"/>
      <c r="VAE251" s="405"/>
      <c r="VAF251" s="277"/>
      <c r="VAG251" s="277"/>
      <c r="VAH251" s="277"/>
      <c r="VAI251" s="277"/>
      <c r="VAJ251" s="277"/>
      <c r="VAK251" s="277"/>
      <c r="VAL251" s="277"/>
      <c r="VAM251" s="277"/>
      <c r="VAN251" s="402"/>
      <c r="VAO251" s="404"/>
      <c r="VAP251" s="49"/>
      <c r="VAQ251" s="49"/>
      <c r="VAR251" s="49"/>
      <c r="VAS251" s="99"/>
      <c r="VAT251" s="98"/>
      <c r="VAU251" s="49"/>
      <c r="VAV251" s="405"/>
      <c r="VAW251" s="405"/>
      <c r="VAX251" s="277"/>
      <c r="VAY251" s="277"/>
      <c r="VAZ251" s="277"/>
      <c r="VBA251" s="277"/>
      <c r="VBB251" s="277"/>
      <c r="VBC251" s="277"/>
      <c r="VBD251" s="277"/>
      <c r="VBE251" s="277"/>
      <c r="VBF251" s="402"/>
      <c r="VBG251" s="404"/>
      <c r="VBH251" s="49"/>
      <c r="VBI251" s="49"/>
      <c r="VBJ251" s="49"/>
      <c r="VBK251" s="99"/>
      <c r="VBL251" s="98"/>
      <c r="VBM251" s="49"/>
      <c r="VBN251" s="405"/>
      <c r="VBO251" s="405"/>
      <c r="VBP251" s="277"/>
      <c r="VBQ251" s="277"/>
      <c r="VBR251" s="277"/>
      <c r="VBS251" s="277"/>
      <c r="VBT251" s="277"/>
      <c r="VBU251" s="277"/>
      <c r="VBV251" s="277"/>
      <c r="VBW251" s="277"/>
      <c r="VBX251" s="402"/>
      <c r="VBY251" s="404"/>
      <c r="VBZ251" s="49"/>
      <c r="VCA251" s="49"/>
      <c r="VCB251" s="49"/>
      <c r="VCC251" s="99"/>
      <c r="VCD251" s="98"/>
      <c r="VCE251" s="49"/>
      <c r="VCF251" s="405"/>
      <c r="VCG251" s="405"/>
      <c r="VCH251" s="277"/>
      <c r="VCI251" s="277"/>
      <c r="VCJ251" s="277"/>
      <c r="VCK251" s="277"/>
      <c r="VCL251" s="277"/>
      <c r="VCM251" s="277"/>
      <c r="VCN251" s="277"/>
      <c r="VCO251" s="277"/>
      <c r="VCP251" s="402"/>
      <c r="VCQ251" s="404"/>
      <c r="VCR251" s="49"/>
      <c r="VCS251" s="49"/>
      <c r="VCT251" s="49"/>
      <c r="VCU251" s="99"/>
      <c r="VCV251" s="98"/>
      <c r="VCW251" s="49"/>
      <c r="VCX251" s="405"/>
      <c r="VCY251" s="405"/>
      <c r="VCZ251" s="277"/>
      <c r="VDA251" s="277"/>
      <c r="VDB251" s="277"/>
      <c r="VDC251" s="277"/>
      <c r="VDD251" s="277"/>
      <c r="VDE251" s="277"/>
      <c r="VDF251" s="277"/>
      <c r="VDG251" s="277"/>
      <c r="VDH251" s="402"/>
      <c r="VDI251" s="404"/>
      <c r="VDJ251" s="49"/>
      <c r="VDK251" s="49"/>
      <c r="VDL251" s="49"/>
      <c r="VDM251" s="99"/>
      <c r="VDN251" s="98"/>
      <c r="VDO251" s="49"/>
      <c r="VDP251" s="405"/>
      <c r="VDQ251" s="405"/>
      <c r="VDR251" s="277"/>
      <c r="VDS251" s="277"/>
      <c r="VDT251" s="277"/>
      <c r="VDU251" s="277"/>
      <c r="VDV251" s="277"/>
      <c r="VDW251" s="277"/>
      <c r="VDX251" s="277"/>
      <c r="VDY251" s="277"/>
      <c r="VDZ251" s="402"/>
      <c r="VEA251" s="404"/>
      <c r="VEB251" s="49"/>
      <c r="VEC251" s="49"/>
      <c r="VED251" s="49"/>
      <c r="VEE251" s="99"/>
      <c r="VEF251" s="98"/>
      <c r="VEG251" s="49"/>
      <c r="VEH251" s="405"/>
      <c r="VEI251" s="405"/>
      <c r="VEJ251" s="277"/>
      <c r="VEK251" s="277"/>
      <c r="VEL251" s="277"/>
      <c r="VEM251" s="277"/>
      <c r="VEN251" s="277"/>
      <c r="VEO251" s="277"/>
      <c r="VEP251" s="277"/>
      <c r="VEQ251" s="277"/>
      <c r="VER251" s="402"/>
      <c r="VES251" s="404"/>
      <c r="VET251" s="49"/>
      <c r="VEU251" s="49"/>
      <c r="VEV251" s="49"/>
      <c r="VEW251" s="99"/>
      <c r="VEX251" s="98"/>
      <c r="VEY251" s="49"/>
      <c r="VEZ251" s="405"/>
      <c r="VFA251" s="405"/>
      <c r="VFB251" s="277"/>
      <c r="VFC251" s="277"/>
      <c r="VFD251" s="277"/>
      <c r="VFE251" s="277"/>
      <c r="VFF251" s="277"/>
      <c r="VFG251" s="277"/>
      <c r="VFH251" s="277"/>
      <c r="VFI251" s="277"/>
      <c r="VFJ251" s="402"/>
      <c r="VFK251" s="404"/>
      <c r="VFL251" s="49"/>
      <c r="VFM251" s="49"/>
      <c r="VFN251" s="49"/>
      <c r="VFO251" s="99"/>
      <c r="VFP251" s="98"/>
      <c r="VFQ251" s="49"/>
      <c r="VFR251" s="405"/>
      <c r="VFS251" s="405"/>
      <c r="VFT251" s="277"/>
      <c r="VFU251" s="277"/>
      <c r="VFV251" s="277"/>
      <c r="VFW251" s="277"/>
      <c r="VFX251" s="277"/>
      <c r="VFY251" s="277"/>
      <c r="VFZ251" s="277"/>
      <c r="VGA251" s="277"/>
      <c r="VGB251" s="402"/>
      <c r="VGC251" s="404"/>
      <c r="VGD251" s="49"/>
      <c r="VGE251" s="49"/>
      <c r="VGF251" s="49"/>
      <c r="VGG251" s="99"/>
      <c r="VGH251" s="98"/>
      <c r="VGI251" s="49"/>
      <c r="VGJ251" s="405"/>
      <c r="VGK251" s="405"/>
      <c r="VGL251" s="277"/>
      <c r="VGM251" s="277"/>
      <c r="VGN251" s="277"/>
      <c r="VGO251" s="277"/>
      <c r="VGP251" s="277"/>
      <c r="VGQ251" s="277"/>
      <c r="VGR251" s="277"/>
      <c r="VGS251" s="277"/>
      <c r="VGT251" s="402"/>
      <c r="VGU251" s="404"/>
      <c r="VGV251" s="49"/>
      <c r="VGW251" s="49"/>
      <c r="VGX251" s="49"/>
      <c r="VGY251" s="99"/>
      <c r="VGZ251" s="98"/>
      <c r="VHA251" s="49"/>
      <c r="VHB251" s="405"/>
      <c r="VHC251" s="405"/>
      <c r="VHD251" s="277"/>
      <c r="VHE251" s="277"/>
      <c r="VHF251" s="277"/>
      <c r="VHG251" s="277"/>
      <c r="VHH251" s="277"/>
      <c r="VHI251" s="277"/>
      <c r="VHJ251" s="277"/>
      <c r="VHK251" s="277"/>
      <c r="VHL251" s="402"/>
      <c r="VHM251" s="404"/>
      <c r="VHN251" s="49"/>
      <c r="VHO251" s="49"/>
      <c r="VHP251" s="49"/>
      <c r="VHQ251" s="99"/>
      <c r="VHR251" s="98"/>
      <c r="VHS251" s="49"/>
      <c r="VHT251" s="405"/>
      <c r="VHU251" s="405"/>
      <c r="VHV251" s="277"/>
      <c r="VHW251" s="277"/>
      <c r="VHX251" s="277"/>
      <c r="VHY251" s="277"/>
      <c r="VHZ251" s="277"/>
      <c r="VIA251" s="277"/>
      <c r="VIB251" s="277"/>
      <c r="VIC251" s="277"/>
      <c r="VID251" s="402"/>
      <c r="VIE251" s="404"/>
      <c r="VIF251" s="49"/>
      <c r="VIG251" s="49"/>
      <c r="VIH251" s="49"/>
      <c r="VII251" s="99"/>
      <c r="VIJ251" s="98"/>
      <c r="VIK251" s="49"/>
      <c r="VIL251" s="405"/>
      <c r="VIM251" s="405"/>
      <c r="VIN251" s="277"/>
      <c r="VIO251" s="277"/>
      <c r="VIP251" s="277"/>
      <c r="VIQ251" s="277"/>
      <c r="VIR251" s="277"/>
      <c r="VIS251" s="277"/>
      <c r="VIT251" s="277"/>
      <c r="VIU251" s="277"/>
      <c r="VIV251" s="402"/>
      <c r="VIW251" s="404"/>
      <c r="VIX251" s="49"/>
      <c r="VIY251" s="49"/>
      <c r="VIZ251" s="49"/>
      <c r="VJA251" s="99"/>
      <c r="VJB251" s="98"/>
      <c r="VJC251" s="49"/>
      <c r="VJD251" s="405"/>
      <c r="VJE251" s="405"/>
      <c r="VJF251" s="277"/>
      <c r="VJG251" s="277"/>
      <c r="VJH251" s="277"/>
      <c r="VJI251" s="277"/>
      <c r="VJJ251" s="277"/>
      <c r="VJK251" s="277"/>
      <c r="VJL251" s="277"/>
      <c r="VJM251" s="277"/>
      <c r="VJN251" s="402"/>
      <c r="VJO251" s="404"/>
      <c r="VJP251" s="49"/>
      <c r="VJQ251" s="49"/>
      <c r="VJR251" s="49"/>
      <c r="VJS251" s="99"/>
      <c r="VJT251" s="98"/>
      <c r="VJU251" s="49"/>
      <c r="VJV251" s="405"/>
      <c r="VJW251" s="405"/>
      <c r="VJX251" s="277"/>
      <c r="VJY251" s="277"/>
      <c r="VJZ251" s="277"/>
      <c r="VKA251" s="277"/>
      <c r="VKB251" s="277"/>
      <c r="VKC251" s="277"/>
      <c r="VKD251" s="277"/>
      <c r="VKE251" s="277"/>
      <c r="VKF251" s="402"/>
      <c r="VKG251" s="404"/>
      <c r="VKH251" s="49"/>
      <c r="VKI251" s="49"/>
      <c r="VKJ251" s="49"/>
      <c r="VKK251" s="99"/>
      <c r="VKL251" s="98"/>
      <c r="VKM251" s="49"/>
      <c r="VKN251" s="405"/>
      <c r="VKO251" s="405"/>
      <c r="VKP251" s="277"/>
      <c r="VKQ251" s="277"/>
      <c r="VKR251" s="277"/>
      <c r="VKS251" s="277"/>
      <c r="VKT251" s="277"/>
      <c r="VKU251" s="277"/>
      <c r="VKV251" s="277"/>
      <c r="VKW251" s="277"/>
      <c r="VKX251" s="402"/>
      <c r="VKY251" s="404"/>
      <c r="VKZ251" s="49"/>
      <c r="VLA251" s="49"/>
      <c r="VLB251" s="49"/>
      <c r="VLC251" s="99"/>
      <c r="VLD251" s="98"/>
      <c r="VLE251" s="49"/>
      <c r="VLF251" s="405"/>
      <c r="VLG251" s="405"/>
      <c r="VLH251" s="277"/>
      <c r="VLI251" s="277"/>
      <c r="VLJ251" s="277"/>
      <c r="VLK251" s="277"/>
      <c r="VLL251" s="277"/>
      <c r="VLM251" s="277"/>
      <c r="VLN251" s="277"/>
      <c r="VLO251" s="277"/>
      <c r="VLP251" s="402"/>
      <c r="VLQ251" s="404"/>
      <c r="VLR251" s="49"/>
      <c r="VLS251" s="49"/>
      <c r="VLT251" s="49"/>
      <c r="VLU251" s="99"/>
      <c r="VLV251" s="98"/>
      <c r="VLW251" s="49"/>
      <c r="VLX251" s="405"/>
      <c r="VLY251" s="405"/>
      <c r="VLZ251" s="277"/>
      <c r="VMA251" s="277"/>
      <c r="VMB251" s="277"/>
      <c r="VMC251" s="277"/>
      <c r="VMD251" s="277"/>
      <c r="VME251" s="277"/>
      <c r="VMF251" s="277"/>
      <c r="VMG251" s="277"/>
      <c r="VMH251" s="402"/>
      <c r="VMI251" s="404"/>
      <c r="VMJ251" s="49"/>
      <c r="VMK251" s="49"/>
      <c r="VML251" s="49"/>
      <c r="VMM251" s="99"/>
      <c r="VMN251" s="98"/>
      <c r="VMO251" s="49"/>
      <c r="VMP251" s="405"/>
      <c r="VMQ251" s="405"/>
      <c r="VMR251" s="277"/>
      <c r="VMS251" s="277"/>
      <c r="VMT251" s="277"/>
      <c r="VMU251" s="277"/>
      <c r="VMV251" s="277"/>
      <c r="VMW251" s="277"/>
      <c r="VMX251" s="277"/>
      <c r="VMY251" s="277"/>
      <c r="VMZ251" s="402"/>
      <c r="VNA251" s="404"/>
      <c r="VNB251" s="49"/>
      <c r="VNC251" s="49"/>
      <c r="VND251" s="49"/>
      <c r="VNE251" s="99"/>
      <c r="VNF251" s="98"/>
      <c r="VNG251" s="49"/>
      <c r="VNH251" s="405"/>
      <c r="VNI251" s="405"/>
      <c r="VNJ251" s="277"/>
      <c r="VNK251" s="277"/>
      <c r="VNL251" s="277"/>
      <c r="VNM251" s="277"/>
      <c r="VNN251" s="277"/>
      <c r="VNO251" s="277"/>
      <c r="VNP251" s="277"/>
      <c r="VNQ251" s="277"/>
      <c r="VNR251" s="402"/>
      <c r="VNS251" s="404"/>
      <c r="VNT251" s="49"/>
      <c r="VNU251" s="49"/>
      <c r="VNV251" s="49"/>
      <c r="VNW251" s="99"/>
      <c r="VNX251" s="98"/>
      <c r="VNY251" s="49"/>
      <c r="VNZ251" s="405"/>
      <c r="VOA251" s="405"/>
      <c r="VOB251" s="277"/>
      <c r="VOC251" s="277"/>
      <c r="VOD251" s="277"/>
      <c r="VOE251" s="277"/>
      <c r="VOF251" s="277"/>
      <c r="VOG251" s="277"/>
      <c r="VOH251" s="277"/>
      <c r="VOI251" s="277"/>
      <c r="VOJ251" s="402"/>
      <c r="VOK251" s="404"/>
      <c r="VOL251" s="49"/>
      <c r="VOM251" s="49"/>
      <c r="VON251" s="49"/>
      <c r="VOO251" s="99"/>
      <c r="VOP251" s="98"/>
      <c r="VOQ251" s="49"/>
      <c r="VOR251" s="405"/>
      <c r="VOS251" s="405"/>
      <c r="VOT251" s="277"/>
      <c r="VOU251" s="277"/>
      <c r="VOV251" s="277"/>
      <c r="VOW251" s="277"/>
      <c r="VOX251" s="277"/>
      <c r="VOY251" s="277"/>
      <c r="VOZ251" s="277"/>
      <c r="VPA251" s="277"/>
      <c r="VPB251" s="402"/>
      <c r="VPC251" s="404"/>
      <c r="VPD251" s="49"/>
      <c r="VPE251" s="49"/>
      <c r="VPF251" s="49"/>
      <c r="VPG251" s="99"/>
      <c r="VPH251" s="98"/>
      <c r="VPI251" s="49"/>
      <c r="VPJ251" s="405"/>
      <c r="VPK251" s="405"/>
      <c r="VPL251" s="277"/>
      <c r="VPM251" s="277"/>
      <c r="VPN251" s="277"/>
      <c r="VPO251" s="277"/>
      <c r="VPP251" s="277"/>
      <c r="VPQ251" s="277"/>
      <c r="VPR251" s="277"/>
      <c r="VPS251" s="277"/>
      <c r="VPT251" s="402"/>
      <c r="VPU251" s="404"/>
      <c r="VPV251" s="49"/>
      <c r="VPW251" s="49"/>
      <c r="VPX251" s="49"/>
      <c r="VPY251" s="99"/>
      <c r="VPZ251" s="98"/>
      <c r="VQA251" s="49"/>
      <c r="VQB251" s="405"/>
      <c r="VQC251" s="405"/>
      <c r="VQD251" s="277"/>
      <c r="VQE251" s="277"/>
      <c r="VQF251" s="277"/>
      <c r="VQG251" s="277"/>
      <c r="VQH251" s="277"/>
      <c r="VQI251" s="277"/>
      <c r="VQJ251" s="277"/>
      <c r="VQK251" s="277"/>
      <c r="VQL251" s="402"/>
      <c r="VQM251" s="404"/>
      <c r="VQN251" s="49"/>
      <c r="VQO251" s="49"/>
      <c r="VQP251" s="49"/>
      <c r="VQQ251" s="99"/>
      <c r="VQR251" s="98"/>
      <c r="VQS251" s="49"/>
      <c r="VQT251" s="405"/>
      <c r="VQU251" s="405"/>
      <c r="VQV251" s="277"/>
      <c r="VQW251" s="277"/>
      <c r="VQX251" s="277"/>
      <c r="VQY251" s="277"/>
      <c r="VQZ251" s="277"/>
      <c r="VRA251" s="277"/>
      <c r="VRB251" s="277"/>
      <c r="VRC251" s="277"/>
      <c r="VRD251" s="402"/>
      <c r="VRE251" s="404"/>
      <c r="VRF251" s="49"/>
      <c r="VRG251" s="49"/>
      <c r="VRH251" s="49"/>
      <c r="VRI251" s="99"/>
      <c r="VRJ251" s="98"/>
      <c r="VRK251" s="49"/>
      <c r="VRL251" s="405"/>
      <c r="VRM251" s="405"/>
      <c r="VRN251" s="277"/>
      <c r="VRO251" s="277"/>
      <c r="VRP251" s="277"/>
      <c r="VRQ251" s="277"/>
      <c r="VRR251" s="277"/>
      <c r="VRS251" s="277"/>
      <c r="VRT251" s="277"/>
      <c r="VRU251" s="277"/>
      <c r="VRV251" s="402"/>
      <c r="VRW251" s="404"/>
      <c r="VRX251" s="49"/>
      <c r="VRY251" s="49"/>
      <c r="VRZ251" s="49"/>
      <c r="VSA251" s="99"/>
      <c r="VSB251" s="98"/>
      <c r="VSC251" s="49"/>
      <c r="VSD251" s="405"/>
      <c r="VSE251" s="405"/>
      <c r="VSF251" s="277"/>
      <c r="VSG251" s="277"/>
      <c r="VSH251" s="277"/>
      <c r="VSI251" s="277"/>
      <c r="VSJ251" s="277"/>
      <c r="VSK251" s="277"/>
      <c r="VSL251" s="277"/>
      <c r="VSM251" s="277"/>
      <c r="VSN251" s="402"/>
      <c r="VSO251" s="404"/>
      <c r="VSP251" s="49"/>
      <c r="VSQ251" s="49"/>
      <c r="VSR251" s="49"/>
      <c r="VSS251" s="99"/>
      <c r="VST251" s="98"/>
      <c r="VSU251" s="49"/>
      <c r="VSV251" s="405"/>
      <c r="VSW251" s="405"/>
      <c r="VSX251" s="277"/>
      <c r="VSY251" s="277"/>
      <c r="VSZ251" s="277"/>
      <c r="VTA251" s="277"/>
      <c r="VTB251" s="277"/>
      <c r="VTC251" s="277"/>
      <c r="VTD251" s="277"/>
      <c r="VTE251" s="277"/>
      <c r="VTF251" s="402"/>
      <c r="VTG251" s="404"/>
      <c r="VTH251" s="49"/>
      <c r="VTI251" s="49"/>
      <c r="VTJ251" s="49"/>
      <c r="VTK251" s="99"/>
      <c r="VTL251" s="98"/>
      <c r="VTM251" s="49"/>
      <c r="VTN251" s="405"/>
      <c r="VTO251" s="405"/>
      <c r="VTP251" s="277"/>
      <c r="VTQ251" s="277"/>
      <c r="VTR251" s="277"/>
      <c r="VTS251" s="277"/>
      <c r="VTT251" s="277"/>
      <c r="VTU251" s="277"/>
      <c r="VTV251" s="277"/>
      <c r="VTW251" s="277"/>
      <c r="VTX251" s="402"/>
      <c r="VTY251" s="404"/>
      <c r="VTZ251" s="49"/>
      <c r="VUA251" s="49"/>
      <c r="VUB251" s="49"/>
      <c r="VUC251" s="99"/>
      <c r="VUD251" s="98"/>
      <c r="VUE251" s="49"/>
      <c r="VUF251" s="405"/>
      <c r="VUG251" s="405"/>
      <c r="VUH251" s="277"/>
      <c r="VUI251" s="277"/>
      <c r="VUJ251" s="277"/>
      <c r="VUK251" s="277"/>
      <c r="VUL251" s="277"/>
      <c r="VUM251" s="277"/>
      <c r="VUN251" s="277"/>
      <c r="VUO251" s="277"/>
      <c r="VUP251" s="402"/>
      <c r="VUQ251" s="404"/>
      <c r="VUR251" s="49"/>
      <c r="VUS251" s="49"/>
      <c r="VUT251" s="49"/>
      <c r="VUU251" s="99"/>
      <c r="VUV251" s="98"/>
      <c r="VUW251" s="49"/>
      <c r="VUX251" s="405"/>
      <c r="VUY251" s="405"/>
      <c r="VUZ251" s="277"/>
      <c r="VVA251" s="277"/>
      <c r="VVB251" s="277"/>
      <c r="VVC251" s="277"/>
      <c r="VVD251" s="277"/>
      <c r="VVE251" s="277"/>
      <c r="VVF251" s="277"/>
      <c r="VVG251" s="277"/>
      <c r="VVH251" s="402"/>
      <c r="VVI251" s="404"/>
      <c r="VVJ251" s="49"/>
      <c r="VVK251" s="49"/>
      <c r="VVL251" s="49"/>
      <c r="VVM251" s="99"/>
      <c r="VVN251" s="98"/>
      <c r="VVO251" s="49"/>
      <c r="VVP251" s="405"/>
      <c r="VVQ251" s="405"/>
      <c r="VVR251" s="277"/>
      <c r="VVS251" s="277"/>
      <c r="VVT251" s="277"/>
      <c r="VVU251" s="277"/>
      <c r="VVV251" s="277"/>
      <c r="VVW251" s="277"/>
      <c r="VVX251" s="277"/>
      <c r="VVY251" s="277"/>
      <c r="VVZ251" s="402"/>
      <c r="VWA251" s="404"/>
      <c r="VWB251" s="49"/>
      <c r="VWC251" s="49"/>
      <c r="VWD251" s="49"/>
      <c r="VWE251" s="99"/>
      <c r="VWF251" s="98"/>
      <c r="VWG251" s="49"/>
      <c r="VWH251" s="405"/>
      <c r="VWI251" s="405"/>
      <c r="VWJ251" s="277"/>
      <c r="VWK251" s="277"/>
      <c r="VWL251" s="277"/>
      <c r="VWM251" s="277"/>
      <c r="VWN251" s="277"/>
      <c r="VWO251" s="277"/>
      <c r="VWP251" s="277"/>
      <c r="VWQ251" s="277"/>
      <c r="VWR251" s="402"/>
      <c r="VWS251" s="404"/>
      <c r="VWT251" s="49"/>
      <c r="VWU251" s="49"/>
      <c r="VWV251" s="49"/>
      <c r="VWW251" s="99"/>
      <c r="VWX251" s="98"/>
      <c r="VWY251" s="49"/>
      <c r="VWZ251" s="405"/>
      <c r="VXA251" s="405"/>
      <c r="VXB251" s="277"/>
      <c r="VXC251" s="277"/>
      <c r="VXD251" s="277"/>
      <c r="VXE251" s="277"/>
      <c r="VXF251" s="277"/>
      <c r="VXG251" s="277"/>
      <c r="VXH251" s="277"/>
      <c r="VXI251" s="277"/>
      <c r="VXJ251" s="402"/>
      <c r="VXK251" s="404"/>
      <c r="VXL251" s="49"/>
      <c r="VXM251" s="49"/>
      <c r="VXN251" s="49"/>
      <c r="VXO251" s="99"/>
      <c r="VXP251" s="98"/>
      <c r="VXQ251" s="49"/>
      <c r="VXR251" s="405"/>
      <c r="VXS251" s="405"/>
      <c r="VXT251" s="277"/>
      <c r="VXU251" s="277"/>
      <c r="VXV251" s="277"/>
      <c r="VXW251" s="277"/>
      <c r="VXX251" s="277"/>
      <c r="VXY251" s="277"/>
      <c r="VXZ251" s="277"/>
      <c r="VYA251" s="277"/>
      <c r="VYB251" s="402"/>
      <c r="VYC251" s="404"/>
      <c r="VYD251" s="49"/>
      <c r="VYE251" s="49"/>
      <c r="VYF251" s="49"/>
      <c r="VYG251" s="99"/>
      <c r="VYH251" s="98"/>
      <c r="VYI251" s="49"/>
      <c r="VYJ251" s="405"/>
      <c r="VYK251" s="405"/>
      <c r="VYL251" s="277"/>
      <c r="VYM251" s="277"/>
      <c r="VYN251" s="277"/>
      <c r="VYO251" s="277"/>
      <c r="VYP251" s="277"/>
      <c r="VYQ251" s="277"/>
      <c r="VYR251" s="277"/>
      <c r="VYS251" s="277"/>
      <c r="VYT251" s="402"/>
      <c r="VYU251" s="404"/>
      <c r="VYV251" s="49"/>
      <c r="VYW251" s="49"/>
      <c r="VYX251" s="49"/>
      <c r="VYY251" s="99"/>
      <c r="VYZ251" s="98"/>
      <c r="VZA251" s="49"/>
      <c r="VZB251" s="405"/>
      <c r="VZC251" s="405"/>
      <c r="VZD251" s="277"/>
      <c r="VZE251" s="277"/>
      <c r="VZF251" s="277"/>
      <c r="VZG251" s="277"/>
      <c r="VZH251" s="277"/>
      <c r="VZI251" s="277"/>
      <c r="VZJ251" s="277"/>
      <c r="VZK251" s="277"/>
      <c r="VZL251" s="402"/>
      <c r="VZM251" s="404"/>
      <c r="VZN251" s="49"/>
      <c r="VZO251" s="49"/>
      <c r="VZP251" s="49"/>
      <c r="VZQ251" s="99"/>
      <c r="VZR251" s="98"/>
      <c r="VZS251" s="49"/>
      <c r="VZT251" s="405"/>
      <c r="VZU251" s="405"/>
      <c r="VZV251" s="277"/>
      <c r="VZW251" s="277"/>
      <c r="VZX251" s="277"/>
      <c r="VZY251" s="277"/>
      <c r="VZZ251" s="277"/>
      <c r="WAA251" s="277"/>
      <c r="WAB251" s="277"/>
      <c r="WAC251" s="277"/>
      <c r="WAD251" s="402"/>
      <c r="WAE251" s="404"/>
      <c r="WAF251" s="49"/>
      <c r="WAG251" s="49"/>
      <c r="WAH251" s="49"/>
      <c r="WAI251" s="99"/>
      <c r="WAJ251" s="98"/>
      <c r="WAK251" s="49"/>
      <c r="WAL251" s="405"/>
      <c r="WAM251" s="405"/>
      <c r="WAN251" s="277"/>
      <c r="WAO251" s="277"/>
      <c r="WAP251" s="277"/>
      <c r="WAQ251" s="277"/>
      <c r="WAR251" s="277"/>
      <c r="WAS251" s="277"/>
      <c r="WAT251" s="277"/>
      <c r="WAU251" s="277"/>
      <c r="WAV251" s="402"/>
      <c r="WAW251" s="404"/>
      <c r="WAX251" s="49"/>
      <c r="WAY251" s="49"/>
      <c r="WAZ251" s="49"/>
      <c r="WBA251" s="99"/>
      <c r="WBB251" s="98"/>
      <c r="WBC251" s="49"/>
      <c r="WBD251" s="405"/>
      <c r="WBE251" s="405"/>
      <c r="WBF251" s="277"/>
      <c r="WBG251" s="277"/>
      <c r="WBH251" s="277"/>
      <c r="WBI251" s="277"/>
      <c r="WBJ251" s="277"/>
      <c r="WBK251" s="277"/>
      <c r="WBL251" s="277"/>
      <c r="WBM251" s="277"/>
      <c r="WBN251" s="402"/>
      <c r="WBO251" s="404"/>
      <c r="WBP251" s="49"/>
      <c r="WBQ251" s="49"/>
      <c r="WBR251" s="49"/>
      <c r="WBS251" s="99"/>
      <c r="WBT251" s="98"/>
      <c r="WBU251" s="49"/>
      <c r="WBV251" s="405"/>
      <c r="WBW251" s="405"/>
      <c r="WBX251" s="277"/>
      <c r="WBY251" s="277"/>
      <c r="WBZ251" s="277"/>
      <c r="WCA251" s="277"/>
      <c r="WCB251" s="277"/>
      <c r="WCC251" s="277"/>
      <c r="WCD251" s="277"/>
      <c r="WCE251" s="277"/>
      <c r="WCF251" s="402"/>
      <c r="WCG251" s="404"/>
      <c r="WCH251" s="49"/>
      <c r="WCI251" s="49"/>
      <c r="WCJ251" s="49"/>
      <c r="WCK251" s="99"/>
      <c r="WCL251" s="98"/>
      <c r="WCM251" s="49"/>
      <c r="WCN251" s="405"/>
      <c r="WCO251" s="405"/>
      <c r="WCP251" s="277"/>
      <c r="WCQ251" s="277"/>
      <c r="WCR251" s="277"/>
      <c r="WCS251" s="277"/>
      <c r="WCT251" s="277"/>
      <c r="WCU251" s="277"/>
      <c r="WCV251" s="277"/>
      <c r="WCW251" s="277"/>
      <c r="WCX251" s="402"/>
      <c r="WCY251" s="404"/>
      <c r="WCZ251" s="49"/>
      <c r="WDA251" s="49"/>
      <c r="WDB251" s="49"/>
      <c r="WDC251" s="99"/>
      <c r="WDD251" s="98"/>
      <c r="WDE251" s="49"/>
      <c r="WDF251" s="405"/>
      <c r="WDG251" s="405"/>
      <c r="WDH251" s="277"/>
      <c r="WDI251" s="277"/>
      <c r="WDJ251" s="277"/>
      <c r="WDK251" s="277"/>
      <c r="WDL251" s="277"/>
      <c r="WDM251" s="277"/>
      <c r="WDN251" s="277"/>
      <c r="WDO251" s="277"/>
      <c r="WDP251" s="402"/>
      <c r="WDQ251" s="404"/>
      <c r="WDR251" s="49"/>
      <c r="WDS251" s="49"/>
      <c r="WDT251" s="49"/>
      <c r="WDU251" s="99"/>
      <c r="WDV251" s="98"/>
      <c r="WDW251" s="49"/>
      <c r="WDX251" s="405"/>
      <c r="WDY251" s="405"/>
      <c r="WDZ251" s="277"/>
      <c r="WEA251" s="277"/>
      <c r="WEB251" s="277"/>
      <c r="WEC251" s="277"/>
      <c r="WED251" s="277"/>
      <c r="WEE251" s="277"/>
      <c r="WEF251" s="277"/>
      <c r="WEG251" s="277"/>
      <c r="WEH251" s="402"/>
      <c r="WEI251" s="404"/>
      <c r="WEJ251" s="49"/>
      <c r="WEK251" s="49"/>
      <c r="WEL251" s="49"/>
      <c r="WEM251" s="99"/>
      <c r="WEN251" s="98"/>
      <c r="WEO251" s="49"/>
      <c r="WEP251" s="405"/>
      <c r="WEQ251" s="405"/>
      <c r="WER251" s="277"/>
      <c r="WES251" s="277"/>
      <c r="WET251" s="277"/>
      <c r="WEU251" s="277"/>
      <c r="WEV251" s="277"/>
      <c r="WEW251" s="277"/>
      <c r="WEX251" s="277"/>
      <c r="WEY251" s="277"/>
      <c r="WEZ251" s="402"/>
      <c r="WFA251" s="404"/>
      <c r="WFB251" s="49"/>
      <c r="WFC251" s="49"/>
      <c r="WFD251" s="49"/>
      <c r="WFE251" s="99"/>
      <c r="WFF251" s="98"/>
      <c r="WFG251" s="49"/>
      <c r="WFH251" s="405"/>
      <c r="WFI251" s="405"/>
      <c r="WFJ251" s="277"/>
      <c r="WFK251" s="277"/>
      <c r="WFL251" s="277"/>
      <c r="WFM251" s="277"/>
      <c r="WFN251" s="277"/>
      <c r="WFO251" s="277"/>
      <c r="WFP251" s="277"/>
      <c r="WFQ251" s="277"/>
      <c r="WFR251" s="402"/>
      <c r="WFS251" s="404"/>
      <c r="WFT251" s="49"/>
      <c r="WFU251" s="49"/>
      <c r="WFV251" s="49"/>
      <c r="WFW251" s="99"/>
      <c r="WFX251" s="98"/>
      <c r="WFY251" s="49"/>
      <c r="WFZ251" s="405"/>
      <c r="WGA251" s="405"/>
      <c r="WGB251" s="277"/>
      <c r="WGC251" s="277"/>
      <c r="WGD251" s="277"/>
      <c r="WGE251" s="277"/>
      <c r="WGF251" s="277"/>
      <c r="WGG251" s="277"/>
      <c r="WGH251" s="277"/>
      <c r="WGI251" s="277"/>
      <c r="WGJ251" s="402"/>
      <c r="WGK251" s="404"/>
      <c r="WGL251" s="49"/>
      <c r="WGM251" s="49"/>
      <c r="WGN251" s="49"/>
      <c r="WGO251" s="99"/>
      <c r="WGP251" s="98"/>
      <c r="WGQ251" s="49"/>
      <c r="WGR251" s="405"/>
      <c r="WGS251" s="405"/>
      <c r="WGT251" s="277"/>
      <c r="WGU251" s="277"/>
      <c r="WGV251" s="277"/>
      <c r="WGW251" s="277"/>
      <c r="WGX251" s="277"/>
      <c r="WGY251" s="277"/>
      <c r="WGZ251" s="277"/>
      <c r="WHA251" s="277"/>
      <c r="WHB251" s="402"/>
      <c r="WHC251" s="404"/>
      <c r="WHD251" s="49"/>
      <c r="WHE251" s="49"/>
      <c r="WHF251" s="49"/>
      <c r="WHG251" s="99"/>
      <c r="WHH251" s="98"/>
      <c r="WHI251" s="49"/>
      <c r="WHJ251" s="405"/>
      <c r="WHK251" s="405"/>
      <c r="WHL251" s="277"/>
      <c r="WHM251" s="277"/>
      <c r="WHN251" s="277"/>
      <c r="WHO251" s="277"/>
      <c r="WHP251" s="277"/>
      <c r="WHQ251" s="277"/>
      <c r="WHR251" s="277"/>
      <c r="WHS251" s="277"/>
      <c r="WHT251" s="402"/>
      <c r="WHU251" s="404"/>
      <c r="WHV251" s="49"/>
      <c r="WHW251" s="49"/>
      <c r="WHX251" s="49"/>
      <c r="WHY251" s="99"/>
      <c r="WHZ251" s="98"/>
      <c r="WIA251" s="49"/>
      <c r="WIB251" s="405"/>
      <c r="WIC251" s="405"/>
      <c r="WID251" s="277"/>
      <c r="WIE251" s="277"/>
      <c r="WIF251" s="277"/>
      <c r="WIG251" s="277"/>
      <c r="WIH251" s="277"/>
      <c r="WII251" s="277"/>
      <c r="WIJ251" s="277"/>
      <c r="WIK251" s="277"/>
      <c r="WIL251" s="402"/>
      <c r="WIM251" s="404"/>
      <c r="WIN251" s="49"/>
      <c r="WIO251" s="49"/>
      <c r="WIP251" s="49"/>
      <c r="WIQ251" s="99"/>
      <c r="WIR251" s="98"/>
      <c r="WIS251" s="49"/>
      <c r="WIT251" s="405"/>
      <c r="WIU251" s="405"/>
      <c r="WIV251" s="277"/>
      <c r="WIW251" s="277"/>
      <c r="WIX251" s="277"/>
      <c r="WIY251" s="277"/>
      <c r="WIZ251" s="277"/>
      <c r="WJA251" s="277"/>
      <c r="WJB251" s="277"/>
      <c r="WJC251" s="277"/>
      <c r="WJD251" s="402"/>
      <c r="WJE251" s="404"/>
      <c r="WJF251" s="49"/>
      <c r="WJG251" s="49"/>
      <c r="WJH251" s="49"/>
      <c r="WJI251" s="99"/>
      <c r="WJJ251" s="98"/>
      <c r="WJK251" s="49"/>
      <c r="WJL251" s="405"/>
      <c r="WJM251" s="405"/>
      <c r="WJN251" s="277"/>
      <c r="WJO251" s="277"/>
      <c r="WJP251" s="277"/>
      <c r="WJQ251" s="277"/>
      <c r="WJR251" s="277"/>
      <c r="WJS251" s="277"/>
      <c r="WJT251" s="277"/>
      <c r="WJU251" s="277"/>
      <c r="WJV251" s="402"/>
      <c r="WJW251" s="404"/>
      <c r="WJX251" s="49"/>
      <c r="WJY251" s="49"/>
      <c r="WJZ251" s="49"/>
      <c r="WKA251" s="99"/>
      <c r="WKB251" s="98"/>
      <c r="WKC251" s="49"/>
      <c r="WKD251" s="405"/>
      <c r="WKE251" s="405"/>
      <c r="WKF251" s="277"/>
      <c r="WKG251" s="277"/>
      <c r="WKH251" s="277"/>
      <c r="WKI251" s="277"/>
      <c r="WKJ251" s="277"/>
      <c r="WKK251" s="277"/>
      <c r="WKL251" s="277"/>
      <c r="WKM251" s="277"/>
      <c r="WKN251" s="402"/>
      <c r="WKO251" s="404"/>
      <c r="WKP251" s="49"/>
      <c r="WKQ251" s="49"/>
      <c r="WKR251" s="49"/>
      <c r="WKS251" s="99"/>
      <c r="WKT251" s="98"/>
      <c r="WKU251" s="49"/>
      <c r="WKV251" s="405"/>
      <c r="WKW251" s="405"/>
      <c r="WKX251" s="277"/>
      <c r="WKY251" s="277"/>
      <c r="WKZ251" s="277"/>
      <c r="WLA251" s="277"/>
      <c r="WLB251" s="277"/>
      <c r="WLC251" s="277"/>
      <c r="WLD251" s="277"/>
      <c r="WLE251" s="277"/>
      <c r="WLF251" s="402"/>
      <c r="WLG251" s="404"/>
      <c r="WLH251" s="49"/>
      <c r="WLI251" s="49"/>
      <c r="WLJ251" s="49"/>
      <c r="WLK251" s="99"/>
      <c r="WLL251" s="98"/>
      <c r="WLM251" s="49"/>
      <c r="WLN251" s="405"/>
      <c r="WLO251" s="405"/>
      <c r="WLP251" s="277"/>
      <c r="WLQ251" s="277"/>
      <c r="WLR251" s="277"/>
      <c r="WLS251" s="277"/>
      <c r="WLT251" s="277"/>
      <c r="WLU251" s="277"/>
      <c r="WLV251" s="277"/>
      <c r="WLW251" s="277"/>
      <c r="WLX251" s="402"/>
      <c r="WLY251" s="404"/>
      <c r="WLZ251" s="49"/>
      <c r="WMA251" s="49"/>
      <c r="WMB251" s="49"/>
      <c r="WMC251" s="99"/>
      <c r="WMD251" s="98"/>
      <c r="WME251" s="49"/>
      <c r="WMF251" s="405"/>
      <c r="WMG251" s="405"/>
      <c r="WMH251" s="277"/>
      <c r="WMI251" s="277"/>
      <c r="WMJ251" s="277"/>
      <c r="WMK251" s="277"/>
      <c r="WML251" s="277"/>
      <c r="WMM251" s="277"/>
      <c r="WMN251" s="277"/>
      <c r="WMO251" s="277"/>
      <c r="WMP251" s="402"/>
      <c r="WMQ251" s="404"/>
      <c r="WMR251" s="49"/>
      <c r="WMS251" s="49"/>
      <c r="WMT251" s="49"/>
      <c r="WMU251" s="99"/>
      <c r="WMV251" s="98"/>
      <c r="WMW251" s="49"/>
      <c r="WMX251" s="405"/>
      <c r="WMY251" s="405"/>
      <c r="WMZ251" s="277"/>
      <c r="WNA251" s="277"/>
      <c r="WNB251" s="277"/>
      <c r="WNC251" s="277"/>
      <c r="WND251" s="277"/>
      <c r="WNE251" s="277"/>
      <c r="WNF251" s="277"/>
      <c r="WNG251" s="277"/>
      <c r="WNH251" s="402"/>
      <c r="WNI251" s="404"/>
      <c r="WNJ251" s="49"/>
      <c r="WNK251" s="49"/>
      <c r="WNL251" s="49"/>
      <c r="WNM251" s="99"/>
      <c r="WNN251" s="98"/>
      <c r="WNO251" s="49"/>
      <c r="WNP251" s="405"/>
      <c r="WNQ251" s="405"/>
      <c r="WNR251" s="277"/>
      <c r="WNS251" s="277"/>
      <c r="WNT251" s="277"/>
      <c r="WNU251" s="277"/>
      <c r="WNV251" s="277"/>
      <c r="WNW251" s="277"/>
      <c r="WNX251" s="277"/>
      <c r="WNY251" s="277"/>
      <c r="WNZ251" s="402"/>
      <c r="WOA251" s="404"/>
      <c r="WOB251" s="49"/>
      <c r="WOC251" s="49"/>
      <c r="WOD251" s="49"/>
      <c r="WOE251" s="99"/>
      <c r="WOF251" s="98"/>
      <c r="WOG251" s="49"/>
      <c r="WOH251" s="405"/>
      <c r="WOI251" s="405"/>
      <c r="WOJ251" s="277"/>
      <c r="WOK251" s="277"/>
      <c r="WOL251" s="277"/>
      <c r="WOM251" s="277"/>
      <c r="WON251" s="277"/>
      <c r="WOO251" s="277"/>
      <c r="WOP251" s="277"/>
      <c r="WOQ251" s="277"/>
      <c r="WOR251" s="402"/>
      <c r="WOS251" s="404"/>
      <c r="WOT251" s="49"/>
      <c r="WOU251" s="49"/>
      <c r="WOV251" s="49"/>
      <c r="WOW251" s="99"/>
      <c r="WOX251" s="98"/>
      <c r="WOY251" s="49"/>
      <c r="WOZ251" s="405"/>
      <c r="WPA251" s="405"/>
      <c r="WPB251" s="277"/>
      <c r="WPC251" s="277"/>
      <c r="WPD251" s="277"/>
      <c r="WPE251" s="277"/>
      <c r="WPF251" s="277"/>
      <c r="WPG251" s="277"/>
      <c r="WPH251" s="277"/>
      <c r="WPI251" s="277"/>
      <c r="WPJ251" s="402"/>
      <c r="WPK251" s="404"/>
      <c r="WPL251" s="49"/>
      <c r="WPM251" s="49"/>
      <c r="WPN251" s="49"/>
      <c r="WPO251" s="99"/>
      <c r="WPP251" s="98"/>
      <c r="WPQ251" s="49"/>
      <c r="WPR251" s="405"/>
      <c r="WPS251" s="405"/>
      <c r="WPT251" s="277"/>
      <c r="WPU251" s="277"/>
      <c r="WPV251" s="277"/>
      <c r="WPW251" s="277"/>
      <c r="WPX251" s="277"/>
      <c r="WPY251" s="277"/>
      <c r="WPZ251" s="277"/>
      <c r="WQA251" s="277"/>
      <c r="WQB251" s="402"/>
      <c r="WQC251" s="404"/>
      <c r="WQD251" s="49"/>
      <c r="WQE251" s="49"/>
      <c r="WQF251" s="49"/>
      <c r="WQG251" s="99"/>
      <c r="WQH251" s="98"/>
      <c r="WQI251" s="49"/>
      <c r="WQJ251" s="405"/>
      <c r="WQK251" s="405"/>
      <c r="WQL251" s="277"/>
      <c r="WQM251" s="277"/>
      <c r="WQN251" s="277"/>
      <c r="WQO251" s="277"/>
      <c r="WQP251" s="277"/>
      <c r="WQQ251" s="277"/>
      <c r="WQR251" s="277"/>
      <c r="WQS251" s="277"/>
      <c r="WQT251" s="402"/>
      <c r="WQU251" s="404"/>
      <c r="WQV251" s="49"/>
      <c r="WQW251" s="49"/>
      <c r="WQX251" s="49"/>
      <c r="WQY251" s="99"/>
      <c r="WQZ251" s="98"/>
      <c r="WRA251" s="49"/>
      <c r="WRB251" s="405"/>
      <c r="WRC251" s="405"/>
      <c r="WRD251" s="277"/>
      <c r="WRE251" s="277"/>
      <c r="WRF251" s="277"/>
      <c r="WRG251" s="277"/>
      <c r="WRH251" s="277"/>
      <c r="WRI251" s="277"/>
      <c r="WRJ251" s="277"/>
      <c r="WRK251" s="277"/>
      <c r="WRL251" s="402"/>
      <c r="WRM251" s="404"/>
      <c r="WRN251" s="49"/>
      <c r="WRO251" s="49"/>
      <c r="WRP251" s="49"/>
      <c r="WRQ251" s="99"/>
      <c r="WRR251" s="98"/>
      <c r="WRS251" s="49"/>
      <c r="WRT251" s="405"/>
      <c r="WRU251" s="405"/>
      <c r="WRV251" s="277"/>
      <c r="WRW251" s="277"/>
      <c r="WRX251" s="277"/>
      <c r="WRY251" s="277"/>
      <c r="WRZ251" s="277"/>
      <c r="WSA251" s="277"/>
      <c r="WSB251" s="277"/>
      <c r="WSC251" s="277"/>
      <c r="WSD251" s="402"/>
      <c r="WSE251" s="404"/>
      <c r="WSF251" s="49"/>
      <c r="WSG251" s="49"/>
      <c r="WSH251" s="49"/>
      <c r="WSI251" s="99"/>
      <c r="WSJ251" s="98"/>
      <c r="WSK251" s="49"/>
      <c r="WSL251" s="405"/>
      <c r="WSM251" s="405"/>
      <c r="WSN251" s="277"/>
      <c r="WSO251" s="277"/>
      <c r="WSP251" s="277"/>
      <c r="WSQ251" s="277"/>
      <c r="WSR251" s="277"/>
      <c r="WSS251" s="277"/>
      <c r="WST251" s="277"/>
      <c r="WSU251" s="277"/>
      <c r="WSV251" s="402"/>
      <c r="WSW251" s="404"/>
      <c r="WSX251" s="49"/>
      <c r="WSY251" s="49"/>
      <c r="WSZ251" s="49"/>
      <c r="WTA251" s="99"/>
      <c r="WTB251" s="98"/>
      <c r="WTC251" s="49"/>
      <c r="WTD251" s="405"/>
      <c r="WTE251" s="405"/>
      <c r="WTF251" s="277"/>
      <c r="WTG251" s="277"/>
      <c r="WTH251" s="277"/>
      <c r="WTI251" s="277"/>
      <c r="WTJ251" s="277"/>
      <c r="WTK251" s="277"/>
      <c r="WTL251" s="277"/>
      <c r="WTM251" s="277"/>
      <c r="WTN251" s="402"/>
      <c r="WTO251" s="404"/>
      <c r="WTP251" s="49"/>
      <c r="WTQ251" s="49"/>
      <c r="WTR251" s="49"/>
      <c r="WTS251" s="99"/>
      <c r="WTT251" s="98"/>
      <c r="WTU251" s="49"/>
      <c r="WTV251" s="405"/>
      <c r="WTW251" s="405"/>
      <c r="WTX251" s="277"/>
      <c r="WTY251" s="277"/>
      <c r="WTZ251" s="277"/>
      <c r="WUA251" s="277"/>
      <c r="WUB251" s="277"/>
      <c r="WUC251" s="277"/>
      <c r="WUD251" s="277"/>
      <c r="WUE251" s="277"/>
      <c r="WUF251" s="402"/>
      <c r="WUG251" s="404"/>
      <c r="WUH251" s="49"/>
      <c r="WUI251" s="49"/>
      <c r="WUJ251" s="49"/>
      <c r="WUK251" s="99"/>
      <c r="WUL251" s="98"/>
      <c r="WUM251" s="49"/>
      <c r="WUN251" s="405"/>
      <c r="WUO251" s="405"/>
      <c r="WUP251" s="277"/>
      <c r="WUQ251" s="277"/>
      <c r="WUR251" s="277"/>
      <c r="WUS251" s="277"/>
      <c r="WUT251" s="277"/>
      <c r="WUU251" s="277"/>
      <c r="WUV251" s="277"/>
      <c r="WUW251" s="277"/>
      <c r="WUX251" s="402"/>
      <c r="WUY251" s="404"/>
      <c r="WUZ251" s="49"/>
      <c r="WVA251" s="49"/>
      <c r="WVB251" s="49"/>
      <c r="WVC251" s="99"/>
      <c r="WVD251" s="98"/>
      <c r="WVE251" s="49"/>
      <c r="WVF251" s="405"/>
      <c r="WVG251" s="405"/>
      <c r="WVH251" s="277"/>
      <c r="WVI251" s="277"/>
      <c r="WVJ251" s="277"/>
      <c r="WVK251" s="277"/>
      <c r="WVL251" s="277"/>
      <c r="WVM251" s="277"/>
      <c r="WVN251" s="277"/>
      <c r="WVO251" s="277"/>
      <c r="WVP251" s="402"/>
      <c r="WVQ251" s="404"/>
      <c r="WVR251" s="49"/>
      <c r="WVS251" s="49"/>
      <c r="WVT251" s="49"/>
      <c r="WVU251" s="99"/>
      <c r="WVV251" s="98"/>
      <c r="WVW251" s="49"/>
      <c r="WVX251" s="405"/>
      <c r="WVY251" s="405"/>
      <c r="WVZ251" s="277"/>
      <c r="WWA251" s="277"/>
      <c r="WWB251" s="277"/>
      <c r="WWC251" s="277"/>
      <c r="WWD251" s="277"/>
      <c r="WWE251" s="277"/>
      <c r="WWF251" s="277"/>
      <c r="WWG251" s="277"/>
      <c r="WWH251" s="402"/>
      <c r="WWI251" s="404"/>
      <c r="WWJ251" s="49"/>
      <c r="WWK251" s="49"/>
      <c r="WWL251" s="49"/>
      <c r="WWM251" s="99"/>
      <c r="WWN251" s="98"/>
      <c r="WWO251" s="49"/>
      <c r="WWP251" s="405"/>
      <c r="WWQ251" s="405"/>
      <c r="WWR251" s="277"/>
      <c r="WWS251" s="277"/>
      <c r="WWT251" s="277"/>
      <c r="WWU251" s="277"/>
      <c r="WWV251" s="277"/>
      <c r="WWW251" s="277"/>
      <c r="WWX251" s="277"/>
      <c r="WWY251" s="277"/>
      <c r="WWZ251" s="402"/>
      <c r="WXA251" s="404"/>
      <c r="WXB251" s="49"/>
      <c r="WXC251" s="49"/>
      <c r="WXD251" s="49"/>
      <c r="WXE251" s="99"/>
      <c r="WXF251" s="98"/>
      <c r="WXG251" s="49"/>
      <c r="WXH251" s="405"/>
      <c r="WXI251" s="405"/>
      <c r="WXJ251" s="277"/>
      <c r="WXK251" s="277"/>
      <c r="WXL251" s="277"/>
      <c r="WXM251" s="277"/>
      <c r="WXN251" s="277"/>
      <c r="WXO251" s="277"/>
      <c r="WXP251" s="277"/>
      <c r="WXQ251" s="277"/>
      <c r="WXR251" s="402"/>
      <c r="WXS251" s="404"/>
      <c r="WXT251" s="49"/>
      <c r="WXU251" s="49"/>
      <c r="WXV251" s="49"/>
      <c r="WXW251" s="99"/>
      <c r="WXX251" s="98"/>
      <c r="WXY251" s="49"/>
      <c r="WXZ251" s="405"/>
      <c r="WYA251" s="405"/>
      <c r="WYB251" s="277"/>
      <c r="WYC251" s="277"/>
      <c r="WYD251" s="277"/>
      <c r="WYE251" s="277"/>
      <c r="WYF251" s="277"/>
      <c r="WYG251" s="277"/>
      <c r="WYH251" s="277"/>
      <c r="WYI251" s="277"/>
      <c r="WYJ251" s="402"/>
      <c r="WYK251" s="404"/>
      <c r="WYL251" s="49"/>
      <c r="WYM251" s="49"/>
      <c r="WYN251" s="49"/>
      <c r="WYO251" s="99"/>
      <c r="WYP251" s="98"/>
      <c r="WYQ251" s="49"/>
      <c r="WYR251" s="405"/>
      <c r="WYS251" s="405"/>
      <c r="WYT251" s="277"/>
      <c r="WYU251" s="277"/>
      <c r="WYV251" s="277"/>
      <c r="WYW251" s="277"/>
      <c r="WYX251" s="277"/>
      <c r="WYY251" s="277"/>
      <c r="WYZ251" s="277"/>
      <c r="WZA251" s="277"/>
      <c r="WZB251" s="402"/>
      <c r="WZC251" s="404"/>
      <c r="WZD251" s="49"/>
      <c r="WZE251" s="49"/>
      <c r="WZF251" s="49"/>
      <c r="WZG251" s="99"/>
      <c r="WZH251" s="98"/>
      <c r="WZI251" s="49"/>
      <c r="WZJ251" s="405"/>
      <c r="WZK251" s="405"/>
      <c r="WZL251" s="277"/>
      <c r="WZM251" s="277"/>
      <c r="WZN251" s="277"/>
      <c r="WZO251" s="277"/>
      <c r="WZP251" s="277"/>
      <c r="WZQ251" s="277"/>
      <c r="WZR251" s="277"/>
      <c r="WZS251" s="277"/>
      <c r="WZT251" s="402"/>
      <c r="WZU251" s="404"/>
      <c r="WZV251" s="49"/>
      <c r="WZW251" s="49"/>
      <c r="WZX251" s="49"/>
      <c r="WZY251" s="99"/>
      <c r="WZZ251" s="98"/>
      <c r="XAA251" s="49"/>
      <c r="XAB251" s="405"/>
      <c r="XAC251" s="405"/>
      <c r="XAD251" s="277"/>
      <c r="XAE251" s="277"/>
      <c r="XAF251" s="277"/>
      <c r="XAG251" s="277"/>
      <c r="XAH251" s="277"/>
      <c r="XAI251" s="277"/>
      <c r="XAJ251" s="277"/>
      <c r="XAK251" s="277"/>
      <c r="XAL251" s="402"/>
      <c r="XAM251" s="404"/>
      <c r="XAN251" s="49"/>
      <c r="XAO251" s="49"/>
      <c r="XAP251" s="49"/>
      <c r="XAQ251" s="99"/>
      <c r="XAR251" s="98"/>
      <c r="XAS251" s="49"/>
      <c r="XAT251" s="405"/>
      <c r="XAU251" s="405"/>
      <c r="XAV251" s="277"/>
      <c r="XAW251" s="277"/>
      <c r="XAX251" s="277"/>
      <c r="XAY251" s="277"/>
      <c r="XAZ251" s="277"/>
      <c r="XBA251" s="277"/>
      <c r="XBB251" s="277"/>
      <c r="XBC251" s="277"/>
      <c r="XBD251" s="402"/>
      <c r="XBE251" s="404"/>
      <c r="XBF251" s="49"/>
      <c r="XBG251" s="49"/>
      <c r="XBH251" s="49"/>
      <c r="XBI251" s="99"/>
      <c r="XBJ251" s="98"/>
      <c r="XBK251" s="49"/>
      <c r="XBL251" s="405"/>
      <c r="XBM251" s="405"/>
      <c r="XBN251" s="277"/>
      <c r="XBO251" s="277"/>
      <c r="XBP251" s="277"/>
      <c r="XBQ251" s="277"/>
      <c r="XBR251" s="277"/>
      <c r="XBS251" s="277"/>
      <c r="XBT251" s="277"/>
      <c r="XBU251" s="277"/>
      <c r="XBV251" s="402"/>
      <c r="XBW251" s="404"/>
      <c r="XBX251" s="49"/>
      <c r="XBY251" s="49"/>
      <c r="XBZ251" s="49"/>
      <c r="XCA251" s="99"/>
      <c r="XCB251" s="98"/>
      <c r="XCC251" s="49"/>
      <c r="XCD251" s="405"/>
      <c r="XCE251" s="405"/>
      <c r="XCF251" s="277"/>
      <c r="XCG251" s="277"/>
      <c r="XCH251" s="277"/>
      <c r="XCI251" s="277"/>
      <c r="XCJ251" s="277"/>
      <c r="XCK251" s="277"/>
      <c r="XCL251" s="277"/>
      <c r="XCM251" s="277"/>
      <c r="XCN251" s="402"/>
      <c r="XCO251" s="404"/>
      <c r="XCP251" s="49"/>
      <c r="XCQ251" s="49"/>
      <c r="XCR251" s="49"/>
      <c r="XCS251" s="99"/>
      <c r="XCT251" s="98"/>
      <c r="XCU251" s="49"/>
      <c r="XCV251" s="405"/>
      <c r="XCW251" s="405"/>
      <c r="XCX251" s="277"/>
      <c r="XCY251" s="277"/>
      <c r="XCZ251" s="277"/>
      <c r="XDA251" s="277"/>
      <c r="XDB251" s="277"/>
      <c r="XDC251" s="277"/>
      <c r="XDD251" s="277"/>
      <c r="XDE251" s="277"/>
      <c r="XDF251" s="402"/>
      <c r="XDG251" s="404"/>
      <c r="XDH251" s="49"/>
      <c r="XDI251" s="49"/>
      <c r="XDJ251" s="49"/>
    </row>
    <row r="252" spans="1:16338" s="407" customFormat="1" x14ac:dyDescent="0.2">
      <c r="A252" s="234"/>
      <c r="B252" s="208"/>
      <c r="C252" s="208"/>
      <c r="D252" s="208">
        <v>954</v>
      </c>
      <c r="E252" s="362"/>
      <c r="F252" s="376" t="s">
        <v>260</v>
      </c>
      <c r="G252" s="202"/>
      <c r="H252" s="207"/>
      <c r="I252" s="207"/>
      <c r="J252" s="572">
        <v>15</v>
      </c>
      <c r="K252" s="207"/>
      <c r="L252" s="417">
        <v>15</v>
      </c>
      <c r="M252" s="549"/>
      <c r="N252" s="320"/>
      <c r="O252" s="522"/>
      <c r="P252" s="522"/>
      <c r="Q252" s="522"/>
      <c r="R252" s="485"/>
      <c r="S252" s="277"/>
      <c r="T252" s="277"/>
      <c r="U252" s="277"/>
      <c r="V252" s="277"/>
      <c r="W252" s="277"/>
      <c r="X252" s="277"/>
      <c r="Y252" s="277"/>
      <c r="Z252" s="402"/>
      <c r="AA252" s="404"/>
      <c r="AB252" s="49"/>
      <c r="AC252" s="49"/>
      <c r="AD252" s="49"/>
      <c r="AE252" s="99"/>
      <c r="AF252" s="98"/>
      <c r="AG252" s="49"/>
      <c r="AH252" s="405"/>
      <c r="AI252" s="405"/>
      <c r="AJ252" s="277"/>
      <c r="AK252" s="277"/>
      <c r="AL252" s="277"/>
      <c r="AM252" s="277"/>
      <c r="AN252" s="277"/>
      <c r="AO252" s="277"/>
      <c r="AP252" s="277"/>
      <c r="AQ252" s="277"/>
      <c r="AR252" s="402"/>
      <c r="AS252" s="404"/>
      <c r="AT252" s="49"/>
      <c r="AU252" s="49"/>
      <c r="AV252" s="49"/>
      <c r="AW252" s="99"/>
      <c r="AX252" s="98"/>
      <c r="AY252" s="49"/>
      <c r="AZ252" s="405"/>
      <c r="BA252" s="405"/>
      <c r="BB252" s="277"/>
      <c r="BC252" s="277"/>
      <c r="BD252" s="277"/>
      <c r="BE252" s="277"/>
      <c r="BF252" s="277"/>
      <c r="BG252" s="277"/>
      <c r="BH252" s="277"/>
      <c r="BI252" s="277"/>
      <c r="BJ252" s="402"/>
      <c r="BK252" s="404"/>
      <c r="BL252" s="49"/>
      <c r="BM252" s="49"/>
      <c r="BN252" s="49"/>
      <c r="BO252" s="99"/>
      <c r="BP252" s="98"/>
      <c r="BQ252" s="49"/>
      <c r="BR252" s="405"/>
      <c r="BS252" s="405"/>
      <c r="BT252" s="277"/>
      <c r="BU252" s="277"/>
      <c r="BV252" s="277"/>
      <c r="BW252" s="277"/>
      <c r="BX252" s="277"/>
      <c r="BY252" s="277"/>
      <c r="BZ252" s="277"/>
      <c r="CA252" s="277"/>
      <c r="CB252" s="402"/>
      <c r="CC252" s="404"/>
      <c r="CD252" s="49"/>
      <c r="CE252" s="49"/>
      <c r="CF252" s="49"/>
      <c r="CG252" s="99"/>
      <c r="CH252" s="98"/>
      <c r="CI252" s="49"/>
      <c r="CJ252" s="405"/>
      <c r="CK252" s="405"/>
      <c r="CL252" s="277"/>
      <c r="CM252" s="277"/>
      <c r="CN252" s="277"/>
      <c r="CO252" s="277"/>
      <c r="CP252" s="277"/>
      <c r="CQ252" s="277"/>
      <c r="CR252" s="277"/>
      <c r="CS252" s="277"/>
      <c r="CT252" s="402"/>
      <c r="CU252" s="404"/>
      <c r="CV252" s="49"/>
      <c r="CW252" s="49"/>
      <c r="CX252" s="49"/>
      <c r="CY252" s="99"/>
      <c r="CZ252" s="98"/>
      <c r="DA252" s="49"/>
      <c r="DB252" s="405"/>
      <c r="DC252" s="405"/>
      <c r="DD252" s="277"/>
      <c r="DE252" s="277"/>
      <c r="DF252" s="277"/>
      <c r="DG252" s="277"/>
      <c r="DH252" s="277"/>
      <c r="DI252" s="277"/>
      <c r="DJ252" s="277"/>
      <c r="DK252" s="277"/>
      <c r="DL252" s="402"/>
      <c r="DM252" s="404"/>
      <c r="DN252" s="49"/>
      <c r="DO252" s="49"/>
      <c r="DP252" s="49"/>
      <c r="DQ252" s="99"/>
      <c r="DR252" s="98"/>
      <c r="DS252" s="49"/>
      <c r="DT252" s="405"/>
      <c r="DU252" s="405"/>
      <c r="DV252" s="277"/>
      <c r="DW252" s="277"/>
      <c r="DX252" s="277"/>
      <c r="DY252" s="277"/>
      <c r="DZ252" s="277"/>
      <c r="EA252" s="277"/>
      <c r="EB252" s="277"/>
      <c r="EC252" s="277"/>
      <c r="ED252" s="402"/>
      <c r="EE252" s="404"/>
      <c r="EF252" s="49"/>
      <c r="EG252" s="49"/>
      <c r="EH252" s="49"/>
      <c r="EI252" s="99"/>
      <c r="EJ252" s="98"/>
      <c r="EK252" s="49"/>
      <c r="EL252" s="405"/>
      <c r="EM252" s="405"/>
      <c r="EN252" s="277"/>
      <c r="EO252" s="277"/>
      <c r="EP252" s="277"/>
      <c r="EQ252" s="277"/>
      <c r="ER252" s="277"/>
      <c r="ES252" s="277"/>
      <c r="ET252" s="277"/>
      <c r="EU252" s="277"/>
      <c r="EV252" s="402"/>
      <c r="EW252" s="404"/>
      <c r="EX252" s="49"/>
      <c r="EY252" s="49"/>
      <c r="EZ252" s="49"/>
      <c r="FA252" s="99"/>
      <c r="FB252" s="98"/>
      <c r="FC252" s="49"/>
      <c r="FD252" s="405"/>
      <c r="FE252" s="405"/>
      <c r="FF252" s="277"/>
      <c r="FG252" s="277"/>
      <c r="FH252" s="277"/>
      <c r="FI252" s="277"/>
      <c r="FJ252" s="277"/>
      <c r="FK252" s="277"/>
      <c r="FL252" s="277"/>
      <c r="FM252" s="277"/>
      <c r="FN252" s="402"/>
      <c r="FO252" s="404"/>
      <c r="FP252" s="49"/>
      <c r="FQ252" s="49"/>
      <c r="FR252" s="49"/>
      <c r="FS252" s="99"/>
      <c r="FT252" s="98"/>
      <c r="FU252" s="49"/>
      <c r="FV252" s="405"/>
      <c r="FW252" s="405"/>
      <c r="FX252" s="277"/>
      <c r="FY252" s="277"/>
      <c r="FZ252" s="277"/>
      <c r="GA252" s="277"/>
      <c r="GB252" s="277"/>
      <c r="GC252" s="277"/>
      <c r="GD252" s="277"/>
      <c r="GE252" s="277"/>
      <c r="GF252" s="402"/>
      <c r="GG252" s="404"/>
      <c r="GH252" s="49"/>
      <c r="GI252" s="49"/>
      <c r="GJ252" s="49"/>
      <c r="GK252" s="99"/>
      <c r="GL252" s="98"/>
      <c r="GM252" s="49"/>
      <c r="GN252" s="405"/>
      <c r="GO252" s="405"/>
      <c r="GP252" s="277"/>
      <c r="GQ252" s="277"/>
      <c r="GR252" s="277"/>
      <c r="GS252" s="277"/>
      <c r="GT252" s="277"/>
      <c r="GU252" s="277"/>
      <c r="GV252" s="277"/>
      <c r="GW252" s="277"/>
      <c r="GX252" s="402"/>
      <c r="GY252" s="404"/>
      <c r="GZ252" s="49"/>
      <c r="HA252" s="49"/>
      <c r="HB252" s="49"/>
      <c r="HC252" s="99"/>
      <c r="HD252" s="98"/>
      <c r="HE252" s="49"/>
      <c r="HF252" s="405"/>
      <c r="HG252" s="405"/>
      <c r="HH252" s="277"/>
      <c r="HI252" s="277"/>
      <c r="HJ252" s="277"/>
      <c r="HK252" s="277"/>
      <c r="HL252" s="277"/>
      <c r="HM252" s="277"/>
      <c r="HN252" s="277"/>
      <c r="HO252" s="277"/>
      <c r="HP252" s="402"/>
      <c r="HQ252" s="404"/>
      <c r="HR252" s="49"/>
      <c r="HS252" s="49"/>
      <c r="HT252" s="49"/>
      <c r="HU252" s="99"/>
      <c r="HV252" s="98"/>
      <c r="HW252" s="49"/>
      <c r="HX252" s="405"/>
      <c r="HY252" s="405"/>
      <c r="HZ252" s="277"/>
      <c r="IA252" s="277"/>
      <c r="IB252" s="277"/>
      <c r="IC252" s="277"/>
      <c r="ID252" s="277"/>
      <c r="IE252" s="277"/>
      <c r="IF252" s="277"/>
      <c r="IG252" s="277"/>
      <c r="IH252" s="402"/>
      <c r="II252" s="404"/>
      <c r="IJ252" s="49"/>
      <c r="IK252" s="49"/>
      <c r="IL252" s="49"/>
      <c r="IM252" s="99"/>
      <c r="IN252" s="98"/>
      <c r="IO252" s="49"/>
      <c r="IP252" s="405"/>
      <c r="IQ252" s="405"/>
      <c r="IR252" s="277"/>
      <c r="IS252" s="277"/>
      <c r="IT252" s="277"/>
      <c r="IU252" s="277"/>
      <c r="IV252" s="277"/>
      <c r="IW252" s="277"/>
      <c r="IX252" s="277"/>
      <c r="IY252" s="277"/>
      <c r="IZ252" s="402"/>
      <c r="JA252" s="404"/>
      <c r="JB252" s="49"/>
      <c r="JC252" s="49"/>
      <c r="JD252" s="49"/>
      <c r="JE252" s="99"/>
      <c r="JF252" s="98"/>
      <c r="JG252" s="49"/>
      <c r="JH252" s="405"/>
      <c r="JI252" s="405"/>
      <c r="JJ252" s="277"/>
      <c r="JK252" s="277"/>
      <c r="JL252" s="277"/>
      <c r="JM252" s="277"/>
      <c r="JN252" s="277"/>
      <c r="JO252" s="277"/>
      <c r="JP252" s="277"/>
      <c r="JQ252" s="277"/>
      <c r="JR252" s="402"/>
      <c r="JS252" s="404"/>
      <c r="JT252" s="49"/>
      <c r="JU252" s="49"/>
      <c r="JV252" s="49"/>
      <c r="JW252" s="99"/>
      <c r="JX252" s="98"/>
      <c r="JY252" s="49"/>
      <c r="JZ252" s="405"/>
      <c r="KA252" s="405"/>
      <c r="KB252" s="277"/>
      <c r="KC252" s="277"/>
      <c r="KD252" s="277"/>
      <c r="KE252" s="277"/>
      <c r="KF252" s="277"/>
      <c r="KG252" s="277"/>
      <c r="KH252" s="277"/>
      <c r="KI252" s="277"/>
      <c r="KJ252" s="402"/>
      <c r="KK252" s="404"/>
      <c r="KL252" s="49"/>
      <c r="KM252" s="49"/>
      <c r="KN252" s="49"/>
      <c r="KO252" s="99"/>
      <c r="KP252" s="98"/>
      <c r="KQ252" s="49"/>
      <c r="KR252" s="405"/>
      <c r="KS252" s="405"/>
      <c r="KT252" s="277"/>
      <c r="KU252" s="277"/>
      <c r="KV252" s="277"/>
      <c r="KW252" s="277"/>
      <c r="KX252" s="277"/>
      <c r="KY252" s="277"/>
      <c r="KZ252" s="277"/>
      <c r="LA252" s="277"/>
      <c r="LB252" s="402"/>
      <c r="LC252" s="404"/>
      <c r="LD252" s="49"/>
      <c r="LE252" s="49"/>
      <c r="LF252" s="49"/>
      <c r="LG252" s="99"/>
      <c r="LH252" s="98"/>
      <c r="LI252" s="49"/>
      <c r="LJ252" s="405"/>
      <c r="LK252" s="405"/>
      <c r="LL252" s="277"/>
      <c r="LM252" s="277"/>
      <c r="LN252" s="277"/>
      <c r="LO252" s="277"/>
      <c r="LP252" s="277"/>
      <c r="LQ252" s="277"/>
      <c r="LR252" s="277"/>
      <c r="LS252" s="277"/>
      <c r="LT252" s="402"/>
      <c r="LU252" s="404"/>
      <c r="LV252" s="49"/>
      <c r="LW252" s="49"/>
      <c r="LX252" s="49"/>
      <c r="LY252" s="99"/>
      <c r="LZ252" s="98"/>
      <c r="MA252" s="49"/>
      <c r="MB252" s="405"/>
      <c r="MC252" s="405"/>
      <c r="MD252" s="277"/>
      <c r="ME252" s="277"/>
      <c r="MF252" s="277"/>
      <c r="MG252" s="277"/>
      <c r="MH252" s="277"/>
      <c r="MI252" s="277"/>
      <c r="MJ252" s="277"/>
      <c r="MK252" s="277"/>
      <c r="ML252" s="402"/>
      <c r="MM252" s="404"/>
      <c r="MN252" s="49"/>
      <c r="MO252" s="49"/>
      <c r="MP252" s="49"/>
      <c r="MQ252" s="99"/>
      <c r="MR252" s="98"/>
      <c r="MS252" s="49"/>
      <c r="MT252" s="405"/>
      <c r="MU252" s="405"/>
      <c r="MV252" s="277"/>
      <c r="MW252" s="277"/>
      <c r="MX252" s="277"/>
      <c r="MY252" s="277"/>
      <c r="MZ252" s="277"/>
      <c r="NA252" s="277"/>
      <c r="NB252" s="277"/>
      <c r="NC252" s="277"/>
      <c r="ND252" s="402"/>
      <c r="NE252" s="404"/>
      <c r="NF252" s="49"/>
      <c r="NG252" s="49"/>
      <c r="NH252" s="49"/>
      <c r="NI252" s="99"/>
      <c r="NJ252" s="98"/>
      <c r="NK252" s="49"/>
      <c r="NL252" s="405"/>
      <c r="NM252" s="405"/>
      <c r="NN252" s="277"/>
      <c r="NO252" s="277"/>
      <c r="NP252" s="277"/>
      <c r="NQ252" s="277"/>
      <c r="NR252" s="277"/>
      <c r="NS252" s="277"/>
      <c r="NT252" s="277"/>
      <c r="NU252" s="277"/>
      <c r="NV252" s="402"/>
      <c r="NW252" s="404"/>
      <c r="NX252" s="49"/>
      <c r="NY252" s="49"/>
      <c r="NZ252" s="49"/>
      <c r="OA252" s="99"/>
      <c r="OB252" s="98"/>
      <c r="OC252" s="49"/>
      <c r="OD252" s="405"/>
      <c r="OE252" s="405"/>
      <c r="OF252" s="277"/>
      <c r="OG252" s="277"/>
      <c r="OH252" s="277"/>
      <c r="OI252" s="277"/>
      <c r="OJ252" s="277"/>
      <c r="OK252" s="277"/>
      <c r="OL252" s="277"/>
      <c r="OM252" s="277"/>
      <c r="ON252" s="402"/>
      <c r="OO252" s="404"/>
      <c r="OP252" s="49"/>
      <c r="OQ252" s="49"/>
      <c r="OR252" s="49"/>
      <c r="OS252" s="99"/>
      <c r="OT252" s="98"/>
      <c r="OU252" s="49"/>
      <c r="OV252" s="405"/>
      <c r="OW252" s="405"/>
      <c r="OX252" s="277"/>
      <c r="OY252" s="277"/>
      <c r="OZ252" s="277"/>
      <c r="PA252" s="277"/>
      <c r="PB252" s="277"/>
      <c r="PC252" s="277"/>
      <c r="PD252" s="277"/>
      <c r="PE252" s="277"/>
      <c r="PF252" s="402"/>
      <c r="PG252" s="404"/>
      <c r="PH252" s="49"/>
      <c r="PI252" s="49"/>
      <c r="PJ252" s="49"/>
      <c r="PK252" s="99"/>
      <c r="PL252" s="98"/>
      <c r="PM252" s="49"/>
      <c r="PN252" s="405"/>
      <c r="PO252" s="405"/>
      <c r="PP252" s="277"/>
      <c r="PQ252" s="277"/>
      <c r="PR252" s="277"/>
      <c r="PS252" s="277"/>
      <c r="PT252" s="277"/>
      <c r="PU252" s="277"/>
      <c r="PV252" s="277"/>
      <c r="PW252" s="277"/>
      <c r="PX252" s="402"/>
      <c r="PY252" s="404"/>
      <c r="PZ252" s="49"/>
      <c r="QA252" s="49"/>
      <c r="QB252" s="49"/>
      <c r="QC252" s="99"/>
      <c r="QD252" s="98"/>
      <c r="QE252" s="49"/>
      <c r="QF252" s="405"/>
      <c r="QG252" s="405"/>
      <c r="QH252" s="277"/>
      <c r="QI252" s="277"/>
      <c r="QJ252" s="277"/>
      <c r="QK252" s="277"/>
      <c r="QL252" s="277"/>
      <c r="QM252" s="277"/>
      <c r="QN252" s="277"/>
      <c r="QO252" s="277"/>
      <c r="QP252" s="402"/>
      <c r="QQ252" s="404"/>
      <c r="QR252" s="49"/>
      <c r="QS252" s="49"/>
      <c r="QT252" s="49"/>
      <c r="QU252" s="99"/>
      <c r="QV252" s="98"/>
      <c r="QW252" s="49"/>
      <c r="QX252" s="405"/>
      <c r="QY252" s="405"/>
      <c r="QZ252" s="277"/>
      <c r="RA252" s="277"/>
      <c r="RB252" s="277"/>
      <c r="RC252" s="277"/>
      <c r="RD252" s="277"/>
      <c r="RE252" s="277"/>
      <c r="RF252" s="277"/>
      <c r="RG252" s="277"/>
      <c r="RH252" s="402"/>
      <c r="RI252" s="404"/>
      <c r="RJ252" s="49"/>
      <c r="RK252" s="49"/>
      <c r="RL252" s="49"/>
      <c r="RM252" s="99"/>
      <c r="RN252" s="98"/>
      <c r="RO252" s="49"/>
      <c r="RP252" s="405"/>
      <c r="RQ252" s="405"/>
      <c r="RR252" s="277"/>
      <c r="RS252" s="277"/>
      <c r="RT252" s="277"/>
      <c r="RU252" s="277"/>
      <c r="RV252" s="277"/>
      <c r="RW252" s="277"/>
      <c r="RX252" s="277"/>
      <c r="RY252" s="277"/>
      <c r="RZ252" s="402"/>
      <c r="SA252" s="404"/>
      <c r="SB252" s="49"/>
      <c r="SC252" s="49"/>
      <c r="SD252" s="49"/>
      <c r="SE252" s="99"/>
      <c r="SF252" s="98"/>
      <c r="SG252" s="49"/>
      <c r="SH252" s="405"/>
      <c r="SI252" s="405"/>
      <c r="SJ252" s="277"/>
      <c r="SK252" s="277"/>
      <c r="SL252" s="277"/>
      <c r="SM252" s="277"/>
      <c r="SN252" s="277"/>
      <c r="SO252" s="277"/>
      <c r="SP252" s="277"/>
      <c r="SQ252" s="277"/>
      <c r="SR252" s="402"/>
      <c r="SS252" s="404"/>
      <c r="ST252" s="49"/>
      <c r="SU252" s="49"/>
      <c r="SV252" s="49"/>
      <c r="SW252" s="99"/>
      <c r="SX252" s="98"/>
      <c r="SY252" s="49"/>
      <c r="SZ252" s="405"/>
      <c r="TA252" s="405"/>
      <c r="TB252" s="277"/>
      <c r="TC252" s="277"/>
      <c r="TD252" s="277"/>
      <c r="TE252" s="277"/>
      <c r="TF252" s="277"/>
      <c r="TG252" s="277"/>
      <c r="TH252" s="277"/>
      <c r="TI252" s="277"/>
      <c r="TJ252" s="402"/>
      <c r="TK252" s="404"/>
      <c r="TL252" s="49"/>
      <c r="TM252" s="49"/>
      <c r="TN252" s="49"/>
      <c r="TO252" s="99"/>
      <c r="TP252" s="98"/>
      <c r="TQ252" s="49"/>
      <c r="TR252" s="405"/>
      <c r="TS252" s="405"/>
      <c r="TT252" s="277"/>
      <c r="TU252" s="277"/>
      <c r="TV252" s="277"/>
      <c r="TW252" s="277"/>
      <c r="TX252" s="277"/>
      <c r="TY252" s="277"/>
      <c r="TZ252" s="277"/>
      <c r="UA252" s="277"/>
      <c r="UB252" s="402"/>
      <c r="UC252" s="404"/>
      <c r="UD252" s="49"/>
      <c r="UE252" s="49"/>
      <c r="UF252" s="49"/>
      <c r="UG252" s="99"/>
      <c r="UH252" s="98"/>
      <c r="UI252" s="49"/>
      <c r="UJ252" s="405"/>
      <c r="UK252" s="405"/>
      <c r="UL252" s="277"/>
      <c r="UM252" s="277"/>
      <c r="UN252" s="277"/>
      <c r="UO252" s="277"/>
      <c r="UP252" s="277"/>
      <c r="UQ252" s="277"/>
      <c r="UR252" s="277"/>
      <c r="US252" s="277"/>
      <c r="UT252" s="402"/>
      <c r="UU252" s="404"/>
      <c r="UV252" s="49"/>
      <c r="UW252" s="49"/>
      <c r="UX252" s="49"/>
      <c r="UY252" s="99"/>
      <c r="UZ252" s="98"/>
      <c r="VA252" s="49"/>
      <c r="VB252" s="405"/>
      <c r="VC252" s="405"/>
      <c r="VD252" s="277"/>
      <c r="VE252" s="277"/>
      <c r="VF252" s="277"/>
      <c r="VG252" s="277"/>
      <c r="VH252" s="277"/>
      <c r="VI252" s="277"/>
      <c r="VJ252" s="277"/>
      <c r="VK252" s="277"/>
      <c r="VL252" s="402"/>
      <c r="VM252" s="404"/>
      <c r="VN252" s="49"/>
      <c r="VO252" s="49"/>
      <c r="VP252" s="49"/>
      <c r="VQ252" s="99"/>
      <c r="VR252" s="98"/>
      <c r="VS252" s="49"/>
      <c r="VT252" s="405"/>
      <c r="VU252" s="405"/>
      <c r="VV252" s="277"/>
      <c r="VW252" s="277"/>
      <c r="VX252" s="277"/>
      <c r="VY252" s="277"/>
      <c r="VZ252" s="277"/>
      <c r="WA252" s="277"/>
      <c r="WB252" s="277"/>
      <c r="WC252" s="277"/>
      <c r="WD252" s="402"/>
      <c r="WE252" s="404"/>
      <c r="WF252" s="49"/>
      <c r="WG252" s="49"/>
      <c r="WH252" s="49"/>
      <c r="WI252" s="99"/>
      <c r="WJ252" s="98"/>
      <c r="WK252" s="49"/>
      <c r="WL252" s="405"/>
      <c r="WM252" s="405"/>
      <c r="WN252" s="277"/>
      <c r="WO252" s="277"/>
      <c r="WP252" s="277"/>
      <c r="WQ252" s="277"/>
      <c r="WR252" s="277"/>
      <c r="WS252" s="277"/>
      <c r="WT252" s="277"/>
      <c r="WU252" s="277"/>
      <c r="WV252" s="402"/>
      <c r="WW252" s="404"/>
      <c r="WX252" s="49"/>
      <c r="WY252" s="49"/>
      <c r="WZ252" s="49"/>
      <c r="XA252" s="99"/>
      <c r="XB252" s="98"/>
      <c r="XC252" s="49"/>
      <c r="XD252" s="405"/>
      <c r="XE252" s="405"/>
      <c r="XF252" s="277"/>
      <c r="XG252" s="277"/>
      <c r="XH252" s="277"/>
      <c r="XI252" s="277"/>
      <c r="XJ252" s="277"/>
      <c r="XK252" s="277"/>
      <c r="XL252" s="277"/>
      <c r="XM252" s="277"/>
      <c r="XN252" s="402"/>
      <c r="XO252" s="404"/>
      <c r="XP252" s="49"/>
      <c r="XQ252" s="49"/>
      <c r="XR252" s="49"/>
      <c r="XS252" s="99"/>
      <c r="XT252" s="98"/>
      <c r="XU252" s="49"/>
      <c r="XV252" s="405"/>
      <c r="XW252" s="405"/>
      <c r="XX252" s="277"/>
      <c r="XY252" s="277"/>
      <c r="XZ252" s="277"/>
      <c r="YA252" s="277"/>
      <c r="YB252" s="277"/>
      <c r="YC252" s="277"/>
      <c r="YD252" s="277"/>
      <c r="YE252" s="277"/>
      <c r="YF252" s="402"/>
      <c r="YG252" s="404"/>
      <c r="YH252" s="49"/>
      <c r="YI252" s="49"/>
      <c r="YJ252" s="49"/>
      <c r="YK252" s="99"/>
      <c r="YL252" s="98"/>
      <c r="YM252" s="49"/>
      <c r="YN252" s="405"/>
      <c r="YO252" s="405"/>
      <c r="YP252" s="277"/>
      <c r="YQ252" s="277"/>
      <c r="YR252" s="277"/>
      <c r="YS252" s="277"/>
      <c r="YT252" s="277"/>
      <c r="YU252" s="277"/>
      <c r="YV252" s="277"/>
      <c r="YW252" s="277"/>
      <c r="YX252" s="402"/>
      <c r="YY252" s="404"/>
      <c r="YZ252" s="49"/>
      <c r="ZA252" s="49"/>
      <c r="ZB252" s="49"/>
      <c r="ZC252" s="99"/>
      <c r="ZD252" s="98"/>
      <c r="ZE252" s="49"/>
      <c r="ZF252" s="405"/>
      <c r="ZG252" s="405"/>
      <c r="ZH252" s="277"/>
      <c r="ZI252" s="277"/>
      <c r="ZJ252" s="277"/>
      <c r="ZK252" s="277"/>
      <c r="ZL252" s="277"/>
      <c r="ZM252" s="277"/>
      <c r="ZN252" s="277"/>
      <c r="ZO252" s="277"/>
      <c r="ZP252" s="402"/>
      <c r="ZQ252" s="404"/>
      <c r="ZR252" s="49"/>
      <c r="ZS252" s="49"/>
      <c r="ZT252" s="49"/>
      <c r="ZU252" s="99"/>
      <c r="ZV252" s="98"/>
      <c r="ZW252" s="49"/>
      <c r="ZX252" s="405"/>
      <c r="ZY252" s="405"/>
      <c r="ZZ252" s="277"/>
      <c r="AAA252" s="277"/>
      <c r="AAB252" s="277"/>
      <c r="AAC252" s="277"/>
      <c r="AAD252" s="277"/>
      <c r="AAE252" s="277"/>
      <c r="AAF252" s="277"/>
      <c r="AAG252" s="277"/>
      <c r="AAH252" s="402"/>
      <c r="AAI252" s="404"/>
      <c r="AAJ252" s="49"/>
      <c r="AAK252" s="49"/>
      <c r="AAL252" s="49"/>
      <c r="AAM252" s="99"/>
      <c r="AAN252" s="98"/>
      <c r="AAO252" s="49"/>
      <c r="AAP252" s="405"/>
      <c r="AAQ252" s="405"/>
      <c r="AAR252" s="277"/>
      <c r="AAS252" s="277"/>
      <c r="AAT252" s="277"/>
      <c r="AAU252" s="277"/>
      <c r="AAV252" s="277"/>
      <c r="AAW252" s="277"/>
      <c r="AAX252" s="277"/>
      <c r="AAY252" s="277"/>
      <c r="AAZ252" s="402"/>
      <c r="ABA252" s="404"/>
      <c r="ABB252" s="49"/>
      <c r="ABC252" s="49"/>
      <c r="ABD252" s="49"/>
      <c r="ABE252" s="99"/>
      <c r="ABF252" s="98"/>
      <c r="ABG252" s="49"/>
      <c r="ABH252" s="405"/>
      <c r="ABI252" s="405"/>
      <c r="ABJ252" s="277"/>
      <c r="ABK252" s="277"/>
      <c r="ABL252" s="277"/>
      <c r="ABM252" s="277"/>
      <c r="ABN252" s="277"/>
      <c r="ABO252" s="277"/>
      <c r="ABP252" s="277"/>
      <c r="ABQ252" s="277"/>
      <c r="ABR252" s="402"/>
      <c r="ABS252" s="404"/>
      <c r="ABT252" s="49"/>
      <c r="ABU252" s="49"/>
      <c r="ABV252" s="49"/>
      <c r="ABW252" s="99"/>
      <c r="ABX252" s="98"/>
      <c r="ABY252" s="49"/>
      <c r="ABZ252" s="405"/>
      <c r="ACA252" s="405"/>
      <c r="ACB252" s="277"/>
      <c r="ACC252" s="277"/>
      <c r="ACD252" s="277"/>
      <c r="ACE252" s="277"/>
      <c r="ACF252" s="277"/>
      <c r="ACG252" s="277"/>
      <c r="ACH252" s="277"/>
      <c r="ACI252" s="277"/>
      <c r="ACJ252" s="402"/>
      <c r="ACK252" s="404"/>
      <c r="ACL252" s="49"/>
      <c r="ACM252" s="49"/>
      <c r="ACN252" s="49"/>
      <c r="ACO252" s="99"/>
      <c r="ACP252" s="98"/>
      <c r="ACQ252" s="49"/>
      <c r="ACR252" s="405"/>
      <c r="ACS252" s="405"/>
      <c r="ACT252" s="277"/>
      <c r="ACU252" s="277"/>
      <c r="ACV252" s="277"/>
      <c r="ACW252" s="277"/>
      <c r="ACX252" s="277"/>
      <c r="ACY252" s="277"/>
      <c r="ACZ252" s="277"/>
      <c r="ADA252" s="277"/>
      <c r="ADB252" s="402"/>
      <c r="ADC252" s="404"/>
      <c r="ADD252" s="49"/>
      <c r="ADE252" s="49"/>
      <c r="ADF252" s="49"/>
      <c r="ADG252" s="99"/>
      <c r="ADH252" s="98"/>
      <c r="ADI252" s="49"/>
      <c r="ADJ252" s="405"/>
      <c r="ADK252" s="405"/>
      <c r="ADL252" s="277"/>
      <c r="ADM252" s="277"/>
      <c r="ADN252" s="277"/>
      <c r="ADO252" s="277"/>
      <c r="ADP252" s="277"/>
      <c r="ADQ252" s="277"/>
      <c r="ADR252" s="277"/>
      <c r="ADS252" s="277"/>
      <c r="ADT252" s="402"/>
      <c r="ADU252" s="404"/>
      <c r="ADV252" s="49"/>
      <c r="ADW252" s="49"/>
      <c r="ADX252" s="49"/>
      <c r="ADY252" s="99"/>
      <c r="ADZ252" s="98"/>
      <c r="AEA252" s="49"/>
      <c r="AEB252" s="405"/>
      <c r="AEC252" s="405"/>
      <c r="AED252" s="277"/>
      <c r="AEE252" s="277"/>
      <c r="AEF252" s="277"/>
      <c r="AEG252" s="277"/>
      <c r="AEH252" s="277"/>
      <c r="AEI252" s="277"/>
      <c r="AEJ252" s="277"/>
      <c r="AEK252" s="277"/>
      <c r="AEL252" s="402"/>
      <c r="AEM252" s="404"/>
      <c r="AEN252" s="49"/>
      <c r="AEO252" s="49"/>
      <c r="AEP252" s="49"/>
      <c r="AEQ252" s="99"/>
      <c r="AER252" s="98"/>
      <c r="AES252" s="49"/>
      <c r="AET252" s="405"/>
      <c r="AEU252" s="405"/>
      <c r="AEV252" s="277"/>
      <c r="AEW252" s="277"/>
      <c r="AEX252" s="277"/>
      <c r="AEY252" s="277"/>
      <c r="AEZ252" s="277"/>
      <c r="AFA252" s="277"/>
      <c r="AFB252" s="277"/>
      <c r="AFC252" s="277"/>
      <c r="AFD252" s="402"/>
      <c r="AFE252" s="404"/>
      <c r="AFF252" s="49"/>
      <c r="AFG252" s="49"/>
      <c r="AFH252" s="49"/>
      <c r="AFI252" s="99"/>
      <c r="AFJ252" s="98"/>
      <c r="AFK252" s="49"/>
      <c r="AFL252" s="405"/>
      <c r="AFM252" s="405"/>
      <c r="AFN252" s="277"/>
      <c r="AFO252" s="277"/>
      <c r="AFP252" s="277"/>
      <c r="AFQ252" s="277"/>
      <c r="AFR252" s="277"/>
      <c r="AFS252" s="277"/>
      <c r="AFT252" s="277"/>
      <c r="AFU252" s="277"/>
      <c r="AFV252" s="402"/>
      <c r="AFW252" s="404"/>
      <c r="AFX252" s="49"/>
      <c r="AFY252" s="49"/>
      <c r="AFZ252" s="49"/>
      <c r="AGA252" s="99"/>
      <c r="AGB252" s="98"/>
      <c r="AGC252" s="49"/>
      <c r="AGD252" s="405"/>
      <c r="AGE252" s="405"/>
      <c r="AGF252" s="277"/>
      <c r="AGG252" s="277"/>
      <c r="AGH252" s="277"/>
      <c r="AGI252" s="277"/>
      <c r="AGJ252" s="277"/>
      <c r="AGK252" s="277"/>
      <c r="AGL252" s="277"/>
      <c r="AGM252" s="277"/>
      <c r="AGN252" s="402"/>
      <c r="AGO252" s="404"/>
      <c r="AGP252" s="49"/>
      <c r="AGQ252" s="49"/>
      <c r="AGR252" s="49"/>
      <c r="AGS252" s="99"/>
      <c r="AGT252" s="98"/>
      <c r="AGU252" s="49"/>
      <c r="AGV252" s="405"/>
      <c r="AGW252" s="405"/>
      <c r="AGX252" s="277"/>
      <c r="AGY252" s="277"/>
      <c r="AGZ252" s="277"/>
      <c r="AHA252" s="277"/>
      <c r="AHB252" s="277"/>
      <c r="AHC252" s="277"/>
      <c r="AHD252" s="277"/>
      <c r="AHE252" s="277"/>
      <c r="AHF252" s="402"/>
      <c r="AHG252" s="404"/>
      <c r="AHH252" s="49"/>
      <c r="AHI252" s="49"/>
      <c r="AHJ252" s="49"/>
      <c r="AHK252" s="99"/>
      <c r="AHL252" s="98"/>
      <c r="AHM252" s="49"/>
      <c r="AHN252" s="405"/>
      <c r="AHO252" s="405"/>
      <c r="AHP252" s="277"/>
      <c r="AHQ252" s="277"/>
      <c r="AHR252" s="277"/>
      <c r="AHS252" s="277"/>
      <c r="AHT252" s="277"/>
      <c r="AHU252" s="277"/>
      <c r="AHV252" s="277"/>
      <c r="AHW252" s="277"/>
      <c r="AHX252" s="402"/>
      <c r="AHY252" s="404"/>
      <c r="AHZ252" s="49"/>
      <c r="AIA252" s="49"/>
      <c r="AIB252" s="49"/>
      <c r="AIC252" s="99"/>
      <c r="AID252" s="98"/>
      <c r="AIE252" s="49"/>
      <c r="AIF252" s="405"/>
      <c r="AIG252" s="405"/>
      <c r="AIH252" s="277"/>
      <c r="AII252" s="277"/>
      <c r="AIJ252" s="277"/>
      <c r="AIK252" s="277"/>
      <c r="AIL252" s="277"/>
      <c r="AIM252" s="277"/>
      <c r="AIN252" s="277"/>
      <c r="AIO252" s="277"/>
      <c r="AIP252" s="402"/>
      <c r="AIQ252" s="404"/>
      <c r="AIR252" s="49"/>
      <c r="AIS252" s="49"/>
      <c r="AIT252" s="49"/>
      <c r="AIU252" s="99"/>
      <c r="AIV252" s="98"/>
      <c r="AIW252" s="49"/>
      <c r="AIX252" s="405"/>
      <c r="AIY252" s="405"/>
      <c r="AIZ252" s="277"/>
      <c r="AJA252" s="277"/>
      <c r="AJB252" s="277"/>
      <c r="AJC252" s="277"/>
      <c r="AJD252" s="277"/>
      <c r="AJE252" s="277"/>
      <c r="AJF252" s="277"/>
      <c r="AJG252" s="277"/>
      <c r="AJH252" s="402"/>
      <c r="AJI252" s="404"/>
      <c r="AJJ252" s="49"/>
      <c r="AJK252" s="49"/>
      <c r="AJL252" s="49"/>
      <c r="AJM252" s="99"/>
      <c r="AJN252" s="98"/>
      <c r="AJO252" s="49"/>
      <c r="AJP252" s="405"/>
      <c r="AJQ252" s="405"/>
      <c r="AJR252" s="277"/>
      <c r="AJS252" s="277"/>
      <c r="AJT252" s="277"/>
      <c r="AJU252" s="277"/>
      <c r="AJV252" s="277"/>
      <c r="AJW252" s="277"/>
      <c r="AJX252" s="277"/>
      <c r="AJY252" s="277"/>
      <c r="AJZ252" s="402"/>
      <c r="AKA252" s="404"/>
      <c r="AKB252" s="49"/>
      <c r="AKC252" s="49"/>
      <c r="AKD252" s="49"/>
      <c r="AKE252" s="99"/>
      <c r="AKF252" s="98"/>
      <c r="AKG252" s="49"/>
      <c r="AKH252" s="405"/>
      <c r="AKI252" s="405"/>
      <c r="AKJ252" s="277"/>
      <c r="AKK252" s="277"/>
      <c r="AKL252" s="277"/>
      <c r="AKM252" s="277"/>
      <c r="AKN252" s="277"/>
      <c r="AKO252" s="277"/>
      <c r="AKP252" s="277"/>
      <c r="AKQ252" s="277"/>
      <c r="AKR252" s="402"/>
      <c r="AKS252" s="404"/>
      <c r="AKT252" s="49"/>
      <c r="AKU252" s="49"/>
      <c r="AKV252" s="49"/>
      <c r="AKW252" s="99"/>
      <c r="AKX252" s="98"/>
      <c r="AKY252" s="49"/>
      <c r="AKZ252" s="405"/>
      <c r="ALA252" s="405"/>
      <c r="ALB252" s="277"/>
      <c r="ALC252" s="277"/>
      <c r="ALD252" s="277"/>
      <c r="ALE252" s="277"/>
      <c r="ALF252" s="277"/>
      <c r="ALG252" s="277"/>
      <c r="ALH252" s="277"/>
      <c r="ALI252" s="277"/>
      <c r="ALJ252" s="402"/>
      <c r="ALK252" s="404"/>
      <c r="ALL252" s="49"/>
      <c r="ALM252" s="49"/>
      <c r="ALN252" s="49"/>
      <c r="ALO252" s="99"/>
      <c r="ALP252" s="98"/>
      <c r="ALQ252" s="49"/>
      <c r="ALR252" s="405"/>
      <c r="ALS252" s="405"/>
      <c r="ALT252" s="277"/>
      <c r="ALU252" s="277"/>
      <c r="ALV252" s="277"/>
      <c r="ALW252" s="277"/>
      <c r="ALX252" s="277"/>
      <c r="ALY252" s="277"/>
      <c r="ALZ252" s="277"/>
      <c r="AMA252" s="277"/>
      <c r="AMB252" s="402"/>
      <c r="AMC252" s="404"/>
      <c r="AMD252" s="49"/>
      <c r="AME252" s="49"/>
      <c r="AMF252" s="49"/>
      <c r="AMG252" s="99"/>
      <c r="AMH252" s="98"/>
      <c r="AMI252" s="49"/>
      <c r="AMJ252" s="405"/>
      <c r="AMK252" s="405"/>
      <c r="AML252" s="277"/>
      <c r="AMM252" s="277"/>
      <c r="AMN252" s="277"/>
      <c r="AMO252" s="277"/>
      <c r="AMP252" s="277"/>
      <c r="AMQ252" s="277"/>
      <c r="AMR252" s="277"/>
      <c r="AMS252" s="277"/>
      <c r="AMT252" s="402"/>
      <c r="AMU252" s="404"/>
      <c r="AMV252" s="49"/>
      <c r="AMW252" s="49"/>
      <c r="AMX252" s="49"/>
      <c r="AMY252" s="99"/>
      <c r="AMZ252" s="98"/>
      <c r="ANA252" s="49"/>
      <c r="ANB252" s="405"/>
      <c r="ANC252" s="405"/>
      <c r="AND252" s="277"/>
      <c r="ANE252" s="277"/>
      <c r="ANF252" s="277"/>
      <c r="ANG252" s="277"/>
      <c r="ANH252" s="277"/>
      <c r="ANI252" s="277"/>
      <c r="ANJ252" s="277"/>
      <c r="ANK252" s="277"/>
      <c r="ANL252" s="402"/>
      <c r="ANM252" s="404"/>
      <c r="ANN252" s="49"/>
      <c r="ANO252" s="49"/>
      <c r="ANP252" s="49"/>
      <c r="ANQ252" s="99"/>
      <c r="ANR252" s="98"/>
      <c r="ANS252" s="49"/>
      <c r="ANT252" s="405"/>
      <c r="ANU252" s="405"/>
      <c r="ANV252" s="277"/>
      <c r="ANW252" s="277"/>
      <c r="ANX252" s="277"/>
      <c r="ANY252" s="277"/>
      <c r="ANZ252" s="277"/>
      <c r="AOA252" s="277"/>
      <c r="AOB252" s="277"/>
      <c r="AOC252" s="277"/>
      <c r="AOD252" s="402"/>
      <c r="AOE252" s="404"/>
      <c r="AOF252" s="49"/>
      <c r="AOG252" s="49"/>
      <c r="AOH252" s="49"/>
      <c r="AOI252" s="99"/>
      <c r="AOJ252" s="98"/>
      <c r="AOK252" s="49"/>
      <c r="AOL252" s="405"/>
      <c r="AOM252" s="405"/>
      <c r="AON252" s="277"/>
      <c r="AOO252" s="277"/>
      <c r="AOP252" s="277"/>
      <c r="AOQ252" s="277"/>
      <c r="AOR252" s="277"/>
      <c r="AOS252" s="277"/>
      <c r="AOT252" s="277"/>
      <c r="AOU252" s="277"/>
      <c r="AOV252" s="402"/>
      <c r="AOW252" s="404"/>
      <c r="AOX252" s="49"/>
      <c r="AOY252" s="49"/>
      <c r="AOZ252" s="49"/>
      <c r="APA252" s="99"/>
      <c r="APB252" s="98"/>
      <c r="APC252" s="49"/>
      <c r="APD252" s="405"/>
      <c r="APE252" s="405"/>
      <c r="APF252" s="277"/>
      <c r="APG252" s="277"/>
      <c r="APH252" s="277"/>
      <c r="API252" s="277"/>
      <c r="APJ252" s="277"/>
      <c r="APK252" s="277"/>
      <c r="APL252" s="277"/>
      <c r="APM252" s="277"/>
      <c r="APN252" s="402"/>
      <c r="APO252" s="404"/>
      <c r="APP252" s="49"/>
      <c r="APQ252" s="49"/>
      <c r="APR252" s="49"/>
      <c r="APS252" s="99"/>
      <c r="APT252" s="98"/>
      <c r="APU252" s="49"/>
      <c r="APV252" s="405"/>
      <c r="APW252" s="405"/>
      <c r="APX252" s="277"/>
      <c r="APY252" s="277"/>
      <c r="APZ252" s="277"/>
      <c r="AQA252" s="277"/>
      <c r="AQB252" s="277"/>
      <c r="AQC252" s="277"/>
      <c r="AQD252" s="277"/>
      <c r="AQE252" s="277"/>
      <c r="AQF252" s="402"/>
      <c r="AQG252" s="404"/>
      <c r="AQH252" s="49"/>
      <c r="AQI252" s="49"/>
      <c r="AQJ252" s="49"/>
      <c r="AQK252" s="99"/>
      <c r="AQL252" s="98"/>
      <c r="AQM252" s="49"/>
      <c r="AQN252" s="405"/>
      <c r="AQO252" s="405"/>
      <c r="AQP252" s="277"/>
      <c r="AQQ252" s="277"/>
      <c r="AQR252" s="277"/>
      <c r="AQS252" s="277"/>
      <c r="AQT252" s="277"/>
      <c r="AQU252" s="277"/>
      <c r="AQV252" s="277"/>
      <c r="AQW252" s="277"/>
      <c r="AQX252" s="402"/>
      <c r="AQY252" s="404"/>
      <c r="AQZ252" s="49"/>
      <c r="ARA252" s="49"/>
      <c r="ARB252" s="49"/>
      <c r="ARC252" s="99"/>
      <c r="ARD252" s="98"/>
      <c r="ARE252" s="49"/>
      <c r="ARF252" s="405"/>
      <c r="ARG252" s="405"/>
      <c r="ARH252" s="277"/>
      <c r="ARI252" s="277"/>
      <c r="ARJ252" s="277"/>
      <c r="ARK252" s="277"/>
      <c r="ARL252" s="277"/>
      <c r="ARM252" s="277"/>
      <c r="ARN252" s="277"/>
      <c r="ARO252" s="277"/>
      <c r="ARP252" s="402"/>
      <c r="ARQ252" s="404"/>
      <c r="ARR252" s="49"/>
      <c r="ARS252" s="49"/>
      <c r="ART252" s="49"/>
      <c r="ARU252" s="99"/>
      <c r="ARV252" s="98"/>
      <c r="ARW252" s="49"/>
      <c r="ARX252" s="405"/>
      <c r="ARY252" s="405"/>
      <c r="ARZ252" s="277"/>
      <c r="ASA252" s="277"/>
      <c r="ASB252" s="277"/>
      <c r="ASC252" s="277"/>
      <c r="ASD252" s="277"/>
      <c r="ASE252" s="277"/>
      <c r="ASF252" s="277"/>
      <c r="ASG252" s="277"/>
      <c r="ASH252" s="402"/>
      <c r="ASI252" s="404"/>
      <c r="ASJ252" s="49"/>
      <c r="ASK252" s="49"/>
      <c r="ASL252" s="49"/>
      <c r="ASM252" s="99"/>
      <c r="ASN252" s="98"/>
      <c r="ASO252" s="49"/>
      <c r="ASP252" s="405"/>
      <c r="ASQ252" s="405"/>
      <c r="ASR252" s="277"/>
      <c r="ASS252" s="277"/>
      <c r="AST252" s="277"/>
      <c r="ASU252" s="277"/>
      <c r="ASV252" s="277"/>
      <c r="ASW252" s="277"/>
      <c r="ASX252" s="277"/>
      <c r="ASY252" s="277"/>
      <c r="ASZ252" s="402"/>
      <c r="ATA252" s="404"/>
      <c r="ATB252" s="49"/>
      <c r="ATC252" s="49"/>
      <c r="ATD252" s="49"/>
      <c r="ATE252" s="99"/>
      <c r="ATF252" s="98"/>
      <c r="ATG252" s="49"/>
      <c r="ATH252" s="405"/>
      <c r="ATI252" s="405"/>
      <c r="ATJ252" s="277"/>
      <c r="ATK252" s="277"/>
      <c r="ATL252" s="277"/>
      <c r="ATM252" s="277"/>
      <c r="ATN252" s="277"/>
      <c r="ATO252" s="277"/>
      <c r="ATP252" s="277"/>
      <c r="ATQ252" s="277"/>
      <c r="ATR252" s="402"/>
      <c r="ATS252" s="404"/>
      <c r="ATT252" s="49"/>
      <c r="ATU252" s="49"/>
      <c r="ATV252" s="49"/>
      <c r="ATW252" s="99"/>
      <c r="ATX252" s="98"/>
      <c r="ATY252" s="49"/>
      <c r="ATZ252" s="405"/>
      <c r="AUA252" s="405"/>
      <c r="AUB252" s="277"/>
      <c r="AUC252" s="277"/>
      <c r="AUD252" s="277"/>
      <c r="AUE252" s="277"/>
      <c r="AUF252" s="277"/>
      <c r="AUG252" s="277"/>
      <c r="AUH252" s="277"/>
      <c r="AUI252" s="277"/>
      <c r="AUJ252" s="402"/>
      <c r="AUK252" s="404"/>
      <c r="AUL252" s="49"/>
      <c r="AUM252" s="49"/>
      <c r="AUN252" s="49"/>
      <c r="AUO252" s="99"/>
      <c r="AUP252" s="98"/>
      <c r="AUQ252" s="49"/>
      <c r="AUR252" s="405"/>
      <c r="AUS252" s="405"/>
      <c r="AUT252" s="277"/>
      <c r="AUU252" s="277"/>
      <c r="AUV252" s="277"/>
      <c r="AUW252" s="277"/>
      <c r="AUX252" s="277"/>
      <c r="AUY252" s="277"/>
      <c r="AUZ252" s="277"/>
      <c r="AVA252" s="277"/>
      <c r="AVB252" s="402"/>
      <c r="AVC252" s="404"/>
      <c r="AVD252" s="49"/>
      <c r="AVE252" s="49"/>
      <c r="AVF252" s="49"/>
      <c r="AVG252" s="99"/>
      <c r="AVH252" s="98"/>
      <c r="AVI252" s="49"/>
      <c r="AVJ252" s="405"/>
      <c r="AVK252" s="405"/>
      <c r="AVL252" s="277"/>
      <c r="AVM252" s="277"/>
      <c r="AVN252" s="277"/>
      <c r="AVO252" s="277"/>
      <c r="AVP252" s="277"/>
      <c r="AVQ252" s="277"/>
      <c r="AVR252" s="277"/>
      <c r="AVS252" s="277"/>
      <c r="AVT252" s="402"/>
      <c r="AVU252" s="404"/>
      <c r="AVV252" s="49"/>
      <c r="AVW252" s="49"/>
      <c r="AVX252" s="49"/>
      <c r="AVY252" s="99"/>
      <c r="AVZ252" s="98"/>
      <c r="AWA252" s="49"/>
      <c r="AWB252" s="405"/>
      <c r="AWC252" s="405"/>
      <c r="AWD252" s="277"/>
      <c r="AWE252" s="277"/>
      <c r="AWF252" s="277"/>
      <c r="AWG252" s="277"/>
      <c r="AWH252" s="277"/>
      <c r="AWI252" s="277"/>
      <c r="AWJ252" s="277"/>
      <c r="AWK252" s="277"/>
      <c r="AWL252" s="402"/>
      <c r="AWM252" s="404"/>
      <c r="AWN252" s="49"/>
      <c r="AWO252" s="49"/>
      <c r="AWP252" s="49"/>
      <c r="AWQ252" s="99"/>
      <c r="AWR252" s="98"/>
      <c r="AWS252" s="49"/>
      <c r="AWT252" s="405"/>
      <c r="AWU252" s="405"/>
      <c r="AWV252" s="277"/>
      <c r="AWW252" s="277"/>
      <c r="AWX252" s="277"/>
      <c r="AWY252" s="277"/>
      <c r="AWZ252" s="277"/>
      <c r="AXA252" s="277"/>
      <c r="AXB252" s="277"/>
      <c r="AXC252" s="277"/>
      <c r="AXD252" s="402"/>
      <c r="AXE252" s="404"/>
      <c r="AXF252" s="49"/>
      <c r="AXG252" s="49"/>
      <c r="AXH252" s="49"/>
      <c r="AXI252" s="99"/>
      <c r="AXJ252" s="98"/>
      <c r="AXK252" s="49"/>
      <c r="AXL252" s="405"/>
      <c r="AXM252" s="405"/>
      <c r="AXN252" s="277"/>
      <c r="AXO252" s="277"/>
      <c r="AXP252" s="277"/>
      <c r="AXQ252" s="277"/>
      <c r="AXR252" s="277"/>
      <c r="AXS252" s="277"/>
      <c r="AXT252" s="277"/>
      <c r="AXU252" s="277"/>
      <c r="AXV252" s="402"/>
      <c r="AXW252" s="404"/>
      <c r="AXX252" s="49"/>
      <c r="AXY252" s="49"/>
      <c r="AXZ252" s="49"/>
      <c r="AYA252" s="99"/>
      <c r="AYB252" s="98"/>
      <c r="AYC252" s="49"/>
      <c r="AYD252" s="405"/>
      <c r="AYE252" s="405"/>
      <c r="AYF252" s="277"/>
      <c r="AYG252" s="277"/>
      <c r="AYH252" s="277"/>
      <c r="AYI252" s="277"/>
      <c r="AYJ252" s="277"/>
      <c r="AYK252" s="277"/>
      <c r="AYL252" s="277"/>
      <c r="AYM252" s="277"/>
      <c r="AYN252" s="402"/>
      <c r="AYO252" s="404"/>
      <c r="AYP252" s="49"/>
      <c r="AYQ252" s="49"/>
      <c r="AYR252" s="49"/>
      <c r="AYS252" s="99"/>
      <c r="AYT252" s="98"/>
      <c r="AYU252" s="49"/>
      <c r="AYV252" s="405"/>
      <c r="AYW252" s="405"/>
      <c r="AYX252" s="277"/>
      <c r="AYY252" s="277"/>
      <c r="AYZ252" s="277"/>
      <c r="AZA252" s="277"/>
      <c r="AZB252" s="277"/>
      <c r="AZC252" s="277"/>
      <c r="AZD252" s="277"/>
      <c r="AZE252" s="277"/>
      <c r="AZF252" s="402"/>
      <c r="AZG252" s="404"/>
      <c r="AZH252" s="49"/>
      <c r="AZI252" s="49"/>
      <c r="AZJ252" s="49"/>
      <c r="AZK252" s="99"/>
      <c r="AZL252" s="98"/>
      <c r="AZM252" s="49"/>
      <c r="AZN252" s="405"/>
      <c r="AZO252" s="405"/>
      <c r="AZP252" s="277"/>
      <c r="AZQ252" s="277"/>
      <c r="AZR252" s="277"/>
      <c r="AZS252" s="277"/>
      <c r="AZT252" s="277"/>
      <c r="AZU252" s="277"/>
      <c r="AZV252" s="277"/>
      <c r="AZW252" s="277"/>
      <c r="AZX252" s="402"/>
      <c r="AZY252" s="404"/>
      <c r="AZZ252" s="49"/>
      <c r="BAA252" s="49"/>
      <c r="BAB252" s="49"/>
      <c r="BAC252" s="99"/>
      <c r="BAD252" s="98"/>
      <c r="BAE252" s="49"/>
      <c r="BAF252" s="405"/>
      <c r="BAG252" s="405"/>
      <c r="BAH252" s="277"/>
      <c r="BAI252" s="277"/>
      <c r="BAJ252" s="277"/>
      <c r="BAK252" s="277"/>
      <c r="BAL252" s="277"/>
      <c r="BAM252" s="277"/>
      <c r="BAN252" s="277"/>
      <c r="BAO252" s="277"/>
      <c r="BAP252" s="402"/>
      <c r="BAQ252" s="404"/>
      <c r="BAR252" s="49"/>
      <c r="BAS252" s="49"/>
      <c r="BAT252" s="49"/>
      <c r="BAU252" s="99"/>
      <c r="BAV252" s="98"/>
      <c r="BAW252" s="49"/>
      <c r="BAX252" s="405"/>
      <c r="BAY252" s="405"/>
      <c r="BAZ252" s="277"/>
      <c r="BBA252" s="277"/>
      <c r="BBB252" s="277"/>
      <c r="BBC252" s="277"/>
      <c r="BBD252" s="277"/>
      <c r="BBE252" s="277"/>
      <c r="BBF252" s="277"/>
      <c r="BBG252" s="277"/>
      <c r="BBH252" s="402"/>
      <c r="BBI252" s="404"/>
      <c r="BBJ252" s="49"/>
      <c r="BBK252" s="49"/>
      <c r="BBL252" s="49"/>
      <c r="BBM252" s="99"/>
      <c r="BBN252" s="98"/>
      <c r="BBO252" s="49"/>
      <c r="BBP252" s="405"/>
      <c r="BBQ252" s="405"/>
      <c r="BBR252" s="277"/>
      <c r="BBS252" s="277"/>
      <c r="BBT252" s="277"/>
      <c r="BBU252" s="277"/>
      <c r="BBV252" s="277"/>
      <c r="BBW252" s="277"/>
      <c r="BBX252" s="277"/>
      <c r="BBY252" s="277"/>
      <c r="BBZ252" s="402"/>
      <c r="BCA252" s="404"/>
      <c r="BCB252" s="49"/>
      <c r="BCC252" s="49"/>
      <c r="BCD252" s="49"/>
      <c r="BCE252" s="99"/>
      <c r="BCF252" s="98"/>
      <c r="BCG252" s="49"/>
      <c r="BCH252" s="405"/>
      <c r="BCI252" s="405"/>
      <c r="BCJ252" s="277"/>
      <c r="BCK252" s="277"/>
      <c r="BCL252" s="277"/>
      <c r="BCM252" s="277"/>
      <c r="BCN252" s="277"/>
      <c r="BCO252" s="277"/>
      <c r="BCP252" s="277"/>
      <c r="BCQ252" s="277"/>
      <c r="BCR252" s="402"/>
      <c r="BCS252" s="404"/>
      <c r="BCT252" s="49"/>
      <c r="BCU252" s="49"/>
      <c r="BCV252" s="49"/>
      <c r="BCW252" s="99"/>
      <c r="BCX252" s="98"/>
      <c r="BCY252" s="49"/>
      <c r="BCZ252" s="405"/>
      <c r="BDA252" s="405"/>
      <c r="BDB252" s="277"/>
      <c r="BDC252" s="277"/>
      <c r="BDD252" s="277"/>
      <c r="BDE252" s="277"/>
      <c r="BDF252" s="277"/>
      <c r="BDG252" s="277"/>
      <c r="BDH252" s="277"/>
      <c r="BDI252" s="277"/>
      <c r="BDJ252" s="402"/>
      <c r="BDK252" s="404"/>
      <c r="BDL252" s="49"/>
      <c r="BDM252" s="49"/>
      <c r="BDN252" s="49"/>
      <c r="BDO252" s="99"/>
      <c r="BDP252" s="98"/>
      <c r="BDQ252" s="49"/>
      <c r="BDR252" s="405"/>
      <c r="BDS252" s="405"/>
      <c r="BDT252" s="277"/>
      <c r="BDU252" s="277"/>
      <c r="BDV252" s="277"/>
      <c r="BDW252" s="277"/>
      <c r="BDX252" s="277"/>
      <c r="BDY252" s="277"/>
      <c r="BDZ252" s="277"/>
      <c r="BEA252" s="277"/>
      <c r="BEB252" s="402"/>
      <c r="BEC252" s="404"/>
      <c r="BED252" s="49"/>
      <c r="BEE252" s="49"/>
      <c r="BEF252" s="49"/>
      <c r="BEG252" s="99"/>
      <c r="BEH252" s="98"/>
      <c r="BEI252" s="49"/>
      <c r="BEJ252" s="405"/>
      <c r="BEK252" s="405"/>
      <c r="BEL252" s="277"/>
      <c r="BEM252" s="277"/>
      <c r="BEN252" s="277"/>
      <c r="BEO252" s="277"/>
      <c r="BEP252" s="277"/>
      <c r="BEQ252" s="277"/>
      <c r="BER252" s="277"/>
      <c r="BES252" s="277"/>
      <c r="BET252" s="402"/>
      <c r="BEU252" s="404"/>
      <c r="BEV252" s="49"/>
      <c r="BEW252" s="49"/>
      <c r="BEX252" s="49"/>
      <c r="BEY252" s="99"/>
      <c r="BEZ252" s="98"/>
      <c r="BFA252" s="49"/>
      <c r="BFB252" s="405"/>
      <c r="BFC252" s="405"/>
      <c r="BFD252" s="277"/>
      <c r="BFE252" s="277"/>
      <c r="BFF252" s="277"/>
      <c r="BFG252" s="277"/>
      <c r="BFH252" s="277"/>
      <c r="BFI252" s="277"/>
      <c r="BFJ252" s="277"/>
      <c r="BFK252" s="277"/>
      <c r="BFL252" s="402"/>
      <c r="BFM252" s="404"/>
      <c r="BFN252" s="49"/>
      <c r="BFO252" s="49"/>
      <c r="BFP252" s="49"/>
      <c r="BFQ252" s="99"/>
      <c r="BFR252" s="98"/>
      <c r="BFS252" s="49"/>
      <c r="BFT252" s="405"/>
      <c r="BFU252" s="405"/>
      <c r="BFV252" s="277"/>
      <c r="BFW252" s="277"/>
      <c r="BFX252" s="277"/>
      <c r="BFY252" s="277"/>
      <c r="BFZ252" s="277"/>
      <c r="BGA252" s="277"/>
      <c r="BGB252" s="277"/>
      <c r="BGC252" s="277"/>
      <c r="BGD252" s="402"/>
      <c r="BGE252" s="404"/>
      <c r="BGF252" s="49"/>
      <c r="BGG252" s="49"/>
      <c r="BGH252" s="49"/>
      <c r="BGI252" s="99"/>
      <c r="BGJ252" s="98"/>
      <c r="BGK252" s="49"/>
      <c r="BGL252" s="405"/>
      <c r="BGM252" s="405"/>
      <c r="BGN252" s="277"/>
      <c r="BGO252" s="277"/>
      <c r="BGP252" s="277"/>
      <c r="BGQ252" s="277"/>
      <c r="BGR252" s="277"/>
      <c r="BGS252" s="277"/>
      <c r="BGT252" s="277"/>
      <c r="BGU252" s="277"/>
      <c r="BGV252" s="402"/>
      <c r="BGW252" s="404"/>
      <c r="BGX252" s="49"/>
      <c r="BGY252" s="49"/>
      <c r="BGZ252" s="49"/>
      <c r="BHA252" s="99"/>
      <c r="BHB252" s="98"/>
      <c r="BHC252" s="49"/>
      <c r="BHD252" s="405"/>
      <c r="BHE252" s="405"/>
      <c r="BHF252" s="277"/>
      <c r="BHG252" s="277"/>
      <c r="BHH252" s="277"/>
      <c r="BHI252" s="277"/>
      <c r="BHJ252" s="277"/>
      <c r="BHK252" s="277"/>
      <c r="BHL252" s="277"/>
      <c r="BHM252" s="277"/>
      <c r="BHN252" s="402"/>
      <c r="BHO252" s="404"/>
      <c r="BHP252" s="49"/>
      <c r="BHQ252" s="49"/>
      <c r="BHR252" s="49"/>
      <c r="BHS252" s="99"/>
      <c r="BHT252" s="98"/>
      <c r="BHU252" s="49"/>
      <c r="BHV252" s="405"/>
      <c r="BHW252" s="405"/>
      <c r="BHX252" s="277"/>
      <c r="BHY252" s="277"/>
      <c r="BHZ252" s="277"/>
      <c r="BIA252" s="277"/>
      <c r="BIB252" s="277"/>
      <c r="BIC252" s="277"/>
      <c r="BID252" s="277"/>
      <c r="BIE252" s="277"/>
      <c r="BIF252" s="402"/>
      <c r="BIG252" s="404"/>
      <c r="BIH252" s="49"/>
      <c r="BII252" s="49"/>
      <c r="BIJ252" s="49"/>
      <c r="BIK252" s="99"/>
      <c r="BIL252" s="98"/>
      <c r="BIM252" s="49"/>
      <c r="BIN252" s="405"/>
      <c r="BIO252" s="405"/>
      <c r="BIP252" s="277"/>
      <c r="BIQ252" s="277"/>
      <c r="BIR252" s="277"/>
      <c r="BIS252" s="277"/>
      <c r="BIT252" s="277"/>
      <c r="BIU252" s="277"/>
      <c r="BIV252" s="277"/>
      <c r="BIW252" s="277"/>
      <c r="BIX252" s="402"/>
      <c r="BIY252" s="404"/>
      <c r="BIZ252" s="49"/>
      <c r="BJA252" s="49"/>
      <c r="BJB252" s="49"/>
      <c r="BJC252" s="99"/>
      <c r="BJD252" s="98"/>
      <c r="BJE252" s="49"/>
      <c r="BJF252" s="405"/>
      <c r="BJG252" s="405"/>
      <c r="BJH252" s="277"/>
      <c r="BJI252" s="277"/>
      <c r="BJJ252" s="277"/>
      <c r="BJK252" s="277"/>
      <c r="BJL252" s="277"/>
      <c r="BJM252" s="277"/>
      <c r="BJN252" s="277"/>
      <c r="BJO252" s="277"/>
      <c r="BJP252" s="402"/>
      <c r="BJQ252" s="404"/>
      <c r="BJR252" s="49"/>
      <c r="BJS252" s="49"/>
      <c r="BJT252" s="49"/>
      <c r="BJU252" s="99"/>
      <c r="BJV252" s="98"/>
      <c r="BJW252" s="49"/>
      <c r="BJX252" s="405"/>
      <c r="BJY252" s="405"/>
      <c r="BJZ252" s="277"/>
      <c r="BKA252" s="277"/>
      <c r="BKB252" s="277"/>
      <c r="BKC252" s="277"/>
      <c r="BKD252" s="277"/>
      <c r="BKE252" s="277"/>
      <c r="BKF252" s="277"/>
      <c r="BKG252" s="277"/>
      <c r="BKH252" s="402"/>
      <c r="BKI252" s="404"/>
      <c r="BKJ252" s="49"/>
      <c r="BKK252" s="49"/>
      <c r="BKL252" s="49"/>
      <c r="BKM252" s="99"/>
      <c r="BKN252" s="98"/>
      <c r="BKO252" s="49"/>
      <c r="BKP252" s="405"/>
      <c r="BKQ252" s="405"/>
      <c r="BKR252" s="277"/>
      <c r="BKS252" s="277"/>
      <c r="BKT252" s="277"/>
      <c r="BKU252" s="277"/>
      <c r="BKV252" s="277"/>
      <c r="BKW252" s="277"/>
      <c r="BKX252" s="277"/>
      <c r="BKY252" s="277"/>
      <c r="BKZ252" s="402"/>
      <c r="BLA252" s="404"/>
      <c r="BLB252" s="49"/>
      <c r="BLC252" s="49"/>
      <c r="BLD252" s="49"/>
      <c r="BLE252" s="99"/>
      <c r="BLF252" s="98"/>
      <c r="BLG252" s="49"/>
      <c r="BLH252" s="405"/>
      <c r="BLI252" s="405"/>
      <c r="BLJ252" s="277"/>
      <c r="BLK252" s="277"/>
      <c r="BLL252" s="277"/>
      <c r="BLM252" s="277"/>
      <c r="BLN252" s="277"/>
      <c r="BLO252" s="277"/>
      <c r="BLP252" s="277"/>
      <c r="BLQ252" s="277"/>
      <c r="BLR252" s="402"/>
      <c r="BLS252" s="404"/>
      <c r="BLT252" s="49"/>
      <c r="BLU252" s="49"/>
      <c r="BLV252" s="49"/>
      <c r="BLW252" s="99"/>
      <c r="BLX252" s="98"/>
      <c r="BLY252" s="49"/>
      <c r="BLZ252" s="405"/>
      <c r="BMA252" s="405"/>
      <c r="BMB252" s="277"/>
      <c r="BMC252" s="277"/>
      <c r="BMD252" s="277"/>
      <c r="BME252" s="277"/>
      <c r="BMF252" s="277"/>
      <c r="BMG252" s="277"/>
      <c r="BMH252" s="277"/>
      <c r="BMI252" s="277"/>
      <c r="BMJ252" s="402"/>
      <c r="BMK252" s="404"/>
      <c r="BML252" s="49"/>
      <c r="BMM252" s="49"/>
      <c r="BMN252" s="49"/>
      <c r="BMO252" s="99"/>
      <c r="BMP252" s="98"/>
      <c r="BMQ252" s="49"/>
      <c r="BMR252" s="405"/>
      <c r="BMS252" s="405"/>
      <c r="BMT252" s="277"/>
      <c r="BMU252" s="277"/>
      <c r="BMV252" s="277"/>
      <c r="BMW252" s="277"/>
      <c r="BMX252" s="277"/>
      <c r="BMY252" s="277"/>
      <c r="BMZ252" s="277"/>
      <c r="BNA252" s="277"/>
      <c r="BNB252" s="402"/>
      <c r="BNC252" s="404"/>
      <c r="BND252" s="49"/>
      <c r="BNE252" s="49"/>
      <c r="BNF252" s="49"/>
      <c r="BNG252" s="99"/>
      <c r="BNH252" s="98"/>
      <c r="BNI252" s="49"/>
      <c r="BNJ252" s="405"/>
      <c r="BNK252" s="405"/>
      <c r="BNL252" s="277"/>
      <c r="BNM252" s="277"/>
      <c r="BNN252" s="277"/>
      <c r="BNO252" s="277"/>
      <c r="BNP252" s="277"/>
      <c r="BNQ252" s="277"/>
      <c r="BNR252" s="277"/>
      <c r="BNS252" s="277"/>
      <c r="BNT252" s="402"/>
      <c r="BNU252" s="404"/>
      <c r="BNV252" s="49"/>
      <c r="BNW252" s="49"/>
      <c r="BNX252" s="49"/>
      <c r="BNY252" s="99"/>
      <c r="BNZ252" s="98"/>
      <c r="BOA252" s="49"/>
      <c r="BOB252" s="405"/>
      <c r="BOC252" s="405"/>
      <c r="BOD252" s="277"/>
      <c r="BOE252" s="277"/>
      <c r="BOF252" s="277"/>
      <c r="BOG252" s="277"/>
      <c r="BOH252" s="277"/>
      <c r="BOI252" s="277"/>
      <c r="BOJ252" s="277"/>
      <c r="BOK252" s="277"/>
      <c r="BOL252" s="402"/>
      <c r="BOM252" s="404"/>
      <c r="BON252" s="49"/>
      <c r="BOO252" s="49"/>
      <c r="BOP252" s="49"/>
      <c r="BOQ252" s="99"/>
      <c r="BOR252" s="98"/>
      <c r="BOS252" s="49"/>
      <c r="BOT252" s="405"/>
      <c r="BOU252" s="405"/>
      <c r="BOV252" s="277"/>
      <c r="BOW252" s="277"/>
      <c r="BOX252" s="277"/>
      <c r="BOY252" s="277"/>
      <c r="BOZ252" s="277"/>
      <c r="BPA252" s="277"/>
      <c r="BPB252" s="277"/>
      <c r="BPC252" s="277"/>
      <c r="BPD252" s="402"/>
      <c r="BPE252" s="404"/>
      <c r="BPF252" s="49"/>
      <c r="BPG252" s="49"/>
      <c r="BPH252" s="49"/>
      <c r="BPI252" s="99"/>
      <c r="BPJ252" s="98"/>
      <c r="BPK252" s="49"/>
      <c r="BPL252" s="405"/>
      <c r="BPM252" s="405"/>
      <c r="BPN252" s="277"/>
      <c r="BPO252" s="277"/>
      <c r="BPP252" s="277"/>
      <c r="BPQ252" s="277"/>
      <c r="BPR252" s="277"/>
      <c r="BPS252" s="277"/>
      <c r="BPT252" s="277"/>
      <c r="BPU252" s="277"/>
      <c r="BPV252" s="402"/>
      <c r="BPW252" s="404"/>
      <c r="BPX252" s="49"/>
      <c r="BPY252" s="49"/>
      <c r="BPZ252" s="49"/>
      <c r="BQA252" s="99"/>
      <c r="BQB252" s="98"/>
      <c r="BQC252" s="49"/>
      <c r="BQD252" s="405"/>
      <c r="BQE252" s="405"/>
      <c r="BQF252" s="277"/>
      <c r="BQG252" s="277"/>
      <c r="BQH252" s="277"/>
      <c r="BQI252" s="277"/>
      <c r="BQJ252" s="277"/>
      <c r="BQK252" s="277"/>
      <c r="BQL252" s="277"/>
      <c r="BQM252" s="277"/>
      <c r="BQN252" s="402"/>
      <c r="BQO252" s="404"/>
      <c r="BQP252" s="49"/>
      <c r="BQQ252" s="49"/>
      <c r="BQR252" s="49"/>
      <c r="BQS252" s="99"/>
      <c r="BQT252" s="98"/>
      <c r="BQU252" s="49"/>
      <c r="BQV252" s="405"/>
      <c r="BQW252" s="405"/>
      <c r="BQX252" s="277"/>
      <c r="BQY252" s="277"/>
      <c r="BQZ252" s="277"/>
      <c r="BRA252" s="277"/>
      <c r="BRB252" s="277"/>
      <c r="BRC252" s="277"/>
      <c r="BRD252" s="277"/>
      <c r="BRE252" s="277"/>
      <c r="BRF252" s="402"/>
      <c r="BRG252" s="404"/>
      <c r="BRH252" s="49"/>
      <c r="BRI252" s="49"/>
      <c r="BRJ252" s="49"/>
      <c r="BRK252" s="99"/>
      <c r="BRL252" s="98"/>
      <c r="BRM252" s="49"/>
      <c r="BRN252" s="405"/>
      <c r="BRO252" s="405"/>
      <c r="BRP252" s="277"/>
      <c r="BRQ252" s="277"/>
      <c r="BRR252" s="277"/>
      <c r="BRS252" s="277"/>
      <c r="BRT252" s="277"/>
      <c r="BRU252" s="277"/>
      <c r="BRV252" s="277"/>
      <c r="BRW252" s="277"/>
      <c r="BRX252" s="402"/>
      <c r="BRY252" s="404"/>
      <c r="BRZ252" s="49"/>
      <c r="BSA252" s="49"/>
      <c r="BSB252" s="49"/>
      <c r="BSC252" s="99"/>
      <c r="BSD252" s="98"/>
      <c r="BSE252" s="49"/>
      <c r="BSF252" s="405"/>
      <c r="BSG252" s="405"/>
      <c r="BSH252" s="277"/>
      <c r="BSI252" s="277"/>
      <c r="BSJ252" s="277"/>
      <c r="BSK252" s="277"/>
      <c r="BSL252" s="277"/>
      <c r="BSM252" s="277"/>
      <c r="BSN252" s="277"/>
      <c r="BSO252" s="277"/>
      <c r="BSP252" s="402"/>
      <c r="BSQ252" s="404"/>
      <c r="BSR252" s="49"/>
      <c r="BSS252" s="49"/>
      <c r="BST252" s="49"/>
      <c r="BSU252" s="99"/>
      <c r="BSV252" s="98"/>
      <c r="BSW252" s="49"/>
      <c r="BSX252" s="405"/>
      <c r="BSY252" s="405"/>
      <c r="BSZ252" s="277"/>
      <c r="BTA252" s="277"/>
      <c r="BTB252" s="277"/>
      <c r="BTC252" s="277"/>
      <c r="BTD252" s="277"/>
      <c r="BTE252" s="277"/>
      <c r="BTF252" s="277"/>
      <c r="BTG252" s="277"/>
      <c r="BTH252" s="402"/>
      <c r="BTI252" s="404"/>
      <c r="BTJ252" s="49"/>
      <c r="BTK252" s="49"/>
      <c r="BTL252" s="49"/>
      <c r="BTM252" s="99"/>
      <c r="BTN252" s="98"/>
      <c r="BTO252" s="49"/>
      <c r="BTP252" s="405"/>
      <c r="BTQ252" s="405"/>
      <c r="BTR252" s="277"/>
      <c r="BTS252" s="277"/>
      <c r="BTT252" s="277"/>
      <c r="BTU252" s="277"/>
      <c r="BTV252" s="277"/>
      <c r="BTW252" s="277"/>
      <c r="BTX252" s="277"/>
      <c r="BTY252" s="277"/>
      <c r="BTZ252" s="402"/>
      <c r="BUA252" s="404"/>
      <c r="BUB252" s="49"/>
      <c r="BUC252" s="49"/>
      <c r="BUD252" s="49"/>
      <c r="BUE252" s="99"/>
      <c r="BUF252" s="98"/>
      <c r="BUG252" s="49"/>
      <c r="BUH252" s="405"/>
      <c r="BUI252" s="405"/>
      <c r="BUJ252" s="277"/>
      <c r="BUK252" s="277"/>
      <c r="BUL252" s="277"/>
      <c r="BUM252" s="277"/>
      <c r="BUN252" s="277"/>
      <c r="BUO252" s="277"/>
      <c r="BUP252" s="277"/>
      <c r="BUQ252" s="277"/>
      <c r="BUR252" s="402"/>
      <c r="BUS252" s="404"/>
      <c r="BUT252" s="49"/>
      <c r="BUU252" s="49"/>
      <c r="BUV252" s="49"/>
      <c r="BUW252" s="99"/>
      <c r="BUX252" s="98"/>
      <c r="BUY252" s="49"/>
      <c r="BUZ252" s="405"/>
      <c r="BVA252" s="405"/>
      <c r="BVB252" s="277"/>
      <c r="BVC252" s="277"/>
      <c r="BVD252" s="277"/>
      <c r="BVE252" s="277"/>
      <c r="BVF252" s="277"/>
      <c r="BVG252" s="277"/>
      <c r="BVH252" s="277"/>
      <c r="BVI252" s="277"/>
      <c r="BVJ252" s="402"/>
      <c r="BVK252" s="404"/>
      <c r="BVL252" s="49"/>
      <c r="BVM252" s="49"/>
      <c r="BVN252" s="49"/>
      <c r="BVO252" s="99"/>
      <c r="BVP252" s="98"/>
      <c r="BVQ252" s="49"/>
      <c r="BVR252" s="405"/>
      <c r="BVS252" s="405"/>
      <c r="BVT252" s="277"/>
      <c r="BVU252" s="277"/>
      <c r="BVV252" s="277"/>
      <c r="BVW252" s="277"/>
      <c r="BVX252" s="277"/>
      <c r="BVY252" s="277"/>
      <c r="BVZ252" s="277"/>
      <c r="BWA252" s="277"/>
      <c r="BWB252" s="402"/>
      <c r="BWC252" s="404"/>
      <c r="BWD252" s="49"/>
      <c r="BWE252" s="49"/>
      <c r="BWF252" s="49"/>
      <c r="BWG252" s="99"/>
      <c r="BWH252" s="98"/>
      <c r="BWI252" s="49"/>
      <c r="BWJ252" s="405"/>
      <c r="BWK252" s="405"/>
      <c r="BWL252" s="277"/>
      <c r="BWM252" s="277"/>
      <c r="BWN252" s="277"/>
      <c r="BWO252" s="277"/>
      <c r="BWP252" s="277"/>
      <c r="BWQ252" s="277"/>
      <c r="BWR252" s="277"/>
      <c r="BWS252" s="277"/>
      <c r="BWT252" s="402"/>
      <c r="BWU252" s="404"/>
      <c r="BWV252" s="49"/>
      <c r="BWW252" s="49"/>
      <c r="BWX252" s="49"/>
      <c r="BWY252" s="99"/>
      <c r="BWZ252" s="98"/>
      <c r="BXA252" s="49"/>
      <c r="BXB252" s="405"/>
      <c r="BXC252" s="405"/>
      <c r="BXD252" s="277"/>
      <c r="BXE252" s="277"/>
      <c r="BXF252" s="277"/>
      <c r="BXG252" s="277"/>
      <c r="BXH252" s="277"/>
      <c r="BXI252" s="277"/>
      <c r="BXJ252" s="277"/>
      <c r="BXK252" s="277"/>
      <c r="BXL252" s="402"/>
      <c r="BXM252" s="404"/>
      <c r="BXN252" s="49"/>
      <c r="BXO252" s="49"/>
      <c r="BXP252" s="49"/>
      <c r="BXQ252" s="99"/>
      <c r="BXR252" s="98"/>
      <c r="BXS252" s="49"/>
      <c r="BXT252" s="405"/>
      <c r="BXU252" s="405"/>
      <c r="BXV252" s="277"/>
      <c r="BXW252" s="277"/>
      <c r="BXX252" s="277"/>
      <c r="BXY252" s="277"/>
      <c r="BXZ252" s="277"/>
      <c r="BYA252" s="277"/>
      <c r="BYB252" s="277"/>
      <c r="BYC252" s="277"/>
      <c r="BYD252" s="402"/>
      <c r="BYE252" s="404"/>
      <c r="BYF252" s="49"/>
      <c r="BYG252" s="49"/>
      <c r="BYH252" s="49"/>
      <c r="BYI252" s="99"/>
      <c r="BYJ252" s="98"/>
      <c r="BYK252" s="49"/>
      <c r="BYL252" s="405"/>
      <c r="BYM252" s="405"/>
      <c r="BYN252" s="277"/>
      <c r="BYO252" s="277"/>
      <c r="BYP252" s="277"/>
      <c r="BYQ252" s="277"/>
      <c r="BYR252" s="277"/>
      <c r="BYS252" s="277"/>
      <c r="BYT252" s="277"/>
      <c r="BYU252" s="277"/>
      <c r="BYV252" s="402"/>
      <c r="BYW252" s="404"/>
      <c r="BYX252" s="49"/>
      <c r="BYY252" s="49"/>
      <c r="BYZ252" s="49"/>
      <c r="BZA252" s="99"/>
      <c r="BZB252" s="98"/>
      <c r="BZC252" s="49"/>
      <c r="BZD252" s="405"/>
      <c r="BZE252" s="405"/>
      <c r="BZF252" s="277"/>
      <c r="BZG252" s="277"/>
      <c r="BZH252" s="277"/>
      <c r="BZI252" s="277"/>
      <c r="BZJ252" s="277"/>
      <c r="BZK252" s="277"/>
      <c r="BZL252" s="277"/>
      <c r="BZM252" s="277"/>
      <c r="BZN252" s="402"/>
      <c r="BZO252" s="404"/>
      <c r="BZP252" s="49"/>
      <c r="BZQ252" s="49"/>
      <c r="BZR252" s="49"/>
      <c r="BZS252" s="99"/>
      <c r="BZT252" s="98"/>
      <c r="BZU252" s="49"/>
      <c r="BZV252" s="405"/>
      <c r="BZW252" s="405"/>
      <c r="BZX252" s="277"/>
      <c r="BZY252" s="277"/>
      <c r="BZZ252" s="277"/>
      <c r="CAA252" s="277"/>
      <c r="CAB252" s="277"/>
      <c r="CAC252" s="277"/>
      <c r="CAD252" s="277"/>
      <c r="CAE252" s="277"/>
      <c r="CAF252" s="402"/>
      <c r="CAG252" s="404"/>
      <c r="CAH252" s="49"/>
      <c r="CAI252" s="49"/>
      <c r="CAJ252" s="49"/>
      <c r="CAK252" s="99"/>
      <c r="CAL252" s="98"/>
      <c r="CAM252" s="49"/>
      <c r="CAN252" s="405"/>
      <c r="CAO252" s="405"/>
      <c r="CAP252" s="277"/>
      <c r="CAQ252" s="277"/>
      <c r="CAR252" s="277"/>
      <c r="CAS252" s="277"/>
      <c r="CAT252" s="277"/>
      <c r="CAU252" s="277"/>
      <c r="CAV252" s="277"/>
      <c r="CAW252" s="277"/>
      <c r="CAX252" s="402"/>
      <c r="CAY252" s="404"/>
      <c r="CAZ252" s="49"/>
      <c r="CBA252" s="49"/>
      <c r="CBB252" s="49"/>
      <c r="CBC252" s="99"/>
      <c r="CBD252" s="98"/>
      <c r="CBE252" s="49"/>
      <c r="CBF252" s="405"/>
      <c r="CBG252" s="405"/>
      <c r="CBH252" s="277"/>
      <c r="CBI252" s="277"/>
      <c r="CBJ252" s="277"/>
      <c r="CBK252" s="277"/>
      <c r="CBL252" s="277"/>
      <c r="CBM252" s="277"/>
      <c r="CBN252" s="277"/>
      <c r="CBO252" s="277"/>
      <c r="CBP252" s="402"/>
      <c r="CBQ252" s="404"/>
      <c r="CBR252" s="49"/>
      <c r="CBS252" s="49"/>
      <c r="CBT252" s="49"/>
      <c r="CBU252" s="99"/>
      <c r="CBV252" s="98"/>
      <c r="CBW252" s="49"/>
      <c r="CBX252" s="405"/>
      <c r="CBY252" s="405"/>
      <c r="CBZ252" s="277"/>
      <c r="CCA252" s="277"/>
      <c r="CCB252" s="277"/>
      <c r="CCC252" s="277"/>
      <c r="CCD252" s="277"/>
      <c r="CCE252" s="277"/>
      <c r="CCF252" s="277"/>
      <c r="CCG252" s="277"/>
      <c r="CCH252" s="402"/>
      <c r="CCI252" s="404"/>
      <c r="CCJ252" s="49"/>
      <c r="CCK252" s="49"/>
      <c r="CCL252" s="49"/>
      <c r="CCM252" s="99"/>
      <c r="CCN252" s="98"/>
      <c r="CCO252" s="49"/>
      <c r="CCP252" s="405"/>
      <c r="CCQ252" s="405"/>
      <c r="CCR252" s="277"/>
      <c r="CCS252" s="277"/>
      <c r="CCT252" s="277"/>
      <c r="CCU252" s="277"/>
      <c r="CCV252" s="277"/>
      <c r="CCW252" s="277"/>
      <c r="CCX252" s="277"/>
      <c r="CCY252" s="277"/>
      <c r="CCZ252" s="402"/>
      <c r="CDA252" s="404"/>
      <c r="CDB252" s="49"/>
      <c r="CDC252" s="49"/>
      <c r="CDD252" s="49"/>
      <c r="CDE252" s="99"/>
      <c r="CDF252" s="98"/>
      <c r="CDG252" s="49"/>
      <c r="CDH252" s="405"/>
      <c r="CDI252" s="405"/>
      <c r="CDJ252" s="277"/>
      <c r="CDK252" s="277"/>
      <c r="CDL252" s="277"/>
      <c r="CDM252" s="277"/>
      <c r="CDN252" s="277"/>
      <c r="CDO252" s="277"/>
      <c r="CDP252" s="277"/>
      <c r="CDQ252" s="277"/>
      <c r="CDR252" s="402"/>
      <c r="CDS252" s="404"/>
      <c r="CDT252" s="49"/>
      <c r="CDU252" s="49"/>
      <c r="CDV252" s="49"/>
      <c r="CDW252" s="99"/>
      <c r="CDX252" s="98"/>
      <c r="CDY252" s="49"/>
      <c r="CDZ252" s="405"/>
      <c r="CEA252" s="405"/>
      <c r="CEB252" s="277"/>
      <c r="CEC252" s="277"/>
      <c r="CED252" s="277"/>
      <c r="CEE252" s="277"/>
      <c r="CEF252" s="277"/>
      <c r="CEG252" s="277"/>
      <c r="CEH252" s="277"/>
      <c r="CEI252" s="277"/>
      <c r="CEJ252" s="402"/>
      <c r="CEK252" s="404"/>
      <c r="CEL252" s="49"/>
      <c r="CEM252" s="49"/>
      <c r="CEN252" s="49"/>
      <c r="CEO252" s="99"/>
      <c r="CEP252" s="98"/>
      <c r="CEQ252" s="49"/>
      <c r="CER252" s="405"/>
      <c r="CES252" s="405"/>
      <c r="CET252" s="277"/>
      <c r="CEU252" s="277"/>
      <c r="CEV252" s="277"/>
      <c r="CEW252" s="277"/>
      <c r="CEX252" s="277"/>
      <c r="CEY252" s="277"/>
      <c r="CEZ252" s="277"/>
      <c r="CFA252" s="277"/>
      <c r="CFB252" s="402"/>
      <c r="CFC252" s="404"/>
      <c r="CFD252" s="49"/>
      <c r="CFE252" s="49"/>
      <c r="CFF252" s="49"/>
      <c r="CFG252" s="99"/>
      <c r="CFH252" s="98"/>
      <c r="CFI252" s="49"/>
      <c r="CFJ252" s="405"/>
      <c r="CFK252" s="405"/>
      <c r="CFL252" s="277"/>
      <c r="CFM252" s="277"/>
      <c r="CFN252" s="277"/>
      <c r="CFO252" s="277"/>
      <c r="CFP252" s="277"/>
      <c r="CFQ252" s="277"/>
      <c r="CFR252" s="277"/>
      <c r="CFS252" s="277"/>
      <c r="CFT252" s="402"/>
      <c r="CFU252" s="404"/>
      <c r="CFV252" s="49"/>
      <c r="CFW252" s="49"/>
      <c r="CFX252" s="49"/>
      <c r="CFY252" s="99"/>
      <c r="CFZ252" s="98"/>
      <c r="CGA252" s="49"/>
      <c r="CGB252" s="405"/>
      <c r="CGC252" s="405"/>
      <c r="CGD252" s="277"/>
      <c r="CGE252" s="277"/>
      <c r="CGF252" s="277"/>
      <c r="CGG252" s="277"/>
      <c r="CGH252" s="277"/>
      <c r="CGI252" s="277"/>
      <c r="CGJ252" s="277"/>
      <c r="CGK252" s="277"/>
      <c r="CGL252" s="402"/>
      <c r="CGM252" s="404"/>
      <c r="CGN252" s="49"/>
      <c r="CGO252" s="49"/>
      <c r="CGP252" s="49"/>
      <c r="CGQ252" s="99"/>
      <c r="CGR252" s="98"/>
      <c r="CGS252" s="49"/>
      <c r="CGT252" s="405"/>
      <c r="CGU252" s="405"/>
      <c r="CGV252" s="277"/>
      <c r="CGW252" s="277"/>
      <c r="CGX252" s="277"/>
      <c r="CGY252" s="277"/>
      <c r="CGZ252" s="277"/>
      <c r="CHA252" s="277"/>
      <c r="CHB252" s="277"/>
      <c r="CHC252" s="277"/>
      <c r="CHD252" s="402"/>
      <c r="CHE252" s="404"/>
      <c r="CHF252" s="49"/>
      <c r="CHG252" s="49"/>
      <c r="CHH252" s="49"/>
      <c r="CHI252" s="99"/>
      <c r="CHJ252" s="98"/>
      <c r="CHK252" s="49"/>
      <c r="CHL252" s="405"/>
      <c r="CHM252" s="405"/>
      <c r="CHN252" s="277"/>
      <c r="CHO252" s="277"/>
      <c r="CHP252" s="277"/>
      <c r="CHQ252" s="277"/>
      <c r="CHR252" s="277"/>
      <c r="CHS252" s="277"/>
      <c r="CHT252" s="277"/>
      <c r="CHU252" s="277"/>
      <c r="CHV252" s="402"/>
      <c r="CHW252" s="404"/>
      <c r="CHX252" s="49"/>
      <c r="CHY252" s="49"/>
      <c r="CHZ252" s="49"/>
      <c r="CIA252" s="99"/>
      <c r="CIB252" s="98"/>
      <c r="CIC252" s="49"/>
      <c r="CID252" s="405"/>
      <c r="CIE252" s="405"/>
      <c r="CIF252" s="277"/>
      <c r="CIG252" s="277"/>
      <c r="CIH252" s="277"/>
      <c r="CII252" s="277"/>
      <c r="CIJ252" s="277"/>
      <c r="CIK252" s="277"/>
      <c r="CIL252" s="277"/>
      <c r="CIM252" s="277"/>
      <c r="CIN252" s="402"/>
      <c r="CIO252" s="404"/>
      <c r="CIP252" s="49"/>
      <c r="CIQ252" s="49"/>
      <c r="CIR252" s="49"/>
      <c r="CIS252" s="99"/>
      <c r="CIT252" s="98"/>
      <c r="CIU252" s="49"/>
      <c r="CIV252" s="405"/>
      <c r="CIW252" s="405"/>
      <c r="CIX252" s="277"/>
      <c r="CIY252" s="277"/>
      <c r="CIZ252" s="277"/>
      <c r="CJA252" s="277"/>
      <c r="CJB252" s="277"/>
      <c r="CJC252" s="277"/>
      <c r="CJD252" s="277"/>
      <c r="CJE252" s="277"/>
      <c r="CJF252" s="402"/>
      <c r="CJG252" s="404"/>
      <c r="CJH252" s="49"/>
      <c r="CJI252" s="49"/>
      <c r="CJJ252" s="49"/>
      <c r="CJK252" s="99"/>
      <c r="CJL252" s="98"/>
      <c r="CJM252" s="49"/>
      <c r="CJN252" s="405"/>
      <c r="CJO252" s="405"/>
      <c r="CJP252" s="277"/>
      <c r="CJQ252" s="277"/>
      <c r="CJR252" s="277"/>
      <c r="CJS252" s="277"/>
      <c r="CJT252" s="277"/>
      <c r="CJU252" s="277"/>
      <c r="CJV252" s="277"/>
      <c r="CJW252" s="277"/>
      <c r="CJX252" s="402"/>
      <c r="CJY252" s="404"/>
      <c r="CJZ252" s="49"/>
      <c r="CKA252" s="49"/>
      <c r="CKB252" s="49"/>
      <c r="CKC252" s="99"/>
      <c r="CKD252" s="98"/>
      <c r="CKE252" s="49"/>
      <c r="CKF252" s="405"/>
      <c r="CKG252" s="405"/>
      <c r="CKH252" s="277"/>
      <c r="CKI252" s="277"/>
      <c r="CKJ252" s="277"/>
      <c r="CKK252" s="277"/>
      <c r="CKL252" s="277"/>
      <c r="CKM252" s="277"/>
      <c r="CKN252" s="277"/>
      <c r="CKO252" s="277"/>
      <c r="CKP252" s="402"/>
      <c r="CKQ252" s="404"/>
      <c r="CKR252" s="49"/>
      <c r="CKS252" s="49"/>
      <c r="CKT252" s="49"/>
      <c r="CKU252" s="99"/>
      <c r="CKV252" s="98"/>
      <c r="CKW252" s="49"/>
      <c r="CKX252" s="405"/>
      <c r="CKY252" s="405"/>
      <c r="CKZ252" s="277"/>
      <c r="CLA252" s="277"/>
      <c r="CLB252" s="277"/>
      <c r="CLC252" s="277"/>
      <c r="CLD252" s="277"/>
      <c r="CLE252" s="277"/>
      <c r="CLF252" s="277"/>
      <c r="CLG252" s="277"/>
      <c r="CLH252" s="402"/>
      <c r="CLI252" s="404"/>
      <c r="CLJ252" s="49"/>
      <c r="CLK252" s="49"/>
      <c r="CLL252" s="49"/>
      <c r="CLM252" s="99"/>
      <c r="CLN252" s="98"/>
      <c r="CLO252" s="49"/>
      <c r="CLP252" s="405"/>
      <c r="CLQ252" s="405"/>
      <c r="CLR252" s="277"/>
      <c r="CLS252" s="277"/>
      <c r="CLT252" s="277"/>
      <c r="CLU252" s="277"/>
      <c r="CLV252" s="277"/>
      <c r="CLW252" s="277"/>
      <c r="CLX252" s="277"/>
      <c r="CLY252" s="277"/>
      <c r="CLZ252" s="402"/>
      <c r="CMA252" s="404"/>
      <c r="CMB252" s="49"/>
      <c r="CMC252" s="49"/>
      <c r="CMD252" s="49"/>
      <c r="CME252" s="99"/>
      <c r="CMF252" s="98"/>
      <c r="CMG252" s="49"/>
      <c r="CMH252" s="405"/>
      <c r="CMI252" s="405"/>
      <c r="CMJ252" s="277"/>
      <c r="CMK252" s="277"/>
      <c r="CML252" s="277"/>
      <c r="CMM252" s="277"/>
      <c r="CMN252" s="277"/>
      <c r="CMO252" s="277"/>
      <c r="CMP252" s="277"/>
      <c r="CMQ252" s="277"/>
      <c r="CMR252" s="402"/>
      <c r="CMS252" s="404"/>
      <c r="CMT252" s="49"/>
      <c r="CMU252" s="49"/>
      <c r="CMV252" s="49"/>
      <c r="CMW252" s="99"/>
      <c r="CMX252" s="98"/>
      <c r="CMY252" s="49"/>
      <c r="CMZ252" s="405"/>
      <c r="CNA252" s="405"/>
      <c r="CNB252" s="277"/>
      <c r="CNC252" s="277"/>
      <c r="CND252" s="277"/>
      <c r="CNE252" s="277"/>
      <c r="CNF252" s="277"/>
      <c r="CNG252" s="277"/>
      <c r="CNH252" s="277"/>
      <c r="CNI252" s="277"/>
      <c r="CNJ252" s="402"/>
      <c r="CNK252" s="404"/>
      <c r="CNL252" s="49"/>
      <c r="CNM252" s="49"/>
      <c r="CNN252" s="49"/>
      <c r="CNO252" s="99"/>
      <c r="CNP252" s="98"/>
      <c r="CNQ252" s="49"/>
      <c r="CNR252" s="405"/>
      <c r="CNS252" s="405"/>
      <c r="CNT252" s="277"/>
      <c r="CNU252" s="277"/>
      <c r="CNV252" s="277"/>
      <c r="CNW252" s="277"/>
      <c r="CNX252" s="277"/>
      <c r="CNY252" s="277"/>
      <c r="CNZ252" s="277"/>
      <c r="COA252" s="277"/>
      <c r="COB252" s="402"/>
      <c r="COC252" s="404"/>
      <c r="COD252" s="49"/>
      <c r="COE252" s="49"/>
      <c r="COF252" s="49"/>
      <c r="COG252" s="99"/>
      <c r="COH252" s="98"/>
      <c r="COI252" s="49"/>
      <c r="COJ252" s="405"/>
      <c r="COK252" s="405"/>
      <c r="COL252" s="277"/>
      <c r="COM252" s="277"/>
      <c r="CON252" s="277"/>
      <c r="COO252" s="277"/>
      <c r="COP252" s="277"/>
      <c r="COQ252" s="277"/>
      <c r="COR252" s="277"/>
      <c r="COS252" s="277"/>
      <c r="COT252" s="402"/>
      <c r="COU252" s="404"/>
      <c r="COV252" s="49"/>
      <c r="COW252" s="49"/>
      <c r="COX252" s="49"/>
      <c r="COY252" s="99"/>
      <c r="COZ252" s="98"/>
      <c r="CPA252" s="49"/>
      <c r="CPB252" s="405"/>
      <c r="CPC252" s="405"/>
      <c r="CPD252" s="277"/>
      <c r="CPE252" s="277"/>
      <c r="CPF252" s="277"/>
      <c r="CPG252" s="277"/>
      <c r="CPH252" s="277"/>
      <c r="CPI252" s="277"/>
      <c r="CPJ252" s="277"/>
      <c r="CPK252" s="277"/>
      <c r="CPL252" s="402"/>
      <c r="CPM252" s="404"/>
      <c r="CPN252" s="49"/>
      <c r="CPO252" s="49"/>
      <c r="CPP252" s="49"/>
      <c r="CPQ252" s="99"/>
      <c r="CPR252" s="98"/>
      <c r="CPS252" s="49"/>
      <c r="CPT252" s="405"/>
      <c r="CPU252" s="405"/>
      <c r="CPV252" s="277"/>
      <c r="CPW252" s="277"/>
      <c r="CPX252" s="277"/>
      <c r="CPY252" s="277"/>
      <c r="CPZ252" s="277"/>
      <c r="CQA252" s="277"/>
      <c r="CQB252" s="277"/>
      <c r="CQC252" s="277"/>
      <c r="CQD252" s="402"/>
      <c r="CQE252" s="404"/>
      <c r="CQF252" s="49"/>
      <c r="CQG252" s="49"/>
      <c r="CQH252" s="49"/>
      <c r="CQI252" s="99"/>
      <c r="CQJ252" s="98"/>
      <c r="CQK252" s="49"/>
      <c r="CQL252" s="405"/>
      <c r="CQM252" s="405"/>
      <c r="CQN252" s="277"/>
      <c r="CQO252" s="277"/>
      <c r="CQP252" s="277"/>
      <c r="CQQ252" s="277"/>
      <c r="CQR252" s="277"/>
      <c r="CQS252" s="277"/>
      <c r="CQT252" s="277"/>
      <c r="CQU252" s="277"/>
      <c r="CQV252" s="402"/>
      <c r="CQW252" s="404"/>
      <c r="CQX252" s="49"/>
      <c r="CQY252" s="49"/>
      <c r="CQZ252" s="49"/>
      <c r="CRA252" s="99"/>
      <c r="CRB252" s="98"/>
      <c r="CRC252" s="49"/>
      <c r="CRD252" s="405"/>
      <c r="CRE252" s="405"/>
      <c r="CRF252" s="277"/>
      <c r="CRG252" s="277"/>
      <c r="CRH252" s="277"/>
      <c r="CRI252" s="277"/>
      <c r="CRJ252" s="277"/>
      <c r="CRK252" s="277"/>
      <c r="CRL252" s="277"/>
      <c r="CRM252" s="277"/>
      <c r="CRN252" s="402"/>
      <c r="CRO252" s="404"/>
      <c r="CRP252" s="49"/>
      <c r="CRQ252" s="49"/>
      <c r="CRR252" s="49"/>
      <c r="CRS252" s="99"/>
      <c r="CRT252" s="98"/>
      <c r="CRU252" s="49"/>
      <c r="CRV252" s="405"/>
      <c r="CRW252" s="405"/>
      <c r="CRX252" s="277"/>
      <c r="CRY252" s="277"/>
      <c r="CRZ252" s="277"/>
      <c r="CSA252" s="277"/>
      <c r="CSB252" s="277"/>
      <c r="CSC252" s="277"/>
      <c r="CSD252" s="277"/>
      <c r="CSE252" s="277"/>
      <c r="CSF252" s="402"/>
      <c r="CSG252" s="404"/>
      <c r="CSH252" s="49"/>
      <c r="CSI252" s="49"/>
      <c r="CSJ252" s="49"/>
      <c r="CSK252" s="99"/>
      <c r="CSL252" s="98"/>
      <c r="CSM252" s="49"/>
      <c r="CSN252" s="405"/>
      <c r="CSO252" s="405"/>
      <c r="CSP252" s="277"/>
      <c r="CSQ252" s="277"/>
      <c r="CSR252" s="277"/>
      <c r="CSS252" s="277"/>
      <c r="CST252" s="277"/>
      <c r="CSU252" s="277"/>
      <c r="CSV252" s="277"/>
      <c r="CSW252" s="277"/>
      <c r="CSX252" s="402"/>
      <c r="CSY252" s="404"/>
      <c r="CSZ252" s="49"/>
      <c r="CTA252" s="49"/>
      <c r="CTB252" s="49"/>
      <c r="CTC252" s="99"/>
      <c r="CTD252" s="98"/>
      <c r="CTE252" s="49"/>
      <c r="CTF252" s="405"/>
      <c r="CTG252" s="405"/>
      <c r="CTH252" s="277"/>
      <c r="CTI252" s="277"/>
      <c r="CTJ252" s="277"/>
      <c r="CTK252" s="277"/>
      <c r="CTL252" s="277"/>
      <c r="CTM252" s="277"/>
      <c r="CTN252" s="277"/>
      <c r="CTO252" s="277"/>
      <c r="CTP252" s="402"/>
      <c r="CTQ252" s="404"/>
      <c r="CTR252" s="49"/>
      <c r="CTS252" s="49"/>
      <c r="CTT252" s="49"/>
      <c r="CTU252" s="99"/>
      <c r="CTV252" s="98"/>
      <c r="CTW252" s="49"/>
      <c r="CTX252" s="405"/>
      <c r="CTY252" s="405"/>
      <c r="CTZ252" s="277"/>
      <c r="CUA252" s="277"/>
      <c r="CUB252" s="277"/>
      <c r="CUC252" s="277"/>
      <c r="CUD252" s="277"/>
      <c r="CUE252" s="277"/>
      <c r="CUF252" s="277"/>
      <c r="CUG252" s="277"/>
      <c r="CUH252" s="402"/>
      <c r="CUI252" s="404"/>
      <c r="CUJ252" s="49"/>
      <c r="CUK252" s="49"/>
      <c r="CUL252" s="49"/>
      <c r="CUM252" s="99"/>
      <c r="CUN252" s="98"/>
      <c r="CUO252" s="49"/>
      <c r="CUP252" s="405"/>
      <c r="CUQ252" s="405"/>
      <c r="CUR252" s="277"/>
      <c r="CUS252" s="277"/>
      <c r="CUT252" s="277"/>
      <c r="CUU252" s="277"/>
      <c r="CUV252" s="277"/>
      <c r="CUW252" s="277"/>
      <c r="CUX252" s="277"/>
      <c r="CUY252" s="277"/>
      <c r="CUZ252" s="402"/>
      <c r="CVA252" s="404"/>
      <c r="CVB252" s="49"/>
      <c r="CVC252" s="49"/>
      <c r="CVD252" s="49"/>
      <c r="CVE252" s="99"/>
      <c r="CVF252" s="98"/>
      <c r="CVG252" s="49"/>
      <c r="CVH252" s="405"/>
      <c r="CVI252" s="405"/>
      <c r="CVJ252" s="277"/>
      <c r="CVK252" s="277"/>
      <c r="CVL252" s="277"/>
      <c r="CVM252" s="277"/>
      <c r="CVN252" s="277"/>
      <c r="CVO252" s="277"/>
      <c r="CVP252" s="277"/>
      <c r="CVQ252" s="277"/>
      <c r="CVR252" s="402"/>
      <c r="CVS252" s="404"/>
      <c r="CVT252" s="49"/>
      <c r="CVU252" s="49"/>
      <c r="CVV252" s="49"/>
      <c r="CVW252" s="99"/>
      <c r="CVX252" s="98"/>
      <c r="CVY252" s="49"/>
      <c r="CVZ252" s="405"/>
      <c r="CWA252" s="405"/>
      <c r="CWB252" s="277"/>
      <c r="CWC252" s="277"/>
      <c r="CWD252" s="277"/>
      <c r="CWE252" s="277"/>
      <c r="CWF252" s="277"/>
      <c r="CWG252" s="277"/>
      <c r="CWH252" s="277"/>
      <c r="CWI252" s="277"/>
      <c r="CWJ252" s="402"/>
      <c r="CWK252" s="404"/>
      <c r="CWL252" s="49"/>
      <c r="CWM252" s="49"/>
      <c r="CWN252" s="49"/>
      <c r="CWO252" s="99"/>
      <c r="CWP252" s="98"/>
      <c r="CWQ252" s="49"/>
      <c r="CWR252" s="405"/>
      <c r="CWS252" s="405"/>
      <c r="CWT252" s="277"/>
      <c r="CWU252" s="277"/>
      <c r="CWV252" s="277"/>
      <c r="CWW252" s="277"/>
      <c r="CWX252" s="277"/>
      <c r="CWY252" s="277"/>
      <c r="CWZ252" s="277"/>
      <c r="CXA252" s="277"/>
      <c r="CXB252" s="402"/>
      <c r="CXC252" s="404"/>
      <c r="CXD252" s="49"/>
      <c r="CXE252" s="49"/>
      <c r="CXF252" s="49"/>
      <c r="CXG252" s="99"/>
      <c r="CXH252" s="98"/>
      <c r="CXI252" s="49"/>
      <c r="CXJ252" s="405"/>
      <c r="CXK252" s="405"/>
      <c r="CXL252" s="277"/>
      <c r="CXM252" s="277"/>
      <c r="CXN252" s="277"/>
      <c r="CXO252" s="277"/>
      <c r="CXP252" s="277"/>
      <c r="CXQ252" s="277"/>
      <c r="CXR252" s="277"/>
      <c r="CXS252" s="277"/>
      <c r="CXT252" s="402"/>
      <c r="CXU252" s="404"/>
      <c r="CXV252" s="49"/>
      <c r="CXW252" s="49"/>
      <c r="CXX252" s="49"/>
      <c r="CXY252" s="99"/>
      <c r="CXZ252" s="98"/>
      <c r="CYA252" s="49"/>
      <c r="CYB252" s="405"/>
      <c r="CYC252" s="405"/>
      <c r="CYD252" s="277"/>
      <c r="CYE252" s="277"/>
      <c r="CYF252" s="277"/>
      <c r="CYG252" s="277"/>
      <c r="CYH252" s="277"/>
      <c r="CYI252" s="277"/>
      <c r="CYJ252" s="277"/>
      <c r="CYK252" s="277"/>
      <c r="CYL252" s="402"/>
      <c r="CYM252" s="404"/>
      <c r="CYN252" s="49"/>
      <c r="CYO252" s="49"/>
      <c r="CYP252" s="49"/>
      <c r="CYQ252" s="99"/>
      <c r="CYR252" s="98"/>
      <c r="CYS252" s="49"/>
      <c r="CYT252" s="405"/>
      <c r="CYU252" s="405"/>
      <c r="CYV252" s="277"/>
      <c r="CYW252" s="277"/>
      <c r="CYX252" s="277"/>
      <c r="CYY252" s="277"/>
      <c r="CYZ252" s="277"/>
      <c r="CZA252" s="277"/>
      <c r="CZB252" s="277"/>
      <c r="CZC252" s="277"/>
      <c r="CZD252" s="402"/>
      <c r="CZE252" s="404"/>
      <c r="CZF252" s="49"/>
      <c r="CZG252" s="49"/>
      <c r="CZH252" s="49"/>
      <c r="CZI252" s="99"/>
      <c r="CZJ252" s="98"/>
      <c r="CZK252" s="49"/>
      <c r="CZL252" s="405"/>
      <c r="CZM252" s="405"/>
      <c r="CZN252" s="277"/>
      <c r="CZO252" s="277"/>
      <c r="CZP252" s="277"/>
      <c r="CZQ252" s="277"/>
      <c r="CZR252" s="277"/>
      <c r="CZS252" s="277"/>
      <c r="CZT252" s="277"/>
      <c r="CZU252" s="277"/>
      <c r="CZV252" s="402"/>
      <c r="CZW252" s="404"/>
      <c r="CZX252" s="49"/>
      <c r="CZY252" s="49"/>
      <c r="CZZ252" s="49"/>
      <c r="DAA252" s="99"/>
      <c r="DAB252" s="98"/>
      <c r="DAC252" s="49"/>
      <c r="DAD252" s="405"/>
      <c r="DAE252" s="405"/>
      <c r="DAF252" s="277"/>
      <c r="DAG252" s="277"/>
      <c r="DAH252" s="277"/>
      <c r="DAI252" s="277"/>
      <c r="DAJ252" s="277"/>
      <c r="DAK252" s="277"/>
      <c r="DAL252" s="277"/>
      <c r="DAM252" s="277"/>
      <c r="DAN252" s="402"/>
      <c r="DAO252" s="404"/>
      <c r="DAP252" s="49"/>
      <c r="DAQ252" s="49"/>
      <c r="DAR252" s="49"/>
      <c r="DAS252" s="99"/>
      <c r="DAT252" s="98"/>
      <c r="DAU252" s="49"/>
      <c r="DAV252" s="405"/>
      <c r="DAW252" s="405"/>
      <c r="DAX252" s="277"/>
      <c r="DAY252" s="277"/>
      <c r="DAZ252" s="277"/>
      <c r="DBA252" s="277"/>
      <c r="DBB252" s="277"/>
      <c r="DBC252" s="277"/>
      <c r="DBD252" s="277"/>
      <c r="DBE252" s="277"/>
      <c r="DBF252" s="402"/>
      <c r="DBG252" s="404"/>
      <c r="DBH252" s="49"/>
      <c r="DBI252" s="49"/>
      <c r="DBJ252" s="49"/>
      <c r="DBK252" s="99"/>
      <c r="DBL252" s="98"/>
      <c r="DBM252" s="49"/>
      <c r="DBN252" s="405"/>
      <c r="DBO252" s="405"/>
      <c r="DBP252" s="277"/>
      <c r="DBQ252" s="277"/>
      <c r="DBR252" s="277"/>
      <c r="DBS252" s="277"/>
      <c r="DBT252" s="277"/>
      <c r="DBU252" s="277"/>
      <c r="DBV252" s="277"/>
      <c r="DBW252" s="277"/>
      <c r="DBX252" s="402"/>
      <c r="DBY252" s="404"/>
      <c r="DBZ252" s="49"/>
      <c r="DCA252" s="49"/>
      <c r="DCB252" s="49"/>
      <c r="DCC252" s="99"/>
      <c r="DCD252" s="98"/>
      <c r="DCE252" s="49"/>
      <c r="DCF252" s="405"/>
      <c r="DCG252" s="405"/>
      <c r="DCH252" s="277"/>
      <c r="DCI252" s="277"/>
      <c r="DCJ252" s="277"/>
      <c r="DCK252" s="277"/>
      <c r="DCL252" s="277"/>
      <c r="DCM252" s="277"/>
      <c r="DCN252" s="277"/>
      <c r="DCO252" s="277"/>
      <c r="DCP252" s="402"/>
      <c r="DCQ252" s="404"/>
      <c r="DCR252" s="49"/>
      <c r="DCS252" s="49"/>
      <c r="DCT252" s="49"/>
      <c r="DCU252" s="99"/>
      <c r="DCV252" s="98"/>
      <c r="DCW252" s="49"/>
      <c r="DCX252" s="405"/>
      <c r="DCY252" s="405"/>
      <c r="DCZ252" s="277"/>
      <c r="DDA252" s="277"/>
      <c r="DDB252" s="277"/>
      <c r="DDC252" s="277"/>
      <c r="DDD252" s="277"/>
      <c r="DDE252" s="277"/>
      <c r="DDF252" s="277"/>
      <c r="DDG252" s="277"/>
      <c r="DDH252" s="402"/>
      <c r="DDI252" s="404"/>
      <c r="DDJ252" s="49"/>
      <c r="DDK252" s="49"/>
      <c r="DDL252" s="49"/>
      <c r="DDM252" s="99"/>
      <c r="DDN252" s="98"/>
      <c r="DDO252" s="49"/>
      <c r="DDP252" s="405"/>
      <c r="DDQ252" s="405"/>
      <c r="DDR252" s="277"/>
      <c r="DDS252" s="277"/>
      <c r="DDT252" s="277"/>
      <c r="DDU252" s="277"/>
      <c r="DDV252" s="277"/>
      <c r="DDW252" s="277"/>
      <c r="DDX252" s="277"/>
      <c r="DDY252" s="277"/>
      <c r="DDZ252" s="402"/>
      <c r="DEA252" s="404"/>
      <c r="DEB252" s="49"/>
      <c r="DEC252" s="49"/>
      <c r="DED252" s="49"/>
      <c r="DEE252" s="99"/>
      <c r="DEF252" s="98"/>
      <c r="DEG252" s="49"/>
      <c r="DEH252" s="405"/>
      <c r="DEI252" s="405"/>
      <c r="DEJ252" s="277"/>
      <c r="DEK252" s="277"/>
      <c r="DEL252" s="277"/>
      <c r="DEM252" s="277"/>
      <c r="DEN252" s="277"/>
      <c r="DEO252" s="277"/>
      <c r="DEP252" s="277"/>
      <c r="DEQ252" s="277"/>
      <c r="DER252" s="402"/>
      <c r="DES252" s="404"/>
      <c r="DET252" s="49"/>
      <c r="DEU252" s="49"/>
      <c r="DEV252" s="49"/>
      <c r="DEW252" s="99"/>
      <c r="DEX252" s="98"/>
      <c r="DEY252" s="49"/>
      <c r="DEZ252" s="405"/>
      <c r="DFA252" s="405"/>
      <c r="DFB252" s="277"/>
      <c r="DFC252" s="277"/>
      <c r="DFD252" s="277"/>
      <c r="DFE252" s="277"/>
      <c r="DFF252" s="277"/>
      <c r="DFG252" s="277"/>
      <c r="DFH252" s="277"/>
      <c r="DFI252" s="277"/>
      <c r="DFJ252" s="402"/>
      <c r="DFK252" s="404"/>
      <c r="DFL252" s="49"/>
      <c r="DFM252" s="49"/>
      <c r="DFN252" s="49"/>
      <c r="DFO252" s="99"/>
      <c r="DFP252" s="98"/>
      <c r="DFQ252" s="49"/>
      <c r="DFR252" s="405"/>
      <c r="DFS252" s="405"/>
      <c r="DFT252" s="277"/>
      <c r="DFU252" s="277"/>
      <c r="DFV252" s="277"/>
      <c r="DFW252" s="277"/>
      <c r="DFX252" s="277"/>
      <c r="DFY252" s="277"/>
      <c r="DFZ252" s="277"/>
      <c r="DGA252" s="277"/>
      <c r="DGB252" s="402"/>
      <c r="DGC252" s="404"/>
      <c r="DGD252" s="49"/>
      <c r="DGE252" s="49"/>
      <c r="DGF252" s="49"/>
      <c r="DGG252" s="99"/>
      <c r="DGH252" s="98"/>
      <c r="DGI252" s="49"/>
      <c r="DGJ252" s="405"/>
      <c r="DGK252" s="405"/>
      <c r="DGL252" s="277"/>
      <c r="DGM252" s="277"/>
      <c r="DGN252" s="277"/>
      <c r="DGO252" s="277"/>
      <c r="DGP252" s="277"/>
      <c r="DGQ252" s="277"/>
      <c r="DGR252" s="277"/>
      <c r="DGS252" s="277"/>
      <c r="DGT252" s="402"/>
      <c r="DGU252" s="404"/>
      <c r="DGV252" s="49"/>
      <c r="DGW252" s="49"/>
      <c r="DGX252" s="49"/>
      <c r="DGY252" s="99"/>
      <c r="DGZ252" s="98"/>
      <c r="DHA252" s="49"/>
      <c r="DHB252" s="405"/>
      <c r="DHC252" s="405"/>
      <c r="DHD252" s="277"/>
      <c r="DHE252" s="277"/>
      <c r="DHF252" s="277"/>
      <c r="DHG252" s="277"/>
      <c r="DHH252" s="277"/>
      <c r="DHI252" s="277"/>
      <c r="DHJ252" s="277"/>
      <c r="DHK252" s="277"/>
      <c r="DHL252" s="402"/>
      <c r="DHM252" s="404"/>
      <c r="DHN252" s="49"/>
      <c r="DHO252" s="49"/>
      <c r="DHP252" s="49"/>
      <c r="DHQ252" s="99"/>
      <c r="DHR252" s="98"/>
      <c r="DHS252" s="49"/>
      <c r="DHT252" s="405"/>
      <c r="DHU252" s="405"/>
      <c r="DHV252" s="277"/>
      <c r="DHW252" s="277"/>
      <c r="DHX252" s="277"/>
      <c r="DHY252" s="277"/>
      <c r="DHZ252" s="277"/>
      <c r="DIA252" s="277"/>
      <c r="DIB252" s="277"/>
      <c r="DIC252" s="277"/>
      <c r="DID252" s="402"/>
      <c r="DIE252" s="404"/>
      <c r="DIF252" s="49"/>
      <c r="DIG252" s="49"/>
      <c r="DIH252" s="49"/>
      <c r="DII252" s="99"/>
      <c r="DIJ252" s="98"/>
      <c r="DIK252" s="49"/>
      <c r="DIL252" s="405"/>
      <c r="DIM252" s="405"/>
      <c r="DIN252" s="277"/>
      <c r="DIO252" s="277"/>
      <c r="DIP252" s="277"/>
      <c r="DIQ252" s="277"/>
      <c r="DIR252" s="277"/>
      <c r="DIS252" s="277"/>
      <c r="DIT252" s="277"/>
      <c r="DIU252" s="277"/>
      <c r="DIV252" s="402"/>
      <c r="DIW252" s="404"/>
      <c r="DIX252" s="49"/>
      <c r="DIY252" s="49"/>
      <c r="DIZ252" s="49"/>
      <c r="DJA252" s="99"/>
      <c r="DJB252" s="98"/>
      <c r="DJC252" s="49"/>
      <c r="DJD252" s="405"/>
      <c r="DJE252" s="405"/>
      <c r="DJF252" s="277"/>
      <c r="DJG252" s="277"/>
      <c r="DJH252" s="277"/>
      <c r="DJI252" s="277"/>
      <c r="DJJ252" s="277"/>
      <c r="DJK252" s="277"/>
      <c r="DJL252" s="277"/>
      <c r="DJM252" s="277"/>
      <c r="DJN252" s="402"/>
      <c r="DJO252" s="404"/>
      <c r="DJP252" s="49"/>
      <c r="DJQ252" s="49"/>
      <c r="DJR252" s="49"/>
      <c r="DJS252" s="99"/>
      <c r="DJT252" s="98"/>
      <c r="DJU252" s="49"/>
      <c r="DJV252" s="405"/>
      <c r="DJW252" s="405"/>
      <c r="DJX252" s="277"/>
      <c r="DJY252" s="277"/>
      <c r="DJZ252" s="277"/>
      <c r="DKA252" s="277"/>
      <c r="DKB252" s="277"/>
      <c r="DKC252" s="277"/>
      <c r="DKD252" s="277"/>
      <c r="DKE252" s="277"/>
      <c r="DKF252" s="402"/>
      <c r="DKG252" s="404"/>
      <c r="DKH252" s="49"/>
      <c r="DKI252" s="49"/>
      <c r="DKJ252" s="49"/>
      <c r="DKK252" s="99"/>
      <c r="DKL252" s="98"/>
      <c r="DKM252" s="49"/>
      <c r="DKN252" s="405"/>
      <c r="DKO252" s="405"/>
      <c r="DKP252" s="277"/>
      <c r="DKQ252" s="277"/>
      <c r="DKR252" s="277"/>
      <c r="DKS252" s="277"/>
      <c r="DKT252" s="277"/>
      <c r="DKU252" s="277"/>
      <c r="DKV252" s="277"/>
      <c r="DKW252" s="277"/>
      <c r="DKX252" s="402"/>
      <c r="DKY252" s="404"/>
      <c r="DKZ252" s="49"/>
      <c r="DLA252" s="49"/>
      <c r="DLB252" s="49"/>
      <c r="DLC252" s="99"/>
      <c r="DLD252" s="98"/>
      <c r="DLE252" s="49"/>
      <c r="DLF252" s="405"/>
      <c r="DLG252" s="405"/>
      <c r="DLH252" s="277"/>
      <c r="DLI252" s="277"/>
      <c r="DLJ252" s="277"/>
      <c r="DLK252" s="277"/>
      <c r="DLL252" s="277"/>
      <c r="DLM252" s="277"/>
      <c r="DLN252" s="277"/>
      <c r="DLO252" s="277"/>
      <c r="DLP252" s="402"/>
      <c r="DLQ252" s="404"/>
      <c r="DLR252" s="49"/>
      <c r="DLS252" s="49"/>
      <c r="DLT252" s="49"/>
      <c r="DLU252" s="99"/>
      <c r="DLV252" s="98"/>
      <c r="DLW252" s="49"/>
      <c r="DLX252" s="405"/>
      <c r="DLY252" s="405"/>
      <c r="DLZ252" s="277"/>
      <c r="DMA252" s="277"/>
      <c r="DMB252" s="277"/>
      <c r="DMC252" s="277"/>
      <c r="DMD252" s="277"/>
      <c r="DME252" s="277"/>
      <c r="DMF252" s="277"/>
      <c r="DMG252" s="277"/>
      <c r="DMH252" s="402"/>
      <c r="DMI252" s="404"/>
      <c r="DMJ252" s="49"/>
      <c r="DMK252" s="49"/>
      <c r="DML252" s="49"/>
      <c r="DMM252" s="99"/>
      <c r="DMN252" s="98"/>
      <c r="DMO252" s="49"/>
      <c r="DMP252" s="405"/>
      <c r="DMQ252" s="405"/>
      <c r="DMR252" s="277"/>
      <c r="DMS252" s="277"/>
      <c r="DMT252" s="277"/>
      <c r="DMU252" s="277"/>
      <c r="DMV252" s="277"/>
      <c r="DMW252" s="277"/>
      <c r="DMX252" s="277"/>
      <c r="DMY252" s="277"/>
      <c r="DMZ252" s="402"/>
      <c r="DNA252" s="404"/>
      <c r="DNB252" s="49"/>
      <c r="DNC252" s="49"/>
      <c r="DND252" s="49"/>
      <c r="DNE252" s="99"/>
      <c r="DNF252" s="98"/>
      <c r="DNG252" s="49"/>
      <c r="DNH252" s="405"/>
      <c r="DNI252" s="405"/>
      <c r="DNJ252" s="277"/>
      <c r="DNK252" s="277"/>
      <c r="DNL252" s="277"/>
      <c r="DNM252" s="277"/>
      <c r="DNN252" s="277"/>
      <c r="DNO252" s="277"/>
      <c r="DNP252" s="277"/>
      <c r="DNQ252" s="277"/>
      <c r="DNR252" s="402"/>
      <c r="DNS252" s="404"/>
      <c r="DNT252" s="49"/>
      <c r="DNU252" s="49"/>
      <c r="DNV252" s="49"/>
      <c r="DNW252" s="99"/>
      <c r="DNX252" s="98"/>
      <c r="DNY252" s="49"/>
      <c r="DNZ252" s="405"/>
      <c r="DOA252" s="405"/>
      <c r="DOB252" s="277"/>
      <c r="DOC252" s="277"/>
      <c r="DOD252" s="277"/>
      <c r="DOE252" s="277"/>
      <c r="DOF252" s="277"/>
      <c r="DOG252" s="277"/>
      <c r="DOH252" s="277"/>
      <c r="DOI252" s="277"/>
      <c r="DOJ252" s="402"/>
      <c r="DOK252" s="404"/>
      <c r="DOL252" s="49"/>
      <c r="DOM252" s="49"/>
      <c r="DON252" s="49"/>
      <c r="DOO252" s="99"/>
      <c r="DOP252" s="98"/>
      <c r="DOQ252" s="49"/>
      <c r="DOR252" s="405"/>
      <c r="DOS252" s="405"/>
      <c r="DOT252" s="277"/>
      <c r="DOU252" s="277"/>
      <c r="DOV252" s="277"/>
      <c r="DOW252" s="277"/>
      <c r="DOX252" s="277"/>
      <c r="DOY252" s="277"/>
      <c r="DOZ252" s="277"/>
      <c r="DPA252" s="277"/>
      <c r="DPB252" s="402"/>
      <c r="DPC252" s="404"/>
      <c r="DPD252" s="49"/>
      <c r="DPE252" s="49"/>
      <c r="DPF252" s="49"/>
      <c r="DPG252" s="99"/>
      <c r="DPH252" s="98"/>
      <c r="DPI252" s="49"/>
      <c r="DPJ252" s="405"/>
      <c r="DPK252" s="405"/>
      <c r="DPL252" s="277"/>
      <c r="DPM252" s="277"/>
      <c r="DPN252" s="277"/>
      <c r="DPO252" s="277"/>
      <c r="DPP252" s="277"/>
      <c r="DPQ252" s="277"/>
      <c r="DPR252" s="277"/>
      <c r="DPS252" s="277"/>
      <c r="DPT252" s="402"/>
      <c r="DPU252" s="404"/>
      <c r="DPV252" s="49"/>
      <c r="DPW252" s="49"/>
      <c r="DPX252" s="49"/>
      <c r="DPY252" s="99"/>
      <c r="DPZ252" s="98"/>
      <c r="DQA252" s="49"/>
      <c r="DQB252" s="405"/>
      <c r="DQC252" s="405"/>
      <c r="DQD252" s="277"/>
      <c r="DQE252" s="277"/>
      <c r="DQF252" s="277"/>
      <c r="DQG252" s="277"/>
      <c r="DQH252" s="277"/>
      <c r="DQI252" s="277"/>
      <c r="DQJ252" s="277"/>
      <c r="DQK252" s="277"/>
      <c r="DQL252" s="402"/>
      <c r="DQM252" s="404"/>
      <c r="DQN252" s="49"/>
      <c r="DQO252" s="49"/>
      <c r="DQP252" s="49"/>
      <c r="DQQ252" s="99"/>
      <c r="DQR252" s="98"/>
      <c r="DQS252" s="49"/>
      <c r="DQT252" s="405"/>
      <c r="DQU252" s="405"/>
      <c r="DQV252" s="277"/>
      <c r="DQW252" s="277"/>
      <c r="DQX252" s="277"/>
      <c r="DQY252" s="277"/>
      <c r="DQZ252" s="277"/>
      <c r="DRA252" s="277"/>
      <c r="DRB252" s="277"/>
      <c r="DRC252" s="277"/>
      <c r="DRD252" s="402"/>
      <c r="DRE252" s="404"/>
      <c r="DRF252" s="49"/>
      <c r="DRG252" s="49"/>
      <c r="DRH252" s="49"/>
      <c r="DRI252" s="99"/>
      <c r="DRJ252" s="98"/>
      <c r="DRK252" s="49"/>
      <c r="DRL252" s="405"/>
      <c r="DRM252" s="405"/>
      <c r="DRN252" s="277"/>
      <c r="DRO252" s="277"/>
      <c r="DRP252" s="277"/>
      <c r="DRQ252" s="277"/>
      <c r="DRR252" s="277"/>
      <c r="DRS252" s="277"/>
      <c r="DRT252" s="277"/>
      <c r="DRU252" s="277"/>
      <c r="DRV252" s="402"/>
      <c r="DRW252" s="404"/>
      <c r="DRX252" s="49"/>
      <c r="DRY252" s="49"/>
      <c r="DRZ252" s="49"/>
      <c r="DSA252" s="99"/>
      <c r="DSB252" s="98"/>
      <c r="DSC252" s="49"/>
      <c r="DSD252" s="405"/>
      <c r="DSE252" s="405"/>
      <c r="DSF252" s="277"/>
      <c r="DSG252" s="277"/>
      <c r="DSH252" s="277"/>
      <c r="DSI252" s="277"/>
      <c r="DSJ252" s="277"/>
      <c r="DSK252" s="277"/>
      <c r="DSL252" s="277"/>
      <c r="DSM252" s="277"/>
      <c r="DSN252" s="402"/>
      <c r="DSO252" s="404"/>
      <c r="DSP252" s="49"/>
      <c r="DSQ252" s="49"/>
      <c r="DSR252" s="49"/>
      <c r="DSS252" s="99"/>
      <c r="DST252" s="98"/>
      <c r="DSU252" s="49"/>
      <c r="DSV252" s="405"/>
      <c r="DSW252" s="405"/>
      <c r="DSX252" s="277"/>
      <c r="DSY252" s="277"/>
      <c r="DSZ252" s="277"/>
      <c r="DTA252" s="277"/>
      <c r="DTB252" s="277"/>
      <c r="DTC252" s="277"/>
      <c r="DTD252" s="277"/>
      <c r="DTE252" s="277"/>
      <c r="DTF252" s="402"/>
      <c r="DTG252" s="404"/>
      <c r="DTH252" s="49"/>
      <c r="DTI252" s="49"/>
      <c r="DTJ252" s="49"/>
      <c r="DTK252" s="99"/>
      <c r="DTL252" s="98"/>
      <c r="DTM252" s="49"/>
      <c r="DTN252" s="405"/>
      <c r="DTO252" s="405"/>
      <c r="DTP252" s="277"/>
      <c r="DTQ252" s="277"/>
      <c r="DTR252" s="277"/>
      <c r="DTS252" s="277"/>
      <c r="DTT252" s="277"/>
      <c r="DTU252" s="277"/>
      <c r="DTV252" s="277"/>
      <c r="DTW252" s="277"/>
      <c r="DTX252" s="402"/>
      <c r="DTY252" s="404"/>
      <c r="DTZ252" s="49"/>
      <c r="DUA252" s="49"/>
      <c r="DUB252" s="49"/>
      <c r="DUC252" s="99"/>
      <c r="DUD252" s="98"/>
      <c r="DUE252" s="49"/>
      <c r="DUF252" s="405"/>
      <c r="DUG252" s="405"/>
      <c r="DUH252" s="277"/>
      <c r="DUI252" s="277"/>
      <c r="DUJ252" s="277"/>
      <c r="DUK252" s="277"/>
      <c r="DUL252" s="277"/>
      <c r="DUM252" s="277"/>
      <c r="DUN252" s="277"/>
      <c r="DUO252" s="277"/>
      <c r="DUP252" s="402"/>
      <c r="DUQ252" s="404"/>
      <c r="DUR252" s="49"/>
      <c r="DUS252" s="49"/>
      <c r="DUT252" s="49"/>
      <c r="DUU252" s="99"/>
      <c r="DUV252" s="98"/>
      <c r="DUW252" s="49"/>
      <c r="DUX252" s="405"/>
      <c r="DUY252" s="405"/>
      <c r="DUZ252" s="277"/>
      <c r="DVA252" s="277"/>
      <c r="DVB252" s="277"/>
      <c r="DVC252" s="277"/>
      <c r="DVD252" s="277"/>
      <c r="DVE252" s="277"/>
      <c r="DVF252" s="277"/>
      <c r="DVG252" s="277"/>
      <c r="DVH252" s="402"/>
      <c r="DVI252" s="404"/>
      <c r="DVJ252" s="49"/>
      <c r="DVK252" s="49"/>
      <c r="DVL252" s="49"/>
      <c r="DVM252" s="99"/>
      <c r="DVN252" s="98"/>
      <c r="DVO252" s="49"/>
      <c r="DVP252" s="405"/>
      <c r="DVQ252" s="405"/>
      <c r="DVR252" s="277"/>
      <c r="DVS252" s="277"/>
      <c r="DVT252" s="277"/>
      <c r="DVU252" s="277"/>
      <c r="DVV252" s="277"/>
      <c r="DVW252" s="277"/>
      <c r="DVX252" s="277"/>
      <c r="DVY252" s="277"/>
      <c r="DVZ252" s="402"/>
      <c r="DWA252" s="404"/>
      <c r="DWB252" s="49"/>
      <c r="DWC252" s="49"/>
      <c r="DWD252" s="49"/>
      <c r="DWE252" s="99"/>
      <c r="DWF252" s="98"/>
      <c r="DWG252" s="49"/>
      <c r="DWH252" s="405"/>
      <c r="DWI252" s="405"/>
      <c r="DWJ252" s="277"/>
      <c r="DWK252" s="277"/>
      <c r="DWL252" s="277"/>
      <c r="DWM252" s="277"/>
      <c r="DWN252" s="277"/>
      <c r="DWO252" s="277"/>
      <c r="DWP252" s="277"/>
      <c r="DWQ252" s="277"/>
      <c r="DWR252" s="402"/>
      <c r="DWS252" s="404"/>
      <c r="DWT252" s="49"/>
      <c r="DWU252" s="49"/>
      <c r="DWV252" s="49"/>
      <c r="DWW252" s="99"/>
      <c r="DWX252" s="98"/>
      <c r="DWY252" s="49"/>
      <c r="DWZ252" s="405"/>
      <c r="DXA252" s="405"/>
      <c r="DXB252" s="277"/>
      <c r="DXC252" s="277"/>
      <c r="DXD252" s="277"/>
      <c r="DXE252" s="277"/>
      <c r="DXF252" s="277"/>
      <c r="DXG252" s="277"/>
      <c r="DXH252" s="277"/>
      <c r="DXI252" s="277"/>
      <c r="DXJ252" s="402"/>
      <c r="DXK252" s="404"/>
      <c r="DXL252" s="49"/>
      <c r="DXM252" s="49"/>
      <c r="DXN252" s="49"/>
      <c r="DXO252" s="99"/>
      <c r="DXP252" s="98"/>
      <c r="DXQ252" s="49"/>
      <c r="DXR252" s="405"/>
      <c r="DXS252" s="405"/>
      <c r="DXT252" s="277"/>
      <c r="DXU252" s="277"/>
      <c r="DXV252" s="277"/>
      <c r="DXW252" s="277"/>
      <c r="DXX252" s="277"/>
      <c r="DXY252" s="277"/>
      <c r="DXZ252" s="277"/>
      <c r="DYA252" s="277"/>
      <c r="DYB252" s="402"/>
      <c r="DYC252" s="404"/>
      <c r="DYD252" s="49"/>
      <c r="DYE252" s="49"/>
      <c r="DYF252" s="49"/>
      <c r="DYG252" s="99"/>
      <c r="DYH252" s="98"/>
      <c r="DYI252" s="49"/>
      <c r="DYJ252" s="405"/>
      <c r="DYK252" s="405"/>
      <c r="DYL252" s="277"/>
      <c r="DYM252" s="277"/>
      <c r="DYN252" s="277"/>
      <c r="DYO252" s="277"/>
      <c r="DYP252" s="277"/>
      <c r="DYQ252" s="277"/>
      <c r="DYR252" s="277"/>
      <c r="DYS252" s="277"/>
      <c r="DYT252" s="402"/>
      <c r="DYU252" s="404"/>
      <c r="DYV252" s="49"/>
      <c r="DYW252" s="49"/>
      <c r="DYX252" s="49"/>
      <c r="DYY252" s="99"/>
      <c r="DYZ252" s="98"/>
      <c r="DZA252" s="49"/>
      <c r="DZB252" s="405"/>
      <c r="DZC252" s="405"/>
      <c r="DZD252" s="277"/>
      <c r="DZE252" s="277"/>
      <c r="DZF252" s="277"/>
      <c r="DZG252" s="277"/>
      <c r="DZH252" s="277"/>
      <c r="DZI252" s="277"/>
      <c r="DZJ252" s="277"/>
      <c r="DZK252" s="277"/>
      <c r="DZL252" s="402"/>
      <c r="DZM252" s="404"/>
      <c r="DZN252" s="49"/>
      <c r="DZO252" s="49"/>
      <c r="DZP252" s="49"/>
      <c r="DZQ252" s="99"/>
      <c r="DZR252" s="98"/>
      <c r="DZS252" s="49"/>
      <c r="DZT252" s="405"/>
      <c r="DZU252" s="405"/>
      <c r="DZV252" s="277"/>
      <c r="DZW252" s="277"/>
      <c r="DZX252" s="277"/>
      <c r="DZY252" s="277"/>
      <c r="DZZ252" s="277"/>
      <c r="EAA252" s="277"/>
      <c r="EAB252" s="277"/>
      <c r="EAC252" s="277"/>
      <c r="EAD252" s="402"/>
      <c r="EAE252" s="404"/>
      <c r="EAF252" s="49"/>
      <c r="EAG252" s="49"/>
      <c r="EAH252" s="49"/>
      <c r="EAI252" s="99"/>
      <c r="EAJ252" s="98"/>
      <c r="EAK252" s="49"/>
      <c r="EAL252" s="405"/>
      <c r="EAM252" s="405"/>
      <c r="EAN252" s="277"/>
      <c r="EAO252" s="277"/>
      <c r="EAP252" s="277"/>
      <c r="EAQ252" s="277"/>
      <c r="EAR252" s="277"/>
      <c r="EAS252" s="277"/>
      <c r="EAT252" s="277"/>
      <c r="EAU252" s="277"/>
      <c r="EAV252" s="402"/>
      <c r="EAW252" s="404"/>
      <c r="EAX252" s="49"/>
      <c r="EAY252" s="49"/>
      <c r="EAZ252" s="49"/>
      <c r="EBA252" s="99"/>
      <c r="EBB252" s="98"/>
      <c r="EBC252" s="49"/>
      <c r="EBD252" s="405"/>
      <c r="EBE252" s="405"/>
      <c r="EBF252" s="277"/>
      <c r="EBG252" s="277"/>
      <c r="EBH252" s="277"/>
      <c r="EBI252" s="277"/>
      <c r="EBJ252" s="277"/>
      <c r="EBK252" s="277"/>
      <c r="EBL252" s="277"/>
      <c r="EBM252" s="277"/>
      <c r="EBN252" s="402"/>
      <c r="EBO252" s="404"/>
      <c r="EBP252" s="49"/>
      <c r="EBQ252" s="49"/>
      <c r="EBR252" s="49"/>
      <c r="EBS252" s="99"/>
      <c r="EBT252" s="98"/>
      <c r="EBU252" s="49"/>
      <c r="EBV252" s="405"/>
      <c r="EBW252" s="405"/>
      <c r="EBX252" s="277"/>
      <c r="EBY252" s="277"/>
      <c r="EBZ252" s="277"/>
      <c r="ECA252" s="277"/>
      <c r="ECB252" s="277"/>
      <c r="ECC252" s="277"/>
      <c r="ECD252" s="277"/>
      <c r="ECE252" s="277"/>
      <c r="ECF252" s="402"/>
      <c r="ECG252" s="404"/>
      <c r="ECH252" s="49"/>
      <c r="ECI252" s="49"/>
      <c r="ECJ252" s="49"/>
      <c r="ECK252" s="99"/>
      <c r="ECL252" s="98"/>
      <c r="ECM252" s="49"/>
      <c r="ECN252" s="405"/>
      <c r="ECO252" s="405"/>
      <c r="ECP252" s="277"/>
      <c r="ECQ252" s="277"/>
      <c r="ECR252" s="277"/>
      <c r="ECS252" s="277"/>
      <c r="ECT252" s="277"/>
      <c r="ECU252" s="277"/>
      <c r="ECV252" s="277"/>
      <c r="ECW252" s="277"/>
      <c r="ECX252" s="402"/>
      <c r="ECY252" s="404"/>
      <c r="ECZ252" s="49"/>
      <c r="EDA252" s="49"/>
      <c r="EDB252" s="49"/>
      <c r="EDC252" s="99"/>
      <c r="EDD252" s="98"/>
      <c r="EDE252" s="49"/>
      <c r="EDF252" s="405"/>
      <c r="EDG252" s="405"/>
      <c r="EDH252" s="277"/>
      <c r="EDI252" s="277"/>
      <c r="EDJ252" s="277"/>
      <c r="EDK252" s="277"/>
      <c r="EDL252" s="277"/>
      <c r="EDM252" s="277"/>
      <c r="EDN252" s="277"/>
      <c r="EDO252" s="277"/>
      <c r="EDP252" s="402"/>
      <c r="EDQ252" s="404"/>
      <c r="EDR252" s="49"/>
      <c r="EDS252" s="49"/>
      <c r="EDT252" s="49"/>
      <c r="EDU252" s="99"/>
      <c r="EDV252" s="98"/>
      <c r="EDW252" s="49"/>
      <c r="EDX252" s="405"/>
      <c r="EDY252" s="405"/>
      <c r="EDZ252" s="277"/>
      <c r="EEA252" s="277"/>
      <c r="EEB252" s="277"/>
      <c r="EEC252" s="277"/>
      <c r="EED252" s="277"/>
      <c r="EEE252" s="277"/>
      <c r="EEF252" s="277"/>
      <c r="EEG252" s="277"/>
      <c r="EEH252" s="402"/>
      <c r="EEI252" s="404"/>
      <c r="EEJ252" s="49"/>
      <c r="EEK252" s="49"/>
      <c r="EEL252" s="49"/>
      <c r="EEM252" s="99"/>
      <c r="EEN252" s="98"/>
      <c r="EEO252" s="49"/>
      <c r="EEP252" s="405"/>
      <c r="EEQ252" s="405"/>
      <c r="EER252" s="277"/>
      <c r="EES252" s="277"/>
      <c r="EET252" s="277"/>
      <c r="EEU252" s="277"/>
      <c r="EEV252" s="277"/>
      <c r="EEW252" s="277"/>
      <c r="EEX252" s="277"/>
      <c r="EEY252" s="277"/>
      <c r="EEZ252" s="402"/>
      <c r="EFA252" s="404"/>
      <c r="EFB252" s="49"/>
      <c r="EFC252" s="49"/>
      <c r="EFD252" s="49"/>
      <c r="EFE252" s="99"/>
      <c r="EFF252" s="98"/>
      <c r="EFG252" s="49"/>
      <c r="EFH252" s="405"/>
      <c r="EFI252" s="405"/>
      <c r="EFJ252" s="277"/>
      <c r="EFK252" s="277"/>
      <c r="EFL252" s="277"/>
      <c r="EFM252" s="277"/>
      <c r="EFN252" s="277"/>
      <c r="EFO252" s="277"/>
      <c r="EFP252" s="277"/>
      <c r="EFQ252" s="277"/>
      <c r="EFR252" s="402"/>
      <c r="EFS252" s="404"/>
      <c r="EFT252" s="49"/>
      <c r="EFU252" s="49"/>
      <c r="EFV252" s="49"/>
      <c r="EFW252" s="99"/>
      <c r="EFX252" s="98"/>
      <c r="EFY252" s="49"/>
      <c r="EFZ252" s="405"/>
      <c r="EGA252" s="405"/>
      <c r="EGB252" s="277"/>
      <c r="EGC252" s="277"/>
      <c r="EGD252" s="277"/>
      <c r="EGE252" s="277"/>
      <c r="EGF252" s="277"/>
      <c r="EGG252" s="277"/>
      <c r="EGH252" s="277"/>
      <c r="EGI252" s="277"/>
      <c r="EGJ252" s="402"/>
      <c r="EGK252" s="404"/>
      <c r="EGL252" s="49"/>
      <c r="EGM252" s="49"/>
      <c r="EGN252" s="49"/>
      <c r="EGO252" s="99"/>
      <c r="EGP252" s="98"/>
      <c r="EGQ252" s="49"/>
      <c r="EGR252" s="405"/>
      <c r="EGS252" s="405"/>
      <c r="EGT252" s="277"/>
      <c r="EGU252" s="277"/>
      <c r="EGV252" s="277"/>
      <c r="EGW252" s="277"/>
      <c r="EGX252" s="277"/>
      <c r="EGY252" s="277"/>
      <c r="EGZ252" s="277"/>
      <c r="EHA252" s="277"/>
      <c r="EHB252" s="402"/>
      <c r="EHC252" s="404"/>
      <c r="EHD252" s="49"/>
      <c r="EHE252" s="49"/>
      <c r="EHF252" s="49"/>
      <c r="EHG252" s="99"/>
      <c r="EHH252" s="98"/>
      <c r="EHI252" s="49"/>
      <c r="EHJ252" s="405"/>
      <c r="EHK252" s="405"/>
      <c r="EHL252" s="277"/>
      <c r="EHM252" s="277"/>
      <c r="EHN252" s="277"/>
      <c r="EHO252" s="277"/>
      <c r="EHP252" s="277"/>
      <c r="EHQ252" s="277"/>
      <c r="EHR252" s="277"/>
      <c r="EHS252" s="277"/>
      <c r="EHT252" s="402"/>
      <c r="EHU252" s="404"/>
      <c r="EHV252" s="49"/>
      <c r="EHW252" s="49"/>
      <c r="EHX252" s="49"/>
      <c r="EHY252" s="99"/>
      <c r="EHZ252" s="98"/>
      <c r="EIA252" s="49"/>
      <c r="EIB252" s="405"/>
      <c r="EIC252" s="405"/>
      <c r="EID252" s="277"/>
      <c r="EIE252" s="277"/>
      <c r="EIF252" s="277"/>
      <c r="EIG252" s="277"/>
      <c r="EIH252" s="277"/>
      <c r="EII252" s="277"/>
      <c r="EIJ252" s="277"/>
      <c r="EIK252" s="277"/>
      <c r="EIL252" s="402"/>
      <c r="EIM252" s="404"/>
      <c r="EIN252" s="49"/>
      <c r="EIO252" s="49"/>
      <c r="EIP252" s="49"/>
      <c r="EIQ252" s="99"/>
      <c r="EIR252" s="98"/>
      <c r="EIS252" s="49"/>
      <c r="EIT252" s="405"/>
      <c r="EIU252" s="405"/>
      <c r="EIV252" s="277"/>
      <c r="EIW252" s="277"/>
      <c r="EIX252" s="277"/>
      <c r="EIY252" s="277"/>
      <c r="EIZ252" s="277"/>
      <c r="EJA252" s="277"/>
      <c r="EJB252" s="277"/>
      <c r="EJC252" s="277"/>
      <c r="EJD252" s="402"/>
      <c r="EJE252" s="404"/>
      <c r="EJF252" s="49"/>
      <c r="EJG252" s="49"/>
      <c r="EJH252" s="49"/>
      <c r="EJI252" s="99"/>
      <c r="EJJ252" s="98"/>
      <c r="EJK252" s="49"/>
      <c r="EJL252" s="405"/>
      <c r="EJM252" s="405"/>
      <c r="EJN252" s="277"/>
      <c r="EJO252" s="277"/>
      <c r="EJP252" s="277"/>
      <c r="EJQ252" s="277"/>
      <c r="EJR252" s="277"/>
      <c r="EJS252" s="277"/>
      <c r="EJT252" s="277"/>
      <c r="EJU252" s="277"/>
      <c r="EJV252" s="402"/>
      <c r="EJW252" s="404"/>
      <c r="EJX252" s="49"/>
      <c r="EJY252" s="49"/>
      <c r="EJZ252" s="49"/>
      <c r="EKA252" s="99"/>
      <c r="EKB252" s="98"/>
      <c r="EKC252" s="49"/>
      <c r="EKD252" s="405"/>
      <c r="EKE252" s="405"/>
      <c r="EKF252" s="277"/>
      <c r="EKG252" s="277"/>
      <c r="EKH252" s="277"/>
      <c r="EKI252" s="277"/>
      <c r="EKJ252" s="277"/>
      <c r="EKK252" s="277"/>
      <c r="EKL252" s="277"/>
      <c r="EKM252" s="277"/>
      <c r="EKN252" s="402"/>
      <c r="EKO252" s="404"/>
      <c r="EKP252" s="49"/>
      <c r="EKQ252" s="49"/>
      <c r="EKR252" s="49"/>
      <c r="EKS252" s="99"/>
      <c r="EKT252" s="98"/>
      <c r="EKU252" s="49"/>
      <c r="EKV252" s="405"/>
      <c r="EKW252" s="405"/>
      <c r="EKX252" s="277"/>
      <c r="EKY252" s="277"/>
      <c r="EKZ252" s="277"/>
      <c r="ELA252" s="277"/>
      <c r="ELB252" s="277"/>
      <c r="ELC252" s="277"/>
      <c r="ELD252" s="277"/>
      <c r="ELE252" s="277"/>
      <c r="ELF252" s="402"/>
      <c r="ELG252" s="404"/>
      <c r="ELH252" s="49"/>
      <c r="ELI252" s="49"/>
      <c r="ELJ252" s="49"/>
      <c r="ELK252" s="99"/>
      <c r="ELL252" s="98"/>
      <c r="ELM252" s="49"/>
      <c r="ELN252" s="405"/>
      <c r="ELO252" s="405"/>
      <c r="ELP252" s="277"/>
      <c r="ELQ252" s="277"/>
      <c r="ELR252" s="277"/>
      <c r="ELS252" s="277"/>
      <c r="ELT252" s="277"/>
      <c r="ELU252" s="277"/>
      <c r="ELV252" s="277"/>
      <c r="ELW252" s="277"/>
      <c r="ELX252" s="402"/>
      <c r="ELY252" s="404"/>
      <c r="ELZ252" s="49"/>
      <c r="EMA252" s="49"/>
      <c r="EMB252" s="49"/>
      <c r="EMC252" s="99"/>
      <c r="EMD252" s="98"/>
      <c r="EME252" s="49"/>
      <c r="EMF252" s="405"/>
      <c r="EMG252" s="405"/>
      <c r="EMH252" s="277"/>
      <c r="EMI252" s="277"/>
      <c r="EMJ252" s="277"/>
      <c r="EMK252" s="277"/>
      <c r="EML252" s="277"/>
      <c r="EMM252" s="277"/>
      <c r="EMN252" s="277"/>
      <c r="EMO252" s="277"/>
      <c r="EMP252" s="402"/>
      <c r="EMQ252" s="404"/>
      <c r="EMR252" s="49"/>
      <c r="EMS252" s="49"/>
      <c r="EMT252" s="49"/>
      <c r="EMU252" s="99"/>
      <c r="EMV252" s="98"/>
      <c r="EMW252" s="49"/>
      <c r="EMX252" s="405"/>
      <c r="EMY252" s="405"/>
      <c r="EMZ252" s="277"/>
      <c r="ENA252" s="277"/>
      <c r="ENB252" s="277"/>
      <c r="ENC252" s="277"/>
      <c r="END252" s="277"/>
      <c r="ENE252" s="277"/>
      <c r="ENF252" s="277"/>
      <c r="ENG252" s="277"/>
      <c r="ENH252" s="402"/>
      <c r="ENI252" s="404"/>
      <c r="ENJ252" s="49"/>
      <c r="ENK252" s="49"/>
      <c r="ENL252" s="49"/>
      <c r="ENM252" s="99"/>
      <c r="ENN252" s="98"/>
      <c r="ENO252" s="49"/>
      <c r="ENP252" s="405"/>
      <c r="ENQ252" s="405"/>
      <c r="ENR252" s="277"/>
      <c r="ENS252" s="277"/>
      <c r="ENT252" s="277"/>
      <c r="ENU252" s="277"/>
      <c r="ENV252" s="277"/>
      <c r="ENW252" s="277"/>
      <c r="ENX252" s="277"/>
      <c r="ENY252" s="277"/>
      <c r="ENZ252" s="402"/>
      <c r="EOA252" s="404"/>
      <c r="EOB252" s="49"/>
      <c r="EOC252" s="49"/>
      <c r="EOD252" s="49"/>
      <c r="EOE252" s="99"/>
      <c r="EOF252" s="98"/>
      <c r="EOG252" s="49"/>
      <c r="EOH252" s="405"/>
      <c r="EOI252" s="405"/>
      <c r="EOJ252" s="277"/>
      <c r="EOK252" s="277"/>
      <c r="EOL252" s="277"/>
      <c r="EOM252" s="277"/>
      <c r="EON252" s="277"/>
      <c r="EOO252" s="277"/>
      <c r="EOP252" s="277"/>
      <c r="EOQ252" s="277"/>
      <c r="EOR252" s="402"/>
      <c r="EOS252" s="404"/>
      <c r="EOT252" s="49"/>
      <c r="EOU252" s="49"/>
      <c r="EOV252" s="49"/>
      <c r="EOW252" s="99"/>
      <c r="EOX252" s="98"/>
      <c r="EOY252" s="49"/>
      <c r="EOZ252" s="405"/>
      <c r="EPA252" s="405"/>
      <c r="EPB252" s="277"/>
      <c r="EPC252" s="277"/>
      <c r="EPD252" s="277"/>
      <c r="EPE252" s="277"/>
      <c r="EPF252" s="277"/>
      <c r="EPG252" s="277"/>
      <c r="EPH252" s="277"/>
      <c r="EPI252" s="277"/>
      <c r="EPJ252" s="402"/>
      <c r="EPK252" s="404"/>
      <c r="EPL252" s="49"/>
      <c r="EPM252" s="49"/>
      <c r="EPN252" s="49"/>
      <c r="EPO252" s="99"/>
      <c r="EPP252" s="98"/>
      <c r="EPQ252" s="49"/>
      <c r="EPR252" s="405"/>
      <c r="EPS252" s="405"/>
      <c r="EPT252" s="277"/>
      <c r="EPU252" s="277"/>
      <c r="EPV252" s="277"/>
      <c r="EPW252" s="277"/>
      <c r="EPX252" s="277"/>
      <c r="EPY252" s="277"/>
      <c r="EPZ252" s="277"/>
      <c r="EQA252" s="277"/>
      <c r="EQB252" s="402"/>
      <c r="EQC252" s="404"/>
      <c r="EQD252" s="49"/>
      <c r="EQE252" s="49"/>
      <c r="EQF252" s="49"/>
      <c r="EQG252" s="99"/>
      <c r="EQH252" s="98"/>
      <c r="EQI252" s="49"/>
      <c r="EQJ252" s="405"/>
      <c r="EQK252" s="405"/>
      <c r="EQL252" s="277"/>
      <c r="EQM252" s="277"/>
      <c r="EQN252" s="277"/>
      <c r="EQO252" s="277"/>
      <c r="EQP252" s="277"/>
      <c r="EQQ252" s="277"/>
      <c r="EQR252" s="277"/>
      <c r="EQS252" s="277"/>
      <c r="EQT252" s="402"/>
      <c r="EQU252" s="404"/>
      <c r="EQV252" s="49"/>
      <c r="EQW252" s="49"/>
      <c r="EQX252" s="49"/>
      <c r="EQY252" s="99"/>
      <c r="EQZ252" s="98"/>
      <c r="ERA252" s="49"/>
      <c r="ERB252" s="405"/>
      <c r="ERC252" s="405"/>
      <c r="ERD252" s="277"/>
      <c r="ERE252" s="277"/>
      <c r="ERF252" s="277"/>
      <c r="ERG252" s="277"/>
      <c r="ERH252" s="277"/>
      <c r="ERI252" s="277"/>
      <c r="ERJ252" s="277"/>
      <c r="ERK252" s="277"/>
      <c r="ERL252" s="402"/>
      <c r="ERM252" s="404"/>
      <c r="ERN252" s="49"/>
      <c r="ERO252" s="49"/>
      <c r="ERP252" s="49"/>
      <c r="ERQ252" s="99"/>
      <c r="ERR252" s="98"/>
      <c r="ERS252" s="49"/>
      <c r="ERT252" s="405"/>
      <c r="ERU252" s="405"/>
      <c r="ERV252" s="277"/>
      <c r="ERW252" s="277"/>
      <c r="ERX252" s="277"/>
      <c r="ERY252" s="277"/>
      <c r="ERZ252" s="277"/>
      <c r="ESA252" s="277"/>
      <c r="ESB252" s="277"/>
      <c r="ESC252" s="277"/>
      <c r="ESD252" s="402"/>
      <c r="ESE252" s="404"/>
      <c r="ESF252" s="49"/>
      <c r="ESG252" s="49"/>
      <c r="ESH252" s="49"/>
      <c r="ESI252" s="99"/>
      <c r="ESJ252" s="98"/>
      <c r="ESK252" s="49"/>
      <c r="ESL252" s="405"/>
      <c r="ESM252" s="405"/>
      <c r="ESN252" s="277"/>
      <c r="ESO252" s="277"/>
      <c r="ESP252" s="277"/>
      <c r="ESQ252" s="277"/>
      <c r="ESR252" s="277"/>
      <c r="ESS252" s="277"/>
      <c r="EST252" s="277"/>
      <c r="ESU252" s="277"/>
      <c r="ESV252" s="402"/>
      <c r="ESW252" s="404"/>
      <c r="ESX252" s="49"/>
      <c r="ESY252" s="49"/>
      <c r="ESZ252" s="49"/>
      <c r="ETA252" s="99"/>
      <c r="ETB252" s="98"/>
      <c r="ETC252" s="49"/>
      <c r="ETD252" s="405"/>
      <c r="ETE252" s="405"/>
      <c r="ETF252" s="277"/>
      <c r="ETG252" s="277"/>
      <c r="ETH252" s="277"/>
      <c r="ETI252" s="277"/>
      <c r="ETJ252" s="277"/>
      <c r="ETK252" s="277"/>
      <c r="ETL252" s="277"/>
      <c r="ETM252" s="277"/>
      <c r="ETN252" s="402"/>
      <c r="ETO252" s="404"/>
      <c r="ETP252" s="49"/>
      <c r="ETQ252" s="49"/>
      <c r="ETR252" s="49"/>
      <c r="ETS252" s="99"/>
      <c r="ETT252" s="98"/>
      <c r="ETU252" s="49"/>
      <c r="ETV252" s="405"/>
      <c r="ETW252" s="405"/>
      <c r="ETX252" s="277"/>
      <c r="ETY252" s="277"/>
      <c r="ETZ252" s="277"/>
      <c r="EUA252" s="277"/>
      <c r="EUB252" s="277"/>
      <c r="EUC252" s="277"/>
      <c r="EUD252" s="277"/>
      <c r="EUE252" s="277"/>
      <c r="EUF252" s="402"/>
      <c r="EUG252" s="404"/>
      <c r="EUH252" s="49"/>
      <c r="EUI252" s="49"/>
      <c r="EUJ252" s="49"/>
      <c r="EUK252" s="99"/>
      <c r="EUL252" s="98"/>
      <c r="EUM252" s="49"/>
      <c r="EUN252" s="405"/>
      <c r="EUO252" s="405"/>
      <c r="EUP252" s="277"/>
      <c r="EUQ252" s="277"/>
      <c r="EUR252" s="277"/>
      <c r="EUS252" s="277"/>
      <c r="EUT252" s="277"/>
      <c r="EUU252" s="277"/>
      <c r="EUV252" s="277"/>
      <c r="EUW252" s="277"/>
      <c r="EUX252" s="402"/>
      <c r="EUY252" s="404"/>
      <c r="EUZ252" s="49"/>
      <c r="EVA252" s="49"/>
      <c r="EVB252" s="49"/>
      <c r="EVC252" s="99"/>
      <c r="EVD252" s="98"/>
      <c r="EVE252" s="49"/>
      <c r="EVF252" s="405"/>
      <c r="EVG252" s="405"/>
      <c r="EVH252" s="277"/>
      <c r="EVI252" s="277"/>
      <c r="EVJ252" s="277"/>
      <c r="EVK252" s="277"/>
      <c r="EVL252" s="277"/>
      <c r="EVM252" s="277"/>
      <c r="EVN252" s="277"/>
      <c r="EVO252" s="277"/>
      <c r="EVP252" s="402"/>
      <c r="EVQ252" s="404"/>
      <c r="EVR252" s="49"/>
      <c r="EVS252" s="49"/>
      <c r="EVT252" s="49"/>
      <c r="EVU252" s="99"/>
      <c r="EVV252" s="98"/>
      <c r="EVW252" s="49"/>
      <c r="EVX252" s="405"/>
      <c r="EVY252" s="405"/>
      <c r="EVZ252" s="277"/>
      <c r="EWA252" s="277"/>
      <c r="EWB252" s="277"/>
      <c r="EWC252" s="277"/>
      <c r="EWD252" s="277"/>
      <c r="EWE252" s="277"/>
      <c r="EWF252" s="277"/>
      <c r="EWG252" s="277"/>
      <c r="EWH252" s="402"/>
      <c r="EWI252" s="404"/>
      <c r="EWJ252" s="49"/>
      <c r="EWK252" s="49"/>
      <c r="EWL252" s="49"/>
      <c r="EWM252" s="99"/>
      <c r="EWN252" s="98"/>
      <c r="EWO252" s="49"/>
      <c r="EWP252" s="405"/>
      <c r="EWQ252" s="405"/>
      <c r="EWR252" s="277"/>
      <c r="EWS252" s="277"/>
      <c r="EWT252" s="277"/>
      <c r="EWU252" s="277"/>
      <c r="EWV252" s="277"/>
      <c r="EWW252" s="277"/>
      <c r="EWX252" s="277"/>
      <c r="EWY252" s="277"/>
      <c r="EWZ252" s="402"/>
      <c r="EXA252" s="404"/>
      <c r="EXB252" s="49"/>
      <c r="EXC252" s="49"/>
      <c r="EXD252" s="49"/>
      <c r="EXE252" s="99"/>
      <c r="EXF252" s="98"/>
      <c r="EXG252" s="49"/>
      <c r="EXH252" s="405"/>
      <c r="EXI252" s="405"/>
      <c r="EXJ252" s="277"/>
      <c r="EXK252" s="277"/>
      <c r="EXL252" s="277"/>
      <c r="EXM252" s="277"/>
      <c r="EXN252" s="277"/>
      <c r="EXO252" s="277"/>
      <c r="EXP252" s="277"/>
      <c r="EXQ252" s="277"/>
      <c r="EXR252" s="402"/>
      <c r="EXS252" s="404"/>
      <c r="EXT252" s="49"/>
      <c r="EXU252" s="49"/>
      <c r="EXV252" s="49"/>
      <c r="EXW252" s="99"/>
      <c r="EXX252" s="98"/>
      <c r="EXY252" s="49"/>
      <c r="EXZ252" s="405"/>
      <c r="EYA252" s="405"/>
      <c r="EYB252" s="277"/>
      <c r="EYC252" s="277"/>
      <c r="EYD252" s="277"/>
      <c r="EYE252" s="277"/>
      <c r="EYF252" s="277"/>
      <c r="EYG252" s="277"/>
      <c r="EYH252" s="277"/>
      <c r="EYI252" s="277"/>
      <c r="EYJ252" s="402"/>
      <c r="EYK252" s="404"/>
      <c r="EYL252" s="49"/>
      <c r="EYM252" s="49"/>
      <c r="EYN252" s="49"/>
      <c r="EYO252" s="99"/>
      <c r="EYP252" s="98"/>
      <c r="EYQ252" s="49"/>
      <c r="EYR252" s="405"/>
      <c r="EYS252" s="405"/>
      <c r="EYT252" s="277"/>
      <c r="EYU252" s="277"/>
      <c r="EYV252" s="277"/>
      <c r="EYW252" s="277"/>
      <c r="EYX252" s="277"/>
      <c r="EYY252" s="277"/>
      <c r="EYZ252" s="277"/>
      <c r="EZA252" s="277"/>
      <c r="EZB252" s="402"/>
      <c r="EZC252" s="404"/>
      <c r="EZD252" s="49"/>
      <c r="EZE252" s="49"/>
      <c r="EZF252" s="49"/>
      <c r="EZG252" s="99"/>
      <c r="EZH252" s="98"/>
      <c r="EZI252" s="49"/>
      <c r="EZJ252" s="405"/>
      <c r="EZK252" s="405"/>
      <c r="EZL252" s="277"/>
      <c r="EZM252" s="277"/>
      <c r="EZN252" s="277"/>
      <c r="EZO252" s="277"/>
      <c r="EZP252" s="277"/>
      <c r="EZQ252" s="277"/>
      <c r="EZR252" s="277"/>
      <c r="EZS252" s="277"/>
      <c r="EZT252" s="402"/>
      <c r="EZU252" s="404"/>
      <c r="EZV252" s="49"/>
      <c r="EZW252" s="49"/>
      <c r="EZX252" s="49"/>
      <c r="EZY252" s="99"/>
      <c r="EZZ252" s="98"/>
      <c r="FAA252" s="49"/>
      <c r="FAB252" s="405"/>
      <c r="FAC252" s="405"/>
      <c r="FAD252" s="277"/>
      <c r="FAE252" s="277"/>
      <c r="FAF252" s="277"/>
      <c r="FAG252" s="277"/>
      <c r="FAH252" s="277"/>
      <c r="FAI252" s="277"/>
      <c r="FAJ252" s="277"/>
      <c r="FAK252" s="277"/>
      <c r="FAL252" s="402"/>
      <c r="FAM252" s="404"/>
      <c r="FAN252" s="49"/>
      <c r="FAO252" s="49"/>
      <c r="FAP252" s="49"/>
      <c r="FAQ252" s="99"/>
      <c r="FAR252" s="98"/>
      <c r="FAS252" s="49"/>
      <c r="FAT252" s="405"/>
      <c r="FAU252" s="405"/>
      <c r="FAV252" s="277"/>
      <c r="FAW252" s="277"/>
      <c r="FAX252" s="277"/>
      <c r="FAY252" s="277"/>
      <c r="FAZ252" s="277"/>
      <c r="FBA252" s="277"/>
      <c r="FBB252" s="277"/>
      <c r="FBC252" s="277"/>
      <c r="FBD252" s="402"/>
      <c r="FBE252" s="404"/>
      <c r="FBF252" s="49"/>
      <c r="FBG252" s="49"/>
      <c r="FBH252" s="49"/>
      <c r="FBI252" s="99"/>
      <c r="FBJ252" s="98"/>
      <c r="FBK252" s="49"/>
      <c r="FBL252" s="405"/>
      <c r="FBM252" s="405"/>
      <c r="FBN252" s="277"/>
      <c r="FBO252" s="277"/>
      <c r="FBP252" s="277"/>
      <c r="FBQ252" s="277"/>
      <c r="FBR252" s="277"/>
      <c r="FBS252" s="277"/>
      <c r="FBT252" s="277"/>
      <c r="FBU252" s="277"/>
      <c r="FBV252" s="402"/>
      <c r="FBW252" s="404"/>
      <c r="FBX252" s="49"/>
      <c r="FBY252" s="49"/>
      <c r="FBZ252" s="49"/>
      <c r="FCA252" s="99"/>
      <c r="FCB252" s="98"/>
      <c r="FCC252" s="49"/>
      <c r="FCD252" s="405"/>
      <c r="FCE252" s="405"/>
      <c r="FCF252" s="277"/>
      <c r="FCG252" s="277"/>
      <c r="FCH252" s="277"/>
      <c r="FCI252" s="277"/>
      <c r="FCJ252" s="277"/>
      <c r="FCK252" s="277"/>
      <c r="FCL252" s="277"/>
      <c r="FCM252" s="277"/>
      <c r="FCN252" s="402"/>
      <c r="FCO252" s="404"/>
      <c r="FCP252" s="49"/>
      <c r="FCQ252" s="49"/>
      <c r="FCR252" s="49"/>
      <c r="FCS252" s="99"/>
      <c r="FCT252" s="98"/>
      <c r="FCU252" s="49"/>
      <c r="FCV252" s="405"/>
      <c r="FCW252" s="405"/>
      <c r="FCX252" s="277"/>
      <c r="FCY252" s="277"/>
      <c r="FCZ252" s="277"/>
      <c r="FDA252" s="277"/>
      <c r="FDB252" s="277"/>
      <c r="FDC252" s="277"/>
      <c r="FDD252" s="277"/>
      <c r="FDE252" s="277"/>
      <c r="FDF252" s="402"/>
      <c r="FDG252" s="404"/>
      <c r="FDH252" s="49"/>
      <c r="FDI252" s="49"/>
      <c r="FDJ252" s="49"/>
      <c r="FDK252" s="99"/>
      <c r="FDL252" s="98"/>
      <c r="FDM252" s="49"/>
      <c r="FDN252" s="405"/>
      <c r="FDO252" s="405"/>
      <c r="FDP252" s="277"/>
      <c r="FDQ252" s="277"/>
      <c r="FDR252" s="277"/>
      <c r="FDS252" s="277"/>
      <c r="FDT252" s="277"/>
      <c r="FDU252" s="277"/>
      <c r="FDV252" s="277"/>
      <c r="FDW252" s="277"/>
      <c r="FDX252" s="402"/>
      <c r="FDY252" s="404"/>
      <c r="FDZ252" s="49"/>
      <c r="FEA252" s="49"/>
      <c r="FEB252" s="49"/>
      <c r="FEC252" s="99"/>
      <c r="FED252" s="98"/>
      <c r="FEE252" s="49"/>
      <c r="FEF252" s="405"/>
      <c r="FEG252" s="405"/>
      <c r="FEH252" s="277"/>
      <c r="FEI252" s="277"/>
      <c r="FEJ252" s="277"/>
      <c r="FEK252" s="277"/>
      <c r="FEL252" s="277"/>
      <c r="FEM252" s="277"/>
      <c r="FEN252" s="277"/>
      <c r="FEO252" s="277"/>
      <c r="FEP252" s="402"/>
      <c r="FEQ252" s="404"/>
      <c r="FER252" s="49"/>
      <c r="FES252" s="49"/>
      <c r="FET252" s="49"/>
      <c r="FEU252" s="99"/>
      <c r="FEV252" s="98"/>
      <c r="FEW252" s="49"/>
      <c r="FEX252" s="405"/>
      <c r="FEY252" s="405"/>
      <c r="FEZ252" s="277"/>
      <c r="FFA252" s="277"/>
      <c r="FFB252" s="277"/>
      <c r="FFC252" s="277"/>
      <c r="FFD252" s="277"/>
      <c r="FFE252" s="277"/>
      <c r="FFF252" s="277"/>
      <c r="FFG252" s="277"/>
      <c r="FFH252" s="402"/>
      <c r="FFI252" s="404"/>
      <c r="FFJ252" s="49"/>
      <c r="FFK252" s="49"/>
      <c r="FFL252" s="49"/>
      <c r="FFM252" s="99"/>
      <c r="FFN252" s="98"/>
      <c r="FFO252" s="49"/>
      <c r="FFP252" s="405"/>
      <c r="FFQ252" s="405"/>
      <c r="FFR252" s="277"/>
      <c r="FFS252" s="277"/>
      <c r="FFT252" s="277"/>
      <c r="FFU252" s="277"/>
      <c r="FFV252" s="277"/>
      <c r="FFW252" s="277"/>
      <c r="FFX252" s="277"/>
      <c r="FFY252" s="277"/>
      <c r="FFZ252" s="402"/>
      <c r="FGA252" s="404"/>
      <c r="FGB252" s="49"/>
      <c r="FGC252" s="49"/>
      <c r="FGD252" s="49"/>
      <c r="FGE252" s="99"/>
      <c r="FGF252" s="98"/>
      <c r="FGG252" s="49"/>
      <c r="FGH252" s="405"/>
      <c r="FGI252" s="405"/>
      <c r="FGJ252" s="277"/>
      <c r="FGK252" s="277"/>
      <c r="FGL252" s="277"/>
      <c r="FGM252" s="277"/>
      <c r="FGN252" s="277"/>
      <c r="FGO252" s="277"/>
      <c r="FGP252" s="277"/>
      <c r="FGQ252" s="277"/>
      <c r="FGR252" s="402"/>
      <c r="FGS252" s="404"/>
      <c r="FGT252" s="49"/>
      <c r="FGU252" s="49"/>
      <c r="FGV252" s="49"/>
      <c r="FGW252" s="99"/>
      <c r="FGX252" s="98"/>
      <c r="FGY252" s="49"/>
      <c r="FGZ252" s="405"/>
      <c r="FHA252" s="405"/>
      <c r="FHB252" s="277"/>
      <c r="FHC252" s="277"/>
      <c r="FHD252" s="277"/>
      <c r="FHE252" s="277"/>
      <c r="FHF252" s="277"/>
      <c r="FHG252" s="277"/>
      <c r="FHH252" s="277"/>
      <c r="FHI252" s="277"/>
      <c r="FHJ252" s="402"/>
      <c r="FHK252" s="404"/>
      <c r="FHL252" s="49"/>
      <c r="FHM252" s="49"/>
      <c r="FHN252" s="49"/>
      <c r="FHO252" s="99"/>
      <c r="FHP252" s="98"/>
      <c r="FHQ252" s="49"/>
      <c r="FHR252" s="405"/>
      <c r="FHS252" s="405"/>
      <c r="FHT252" s="277"/>
      <c r="FHU252" s="277"/>
      <c r="FHV252" s="277"/>
      <c r="FHW252" s="277"/>
      <c r="FHX252" s="277"/>
      <c r="FHY252" s="277"/>
      <c r="FHZ252" s="277"/>
      <c r="FIA252" s="277"/>
      <c r="FIB252" s="402"/>
      <c r="FIC252" s="404"/>
      <c r="FID252" s="49"/>
      <c r="FIE252" s="49"/>
      <c r="FIF252" s="49"/>
      <c r="FIG252" s="99"/>
      <c r="FIH252" s="98"/>
      <c r="FII252" s="49"/>
      <c r="FIJ252" s="405"/>
      <c r="FIK252" s="405"/>
      <c r="FIL252" s="277"/>
      <c r="FIM252" s="277"/>
      <c r="FIN252" s="277"/>
      <c r="FIO252" s="277"/>
      <c r="FIP252" s="277"/>
      <c r="FIQ252" s="277"/>
      <c r="FIR252" s="277"/>
      <c r="FIS252" s="277"/>
      <c r="FIT252" s="402"/>
      <c r="FIU252" s="404"/>
      <c r="FIV252" s="49"/>
      <c r="FIW252" s="49"/>
      <c r="FIX252" s="49"/>
      <c r="FIY252" s="99"/>
      <c r="FIZ252" s="98"/>
      <c r="FJA252" s="49"/>
      <c r="FJB252" s="405"/>
      <c r="FJC252" s="405"/>
      <c r="FJD252" s="277"/>
      <c r="FJE252" s="277"/>
      <c r="FJF252" s="277"/>
      <c r="FJG252" s="277"/>
      <c r="FJH252" s="277"/>
      <c r="FJI252" s="277"/>
      <c r="FJJ252" s="277"/>
      <c r="FJK252" s="277"/>
      <c r="FJL252" s="402"/>
      <c r="FJM252" s="404"/>
      <c r="FJN252" s="49"/>
      <c r="FJO252" s="49"/>
      <c r="FJP252" s="49"/>
      <c r="FJQ252" s="99"/>
      <c r="FJR252" s="98"/>
      <c r="FJS252" s="49"/>
      <c r="FJT252" s="405"/>
      <c r="FJU252" s="405"/>
      <c r="FJV252" s="277"/>
      <c r="FJW252" s="277"/>
      <c r="FJX252" s="277"/>
      <c r="FJY252" s="277"/>
      <c r="FJZ252" s="277"/>
      <c r="FKA252" s="277"/>
      <c r="FKB252" s="277"/>
      <c r="FKC252" s="277"/>
      <c r="FKD252" s="402"/>
      <c r="FKE252" s="404"/>
      <c r="FKF252" s="49"/>
      <c r="FKG252" s="49"/>
      <c r="FKH252" s="49"/>
      <c r="FKI252" s="99"/>
      <c r="FKJ252" s="98"/>
      <c r="FKK252" s="49"/>
      <c r="FKL252" s="405"/>
      <c r="FKM252" s="405"/>
      <c r="FKN252" s="277"/>
      <c r="FKO252" s="277"/>
      <c r="FKP252" s="277"/>
      <c r="FKQ252" s="277"/>
      <c r="FKR252" s="277"/>
      <c r="FKS252" s="277"/>
      <c r="FKT252" s="277"/>
      <c r="FKU252" s="277"/>
      <c r="FKV252" s="402"/>
      <c r="FKW252" s="404"/>
      <c r="FKX252" s="49"/>
      <c r="FKY252" s="49"/>
      <c r="FKZ252" s="49"/>
      <c r="FLA252" s="99"/>
      <c r="FLB252" s="98"/>
      <c r="FLC252" s="49"/>
      <c r="FLD252" s="405"/>
      <c r="FLE252" s="405"/>
      <c r="FLF252" s="277"/>
      <c r="FLG252" s="277"/>
      <c r="FLH252" s="277"/>
      <c r="FLI252" s="277"/>
      <c r="FLJ252" s="277"/>
      <c r="FLK252" s="277"/>
      <c r="FLL252" s="277"/>
      <c r="FLM252" s="277"/>
      <c r="FLN252" s="402"/>
      <c r="FLO252" s="404"/>
      <c r="FLP252" s="49"/>
      <c r="FLQ252" s="49"/>
      <c r="FLR252" s="49"/>
      <c r="FLS252" s="99"/>
      <c r="FLT252" s="98"/>
      <c r="FLU252" s="49"/>
      <c r="FLV252" s="405"/>
      <c r="FLW252" s="405"/>
      <c r="FLX252" s="277"/>
      <c r="FLY252" s="277"/>
      <c r="FLZ252" s="277"/>
      <c r="FMA252" s="277"/>
      <c r="FMB252" s="277"/>
      <c r="FMC252" s="277"/>
      <c r="FMD252" s="277"/>
      <c r="FME252" s="277"/>
      <c r="FMF252" s="402"/>
      <c r="FMG252" s="404"/>
      <c r="FMH252" s="49"/>
      <c r="FMI252" s="49"/>
      <c r="FMJ252" s="49"/>
      <c r="FMK252" s="99"/>
      <c r="FML252" s="98"/>
      <c r="FMM252" s="49"/>
      <c r="FMN252" s="405"/>
      <c r="FMO252" s="405"/>
      <c r="FMP252" s="277"/>
      <c r="FMQ252" s="277"/>
      <c r="FMR252" s="277"/>
      <c r="FMS252" s="277"/>
      <c r="FMT252" s="277"/>
      <c r="FMU252" s="277"/>
      <c r="FMV252" s="277"/>
      <c r="FMW252" s="277"/>
      <c r="FMX252" s="402"/>
      <c r="FMY252" s="404"/>
      <c r="FMZ252" s="49"/>
      <c r="FNA252" s="49"/>
      <c r="FNB252" s="49"/>
      <c r="FNC252" s="99"/>
      <c r="FND252" s="98"/>
      <c r="FNE252" s="49"/>
      <c r="FNF252" s="405"/>
      <c r="FNG252" s="405"/>
      <c r="FNH252" s="277"/>
      <c r="FNI252" s="277"/>
      <c r="FNJ252" s="277"/>
      <c r="FNK252" s="277"/>
      <c r="FNL252" s="277"/>
      <c r="FNM252" s="277"/>
      <c r="FNN252" s="277"/>
      <c r="FNO252" s="277"/>
      <c r="FNP252" s="402"/>
      <c r="FNQ252" s="404"/>
      <c r="FNR252" s="49"/>
      <c r="FNS252" s="49"/>
      <c r="FNT252" s="49"/>
      <c r="FNU252" s="99"/>
      <c r="FNV252" s="98"/>
      <c r="FNW252" s="49"/>
      <c r="FNX252" s="405"/>
      <c r="FNY252" s="405"/>
      <c r="FNZ252" s="277"/>
      <c r="FOA252" s="277"/>
      <c r="FOB252" s="277"/>
      <c r="FOC252" s="277"/>
      <c r="FOD252" s="277"/>
      <c r="FOE252" s="277"/>
      <c r="FOF252" s="277"/>
      <c r="FOG252" s="277"/>
      <c r="FOH252" s="402"/>
      <c r="FOI252" s="404"/>
      <c r="FOJ252" s="49"/>
      <c r="FOK252" s="49"/>
      <c r="FOL252" s="49"/>
      <c r="FOM252" s="99"/>
      <c r="FON252" s="98"/>
      <c r="FOO252" s="49"/>
      <c r="FOP252" s="405"/>
      <c r="FOQ252" s="405"/>
      <c r="FOR252" s="277"/>
      <c r="FOS252" s="277"/>
      <c r="FOT252" s="277"/>
      <c r="FOU252" s="277"/>
      <c r="FOV252" s="277"/>
      <c r="FOW252" s="277"/>
      <c r="FOX252" s="277"/>
      <c r="FOY252" s="277"/>
      <c r="FOZ252" s="402"/>
      <c r="FPA252" s="404"/>
      <c r="FPB252" s="49"/>
      <c r="FPC252" s="49"/>
      <c r="FPD252" s="49"/>
      <c r="FPE252" s="99"/>
      <c r="FPF252" s="98"/>
      <c r="FPG252" s="49"/>
      <c r="FPH252" s="405"/>
      <c r="FPI252" s="405"/>
      <c r="FPJ252" s="277"/>
      <c r="FPK252" s="277"/>
      <c r="FPL252" s="277"/>
      <c r="FPM252" s="277"/>
      <c r="FPN252" s="277"/>
      <c r="FPO252" s="277"/>
      <c r="FPP252" s="277"/>
      <c r="FPQ252" s="277"/>
      <c r="FPR252" s="402"/>
      <c r="FPS252" s="404"/>
      <c r="FPT252" s="49"/>
      <c r="FPU252" s="49"/>
      <c r="FPV252" s="49"/>
      <c r="FPW252" s="99"/>
      <c r="FPX252" s="98"/>
      <c r="FPY252" s="49"/>
      <c r="FPZ252" s="405"/>
      <c r="FQA252" s="405"/>
      <c r="FQB252" s="277"/>
      <c r="FQC252" s="277"/>
      <c r="FQD252" s="277"/>
      <c r="FQE252" s="277"/>
      <c r="FQF252" s="277"/>
      <c r="FQG252" s="277"/>
      <c r="FQH252" s="277"/>
      <c r="FQI252" s="277"/>
      <c r="FQJ252" s="402"/>
      <c r="FQK252" s="404"/>
      <c r="FQL252" s="49"/>
      <c r="FQM252" s="49"/>
      <c r="FQN252" s="49"/>
      <c r="FQO252" s="99"/>
      <c r="FQP252" s="98"/>
      <c r="FQQ252" s="49"/>
      <c r="FQR252" s="405"/>
      <c r="FQS252" s="405"/>
      <c r="FQT252" s="277"/>
      <c r="FQU252" s="277"/>
      <c r="FQV252" s="277"/>
      <c r="FQW252" s="277"/>
      <c r="FQX252" s="277"/>
      <c r="FQY252" s="277"/>
      <c r="FQZ252" s="277"/>
      <c r="FRA252" s="277"/>
      <c r="FRB252" s="402"/>
      <c r="FRC252" s="404"/>
      <c r="FRD252" s="49"/>
      <c r="FRE252" s="49"/>
      <c r="FRF252" s="49"/>
      <c r="FRG252" s="99"/>
      <c r="FRH252" s="98"/>
      <c r="FRI252" s="49"/>
      <c r="FRJ252" s="405"/>
      <c r="FRK252" s="405"/>
      <c r="FRL252" s="277"/>
      <c r="FRM252" s="277"/>
      <c r="FRN252" s="277"/>
      <c r="FRO252" s="277"/>
      <c r="FRP252" s="277"/>
      <c r="FRQ252" s="277"/>
      <c r="FRR252" s="277"/>
      <c r="FRS252" s="277"/>
      <c r="FRT252" s="402"/>
      <c r="FRU252" s="404"/>
      <c r="FRV252" s="49"/>
      <c r="FRW252" s="49"/>
      <c r="FRX252" s="49"/>
      <c r="FRY252" s="99"/>
      <c r="FRZ252" s="98"/>
      <c r="FSA252" s="49"/>
      <c r="FSB252" s="405"/>
      <c r="FSC252" s="405"/>
      <c r="FSD252" s="277"/>
      <c r="FSE252" s="277"/>
      <c r="FSF252" s="277"/>
      <c r="FSG252" s="277"/>
      <c r="FSH252" s="277"/>
      <c r="FSI252" s="277"/>
      <c r="FSJ252" s="277"/>
      <c r="FSK252" s="277"/>
      <c r="FSL252" s="402"/>
      <c r="FSM252" s="404"/>
      <c r="FSN252" s="49"/>
      <c r="FSO252" s="49"/>
      <c r="FSP252" s="49"/>
      <c r="FSQ252" s="99"/>
      <c r="FSR252" s="98"/>
      <c r="FSS252" s="49"/>
      <c r="FST252" s="405"/>
      <c r="FSU252" s="405"/>
      <c r="FSV252" s="277"/>
      <c r="FSW252" s="277"/>
      <c r="FSX252" s="277"/>
      <c r="FSY252" s="277"/>
      <c r="FSZ252" s="277"/>
      <c r="FTA252" s="277"/>
      <c r="FTB252" s="277"/>
      <c r="FTC252" s="277"/>
      <c r="FTD252" s="402"/>
      <c r="FTE252" s="404"/>
      <c r="FTF252" s="49"/>
      <c r="FTG252" s="49"/>
      <c r="FTH252" s="49"/>
      <c r="FTI252" s="99"/>
      <c r="FTJ252" s="98"/>
      <c r="FTK252" s="49"/>
      <c r="FTL252" s="405"/>
      <c r="FTM252" s="405"/>
      <c r="FTN252" s="277"/>
      <c r="FTO252" s="277"/>
      <c r="FTP252" s="277"/>
      <c r="FTQ252" s="277"/>
      <c r="FTR252" s="277"/>
      <c r="FTS252" s="277"/>
      <c r="FTT252" s="277"/>
      <c r="FTU252" s="277"/>
      <c r="FTV252" s="402"/>
      <c r="FTW252" s="404"/>
      <c r="FTX252" s="49"/>
      <c r="FTY252" s="49"/>
      <c r="FTZ252" s="49"/>
      <c r="FUA252" s="99"/>
      <c r="FUB252" s="98"/>
      <c r="FUC252" s="49"/>
      <c r="FUD252" s="405"/>
      <c r="FUE252" s="405"/>
      <c r="FUF252" s="277"/>
      <c r="FUG252" s="277"/>
      <c r="FUH252" s="277"/>
      <c r="FUI252" s="277"/>
      <c r="FUJ252" s="277"/>
      <c r="FUK252" s="277"/>
      <c r="FUL252" s="277"/>
      <c r="FUM252" s="277"/>
      <c r="FUN252" s="402"/>
      <c r="FUO252" s="404"/>
      <c r="FUP252" s="49"/>
      <c r="FUQ252" s="49"/>
      <c r="FUR252" s="49"/>
      <c r="FUS252" s="99"/>
      <c r="FUT252" s="98"/>
      <c r="FUU252" s="49"/>
      <c r="FUV252" s="405"/>
      <c r="FUW252" s="405"/>
      <c r="FUX252" s="277"/>
      <c r="FUY252" s="277"/>
      <c r="FUZ252" s="277"/>
      <c r="FVA252" s="277"/>
      <c r="FVB252" s="277"/>
      <c r="FVC252" s="277"/>
      <c r="FVD252" s="277"/>
      <c r="FVE252" s="277"/>
      <c r="FVF252" s="402"/>
      <c r="FVG252" s="404"/>
      <c r="FVH252" s="49"/>
      <c r="FVI252" s="49"/>
      <c r="FVJ252" s="49"/>
      <c r="FVK252" s="99"/>
      <c r="FVL252" s="98"/>
      <c r="FVM252" s="49"/>
      <c r="FVN252" s="405"/>
      <c r="FVO252" s="405"/>
      <c r="FVP252" s="277"/>
      <c r="FVQ252" s="277"/>
      <c r="FVR252" s="277"/>
      <c r="FVS252" s="277"/>
      <c r="FVT252" s="277"/>
      <c r="FVU252" s="277"/>
      <c r="FVV252" s="277"/>
      <c r="FVW252" s="277"/>
      <c r="FVX252" s="402"/>
      <c r="FVY252" s="404"/>
      <c r="FVZ252" s="49"/>
      <c r="FWA252" s="49"/>
      <c r="FWB252" s="49"/>
      <c r="FWC252" s="99"/>
      <c r="FWD252" s="98"/>
      <c r="FWE252" s="49"/>
      <c r="FWF252" s="405"/>
      <c r="FWG252" s="405"/>
      <c r="FWH252" s="277"/>
      <c r="FWI252" s="277"/>
      <c r="FWJ252" s="277"/>
      <c r="FWK252" s="277"/>
      <c r="FWL252" s="277"/>
      <c r="FWM252" s="277"/>
      <c r="FWN252" s="277"/>
      <c r="FWO252" s="277"/>
      <c r="FWP252" s="402"/>
      <c r="FWQ252" s="404"/>
      <c r="FWR252" s="49"/>
      <c r="FWS252" s="49"/>
      <c r="FWT252" s="49"/>
      <c r="FWU252" s="99"/>
      <c r="FWV252" s="98"/>
      <c r="FWW252" s="49"/>
      <c r="FWX252" s="405"/>
      <c r="FWY252" s="405"/>
      <c r="FWZ252" s="277"/>
      <c r="FXA252" s="277"/>
      <c r="FXB252" s="277"/>
      <c r="FXC252" s="277"/>
      <c r="FXD252" s="277"/>
      <c r="FXE252" s="277"/>
      <c r="FXF252" s="277"/>
      <c r="FXG252" s="277"/>
      <c r="FXH252" s="402"/>
      <c r="FXI252" s="404"/>
      <c r="FXJ252" s="49"/>
      <c r="FXK252" s="49"/>
      <c r="FXL252" s="49"/>
      <c r="FXM252" s="99"/>
      <c r="FXN252" s="98"/>
      <c r="FXO252" s="49"/>
      <c r="FXP252" s="405"/>
      <c r="FXQ252" s="405"/>
      <c r="FXR252" s="277"/>
      <c r="FXS252" s="277"/>
      <c r="FXT252" s="277"/>
      <c r="FXU252" s="277"/>
      <c r="FXV252" s="277"/>
      <c r="FXW252" s="277"/>
      <c r="FXX252" s="277"/>
      <c r="FXY252" s="277"/>
      <c r="FXZ252" s="402"/>
      <c r="FYA252" s="404"/>
      <c r="FYB252" s="49"/>
      <c r="FYC252" s="49"/>
      <c r="FYD252" s="49"/>
      <c r="FYE252" s="99"/>
      <c r="FYF252" s="98"/>
      <c r="FYG252" s="49"/>
      <c r="FYH252" s="405"/>
      <c r="FYI252" s="405"/>
      <c r="FYJ252" s="277"/>
      <c r="FYK252" s="277"/>
      <c r="FYL252" s="277"/>
      <c r="FYM252" s="277"/>
      <c r="FYN252" s="277"/>
      <c r="FYO252" s="277"/>
      <c r="FYP252" s="277"/>
      <c r="FYQ252" s="277"/>
      <c r="FYR252" s="402"/>
      <c r="FYS252" s="404"/>
      <c r="FYT252" s="49"/>
      <c r="FYU252" s="49"/>
      <c r="FYV252" s="49"/>
      <c r="FYW252" s="99"/>
      <c r="FYX252" s="98"/>
      <c r="FYY252" s="49"/>
      <c r="FYZ252" s="405"/>
      <c r="FZA252" s="405"/>
      <c r="FZB252" s="277"/>
      <c r="FZC252" s="277"/>
      <c r="FZD252" s="277"/>
      <c r="FZE252" s="277"/>
      <c r="FZF252" s="277"/>
      <c r="FZG252" s="277"/>
      <c r="FZH252" s="277"/>
      <c r="FZI252" s="277"/>
      <c r="FZJ252" s="402"/>
      <c r="FZK252" s="404"/>
      <c r="FZL252" s="49"/>
      <c r="FZM252" s="49"/>
      <c r="FZN252" s="49"/>
      <c r="FZO252" s="99"/>
      <c r="FZP252" s="98"/>
      <c r="FZQ252" s="49"/>
      <c r="FZR252" s="405"/>
      <c r="FZS252" s="405"/>
      <c r="FZT252" s="277"/>
      <c r="FZU252" s="277"/>
      <c r="FZV252" s="277"/>
      <c r="FZW252" s="277"/>
      <c r="FZX252" s="277"/>
      <c r="FZY252" s="277"/>
      <c r="FZZ252" s="277"/>
      <c r="GAA252" s="277"/>
      <c r="GAB252" s="402"/>
      <c r="GAC252" s="404"/>
      <c r="GAD252" s="49"/>
      <c r="GAE252" s="49"/>
      <c r="GAF252" s="49"/>
      <c r="GAG252" s="99"/>
      <c r="GAH252" s="98"/>
      <c r="GAI252" s="49"/>
      <c r="GAJ252" s="405"/>
      <c r="GAK252" s="405"/>
      <c r="GAL252" s="277"/>
      <c r="GAM252" s="277"/>
      <c r="GAN252" s="277"/>
      <c r="GAO252" s="277"/>
      <c r="GAP252" s="277"/>
      <c r="GAQ252" s="277"/>
      <c r="GAR252" s="277"/>
      <c r="GAS252" s="277"/>
      <c r="GAT252" s="402"/>
      <c r="GAU252" s="404"/>
      <c r="GAV252" s="49"/>
      <c r="GAW252" s="49"/>
      <c r="GAX252" s="49"/>
      <c r="GAY252" s="99"/>
      <c r="GAZ252" s="98"/>
      <c r="GBA252" s="49"/>
      <c r="GBB252" s="405"/>
      <c r="GBC252" s="405"/>
      <c r="GBD252" s="277"/>
      <c r="GBE252" s="277"/>
      <c r="GBF252" s="277"/>
      <c r="GBG252" s="277"/>
      <c r="GBH252" s="277"/>
      <c r="GBI252" s="277"/>
      <c r="GBJ252" s="277"/>
      <c r="GBK252" s="277"/>
      <c r="GBL252" s="402"/>
      <c r="GBM252" s="404"/>
      <c r="GBN252" s="49"/>
      <c r="GBO252" s="49"/>
      <c r="GBP252" s="49"/>
      <c r="GBQ252" s="99"/>
      <c r="GBR252" s="98"/>
      <c r="GBS252" s="49"/>
      <c r="GBT252" s="405"/>
      <c r="GBU252" s="405"/>
      <c r="GBV252" s="277"/>
      <c r="GBW252" s="277"/>
      <c r="GBX252" s="277"/>
      <c r="GBY252" s="277"/>
      <c r="GBZ252" s="277"/>
      <c r="GCA252" s="277"/>
      <c r="GCB252" s="277"/>
      <c r="GCC252" s="277"/>
      <c r="GCD252" s="402"/>
      <c r="GCE252" s="404"/>
      <c r="GCF252" s="49"/>
      <c r="GCG252" s="49"/>
      <c r="GCH252" s="49"/>
      <c r="GCI252" s="99"/>
      <c r="GCJ252" s="98"/>
      <c r="GCK252" s="49"/>
      <c r="GCL252" s="405"/>
      <c r="GCM252" s="405"/>
      <c r="GCN252" s="277"/>
      <c r="GCO252" s="277"/>
      <c r="GCP252" s="277"/>
      <c r="GCQ252" s="277"/>
      <c r="GCR252" s="277"/>
      <c r="GCS252" s="277"/>
      <c r="GCT252" s="277"/>
      <c r="GCU252" s="277"/>
      <c r="GCV252" s="402"/>
      <c r="GCW252" s="404"/>
      <c r="GCX252" s="49"/>
      <c r="GCY252" s="49"/>
      <c r="GCZ252" s="49"/>
      <c r="GDA252" s="99"/>
      <c r="GDB252" s="98"/>
      <c r="GDC252" s="49"/>
      <c r="GDD252" s="405"/>
      <c r="GDE252" s="405"/>
      <c r="GDF252" s="277"/>
      <c r="GDG252" s="277"/>
      <c r="GDH252" s="277"/>
      <c r="GDI252" s="277"/>
      <c r="GDJ252" s="277"/>
      <c r="GDK252" s="277"/>
      <c r="GDL252" s="277"/>
      <c r="GDM252" s="277"/>
      <c r="GDN252" s="402"/>
      <c r="GDO252" s="404"/>
      <c r="GDP252" s="49"/>
      <c r="GDQ252" s="49"/>
      <c r="GDR252" s="49"/>
      <c r="GDS252" s="99"/>
      <c r="GDT252" s="98"/>
      <c r="GDU252" s="49"/>
      <c r="GDV252" s="405"/>
      <c r="GDW252" s="405"/>
      <c r="GDX252" s="277"/>
      <c r="GDY252" s="277"/>
      <c r="GDZ252" s="277"/>
      <c r="GEA252" s="277"/>
      <c r="GEB252" s="277"/>
      <c r="GEC252" s="277"/>
      <c r="GED252" s="277"/>
      <c r="GEE252" s="277"/>
      <c r="GEF252" s="402"/>
      <c r="GEG252" s="404"/>
      <c r="GEH252" s="49"/>
      <c r="GEI252" s="49"/>
      <c r="GEJ252" s="49"/>
      <c r="GEK252" s="99"/>
      <c r="GEL252" s="98"/>
      <c r="GEM252" s="49"/>
      <c r="GEN252" s="405"/>
      <c r="GEO252" s="405"/>
      <c r="GEP252" s="277"/>
      <c r="GEQ252" s="277"/>
      <c r="GER252" s="277"/>
      <c r="GES252" s="277"/>
      <c r="GET252" s="277"/>
      <c r="GEU252" s="277"/>
      <c r="GEV252" s="277"/>
      <c r="GEW252" s="277"/>
      <c r="GEX252" s="402"/>
      <c r="GEY252" s="404"/>
      <c r="GEZ252" s="49"/>
      <c r="GFA252" s="49"/>
      <c r="GFB252" s="49"/>
      <c r="GFC252" s="99"/>
      <c r="GFD252" s="98"/>
      <c r="GFE252" s="49"/>
      <c r="GFF252" s="405"/>
      <c r="GFG252" s="405"/>
      <c r="GFH252" s="277"/>
      <c r="GFI252" s="277"/>
      <c r="GFJ252" s="277"/>
      <c r="GFK252" s="277"/>
      <c r="GFL252" s="277"/>
      <c r="GFM252" s="277"/>
      <c r="GFN252" s="277"/>
      <c r="GFO252" s="277"/>
      <c r="GFP252" s="402"/>
      <c r="GFQ252" s="404"/>
      <c r="GFR252" s="49"/>
      <c r="GFS252" s="49"/>
      <c r="GFT252" s="49"/>
      <c r="GFU252" s="99"/>
      <c r="GFV252" s="98"/>
      <c r="GFW252" s="49"/>
      <c r="GFX252" s="405"/>
      <c r="GFY252" s="405"/>
      <c r="GFZ252" s="277"/>
      <c r="GGA252" s="277"/>
      <c r="GGB252" s="277"/>
      <c r="GGC252" s="277"/>
      <c r="GGD252" s="277"/>
      <c r="GGE252" s="277"/>
      <c r="GGF252" s="277"/>
      <c r="GGG252" s="277"/>
      <c r="GGH252" s="402"/>
      <c r="GGI252" s="404"/>
      <c r="GGJ252" s="49"/>
      <c r="GGK252" s="49"/>
      <c r="GGL252" s="49"/>
      <c r="GGM252" s="99"/>
      <c r="GGN252" s="98"/>
      <c r="GGO252" s="49"/>
      <c r="GGP252" s="405"/>
      <c r="GGQ252" s="405"/>
      <c r="GGR252" s="277"/>
      <c r="GGS252" s="277"/>
      <c r="GGT252" s="277"/>
      <c r="GGU252" s="277"/>
      <c r="GGV252" s="277"/>
      <c r="GGW252" s="277"/>
      <c r="GGX252" s="277"/>
      <c r="GGY252" s="277"/>
      <c r="GGZ252" s="402"/>
      <c r="GHA252" s="404"/>
      <c r="GHB252" s="49"/>
      <c r="GHC252" s="49"/>
      <c r="GHD252" s="49"/>
      <c r="GHE252" s="99"/>
      <c r="GHF252" s="98"/>
      <c r="GHG252" s="49"/>
      <c r="GHH252" s="405"/>
      <c r="GHI252" s="405"/>
      <c r="GHJ252" s="277"/>
      <c r="GHK252" s="277"/>
      <c r="GHL252" s="277"/>
      <c r="GHM252" s="277"/>
      <c r="GHN252" s="277"/>
      <c r="GHO252" s="277"/>
      <c r="GHP252" s="277"/>
      <c r="GHQ252" s="277"/>
      <c r="GHR252" s="402"/>
      <c r="GHS252" s="404"/>
      <c r="GHT252" s="49"/>
      <c r="GHU252" s="49"/>
      <c r="GHV252" s="49"/>
      <c r="GHW252" s="99"/>
      <c r="GHX252" s="98"/>
      <c r="GHY252" s="49"/>
      <c r="GHZ252" s="405"/>
      <c r="GIA252" s="405"/>
      <c r="GIB252" s="277"/>
      <c r="GIC252" s="277"/>
      <c r="GID252" s="277"/>
      <c r="GIE252" s="277"/>
      <c r="GIF252" s="277"/>
      <c r="GIG252" s="277"/>
      <c r="GIH252" s="277"/>
      <c r="GII252" s="277"/>
      <c r="GIJ252" s="402"/>
      <c r="GIK252" s="404"/>
      <c r="GIL252" s="49"/>
      <c r="GIM252" s="49"/>
      <c r="GIN252" s="49"/>
      <c r="GIO252" s="99"/>
      <c r="GIP252" s="98"/>
      <c r="GIQ252" s="49"/>
      <c r="GIR252" s="405"/>
      <c r="GIS252" s="405"/>
      <c r="GIT252" s="277"/>
      <c r="GIU252" s="277"/>
      <c r="GIV252" s="277"/>
      <c r="GIW252" s="277"/>
      <c r="GIX252" s="277"/>
      <c r="GIY252" s="277"/>
      <c r="GIZ252" s="277"/>
      <c r="GJA252" s="277"/>
      <c r="GJB252" s="402"/>
      <c r="GJC252" s="404"/>
      <c r="GJD252" s="49"/>
      <c r="GJE252" s="49"/>
      <c r="GJF252" s="49"/>
      <c r="GJG252" s="99"/>
      <c r="GJH252" s="98"/>
      <c r="GJI252" s="49"/>
      <c r="GJJ252" s="405"/>
      <c r="GJK252" s="405"/>
      <c r="GJL252" s="277"/>
      <c r="GJM252" s="277"/>
      <c r="GJN252" s="277"/>
      <c r="GJO252" s="277"/>
      <c r="GJP252" s="277"/>
      <c r="GJQ252" s="277"/>
      <c r="GJR252" s="277"/>
      <c r="GJS252" s="277"/>
      <c r="GJT252" s="402"/>
      <c r="GJU252" s="404"/>
      <c r="GJV252" s="49"/>
      <c r="GJW252" s="49"/>
      <c r="GJX252" s="49"/>
      <c r="GJY252" s="99"/>
      <c r="GJZ252" s="98"/>
      <c r="GKA252" s="49"/>
      <c r="GKB252" s="405"/>
      <c r="GKC252" s="405"/>
      <c r="GKD252" s="277"/>
      <c r="GKE252" s="277"/>
      <c r="GKF252" s="277"/>
      <c r="GKG252" s="277"/>
      <c r="GKH252" s="277"/>
      <c r="GKI252" s="277"/>
      <c r="GKJ252" s="277"/>
      <c r="GKK252" s="277"/>
      <c r="GKL252" s="402"/>
      <c r="GKM252" s="404"/>
      <c r="GKN252" s="49"/>
      <c r="GKO252" s="49"/>
      <c r="GKP252" s="49"/>
      <c r="GKQ252" s="99"/>
      <c r="GKR252" s="98"/>
      <c r="GKS252" s="49"/>
      <c r="GKT252" s="405"/>
      <c r="GKU252" s="405"/>
      <c r="GKV252" s="277"/>
      <c r="GKW252" s="277"/>
      <c r="GKX252" s="277"/>
      <c r="GKY252" s="277"/>
      <c r="GKZ252" s="277"/>
      <c r="GLA252" s="277"/>
      <c r="GLB252" s="277"/>
      <c r="GLC252" s="277"/>
      <c r="GLD252" s="402"/>
      <c r="GLE252" s="404"/>
      <c r="GLF252" s="49"/>
      <c r="GLG252" s="49"/>
      <c r="GLH252" s="49"/>
      <c r="GLI252" s="99"/>
      <c r="GLJ252" s="98"/>
      <c r="GLK252" s="49"/>
      <c r="GLL252" s="405"/>
      <c r="GLM252" s="405"/>
      <c r="GLN252" s="277"/>
      <c r="GLO252" s="277"/>
      <c r="GLP252" s="277"/>
      <c r="GLQ252" s="277"/>
      <c r="GLR252" s="277"/>
      <c r="GLS252" s="277"/>
      <c r="GLT252" s="277"/>
      <c r="GLU252" s="277"/>
      <c r="GLV252" s="402"/>
      <c r="GLW252" s="404"/>
      <c r="GLX252" s="49"/>
      <c r="GLY252" s="49"/>
      <c r="GLZ252" s="49"/>
      <c r="GMA252" s="99"/>
      <c r="GMB252" s="98"/>
      <c r="GMC252" s="49"/>
      <c r="GMD252" s="405"/>
      <c r="GME252" s="405"/>
      <c r="GMF252" s="277"/>
      <c r="GMG252" s="277"/>
      <c r="GMH252" s="277"/>
      <c r="GMI252" s="277"/>
      <c r="GMJ252" s="277"/>
      <c r="GMK252" s="277"/>
      <c r="GML252" s="277"/>
      <c r="GMM252" s="277"/>
      <c r="GMN252" s="402"/>
      <c r="GMO252" s="404"/>
      <c r="GMP252" s="49"/>
      <c r="GMQ252" s="49"/>
      <c r="GMR252" s="49"/>
      <c r="GMS252" s="99"/>
      <c r="GMT252" s="98"/>
      <c r="GMU252" s="49"/>
      <c r="GMV252" s="405"/>
      <c r="GMW252" s="405"/>
      <c r="GMX252" s="277"/>
      <c r="GMY252" s="277"/>
      <c r="GMZ252" s="277"/>
      <c r="GNA252" s="277"/>
      <c r="GNB252" s="277"/>
      <c r="GNC252" s="277"/>
      <c r="GND252" s="277"/>
      <c r="GNE252" s="277"/>
      <c r="GNF252" s="402"/>
      <c r="GNG252" s="404"/>
      <c r="GNH252" s="49"/>
      <c r="GNI252" s="49"/>
      <c r="GNJ252" s="49"/>
      <c r="GNK252" s="99"/>
      <c r="GNL252" s="98"/>
      <c r="GNM252" s="49"/>
      <c r="GNN252" s="405"/>
      <c r="GNO252" s="405"/>
      <c r="GNP252" s="277"/>
      <c r="GNQ252" s="277"/>
      <c r="GNR252" s="277"/>
      <c r="GNS252" s="277"/>
      <c r="GNT252" s="277"/>
      <c r="GNU252" s="277"/>
      <c r="GNV252" s="277"/>
      <c r="GNW252" s="277"/>
      <c r="GNX252" s="402"/>
      <c r="GNY252" s="404"/>
      <c r="GNZ252" s="49"/>
      <c r="GOA252" s="49"/>
      <c r="GOB252" s="49"/>
      <c r="GOC252" s="99"/>
      <c r="GOD252" s="98"/>
      <c r="GOE252" s="49"/>
      <c r="GOF252" s="405"/>
      <c r="GOG252" s="405"/>
      <c r="GOH252" s="277"/>
      <c r="GOI252" s="277"/>
      <c r="GOJ252" s="277"/>
      <c r="GOK252" s="277"/>
      <c r="GOL252" s="277"/>
      <c r="GOM252" s="277"/>
      <c r="GON252" s="277"/>
      <c r="GOO252" s="277"/>
      <c r="GOP252" s="402"/>
      <c r="GOQ252" s="404"/>
      <c r="GOR252" s="49"/>
      <c r="GOS252" s="49"/>
      <c r="GOT252" s="49"/>
      <c r="GOU252" s="99"/>
      <c r="GOV252" s="98"/>
      <c r="GOW252" s="49"/>
      <c r="GOX252" s="405"/>
      <c r="GOY252" s="405"/>
      <c r="GOZ252" s="277"/>
      <c r="GPA252" s="277"/>
      <c r="GPB252" s="277"/>
      <c r="GPC252" s="277"/>
      <c r="GPD252" s="277"/>
      <c r="GPE252" s="277"/>
      <c r="GPF252" s="277"/>
      <c r="GPG252" s="277"/>
      <c r="GPH252" s="402"/>
      <c r="GPI252" s="404"/>
      <c r="GPJ252" s="49"/>
      <c r="GPK252" s="49"/>
      <c r="GPL252" s="49"/>
      <c r="GPM252" s="99"/>
      <c r="GPN252" s="98"/>
      <c r="GPO252" s="49"/>
      <c r="GPP252" s="405"/>
      <c r="GPQ252" s="405"/>
      <c r="GPR252" s="277"/>
      <c r="GPS252" s="277"/>
      <c r="GPT252" s="277"/>
      <c r="GPU252" s="277"/>
      <c r="GPV252" s="277"/>
      <c r="GPW252" s="277"/>
      <c r="GPX252" s="277"/>
      <c r="GPY252" s="277"/>
      <c r="GPZ252" s="402"/>
      <c r="GQA252" s="404"/>
      <c r="GQB252" s="49"/>
      <c r="GQC252" s="49"/>
      <c r="GQD252" s="49"/>
      <c r="GQE252" s="99"/>
      <c r="GQF252" s="98"/>
      <c r="GQG252" s="49"/>
      <c r="GQH252" s="405"/>
      <c r="GQI252" s="405"/>
      <c r="GQJ252" s="277"/>
      <c r="GQK252" s="277"/>
      <c r="GQL252" s="277"/>
      <c r="GQM252" s="277"/>
      <c r="GQN252" s="277"/>
      <c r="GQO252" s="277"/>
      <c r="GQP252" s="277"/>
      <c r="GQQ252" s="277"/>
      <c r="GQR252" s="402"/>
      <c r="GQS252" s="404"/>
      <c r="GQT252" s="49"/>
      <c r="GQU252" s="49"/>
      <c r="GQV252" s="49"/>
      <c r="GQW252" s="99"/>
      <c r="GQX252" s="98"/>
      <c r="GQY252" s="49"/>
      <c r="GQZ252" s="405"/>
      <c r="GRA252" s="405"/>
      <c r="GRB252" s="277"/>
      <c r="GRC252" s="277"/>
      <c r="GRD252" s="277"/>
      <c r="GRE252" s="277"/>
      <c r="GRF252" s="277"/>
      <c r="GRG252" s="277"/>
      <c r="GRH252" s="277"/>
      <c r="GRI252" s="277"/>
      <c r="GRJ252" s="402"/>
      <c r="GRK252" s="404"/>
      <c r="GRL252" s="49"/>
      <c r="GRM252" s="49"/>
      <c r="GRN252" s="49"/>
      <c r="GRO252" s="99"/>
      <c r="GRP252" s="98"/>
      <c r="GRQ252" s="49"/>
      <c r="GRR252" s="405"/>
      <c r="GRS252" s="405"/>
      <c r="GRT252" s="277"/>
      <c r="GRU252" s="277"/>
      <c r="GRV252" s="277"/>
      <c r="GRW252" s="277"/>
      <c r="GRX252" s="277"/>
      <c r="GRY252" s="277"/>
      <c r="GRZ252" s="277"/>
      <c r="GSA252" s="277"/>
      <c r="GSB252" s="402"/>
      <c r="GSC252" s="404"/>
      <c r="GSD252" s="49"/>
      <c r="GSE252" s="49"/>
      <c r="GSF252" s="49"/>
      <c r="GSG252" s="99"/>
      <c r="GSH252" s="98"/>
      <c r="GSI252" s="49"/>
      <c r="GSJ252" s="405"/>
      <c r="GSK252" s="405"/>
      <c r="GSL252" s="277"/>
      <c r="GSM252" s="277"/>
      <c r="GSN252" s="277"/>
      <c r="GSO252" s="277"/>
      <c r="GSP252" s="277"/>
      <c r="GSQ252" s="277"/>
      <c r="GSR252" s="277"/>
      <c r="GSS252" s="277"/>
      <c r="GST252" s="402"/>
      <c r="GSU252" s="404"/>
      <c r="GSV252" s="49"/>
      <c r="GSW252" s="49"/>
      <c r="GSX252" s="49"/>
      <c r="GSY252" s="99"/>
      <c r="GSZ252" s="98"/>
      <c r="GTA252" s="49"/>
      <c r="GTB252" s="405"/>
      <c r="GTC252" s="405"/>
      <c r="GTD252" s="277"/>
      <c r="GTE252" s="277"/>
      <c r="GTF252" s="277"/>
      <c r="GTG252" s="277"/>
      <c r="GTH252" s="277"/>
      <c r="GTI252" s="277"/>
      <c r="GTJ252" s="277"/>
      <c r="GTK252" s="277"/>
      <c r="GTL252" s="402"/>
      <c r="GTM252" s="404"/>
      <c r="GTN252" s="49"/>
      <c r="GTO252" s="49"/>
      <c r="GTP252" s="49"/>
      <c r="GTQ252" s="99"/>
      <c r="GTR252" s="98"/>
      <c r="GTS252" s="49"/>
      <c r="GTT252" s="405"/>
      <c r="GTU252" s="405"/>
      <c r="GTV252" s="277"/>
      <c r="GTW252" s="277"/>
      <c r="GTX252" s="277"/>
      <c r="GTY252" s="277"/>
      <c r="GTZ252" s="277"/>
      <c r="GUA252" s="277"/>
      <c r="GUB252" s="277"/>
      <c r="GUC252" s="277"/>
      <c r="GUD252" s="402"/>
      <c r="GUE252" s="404"/>
      <c r="GUF252" s="49"/>
      <c r="GUG252" s="49"/>
      <c r="GUH252" s="49"/>
      <c r="GUI252" s="99"/>
      <c r="GUJ252" s="98"/>
      <c r="GUK252" s="49"/>
      <c r="GUL252" s="405"/>
      <c r="GUM252" s="405"/>
      <c r="GUN252" s="277"/>
      <c r="GUO252" s="277"/>
      <c r="GUP252" s="277"/>
      <c r="GUQ252" s="277"/>
      <c r="GUR252" s="277"/>
      <c r="GUS252" s="277"/>
      <c r="GUT252" s="277"/>
      <c r="GUU252" s="277"/>
      <c r="GUV252" s="402"/>
      <c r="GUW252" s="404"/>
      <c r="GUX252" s="49"/>
      <c r="GUY252" s="49"/>
      <c r="GUZ252" s="49"/>
      <c r="GVA252" s="99"/>
      <c r="GVB252" s="98"/>
      <c r="GVC252" s="49"/>
      <c r="GVD252" s="405"/>
      <c r="GVE252" s="405"/>
      <c r="GVF252" s="277"/>
      <c r="GVG252" s="277"/>
      <c r="GVH252" s="277"/>
      <c r="GVI252" s="277"/>
      <c r="GVJ252" s="277"/>
      <c r="GVK252" s="277"/>
      <c r="GVL252" s="277"/>
      <c r="GVM252" s="277"/>
      <c r="GVN252" s="402"/>
      <c r="GVO252" s="404"/>
      <c r="GVP252" s="49"/>
      <c r="GVQ252" s="49"/>
      <c r="GVR252" s="49"/>
      <c r="GVS252" s="99"/>
      <c r="GVT252" s="98"/>
      <c r="GVU252" s="49"/>
      <c r="GVV252" s="405"/>
      <c r="GVW252" s="405"/>
      <c r="GVX252" s="277"/>
      <c r="GVY252" s="277"/>
      <c r="GVZ252" s="277"/>
      <c r="GWA252" s="277"/>
      <c r="GWB252" s="277"/>
      <c r="GWC252" s="277"/>
      <c r="GWD252" s="277"/>
      <c r="GWE252" s="277"/>
      <c r="GWF252" s="402"/>
      <c r="GWG252" s="404"/>
      <c r="GWH252" s="49"/>
      <c r="GWI252" s="49"/>
      <c r="GWJ252" s="49"/>
      <c r="GWK252" s="99"/>
      <c r="GWL252" s="98"/>
      <c r="GWM252" s="49"/>
      <c r="GWN252" s="405"/>
      <c r="GWO252" s="405"/>
      <c r="GWP252" s="277"/>
      <c r="GWQ252" s="277"/>
      <c r="GWR252" s="277"/>
      <c r="GWS252" s="277"/>
      <c r="GWT252" s="277"/>
      <c r="GWU252" s="277"/>
      <c r="GWV252" s="277"/>
      <c r="GWW252" s="277"/>
      <c r="GWX252" s="402"/>
      <c r="GWY252" s="404"/>
      <c r="GWZ252" s="49"/>
      <c r="GXA252" s="49"/>
      <c r="GXB252" s="49"/>
      <c r="GXC252" s="99"/>
      <c r="GXD252" s="98"/>
      <c r="GXE252" s="49"/>
      <c r="GXF252" s="405"/>
      <c r="GXG252" s="405"/>
      <c r="GXH252" s="277"/>
      <c r="GXI252" s="277"/>
      <c r="GXJ252" s="277"/>
      <c r="GXK252" s="277"/>
      <c r="GXL252" s="277"/>
      <c r="GXM252" s="277"/>
      <c r="GXN252" s="277"/>
      <c r="GXO252" s="277"/>
      <c r="GXP252" s="402"/>
      <c r="GXQ252" s="404"/>
      <c r="GXR252" s="49"/>
      <c r="GXS252" s="49"/>
      <c r="GXT252" s="49"/>
      <c r="GXU252" s="99"/>
      <c r="GXV252" s="98"/>
      <c r="GXW252" s="49"/>
      <c r="GXX252" s="405"/>
      <c r="GXY252" s="405"/>
      <c r="GXZ252" s="277"/>
      <c r="GYA252" s="277"/>
      <c r="GYB252" s="277"/>
      <c r="GYC252" s="277"/>
      <c r="GYD252" s="277"/>
      <c r="GYE252" s="277"/>
      <c r="GYF252" s="277"/>
      <c r="GYG252" s="277"/>
      <c r="GYH252" s="402"/>
      <c r="GYI252" s="404"/>
      <c r="GYJ252" s="49"/>
      <c r="GYK252" s="49"/>
      <c r="GYL252" s="49"/>
      <c r="GYM252" s="99"/>
      <c r="GYN252" s="98"/>
      <c r="GYO252" s="49"/>
      <c r="GYP252" s="405"/>
      <c r="GYQ252" s="405"/>
      <c r="GYR252" s="277"/>
      <c r="GYS252" s="277"/>
      <c r="GYT252" s="277"/>
      <c r="GYU252" s="277"/>
      <c r="GYV252" s="277"/>
      <c r="GYW252" s="277"/>
      <c r="GYX252" s="277"/>
      <c r="GYY252" s="277"/>
      <c r="GYZ252" s="402"/>
      <c r="GZA252" s="404"/>
      <c r="GZB252" s="49"/>
      <c r="GZC252" s="49"/>
      <c r="GZD252" s="49"/>
      <c r="GZE252" s="99"/>
      <c r="GZF252" s="98"/>
      <c r="GZG252" s="49"/>
      <c r="GZH252" s="405"/>
      <c r="GZI252" s="405"/>
      <c r="GZJ252" s="277"/>
      <c r="GZK252" s="277"/>
      <c r="GZL252" s="277"/>
      <c r="GZM252" s="277"/>
      <c r="GZN252" s="277"/>
      <c r="GZO252" s="277"/>
      <c r="GZP252" s="277"/>
      <c r="GZQ252" s="277"/>
      <c r="GZR252" s="402"/>
      <c r="GZS252" s="404"/>
      <c r="GZT252" s="49"/>
      <c r="GZU252" s="49"/>
      <c r="GZV252" s="49"/>
      <c r="GZW252" s="99"/>
      <c r="GZX252" s="98"/>
      <c r="GZY252" s="49"/>
      <c r="GZZ252" s="405"/>
      <c r="HAA252" s="405"/>
      <c r="HAB252" s="277"/>
      <c r="HAC252" s="277"/>
      <c r="HAD252" s="277"/>
      <c r="HAE252" s="277"/>
      <c r="HAF252" s="277"/>
      <c r="HAG252" s="277"/>
      <c r="HAH252" s="277"/>
      <c r="HAI252" s="277"/>
      <c r="HAJ252" s="402"/>
      <c r="HAK252" s="404"/>
      <c r="HAL252" s="49"/>
      <c r="HAM252" s="49"/>
      <c r="HAN252" s="49"/>
      <c r="HAO252" s="99"/>
      <c r="HAP252" s="98"/>
      <c r="HAQ252" s="49"/>
      <c r="HAR252" s="405"/>
      <c r="HAS252" s="405"/>
      <c r="HAT252" s="277"/>
      <c r="HAU252" s="277"/>
      <c r="HAV252" s="277"/>
      <c r="HAW252" s="277"/>
      <c r="HAX252" s="277"/>
      <c r="HAY252" s="277"/>
      <c r="HAZ252" s="277"/>
      <c r="HBA252" s="277"/>
      <c r="HBB252" s="402"/>
      <c r="HBC252" s="404"/>
      <c r="HBD252" s="49"/>
      <c r="HBE252" s="49"/>
      <c r="HBF252" s="49"/>
      <c r="HBG252" s="99"/>
      <c r="HBH252" s="98"/>
      <c r="HBI252" s="49"/>
      <c r="HBJ252" s="405"/>
      <c r="HBK252" s="405"/>
      <c r="HBL252" s="277"/>
      <c r="HBM252" s="277"/>
      <c r="HBN252" s="277"/>
      <c r="HBO252" s="277"/>
      <c r="HBP252" s="277"/>
      <c r="HBQ252" s="277"/>
      <c r="HBR252" s="277"/>
      <c r="HBS252" s="277"/>
      <c r="HBT252" s="402"/>
      <c r="HBU252" s="404"/>
      <c r="HBV252" s="49"/>
      <c r="HBW252" s="49"/>
      <c r="HBX252" s="49"/>
      <c r="HBY252" s="99"/>
      <c r="HBZ252" s="98"/>
      <c r="HCA252" s="49"/>
      <c r="HCB252" s="405"/>
      <c r="HCC252" s="405"/>
      <c r="HCD252" s="277"/>
      <c r="HCE252" s="277"/>
      <c r="HCF252" s="277"/>
      <c r="HCG252" s="277"/>
      <c r="HCH252" s="277"/>
      <c r="HCI252" s="277"/>
      <c r="HCJ252" s="277"/>
      <c r="HCK252" s="277"/>
      <c r="HCL252" s="402"/>
      <c r="HCM252" s="404"/>
      <c r="HCN252" s="49"/>
      <c r="HCO252" s="49"/>
      <c r="HCP252" s="49"/>
      <c r="HCQ252" s="99"/>
      <c r="HCR252" s="98"/>
      <c r="HCS252" s="49"/>
      <c r="HCT252" s="405"/>
      <c r="HCU252" s="405"/>
      <c r="HCV252" s="277"/>
      <c r="HCW252" s="277"/>
      <c r="HCX252" s="277"/>
      <c r="HCY252" s="277"/>
      <c r="HCZ252" s="277"/>
      <c r="HDA252" s="277"/>
      <c r="HDB252" s="277"/>
      <c r="HDC252" s="277"/>
      <c r="HDD252" s="402"/>
      <c r="HDE252" s="404"/>
      <c r="HDF252" s="49"/>
      <c r="HDG252" s="49"/>
      <c r="HDH252" s="49"/>
      <c r="HDI252" s="99"/>
      <c r="HDJ252" s="98"/>
      <c r="HDK252" s="49"/>
      <c r="HDL252" s="405"/>
      <c r="HDM252" s="405"/>
      <c r="HDN252" s="277"/>
      <c r="HDO252" s="277"/>
      <c r="HDP252" s="277"/>
      <c r="HDQ252" s="277"/>
      <c r="HDR252" s="277"/>
      <c r="HDS252" s="277"/>
      <c r="HDT252" s="277"/>
      <c r="HDU252" s="277"/>
      <c r="HDV252" s="402"/>
      <c r="HDW252" s="404"/>
      <c r="HDX252" s="49"/>
      <c r="HDY252" s="49"/>
      <c r="HDZ252" s="49"/>
      <c r="HEA252" s="99"/>
      <c r="HEB252" s="98"/>
      <c r="HEC252" s="49"/>
      <c r="HED252" s="405"/>
      <c r="HEE252" s="405"/>
      <c r="HEF252" s="277"/>
      <c r="HEG252" s="277"/>
      <c r="HEH252" s="277"/>
      <c r="HEI252" s="277"/>
      <c r="HEJ252" s="277"/>
      <c r="HEK252" s="277"/>
      <c r="HEL252" s="277"/>
      <c r="HEM252" s="277"/>
      <c r="HEN252" s="402"/>
      <c r="HEO252" s="404"/>
      <c r="HEP252" s="49"/>
      <c r="HEQ252" s="49"/>
      <c r="HER252" s="49"/>
      <c r="HES252" s="99"/>
      <c r="HET252" s="98"/>
      <c r="HEU252" s="49"/>
      <c r="HEV252" s="405"/>
      <c r="HEW252" s="405"/>
      <c r="HEX252" s="277"/>
      <c r="HEY252" s="277"/>
      <c r="HEZ252" s="277"/>
      <c r="HFA252" s="277"/>
      <c r="HFB252" s="277"/>
      <c r="HFC252" s="277"/>
      <c r="HFD252" s="277"/>
      <c r="HFE252" s="277"/>
      <c r="HFF252" s="402"/>
      <c r="HFG252" s="404"/>
      <c r="HFH252" s="49"/>
      <c r="HFI252" s="49"/>
      <c r="HFJ252" s="49"/>
      <c r="HFK252" s="99"/>
      <c r="HFL252" s="98"/>
      <c r="HFM252" s="49"/>
      <c r="HFN252" s="405"/>
      <c r="HFO252" s="405"/>
      <c r="HFP252" s="277"/>
      <c r="HFQ252" s="277"/>
      <c r="HFR252" s="277"/>
      <c r="HFS252" s="277"/>
      <c r="HFT252" s="277"/>
      <c r="HFU252" s="277"/>
      <c r="HFV252" s="277"/>
      <c r="HFW252" s="277"/>
      <c r="HFX252" s="402"/>
      <c r="HFY252" s="404"/>
      <c r="HFZ252" s="49"/>
      <c r="HGA252" s="49"/>
      <c r="HGB252" s="49"/>
      <c r="HGC252" s="99"/>
      <c r="HGD252" s="98"/>
      <c r="HGE252" s="49"/>
      <c r="HGF252" s="405"/>
      <c r="HGG252" s="405"/>
      <c r="HGH252" s="277"/>
      <c r="HGI252" s="277"/>
      <c r="HGJ252" s="277"/>
      <c r="HGK252" s="277"/>
      <c r="HGL252" s="277"/>
      <c r="HGM252" s="277"/>
      <c r="HGN252" s="277"/>
      <c r="HGO252" s="277"/>
      <c r="HGP252" s="402"/>
      <c r="HGQ252" s="404"/>
      <c r="HGR252" s="49"/>
      <c r="HGS252" s="49"/>
      <c r="HGT252" s="49"/>
      <c r="HGU252" s="99"/>
      <c r="HGV252" s="98"/>
      <c r="HGW252" s="49"/>
      <c r="HGX252" s="405"/>
      <c r="HGY252" s="405"/>
      <c r="HGZ252" s="277"/>
      <c r="HHA252" s="277"/>
      <c r="HHB252" s="277"/>
      <c r="HHC252" s="277"/>
      <c r="HHD252" s="277"/>
      <c r="HHE252" s="277"/>
      <c r="HHF252" s="277"/>
      <c r="HHG252" s="277"/>
      <c r="HHH252" s="402"/>
      <c r="HHI252" s="404"/>
      <c r="HHJ252" s="49"/>
      <c r="HHK252" s="49"/>
      <c r="HHL252" s="49"/>
      <c r="HHM252" s="99"/>
      <c r="HHN252" s="98"/>
      <c r="HHO252" s="49"/>
      <c r="HHP252" s="405"/>
      <c r="HHQ252" s="405"/>
      <c r="HHR252" s="277"/>
      <c r="HHS252" s="277"/>
      <c r="HHT252" s="277"/>
      <c r="HHU252" s="277"/>
      <c r="HHV252" s="277"/>
      <c r="HHW252" s="277"/>
      <c r="HHX252" s="277"/>
      <c r="HHY252" s="277"/>
      <c r="HHZ252" s="402"/>
      <c r="HIA252" s="404"/>
      <c r="HIB252" s="49"/>
      <c r="HIC252" s="49"/>
      <c r="HID252" s="49"/>
      <c r="HIE252" s="99"/>
      <c r="HIF252" s="98"/>
      <c r="HIG252" s="49"/>
      <c r="HIH252" s="405"/>
      <c r="HII252" s="405"/>
      <c r="HIJ252" s="277"/>
      <c r="HIK252" s="277"/>
      <c r="HIL252" s="277"/>
      <c r="HIM252" s="277"/>
      <c r="HIN252" s="277"/>
      <c r="HIO252" s="277"/>
      <c r="HIP252" s="277"/>
      <c r="HIQ252" s="277"/>
      <c r="HIR252" s="402"/>
      <c r="HIS252" s="404"/>
      <c r="HIT252" s="49"/>
      <c r="HIU252" s="49"/>
      <c r="HIV252" s="49"/>
      <c r="HIW252" s="99"/>
      <c r="HIX252" s="98"/>
      <c r="HIY252" s="49"/>
      <c r="HIZ252" s="405"/>
      <c r="HJA252" s="405"/>
      <c r="HJB252" s="277"/>
      <c r="HJC252" s="277"/>
      <c r="HJD252" s="277"/>
      <c r="HJE252" s="277"/>
      <c r="HJF252" s="277"/>
      <c r="HJG252" s="277"/>
      <c r="HJH252" s="277"/>
      <c r="HJI252" s="277"/>
      <c r="HJJ252" s="402"/>
      <c r="HJK252" s="404"/>
      <c r="HJL252" s="49"/>
      <c r="HJM252" s="49"/>
      <c r="HJN252" s="49"/>
      <c r="HJO252" s="99"/>
      <c r="HJP252" s="98"/>
      <c r="HJQ252" s="49"/>
      <c r="HJR252" s="405"/>
      <c r="HJS252" s="405"/>
      <c r="HJT252" s="277"/>
      <c r="HJU252" s="277"/>
      <c r="HJV252" s="277"/>
      <c r="HJW252" s="277"/>
      <c r="HJX252" s="277"/>
      <c r="HJY252" s="277"/>
      <c r="HJZ252" s="277"/>
      <c r="HKA252" s="277"/>
      <c r="HKB252" s="402"/>
      <c r="HKC252" s="404"/>
      <c r="HKD252" s="49"/>
      <c r="HKE252" s="49"/>
      <c r="HKF252" s="49"/>
      <c r="HKG252" s="99"/>
      <c r="HKH252" s="98"/>
      <c r="HKI252" s="49"/>
      <c r="HKJ252" s="405"/>
      <c r="HKK252" s="405"/>
      <c r="HKL252" s="277"/>
      <c r="HKM252" s="277"/>
      <c r="HKN252" s="277"/>
      <c r="HKO252" s="277"/>
      <c r="HKP252" s="277"/>
      <c r="HKQ252" s="277"/>
      <c r="HKR252" s="277"/>
      <c r="HKS252" s="277"/>
      <c r="HKT252" s="402"/>
      <c r="HKU252" s="404"/>
      <c r="HKV252" s="49"/>
      <c r="HKW252" s="49"/>
      <c r="HKX252" s="49"/>
      <c r="HKY252" s="99"/>
      <c r="HKZ252" s="98"/>
      <c r="HLA252" s="49"/>
      <c r="HLB252" s="405"/>
      <c r="HLC252" s="405"/>
      <c r="HLD252" s="277"/>
      <c r="HLE252" s="277"/>
      <c r="HLF252" s="277"/>
      <c r="HLG252" s="277"/>
      <c r="HLH252" s="277"/>
      <c r="HLI252" s="277"/>
      <c r="HLJ252" s="277"/>
      <c r="HLK252" s="277"/>
      <c r="HLL252" s="402"/>
      <c r="HLM252" s="404"/>
      <c r="HLN252" s="49"/>
      <c r="HLO252" s="49"/>
      <c r="HLP252" s="49"/>
      <c r="HLQ252" s="99"/>
      <c r="HLR252" s="98"/>
      <c r="HLS252" s="49"/>
      <c r="HLT252" s="405"/>
      <c r="HLU252" s="405"/>
      <c r="HLV252" s="277"/>
      <c r="HLW252" s="277"/>
      <c r="HLX252" s="277"/>
      <c r="HLY252" s="277"/>
      <c r="HLZ252" s="277"/>
      <c r="HMA252" s="277"/>
      <c r="HMB252" s="277"/>
      <c r="HMC252" s="277"/>
      <c r="HMD252" s="402"/>
      <c r="HME252" s="404"/>
      <c r="HMF252" s="49"/>
      <c r="HMG252" s="49"/>
      <c r="HMH252" s="49"/>
      <c r="HMI252" s="99"/>
      <c r="HMJ252" s="98"/>
      <c r="HMK252" s="49"/>
      <c r="HML252" s="405"/>
      <c r="HMM252" s="405"/>
      <c r="HMN252" s="277"/>
      <c r="HMO252" s="277"/>
      <c r="HMP252" s="277"/>
      <c r="HMQ252" s="277"/>
      <c r="HMR252" s="277"/>
      <c r="HMS252" s="277"/>
      <c r="HMT252" s="277"/>
      <c r="HMU252" s="277"/>
      <c r="HMV252" s="402"/>
      <c r="HMW252" s="404"/>
      <c r="HMX252" s="49"/>
      <c r="HMY252" s="49"/>
      <c r="HMZ252" s="49"/>
      <c r="HNA252" s="99"/>
      <c r="HNB252" s="98"/>
      <c r="HNC252" s="49"/>
      <c r="HND252" s="405"/>
      <c r="HNE252" s="405"/>
      <c r="HNF252" s="277"/>
      <c r="HNG252" s="277"/>
      <c r="HNH252" s="277"/>
      <c r="HNI252" s="277"/>
      <c r="HNJ252" s="277"/>
      <c r="HNK252" s="277"/>
      <c r="HNL252" s="277"/>
      <c r="HNM252" s="277"/>
      <c r="HNN252" s="402"/>
      <c r="HNO252" s="404"/>
      <c r="HNP252" s="49"/>
      <c r="HNQ252" s="49"/>
      <c r="HNR252" s="49"/>
      <c r="HNS252" s="99"/>
      <c r="HNT252" s="98"/>
      <c r="HNU252" s="49"/>
      <c r="HNV252" s="405"/>
      <c r="HNW252" s="405"/>
      <c r="HNX252" s="277"/>
      <c r="HNY252" s="277"/>
      <c r="HNZ252" s="277"/>
      <c r="HOA252" s="277"/>
      <c r="HOB252" s="277"/>
      <c r="HOC252" s="277"/>
      <c r="HOD252" s="277"/>
      <c r="HOE252" s="277"/>
      <c r="HOF252" s="402"/>
      <c r="HOG252" s="404"/>
      <c r="HOH252" s="49"/>
      <c r="HOI252" s="49"/>
      <c r="HOJ252" s="49"/>
      <c r="HOK252" s="99"/>
      <c r="HOL252" s="98"/>
      <c r="HOM252" s="49"/>
      <c r="HON252" s="405"/>
      <c r="HOO252" s="405"/>
      <c r="HOP252" s="277"/>
      <c r="HOQ252" s="277"/>
      <c r="HOR252" s="277"/>
      <c r="HOS252" s="277"/>
      <c r="HOT252" s="277"/>
      <c r="HOU252" s="277"/>
      <c r="HOV252" s="277"/>
      <c r="HOW252" s="277"/>
      <c r="HOX252" s="402"/>
      <c r="HOY252" s="404"/>
      <c r="HOZ252" s="49"/>
      <c r="HPA252" s="49"/>
      <c r="HPB252" s="49"/>
      <c r="HPC252" s="99"/>
      <c r="HPD252" s="98"/>
      <c r="HPE252" s="49"/>
      <c r="HPF252" s="405"/>
      <c r="HPG252" s="405"/>
      <c r="HPH252" s="277"/>
      <c r="HPI252" s="277"/>
      <c r="HPJ252" s="277"/>
      <c r="HPK252" s="277"/>
      <c r="HPL252" s="277"/>
      <c r="HPM252" s="277"/>
      <c r="HPN252" s="277"/>
      <c r="HPO252" s="277"/>
      <c r="HPP252" s="402"/>
      <c r="HPQ252" s="404"/>
      <c r="HPR252" s="49"/>
      <c r="HPS252" s="49"/>
      <c r="HPT252" s="49"/>
      <c r="HPU252" s="99"/>
      <c r="HPV252" s="98"/>
      <c r="HPW252" s="49"/>
      <c r="HPX252" s="405"/>
      <c r="HPY252" s="405"/>
      <c r="HPZ252" s="277"/>
      <c r="HQA252" s="277"/>
      <c r="HQB252" s="277"/>
      <c r="HQC252" s="277"/>
      <c r="HQD252" s="277"/>
      <c r="HQE252" s="277"/>
      <c r="HQF252" s="277"/>
      <c r="HQG252" s="277"/>
      <c r="HQH252" s="402"/>
      <c r="HQI252" s="404"/>
      <c r="HQJ252" s="49"/>
      <c r="HQK252" s="49"/>
      <c r="HQL252" s="49"/>
      <c r="HQM252" s="99"/>
      <c r="HQN252" s="98"/>
      <c r="HQO252" s="49"/>
      <c r="HQP252" s="405"/>
      <c r="HQQ252" s="405"/>
      <c r="HQR252" s="277"/>
      <c r="HQS252" s="277"/>
      <c r="HQT252" s="277"/>
      <c r="HQU252" s="277"/>
      <c r="HQV252" s="277"/>
      <c r="HQW252" s="277"/>
      <c r="HQX252" s="277"/>
      <c r="HQY252" s="277"/>
      <c r="HQZ252" s="402"/>
      <c r="HRA252" s="404"/>
      <c r="HRB252" s="49"/>
      <c r="HRC252" s="49"/>
      <c r="HRD252" s="49"/>
      <c r="HRE252" s="99"/>
      <c r="HRF252" s="98"/>
      <c r="HRG252" s="49"/>
      <c r="HRH252" s="405"/>
      <c r="HRI252" s="405"/>
      <c r="HRJ252" s="277"/>
      <c r="HRK252" s="277"/>
      <c r="HRL252" s="277"/>
      <c r="HRM252" s="277"/>
      <c r="HRN252" s="277"/>
      <c r="HRO252" s="277"/>
      <c r="HRP252" s="277"/>
      <c r="HRQ252" s="277"/>
      <c r="HRR252" s="402"/>
      <c r="HRS252" s="404"/>
      <c r="HRT252" s="49"/>
      <c r="HRU252" s="49"/>
      <c r="HRV252" s="49"/>
      <c r="HRW252" s="99"/>
      <c r="HRX252" s="98"/>
      <c r="HRY252" s="49"/>
      <c r="HRZ252" s="405"/>
      <c r="HSA252" s="405"/>
      <c r="HSB252" s="277"/>
      <c r="HSC252" s="277"/>
      <c r="HSD252" s="277"/>
      <c r="HSE252" s="277"/>
      <c r="HSF252" s="277"/>
      <c r="HSG252" s="277"/>
      <c r="HSH252" s="277"/>
      <c r="HSI252" s="277"/>
      <c r="HSJ252" s="402"/>
      <c r="HSK252" s="404"/>
      <c r="HSL252" s="49"/>
      <c r="HSM252" s="49"/>
      <c r="HSN252" s="49"/>
      <c r="HSO252" s="99"/>
      <c r="HSP252" s="98"/>
      <c r="HSQ252" s="49"/>
      <c r="HSR252" s="405"/>
      <c r="HSS252" s="405"/>
      <c r="HST252" s="277"/>
      <c r="HSU252" s="277"/>
      <c r="HSV252" s="277"/>
      <c r="HSW252" s="277"/>
      <c r="HSX252" s="277"/>
      <c r="HSY252" s="277"/>
      <c r="HSZ252" s="277"/>
      <c r="HTA252" s="277"/>
      <c r="HTB252" s="402"/>
      <c r="HTC252" s="404"/>
      <c r="HTD252" s="49"/>
      <c r="HTE252" s="49"/>
      <c r="HTF252" s="49"/>
      <c r="HTG252" s="99"/>
      <c r="HTH252" s="98"/>
      <c r="HTI252" s="49"/>
      <c r="HTJ252" s="405"/>
      <c r="HTK252" s="405"/>
      <c r="HTL252" s="277"/>
      <c r="HTM252" s="277"/>
      <c r="HTN252" s="277"/>
      <c r="HTO252" s="277"/>
      <c r="HTP252" s="277"/>
      <c r="HTQ252" s="277"/>
      <c r="HTR252" s="277"/>
      <c r="HTS252" s="277"/>
      <c r="HTT252" s="402"/>
      <c r="HTU252" s="404"/>
      <c r="HTV252" s="49"/>
      <c r="HTW252" s="49"/>
      <c r="HTX252" s="49"/>
      <c r="HTY252" s="99"/>
      <c r="HTZ252" s="98"/>
      <c r="HUA252" s="49"/>
      <c r="HUB252" s="405"/>
      <c r="HUC252" s="405"/>
      <c r="HUD252" s="277"/>
      <c r="HUE252" s="277"/>
      <c r="HUF252" s="277"/>
      <c r="HUG252" s="277"/>
      <c r="HUH252" s="277"/>
      <c r="HUI252" s="277"/>
      <c r="HUJ252" s="277"/>
      <c r="HUK252" s="277"/>
      <c r="HUL252" s="402"/>
      <c r="HUM252" s="404"/>
      <c r="HUN252" s="49"/>
      <c r="HUO252" s="49"/>
      <c r="HUP252" s="49"/>
      <c r="HUQ252" s="99"/>
      <c r="HUR252" s="98"/>
      <c r="HUS252" s="49"/>
      <c r="HUT252" s="405"/>
      <c r="HUU252" s="405"/>
      <c r="HUV252" s="277"/>
      <c r="HUW252" s="277"/>
      <c r="HUX252" s="277"/>
      <c r="HUY252" s="277"/>
      <c r="HUZ252" s="277"/>
      <c r="HVA252" s="277"/>
      <c r="HVB252" s="277"/>
      <c r="HVC252" s="277"/>
      <c r="HVD252" s="402"/>
      <c r="HVE252" s="404"/>
      <c r="HVF252" s="49"/>
      <c r="HVG252" s="49"/>
      <c r="HVH252" s="49"/>
      <c r="HVI252" s="99"/>
      <c r="HVJ252" s="98"/>
      <c r="HVK252" s="49"/>
      <c r="HVL252" s="405"/>
      <c r="HVM252" s="405"/>
      <c r="HVN252" s="277"/>
      <c r="HVO252" s="277"/>
      <c r="HVP252" s="277"/>
      <c r="HVQ252" s="277"/>
      <c r="HVR252" s="277"/>
      <c r="HVS252" s="277"/>
      <c r="HVT252" s="277"/>
      <c r="HVU252" s="277"/>
      <c r="HVV252" s="402"/>
      <c r="HVW252" s="404"/>
      <c r="HVX252" s="49"/>
      <c r="HVY252" s="49"/>
      <c r="HVZ252" s="49"/>
      <c r="HWA252" s="99"/>
      <c r="HWB252" s="98"/>
      <c r="HWC252" s="49"/>
      <c r="HWD252" s="405"/>
      <c r="HWE252" s="405"/>
      <c r="HWF252" s="277"/>
      <c r="HWG252" s="277"/>
      <c r="HWH252" s="277"/>
      <c r="HWI252" s="277"/>
      <c r="HWJ252" s="277"/>
      <c r="HWK252" s="277"/>
      <c r="HWL252" s="277"/>
      <c r="HWM252" s="277"/>
      <c r="HWN252" s="402"/>
      <c r="HWO252" s="404"/>
      <c r="HWP252" s="49"/>
      <c r="HWQ252" s="49"/>
      <c r="HWR252" s="49"/>
      <c r="HWS252" s="99"/>
      <c r="HWT252" s="98"/>
      <c r="HWU252" s="49"/>
      <c r="HWV252" s="405"/>
      <c r="HWW252" s="405"/>
      <c r="HWX252" s="277"/>
      <c r="HWY252" s="277"/>
      <c r="HWZ252" s="277"/>
      <c r="HXA252" s="277"/>
      <c r="HXB252" s="277"/>
      <c r="HXC252" s="277"/>
      <c r="HXD252" s="277"/>
      <c r="HXE252" s="277"/>
      <c r="HXF252" s="402"/>
      <c r="HXG252" s="404"/>
      <c r="HXH252" s="49"/>
      <c r="HXI252" s="49"/>
      <c r="HXJ252" s="49"/>
      <c r="HXK252" s="99"/>
      <c r="HXL252" s="98"/>
      <c r="HXM252" s="49"/>
      <c r="HXN252" s="405"/>
      <c r="HXO252" s="405"/>
      <c r="HXP252" s="277"/>
      <c r="HXQ252" s="277"/>
      <c r="HXR252" s="277"/>
      <c r="HXS252" s="277"/>
      <c r="HXT252" s="277"/>
      <c r="HXU252" s="277"/>
      <c r="HXV252" s="277"/>
      <c r="HXW252" s="277"/>
      <c r="HXX252" s="402"/>
      <c r="HXY252" s="404"/>
      <c r="HXZ252" s="49"/>
      <c r="HYA252" s="49"/>
      <c r="HYB252" s="49"/>
      <c r="HYC252" s="99"/>
      <c r="HYD252" s="98"/>
      <c r="HYE252" s="49"/>
      <c r="HYF252" s="405"/>
      <c r="HYG252" s="405"/>
      <c r="HYH252" s="277"/>
      <c r="HYI252" s="277"/>
      <c r="HYJ252" s="277"/>
      <c r="HYK252" s="277"/>
      <c r="HYL252" s="277"/>
      <c r="HYM252" s="277"/>
      <c r="HYN252" s="277"/>
      <c r="HYO252" s="277"/>
      <c r="HYP252" s="402"/>
      <c r="HYQ252" s="404"/>
      <c r="HYR252" s="49"/>
      <c r="HYS252" s="49"/>
      <c r="HYT252" s="49"/>
      <c r="HYU252" s="99"/>
      <c r="HYV252" s="98"/>
      <c r="HYW252" s="49"/>
      <c r="HYX252" s="405"/>
      <c r="HYY252" s="405"/>
      <c r="HYZ252" s="277"/>
      <c r="HZA252" s="277"/>
      <c r="HZB252" s="277"/>
      <c r="HZC252" s="277"/>
      <c r="HZD252" s="277"/>
      <c r="HZE252" s="277"/>
      <c r="HZF252" s="277"/>
      <c r="HZG252" s="277"/>
      <c r="HZH252" s="402"/>
      <c r="HZI252" s="404"/>
      <c r="HZJ252" s="49"/>
      <c r="HZK252" s="49"/>
      <c r="HZL252" s="49"/>
      <c r="HZM252" s="99"/>
      <c r="HZN252" s="98"/>
      <c r="HZO252" s="49"/>
      <c r="HZP252" s="405"/>
      <c r="HZQ252" s="405"/>
      <c r="HZR252" s="277"/>
      <c r="HZS252" s="277"/>
      <c r="HZT252" s="277"/>
      <c r="HZU252" s="277"/>
      <c r="HZV252" s="277"/>
      <c r="HZW252" s="277"/>
      <c r="HZX252" s="277"/>
      <c r="HZY252" s="277"/>
      <c r="HZZ252" s="402"/>
      <c r="IAA252" s="404"/>
      <c r="IAB252" s="49"/>
      <c r="IAC252" s="49"/>
      <c r="IAD252" s="49"/>
      <c r="IAE252" s="99"/>
      <c r="IAF252" s="98"/>
      <c r="IAG252" s="49"/>
      <c r="IAH252" s="405"/>
      <c r="IAI252" s="405"/>
      <c r="IAJ252" s="277"/>
      <c r="IAK252" s="277"/>
      <c r="IAL252" s="277"/>
      <c r="IAM252" s="277"/>
      <c r="IAN252" s="277"/>
      <c r="IAO252" s="277"/>
      <c r="IAP252" s="277"/>
      <c r="IAQ252" s="277"/>
      <c r="IAR252" s="402"/>
      <c r="IAS252" s="404"/>
      <c r="IAT252" s="49"/>
      <c r="IAU252" s="49"/>
      <c r="IAV252" s="49"/>
      <c r="IAW252" s="99"/>
      <c r="IAX252" s="98"/>
      <c r="IAY252" s="49"/>
      <c r="IAZ252" s="405"/>
      <c r="IBA252" s="405"/>
      <c r="IBB252" s="277"/>
      <c r="IBC252" s="277"/>
      <c r="IBD252" s="277"/>
      <c r="IBE252" s="277"/>
      <c r="IBF252" s="277"/>
      <c r="IBG252" s="277"/>
      <c r="IBH252" s="277"/>
      <c r="IBI252" s="277"/>
      <c r="IBJ252" s="402"/>
      <c r="IBK252" s="404"/>
      <c r="IBL252" s="49"/>
      <c r="IBM252" s="49"/>
      <c r="IBN252" s="49"/>
      <c r="IBO252" s="99"/>
      <c r="IBP252" s="98"/>
      <c r="IBQ252" s="49"/>
      <c r="IBR252" s="405"/>
      <c r="IBS252" s="405"/>
      <c r="IBT252" s="277"/>
      <c r="IBU252" s="277"/>
      <c r="IBV252" s="277"/>
      <c r="IBW252" s="277"/>
      <c r="IBX252" s="277"/>
      <c r="IBY252" s="277"/>
      <c r="IBZ252" s="277"/>
      <c r="ICA252" s="277"/>
      <c r="ICB252" s="402"/>
      <c r="ICC252" s="404"/>
      <c r="ICD252" s="49"/>
      <c r="ICE252" s="49"/>
      <c r="ICF252" s="49"/>
      <c r="ICG252" s="99"/>
      <c r="ICH252" s="98"/>
      <c r="ICI252" s="49"/>
      <c r="ICJ252" s="405"/>
      <c r="ICK252" s="405"/>
      <c r="ICL252" s="277"/>
      <c r="ICM252" s="277"/>
      <c r="ICN252" s="277"/>
      <c r="ICO252" s="277"/>
      <c r="ICP252" s="277"/>
      <c r="ICQ252" s="277"/>
      <c r="ICR252" s="277"/>
      <c r="ICS252" s="277"/>
      <c r="ICT252" s="402"/>
      <c r="ICU252" s="404"/>
      <c r="ICV252" s="49"/>
      <c r="ICW252" s="49"/>
      <c r="ICX252" s="49"/>
      <c r="ICY252" s="99"/>
      <c r="ICZ252" s="98"/>
      <c r="IDA252" s="49"/>
      <c r="IDB252" s="405"/>
      <c r="IDC252" s="405"/>
      <c r="IDD252" s="277"/>
      <c r="IDE252" s="277"/>
      <c r="IDF252" s="277"/>
      <c r="IDG252" s="277"/>
      <c r="IDH252" s="277"/>
      <c r="IDI252" s="277"/>
      <c r="IDJ252" s="277"/>
      <c r="IDK252" s="277"/>
      <c r="IDL252" s="402"/>
      <c r="IDM252" s="404"/>
      <c r="IDN252" s="49"/>
      <c r="IDO252" s="49"/>
      <c r="IDP252" s="49"/>
      <c r="IDQ252" s="99"/>
      <c r="IDR252" s="98"/>
      <c r="IDS252" s="49"/>
      <c r="IDT252" s="405"/>
      <c r="IDU252" s="405"/>
      <c r="IDV252" s="277"/>
      <c r="IDW252" s="277"/>
      <c r="IDX252" s="277"/>
      <c r="IDY252" s="277"/>
      <c r="IDZ252" s="277"/>
      <c r="IEA252" s="277"/>
      <c r="IEB252" s="277"/>
      <c r="IEC252" s="277"/>
      <c r="IED252" s="402"/>
      <c r="IEE252" s="404"/>
      <c r="IEF252" s="49"/>
      <c r="IEG252" s="49"/>
      <c r="IEH252" s="49"/>
      <c r="IEI252" s="99"/>
      <c r="IEJ252" s="98"/>
      <c r="IEK252" s="49"/>
      <c r="IEL252" s="405"/>
      <c r="IEM252" s="405"/>
      <c r="IEN252" s="277"/>
      <c r="IEO252" s="277"/>
      <c r="IEP252" s="277"/>
      <c r="IEQ252" s="277"/>
      <c r="IER252" s="277"/>
      <c r="IES252" s="277"/>
      <c r="IET252" s="277"/>
      <c r="IEU252" s="277"/>
      <c r="IEV252" s="402"/>
      <c r="IEW252" s="404"/>
      <c r="IEX252" s="49"/>
      <c r="IEY252" s="49"/>
      <c r="IEZ252" s="49"/>
      <c r="IFA252" s="99"/>
      <c r="IFB252" s="98"/>
      <c r="IFC252" s="49"/>
      <c r="IFD252" s="405"/>
      <c r="IFE252" s="405"/>
      <c r="IFF252" s="277"/>
      <c r="IFG252" s="277"/>
      <c r="IFH252" s="277"/>
      <c r="IFI252" s="277"/>
      <c r="IFJ252" s="277"/>
      <c r="IFK252" s="277"/>
      <c r="IFL252" s="277"/>
      <c r="IFM252" s="277"/>
      <c r="IFN252" s="402"/>
      <c r="IFO252" s="404"/>
      <c r="IFP252" s="49"/>
      <c r="IFQ252" s="49"/>
      <c r="IFR252" s="49"/>
      <c r="IFS252" s="99"/>
      <c r="IFT252" s="98"/>
      <c r="IFU252" s="49"/>
      <c r="IFV252" s="405"/>
      <c r="IFW252" s="405"/>
      <c r="IFX252" s="277"/>
      <c r="IFY252" s="277"/>
      <c r="IFZ252" s="277"/>
      <c r="IGA252" s="277"/>
      <c r="IGB252" s="277"/>
      <c r="IGC252" s="277"/>
      <c r="IGD252" s="277"/>
      <c r="IGE252" s="277"/>
      <c r="IGF252" s="402"/>
      <c r="IGG252" s="404"/>
      <c r="IGH252" s="49"/>
      <c r="IGI252" s="49"/>
      <c r="IGJ252" s="49"/>
      <c r="IGK252" s="99"/>
      <c r="IGL252" s="98"/>
      <c r="IGM252" s="49"/>
      <c r="IGN252" s="405"/>
      <c r="IGO252" s="405"/>
      <c r="IGP252" s="277"/>
      <c r="IGQ252" s="277"/>
      <c r="IGR252" s="277"/>
      <c r="IGS252" s="277"/>
      <c r="IGT252" s="277"/>
      <c r="IGU252" s="277"/>
      <c r="IGV252" s="277"/>
      <c r="IGW252" s="277"/>
      <c r="IGX252" s="402"/>
      <c r="IGY252" s="404"/>
      <c r="IGZ252" s="49"/>
      <c r="IHA252" s="49"/>
      <c r="IHB252" s="49"/>
      <c r="IHC252" s="99"/>
      <c r="IHD252" s="98"/>
      <c r="IHE252" s="49"/>
      <c r="IHF252" s="405"/>
      <c r="IHG252" s="405"/>
      <c r="IHH252" s="277"/>
      <c r="IHI252" s="277"/>
      <c r="IHJ252" s="277"/>
      <c r="IHK252" s="277"/>
      <c r="IHL252" s="277"/>
      <c r="IHM252" s="277"/>
      <c r="IHN252" s="277"/>
      <c r="IHO252" s="277"/>
      <c r="IHP252" s="402"/>
      <c r="IHQ252" s="404"/>
      <c r="IHR252" s="49"/>
      <c r="IHS252" s="49"/>
      <c r="IHT252" s="49"/>
      <c r="IHU252" s="99"/>
      <c r="IHV252" s="98"/>
      <c r="IHW252" s="49"/>
      <c r="IHX252" s="405"/>
      <c r="IHY252" s="405"/>
      <c r="IHZ252" s="277"/>
      <c r="IIA252" s="277"/>
      <c r="IIB252" s="277"/>
      <c r="IIC252" s="277"/>
      <c r="IID252" s="277"/>
      <c r="IIE252" s="277"/>
      <c r="IIF252" s="277"/>
      <c r="IIG252" s="277"/>
      <c r="IIH252" s="402"/>
      <c r="III252" s="404"/>
      <c r="IIJ252" s="49"/>
      <c r="IIK252" s="49"/>
      <c r="IIL252" s="49"/>
      <c r="IIM252" s="99"/>
      <c r="IIN252" s="98"/>
      <c r="IIO252" s="49"/>
      <c r="IIP252" s="405"/>
      <c r="IIQ252" s="405"/>
      <c r="IIR252" s="277"/>
      <c r="IIS252" s="277"/>
      <c r="IIT252" s="277"/>
      <c r="IIU252" s="277"/>
      <c r="IIV252" s="277"/>
      <c r="IIW252" s="277"/>
      <c r="IIX252" s="277"/>
      <c r="IIY252" s="277"/>
      <c r="IIZ252" s="402"/>
      <c r="IJA252" s="404"/>
      <c r="IJB252" s="49"/>
      <c r="IJC252" s="49"/>
      <c r="IJD252" s="49"/>
      <c r="IJE252" s="99"/>
      <c r="IJF252" s="98"/>
      <c r="IJG252" s="49"/>
      <c r="IJH252" s="405"/>
      <c r="IJI252" s="405"/>
      <c r="IJJ252" s="277"/>
      <c r="IJK252" s="277"/>
      <c r="IJL252" s="277"/>
      <c r="IJM252" s="277"/>
      <c r="IJN252" s="277"/>
      <c r="IJO252" s="277"/>
      <c r="IJP252" s="277"/>
      <c r="IJQ252" s="277"/>
      <c r="IJR252" s="402"/>
      <c r="IJS252" s="404"/>
      <c r="IJT252" s="49"/>
      <c r="IJU252" s="49"/>
      <c r="IJV252" s="49"/>
      <c r="IJW252" s="99"/>
      <c r="IJX252" s="98"/>
      <c r="IJY252" s="49"/>
      <c r="IJZ252" s="405"/>
      <c r="IKA252" s="405"/>
      <c r="IKB252" s="277"/>
      <c r="IKC252" s="277"/>
      <c r="IKD252" s="277"/>
      <c r="IKE252" s="277"/>
      <c r="IKF252" s="277"/>
      <c r="IKG252" s="277"/>
      <c r="IKH252" s="277"/>
      <c r="IKI252" s="277"/>
      <c r="IKJ252" s="402"/>
      <c r="IKK252" s="404"/>
      <c r="IKL252" s="49"/>
      <c r="IKM252" s="49"/>
      <c r="IKN252" s="49"/>
      <c r="IKO252" s="99"/>
      <c r="IKP252" s="98"/>
      <c r="IKQ252" s="49"/>
      <c r="IKR252" s="405"/>
      <c r="IKS252" s="405"/>
      <c r="IKT252" s="277"/>
      <c r="IKU252" s="277"/>
      <c r="IKV252" s="277"/>
      <c r="IKW252" s="277"/>
      <c r="IKX252" s="277"/>
      <c r="IKY252" s="277"/>
      <c r="IKZ252" s="277"/>
      <c r="ILA252" s="277"/>
      <c r="ILB252" s="402"/>
      <c r="ILC252" s="404"/>
      <c r="ILD252" s="49"/>
      <c r="ILE252" s="49"/>
      <c r="ILF252" s="49"/>
      <c r="ILG252" s="99"/>
      <c r="ILH252" s="98"/>
      <c r="ILI252" s="49"/>
      <c r="ILJ252" s="405"/>
      <c r="ILK252" s="405"/>
      <c r="ILL252" s="277"/>
      <c r="ILM252" s="277"/>
      <c r="ILN252" s="277"/>
      <c r="ILO252" s="277"/>
      <c r="ILP252" s="277"/>
      <c r="ILQ252" s="277"/>
      <c r="ILR252" s="277"/>
      <c r="ILS252" s="277"/>
      <c r="ILT252" s="402"/>
      <c r="ILU252" s="404"/>
      <c r="ILV252" s="49"/>
      <c r="ILW252" s="49"/>
      <c r="ILX252" s="49"/>
      <c r="ILY252" s="99"/>
      <c r="ILZ252" s="98"/>
      <c r="IMA252" s="49"/>
      <c r="IMB252" s="405"/>
      <c r="IMC252" s="405"/>
      <c r="IMD252" s="277"/>
      <c r="IME252" s="277"/>
      <c r="IMF252" s="277"/>
      <c r="IMG252" s="277"/>
      <c r="IMH252" s="277"/>
      <c r="IMI252" s="277"/>
      <c r="IMJ252" s="277"/>
      <c r="IMK252" s="277"/>
      <c r="IML252" s="402"/>
      <c r="IMM252" s="404"/>
      <c r="IMN252" s="49"/>
      <c r="IMO252" s="49"/>
      <c r="IMP252" s="49"/>
      <c r="IMQ252" s="99"/>
      <c r="IMR252" s="98"/>
      <c r="IMS252" s="49"/>
      <c r="IMT252" s="405"/>
      <c r="IMU252" s="405"/>
      <c r="IMV252" s="277"/>
      <c r="IMW252" s="277"/>
      <c r="IMX252" s="277"/>
      <c r="IMY252" s="277"/>
      <c r="IMZ252" s="277"/>
      <c r="INA252" s="277"/>
      <c r="INB252" s="277"/>
      <c r="INC252" s="277"/>
      <c r="IND252" s="402"/>
      <c r="INE252" s="404"/>
      <c r="INF252" s="49"/>
      <c r="ING252" s="49"/>
      <c r="INH252" s="49"/>
      <c r="INI252" s="99"/>
      <c r="INJ252" s="98"/>
      <c r="INK252" s="49"/>
      <c r="INL252" s="405"/>
      <c r="INM252" s="405"/>
      <c r="INN252" s="277"/>
      <c r="INO252" s="277"/>
      <c r="INP252" s="277"/>
      <c r="INQ252" s="277"/>
      <c r="INR252" s="277"/>
      <c r="INS252" s="277"/>
      <c r="INT252" s="277"/>
      <c r="INU252" s="277"/>
      <c r="INV252" s="402"/>
      <c r="INW252" s="404"/>
      <c r="INX252" s="49"/>
      <c r="INY252" s="49"/>
      <c r="INZ252" s="49"/>
      <c r="IOA252" s="99"/>
      <c r="IOB252" s="98"/>
      <c r="IOC252" s="49"/>
      <c r="IOD252" s="405"/>
      <c r="IOE252" s="405"/>
      <c r="IOF252" s="277"/>
      <c r="IOG252" s="277"/>
      <c r="IOH252" s="277"/>
      <c r="IOI252" s="277"/>
      <c r="IOJ252" s="277"/>
      <c r="IOK252" s="277"/>
      <c r="IOL252" s="277"/>
      <c r="IOM252" s="277"/>
      <c r="ION252" s="402"/>
      <c r="IOO252" s="404"/>
      <c r="IOP252" s="49"/>
      <c r="IOQ252" s="49"/>
      <c r="IOR252" s="49"/>
      <c r="IOS252" s="99"/>
      <c r="IOT252" s="98"/>
      <c r="IOU252" s="49"/>
      <c r="IOV252" s="405"/>
      <c r="IOW252" s="405"/>
      <c r="IOX252" s="277"/>
      <c r="IOY252" s="277"/>
      <c r="IOZ252" s="277"/>
      <c r="IPA252" s="277"/>
      <c r="IPB252" s="277"/>
      <c r="IPC252" s="277"/>
      <c r="IPD252" s="277"/>
      <c r="IPE252" s="277"/>
      <c r="IPF252" s="402"/>
      <c r="IPG252" s="404"/>
      <c r="IPH252" s="49"/>
      <c r="IPI252" s="49"/>
      <c r="IPJ252" s="49"/>
      <c r="IPK252" s="99"/>
      <c r="IPL252" s="98"/>
      <c r="IPM252" s="49"/>
      <c r="IPN252" s="405"/>
      <c r="IPO252" s="405"/>
      <c r="IPP252" s="277"/>
      <c r="IPQ252" s="277"/>
      <c r="IPR252" s="277"/>
      <c r="IPS252" s="277"/>
      <c r="IPT252" s="277"/>
      <c r="IPU252" s="277"/>
      <c r="IPV252" s="277"/>
      <c r="IPW252" s="277"/>
      <c r="IPX252" s="402"/>
      <c r="IPY252" s="404"/>
      <c r="IPZ252" s="49"/>
      <c r="IQA252" s="49"/>
      <c r="IQB252" s="49"/>
      <c r="IQC252" s="99"/>
      <c r="IQD252" s="98"/>
      <c r="IQE252" s="49"/>
      <c r="IQF252" s="405"/>
      <c r="IQG252" s="405"/>
      <c r="IQH252" s="277"/>
      <c r="IQI252" s="277"/>
      <c r="IQJ252" s="277"/>
      <c r="IQK252" s="277"/>
      <c r="IQL252" s="277"/>
      <c r="IQM252" s="277"/>
      <c r="IQN252" s="277"/>
      <c r="IQO252" s="277"/>
      <c r="IQP252" s="402"/>
      <c r="IQQ252" s="404"/>
      <c r="IQR252" s="49"/>
      <c r="IQS252" s="49"/>
      <c r="IQT252" s="49"/>
      <c r="IQU252" s="99"/>
      <c r="IQV252" s="98"/>
      <c r="IQW252" s="49"/>
      <c r="IQX252" s="405"/>
      <c r="IQY252" s="405"/>
      <c r="IQZ252" s="277"/>
      <c r="IRA252" s="277"/>
      <c r="IRB252" s="277"/>
      <c r="IRC252" s="277"/>
      <c r="IRD252" s="277"/>
      <c r="IRE252" s="277"/>
      <c r="IRF252" s="277"/>
      <c r="IRG252" s="277"/>
      <c r="IRH252" s="402"/>
      <c r="IRI252" s="404"/>
      <c r="IRJ252" s="49"/>
      <c r="IRK252" s="49"/>
      <c r="IRL252" s="49"/>
      <c r="IRM252" s="99"/>
      <c r="IRN252" s="98"/>
      <c r="IRO252" s="49"/>
      <c r="IRP252" s="405"/>
      <c r="IRQ252" s="405"/>
      <c r="IRR252" s="277"/>
      <c r="IRS252" s="277"/>
      <c r="IRT252" s="277"/>
      <c r="IRU252" s="277"/>
      <c r="IRV252" s="277"/>
      <c r="IRW252" s="277"/>
      <c r="IRX252" s="277"/>
      <c r="IRY252" s="277"/>
      <c r="IRZ252" s="402"/>
      <c r="ISA252" s="404"/>
      <c r="ISB252" s="49"/>
      <c r="ISC252" s="49"/>
      <c r="ISD252" s="49"/>
      <c r="ISE252" s="99"/>
      <c r="ISF252" s="98"/>
      <c r="ISG252" s="49"/>
      <c r="ISH252" s="405"/>
      <c r="ISI252" s="405"/>
      <c r="ISJ252" s="277"/>
      <c r="ISK252" s="277"/>
      <c r="ISL252" s="277"/>
      <c r="ISM252" s="277"/>
      <c r="ISN252" s="277"/>
      <c r="ISO252" s="277"/>
      <c r="ISP252" s="277"/>
      <c r="ISQ252" s="277"/>
      <c r="ISR252" s="402"/>
      <c r="ISS252" s="404"/>
      <c r="IST252" s="49"/>
      <c r="ISU252" s="49"/>
      <c r="ISV252" s="49"/>
      <c r="ISW252" s="99"/>
      <c r="ISX252" s="98"/>
      <c r="ISY252" s="49"/>
      <c r="ISZ252" s="405"/>
      <c r="ITA252" s="405"/>
      <c r="ITB252" s="277"/>
      <c r="ITC252" s="277"/>
      <c r="ITD252" s="277"/>
      <c r="ITE252" s="277"/>
      <c r="ITF252" s="277"/>
      <c r="ITG252" s="277"/>
      <c r="ITH252" s="277"/>
      <c r="ITI252" s="277"/>
      <c r="ITJ252" s="402"/>
      <c r="ITK252" s="404"/>
      <c r="ITL252" s="49"/>
      <c r="ITM252" s="49"/>
      <c r="ITN252" s="49"/>
      <c r="ITO252" s="99"/>
      <c r="ITP252" s="98"/>
      <c r="ITQ252" s="49"/>
      <c r="ITR252" s="405"/>
      <c r="ITS252" s="405"/>
      <c r="ITT252" s="277"/>
      <c r="ITU252" s="277"/>
      <c r="ITV252" s="277"/>
      <c r="ITW252" s="277"/>
      <c r="ITX252" s="277"/>
      <c r="ITY252" s="277"/>
      <c r="ITZ252" s="277"/>
      <c r="IUA252" s="277"/>
      <c r="IUB252" s="402"/>
      <c r="IUC252" s="404"/>
      <c r="IUD252" s="49"/>
      <c r="IUE252" s="49"/>
      <c r="IUF252" s="49"/>
      <c r="IUG252" s="99"/>
      <c r="IUH252" s="98"/>
      <c r="IUI252" s="49"/>
      <c r="IUJ252" s="405"/>
      <c r="IUK252" s="405"/>
      <c r="IUL252" s="277"/>
      <c r="IUM252" s="277"/>
      <c r="IUN252" s="277"/>
      <c r="IUO252" s="277"/>
      <c r="IUP252" s="277"/>
      <c r="IUQ252" s="277"/>
      <c r="IUR252" s="277"/>
      <c r="IUS252" s="277"/>
      <c r="IUT252" s="402"/>
      <c r="IUU252" s="404"/>
      <c r="IUV252" s="49"/>
      <c r="IUW252" s="49"/>
      <c r="IUX252" s="49"/>
      <c r="IUY252" s="99"/>
      <c r="IUZ252" s="98"/>
      <c r="IVA252" s="49"/>
      <c r="IVB252" s="405"/>
      <c r="IVC252" s="405"/>
      <c r="IVD252" s="277"/>
      <c r="IVE252" s="277"/>
      <c r="IVF252" s="277"/>
      <c r="IVG252" s="277"/>
      <c r="IVH252" s="277"/>
      <c r="IVI252" s="277"/>
      <c r="IVJ252" s="277"/>
      <c r="IVK252" s="277"/>
      <c r="IVL252" s="402"/>
      <c r="IVM252" s="404"/>
      <c r="IVN252" s="49"/>
      <c r="IVO252" s="49"/>
      <c r="IVP252" s="49"/>
      <c r="IVQ252" s="99"/>
      <c r="IVR252" s="98"/>
      <c r="IVS252" s="49"/>
      <c r="IVT252" s="405"/>
      <c r="IVU252" s="405"/>
      <c r="IVV252" s="277"/>
      <c r="IVW252" s="277"/>
      <c r="IVX252" s="277"/>
      <c r="IVY252" s="277"/>
      <c r="IVZ252" s="277"/>
      <c r="IWA252" s="277"/>
      <c r="IWB252" s="277"/>
      <c r="IWC252" s="277"/>
      <c r="IWD252" s="402"/>
      <c r="IWE252" s="404"/>
      <c r="IWF252" s="49"/>
      <c r="IWG252" s="49"/>
      <c r="IWH252" s="49"/>
      <c r="IWI252" s="99"/>
      <c r="IWJ252" s="98"/>
      <c r="IWK252" s="49"/>
      <c r="IWL252" s="405"/>
      <c r="IWM252" s="405"/>
      <c r="IWN252" s="277"/>
      <c r="IWO252" s="277"/>
      <c r="IWP252" s="277"/>
      <c r="IWQ252" s="277"/>
      <c r="IWR252" s="277"/>
      <c r="IWS252" s="277"/>
      <c r="IWT252" s="277"/>
      <c r="IWU252" s="277"/>
      <c r="IWV252" s="402"/>
      <c r="IWW252" s="404"/>
      <c r="IWX252" s="49"/>
      <c r="IWY252" s="49"/>
      <c r="IWZ252" s="49"/>
      <c r="IXA252" s="99"/>
      <c r="IXB252" s="98"/>
      <c r="IXC252" s="49"/>
      <c r="IXD252" s="405"/>
      <c r="IXE252" s="405"/>
      <c r="IXF252" s="277"/>
      <c r="IXG252" s="277"/>
      <c r="IXH252" s="277"/>
      <c r="IXI252" s="277"/>
      <c r="IXJ252" s="277"/>
      <c r="IXK252" s="277"/>
      <c r="IXL252" s="277"/>
      <c r="IXM252" s="277"/>
      <c r="IXN252" s="402"/>
      <c r="IXO252" s="404"/>
      <c r="IXP252" s="49"/>
      <c r="IXQ252" s="49"/>
      <c r="IXR252" s="49"/>
      <c r="IXS252" s="99"/>
      <c r="IXT252" s="98"/>
      <c r="IXU252" s="49"/>
      <c r="IXV252" s="405"/>
      <c r="IXW252" s="405"/>
      <c r="IXX252" s="277"/>
      <c r="IXY252" s="277"/>
      <c r="IXZ252" s="277"/>
      <c r="IYA252" s="277"/>
      <c r="IYB252" s="277"/>
      <c r="IYC252" s="277"/>
      <c r="IYD252" s="277"/>
      <c r="IYE252" s="277"/>
      <c r="IYF252" s="402"/>
      <c r="IYG252" s="404"/>
      <c r="IYH252" s="49"/>
      <c r="IYI252" s="49"/>
      <c r="IYJ252" s="49"/>
      <c r="IYK252" s="99"/>
      <c r="IYL252" s="98"/>
      <c r="IYM252" s="49"/>
      <c r="IYN252" s="405"/>
      <c r="IYO252" s="405"/>
      <c r="IYP252" s="277"/>
      <c r="IYQ252" s="277"/>
      <c r="IYR252" s="277"/>
      <c r="IYS252" s="277"/>
      <c r="IYT252" s="277"/>
      <c r="IYU252" s="277"/>
      <c r="IYV252" s="277"/>
      <c r="IYW252" s="277"/>
      <c r="IYX252" s="402"/>
      <c r="IYY252" s="404"/>
      <c r="IYZ252" s="49"/>
      <c r="IZA252" s="49"/>
      <c r="IZB252" s="49"/>
      <c r="IZC252" s="99"/>
      <c r="IZD252" s="98"/>
      <c r="IZE252" s="49"/>
      <c r="IZF252" s="405"/>
      <c r="IZG252" s="405"/>
      <c r="IZH252" s="277"/>
      <c r="IZI252" s="277"/>
      <c r="IZJ252" s="277"/>
      <c r="IZK252" s="277"/>
      <c r="IZL252" s="277"/>
      <c r="IZM252" s="277"/>
      <c r="IZN252" s="277"/>
      <c r="IZO252" s="277"/>
      <c r="IZP252" s="402"/>
      <c r="IZQ252" s="404"/>
      <c r="IZR252" s="49"/>
      <c r="IZS252" s="49"/>
      <c r="IZT252" s="49"/>
      <c r="IZU252" s="99"/>
      <c r="IZV252" s="98"/>
      <c r="IZW252" s="49"/>
      <c r="IZX252" s="405"/>
      <c r="IZY252" s="405"/>
      <c r="IZZ252" s="277"/>
      <c r="JAA252" s="277"/>
      <c r="JAB252" s="277"/>
      <c r="JAC252" s="277"/>
      <c r="JAD252" s="277"/>
      <c r="JAE252" s="277"/>
      <c r="JAF252" s="277"/>
      <c r="JAG252" s="277"/>
      <c r="JAH252" s="402"/>
      <c r="JAI252" s="404"/>
      <c r="JAJ252" s="49"/>
      <c r="JAK252" s="49"/>
      <c r="JAL252" s="49"/>
      <c r="JAM252" s="99"/>
      <c r="JAN252" s="98"/>
      <c r="JAO252" s="49"/>
      <c r="JAP252" s="405"/>
      <c r="JAQ252" s="405"/>
      <c r="JAR252" s="277"/>
      <c r="JAS252" s="277"/>
      <c r="JAT252" s="277"/>
      <c r="JAU252" s="277"/>
      <c r="JAV252" s="277"/>
      <c r="JAW252" s="277"/>
      <c r="JAX252" s="277"/>
      <c r="JAY252" s="277"/>
      <c r="JAZ252" s="402"/>
      <c r="JBA252" s="404"/>
      <c r="JBB252" s="49"/>
      <c r="JBC252" s="49"/>
      <c r="JBD252" s="49"/>
      <c r="JBE252" s="99"/>
      <c r="JBF252" s="98"/>
      <c r="JBG252" s="49"/>
      <c r="JBH252" s="405"/>
      <c r="JBI252" s="405"/>
      <c r="JBJ252" s="277"/>
      <c r="JBK252" s="277"/>
      <c r="JBL252" s="277"/>
      <c r="JBM252" s="277"/>
      <c r="JBN252" s="277"/>
      <c r="JBO252" s="277"/>
      <c r="JBP252" s="277"/>
      <c r="JBQ252" s="277"/>
      <c r="JBR252" s="402"/>
      <c r="JBS252" s="404"/>
      <c r="JBT252" s="49"/>
      <c r="JBU252" s="49"/>
      <c r="JBV252" s="49"/>
      <c r="JBW252" s="99"/>
      <c r="JBX252" s="98"/>
      <c r="JBY252" s="49"/>
      <c r="JBZ252" s="405"/>
      <c r="JCA252" s="405"/>
      <c r="JCB252" s="277"/>
      <c r="JCC252" s="277"/>
      <c r="JCD252" s="277"/>
      <c r="JCE252" s="277"/>
      <c r="JCF252" s="277"/>
      <c r="JCG252" s="277"/>
      <c r="JCH252" s="277"/>
      <c r="JCI252" s="277"/>
      <c r="JCJ252" s="402"/>
      <c r="JCK252" s="404"/>
      <c r="JCL252" s="49"/>
      <c r="JCM252" s="49"/>
      <c r="JCN252" s="49"/>
      <c r="JCO252" s="99"/>
      <c r="JCP252" s="98"/>
      <c r="JCQ252" s="49"/>
      <c r="JCR252" s="405"/>
      <c r="JCS252" s="405"/>
      <c r="JCT252" s="277"/>
      <c r="JCU252" s="277"/>
      <c r="JCV252" s="277"/>
      <c r="JCW252" s="277"/>
      <c r="JCX252" s="277"/>
      <c r="JCY252" s="277"/>
      <c r="JCZ252" s="277"/>
      <c r="JDA252" s="277"/>
      <c r="JDB252" s="402"/>
      <c r="JDC252" s="404"/>
      <c r="JDD252" s="49"/>
      <c r="JDE252" s="49"/>
      <c r="JDF252" s="49"/>
      <c r="JDG252" s="99"/>
      <c r="JDH252" s="98"/>
      <c r="JDI252" s="49"/>
      <c r="JDJ252" s="405"/>
      <c r="JDK252" s="405"/>
      <c r="JDL252" s="277"/>
      <c r="JDM252" s="277"/>
      <c r="JDN252" s="277"/>
      <c r="JDO252" s="277"/>
      <c r="JDP252" s="277"/>
      <c r="JDQ252" s="277"/>
      <c r="JDR252" s="277"/>
      <c r="JDS252" s="277"/>
      <c r="JDT252" s="402"/>
      <c r="JDU252" s="404"/>
      <c r="JDV252" s="49"/>
      <c r="JDW252" s="49"/>
      <c r="JDX252" s="49"/>
      <c r="JDY252" s="99"/>
      <c r="JDZ252" s="98"/>
      <c r="JEA252" s="49"/>
      <c r="JEB252" s="405"/>
      <c r="JEC252" s="405"/>
      <c r="JED252" s="277"/>
      <c r="JEE252" s="277"/>
      <c r="JEF252" s="277"/>
      <c r="JEG252" s="277"/>
      <c r="JEH252" s="277"/>
      <c r="JEI252" s="277"/>
      <c r="JEJ252" s="277"/>
      <c r="JEK252" s="277"/>
      <c r="JEL252" s="402"/>
      <c r="JEM252" s="404"/>
      <c r="JEN252" s="49"/>
      <c r="JEO252" s="49"/>
      <c r="JEP252" s="49"/>
      <c r="JEQ252" s="99"/>
      <c r="JER252" s="98"/>
      <c r="JES252" s="49"/>
      <c r="JET252" s="405"/>
      <c r="JEU252" s="405"/>
      <c r="JEV252" s="277"/>
      <c r="JEW252" s="277"/>
      <c r="JEX252" s="277"/>
      <c r="JEY252" s="277"/>
      <c r="JEZ252" s="277"/>
      <c r="JFA252" s="277"/>
      <c r="JFB252" s="277"/>
      <c r="JFC252" s="277"/>
      <c r="JFD252" s="402"/>
      <c r="JFE252" s="404"/>
      <c r="JFF252" s="49"/>
      <c r="JFG252" s="49"/>
      <c r="JFH252" s="49"/>
      <c r="JFI252" s="99"/>
      <c r="JFJ252" s="98"/>
      <c r="JFK252" s="49"/>
      <c r="JFL252" s="405"/>
      <c r="JFM252" s="405"/>
      <c r="JFN252" s="277"/>
      <c r="JFO252" s="277"/>
      <c r="JFP252" s="277"/>
      <c r="JFQ252" s="277"/>
      <c r="JFR252" s="277"/>
      <c r="JFS252" s="277"/>
      <c r="JFT252" s="277"/>
      <c r="JFU252" s="277"/>
      <c r="JFV252" s="402"/>
      <c r="JFW252" s="404"/>
      <c r="JFX252" s="49"/>
      <c r="JFY252" s="49"/>
      <c r="JFZ252" s="49"/>
      <c r="JGA252" s="99"/>
      <c r="JGB252" s="98"/>
      <c r="JGC252" s="49"/>
      <c r="JGD252" s="405"/>
      <c r="JGE252" s="405"/>
      <c r="JGF252" s="277"/>
      <c r="JGG252" s="277"/>
      <c r="JGH252" s="277"/>
      <c r="JGI252" s="277"/>
      <c r="JGJ252" s="277"/>
      <c r="JGK252" s="277"/>
      <c r="JGL252" s="277"/>
      <c r="JGM252" s="277"/>
      <c r="JGN252" s="402"/>
      <c r="JGO252" s="404"/>
      <c r="JGP252" s="49"/>
      <c r="JGQ252" s="49"/>
      <c r="JGR252" s="49"/>
      <c r="JGS252" s="99"/>
      <c r="JGT252" s="98"/>
      <c r="JGU252" s="49"/>
      <c r="JGV252" s="405"/>
      <c r="JGW252" s="405"/>
      <c r="JGX252" s="277"/>
      <c r="JGY252" s="277"/>
      <c r="JGZ252" s="277"/>
      <c r="JHA252" s="277"/>
      <c r="JHB252" s="277"/>
      <c r="JHC252" s="277"/>
      <c r="JHD252" s="277"/>
      <c r="JHE252" s="277"/>
      <c r="JHF252" s="402"/>
      <c r="JHG252" s="404"/>
      <c r="JHH252" s="49"/>
      <c r="JHI252" s="49"/>
      <c r="JHJ252" s="49"/>
      <c r="JHK252" s="99"/>
      <c r="JHL252" s="98"/>
      <c r="JHM252" s="49"/>
      <c r="JHN252" s="405"/>
      <c r="JHO252" s="405"/>
      <c r="JHP252" s="277"/>
      <c r="JHQ252" s="277"/>
      <c r="JHR252" s="277"/>
      <c r="JHS252" s="277"/>
      <c r="JHT252" s="277"/>
      <c r="JHU252" s="277"/>
      <c r="JHV252" s="277"/>
      <c r="JHW252" s="277"/>
      <c r="JHX252" s="402"/>
      <c r="JHY252" s="404"/>
      <c r="JHZ252" s="49"/>
      <c r="JIA252" s="49"/>
      <c r="JIB252" s="49"/>
      <c r="JIC252" s="99"/>
      <c r="JID252" s="98"/>
      <c r="JIE252" s="49"/>
      <c r="JIF252" s="405"/>
      <c r="JIG252" s="405"/>
      <c r="JIH252" s="277"/>
      <c r="JII252" s="277"/>
      <c r="JIJ252" s="277"/>
      <c r="JIK252" s="277"/>
      <c r="JIL252" s="277"/>
      <c r="JIM252" s="277"/>
      <c r="JIN252" s="277"/>
      <c r="JIO252" s="277"/>
      <c r="JIP252" s="402"/>
      <c r="JIQ252" s="404"/>
      <c r="JIR252" s="49"/>
      <c r="JIS252" s="49"/>
      <c r="JIT252" s="49"/>
      <c r="JIU252" s="99"/>
      <c r="JIV252" s="98"/>
      <c r="JIW252" s="49"/>
      <c r="JIX252" s="405"/>
      <c r="JIY252" s="405"/>
      <c r="JIZ252" s="277"/>
      <c r="JJA252" s="277"/>
      <c r="JJB252" s="277"/>
      <c r="JJC252" s="277"/>
      <c r="JJD252" s="277"/>
      <c r="JJE252" s="277"/>
      <c r="JJF252" s="277"/>
      <c r="JJG252" s="277"/>
      <c r="JJH252" s="402"/>
      <c r="JJI252" s="404"/>
      <c r="JJJ252" s="49"/>
      <c r="JJK252" s="49"/>
      <c r="JJL252" s="49"/>
      <c r="JJM252" s="99"/>
      <c r="JJN252" s="98"/>
      <c r="JJO252" s="49"/>
      <c r="JJP252" s="405"/>
      <c r="JJQ252" s="405"/>
      <c r="JJR252" s="277"/>
      <c r="JJS252" s="277"/>
      <c r="JJT252" s="277"/>
      <c r="JJU252" s="277"/>
      <c r="JJV252" s="277"/>
      <c r="JJW252" s="277"/>
      <c r="JJX252" s="277"/>
      <c r="JJY252" s="277"/>
      <c r="JJZ252" s="402"/>
      <c r="JKA252" s="404"/>
      <c r="JKB252" s="49"/>
      <c r="JKC252" s="49"/>
      <c r="JKD252" s="49"/>
      <c r="JKE252" s="99"/>
      <c r="JKF252" s="98"/>
      <c r="JKG252" s="49"/>
      <c r="JKH252" s="405"/>
      <c r="JKI252" s="405"/>
      <c r="JKJ252" s="277"/>
      <c r="JKK252" s="277"/>
      <c r="JKL252" s="277"/>
      <c r="JKM252" s="277"/>
      <c r="JKN252" s="277"/>
      <c r="JKO252" s="277"/>
      <c r="JKP252" s="277"/>
      <c r="JKQ252" s="277"/>
      <c r="JKR252" s="402"/>
      <c r="JKS252" s="404"/>
      <c r="JKT252" s="49"/>
      <c r="JKU252" s="49"/>
      <c r="JKV252" s="49"/>
      <c r="JKW252" s="99"/>
      <c r="JKX252" s="98"/>
      <c r="JKY252" s="49"/>
      <c r="JKZ252" s="405"/>
      <c r="JLA252" s="405"/>
      <c r="JLB252" s="277"/>
      <c r="JLC252" s="277"/>
      <c r="JLD252" s="277"/>
      <c r="JLE252" s="277"/>
      <c r="JLF252" s="277"/>
      <c r="JLG252" s="277"/>
      <c r="JLH252" s="277"/>
      <c r="JLI252" s="277"/>
      <c r="JLJ252" s="402"/>
      <c r="JLK252" s="404"/>
      <c r="JLL252" s="49"/>
      <c r="JLM252" s="49"/>
      <c r="JLN252" s="49"/>
      <c r="JLO252" s="99"/>
      <c r="JLP252" s="98"/>
      <c r="JLQ252" s="49"/>
      <c r="JLR252" s="405"/>
      <c r="JLS252" s="405"/>
      <c r="JLT252" s="277"/>
      <c r="JLU252" s="277"/>
      <c r="JLV252" s="277"/>
      <c r="JLW252" s="277"/>
      <c r="JLX252" s="277"/>
      <c r="JLY252" s="277"/>
      <c r="JLZ252" s="277"/>
      <c r="JMA252" s="277"/>
      <c r="JMB252" s="402"/>
      <c r="JMC252" s="404"/>
      <c r="JMD252" s="49"/>
      <c r="JME252" s="49"/>
      <c r="JMF252" s="49"/>
      <c r="JMG252" s="99"/>
      <c r="JMH252" s="98"/>
      <c r="JMI252" s="49"/>
      <c r="JMJ252" s="405"/>
      <c r="JMK252" s="405"/>
      <c r="JML252" s="277"/>
      <c r="JMM252" s="277"/>
      <c r="JMN252" s="277"/>
      <c r="JMO252" s="277"/>
      <c r="JMP252" s="277"/>
      <c r="JMQ252" s="277"/>
      <c r="JMR252" s="277"/>
      <c r="JMS252" s="277"/>
      <c r="JMT252" s="402"/>
      <c r="JMU252" s="404"/>
      <c r="JMV252" s="49"/>
      <c r="JMW252" s="49"/>
      <c r="JMX252" s="49"/>
      <c r="JMY252" s="99"/>
      <c r="JMZ252" s="98"/>
      <c r="JNA252" s="49"/>
      <c r="JNB252" s="405"/>
      <c r="JNC252" s="405"/>
      <c r="JND252" s="277"/>
      <c r="JNE252" s="277"/>
      <c r="JNF252" s="277"/>
      <c r="JNG252" s="277"/>
      <c r="JNH252" s="277"/>
      <c r="JNI252" s="277"/>
      <c r="JNJ252" s="277"/>
      <c r="JNK252" s="277"/>
      <c r="JNL252" s="402"/>
      <c r="JNM252" s="404"/>
      <c r="JNN252" s="49"/>
      <c r="JNO252" s="49"/>
      <c r="JNP252" s="49"/>
      <c r="JNQ252" s="99"/>
      <c r="JNR252" s="98"/>
      <c r="JNS252" s="49"/>
      <c r="JNT252" s="405"/>
      <c r="JNU252" s="405"/>
      <c r="JNV252" s="277"/>
      <c r="JNW252" s="277"/>
      <c r="JNX252" s="277"/>
      <c r="JNY252" s="277"/>
      <c r="JNZ252" s="277"/>
      <c r="JOA252" s="277"/>
      <c r="JOB252" s="277"/>
      <c r="JOC252" s="277"/>
      <c r="JOD252" s="402"/>
      <c r="JOE252" s="404"/>
      <c r="JOF252" s="49"/>
      <c r="JOG252" s="49"/>
      <c r="JOH252" s="49"/>
      <c r="JOI252" s="99"/>
      <c r="JOJ252" s="98"/>
      <c r="JOK252" s="49"/>
      <c r="JOL252" s="405"/>
      <c r="JOM252" s="405"/>
      <c r="JON252" s="277"/>
      <c r="JOO252" s="277"/>
      <c r="JOP252" s="277"/>
      <c r="JOQ252" s="277"/>
      <c r="JOR252" s="277"/>
      <c r="JOS252" s="277"/>
      <c r="JOT252" s="277"/>
      <c r="JOU252" s="277"/>
      <c r="JOV252" s="402"/>
      <c r="JOW252" s="404"/>
      <c r="JOX252" s="49"/>
      <c r="JOY252" s="49"/>
      <c r="JOZ252" s="49"/>
      <c r="JPA252" s="99"/>
      <c r="JPB252" s="98"/>
      <c r="JPC252" s="49"/>
      <c r="JPD252" s="405"/>
      <c r="JPE252" s="405"/>
      <c r="JPF252" s="277"/>
      <c r="JPG252" s="277"/>
      <c r="JPH252" s="277"/>
      <c r="JPI252" s="277"/>
      <c r="JPJ252" s="277"/>
      <c r="JPK252" s="277"/>
      <c r="JPL252" s="277"/>
      <c r="JPM252" s="277"/>
      <c r="JPN252" s="402"/>
      <c r="JPO252" s="404"/>
      <c r="JPP252" s="49"/>
      <c r="JPQ252" s="49"/>
      <c r="JPR252" s="49"/>
      <c r="JPS252" s="99"/>
      <c r="JPT252" s="98"/>
      <c r="JPU252" s="49"/>
      <c r="JPV252" s="405"/>
      <c r="JPW252" s="405"/>
      <c r="JPX252" s="277"/>
      <c r="JPY252" s="277"/>
      <c r="JPZ252" s="277"/>
      <c r="JQA252" s="277"/>
      <c r="JQB252" s="277"/>
      <c r="JQC252" s="277"/>
      <c r="JQD252" s="277"/>
      <c r="JQE252" s="277"/>
      <c r="JQF252" s="402"/>
      <c r="JQG252" s="404"/>
      <c r="JQH252" s="49"/>
      <c r="JQI252" s="49"/>
      <c r="JQJ252" s="49"/>
      <c r="JQK252" s="99"/>
      <c r="JQL252" s="98"/>
      <c r="JQM252" s="49"/>
      <c r="JQN252" s="405"/>
      <c r="JQO252" s="405"/>
      <c r="JQP252" s="277"/>
      <c r="JQQ252" s="277"/>
      <c r="JQR252" s="277"/>
      <c r="JQS252" s="277"/>
      <c r="JQT252" s="277"/>
      <c r="JQU252" s="277"/>
      <c r="JQV252" s="277"/>
      <c r="JQW252" s="277"/>
      <c r="JQX252" s="402"/>
      <c r="JQY252" s="404"/>
      <c r="JQZ252" s="49"/>
      <c r="JRA252" s="49"/>
      <c r="JRB252" s="49"/>
      <c r="JRC252" s="99"/>
      <c r="JRD252" s="98"/>
      <c r="JRE252" s="49"/>
      <c r="JRF252" s="405"/>
      <c r="JRG252" s="405"/>
      <c r="JRH252" s="277"/>
      <c r="JRI252" s="277"/>
      <c r="JRJ252" s="277"/>
      <c r="JRK252" s="277"/>
      <c r="JRL252" s="277"/>
      <c r="JRM252" s="277"/>
      <c r="JRN252" s="277"/>
      <c r="JRO252" s="277"/>
      <c r="JRP252" s="402"/>
      <c r="JRQ252" s="404"/>
      <c r="JRR252" s="49"/>
      <c r="JRS252" s="49"/>
      <c r="JRT252" s="49"/>
      <c r="JRU252" s="99"/>
      <c r="JRV252" s="98"/>
      <c r="JRW252" s="49"/>
      <c r="JRX252" s="405"/>
      <c r="JRY252" s="405"/>
      <c r="JRZ252" s="277"/>
      <c r="JSA252" s="277"/>
      <c r="JSB252" s="277"/>
      <c r="JSC252" s="277"/>
      <c r="JSD252" s="277"/>
      <c r="JSE252" s="277"/>
      <c r="JSF252" s="277"/>
      <c r="JSG252" s="277"/>
      <c r="JSH252" s="402"/>
      <c r="JSI252" s="404"/>
      <c r="JSJ252" s="49"/>
      <c r="JSK252" s="49"/>
      <c r="JSL252" s="49"/>
      <c r="JSM252" s="99"/>
      <c r="JSN252" s="98"/>
      <c r="JSO252" s="49"/>
      <c r="JSP252" s="405"/>
      <c r="JSQ252" s="405"/>
      <c r="JSR252" s="277"/>
      <c r="JSS252" s="277"/>
      <c r="JST252" s="277"/>
      <c r="JSU252" s="277"/>
      <c r="JSV252" s="277"/>
      <c r="JSW252" s="277"/>
      <c r="JSX252" s="277"/>
      <c r="JSY252" s="277"/>
      <c r="JSZ252" s="402"/>
      <c r="JTA252" s="404"/>
      <c r="JTB252" s="49"/>
      <c r="JTC252" s="49"/>
      <c r="JTD252" s="49"/>
      <c r="JTE252" s="99"/>
      <c r="JTF252" s="98"/>
      <c r="JTG252" s="49"/>
      <c r="JTH252" s="405"/>
      <c r="JTI252" s="405"/>
      <c r="JTJ252" s="277"/>
      <c r="JTK252" s="277"/>
      <c r="JTL252" s="277"/>
      <c r="JTM252" s="277"/>
      <c r="JTN252" s="277"/>
      <c r="JTO252" s="277"/>
      <c r="JTP252" s="277"/>
      <c r="JTQ252" s="277"/>
      <c r="JTR252" s="402"/>
      <c r="JTS252" s="404"/>
      <c r="JTT252" s="49"/>
      <c r="JTU252" s="49"/>
      <c r="JTV252" s="49"/>
      <c r="JTW252" s="99"/>
      <c r="JTX252" s="98"/>
      <c r="JTY252" s="49"/>
      <c r="JTZ252" s="405"/>
      <c r="JUA252" s="405"/>
      <c r="JUB252" s="277"/>
      <c r="JUC252" s="277"/>
      <c r="JUD252" s="277"/>
      <c r="JUE252" s="277"/>
      <c r="JUF252" s="277"/>
      <c r="JUG252" s="277"/>
      <c r="JUH252" s="277"/>
      <c r="JUI252" s="277"/>
      <c r="JUJ252" s="402"/>
      <c r="JUK252" s="404"/>
      <c r="JUL252" s="49"/>
      <c r="JUM252" s="49"/>
      <c r="JUN252" s="49"/>
      <c r="JUO252" s="99"/>
      <c r="JUP252" s="98"/>
      <c r="JUQ252" s="49"/>
      <c r="JUR252" s="405"/>
      <c r="JUS252" s="405"/>
      <c r="JUT252" s="277"/>
      <c r="JUU252" s="277"/>
      <c r="JUV252" s="277"/>
      <c r="JUW252" s="277"/>
      <c r="JUX252" s="277"/>
      <c r="JUY252" s="277"/>
      <c r="JUZ252" s="277"/>
      <c r="JVA252" s="277"/>
      <c r="JVB252" s="402"/>
      <c r="JVC252" s="404"/>
      <c r="JVD252" s="49"/>
      <c r="JVE252" s="49"/>
      <c r="JVF252" s="49"/>
      <c r="JVG252" s="99"/>
      <c r="JVH252" s="98"/>
      <c r="JVI252" s="49"/>
      <c r="JVJ252" s="405"/>
      <c r="JVK252" s="405"/>
      <c r="JVL252" s="277"/>
      <c r="JVM252" s="277"/>
      <c r="JVN252" s="277"/>
      <c r="JVO252" s="277"/>
      <c r="JVP252" s="277"/>
      <c r="JVQ252" s="277"/>
      <c r="JVR252" s="277"/>
      <c r="JVS252" s="277"/>
      <c r="JVT252" s="402"/>
      <c r="JVU252" s="404"/>
      <c r="JVV252" s="49"/>
      <c r="JVW252" s="49"/>
      <c r="JVX252" s="49"/>
      <c r="JVY252" s="99"/>
      <c r="JVZ252" s="98"/>
      <c r="JWA252" s="49"/>
      <c r="JWB252" s="405"/>
      <c r="JWC252" s="405"/>
      <c r="JWD252" s="277"/>
      <c r="JWE252" s="277"/>
      <c r="JWF252" s="277"/>
      <c r="JWG252" s="277"/>
      <c r="JWH252" s="277"/>
      <c r="JWI252" s="277"/>
      <c r="JWJ252" s="277"/>
      <c r="JWK252" s="277"/>
      <c r="JWL252" s="402"/>
      <c r="JWM252" s="404"/>
      <c r="JWN252" s="49"/>
      <c r="JWO252" s="49"/>
      <c r="JWP252" s="49"/>
      <c r="JWQ252" s="99"/>
      <c r="JWR252" s="98"/>
      <c r="JWS252" s="49"/>
      <c r="JWT252" s="405"/>
      <c r="JWU252" s="405"/>
      <c r="JWV252" s="277"/>
      <c r="JWW252" s="277"/>
      <c r="JWX252" s="277"/>
      <c r="JWY252" s="277"/>
      <c r="JWZ252" s="277"/>
      <c r="JXA252" s="277"/>
      <c r="JXB252" s="277"/>
      <c r="JXC252" s="277"/>
      <c r="JXD252" s="402"/>
      <c r="JXE252" s="404"/>
      <c r="JXF252" s="49"/>
      <c r="JXG252" s="49"/>
      <c r="JXH252" s="49"/>
      <c r="JXI252" s="99"/>
      <c r="JXJ252" s="98"/>
      <c r="JXK252" s="49"/>
      <c r="JXL252" s="405"/>
      <c r="JXM252" s="405"/>
      <c r="JXN252" s="277"/>
      <c r="JXO252" s="277"/>
      <c r="JXP252" s="277"/>
      <c r="JXQ252" s="277"/>
      <c r="JXR252" s="277"/>
      <c r="JXS252" s="277"/>
      <c r="JXT252" s="277"/>
      <c r="JXU252" s="277"/>
      <c r="JXV252" s="402"/>
      <c r="JXW252" s="404"/>
      <c r="JXX252" s="49"/>
      <c r="JXY252" s="49"/>
      <c r="JXZ252" s="49"/>
      <c r="JYA252" s="99"/>
      <c r="JYB252" s="98"/>
      <c r="JYC252" s="49"/>
      <c r="JYD252" s="405"/>
      <c r="JYE252" s="405"/>
      <c r="JYF252" s="277"/>
      <c r="JYG252" s="277"/>
      <c r="JYH252" s="277"/>
      <c r="JYI252" s="277"/>
      <c r="JYJ252" s="277"/>
      <c r="JYK252" s="277"/>
      <c r="JYL252" s="277"/>
      <c r="JYM252" s="277"/>
      <c r="JYN252" s="402"/>
      <c r="JYO252" s="404"/>
      <c r="JYP252" s="49"/>
      <c r="JYQ252" s="49"/>
      <c r="JYR252" s="49"/>
      <c r="JYS252" s="99"/>
      <c r="JYT252" s="98"/>
      <c r="JYU252" s="49"/>
      <c r="JYV252" s="405"/>
      <c r="JYW252" s="405"/>
      <c r="JYX252" s="277"/>
      <c r="JYY252" s="277"/>
      <c r="JYZ252" s="277"/>
      <c r="JZA252" s="277"/>
      <c r="JZB252" s="277"/>
      <c r="JZC252" s="277"/>
      <c r="JZD252" s="277"/>
      <c r="JZE252" s="277"/>
      <c r="JZF252" s="402"/>
      <c r="JZG252" s="404"/>
      <c r="JZH252" s="49"/>
      <c r="JZI252" s="49"/>
      <c r="JZJ252" s="49"/>
      <c r="JZK252" s="99"/>
      <c r="JZL252" s="98"/>
      <c r="JZM252" s="49"/>
      <c r="JZN252" s="405"/>
      <c r="JZO252" s="405"/>
      <c r="JZP252" s="277"/>
      <c r="JZQ252" s="277"/>
      <c r="JZR252" s="277"/>
      <c r="JZS252" s="277"/>
      <c r="JZT252" s="277"/>
      <c r="JZU252" s="277"/>
      <c r="JZV252" s="277"/>
      <c r="JZW252" s="277"/>
      <c r="JZX252" s="402"/>
      <c r="JZY252" s="404"/>
      <c r="JZZ252" s="49"/>
      <c r="KAA252" s="49"/>
      <c r="KAB252" s="49"/>
      <c r="KAC252" s="99"/>
      <c r="KAD252" s="98"/>
      <c r="KAE252" s="49"/>
      <c r="KAF252" s="405"/>
      <c r="KAG252" s="405"/>
      <c r="KAH252" s="277"/>
      <c r="KAI252" s="277"/>
      <c r="KAJ252" s="277"/>
      <c r="KAK252" s="277"/>
      <c r="KAL252" s="277"/>
      <c r="KAM252" s="277"/>
      <c r="KAN252" s="277"/>
      <c r="KAO252" s="277"/>
      <c r="KAP252" s="402"/>
      <c r="KAQ252" s="404"/>
      <c r="KAR252" s="49"/>
      <c r="KAS252" s="49"/>
      <c r="KAT252" s="49"/>
      <c r="KAU252" s="99"/>
      <c r="KAV252" s="98"/>
      <c r="KAW252" s="49"/>
      <c r="KAX252" s="405"/>
      <c r="KAY252" s="405"/>
      <c r="KAZ252" s="277"/>
      <c r="KBA252" s="277"/>
      <c r="KBB252" s="277"/>
      <c r="KBC252" s="277"/>
      <c r="KBD252" s="277"/>
      <c r="KBE252" s="277"/>
      <c r="KBF252" s="277"/>
      <c r="KBG252" s="277"/>
      <c r="KBH252" s="402"/>
      <c r="KBI252" s="404"/>
      <c r="KBJ252" s="49"/>
      <c r="KBK252" s="49"/>
      <c r="KBL252" s="49"/>
      <c r="KBM252" s="99"/>
      <c r="KBN252" s="98"/>
      <c r="KBO252" s="49"/>
      <c r="KBP252" s="405"/>
      <c r="KBQ252" s="405"/>
      <c r="KBR252" s="277"/>
      <c r="KBS252" s="277"/>
      <c r="KBT252" s="277"/>
      <c r="KBU252" s="277"/>
      <c r="KBV252" s="277"/>
      <c r="KBW252" s="277"/>
      <c r="KBX252" s="277"/>
      <c r="KBY252" s="277"/>
      <c r="KBZ252" s="402"/>
      <c r="KCA252" s="404"/>
      <c r="KCB252" s="49"/>
      <c r="KCC252" s="49"/>
      <c r="KCD252" s="49"/>
      <c r="KCE252" s="99"/>
      <c r="KCF252" s="98"/>
      <c r="KCG252" s="49"/>
      <c r="KCH252" s="405"/>
      <c r="KCI252" s="405"/>
      <c r="KCJ252" s="277"/>
      <c r="KCK252" s="277"/>
      <c r="KCL252" s="277"/>
      <c r="KCM252" s="277"/>
      <c r="KCN252" s="277"/>
      <c r="KCO252" s="277"/>
      <c r="KCP252" s="277"/>
      <c r="KCQ252" s="277"/>
      <c r="KCR252" s="402"/>
      <c r="KCS252" s="404"/>
      <c r="KCT252" s="49"/>
      <c r="KCU252" s="49"/>
      <c r="KCV252" s="49"/>
      <c r="KCW252" s="99"/>
      <c r="KCX252" s="98"/>
      <c r="KCY252" s="49"/>
      <c r="KCZ252" s="405"/>
      <c r="KDA252" s="405"/>
      <c r="KDB252" s="277"/>
      <c r="KDC252" s="277"/>
      <c r="KDD252" s="277"/>
      <c r="KDE252" s="277"/>
      <c r="KDF252" s="277"/>
      <c r="KDG252" s="277"/>
      <c r="KDH252" s="277"/>
      <c r="KDI252" s="277"/>
      <c r="KDJ252" s="402"/>
      <c r="KDK252" s="404"/>
      <c r="KDL252" s="49"/>
      <c r="KDM252" s="49"/>
      <c r="KDN252" s="49"/>
      <c r="KDO252" s="99"/>
      <c r="KDP252" s="98"/>
      <c r="KDQ252" s="49"/>
      <c r="KDR252" s="405"/>
      <c r="KDS252" s="405"/>
      <c r="KDT252" s="277"/>
      <c r="KDU252" s="277"/>
      <c r="KDV252" s="277"/>
      <c r="KDW252" s="277"/>
      <c r="KDX252" s="277"/>
      <c r="KDY252" s="277"/>
      <c r="KDZ252" s="277"/>
      <c r="KEA252" s="277"/>
      <c r="KEB252" s="402"/>
      <c r="KEC252" s="404"/>
      <c r="KED252" s="49"/>
      <c r="KEE252" s="49"/>
      <c r="KEF252" s="49"/>
      <c r="KEG252" s="99"/>
      <c r="KEH252" s="98"/>
      <c r="KEI252" s="49"/>
      <c r="KEJ252" s="405"/>
      <c r="KEK252" s="405"/>
      <c r="KEL252" s="277"/>
      <c r="KEM252" s="277"/>
      <c r="KEN252" s="277"/>
      <c r="KEO252" s="277"/>
      <c r="KEP252" s="277"/>
      <c r="KEQ252" s="277"/>
      <c r="KER252" s="277"/>
      <c r="KES252" s="277"/>
      <c r="KET252" s="402"/>
      <c r="KEU252" s="404"/>
      <c r="KEV252" s="49"/>
      <c r="KEW252" s="49"/>
      <c r="KEX252" s="49"/>
      <c r="KEY252" s="99"/>
      <c r="KEZ252" s="98"/>
      <c r="KFA252" s="49"/>
      <c r="KFB252" s="405"/>
      <c r="KFC252" s="405"/>
      <c r="KFD252" s="277"/>
      <c r="KFE252" s="277"/>
      <c r="KFF252" s="277"/>
      <c r="KFG252" s="277"/>
      <c r="KFH252" s="277"/>
      <c r="KFI252" s="277"/>
      <c r="KFJ252" s="277"/>
      <c r="KFK252" s="277"/>
      <c r="KFL252" s="402"/>
      <c r="KFM252" s="404"/>
      <c r="KFN252" s="49"/>
      <c r="KFO252" s="49"/>
      <c r="KFP252" s="49"/>
      <c r="KFQ252" s="99"/>
      <c r="KFR252" s="98"/>
      <c r="KFS252" s="49"/>
      <c r="KFT252" s="405"/>
      <c r="KFU252" s="405"/>
      <c r="KFV252" s="277"/>
      <c r="KFW252" s="277"/>
      <c r="KFX252" s="277"/>
      <c r="KFY252" s="277"/>
      <c r="KFZ252" s="277"/>
      <c r="KGA252" s="277"/>
      <c r="KGB252" s="277"/>
      <c r="KGC252" s="277"/>
      <c r="KGD252" s="402"/>
      <c r="KGE252" s="404"/>
      <c r="KGF252" s="49"/>
      <c r="KGG252" s="49"/>
      <c r="KGH252" s="49"/>
      <c r="KGI252" s="99"/>
      <c r="KGJ252" s="98"/>
      <c r="KGK252" s="49"/>
      <c r="KGL252" s="405"/>
      <c r="KGM252" s="405"/>
      <c r="KGN252" s="277"/>
      <c r="KGO252" s="277"/>
      <c r="KGP252" s="277"/>
      <c r="KGQ252" s="277"/>
      <c r="KGR252" s="277"/>
      <c r="KGS252" s="277"/>
      <c r="KGT252" s="277"/>
      <c r="KGU252" s="277"/>
      <c r="KGV252" s="402"/>
      <c r="KGW252" s="404"/>
      <c r="KGX252" s="49"/>
      <c r="KGY252" s="49"/>
      <c r="KGZ252" s="49"/>
      <c r="KHA252" s="99"/>
      <c r="KHB252" s="98"/>
      <c r="KHC252" s="49"/>
      <c r="KHD252" s="405"/>
      <c r="KHE252" s="405"/>
      <c r="KHF252" s="277"/>
      <c r="KHG252" s="277"/>
      <c r="KHH252" s="277"/>
      <c r="KHI252" s="277"/>
      <c r="KHJ252" s="277"/>
      <c r="KHK252" s="277"/>
      <c r="KHL252" s="277"/>
      <c r="KHM252" s="277"/>
      <c r="KHN252" s="402"/>
      <c r="KHO252" s="404"/>
      <c r="KHP252" s="49"/>
      <c r="KHQ252" s="49"/>
      <c r="KHR252" s="49"/>
      <c r="KHS252" s="99"/>
      <c r="KHT252" s="98"/>
      <c r="KHU252" s="49"/>
      <c r="KHV252" s="405"/>
      <c r="KHW252" s="405"/>
      <c r="KHX252" s="277"/>
      <c r="KHY252" s="277"/>
      <c r="KHZ252" s="277"/>
      <c r="KIA252" s="277"/>
      <c r="KIB252" s="277"/>
      <c r="KIC252" s="277"/>
      <c r="KID252" s="277"/>
      <c r="KIE252" s="277"/>
      <c r="KIF252" s="402"/>
      <c r="KIG252" s="404"/>
      <c r="KIH252" s="49"/>
      <c r="KII252" s="49"/>
      <c r="KIJ252" s="49"/>
      <c r="KIK252" s="99"/>
      <c r="KIL252" s="98"/>
      <c r="KIM252" s="49"/>
      <c r="KIN252" s="405"/>
      <c r="KIO252" s="405"/>
      <c r="KIP252" s="277"/>
      <c r="KIQ252" s="277"/>
      <c r="KIR252" s="277"/>
      <c r="KIS252" s="277"/>
      <c r="KIT252" s="277"/>
      <c r="KIU252" s="277"/>
      <c r="KIV252" s="277"/>
      <c r="KIW252" s="277"/>
      <c r="KIX252" s="402"/>
      <c r="KIY252" s="404"/>
      <c r="KIZ252" s="49"/>
      <c r="KJA252" s="49"/>
      <c r="KJB252" s="49"/>
      <c r="KJC252" s="99"/>
      <c r="KJD252" s="98"/>
      <c r="KJE252" s="49"/>
      <c r="KJF252" s="405"/>
      <c r="KJG252" s="405"/>
      <c r="KJH252" s="277"/>
      <c r="KJI252" s="277"/>
      <c r="KJJ252" s="277"/>
      <c r="KJK252" s="277"/>
      <c r="KJL252" s="277"/>
      <c r="KJM252" s="277"/>
      <c r="KJN252" s="277"/>
      <c r="KJO252" s="277"/>
      <c r="KJP252" s="402"/>
      <c r="KJQ252" s="404"/>
      <c r="KJR252" s="49"/>
      <c r="KJS252" s="49"/>
      <c r="KJT252" s="49"/>
      <c r="KJU252" s="99"/>
      <c r="KJV252" s="98"/>
      <c r="KJW252" s="49"/>
      <c r="KJX252" s="405"/>
      <c r="KJY252" s="405"/>
      <c r="KJZ252" s="277"/>
      <c r="KKA252" s="277"/>
      <c r="KKB252" s="277"/>
      <c r="KKC252" s="277"/>
      <c r="KKD252" s="277"/>
      <c r="KKE252" s="277"/>
      <c r="KKF252" s="277"/>
      <c r="KKG252" s="277"/>
      <c r="KKH252" s="402"/>
      <c r="KKI252" s="404"/>
      <c r="KKJ252" s="49"/>
      <c r="KKK252" s="49"/>
      <c r="KKL252" s="49"/>
      <c r="KKM252" s="99"/>
      <c r="KKN252" s="98"/>
      <c r="KKO252" s="49"/>
      <c r="KKP252" s="405"/>
      <c r="KKQ252" s="405"/>
      <c r="KKR252" s="277"/>
      <c r="KKS252" s="277"/>
      <c r="KKT252" s="277"/>
      <c r="KKU252" s="277"/>
      <c r="KKV252" s="277"/>
      <c r="KKW252" s="277"/>
      <c r="KKX252" s="277"/>
      <c r="KKY252" s="277"/>
      <c r="KKZ252" s="402"/>
      <c r="KLA252" s="404"/>
      <c r="KLB252" s="49"/>
      <c r="KLC252" s="49"/>
      <c r="KLD252" s="49"/>
      <c r="KLE252" s="99"/>
      <c r="KLF252" s="98"/>
      <c r="KLG252" s="49"/>
      <c r="KLH252" s="405"/>
      <c r="KLI252" s="405"/>
      <c r="KLJ252" s="277"/>
      <c r="KLK252" s="277"/>
      <c r="KLL252" s="277"/>
      <c r="KLM252" s="277"/>
      <c r="KLN252" s="277"/>
      <c r="KLO252" s="277"/>
      <c r="KLP252" s="277"/>
      <c r="KLQ252" s="277"/>
      <c r="KLR252" s="402"/>
      <c r="KLS252" s="404"/>
      <c r="KLT252" s="49"/>
      <c r="KLU252" s="49"/>
      <c r="KLV252" s="49"/>
      <c r="KLW252" s="99"/>
      <c r="KLX252" s="98"/>
      <c r="KLY252" s="49"/>
      <c r="KLZ252" s="405"/>
      <c r="KMA252" s="405"/>
      <c r="KMB252" s="277"/>
      <c r="KMC252" s="277"/>
      <c r="KMD252" s="277"/>
      <c r="KME252" s="277"/>
      <c r="KMF252" s="277"/>
      <c r="KMG252" s="277"/>
      <c r="KMH252" s="277"/>
      <c r="KMI252" s="277"/>
      <c r="KMJ252" s="402"/>
      <c r="KMK252" s="404"/>
      <c r="KML252" s="49"/>
      <c r="KMM252" s="49"/>
      <c r="KMN252" s="49"/>
      <c r="KMO252" s="99"/>
      <c r="KMP252" s="98"/>
      <c r="KMQ252" s="49"/>
      <c r="KMR252" s="405"/>
      <c r="KMS252" s="405"/>
      <c r="KMT252" s="277"/>
      <c r="KMU252" s="277"/>
      <c r="KMV252" s="277"/>
      <c r="KMW252" s="277"/>
      <c r="KMX252" s="277"/>
      <c r="KMY252" s="277"/>
      <c r="KMZ252" s="277"/>
      <c r="KNA252" s="277"/>
      <c r="KNB252" s="402"/>
      <c r="KNC252" s="404"/>
      <c r="KND252" s="49"/>
      <c r="KNE252" s="49"/>
      <c r="KNF252" s="49"/>
      <c r="KNG252" s="99"/>
      <c r="KNH252" s="98"/>
      <c r="KNI252" s="49"/>
      <c r="KNJ252" s="405"/>
      <c r="KNK252" s="405"/>
      <c r="KNL252" s="277"/>
      <c r="KNM252" s="277"/>
      <c r="KNN252" s="277"/>
      <c r="KNO252" s="277"/>
      <c r="KNP252" s="277"/>
      <c r="KNQ252" s="277"/>
      <c r="KNR252" s="277"/>
      <c r="KNS252" s="277"/>
      <c r="KNT252" s="402"/>
      <c r="KNU252" s="404"/>
      <c r="KNV252" s="49"/>
      <c r="KNW252" s="49"/>
      <c r="KNX252" s="49"/>
      <c r="KNY252" s="99"/>
      <c r="KNZ252" s="98"/>
      <c r="KOA252" s="49"/>
      <c r="KOB252" s="405"/>
      <c r="KOC252" s="405"/>
      <c r="KOD252" s="277"/>
      <c r="KOE252" s="277"/>
      <c r="KOF252" s="277"/>
      <c r="KOG252" s="277"/>
      <c r="KOH252" s="277"/>
      <c r="KOI252" s="277"/>
      <c r="KOJ252" s="277"/>
      <c r="KOK252" s="277"/>
      <c r="KOL252" s="402"/>
      <c r="KOM252" s="404"/>
      <c r="KON252" s="49"/>
      <c r="KOO252" s="49"/>
      <c r="KOP252" s="49"/>
      <c r="KOQ252" s="99"/>
      <c r="KOR252" s="98"/>
      <c r="KOS252" s="49"/>
      <c r="KOT252" s="405"/>
      <c r="KOU252" s="405"/>
      <c r="KOV252" s="277"/>
      <c r="KOW252" s="277"/>
      <c r="KOX252" s="277"/>
      <c r="KOY252" s="277"/>
      <c r="KOZ252" s="277"/>
      <c r="KPA252" s="277"/>
      <c r="KPB252" s="277"/>
      <c r="KPC252" s="277"/>
      <c r="KPD252" s="402"/>
      <c r="KPE252" s="404"/>
      <c r="KPF252" s="49"/>
      <c r="KPG252" s="49"/>
      <c r="KPH252" s="49"/>
      <c r="KPI252" s="99"/>
      <c r="KPJ252" s="98"/>
      <c r="KPK252" s="49"/>
      <c r="KPL252" s="405"/>
      <c r="KPM252" s="405"/>
      <c r="KPN252" s="277"/>
      <c r="KPO252" s="277"/>
      <c r="KPP252" s="277"/>
      <c r="KPQ252" s="277"/>
      <c r="KPR252" s="277"/>
      <c r="KPS252" s="277"/>
      <c r="KPT252" s="277"/>
      <c r="KPU252" s="277"/>
      <c r="KPV252" s="402"/>
      <c r="KPW252" s="404"/>
      <c r="KPX252" s="49"/>
      <c r="KPY252" s="49"/>
      <c r="KPZ252" s="49"/>
      <c r="KQA252" s="99"/>
      <c r="KQB252" s="98"/>
      <c r="KQC252" s="49"/>
      <c r="KQD252" s="405"/>
      <c r="KQE252" s="405"/>
      <c r="KQF252" s="277"/>
      <c r="KQG252" s="277"/>
      <c r="KQH252" s="277"/>
      <c r="KQI252" s="277"/>
      <c r="KQJ252" s="277"/>
      <c r="KQK252" s="277"/>
      <c r="KQL252" s="277"/>
      <c r="KQM252" s="277"/>
      <c r="KQN252" s="402"/>
      <c r="KQO252" s="404"/>
      <c r="KQP252" s="49"/>
      <c r="KQQ252" s="49"/>
      <c r="KQR252" s="49"/>
      <c r="KQS252" s="99"/>
      <c r="KQT252" s="98"/>
      <c r="KQU252" s="49"/>
      <c r="KQV252" s="405"/>
      <c r="KQW252" s="405"/>
      <c r="KQX252" s="277"/>
      <c r="KQY252" s="277"/>
      <c r="KQZ252" s="277"/>
      <c r="KRA252" s="277"/>
      <c r="KRB252" s="277"/>
      <c r="KRC252" s="277"/>
      <c r="KRD252" s="277"/>
      <c r="KRE252" s="277"/>
      <c r="KRF252" s="402"/>
      <c r="KRG252" s="404"/>
      <c r="KRH252" s="49"/>
      <c r="KRI252" s="49"/>
      <c r="KRJ252" s="49"/>
      <c r="KRK252" s="99"/>
      <c r="KRL252" s="98"/>
      <c r="KRM252" s="49"/>
      <c r="KRN252" s="405"/>
      <c r="KRO252" s="405"/>
      <c r="KRP252" s="277"/>
      <c r="KRQ252" s="277"/>
      <c r="KRR252" s="277"/>
      <c r="KRS252" s="277"/>
      <c r="KRT252" s="277"/>
      <c r="KRU252" s="277"/>
      <c r="KRV252" s="277"/>
      <c r="KRW252" s="277"/>
      <c r="KRX252" s="402"/>
      <c r="KRY252" s="404"/>
      <c r="KRZ252" s="49"/>
      <c r="KSA252" s="49"/>
      <c r="KSB252" s="49"/>
      <c r="KSC252" s="99"/>
      <c r="KSD252" s="98"/>
      <c r="KSE252" s="49"/>
      <c r="KSF252" s="405"/>
      <c r="KSG252" s="405"/>
      <c r="KSH252" s="277"/>
      <c r="KSI252" s="277"/>
      <c r="KSJ252" s="277"/>
      <c r="KSK252" s="277"/>
      <c r="KSL252" s="277"/>
      <c r="KSM252" s="277"/>
      <c r="KSN252" s="277"/>
      <c r="KSO252" s="277"/>
      <c r="KSP252" s="402"/>
      <c r="KSQ252" s="404"/>
      <c r="KSR252" s="49"/>
      <c r="KSS252" s="49"/>
      <c r="KST252" s="49"/>
      <c r="KSU252" s="99"/>
      <c r="KSV252" s="98"/>
      <c r="KSW252" s="49"/>
      <c r="KSX252" s="405"/>
      <c r="KSY252" s="405"/>
      <c r="KSZ252" s="277"/>
      <c r="KTA252" s="277"/>
      <c r="KTB252" s="277"/>
      <c r="KTC252" s="277"/>
      <c r="KTD252" s="277"/>
      <c r="KTE252" s="277"/>
      <c r="KTF252" s="277"/>
      <c r="KTG252" s="277"/>
      <c r="KTH252" s="402"/>
      <c r="KTI252" s="404"/>
      <c r="KTJ252" s="49"/>
      <c r="KTK252" s="49"/>
      <c r="KTL252" s="49"/>
      <c r="KTM252" s="99"/>
      <c r="KTN252" s="98"/>
      <c r="KTO252" s="49"/>
      <c r="KTP252" s="405"/>
      <c r="KTQ252" s="405"/>
      <c r="KTR252" s="277"/>
      <c r="KTS252" s="277"/>
      <c r="KTT252" s="277"/>
      <c r="KTU252" s="277"/>
      <c r="KTV252" s="277"/>
      <c r="KTW252" s="277"/>
      <c r="KTX252" s="277"/>
      <c r="KTY252" s="277"/>
      <c r="KTZ252" s="402"/>
      <c r="KUA252" s="404"/>
      <c r="KUB252" s="49"/>
      <c r="KUC252" s="49"/>
      <c r="KUD252" s="49"/>
      <c r="KUE252" s="99"/>
      <c r="KUF252" s="98"/>
      <c r="KUG252" s="49"/>
      <c r="KUH252" s="405"/>
      <c r="KUI252" s="405"/>
      <c r="KUJ252" s="277"/>
      <c r="KUK252" s="277"/>
      <c r="KUL252" s="277"/>
      <c r="KUM252" s="277"/>
      <c r="KUN252" s="277"/>
      <c r="KUO252" s="277"/>
      <c r="KUP252" s="277"/>
      <c r="KUQ252" s="277"/>
      <c r="KUR252" s="402"/>
      <c r="KUS252" s="404"/>
      <c r="KUT252" s="49"/>
      <c r="KUU252" s="49"/>
      <c r="KUV252" s="49"/>
      <c r="KUW252" s="99"/>
      <c r="KUX252" s="98"/>
      <c r="KUY252" s="49"/>
      <c r="KUZ252" s="405"/>
      <c r="KVA252" s="405"/>
      <c r="KVB252" s="277"/>
      <c r="KVC252" s="277"/>
      <c r="KVD252" s="277"/>
      <c r="KVE252" s="277"/>
      <c r="KVF252" s="277"/>
      <c r="KVG252" s="277"/>
      <c r="KVH252" s="277"/>
      <c r="KVI252" s="277"/>
      <c r="KVJ252" s="402"/>
      <c r="KVK252" s="404"/>
      <c r="KVL252" s="49"/>
      <c r="KVM252" s="49"/>
      <c r="KVN252" s="49"/>
      <c r="KVO252" s="99"/>
      <c r="KVP252" s="98"/>
      <c r="KVQ252" s="49"/>
      <c r="KVR252" s="405"/>
      <c r="KVS252" s="405"/>
      <c r="KVT252" s="277"/>
      <c r="KVU252" s="277"/>
      <c r="KVV252" s="277"/>
      <c r="KVW252" s="277"/>
      <c r="KVX252" s="277"/>
      <c r="KVY252" s="277"/>
      <c r="KVZ252" s="277"/>
      <c r="KWA252" s="277"/>
      <c r="KWB252" s="402"/>
      <c r="KWC252" s="404"/>
      <c r="KWD252" s="49"/>
      <c r="KWE252" s="49"/>
      <c r="KWF252" s="49"/>
      <c r="KWG252" s="99"/>
      <c r="KWH252" s="98"/>
      <c r="KWI252" s="49"/>
      <c r="KWJ252" s="405"/>
      <c r="KWK252" s="405"/>
      <c r="KWL252" s="277"/>
      <c r="KWM252" s="277"/>
      <c r="KWN252" s="277"/>
      <c r="KWO252" s="277"/>
      <c r="KWP252" s="277"/>
      <c r="KWQ252" s="277"/>
      <c r="KWR252" s="277"/>
      <c r="KWS252" s="277"/>
      <c r="KWT252" s="402"/>
      <c r="KWU252" s="404"/>
      <c r="KWV252" s="49"/>
      <c r="KWW252" s="49"/>
      <c r="KWX252" s="49"/>
      <c r="KWY252" s="99"/>
      <c r="KWZ252" s="98"/>
      <c r="KXA252" s="49"/>
      <c r="KXB252" s="405"/>
      <c r="KXC252" s="405"/>
      <c r="KXD252" s="277"/>
      <c r="KXE252" s="277"/>
      <c r="KXF252" s="277"/>
      <c r="KXG252" s="277"/>
      <c r="KXH252" s="277"/>
      <c r="KXI252" s="277"/>
      <c r="KXJ252" s="277"/>
      <c r="KXK252" s="277"/>
      <c r="KXL252" s="402"/>
      <c r="KXM252" s="404"/>
      <c r="KXN252" s="49"/>
      <c r="KXO252" s="49"/>
      <c r="KXP252" s="49"/>
      <c r="KXQ252" s="99"/>
      <c r="KXR252" s="98"/>
      <c r="KXS252" s="49"/>
      <c r="KXT252" s="405"/>
      <c r="KXU252" s="405"/>
      <c r="KXV252" s="277"/>
      <c r="KXW252" s="277"/>
      <c r="KXX252" s="277"/>
      <c r="KXY252" s="277"/>
      <c r="KXZ252" s="277"/>
      <c r="KYA252" s="277"/>
      <c r="KYB252" s="277"/>
      <c r="KYC252" s="277"/>
      <c r="KYD252" s="402"/>
      <c r="KYE252" s="404"/>
      <c r="KYF252" s="49"/>
      <c r="KYG252" s="49"/>
      <c r="KYH252" s="49"/>
      <c r="KYI252" s="99"/>
      <c r="KYJ252" s="98"/>
      <c r="KYK252" s="49"/>
      <c r="KYL252" s="405"/>
      <c r="KYM252" s="405"/>
      <c r="KYN252" s="277"/>
      <c r="KYO252" s="277"/>
      <c r="KYP252" s="277"/>
      <c r="KYQ252" s="277"/>
      <c r="KYR252" s="277"/>
      <c r="KYS252" s="277"/>
      <c r="KYT252" s="277"/>
      <c r="KYU252" s="277"/>
      <c r="KYV252" s="402"/>
      <c r="KYW252" s="404"/>
      <c r="KYX252" s="49"/>
      <c r="KYY252" s="49"/>
      <c r="KYZ252" s="49"/>
      <c r="KZA252" s="99"/>
      <c r="KZB252" s="98"/>
      <c r="KZC252" s="49"/>
      <c r="KZD252" s="405"/>
      <c r="KZE252" s="405"/>
      <c r="KZF252" s="277"/>
      <c r="KZG252" s="277"/>
      <c r="KZH252" s="277"/>
      <c r="KZI252" s="277"/>
      <c r="KZJ252" s="277"/>
      <c r="KZK252" s="277"/>
      <c r="KZL252" s="277"/>
      <c r="KZM252" s="277"/>
      <c r="KZN252" s="402"/>
      <c r="KZO252" s="404"/>
      <c r="KZP252" s="49"/>
      <c r="KZQ252" s="49"/>
      <c r="KZR252" s="49"/>
      <c r="KZS252" s="99"/>
      <c r="KZT252" s="98"/>
      <c r="KZU252" s="49"/>
      <c r="KZV252" s="405"/>
      <c r="KZW252" s="405"/>
      <c r="KZX252" s="277"/>
      <c r="KZY252" s="277"/>
      <c r="KZZ252" s="277"/>
      <c r="LAA252" s="277"/>
      <c r="LAB252" s="277"/>
      <c r="LAC252" s="277"/>
      <c r="LAD252" s="277"/>
      <c r="LAE252" s="277"/>
      <c r="LAF252" s="402"/>
      <c r="LAG252" s="404"/>
      <c r="LAH252" s="49"/>
      <c r="LAI252" s="49"/>
      <c r="LAJ252" s="49"/>
      <c r="LAK252" s="99"/>
      <c r="LAL252" s="98"/>
      <c r="LAM252" s="49"/>
      <c r="LAN252" s="405"/>
      <c r="LAO252" s="405"/>
      <c r="LAP252" s="277"/>
      <c r="LAQ252" s="277"/>
      <c r="LAR252" s="277"/>
      <c r="LAS252" s="277"/>
      <c r="LAT252" s="277"/>
      <c r="LAU252" s="277"/>
      <c r="LAV252" s="277"/>
      <c r="LAW252" s="277"/>
      <c r="LAX252" s="402"/>
      <c r="LAY252" s="404"/>
      <c r="LAZ252" s="49"/>
      <c r="LBA252" s="49"/>
      <c r="LBB252" s="49"/>
      <c r="LBC252" s="99"/>
      <c r="LBD252" s="98"/>
      <c r="LBE252" s="49"/>
      <c r="LBF252" s="405"/>
      <c r="LBG252" s="405"/>
      <c r="LBH252" s="277"/>
      <c r="LBI252" s="277"/>
      <c r="LBJ252" s="277"/>
      <c r="LBK252" s="277"/>
      <c r="LBL252" s="277"/>
      <c r="LBM252" s="277"/>
      <c r="LBN252" s="277"/>
      <c r="LBO252" s="277"/>
      <c r="LBP252" s="402"/>
      <c r="LBQ252" s="404"/>
      <c r="LBR252" s="49"/>
      <c r="LBS252" s="49"/>
      <c r="LBT252" s="49"/>
      <c r="LBU252" s="99"/>
      <c r="LBV252" s="98"/>
      <c r="LBW252" s="49"/>
      <c r="LBX252" s="405"/>
      <c r="LBY252" s="405"/>
      <c r="LBZ252" s="277"/>
      <c r="LCA252" s="277"/>
      <c r="LCB252" s="277"/>
      <c r="LCC252" s="277"/>
      <c r="LCD252" s="277"/>
      <c r="LCE252" s="277"/>
      <c r="LCF252" s="277"/>
      <c r="LCG252" s="277"/>
      <c r="LCH252" s="402"/>
      <c r="LCI252" s="404"/>
      <c r="LCJ252" s="49"/>
      <c r="LCK252" s="49"/>
      <c r="LCL252" s="49"/>
      <c r="LCM252" s="99"/>
      <c r="LCN252" s="98"/>
      <c r="LCO252" s="49"/>
      <c r="LCP252" s="405"/>
      <c r="LCQ252" s="405"/>
      <c r="LCR252" s="277"/>
      <c r="LCS252" s="277"/>
      <c r="LCT252" s="277"/>
      <c r="LCU252" s="277"/>
      <c r="LCV252" s="277"/>
      <c r="LCW252" s="277"/>
      <c r="LCX252" s="277"/>
      <c r="LCY252" s="277"/>
      <c r="LCZ252" s="402"/>
      <c r="LDA252" s="404"/>
      <c r="LDB252" s="49"/>
      <c r="LDC252" s="49"/>
      <c r="LDD252" s="49"/>
      <c r="LDE252" s="99"/>
      <c r="LDF252" s="98"/>
      <c r="LDG252" s="49"/>
      <c r="LDH252" s="405"/>
      <c r="LDI252" s="405"/>
      <c r="LDJ252" s="277"/>
      <c r="LDK252" s="277"/>
      <c r="LDL252" s="277"/>
      <c r="LDM252" s="277"/>
      <c r="LDN252" s="277"/>
      <c r="LDO252" s="277"/>
      <c r="LDP252" s="277"/>
      <c r="LDQ252" s="277"/>
      <c r="LDR252" s="402"/>
      <c r="LDS252" s="404"/>
      <c r="LDT252" s="49"/>
      <c r="LDU252" s="49"/>
      <c r="LDV252" s="49"/>
      <c r="LDW252" s="99"/>
      <c r="LDX252" s="98"/>
      <c r="LDY252" s="49"/>
      <c r="LDZ252" s="405"/>
      <c r="LEA252" s="405"/>
      <c r="LEB252" s="277"/>
      <c r="LEC252" s="277"/>
      <c r="LED252" s="277"/>
      <c r="LEE252" s="277"/>
      <c r="LEF252" s="277"/>
      <c r="LEG252" s="277"/>
      <c r="LEH252" s="277"/>
      <c r="LEI252" s="277"/>
      <c r="LEJ252" s="402"/>
      <c r="LEK252" s="404"/>
      <c r="LEL252" s="49"/>
      <c r="LEM252" s="49"/>
      <c r="LEN252" s="49"/>
      <c r="LEO252" s="99"/>
      <c r="LEP252" s="98"/>
      <c r="LEQ252" s="49"/>
      <c r="LER252" s="405"/>
      <c r="LES252" s="405"/>
      <c r="LET252" s="277"/>
      <c r="LEU252" s="277"/>
      <c r="LEV252" s="277"/>
      <c r="LEW252" s="277"/>
      <c r="LEX252" s="277"/>
      <c r="LEY252" s="277"/>
      <c r="LEZ252" s="277"/>
      <c r="LFA252" s="277"/>
      <c r="LFB252" s="402"/>
      <c r="LFC252" s="404"/>
      <c r="LFD252" s="49"/>
      <c r="LFE252" s="49"/>
      <c r="LFF252" s="49"/>
      <c r="LFG252" s="99"/>
      <c r="LFH252" s="98"/>
      <c r="LFI252" s="49"/>
      <c r="LFJ252" s="405"/>
      <c r="LFK252" s="405"/>
      <c r="LFL252" s="277"/>
      <c r="LFM252" s="277"/>
      <c r="LFN252" s="277"/>
      <c r="LFO252" s="277"/>
      <c r="LFP252" s="277"/>
      <c r="LFQ252" s="277"/>
      <c r="LFR252" s="277"/>
      <c r="LFS252" s="277"/>
      <c r="LFT252" s="402"/>
      <c r="LFU252" s="404"/>
      <c r="LFV252" s="49"/>
      <c r="LFW252" s="49"/>
      <c r="LFX252" s="49"/>
      <c r="LFY252" s="99"/>
      <c r="LFZ252" s="98"/>
      <c r="LGA252" s="49"/>
      <c r="LGB252" s="405"/>
      <c r="LGC252" s="405"/>
      <c r="LGD252" s="277"/>
      <c r="LGE252" s="277"/>
      <c r="LGF252" s="277"/>
      <c r="LGG252" s="277"/>
      <c r="LGH252" s="277"/>
      <c r="LGI252" s="277"/>
      <c r="LGJ252" s="277"/>
      <c r="LGK252" s="277"/>
      <c r="LGL252" s="402"/>
      <c r="LGM252" s="404"/>
      <c r="LGN252" s="49"/>
      <c r="LGO252" s="49"/>
      <c r="LGP252" s="49"/>
      <c r="LGQ252" s="99"/>
      <c r="LGR252" s="98"/>
      <c r="LGS252" s="49"/>
      <c r="LGT252" s="405"/>
      <c r="LGU252" s="405"/>
      <c r="LGV252" s="277"/>
      <c r="LGW252" s="277"/>
      <c r="LGX252" s="277"/>
      <c r="LGY252" s="277"/>
      <c r="LGZ252" s="277"/>
      <c r="LHA252" s="277"/>
      <c r="LHB252" s="277"/>
      <c r="LHC252" s="277"/>
      <c r="LHD252" s="402"/>
      <c r="LHE252" s="404"/>
      <c r="LHF252" s="49"/>
      <c r="LHG252" s="49"/>
      <c r="LHH252" s="49"/>
      <c r="LHI252" s="99"/>
      <c r="LHJ252" s="98"/>
      <c r="LHK252" s="49"/>
      <c r="LHL252" s="405"/>
      <c r="LHM252" s="405"/>
      <c r="LHN252" s="277"/>
      <c r="LHO252" s="277"/>
      <c r="LHP252" s="277"/>
      <c r="LHQ252" s="277"/>
      <c r="LHR252" s="277"/>
      <c r="LHS252" s="277"/>
      <c r="LHT252" s="277"/>
      <c r="LHU252" s="277"/>
      <c r="LHV252" s="402"/>
      <c r="LHW252" s="404"/>
      <c r="LHX252" s="49"/>
      <c r="LHY252" s="49"/>
      <c r="LHZ252" s="49"/>
      <c r="LIA252" s="99"/>
      <c r="LIB252" s="98"/>
      <c r="LIC252" s="49"/>
      <c r="LID252" s="405"/>
      <c r="LIE252" s="405"/>
      <c r="LIF252" s="277"/>
      <c r="LIG252" s="277"/>
      <c r="LIH252" s="277"/>
      <c r="LII252" s="277"/>
      <c r="LIJ252" s="277"/>
      <c r="LIK252" s="277"/>
      <c r="LIL252" s="277"/>
      <c r="LIM252" s="277"/>
      <c r="LIN252" s="402"/>
      <c r="LIO252" s="404"/>
      <c r="LIP252" s="49"/>
      <c r="LIQ252" s="49"/>
      <c r="LIR252" s="49"/>
      <c r="LIS252" s="99"/>
      <c r="LIT252" s="98"/>
      <c r="LIU252" s="49"/>
      <c r="LIV252" s="405"/>
      <c r="LIW252" s="405"/>
      <c r="LIX252" s="277"/>
      <c r="LIY252" s="277"/>
      <c r="LIZ252" s="277"/>
      <c r="LJA252" s="277"/>
      <c r="LJB252" s="277"/>
      <c r="LJC252" s="277"/>
      <c r="LJD252" s="277"/>
      <c r="LJE252" s="277"/>
      <c r="LJF252" s="402"/>
      <c r="LJG252" s="404"/>
      <c r="LJH252" s="49"/>
      <c r="LJI252" s="49"/>
      <c r="LJJ252" s="49"/>
      <c r="LJK252" s="99"/>
      <c r="LJL252" s="98"/>
      <c r="LJM252" s="49"/>
      <c r="LJN252" s="405"/>
      <c r="LJO252" s="405"/>
      <c r="LJP252" s="277"/>
      <c r="LJQ252" s="277"/>
      <c r="LJR252" s="277"/>
      <c r="LJS252" s="277"/>
      <c r="LJT252" s="277"/>
      <c r="LJU252" s="277"/>
      <c r="LJV252" s="277"/>
      <c r="LJW252" s="277"/>
      <c r="LJX252" s="402"/>
      <c r="LJY252" s="404"/>
      <c r="LJZ252" s="49"/>
      <c r="LKA252" s="49"/>
      <c r="LKB252" s="49"/>
      <c r="LKC252" s="99"/>
      <c r="LKD252" s="98"/>
      <c r="LKE252" s="49"/>
      <c r="LKF252" s="405"/>
      <c r="LKG252" s="405"/>
      <c r="LKH252" s="277"/>
      <c r="LKI252" s="277"/>
      <c r="LKJ252" s="277"/>
      <c r="LKK252" s="277"/>
      <c r="LKL252" s="277"/>
      <c r="LKM252" s="277"/>
      <c r="LKN252" s="277"/>
      <c r="LKO252" s="277"/>
      <c r="LKP252" s="402"/>
      <c r="LKQ252" s="404"/>
      <c r="LKR252" s="49"/>
      <c r="LKS252" s="49"/>
      <c r="LKT252" s="49"/>
      <c r="LKU252" s="99"/>
      <c r="LKV252" s="98"/>
      <c r="LKW252" s="49"/>
      <c r="LKX252" s="405"/>
      <c r="LKY252" s="405"/>
      <c r="LKZ252" s="277"/>
      <c r="LLA252" s="277"/>
      <c r="LLB252" s="277"/>
      <c r="LLC252" s="277"/>
      <c r="LLD252" s="277"/>
      <c r="LLE252" s="277"/>
      <c r="LLF252" s="277"/>
      <c r="LLG252" s="277"/>
      <c r="LLH252" s="402"/>
      <c r="LLI252" s="404"/>
      <c r="LLJ252" s="49"/>
      <c r="LLK252" s="49"/>
      <c r="LLL252" s="49"/>
      <c r="LLM252" s="99"/>
      <c r="LLN252" s="98"/>
      <c r="LLO252" s="49"/>
      <c r="LLP252" s="405"/>
      <c r="LLQ252" s="405"/>
      <c r="LLR252" s="277"/>
      <c r="LLS252" s="277"/>
      <c r="LLT252" s="277"/>
      <c r="LLU252" s="277"/>
      <c r="LLV252" s="277"/>
      <c r="LLW252" s="277"/>
      <c r="LLX252" s="277"/>
      <c r="LLY252" s="277"/>
      <c r="LLZ252" s="402"/>
      <c r="LMA252" s="404"/>
      <c r="LMB252" s="49"/>
      <c r="LMC252" s="49"/>
      <c r="LMD252" s="49"/>
      <c r="LME252" s="99"/>
      <c r="LMF252" s="98"/>
      <c r="LMG252" s="49"/>
      <c r="LMH252" s="405"/>
      <c r="LMI252" s="405"/>
      <c r="LMJ252" s="277"/>
      <c r="LMK252" s="277"/>
      <c r="LML252" s="277"/>
      <c r="LMM252" s="277"/>
      <c r="LMN252" s="277"/>
      <c r="LMO252" s="277"/>
      <c r="LMP252" s="277"/>
      <c r="LMQ252" s="277"/>
      <c r="LMR252" s="402"/>
      <c r="LMS252" s="404"/>
      <c r="LMT252" s="49"/>
      <c r="LMU252" s="49"/>
      <c r="LMV252" s="49"/>
      <c r="LMW252" s="99"/>
      <c r="LMX252" s="98"/>
      <c r="LMY252" s="49"/>
      <c r="LMZ252" s="405"/>
      <c r="LNA252" s="405"/>
      <c r="LNB252" s="277"/>
      <c r="LNC252" s="277"/>
      <c r="LND252" s="277"/>
      <c r="LNE252" s="277"/>
      <c r="LNF252" s="277"/>
      <c r="LNG252" s="277"/>
      <c r="LNH252" s="277"/>
      <c r="LNI252" s="277"/>
      <c r="LNJ252" s="402"/>
      <c r="LNK252" s="404"/>
      <c r="LNL252" s="49"/>
      <c r="LNM252" s="49"/>
      <c r="LNN252" s="49"/>
      <c r="LNO252" s="99"/>
      <c r="LNP252" s="98"/>
      <c r="LNQ252" s="49"/>
      <c r="LNR252" s="405"/>
      <c r="LNS252" s="405"/>
      <c r="LNT252" s="277"/>
      <c r="LNU252" s="277"/>
      <c r="LNV252" s="277"/>
      <c r="LNW252" s="277"/>
      <c r="LNX252" s="277"/>
      <c r="LNY252" s="277"/>
      <c r="LNZ252" s="277"/>
      <c r="LOA252" s="277"/>
      <c r="LOB252" s="402"/>
      <c r="LOC252" s="404"/>
      <c r="LOD252" s="49"/>
      <c r="LOE252" s="49"/>
      <c r="LOF252" s="49"/>
      <c r="LOG252" s="99"/>
      <c r="LOH252" s="98"/>
      <c r="LOI252" s="49"/>
      <c r="LOJ252" s="405"/>
      <c r="LOK252" s="405"/>
      <c r="LOL252" s="277"/>
      <c r="LOM252" s="277"/>
      <c r="LON252" s="277"/>
      <c r="LOO252" s="277"/>
      <c r="LOP252" s="277"/>
      <c r="LOQ252" s="277"/>
      <c r="LOR252" s="277"/>
      <c r="LOS252" s="277"/>
      <c r="LOT252" s="402"/>
      <c r="LOU252" s="404"/>
      <c r="LOV252" s="49"/>
      <c r="LOW252" s="49"/>
      <c r="LOX252" s="49"/>
      <c r="LOY252" s="99"/>
      <c r="LOZ252" s="98"/>
      <c r="LPA252" s="49"/>
      <c r="LPB252" s="405"/>
      <c r="LPC252" s="405"/>
      <c r="LPD252" s="277"/>
      <c r="LPE252" s="277"/>
      <c r="LPF252" s="277"/>
      <c r="LPG252" s="277"/>
      <c r="LPH252" s="277"/>
      <c r="LPI252" s="277"/>
      <c r="LPJ252" s="277"/>
      <c r="LPK252" s="277"/>
      <c r="LPL252" s="402"/>
      <c r="LPM252" s="404"/>
      <c r="LPN252" s="49"/>
      <c r="LPO252" s="49"/>
      <c r="LPP252" s="49"/>
      <c r="LPQ252" s="99"/>
      <c r="LPR252" s="98"/>
      <c r="LPS252" s="49"/>
      <c r="LPT252" s="405"/>
      <c r="LPU252" s="405"/>
      <c r="LPV252" s="277"/>
      <c r="LPW252" s="277"/>
      <c r="LPX252" s="277"/>
      <c r="LPY252" s="277"/>
      <c r="LPZ252" s="277"/>
      <c r="LQA252" s="277"/>
      <c r="LQB252" s="277"/>
      <c r="LQC252" s="277"/>
      <c r="LQD252" s="402"/>
      <c r="LQE252" s="404"/>
      <c r="LQF252" s="49"/>
      <c r="LQG252" s="49"/>
      <c r="LQH252" s="49"/>
      <c r="LQI252" s="99"/>
      <c r="LQJ252" s="98"/>
      <c r="LQK252" s="49"/>
      <c r="LQL252" s="405"/>
      <c r="LQM252" s="405"/>
      <c r="LQN252" s="277"/>
      <c r="LQO252" s="277"/>
      <c r="LQP252" s="277"/>
      <c r="LQQ252" s="277"/>
      <c r="LQR252" s="277"/>
      <c r="LQS252" s="277"/>
      <c r="LQT252" s="277"/>
      <c r="LQU252" s="277"/>
      <c r="LQV252" s="402"/>
      <c r="LQW252" s="404"/>
      <c r="LQX252" s="49"/>
      <c r="LQY252" s="49"/>
      <c r="LQZ252" s="49"/>
      <c r="LRA252" s="99"/>
      <c r="LRB252" s="98"/>
      <c r="LRC252" s="49"/>
      <c r="LRD252" s="405"/>
      <c r="LRE252" s="405"/>
      <c r="LRF252" s="277"/>
      <c r="LRG252" s="277"/>
      <c r="LRH252" s="277"/>
      <c r="LRI252" s="277"/>
      <c r="LRJ252" s="277"/>
      <c r="LRK252" s="277"/>
      <c r="LRL252" s="277"/>
      <c r="LRM252" s="277"/>
      <c r="LRN252" s="402"/>
      <c r="LRO252" s="404"/>
      <c r="LRP252" s="49"/>
      <c r="LRQ252" s="49"/>
      <c r="LRR252" s="49"/>
      <c r="LRS252" s="99"/>
      <c r="LRT252" s="98"/>
      <c r="LRU252" s="49"/>
      <c r="LRV252" s="405"/>
      <c r="LRW252" s="405"/>
      <c r="LRX252" s="277"/>
      <c r="LRY252" s="277"/>
      <c r="LRZ252" s="277"/>
      <c r="LSA252" s="277"/>
      <c r="LSB252" s="277"/>
      <c r="LSC252" s="277"/>
      <c r="LSD252" s="277"/>
      <c r="LSE252" s="277"/>
      <c r="LSF252" s="402"/>
      <c r="LSG252" s="404"/>
      <c r="LSH252" s="49"/>
      <c r="LSI252" s="49"/>
      <c r="LSJ252" s="49"/>
      <c r="LSK252" s="99"/>
      <c r="LSL252" s="98"/>
      <c r="LSM252" s="49"/>
      <c r="LSN252" s="405"/>
      <c r="LSO252" s="405"/>
      <c r="LSP252" s="277"/>
      <c r="LSQ252" s="277"/>
      <c r="LSR252" s="277"/>
      <c r="LSS252" s="277"/>
      <c r="LST252" s="277"/>
      <c r="LSU252" s="277"/>
      <c r="LSV252" s="277"/>
      <c r="LSW252" s="277"/>
      <c r="LSX252" s="402"/>
      <c r="LSY252" s="404"/>
      <c r="LSZ252" s="49"/>
      <c r="LTA252" s="49"/>
      <c r="LTB252" s="49"/>
      <c r="LTC252" s="99"/>
      <c r="LTD252" s="98"/>
      <c r="LTE252" s="49"/>
      <c r="LTF252" s="405"/>
      <c r="LTG252" s="405"/>
      <c r="LTH252" s="277"/>
      <c r="LTI252" s="277"/>
      <c r="LTJ252" s="277"/>
      <c r="LTK252" s="277"/>
      <c r="LTL252" s="277"/>
      <c r="LTM252" s="277"/>
      <c r="LTN252" s="277"/>
      <c r="LTO252" s="277"/>
      <c r="LTP252" s="402"/>
      <c r="LTQ252" s="404"/>
      <c r="LTR252" s="49"/>
      <c r="LTS252" s="49"/>
      <c r="LTT252" s="49"/>
      <c r="LTU252" s="99"/>
      <c r="LTV252" s="98"/>
      <c r="LTW252" s="49"/>
      <c r="LTX252" s="405"/>
      <c r="LTY252" s="405"/>
      <c r="LTZ252" s="277"/>
      <c r="LUA252" s="277"/>
      <c r="LUB252" s="277"/>
      <c r="LUC252" s="277"/>
      <c r="LUD252" s="277"/>
      <c r="LUE252" s="277"/>
      <c r="LUF252" s="277"/>
      <c r="LUG252" s="277"/>
      <c r="LUH252" s="402"/>
      <c r="LUI252" s="404"/>
      <c r="LUJ252" s="49"/>
      <c r="LUK252" s="49"/>
      <c r="LUL252" s="49"/>
      <c r="LUM252" s="99"/>
      <c r="LUN252" s="98"/>
      <c r="LUO252" s="49"/>
      <c r="LUP252" s="405"/>
      <c r="LUQ252" s="405"/>
      <c r="LUR252" s="277"/>
      <c r="LUS252" s="277"/>
      <c r="LUT252" s="277"/>
      <c r="LUU252" s="277"/>
      <c r="LUV252" s="277"/>
      <c r="LUW252" s="277"/>
      <c r="LUX252" s="277"/>
      <c r="LUY252" s="277"/>
      <c r="LUZ252" s="402"/>
      <c r="LVA252" s="404"/>
      <c r="LVB252" s="49"/>
      <c r="LVC252" s="49"/>
      <c r="LVD252" s="49"/>
      <c r="LVE252" s="99"/>
      <c r="LVF252" s="98"/>
      <c r="LVG252" s="49"/>
      <c r="LVH252" s="405"/>
      <c r="LVI252" s="405"/>
      <c r="LVJ252" s="277"/>
      <c r="LVK252" s="277"/>
      <c r="LVL252" s="277"/>
      <c r="LVM252" s="277"/>
      <c r="LVN252" s="277"/>
      <c r="LVO252" s="277"/>
      <c r="LVP252" s="277"/>
      <c r="LVQ252" s="277"/>
      <c r="LVR252" s="402"/>
      <c r="LVS252" s="404"/>
      <c r="LVT252" s="49"/>
      <c r="LVU252" s="49"/>
      <c r="LVV252" s="49"/>
      <c r="LVW252" s="99"/>
      <c r="LVX252" s="98"/>
      <c r="LVY252" s="49"/>
      <c r="LVZ252" s="405"/>
      <c r="LWA252" s="405"/>
      <c r="LWB252" s="277"/>
      <c r="LWC252" s="277"/>
      <c r="LWD252" s="277"/>
      <c r="LWE252" s="277"/>
      <c r="LWF252" s="277"/>
      <c r="LWG252" s="277"/>
      <c r="LWH252" s="277"/>
      <c r="LWI252" s="277"/>
      <c r="LWJ252" s="402"/>
      <c r="LWK252" s="404"/>
      <c r="LWL252" s="49"/>
      <c r="LWM252" s="49"/>
      <c r="LWN252" s="49"/>
      <c r="LWO252" s="99"/>
      <c r="LWP252" s="98"/>
      <c r="LWQ252" s="49"/>
      <c r="LWR252" s="405"/>
      <c r="LWS252" s="405"/>
      <c r="LWT252" s="277"/>
      <c r="LWU252" s="277"/>
      <c r="LWV252" s="277"/>
      <c r="LWW252" s="277"/>
      <c r="LWX252" s="277"/>
      <c r="LWY252" s="277"/>
      <c r="LWZ252" s="277"/>
      <c r="LXA252" s="277"/>
      <c r="LXB252" s="402"/>
      <c r="LXC252" s="404"/>
      <c r="LXD252" s="49"/>
      <c r="LXE252" s="49"/>
      <c r="LXF252" s="49"/>
      <c r="LXG252" s="99"/>
      <c r="LXH252" s="98"/>
      <c r="LXI252" s="49"/>
      <c r="LXJ252" s="405"/>
      <c r="LXK252" s="405"/>
      <c r="LXL252" s="277"/>
      <c r="LXM252" s="277"/>
      <c r="LXN252" s="277"/>
      <c r="LXO252" s="277"/>
      <c r="LXP252" s="277"/>
      <c r="LXQ252" s="277"/>
      <c r="LXR252" s="277"/>
      <c r="LXS252" s="277"/>
      <c r="LXT252" s="402"/>
      <c r="LXU252" s="404"/>
      <c r="LXV252" s="49"/>
      <c r="LXW252" s="49"/>
      <c r="LXX252" s="49"/>
      <c r="LXY252" s="99"/>
      <c r="LXZ252" s="98"/>
      <c r="LYA252" s="49"/>
      <c r="LYB252" s="405"/>
      <c r="LYC252" s="405"/>
      <c r="LYD252" s="277"/>
      <c r="LYE252" s="277"/>
      <c r="LYF252" s="277"/>
      <c r="LYG252" s="277"/>
      <c r="LYH252" s="277"/>
      <c r="LYI252" s="277"/>
      <c r="LYJ252" s="277"/>
      <c r="LYK252" s="277"/>
      <c r="LYL252" s="402"/>
      <c r="LYM252" s="404"/>
      <c r="LYN252" s="49"/>
      <c r="LYO252" s="49"/>
      <c r="LYP252" s="49"/>
      <c r="LYQ252" s="99"/>
      <c r="LYR252" s="98"/>
      <c r="LYS252" s="49"/>
      <c r="LYT252" s="405"/>
      <c r="LYU252" s="405"/>
      <c r="LYV252" s="277"/>
      <c r="LYW252" s="277"/>
      <c r="LYX252" s="277"/>
      <c r="LYY252" s="277"/>
      <c r="LYZ252" s="277"/>
      <c r="LZA252" s="277"/>
      <c r="LZB252" s="277"/>
      <c r="LZC252" s="277"/>
      <c r="LZD252" s="402"/>
      <c r="LZE252" s="404"/>
      <c r="LZF252" s="49"/>
      <c r="LZG252" s="49"/>
      <c r="LZH252" s="49"/>
      <c r="LZI252" s="99"/>
      <c r="LZJ252" s="98"/>
      <c r="LZK252" s="49"/>
      <c r="LZL252" s="405"/>
      <c r="LZM252" s="405"/>
      <c r="LZN252" s="277"/>
      <c r="LZO252" s="277"/>
      <c r="LZP252" s="277"/>
      <c r="LZQ252" s="277"/>
      <c r="LZR252" s="277"/>
      <c r="LZS252" s="277"/>
      <c r="LZT252" s="277"/>
      <c r="LZU252" s="277"/>
      <c r="LZV252" s="402"/>
      <c r="LZW252" s="404"/>
      <c r="LZX252" s="49"/>
      <c r="LZY252" s="49"/>
      <c r="LZZ252" s="49"/>
      <c r="MAA252" s="99"/>
      <c r="MAB252" s="98"/>
      <c r="MAC252" s="49"/>
      <c r="MAD252" s="405"/>
      <c r="MAE252" s="405"/>
      <c r="MAF252" s="277"/>
      <c r="MAG252" s="277"/>
      <c r="MAH252" s="277"/>
      <c r="MAI252" s="277"/>
      <c r="MAJ252" s="277"/>
      <c r="MAK252" s="277"/>
      <c r="MAL252" s="277"/>
      <c r="MAM252" s="277"/>
      <c r="MAN252" s="402"/>
      <c r="MAO252" s="404"/>
      <c r="MAP252" s="49"/>
      <c r="MAQ252" s="49"/>
      <c r="MAR252" s="49"/>
      <c r="MAS252" s="99"/>
      <c r="MAT252" s="98"/>
      <c r="MAU252" s="49"/>
      <c r="MAV252" s="405"/>
      <c r="MAW252" s="405"/>
      <c r="MAX252" s="277"/>
      <c r="MAY252" s="277"/>
      <c r="MAZ252" s="277"/>
      <c r="MBA252" s="277"/>
      <c r="MBB252" s="277"/>
      <c r="MBC252" s="277"/>
      <c r="MBD252" s="277"/>
      <c r="MBE252" s="277"/>
      <c r="MBF252" s="402"/>
      <c r="MBG252" s="404"/>
      <c r="MBH252" s="49"/>
      <c r="MBI252" s="49"/>
      <c r="MBJ252" s="49"/>
      <c r="MBK252" s="99"/>
      <c r="MBL252" s="98"/>
      <c r="MBM252" s="49"/>
      <c r="MBN252" s="405"/>
      <c r="MBO252" s="405"/>
      <c r="MBP252" s="277"/>
      <c r="MBQ252" s="277"/>
      <c r="MBR252" s="277"/>
      <c r="MBS252" s="277"/>
      <c r="MBT252" s="277"/>
      <c r="MBU252" s="277"/>
      <c r="MBV252" s="277"/>
      <c r="MBW252" s="277"/>
      <c r="MBX252" s="402"/>
      <c r="MBY252" s="404"/>
      <c r="MBZ252" s="49"/>
      <c r="MCA252" s="49"/>
      <c r="MCB252" s="49"/>
      <c r="MCC252" s="99"/>
      <c r="MCD252" s="98"/>
      <c r="MCE252" s="49"/>
      <c r="MCF252" s="405"/>
      <c r="MCG252" s="405"/>
      <c r="MCH252" s="277"/>
      <c r="MCI252" s="277"/>
      <c r="MCJ252" s="277"/>
      <c r="MCK252" s="277"/>
      <c r="MCL252" s="277"/>
      <c r="MCM252" s="277"/>
      <c r="MCN252" s="277"/>
      <c r="MCO252" s="277"/>
      <c r="MCP252" s="402"/>
      <c r="MCQ252" s="404"/>
      <c r="MCR252" s="49"/>
      <c r="MCS252" s="49"/>
      <c r="MCT252" s="49"/>
      <c r="MCU252" s="99"/>
      <c r="MCV252" s="98"/>
      <c r="MCW252" s="49"/>
      <c r="MCX252" s="405"/>
      <c r="MCY252" s="405"/>
      <c r="MCZ252" s="277"/>
      <c r="MDA252" s="277"/>
      <c r="MDB252" s="277"/>
      <c r="MDC252" s="277"/>
      <c r="MDD252" s="277"/>
      <c r="MDE252" s="277"/>
      <c r="MDF252" s="277"/>
      <c r="MDG252" s="277"/>
      <c r="MDH252" s="402"/>
      <c r="MDI252" s="404"/>
      <c r="MDJ252" s="49"/>
      <c r="MDK252" s="49"/>
      <c r="MDL252" s="49"/>
      <c r="MDM252" s="99"/>
      <c r="MDN252" s="98"/>
      <c r="MDO252" s="49"/>
      <c r="MDP252" s="405"/>
      <c r="MDQ252" s="405"/>
      <c r="MDR252" s="277"/>
      <c r="MDS252" s="277"/>
      <c r="MDT252" s="277"/>
      <c r="MDU252" s="277"/>
      <c r="MDV252" s="277"/>
      <c r="MDW252" s="277"/>
      <c r="MDX252" s="277"/>
      <c r="MDY252" s="277"/>
      <c r="MDZ252" s="402"/>
      <c r="MEA252" s="404"/>
      <c r="MEB252" s="49"/>
      <c r="MEC252" s="49"/>
      <c r="MED252" s="49"/>
      <c r="MEE252" s="99"/>
      <c r="MEF252" s="98"/>
      <c r="MEG252" s="49"/>
      <c r="MEH252" s="405"/>
      <c r="MEI252" s="405"/>
      <c r="MEJ252" s="277"/>
      <c r="MEK252" s="277"/>
      <c r="MEL252" s="277"/>
      <c r="MEM252" s="277"/>
      <c r="MEN252" s="277"/>
      <c r="MEO252" s="277"/>
      <c r="MEP252" s="277"/>
      <c r="MEQ252" s="277"/>
      <c r="MER252" s="402"/>
      <c r="MES252" s="404"/>
      <c r="MET252" s="49"/>
      <c r="MEU252" s="49"/>
      <c r="MEV252" s="49"/>
      <c r="MEW252" s="99"/>
      <c r="MEX252" s="98"/>
      <c r="MEY252" s="49"/>
      <c r="MEZ252" s="405"/>
      <c r="MFA252" s="405"/>
      <c r="MFB252" s="277"/>
      <c r="MFC252" s="277"/>
      <c r="MFD252" s="277"/>
      <c r="MFE252" s="277"/>
      <c r="MFF252" s="277"/>
      <c r="MFG252" s="277"/>
      <c r="MFH252" s="277"/>
      <c r="MFI252" s="277"/>
      <c r="MFJ252" s="402"/>
      <c r="MFK252" s="404"/>
      <c r="MFL252" s="49"/>
      <c r="MFM252" s="49"/>
      <c r="MFN252" s="49"/>
      <c r="MFO252" s="99"/>
      <c r="MFP252" s="98"/>
      <c r="MFQ252" s="49"/>
      <c r="MFR252" s="405"/>
      <c r="MFS252" s="405"/>
      <c r="MFT252" s="277"/>
      <c r="MFU252" s="277"/>
      <c r="MFV252" s="277"/>
      <c r="MFW252" s="277"/>
      <c r="MFX252" s="277"/>
      <c r="MFY252" s="277"/>
      <c r="MFZ252" s="277"/>
      <c r="MGA252" s="277"/>
      <c r="MGB252" s="402"/>
      <c r="MGC252" s="404"/>
      <c r="MGD252" s="49"/>
      <c r="MGE252" s="49"/>
      <c r="MGF252" s="49"/>
      <c r="MGG252" s="99"/>
      <c r="MGH252" s="98"/>
      <c r="MGI252" s="49"/>
      <c r="MGJ252" s="405"/>
      <c r="MGK252" s="405"/>
      <c r="MGL252" s="277"/>
      <c r="MGM252" s="277"/>
      <c r="MGN252" s="277"/>
      <c r="MGO252" s="277"/>
      <c r="MGP252" s="277"/>
      <c r="MGQ252" s="277"/>
      <c r="MGR252" s="277"/>
      <c r="MGS252" s="277"/>
      <c r="MGT252" s="402"/>
      <c r="MGU252" s="404"/>
      <c r="MGV252" s="49"/>
      <c r="MGW252" s="49"/>
      <c r="MGX252" s="49"/>
      <c r="MGY252" s="99"/>
      <c r="MGZ252" s="98"/>
      <c r="MHA252" s="49"/>
      <c r="MHB252" s="405"/>
      <c r="MHC252" s="405"/>
      <c r="MHD252" s="277"/>
      <c r="MHE252" s="277"/>
      <c r="MHF252" s="277"/>
      <c r="MHG252" s="277"/>
      <c r="MHH252" s="277"/>
      <c r="MHI252" s="277"/>
      <c r="MHJ252" s="277"/>
      <c r="MHK252" s="277"/>
      <c r="MHL252" s="402"/>
      <c r="MHM252" s="404"/>
      <c r="MHN252" s="49"/>
      <c r="MHO252" s="49"/>
      <c r="MHP252" s="49"/>
      <c r="MHQ252" s="99"/>
      <c r="MHR252" s="98"/>
      <c r="MHS252" s="49"/>
      <c r="MHT252" s="405"/>
      <c r="MHU252" s="405"/>
      <c r="MHV252" s="277"/>
      <c r="MHW252" s="277"/>
      <c r="MHX252" s="277"/>
      <c r="MHY252" s="277"/>
      <c r="MHZ252" s="277"/>
      <c r="MIA252" s="277"/>
      <c r="MIB252" s="277"/>
      <c r="MIC252" s="277"/>
      <c r="MID252" s="402"/>
      <c r="MIE252" s="404"/>
      <c r="MIF252" s="49"/>
      <c r="MIG252" s="49"/>
      <c r="MIH252" s="49"/>
      <c r="MII252" s="99"/>
      <c r="MIJ252" s="98"/>
      <c r="MIK252" s="49"/>
      <c r="MIL252" s="405"/>
      <c r="MIM252" s="405"/>
      <c r="MIN252" s="277"/>
      <c r="MIO252" s="277"/>
      <c r="MIP252" s="277"/>
      <c r="MIQ252" s="277"/>
      <c r="MIR252" s="277"/>
      <c r="MIS252" s="277"/>
      <c r="MIT252" s="277"/>
      <c r="MIU252" s="277"/>
      <c r="MIV252" s="402"/>
      <c r="MIW252" s="404"/>
      <c r="MIX252" s="49"/>
      <c r="MIY252" s="49"/>
      <c r="MIZ252" s="49"/>
      <c r="MJA252" s="99"/>
      <c r="MJB252" s="98"/>
      <c r="MJC252" s="49"/>
      <c r="MJD252" s="405"/>
      <c r="MJE252" s="405"/>
      <c r="MJF252" s="277"/>
      <c r="MJG252" s="277"/>
      <c r="MJH252" s="277"/>
      <c r="MJI252" s="277"/>
      <c r="MJJ252" s="277"/>
      <c r="MJK252" s="277"/>
      <c r="MJL252" s="277"/>
      <c r="MJM252" s="277"/>
      <c r="MJN252" s="402"/>
      <c r="MJO252" s="404"/>
      <c r="MJP252" s="49"/>
      <c r="MJQ252" s="49"/>
      <c r="MJR252" s="49"/>
      <c r="MJS252" s="99"/>
      <c r="MJT252" s="98"/>
      <c r="MJU252" s="49"/>
      <c r="MJV252" s="405"/>
      <c r="MJW252" s="405"/>
      <c r="MJX252" s="277"/>
      <c r="MJY252" s="277"/>
      <c r="MJZ252" s="277"/>
      <c r="MKA252" s="277"/>
      <c r="MKB252" s="277"/>
      <c r="MKC252" s="277"/>
      <c r="MKD252" s="277"/>
      <c r="MKE252" s="277"/>
      <c r="MKF252" s="402"/>
      <c r="MKG252" s="404"/>
      <c r="MKH252" s="49"/>
      <c r="MKI252" s="49"/>
      <c r="MKJ252" s="49"/>
      <c r="MKK252" s="99"/>
      <c r="MKL252" s="98"/>
      <c r="MKM252" s="49"/>
      <c r="MKN252" s="405"/>
      <c r="MKO252" s="405"/>
      <c r="MKP252" s="277"/>
      <c r="MKQ252" s="277"/>
      <c r="MKR252" s="277"/>
      <c r="MKS252" s="277"/>
      <c r="MKT252" s="277"/>
      <c r="MKU252" s="277"/>
      <c r="MKV252" s="277"/>
      <c r="MKW252" s="277"/>
      <c r="MKX252" s="402"/>
      <c r="MKY252" s="404"/>
      <c r="MKZ252" s="49"/>
      <c r="MLA252" s="49"/>
      <c r="MLB252" s="49"/>
      <c r="MLC252" s="99"/>
      <c r="MLD252" s="98"/>
      <c r="MLE252" s="49"/>
      <c r="MLF252" s="405"/>
      <c r="MLG252" s="405"/>
      <c r="MLH252" s="277"/>
      <c r="MLI252" s="277"/>
      <c r="MLJ252" s="277"/>
      <c r="MLK252" s="277"/>
      <c r="MLL252" s="277"/>
      <c r="MLM252" s="277"/>
      <c r="MLN252" s="277"/>
      <c r="MLO252" s="277"/>
      <c r="MLP252" s="402"/>
      <c r="MLQ252" s="404"/>
      <c r="MLR252" s="49"/>
      <c r="MLS252" s="49"/>
      <c r="MLT252" s="49"/>
      <c r="MLU252" s="99"/>
      <c r="MLV252" s="98"/>
      <c r="MLW252" s="49"/>
      <c r="MLX252" s="405"/>
      <c r="MLY252" s="405"/>
      <c r="MLZ252" s="277"/>
      <c r="MMA252" s="277"/>
      <c r="MMB252" s="277"/>
      <c r="MMC252" s="277"/>
      <c r="MMD252" s="277"/>
      <c r="MME252" s="277"/>
      <c r="MMF252" s="277"/>
      <c r="MMG252" s="277"/>
      <c r="MMH252" s="402"/>
      <c r="MMI252" s="404"/>
      <c r="MMJ252" s="49"/>
      <c r="MMK252" s="49"/>
      <c r="MML252" s="49"/>
      <c r="MMM252" s="99"/>
      <c r="MMN252" s="98"/>
      <c r="MMO252" s="49"/>
      <c r="MMP252" s="405"/>
      <c r="MMQ252" s="405"/>
      <c r="MMR252" s="277"/>
      <c r="MMS252" s="277"/>
      <c r="MMT252" s="277"/>
      <c r="MMU252" s="277"/>
      <c r="MMV252" s="277"/>
      <c r="MMW252" s="277"/>
      <c r="MMX252" s="277"/>
      <c r="MMY252" s="277"/>
      <c r="MMZ252" s="402"/>
      <c r="MNA252" s="404"/>
      <c r="MNB252" s="49"/>
      <c r="MNC252" s="49"/>
      <c r="MND252" s="49"/>
      <c r="MNE252" s="99"/>
      <c r="MNF252" s="98"/>
      <c r="MNG252" s="49"/>
      <c r="MNH252" s="405"/>
      <c r="MNI252" s="405"/>
      <c r="MNJ252" s="277"/>
      <c r="MNK252" s="277"/>
      <c r="MNL252" s="277"/>
      <c r="MNM252" s="277"/>
      <c r="MNN252" s="277"/>
      <c r="MNO252" s="277"/>
      <c r="MNP252" s="277"/>
      <c r="MNQ252" s="277"/>
      <c r="MNR252" s="402"/>
      <c r="MNS252" s="404"/>
      <c r="MNT252" s="49"/>
      <c r="MNU252" s="49"/>
      <c r="MNV252" s="49"/>
      <c r="MNW252" s="99"/>
      <c r="MNX252" s="98"/>
      <c r="MNY252" s="49"/>
      <c r="MNZ252" s="405"/>
      <c r="MOA252" s="405"/>
      <c r="MOB252" s="277"/>
      <c r="MOC252" s="277"/>
      <c r="MOD252" s="277"/>
      <c r="MOE252" s="277"/>
      <c r="MOF252" s="277"/>
      <c r="MOG252" s="277"/>
      <c r="MOH252" s="277"/>
      <c r="MOI252" s="277"/>
      <c r="MOJ252" s="402"/>
      <c r="MOK252" s="404"/>
      <c r="MOL252" s="49"/>
      <c r="MOM252" s="49"/>
      <c r="MON252" s="49"/>
      <c r="MOO252" s="99"/>
      <c r="MOP252" s="98"/>
      <c r="MOQ252" s="49"/>
      <c r="MOR252" s="405"/>
      <c r="MOS252" s="405"/>
      <c r="MOT252" s="277"/>
      <c r="MOU252" s="277"/>
      <c r="MOV252" s="277"/>
      <c r="MOW252" s="277"/>
      <c r="MOX252" s="277"/>
      <c r="MOY252" s="277"/>
      <c r="MOZ252" s="277"/>
      <c r="MPA252" s="277"/>
      <c r="MPB252" s="402"/>
      <c r="MPC252" s="404"/>
      <c r="MPD252" s="49"/>
      <c r="MPE252" s="49"/>
      <c r="MPF252" s="49"/>
      <c r="MPG252" s="99"/>
      <c r="MPH252" s="98"/>
      <c r="MPI252" s="49"/>
      <c r="MPJ252" s="405"/>
      <c r="MPK252" s="405"/>
      <c r="MPL252" s="277"/>
      <c r="MPM252" s="277"/>
      <c r="MPN252" s="277"/>
      <c r="MPO252" s="277"/>
      <c r="MPP252" s="277"/>
      <c r="MPQ252" s="277"/>
      <c r="MPR252" s="277"/>
      <c r="MPS252" s="277"/>
      <c r="MPT252" s="402"/>
      <c r="MPU252" s="404"/>
      <c r="MPV252" s="49"/>
      <c r="MPW252" s="49"/>
      <c r="MPX252" s="49"/>
      <c r="MPY252" s="99"/>
      <c r="MPZ252" s="98"/>
      <c r="MQA252" s="49"/>
      <c r="MQB252" s="405"/>
      <c r="MQC252" s="405"/>
      <c r="MQD252" s="277"/>
      <c r="MQE252" s="277"/>
      <c r="MQF252" s="277"/>
      <c r="MQG252" s="277"/>
      <c r="MQH252" s="277"/>
      <c r="MQI252" s="277"/>
      <c r="MQJ252" s="277"/>
      <c r="MQK252" s="277"/>
      <c r="MQL252" s="402"/>
      <c r="MQM252" s="404"/>
      <c r="MQN252" s="49"/>
      <c r="MQO252" s="49"/>
      <c r="MQP252" s="49"/>
      <c r="MQQ252" s="99"/>
      <c r="MQR252" s="98"/>
      <c r="MQS252" s="49"/>
      <c r="MQT252" s="405"/>
      <c r="MQU252" s="405"/>
      <c r="MQV252" s="277"/>
      <c r="MQW252" s="277"/>
      <c r="MQX252" s="277"/>
      <c r="MQY252" s="277"/>
      <c r="MQZ252" s="277"/>
      <c r="MRA252" s="277"/>
      <c r="MRB252" s="277"/>
      <c r="MRC252" s="277"/>
      <c r="MRD252" s="402"/>
      <c r="MRE252" s="404"/>
      <c r="MRF252" s="49"/>
      <c r="MRG252" s="49"/>
      <c r="MRH252" s="49"/>
      <c r="MRI252" s="99"/>
      <c r="MRJ252" s="98"/>
      <c r="MRK252" s="49"/>
      <c r="MRL252" s="405"/>
      <c r="MRM252" s="405"/>
      <c r="MRN252" s="277"/>
      <c r="MRO252" s="277"/>
      <c r="MRP252" s="277"/>
      <c r="MRQ252" s="277"/>
      <c r="MRR252" s="277"/>
      <c r="MRS252" s="277"/>
      <c r="MRT252" s="277"/>
      <c r="MRU252" s="277"/>
      <c r="MRV252" s="402"/>
      <c r="MRW252" s="404"/>
      <c r="MRX252" s="49"/>
      <c r="MRY252" s="49"/>
      <c r="MRZ252" s="49"/>
      <c r="MSA252" s="99"/>
      <c r="MSB252" s="98"/>
      <c r="MSC252" s="49"/>
      <c r="MSD252" s="405"/>
      <c r="MSE252" s="405"/>
      <c r="MSF252" s="277"/>
      <c r="MSG252" s="277"/>
      <c r="MSH252" s="277"/>
      <c r="MSI252" s="277"/>
      <c r="MSJ252" s="277"/>
      <c r="MSK252" s="277"/>
      <c r="MSL252" s="277"/>
      <c r="MSM252" s="277"/>
      <c r="MSN252" s="402"/>
      <c r="MSO252" s="404"/>
      <c r="MSP252" s="49"/>
      <c r="MSQ252" s="49"/>
      <c r="MSR252" s="49"/>
      <c r="MSS252" s="99"/>
      <c r="MST252" s="98"/>
      <c r="MSU252" s="49"/>
      <c r="MSV252" s="405"/>
      <c r="MSW252" s="405"/>
      <c r="MSX252" s="277"/>
      <c r="MSY252" s="277"/>
      <c r="MSZ252" s="277"/>
      <c r="MTA252" s="277"/>
      <c r="MTB252" s="277"/>
      <c r="MTC252" s="277"/>
      <c r="MTD252" s="277"/>
      <c r="MTE252" s="277"/>
      <c r="MTF252" s="402"/>
      <c r="MTG252" s="404"/>
      <c r="MTH252" s="49"/>
      <c r="MTI252" s="49"/>
      <c r="MTJ252" s="49"/>
      <c r="MTK252" s="99"/>
      <c r="MTL252" s="98"/>
      <c r="MTM252" s="49"/>
      <c r="MTN252" s="405"/>
      <c r="MTO252" s="405"/>
      <c r="MTP252" s="277"/>
      <c r="MTQ252" s="277"/>
      <c r="MTR252" s="277"/>
      <c r="MTS252" s="277"/>
      <c r="MTT252" s="277"/>
      <c r="MTU252" s="277"/>
      <c r="MTV252" s="277"/>
      <c r="MTW252" s="277"/>
      <c r="MTX252" s="402"/>
      <c r="MTY252" s="404"/>
      <c r="MTZ252" s="49"/>
      <c r="MUA252" s="49"/>
      <c r="MUB252" s="49"/>
      <c r="MUC252" s="99"/>
      <c r="MUD252" s="98"/>
      <c r="MUE252" s="49"/>
      <c r="MUF252" s="405"/>
      <c r="MUG252" s="405"/>
      <c r="MUH252" s="277"/>
      <c r="MUI252" s="277"/>
      <c r="MUJ252" s="277"/>
      <c r="MUK252" s="277"/>
      <c r="MUL252" s="277"/>
      <c r="MUM252" s="277"/>
      <c r="MUN252" s="277"/>
      <c r="MUO252" s="277"/>
      <c r="MUP252" s="402"/>
      <c r="MUQ252" s="404"/>
      <c r="MUR252" s="49"/>
      <c r="MUS252" s="49"/>
      <c r="MUT252" s="49"/>
      <c r="MUU252" s="99"/>
      <c r="MUV252" s="98"/>
      <c r="MUW252" s="49"/>
      <c r="MUX252" s="405"/>
      <c r="MUY252" s="405"/>
      <c r="MUZ252" s="277"/>
      <c r="MVA252" s="277"/>
      <c r="MVB252" s="277"/>
      <c r="MVC252" s="277"/>
      <c r="MVD252" s="277"/>
      <c r="MVE252" s="277"/>
      <c r="MVF252" s="277"/>
      <c r="MVG252" s="277"/>
      <c r="MVH252" s="402"/>
      <c r="MVI252" s="404"/>
      <c r="MVJ252" s="49"/>
      <c r="MVK252" s="49"/>
      <c r="MVL252" s="49"/>
      <c r="MVM252" s="99"/>
      <c r="MVN252" s="98"/>
      <c r="MVO252" s="49"/>
      <c r="MVP252" s="405"/>
      <c r="MVQ252" s="405"/>
      <c r="MVR252" s="277"/>
      <c r="MVS252" s="277"/>
      <c r="MVT252" s="277"/>
      <c r="MVU252" s="277"/>
      <c r="MVV252" s="277"/>
      <c r="MVW252" s="277"/>
      <c r="MVX252" s="277"/>
      <c r="MVY252" s="277"/>
      <c r="MVZ252" s="402"/>
      <c r="MWA252" s="404"/>
      <c r="MWB252" s="49"/>
      <c r="MWC252" s="49"/>
      <c r="MWD252" s="49"/>
      <c r="MWE252" s="99"/>
      <c r="MWF252" s="98"/>
      <c r="MWG252" s="49"/>
      <c r="MWH252" s="405"/>
      <c r="MWI252" s="405"/>
      <c r="MWJ252" s="277"/>
      <c r="MWK252" s="277"/>
      <c r="MWL252" s="277"/>
      <c r="MWM252" s="277"/>
      <c r="MWN252" s="277"/>
      <c r="MWO252" s="277"/>
      <c r="MWP252" s="277"/>
      <c r="MWQ252" s="277"/>
      <c r="MWR252" s="402"/>
      <c r="MWS252" s="404"/>
      <c r="MWT252" s="49"/>
      <c r="MWU252" s="49"/>
      <c r="MWV252" s="49"/>
      <c r="MWW252" s="99"/>
      <c r="MWX252" s="98"/>
      <c r="MWY252" s="49"/>
      <c r="MWZ252" s="405"/>
      <c r="MXA252" s="405"/>
      <c r="MXB252" s="277"/>
      <c r="MXC252" s="277"/>
      <c r="MXD252" s="277"/>
      <c r="MXE252" s="277"/>
      <c r="MXF252" s="277"/>
      <c r="MXG252" s="277"/>
      <c r="MXH252" s="277"/>
      <c r="MXI252" s="277"/>
      <c r="MXJ252" s="402"/>
      <c r="MXK252" s="404"/>
      <c r="MXL252" s="49"/>
      <c r="MXM252" s="49"/>
      <c r="MXN252" s="49"/>
      <c r="MXO252" s="99"/>
      <c r="MXP252" s="98"/>
      <c r="MXQ252" s="49"/>
      <c r="MXR252" s="405"/>
      <c r="MXS252" s="405"/>
      <c r="MXT252" s="277"/>
      <c r="MXU252" s="277"/>
      <c r="MXV252" s="277"/>
      <c r="MXW252" s="277"/>
      <c r="MXX252" s="277"/>
      <c r="MXY252" s="277"/>
      <c r="MXZ252" s="277"/>
      <c r="MYA252" s="277"/>
      <c r="MYB252" s="402"/>
      <c r="MYC252" s="404"/>
      <c r="MYD252" s="49"/>
      <c r="MYE252" s="49"/>
      <c r="MYF252" s="49"/>
      <c r="MYG252" s="99"/>
      <c r="MYH252" s="98"/>
      <c r="MYI252" s="49"/>
      <c r="MYJ252" s="405"/>
      <c r="MYK252" s="405"/>
      <c r="MYL252" s="277"/>
      <c r="MYM252" s="277"/>
      <c r="MYN252" s="277"/>
      <c r="MYO252" s="277"/>
      <c r="MYP252" s="277"/>
      <c r="MYQ252" s="277"/>
      <c r="MYR252" s="277"/>
      <c r="MYS252" s="277"/>
      <c r="MYT252" s="402"/>
      <c r="MYU252" s="404"/>
      <c r="MYV252" s="49"/>
      <c r="MYW252" s="49"/>
      <c r="MYX252" s="49"/>
      <c r="MYY252" s="99"/>
      <c r="MYZ252" s="98"/>
      <c r="MZA252" s="49"/>
      <c r="MZB252" s="405"/>
      <c r="MZC252" s="405"/>
      <c r="MZD252" s="277"/>
      <c r="MZE252" s="277"/>
      <c r="MZF252" s="277"/>
      <c r="MZG252" s="277"/>
      <c r="MZH252" s="277"/>
      <c r="MZI252" s="277"/>
      <c r="MZJ252" s="277"/>
      <c r="MZK252" s="277"/>
      <c r="MZL252" s="402"/>
      <c r="MZM252" s="404"/>
      <c r="MZN252" s="49"/>
      <c r="MZO252" s="49"/>
      <c r="MZP252" s="49"/>
      <c r="MZQ252" s="99"/>
      <c r="MZR252" s="98"/>
      <c r="MZS252" s="49"/>
      <c r="MZT252" s="405"/>
      <c r="MZU252" s="405"/>
      <c r="MZV252" s="277"/>
      <c r="MZW252" s="277"/>
      <c r="MZX252" s="277"/>
      <c r="MZY252" s="277"/>
      <c r="MZZ252" s="277"/>
      <c r="NAA252" s="277"/>
      <c r="NAB252" s="277"/>
      <c r="NAC252" s="277"/>
      <c r="NAD252" s="402"/>
      <c r="NAE252" s="404"/>
      <c r="NAF252" s="49"/>
      <c r="NAG252" s="49"/>
      <c r="NAH252" s="49"/>
      <c r="NAI252" s="99"/>
      <c r="NAJ252" s="98"/>
      <c r="NAK252" s="49"/>
      <c r="NAL252" s="405"/>
      <c r="NAM252" s="405"/>
      <c r="NAN252" s="277"/>
      <c r="NAO252" s="277"/>
      <c r="NAP252" s="277"/>
      <c r="NAQ252" s="277"/>
      <c r="NAR252" s="277"/>
      <c r="NAS252" s="277"/>
      <c r="NAT252" s="277"/>
      <c r="NAU252" s="277"/>
      <c r="NAV252" s="402"/>
      <c r="NAW252" s="404"/>
      <c r="NAX252" s="49"/>
      <c r="NAY252" s="49"/>
      <c r="NAZ252" s="49"/>
      <c r="NBA252" s="99"/>
      <c r="NBB252" s="98"/>
      <c r="NBC252" s="49"/>
      <c r="NBD252" s="405"/>
      <c r="NBE252" s="405"/>
      <c r="NBF252" s="277"/>
      <c r="NBG252" s="277"/>
      <c r="NBH252" s="277"/>
      <c r="NBI252" s="277"/>
      <c r="NBJ252" s="277"/>
      <c r="NBK252" s="277"/>
      <c r="NBL252" s="277"/>
      <c r="NBM252" s="277"/>
      <c r="NBN252" s="402"/>
      <c r="NBO252" s="404"/>
      <c r="NBP252" s="49"/>
      <c r="NBQ252" s="49"/>
      <c r="NBR252" s="49"/>
      <c r="NBS252" s="99"/>
      <c r="NBT252" s="98"/>
      <c r="NBU252" s="49"/>
      <c r="NBV252" s="405"/>
      <c r="NBW252" s="405"/>
      <c r="NBX252" s="277"/>
      <c r="NBY252" s="277"/>
      <c r="NBZ252" s="277"/>
      <c r="NCA252" s="277"/>
      <c r="NCB252" s="277"/>
      <c r="NCC252" s="277"/>
      <c r="NCD252" s="277"/>
      <c r="NCE252" s="277"/>
      <c r="NCF252" s="402"/>
      <c r="NCG252" s="404"/>
      <c r="NCH252" s="49"/>
      <c r="NCI252" s="49"/>
      <c r="NCJ252" s="49"/>
      <c r="NCK252" s="99"/>
      <c r="NCL252" s="98"/>
      <c r="NCM252" s="49"/>
      <c r="NCN252" s="405"/>
      <c r="NCO252" s="405"/>
      <c r="NCP252" s="277"/>
      <c r="NCQ252" s="277"/>
      <c r="NCR252" s="277"/>
      <c r="NCS252" s="277"/>
      <c r="NCT252" s="277"/>
      <c r="NCU252" s="277"/>
      <c r="NCV252" s="277"/>
      <c r="NCW252" s="277"/>
      <c r="NCX252" s="402"/>
      <c r="NCY252" s="404"/>
      <c r="NCZ252" s="49"/>
      <c r="NDA252" s="49"/>
      <c r="NDB252" s="49"/>
      <c r="NDC252" s="99"/>
      <c r="NDD252" s="98"/>
      <c r="NDE252" s="49"/>
      <c r="NDF252" s="405"/>
      <c r="NDG252" s="405"/>
      <c r="NDH252" s="277"/>
      <c r="NDI252" s="277"/>
      <c r="NDJ252" s="277"/>
      <c r="NDK252" s="277"/>
      <c r="NDL252" s="277"/>
      <c r="NDM252" s="277"/>
      <c r="NDN252" s="277"/>
      <c r="NDO252" s="277"/>
      <c r="NDP252" s="402"/>
      <c r="NDQ252" s="404"/>
      <c r="NDR252" s="49"/>
      <c r="NDS252" s="49"/>
      <c r="NDT252" s="49"/>
      <c r="NDU252" s="99"/>
      <c r="NDV252" s="98"/>
      <c r="NDW252" s="49"/>
      <c r="NDX252" s="405"/>
      <c r="NDY252" s="405"/>
      <c r="NDZ252" s="277"/>
      <c r="NEA252" s="277"/>
      <c r="NEB252" s="277"/>
      <c r="NEC252" s="277"/>
      <c r="NED252" s="277"/>
      <c r="NEE252" s="277"/>
      <c r="NEF252" s="277"/>
      <c r="NEG252" s="277"/>
      <c r="NEH252" s="402"/>
      <c r="NEI252" s="404"/>
      <c r="NEJ252" s="49"/>
      <c r="NEK252" s="49"/>
      <c r="NEL252" s="49"/>
      <c r="NEM252" s="99"/>
      <c r="NEN252" s="98"/>
      <c r="NEO252" s="49"/>
      <c r="NEP252" s="405"/>
      <c r="NEQ252" s="405"/>
      <c r="NER252" s="277"/>
      <c r="NES252" s="277"/>
      <c r="NET252" s="277"/>
      <c r="NEU252" s="277"/>
      <c r="NEV252" s="277"/>
      <c r="NEW252" s="277"/>
      <c r="NEX252" s="277"/>
      <c r="NEY252" s="277"/>
      <c r="NEZ252" s="402"/>
      <c r="NFA252" s="404"/>
      <c r="NFB252" s="49"/>
      <c r="NFC252" s="49"/>
      <c r="NFD252" s="49"/>
      <c r="NFE252" s="99"/>
      <c r="NFF252" s="98"/>
      <c r="NFG252" s="49"/>
      <c r="NFH252" s="405"/>
      <c r="NFI252" s="405"/>
      <c r="NFJ252" s="277"/>
      <c r="NFK252" s="277"/>
      <c r="NFL252" s="277"/>
      <c r="NFM252" s="277"/>
      <c r="NFN252" s="277"/>
      <c r="NFO252" s="277"/>
      <c r="NFP252" s="277"/>
      <c r="NFQ252" s="277"/>
      <c r="NFR252" s="402"/>
      <c r="NFS252" s="404"/>
      <c r="NFT252" s="49"/>
      <c r="NFU252" s="49"/>
      <c r="NFV252" s="49"/>
      <c r="NFW252" s="99"/>
      <c r="NFX252" s="98"/>
      <c r="NFY252" s="49"/>
      <c r="NFZ252" s="405"/>
      <c r="NGA252" s="405"/>
      <c r="NGB252" s="277"/>
      <c r="NGC252" s="277"/>
      <c r="NGD252" s="277"/>
      <c r="NGE252" s="277"/>
      <c r="NGF252" s="277"/>
      <c r="NGG252" s="277"/>
      <c r="NGH252" s="277"/>
      <c r="NGI252" s="277"/>
      <c r="NGJ252" s="402"/>
      <c r="NGK252" s="404"/>
      <c r="NGL252" s="49"/>
      <c r="NGM252" s="49"/>
      <c r="NGN252" s="49"/>
      <c r="NGO252" s="99"/>
      <c r="NGP252" s="98"/>
      <c r="NGQ252" s="49"/>
      <c r="NGR252" s="405"/>
      <c r="NGS252" s="405"/>
      <c r="NGT252" s="277"/>
      <c r="NGU252" s="277"/>
      <c r="NGV252" s="277"/>
      <c r="NGW252" s="277"/>
      <c r="NGX252" s="277"/>
      <c r="NGY252" s="277"/>
      <c r="NGZ252" s="277"/>
      <c r="NHA252" s="277"/>
      <c r="NHB252" s="402"/>
      <c r="NHC252" s="404"/>
      <c r="NHD252" s="49"/>
      <c r="NHE252" s="49"/>
      <c r="NHF252" s="49"/>
      <c r="NHG252" s="99"/>
      <c r="NHH252" s="98"/>
      <c r="NHI252" s="49"/>
      <c r="NHJ252" s="405"/>
      <c r="NHK252" s="405"/>
      <c r="NHL252" s="277"/>
      <c r="NHM252" s="277"/>
      <c r="NHN252" s="277"/>
      <c r="NHO252" s="277"/>
      <c r="NHP252" s="277"/>
      <c r="NHQ252" s="277"/>
      <c r="NHR252" s="277"/>
      <c r="NHS252" s="277"/>
      <c r="NHT252" s="402"/>
      <c r="NHU252" s="404"/>
      <c r="NHV252" s="49"/>
      <c r="NHW252" s="49"/>
      <c r="NHX252" s="49"/>
      <c r="NHY252" s="99"/>
      <c r="NHZ252" s="98"/>
      <c r="NIA252" s="49"/>
      <c r="NIB252" s="405"/>
      <c r="NIC252" s="405"/>
      <c r="NID252" s="277"/>
      <c r="NIE252" s="277"/>
      <c r="NIF252" s="277"/>
      <c r="NIG252" s="277"/>
      <c r="NIH252" s="277"/>
      <c r="NII252" s="277"/>
      <c r="NIJ252" s="277"/>
      <c r="NIK252" s="277"/>
      <c r="NIL252" s="402"/>
      <c r="NIM252" s="404"/>
      <c r="NIN252" s="49"/>
      <c r="NIO252" s="49"/>
      <c r="NIP252" s="49"/>
      <c r="NIQ252" s="99"/>
      <c r="NIR252" s="98"/>
      <c r="NIS252" s="49"/>
      <c r="NIT252" s="405"/>
      <c r="NIU252" s="405"/>
      <c r="NIV252" s="277"/>
      <c r="NIW252" s="277"/>
      <c r="NIX252" s="277"/>
      <c r="NIY252" s="277"/>
      <c r="NIZ252" s="277"/>
      <c r="NJA252" s="277"/>
      <c r="NJB252" s="277"/>
      <c r="NJC252" s="277"/>
      <c r="NJD252" s="402"/>
      <c r="NJE252" s="404"/>
      <c r="NJF252" s="49"/>
      <c r="NJG252" s="49"/>
      <c r="NJH252" s="49"/>
      <c r="NJI252" s="99"/>
      <c r="NJJ252" s="98"/>
      <c r="NJK252" s="49"/>
      <c r="NJL252" s="405"/>
      <c r="NJM252" s="405"/>
      <c r="NJN252" s="277"/>
      <c r="NJO252" s="277"/>
      <c r="NJP252" s="277"/>
      <c r="NJQ252" s="277"/>
      <c r="NJR252" s="277"/>
      <c r="NJS252" s="277"/>
      <c r="NJT252" s="277"/>
      <c r="NJU252" s="277"/>
      <c r="NJV252" s="402"/>
      <c r="NJW252" s="404"/>
      <c r="NJX252" s="49"/>
      <c r="NJY252" s="49"/>
      <c r="NJZ252" s="49"/>
      <c r="NKA252" s="99"/>
      <c r="NKB252" s="98"/>
      <c r="NKC252" s="49"/>
      <c r="NKD252" s="405"/>
      <c r="NKE252" s="405"/>
      <c r="NKF252" s="277"/>
      <c r="NKG252" s="277"/>
      <c r="NKH252" s="277"/>
      <c r="NKI252" s="277"/>
      <c r="NKJ252" s="277"/>
      <c r="NKK252" s="277"/>
      <c r="NKL252" s="277"/>
      <c r="NKM252" s="277"/>
      <c r="NKN252" s="402"/>
      <c r="NKO252" s="404"/>
      <c r="NKP252" s="49"/>
      <c r="NKQ252" s="49"/>
      <c r="NKR252" s="49"/>
      <c r="NKS252" s="99"/>
      <c r="NKT252" s="98"/>
      <c r="NKU252" s="49"/>
      <c r="NKV252" s="405"/>
      <c r="NKW252" s="405"/>
      <c r="NKX252" s="277"/>
      <c r="NKY252" s="277"/>
      <c r="NKZ252" s="277"/>
      <c r="NLA252" s="277"/>
      <c r="NLB252" s="277"/>
      <c r="NLC252" s="277"/>
      <c r="NLD252" s="277"/>
      <c r="NLE252" s="277"/>
      <c r="NLF252" s="402"/>
      <c r="NLG252" s="404"/>
      <c r="NLH252" s="49"/>
      <c r="NLI252" s="49"/>
      <c r="NLJ252" s="49"/>
      <c r="NLK252" s="99"/>
      <c r="NLL252" s="98"/>
      <c r="NLM252" s="49"/>
      <c r="NLN252" s="405"/>
      <c r="NLO252" s="405"/>
      <c r="NLP252" s="277"/>
      <c r="NLQ252" s="277"/>
      <c r="NLR252" s="277"/>
      <c r="NLS252" s="277"/>
      <c r="NLT252" s="277"/>
      <c r="NLU252" s="277"/>
      <c r="NLV252" s="277"/>
      <c r="NLW252" s="277"/>
      <c r="NLX252" s="402"/>
      <c r="NLY252" s="404"/>
      <c r="NLZ252" s="49"/>
      <c r="NMA252" s="49"/>
      <c r="NMB252" s="49"/>
      <c r="NMC252" s="99"/>
      <c r="NMD252" s="98"/>
      <c r="NME252" s="49"/>
      <c r="NMF252" s="405"/>
      <c r="NMG252" s="405"/>
      <c r="NMH252" s="277"/>
      <c r="NMI252" s="277"/>
      <c r="NMJ252" s="277"/>
      <c r="NMK252" s="277"/>
      <c r="NML252" s="277"/>
      <c r="NMM252" s="277"/>
      <c r="NMN252" s="277"/>
      <c r="NMO252" s="277"/>
      <c r="NMP252" s="402"/>
      <c r="NMQ252" s="404"/>
      <c r="NMR252" s="49"/>
      <c r="NMS252" s="49"/>
      <c r="NMT252" s="49"/>
      <c r="NMU252" s="99"/>
      <c r="NMV252" s="98"/>
      <c r="NMW252" s="49"/>
      <c r="NMX252" s="405"/>
      <c r="NMY252" s="405"/>
      <c r="NMZ252" s="277"/>
      <c r="NNA252" s="277"/>
      <c r="NNB252" s="277"/>
      <c r="NNC252" s="277"/>
      <c r="NND252" s="277"/>
      <c r="NNE252" s="277"/>
      <c r="NNF252" s="277"/>
      <c r="NNG252" s="277"/>
      <c r="NNH252" s="402"/>
      <c r="NNI252" s="404"/>
      <c r="NNJ252" s="49"/>
      <c r="NNK252" s="49"/>
      <c r="NNL252" s="49"/>
      <c r="NNM252" s="99"/>
      <c r="NNN252" s="98"/>
      <c r="NNO252" s="49"/>
      <c r="NNP252" s="405"/>
      <c r="NNQ252" s="405"/>
      <c r="NNR252" s="277"/>
      <c r="NNS252" s="277"/>
      <c r="NNT252" s="277"/>
      <c r="NNU252" s="277"/>
      <c r="NNV252" s="277"/>
      <c r="NNW252" s="277"/>
      <c r="NNX252" s="277"/>
      <c r="NNY252" s="277"/>
      <c r="NNZ252" s="402"/>
      <c r="NOA252" s="404"/>
      <c r="NOB252" s="49"/>
      <c r="NOC252" s="49"/>
      <c r="NOD252" s="49"/>
      <c r="NOE252" s="99"/>
      <c r="NOF252" s="98"/>
      <c r="NOG252" s="49"/>
      <c r="NOH252" s="405"/>
      <c r="NOI252" s="405"/>
      <c r="NOJ252" s="277"/>
      <c r="NOK252" s="277"/>
      <c r="NOL252" s="277"/>
      <c r="NOM252" s="277"/>
      <c r="NON252" s="277"/>
      <c r="NOO252" s="277"/>
      <c r="NOP252" s="277"/>
      <c r="NOQ252" s="277"/>
      <c r="NOR252" s="402"/>
      <c r="NOS252" s="404"/>
      <c r="NOT252" s="49"/>
      <c r="NOU252" s="49"/>
      <c r="NOV252" s="49"/>
      <c r="NOW252" s="99"/>
      <c r="NOX252" s="98"/>
      <c r="NOY252" s="49"/>
      <c r="NOZ252" s="405"/>
      <c r="NPA252" s="405"/>
      <c r="NPB252" s="277"/>
      <c r="NPC252" s="277"/>
      <c r="NPD252" s="277"/>
      <c r="NPE252" s="277"/>
      <c r="NPF252" s="277"/>
      <c r="NPG252" s="277"/>
      <c r="NPH252" s="277"/>
      <c r="NPI252" s="277"/>
      <c r="NPJ252" s="402"/>
      <c r="NPK252" s="404"/>
      <c r="NPL252" s="49"/>
      <c r="NPM252" s="49"/>
      <c r="NPN252" s="49"/>
      <c r="NPO252" s="99"/>
      <c r="NPP252" s="98"/>
      <c r="NPQ252" s="49"/>
      <c r="NPR252" s="405"/>
      <c r="NPS252" s="405"/>
      <c r="NPT252" s="277"/>
      <c r="NPU252" s="277"/>
      <c r="NPV252" s="277"/>
      <c r="NPW252" s="277"/>
      <c r="NPX252" s="277"/>
      <c r="NPY252" s="277"/>
      <c r="NPZ252" s="277"/>
      <c r="NQA252" s="277"/>
      <c r="NQB252" s="402"/>
      <c r="NQC252" s="404"/>
      <c r="NQD252" s="49"/>
      <c r="NQE252" s="49"/>
      <c r="NQF252" s="49"/>
      <c r="NQG252" s="99"/>
      <c r="NQH252" s="98"/>
      <c r="NQI252" s="49"/>
      <c r="NQJ252" s="405"/>
      <c r="NQK252" s="405"/>
      <c r="NQL252" s="277"/>
      <c r="NQM252" s="277"/>
      <c r="NQN252" s="277"/>
      <c r="NQO252" s="277"/>
      <c r="NQP252" s="277"/>
      <c r="NQQ252" s="277"/>
      <c r="NQR252" s="277"/>
      <c r="NQS252" s="277"/>
      <c r="NQT252" s="402"/>
      <c r="NQU252" s="404"/>
      <c r="NQV252" s="49"/>
      <c r="NQW252" s="49"/>
      <c r="NQX252" s="49"/>
      <c r="NQY252" s="99"/>
      <c r="NQZ252" s="98"/>
      <c r="NRA252" s="49"/>
      <c r="NRB252" s="405"/>
      <c r="NRC252" s="405"/>
      <c r="NRD252" s="277"/>
      <c r="NRE252" s="277"/>
      <c r="NRF252" s="277"/>
      <c r="NRG252" s="277"/>
      <c r="NRH252" s="277"/>
      <c r="NRI252" s="277"/>
      <c r="NRJ252" s="277"/>
      <c r="NRK252" s="277"/>
      <c r="NRL252" s="402"/>
      <c r="NRM252" s="404"/>
      <c r="NRN252" s="49"/>
      <c r="NRO252" s="49"/>
      <c r="NRP252" s="49"/>
      <c r="NRQ252" s="99"/>
      <c r="NRR252" s="98"/>
      <c r="NRS252" s="49"/>
      <c r="NRT252" s="405"/>
      <c r="NRU252" s="405"/>
      <c r="NRV252" s="277"/>
      <c r="NRW252" s="277"/>
      <c r="NRX252" s="277"/>
      <c r="NRY252" s="277"/>
      <c r="NRZ252" s="277"/>
      <c r="NSA252" s="277"/>
      <c r="NSB252" s="277"/>
      <c r="NSC252" s="277"/>
      <c r="NSD252" s="402"/>
      <c r="NSE252" s="404"/>
      <c r="NSF252" s="49"/>
      <c r="NSG252" s="49"/>
      <c r="NSH252" s="49"/>
      <c r="NSI252" s="99"/>
      <c r="NSJ252" s="98"/>
      <c r="NSK252" s="49"/>
      <c r="NSL252" s="405"/>
      <c r="NSM252" s="405"/>
      <c r="NSN252" s="277"/>
      <c r="NSO252" s="277"/>
      <c r="NSP252" s="277"/>
      <c r="NSQ252" s="277"/>
      <c r="NSR252" s="277"/>
      <c r="NSS252" s="277"/>
      <c r="NST252" s="277"/>
      <c r="NSU252" s="277"/>
      <c r="NSV252" s="402"/>
      <c r="NSW252" s="404"/>
      <c r="NSX252" s="49"/>
      <c r="NSY252" s="49"/>
      <c r="NSZ252" s="49"/>
      <c r="NTA252" s="99"/>
      <c r="NTB252" s="98"/>
      <c r="NTC252" s="49"/>
      <c r="NTD252" s="405"/>
      <c r="NTE252" s="405"/>
      <c r="NTF252" s="277"/>
      <c r="NTG252" s="277"/>
      <c r="NTH252" s="277"/>
      <c r="NTI252" s="277"/>
      <c r="NTJ252" s="277"/>
      <c r="NTK252" s="277"/>
      <c r="NTL252" s="277"/>
      <c r="NTM252" s="277"/>
      <c r="NTN252" s="402"/>
      <c r="NTO252" s="404"/>
      <c r="NTP252" s="49"/>
      <c r="NTQ252" s="49"/>
      <c r="NTR252" s="49"/>
      <c r="NTS252" s="99"/>
      <c r="NTT252" s="98"/>
      <c r="NTU252" s="49"/>
      <c r="NTV252" s="405"/>
      <c r="NTW252" s="405"/>
      <c r="NTX252" s="277"/>
      <c r="NTY252" s="277"/>
      <c r="NTZ252" s="277"/>
      <c r="NUA252" s="277"/>
      <c r="NUB252" s="277"/>
      <c r="NUC252" s="277"/>
      <c r="NUD252" s="277"/>
      <c r="NUE252" s="277"/>
      <c r="NUF252" s="402"/>
      <c r="NUG252" s="404"/>
      <c r="NUH252" s="49"/>
      <c r="NUI252" s="49"/>
      <c r="NUJ252" s="49"/>
      <c r="NUK252" s="99"/>
      <c r="NUL252" s="98"/>
      <c r="NUM252" s="49"/>
      <c r="NUN252" s="405"/>
      <c r="NUO252" s="405"/>
      <c r="NUP252" s="277"/>
      <c r="NUQ252" s="277"/>
      <c r="NUR252" s="277"/>
      <c r="NUS252" s="277"/>
      <c r="NUT252" s="277"/>
      <c r="NUU252" s="277"/>
      <c r="NUV252" s="277"/>
      <c r="NUW252" s="277"/>
      <c r="NUX252" s="402"/>
      <c r="NUY252" s="404"/>
      <c r="NUZ252" s="49"/>
      <c r="NVA252" s="49"/>
      <c r="NVB252" s="49"/>
      <c r="NVC252" s="99"/>
      <c r="NVD252" s="98"/>
      <c r="NVE252" s="49"/>
      <c r="NVF252" s="405"/>
      <c r="NVG252" s="405"/>
      <c r="NVH252" s="277"/>
      <c r="NVI252" s="277"/>
      <c r="NVJ252" s="277"/>
      <c r="NVK252" s="277"/>
      <c r="NVL252" s="277"/>
      <c r="NVM252" s="277"/>
      <c r="NVN252" s="277"/>
      <c r="NVO252" s="277"/>
      <c r="NVP252" s="402"/>
      <c r="NVQ252" s="404"/>
      <c r="NVR252" s="49"/>
      <c r="NVS252" s="49"/>
      <c r="NVT252" s="49"/>
      <c r="NVU252" s="99"/>
      <c r="NVV252" s="98"/>
      <c r="NVW252" s="49"/>
      <c r="NVX252" s="405"/>
      <c r="NVY252" s="405"/>
      <c r="NVZ252" s="277"/>
      <c r="NWA252" s="277"/>
      <c r="NWB252" s="277"/>
      <c r="NWC252" s="277"/>
      <c r="NWD252" s="277"/>
      <c r="NWE252" s="277"/>
      <c r="NWF252" s="277"/>
      <c r="NWG252" s="277"/>
      <c r="NWH252" s="402"/>
      <c r="NWI252" s="404"/>
      <c r="NWJ252" s="49"/>
      <c r="NWK252" s="49"/>
      <c r="NWL252" s="49"/>
      <c r="NWM252" s="99"/>
      <c r="NWN252" s="98"/>
      <c r="NWO252" s="49"/>
      <c r="NWP252" s="405"/>
      <c r="NWQ252" s="405"/>
      <c r="NWR252" s="277"/>
      <c r="NWS252" s="277"/>
      <c r="NWT252" s="277"/>
      <c r="NWU252" s="277"/>
      <c r="NWV252" s="277"/>
      <c r="NWW252" s="277"/>
      <c r="NWX252" s="277"/>
      <c r="NWY252" s="277"/>
      <c r="NWZ252" s="402"/>
      <c r="NXA252" s="404"/>
      <c r="NXB252" s="49"/>
      <c r="NXC252" s="49"/>
      <c r="NXD252" s="49"/>
      <c r="NXE252" s="99"/>
      <c r="NXF252" s="98"/>
      <c r="NXG252" s="49"/>
      <c r="NXH252" s="405"/>
      <c r="NXI252" s="405"/>
      <c r="NXJ252" s="277"/>
      <c r="NXK252" s="277"/>
      <c r="NXL252" s="277"/>
      <c r="NXM252" s="277"/>
      <c r="NXN252" s="277"/>
      <c r="NXO252" s="277"/>
      <c r="NXP252" s="277"/>
      <c r="NXQ252" s="277"/>
      <c r="NXR252" s="402"/>
      <c r="NXS252" s="404"/>
      <c r="NXT252" s="49"/>
      <c r="NXU252" s="49"/>
      <c r="NXV252" s="49"/>
      <c r="NXW252" s="99"/>
      <c r="NXX252" s="98"/>
      <c r="NXY252" s="49"/>
      <c r="NXZ252" s="405"/>
      <c r="NYA252" s="405"/>
      <c r="NYB252" s="277"/>
      <c r="NYC252" s="277"/>
      <c r="NYD252" s="277"/>
      <c r="NYE252" s="277"/>
      <c r="NYF252" s="277"/>
      <c r="NYG252" s="277"/>
      <c r="NYH252" s="277"/>
      <c r="NYI252" s="277"/>
      <c r="NYJ252" s="402"/>
      <c r="NYK252" s="404"/>
      <c r="NYL252" s="49"/>
      <c r="NYM252" s="49"/>
      <c r="NYN252" s="49"/>
      <c r="NYO252" s="99"/>
      <c r="NYP252" s="98"/>
      <c r="NYQ252" s="49"/>
      <c r="NYR252" s="405"/>
      <c r="NYS252" s="405"/>
      <c r="NYT252" s="277"/>
      <c r="NYU252" s="277"/>
      <c r="NYV252" s="277"/>
      <c r="NYW252" s="277"/>
      <c r="NYX252" s="277"/>
      <c r="NYY252" s="277"/>
      <c r="NYZ252" s="277"/>
      <c r="NZA252" s="277"/>
      <c r="NZB252" s="402"/>
      <c r="NZC252" s="404"/>
      <c r="NZD252" s="49"/>
      <c r="NZE252" s="49"/>
      <c r="NZF252" s="49"/>
      <c r="NZG252" s="99"/>
      <c r="NZH252" s="98"/>
      <c r="NZI252" s="49"/>
      <c r="NZJ252" s="405"/>
      <c r="NZK252" s="405"/>
      <c r="NZL252" s="277"/>
      <c r="NZM252" s="277"/>
      <c r="NZN252" s="277"/>
      <c r="NZO252" s="277"/>
      <c r="NZP252" s="277"/>
      <c r="NZQ252" s="277"/>
      <c r="NZR252" s="277"/>
      <c r="NZS252" s="277"/>
      <c r="NZT252" s="402"/>
      <c r="NZU252" s="404"/>
      <c r="NZV252" s="49"/>
      <c r="NZW252" s="49"/>
      <c r="NZX252" s="49"/>
      <c r="NZY252" s="99"/>
      <c r="NZZ252" s="98"/>
      <c r="OAA252" s="49"/>
      <c r="OAB252" s="405"/>
      <c r="OAC252" s="405"/>
      <c r="OAD252" s="277"/>
      <c r="OAE252" s="277"/>
      <c r="OAF252" s="277"/>
      <c r="OAG252" s="277"/>
      <c r="OAH252" s="277"/>
      <c r="OAI252" s="277"/>
      <c r="OAJ252" s="277"/>
      <c r="OAK252" s="277"/>
      <c r="OAL252" s="402"/>
      <c r="OAM252" s="404"/>
      <c r="OAN252" s="49"/>
      <c r="OAO252" s="49"/>
      <c r="OAP252" s="49"/>
      <c r="OAQ252" s="99"/>
      <c r="OAR252" s="98"/>
      <c r="OAS252" s="49"/>
      <c r="OAT252" s="405"/>
      <c r="OAU252" s="405"/>
      <c r="OAV252" s="277"/>
      <c r="OAW252" s="277"/>
      <c r="OAX252" s="277"/>
      <c r="OAY252" s="277"/>
      <c r="OAZ252" s="277"/>
      <c r="OBA252" s="277"/>
      <c r="OBB252" s="277"/>
      <c r="OBC252" s="277"/>
      <c r="OBD252" s="402"/>
      <c r="OBE252" s="404"/>
      <c r="OBF252" s="49"/>
      <c r="OBG252" s="49"/>
      <c r="OBH252" s="49"/>
      <c r="OBI252" s="99"/>
      <c r="OBJ252" s="98"/>
      <c r="OBK252" s="49"/>
      <c r="OBL252" s="405"/>
      <c r="OBM252" s="405"/>
      <c r="OBN252" s="277"/>
      <c r="OBO252" s="277"/>
      <c r="OBP252" s="277"/>
      <c r="OBQ252" s="277"/>
      <c r="OBR252" s="277"/>
      <c r="OBS252" s="277"/>
      <c r="OBT252" s="277"/>
      <c r="OBU252" s="277"/>
      <c r="OBV252" s="402"/>
      <c r="OBW252" s="404"/>
      <c r="OBX252" s="49"/>
      <c r="OBY252" s="49"/>
      <c r="OBZ252" s="49"/>
      <c r="OCA252" s="99"/>
      <c r="OCB252" s="98"/>
      <c r="OCC252" s="49"/>
      <c r="OCD252" s="405"/>
      <c r="OCE252" s="405"/>
      <c r="OCF252" s="277"/>
      <c r="OCG252" s="277"/>
      <c r="OCH252" s="277"/>
      <c r="OCI252" s="277"/>
      <c r="OCJ252" s="277"/>
      <c r="OCK252" s="277"/>
      <c r="OCL252" s="277"/>
      <c r="OCM252" s="277"/>
      <c r="OCN252" s="402"/>
      <c r="OCO252" s="404"/>
      <c r="OCP252" s="49"/>
      <c r="OCQ252" s="49"/>
      <c r="OCR252" s="49"/>
      <c r="OCS252" s="99"/>
      <c r="OCT252" s="98"/>
      <c r="OCU252" s="49"/>
      <c r="OCV252" s="405"/>
      <c r="OCW252" s="405"/>
      <c r="OCX252" s="277"/>
      <c r="OCY252" s="277"/>
      <c r="OCZ252" s="277"/>
      <c r="ODA252" s="277"/>
      <c r="ODB252" s="277"/>
      <c r="ODC252" s="277"/>
      <c r="ODD252" s="277"/>
      <c r="ODE252" s="277"/>
      <c r="ODF252" s="402"/>
      <c r="ODG252" s="404"/>
      <c r="ODH252" s="49"/>
      <c r="ODI252" s="49"/>
      <c r="ODJ252" s="49"/>
      <c r="ODK252" s="99"/>
      <c r="ODL252" s="98"/>
      <c r="ODM252" s="49"/>
      <c r="ODN252" s="405"/>
      <c r="ODO252" s="405"/>
      <c r="ODP252" s="277"/>
      <c r="ODQ252" s="277"/>
      <c r="ODR252" s="277"/>
      <c r="ODS252" s="277"/>
      <c r="ODT252" s="277"/>
      <c r="ODU252" s="277"/>
      <c r="ODV252" s="277"/>
      <c r="ODW252" s="277"/>
      <c r="ODX252" s="402"/>
      <c r="ODY252" s="404"/>
      <c r="ODZ252" s="49"/>
      <c r="OEA252" s="49"/>
      <c r="OEB252" s="49"/>
      <c r="OEC252" s="99"/>
      <c r="OED252" s="98"/>
      <c r="OEE252" s="49"/>
      <c r="OEF252" s="405"/>
      <c r="OEG252" s="405"/>
      <c r="OEH252" s="277"/>
      <c r="OEI252" s="277"/>
      <c r="OEJ252" s="277"/>
      <c r="OEK252" s="277"/>
      <c r="OEL252" s="277"/>
      <c r="OEM252" s="277"/>
      <c r="OEN252" s="277"/>
      <c r="OEO252" s="277"/>
      <c r="OEP252" s="402"/>
      <c r="OEQ252" s="404"/>
      <c r="OER252" s="49"/>
      <c r="OES252" s="49"/>
      <c r="OET252" s="49"/>
      <c r="OEU252" s="99"/>
      <c r="OEV252" s="98"/>
      <c r="OEW252" s="49"/>
      <c r="OEX252" s="405"/>
      <c r="OEY252" s="405"/>
      <c r="OEZ252" s="277"/>
      <c r="OFA252" s="277"/>
      <c r="OFB252" s="277"/>
      <c r="OFC252" s="277"/>
      <c r="OFD252" s="277"/>
      <c r="OFE252" s="277"/>
      <c r="OFF252" s="277"/>
      <c r="OFG252" s="277"/>
      <c r="OFH252" s="402"/>
      <c r="OFI252" s="404"/>
      <c r="OFJ252" s="49"/>
      <c r="OFK252" s="49"/>
      <c r="OFL252" s="49"/>
      <c r="OFM252" s="99"/>
      <c r="OFN252" s="98"/>
      <c r="OFO252" s="49"/>
      <c r="OFP252" s="405"/>
      <c r="OFQ252" s="405"/>
      <c r="OFR252" s="277"/>
      <c r="OFS252" s="277"/>
      <c r="OFT252" s="277"/>
      <c r="OFU252" s="277"/>
      <c r="OFV252" s="277"/>
      <c r="OFW252" s="277"/>
      <c r="OFX252" s="277"/>
      <c r="OFY252" s="277"/>
      <c r="OFZ252" s="402"/>
      <c r="OGA252" s="404"/>
      <c r="OGB252" s="49"/>
      <c r="OGC252" s="49"/>
      <c r="OGD252" s="49"/>
      <c r="OGE252" s="99"/>
      <c r="OGF252" s="98"/>
      <c r="OGG252" s="49"/>
      <c r="OGH252" s="405"/>
      <c r="OGI252" s="405"/>
      <c r="OGJ252" s="277"/>
      <c r="OGK252" s="277"/>
      <c r="OGL252" s="277"/>
      <c r="OGM252" s="277"/>
      <c r="OGN252" s="277"/>
      <c r="OGO252" s="277"/>
      <c r="OGP252" s="277"/>
      <c r="OGQ252" s="277"/>
      <c r="OGR252" s="402"/>
      <c r="OGS252" s="404"/>
      <c r="OGT252" s="49"/>
      <c r="OGU252" s="49"/>
      <c r="OGV252" s="49"/>
      <c r="OGW252" s="99"/>
      <c r="OGX252" s="98"/>
      <c r="OGY252" s="49"/>
      <c r="OGZ252" s="405"/>
      <c r="OHA252" s="405"/>
      <c r="OHB252" s="277"/>
      <c r="OHC252" s="277"/>
      <c r="OHD252" s="277"/>
      <c r="OHE252" s="277"/>
      <c r="OHF252" s="277"/>
      <c r="OHG252" s="277"/>
      <c r="OHH252" s="277"/>
      <c r="OHI252" s="277"/>
      <c r="OHJ252" s="402"/>
      <c r="OHK252" s="404"/>
      <c r="OHL252" s="49"/>
      <c r="OHM252" s="49"/>
      <c r="OHN252" s="49"/>
      <c r="OHO252" s="99"/>
      <c r="OHP252" s="98"/>
      <c r="OHQ252" s="49"/>
      <c r="OHR252" s="405"/>
      <c r="OHS252" s="405"/>
      <c r="OHT252" s="277"/>
      <c r="OHU252" s="277"/>
      <c r="OHV252" s="277"/>
      <c r="OHW252" s="277"/>
      <c r="OHX252" s="277"/>
      <c r="OHY252" s="277"/>
      <c r="OHZ252" s="277"/>
      <c r="OIA252" s="277"/>
      <c r="OIB252" s="402"/>
      <c r="OIC252" s="404"/>
      <c r="OID252" s="49"/>
      <c r="OIE252" s="49"/>
      <c r="OIF252" s="49"/>
      <c r="OIG252" s="99"/>
      <c r="OIH252" s="98"/>
      <c r="OII252" s="49"/>
      <c r="OIJ252" s="405"/>
      <c r="OIK252" s="405"/>
      <c r="OIL252" s="277"/>
      <c r="OIM252" s="277"/>
      <c r="OIN252" s="277"/>
      <c r="OIO252" s="277"/>
      <c r="OIP252" s="277"/>
      <c r="OIQ252" s="277"/>
      <c r="OIR252" s="277"/>
      <c r="OIS252" s="277"/>
      <c r="OIT252" s="402"/>
      <c r="OIU252" s="404"/>
      <c r="OIV252" s="49"/>
      <c r="OIW252" s="49"/>
      <c r="OIX252" s="49"/>
      <c r="OIY252" s="99"/>
      <c r="OIZ252" s="98"/>
      <c r="OJA252" s="49"/>
      <c r="OJB252" s="405"/>
      <c r="OJC252" s="405"/>
      <c r="OJD252" s="277"/>
      <c r="OJE252" s="277"/>
      <c r="OJF252" s="277"/>
      <c r="OJG252" s="277"/>
      <c r="OJH252" s="277"/>
      <c r="OJI252" s="277"/>
      <c r="OJJ252" s="277"/>
      <c r="OJK252" s="277"/>
      <c r="OJL252" s="402"/>
      <c r="OJM252" s="404"/>
      <c r="OJN252" s="49"/>
      <c r="OJO252" s="49"/>
      <c r="OJP252" s="49"/>
      <c r="OJQ252" s="99"/>
      <c r="OJR252" s="98"/>
      <c r="OJS252" s="49"/>
      <c r="OJT252" s="405"/>
      <c r="OJU252" s="405"/>
      <c r="OJV252" s="277"/>
      <c r="OJW252" s="277"/>
      <c r="OJX252" s="277"/>
      <c r="OJY252" s="277"/>
      <c r="OJZ252" s="277"/>
      <c r="OKA252" s="277"/>
      <c r="OKB252" s="277"/>
      <c r="OKC252" s="277"/>
      <c r="OKD252" s="402"/>
      <c r="OKE252" s="404"/>
      <c r="OKF252" s="49"/>
      <c r="OKG252" s="49"/>
      <c r="OKH252" s="49"/>
      <c r="OKI252" s="99"/>
      <c r="OKJ252" s="98"/>
      <c r="OKK252" s="49"/>
      <c r="OKL252" s="405"/>
      <c r="OKM252" s="405"/>
      <c r="OKN252" s="277"/>
      <c r="OKO252" s="277"/>
      <c r="OKP252" s="277"/>
      <c r="OKQ252" s="277"/>
      <c r="OKR252" s="277"/>
      <c r="OKS252" s="277"/>
      <c r="OKT252" s="277"/>
      <c r="OKU252" s="277"/>
      <c r="OKV252" s="402"/>
      <c r="OKW252" s="404"/>
      <c r="OKX252" s="49"/>
      <c r="OKY252" s="49"/>
      <c r="OKZ252" s="49"/>
      <c r="OLA252" s="99"/>
      <c r="OLB252" s="98"/>
      <c r="OLC252" s="49"/>
      <c r="OLD252" s="405"/>
      <c r="OLE252" s="405"/>
      <c r="OLF252" s="277"/>
      <c r="OLG252" s="277"/>
      <c r="OLH252" s="277"/>
      <c r="OLI252" s="277"/>
      <c r="OLJ252" s="277"/>
      <c r="OLK252" s="277"/>
      <c r="OLL252" s="277"/>
      <c r="OLM252" s="277"/>
      <c r="OLN252" s="402"/>
      <c r="OLO252" s="404"/>
      <c r="OLP252" s="49"/>
      <c r="OLQ252" s="49"/>
      <c r="OLR252" s="49"/>
      <c r="OLS252" s="99"/>
      <c r="OLT252" s="98"/>
      <c r="OLU252" s="49"/>
      <c r="OLV252" s="405"/>
      <c r="OLW252" s="405"/>
      <c r="OLX252" s="277"/>
      <c r="OLY252" s="277"/>
      <c r="OLZ252" s="277"/>
      <c r="OMA252" s="277"/>
      <c r="OMB252" s="277"/>
      <c r="OMC252" s="277"/>
      <c r="OMD252" s="277"/>
      <c r="OME252" s="277"/>
      <c r="OMF252" s="402"/>
      <c r="OMG252" s="404"/>
      <c r="OMH252" s="49"/>
      <c r="OMI252" s="49"/>
      <c r="OMJ252" s="49"/>
      <c r="OMK252" s="99"/>
      <c r="OML252" s="98"/>
      <c r="OMM252" s="49"/>
      <c r="OMN252" s="405"/>
      <c r="OMO252" s="405"/>
      <c r="OMP252" s="277"/>
      <c r="OMQ252" s="277"/>
      <c r="OMR252" s="277"/>
      <c r="OMS252" s="277"/>
      <c r="OMT252" s="277"/>
      <c r="OMU252" s="277"/>
      <c r="OMV252" s="277"/>
      <c r="OMW252" s="277"/>
      <c r="OMX252" s="402"/>
      <c r="OMY252" s="404"/>
      <c r="OMZ252" s="49"/>
      <c r="ONA252" s="49"/>
      <c r="ONB252" s="49"/>
      <c r="ONC252" s="99"/>
      <c r="OND252" s="98"/>
      <c r="ONE252" s="49"/>
      <c r="ONF252" s="405"/>
      <c r="ONG252" s="405"/>
      <c r="ONH252" s="277"/>
      <c r="ONI252" s="277"/>
      <c r="ONJ252" s="277"/>
      <c r="ONK252" s="277"/>
      <c r="ONL252" s="277"/>
      <c r="ONM252" s="277"/>
      <c r="ONN252" s="277"/>
      <c r="ONO252" s="277"/>
      <c r="ONP252" s="402"/>
      <c r="ONQ252" s="404"/>
      <c r="ONR252" s="49"/>
      <c r="ONS252" s="49"/>
      <c r="ONT252" s="49"/>
      <c r="ONU252" s="99"/>
      <c r="ONV252" s="98"/>
      <c r="ONW252" s="49"/>
      <c r="ONX252" s="405"/>
      <c r="ONY252" s="405"/>
      <c r="ONZ252" s="277"/>
      <c r="OOA252" s="277"/>
      <c r="OOB252" s="277"/>
      <c r="OOC252" s="277"/>
      <c r="OOD252" s="277"/>
      <c r="OOE252" s="277"/>
      <c r="OOF252" s="277"/>
      <c r="OOG252" s="277"/>
      <c r="OOH252" s="402"/>
      <c r="OOI252" s="404"/>
      <c r="OOJ252" s="49"/>
      <c r="OOK252" s="49"/>
      <c r="OOL252" s="49"/>
      <c r="OOM252" s="99"/>
      <c r="OON252" s="98"/>
      <c r="OOO252" s="49"/>
      <c r="OOP252" s="405"/>
      <c r="OOQ252" s="405"/>
      <c r="OOR252" s="277"/>
      <c r="OOS252" s="277"/>
      <c r="OOT252" s="277"/>
      <c r="OOU252" s="277"/>
      <c r="OOV252" s="277"/>
      <c r="OOW252" s="277"/>
      <c r="OOX252" s="277"/>
      <c r="OOY252" s="277"/>
      <c r="OOZ252" s="402"/>
      <c r="OPA252" s="404"/>
      <c r="OPB252" s="49"/>
      <c r="OPC252" s="49"/>
      <c r="OPD252" s="49"/>
      <c r="OPE252" s="99"/>
      <c r="OPF252" s="98"/>
      <c r="OPG252" s="49"/>
      <c r="OPH252" s="405"/>
      <c r="OPI252" s="405"/>
      <c r="OPJ252" s="277"/>
      <c r="OPK252" s="277"/>
      <c r="OPL252" s="277"/>
      <c r="OPM252" s="277"/>
      <c r="OPN252" s="277"/>
      <c r="OPO252" s="277"/>
      <c r="OPP252" s="277"/>
      <c r="OPQ252" s="277"/>
      <c r="OPR252" s="402"/>
      <c r="OPS252" s="404"/>
      <c r="OPT252" s="49"/>
      <c r="OPU252" s="49"/>
      <c r="OPV252" s="49"/>
      <c r="OPW252" s="99"/>
      <c r="OPX252" s="98"/>
      <c r="OPY252" s="49"/>
      <c r="OPZ252" s="405"/>
      <c r="OQA252" s="405"/>
      <c r="OQB252" s="277"/>
      <c r="OQC252" s="277"/>
      <c r="OQD252" s="277"/>
      <c r="OQE252" s="277"/>
      <c r="OQF252" s="277"/>
      <c r="OQG252" s="277"/>
      <c r="OQH252" s="277"/>
      <c r="OQI252" s="277"/>
      <c r="OQJ252" s="402"/>
      <c r="OQK252" s="404"/>
      <c r="OQL252" s="49"/>
      <c r="OQM252" s="49"/>
      <c r="OQN252" s="49"/>
      <c r="OQO252" s="99"/>
      <c r="OQP252" s="98"/>
      <c r="OQQ252" s="49"/>
      <c r="OQR252" s="405"/>
      <c r="OQS252" s="405"/>
      <c r="OQT252" s="277"/>
      <c r="OQU252" s="277"/>
      <c r="OQV252" s="277"/>
      <c r="OQW252" s="277"/>
      <c r="OQX252" s="277"/>
      <c r="OQY252" s="277"/>
      <c r="OQZ252" s="277"/>
      <c r="ORA252" s="277"/>
      <c r="ORB252" s="402"/>
      <c r="ORC252" s="404"/>
      <c r="ORD252" s="49"/>
      <c r="ORE252" s="49"/>
      <c r="ORF252" s="49"/>
      <c r="ORG252" s="99"/>
      <c r="ORH252" s="98"/>
      <c r="ORI252" s="49"/>
      <c r="ORJ252" s="405"/>
      <c r="ORK252" s="405"/>
      <c r="ORL252" s="277"/>
      <c r="ORM252" s="277"/>
      <c r="ORN252" s="277"/>
      <c r="ORO252" s="277"/>
      <c r="ORP252" s="277"/>
      <c r="ORQ252" s="277"/>
      <c r="ORR252" s="277"/>
      <c r="ORS252" s="277"/>
      <c r="ORT252" s="402"/>
      <c r="ORU252" s="404"/>
      <c r="ORV252" s="49"/>
      <c r="ORW252" s="49"/>
      <c r="ORX252" s="49"/>
      <c r="ORY252" s="99"/>
      <c r="ORZ252" s="98"/>
      <c r="OSA252" s="49"/>
      <c r="OSB252" s="405"/>
      <c r="OSC252" s="405"/>
      <c r="OSD252" s="277"/>
      <c r="OSE252" s="277"/>
      <c r="OSF252" s="277"/>
      <c r="OSG252" s="277"/>
      <c r="OSH252" s="277"/>
      <c r="OSI252" s="277"/>
      <c r="OSJ252" s="277"/>
      <c r="OSK252" s="277"/>
      <c r="OSL252" s="402"/>
      <c r="OSM252" s="404"/>
      <c r="OSN252" s="49"/>
      <c r="OSO252" s="49"/>
      <c r="OSP252" s="49"/>
      <c r="OSQ252" s="99"/>
      <c r="OSR252" s="98"/>
      <c r="OSS252" s="49"/>
      <c r="OST252" s="405"/>
      <c r="OSU252" s="405"/>
      <c r="OSV252" s="277"/>
      <c r="OSW252" s="277"/>
      <c r="OSX252" s="277"/>
      <c r="OSY252" s="277"/>
      <c r="OSZ252" s="277"/>
      <c r="OTA252" s="277"/>
      <c r="OTB252" s="277"/>
      <c r="OTC252" s="277"/>
      <c r="OTD252" s="402"/>
      <c r="OTE252" s="404"/>
      <c r="OTF252" s="49"/>
      <c r="OTG252" s="49"/>
      <c r="OTH252" s="49"/>
      <c r="OTI252" s="99"/>
      <c r="OTJ252" s="98"/>
      <c r="OTK252" s="49"/>
      <c r="OTL252" s="405"/>
      <c r="OTM252" s="405"/>
      <c r="OTN252" s="277"/>
      <c r="OTO252" s="277"/>
      <c r="OTP252" s="277"/>
      <c r="OTQ252" s="277"/>
      <c r="OTR252" s="277"/>
      <c r="OTS252" s="277"/>
      <c r="OTT252" s="277"/>
      <c r="OTU252" s="277"/>
      <c r="OTV252" s="402"/>
      <c r="OTW252" s="404"/>
      <c r="OTX252" s="49"/>
      <c r="OTY252" s="49"/>
      <c r="OTZ252" s="49"/>
      <c r="OUA252" s="99"/>
      <c r="OUB252" s="98"/>
      <c r="OUC252" s="49"/>
      <c r="OUD252" s="405"/>
      <c r="OUE252" s="405"/>
      <c r="OUF252" s="277"/>
      <c r="OUG252" s="277"/>
      <c r="OUH252" s="277"/>
      <c r="OUI252" s="277"/>
      <c r="OUJ252" s="277"/>
      <c r="OUK252" s="277"/>
      <c r="OUL252" s="277"/>
      <c r="OUM252" s="277"/>
      <c r="OUN252" s="402"/>
      <c r="OUO252" s="404"/>
      <c r="OUP252" s="49"/>
      <c r="OUQ252" s="49"/>
      <c r="OUR252" s="49"/>
      <c r="OUS252" s="99"/>
      <c r="OUT252" s="98"/>
      <c r="OUU252" s="49"/>
      <c r="OUV252" s="405"/>
      <c r="OUW252" s="405"/>
      <c r="OUX252" s="277"/>
      <c r="OUY252" s="277"/>
      <c r="OUZ252" s="277"/>
      <c r="OVA252" s="277"/>
      <c r="OVB252" s="277"/>
      <c r="OVC252" s="277"/>
      <c r="OVD252" s="277"/>
      <c r="OVE252" s="277"/>
      <c r="OVF252" s="402"/>
      <c r="OVG252" s="404"/>
      <c r="OVH252" s="49"/>
      <c r="OVI252" s="49"/>
      <c r="OVJ252" s="49"/>
      <c r="OVK252" s="99"/>
      <c r="OVL252" s="98"/>
      <c r="OVM252" s="49"/>
      <c r="OVN252" s="405"/>
      <c r="OVO252" s="405"/>
      <c r="OVP252" s="277"/>
      <c r="OVQ252" s="277"/>
      <c r="OVR252" s="277"/>
      <c r="OVS252" s="277"/>
      <c r="OVT252" s="277"/>
      <c r="OVU252" s="277"/>
      <c r="OVV252" s="277"/>
      <c r="OVW252" s="277"/>
      <c r="OVX252" s="402"/>
      <c r="OVY252" s="404"/>
      <c r="OVZ252" s="49"/>
      <c r="OWA252" s="49"/>
      <c r="OWB252" s="49"/>
      <c r="OWC252" s="99"/>
      <c r="OWD252" s="98"/>
      <c r="OWE252" s="49"/>
      <c r="OWF252" s="405"/>
      <c r="OWG252" s="405"/>
      <c r="OWH252" s="277"/>
      <c r="OWI252" s="277"/>
      <c r="OWJ252" s="277"/>
      <c r="OWK252" s="277"/>
      <c r="OWL252" s="277"/>
      <c r="OWM252" s="277"/>
      <c r="OWN252" s="277"/>
      <c r="OWO252" s="277"/>
      <c r="OWP252" s="402"/>
      <c r="OWQ252" s="404"/>
      <c r="OWR252" s="49"/>
      <c r="OWS252" s="49"/>
      <c r="OWT252" s="49"/>
      <c r="OWU252" s="99"/>
      <c r="OWV252" s="98"/>
      <c r="OWW252" s="49"/>
      <c r="OWX252" s="405"/>
      <c r="OWY252" s="405"/>
      <c r="OWZ252" s="277"/>
      <c r="OXA252" s="277"/>
      <c r="OXB252" s="277"/>
      <c r="OXC252" s="277"/>
      <c r="OXD252" s="277"/>
      <c r="OXE252" s="277"/>
      <c r="OXF252" s="277"/>
      <c r="OXG252" s="277"/>
      <c r="OXH252" s="402"/>
      <c r="OXI252" s="404"/>
      <c r="OXJ252" s="49"/>
      <c r="OXK252" s="49"/>
      <c r="OXL252" s="49"/>
      <c r="OXM252" s="99"/>
      <c r="OXN252" s="98"/>
      <c r="OXO252" s="49"/>
      <c r="OXP252" s="405"/>
      <c r="OXQ252" s="405"/>
      <c r="OXR252" s="277"/>
      <c r="OXS252" s="277"/>
      <c r="OXT252" s="277"/>
      <c r="OXU252" s="277"/>
      <c r="OXV252" s="277"/>
      <c r="OXW252" s="277"/>
      <c r="OXX252" s="277"/>
      <c r="OXY252" s="277"/>
      <c r="OXZ252" s="402"/>
      <c r="OYA252" s="404"/>
      <c r="OYB252" s="49"/>
      <c r="OYC252" s="49"/>
      <c r="OYD252" s="49"/>
      <c r="OYE252" s="99"/>
      <c r="OYF252" s="98"/>
      <c r="OYG252" s="49"/>
      <c r="OYH252" s="405"/>
      <c r="OYI252" s="405"/>
      <c r="OYJ252" s="277"/>
      <c r="OYK252" s="277"/>
      <c r="OYL252" s="277"/>
      <c r="OYM252" s="277"/>
      <c r="OYN252" s="277"/>
      <c r="OYO252" s="277"/>
      <c r="OYP252" s="277"/>
      <c r="OYQ252" s="277"/>
      <c r="OYR252" s="402"/>
      <c r="OYS252" s="404"/>
      <c r="OYT252" s="49"/>
      <c r="OYU252" s="49"/>
      <c r="OYV252" s="49"/>
      <c r="OYW252" s="99"/>
      <c r="OYX252" s="98"/>
      <c r="OYY252" s="49"/>
      <c r="OYZ252" s="405"/>
      <c r="OZA252" s="405"/>
      <c r="OZB252" s="277"/>
      <c r="OZC252" s="277"/>
      <c r="OZD252" s="277"/>
      <c r="OZE252" s="277"/>
      <c r="OZF252" s="277"/>
      <c r="OZG252" s="277"/>
      <c r="OZH252" s="277"/>
      <c r="OZI252" s="277"/>
      <c r="OZJ252" s="402"/>
      <c r="OZK252" s="404"/>
      <c r="OZL252" s="49"/>
      <c r="OZM252" s="49"/>
      <c r="OZN252" s="49"/>
      <c r="OZO252" s="99"/>
      <c r="OZP252" s="98"/>
      <c r="OZQ252" s="49"/>
      <c r="OZR252" s="405"/>
      <c r="OZS252" s="405"/>
      <c r="OZT252" s="277"/>
      <c r="OZU252" s="277"/>
      <c r="OZV252" s="277"/>
      <c r="OZW252" s="277"/>
      <c r="OZX252" s="277"/>
      <c r="OZY252" s="277"/>
      <c r="OZZ252" s="277"/>
      <c r="PAA252" s="277"/>
      <c r="PAB252" s="402"/>
      <c r="PAC252" s="404"/>
      <c r="PAD252" s="49"/>
      <c r="PAE252" s="49"/>
      <c r="PAF252" s="49"/>
      <c r="PAG252" s="99"/>
      <c r="PAH252" s="98"/>
      <c r="PAI252" s="49"/>
      <c r="PAJ252" s="405"/>
      <c r="PAK252" s="405"/>
      <c r="PAL252" s="277"/>
      <c r="PAM252" s="277"/>
      <c r="PAN252" s="277"/>
      <c r="PAO252" s="277"/>
      <c r="PAP252" s="277"/>
      <c r="PAQ252" s="277"/>
      <c r="PAR252" s="277"/>
      <c r="PAS252" s="277"/>
      <c r="PAT252" s="402"/>
      <c r="PAU252" s="404"/>
      <c r="PAV252" s="49"/>
      <c r="PAW252" s="49"/>
      <c r="PAX252" s="49"/>
      <c r="PAY252" s="99"/>
      <c r="PAZ252" s="98"/>
      <c r="PBA252" s="49"/>
      <c r="PBB252" s="405"/>
      <c r="PBC252" s="405"/>
      <c r="PBD252" s="277"/>
      <c r="PBE252" s="277"/>
      <c r="PBF252" s="277"/>
      <c r="PBG252" s="277"/>
      <c r="PBH252" s="277"/>
      <c r="PBI252" s="277"/>
      <c r="PBJ252" s="277"/>
      <c r="PBK252" s="277"/>
      <c r="PBL252" s="402"/>
      <c r="PBM252" s="404"/>
      <c r="PBN252" s="49"/>
      <c r="PBO252" s="49"/>
      <c r="PBP252" s="49"/>
      <c r="PBQ252" s="99"/>
      <c r="PBR252" s="98"/>
      <c r="PBS252" s="49"/>
      <c r="PBT252" s="405"/>
      <c r="PBU252" s="405"/>
      <c r="PBV252" s="277"/>
      <c r="PBW252" s="277"/>
      <c r="PBX252" s="277"/>
      <c r="PBY252" s="277"/>
      <c r="PBZ252" s="277"/>
      <c r="PCA252" s="277"/>
      <c r="PCB252" s="277"/>
      <c r="PCC252" s="277"/>
      <c r="PCD252" s="402"/>
      <c r="PCE252" s="404"/>
      <c r="PCF252" s="49"/>
      <c r="PCG252" s="49"/>
      <c r="PCH252" s="49"/>
      <c r="PCI252" s="99"/>
      <c r="PCJ252" s="98"/>
      <c r="PCK252" s="49"/>
      <c r="PCL252" s="405"/>
      <c r="PCM252" s="405"/>
      <c r="PCN252" s="277"/>
      <c r="PCO252" s="277"/>
      <c r="PCP252" s="277"/>
      <c r="PCQ252" s="277"/>
      <c r="PCR252" s="277"/>
      <c r="PCS252" s="277"/>
      <c r="PCT252" s="277"/>
      <c r="PCU252" s="277"/>
      <c r="PCV252" s="402"/>
      <c r="PCW252" s="404"/>
      <c r="PCX252" s="49"/>
      <c r="PCY252" s="49"/>
      <c r="PCZ252" s="49"/>
      <c r="PDA252" s="99"/>
      <c r="PDB252" s="98"/>
      <c r="PDC252" s="49"/>
      <c r="PDD252" s="405"/>
      <c r="PDE252" s="405"/>
      <c r="PDF252" s="277"/>
      <c r="PDG252" s="277"/>
      <c r="PDH252" s="277"/>
      <c r="PDI252" s="277"/>
      <c r="PDJ252" s="277"/>
      <c r="PDK252" s="277"/>
      <c r="PDL252" s="277"/>
      <c r="PDM252" s="277"/>
      <c r="PDN252" s="402"/>
      <c r="PDO252" s="404"/>
      <c r="PDP252" s="49"/>
      <c r="PDQ252" s="49"/>
      <c r="PDR252" s="49"/>
      <c r="PDS252" s="99"/>
      <c r="PDT252" s="98"/>
      <c r="PDU252" s="49"/>
      <c r="PDV252" s="405"/>
      <c r="PDW252" s="405"/>
      <c r="PDX252" s="277"/>
      <c r="PDY252" s="277"/>
      <c r="PDZ252" s="277"/>
      <c r="PEA252" s="277"/>
      <c r="PEB252" s="277"/>
      <c r="PEC252" s="277"/>
      <c r="PED252" s="277"/>
      <c r="PEE252" s="277"/>
      <c r="PEF252" s="402"/>
      <c r="PEG252" s="404"/>
      <c r="PEH252" s="49"/>
      <c r="PEI252" s="49"/>
      <c r="PEJ252" s="49"/>
      <c r="PEK252" s="99"/>
      <c r="PEL252" s="98"/>
      <c r="PEM252" s="49"/>
      <c r="PEN252" s="405"/>
      <c r="PEO252" s="405"/>
      <c r="PEP252" s="277"/>
      <c r="PEQ252" s="277"/>
      <c r="PER252" s="277"/>
      <c r="PES252" s="277"/>
      <c r="PET252" s="277"/>
      <c r="PEU252" s="277"/>
      <c r="PEV252" s="277"/>
      <c r="PEW252" s="277"/>
      <c r="PEX252" s="402"/>
      <c r="PEY252" s="404"/>
      <c r="PEZ252" s="49"/>
      <c r="PFA252" s="49"/>
      <c r="PFB252" s="49"/>
      <c r="PFC252" s="99"/>
      <c r="PFD252" s="98"/>
      <c r="PFE252" s="49"/>
      <c r="PFF252" s="405"/>
      <c r="PFG252" s="405"/>
      <c r="PFH252" s="277"/>
      <c r="PFI252" s="277"/>
      <c r="PFJ252" s="277"/>
      <c r="PFK252" s="277"/>
      <c r="PFL252" s="277"/>
      <c r="PFM252" s="277"/>
      <c r="PFN252" s="277"/>
      <c r="PFO252" s="277"/>
      <c r="PFP252" s="402"/>
      <c r="PFQ252" s="404"/>
      <c r="PFR252" s="49"/>
      <c r="PFS252" s="49"/>
      <c r="PFT252" s="49"/>
      <c r="PFU252" s="99"/>
      <c r="PFV252" s="98"/>
      <c r="PFW252" s="49"/>
      <c r="PFX252" s="405"/>
      <c r="PFY252" s="405"/>
      <c r="PFZ252" s="277"/>
      <c r="PGA252" s="277"/>
      <c r="PGB252" s="277"/>
      <c r="PGC252" s="277"/>
      <c r="PGD252" s="277"/>
      <c r="PGE252" s="277"/>
      <c r="PGF252" s="277"/>
      <c r="PGG252" s="277"/>
      <c r="PGH252" s="402"/>
      <c r="PGI252" s="404"/>
      <c r="PGJ252" s="49"/>
      <c r="PGK252" s="49"/>
      <c r="PGL252" s="49"/>
      <c r="PGM252" s="99"/>
      <c r="PGN252" s="98"/>
      <c r="PGO252" s="49"/>
      <c r="PGP252" s="405"/>
      <c r="PGQ252" s="405"/>
      <c r="PGR252" s="277"/>
      <c r="PGS252" s="277"/>
      <c r="PGT252" s="277"/>
      <c r="PGU252" s="277"/>
      <c r="PGV252" s="277"/>
      <c r="PGW252" s="277"/>
      <c r="PGX252" s="277"/>
      <c r="PGY252" s="277"/>
      <c r="PGZ252" s="402"/>
      <c r="PHA252" s="404"/>
      <c r="PHB252" s="49"/>
      <c r="PHC252" s="49"/>
      <c r="PHD252" s="49"/>
      <c r="PHE252" s="99"/>
      <c r="PHF252" s="98"/>
      <c r="PHG252" s="49"/>
      <c r="PHH252" s="405"/>
      <c r="PHI252" s="405"/>
      <c r="PHJ252" s="277"/>
      <c r="PHK252" s="277"/>
      <c r="PHL252" s="277"/>
      <c r="PHM252" s="277"/>
      <c r="PHN252" s="277"/>
      <c r="PHO252" s="277"/>
      <c r="PHP252" s="277"/>
      <c r="PHQ252" s="277"/>
      <c r="PHR252" s="402"/>
      <c r="PHS252" s="404"/>
      <c r="PHT252" s="49"/>
      <c r="PHU252" s="49"/>
      <c r="PHV252" s="49"/>
      <c r="PHW252" s="99"/>
      <c r="PHX252" s="98"/>
      <c r="PHY252" s="49"/>
      <c r="PHZ252" s="405"/>
      <c r="PIA252" s="405"/>
      <c r="PIB252" s="277"/>
      <c r="PIC252" s="277"/>
      <c r="PID252" s="277"/>
      <c r="PIE252" s="277"/>
      <c r="PIF252" s="277"/>
      <c r="PIG252" s="277"/>
      <c r="PIH252" s="277"/>
      <c r="PII252" s="277"/>
      <c r="PIJ252" s="402"/>
      <c r="PIK252" s="404"/>
      <c r="PIL252" s="49"/>
      <c r="PIM252" s="49"/>
      <c r="PIN252" s="49"/>
      <c r="PIO252" s="99"/>
      <c r="PIP252" s="98"/>
      <c r="PIQ252" s="49"/>
      <c r="PIR252" s="405"/>
      <c r="PIS252" s="405"/>
      <c r="PIT252" s="277"/>
      <c r="PIU252" s="277"/>
      <c r="PIV252" s="277"/>
      <c r="PIW252" s="277"/>
      <c r="PIX252" s="277"/>
      <c r="PIY252" s="277"/>
      <c r="PIZ252" s="277"/>
      <c r="PJA252" s="277"/>
      <c r="PJB252" s="402"/>
      <c r="PJC252" s="404"/>
      <c r="PJD252" s="49"/>
      <c r="PJE252" s="49"/>
      <c r="PJF252" s="49"/>
      <c r="PJG252" s="99"/>
      <c r="PJH252" s="98"/>
      <c r="PJI252" s="49"/>
      <c r="PJJ252" s="405"/>
      <c r="PJK252" s="405"/>
      <c r="PJL252" s="277"/>
      <c r="PJM252" s="277"/>
      <c r="PJN252" s="277"/>
      <c r="PJO252" s="277"/>
      <c r="PJP252" s="277"/>
      <c r="PJQ252" s="277"/>
      <c r="PJR252" s="277"/>
      <c r="PJS252" s="277"/>
      <c r="PJT252" s="402"/>
      <c r="PJU252" s="404"/>
      <c r="PJV252" s="49"/>
      <c r="PJW252" s="49"/>
      <c r="PJX252" s="49"/>
      <c r="PJY252" s="99"/>
      <c r="PJZ252" s="98"/>
      <c r="PKA252" s="49"/>
      <c r="PKB252" s="405"/>
      <c r="PKC252" s="405"/>
      <c r="PKD252" s="277"/>
      <c r="PKE252" s="277"/>
      <c r="PKF252" s="277"/>
      <c r="PKG252" s="277"/>
      <c r="PKH252" s="277"/>
      <c r="PKI252" s="277"/>
      <c r="PKJ252" s="277"/>
      <c r="PKK252" s="277"/>
      <c r="PKL252" s="402"/>
      <c r="PKM252" s="404"/>
      <c r="PKN252" s="49"/>
      <c r="PKO252" s="49"/>
      <c r="PKP252" s="49"/>
      <c r="PKQ252" s="99"/>
      <c r="PKR252" s="98"/>
      <c r="PKS252" s="49"/>
      <c r="PKT252" s="405"/>
      <c r="PKU252" s="405"/>
      <c r="PKV252" s="277"/>
      <c r="PKW252" s="277"/>
      <c r="PKX252" s="277"/>
      <c r="PKY252" s="277"/>
      <c r="PKZ252" s="277"/>
      <c r="PLA252" s="277"/>
      <c r="PLB252" s="277"/>
      <c r="PLC252" s="277"/>
      <c r="PLD252" s="402"/>
      <c r="PLE252" s="404"/>
      <c r="PLF252" s="49"/>
      <c r="PLG252" s="49"/>
      <c r="PLH252" s="49"/>
      <c r="PLI252" s="99"/>
      <c r="PLJ252" s="98"/>
      <c r="PLK252" s="49"/>
      <c r="PLL252" s="405"/>
      <c r="PLM252" s="405"/>
      <c r="PLN252" s="277"/>
      <c r="PLO252" s="277"/>
      <c r="PLP252" s="277"/>
      <c r="PLQ252" s="277"/>
      <c r="PLR252" s="277"/>
      <c r="PLS252" s="277"/>
      <c r="PLT252" s="277"/>
      <c r="PLU252" s="277"/>
      <c r="PLV252" s="402"/>
      <c r="PLW252" s="404"/>
      <c r="PLX252" s="49"/>
      <c r="PLY252" s="49"/>
      <c r="PLZ252" s="49"/>
      <c r="PMA252" s="99"/>
      <c r="PMB252" s="98"/>
      <c r="PMC252" s="49"/>
      <c r="PMD252" s="405"/>
      <c r="PME252" s="405"/>
      <c r="PMF252" s="277"/>
      <c r="PMG252" s="277"/>
      <c r="PMH252" s="277"/>
      <c r="PMI252" s="277"/>
      <c r="PMJ252" s="277"/>
      <c r="PMK252" s="277"/>
      <c r="PML252" s="277"/>
      <c r="PMM252" s="277"/>
      <c r="PMN252" s="402"/>
      <c r="PMO252" s="404"/>
      <c r="PMP252" s="49"/>
      <c r="PMQ252" s="49"/>
      <c r="PMR252" s="49"/>
      <c r="PMS252" s="99"/>
      <c r="PMT252" s="98"/>
      <c r="PMU252" s="49"/>
      <c r="PMV252" s="405"/>
      <c r="PMW252" s="405"/>
      <c r="PMX252" s="277"/>
      <c r="PMY252" s="277"/>
      <c r="PMZ252" s="277"/>
      <c r="PNA252" s="277"/>
      <c r="PNB252" s="277"/>
      <c r="PNC252" s="277"/>
      <c r="PND252" s="277"/>
      <c r="PNE252" s="277"/>
      <c r="PNF252" s="402"/>
      <c r="PNG252" s="404"/>
      <c r="PNH252" s="49"/>
      <c r="PNI252" s="49"/>
      <c r="PNJ252" s="49"/>
      <c r="PNK252" s="99"/>
      <c r="PNL252" s="98"/>
      <c r="PNM252" s="49"/>
      <c r="PNN252" s="405"/>
      <c r="PNO252" s="405"/>
      <c r="PNP252" s="277"/>
      <c r="PNQ252" s="277"/>
      <c r="PNR252" s="277"/>
      <c r="PNS252" s="277"/>
      <c r="PNT252" s="277"/>
      <c r="PNU252" s="277"/>
      <c r="PNV252" s="277"/>
      <c r="PNW252" s="277"/>
      <c r="PNX252" s="402"/>
      <c r="PNY252" s="404"/>
      <c r="PNZ252" s="49"/>
      <c r="POA252" s="49"/>
      <c r="POB252" s="49"/>
      <c r="POC252" s="99"/>
      <c r="POD252" s="98"/>
      <c r="POE252" s="49"/>
      <c r="POF252" s="405"/>
      <c r="POG252" s="405"/>
      <c r="POH252" s="277"/>
      <c r="POI252" s="277"/>
      <c r="POJ252" s="277"/>
      <c r="POK252" s="277"/>
      <c r="POL252" s="277"/>
      <c r="POM252" s="277"/>
      <c r="PON252" s="277"/>
      <c r="POO252" s="277"/>
      <c r="POP252" s="402"/>
      <c r="POQ252" s="404"/>
      <c r="POR252" s="49"/>
      <c r="POS252" s="49"/>
      <c r="POT252" s="49"/>
      <c r="POU252" s="99"/>
      <c r="POV252" s="98"/>
      <c r="POW252" s="49"/>
      <c r="POX252" s="405"/>
      <c r="POY252" s="405"/>
      <c r="POZ252" s="277"/>
      <c r="PPA252" s="277"/>
      <c r="PPB252" s="277"/>
      <c r="PPC252" s="277"/>
      <c r="PPD252" s="277"/>
      <c r="PPE252" s="277"/>
      <c r="PPF252" s="277"/>
      <c r="PPG252" s="277"/>
      <c r="PPH252" s="402"/>
      <c r="PPI252" s="404"/>
      <c r="PPJ252" s="49"/>
      <c r="PPK252" s="49"/>
      <c r="PPL252" s="49"/>
      <c r="PPM252" s="99"/>
      <c r="PPN252" s="98"/>
      <c r="PPO252" s="49"/>
      <c r="PPP252" s="405"/>
      <c r="PPQ252" s="405"/>
      <c r="PPR252" s="277"/>
      <c r="PPS252" s="277"/>
      <c r="PPT252" s="277"/>
      <c r="PPU252" s="277"/>
      <c r="PPV252" s="277"/>
      <c r="PPW252" s="277"/>
      <c r="PPX252" s="277"/>
      <c r="PPY252" s="277"/>
      <c r="PPZ252" s="402"/>
      <c r="PQA252" s="404"/>
      <c r="PQB252" s="49"/>
      <c r="PQC252" s="49"/>
      <c r="PQD252" s="49"/>
      <c r="PQE252" s="99"/>
      <c r="PQF252" s="98"/>
      <c r="PQG252" s="49"/>
      <c r="PQH252" s="405"/>
      <c r="PQI252" s="405"/>
      <c r="PQJ252" s="277"/>
      <c r="PQK252" s="277"/>
      <c r="PQL252" s="277"/>
      <c r="PQM252" s="277"/>
      <c r="PQN252" s="277"/>
      <c r="PQO252" s="277"/>
      <c r="PQP252" s="277"/>
      <c r="PQQ252" s="277"/>
      <c r="PQR252" s="402"/>
      <c r="PQS252" s="404"/>
      <c r="PQT252" s="49"/>
      <c r="PQU252" s="49"/>
      <c r="PQV252" s="49"/>
      <c r="PQW252" s="99"/>
      <c r="PQX252" s="98"/>
      <c r="PQY252" s="49"/>
      <c r="PQZ252" s="405"/>
      <c r="PRA252" s="405"/>
      <c r="PRB252" s="277"/>
      <c r="PRC252" s="277"/>
      <c r="PRD252" s="277"/>
      <c r="PRE252" s="277"/>
      <c r="PRF252" s="277"/>
      <c r="PRG252" s="277"/>
      <c r="PRH252" s="277"/>
      <c r="PRI252" s="277"/>
      <c r="PRJ252" s="402"/>
      <c r="PRK252" s="404"/>
      <c r="PRL252" s="49"/>
      <c r="PRM252" s="49"/>
      <c r="PRN252" s="49"/>
      <c r="PRO252" s="99"/>
      <c r="PRP252" s="98"/>
      <c r="PRQ252" s="49"/>
      <c r="PRR252" s="405"/>
      <c r="PRS252" s="405"/>
      <c r="PRT252" s="277"/>
      <c r="PRU252" s="277"/>
      <c r="PRV252" s="277"/>
      <c r="PRW252" s="277"/>
      <c r="PRX252" s="277"/>
      <c r="PRY252" s="277"/>
      <c r="PRZ252" s="277"/>
      <c r="PSA252" s="277"/>
      <c r="PSB252" s="402"/>
      <c r="PSC252" s="404"/>
      <c r="PSD252" s="49"/>
      <c r="PSE252" s="49"/>
      <c r="PSF252" s="49"/>
      <c r="PSG252" s="99"/>
      <c r="PSH252" s="98"/>
      <c r="PSI252" s="49"/>
      <c r="PSJ252" s="405"/>
      <c r="PSK252" s="405"/>
      <c r="PSL252" s="277"/>
      <c r="PSM252" s="277"/>
      <c r="PSN252" s="277"/>
      <c r="PSO252" s="277"/>
      <c r="PSP252" s="277"/>
      <c r="PSQ252" s="277"/>
      <c r="PSR252" s="277"/>
      <c r="PSS252" s="277"/>
      <c r="PST252" s="402"/>
      <c r="PSU252" s="404"/>
      <c r="PSV252" s="49"/>
      <c r="PSW252" s="49"/>
      <c r="PSX252" s="49"/>
      <c r="PSY252" s="99"/>
      <c r="PSZ252" s="98"/>
      <c r="PTA252" s="49"/>
      <c r="PTB252" s="405"/>
      <c r="PTC252" s="405"/>
      <c r="PTD252" s="277"/>
      <c r="PTE252" s="277"/>
      <c r="PTF252" s="277"/>
      <c r="PTG252" s="277"/>
      <c r="PTH252" s="277"/>
      <c r="PTI252" s="277"/>
      <c r="PTJ252" s="277"/>
      <c r="PTK252" s="277"/>
      <c r="PTL252" s="402"/>
      <c r="PTM252" s="404"/>
      <c r="PTN252" s="49"/>
      <c r="PTO252" s="49"/>
      <c r="PTP252" s="49"/>
      <c r="PTQ252" s="99"/>
      <c r="PTR252" s="98"/>
      <c r="PTS252" s="49"/>
      <c r="PTT252" s="405"/>
      <c r="PTU252" s="405"/>
      <c r="PTV252" s="277"/>
      <c r="PTW252" s="277"/>
      <c r="PTX252" s="277"/>
      <c r="PTY252" s="277"/>
      <c r="PTZ252" s="277"/>
      <c r="PUA252" s="277"/>
      <c r="PUB252" s="277"/>
      <c r="PUC252" s="277"/>
      <c r="PUD252" s="402"/>
      <c r="PUE252" s="404"/>
      <c r="PUF252" s="49"/>
      <c r="PUG252" s="49"/>
      <c r="PUH252" s="49"/>
      <c r="PUI252" s="99"/>
      <c r="PUJ252" s="98"/>
      <c r="PUK252" s="49"/>
      <c r="PUL252" s="405"/>
      <c r="PUM252" s="405"/>
      <c r="PUN252" s="277"/>
      <c r="PUO252" s="277"/>
      <c r="PUP252" s="277"/>
      <c r="PUQ252" s="277"/>
      <c r="PUR252" s="277"/>
      <c r="PUS252" s="277"/>
      <c r="PUT252" s="277"/>
      <c r="PUU252" s="277"/>
      <c r="PUV252" s="402"/>
      <c r="PUW252" s="404"/>
      <c r="PUX252" s="49"/>
      <c r="PUY252" s="49"/>
      <c r="PUZ252" s="49"/>
      <c r="PVA252" s="99"/>
      <c r="PVB252" s="98"/>
      <c r="PVC252" s="49"/>
      <c r="PVD252" s="405"/>
      <c r="PVE252" s="405"/>
      <c r="PVF252" s="277"/>
      <c r="PVG252" s="277"/>
      <c r="PVH252" s="277"/>
      <c r="PVI252" s="277"/>
      <c r="PVJ252" s="277"/>
      <c r="PVK252" s="277"/>
      <c r="PVL252" s="277"/>
      <c r="PVM252" s="277"/>
      <c r="PVN252" s="402"/>
      <c r="PVO252" s="404"/>
      <c r="PVP252" s="49"/>
      <c r="PVQ252" s="49"/>
      <c r="PVR252" s="49"/>
      <c r="PVS252" s="99"/>
      <c r="PVT252" s="98"/>
      <c r="PVU252" s="49"/>
      <c r="PVV252" s="405"/>
      <c r="PVW252" s="405"/>
      <c r="PVX252" s="277"/>
      <c r="PVY252" s="277"/>
      <c r="PVZ252" s="277"/>
      <c r="PWA252" s="277"/>
      <c r="PWB252" s="277"/>
      <c r="PWC252" s="277"/>
      <c r="PWD252" s="277"/>
      <c r="PWE252" s="277"/>
      <c r="PWF252" s="402"/>
      <c r="PWG252" s="404"/>
      <c r="PWH252" s="49"/>
      <c r="PWI252" s="49"/>
      <c r="PWJ252" s="49"/>
      <c r="PWK252" s="99"/>
      <c r="PWL252" s="98"/>
      <c r="PWM252" s="49"/>
      <c r="PWN252" s="405"/>
      <c r="PWO252" s="405"/>
      <c r="PWP252" s="277"/>
      <c r="PWQ252" s="277"/>
      <c r="PWR252" s="277"/>
      <c r="PWS252" s="277"/>
      <c r="PWT252" s="277"/>
      <c r="PWU252" s="277"/>
      <c r="PWV252" s="277"/>
      <c r="PWW252" s="277"/>
      <c r="PWX252" s="402"/>
      <c r="PWY252" s="404"/>
      <c r="PWZ252" s="49"/>
      <c r="PXA252" s="49"/>
      <c r="PXB252" s="49"/>
      <c r="PXC252" s="99"/>
      <c r="PXD252" s="98"/>
      <c r="PXE252" s="49"/>
      <c r="PXF252" s="405"/>
      <c r="PXG252" s="405"/>
      <c r="PXH252" s="277"/>
      <c r="PXI252" s="277"/>
      <c r="PXJ252" s="277"/>
      <c r="PXK252" s="277"/>
      <c r="PXL252" s="277"/>
      <c r="PXM252" s="277"/>
      <c r="PXN252" s="277"/>
      <c r="PXO252" s="277"/>
      <c r="PXP252" s="402"/>
      <c r="PXQ252" s="404"/>
      <c r="PXR252" s="49"/>
      <c r="PXS252" s="49"/>
      <c r="PXT252" s="49"/>
      <c r="PXU252" s="99"/>
      <c r="PXV252" s="98"/>
      <c r="PXW252" s="49"/>
      <c r="PXX252" s="405"/>
      <c r="PXY252" s="405"/>
      <c r="PXZ252" s="277"/>
      <c r="PYA252" s="277"/>
      <c r="PYB252" s="277"/>
      <c r="PYC252" s="277"/>
      <c r="PYD252" s="277"/>
      <c r="PYE252" s="277"/>
      <c r="PYF252" s="277"/>
      <c r="PYG252" s="277"/>
      <c r="PYH252" s="402"/>
      <c r="PYI252" s="404"/>
      <c r="PYJ252" s="49"/>
      <c r="PYK252" s="49"/>
      <c r="PYL252" s="49"/>
      <c r="PYM252" s="99"/>
      <c r="PYN252" s="98"/>
      <c r="PYO252" s="49"/>
      <c r="PYP252" s="405"/>
      <c r="PYQ252" s="405"/>
      <c r="PYR252" s="277"/>
      <c r="PYS252" s="277"/>
      <c r="PYT252" s="277"/>
      <c r="PYU252" s="277"/>
      <c r="PYV252" s="277"/>
      <c r="PYW252" s="277"/>
      <c r="PYX252" s="277"/>
      <c r="PYY252" s="277"/>
      <c r="PYZ252" s="402"/>
      <c r="PZA252" s="404"/>
      <c r="PZB252" s="49"/>
      <c r="PZC252" s="49"/>
      <c r="PZD252" s="49"/>
      <c r="PZE252" s="99"/>
      <c r="PZF252" s="98"/>
      <c r="PZG252" s="49"/>
      <c r="PZH252" s="405"/>
      <c r="PZI252" s="405"/>
      <c r="PZJ252" s="277"/>
      <c r="PZK252" s="277"/>
      <c r="PZL252" s="277"/>
      <c r="PZM252" s="277"/>
      <c r="PZN252" s="277"/>
      <c r="PZO252" s="277"/>
      <c r="PZP252" s="277"/>
      <c r="PZQ252" s="277"/>
      <c r="PZR252" s="402"/>
      <c r="PZS252" s="404"/>
      <c r="PZT252" s="49"/>
      <c r="PZU252" s="49"/>
      <c r="PZV252" s="49"/>
      <c r="PZW252" s="99"/>
      <c r="PZX252" s="98"/>
      <c r="PZY252" s="49"/>
      <c r="PZZ252" s="405"/>
      <c r="QAA252" s="405"/>
      <c r="QAB252" s="277"/>
      <c r="QAC252" s="277"/>
      <c r="QAD252" s="277"/>
      <c r="QAE252" s="277"/>
      <c r="QAF252" s="277"/>
      <c r="QAG252" s="277"/>
      <c r="QAH252" s="277"/>
      <c r="QAI252" s="277"/>
      <c r="QAJ252" s="402"/>
      <c r="QAK252" s="404"/>
      <c r="QAL252" s="49"/>
      <c r="QAM252" s="49"/>
      <c r="QAN252" s="49"/>
      <c r="QAO252" s="99"/>
      <c r="QAP252" s="98"/>
      <c r="QAQ252" s="49"/>
      <c r="QAR252" s="405"/>
      <c r="QAS252" s="405"/>
      <c r="QAT252" s="277"/>
      <c r="QAU252" s="277"/>
      <c r="QAV252" s="277"/>
      <c r="QAW252" s="277"/>
      <c r="QAX252" s="277"/>
      <c r="QAY252" s="277"/>
      <c r="QAZ252" s="277"/>
      <c r="QBA252" s="277"/>
      <c r="QBB252" s="402"/>
      <c r="QBC252" s="404"/>
      <c r="QBD252" s="49"/>
      <c r="QBE252" s="49"/>
      <c r="QBF252" s="49"/>
      <c r="QBG252" s="99"/>
      <c r="QBH252" s="98"/>
      <c r="QBI252" s="49"/>
      <c r="QBJ252" s="405"/>
      <c r="QBK252" s="405"/>
      <c r="QBL252" s="277"/>
      <c r="QBM252" s="277"/>
      <c r="QBN252" s="277"/>
      <c r="QBO252" s="277"/>
      <c r="QBP252" s="277"/>
      <c r="QBQ252" s="277"/>
      <c r="QBR252" s="277"/>
      <c r="QBS252" s="277"/>
      <c r="QBT252" s="402"/>
      <c r="QBU252" s="404"/>
      <c r="QBV252" s="49"/>
      <c r="QBW252" s="49"/>
      <c r="QBX252" s="49"/>
      <c r="QBY252" s="99"/>
      <c r="QBZ252" s="98"/>
      <c r="QCA252" s="49"/>
      <c r="QCB252" s="405"/>
      <c r="QCC252" s="405"/>
      <c r="QCD252" s="277"/>
      <c r="QCE252" s="277"/>
      <c r="QCF252" s="277"/>
      <c r="QCG252" s="277"/>
      <c r="QCH252" s="277"/>
      <c r="QCI252" s="277"/>
      <c r="QCJ252" s="277"/>
      <c r="QCK252" s="277"/>
      <c r="QCL252" s="402"/>
      <c r="QCM252" s="404"/>
      <c r="QCN252" s="49"/>
      <c r="QCO252" s="49"/>
      <c r="QCP252" s="49"/>
      <c r="QCQ252" s="99"/>
      <c r="QCR252" s="98"/>
      <c r="QCS252" s="49"/>
      <c r="QCT252" s="405"/>
      <c r="QCU252" s="405"/>
      <c r="QCV252" s="277"/>
      <c r="QCW252" s="277"/>
      <c r="QCX252" s="277"/>
      <c r="QCY252" s="277"/>
      <c r="QCZ252" s="277"/>
      <c r="QDA252" s="277"/>
      <c r="QDB252" s="277"/>
      <c r="QDC252" s="277"/>
      <c r="QDD252" s="402"/>
      <c r="QDE252" s="404"/>
      <c r="QDF252" s="49"/>
      <c r="QDG252" s="49"/>
      <c r="QDH252" s="49"/>
      <c r="QDI252" s="99"/>
      <c r="QDJ252" s="98"/>
      <c r="QDK252" s="49"/>
      <c r="QDL252" s="405"/>
      <c r="QDM252" s="405"/>
      <c r="QDN252" s="277"/>
      <c r="QDO252" s="277"/>
      <c r="QDP252" s="277"/>
      <c r="QDQ252" s="277"/>
      <c r="QDR252" s="277"/>
      <c r="QDS252" s="277"/>
      <c r="QDT252" s="277"/>
      <c r="QDU252" s="277"/>
      <c r="QDV252" s="402"/>
      <c r="QDW252" s="404"/>
      <c r="QDX252" s="49"/>
      <c r="QDY252" s="49"/>
      <c r="QDZ252" s="49"/>
      <c r="QEA252" s="99"/>
      <c r="QEB252" s="98"/>
      <c r="QEC252" s="49"/>
      <c r="QED252" s="405"/>
      <c r="QEE252" s="405"/>
      <c r="QEF252" s="277"/>
      <c r="QEG252" s="277"/>
      <c r="QEH252" s="277"/>
      <c r="QEI252" s="277"/>
      <c r="QEJ252" s="277"/>
      <c r="QEK252" s="277"/>
      <c r="QEL252" s="277"/>
      <c r="QEM252" s="277"/>
      <c r="QEN252" s="402"/>
      <c r="QEO252" s="404"/>
      <c r="QEP252" s="49"/>
      <c r="QEQ252" s="49"/>
      <c r="QER252" s="49"/>
      <c r="QES252" s="99"/>
      <c r="QET252" s="98"/>
      <c r="QEU252" s="49"/>
      <c r="QEV252" s="405"/>
      <c r="QEW252" s="405"/>
      <c r="QEX252" s="277"/>
      <c r="QEY252" s="277"/>
      <c r="QEZ252" s="277"/>
      <c r="QFA252" s="277"/>
      <c r="QFB252" s="277"/>
      <c r="QFC252" s="277"/>
      <c r="QFD252" s="277"/>
      <c r="QFE252" s="277"/>
      <c r="QFF252" s="402"/>
      <c r="QFG252" s="404"/>
      <c r="QFH252" s="49"/>
      <c r="QFI252" s="49"/>
      <c r="QFJ252" s="49"/>
      <c r="QFK252" s="99"/>
      <c r="QFL252" s="98"/>
      <c r="QFM252" s="49"/>
      <c r="QFN252" s="405"/>
      <c r="QFO252" s="405"/>
      <c r="QFP252" s="277"/>
      <c r="QFQ252" s="277"/>
      <c r="QFR252" s="277"/>
      <c r="QFS252" s="277"/>
      <c r="QFT252" s="277"/>
      <c r="QFU252" s="277"/>
      <c r="QFV252" s="277"/>
      <c r="QFW252" s="277"/>
      <c r="QFX252" s="402"/>
      <c r="QFY252" s="404"/>
      <c r="QFZ252" s="49"/>
      <c r="QGA252" s="49"/>
      <c r="QGB252" s="49"/>
      <c r="QGC252" s="99"/>
      <c r="QGD252" s="98"/>
      <c r="QGE252" s="49"/>
      <c r="QGF252" s="405"/>
      <c r="QGG252" s="405"/>
      <c r="QGH252" s="277"/>
      <c r="QGI252" s="277"/>
      <c r="QGJ252" s="277"/>
      <c r="QGK252" s="277"/>
      <c r="QGL252" s="277"/>
      <c r="QGM252" s="277"/>
      <c r="QGN252" s="277"/>
      <c r="QGO252" s="277"/>
      <c r="QGP252" s="402"/>
      <c r="QGQ252" s="404"/>
      <c r="QGR252" s="49"/>
      <c r="QGS252" s="49"/>
      <c r="QGT252" s="49"/>
      <c r="QGU252" s="99"/>
      <c r="QGV252" s="98"/>
      <c r="QGW252" s="49"/>
      <c r="QGX252" s="405"/>
      <c r="QGY252" s="405"/>
      <c r="QGZ252" s="277"/>
      <c r="QHA252" s="277"/>
      <c r="QHB252" s="277"/>
      <c r="QHC252" s="277"/>
      <c r="QHD252" s="277"/>
      <c r="QHE252" s="277"/>
      <c r="QHF252" s="277"/>
      <c r="QHG252" s="277"/>
      <c r="QHH252" s="402"/>
      <c r="QHI252" s="404"/>
      <c r="QHJ252" s="49"/>
      <c r="QHK252" s="49"/>
      <c r="QHL252" s="49"/>
      <c r="QHM252" s="99"/>
      <c r="QHN252" s="98"/>
      <c r="QHO252" s="49"/>
      <c r="QHP252" s="405"/>
      <c r="QHQ252" s="405"/>
      <c r="QHR252" s="277"/>
      <c r="QHS252" s="277"/>
      <c r="QHT252" s="277"/>
      <c r="QHU252" s="277"/>
      <c r="QHV252" s="277"/>
      <c r="QHW252" s="277"/>
      <c r="QHX252" s="277"/>
      <c r="QHY252" s="277"/>
      <c r="QHZ252" s="402"/>
      <c r="QIA252" s="404"/>
      <c r="QIB252" s="49"/>
      <c r="QIC252" s="49"/>
      <c r="QID252" s="49"/>
      <c r="QIE252" s="99"/>
      <c r="QIF252" s="98"/>
      <c r="QIG252" s="49"/>
      <c r="QIH252" s="405"/>
      <c r="QII252" s="405"/>
      <c r="QIJ252" s="277"/>
      <c r="QIK252" s="277"/>
      <c r="QIL252" s="277"/>
      <c r="QIM252" s="277"/>
      <c r="QIN252" s="277"/>
      <c r="QIO252" s="277"/>
      <c r="QIP252" s="277"/>
      <c r="QIQ252" s="277"/>
      <c r="QIR252" s="402"/>
      <c r="QIS252" s="404"/>
      <c r="QIT252" s="49"/>
      <c r="QIU252" s="49"/>
      <c r="QIV252" s="49"/>
      <c r="QIW252" s="99"/>
      <c r="QIX252" s="98"/>
      <c r="QIY252" s="49"/>
      <c r="QIZ252" s="405"/>
      <c r="QJA252" s="405"/>
      <c r="QJB252" s="277"/>
      <c r="QJC252" s="277"/>
      <c r="QJD252" s="277"/>
      <c r="QJE252" s="277"/>
      <c r="QJF252" s="277"/>
      <c r="QJG252" s="277"/>
      <c r="QJH252" s="277"/>
      <c r="QJI252" s="277"/>
      <c r="QJJ252" s="402"/>
      <c r="QJK252" s="404"/>
      <c r="QJL252" s="49"/>
      <c r="QJM252" s="49"/>
      <c r="QJN252" s="49"/>
      <c r="QJO252" s="99"/>
      <c r="QJP252" s="98"/>
      <c r="QJQ252" s="49"/>
      <c r="QJR252" s="405"/>
      <c r="QJS252" s="405"/>
      <c r="QJT252" s="277"/>
      <c r="QJU252" s="277"/>
      <c r="QJV252" s="277"/>
      <c r="QJW252" s="277"/>
      <c r="QJX252" s="277"/>
      <c r="QJY252" s="277"/>
      <c r="QJZ252" s="277"/>
      <c r="QKA252" s="277"/>
      <c r="QKB252" s="402"/>
      <c r="QKC252" s="404"/>
      <c r="QKD252" s="49"/>
      <c r="QKE252" s="49"/>
      <c r="QKF252" s="49"/>
      <c r="QKG252" s="99"/>
      <c r="QKH252" s="98"/>
      <c r="QKI252" s="49"/>
      <c r="QKJ252" s="405"/>
      <c r="QKK252" s="405"/>
      <c r="QKL252" s="277"/>
      <c r="QKM252" s="277"/>
      <c r="QKN252" s="277"/>
      <c r="QKO252" s="277"/>
      <c r="QKP252" s="277"/>
      <c r="QKQ252" s="277"/>
      <c r="QKR252" s="277"/>
      <c r="QKS252" s="277"/>
      <c r="QKT252" s="402"/>
      <c r="QKU252" s="404"/>
      <c r="QKV252" s="49"/>
      <c r="QKW252" s="49"/>
      <c r="QKX252" s="49"/>
      <c r="QKY252" s="99"/>
      <c r="QKZ252" s="98"/>
      <c r="QLA252" s="49"/>
      <c r="QLB252" s="405"/>
      <c r="QLC252" s="405"/>
      <c r="QLD252" s="277"/>
      <c r="QLE252" s="277"/>
      <c r="QLF252" s="277"/>
      <c r="QLG252" s="277"/>
      <c r="QLH252" s="277"/>
      <c r="QLI252" s="277"/>
      <c r="QLJ252" s="277"/>
      <c r="QLK252" s="277"/>
      <c r="QLL252" s="402"/>
      <c r="QLM252" s="404"/>
      <c r="QLN252" s="49"/>
      <c r="QLO252" s="49"/>
      <c r="QLP252" s="49"/>
      <c r="QLQ252" s="99"/>
      <c r="QLR252" s="98"/>
      <c r="QLS252" s="49"/>
      <c r="QLT252" s="405"/>
      <c r="QLU252" s="405"/>
      <c r="QLV252" s="277"/>
      <c r="QLW252" s="277"/>
      <c r="QLX252" s="277"/>
      <c r="QLY252" s="277"/>
      <c r="QLZ252" s="277"/>
      <c r="QMA252" s="277"/>
      <c r="QMB252" s="277"/>
      <c r="QMC252" s="277"/>
      <c r="QMD252" s="402"/>
      <c r="QME252" s="404"/>
      <c r="QMF252" s="49"/>
      <c r="QMG252" s="49"/>
      <c r="QMH252" s="49"/>
      <c r="QMI252" s="99"/>
      <c r="QMJ252" s="98"/>
      <c r="QMK252" s="49"/>
      <c r="QML252" s="405"/>
      <c r="QMM252" s="405"/>
      <c r="QMN252" s="277"/>
      <c r="QMO252" s="277"/>
      <c r="QMP252" s="277"/>
      <c r="QMQ252" s="277"/>
      <c r="QMR252" s="277"/>
      <c r="QMS252" s="277"/>
      <c r="QMT252" s="277"/>
      <c r="QMU252" s="277"/>
      <c r="QMV252" s="402"/>
      <c r="QMW252" s="404"/>
      <c r="QMX252" s="49"/>
      <c r="QMY252" s="49"/>
      <c r="QMZ252" s="49"/>
      <c r="QNA252" s="99"/>
      <c r="QNB252" s="98"/>
      <c r="QNC252" s="49"/>
      <c r="QND252" s="405"/>
      <c r="QNE252" s="405"/>
      <c r="QNF252" s="277"/>
      <c r="QNG252" s="277"/>
      <c r="QNH252" s="277"/>
      <c r="QNI252" s="277"/>
      <c r="QNJ252" s="277"/>
      <c r="QNK252" s="277"/>
      <c r="QNL252" s="277"/>
      <c r="QNM252" s="277"/>
      <c r="QNN252" s="402"/>
      <c r="QNO252" s="404"/>
      <c r="QNP252" s="49"/>
      <c r="QNQ252" s="49"/>
      <c r="QNR252" s="49"/>
      <c r="QNS252" s="99"/>
      <c r="QNT252" s="98"/>
      <c r="QNU252" s="49"/>
      <c r="QNV252" s="405"/>
      <c r="QNW252" s="405"/>
      <c r="QNX252" s="277"/>
      <c r="QNY252" s="277"/>
      <c r="QNZ252" s="277"/>
      <c r="QOA252" s="277"/>
      <c r="QOB252" s="277"/>
      <c r="QOC252" s="277"/>
      <c r="QOD252" s="277"/>
      <c r="QOE252" s="277"/>
      <c r="QOF252" s="402"/>
      <c r="QOG252" s="404"/>
      <c r="QOH252" s="49"/>
      <c r="QOI252" s="49"/>
      <c r="QOJ252" s="49"/>
      <c r="QOK252" s="99"/>
      <c r="QOL252" s="98"/>
      <c r="QOM252" s="49"/>
      <c r="QON252" s="405"/>
      <c r="QOO252" s="405"/>
      <c r="QOP252" s="277"/>
      <c r="QOQ252" s="277"/>
      <c r="QOR252" s="277"/>
      <c r="QOS252" s="277"/>
      <c r="QOT252" s="277"/>
      <c r="QOU252" s="277"/>
      <c r="QOV252" s="277"/>
      <c r="QOW252" s="277"/>
      <c r="QOX252" s="402"/>
      <c r="QOY252" s="404"/>
      <c r="QOZ252" s="49"/>
      <c r="QPA252" s="49"/>
      <c r="QPB252" s="49"/>
      <c r="QPC252" s="99"/>
      <c r="QPD252" s="98"/>
      <c r="QPE252" s="49"/>
      <c r="QPF252" s="405"/>
      <c r="QPG252" s="405"/>
      <c r="QPH252" s="277"/>
      <c r="QPI252" s="277"/>
      <c r="QPJ252" s="277"/>
      <c r="QPK252" s="277"/>
      <c r="QPL252" s="277"/>
      <c r="QPM252" s="277"/>
      <c r="QPN252" s="277"/>
      <c r="QPO252" s="277"/>
      <c r="QPP252" s="402"/>
      <c r="QPQ252" s="404"/>
      <c r="QPR252" s="49"/>
      <c r="QPS252" s="49"/>
      <c r="QPT252" s="49"/>
      <c r="QPU252" s="99"/>
      <c r="QPV252" s="98"/>
      <c r="QPW252" s="49"/>
      <c r="QPX252" s="405"/>
      <c r="QPY252" s="405"/>
      <c r="QPZ252" s="277"/>
      <c r="QQA252" s="277"/>
      <c r="QQB252" s="277"/>
      <c r="QQC252" s="277"/>
      <c r="QQD252" s="277"/>
      <c r="QQE252" s="277"/>
      <c r="QQF252" s="277"/>
      <c r="QQG252" s="277"/>
      <c r="QQH252" s="402"/>
      <c r="QQI252" s="404"/>
      <c r="QQJ252" s="49"/>
      <c r="QQK252" s="49"/>
      <c r="QQL252" s="49"/>
      <c r="QQM252" s="99"/>
      <c r="QQN252" s="98"/>
      <c r="QQO252" s="49"/>
      <c r="QQP252" s="405"/>
      <c r="QQQ252" s="405"/>
      <c r="QQR252" s="277"/>
      <c r="QQS252" s="277"/>
      <c r="QQT252" s="277"/>
      <c r="QQU252" s="277"/>
      <c r="QQV252" s="277"/>
      <c r="QQW252" s="277"/>
      <c r="QQX252" s="277"/>
      <c r="QQY252" s="277"/>
      <c r="QQZ252" s="402"/>
      <c r="QRA252" s="404"/>
      <c r="QRB252" s="49"/>
      <c r="QRC252" s="49"/>
      <c r="QRD252" s="49"/>
      <c r="QRE252" s="99"/>
      <c r="QRF252" s="98"/>
      <c r="QRG252" s="49"/>
      <c r="QRH252" s="405"/>
      <c r="QRI252" s="405"/>
      <c r="QRJ252" s="277"/>
      <c r="QRK252" s="277"/>
      <c r="QRL252" s="277"/>
      <c r="QRM252" s="277"/>
      <c r="QRN252" s="277"/>
      <c r="QRO252" s="277"/>
      <c r="QRP252" s="277"/>
      <c r="QRQ252" s="277"/>
      <c r="QRR252" s="402"/>
      <c r="QRS252" s="404"/>
      <c r="QRT252" s="49"/>
      <c r="QRU252" s="49"/>
      <c r="QRV252" s="49"/>
      <c r="QRW252" s="99"/>
      <c r="QRX252" s="98"/>
      <c r="QRY252" s="49"/>
      <c r="QRZ252" s="405"/>
      <c r="QSA252" s="405"/>
      <c r="QSB252" s="277"/>
      <c r="QSC252" s="277"/>
      <c r="QSD252" s="277"/>
      <c r="QSE252" s="277"/>
      <c r="QSF252" s="277"/>
      <c r="QSG252" s="277"/>
      <c r="QSH252" s="277"/>
      <c r="QSI252" s="277"/>
      <c r="QSJ252" s="402"/>
      <c r="QSK252" s="404"/>
      <c r="QSL252" s="49"/>
      <c r="QSM252" s="49"/>
      <c r="QSN252" s="49"/>
      <c r="QSO252" s="99"/>
      <c r="QSP252" s="98"/>
      <c r="QSQ252" s="49"/>
      <c r="QSR252" s="405"/>
      <c r="QSS252" s="405"/>
      <c r="QST252" s="277"/>
      <c r="QSU252" s="277"/>
      <c r="QSV252" s="277"/>
      <c r="QSW252" s="277"/>
      <c r="QSX252" s="277"/>
      <c r="QSY252" s="277"/>
      <c r="QSZ252" s="277"/>
      <c r="QTA252" s="277"/>
      <c r="QTB252" s="402"/>
      <c r="QTC252" s="404"/>
      <c r="QTD252" s="49"/>
      <c r="QTE252" s="49"/>
      <c r="QTF252" s="49"/>
      <c r="QTG252" s="99"/>
      <c r="QTH252" s="98"/>
      <c r="QTI252" s="49"/>
      <c r="QTJ252" s="405"/>
      <c r="QTK252" s="405"/>
      <c r="QTL252" s="277"/>
      <c r="QTM252" s="277"/>
      <c r="QTN252" s="277"/>
      <c r="QTO252" s="277"/>
      <c r="QTP252" s="277"/>
      <c r="QTQ252" s="277"/>
      <c r="QTR252" s="277"/>
      <c r="QTS252" s="277"/>
      <c r="QTT252" s="402"/>
      <c r="QTU252" s="404"/>
      <c r="QTV252" s="49"/>
      <c r="QTW252" s="49"/>
      <c r="QTX252" s="49"/>
      <c r="QTY252" s="99"/>
      <c r="QTZ252" s="98"/>
      <c r="QUA252" s="49"/>
      <c r="QUB252" s="405"/>
      <c r="QUC252" s="405"/>
      <c r="QUD252" s="277"/>
      <c r="QUE252" s="277"/>
      <c r="QUF252" s="277"/>
      <c r="QUG252" s="277"/>
      <c r="QUH252" s="277"/>
      <c r="QUI252" s="277"/>
      <c r="QUJ252" s="277"/>
      <c r="QUK252" s="277"/>
      <c r="QUL252" s="402"/>
      <c r="QUM252" s="404"/>
      <c r="QUN252" s="49"/>
      <c r="QUO252" s="49"/>
      <c r="QUP252" s="49"/>
      <c r="QUQ252" s="99"/>
      <c r="QUR252" s="98"/>
      <c r="QUS252" s="49"/>
      <c r="QUT252" s="405"/>
      <c r="QUU252" s="405"/>
      <c r="QUV252" s="277"/>
      <c r="QUW252" s="277"/>
      <c r="QUX252" s="277"/>
      <c r="QUY252" s="277"/>
      <c r="QUZ252" s="277"/>
      <c r="QVA252" s="277"/>
      <c r="QVB252" s="277"/>
      <c r="QVC252" s="277"/>
      <c r="QVD252" s="402"/>
      <c r="QVE252" s="404"/>
      <c r="QVF252" s="49"/>
      <c r="QVG252" s="49"/>
      <c r="QVH252" s="49"/>
      <c r="QVI252" s="99"/>
      <c r="QVJ252" s="98"/>
      <c r="QVK252" s="49"/>
      <c r="QVL252" s="405"/>
      <c r="QVM252" s="405"/>
      <c r="QVN252" s="277"/>
      <c r="QVO252" s="277"/>
      <c r="QVP252" s="277"/>
      <c r="QVQ252" s="277"/>
      <c r="QVR252" s="277"/>
      <c r="QVS252" s="277"/>
      <c r="QVT252" s="277"/>
      <c r="QVU252" s="277"/>
      <c r="QVV252" s="402"/>
      <c r="QVW252" s="404"/>
      <c r="QVX252" s="49"/>
      <c r="QVY252" s="49"/>
      <c r="QVZ252" s="49"/>
      <c r="QWA252" s="99"/>
      <c r="QWB252" s="98"/>
      <c r="QWC252" s="49"/>
      <c r="QWD252" s="405"/>
      <c r="QWE252" s="405"/>
      <c r="QWF252" s="277"/>
      <c r="QWG252" s="277"/>
      <c r="QWH252" s="277"/>
      <c r="QWI252" s="277"/>
      <c r="QWJ252" s="277"/>
      <c r="QWK252" s="277"/>
      <c r="QWL252" s="277"/>
      <c r="QWM252" s="277"/>
      <c r="QWN252" s="402"/>
      <c r="QWO252" s="404"/>
      <c r="QWP252" s="49"/>
      <c r="QWQ252" s="49"/>
      <c r="QWR252" s="49"/>
      <c r="QWS252" s="99"/>
      <c r="QWT252" s="98"/>
      <c r="QWU252" s="49"/>
      <c r="QWV252" s="405"/>
      <c r="QWW252" s="405"/>
      <c r="QWX252" s="277"/>
      <c r="QWY252" s="277"/>
      <c r="QWZ252" s="277"/>
      <c r="QXA252" s="277"/>
      <c r="QXB252" s="277"/>
      <c r="QXC252" s="277"/>
      <c r="QXD252" s="277"/>
      <c r="QXE252" s="277"/>
      <c r="QXF252" s="402"/>
      <c r="QXG252" s="404"/>
      <c r="QXH252" s="49"/>
      <c r="QXI252" s="49"/>
      <c r="QXJ252" s="49"/>
      <c r="QXK252" s="99"/>
      <c r="QXL252" s="98"/>
      <c r="QXM252" s="49"/>
      <c r="QXN252" s="405"/>
      <c r="QXO252" s="405"/>
      <c r="QXP252" s="277"/>
      <c r="QXQ252" s="277"/>
      <c r="QXR252" s="277"/>
      <c r="QXS252" s="277"/>
      <c r="QXT252" s="277"/>
      <c r="QXU252" s="277"/>
      <c r="QXV252" s="277"/>
      <c r="QXW252" s="277"/>
      <c r="QXX252" s="402"/>
      <c r="QXY252" s="404"/>
      <c r="QXZ252" s="49"/>
      <c r="QYA252" s="49"/>
      <c r="QYB252" s="49"/>
      <c r="QYC252" s="99"/>
      <c r="QYD252" s="98"/>
      <c r="QYE252" s="49"/>
      <c r="QYF252" s="405"/>
      <c r="QYG252" s="405"/>
      <c r="QYH252" s="277"/>
      <c r="QYI252" s="277"/>
      <c r="QYJ252" s="277"/>
      <c r="QYK252" s="277"/>
      <c r="QYL252" s="277"/>
      <c r="QYM252" s="277"/>
      <c r="QYN252" s="277"/>
      <c r="QYO252" s="277"/>
      <c r="QYP252" s="402"/>
      <c r="QYQ252" s="404"/>
      <c r="QYR252" s="49"/>
      <c r="QYS252" s="49"/>
      <c r="QYT252" s="49"/>
      <c r="QYU252" s="99"/>
      <c r="QYV252" s="98"/>
      <c r="QYW252" s="49"/>
      <c r="QYX252" s="405"/>
      <c r="QYY252" s="405"/>
      <c r="QYZ252" s="277"/>
      <c r="QZA252" s="277"/>
      <c r="QZB252" s="277"/>
      <c r="QZC252" s="277"/>
      <c r="QZD252" s="277"/>
      <c r="QZE252" s="277"/>
      <c r="QZF252" s="277"/>
      <c r="QZG252" s="277"/>
      <c r="QZH252" s="402"/>
      <c r="QZI252" s="404"/>
      <c r="QZJ252" s="49"/>
      <c r="QZK252" s="49"/>
      <c r="QZL252" s="49"/>
      <c r="QZM252" s="99"/>
      <c r="QZN252" s="98"/>
      <c r="QZO252" s="49"/>
      <c r="QZP252" s="405"/>
      <c r="QZQ252" s="405"/>
      <c r="QZR252" s="277"/>
      <c r="QZS252" s="277"/>
      <c r="QZT252" s="277"/>
      <c r="QZU252" s="277"/>
      <c r="QZV252" s="277"/>
      <c r="QZW252" s="277"/>
      <c r="QZX252" s="277"/>
      <c r="QZY252" s="277"/>
      <c r="QZZ252" s="402"/>
      <c r="RAA252" s="404"/>
      <c r="RAB252" s="49"/>
      <c r="RAC252" s="49"/>
      <c r="RAD252" s="49"/>
      <c r="RAE252" s="99"/>
      <c r="RAF252" s="98"/>
      <c r="RAG252" s="49"/>
      <c r="RAH252" s="405"/>
      <c r="RAI252" s="405"/>
      <c r="RAJ252" s="277"/>
      <c r="RAK252" s="277"/>
      <c r="RAL252" s="277"/>
      <c r="RAM252" s="277"/>
      <c r="RAN252" s="277"/>
      <c r="RAO252" s="277"/>
      <c r="RAP252" s="277"/>
      <c r="RAQ252" s="277"/>
      <c r="RAR252" s="402"/>
      <c r="RAS252" s="404"/>
      <c r="RAT252" s="49"/>
      <c r="RAU252" s="49"/>
      <c r="RAV252" s="49"/>
      <c r="RAW252" s="99"/>
      <c r="RAX252" s="98"/>
      <c r="RAY252" s="49"/>
      <c r="RAZ252" s="405"/>
      <c r="RBA252" s="405"/>
      <c r="RBB252" s="277"/>
      <c r="RBC252" s="277"/>
      <c r="RBD252" s="277"/>
      <c r="RBE252" s="277"/>
      <c r="RBF252" s="277"/>
      <c r="RBG252" s="277"/>
      <c r="RBH252" s="277"/>
      <c r="RBI252" s="277"/>
      <c r="RBJ252" s="402"/>
      <c r="RBK252" s="404"/>
      <c r="RBL252" s="49"/>
      <c r="RBM252" s="49"/>
      <c r="RBN252" s="49"/>
      <c r="RBO252" s="99"/>
      <c r="RBP252" s="98"/>
      <c r="RBQ252" s="49"/>
      <c r="RBR252" s="405"/>
      <c r="RBS252" s="405"/>
      <c r="RBT252" s="277"/>
      <c r="RBU252" s="277"/>
      <c r="RBV252" s="277"/>
      <c r="RBW252" s="277"/>
      <c r="RBX252" s="277"/>
      <c r="RBY252" s="277"/>
      <c r="RBZ252" s="277"/>
      <c r="RCA252" s="277"/>
      <c r="RCB252" s="402"/>
      <c r="RCC252" s="404"/>
      <c r="RCD252" s="49"/>
      <c r="RCE252" s="49"/>
      <c r="RCF252" s="49"/>
      <c r="RCG252" s="99"/>
      <c r="RCH252" s="98"/>
      <c r="RCI252" s="49"/>
      <c r="RCJ252" s="405"/>
      <c r="RCK252" s="405"/>
      <c r="RCL252" s="277"/>
      <c r="RCM252" s="277"/>
      <c r="RCN252" s="277"/>
      <c r="RCO252" s="277"/>
      <c r="RCP252" s="277"/>
      <c r="RCQ252" s="277"/>
      <c r="RCR252" s="277"/>
      <c r="RCS252" s="277"/>
      <c r="RCT252" s="402"/>
      <c r="RCU252" s="404"/>
      <c r="RCV252" s="49"/>
      <c r="RCW252" s="49"/>
      <c r="RCX252" s="49"/>
      <c r="RCY252" s="99"/>
      <c r="RCZ252" s="98"/>
      <c r="RDA252" s="49"/>
      <c r="RDB252" s="405"/>
      <c r="RDC252" s="405"/>
      <c r="RDD252" s="277"/>
      <c r="RDE252" s="277"/>
      <c r="RDF252" s="277"/>
      <c r="RDG252" s="277"/>
      <c r="RDH252" s="277"/>
      <c r="RDI252" s="277"/>
      <c r="RDJ252" s="277"/>
      <c r="RDK252" s="277"/>
      <c r="RDL252" s="402"/>
      <c r="RDM252" s="404"/>
      <c r="RDN252" s="49"/>
      <c r="RDO252" s="49"/>
      <c r="RDP252" s="49"/>
      <c r="RDQ252" s="99"/>
      <c r="RDR252" s="98"/>
      <c r="RDS252" s="49"/>
      <c r="RDT252" s="405"/>
      <c r="RDU252" s="405"/>
      <c r="RDV252" s="277"/>
      <c r="RDW252" s="277"/>
      <c r="RDX252" s="277"/>
      <c r="RDY252" s="277"/>
      <c r="RDZ252" s="277"/>
      <c r="REA252" s="277"/>
      <c r="REB252" s="277"/>
      <c r="REC252" s="277"/>
      <c r="RED252" s="402"/>
      <c r="REE252" s="404"/>
      <c r="REF252" s="49"/>
      <c r="REG252" s="49"/>
      <c r="REH252" s="49"/>
      <c r="REI252" s="99"/>
      <c r="REJ252" s="98"/>
      <c r="REK252" s="49"/>
      <c r="REL252" s="405"/>
      <c r="REM252" s="405"/>
      <c r="REN252" s="277"/>
      <c r="REO252" s="277"/>
      <c r="REP252" s="277"/>
      <c r="REQ252" s="277"/>
      <c r="RER252" s="277"/>
      <c r="RES252" s="277"/>
      <c r="RET252" s="277"/>
      <c r="REU252" s="277"/>
      <c r="REV252" s="402"/>
      <c r="REW252" s="404"/>
      <c r="REX252" s="49"/>
      <c r="REY252" s="49"/>
      <c r="REZ252" s="49"/>
      <c r="RFA252" s="99"/>
      <c r="RFB252" s="98"/>
      <c r="RFC252" s="49"/>
      <c r="RFD252" s="405"/>
      <c r="RFE252" s="405"/>
      <c r="RFF252" s="277"/>
      <c r="RFG252" s="277"/>
      <c r="RFH252" s="277"/>
      <c r="RFI252" s="277"/>
      <c r="RFJ252" s="277"/>
      <c r="RFK252" s="277"/>
      <c r="RFL252" s="277"/>
      <c r="RFM252" s="277"/>
      <c r="RFN252" s="402"/>
      <c r="RFO252" s="404"/>
      <c r="RFP252" s="49"/>
      <c r="RFQ252" s="49"/>
      <c r="RFR252" s="49"/>
      <c r="RFS252" s="99"/>
      <c r="RFT252" s="98"/>
      <c r="RFU252" s="49"/>
      <c r="RFV252" s="405"/>
      <c r="RFW252" s="405"/>
      <c r="RFX252" s="277"/>
      <c r="RFY252" s="277"/>
      <c r="RFZ252" s="277"/>
      <c r="RGA252" s="277"/>
      <c r="RGB252" s="277"/>
      <c r="RGC252" s="277"/>
      <c r="RGD252" s="277"/>
      <c r="RGE252" s="277"/>
      <c r="RGF252" s="402"/>
      <c r="RGG252" s="404"/>
      <c r="RGH252" s="49"/>
      <c r="RGI252" s="49"/>
      <c r="RGJ252" s="49"/>
      <c r="RGK252" s="99"/>
      <c r="RGL252" s="98"/>
      <c r="RGM252" s="49"/>
      <c r="RGN252" s="405"/>
      <c r="RGO252" s="405"/>
      <c r="RGP252" s="277"/>
      <c r="RGQ252" s="277"/>
      <c r="RGR252" s="277"/>
      <c r="RGS252" s="277"/>
      <c r="RGT252" s="277"/>
      <c r="RGU252" s="277"/>
      <c r="RGV252" s="277"/>
      <c r="RGW252" s="277"/>
      <c r="RGX252" s="402"/>
      <c r="RGY252" s="404"/>
      <c r="RGZ252" s="49"/>
      <c r="RHA252" s="49"/>
      <c r="RHB252" s="49"/>
      <c r="RHC252" s="99"/>
      <c r="RHD252" s="98"/>
      <c r="RHE252" s="49"/>
      <c r="RHF252" s="405"/>
      <c r="RHG252" s="405"/>
      <c r="RHH252" s="277"/>
      <c r="RHI252" s="277"/>
      <c r="RHJ252" s="277"/>
      <c r="RHK252" s="277"/>
      <c r="RHL252" s="277"/>
      <c r="RHM252" s="277"/>
      <c r="RHN252" s="277"/>
      <c r="RHO252" s="277"/>
      <c r="RHP252" s="402"/>
      <c r="RHQ252" s="404"/>
      <c r="RHR252" s="49"/>
      <c r="RHS252" s="49"/>
      <c r="RHT252" s="49"/>
      <c r="RHU252" s="99"/>
      <c r="RHV252" s="98"/>
      <c r="RHW252" s="49"/>
      <c r="RHX252" s="405"/>
      <c r="RHY252" s="405"/>
      <c r="RHZ252" s="277"/>
      <c r="RIA252" s="277"/>
      <c r="RIB252" s="277"/>
      <c r="RIC252" s="277"/>
      <c r="RID252" s="277"/>
      <c r="RIE252" s="277"/>
      <c r="RIF252" s="277"/>
      <c r="RIG252" s="277"/>
      <c r="RIH252" s="402"/>
      <c r="RII252" s="404"/>
      <c r="RIJ252" s="49"/>
      <c r="RIK252" s="49"/>
      <c r="RIL252" s="49"/>
      <c r="RIM252" s="99"/>
      <c r="RIN252" s="98"/>
      <c r="RIO252" s="49"/>
      <c r="RIP252" s="405"/>
      <c r="RIQ252" s="405"/>
      <c r="RIR252" s="277"/>
      <c r="RIS252" s="277"/>
      <c r="RIT252" s="277"/>
      <c r="RIU252" s="277"/>
      <c r="RIV252" s="277"/>
      <c r="RIW252" s="277"/>
      <c r="RIX252" s="277"/>
      <c r="RIY252" s="277"/>
      <c r="RIZ252" s="402"/>
      <c r="RJA252" s="404"/>
      <c r="RJB252" s="49"/>
      <c r="RJC252" s="49"/>
      <c r="RJD252" s="49"/>
      <c r="RJE252" s="99"/>
      <c r="RJF252" s="98"/>
      <c r="RJG252" s="49"/>
      <c r="RJH252" s="405"/>
      <c r="RJI252" s="405"/>
      <c r="RJJ252" s="277"/>
      <c r="RJK252" s="277"/>
      <c r="RJL252" s="277"/>
      <c r="RJM252" s="277"/>
      <c r="RJN252" s="277"/>
      <c r="RJO252" s="277"/>
      <c r="RJP252" s="277"/>
      <c r="RJQ252" s="277"/>
      <c r="RJR252" s="402"/>
      <c r="RJS252" s="404"/>
      <c r="RJT252" s="49"/>
      <c r="RJU252" s="49"/>
      <c r="RJV252" s="49"/>
      <c r="RJW252" s="99"/>
      <c r="RJX252" s="98"/>
      <c r="RJY252" s="49"/>
      <c r="RJZ252" s="405"/>
      <c r="RKA252" s="405"/>
      <c r="RKB252" s="277"/>
      <c r="RKC252" s="277"/>
      <c r="RKD252" s="277"/>
      <c r="RKE252" s="277"/>
      <c r="RKF252" s="277"/>
      <c r="RKG252" s="277"/>
      <c r="RKH252" s="277"/>
      <c r="RKI252" s="277"/>
      <c r="RKJ252" s="402"/>
      <c r="RKK252" s="404"/>
      <c r="RKL252" s="49"/>
      <c r="RKM252" s="49"/>
      <c r="RKN252" s="49"/>
      <c r="RKO252" s="99"/>
      <c r="RKP252" s="98"/>
      <c r="RKQ252" s="49"/>
      <c r="RKR252" s="405"/>
      <c r="RKS252" s="405"/>
      <c r="RKT252" s="277"/>
      <c r="RKU252" s="277"/>
      <c r="RKV252" s="277"/>
      <c r="RKW252" s="277"/>
      <c r="RKX252" s="277"/>
      <c r="RKY252" s="277"/>
      <c r="RKZ252" s="277"/>
      <c r="RLA252" s="277"/>
      <c r="RLB252" s="402"/>
      <c r="RLC252" s="404"/>
      <c r="RLD252" s="49"/>
      <c r="RLE252" s="49"/>
      <c r="RLF252" s="49"/>
      <c r="RLG252" s="99"/>
      <c r="RLH252" s="98"/>
      <c r="RLI252" s="49"/>
      <c r="RLJ252" s="405"/>
      <c r="RLK252" s="405"/>
      <c r="RLL252" s="277"/>
      <c r="RLM252" s="277"/>
      <c r="RLN252" s="277"/>
      <c r="RLO252" s="277"/>
      <c r="RLP252" s="277"/>
      <c r="RLQ252" s="277"/>
      <c r="RLR252" s="277"/>
      <c r="RLS252" s="277"/>
      <c r="RLT252" s="402"/>
      <c r="RLU252" s="404"/>
      <c r="RLV252" s="49"/>
      <c r="RLW252" s="49"/>
      <c r="RLX252" s="49"/>
      <c r="RLY252" s="99"/>
      <c r="RLZ252" s="98"/>
      <c r="RMA252" s="49"/>
      <c r="RMB252" s="405"/>
      <c r="RMC252" s="405"/>
      <c r="RMD252" s="277"/>
      <c r="RME252" s="277"/>
      <c r="RMF252" s="277"/>
      <c r="RMG252" s="277"/>
      <c r="RMH252" s="277"/>
      <c r="RMI252" s="277"/>
      <c r="RMJ252" s="277"/>
      <c r="RMK252" s="277"/>
      <c r="RML252" s="402"/>
      <c r="RMM252" s="404"/>
      <c r="RMN252" s="49"/>
      <c r="RMO252" s="49"/>
      <c r="RMP252" s="49"/>
      <c r="RMQ252" s="99"/>
      <c r="RMR252" s="98"/>
      <c r="RMS252" s="49"/>
      <c r="RMT252" s="405"/>
      <c r="RMU252" s="405"/>
      <c r="RMV252" s="277"/>
      <c r="RMW252" s="277"/>
      <c r="RMX252" s="277"/>
      <c r="RMY252" s="277"/>
      <c r="RMZ252" s="277"/>
      <c r="RNA252" s="277"/>
      <c r="RNB252" s="277"/>
      <c r="RNC252" s="277"/>
      <c r="RND252" s="402"/>
      <c r="RNE252" s="404"/>
      <c r="RNF252" s="49"/>
      <c r="RNG252" s="49"/>
      <c r="RNH252" s="49"/>
      <c r="RNI252" s="99"/>
      <c r="RNJ252" s="98"/>
      <c r="RNK252" s="49"/>
      <c r="RNL252" s="405"/>
      <c r="RNM252" s="405"/>
      <c r="RNN252" s="277"/>
      <c r="RNO252" s="277"/>
      <c r="RNP252" s="277"/>
      <c r="RNQ252" s="277"/>
      <c r="RNR252" s="277"/>
      <c r="RNS252" s="277"/>
      <c r="RNT252" s="277"/>
      <c r="RNU252" s="277"/>
      <c r="RNV252" s="402"/>
      <c r="RNW252" s="404"/>
      <c r="RNX252" s="49"/>
      <c r="RNY252" s="49"/>
      <c r="RNZ252" s="49"/>
      <c r="ROA252" s="99"/>
      <c r="ROB252" s="98"/>
      <c r="ROC252" s="49"/>
      <c r="ROD252" s="405"/>
      <c r="ROE252" s="405"/>
      <c r="ROF252" s="277"/>
      <c r="ROG252" s="277"/>
      <c r="ROH252" s="277"/>
      <c r="ROI252" s="277"/>
      <c r="ROJ252" s="277"/>
      <c r="ROK252" s="277"/>
      <c r="ROL252" s="277"/>
      <c r="ROM252" s="277"/>
      <c r="RON252" s="402"/>
      <c r="ROO252" s="404"/>
      <c r="ROP252" s="49"/>
      <c r="ROQ252" s="49"/>
      <c r="ROR252" s="49"/>
      <c r="ROS252" s="99"/>
      <c r="ROT252" s="98"/>
      <c r="ROU252" s="49"/>
      <c r="ROV252" s="405"/>
      <c r="ROW252" s="405"/>
      <c r="ROX252" s="277"/>
      <c r="ROY252" s="277"/>
      <c r="ROZ252" s="277"/>
      <c r="RPA252" s="277"/>
      <c r="RPB252" s="277"/>
      <c r="RPC252" s="277"/>
      <c r="RPD252" s="277"/>
      <c r="RPE252" s="277"/>
      <c r="RPF252" s="402"/>
      <c r="RPG252" s="404"/>
      <c r="RPH252" s="49"/>
      <c r="RPI252" s="49"/>
      <c r="RPJ252" s="49"/>
      <c r="RPK252" s="99"/>
      <c r="RPL252" s="98"/>
      <c r="RPM252" s="49"/>
      <c r="RPN252" s="405"/>
      <c r="RPO252" s="405"/>
      <c r="RPP252" s="277"/>
      <c r="RPQ252" s="277"/>
      <c r="RPR252" s="277"/>
      <c r="RPS252" s="277"/>
      <c r="RPT252" s="277"/>
      <c r="RPU252" s="277"/>
      <c r="RPV252" s="277"/>
      <c r="RPW252" s="277"/>
      <c r="RPX252" s="402"/>
      <c r="RPY252" s="404"/>
      <c r="RPZ252" s="49"/>
      <c r="RQA252" s="49"/>
      <c r="RQB252" s="49"/>
      <c r="RQC252" s="99"/>
      <c r="RQD252" s="98"/>
      <c r="RQE252" s="49"/>
      <c r="RQF252" s="405"/>
      <c r="RQG252" s="405"/>
      <c r="RQH252" s="277"/>
      <c r="RQI252" s="277"/>
      <c r="RQJ252" s="277"/>
      <c r="RQK252" s="277"/>
      <c r="RQL252" s="277"/>
      <c r="RQM252" s="277"/>
      <c r="RQN252" s="277"/>
      <c r="RQO252" s="277"/>
      <c r="RQP252" s="402"/>
      <c r="RQQ252" s="404"/>
      <c r="RQR252" s="49"/>
      <c r="RQS252" s="49"/>
      <c r="RQT252" s="49"/>
      <c r="RQU252" s="99"/>
      <c r="RQV252" s="98"/>
      <c r="RQW252" s="49"/>
      <c r="RQX252" s="405"/>
      <c r="RQY252" s="405"/>
      <c r="RQZ252" s="277"/>
      <c r="RRA252" s="277"/>
      <c r="RRB252" s="277"/>
      <c r="RRC252" s="277"/>
      <c r="RRD252" s="277"/>
      <c r="RRE252" s="277"/>
      <c r="RRF252" s="277"/>
      <c r="RRG252" s="277"/>
      <c r="RRH252" s="402"/>
      <c r="RRI252" s="404"/>
      <c r="RRJ252" s="49"/>
      <c r="RRK252" s="49"/>
      <c r="RRL252" s="49"/>
      <c r="RRM252" s="99"/>
      <c r="RRN252" s="98"/>
      <c r="RRO252" s="49"/>
      <c r="RRP252" s="405"/>
      <c r="RRQ252" s="405"/>
      <c r="RRR252" s="277"/>
      <c r="RRS252" s="277"/>
      <c r="RRT252" s="277"/>
      <c r="RRU252" s="277"/>
      <c r="RRV252" s="277"/>
      <c r="RRW252" s="277"/>
      <c r="RRX252" s="277"/>
      <c r="RRY252" s="277"/>
      <c r="RRZ252" s="402"/>
      <c r="RSA252" s="404"/>
      <c r="RSB252" s="49"/>
      <c r="RSC252" s="49"/>
      <c r="RSD252" s="49"/>
      <c r="RSE252" s="99"/>
      <c r="RSF252" s="98"/>
      <c r="RSG252" s="49"/>
      <c r="RSH252" s="405"/>
      <c r="RSI252" s="405"/>
      <c r="RSJ252" s="277"/>
      <c r="RSK252" s="277"/>
      <c r="RSL252" s="277"/>
      <c r="RSM252" s="277"/>
      <c r="RSN252" s="277"/>
      <c r="RSO252" s="277"/>
      <c r="RSP252" s="277"/>
      <c r="RSQ252" s="277"/>
      <c r="RSR252" s="402"/>
      <c r="RSS252" s="404"/>
      <c r="RST252" s="49"/>
      <c r="RSU252" s="49"/>
      <c r="RSV252" s="49"/>
      <c r="RSW252" s="99"/>
      <c r="RSX252" s="98"/>
      <c r="RSY252" s="49"/>
      <c r="RSZ252" s="405"/>
      <c r="RTA252" s="405"/>
      <c r="RTB252" s="277"/>
      <c r="RTC252" s="277"/>
      <c r="RTD252" s="277"/>
      <c r="RTE252" s="277"/>
      <c r="RTF252" s="277"/>
      <c r="RTG252" s="277"/>
      <c r="RTH252" s="277"/>
      <c r="RTI252" s="277"/>
      <c r="RTJ252" s="402"/>
      <c r="RTK252" s="404"/>
      <c r="RTL252" s="49"/>
      <c r="RTM252" s="49"/>
      <c r="RTN252" s="49"/>
      <c r="RTO252" s="99"/>
      <c r="RTP252" s="98"/>
      <c r="RTQ252" s="49"/>
      <c r="RTR252" s="405"/>
      <c r="RTS252" s="405"/>
      <c r="RTT252" s="277"/>
      <c r="RTU252" s="277"/>
      <c r="RTV252" s="277"/>
      <c r="RTW252" s="277"/>
      <c r="RTX252" s="277"/>
      <c r="RTY252" s="277"/>
      <c r="RTZ252" s="277"/>
      <c r="RUA252" s="277"/>
      <c r="RUB252" s="402"/>
      <c r="RUC252" s="404"/>
      <c r="RUD252" s="49"/>
      <c r="RUE252" s="49"/>
      <c r="RUF252" s="49"/>
      <c r="RUG252" s="99"/>
      <c r="RUH252" s="98"/>
      <c r="RUI252" s="49"/>
      <c r="RUJ252" s="405"/>
      <c r="RUK252" s="405"/>
      <c r="RUL252" s="277"/>
      <c r="RUM252" s="277"/>
      <c r="RUN252" s="277"/>
      <c r="RUO252" s="277"/>
      <c r="RUP252" s="277"/>
      <c r="RUQ252" s="277"/>
      <c r="RUR252" s="277"/>
      <c r="RUS252" s="277"/>
      <c r="RUT252" s="402"/>
      <c r="RUU252" s="404"/>
      <c r="RUV252" s="49"/>
      <c r="RUW252" s="49"/>
      <c r="RUX252" s="49"/>
      <c r="RUY252" s="99"/>
      <c r="RUZ252" s="98"/>
      <c r="RVA252" s="49"/>
      <c r="RVB252" s="405"/>
      <c r="RVC252" s="405"/>
      <c r="RVD252" s="277"/>
      <c r="RVE252" s="277"/>
      <c r="RVF252" s="277"/>
      <c r="RVG252" s="277"/>
      <c r="RVH252" s="277"/>
      <c r="RVI252" s="277"/>
      <c r="RVJ252" s="277"/>
      <c r="RVK252" s="277"/>
      <c r="RVL252" s="402"/>
      <c r="RVM252" s="404"/>
      <c r="RVN252" s="49"/>
      <c r="RVO252" s="49"/>
      <c r="RVP252" s="49"/>
      <c r="RVQ252" s="99"/>
      <c r="RVR252" s="98"/>
      <c r="RVS252" s="49"/>
      <c r="RVT252" s="405"/>
      <c r="RVU252" s="405"/>
      <c r="RVV252" s="277"/>
      <c r="RVW252" s="277"/>
      <c r="RVX252" s="277"/>
      <c r="RVY252" s="277"/>
      <c r="RVZ252" s="277"/>
      <c r="RWA252" s="277"/>
      <c r="RWB252" s="277"/>
      <c r="RWC252" s="277"/>
      <c r="RWD252" s="402"/>
      <c r="RWE252" s="404"/>
      <c r="RWF252" s="49"/>
      <c r="RWG252" s="49"/>
      <c r="RWH252" s="49"/>
      <c r="RWI252" s="99"/>
      <c r="RWJ252" s="98"/>
      <c r="RWK252" s="49"/>
      <c r="RWL252" s="405"/>
      <c r="RWM252" s="405"/>
      <c r="RWN252" s="277"/>
      <c r="RWO252" s="277"/>
      <c r="RWP252" s="277"/>
      <c r="RWQ252" s="277"/>
      <c r="RWR252" s="277"/>
      <c r="RWS252" s="277"/>
      <c r="RWT252" s="277"/>
      <c r="RWU252" s="277"/>
      <c r="RWV252" s="402"/>
      <c r="RWW252" s="404"/>
      <c r="RWX252" s="49"/>
      <c r="RWY252" s="49"/>
      <c r="RWZ252" s="49"/>
      <c r="RXA252" s="99"/>
      <c r="RXB252" s="98"/>
      <c r="RXC252" s="49"/>
      <c r="RXD252" s="405"/>
      <c r="RXE252" s="405"/>
      <c r="RXF252" s="277"/>
      <c r="RXG252" s="277"/>
      <c r="RXH252" s="277"/>
      <c r="RXI252" s="277"/>
      <c r="RXJ252" s="277"/>
      <c r="RXK252" s="277"/>
      <c r="RXL252" s="277"/>
      <c r="RXM252" s="277"/>
      <c r="RXN252" s="402"/>
      <c r="RXO252" s="404"/>
      <c r="RXP252" s="49"/>
      <c r="RXQ252" s="49"/>
      <c r="RXR252" s="49"/>
      <c r="RXS252" s="99"/>
      <c r="RXT252" s="98"/>
      <c r="RXU252" s="49"/>
      <c r="RXV252" s="405"/>
      <c r="RXW252" s="405"/>
      <c r="RXX252" s="277"/>
      <c r="RXY252" s="277"/>
      <c r="RXZ252" s="277"/>
      <c r="RYA252" s="277"/>
      <c r="RYB252" s="277"/>
      <c r="RYC252" s="277"/>
      <c r="RYD252" s="277"/>
      <c r="RYE252" s="277"/>
      <c r="RYF252" s="402"/>
      <c r="RYG252" s="404"/>
      <c r="RYH252" s="49"/>
      <c r="RYI252" s="49"/>
      <c r="RYJ252" s="49"/>
      <c r="RYK252" s="99"/>
      <c r="RYL252" s="98"/>
      <c r="RYM252" s="49"/>
      <c r="RYN252" s="405"/>
      <c r="RYO252" s="405"/>
      <c r="RYP252" s="277"/>
      <c r="RYQ252" s="277"/>
      <c r="RYR252" s="277"/>
      <c r="RYS252" s="277"/>
      <c r="RYT252" s="277"/>
      <c r="RYU252" s="277"/>
      <c r="RYV252" s="277"/>
      <c r="RYW252" s="277"/>
      <c r="RYX252" s="402"/>
      <c r="RYY252" s="404"/>
      <c r="RYZ252" s="49"/>
      <c r="RZA252" s="49"/>
      <c r="RZB252" s="49"/>
      <c r="RZC252" s="99"/>
      <c r="RZD252" s="98"/>
      <c r="RZE252" s="49"/>
      <c r="RZF252" s="405"/>
      <c r="RZG252" s="405"/>
      <c r="RZH252" s="277"/>
      <c r="RZI252" s="277"/>
      <c r="RZJ252" s="277"/>
      <c r="RZK252" s="277"/>
      <c r="RZL252" s="277"/>
      <c r="RZM252" s="277"/>
      <c r="RZN252" s="277"/>
      <c r="RZO252" s="277"/>
      <c r="RZP252" s="402"/>
      <c r="RZQ252" s="404"/>
      <c r="RZR252" s="49"/>
      <c r="RZS252" s="49"/>
      <c r="RZT252" s="49"/>
      <c r="RZU252" s="99"/>
      <c r="RZV252" s="98"/>
      <c r="RZW252" s="49"/>
      <c r="RZX252" s="405"/>
      <c r="RZY252" s="405"/>
      <c r="RZZ252" s="277"/>
      <c r="SAA252" s="277"/>
      <c r="SAB252" s="277"/>
      <c r="SAC252" s="277"/>
      <c r="SAD252" s="277"/>
      <c r="SAE252" s="277"/>
      <c r="SAF252" s="277"/>
      <c r="SAG252" s="277"/>
      <c r="SAH252" s="402"/>
      <c r="SAI252" s="404"/>
      <c r="SAJ252" s="49"/>
      <c r="SAK252" s="49"/>
      <c r="SAL252" s="49"/>
      <c r="SAM252" s="99"/>
      <c r="SAN252" s="98"/>
      <c r="SAO252" s="49"/>
      <c r="SAP252" s="405"/>
      <c r="SAQ252" s="405"/>
      <c r="SAR252" s="277"/>
      <c r="SAS252" s="277"/>
      <c r="SAT252" s="277"/>
      <c r="SAU252" s="277"/>
      <c r="SAV252" s="277"/>
      <c r="SAW252" s="277"/>
      <c r="SAX252" s="277"/>
      <c r="SAY252" s="277"/>
      <c r="SAZ252" s="402"/>
      <c r="SBA252" s="404"/>
      <c r="SBB252" s="49"/>
      <c r="SBC252" s="49"/>
      <c r="SBD252" s="49"/>
      <c r="SBE252" s="99"/>
      <c r="SBF252" s="98"/>
      <c r="SBG252" s="49"/>
      <c r="SBH252" s="405"/>
      <c r="SBI252" s="405"/>
      <c r="SBJ252" s="277"/>
      <c r="SBK252" s="277"/>
      <c r="SBL252" s="277"/>
      <c r="SBM252" s="277"/>
      <c r="SBN252" s="277"/>
      <c r="SBO252" s="277"/>
      <c r="SBP252" s="277"/>
      <c r="SBQ252" s="277"/>
      <c r="SBR252" s="402"/>
      <c r="SBS252" s="404"/>
      <c r="SBT252" s="49"/>
      <c r="SBU252" s="49"/>
      <c r="SBV252" s="49"/>
      <c r="SBW252" s="99"/>
      <c r="SBX252" s="98"/>
      <c r="SBY252" s="49"/>
      <c r="SBZ252" s="405"/>
      <c r="SCA252" s="405"/>
      <c r="SCB252" s="277"/>
      <c r="SCC252" s="277"/>
      <c r="SCD252" s="277"/>
      <c r="SCE252" s="277"/>
      <c r="SCF252" s="277"/>
      <c r="SCG252" s="277"/>
      <c r="SCH252" s="277"/>
      <c r="SCI252" s="277"/>
      <c r="SCJ252" s="402"/>
      <c r="SCK252" s="404"/>
      <c r="SCL252" s="49"/>
      <c r="SCM252" s="49"/>
      <c r="SCN252" s="49"/>
      <c r="SCO252" s="99"/>
      <c r="SCP252" s="98"/>
      <c r="SCQ252" s="49"/>
      <c r="SCR252" s="405"/>
      <c r="SCS252" s="405"/>
      <c r="SCT252" s="277"/>
      <c r="SCU252" s="277"/>
      <c r="SCV252" s="277"/>
      <c r="SCW252" s="277"/>
      <c r="SCX252" s="277"/>
      <c r="SCY252" s="277"/>
      <c r="SCZ252" s="277"/>
      <c r="SDA252" s="277"/>
      <c r="SDB252" s="402"/>
      <c r="SDC252" s="404"/>
      <c r="SDD252" s="49"/>
      <c r="SDE252" s="49"/>
      <c r="SDF252" s="49"/>
      <c r="SDG252" s="99"/>
      <c r="SDH252" s="98"/>
      <c r="SDI252" s="49"/>
      <c r="SDJ252" s="405"/>
      <c r="SDK252" s="405"/>
      <c r="SDL252" s="277"/>
      <c r="SDM252" s="277"/>
      <c r="SDN252" s="277"/>
      <c r="SDO252" s="277"/>
      <c r="SDP252" s="277"/>
      <c r="SDQ252" s="277"/>
      <c r="SDR252" s="277"/>
      <c r="SDS252" s="277"/>
      <c r="SDT252" s="402"/>
      <c r="SDU252" s="404"/>
      <c r="SDV252" s="49"/>
      <c r="SDW252" s="49"/>
      <c r="SDX252" s="49"/>
      <c r="SDY252" s="99"/>
      <c r="SDZ252" s="98"/>
      <c r="SEA252" s="49"/>
      <c r="SEB252" s="405"/>
      <c r="SEC252" s="405"/>
      <c r="SED252" s="277"/>
      <c r="SEE252" s="277"/>
      <c r="SEF252" s="277"/>
      <c r="SEG252" s="277"/>
      <c r="SEH252" s="277"/>
      <c r="SEI252" s="277"/>
      <c r="SEJ252" s="277"/>
      <c r="SEK252" s="277"/>
      <c r="SEL252" s="402"/>
      <c r="SEM252" s="404"/>
      <c r="SEN252" s="49"/>
      <c r="SEO252" s="49"/>
      <c r="SEP252" s="49"/>
      <c r="SEQ252" s="99"/>
      <c r="SER252" s="98"/>
      <c r="SES252" s="49"/>
      <c r="SET252" s="405"/>
      <c r="SEU252" s="405"/>
      <c r="SEV252" s="277"/>
      <c r="SEW252" s="277"/>
      <c r="SEX252" s="277"/>
      <c r="SEY252" s="277"/>
      <c r="SEZ252" s="277"/>
      <c r="SFA252" s="277"/>
      <c r="SFB252" s="277"/>
      <c r="SFC252" s="277"/>
      <c r="SFD252" s="402"/>
      <c r="SFE252" s="404"/>
      <c r="SFF252" s="49"/>
      <c r="SFG252" s="49"/>
      <c r="SFH252" s="49"/>
      <c r="SFI252" s="99"/>
      <c r="SFJ252" s="98"/>
      <c r="SFK252" s="49"/>
      <c r="SFL252" s="405"/>
      <c r="SFM252" s="405"/>
      <c r="SFN252" s="277"/>
      <c r="SFO252" s="277"/>
      <c r="SFP252" s="277"/>
      <c r="SFQ252" s="277"/>
      <c r="SFR252" s="277"/>
      <c r="SFS252" s="277"/>
      <c r="SFT252" s="277"/>
      <c r="SFU252" s="277"/>
      <c r="SFV252" s="402"/>
      <c r="SFW252" s="404"/>
      <c r="SFX252" s="49"/>
      <c r="SFY252" s="49"/>
      <c r="SFZ252" s="49"/>
      <c r="SGA252" s="99"/>
      <c r="SGB252" s="98"/>
      <c r="SGC252" s="49"/>
      <c r="SGD252" s="405"/>
      <c r="SGE252" s="405"/>
      <c r="SGF252" s="277"/>
      <c r="SGG252" s="277"/>
      <c r="SGH252" s="277"/>
      <c r="SGI252" s="277"/>
      <c r="SGJ252" s="277"/>
      <c r="SGK252" s="277"/>
      <c r="SGL252" s="277"/>
      <c r="SGM252" s="277"/>
      <c r="SGN252" s="402"/>
      <c r="SGO252" s="404"/>
      <c r="SGP252" s="49"/>
      <c r="SGQ252" s="49"/>
      <c r="SGR252" s="49"/>
      <c r="SGS252" s="99"/>
      <c r="SGT252" s="98"/>
      <c r="SGU252" s="49"/>
      <c r="SGV252" s="405"/>
      <c r="SGW252" s="405"/>
      <c r="SGX252" s="277"/>
      <c r="SGY252" s="277"/>
      <c r="SGZ252" s="277"/>
      <c r="SHA252" s="277"/>
      <c r="SHB252" s="277"/>
      <c r="SHC252" s="277"/>
      <c r="SHD252" s="277"/>
      <c r="SHE252" s="277"/>
      <c r="SHF252" s="402"/>
      <c r="SHG252" s="404"/>
      <c r="SHH252" s="49"/>
      <c r="SHI252" s="49"/>
      <c r="SHJ252" s="49"/>
      <c r="SHK252" s="99"/>
      <c r="SHL252" s="98"/>
      <c r="SHM252" s="49"/>
      <c r="SHN252" s="405"/>
      <c r="SHO252" s="405"/>
      <c r="SHP252" s="277"/>
      <c r="SHQ252" s="277"/>
      <c r="SHR252" s="277"/>
      <c r="SHS252" s="277"/>
      <c r="SHT252" s="277"/>
      <c r="SHU252" s="277"/>
      <c r="SHV252" s="277"/>
      <c r="SHW252" s="277"/>
      <c r="SHX252" s="402"/>
      <c r="SHY252" s="404"/>
      <c r="SHZ252" s="49"/>
      <c r="SIA252" s="49"/>
      <c r="SIB252" s="49"/>
      <c r="SIC252" s="99"/>
      <c r="SID252" s="98"/>
      <c r="SIE252" s="49"/>
      <c r="SIF252" s="405"/>
      <c r="SIG252" s="405"/>
      <c r="SIH252" s="277"/>
      <c r="SII252" s="277"/>
      <c r="SIJ252" s="277"/>
      <c r="SIK252" s="277"/>
      <c r="SIL252" s="277"/>
      <c r="SIM252" s="277"/>
      <c r="SIN252" s="277"/>
      <c r="SIO252" s="277"/>
      <c r="SIP252" s="402"/>
      <c r="SIQ252" s="404"/>
      <c r="SIR252" s="49"/>
      <c r="SIS252" s="49"/>
      <c r="SIT252" s="49"/>
      <c r="SIU252" s="99"/>
      <c r="SIV252" s="98"/>
      <c r="SIW252" s="49"/>
      <c r="SIX252" s="405"/>
      <c r="SIY252" s="405"/>
      <c r="SIZ252" s="277"/>
      <c r="SJA252" s="277"/>
      <c r="SJB252" s="277"/>
      <c r="SJC252" s="277"/>
      <c r="SJD252" s="277"/>
      <c r="SJE252" s="277"/>
      <c r="SJF252" s="277"/>
      <c r="SJG252" s="277"/>
      <c r="SJH252" s="402"/>
      <c r="SJI252" s="404"/>
      <c r="SJJ252" s="49"/>
      <c r="SJK252" s="49"/>
      <c r="SJL252" s="49"/>
      <c r="SJM252" s="99"/>
      <c r="SJN252" s="98"/>
      <c r="SJO252" s="49"/>
      <c r="SJP252" s="405"/>
      <c r="SJQ252" s="405"/>
      <c r="SJR252" s="277"/>
      <c r="SJS252" s="277"/>
      <c r="SJT252" s="277"/>
      <c r="SJU252" s="277"/>
      <c r="SJV252" s="277"/>
      <c r="SJW252" s="277"/>
      <c r="SJX252" s="277"/>
      <c r="SJY252" s="277"/>
      <c r="SJZ252" s="402"/>
      <c r="SKA252" s="404"/>
      <c r="SKB252" s="49"/>
      <c r="SKC252" s="49"/>
      <c r="SKD252" s="49"/>
      <c r="SKE252" s="99"/>
      <c r="SKF252" s="98"/>
      <c r="SKG252" s="49"/>
      <c r="SKH252" s="405"/>
      <c r="SKI252" s="405"/>
      <c r="SKJ252" s="277"/>
      <c r="SKK252" s="277"/>
      <c r="SKL252" s="277"/>
      <c r="SKM252" s="277"/>
      <c r="SKN252" s="277"/>
      <c r="SKO252" s="277"/>
      <c r="SKP252" s="277"/>
      <c r="SKQ252" s="277"/>
      <c r="SKR252" s="402"/>
      <c r="SKS252" s="404"/>
      <c r="SKT252" s="49"/>
      <c r="SKU252" s="49"/>
      <c r="SKV252" s="49"/>
      <c r="SKW252" s="99"/>
      <c r="SKX252" s="98"/>
      <c r="SKY252" s="49"/>
      <c r="SKZ252" s="405"/>
      <c r="SLA252" s="405"/>
      <c r="SLB252" s="277"/>
      <c r="SLC252" s="277"/>
      <c r="SLD252" s="277"/>
      <c r="SLE252" s="277"/>
      <c r="SLF252" s="277"/>
      <c r="SLG252" s="277"/>
      <c r="SLH252" s="277"/>
      <c r="SLI252" s="277"/>
      <c r="SLJ252" s="402"/>
      <c r="SLK252" s="404"/>
      <c r="SLL252" s="49"/>
      <c r="SLM252" s="49"/>
      <c r="SLN252" s="49"/>
      <c r="SLO252" s="99"/>
      <c r="SLP252" s="98"/>
      <c r="SLQ252" s="49"/>
      <c r="SLR252" s="405"/>
      <c r="SLS252" s="405"/>
      <c r="SLT252" s="277"/>
      <c r="SLU252" s="277"/>
      <c r="SLV252" s="277"/>
      <c r="SLW252" s="277"/>
      <c r="SLX252" s="277"/>
      <c r="SLY252" s="277"/>
      <c r="SLZ252" s="277"/>
      <c r="SMA252" s="277"/>
      <c r="SMB252" s="402"/>
      <c r="SMC252" s="404"/>
      <c r="SMD252" s="49"/>
      <c r="SME252" s="49"/>
      <c r="SMF252" s="49"/>
      <c r="SMG252" s="99"/>
      <c r="SMH252" s="98"/>
      <c r="SMI252" s="49"/>
      <c r="SMJ252" s="405"/>
      <c r="SMK252" s="405"/>
      <c r="SML252" s="277"/>
      <c r="SMM252" s="277"/>
      <c r="SMN252" s="277"/>
      <c r="SMO252" s="277"/>
      <c r="SMP252" s="277"/>
      <c r="SMQ252" s="277"/>
      <c r="SMR252" s="277"/>
      <c r="SMS252" s="277"/>
      <c r="SMT252" s="402"/>
      <c r="SMU252" s="404"/>
      <c r="SMV252" s="49"/>
      <c r="SMW252" s="49"/>
      <c r="SMX252" s="49"/>
      <c r="SMY252" s="99"/>
      <c r="SMZ252" s="98"/>
      <c r="SNA252" s="49"/>
      <c r="SNB252" s="405"/>
      <c r="SNC252" s="405"/>
      <c r="SND252" s="277"/>
      <c r="SNE252" s="277"/>
      <c r="SNF252" s="277"/>
      <c r="SNG252" s="277"/>
      <c r="SNH252" s="277"/>
      <c r="SNI252" s="277"/>
      <c r="SNJ252" s="277"/>
      <c r="SNK252" s="277"/>
      <c r="SNL252" s="402"/>
      <c r="SNM252" s="404"/>
      <c r="SNN252" s="49"/>
      <c r="SNO252" s="49"/>
      <c r="SNP252" s="49"/>
      <c r="SNQ252" s="99"/>
      <c r="SNR252" s="98"/>
      <c r="SNS252" s="49"/>
      <c r="SNT252" s="405"/>
      <c r="SNU252" s="405"/>
      <c r="SNV252" s="277"/>
      <c r="SNW252" s="277"/>
      <c r="SNX252" s="277"/>
      <c r="SNY252" s="277"/>
      <c r="SNZ252" s="277"/>
      <c r="SOA252" s="277"/>
      <c r="SOB252" s="277"/>
      <c r="SOC252" s="277"/>
      <c r="SOD252" s="402"/>
      <c r="SOE252" s="404"/>
      <c r="SOF252" s="49"/>
      <c r="SOG252" s="49"/>
      <c r="SOH252" s="49"/>
      <c r="SOI252" s="99"/>
      <c r="SOJ252" s="98"/>
      <c r="SOK252" s="49"/>
      <c r="SOL252" s="405"/>
      <c r="SOM252" s="405"/>
      <c r="SON252" s="277"/>
      <c r="SOO252" s="277"/>
      <c r="SOP252" s="277"/>
      <c r="SOQ252" s="277"/>
      <c r="SOR252" s="277"/>
      <c r="SOS252" s="277"/>
      <c r="SOT252" s="277"/>
      <c r="SOU252" s="277"/>
      <c r="SOV252" s="402"/>
      <c r="SOW252" s="404"/>
      <c r="SOX252" s="49"/>
      <c r="SOY252" s="49"/>
      <c r="SOZ252" s="49"/>
      <c r="SPA252" s="99"/>
      <c r="SPB252" s="98"/>
      <c r="SPC252" s="49"/>
      <c r="SPD252" s="405"/>
      <c r="SPE252" s="405"/>
      <c r="SPF252" s="277"/>
      <c r="SPG252" s="277"/>
      <c r="SPH252" s="277"/>
      <c r="SPI252" s="277"/>
      <c r="SPJ252" s="277"/>
      <c r="SPK252" s="277"/>
      <c r="SPL252" s="277"/>
      <c r="SPM252" s="277"/>
      <c r="SPN252" s="402"/>
      <c r="SPO252" s="404"/>
      <c r="SPP252" s="49"/>
      <c r="SPQ252" s="49"/>
      <c r="SPR252" s="49"/>
      <c r="SPS252" s="99"/>
      <c r="SPT252" s="98"/>
      <c r="SPU252" s="49"/>
      <c r="SPV252" s="405"/>
      <c r="SPW252" s="405"/>
      <c r="SPX252" s="277"/>
      <c r="SPY252" s="277"/>
      <c r="SPZ252" s="277"/>
      <c r="SQA252" s="277"/>
      <c r="SQB252" s="277"/>
      <c r="SQC252" s="277"/>
      <c r="SQD252" s="277"/>
      <c r="SQE252" s="277"/>
      <c r="SQF252" s="402"/>
      <c r="SQG252" s="404"/>
      <c r="SQH252" s="49"/>
      <c r="SQI252" s="49"/>
      <c r="SQJ252" s="49"/>
      <c r="SQK252" s="99"/>
      <c r="SQL252" s="98"/>
      <c r="SQM252" s="49"/>
      <c r="SQN252" s="405"/>
      <c r="SQO252" s="405"/>
      <c r="SQP252" s="277"/>
      <c r="SQQ252" s="277"/>
      <c r="SQR252" s="277"/>
      <c r="SQS252" s="277"/>
      <c r="SQT252" s="277"/>
      <c r="SQU252" s="277"/>
      <c r="SQV252" s="277"/>
      <c r="SQW252" s="277"/>
      <c r="SQX252" s="402"/>
      <c r="SQY252" s="404"/>
      <c r="SQZ252" s="49"/>
      <c r="SRA252" s="49"/>
      <c r="SRB252" s="49"/>
      <c r="SRC252" s="99"/>
      <c r="SRD252" s="98"/>
      <c r="SRE252" s="49"/>
      <c r="SRF252" s="405"/>
      <c r="SRG252" s="405"/>
      <c r="SRH252" s="277"/>
      <c r="SRI252" s="277"/>
      <c r="SRJ252" s="277"/>
      <c r="SRK252" s="277"/>
      <c r="SRL252" s="277"/>
      <c r="SRM252" s="277"/>
      <c r="SRN252" s="277"/>
      <c r="SRO252" s="277"/>
      <c r="SRP252" s="402"/>
      <c r="SRQ252" s="404"/>
      <c r="SRR252" s="49"/>
      <c r="SRS252" s="49"/>
      <c r="SRT252" s="49"/>
      <c r="SRU252" s="99"/>
      <c r="SRV252" s="98"/>
      <c r="SRW252" s="49"/>
      <c r="SRX252" s="405"/>
      <c r="SRY252" s="405"/>
      <c r="SRZ252" s="277"/>
      <c r="SSA252" s="277"/>
      <c r="SSB252" s="277"/>
      <c r="SSC252" s="277"/>
      <c r="SSD252" s="277"/>
      <c r="SSE252" s="277"/>
      <c r="SSF252" s="277"/>
      <c r="SSG252" s="277"/>
      <c r="SSH252" s="402"/>
      <c r="SSI252" s="404"/>
      <c r="SSJ252" s="49"/>
      <c r="SSK252" s="49"/>
      <c r="SSL252" s="49"/>
      <c r="SSM252" s="99"/>
      <c r="SSN252" s="98"/>
      <c r="SSO252" s="49"/>
      <c r="SSP252" s="405"/>
      <c r="SSQ252" s="405"/>
      <c r="SSR252" s="277"/>
      <c r="SSS252" s="277"/>
      <c r="SST252" s="277"/>
      <c r="SSU252" s="277"/>
      <c r="SSV252" s="277"/>
      <c r="SSW252" s="277"/>
      <c r="SSX252" s="277"/>
      <c r="SSY252" s="277"/>
      <c r="SSZ252" s="402"/>
      <c r="STA252" s="404"/>
      <c r="STB252" s="49"/>
      <c r="STC252" s="49"/>
      <c r="STD252" s="49"/>
      <c r="STE252" s="99"/>
      <c r="STF252" s="98"/>
      <c r="STG252" s="49"/>
      <c r="STH252" s="405"/>
      <c r="STI252" s="405"/>
      <c r="STJ252" s="277"/>
      <c r="STK252" s="277"/>
      <c r="STL252" s="277"/>
      <c r="STM252" s="277"/>
      <c r="STN252" s="277"/>
      <c r="STO252" s="277"/>
      <c r="STP252" s="277"/>
      <c r="STQ252" s="277"/>
      <c r="STR252" s="402"/>
      <c r="STS252" s="404"/>
      <c r="STT252" s="49"/>
      <c r="STU252" s="49"/>
      <c r="STV252" s="49"/>
      <c r="STW252" s="99"/>
      <c r="STX252" s="98"/>
      <c r="STY252" s="49"/>
      <c r="STZ252" s="405"/>
      <c r="SUA252" s="405"/>
      <c r="SUB252" s="277"/>
      <c r="SUC252" s="277"/>
      <c r="SUD252" s="277"/>
      <c r="SUE252" s="277"/>
      <c r="SUF252" s="277"/>
      <c r="SUG252" s="277"/>
      <c r="SUH252" s="277"/>
      <c r="SUI252" s="277"/>
      <c r="SUJ252" s="402"/>
      <c r="SUK252" s="404"/>
      <c r="SUL252" s="49"/>
      <c r="SUM252" s="49"/>
      <c r="SUN252" s="49"/>
      <c r="SUO252" s="99"/>
      <c r="SUP252" s="98"/>
      <c r="SUQ252" s="49"/>
      <c r="SUR252" s="405"/>
      <c r="SUS252" s="405"/>
      <c r="SUT252" s="277"/>
      <c r="SUU252" s="277"/>
      <c r="SUV252" s="277"/>
      <c r="SUW252" s="277"/>
      <c r="SUX252" s="277"/>
      <c r="SUY252" s="277"/>
      <c r="SUZ252" s="277"/>
      <c r="SVA252" s="277"/>
      <c r="SVB252" s="402"/>
      <c r="SVC252" s="404"/>
      <c r="SVD252" s="49"/>
      <c r="SVE252" s="49"/>
      <c r="SVF252" s="49"/>
      <c r="SVG252" s="99"/>
      <c r="SVH252" s="98"/>
      <c r="SVI252" s="49"/>
      <c r="SVJ252" s="405"/>
      <c r="SVK252" s="405"/>
      <c r="SVL252" s="277"/>
      <c r="SVM252" s="277"/>
      <c r="SVN252" s="277"/>
      <c r="SVO252" s="277"/>
      <c r="SVP252" s="277"/>
      <c r="SVQ252" s="277"/>
      <c r="SVR252" s="277"/>
      <c r="SVS252" s="277"/>
      <c r="SVT252" s="402"/>
      <c r="SVU252" s="404"/>
      <c r="SVV252" s="49"/>
      <c r="SVW252" s="49"/>
      <c r="SVX252" s="49"/>
      <c r="SVY252" s="99"/>
      <c r="SVZ252" s="98"/>
      <c r="SWA252" s="49"/>
      <c r="SWB252" s="405"/>
      <c r="SWC252" s="405"/>
      <c r="SWD252" s="277"/>
      <c r="SWE252" s="277"/>
      <c r="SWF252" s="277"/>
      <c r="SWG252" s="277"/>
      <c r="SWH252" s="277"/>
      <c r="SWI252" s="277"/>
      <c r="SWJ252" s="277"/>
      <c r="SWK252" s="277"/>
      <c r="SWL252" s="402"/>
      <c r="SWM252" s="404"/>
      <c r="SWN252" s="49"/>
      <c r="SWO252" s="49"/>
      <c r="SWP252" s="49"/>
      <c r="SWQ252" s="99"/>
      <c r="SWR252" s="98"/>
      <c r="SWS252" s="49"/>
      <c r="SWT252" s="405"/>
      <c r="SWU252" s="405"/>
      <c r="SWV252" s="277"/>
      <c r="SWW252" s="277"/>
      <c r="SWX252" s="277"/>
      <c r="SWY252" s="277"/>
      <c r="SWZ252" s="277"/>
      <c r="SXA252" s="277"/>
      <c r="SXB252" s="277"/>
      <c r="SXC252" s="277"/>
      <c r="SXD252" s="402"/>
      <c r="SXE252" s="404"/>
      <c r="SXF252" s="49"/>
      <c r="SXG252" s="49"/>
      <c r="SXH252" s="49"/>
      <c r="SXI252" s="99"/>
      <c r="SXJ252" s="98"/>
      <c r="SXK252" s="49"/>
      <c r="SXL252" s="405"/>
      <c r="SXM252" s="405"/>
      <c r="SXN252" s="277"/>
      <c r="SXO252" s="277"/>
      <c r="SXP252" s="277"/>
      <c r="SXQ252" s="277"/>
      <c r="SXR252" s="277"/>
      <c r="SXS252" s="277"/>
      <c r="SXT252" s="277"/>
      <c r="SXU252" s="277"/>
      <c r="SXV252" s="402"/>
      <c r="SXW252" s="404"/>
      <c r="SXX252" s="49"/>
      <c r="SXY252" s="49"/>
      <c r="SXZ252" s="49"/>
      <c r="SYA252" s="99"/>
      <c r="SYB252" s="98"/>
      <c r="SYC252" s="49"/>
      <c r="SYD252" s="405"/>
      <c r="SYE252" s="405"/>
      <c r="SYF252" s="277"/>
      <c r="SYG252" s="277"/>
      <c r="SYH252" s="277"/>
      <c r="SYI252" s="277"/>
      <c r="SYJ252" s="277"/>
      <c r="SYK252" s="277"/>
      <c r="SYL252" s="277"/>
      <c r="SYM252" s="277"/>
      <c r="SYN252" s="402"/>
      <c r="SYO252" s="404"/>
      <c r="SYP252" s="49"/>
      <c r="SYQ252" s="49"/>
      <c r="SYR252" s="49"/>
      <c r="SYS252" s="99"/>
      <c r="SYT252" s="98"/>
      <c r="SYU252" s="49"/>
      <c r="SYV252" s="405"/>
      <c r="SYW252" s="405"/>
      <c r="SYX252" s="277"/>
      <c r="SYY252" s="277"/>
      <c r="SYZ252" s="277"/>
      <c r="SZA252" s="277"/>
      <c r="SZB252" s="277"/>
      <c r="SZC252" s="277"/>
      <c r="SZD252" s="277"/>
      <c r="SZE252" s="277"/>
      <c r="SZF252" s="402"/>
      <c r="SZG252" s="404"/>
      <c r="SZH252" s="49"/>
      <c r="SZI252" s="49"/>
      <c r="SZJ252" s="49"/>
      <c r="SZK252" s="99"/>
      <c r="SZL252" s="98"/>
      <c r="SZM252" s="49"/>
      <c r="SZN252" s="405"/>
      <c r="SZO252" s="405"/>
      <c r="SZP252" s="277"/>
      <c r="SZQ252" s="277"/>
      <c r="SZR252" s="277"/>
      <c r="SZS252" s="277"/>
      <c r="SZT252" s="277"/>
      <c r="SZU252" s="277"/>
      <c r="SZV252" s="277"/>
      <c r="SZW252" s="277"/>
      <c r="SZX252" s="402"/>
      <c r="SZY252" s="404"/>
      <c r="SZZ252" s="49"/>
      <c r="TAA252" s="49"/>
      <c r="TAB252" s="49"/>
      <c r="TAC252" s="99"/>
      <c r="TAD252" s="98"/>
      <c r="TAE252" s="49"/>
      <c r="TAF252" s="405"/>
      <c r="TAG252" s="405"/>
      <c r="TAH252" s="277"/>
      <c r="TAI252" s="277"/>
      <c r="TAJ252" s="277"/>
      <c r="TAK252" s="277"/>
      <c r="TAL252" s="277"/>
      <c r="TAM252" s="277"/>
      <c r="TAN252" s="277"/>
      <c r="TAO252" s="277"/>
      <c r="TAP252" s="402"/>
      <c r="TAQ252" s="404"/>
      <c r="TAR252" s="49"/>
      <c r="TAS252" s="49"/>
      <c r="TAT252" s="49"/>
      <c r="TAU252" s="99"/>
      <c r="TAV252" s="98"/>
      <c r="TAW252" s="49"/>
      <c r="TAX252" s="405"/>
      <c r="TAY252" s="405"/>
      <c r="TAZ252" s="277"/>
      <c r="TBA252" s="277"/>
      <c r="TBB252" s="277"/>
      <c r="TBC252" s="277"/>
      <c r="TBD252" s="277"/>
      <c r="TBE252" s="277"/>
      <c r="TBF252" s="277"/>
      <c r="TBG252" s="277"/>
      <c r="TBH252" s="402"/>
      <c r="TBI252" s="404"/>
      <c r="TBJ252" s="49"/>
      <c r="TBK252" s="49"/>
      <c r="TBL252" s="49"/>
      <c r="TBM252" s="99"/>
      <c r="TBN252" s="98"/>
      <c r="TBO252" s="49"/>
      <c r="TBP252" s="405"/>
      <c r="TBQ252" s="405"/>
      <c r="TBR252" s="277"/>
      <c r="TBS252" s="277"/>
      <c r="TBT252" s="277"/>
      <c r="TBU252" s="277"/>
      <c r="TBV252" s="277"/>
      <c r="TBW252" s="277"/>
      <c r="TBX252" s="277"/>
      <c r="TBY252" s="277"/>
      <c r="TBZ252" s="402"/>
      <c r="TCA252" s="404"/>
      <c r="TCB252" s="49"/>
      <c r="TCC252" s="49"/>
      <c r="TCD252" s="49"/>
      <c r="TCE252" s="99"/>
      <c r="TCF252" s="98"/>
      <c r="TCG252" s="49"/>
      <c r="TCH252" s="405"/>
      <c r="TCI252" s="405"/>
      <c r="TCJ252" s="277"/>
      <c r="TCK252" s="277"/>
      <c r="TCL252" s="277"/>
      <c r="TCM252" s="277"/>
      <c r="TCN252" s="277"/>
      <c r="TCO252" s="277"/>
      <c r="TCP252" s="277"/>
      <c r="TCQ252" s="277"/>
      <c r="TCR252" s="402"/>
      <c r="TCS252" s="404"/>
      <c r="TCT252" s="49"/>
      <c r="TCU252" s="49"/>
      <c r="TCV252" s="49"/>
      <c r="TCW252" s="99"/>
      <c r="TCX252" s="98"/>
      <c r="TCY252" s="49"/>
      <c r="TCZ252" s="405"/>
      <c r="TDA252" s="405"/>
      <c r="TDB252" s="277"/>
      <c r="TDC252" s="277"/>
      <c r="TDD252" s="277"/>
      <c r="TDE252" s="277"/>
      <c r="TDF252" s="277"/>
      <c r="TDG252" s="277"/>
      <c r="TDH252" s="277"/>
      <c r="TDI252" s="277"/>
      <c r="TDJ252" s="402"/>
      <c r="TDK252" s="404"/>
      <c r="TDL252" s="49"/>
      <c r="TDM252" s="49"/>
      <c r="TDN252" s="49"/>
      <c r="TDO252" s="99"/>
      <c r="TDP252" s="98"/>
      <c r="TDQ252" s="49"/>
      <c r="TDR252" s="405"/>
      <c r="TDS252" s="405"/>
      <c r="TDT252" s="277"/>
      <c r="TDU252" s="277"/>
      <c r="TDV252" s="277"/>
      <c r="TDW252" s="277"/>
      <c r="TDX252" s="277"/>
      <c r="TDY252" s="277"/>
      <c r="TDZ252" s="277"/>
      <c r="TEA252" s="277"/>
      <c r="TEB252" s="402"/>
      <c r="TEC252" s="404"/>
      <c r="TED252" s="49"/>
      <c r="TEE252" s="49"/>
      <c r="TEF252" s="49"/>
      <c r="TEG252" s="99"/>
      <c r="TEH252" s="98"/>
      <c r="TEI252" s="49"/>
      <c r="TEJ252" s="405"/>
      <c r="TEK252" s="405"/>
      <c r="TEL252" s="277"/>
      <c r="TEM252" s="277"/>
      <c r="TEN252" s="277"/>
      <c r="TEO252" s="277"/>
      <c r="TEP252" s="277"/>
      <c r="TEQ252" s="277"/>
      <c r="TER252" s="277"/>
      <c r="TES252" s="277"/>
      <c r="TET252" s="402"/>
      <c r="TEU252" s="404"/>
      <c r="TEV252" s="49"/>
      <c r="TEW252" s="49"/>
      <c r="TEX252" s="49"/>
      <c r="TEY252" s="99"/>
      <c r="TEZ252" s="98"/>
      <c r="TFA252" s="49"/>
      <c r="TFB252" s="405"/>
      <c r="TFC252" s="405"/>
      <c r="TFD252" s="277"/>
      <c r="TFE252" s="277"/>
      <c r="TFF252" s="277"/>
      <c r="TFG252" s="277"/>
      <c r="TFH252" s="277"/>
      <c r="TFI252" s="277"/>
      <c r="TFJ252" s="277"/>
      <c r="TFK252" s="277"/>
      <c r="TFL252" s="402"/>
      <c r="TFM252" s="404"/>
      <c r="TFN252" s="49"/>
      <c r="TFO252" s="49"/>
      <c r="TFP252" s="49"/>
      <c r="TFQ252" s="99"/>
      <c r="TFR252" s="98"/>
      <c r="TFS252" s="49"/>
      <c r="TFT252" s="405"/>
      <c r="TFU252" s="405"/>
      <c r="TFV252" s="277"/>
      <c r="TFW252" s="277"/>
      <c r="TFX252" s="277"/>
      <c r="TFY252" s="277"/>
      <c r="TFZ252" s="277"/>
      <c r="TGA252" s="277"/>
      <c r="TGB252" s="277"/>
      <c r="TGC252" s="277"/>
      <c r="TGD252" s="402"/>
      <c r="TGE252" s="404"/>
      <c r="TGF252" s="49"/>
      <c r="TGG252" s="49"/>
      <c r="TGH252" s="49"/>
      <c r="TGI252" s="99"/>
      <c r="TGJ252" s="98"/>
      <c r="TGK252" s="49"/>
      <c r="TGL252" s="405"/>
      <c r="TGM252" s="405"/>
      <c r="TGN252" s="277"/>
      <c r="TGO252" s="277"/>
      <c r="TGP252" s="277"/>
      <c r="TGQ252" s="277"/>
      <c r="TGR252" s="277"/>
      <c r="TGS252" s="277"/>
      <c r="TGT252" s="277"/>
      <c r="TGU252" s="277"/>
      <c r="TGV252" s="402"/>
      <c r="TGW252" s="404"/>
      <c r="TGX252" s="49"/>
      <c r="TGY252" s="49"/>
      <c r="TGZ252" s="49"/>
      <c r="THA252" s="99"/>
      <c r="THB252" s="98"/>
      <c r="THC252" s="49"/>
      <c r="THD252" s="405"/>
      <c r="THE252" s="405"/>
      <c r="THF252" s="277"/>
      <c r="THG252" s="277"/>
      <c r="THH252" s="277"/>
      <c r="THI252" s="277"/>
      <c r="THJ252" s="277"/>
      <c r="THK252" s="277"/>
      <c r="THL252" s="277"/>
      <c r="THM252" s="277"/>
      <c r="THN252" s="402"/>
      <c r="THO252" s="404"/>
      <c r="THP252" s="49"/>
      <c r="THQ252" s="49"/>
      <c r="THR252" s="49"/>
      <c r="THS252" s="99"/>
      <c r="THT252" s="98"/>
      <c r="THU252" s="49"/>
      <c r="THV252" s="405"/>
      <c r="THW252" s="405"/>
      <c r="THX252" s="277"/>
      <c r="THY252" s="277"/>
      <c r="THZ252" s="277"/>
      <c r="TIA252" s="277"/>
      <c r="TIB252" s="277"/>
      <c r="TIC252" s="277"/>
      <c r="TID252" s="277"/>
      <c r="TIE252" s="277"/>
      <c r="TIF252" s="402"/>
      <c r="TIG252" s="404"/>
      <c r="TIH252" s="49"/>
      <c r="TII252" s="49"/>
      <c r="TIJ252" s="49"/>
      <c r="TIK252" s="99"/>
      <c r="TIL252" s="98"/>
      <c r="TIM252" s="49"/>
      <c r="TIN252" s="405"/>
      <c r="TIO252" s="405"/>
      <c r="TIP252" s="277"/>
      <c r="TIQ252" s="277"/>
      <c r="TIR252" s="277"/>
      <c r="TIS252" s="277"/>
      <c r="TIT252" s="277"/>
      <c r="TIU252" s="277"/>
      <c r="TIV252" s="277"/>
      <c r="TIW252" s="277"/>
      <c r="TIX252" s="402"/>
      <c r="TIY252" s="404"/>
      <c r="TIZ252" s="49"/>
      <c r="TJA252" s="49"/>
      <c r="TJB252" s="49"/>
      <c r="TJC252" s="99"/>
      <c r="TJD252" s="98"/>
      <c r="TJE252" s="49"/>
      <c r="TJF252" s="405"/>
      <c r="TJG252" s="405"/>
      <c r="TJH252" s="277"/>
      <c r="TJI252" s="277"/>
      <c r="TJJ252" s="277"/>
      <c r="TJK252" s="277"/>
      <c r="TJL252" s="277"/>
      <c r="TJM252" s="277"/>
      <c r="TJN252" s="277"/>
      <c r="TJO252" s="277"/>
      <c r="TJP252" s="402"/>
      <c r="TJQ252" s="404"/>
      <c r="TJR252" s="49"/>
      <c r="TJS252" s="49"/>
      <c r="TJT252" s="49"/>
      <c r="TJU252" s="99"/>
      <c r="TJV252" s="98"/>
      <c r="TJW252" s="49"/>
      <c r="TJX252" s="405"/>
      <c r="TJY252" s="405"/>
      <c r="TJZ252" s="277"/>
      <c r="TKA252" s="277"/>
      <c r="TKB252" s="277"/>
      <c r="TKC252" s="277"/>
      <c r="TKD252" s="277"/>
      <c r="TKE252" s="277"/>
      <c r="TKF252" s="277"/>
      <c r="TKG252" s="277"/>
      <c r="TKH252" s="402"/>
      <c r="TKI252" s="404"/>
      <c r="TKJ252" s="49"/>
      <c r="TKK252" s="49"/>
      <c r="TKL252" s="49"/>
      <c r="TKM252" s="99"/>
      <c r="TKN252" s="98"/>
      <c r="TKO252" s="49"/>
      <c r="TKP252" s="405"/>
      <c r="TKQ252" s="405"/>
      <c r="TKR252" s="277"/>
      <c r="TKS252" s="277"/>
      <c r="TKT252" s="277"/>
      <c r="TKU252" s="277"/>
      <c r="TKV252" s="277"/>
      <c r="TKW252" s="277"/>
      <c r="TKX252" s="277"/>
      <c r="TKY252" s="277"/>
      <c r="TKZ252" s="402"/>
      <c r="TLA252" s="404"/>
      <c r="TLB252" s="49"/>
      <c r="TLC252" s="49"/>
      <c r="TLD252" s="49"/>
      <c r="TLE252" s="99"/>
      <c r="TLF252" s="98"/>
      <c r="TLG252" s="49"/>
      <c r="TLH252" s="405"/>
      <c r="TLI252" s="405"/>
      <c r="TLJ252" s="277"/>
      <c r="TLK252" s="277"/>
      <c r="TLL252" s="277"/>
      <c r="TLM252" s="277"/>
      <c r="TLN252" s="277"/>
      <c r="TLO252" s="277"/>
      <c r="TLP252" s="277"/>
      <c r="TLQ252" s="277"/>
      <c r="TLR252" s="402"/>
      <c r="TLS252" s="404"/>
      <c r="TLT252" s="49"/>
      <c r="TLU252" s="49"/>
      <c r="TLV252" s="49"/>
      <c r="TLW252" s="99"/>
      <c r="TLX252" s="98"/>
      <c r="TLY252" s="49"/>
      <c r="TLZ252" s="405"/>
      <c r="TMA252" s="405"/>
      <c r="TMB252" s="277"/>
      <c r="TMC252" s="277"/>
      <c r="TMD252" s="277"/>
      <c r="TME252" s="277"/>
      <c r="TMF252" s="277"/>
      <c r="TMG252" s="277"/>
      <c r="TMH252" s="277"/>
      <c r="TMI252" s="277"/>
      <c r="TMJ252" s="402"/>
      <c r="TMK252" s="404"/>
      <c r="TML252" s="49"/>
      <c r="TMM252" s="49"/>
      <c r="TMN252" s="49"/>
      <c r="TMO252" s="99"/>
      <c r="TMP252" s="98"/>
      <c r="TMQ252" s="49"/>
      <c r="TMR252" s="405"/>
      <c r="TMS252" s="405"/>
      <c r="TMT252" s="277"/>
      <c r="TMU252" s="277"/>
      <c r="TMV252" s="277"/>
      <c r="TMW252" s="277"/>
      <c r="TMX252" s="277"/>
      <c r="TMY252" s="277"/>
      <c r="TMZ252" s="277"/>
      <c r="TNA252" s="277"/>
      <c r="TNB252" s="402"/>
      <c r="TNC252" s="404"/>
      <c r="TND252" s="49"/>
      <c r="TNE252" s="49"/>
      <c r="TNF252" s="49"/>
      <c r="TNG252" s="99"/>
      <c r="TNH252" s="98"/>
      <c r="TNI252" s="49"/>
      <c r="TNJ252" s="405"/>
      <c r="TNK252" s="405"/>
      <c r="TNL252" s="277"/>
      <c r="TNM252" s="277"/>
      <c r="TNN252" s="277"/>
      <c r="TNO252" s="277"/>
      <c r="TNP252" s="277"/>
      <c r="TNQ252" s="277"/>
      <c r="TNR252" s="277"/>
      <c r="TNS252" s="277"/>
      <c r="TNT252" s="402"/>
      <c r="TNU252" s="404"/>
      <c r="TNV252" s="49"/>
      <c r="TNW252" s="49"/>
      <c r="TNX252" s="49"/>
      <c r="TNY252" s="99"/>
      <c r="TNZ252" s="98"/>
      <c r="TOA252" s="49"/>
      <c r="TOB252" s="405"/>
      <c r="TOC252" s="405"/>
      <c r="TOD252" s="277"/>
      <c r="TOE252" s="277"/>
      <c r="TOF252" s="277"/>
      <c r="TOG252" s="277"/>
      <c r="TOH252" s="277"/>
      <c r="TOI252" s="277"/>
      <c r="TOJ252" s="277"/>
      <c r="TOK252" s="277"/>
      <c r="TOL252" s="402"/>
      <c r="TOM252" s="404"/>
      <c r="TON252" s="49"/>
      <c r="TOO252" s="49"/>
      <c r="TOP252" s="49"/>
      <c r="TOQ252" s="99"/>
      <c r="TOR252" s="98"/>
      <c r="TOS252" s="49"/>
      <c r="TOT252" s="405"/>
      <c r="TOU252" s="405"/>
      <c r="TOV252" s="277"/>
      <c r="TOW252" s="277"/>
      <c r="TOX252" s="277"/>
      <c r="TOY252" s="277"/>
      <c r="TOZ252" s="277"/>
      <c r="TPA252" s="277"/>
      <c r="TPB252" s="277"/>
      <c r="TPC252" s="277"/>
      <c r="TPD252" s="402"/>
      <c r="TPE252" s="404"/>
      <c r="TPF252" s="49"/>
      <c r="TPG252" s="49"/>
      <c r="TPH252" s="49"/>
      <c r="TPI252" s="99"/>
      <c r="TPJ252" s="98"/>
      <c r="TPK252" s="49"/>
      <c r="TPL252" s="405"/>
      <c r="TPM252" s="405"/>
      <c r="TPN252" s="277"/>
      <c r="TPO252" s="277"/>
      <c r="TPP252" s="277"/>
      <c r="TPQ252" s="277"/>
      <c r="TPR252" s="277"/>
      <c r="TPS252" s="277"/>
      <c r="TPT252" s="277"/>
      <c r="TPU252" s="277"/>
      <c r="TPV252" s="402"/>
      <c r="TPW252" s="404"/>
      <c r="TPX252" s="49"/>
      <c r="TPY252" s="49"/>
      <c r="TPZ252" s="49"/>
      <c r="TQA252" s="99"/>
      <c r="TQB252" s="98"/>
      <c r="TQC252" s="49"/>
      <c r="TQD252" s="405"/>
      <c r="TQE252" s="405"/>
      <c r="TQF252" s="277"/>
      <c r="TQG252" s="277"/>
      <c r="TQH252" s="277"/>
      <c r="TQI252" s="277"/>
      <c r="TQJ252" s="277"/>
      <c r="TQK252" s="277"/>
      <c r="TQL252" s="277"/>
      <c r="TQM252" s="277"/>
      <c r="TQN252" s="402"/>
      <c r="TQO252" s="404"/>
      <c r="TQP252" s="49"/>
      <c r="TQQ252" s="49"/>
      <c r="TQR252" s="49"/>
      <c r="TQS252" s="99"/>
      <c r="TQT252" s="98"/>
      <c r="TQU252" s="49"/>
      <c r="TQV252" s="405"/>
      <c r="TQW252" s="405"/>
      <c r="TQX252" s="277"/>
      <c r="TQY252" s="277"/>
      <c r="TQZ252" s="277"/>
      <c r="TRA252" s="277"/>
      <c r="TRB252" s="277"/>
      <c r="TRC252" s="277"/>
      <c r="TRD252" s="277"/>
      <c r="TRE252" s="277"/>
      <c r="TRF252" s="402"/>
      <c r="TRG252" s="404"/>
      <c r="TRH252" s="49"/>
      <c r="TRI252" s="49"/>
      <c r="TRJ252" s="49"/>
      <c r="TRK252" s="99"/>
      <c r="TRL252" s="98"/>
      <c r="TRM252" s="49"/>
      <c r="TRN252" s="405"/>
      <c r="TRO252" s="405"/>
      <c r="TRP252" s="277"/>
      <c r="TRQ252" s="277"/>
      <c r="TRR252" s="277"/>
      <c r="TRS252" s="277"/>
      <c r="TRT252" s="277"/>
      <c r="TRU252" s="277"/>
      <c r="TRV252" s="277"/>
      <c r="TRW252" s="277"/>
      <c r="TRX252" s="402"/>
      <c r="TRY252" s="404"/>
      <c r="TRZ252" s="49"/>
      <c r="TSA252" s="49"/>
      <c r="TSB252" s="49"/>
      <c r="TSC252" s="99"/>
      <c r="TSD252" s="98"/>
      <c r="TSE252" s="49"/>
      <c r="TSF252" s="405"/>
      <c r="TSG252" s="405"/>
      <c r="TSH252" s="277"/>
      <c r="TSI252" s="277"/>
      <c r="TSJ252" s="277"/>
      <c r="TSK252" s="277"/>
      <c r="TSL252" s="277"/>
      <c r="TSM252" s="277"/>
      <c r="TSN252" s="277"/>
      <c r="TSO252" s="277"/>
      <c r="TSP252" s="402"/>
      <c r="TSQ252" s="404"/>
      <c r="TSR252" s="49"/>
      <c r="TSS252" s="49"/>
      <c r="TST252" s="49"/>
      <c r="TSU252" s="99"/>
      <c r="TSV252" s="98"/>
      <c r="TSW252" s="49"/>
      <c r="TSX252" s="405"/>
      <c r="TSY252" s="405"/>
      <c r="TSZ252" s="277"/>
      <c r="TTA252" s="277"/>
      <c r="TTB252" s="277"/>
      <c r="TTC252" s="277"/>
      <c r="TTD252" s="277"/>
      <c r="TTE252" s="277"/>
      <c r="TTF252" s="277"/>
      <c r="TTG252" s="277"/>
      <c r="TTH252" s="402"/>
      <c r="TTI252" s="404"/>
      <c r="TTJ252" s="49"/>
      <c r="TTK252" s="49"/>
      <c r="TTL252" s="49"/>
      <c r="TTM252" s="99"/>
      <c r="TTN252" s="98"/>
      <c r="TTO252" s="49"/>
      <c r="TTP252" s="405"/>
      <c r="TTQ252" s="405"/>
      <c r="TTR252" s="277"/>
      <c r="TTS252" s="277"/>
      <c r="TTT252" s="277"/>
      <c r="TTU252" s="277"/>
      <c r="TTV252" s="277"/>
      <c r="TTW252" s="277"/>
      <c r="TTX252" s="277"/>
      <c r="TTY252" s="277"/>
      <c r="TTZ252" s="402"/>
      <c r="TUA252" s="404"/>
      <c r="TUB252" s="49"/>
      <c r="TUC252" s="49"/>
      <c r="TUD252" s="49"/>
      <c r="TUE252" s="99"/>
      <c r="TUF252" s="98"/>
      <c r="TUG252" s="49"/>
      <c r="TUH252" s="405"/>
      <c r="TUI252" s="405"/>
      <c r="TUJ252" s="277"/>
      <c r="TUK252" s="277"/>
      <c r="TUL252" s="277"/>
      <c r="TUM252" s="277"/>
      <c r="TUN252" s="277"/>
      <c r="TUO252" s="277"/>
      <c r="TUP252" s="277"/>
      <c r="TUQ252" s="277"/>
      <c r="TUR252" s="402"/>
      <c r="TUS252" s="404"/>
      <c r="TUT252" s="49"/>
      <c r="TUU252" s="49"/>
      <c r="TUV252" s="49"/>
      <c r="TUW252" s="99"/>
      <c r="TUX252" s="98"/>
      <c r="TUY252" s="49"/>
      <c r="TUZ252" s="405"/>
      <c r="TVA252" s="405"/>
      <c r="TVB252" s="277"/>
      <c r="TVC252" s="277"/>
      <c r="TVD252" s="277"/>
      <c r="TVE252" s="277"/>
      <c r="TVF252" s="277"/>
      <c r="TVG252" s="277"/>
      <c r="TVH252" s="277"/>
      <c r="TVI252" s="277"/>
      <c r="TVJ252" s="402"/>
      <c r="TVK252" s="404"/>
      <c r="TVL252" s="49"/>
      <c r="TVM252" s="49"/>
      <c r="TVN252" s="49"/>
      <c r="TVO252" s="99"/>
      <c r="TVP252" s="98"/>
      <c r="TVQ252" s="49"/>
      <c r="TVR252" s="405"/>
      <c r="TVS252" s="405"/>
      <c r="TVT252" s="277"/>
      <c r="TVU252" s="277"/>
      <c r="TVV252" s="277"/>
      <c r="TVW252" s="277"/>
      <c r="TVX252" s="277"/>
      <c r="TVY252" s="277"/>
      <c r="TVZ252" s="277"/>
      <c r="TWA252" s="277"/>
      <c r="TWB252" s="402"/>
      <c r="TWC252" s="404"/>
      <c r="TWD252" s="49"/>
      <c r="TWE252" s="49"/>
      <c r="TWF252" s="49"/>
      <c r="TWG252" s="99"/>
      <c r="TWH252" s="98"/>
      <c r="TWI252" s="49"/>
      <c r="TWJ252" s="405"/>
      <c r="TWK252" s="405"/>
      <c r="TWL252" s="277"/>
      <c r="TWM252" s="277"/>
      <c r="TWN252" s="277"/>
      <c r="TWO252" s="277"/>
      <c r="TWP252" s="277"/>
      <c r="TWQ252" s="277"/>
      <c r="TWR252" s="277"/>
      <c r="TWS252" s="277"/>
      <c r="TWT252" s="402"/>
      <c r="TWU252" s="404"/>
      <c r="TWV252" s="49"/>
      <c r="TWW252" s="49"/>
      <c r="TWX252" s="49"/>
      <c r="TWY252" s="99"/>
      <c r="TWZ252" s="98"/>
      <c r="TXA252" s="49"/>
      <c r="TXB252" s="405"/>
      <c r="TXC252" s="405"/>
      <c r="TXD252" s="277"/>
      <c r="TXE252" s="277"/>
      <c r="TXF252" s="277"/>
      <c r="TXG252" s="277"/>
      <c r="TXH252" s="277"/>
      <c r="TXI252" s="277"/>
      <c r="TXJ252" s="277"/>
      <c r="TXK252" s="277"/>
      <c r="TXL252" s="402"/>
      <c r="TXM252" s="404"/>
      <c r="TXN252" s="49"/>
      <c r="TXO252" s="49"/>
      <c r="TXP252" s="49"/>
      <c r="TXQ252" s="99"/>
      <c r="TXR252" s="98"/>
      <c r="TXS252" s="49"/>
      <c r="TXT252" s="405"/>
      <c r="TXU252" s="405"/>
      <c r="TXV252" s="277"/>
      <c r="TXW252" s="277"/>
      <c r="TXX252" s="277"/>
      <c r="TXY252" s="277"/>
      <c r="TXZ252" s="277"/>
      <c r="TYA252" s="277"/>
      <c r="TYB252" s="277"/>
      <c r="TYC252" s="277"/>
      <c r="TYD252" s="402"/>
      <c r="TYE252" s="404"/>
      <c r="TYF252" s="49"/>
      <c r="TYG252" s="49"/>
      <c r="TYH252" s="49"/>
      <c r="TYI252" s="99"/>
      <c r="TYJ252" s="98"/>
      <c r="TYK252" s="49"/>
      <c r="TYL252" s="405"/>
      <c r="TYM252" s="405"/>
      <c r="TYN252" s="277"/>
      <c r="TYO252" s="277"/>
      <c r="TYP252" s="277"/>
      <c r="TYQ252" s="277"/>
      <c r="TYR252" s="277"/>
      <c r="TYS252" s="277"/>
      <c r="TYT252" s="277"/>
      <c r="TYU252" s="277"/>
      <c r="TYV252" s="402"/>
      <c r="TYW252" s="404"/>
      <c r="TYX252" s="49"/>
      <c r="TYY252" s="49"/>
      <c r="TYZ252" s="49"/>
      <c r="TZA252" s="99"/>
      <c r="TZB252" s="98"/>
      <c r="TZC252" s="49"/>
      <c r="TZD252" s="405"/>
      <c r="TZE252" s="405"/>
      <c r="TZF252" s="277"/>
      <c r="TZG252" s="277"/>
      <c r="TZH252" s="277"/>
      <c r="TZI252" s="277"/>
      <c r="TZJ252" s="277"/>
      <c r="TZK252" s="277"/>
      <c r="TZL252" s="277"/>
      <c r="TZM252" s="277"/>
      <c r="TZN252" s="402"/>
      <c r="TZO252" s="404"/>
      <c r="TZP252" s="49"/>
      <c r="TZQ252" s="49"/>
      <c r="TZR252" s="49"/>
      <c r="TZS252" s="99"/>
      <c r="TZT252" s="98"/>
      <c r="TZU252" s="49"/>
      <c r="TZV252" s="405"/>
      <c r="TZW252" s="405"/>
      <c r="TZX252" s="277"/>
      <c r="TZY252" s="277"/>
      <c r="TZZ252" s="277"/>
      <c r="UAA252" s="277"/>
      <c r="UAB252" s="277"/>
      <c r="UAC252" s="277"/>
      <c r="UAD252" s="277"/>
      <c r="UAE252" s="277"/>
      <c r="UAF252" s="402"/>
      <c r="UAG252" s="404"/>
      <c r="UAH252" s="49"/>
      <c r="UAI252" s="49"/>
      <c r="UAJ252" s="49"/>
      <c r="UAK252" s="99"/>
      <c r="UAL252" s="98"/>
      <c r="UAM252" s="49"/>
      <c r="UAN252" s="405"/>
      <c r="UAO252" s="405"/>
      <c r="UAP252" s="277"/>
      <c r="UAQ252" s="277"/>
      <c r="UAR252" s="277"/>
      <c r="UAS252" s="277"/>
      <c r="UAT252" s="277"/>
      <c r="UAU252" s="277"/>
      <c r="UAV252" s="277"/>
      <c r="UAW252" s="277"/>
      <c r="UAX252" s="402"/>
      <c r="UAY252" s="404"/>
      <c r="UAZ252" s="49"/>
      <c r="UBA252" s="49"/>
      <c r="UBB252" s="49"/>
      <c r="UBC252" s="99"/>
      <c r="UBD252" s="98"/>
      <c r="UBE252" s="49"/>
      <c r="UBF252" s="405"/>
      <c r="UBG252" s="405"/>
      <c r="UBH252" s="277"/>
      <c r="UBI252" s="277"/>
      <c r="UBJ252" s="277"/>
      <c r="UBK252" s="277"/>
      <c r="UBL252" s="277"/>
      <c r="UBM252" s="277"/>
      <c r="UBN252" s="277"/>
      <c r="UBO252" s="277"/>
      <c r="UBP252" s="402"/>
      <c r="UBQ252" s="404"/>
      <c r="UBR252" s="49"/>
      <c r="UBS252" s="49"/>
      <c r="UBT252" s="49"/>
      <c r="UBU252" s="99"/>
      <c r="UBV252" s="98"/>
      <c r="UBW252" s="49"/>
      <c r="UBX252" s="405"/>
      <c r="UBY252" s="405"/>
      <c r="UBZ252" s="277"/>
      <c r="UCA252" s="277"/>
      <c r="UCB252" s="277"/>
      <c r="UCC252" s="277"/>
      <c r="UCD252" s="277"/>
      <c r="UCE252" s="277"/>
      <c r="UCF252" s="277"/>
      <c r="UCG252" s="277"/>
      <c r="UCH252" s="402"/>
      <c r="UCI252" s="404"/>
      <c r="UCJ252" s="49"/>
      <c r="UCK252" s="49"/>
      <c r="UCL252" s="49"/>
      <c r="UCM252" s="99"/>
      <c r="UCN252" s="98"/>
      <c r="UCO252" s="49"/>
      <c r="UCP252" s="405"/>
      <c r="UCQ252" s="405"/>
      <c r="UCR252" s="277"/>
      <c r="UCS252" s="277"/>
      <c r="UCT252" s="277"/>
      <c r="UCU252" s="277"/>
      <c r="UCV252" s="277"/>
      <c r="UCW252" s="277"/>
      <c r="UCX252" s="277"/>
      <c r="UCY252" s="277"/>
      <c r="UCZ252" s="402"/>
      <c r="UDA252" s="404"/>
      <c r="UDB252" s="49"/>
      <c r="UDC252" s="49"/>
      <c r="UDD252" s="49"/>
      <c r="UDE252" s="99"/>
      <c r="UDF252" s="98"/>
      <c r="UDG252" s="49"/>
      <c r="UDH252" s="405"/>
      <c r="UDI252" s="405"/>
      <c r="UDJ252" s="277"/>
      <c r="UDK252" s="277"/>
      <c r="UDL252" s="277"/>
      <c r="UDM252" s="277"/>
      <c r="UDN252" s="277"/>
      <c r="UDO252" s="277"/>
      <c r="UDP252" s="277"/>
      <c r="UDQ252" s="277"/>
      <c r="UDR252" s="402"/>
      <c r="UDS252" s="404"/>
      <c r="UDT252" s="49"/>
      <c r="UDU252" s="49"/>
      <c r="UDV252" s="49"/>
      <c r="UDW252" s="99"/>
      <c r="UDX252" s="98"/>
      <c r="UDY252" s="49"/>
      <c r="UDZ252" s="405"/>
      <c r="UEA252" s="405"/>
      <c r="UEB252" s="277"/>
      <c r="UEC252" s="277"/>
      <c r="UED252" s="277"/>
      <c r="UEE252" s="277"/>
      <c r="UEF252" s="277"/>
      <c r="UEG252" s="277"/>
      <c r="UEH252" s="277"/>
      <c r="UEI252" s="277"/>
      <c r="UEJ252" s="402"/>
      <c r="UEK252" s="404"/>
      <c r="UEL252" s="49"/>
      <c r="UEM252" s="49"/>
      <c r="UEN252" s="49"/>
      <c r="UEO252" s="99"/>
      <c r="UEP252" s="98"/>
      <c r="UEQ252" s="49"/>
      <c r="UER252" s="405"/>
      <c r="UES252" s="405"/>
      <c r="UET252" s="277"/>
      <c r="UEU252" s="277"/>
      <c r="UEV252" s="277"/>
      <c r="UEW252" s="277"/>
      <c r="UEX252" s="277"/>
      <c r="UEY252" s="277"/>
      <c r="UEZ252" s="277"/>
      <c r="UFA252" s="277"/>
      <c r="UFB252" s="402"/>
      <c r="UFC252" s="404"/>
      <c r="UFD252" s="49"/>
      <c r="UFE252" s="49"/>
      <c r="UFF252" s="49"/>
      <c r="UFG252" s="99"/>
      <c r="UFH252" s="98"/>
      <c r="UFI252" s="49"/>
      <c r="UFJ252" s="405"/>
      <c r="UFK252" s="405"/>
      <c r="UFL252" s="277"/>
      <c r="UFM252" s="277"/>
      <c r="UFN252" s="277"/>
      <c r="UFO252" s="277"/>
      <c r="UFP252" s="277"/>
      <c r="UFQ252" s="277"/>
      <c r="UFR252" s="277"/>
      <c r="UFS252" s="277"/>
      <c r="UFT252" s="402"/>
      <c r="UFU252" s="404"/>
      <c r="UFV252" s="49"/>
      <c r="UFW252" s="49"/>
      <c r="UFX252" s="49"/>
      <c r="UFY252" s="99"/>
      <c r="UFZ252" s="98"/>
      <c r="UGA252" s="49"/>
      <c r="UGB252" s="405"/>
      <c r="UGC252" s="405"/>
      <c r="UGD252" s="277"/>
      <c r="UGE252" s="277"/>
      <c r="UGF252" s="277"/>
      <c r="UGG252" s="277"/>
      <c r="UGH252" s="277"/>
      <c r="UGI252" s="277"/>
      <c r="UGJ252" s="277"/>
      <c r="UGK252" s="277"/>
      <c r="UGL252" s="402"/>
      <c r="UGM252" s="404"/>
      <c r="UGN252" s="49"/>
      <c r="UGO252" s="49"/>
      <c r="UGP252" s="49"/>
      <c r="UGQ252" s="99"/>
      <c r="UGR252" s="98"/>
      <c r="UGS252" s="49"/>
      <c r="UGT252" s="405"/>
      <c r="UGU252" s="405"/>
      <c r="UGV252" s="277"/>
      <c r="UGW252" s="277"/>
      <c r="UGX252" s="277"/>
      <c r="UGY252" s="277"/>
      <c r="UGZ252" s="277"/>
      <c r="UHA252" s="277"/>
      <c r="UHB252" s="277"/>
      <c r="UHC252" s="277"/>
      <c r="UHD252" s="402"/>
      <c r="UHE252" s="404"/>
      <c r="UHF252" s="49"/>
      <c r="UHG252" s="49"/>
      <c r="UHH252" s="49"/>
      <c r="UHI252" s="99"/>
      <c r="UHJ252" s="98"/>
      <c r="UHK252" s="49"/>
      <c r="UHL252" s="405"/>
      <c r="UHM252" s="405"/>
      <c r="UHN252" s="277"/>
      <c r="UHO252" s="277"/>
      <c r="UHP252" s="277"/>
      <c r="UHQ252" s="277"/>
      <c r="UHR252" s="277"/>
      <c r="UHS252" s="277"/>
      <c r="UHT252" s="277"/>
      <c r="UHU252" s="277"/>
      <c r="UHV252" s="402"/>
      <c r="UHW252" s="404"/>
      <c r="UHX252" s="49"/>
      <c r="UHY252" s="49"/>
      <c r="UHZ252" s="49"/>
      <c r="UIA252" s="99"/>
      <c r="UIB252" s="98"/>
      <c r="UIC252" s="49"/>
      <c r="UID252" s="405"/>
      <c r="UIE252" s="405"/>
      <c r="UIF252" s="277"/>
      <c r="UIG252" s="277"/>
      <c r="UIH252" s="277"/>
      <c r="UII252" s="277"/>
      <c r="UIJ252" s="277"/>
      <c r="UIK252" s="277"/>
      <c r="UIL252" s="277"/>
      <c r="UIM252" s="277"/>
      <c r="UIN252" s="402"/>
      <c r="UIO252" s="404"/>
      <c r="UIP252" s="49"/>
      <c r="UIQ252" s="49"/>
      <c r="UIR252" s="49"/>
      <c r="UIS252" s="99"/>
      <c r="UIT252" s="98"/>
      <c r="UIU252" s="49"/>
      <c r="UIV252" s="405"/>
      <c r="UIW252" s="405"/>
      <c r="UIX252" s="277"/>
      <c r="UIY252" s="277"/>
      <c r="UIZ252" s="277"/>
      <c r="UJA252" s="277"/>
      <c r="UJB252" s="277"/>
      <c r="UJC252" s="277"/>
      <c r="UJD252" s="277"/>
      <c r="UJE252" s="277"/>
      <c r="UJF252" s="402"/>
      <c r="UJG252" s="404"/>
      <c r="UJH252" s="49"/>
      <c r="UJI252" s="49"/>
      <c r="UJJ252" s="49"/>
      <c r="UJK252" s="99"/>
      <c r="UJL252" s="98"/>
      <c r="UJM252" s="49"/>
      <c r="UJN252" s="405"/>
      <c r="UJO252" s="405"/>
      <c r="UJP252" s="277"/>
      <c r="UJQ252" s="277"/>
      <c r="UJR252" s="277"/>
      <c r="UJS252" s="277"/>
      <c r="UJT252" s="277"/>
      <c r="UJU252" s="277"/>
      <c r="UJV252" s="277"/>
      <c r="UJW252" s="277"/>
      <c r="UJX252" s="402"/>
      <c r="UJY252" s="404"/>
      <c r="UJZ252" s="49"/>
      <c r="UKA252" s="49"/>
      <c r="UKB252" s="49"/>
      <c r="UKC252" s="99"/>
      <c r="UKD252" s="98"/>
      <c r="UKE252" s="49"/>
      <c r="UKF252" s="405"/>
      <c r="UKG252" s="405"/>
      <c r="UKH252" s="277"/>
      <c r="UKI252" s="277"/>
      <c r="UKJ252" s="277"/>
      <c r="UKK252" s="277"/>
      <c r="UKL252" s="277"/>
      <c r="UKM252" s="277"/>
      <c r="UKN252" s="277"/>
      <c r="UKO252" s="277"/>
      <c r="UKP252" s="402"/>
      <c r="UKQ252" s="404"/>
      <c r="UKR252" s="49"/>
      <c r="UKS252" s="49"/>
      <c r="UKT252" s="49"/>
      <c r="UKU252" s="99"/>
      <c r="UKV252" s="98"/>
      <c r="UKW252" s="49"/>
      <c r="UKX252" s="405"/>
      <c r="UKY252" s="405"/>
      <c r="UKZ252" s="277"/>
      <c r="ULA252" s="277"/>
      <c r="ULB252" s="277"/>
      <c r="ULC252" s="277"/>
      <c r="ULD252" s="277"/>
      <c r="ULE252" s="277"/>
      <c r="ULF252" s="277"/>
      <c r="ULG252" s="277"/>
      <c r="ULH252" s="402"/>
      <c r="ULI252" s="404"/>
      <c r="ULJ252" s="49"/>
      <c r="ULK252" s="49"/>
      <c r="ULL252" s="49"/>
      <c r="ULM252" s="99"/>
      <c r="ULN252" s="98"/>
      <c r="ULO252" s="49"/>
      <c r="ULP252" s="405"/>
      <c r="ULQ252" s="405"/>
      <c r="ULR252" s="277"/>
      <c r="ULS252" s="277"/>
      <c r="ULT252" s="277"/>
      <c r="ULU252" s="277"/>
      <c r="ULV252" s="277"/>
      <c r="ULW252" s="277"/>
      <c r="ULX252" s="277"/>
      <c r="ULY252" s="277"/>
      <c r="ULZ252" s="402"/>
      <c r="UMA252" s="404"/>
      <c r="UMB252" s="49"/>
      <c r="UMC252" s="49"/>
      <c r="UMD252" s="49"/>
      <c r="UME252" s="99"/>
      <c r="UMF252" s="98"/>
      <c r="UMG252" s="49"/>
      <c r="UMH252" s="405"/>
      <c r="UMI252" s="405"/>
      <c r="UMJ252" s="277"/>
      <c r="UMK252" s="277"/>
      <c r="UML252" s="277"/>
      <c r="UMM252" s="277"/>
      <c r="UMN252" s="277"/>
      <c r="UMO252" s="277"/>
      <c r="UMP252" s="277"/>
      <c r="UMQ252" s="277"/>
      <c r="UMR252" s="402"/>
      <c r="UMS252" s="404"/>
      <c r="UMT252" s="49"/>
      <c r="UMU252" s="49"/>
      <c r="UMV252" s="49"/>
      <c r="UMW252" s="99"/>
      <c r="UMX252" s="98"/>
      <c r="UMY252" s="49"/>
      <c r="UMZ252" s="405"/>
      <c r="UNA252" s="405"/>
      <c r="UNB252" s="277"/>
      <c r="UNC252" s="277"/>
      <c r="UND252" s="277"/>
      <c r="UNE252" s="277"/>
      <c r="UNF252" s="277"/>
      <c r="UNG252" s="277"/>
      <c r="UNH252" s="277"/>
      <c r="UNI252" s="277"/>
      <c r="UNJ252" s="402"/>
      <c r="UNK252" s="404"/>
      <c r="UNL252" s="49"/>
      <c r="UNM252" s="49"/>
      <c r="UNN252" s="49"/>
      <c r="UNO252" s="99"/>
      <c r="UNP252" s="98"/>
      <c r="UNQ252" s="49"/>
      <c r="UNR252" s="405"/>
      <c r="UNS252" s="405"/>
      <c r="UNT252" s="277"/>
      <c r="UNU252" s="277"/>
      <c r="UNV252" s="277"/>
      <c r="UNW252" s="277"/>
      <c r="UNX252" s="277"/>
      <c r="UNY252" s="277"/>
      <c r="UNZ252" s="277"/>
      <c r="UOA252" s="277"/>
      <c r="UOB252" s="402"/>
      <c r="UOC252" s="404"/>
      <c r="UOD252" s="49"/>
      <c r="UOE252" s="49"/>
      <c r="UOF252" s="49"/>
      <c r="UOG252" s="99"/>
      <c r="UOH252" s="98"/>
      <c r="UOI252" s="49"/>
      <c r="UOJ252" s="405"/>
      <c r="UOK252" s="405"/>
      <c r="UOL252" s="277"/>
      <c r="UOM252" s="277"/>
      <c r="UON252" s="277"/>
      <c r="UOO252" s="277"/>
      <c r="UOP252" s="277"/>
      <c r="UOQ252" s="277"/>
      <c r="UOR252" s="277"/>
      <c r="UOS252" s="277"/>
      <c r="UOT252" s="402"/>
      <c r="UOU252" s="404"/>
      <c r="UOV252" s="49"/>
      <c r="UOW252" s="49"/>
      <c r="UOX252" s="49"/>
      <c r="UOY252" s="99"/>
      <c r="UOZ252" s="98"/>
      <c r="UPA252" s="49"/>
      <c r="UPB252" s="405"/>
      <c r="UPC252" s="405"/>
      <c r="UPD252" s="277"/>
      <c r="UPE252" s="277"/>
      <c r="UPF252" s="277"/>
      <c r="UPG252" s="277"/>
      <c r="UPH252" s="277"/>
      <c r="UPI252" s="277"/>
      <c r="UPJ252" s="277"/>
      <c r="UPK252" s="277"/>
      <c r="UPL252" s="402"/>
      <c r="UPM252" s="404"/>
      <c r="UPN252" s="49"/>
      <c r="UPO252" s="49"/>
      <c r="UPP252" s="49"/>
      <c r="UPQ252" s="99"/>
      <c r="UPR252" s="98"/>
      <c r="UPS252" s="49"/>
      <c r="UPT252" s="405"/>
      <c r="UPU252" s="405"/>
      <c r="UPV252" s="277"/>
      <c r="UPW252" s="277"/>
      <c r="UPX252" s="277"/>
      <c r="UPY252" s="277"/>
      <c r="UPZ252" s="277"/>
      <c r="UQA252" s="277"/>
      <c r="UQB252" s="277"/>
      <c r="UQC252" s="277"/>
      <c r="UQD252" s="402"/>
      <c r="UQE252" s="404"/>
      <c r="UQF252" s="49"/>
      <c r="UQG252" s="49"/>
      <c r="UQH252" s="49"/>
      <c r="UQI252" s="99"/>
      <c r="UQJ252" s="98"/>
      <c r="UQK252" s="49"/>
      <c r="UQL252" s="405"/>
      <c r="UQM252" s="405"/>
      <c r="UQN252" s="277"/>
      <c r="UQO252" s="277"/>
      <c r="UQP252" s="277"/>
      <c r="UQQ252" s="277"/>
      <c r="UQR252" s="277"/>
      <c r="UQS252" s="277"/>
      <c r="UQT252" s="277"/>
      <c r="UQU252" s="277"/>
      <c r="UQV252" s="402"/>
      <c r="UQW252" s="404"/>
      <c r="UQX252" s="49"/>
      <c r="UQY252" s="49"/>
      <c r="UQZ252" s="49"/>
      <c r="URA252" s="99"/>
      <c r="URB252" s="98"/>
      <c r="URC252" s="49"/>
      <c r="URD252" s="405"/>
      <c r="URE252" s="405"/>
      <c r="URF252" s="277"/>
      <c r="URG252" s="277"/>
      <c r="URH252" s="277"/>
      <c r="URI252" s="277"/>
      <c r="URJ252" s="277"/>
      <c r="URK252" s="277"/>
      <c r="URL252" s="277"/>
      <c r="URM252" s="277"/>
      <c r="URN252" s="402"/>
      <c r="URO252" s="404"/>
      <c r="URP252" s="49"/>
      <c r="URQ252" s="49"/>
      <c r="URR252" s="49"/>
      <c r="URS252" s="99"/>
      <c r="URT252" s="98"/>
      <c r="URU252" s="49"/>
      <c r="URV252" s="405"/>
      <c r="URW252" s="405"/>
      <c r="URX252" s="277"/>
      <c r="URY252" s="277"/>
      <c r="URZ252" s="277"/>
      <c r="USA252" s="277"/>
      <c r="USB252" s="277"/>
      <c r="USC252" s="277"/>
      <c r="USD252" s="277"/>
      <c r="USE252" s="277"/>
      <c r="USF252" s="402"/>
      <c r="USG252" s="404"/>
      <c r="USH252" s="49"/>
      <c r="USI252" s="49"/>
      <c r="USJ252" s="49"/>
      <c r="USK252" s="99"/>
      <c r="USL252" s="98"/>
      <c r="USM252" s="49"/>
      <c r="USN252" s="405"/>
      <c r="USO252" s="405"/>
      <c r="USP252" s="277"/>
      <c r="USQ252" s="277"/>
      <c r="USR252" s="277"/>
      <c r="USS252" s="277"/>
      <c r="UST252" s="277"/>
      <c r="USU252" s="277"/>
      <c r="USV252" s="277"/>
      <c r="USW252" s="277"/>
      <c r="USX252" s="402"/>
      <c r="USY252" s="404"/>
      <c r="USZ252" s="49"/>
      <c r="UTA252" s="49"/>
      <c r="UTB252" s="49"/>
      <c r="UTC252" s="99"/>
      <c r="UTD252" s="98"/>
      <c r="UTE252" s="49"/>
      <c r="UTF252" s="405"/>
      <c r="UTG252" s="405"/>
      <c r="UTH252" s="277"/>
      <c r="UTI252" s="277"/>
      <c r="UTJ252" s="277"/>
      <c r="UTK252" s="277"/>
      <c r="UTL252" s="277"/>
      <c r="UTM252" s="277"/>
      <c r="UTN252" s="277"/>
      <c r="UTO252" s="277"/>
      <c r="UTP252" s="402"/>
      <c r="UTQ252" s="404"/>
      <c r="UTR252" s="49"/>
      <c r="UTS252" s="49"/>
      <c r="UTT252" s="49"/>
      <c r="UTU252" s="99"/>
      <c r="UTV252" s="98"/>
      <c r="UTW252" s="49"/>
      <c r="UTX252" s="405"/>
      <c r="UTY252" s="405"/>
      <c r="UTZ252" s="277"/>
      <c r="UUA252" s="277"/>
      <c r="UUB252" s="277"/>
      <c r="UUC252" s="277"/>
      <c r="UUD252" s="277"/>
      <c r="UUE252" s="277"/>
      <c r="UUF252" s="277"/>
      <c r="UUG252" s="277"/>
      <c r="UUH252" s="402"/>
      <c r="UUI252" s="404"/>
      <c r="UUJ252" s="49"/>
      <c r="UUK252" s="49"/>
      <c r="UUL252" s="49"/>
      <c r="UUM252" s="99"/>
      <c r="UUN252" s="98"/>
      <c r="UUO252" s="49"/>
      <c r="UUP252" s="405"/>
      <c r="UUQ252" s="405"/>
      <c r="UUR252" s="277"/>
      <c r="UUS252" s="277"/>
      <c r="UUT252" s="277"/>
      <c r="UUU252" s="277"/>
      <c r="UUV252" s="277"/>
      <c r="UUW252" s="277"/>
      <c r="UUX252" s="277"/>
      <c r="UUY252" s="277"/>
      <c r="UUZ252" s="402"/>
      <c r="UVA252" s="404"/>
      <c r="UVB252" s="49"/>
      <c r="UVC252" s="49"/>
      <c r="UVD252" s="49"/>
      <c r="UVE252" s="99"/>
      <c r="UVF252" s="98"/>
      <c r="UVG252" s="49"/>
      <c r="UVH252" s="405"/>
      <c r="UVI252" s="405"/>
      <c r="UVJ252" s="277"/>
      <c r="UVK252" s="277"/>
      <c r="UVL252" s="277"/>
      <c r="UVM252" s="277"/>
      <c r="UVN252" s="277"/>
      <c r="UVO252" s="277"/>
      <c r="UVP252" s="277"/>
      <c r="UVQ252" s="277"/>
      <c r="UVR252" s="402"/>
      <c r="UVS252" s="404"/>
      <c r="UVT252" s="49"/>
      <c r="UVU252" s="49"/>
      <c r="UVV252" s="49"/>
      <c r="UVW252" s="99"/>
      <c r="UVX252" s="98"/>
      <c r="UVY252" s="49"/>
      <c r="UVZ252" s="405"/>
      <c r="UWA252" s="405"/>
      <c r="UWB252" s="277"/>
      <c r="UWC252" s="277"/>
      <c r="UWD252" s="277"/>
      <c r="UWE252" s="277"/>
      <c r="UWF252" s="277"/>
      <c r="UWG252" s="277"/>
      <c r="UWH252" s="277"/>
      <c r="UWI252" s="277"/>
      <c r="UWJ252" s="402"/>
      <c r="UWK252" s="404"/>
      <c r="UWL252" s="49"/>
      <c r="UWM252" s="49"/>
      <c r="UWN252" s="49"/>
      <c r="UWO252" s="99"/>
      <c r="UWP252" s="98"/>
      <c r="UWQ252" s="49"/>
      <c r="UWR252" s="405"/>
      <c r="UWS252" s="405"/>
      <c r="UWT252" s="277"/>
      <c r="UWU252" s="277"/>
      <c r="UWV252" s="277"/>
      <c r="UWW252" s="277"/>
      <c r="UWX252" s="277"/>
      <c r="UWY252" s="277"/>
      <c r="UWZ252" s="277"/>
      <c r="UXA252" s="277"/>
      <c r="UXB252" s="402"/>
      <c r="UXC252" s="404"/>
      <c r="UXD252" s="49"/>
      <c r="UXE252" s="49"/>
      <c r="UXF252" s="49"/>
      <c r="UXG252" s="99"/>
      <c r="UXH252" s="98"/>
      <c r="UXI252" s="49"/>
      <c r="UXJ252" s="405"/>
      <c r="UXK252" s="405"/>
      <c r="UXL252" s="277"/>
      <c r="UXM252" s="277"/>
      <c r="UXN252" s="277"/>
      <c r="UXO252" s="277"/>
      <c r="UXP252" s="277"/>
      <c r="UXQ252" s="277"/>
      <c r="UXR252" s="277"/>
      <c r="UXS252" s="277"/>
      <c r="UXT252" s="402"/>
      <c r="UXU252" s="404"/>
      <c r="UXV252" s="49"/>
      <c r="UXW252" s="49"/>
      <c r="UXX252" s="49"/>
      <c r="UXY252" s="99"/>
      <c r="UXZ252" s="98"/>
      <c r="UYA252" s="49"/>
      <c r="UYB252" s="405"/>
      <c r="UYC252" s="405"/>
      <c r="UYD252" s="277"/>
      <c r="UYE252" s="277"/>
      <c r="UYF252" s="277"/>
      <c r="UYG252" s="277"/>
      <c r="UYH252" s="277"/>
      <c r="UYI252" s="277"/>
      <c r="UYJ252" s="277"/>
      <c r="UYK252" s="277"/>
      <c r="UYL252" s="402"/>
      <c r="UYM252" s="404"/>
      <c r="UYN252" s="49"/>
      <c r="UYO252" s="49"/>
      <c r="UYP252" s="49"/>
      <c r="UYQ252" s="99"/>
      <c r="UYR252" s="98"/>
      <c r="UYS252" s="49"/>
      <c r="UYT252" s="405"/>
      <c r="UYU252" s="405"/>
      <c r="UYV252" s="277"/>
      <c r="UYW252" s="277"/>
      <c r="UYX252" s="277"/>
      <c r="UYY252" s="277"/>
      <c r="UYZ252" s="277"/>
      <c r="UZA252" s="277"/>
      <c r="UZB252" s="277"/>
      <c r="UZC252" s="277"/>
      <c r="UZD252" s="402"/>
      <c r="UZE252" s="404"/>
      <c r="UZF252" s="49"/>
      <c r="UZG252" s="49"/>
      <c r="UZH252" s="49"/>
      <c r="UZI252" s="99"/>
      <c r="UZJ252" s="98"/>
      <c r="UZK252" s="49"/>
      <c r="UZL252" s="405"/>
      <c r="UZM252" s="405"/>
      <c r="UZN252" s="277"/>
      <c r="UZO252" s="277"/>
      <c r="UZP252" s="277"/>
      <c r="UZQ252" s="277"/>
      <c r="UZR252" s="277"/>
      <c r="UZS252" s="277"/>
      <c r="UZT252" s="277"/>
      <c r="UZU252" s="277"/>
      <c r="UZV252" s="402"/>
      <c r="UZW252" s="404"/>
      <c r="UZX252" s="49"/>
      <c r="UZY252" s="49"/>
      <c r="UZZ252" s="49"/>
      <c r="VAA252" s="99"/>
      <c r="VAB252" s="98"/>
      <c r="VAC252" s="49"/>
      <c r="VAD252" s="405"/>
      <c r="VAE252" s="405"/>
      <c r="VAF252" s="277"/>
      <c r="VAG252" s="277"/>
      <c r="VAH252" s="277"/>
      <c r="VAI252" s="277"/>
      <c r="VAJ252" s="277"/>
      <c r="VAK252" s="277"/>
      <c r="VAL252" s="277"/>
      <c r="VAM252" s="277"/>
      <c r="VAN252" s="402"/>
      <c r="VAO252" s="404"/>
      <c r="VAP252" s="49"/>
      <c r="VAQ252" s="49"/>
      <c r="VAR252" s="49"/>
      <c r="VAS252" s="99"/>
      <c r="VAT252" s="98"/>
      <c r="VAU252" s="49"/>
      <c r="VAV252" s="405"/>
      <c r="VAW252" s="405"/>
      <c r="VAX252" s="277"/>
      <c r="VAY252" s="277"/>
      <c r="VAZ252" s="277"/>
      <c r="VBA252" s="277"/>
      <c r="VBB252" s="277"/>
      <c r="VBC252" s="277"/>
      <c r="VBD252" s="277"/>
      <c r="VBE252" s="277"/>
      <c r="VBF252" s="402"/>
      <c r="VBG252" s="404"/>
      <c r="VBH252" s="49"/>
      <c r="VBI252" s="49"/>
      <c r="VBJ252" s="49"/>
      <c r="VBK252" s="99"/>
      <c r="VBL252" s="98"/>
      <c r="VBM252" s="49"/>
      <c r="VBN252" s="405"/>
      <c r="VBO252" s="405"/>
      <c r="VBP252" s="277"/>
      <c r="VBQ252" s="277"/>
      <c r="VBR252" s="277"/>
      <c r="VBS252" s="277"/>
      <c r="VBT252" s="277"/>
      <c r="VBU252" s="277"/>
      <c r="VBV252" s="277"/>
      <c r="VBW252" s="277"/>
      <c r="VBX252" s="402"/>
      <c r="VBY252" s="404"/>
      <c r="VBZ252" s="49"/>
      <c r="VCA252" s="49"/>
      <c r="VCB252" s="49"/>
      <c r="VCC252" s="99"/>
      <c r="VCD252" s="98"/>
      <c r="VCE252" s="49"/>
      <c r="VCF252" s="405"/>
      <c r="VCG252" s="405"/>
      <c r="VCH252" s="277"/>
      <c r="VCI252" s="277"/>
      <c r="VCJ252" s="277"/>
      <c r="VCK252" s="277"/>
      <c r="VCL252" s="277"/>
      <c r="VCM252" s="277"/>
      <c r="VCN252" s="277"/>
      <c r="VCO252" s="277"/>
      <c r="VCP252" s="402"/>
      <c r="VCQ252" s="404"/>
      <c r="VCR252" s="49"/>
      <c r="VCS252" s="49"/>
      <c r="VCT252" s="49"/>
      <c r="VCU252" s="99"/>
      <c r="VCV252" s="98"/>
      <c r="VCW252" s="49"/>
      <c r="VCX252" s="405"/>
      <c r="VCY252" s="405"/>
      <c r="VCZ252" s="277"/>
      <c r="VDA252" s="277"/>
      <c r="VDB252" s="277"/>
      <c r="VDC252" s="277"/>
      <c r="VDD252" s="277"/>
      <c r="VDE252" s="277"/>
      <c r="VDF252" s="277"/>
      <c r="VDG252" s="277"/>
      <c r="VDH252" s="402"/>
      <c r="VDI252" s="404"/>
      <c r="VDJ252" s="49"/>
      <c r="VDK252" s="49"/>
      <c r="VDL252" s="49"/>
      <c r="VDM252" s="99"/>
      <c r="VDN252" s="98"/>
      <c r="VDO252" s="49"/>
      <c r="VDP252" s="405"/>
      <c r="VDQ252" s="405"/>
      <c r="VDR252" s="277"/>
      <c r="VDS252" s="277"/>
      <c r="VDT252" s="277"/>
      <c r="VDU252" s="277"/>
      <c r="VDV252" s="277"/>
      <c r="VDW252" s="277"/>
      <c r="VDX252" s="277"/>
      <c r="VDY252" s="277"/>
      <c r="VDZ252" s="402"/>
      <c r="VEA252" s="404"/>
      <c r="VEB252" s="49"/>
      <c r="VEC252" s="49"/>
      <c r="VED252" s="49"/>
      <c r="VEE252" s="99"/>
      <c r="VEF252" s="98"/>
      <c r="VEG252" s="49"/>
      <c r="VEH252" s="405"/>
      <c r="VEI252" s="405"/>
      <c r="VEJ252" s="277"/>
      <c r="VEK252" s="277"/>
      <c r="VEL252" s="277"/>
      <c r="VEM252" s="277"/>
      <c r="VEN252" s="277"/>
      <c r="VEO252" s="277"/>
      <c r="VEP252" s="277"/>
      <c r="VEQ252" s="277"/>
      <c r="VER252" s="402"/>
      <c r="VES252" s="404"/>
      <c r="VET252" s="49"/>
      <c r="VEU252" s="49"/>
      <c r="VEV252" s="49"/>
      <c r="VEW252" s="99"/>
      <c r="VEX252" s="98"/>
      <c r="VEY252" s="49"/>
      <c r="VEZ252" s="405"/>
      <c r="VFA252" s="405"/>
      <c r="VFB252" s="277"/>
      <c r="VFC252" s="277"/>
      <c r="VFD252" s="277"/>
      <c r="VFE252" s="277"/>
      <c r="VFF252" s="277"/>
      <c r="VFG252" s="277"/>
      <c r="VFH252" s="277"/>
      <c r="VFI252" s="277"/>
      <c r="VFJ252" s="402"/>
      <c r="VFK252" s="404"/>
      <c r="VFL252" s="49"/>
      <c r="VFM252" s="49"/>
      <c r="VFN252" s="49"/>
      <c r="VFO252" s="99"/>
      <c r="VFP252" s="98"/>
      <c r="VFQ252" s="49"/>
      <c r="VFR252" s="405"/>
      <c r="VFS252" s="405"/>
      <c r="VFT252" s="277"/>
      <c r="VFU252" s="277"/>
      <c r="VFV252" s="277"/>
      <c r="VFW252" s="277"/>
      <c r="VFX252" s="277"/>
      <c r="VFY252" s="277"/>
      <c r="VFZ252" s="277"/>
      <c r="VGA252" s="277"/>
      <c r="VGB252" s="402"/>
      <c r="VGC252" s="404"/>
      <c r="VGD252" s="49"/>
      <c r="VGE252" s="49"/>
      <c r="VGF252" s="49"/>
      <c r="VGG252" s="99"/>
      <c r="VGH252" s="98"/>
      <c r="VGI252" s="49"/>
      <c r="VGJ252" s="405"/>
      <c r="VGK252" s="405"/>
      <c r="VGL252" s="277"/>
      <c r="VGM252" s="277"/>
      <c r="VGN252" s="277"/>
      <c r="VGO252" s="277"/>
      <c r="VGP252" s="277"/>
      <c r="VGQ252" s="277"/>
      <c r="VGR252" s="277"/>
      <c r="VGS252" s="277"/>
      <c r="VGT252" s="402"/>
      <c r="VGU252" s="404"/>
      <c r="VGV252" s="49"/>
      <c r="VGW252" s="49"/>
      <c r="VGX252" s="49"/>
      <c r="VGY252" s="99"/>
      <c r="VGZ252" s="98"/>
      <c r="VHA252" s="49"/>
      <c r="VHB252" s="405"/>
      <c r="VHC252" s="405"/>
      <c r="VHD252" s="277"/>
      <c r="VHE252" s="277"/>
      <c r="VHF252" s="277"/>
      <c r="VHG252" s="277"/>
      <c r="VHH252" s="277"/>
      <c r="VHI252" s="277"/>
      <c r="VHJ252" s="277"/>
      <c r="VHK252" s="277"/>
      <c r="VHL252" s="402"/>
      <c r="VHM252" s="404"/>
      <c r="VHN252" s="49"/>
      <c r="VHO252" s="49"/>
      <c r="VHP252" s="49"/>
      <c r="VHQ252" s="99"/>
      <c r="VHR252" s="98"/>
      <c r="VHS252" s="49"/>
      <c r="VHT252" s="405"/>
      <c r="VHU252" s="405"/>
      <c r="VHV252" s="277"/>
      <c r="VHW252" s="277"/>
      <c r="VHX252" s="277"/>
      <c r="VHY252" s="277"/>
      <c r="VHZ252" s="277"/>
      <c r="VIA252" s="277"/>
      <c r="VIB252" s="277"/>
      <c r="VIC252" s="277"/>
      <c r="VID252" s="402"/>
      <c r="VIE252" s="404"/>
      <c r="VIF252" s="49"/>
      <c r="VIG252" s="49"/>
      <c r="VIH252" s="49"/>
      <c r="VII252" s="99"/>
      <c r="VIJ252" s="98"/>
      <c r="VIK252" s="49"/>
      <c r="VIL252" s="405"/>
      <c r="VIM252" s="405"/>
      <c r="VIN252" s="277"/>
      <c r="VIO252" s="277"/>
      <c r="VIP252" s="277"/>
      <c r="VIQ252" s="277"/>
      <c r="VIR252" s="277"/>
      <c r="VIS252" s="277"/>
      <c r="VIT252" s="277"/>
      <c r="VIU252" s="277"/>
      <c r="VIV252" s="402"/>
      <c r="VIW252" s="404"/>
      <c r="VIX252" s="49"/>
      <c r="VIY252" s="49"/>
      <c r="VIZ252" s="49"/>
      <c r="VJA252" s="99"/>
      <c r="VJB252" s="98"/>
      <c r="VJC252" s="49"/>
      <c r="VJD252" s="405"/>
      <c r="VJE252" s="405"/>
      <c r="VJF252" s="277"/>
      <c r="VJG252" s="277"/>
      <c r="VJH252" s="277"/>
      <c r="VJI252" s="277"/>
      <c r="VJJ252" s="277"/>
      <c r="VJK252" s="277"/>
      <c r="VJL252" s="277"/>
      <c r="VJM252" s="277"/>
      <c r="VJN252" s="402"/>
      <c r="VJO252" s="404"/>
      <c r="VJP252" s="49"/>
      <c r="VJQ252" s="49"/>
      <c r="VJR252" s="49"/>
      <c r="VJS252" s="99"/>
      <c r="VJT252" s="98"/>
      <c r="VJU252" s="49"/>
      <c r="VJV252" s="405"/>
      <c r="VJW252" s="405"/>
      <c r="VJX252" s="277"/>
      <c r="VJY252" s="277"/>
      <c r="VJZ252" s="277"/>
      <c r="VKA252" s="277"/>
      <c r="VKB252" s="277"/>
      <c r="VKC252" s="277"/>
      <c r="VKD252" s="277"/>
      <c r="VKE252" s="277"/>
      <c r="VKF252" s="402"/>
      <c r="VKG252" s="404"/>
      <c r="VKH252" s="49"/>
      <c r="VKI252" s="49"/>
      <c r="VKJ252" s="49"/>
      <c r="VKK252" s="99"/>
      <c r="VKL252" s="98"/>
      <c r="VKM252" s="49"/>
      <c r="VKN252" s="405"/>
      <c r="VKO252" s="405"/>
      <c r="VKP252" s="277"/>
      <c r="VKQ252" s="277"/>
      <c r="VKR252" s="277"/>
      <c r="VKS252" s="277"/>
      <c r="VKT252" s="277"/>
      <c r="VKU252" s="277"/>
      <c r="VKV252" s="277"/>
      <c r="VKW252" s="277"/>
      <c r="VKX252" s="402"/>
      <c r="VKY252" s="404"/>
      <c r="VKZ252" s="49"/>
      <c r="VLA252" s="49"/>
      <c r="VLB252" s="49"/>
      <c r="VLC252" s="99"/>
      <c r="VLD252" s="98"/>
      <c r="VLE252" s="49"/>
      <c r="VLF252" s="405"/>
      <c r="VLG252" s="405"/>
      <c r="VLH252" s="277"/>
      <c r="VLI252" s="277"/>
      <c r="VLJ252" s="277"/>
      <c r="VLK252" s="277"/>
      <c r="VLL252" s="277"/>
      <c r="VLM252" s="277"/>
      <c r="VLN252" s="277"/>
      <c r="VLO252" s="277"/>
      <c r="VLP252" s="402"/>
      <c r="VLQ252" s="404"/>
      <c r="VLR252" s="49"/>
      <c r="VLS252" s="49"/>
      <c r="VLT252" s="49"/>
      <c r="VLU252" s="99"/>
      <c r="VLV252" s="98"/>
      <c r="VLW252" s="49"/>
      <c r="VLX252" s="405"/>
      <c r="VLY252" s="405"/>
      <c r="VLZ252" s="277"/>
      <c r="VMA252" s="277"/>
      <c r="VMB252" s="277"/>
      <c r="VMC252" s="277"/>
      <c r="VMD252" s="277"/>
      <c r="VME252" s="277"/>
      <c r="VMF252" s="277"/>
      <c r="VMG252" s="277"/>
      <c r="VMH252" s="402"/>
      <c r="VMI252" s="404"/>
      <c r="VMJ252" s="49"/>
      <c r="VMK252" s="49"/>
      <c r="VML252" s="49"/>
      <c r="VMM252" s="99"/>
      <c r="VMN252" s="98"/>
      <c r="VMO252" s="49"/>
      <c r="VMP252" s="405"/>
      <c r="VMQ252" s="405"/>
      <c r="VMR252" s="277"/>
      <c r="VMS252" s="277"/>
      <c r="VMT252" s="277"/>
      <c r="VMU252" s="277"/>
      <c r="VMV252" s="277"/>
      <c r="VMW252" s="277"/>
      <c r="VMX252" s="277"/>
      <c r="VMY252" s="277"/>
      <c r="VMZ252" s="402"/>
      <c r="VNA252" s="404"/>
      <c r="VNB252" s="49"/>
      <c r="VNC252" s="49"/>
      <c r="VND252" s="49"/>
      <c r="VNE252" s="99"/>
      <c r="VNF252" s="98"/>
      <c r="VNG252" s="49"/>
      <c r="VNH252" s="405"/>
      <c r="VNI252" s="405"/>
      <c r="VNJ252" s="277"/>
      <c r="VNK252" s="277"/>
      <c r="VNL252" s="277"/>
      <c r="VNM252" s="277"/>
      <c r="VNN252" s="277"/>
      <c r="VNO252" s="277"/>
      <c r="VNP252" s="277"/>
      <c r="VNQ252" s="277"/>
      <c r="VNR252" s="402"/>
      <c r="VNS252" s="404"/>
      <c r="VNT252" s="49"/>
      <c r="VNU252" s="49"/>
      <c r="VNV252" s="49"/>
      <c r="VNW252" s="99"/>
      <c r="VNX252" s="98"/>
      <c r="VNY252" s="49"/>
      <c r="VNZ252" s="405"/>
      <c r="VOA252" s="405"/>
      <c r="VOB252" s="277"/>
      <c r="VOC252" s="277"/>
      <c r="VOD252" s="277"/>
      <c r="VOE252" s="277"/>
      <c r="VOF252" s="277"/>
      <c r="VOG252" s="277"/>
      <c r="VOH252" s="277"/>
      <c r="VOI252" s="277"/>
      <c r="VOJ252" s="402"/>
      <c r="VOK252" s="404"/>
      <c r="VOL252" s="49"/>
      <c r="VOM252" s="49"/>
      <c r="VON252" s="49"/>
      <c r="VOO252" s="99"/>
      <c r="VOP252" s="98"/>
      <c r="VOQ252" s="49"/>
      <c r="VOR252" s="405"/>
      <c r="VOS252" s="405"/>
      <c r="VOT252" s="277"/>
      <c r="VOU252" s="277"/>
      <c r="VOV252" s="277"/>
      <c r="VOW252" s="277"/>
      <c r="VOX252" s="277"/>
      <c r="VOY252" s="277"/>
      <c r="VOZ252" s="277"/>
      <c r="VPA252" s="277"/>
      <c r="VPB252" s="402"/>
      <c r="VPC252" s="404"/>
      <c r="VPD252" s="49"/>
      <c r="VPE252" s="49"/>
      <c r="VPF252" s="49"/>
      <c r="VPG252" s="99"/>
      <c r="VPH252" s="98"/>
      <c r="VPI252" s="49"/>
      <c r="VPJ252" s="405"/>
      <c r="VPK252" s="405"/>
      <c r="VPL252" s="277"/>
      <c r="VPM252" s="277"/>
      <c r="VPN252" s="277"/>
      <c r="VPO252" s="277"/>
      <c r="VPP252" s="277"/>
      <c r="VPQ252" s="277"/>
      <c r="VPR252" s="277"/>
      <c r="VPS252" s="277"/>
      <c r="VPT252" s="402"/>
      <c r="VPU252" s="404"/>
      <c r="VPV252" s="49"/>
      <c r="VPW252" s="49"/>
      <c r="VPX252" s="49"/>
      <c r="VPY252" s="99"/>
      <c r="VPZ252" s="98"/>
      <c r="VQA252" s="49"/>
      <c r="VQB252" s="405"/>
      <c r="VQC252" s="405"/>
      <c r="VQD252" s="277"/>
      <c r="VQE252" s="277"/>
      <c r="VQF252" s="277"/>
      <c r="VQG252" s="277"/>
      <c r="VQH252" s="277"/>
      <c r="VQI252" s="277"/>
      <c r="VQJ252" s="277"/>
      <c r="VQK252" s="277"/>
      <c r="VQL252" s="402"/>
      <c r="VQM252" s="404"/>
      <c r="VQN252" s="49"/>
      <c r="VQO252" s="49"/>
      <c r="VQP252" s="49"/>
      <c r="VQQ252" s="99"/>
      <c r="VQR252" s="98"/>
      <c r="VQS252" s="49"/>
      <c r="VQT252" s="405"/>
      <c r="VQU252" s="405"/>
      <c r="VQV252" s="277"/>
      <c r="VQW252" s="277"/>
      <c r="VQX252" s="277"/>
      <c r="VQY252" s="277"/>
      <c r="VQZ252" s="277"/>
      <c r="VRA252" s="277"/>
      <c r="VRB252" s="277"/>
      <c r="VRC252" s="277"/>
      <c r="VRD252" s="402"/>
      <c r="VRE252" s="404"/>
      <c r="VRF252" s="49"/>
      <c r="VRG252" s="49"/>
      <c r="VRH252" s="49"/>
      <c r="VRI252" s="99"/>
      <c r="VRJ252" s="98"/>
      <c r="VRK252" s="49"/>
      <c r="VRL252" s="405"/>
      <c r="VRM252" s="405"/>
      <c r="VRN252" s="277"/>
      <c r="VRO252" s="277"/>
      <c r="VRP252" s="277"/>
      <c r="VRQ252" s="277"/>
      <c r="VRR252" s="277"/>
      <c r="VRS252" s="277"/>
      <c r="VRT252" s="277"/>
      <c r="VRU252" s="277"/>
      <c r="VRV252" s="402"/>
      <c r="VRW252" s="404"/>
      <c r="VRX252" s="49"/>
      <c r="VRY252" s="49"/>
      <c r="VRZ252" s="49"/>
      <c r="VSA252" s="99"/>
      <c r="VSB252" s="98"/>
      <c r="VSC252" s="49"/>
      <c r="VSD252" s="405"/>
      <c r="VSE252" s="405"/>
      <c r="VSF252" s="277"/>
      <c r="VSG252" s="277"/>
      <c r="VSH252" s="277"/>
      <c r="VSI252" s="277"/>
      <c r="VSJ252" s="277"/>
      <c r="VSK252" s="277"/>
      <c r="VSL252" s="277"/>
      <c r="VSM252" s="277"/>
      <c r="VSN252" s="402"/>
      <c r="VSO252" s="404"/>
      <c r="VSP252" s="49"/>
      <c r="VSQ252" s="49"/>
      <c r="VSR252" s="49"/>
      <c r="VSS252" s="99"/>
      <c r="VST252" s="98"/>
      <c r="VSU252" s="49"/>
      <c r="VSV252" s="405"/>
      <c r="VSW252" s="405"/>
      <c r="VSX252" s="277"/>
      <c r="VSY252" s="277"/>
      <c r="VSZ252" s="277"/>
      <c r="VTA252" s="277"/>
      <c r="VTB252" s="277"/>
      <c r="VTC252" s="277"/>
      <c r="VTD252" s="277"/>
      <c r="VTE252" s="277"/>
      <c r="VTF252" s="402"/>
      <c r="VTG252" s="404"/>
      <c r="VTH252" s="49"/>
      <c r="VTI252" s="49"/>
      <c r="VTJ252" s="49"/>
      <c r="VTK252" s="99"/>
      <c r="VTL252" s="98"/>
      <c r="VTM252" s="49"/>
      <c r="VTN252" s="405"/>
      <c r="VTO252" s="405"/>
      <c r="VTP252" s="277"/>
      <c r="VTQ252" s="277"/>
      <c r="VTR252" s="277"/>
      <c r="VTS252" s="277"/>
      <c r="VTT252" s="277"/>
      <c r="VTU252" s="277"/>
      <c r="VTV252" s="277"/>
      <c r="VTW252" s="277"/>
      <c r="VTX252" s="402"/>
      <c r="VTY252" s="404"/>
      <c r="VTZ252" s="49"/>
      <c r="VUA252" s="49"/>
      <c r="VUB252" s="49"/>
      <c r="VUC252" s="99"/>
      <c r="VUD252" s="98"/>
      <c r="VUE252" s="49"/>
      <c r="VUF252" s="405"/>
      <c r="VUG252" s="405"/>
      <c r="VUH252" s="277"/>
      <c r="VUI252" s="277"/>
      <c r="VUJ252" s="277"/>
      <c r="VUK252" s="277"/>
      <c r="VUL252" s="277"/>
      <c r="VUM252" s="277"/>
      <c r="VUN252" s="277"/>
      <c r="VUO252" s="277"/>
      <c r="VUP252" s="402"/>
      <c r="VUQ252" s="404"/>
      <c r="VUR252" s="49"/>
      <c r="VUS252" s="49"/>
      <c r="VUT252" s="49"/>
      <c r="VUU252" s="99"/>
      <c r="VUV252" s="98"/>
      <c r="VUW252" s="49"/>
      <c r="VUX252" s="405"/>
      <c r="VUY252" s="405"/>
      <c r="VUZ252" s="277"/>
      <c r="VVA252" s="277"/>
      <c r="VVB252" s="277"/>
      <c r="VVC252" s="277"/>
      <c r="VVD252" s="277"/>
      <c r="VVE252" s="277"/>
      <c r="VVF252" s="277"/>
      <c r="VVG252" s="277"/>
      <c r="VVH252" s="402"/>
      <c r="VVI252" s="404"/>
      <c r="VVJ252" s="49"/>
      <c r="VVK252" s="49"/>
      <c r="VVL252" s="49"/>
      <c r="VVM252" s="99"/>
      <c r="VVN252" s="98"/>
      <c r="VVO252" s="49"/>
      <c r="VVP252" s="405"/>
      <c r="VVQ252" s="405"/>
      <c r="VVR252" s="277"/>
      <c r="VVS252" s="277"/>
      <c r="VVT252" s="277"/>
      <c r="VVU252" s="277"/>
      <c r="VVV252" s="277"/>
      <c r="VVW252" s="277"/>
      <c r="VVX252" s="277"/>
      <c r="VVY252" s="277"/>
      <c r="VVZ252" s="402"/>
      <c r="VWA252" s="404"/>
      <c r="VWB252" s="49"/>
      <c r="VWC252" s="49"/>
      <c r="VWD252" s="49"/>
      <c r="VWE252" s="99"/>
      <c r="VWF252" s="98"/>
      <c r="VWG252" s="49"/>
      <c r="VWH252" s="405"/>
      <c r="VWI252" s="405"/>
      <c r="VWJ252" s="277"/>
      <c r="VWK252" s="277"/>
      <c r="VWL252" s="277"/>
      <c r="VWM252" s="277"/>
      <c r="VWN252" s="277"/>
      <c r="VWO252" s="277"/>
      <c r="VWP252" s="277"/>
      <c r="VWQ252" s="277"/>
      <c r="VWR252" s="402"/>
      <c r="VWS252" s="404"/>
      <c r="VWT252" s="49"/>
      <c r="VWU252" s="49"/>
      <c r="VWV252" s="49"/>
      <c r="VWW252" s="99"/>
      <c r="VWX252" s="98"/>
      <c r="VWY252" s="49"/>
      <c r="VWZ252" s="405"/>
      <c r="VXA252" s="405"/>
      <c r="VXB252" s="277"/>
      <c r="VXC252" s="277"/>
      <c r="VXD252" s="277"/>
      <c r="VXE252" s="277"/>
      <c r="VXF252" s="277"/>
      <c r="VXG252" s="277"/>
      <c r="VXH252" s="277"/>
      <c r="VXI252" s="277"/>
      <c r="VXJ252" s="402"/>
      <c r="VXK252" s="404"/>
      <c r="VXL252" s="49"/>
      <c r="VXM252" s="49"/>
      <c r="VXN252" s="49"/>
      <c r="VXO252" s="99"/>
      <c r="VXP252" s="98"/>
      <c r="VXQ252" s="49"/>
      <c r="VXR252" s="405"/>
      <c r="VXS252" s="405"/>
      <c r="VXT252" s="277"/>
      <c r="VXU252" s="277"/>
      <c r="VXV252" s="277"/>
      <c r="VXW252" s="277"/>
      <c r="VXX252" s="277"/>
      <c r="VXY252" s="277"/>
      <c r="VXZ252" s="277"/>
      <c r="VYA252" s="277"/>
      <c r="VYB252" s="402"/>
      <c r="VYC252" s="404"/>
      <c r="VYD252" s="49"/>
      <c r="VYE252" s="49"/>
      <c r="VYF252" s="49"/>
      <c r="VYG252" s="99"/>
      <c r="VYH252" s="98"/>
      <c r="VYI252" s="49"/>
      <c r="VYJ252" s="405"/>
      <c r="VYK252" s="405"/>
      <c r="VYL252" s="277"/>
      <c r="VYM252" s="277"/>
      <c r="VYN252" s="277"/>
      <c r="VYO252" s="277"/>
      <c r="VYP252" s="277"/>
      <c r="VYQ252" s="277"/>
      <c r="VYR252" s="277"/>
      <c r="VYS252" s="277"/>
      <c r="VYT252" s="402"/>
      <c r="VYU252" s="404"/>
      <c r="VYV252" s="49"/>
      <c r="VYW252" s="49"/>
      <c r="VYX252" s="49"/>
      <c r="VYY252" s="99"/>
      <c r="VYZ252" s="98"/>
      <c r="VZA252" s="49"/>
      <c r="VZB252" s="405"/>
      <c r="VZC252" s="405"/>
      <c r="VZD252" s="277"/>
      <c r="VZE252" s="277"/>
      <c r="VZF252" s="277"/>
      <c r="VZG252" s="277"/>
      <c r="VZH252" s="277"/>
      <c r="VZI252" s="277"/>
      <c r="VZJ252" s="277"/>
      <c r="VZK252" s="277"/>
      <c r="VZL252" s="402"/>
      <c r="VZM252" s="404"/>
      <c r="VZN252" s="49"/>
      <c r="VZO252" s="49"/>
      <c r="VZP252" s="49"/>
      <c r="VZQ252" s="99"/>
      <c r="VZR252" s="98"/>
      <c r="VZS252" s="49"/>
      <c r="VZT252" s="405"/>
      <c r="VZU252" s="405"/>
      <c r="VZV252" s="277"/>
      <c r="VZW252" s="277"/>
      <c r="VZX252" s="277"/>
      <c r="VZY252" s="277"/>
      <c r="VZZ252" s="277"/>
      <c r="WAA252" s="277"/>
      <c r="WAB252" s="277"/>
      <c r="WAC252" s="277"/>
      <c r="WAD252" s="402"/>
      <c r="WAE252" s="404"/>
      <c r="WAF252" s="49"/>
      <c r="WAG252" s="49"/>
      <c r="WAH252" s="49"/>
      <c r="WAI252" s="99"/>
      <c r="WAJ252" s="98"/>
      <c r="WAK252" s="49"/>
      <c r="WAL252" s="405"/>
      <c r="WAM252" s="405"/>
      <c r="WAN252" s="277"/>
      <c r="WAO252" s="277"/>
      <c r="WAP252" s="277"/>
      <c r="WAQ252" s="277"/>
      <c r="WAR252" s="277"/>
      <c r="WAS252" s="277"/>
      <c r="WAT252" s="277"/>
      <c r="WAU252" s="277"/>
      <c r="WAV252" s="402"/>
      <c r="WAW252" s="404"/>
      <c r="WAX252" s="49"/>
      <c r="WAY252" s="49"/>
      <c r="WAZ252" s="49"/>
      <c r="WBA252" s="99"/>
      <c r="WBB252" s="98"/>
      <c r="WBC252" s="49"/>
      <c r="WBD252" s="405"/>
      <c r="WBE252" s="405"/>
      <c r="WBF252" s="277"/>
      <c r="WBG252" s="277"/>
      <c r="WBH252" s="277"/>
      <c r="WBI252" s="277"/>
      <c r="WBJ252" s="277"/>
      <c r="WBK252" s="277"/>
      <c r="WBL252" s="277"/>
      <c r="WBM252" s="277"/>
      <c r="WBN252" s="402"/>
      <c r="WBO252" s="404"/>
      <c r="WBP252" s="49"/>
      <c r="WBQ252" s="49"/>
      <c r="WBR252" s="49"/>
      <c r="WBS252" s="99"/>
      <c r="WBT252" s="98"/>
      <c r="WBU252" s="49"/>
      <c r="WBV252" s="405"/>
      <c r="WBW252" s="405"/>
      <c r="WBX252" s="277"/>
      <c r="WBY252" s="277"/>
      <c r="WBZ252" s="277"/>
      <c r="WCA252" s="277"/>
      <c r="WCB252" s="277"/>
      <c r="WCC252" s="277"/>
      <c r="WCD252" s="277"/>
      <c r="WCE252" s="277"/>
      <c r="WCF252" s="402"/>
      <c r="WCG252" s="404"/>
      <c r="WCH252" s="49"/>
      <c r="WCI252" s="49"/>
      <c r="WCJ252" s="49"/>
      <c r="WCK252" s="99"/>
      <c r="WCL252" s="98"/>
      <c r="WCM252" s="49"/>
      <c r="WCN252" s="405"/>
      <c r="WCO252" s="405"/>
      <c r="WCP252" s="277"/>
      <c r="WCQ252" s="277"/>
      <c r="WCR252" s="277"/>
      <c r="WCS252" s="277"/>
      <c r="WCT252" s="277"/>
      <c r="WCU252" s="277"/>
      <c r="WCV252" s="277"/>
      <c r="WCW252" s="277"/>
      <c r="WCX252" s="402"/>
      <c r="WCY252" s="404"/>
      <c r="WCZ252" s="49"/>
      <c r="WDA252" s="49"/>
      <c r="WDB252" s="49"/>
      <c r="WDC252" s="99"/>
      <c r="WDD252" s="98"/>
      <c r="WDE252" s="49"/>
      <c r="WDF252" s="405"/>
      <c r="WDG252" s="405"/>
      <c r="WDH252" s="277"/>
      <c r="WDI252" s="277"/>
      <c r="WDJ252" s="277"/>
      <c r="WDK252" s="277"/>
      <c r="WDL252" s="277"/>
      <c r="WDM252" s="277"/>
      <c r="WDN252" s="277"/>
      <c r="WDO252" s="277"/>
      <c r="WDP252" s="402"/>
      <c r="WDQ252" s="404"/>
      <c r="WDR252" s="49"/>
      <c r="WDS252" s="49"/>
      <c r="WDT252" s="49"/>
      <c r="WDU252" s="99"/>
      <c r="WDV252" s="98"/>
      <c r="WDW252" s="49"/>
      <c r="WDX252" s="405"/>
      <c r="WDY252" s="405"/>
      <c r="WDZ252" s="277"/>
      <c r="WEA252" s="277"/>
      <c r="WEB252" s="277"/>
      <c r="WEC252" s="277"/>
      <c r="WED252" s="277"/>
      <c r="WEE252" s="277"/>
      <c r="WEF252" s="277"/>
      <c r="WEG252" s="277"/>
      <c r="WEH252" s="402"/>
      <c r="WEI252" s="404"/>
      <c r="WEJ252" s="49"/>
      <c r="WEK252" s="49"/>
      <c r="WEL252" s="49"/>
      <c r="WEM252" s="99"/>
      <c r="WEN252" s="98"/>
      <c r="WEO252" s="49"/>
      <c r="WEP252" s="405"/>
      <c r="WEQ252" s="405"/>
      <c r="WER252" s="277"/>
      <c r="WES252" s="277"/>
      <c r="WET252" s="277"/>
      <c r="WEU252" s="277"/>
      <c r="WEV252" s="277"/>
      <c r="WEW252" s="277"/>
      <c r="WEX252" s="277"/>
      <c r="WEY252" s="277"/>
      <c r="WEZ252" s="402"/>
      <c r="WFA252" s="404"/>
      <c r="WFB252" s="49"/>
      <c r="WFC252" s="49"/>
      <c r="WFD252" s="49"/>
      <c r="WFE252" s="99"/>
      <c r="WFF252" s="98"/>
      <c r="WFG252" s="49"/>
      <c r="WFH252" s="405"/>
      <c r="WFI252" s="405"/>
      <c r="WFJ252" s="277"/>
      <c r="WFK252" s="277"/>
      <c r="WFL252" s="277"/>
      <c r="WFM252" s="277"/>
      <c r="WFN252" s="277"/>
      <c r="WFO252" s="277"/>
      <c r="WFP252" s="277"/>
      <c r="WFQ252" s="277"/>
      <c r="WFR252" s="402"/>
      <c r="WFS252" s="404"/>
      <c r="WFT252" s="49"/>
      <c r="WFU252" s="49"/>
      <c r="WFV252" s="49"/>
      <c r="WFW252" s="99"/>
      <c r="WFX252" s="98"/>
      <c r="WFY252" s="49"/>
      <c r="WFZ252" s="405"/>
      <c r="WGA252" s="405"/>
      <c r="WGB252" s="277"/>
      <c r="WGC252" s="277"/>
      <c r="WGD252" s="277"/>
      <c r="WGE252" s="277"/>
      <c r="WGF252" s="277"/>
      <c r="WGG252" s="277"/>
      <c r="WGH252" s="277"/>
      <c r="WGI252" s="277"/>
      <c r="WGJ252" s="402"/>
      <c r="WGK252" s="404"/>
      <c r="WGL252" s="49"/>
      <c r="WGM252" s="49"/>
      <c r="WGN252" s="49"/>
      <c r="WGO252" s="99"/>
      <c r="WGP252" s="98"/>
      <c r="WGQ252" s="49"/>
      <c r="WGR252" s="405"/>
      <c r="WGS252" s="405"/>
      <c r="WGT252" s="277"/>
      <c r="WGU252" s="277"/>
      <c r="WGV252" s="277"/>
      <c r="WGW252" s="277"/>
      <c r="WGX252" s="277"/>
      <c r="WGY252" s="277"/>
      <c r="WGZ252" s="277"/>
      <c r="WHA252" s="277"/>
      <c r="WHB252" s="402"/>
      <c r="WHC252" s="404"/>
      <c r="WHD252" s="49"/>
      <c r="WHE252" s="49"/>
      <c r="WHF252" s="49"/>
      <c r="WHG252" s="99"/>
      <c r="WHH252" s="98"/>
      <c r="WHI252" s="49"/>
      <c r="WHJ252" s="405"/>
      <c r="WHK252" s="405"/>
      <c r="WHL252" s="277"/>
      <c r="WHM252" s="277"/>
      <c r="WHN252" s="277"/>
      <c r="WHO252" s="277"/>
      <c r="WHP252" s="277"/>
      <c r="WHQ252" s="277"/>
      <c r="WHR252" s="277"/>
      <c r="WHS252" s="277"/>
      <c r="WHT252" s="402"/>
      <c r="WHU252" s="404"/>
      <c r="WHV252" s="49"/>
      <c r="WHW252" s="49"/>
      <c r="WHX252" s="49"/>
      <c r="WHY252" s="99"/>
      <c r="WHZ252" s="98"/>
      <c r="WIA252" s="49"/>
      <c r="WIB252" s="405"/>
      <c r="WIC252" s="405"/>
      <c r="WID252" s="277"/>
      <c r="WIE252" s="277"/>
      <c r="WIF252" s="277"/>
      <c r="WIG252" s="277"/>
      <c r="WIH252" s="277"/>
      <c r="WII252" s="277"/>
      <c r="WIJ252" s="277"/>
      <c r="WIK252" s="277"/>
      <c r="WIL252" s="402"/>
      <c r="WIM252" s="404"/>
      <c r="WIN252" s="49"/>
      <c r="WIO252" s="49"/>
      <c r="WIP252" s="49"/>
      <c r="WIQ252" s="99"/>
      <c r="WIR252" s="98"/>
      <c r="WIS252" s="49"/>
      <c r="WIT252" s="405"/>
      <c r="WIU252" s="405"/>
      <c r="WIV252" s="277"/>
      <c r="WIW252" s="277"/>
      <c r="WIX252" s="277"/>
      <c r="WIY252" s="277"/>
      <c r="WIZ252" s="277"/>
      <c r="WJA252" s="277"/>
      <c r="WJB252" s="277"/>
      <c r="WJC252" s="277"/>
      <c r="WJD252" s="402"/>
      <c r="WJE252" s="404"/>
      <c r="WJF252" s="49"/>
      <c r="WJG252" s="49"/>
      <c r="WJH252" s="49"/>
      <c r="WJI252" s="99"/>
      <c r="WJJ252" s="98"/>
      <c r="WJK252" s="49"/>
      <c r="WJL252" s="405"/>
      <c r="WJM252" s="405"/>
      <c r="WJN252" s="277"/>
      <c r="WJO252" s="277"/>
      <c r="WJP252" s="277"/>
      <c r="WJQ252" s="277"/>
      <c r="WJR252" s="277"/>
      <c r="WJS252" s="277"/>
      <c r="WJT252" s="277"/>
      <c r="WJU252" s="277"/>
      <c r="WJV252" s="402"/>
      <c r="WJW252" s="404"/>
      <c r="WJX252" s="49"/>
      <c r="WJY252" s="49"/>
      <c r="WJZ252" s="49"/>
      <c r="WKA252" s="99"/>
      <c r="WKB252" s="98"/>
      <c r="WKC252" s="49"/>
      <c r="WKD252" s="405"/>
      <c r="WKE252" s="405"/>
      <c r="WKF252" s="277"/>
      <c r="WKG252" s="277"/>
      <c r="WKH252" s="277"/>
      <c r="WKI252" s="277"/>
      <c r="WKJ252" s="277"/>
      <c r="WKK252" s="277"/>
      <c r="WKL252" s="277"/>
      <c r="WKM252" s="277"/>
      <c r="WKN252" s="402"/>
      <c r="WKO252" s="404"/>
      <c r="WKP252" s="49"/>
      <c r="WKQ252" s="49"/>
      <c r="WKR252" s="49"/>
      <c r="WKS252" s="99"/>
      <c r="WKT252" s="98"/>
      <c r="WKU252" s="49"/>
      <c r="WKV252" s="405"/>
      <c r="WKW252" s="405"/>
      <c r="WKX252" s="277"/>
      <c r="WKY252" s="277"/>
      <c r="WKZ252" s="277"/>
      <c r="WLA252" s="277"/>
      <c r="WLB252" s="277"/>
      <c r="WLC252" s="277"/>
      <c r="WLD252" s="277"/>
      <c r="WLE252" s="277"/>
      <c r="WLF252" s="402"/>
      <c r="WLG252" s="404"/>
      <c r="WLH252" s="49"/>
      <c r="WLI252" s="49"/>
      <c r="WLJ252" s="49"/>
      <c r="WLK252" s="99"/>
      <c r="WLL252" s="98"/>
      <c r="WLM252" s="49"/>
      <c r="WLN252" s="405"/>
      <c r="WLO252" s="405"/>
      <c r="WLP252" s="277"/>
      <c r="WLQ252" s="277"/>
      <c r="WLR252" s="277"/>
      <c r="WLS252" s="277"/>
      <c r="WLT252" s="277"/>
      <c r="WLU252" s="277"/>
      <c r="WLV252" s="277"/>
      <c r="WLW252" s="277"/>
      <c r="WLX252" s="402"/>
      <c r="WLY252" s="404"/>
      <c r="WLZ252" s="49"/>
      <c r="WMA252" s="49"/>
      <c r="WMB252" s="49"/>
      <c r="WMC252" s="99"/>
      <c r="WMD252" s="98"/>
      <c r="WME252" s="49"/>
      <c r="WMF252" s="405"/>
      <c r="WMG252" s="405"/>
      <c r="WMH252" s="277"/>
      <c r="WMI252" s="277"/>
      <c r="WMJ252" s="277"/>
      <c r="WMK252" s="277"/>
      <c r="WML252" s="277"/>
      <c r="WMM252" s="277"/>
      <c r="WMN252" s="277"/>
      <c r="WMO252" s="277"/>
      <c r="WMP252" s="402"/>
      <c r="WMQ252" s="404"/>
      <c r="WMR252" s="49"/>
      <c r="WMS252" s="49"/>
      <c r="WMT252" s="49"/>
      <c r="WMU252" s="99"/>
      <c r="WMV252" s="98"/>
      <c r="WMW252" s="49"/>
      <c r="WMX252" s="405"/>
      <c r="WMY252" s="405"/>
      <c r="WMZ252" s="277"/>
      <c r="WNA252" s="277"/>
      <c r="WNB252" s="277"/>
      <c r="WNC252" s="277"/>
      <c r="WND252" s="277"/>
      <c r="WNE252" s="277"/>
      <c r="WNF252" s="277"/>
      <c r="WNG252" s="277"/>
      <c r="WNH252" s="402"/>
      <c r="WNI252" s="404"/>
      <c r="WNJ252" s="49"/>
      <c r="WNK252" s="49"/>
      <c r="WNL252" s="49"/>
      <c r="WNM252" s="99"/>
      <c r="WNN252" s="98"/>
      <c r="WNO252" s="49"/>
      <c r="WNP252" s="405"/>
      <c r="WNQ252" s="405"/>
      <c r="WNR252" s="277"/>
      <c r="WNS252" s="277"/>
      <c r="WNT252" s="277"/>
      <c r="WNU252" s="277"/>
      <c r="WNV252" s="277"/>
      <c r="WNW252" s="277"/>
      <c r="WNX252" s="277"/>
      <c r="WNY252" s="277"/>
      <c r="WNZ252" s="402"/>
      <c r="WOA252" s="404"/>
      <c r="WOB252" s="49"/>
      <c r="WOC252" s="49"/>
      <c r="WOD252" s="49"/>
      <c r="WOE252" s="99"/>
      <c r="WOF252" s="98"/>
      <c r="WOG252" s="49"/>
      <c r="WOH252" s="405"/>
      <c r="WOI252" s="405"/>
      <c r="WOJ252" s="277"/>
      <c r="WOK252" s="277"/>
      <c r="WOL252" s="277"/>
      <c r="WOM252" s="277"/>
      <c r="WON252" s="277"/>
      <c r="WOO252" s="277"/>
      <c r="WOP252" s="277"/>
      <c r="WOQ252" s="277"/>
      <c r="WOR252" s="402"/>
      <c r="WOS252" s="404"/>
      <c r="WOT252" s="49"/>
      <c r="WOU252" s="49"/>
      <c r="WOV252" s="49"/>
      <c r="WOW252" s="99"/>
      <c r="WOX252" s="98"/>
      <c r="WOY252" s="49"/>
      <c r="WOZ252" s="405"/>
      <c r="WPA252" s="405"/>
      <c r="WPB252" s="277"/>
      <c r="WPC252" s="277"/>
      <c r="WPD252" s="277"/>
      <c r="WPE252" s="277"/>
      <c r="WPF252" s="277"/>
      <c r="WPG252" s="277"/>
      <c r="WPH252" s="277"/>
      <c r="WPI252" s="277"/>
      <c r="WPJ252" s="402"/>
      <c r="WPK252" s="404"/>
      <c r="WPL252" s="49"/>
      <c r="WPM252" s="49"/>
      <c r="WPN252" s="49"/>
      <c r="WPO252" s="99"/>
      <c r="WPP252" s="98"/>
      <c r="WPQ252" s="49"/>
      <c r="WPR252" s="405"/>
      <c r="WPS252" s="405"/>
      <c r="WPT252" s="277"/>
      <c r="WPU252" s="277"/>
      <c r="WPV252" s="277"/>
      <c r="WPW252" s="277"/>
      <c r="WPX252" s="277"/>
      <c r="WPY252" s="277"/>
      <c r="WPZ252" s="277"/>
      <c r="WQA252" s="277"/>
      <c r="WQB252" s="402"/>
      <c r="WQC252" s="404"/>
      <c r="WQD252" s="49"/>
      <c r="WQE252" s="49"/>
      <c r="WQF252" s="49"/>
      <c r="WQG252" s="99"/>
      <c r="WQH252" s="98"/>
      <c r="WQI252" s="49"/>
      <c r="WQJ252" s="405"/>
      <c r="WQK252" s="405"/>
      <c r="WQL252" s="277"/>
      <c r="WQM252" s="277"/>
      <c r="WQN252" s="277"/>
      <c r="WQO252" s="277"/>
      <c r="WQP252" s="277"/>
      <c r="WQQ252" s="277"/>
      <c r="WQR252" s="277"/>
      <c r="WQS252" s="277"/>
      <c r="WQT252" s="402"/>
      <c r="WQU252" s="404"/>
      <c r="WQV252" s="49"/>
      <c r="WQW252" s="49"/>
      <c r="WQX252" s="49"/>
      <c r="WQY252" s="99"/>
      <c r="WQZ252" s="98"/>
      <c r="WRA252" s="49"/>
      <c r="WRB252" s="405"/>
      <c r="WRC252" s="405"/>
      <c r="WRD252" s="277"/>
      <c r="WRE252" s="277"/>
      <c r="WRF252" s="277"/>
      <c r="WRG252" s="277"/>
      <c r="WRH252" s="277"/>
      <c r="WRI252" s="277"/>
      <c r="WRJ252" s="277"/>
      <c r="WRK252" s="277"/>
      <c r="WRL252" s="402"/>
      <c r="WRM252" s="404"/>
      <c r="WRN252" s="49"/>
      <c r="WRO252" s="49"/>
      <c r="WRP252" s="49"/>
      <c r="WRQ252" s="99"/>
      <c r="WRR252" s="98"/>
      <c r="WRS252" s="49"/>
      <c r="WRT252" s="405"/>
      <c r="WRU252" s="405"/>
      <c r="WRV252" s="277"/>
      <c r="WRW252" s="277"/>
      <c r="WRX252" s="277"/>
      <c r="WRY252" s="277"/>
      <c r="WRZ252" s="277"/>
      <c r="WSA252" s="277"/>
      <c r="WSB252" s="277"/>
      <c r="WSC252" s="277"/>
      <c r="WSD252" s="402"/>
      <c r="WSE252" s="404"/>
      <c r="WSF252" s="49"/>
      <c r="WSG252" s="49"/>
      <c r="WSH252" s="49"/>
      <c r="WSI252" s="99"/>
      <c r="WSJ252" s="98"/>
      <c r="WSK252" s="49"/>
      <c r="WSL252" s="405"/>
      <c r="WSM252" s="405"/>
      <c r="WSN252" s="277"/>
      <c r="WSO252" s="277"/>
      <c r="WSP252" s="277"/>
      <c r="WSQ252" s="277"/>
      <c r="WSR252" s="277"/>
      <c r="WSS252" s="277"/>
      <c r="WST252" s="277"/>
      <c r="WSU252" s="277"/>
      <c r="WSV252" s="402"/>
      <c r="WSW252" s="404"/>
      <c r="WSX252" s="49"/>
      <c r="WSY252" s="49"/>
      <c r="WSZ252" s="49"/>
      <c r="WTA252" s="99"/>
      <c r="WTB252" s="98"/>
      <c r="WTC252" s="49"/>
      <c r="WTD252" s="405"/>
      <c r="WTE252" s="405"/>
      <c r="WTF252" s="277"/>
      <c r="WTG252" s="277"/>
      <c r="WTH252" s="277"/>
      <c r="WTI252" s="277"/>
      <c r="WTJ252" s="277"/>
      <c r="WTK252" s="277"/>
      <c r="WTL252" s="277"/>
      <c r="WTM252" s="277"/>
      <c r="WTN252" s="402"/>
      <c r="WTO252" s="404"/>
      <c r="WTP252" s="49"/>
      <c r="WTQ252" s="49"/>
      <c r="WTR252" s="49"/>
      <c r="WTS252" s="99"/>
      <c r="WTT252" s="98"/>
      <c r="WTU252" s="49"/>
      <c r="WTV252" s="405"/>
      <c r="WTW252" s="405"/>
      <c r="WTX252" s="277"/>
      <c r="WTY252" s="277"/>
      <c r="WTZ252" s="277"/>
      <c r="WUA252" s="277"/>
      <c r="WUB252" s="277"/>
      <c r="WUC252" s="277"/>
      <c r="WUD252" s="277"/>
      <c r="WUE252" s="277"/>
      <c r="WUF252" s="402"/>
      <c r="WUG252" s="404"/>
      <c r="WUH252" s="49"/>
      <c r="WUI252" s="49"/>
      <c r="WUJ252" s="49"/>
      <c r="WUK252" s="99"/>
      <c r="WUL252" s="98"/>
      <c r="WUM252" s="49"/>
      <c r="WUN252" s="405"/>
      <c r="WUO252" s="405"/>
      <c r="WUP252" s="277"/>
      <c r="WUQ252" s="277"/>
      <c r="WUR252" s="277"/>
      <c r="WUS252" s="277"/>
      <c r="WUT252" s="277"/>
      <c r="WUU252" s="277"/>
      <c r="WUV252" s="277"/>
      <c r="WUW252" s="277"/>
      <c r="WUX252" s="402"/>
      <c r="WUY252" s="404"/>
      <c r="WUZ252" s="49"/>
      <c r="WVA252" s="49"/>
      <c r="WVB252" s="49"/>
      <c r="WVC252" s="99"/>
      <c r="WVD252" s="98"/>
      <c r="WVE252" s="49"/>
      <c r="WVF252" s="405"/>
      <c r="WVG252" s="405"/>
      <c r="WVH252" s="277"/>
      <c r="WVI252" s="277"/>
      <c r="WVJ252" s="277"/>
      <c r="WVK252" s="277"/>
      <c r="WVL252" s="277"/>
      <c r="WVM252" s="277"/>
      <c r="WVN252" s="277"/>
      <c r="WVO252" s="277"/>
      <c r="WVP252" s="402"/>
      <c r="WVQ252" s="404"/>
      <c r="WVR252" s="49"/>
      <c r="WVS252" s="49"/>
      <c r="WVT252" s="49"/>
      <c r="WVU252" s="99"/>
      <c r="WVV252" s="98"/>
      <c r="WVW252" s="49"/>
      <c r="WVX252" s="405"/>
      <c r="WVY252" s="405"/>
      <c r="WVZ252" s="277"/>
      <c r="WWA252" s="277"/>
      <c r="WWB252" s="277"/>
      <c r="WWC252" s="277"/>
      <c r="WWD252" s="277"/>
      <c r="WWE252" s="277"/>
      <c r="WWF252" s="277"/>
      <c r="WWG252" s="277"/>
      <c r="WWH252" s="402"/>
      <c r="WWI252" s="404"/>
      <c r="WWJ252" s="49"/>
      <c r="WWK252" s="49"/>
      <c r="WWL252" s="49"/>
      <c r="WWM252" s="99"/>
      <c r="WWN252" s="98"/>
      <c r="WWO252" s="49"/>
      <c r="WWP252" s="405"/>
      <c r="WWQ252" s="405"/>
      <c r="WWR252" s="277"/>
      <c r="WWS252" s="277"/>
      <c r="WWT252" s="277"/>
      <c r="WWU252" s="277"/>
      <c r="WWV252" s="277"/>
      <c r="WWW252" s="277"/>
      <c r="WWX252" s="277"/>
      <c r="WWY252" s="277"/>
      <c r="WWZ252" s="402"/>
      <c r="WXA252" s="404"/>
      <c r="WXB252" s="49"/>
      <c r="WXC252" s="49"/>
      <c r="WXD252" s="49"/>
      <c r="WXE252" s="99"/>
      <c r="WXF252" s="98"/>
      <c r="WXG252" s="49"/>
      <c r="WXH252" s="405"/>
      <c r="WXI252" s="405"/>
      <c r="WXJ252" s="277"/>
      <c r="WXK252" s="277"/>
      <c r="WXL252" s="277"/>
      <c r="WXM252" s="277"/>
      <c r="WXN252" s="277"/>
      <c r="WXO252" s="277"/>
      <c r="WXP252" s="277"/>
      <c r="WXQ252" s="277"/>
      <c r="WXR252" s="402"/>
      <c r="WXS252" s="404"/>
      <c r="WXT252" s="49"/>
      <c r="WXU252" s="49"/>
      <c r="WXV252" s="49"/>
      <c r="WXW252" s="99"/>
      <c r="WXX252" s="98"/>
      <c r="WXY252" s="49"/>
      <c r="WXZ252" s="405"/>
      <c r="WYA252" s="405"/>
      <c r="WYB252" s="277"/>
      <c r="WYC252" s="277"/>
      <c r="WYD252" s="277"/>
      <c r="WYE252" s="277"/>
      <c r="WYF252" s="277"/>
      <c r="WYG252" s="277"/>
      <c r="WYH252" s="277"/>
      <c r="WYI252" s="277"/>
      <c r="WYJ252" s="402"/>
      <c r="WYK252" s="404"/>
      <c r="WYL252" s="49"/>
      <c r="WYM252" s="49"/>
      <c r="WYN252" s="49"/>
      <c r="WYO252" s="99"/>
      <c r="WYP252" s="98"/>
      <c r="WYQ252" s="49"/>
      <c r="WYR252" s="405"/>
      <c r="WYS252" s="405"/>
      <c r="WYT252" s="277"/>
      <c r="WYU252" s="277"/>
      <c r="WYV252" s="277"/>
      <c r="WYW252" s="277"/>
      <c r="WYX252" s="277"/>
      <c r="WYY252" s="277"/>
      <c r="WYZ252" s="277"/>
      <c r="WZA252" s="277"/>
      <c r="WZB252" s="402"/>
      <c r="WZC252" s="404"/>
      <c r="WZD252" s="49"/>
      <c r="WZE252" s="49"/>
      <c r="WZF252" s="49"/>
      <c r="WZG252" s="99"/>
      <c r="WZH252" s="98"/>
      <c r="WZI252" s="49"/>
      <c r="WZJ252" s="405"/>
      <c r="WZK252" s="405"/>
      <c r="WZL252" s="277"/>
      <c r="WZM252" s="277"/>
      <c r="WZN252" s="277"/>
      <c r="WZO252" s="277"/>
      <c r="WZP252" s="277"/>
      <c r="WZQ252" s="277"/>
      <c r="WZR252" s="277"/>
      <c r="WZS252" s="277"/>
      <c r="WZT252" s="402"/>
      <c r="WZU252" s="404"/>
      <c r="WZV252" s="49"/>
      <c r="WZW252" s="49"/>
      <c r="WZX252" s="49"/>
      <c r="WZY252" s="99"/>
      <c r="WZZ252" s="98"/>
      <c r="XAA252" s="49"/>
      <c r="XAB252" s="405"/>
      <c r="XAC252" s="405"/>
      <c r="XAD252" s="277"/>
      <c r="XAE252" s="277"/>
      <c r="XAF252" s="277"/>
      <c r="XAG252" s="277"/>
      <c r="XAH252" s="277"/>
      <c r="XAI252" s="277"/>
      <c r="XAJ252" s="277"/>
      <c r="XAK252" s="277"/>
      <c r="XAL252" s="402"/>
      <c r="XAM252" s="404"/>
      <c r="XAN252" s="49"/>
      <c r="XAO252" s="49"/>
      <c r="XAP252" s="49"/>
      <c r="XAQ252" s="99"/>
      <c r="XAR252" s="98"/>
      <c r="XAS252" s="49"/>
      <c r="XAT252" s="405"/>
      <c r="XAU252" s="405"/>
      <c r="XAV252" s="277"/>
      <c r="XAW252" s="277"/>
      <c r="XAX252" s="277"/>
      <c r="XAY252" s="277"/>
      <c r="XAZ252" s="277"/>
      <c r="XBA252" s="277"/>
      <c r="XBB252" s="277"/>
      <c r="XBC252" s="277"/>
      <c r="XBD252" s="402"/>
      <c r="XBE252" s="404"/>
      <c r="XBF252" s="49"/>
      <c r="XBG252" s="49"/>
      <c r="XBH252" s="49"/>
      <c r="XBI252" s="99"/>
      <c r="XBJ252" s="98"/>
      <c r="XBK252" s="49"/>
      <c r="XBL252" s="405"/>
      <c r="XBM252" s="405"/>
      <c r="XBN252" s="277"/>
      <c r="XBO252" s="277"/>
      <c r="XBP252" s="277"/>
      <c r="XBQ252" s="277"/>
      <c r="XBR252" s="277"/>
      <c r="XBS252" s="277"/>
      <c r="XBT252" s="277"/>
      <c r="XBU252" s="277"/>
      <c r="XBV252" s="402"/>
      <c r="XBW252" s="404"/>
      <c r="XBX252" s="49"/>
      <c r="XBY252" s="49"/>
      <c r="XBZ252" s="49"/>
      <c r="XCA252" s="99"/>
      <c r="XCB252" s="98"/>
      <c r="XCC252" s="49"/>
      <c r="XCD252" s="405"/>
      <c r="XCE252" s="405"/>
      <c r="XCF252" s="277"/>
      <c r="XCG252" s="277"/>
      <c r="XCH252" s="277"/>
      <c r="XCI252" s="277"/>
      <c r="XCJ252" s="277"/>
      <c r="XCK252" s="277"/>
      <c r="XCL252" s="277"/>
      <c r="XCM252" s="277"/>
      <c r="XCN252" s="402"/>
      <c r="XCO252" s="404"/>
      <c r="XCP252" s="49"/>
      <c r="XCQ252" s="49"/>
      <c r="XCR252" s="49"/>
      <c r="XCS252" s="99"/>
      <c r="XCT252" s="98"/>
      <c r="XCU252" s="49"/>
      <c r="XCV252" s="405"/>
      <c r="XCW252" s="405"/>
      <c r="XCX252" s="277"/>
      <c r="XCY252" s="277"/>
      <c r="XCZ252" s="277"/>
      <c r="XDA252" s="277"/>
      <c r="XDB252" s="277"/>
      <c r="XDC252" s="277"/>
      <c r="XDD252" s="277"/>
      <c r="XDE252" s="277"/>
      <c r="XDF252" s="402"/>
      <c r="XDG252" s="404"/>
      <c r="XDH252" s="49"/>
      <c r="XDI252" s="49"/>
      <c r="XDJ252" s="49"/>
    </row>
    <row r="253" spans="1:16338" s="407" customFormat="1" x14ac:dyDescent="0.2">
      <c r="A253" s="234"/>
      <c r="B253" s="208"/>
      <c r="C253" s="208"/>
      <c r="D253" s="208">
        <v>954</v>
      </c>
      <c r="E253" s="362"/>
      <c r="F253" s="376" t="s">
        <v>261</v>
      </c>
      <c r="G253" s="202"/>
      <c r="H253" s="207"/>
      <c r="I253" s="207"/>
      <c r="J253" s="572">
        <v>40</v>
      </c>
      <c r="K253" s="207"/>
      <c r="L253" s="417">
        <v>40</v>
      </c>
      <c r="M253" s="549"/>
      <c r="N253" s="320"/>
      <c r="O253" s="522"/>
      <c r="P253" s="522"/>
      <c r="Q253" s="522"/>
      <c r="R253" s="485"/>
      <c r="S253" s="277"/>
      <c r="T253" s="277"/>
      <c r="U253" s="277"/>
      <c r="V253" s="277"/>
      <c r="W253" s="277"/>
      <c r="X253" s="277"/>
      <c r="Y253" s="277"/>
      <c r="Z253" s="402"/>
      <c r="AA253" s="404"/>
      <c r="AB253" s="49"/>
      <c r="AC253" s="49"/>
      <c r="AD253" s="49"/>
      <c r="AE253" s="99"/>
      <c r="AF253" s="98"/>
      <c r="AG253" s="49"/>
      <c r="AH253" s="405"/>
      <c r="AI253" s="405"/>
      <c r="AJ253" s="277"/>
      <c r="AK253" s="277"/>
      <c r="AL253" s="277"/>
      <c r="AM253" s="277"/>
      <c r="AN253" s="277"/>
      <c r="AO253" s="277"/>
      <c r="AP253" s="277"/>
      <c r="AQ253" s="277"/>
      <c r="AR253" s="402"/>
      <c r="AS253" s="404"/>
      <c r="AT253" s="49"/>
      <c r="AU253" s="49"/>
      <c r="AV253" s="49"/>
      <c r="AW253" s="99"/>
      <c r="AX253" s="98"/>
      <c r="AY253" s="49"/>
      <c r="AZ253" s="405"/>
      <c r="BA253" s="405"/>
      <c r="BB253" s="277"/>
      <c r="BC253" s="277"/>
      <c r="BD253" s="277"/>
      <c r="BE253" s="277"/>
      <c r="BF253" s="277"/>
      <c r="BG253" s="277"/>
      <c r="BH253" s="277"/>
      <c r="BI253" s="277"/>
      <c r="BJ253" s="402"/>
      <c r="BK253" s="404"/>
      <c r="BL253" s="49"/>
      <c r="BM253" s="49"/>
      <c r="BN253" s="49"/>
      <c r="BO253" s="99"/>
      <c r="BP253" s="98"/>
      <c r="BQ253" s="49"/>
      <c r="BR253" s="405"/>
      <c r="BS253" s="405"/>
      <c r="BT253" s="277"/>
      <c r="BU253" s="277"/>
      <c r="BV253" s="277"/>
      <c r="BW253" s="277"/>
      <c r="BX253" s="277"/>
      <c r="BY253" s="277"/>
      <c r="BZ253" s="277"/>
      <c r="CA253" s="277"/>
      <c r="CB253" s="402"/>
      <c r="CC253" s="404"/>
      <c r="CD253" s="49"/>
      <c r="CE253" s="49"/>
      <c r="CF253" s="49"/>
      <c r="CG253" s="99"/>
      <c r="CH253" s="98"/>
      <c r="CI253" s="49"/>
      <c r="CJ253" s="405"/>
      <c r="CK253" s="405"/>
      <c r="CL253" s="277"/>
      <c r="CM253" s="277"/>
      <c r="CN253" s="277"/>
      <c r="CO253" s="277"/>
      <c r="CP253" s="277"/>
      <c r="CQ253" s="277"/>
      <c r="CR253" s="277"/>
      <c r="CS253" s="277"/>
      <c r="CT253" s="402"/>
      <c r="CU253" s="404"/>
      <c r="CV253" s="49"/>
      <c r="CW253" s="49"/>
      <c r="CX253" s="49"/>
      <c r="CY253" s="99"/>
      <c r="CZ253" s="98"/>
      <c r="DA253" s="49"/>
      <c r="DB253" s="405"/>
      <c r="DC253" s="405"/>
      <c r="DD253" s="277"/>
      <c r="DE253" s="277"/>
      <c r="DF253" s="277"/>
      <c r="DG253" s="277"/>
      <c r="DH253" s="277"/>
      <c r="DI253" s="277"/>
      <c r="DJ253" s="277"/>
      <c r="DK253" s="277"/>
      <c r="DL253" s="402"/>
      <c r="DM253" s="404"/>
      <c r="DN253" s="49"/>
      <c r="DO253" s="49"/>
      <c r="DP253" s="49"/>
      <c r="DQ253" s="99"/>
      <c r="DR253" s="98"/>
      <c r="DS253" s="49"/>
      <c r="DT253" s="405"/>
      <c r="DU253" s="405"/>
      <c r="DV253" s="277"/>
      <c r="DW253" s="277"/>
      <c r="DX253" s="277"/>
      <c r="DY253" s="277"/>
      <c r="DZ253" s="277"/>
      <c r="EA253" s="277"/>
      <c r="EB253" s="277"/>
      <c r="EC253" s="277"/>
      <c r="ED253" s="402"/>
      <c r="EE253" s="404"/>
      <c r="EF253" s="49"/>
      <c r="EG253" s="49"/>
      <c r="EH253" s="49"/>
      <c r="EI253" s="99"/>
      <c r="EJ253" s="98"/>
      <c r="EK253" s="49"/>
      <c r="EL253" s="405"/>
      <c r="EM253" s="405"/>
      <c r="EN253" s="277"/>
      <c r="EO253" s="277"/>
      <c r="EP253" s="277"/>
      <c r="EQ253" s="277"/>
      <c r="ER253" s="277"/>
      <c r="ES253" s="277"/>
      <c r="ET253" s="277"/>
      <c r="EU253" s="277"/>
      <c r="EV253" s="402"/>
      <c r="EW253" s="404"/>
      <c r="EX253" s="49"/>
      <c r="EY253" s="49"/>
      <c r="EZ253" s="49"/>
      <c r="FA253" s="99"/>
      <c r="FB253" s="98"/>
      <c r="FC253" s="49"/>
      <c r="FD253" s="405"/>
      <c r="FE253" s="405"/>
      <c r="FF253" s="277"/>
      <c r="FG253" s="277"/>
      <c r="FH253" s="277"/>
      <c r="FI253" s="277"/>
      <c r="FJ253" s="277"/>
      <c r="FK253" s="277"/>
      <c r="FL253" s="277"/>
      <c r="FM253" s="277"/>
      <c r="FN253" s="402"/>
      <c r="FO253" s="404"/>
      <c r="FP253" s="49"/>
      <c r="FQ253" s="49"/>
      <c r="FR253" s="49"/>
      <c r="FS253" s="99"/>
      <c r="FT253" s="98"/>
      <c r="FU253" s="49"/>
      <c r="FV253" s="405"/>
      <c r="FW253" s="405"/>
      <c r="FX253" s="277"/>
      <c r="FY253" s="277"/>
      <c r="FZ253" s="277"/>
      <c r="GA253" s="277"/>
      <c r="GB253" s="277"/>
      <c r="GC253" s="277"/>
      <c r="GD253" s="277"/>
      <c r="GE253" s="277"/>
      <c r="GF253" s="402"/>
      <c r="GG253" s="404"/>
      <c r="GH253" s="49"/>
      <c r="GI253" s="49"/>
      <c r="GJ253" s="49"/>
      <c r="GK253" s="99"/>
      <c r="GL253" s="98"/>
      <c r="GM253" s="49"/>
      <c r="GN253" s="405"/>
      <c r="GO253" s="405"/>
      <c r="GP253" s="277"/>
      <c r="GQ253" s="277"/>
      <c r="GR253" s="277"/>
      <c r="GS253" s="277"/>
      <c r="GT253" s="277"/>
      <c r="GU253" s="277"/>
      <c r="GV253" s="277"/>
      <c r="GW253" s="277"/>
      <c r="GX253" s="402"/>
      <c r="GY253" s="404"/>
      <c r="GZ253" s="49"/>
      <c r="HA253" s="49"/>
      <c r="HB253" s="49"/>
      <c r="HC253" s="99"/>
      <c r="HD253" s="98"/>
      <c r="HE253" s="49"/>
      <c r="HF253" s="405"/>
      <c r="HG253" s="405"/>
      <c r="HH253" s="277"/>
      <c r="HI253" s="277"/>
      <c r="HJ253" s="277"/>
      <c r="HK253" s="277"/>
      <c r="HL253" s="277"/>
      <c r="HM253" s="277"/>
      <c r="HN253" s="277"/>
      <c r="HO253" s="277"/>
      <c r="HP253" s="402"/>
      <c r="HQ253" s="404"/>
      <c r="HR253" s="49"/>
      <c r="HS253" s="49"/>
      <c r="HT253" s="49"/>
      <c r="HU253" s="99"/>
      <c r="HV253" s="98"/>
      <c r="HW253" s="49"/>
      <c r="HX253" s="405"/>
      <c r="HY253" s="405"/>
      <c r="HZ253" s="277"/>
      <c r="IA253" s="277"/>
      <c r="IB253" s="277"/>
      <c r="IC253" s="277"/>
      <c r="ID253" s="277"/>
      <c r="IE253" s="277"/>
      <c r="IF253" s="277"/>
      <c r="IG253" s="277"/>
      <c r="IH253" s="402"/>
      <c r="II253" s="404"/>
      <c r="IJ253" s="49"/>
      <c r="IK253" s="49"/>
      <c r="IL253" s="49"/>
      <c r="IM253" s="99"/>
      <c r="IN253" s="98"/>
      <c r="IO253" s="49"/>
      <c r="IP253" s="405"/>
      <c r="IQ253" s="405"/>
      <c r="IR253" s="277"/>
      <c r="IS253" s="277"/>
      <c r="IT253" s="277"/>
      <c r="IU253" s="277"/>
      <c r="IV253" s="277"/>
      <c r="IW253" s="277"/>
      <c r="IX253" s="277"/>
      <c r="IY253" s="277"/>
      <c r="IZ253" s="402"/>
      <c r="JA253" s="404"/>
      <c r="JB253" s="49"/>
      <c r="JC253" s="49"/>
      <c r="JD253" s="49"/>
      <c r="JE253" s="99"/>
      <c r="JF253" s="98"/>
      <c r="JG253" s="49"/>
      <c r="JH253" s="405"/>
      <c r="JI253" s="405"/>
      <c r="JJ253" s="277"/>
      <c r="JK253" s="277"/>
      <c r="JL253" s="277"/>
      <c r="JM253" s="277"/>
      <c r="JN253" s="277"/>
      <c r="JO253" s="277"/>
      <c r="JP253" s="277"/>
      <c r="JQ253" s="277"/>
      <c r="JR253" s="402"/>
      <c r="JS253" s="404"/>
      <c r="JT253" s="49"/>
      <c r="JU253" s="49"/>
      <c r="JV253" s="49"/>
      <c r="JW253" s="99"/>
      <c r="JX253" s="98"/>
      <c r="JY253" s="49"/>
      <c r="JZ253" s="405"/>
      <c r="KA253" s="405"/>
      <c r="KB253" s="277"/>
      <c r="KC253" s="277"/>
      <c r="KD253" s="277"/>
      <c r="KE253" s="277"/>
      <c r="KF253" s="277"/>
      <c r="KG253" s="277"/>
      <c r="KH253" s="277"/>
      <c r="KI253" s="277"/>
      <c r="KJ253" s="402"/>
      <c r="KK253" s="404"/>
      <c r="KL253" s="49"/>
      <c r="KM253" s="49"/>
      <c r="KN253" s="49"/>
      <c r="KO253" s="99"/>
      <c r="KP253" s="98"/>
      <c r="KQ253" s="49"/>
      <c r="KR253" s="405"/>
      <c r="KS253" s="405"/>
      <c r="KT253" s="277"/>
      <c r="KU253" s="277"/>
      <c r="KV253" s="277"/>
      <c r="KW253" s="277"/>
      <c r="KX253" s="277"/>
      <c r="KY253" s="277"/>
      <c r="KZ253" s="277"/>
      <c r="LA253" s="277"/>
      <c r="LB253" s="402"/>
      <c r="LC253" s="404"/>
      <c r="LD253" s="49"/>
      <c r="LE253" s="49"/>
      <c r="LF253" s="49"/>
      <c r="LG253" s="99"/>
      <c r="LH253" s="98"/>
      <c r="LI253" s="49"/>
      <c r="LJ253" s="405"/>
      <c r="LK253" s="405"/>
      <c r="LL253" s="277"/>
      <c r="LM253" s="277"/>
      <c r="LN253" s="277"/>
      <c r="LO253" s="277"/>
      <c r="LP253" s="277"/>
      <c r="LQ253" s="277"/>
      <c r="LR253" s="277"/>
      <c r="LS253" s="277"/>
      <c r="LT253" s="402"/>
      <c r="LU253" s="404"/>
      <c r="LV253" s="49"/>
      <c r="LW253" s="49"/>
      <c r="LX253" s="49"/>
      <c r="LY253" s="99"/>
      <c r="LZ253" s="98"/>
      <c r="MA253" s="49"/>
      <c r="MB253" s="405"/>
      <c r="MC253" s="405"/>
      <c r="MD253" s="277"/>
      <c r="ME253" s="277"/>
      <c r="MF253" s="277"/>
      <c r="MG253" s="277"/>
      <c r="MH253" s="277"/>
      <c r="MI253" s="277"/>
      <c r="MJ253" s="277"/>
      <c r="MK253" s="277"/>
      <c r="ML253" s="402"/>
      <c r="MM253" s="404"/>
      <c r="MN253" s="49"/>
      <c r="MO253" s="49"/>
      <c r="MP253" s="49"/>
      <c r="MQ253" s="99"/>
      <c r="MR253" s="98"/>
      <c r="MS253" s="49"/>
      <c r="MT253" s="405"/>
      <c r="MU253" s="405"/>
      <c r="MV253" s="277"/>
      <c r="MW253" s="277"/>
      <c r="MX253" s="277"/>
      <c r="MY253" s="277"/>
      <c r="MZ253" s="277"/>
      <c r="NA253" s="277"/>
      <c r="NB253" s="277"/>
      <c r="NC253" s="277"/>
      <c r="ND253" s="402"/>
      <c r="NE253" s="404"/>
      <c r="NF253" s="49"/>
      <c r="NG253" s="49"/>
      <c r="NH253" s="49"/>
      <c r="NI253" s="99"/>
      <c r="NJ253" s="98"/>
      <c r="NK253" s="49"/>
      <c r="NL253" s="405"/>
      <c r="NM253" s="405"/>
      <c r="NN253" s="277"/>
      <c r="NO253" s="277"/>
      <c r="NP253" s="277"/>
      <c r="NQ253" s="277"/>
      <c r="NR253" s="277"/>
      <c r="NS253" s="277"/>
      <c r="NT253" s="277"/>
      <c r="NU253" s="277"/>
      <c r="NV253" s="402"/>
      <c r="NW253" s="404"/>
      <c r="NX253" s="49"/>
      <c r="NY253" s="49"/>
      <c r="NZ253" s="49"/>
      <c r="OA253" s="99"/>
      <c r="OB253" s="98"/>
      <c r="OC253" s="49"/>
      <c r="OD253" s="405"/>
      <c r="OE253" s="405"/>
      <c r="OF253" s="277"/>
      <c r="OG253" s="277"/>
      <c r="OH253" s="277"/>
      <c r="OI253" s="277"/>
      <c r="OJ253" s="277"/>
      <c r="OK253" s="277"/>
      <c r="OL253" s="277"/>
      <c r="OM253" s="277"/>
      <c r="ON253" s="402"/>
      <c r="OO253" s="404"/>
      <c r="OP253" s="49"/>
      <c r="OQ253" s="49"/>
      <c r="OR253" s="49"/>
      <c r="OS253" s="99"/>
      <c r="OT253" s="98"/>
      <c r="OU253" s="49"/>
      <c r="OV253" s="405"/>
      <c r="OW253" s="405"/>
      <c r="OX253" s="277"/>
      <c r="OY253" s="277"/>
      <c r="OZ253" s="277"/>
      <c r="PA253" s="277"/>
      <c r="PB253" s="277"/>
      <c r="PC253" s="277"/>
      <c r="PD253" s="277"/>
      <c r="PE253" s="277"/>
      <c r="PF253" s="402"/>
      <c r="PG253" s="404"/>
      <c r="PH253" s="49"/>
      <c r="PI253" s="49"/>
      <c r="PJ253" s="49"/>
      <c r="PK253" s="99"/>
      <c r="PL253" s="98"/>
      <c r="PM253" s="49"/>
      <c r="PN253" s="405"/>
      <c r="PO253" s="405"/>
      <c r="PP253" s="277"/>
      <c r="PQ253" s="277"/>
      <c r="PR253" s="277"/>
      <c r="PS253" s="277"/>
      <c r="PT253" s="277"/>
      <c r="PU253" s="277"/>
      <c r="PV253" s="277"/>
      <c r="PW253" s="277"/>
      <c r="PX253" s="402"/>
      <c r="PY253" s="404"/>
      <c r="PZ253" s="49"/>
      <c r="QA253" s="49"/>
      <c r="QB253" s="49"/>
      <c r="QC253" s="99"/>
      <c r="QD253" s="98"/>
      <c r="QE253" s="49"/>
      <c r="QF253" s="405"/>
      <c r="QG253" s="405"/>
      <c r="QH253" s="277"/>
      <c r="QI253" s="277"/>
      <c r="QJ253" s="277"/>
      <c r="QK253" s="277"/>
      <c r="QL253" s="277"/>
      <c r="QM253" s="277"/>
      <c r="QN253" s="277"/>
      <c r="QO253" s="277"/>
      <c r="QP253" s="402"/>
      <c r="QQ253" s="404"/>
      <c r="QR253" s="49"/>
      <c r="QS253" s="49"/>
      <c r="QT253" s="49"/>
      <c r="QU253" s="99"/>
      <c r="QV253" s="98"/>
      <c r="QW253" s="49"/>
      <c r="QX253" s="405"/>
      <c r="QY253" s="405"/>
      <c r="QZ253" s="277"/>
      <c r="RA253" s="277"/>
      <c r="RB253" s="277"/>
      <c r="RC253" s="277"/>
      <c r="RD253" s="277"/>
      <c r="RE253" s="277"/>
      <c r="RF253" s="277"/>
      <c r="RG253" s="277"/>
      <c r="RH253" s="402"/>
      <c r="RI253" s="404"/>
      <c r="RJ253" s="49"/>
      <c r="RK253" s="49"/>
      <c r="RL253" s="49"/>
      <c r="RM253" s="99"/>
      <c r="RN253" s="98"/>
      <c r="RO253" s="49"/>
      <c r="RP253" s="405"/>
      <c r="RQ253" s="405"/>
      <c r="RR253" s="277"/>
      <c r="RS253" s="277"/>
      <c r="RT253" s="277"/>
      <c r="RU253" s="277"/>
      <c r="RV253" s="277"/>
      <c r="RW253" s="277"/>
      <c r="RX253" s="277"/>
      <c r="RY253" s="277"/>
      <c r="RZ253" s="402"/>
      <c r="SA253" s="404"/>
      <c r="SB253" s="49"/>
      <c r="SC253" s="49"/>
      <c r="SD253" s="49"/>
      <c r="SE253" s="99"/>
      <c r="SF253" s="98"/>
      <c r="SG253" s="49"/>
      <c r="SH253" s="405"/>
      <c r="SI253" s="405"/>
      <c r="SJ253" s="277"/>
      <c r="SK253" s="277"/>
      <c r="SL253" s="277"/>
      <c r="SM253" s="277"/>
      <c r="SN253" s="277"/>
      <c r="SO253" s="277"/>
      <c r="SP253" s="277"/>
      <c r="SQ253" s="277"/>
      <c r="SR253" s="402"/>
      <c r="SS253" s="404"/>
      <c r="ST253" s="49"/>
      <c r="SU253" s="49"/>
      <c r="SV253" s="49"/>
      <c r="SW253" s="99"/>
      <c r="SX253" s="98"/>
      <c r="SY253" s="49"/>
      <c r="SZ253" s="405"/>
      <c r="TA253" s="405"/>
      <c r="TB253" s="277"/>
      <c r="TC253" s="277"/>
      <c r="TD253" s="277"/>
      <c r="TE253" s="277"/>
      <c r="TF253" s="277"/>
      <c r="TG253" s="277"/>
      <c r="TH253" s="277"/>
      <c r="TI253" s="277"/>
      <c r="TJ253" s="402"/>
      <c r="TK253" s="404"/>
      <c r="TL253" s="49"/>
      <c r="TM253" s="49"/>
      <c r="TN253" s="49"/>
      <c r="TO253" s="99"/>
      <c r="TP253" s="98"/>
      <c r="TQ253" s="49"/>
      <c r="TR253" s="405"/>
      <c r="TS253" s="405"/>
      <c r="TT253" s="277"/>
      <c r="TU253" s="277"/>
      <c r="TV253" s="277"/>
      <c r="TW253" s="277"/>
      <c r="TX253" s="277"/>
      <c r="TY253" s="277"/>
      <c r="TZ253" s="277"/>
      <c r="UA253" s="277"/>
      <c r="UB253" s="402"/>
      <c r="UC253" s="404"/>
      <c r="UD253" s="49"/>
      <c r="UE253" s="49"/>
      <c r="UF253" s="49"/>
      <c r="UG253" s="99"/>
      <c r="UH253" s="98"/>
      <c r="UI253" s="49"/>
      <c r="UJ253" s="405"/>
      <c r="UK253" s="405"/>
      <c r="UL253" s="277"/>
      <c r="UM253" s="277"/>
      <c r="UN253" s="277"/>
      <c r="UO253" s="277"/>
      <c r="UP253" s="277"/>
      <c r="UQ253" s="277"/>
      <c r="UR253" s="277"/>
      <c r="US253" s="277"/>
      <c r="UT253" s="402"/>
      <c r="UU253" s="404"/>
      <c r="UV253" s="49"/>
      <c r="UW253" s="49"/>
      <c r="UX253" s="49"/>
      <c r="UY253" s="99"/>
      <c r="UZ253" s="98"/>
      <c r="VA253" s="49"/>
      <c r="VB253" s="405"/>
      <c r="VC253" s="405"/>
      <c r="VD253" s="277"/>
      <c r="VE253" s="277"/>
      <c r="VF253" s="277"/>
      <c r="VG253" s="277"/>
      <c r="VH253" s="277"/>
      <c r="VI253" s="277"/>
      <c r="VJ253" s="277"/>
      <c r="VK253" s="277"/>
      <c r="VL253" s="402"/>
      <c r="VM253" s="404"/>
      <c r="VN253" s="49"/>
      <c r="VO253" s="49"/>
      <c r="VP253" s="49"/>
      <c r="VQ253" s="99"/>
      <c r="VR253" s="98"/>
      <c r="VS253" s="49"/>
      <c r="VT253" s="405"/>
      <c r="VU253" s="405"/>
      <c r="VV253" s="277"/>
      <c r="VW253" s="277"/>
      <c r="VX253" s="277"/>
      <c r="VY253" s="277"/>
      <c r="VZ253" s="277"/>
      <c r="WA253" s="277"/>
      <c r="WB253" s="277"/>
      <c r="WC253" s="277"/>
      <c r="WD253" s="402"/>
      <c r="WE253" s="404"/>
      <c r="WF253" s="49"/>
      <c r="WG253" s="49"/>
      <c r="WH253" s="49"/>
      <c r="WI253" s="99"/>
      <c r="WJ253" s="98"/>
      <c r="WK253" s="49"/>
      <c r="WL253" s="405"/>
      <c r="WM253" s="405"/>
      <c r="WN253" s="277"/>
      <c r="WO253" s="277"/>
      <c r="WP253" s="277"/>
      <c r="WQ253" s="277"/>
      <c r="WR253" s="277"/>
      <c r="WS253" s="277"/>
      <c r="WT253" s="277"/>
      <c r="WU253" s="277"/>
      <c r="WV253" s="402"/>
      <c r="WW253" s="404"/>
      <c r="WX253" s="49"/>
      <c r="WY253" s="49"/>
      <c r="WZ253" s="49"/>
      <c r="XA253" s="99"/>
      <c r="XB253" s="98"/>
      <c r="XC253" s="49"/>
      <c r="XD253" s="405"/>
      <c r="XE253" s="405"/>
      <c r="XF253" s="277"/>
      <c r="XG253" s="277"/>
      <c r="XH253" s="277"/>
      <c r="XI253" s="277"/>
      <c r="XJ253" s="277"/>
      <c r="XK253" s="277"/>
      <c r="XL253" s="277"/>
      <c r="XM253" s="277"/>
      <c r="XN253" s="402"/>
      <c r="XO253" s="404"/>
      <c r="XP253" s="49"/>
      <c r="XQ253" s="49"/>
      <c r="XR253" s="49"/>
      <c r="XS253" s="99"/>
      <c r="XT253" s="98"/>
      <c r="XU253" s="49"/>
      <c r="XV253" s="405"/>
      <c r="XW253" s="405"/>
      <c r="XX253" s="277"/>
      <c r="XY253" s="277"/>
      <c r="XZ253" s="277"/>
      <c r="YA253" s="277"/>
      <c r="YB253" s="277"/>
      <c r="YC253" s="277"/>
      <c r="YD253" s="277"/>
      <c r="YE253" s="277"/>
      <c r="YF253" s="402"/>
      <c r="YG253" s="404"/>
      <c r="YH253" s="49"/>
      <c r="YI253" s="49"/>
      <c r="YJ253" s="49"/>
      <c r="YK253" s="99"/>
      <c r="YL253" s="98"/>
      <c r="YM253" s="49"/>
      <c r="YN253" s="405"/>
      <c r="YO253" s="405"/>
      <c r="YP253" s="277"/>
      <c r="YQ253" s="277"/>
      <c r="YR253" s="277"/>
      <c r="YS253" s="277"/>
      <c r="YT253" s="277"/>
      <c r="YU253" s="277"/>
      <c r="YV253" s="277"/>
      <c r="YW253" s="277"/>
      <c r="YX253" s="402"/>
      <c r="YY253" s="404"/>
      <c r="YZ253" s="49"/>
      <c r="ZA253" s="49"/>
      <c r="ZB253" s="49"/>
      <c r="ZC253" s="99"/>
      <c r="ZD253" s="98"/>
      <c r="ZE253" s="49"/>
      <c r="ZF253" s="405"/>
      <c r="ZG253" s="405"/>
      <c r="ZH253" s="277"/>
      <c r="ZI253" s="277"/>
      <c r="ZJ253" s="277"/>
      <c r="ZK253" s="277"/>
      <c r="ZL253" s="277"/>
      <c r="ZM253" s="277"/>
      <c r="ZN253" s="277"/>
      <c r="ZO253" s="277"/>
      <c r="ZP253" s="402"/>
      <c r="ZQ253" s="404"/>
      <c r="ZR253" s="49"/>
      <c r="ZS253" s="49"/>
      <c r="ZT253" s="49"/>
      <c r="ZU253" s="99"/>
      <c r="ZV253" s="98"/>
      <c r="ZW253" s="49"/>
      <c r="ZX253" s="405"/>
      <c r="ZY253" s="405"/>
      <c r="ZZ253" s="277"/>
      <c r="AAA253" s="277"/>
      <c r="AAB253" s="277"/>
      <c r="AAC253" s="277"/>
      <c r="AAD253" s="277"/>
      <c r="AAE253" s="277"/>
      <c r="AAF253" s="277"/>
      <c r="AAG253" s="277"/>
      <c r="AAH253" s="402"/>
      <c r="AAI253" s="404"/>
      <c r="AAJ253" s="49"/>
      <c r="AAK253" s="49"/>
      <c r="AAL253" s="49"/>
      <c r="AAM253" s="99"/>
      <c r="AAN253" s="98"/>
      <c r="AAO253" s="49"/>
      <c r="AAP253" s="405"/>
      <c r="AAQ253" s="405"/>
      <c r="AAR253" s="277"/>
      <c r="AAS253" s="277"/>
      <c r="AAT253" s="277"/>
      <c r="AAU253" s="277"/>
      <c r="AAV253" s="277"/>
      <c r="AAW253" s="277"/>
      <c r="AAX253" s="277"/>
      <c r="AAY253" s="277"/>
      <c r="AAZ253" s="402"/>
      <c r="ABA253" s="404"/>
      <c r="ABB253" s="49"/>
      <c r="ABC253" s="49"/>
      <c r="ABD253" s="49"/>
      <c r="ABE253" s="99"/>
      <c r="ABF253" s="98"/>
      <c r="ABG253" s="49"/>
      <c r="ABH253" s="405"/>
      <c r="ABI253" s="405"/>
      <c r="ABJ253" s="277"/>
      <c r="ABK253" s="277"/>
      <c r="ABL253" s="277"/>
      <c r="ABM253" s="277"/>
      <c r="ABN253" s="277"/>
      <c r="ABO253" s="277"/>
      <c r="ABP253" s="277"/>
      <c r="ABQ253" s="277"/>
      <c r="ABR253" s="402"/>
      <c r="ABS253" s="404"/>
      <c r="ABT253" s="49"/>
      <c r="ABU253" s="49"/>
      <c r="ABV253" s="49"/>
      <c r="ABW253" s="99"/>
      <c r="ABX253" s="98"/>
      <c r="ABY253" s="49"/>
      <c r="ABZ253" s="405"/>
      <c r="ACA253" s="405"/>
      <c r="ACB253" s="277"/>
      <c r="ACC253" s="277"/>
      <c r="ACD253" s="277"/>
      <c r="ACE253" s="277"/>
      <c r="ACF253" s="277"/>
      <c r="ACG253" s="277"/>
      <c r="ACH253" s="277"/>
      <c r="ACI253" s="277"/>
      <c r="ACJ253" s="402"/>
      <c r="ACK253" s="404"/>
      <c r="ACL253" s="49"/>
      <c r="ACM253" s="49"/>
      <c r="ACN253" s="49"/>
      <c r="ACO253" s="99"/>
      <c r="ACP253" s="98"/>
      <c r="ACQ253" s="49"/>
      <c r="ACR253" s="405"/>
      <c r="ACS253" s="405"/>
      <c r="ACT253" s="277"/>
      <c r="ACU253" s="277"/>
      <c r="ACV253" s="277"/>
      <c r="ACW253" s="277"/>
      <c r="ACX253" s="277"/>
      <c r="ACY253" s="277"/>
      <c r="ACZ253" s="277"/>
      <c r="ADA253" s="277"/>
      <c r="ADB253" s="402"/>
      <c r="ADC253" s="404"/>
      <c r="ADD253" s="49"/>
      <c r="ADE253" s="49"/>
      <c r="ADF253" s="49"/>
      <c r="ADG253" s="99"/>
      <c r="ADH253" s="98"/>
      <c r="ADI253" s="49"/>
      <c r="ADJ253" s="405"/>
      <c r="ADK253" s="405"/>
      <c r="ADL253" s="277"/>
      <c r="ADM253" s="277"/>
      <c r="ADN253" s="277"/>
      <c r="ADO253" s="277"/>
      <c r="ADP253" s="277"/>
      <c r="ADQ253" s="277"/>
      <c r="ADR253" s="277"/>
      <c r="ADS253" s="277"/>
      <c r="ADT253" s="402"/>
      <c r="ADU253" s="404"/>
      <c r="ADV253" s="49"/>
      <c r="ADW253" s="49"/>
      <c r="ADX253" s="49"/>
      <c r="ADY253" s="99"/>
      <c r="ADZ253" s="98"/>
      <c r="AEA253" s="49"/>
      <c r="AEB253" s="405"/>
      <c r="AEC253" s="405"/>
      <c r="AED253" s="277"/>
      <c r="AEE253" s="277"/>
      <c r="AEF253" s="277"/>
      <c r="AEG253" s="277"/>
      <c r="AEH253" s="277"/>
      <c r="AEI253" s="277"/>
      <c r="AEJ253" s="277"/>
      <c r="AEK253" s="277"/>
      <c r="AEL253" s="402"/>
      <c r="AEM253" s="404"/>
      <c r="AEN253" s="49"/>
      <c r="AEO253" s="49"/>
      <c r="AEP253" s="49"/>
      <c r="AEQ253" s="99"/>
      <c r="AER253" s="98"/>
      <c r="AES253" s="49"/>
      <c r="AET253" s="405"/>
      <c r="AEU253" s="405"/>
      <c r="AEV253" s="277"/>
      <c r="AEW253" s="277"/>
      <c r="AEX253" s="277"/>
      <c r="AEY253" s="277"/>
      <c r="AEZ253" s="277"/>
      <c r="AFA253" s="277"/>
      <c r="AFB253" s="277"/>
      <c r="AFC253" s="277"/>
      <c r="AFD253" s="402"/>
      <c r="AFE253" s="404"/>
      <c r="AFF253" s="49"/>
      <c r="AFG253" s="49"/>
      <c r="AFH253" s="49"/>
      <c r="AFI253" s="99"/>
      <c r="AFJ253" s="98"/>
      <c r="AFK253" s="49"/>
      <c r="AFL253" s="405"/>
      <c r="AFM253" s="405"/>
      <c r="AFN253" s="277"/>
      <c r="AFO253" s="277"/>
      <c r="AFP253" s="277"/>
      <c r="AFQ253" s="277"/>
      <c r="AFR253" s="277"/>
      <c r="AFS253" s="277"/>
      <c r="AFT253" s="277"/>
      <c r="AFU253" s="277"/>
      <c r="AFV253" s="402"/>
      <c r="AFW253" s="404"/>
      <c r="AFX253" s="49"/>
      <c r="AFY253" s="49"/>
      <c r="AFZ253" s="49"/>
      <c r="AGA253" s="99"/>
      <c r="AGB253" s="98"/>
      <c r="AGC253" s="49"/>
      <c r="AGD253" s="405"/>
      <c r="AGE253" s="405"/>
      <c r="AGF253" s="277"/>
      <c r="AGG253" s="277"/>
      <c r="AGH253" s="277"/>
      <c r="AGI253" s="277"/>
      <c r="AGJ253" s="277"/>
      <c r="AGK253" s="277"/>
      <c r="AGL253" s="277"/>
      <c r="AGM253" s="277"/>
      <c r="AGN253" s="402"/>
      <c r="AGO253" s="404"/>
      <c r="AGP253" s="49"/>
      <c r="AGQ253" s="49"/>
      <c r="AGR253" s="49"/>
      <c r="AGS253" s="99"/>
      <c r="AGT253" s="98"/>
      <c r="AGU253" s="49"/>
      <c r="AGV253" s="405"/>
      <c r="AGW253" s="405"/>
      <c r="AGX253" s="277"/>
      <c r="AGY253" s="277"/>
      <c r="AGZ253" s="277"/>
      <c r="AHA253" s="277"/>
      <c r="AHB253" s="277"/>
      <c r="AHC253" s="277"/>
      <c r="AHD253" s="277"/>
      <c r="AHE253" s="277"/>
      <c r="AHF253" s="402"/>
      <c r="AHG253" s="404"/>
      <c r="AHH253" s="49"/>
      <c r="AHI253" s="49"/>
      <c r="AHJ253" s="49"/>
      <c r="AHK253" s="99"/>
      <c r="AHL253" s="98"/>
      <c r="AHM253" s="49"/>
      <c r="AHN253" s="405"/>
      <c r="AHO253" s="405"/>
      <c r="AHP253" s="277"/>
      <c r="AHQ253" s="277"/>
      <c r="AHR253" s="277"/>
      <c r="AHS253" s="277"/>
      <c r="AHT253" s="277"/>
      <c r="AHU253" s="277"/>
      <c r="AHV253" s="277"/>
      <c r="AHW253" s="277"/>
      <c r="AHX253" s="402"/>
      <c r="AHY253" s="404"/>
      <c r="AHZ253" s="49"/>
      <c r="AIA253" s="49"/>
      <c r="AIB253" s="49"/>
      <c r="AIC253" s="99"/>
      <c r="AID253" s="98"/>
      <c r="AIE253" s="49"/>
      <c r="AIF253" s="405"/>
      <c r="AIG253" s="405"/>
      <c r="AIH253" s="277"/>
      <c r="AII253" s="277"/>
      <c r="AIJ253" s="277"/>
      <c r="AIK253" s="277"/>
      <c r="AIL253" s="277"/>
      <c r="AIM253" s="277"/>
      <c r="AIN253" s="277"/>
      <c r="AIO253" s="277"/>
      <c r="AIP253" s="402"/>
      <c r="AIQ253" s="404"/>
      <c r="AIR253" s="49"/>
      <c r="AIS253" s="49"/>
      <c r="AIT253" s="49"/>
      <c r="AIU253" s="99"/>
      <c r="AIV253" s="98"/>
      <c r="AIW253" s="49"/>
      <c r="AIX253" s="405"/>
      <c r="AIY253" s="405"/>
      <c r="AIZ253" s="277"/>
      <c r="AJA253" s="277"/>
      <c r="AJB253" s="277"/>
      <c r="AJC253" s="277"/>
      <c r="AJD253" s="277"/>
      <c r="AJE253" s="277"/>
      <c r="AJF253" s="277"/>
      <c r="AJG253" s="277"/>
      <c r="AJH253" s="402"/>
      <c r="AJI253" s="404"/>
      <c r="AJJ253" s="49"/>
      <c r="AJK253" s="49"/>
      <c r="AJL253" s="49"/>
      <c r="AJM253" s="99"/>
      <c r="AJN253" s="98"/>
      <c r="AJO253" s="49"/>
      <c r="AJP253" s="405"/>
      <c r="AJQ253" s="405"/>
      <c r="AJR253" s="277"/>
      <c r="AJS253" s="277"/>
      <c r="AJT253" s="277"/>
      <c r="AJU253" s="277"/>
      <c r="AJV253" s="277"/>
      <c r="AJW253" s="277"/>
      <c r="AJX253" s="277"/>
      <c r="AJY253" s="277"/>
      <c r="AJZ253" s="402"/>
      <c r="AKA253" s="404"/>
      <c r="AKB253" s="49"/>
      <c r="AKC253" s="49"/>
      <c r="AKD253" s="49"/>
      <c r="AKE253" s="99"/>
      <c r="AKF253" s="98"/>
      <c r="AKG253" s="49"/>
      <c r="AKH253" s="405"/>
      <c r="AKI253" s="405"/>
      <c r="AKJ253" s="277"/>
      <c r="AKK253" s="277"/>
      <c r="AKL253" s="277"/>
      <c r="AKM253" s="277"/>
      <c r="AKN253" s="277"/>
      <c r="AKO253" s="277"/>
      <c r="AKP253" s="277"/>
      <c r="AKQ253" s="277"/>
      <c r="AKR253" s="402"/>
      <c r="AKS253" s="404"/>
      <c r="AKT253" s="49"/>
      <c r="AKU253" s="49"/>
      <c r="AKV253" s="49"/>
      <c r="AKW253" s="99"/>
      <c r="AKX253" s="98"/>
      <c r="AKY253" s="49"/>
      <c r="AKZ253" s="405"/>
      <c r="ALA253" s="405"/>
      <c r="ALB253" s="277"/>
      <c r="ALC253" s="277"/>
      <c r="ALD253" s="277"/>
      <c r="ALE253" s="277"/>
      <c r="ALF253" s="277"/>
      <c r="ALG253" s="277"/>
      <c r="ALH253" s="277"/>
      <c r="ALI253" s="277"/>
      <c r="ALJ253" s="402"/>
      <c r="ALK253" s="404"/>
      <c r="ALL253" s="49"/>
      <c r="ALM253" s="49"/>
      <c r="ALN253" s="49"/>
      <c r="ALO253" s="99"/>
      <c r="ALP253" s="98"/>
      <c r="ALQ253" s="49"/>
      <c r="ALR253" s="405"/>
      <c r="ALS253" s="405"/>
      <c r="ALT253" s="277"/>
      <c r="ALU253" s="277"/>
      <c r="ALV253" s="277"/>
      <c r="ALW253" s="277"/>
      <c r="ALX253" s="277"/>
      <c r="ALY253" s="277"/>
      <c r="ALZ253" s="277"/>
      <c r="AMA253" s="277"/>
      <c r="AMB253" s="402"/>
      <c r="AMC253" s="404"/>
      <c r="AMD253" s="49"/>
      <c r="AME253" s="49"/>
      <c r="AMF253" s="49"/>
      <c r="AMG253" s="99"/>
      <c r="AMH253" s="98"/>
      <c r="AMI253" s="49"/>
      <c r="AMJ253" s="405"/>
      <c r="AMK253" s="405"/>
      <c r="AML253" s="277"/>
      <c r="AMM253" s="277"/>
      <c r="AMN253" s="277"/>
      <c r="AMO253" s="277"/>
      <c r="AMP253" s="277"/>
      <c r="AMQ253" s="277"/>
      <c r="AMR253" s="277"/>
      <c r="AMS253" s="277"/>
      <c r="AMT253" s="402"/>
      <c r="AMU253" s="404"/>
      <c r="AMV253" s="49"/>
      <c r="AMW253" s="49"/>
      <c r="AMX253" s="49"/>
      <c r="AMY253" s="99"/>
      <c r="AMZ253" s="98"/>
      <c r="ANA253" s="49"/>
      <c r="ANB253" s="405"/>
      <c r="ANC253" s="405"/>
      <c r="AND253" s="277"/>
      <c r="ANE253" s="277"/>
      <c r="ANF253" s="277"/>
      <c r="ANG253" s="277"/>
      <c r="ANH253" s="277"/>
      <c r="ANI253" s="277"/>
      <c r="ANJ253" s="277"/>
      <c r="ANK253" s="277"/>
      <c r="ANL253" s="402"/>
      <c r="ANM253" s="404"/>
      <c r="ANN253" s="49"/>
      <c r="ANO253" s="49"/>
      <c r="ANP253" s="49"/>
      <c r="ANQ253" s="99"/>
      <c r="ANR253" s="98"/>
      <c r="ANS253" s="49"/>
      <c r="ANT253" s="405"/>
      <c r="ANU253" s="405"/>
      <c r="ANV253" s="277"/>
      <c r="ANW253" s="277"/>
      <c r="ANX253" s="277"/>
      <c r="ANY253" s="277"/>
      <c r="ANZ253" s="277"/>
      <c r="AOA253" s="277"/>
      <c r="AOB253" s="277"/>
      <c r="AOC253" s="277"/>
      <c r="AOD253" s="402"/>
      <c r="AOE253" s="404"/>
      <c r="AOF253" s="49"/>
      <c r="AOG253" s="49"/>
      <c r="AOH253" s="49"/>
      <c r="AOI253" s="99"/>
      <c r="AOJ253" s="98"/>
      <c r="AOK253" s="49"/>
      <c r="AOL253" s="405"/>
      <c r="AOM253" s="405"/>
      <c r="AON253" s="277"/>
      <c r="AOO253" s="277"/>
      <c r="AOP253" s="277"/>
      <c r="AOQ253" s="277"/>
      <c r="AOR253" s="277"/>
      <c r="AOS253" s="277"/>
      <c r="AOT253" s="277"/>
      <c r="AOU253" s="277"/>
      <c r="AOV253" s="402"/>
      <c r="AOW253" s="404"/>
      <c r="AOX253" s="49"/>
      <c r="AOY253" s="49"/>
      <c r="AOZ253" s="49"/>
      <c r="APA253" s="99"/>
      <c r="APB253" s="98"/>
      <c r="APC253" s="49"/>
      <c r="APD253" s="405"/>
      <c r="APE253" s="405"/>
      <c r="APF253" s="277"/>
      <c r="APG253" s="277"/>
      <c r="APH253" s="277"/>
      <c r="API253" s="277"/>
      <c r="APJ253" s="277"/>
      <c r="APK253" s="277"/>
      <c r="APL253" s="277"/>
      <c r="APM253" s="277"/>
      <c r="APN253" s="402"/>
      <c r="APO253" s="404"/>
      <c r="APP253" s="49"/>
      <c r="APQ253" s="49"/>
      <c r="APR253" s="49"/>
      <c r="APS253" s="99"/>
      <c r="APT253" s="98"/>
      <c r="APU253" s="49"/>
      <c r="APV253" s="405"/>
      <c r="APW253" s="405"/>
      <c r="APX253" s="277"/>
      <c r="APY253" s="277"/>
      <c r="APZ253" s="277"/>
      <c r="AQA253" s="277"/>
      <c r="AQB253" s="277"/>
      <c r="AQC253" s="277"/>
      <c r="AQD253" s="277"/>
      <c r="AQE253" s="277"/>
      <c r="AQF253" s="402"/>
      <c r="AQG253" s="404"/>
      <c r="AQH253" s="49"/>
      <c r="AQI253" s="49"/>
      <c r="AQJ253" s="49"/>
      <c r="AQK253" s="99"/>
      <c r="AQL253" s="98"/>
      <c r="AQM253" s="49"/>
      <c r="AQN253" s="405"/>
      <c r="AQO253" s="405"/>
      <c r="AQP253" s="277"/>
      <c r="AQQ253" s="277"/>
      <c r="AQR253" s="277"/>
      <c r="AQS253" s="277"/>
      <c r="AQT253" s="277"/>
      <c r="AQU253" s="277"/>
      <c r="AQV253" s="277"/>
      <c r="AQW253" s="277"/>
      <c r="AQX253" s="402"/>
      <c r="AQY253" s="404"/>
      <c r="AQZ253" s="49"/>
      <c r="ARA253" s="49"/>
      <c r="ARB253" s="49"/>
      <c r="ARC253" s="99"/>
      <c r="ARD253" s="98"/>
      <c r="ARE253" s="49"/>
      <c r="ARF253" s="405"/>
      <c r="ARG253" s="405"/>
      <c r="ARH253" s="277"/>
      <c r="ARI253" s="277"/>
      <c r="ARJ253" s="277"/>
      <c r="ARK253" s="277"/>
      <c r="ARL253" s="277"/>
      <c r="ARM253" s="277"/>
      <c r="ARN253" s="277"/>
      <c r="ARO253" s="277"/>
      <c r="ARP253" s="402"/>
      <c r="ARQ253" s="404"/>
      <c r="ARR253" s="49"/>
      <c r="ARS253" s="49"/>
      <c r="ART253" s="49"/>
      <c r="ARU253" s="99"/>
      <c r="ARV253" s="98"/>
      <c r="ARW253" s="49"/>
      <c r="ARX253" s="405"/>
      <c r="ARY253" s="405"/>
      <c r="ARZ253" s="277"/>
      <c r="ASA253" s="277"/>
      <c r="ASB253" s="277"/>
      <c r="ASC253" s="277"/>
      <c r="ASD253" s="277"/>
      <c r="ASE253" s="277"/>
      <c r="ASF253" s="277"/>
      <c r="ASG253" s="277"/>
      <c r="ASH253" s="402"/>
      <c r="ASI253" s="404"/>
      <c r="ASJ253" s="49"/>
      <c r="ASK253" s="49"/>
      <c r="ASL253" s="49"/>
      <c r="ASM253" s="99"/>
      <c r="ASN253" s="98"/>
      <c r="ASO253" s="49"/>
      <c r="ASP253" s="405"/>
      <c r="ASQ253" s="405"/>
      <c r="ASR253" s="277"/>
      <c r="ASS253" s="277"/>
      <c r="AST253" s="277"/>
      <c r="ASU253" s="277"/>
      <c r="ASV253" s="277"/>
      <c r="ASW253" s="277"/>
      <c r="ASX253" s="277"/>
      <c r="ASY253" s="277"/>
      <c r="ASZ253" s="402"/>
      <c r="ATA253" s="404"/>
      <c r="ATB253" s="49"/>
      <c r="ATC253" s="49"/>
      <c r="ATD253" s="49"/>
      <c r="ATE253" s="99"/>
      <c r="ATF253" s="98"/>
      <c r="ATG253" s="49"/>
      <c r="ATH253" s="405"/>
      <c r="ATI253" s="405"/>
      <c r="ATJ253" s="277"/>
      <c r="ATK253" s="277"/>
      <c r="ATL253" s="277"/>
      <c r="ATM253" s="277"/>
      <c r="ATN253" s="277"/>
      <c r="ATO253" s="277"/>
      <c r="ATP253" s="277"/>
      <c r="ATQ253" s="277"/>
      <c r="ATR253" s="402"/>
      <c r="ATS253" s="404"/>
      <c r="ATT253" s="49"/>
      <c r="ATU253" s="49"/>
      <c r="ATV253" s="49"/>
      <c r="ATW253" s="99"/>
      <c r="ATX253" s="98"/>
      <c r="ATY253" s="49"/>
      <c r="ATZ253" s="405"/>
      <c r="AUA253" s="405"/>
      <c r="AUB253" s="277"/>
      <c r="AUC253" s="277"/>
      <c r="AUD253" s="277"/>
      <c r="AUE253" s="277"/>
      <c r="AUF253" s="277"/>
      <c r="AUG253" s="277"/>
      <c r="AUH253" s="277"/>
      <c r="AUI253" s="277"/>
      <c r="AUJ253" s="402"/>
      <c r="AUK253" s="404"/>
      <c r="AUL253" s="49"/>
      <c r="AUM253" s="49"/>
      <c r="AUN253" s="49"/>
      <c r="AUO253" s="99"/>
      <c r="AUP253" s="98"/>
      <c r="AUQ253" s="49"/>
      <c r="AUR253" s="405"/>
      <c r="AUS253" s="405"/>
      <c r="AUT253" s="277"/>
      <c r="AUU253" s="277"/>
      <c r="AUV253" s="277"/>
      <c r="AUW253" s="277"/>
      <c r="AUX253" s="277"/>
      <c r="AUY253" s="277"/>
      <c r="AUZ253" s="277"/>
      <c r="AVA253" s="277"/>
      <c r="AVB253" s="402"/>
      <c r="AVC253" s="404"/>
      <c r="AVD253" s="49"/>
      <c r="AVE253" s="49"/>
      <c r="AVF253" s="49"/>
      <c r="AVG253" s="99"/>
      <c r="AVH253" s="98"/>
      <c r="AVI253" s="49"/>
      <c r="AVJ253" s="405"/>
      <c r="AVK253" s="405"/>
      <c r="AVL253" s="277"/>
      <c r="AVM253" s="277"/>
      <c r="AVN253" s="277"/>
      <c r="AVO253" s="277"/>
      <c r="AVP253" s="277"/>
      <c r="AVQ253" s="277"/>
      <c r="AVR253" s="277"/>
      <c r="AVS253" s="277"/>
      <c r="AVT253" s="402"/>
      <c r="AVU253" s="404"/>
      <c r="AVV253" s="49"/>
      <c r="AVW253" s="49"/>
      <c r="AVX253" s="49"/>
      <c r="AVY253" s="99"/>
      <c r="AVZ253" s="98"/>
      <c r="AWA253" s="49"/>
      <c r="AWB253" s="405"/>
      <c r="AWC253" s="405"/>
      <c r="AWD253" s="277"/>
      <c r="AWE253" s="277"/>
      <c r="AWF253" s="277"/>
      <c r="AWG253" s="277"/>
      <c r="AWH253" s="277"/>
      <c r="AWI253" s="277"/>
      <c r="AWJ253" s="277"/>
      <c r="AWK253" s="277"/>
      <c r="AWL253" s="402"/>
      <c r="AWM253" s="404"/>
      <c r="AWN253" s="49"/>
      <c r="AWO253" s="49"/>
      <c r="AWP253" s="49"/>
      <c r="AWQ253" s="99"/>
      <c r="AWR253" s="98"/>
      <c r="AWS253" s="49"/>
      <c r="AWT253" s="405"/>
      <c r="AWU253" s="405"/>
      <c r="AWV253" s="277"/>
      <c r="AWW253" s="277"/>
      <c r="AWX253" s="277"/>
      <c r="AWY253" s="277"/>
      <c r="AWZ253" s="277"/>
      <c r="AXA253" s="277"/>
      <c r="AXB253" s="277"/>
      <c r="AXC253" s="277"/>
      <c r="AXD253" s="402"/>
      <c r="AXE253" s="404"/>
      <c r="AXF253" s="49"/>
      <c r="AXG253" s="49"/>
      <c r="AXH253" s="49"/>
      <c r="AXI253" s="99"/>
      <c r="AXJ253" s="98"/>
      <c r="AXK253" s="49"/>
      <c r="AXL253" s="405"/>
      <c r="AXM253" s="405"/>
      <c r="AXN253" s="277"/>
      <c r="AXO253" s="277"/>
      <c r="AXP253" s="277"/>
      <c r="AXQ253" s="277"/>
      <c r="AXR253" s="277"/>
      <c r="AXS253" s="277"/>
      <c r="AXT253" s="277"/>
      <c r="AXU253" s="277"/>
      <c r="AXV253" s="402"/>
      <c r="AXW253" s="404"/>
      <c r="AXX253" s="49"/>
      <c r="AXY253" s="49"/>
      <c r="AXZ253" s="49"/>
      <c r="AYA253" s="99"/>
      <c r="AYB253" s="98"/>
      <c r="AYC253" s="49"/>
      <c r="AYD253" s="405"/>
      <c r="AYE253" s="405"/>
      <c r="AYF253" s="277"/>
      <c r="AYG253" s="277"/>
      <c r="AYH253" s="277"/>
      <c r="AYI253" s="277"/>
      <c r="AYJ253" s="277"/>
      <c r="AYK253" s="277"/>
      <c r="AYL253" s="277"/>
      <c r="AYM253" s="277"/>
      <c r="AYN253" s="402"/>
      <c r="AYO253" s="404"/>
      <c r="AYP253" s="49"/>
      <c r="AYQ253" s="49"/>
      <c r="AYR253" s="49"/>
      <c r="AYS253" s="99"/>
      <c r="AYT253" s="98"/>
      <c r="AYU253" s="49"/>
      <c r="AYV253" s="405"/>
      <c r="AYW253" s="405"/>
      <c r="AYX253" s="277"/>
      <c r="AYY253" s="277"/>
      <c r="AYZ253" s="277"/>
      <c r="AZA253" s="277"/>
      <c r="AZB253" s="277"/>
      <c r="AZC253" s="277"/>
      <c r="AZD253" s="277"/>
      <c r="AZE253" s="277"/>
      <c r="AZF253" s="402"/>
      <c r="AZG253" s="404"/>
      <c r="AZH253" s="49"/>
      <c r="AZI253" s="49"/>
      <c r="AZJ253" s="49"/>
      <c r="AZK253" s="99"/>
      <c r="AZL253" s="98"/>
      <c r="AZM253" s="49"/>
      <c r="AZN253" s="405"/>
      <c r="AZO253" s="405"/>
      <c r="AZP253" s="277"/>
      <c r="AZQ253" s="277"/>
      <c r="AZR253" s="277"/>
      <c r="AZS253" s="277"/>
      <c r="AZT253" s="277"/>
      <c r="AZU253" s="277"/>
      <c r="AZV253" s="277"/>
      <c r="AZW253" s="277"/>
      <c r="AZX253" s="402"/>
      <c r="AZY253" s="404"/>
      <c r="AZZ253" s="49"/>
      <c r="BAA253" s="49"/>
      <c r="BAB253" s="49"/>
      <c r="BAC253" s="99"/>
      <c r="BAD253" s="98"/>
      <c r="BAE253" s="49"/>
      <c r="BAF253" s="405"/>
      <c r="BAG253" s="405"/>
      <c r="BAH253" s="277"/>
      <c r="BAI253" s="277"/>
      <c r="BAJ253" s="277"/>
      <c r="BAK253" s="277"/>
      <c r="BAL253" s="277"/>
      <c r="BAM253" s="277"/>
      <c r="BAN253" s="277"/>
      <c r="BAO253" s="277"/>
      <c r="BAP253" s="402"/>
      <c r="BAQ253" s="404"/>
      <c r="BAR253" s="49"/>
      <c r="BAS253" s="49"/>
      <c r="BAT253" s="49"/>
      <c r="BAU253" s="99"/>
      <c r="BAV253" s="98"/>
      <c r="BAW253" s="49"/>
      <c r="BAX253" s="405"/>
      <c r="BAY253" s="405"/>
      <c r="BAZ253" s="277"/>
      <c r="BBA253" s="277"/>
      <c r="BBB253" s="277"/>
      <c r="BBC253" s="277"/>
      <c r="BBD253" s="277"/>
      <c r="BBE253" s="277"/>
      <c r="BBF253" s="277"/>
      <c r="BBG253" s="277"/>
      <c r="BBH253" s="402"/>
      <c r="BBI253" s="404"/>
      <c r="BBJ253" s="49"/>
      <c r="BBK253" s="49"/>
      <c r="BBL253" s="49"/>
      <c r="BBM253" s="99"/>
      <c r="BBN253" s="98"/>
      <c r="BBO253" s="49"/>
      <c r="BBP253" s="405"/>
      <c r="BBQ253" s="405"/>
      <c r="BBR253" s="277"/>
      <c r="BBS253" s="277"/>
      <c r="BBT253" s="277"/>
      <c r="BBU253" s="277"/>
      <c r="BBV253" s="277"/>
      <c r="BBW253" s="277"/>
      <c r="BBX253" s="277"/>
      <c r="BBY253" s="277"/>
      <c r="BBZ253" s="402"/>
      <c r="BCA253" s="404"/>
      <c r="BCB253" s="49"/>
      <c r="BCC253" s="49"/>
      <c r="BCD253" s="49"/>
      <c r="BCE253" s="99"/>
      <c r="BCF253" s="98"/>
      <c r="BCG253" s="49"/>
      <c r="BCH253" s="405"/>
      <c r="BCI253" s="405"/>
      <c r="BCJ253" s="277"/>
      <c r="BCK253" s="277"/>
      <c r="BCL253" s="277"/>
      <c r="BCM253" s="277"/>
      <c r="BCN253" s="277"/>
      <c r="BCO253" s="277"/>
      <c r="BCP253" s="277"/>
      <c r="BCQ253" s="277"/>
      <c r="BCR253" s="402"/>
      <c r="BCS253" s="404"/>
      <c r="BCT253" s="49"/>
      <c r="BCU253" s="49"/>
      <c r="BCV253" s="49"/>
      <c r="BCW253" s="99"/>
      <c r="BCX253" s="98"/>
      <c r="BCY253" s="49"/>
      <c r="BCZ253" s="405"/>
      <c r="BDA253" s="405"/>
      <c r="BDB253" s="277"/>
      <c r="BDC253" s="277"/>
      <c r="BDD253" s="277"/>
      <c r="BDE253" s="277"/>
      <c r="BDF253" s="277"/>
      <c r="BDG253" s="277"/>
      <c r="BDH253" s="277"/>
      <c r="BDI253" s="277"/>
      <c r="BDJ253" s="402"/>
      <c r="BDK253" s="404"/>
      <c r="BDL253" s="49"/>
      <c r="BDM253" s="49"/>
      <c r="BDN253" s="49"/>
      <c r="BDO253" s="99"/>
      <c r="BDP253" s="98"/>
      <c r="BDQ253" s="49"/>
      <c r="BDR253" s="405"/>
      <c r="BDS253" s="405"/>
      <c r="BDT253" s="277"/>
      <c r="BDU253" s="277"/>
      <c r="BDV253" s="277"/>
      <c r="BDW253" s="277"/>
      <c r="BDX253" s="277"/>
      <c r="BDY253" s="277"/>
      <c r="BDZ253" s="277"/>
      <c r="BEA253" s="277"/>
      <c r="BEB253" s="402"/>
      <c r="BEC253" s="404"/>
      <c r="BED253" s="49"/>
      <c r="BEE253" s="49"/>
      <c r="BEF253" s="49"/>
      <c r="BEG253" s="99"/>
      <c r="BEH253" s="98"/>
      <c r="BEI253" s="49"/>
      <c r="BEJ253" s="405"/>
      <c r="BEK253" s="405"/>
      <c r="BEL253" s="277"/>
      <c r="BEM253" s="277"/>
      <c r="BEN253" s="277"/>
      <c r="BEO253" s="277"/>
      <c r="BEP253" s="277"/>
      <c r="BEQ253" s="277"/>
      <c r="BER253" s="277"/>
      <c r="BES253" s="277"/>
      <c r="BET253" s="402"/>
      <c r="BEU253" s="404"/>
      <c r="BEV253" s="49"/>
      <c r="BEW253" s="49"/>
      <c r="BEX253" s="49"/>
      <c r="BEY253" s="99"/>
      <c r="BEZ253" s="98"/>
      <c r="BFA253" s="49"/>
      <c r="BFB253" s="405"/>
      <c r="BFC253" s="405"/>
      <c r="BFD253" s="277"/>
      <c r="BFE253" s="277"/>
      <c r="BFF253" s="277"/>
      <c r="BFG253" s="277"/>
      <c r="BFH253" s="277"/>
      <c r="BFI253" s="277"/>
      <c r="BFJ253" s="277"/>
      <c r="BFK253" s="277"/>
      <c r="BFL253" s="402"/>
      <c r="BFM253" s="404"/>
      <c r="BFN253" s="49"/>
      <c r="BFO253" s="49"/>
      <c r="BFP253" s="49"/>
      <c r="BFQ253" s="99"/>
      <c r="BFR253" s="98"/>
      <c r="BFS253" s="49"/>
      <c r="BFT253" s="405"/>
      <c r="BFU253" s="405"/>
      <c r="BFV253" s="277"/>
      <c r="BFW253" s="277"/>
      <c r="BFX253" s="277"/>
      <c r="BFY253" s="277"/>
      <c r="BFZ253" s="277"/>
      <c r="BGA253" s="277"/>
      <c r="BGB253" s="277"/>
      <c r="BGC253" s="277"/>
      <c r="BGD253" s="402"/>
      <c r="BGE253" s="404"/>
      <c r="BGF253" s="49"/>
      <c r="BGG253" s="49"/>
      <c r="BGH253" s="49"/>
      <c r="BGI253" s="99"/>
      <c r="BGJ253" s="98"/>
      <c r="BGK253" s="49"/>
      <c r="BGL253" s="405"/>
      <c r="BGM253" s="405"/>
      <c r="BGN253" s="277"/>
      <c r="BGO253" s="277"/>
      <c r="BGP253" s="277"/>
      <c r="BGQ253" s="277"/>
      <c r="BGR253" s="277"/>
      <c r="BGS253" s="277"/>
      <c r="BGT253" s="277"/>
      <c r="BGU253" s="277"/>
      <c r="BGV253" s="402"/>
      <c r="BGW253" s="404"/>
      <c r="BGX253" s="49"/>
      <c r="BGY253" s="49"/>
      <c r="BGZ253" s="49"/>
      <c r="BHA253" s="99"/>
      <c r="BHB253" s="98"/>
      <c r="BHC253" s="49"/>
      <c r="BHD253" s="405"/>
      <c r="BHE253" s="405"/>
      <c r="BHF253" s="277"/>
      <c r="BHG253" s="277"/>
      <c r="BHH253" s="277"/>
      <c r="BHI253" s="277"/>
      <c r="BHJ253" s="277"/>
      <c r="BHK253" s="277"/>
      <c r="BHL253" s="277"/>
      <c r="BHM253" s="277"/>
      <c r="BHN253" s="402"/>
      <c r="BHO253" s="404"/>
      <c r="BHP253" s="49"/>
      <c r="BHQ253" s="49"/>
      <c r="BHR253" s="49"/>
      <c r="BHS253" s="99"/>
      <c r="BHT253" s="98"/>
      <c r="BHU253" s="49"/>
      <c r="BHV253" s="405"/>
      <c r="BHW253" s="405"/>
      <c r="BHX253" s="277"/>
      <c r="BHY253" s="277"/>
      <c r="BHZ253" s="277"/>
      <c r="BIA253" s="277"/>
      <c r="BIB253" s="277"/>
      <c r="BIC253" s="277"/>
      <c r="BID253" s="277"/>
      <c r="BIE253" s="277"/>
      <c r="BIF253" s="402"/>
      <c r="BIG253" s="404"/>
      <c r="BIH253" s="49"/>
      <c r="BII253" s="49"/>
      <c r="BIJ253" s="49"/>
      <c r="BIK253" s="99"/>
      <c r="BIL253" s="98"/>
      <c r="BIM253" s="49"/>
      <c r="BIN253" s="405"/>
      <c r="BIO253" s="405"/>
      <c r="BIP253" s="277"/>
      <c r="BIQ253" s="277"/>
      <c r="BIR253" s="277"/>
      <c r="BIS253" s="277"/>
      <c r="BIT253" s="277"/>
      <c r="BIU253" s="277"/>
      <c r="BIV253" s="277"/>
      <c r="BIW253" s="277"/>
      <c r="BIX253" s="402"/>
      <c r="BIY253" s="404"/>
      <c r="BIZ253" s="49"/>
      <c r="BJA253" s="49"/>
      <c r="BJB253" s="49"/>
      <c r="BJC253" s="99"/>
      <c r="BJD253" s="98"/>
      <c r="BJE253" s="49"/>
      <c r="BJF253" s="405"/>
      <c r="BJG253" s="405"/>
      <c r="BJH253" s="277"/>
      <c r="BJI253" s="277"/>
      <c r="BJJ253" s="277"/>
      <c r="BJK253" s="277"/>
      <c r="BJL253" s="277"/>
      <c r="BJM253" s="277"/>
      <c r="BJN253" s="277"/>
      <c r="BJO253" s="277"/>
      <c r="BJP253" s="402"/>
      <c r="BJQ253" s="404"/>
      <c r="BJR253" s="49"/>
      <c r="BJS253" s="49"/>
      <c r="BJT253" s="49"/>
      <c r="BJU253" s="99"/>
      <c r="BJV253" s="98"/>
      <c r="BJW253" s="49"/>
      <c r="BJX253" s="405"/>
      <c r="BJY253" s="405"/>
      <c r="BJZ253" s="277"/>
      <c r="BKA253" s="277"/>
      <c r="BKB253" s="277"/>
      <c r="BKC253" s="277"/>
      <c r="BKD253" s="277"/>
      <c r="BKE253" s="277"/>
      <c r="BKF253" s="277"/>
      <c r="BKG253" s="277"/>
      <c r="BKH253" s="402"/>
      <c r="BKI253" s="404"/>
      <c r="BKJ253" s="49"/>
      <c r="BKK253" s="49"/>
      <c r="BKL253" s="49"/>
      <c r="BKM253" s="99"/>
      <c r="BKN253" s="98"/>
      <c r="BKO253" s="49"/>
      <c r="BKP253" s="405"/>
      <c r="BKQ253" s="405"/>
      <c r="BKR253" s="277"/>
      <c r="BKS253" s="277"/>
      <c r="BKT253" s="277"/>
      <c r="BKU253" s="277"/>
      <c r="BKV253" s="277"/>
      <c r="BKW253" s="277"/>
      <c r="BKX253" s="277"/>
      <c r="BKY253" s="277"/>
      <c r="BKZ253" s="402"/>
      <c r="BLA253" s="404"/>
      <c r="BLB253" s="49"/>
      <c r="BLC253" s="49"/>
      <c r="BLD253" s="49"/>
      <c r="BLE253" s="99"/>
      <c r="BLF253" s="98"/>
      <c r="BLG253" s="49"/>
      <c r="BLH253" s="405"/>
      <c r="BLI253" s="405"/>
      <c r="BLJ253" s="277"/>
      <c r="BLK253" s="277"/>
      <c r="BLL253" s="277"/>
      <c r="BLM253" s="277"/>
      <c r="BLN253" s="277"/>
      <c r="BLO253" s="277"/>
      <c r="BLP253" s="277"/>
      <c r="BLQ253" s="277"/>
      <c r="BLR253" s="402"/>
      <c r="BLS253" s="404"/>
      <c r="BLT253" s="49"/>
      <c r="BLU253" s="49"/>
      <c r="BLV253" s="49"/>
      <c r="BLW253" s="99"/>
      <c r="BLX253" s="98"/>
      <c r="BLY253" s="49"/>
      <c r="BLZ253" s="405"/>
      <c r="BMA253" s="405"/>
      <c r="BMB253" s="277"/>
      <c r="BMC253" s="277"/>
      <c r="BMD253" s="277"/>
      <c r="BME253" s="277"/>
      <c r="BMF253" s="277"/>
      <c r="BMG253" s="277"/>
      <c r="BMH253" s="277"/>
      <c r="BMI253" s="277"/>
      <c r="BMJ253" s="402"/>
      <c r="BMK253" s="404"/>
      <c r="BML253" s="49"/>
      <c r="BMM253" s="49"/>
      <c r="BMN253" s="49"/>
      <c r="BMO253" s="99"/>
      <c r="BMP253" s="98"/>
      <c r="BMQ253" s="49"/>
      <c r="BMR253" s="405"/>
      <c r="BMS253" s="405"/>
      <c r="BMT253" s="277"/>
      <c r="BMU253" s="277"/>
      <c r="BMV253" s="277"/>
      <c r="BMW253" s="277"/>
      <c r="BMX253" s="277"/>
      <c r="BMY253" s="277"/>
      <c r="BMZ253" s="277"/>
      <c r="BNA253" s="277"/>
      <c r="BNB253" s="402"/>
      <c r="BNC253" s="404"/>
      <c r="BND253" s="49"/>
      <c r="BNE253" s="49"/>
      <c r="BNF253" s="49"/>
      <c r="BNG253" s="99"/>
      <c r="BNH253" s="98"/>
      <c r="BNI253" s="49"/>
      <c r="BNJ253" s="405"/>
      <c r="BNK253" s="405"/>
      <c r="BNL253" s="277"/>
      <c r="BNM253" s="277"/>
      <c r="BNN253" s="277"/>
      <c r="BNO253" s="277"/>
      <c r="BNP253" s="277"/>
      <c r="BNQ253" s="277"/>
      <c r="BNR253" s="277"/>
      <c r="BNS253" s="277"/>
      <c r="BNT253" s="402"/>
      <c r="BNU253" s="404"/>
      <c r="BNV253" s="49"/>
      <c r="BNW253" s="49"/>
      <c r="BNX253" s="49"/>
      <c r="BNY253" s="99"/>
      <c r="BNZ253" s="98"/>
      <c r="BOA253" s="49"/>
      <c r="BOB253" s="405"/>
      <c r="BOC253" s="405"/>
      <c r="BOD253" s="277"/>
      <c r="BOE253" s="277"/>
      <c r="BOF253" s="277"/>
      <c r="BOG253" s="277"/>
      <c r="BOH253" s="277"/>
      <c r="BOI253" s="277"/>
      <c r="BOJ253" s="277"/>
      <c r="BOK253" s="277"/>
      <c r="BOL253" s="402"/>
      <c r="BOM253" s="404"/>
      <c r="BON253" s="49"/>
      <c r="BOO253" s="49"/>
      <c r="BOP253" s="49"/>
      <c r="BOQ253" s="99"/>
      <c r="BOR253" s="98"/>
      <c r="BOS253" s="49"/>
      <c r="BOT253" s="405"/>
      <c r="BOU253" s="405"/>
      <c r="BOV253" s="277"/>
      <c r="BOW253" s="277"/>
      <c r="BOX253" s="277"/>
      <c r="BOY253" s="277"/>
      <c r="BOZ253" s="277"/>
      <c r="BPA253" s="277"/>
      <c r="BPB253" s="277"/>
      <c r="BPC253" s="277"/>
      <c r="BPD253" s="402"/>
      <c r="BPE253" s="404"/>
      <c r="BPF253" s="49"/>
      <c r="BPG253" s="49"/>
      <c r="BPH253" s="49"/>
      <c r="BPI253" s="99"/>
      <c r="BPJ253" s="98"/>
      <c r="BPK253" s="49"/>
      <c r="BPL253" s="405"/>
      <c r="BPM253" s="405"/>
      <c r="BPN253" s="277"/>
      <c r="BPO253" s="277"/>
      <c r="BPP253" s="277"/>
      <c r="BPQ253" s="277"/>
      <c r="BPR253" s="277"/>
      <c r="BPS253" s="277"/>
      <c r="BPT253" s="277"/>
      <c r="BPU253" s="277"/>
      <c r="BPV253" s="402"/>
      <c r="BPW253" s="404"/>
      <c r="BPX253" s="49"/>
      <c r="BPY253" s="49"/>
      <c r="BPZ253" s="49"/>
      <c r="BQA253" s="99"/>
      <c r="BQB253" s="98"/>
      <c r="BQC253" s="49"/>
      <c r="BQD253" s="405"/>
      <c r="BQE253" s="405"/>
      <c r="BQF253" s="277"/>
      <c r="BQG253" s="277"/>
      <c r="BQH253" s="277"/>
      <c r="BQI253" s="277"/>
      <c r="BQJ253" s="277"/>
      <c r="BQK253" s="277"/>
      <c r="BQL253" s="277"/>
      <c r="BQM253" s="277"/>
      <c r="BQN253" s="402"/>
      <c r="BQO253" s="404"/>
      <c r="BQP253" s="49"/>
      <c r="BQQ253" s="49"/>
      <c r="BQR253" s="49"/>
      <c r="BQS253" s="99"/>
      <c r="BQT253" s="98"/>
      <c r="BQU253" s="49"/>
      <c r="BQV253" s="405"/>
      <c r="BQW253" s="405"/>
      <c r="BQX253" s="277"/>
      <c r="BQY253" s="277"/>
      <c r="BQZ253" s="277"/>
      <c r="BRA253" s="277"/>
      <c r="BRB253" s="277"/>
      <c r="BRC253" s="277"/>
      <c r="BRD253" s="277"/>
      <c r="BRE253" s="277"/>
      <c r="BRF253" s="402"/>
      <c r="BRG253" s="404"/>
      <c r="BRH253" s="49"/>
      <c r="BRI253" s="49"/>
      <c r="BRJ253" s="49"/>
      <c r="BRK253" s="99"/>
      <c r="BRL253" s="98"/>
      <c r="BRM253" s="49"/>
      <c r="BRN253" s="405"/>
      <c r="BRO253" s="405"/>
      <c r="BRP253" s="277"/>
      <c r="BRQ253" s="277"/>
      <c r="BRR253" s="277"/>
      <c r="BRS253" s="277"/>
      <c r="BRT253" s="277"/>
      <c r="BRU253" s="277"/>
      <c r="BRV253" s="277"/>
      <c r="BRW253" s="277"/>
      <c r="BRX253" s="402"/>
      <c r="BRY253" s="404"/>
      <c r="BRZ253" s="49"/>
      <c r="BSA253" s="49"/>
      <c r="BSB253" s="49"/>
      <c r="BSC253" s="99"/>
      <c r="BSD253" s="98"/>
      <c r="BSE253" s="49"/>
      <c r="BSF253" s="405"/>
      <c r="BSG253" s="405"/>
      <c r="BSH253" s="277"/>
      <c r="BSI253" s="277"/>
      <c r="BSJ253" s="277"/>
      <c r="BSK253" s="277"/>
      <c r="BSL253" s="277"/>
      <c r="BSM253" s="277"/>
      <c r="BSN253" s="277"/>
      <c r="BSO253" s="277"/>
      <c r="BSP253" s="402"/>
      <c r="BSQ253" s="404"/>
      <c r="BSR253" s="49"/>
      <c r="BSS253" s="49"/>
      <c r="BST253" s="49"/>
      <c r="BSU253" s="99"/>
      <c r="BSV253" s="98"/>
      <c r="BSW253" s="49"/>
      <c r="BSX253" s="405"/>
      <c r="BSY253" s="405"/>
      <c r="BSZ253" s="277"/>
      <c r="BTA253" s="277"/>
      <c r="BTB253" s="277"/>
      <c r="BTC253" s="277"/>
      <c r="BTD253" s="277"/>
      <c r="BTE253" s="277"/>
      <c r="BTF253" s="277"/>
      <c r="BTG253" s="277"/>
      <c r="BTH253" s="402"/>
      <c r="BTI253" s="404"/>
      <c r="BTJ253" s="49"/>
      <c r="BTK253" s="49"/>
      <c r="BTL253" s="49"/>
      <c r="BTM253" s="99"/>
      <c r="BTN253" s="98"/>
      <c r="BTO253" s="49"/>
      <c r="BTP253" s="405"/>
      <c r="BTQ253" s="405"/>
      <c r="BTR253" s="277"/>
      <c r="BTS253" s="277"/>
      <c r="BTT253" s="277"/>
      <c r="BTU253" s="277"/>
      <c r="BTV253" s="277"/>
      <c r="BTW253" s="277"/>
      <c r="BTX253" s="277"/>
      <c r="BTY253" s="277"/>
      <c r="BTZ253" s="402"/>
      <c r="BUA253" s="404"/>
      <c r="BUB253" s="49"/>
      <c r="BUC253" s="49"/>
      <c r="BUD253" s="49"/>
      <c r="BUE253" s="99"/>
      <c r="BUF253" s="98"/>
      <c r="BUG253" s="49"/>
      <c r="BUH253" s="405"/>
      <c r="BUI253" s="405"/>
      <c r="BUJ253" s="277"/>
      <c r="BUK253" s="277"/>
      <c r="BUL253" s="277"/>
      <c r="BUM253" s="277"/>
      <c r="BUN253" s="277"/>
      <c r="BUO253" s="277"/>
      <c r="BUP253" s="277"/>
      <c r="BUQ253" s="277"/>
      <c r="BUR253" s="402"/>
      <c r="BUS253" s="404"/>
      <c r="BUT253" s="49"/>
      <c r="BUU253" s="49"/>
      <c r="BUV253" s="49"/>
      <c r="BUW253" s="99"/>
      <c r="BUX253" s="98"/>
      <c r="BUY253" s="49"/>
      <c r="BUZ253" s="405"/>
      <c r="BVA253" s="405"/>
      <c r="BVB253" s="277"/>
      <c r="BVC253" s="277"/>
      <c r="BVD253" s="277"/>
      <c r="BVE253" s="277"/>
      <c r="BVF253" s="277"/>
      <c r="BVG253" s="277"/>
      <c r="BVH253" s="277"/>
      <c r="BVI253" s="277"/>
      <c r="BVJ253" s="402"/>
      <c r="BVK253" s="404"/>
      <c r="BVL253" s="49"/>
      <c r="BVM253" s="49"/>
      <c r="BVN253" s="49"/>
      <c r="BVO253" s="99"/>
      <c r="BVP253" s="98"/>
      <c r="BVQ253" s="49"/>
      <c r="BVR253" s="405"/>
      <c r="BVS253" s="405"/>
      <c r="BVT253" s="277"/>
      <c r="BVU253" s="277"/>
      <c r="BVV253" s="277"/>
      <c r="BVW253" s="277"/>
      <c r="BVX253" s="277"/>
      <c r="BVY253" s="277"/>
      <c r="BVZ253" s="277"/>
      <c r="BWA253" s="277"/>
      <c r="BWB253" s="402"/>
      <c r="BWC253" s="404"/>
      <c r="BWD253" s="49"/>
      <c r="BWE253" s="49"/>
      <c r="BWF253" s="49"/>
      <c r="BWG253" s="99"/>
      <c r="BWH253" s="98"/>
      <c r="BWI253" s="49"/>
      <c r="BWJ253" s="405"/>
      <c r="BWK253" s="405"/>
      <c r="BWL253" s="277"/>
      <c r="BWM253" s="277"/>
      <c r="BWN253" s="277"/>
      <c r="BWO253" s="277"/>
      <c r="BWP253" s="277"/>
      <c r="BWQ253" s="277"/>
      <c r="BWR253" s="277"/>
      <c r="BWS253" s="277"/>
      <c r="BWT253" s="402"/>
      <c r="BWU253" s="404"/>
      <c r="BWV253" s="49"/>
      <c r="BWW253" s="49"/>
      <c r="BWX253" s="49"/>
      <c r="BWY253" s="99"/>
      <c r="BWZ253" s="98"/>
      <c r="BXA253" s="49"/>
      <c r="BXB253" s="405"/>
      <c r="BXC253" s="405"/>
      <c r="BXD253" s="277"/>
      <c r="BXE253" s="277"/>
      <c r="BXF253" s="277"/>
      <c r="BXG253" s="277"/>
      <c r="BXH253" s="277"/>
      <c r="BXI253" s="277"/>
      <c r="BXJ253" s="277"/>
      <c r="BXK253" s="277"/>
      <c r="BXL253" s="402"/>
      <c r="BXM253" s="404"/>
      <c r="BXN253" s="49"/>
      <c r="BXO253" s="49"/>
      <c r="BXP253" s="49"/>
      <c r="BXQ253" s="99"/>
      <c r="BXR253" s="98"/>
      <c r="BXS253" s="49"/>
      <c r="BXT253" s="405"/>
      <c r="BXU253" s="405"/>
      <c r="BXV253" s="277"/>
      <c r="BXW253" s="277"/>
      <c r="BXX253" s="277"/>
      <c r="BXY253" s="277"/>
      <c r="BXZ253" s="277"/>
      <c r="BYA253" s="277"/>
      <c r="BYB253" s="277"/>
      <c r="BYC253" s="277"/>
      <c r="BYD253" s="402"/>
      <c r="BYE253" s="404"/>
      <c r="BYF253" s="49"/>
      <c r="BYG253" s="49"/>
      <c r="BYH253" s="49"/>
      <c r="BYI253" s="99"/>
      <c r="BYJ253" s="98"/>
      <c r="BYK253" s="49"/>
      <c r="BYL253" s="405"/>
      <c r="BYM253" s="405"/>
      <c r="BYN253" s="277"/>
      <c r="BYO253" s="277"/>
      <c r="BYP253" s="277"/>
      <c r="BYQ253" s="277"/>
      <c r="BYR253" s="277"/>
      <c r="BYS253" s="277"/>
      <c r="BYT253" s="277"/>
      <c r="BYU253" s="277"/>
      <c r="BYV253" s="402"/>
      <c r="BYW253" s="404"/>
      <c r="BYX253" s="49"/>
      <c r="BYY253" s="49"/>
      <c r="BYZ253" s="49"/>
      <c r="BZA253" s="99"/>
      <c r="BZB253" s="98"/>
      <c r="BZC253" s="49"/>
      <c r="BZD253" s="405"/>
      <c r="BZE253" s="405"/>
      <c r="BZF253" s="277"/>
      <c r="BZG253" s="277"/>
      <c r="BZH253" s="277"/>
      <c r="BZI253" s="277"/>
      <c r="BZJ253" s="277"/>
      <c r="BZK253" s="277"/>
      <c r="BZL253" s="277"/>
      <c r="BZM253" s="277"/>
      <c r="BZN253" s="402"/>
      <c r="BZO253" s="404"/>
      <c r="BZP253" s="49"/>
      <c r="BZQ253" s="49"/>
      <c r="BZR253" s="49"/>
      <c r="BZS253" s="99"/>
      <c r="BZT253" s="98"/>
      <c r="BZU253" s="49"/>
      <c r="BZV253" s="405"/>
      <c r="BZW253" s="405"/>
      <c r="BZX253" s="277"/>
      <c r="BZY253" s="277"/>
      <c r="BZZ253" s="277"/>
      <c r="CAA253" s="277"/>
      <c r="CAB253" s="277"/>
      <c r="CAC253" s="277"/>
      <c r="CAD253" s="277"/>
      <c r="CAE253" s="277"/>
      <c r="CAF253" s="402"/>
      <c r="CAG253" s="404"/>
      <c r="CAH253" s="49"/>
      <c r="CAI253" s="49"/>
      <c r="CAJ253" s="49"/>
      <c r="CAK253" s="99"/>
      <c r="CAL253" s="98"/>
      <c r="CAM253" s="49"/>
      <c r="CAN253" s="405"/>
      <c r="CAO253" s="405"/>
      <c r="CAP253" s="277"/>
      <c r="CAQ253" s="277"/>
      <c r="CAR253" s="277"/>
      <c r="CAS253" s="277"/>
      <c r="CAT253" s="277"/>
      <c r="CAU253" s="277"/>
      <c r="CAV253" s="277"/>
      <c r="CAW253" s="277"/>
      <c r="CAX253" s="402"/>
      <c r="CAY253" s="404"/>
      <c r="CAZ253" s="49"/>
      <c r="CBA253" s="49"/>
      <c r="CBB253" s="49"/>
      <c r="CBC253" s="99"/>
      <c r="CBD253" s="98"/>
      <c r="CBE253" s="49"/>
      <c r="CBF253" s="405"/>
      <c r="CBG253" s="405"/>
      <c r="CBH253" s="277"/>
      <c r="CBI253" s="277"/>
      <c r="CBJ253" s="277"/>
      <c r="CBK253" s="277"/>
      <c r="CBL253" s="277"/>
      <c r="CBM253" s="277"/>
      <c r="CBN253" s="277"/>
      <c r="CBO253" s="277"/>
      <c r="CBP253" s="402"/>
      <c r="CBQ253" s="404"/>
      <c r="CBR253" s="49"/>
      <c r="CBS253" s="49"/>
      <c r="CBT253" s="49"/>
      <c r="CBU253" s="99"/>
      <c r="CBV253" s="98"/>
      <c r="CBW253" s="49"/>
      <c r="CBX253" s="405"/>
      <c r="CBY253" s="405"/>
      <c r="CBZ253" s="277"/>
      <c r="CCA253" s="277"/>
      <c r="CCB253" s="277"/>
      <c r="CCC253" s="277"/>
      <c r="CCD253" s="277"/>
      <c r="CCE253" s="277"/>
      <c r="CCF253" s="277"/>
      <c r="CCG253" s="277"/>
      <c r="CCH253" s="402"/>
      <c r="CCI253" s="404"/>
      <c r="CCJ253" s="49"/>
      <c r="CCK253" s="49"/>
      <c r="CCL253" s="49"/>
      <c r="CCM253" s="99"/>
      <c r="CCN253" s="98"/>
      <c r="CCO253" s="49"/>
      <c r="CCP253" s="405"/>
      <c r="CCQ253" s="405"/>
      <c r="CCR253" s="277"/>
      <c r="CCS253" s="277"/>
      <c r="CCT253" s="277"/>
      <c r="CCU253" s="277"/>
      <c r="CCV253" s="277"/>
      <c r="CCW253" s="277"/>
      <c r="CCX253" s="277"/>
      <c r="CCY253" s="277"/>
      <c r="CCZ253" s="402"/>
      <c r="CDA253" s="404"/>
      <c r="CDB253" s="49"/>
      <c r="CDC253" s="49"/>
      <c r="CDD253" s="49"/>
      <c r="CDE253" s="99"/>
      <c r="CDF253" s="98"/>
      <c r="CDG253" s="49"/>
      <c r="CDH253" s="405"/>
      <c r="CDI253" s="405"/>
      <c r="CDJ253" s="277"/>
      <c r="CDK253" s="277"/>
      <c r="CDL253" s="277"/>
      <c r="CDM253" s="277"/>
      <c r="CDN253" s="277"/>
      <c r="CDO253" s="277"/>
      <c r="CDP253" s="277"/>
      <c r="CDQ253" s="277"/>
      <c r="CDR253" s="402"/>
      <c r="CDS253" s="404"/>
      <c r="CDT253" s="49"/>
      <c r="CDU253" s="49"/>
      <c r="CDV253" s="49"/>
      <c r="CDW253" s="99"/>
      <c r="CDX253" s="98"/>
      <c r="CDY253" s="49"/>
      <c r="CDZ253" s="405"/>
      <c r="CEA253" s="405"/>
      <c r="CEB253" s="277"/>
      <c r="CEC253" s="277"/>
      <c r="CED253" s="277"/>
      <c r="CEE253" s="277"/>
      <c r="CEF253" s="277"/>
      <c r="CEG253" s="277"/>
      <c r="CEH253" s="277"/>
      <c r="CEI253" s="277"/>
      <c r="CEJ253" s="402"/>
      <c r="CEK253" s="404"/>
      <c r="CEL253" s="49"/>
      <c r="CEM253" s="49"/>
      <c r="CEN253" s="49"/>
      <c r="CEO253" s="99"/>
      <c r="CEP253" s="98"/>
      <c r="CEQ253" s="49"/>
      <c r="CER253" s="405"/>
      <c r="CES253" s="405"/>
      <c r="CET253" s="277"/>
      <c r="CEU253" s="277"/>
      <c r="CEV253" s="277"/>
      <c r="CEW253" s="277"/>
      <c r="CEX253" s="277"/>
      <c r="CEY253" s="277"/>
      <c r="CEZ253" s="277"/>
      <c r="CFA253" s="277"/>
      <c r="CFB253" s="402"/>
      <c r="CFC253" s="404"/>
      <c r="CFD253" s="49"/>
      <c r="CFE253" s="49"/>
      <c r="CFF253" s="49"/>
      <c r="CFG253" s="99"/>
      <c r="CFH253" s="98"/>
      <c r="CFI253" s="49"/>
      <c r="CFJ253" s="405"/>
      <c r="CFK253" s="405"/>
      <c r="CFL253" s="277"/>
      <c r="CFM253" s="277"/>
      <c r="CFN253" s="277"/>
      <c r="CFO253" s="277"/>
      <c r="CFP253" s="277"/>
      <c r="CFQ253" s="277"/>
      <c r="CFR253" s="277"/>
      <c r="CFS253" s="277"/>
      <c r="CFT253" s="402"/>
      <c r="CFU253" s="404"/>
      <c r="CFV253" s="49"/>
      <c r="CFW253" s="49"/>
      <c r="CFX253" s="49"/>
      <c r="CFY253" s="99"/>
      <c r="CFZ253" s="98"/>
      <c r="CGA253" s="49"/>
      <c r="CGB253" s="405"/>
      <c r="CGC253" s="405"/>
      <c r="CGD253" s="277"/>
      <c r="CGE253" s="277"/>
      <c r="CGF253" s="277"/>
      <c r="CGG253" s="277"/>
      <c r="CGH253" s="277"/>
      <c r="CGI253" s="277"/>
      <c r="CGJ253" s="277"/>
      <c r="CGK253" s="277"/>
      <c r="CGL253" s="402"/>
      <c r="CGM253" s="404"/>
      <c r="CGN253" s="49"/>
      <c r="CGO253" s="49"/>
      <c r="CGP253" s="49"/>
      <c r="CGQ253" s="99"/>
      <c r="CGR253" s="98"/>
      <c r="CGS253" s="49"/>
      <c r="CGT253" s="405"/>
      <c r="CGU253" s="405"/>
      <c r="CGV253" s="277"/>
      <c r="CGW253" s="277"/>
      <c r="CGX253" s="277"/>
      <c r="CGY253" s="277"/>
      <c r="CGZ253" s="277"/>
      <c r="CHA253" s="277"/>
      <c r="CHB253" s="277"/>
      <c r="CHC253" s="277"/>
      <c r="CHD253" s="402"/>
      <c r="CHE253" s="404"/>
      <c r="CHF253" s="49"/>
      <c r="CHG253" s="49"/>
      <c r="CHH253" s="49"/>
      <c r="CHI253" s="99"/>
      <c r="CHJ253" s="98"/>
      <c r="CHK253" s="49"/>
      <c r="CHL253" s="405"/>
      <c r="CHM253" s="405"/>
      <c r="CHN253" s="277"/>
      <c r="CHO253" s="277"/>
      <c r="CHP253" s="277"/>
      <c r="CHQ253" s="277"/>
      <c r="CHR253" s="277"/>
      <c r="CHS253" s="277"/>
      <c r="CHT253" s="277"/>
      <c r="CHU253" s="277"/>
      <c r="CHV253" s="402"/>
      <c r="CHW253" s="404"/>
      <c r="CHX253" s="49"/>
      <c r="CHY253" s="49"/>
      <c r="CHZ253" s="49"/>
      <c r="CIA253" s="99"/>
      <c r="CIB253" s="98"/>
      <c r="CIC253" s="49"/>
      <c r="CID253" s="405"/>
      <c r="CIE253" s="405"/>
      <c r="CIF253" s="277"/>
      <c r="CIG253" s="277"/>
      <c r="CIH253" s="277"/>
      <c r="CII253" s="277"/>
      <c r="CIJ253" s="277"/>
      <c r="CIK253" s="277"/>
      <c r="CIL253" s="277"/>
      <c r="CIM253" s="277"/>
      <c r="CIN253" s="402"/>
      <c r="CIO253" s="404"/>
      <c r="CIP253" s="49"/>
      <c r="CIQ253" s="49"/>
      <c r="CIR253" s="49"/>
      <c r="CIS253" s="99"/>
      <c r="CIT253" s="98"/>
      <c r="CIU253" s="49"/>
      <c r="CIV253" s="405"/>
      <c r="CIW253" s="405"/>
      <c r="CIX253" s="277"/>
      <c r="CIY253" s="277"/>
      <c r="CIZ253" s="277"/>
      <c r="CJA253" s="277"/>
      <c r="CJB253" s="277"/>
      <c r="CJC253" s="277"/>
      <c r="CJD253" s="277"/>
      <c r="CJE253" s="277"/>
      <c r="CJF253" s="402"/>
      <c r="CJG253" s="404"/>
      <c r="CJH253" s="49"/>
      <c r="CJI253" s="49"/>
      <c r="CJJ253" s="49"/>
      <c r="CJK253" s="99"/>
      <c r="CJL253" s="98"/>
      <c r="CJM253" s="49"/>
      <c r="CJN253" s="405"/>
      <c r="CJO253" s="405"/>
      <c r="CJP253" s="277"/>
      <c r="CJQ253" s="277"/>
      <c r="CJR253" s="277"/>
      <c r="CJS253" s="277"/>
      <c r="CJT253" s="277"/>
      <c r="CJU253" s="277"/>
      <c r="CJV253" s="277"/>
      <c r="CJW253" s="277"/>
      <c r="CJX253" s="402"/>
      <c r="CJY253" s="404"/>
      <c r="CJZ253" s="49"/>
      <c r="CKA253" s="49"/>
      <c r="CKB253" s="49"/>
      <c r="CKC253" s="99"/>
      <c r="CKD253" s="98"/>
      <c r="CKE253" s="49"/>
      <c r="CKF253" s="405"/>
      <c r="CKG253" s="405"/>
      <c r="CKH253" s="277"/>
      <c r="CKI253" s="277"/>
      <c r="CKJ253" s="277"/>
      <c r="CKK253" s="277"/>
      <c r="CKL253" s="277"/>
      <c r="CKM253" s="277"/>
      <c r="CKN253" s="277"/>
      <c r="CKO253" s="277"/>
      <c r="CKP253" s="402"/>
      <c r="CKQ253" s="404"/>
      <c r="CKR253" s="49"/>
      <c r="CKS253" s="49"/>
      <c r="CKT253" s="49"/>
      <c r="CKU253" s="99"/>
      <c r="CKV253" s="98"/>
      <c r="CKW253" s="49"/>
      <c r="CKX253" s="405"/>
      <c r="CKY253" s="405"/>
      <c r="CKZ253" s="277"/>
      <c r="CLA253" s="277"/>
      <c r="CLB253" s="277"/>
      <c r="CLC253" s="277"/>
      <c r="CLD253" s="277"/>
      <c r="CLE253" s="277"/>
      <c r="CLF253" s="277"/>
      <c r="CLG253" s="277"/>
      <c r="CLH253" s="402"/>
      <c r="CLI253" s="404"/>
      <c r="CLJ253" s="49"/>
      <c r="CLK253" s="49"/>
      <c r="CLL253" s="49"/>
      <c r="CLM253" s="99"/>
      <c r="CLN253" s="98"/>
      <c r="CLO253" s="49"/>
      <c r="CLP253" s="405"/>
      <c r="CLQ253" s="405"/>
      <c r="CLR253" s="277"/>
      <c r="CLS253" s="277"/>
      <c r="CLT253" s="277"/>
      <c r="CLU253" s="277"/>
      <c r="CLV253" s="277"/>
      <c r="CLW253" s="277"/>
      <c r="CLX253" s="277"/>
      <c r="CLY253" s="277"/>
      <c r="CLZ253" s="402"/>
      <c r="CMA253" s="404"/>
      <c r="CMB253" s="49"/>
      <c r="CMC253" s="49"/>
      <c r="CMD253" s="49"/>
      <c r="CME253" s="99"/>
      <c r="CMF253" s="98"/>
      <c r="CMG253" s="49"/>
      <c r="CMH253" s="405"/>
      <c r="CMI253" s="405"/>
      <c r="CMJ253" s="277"/>
      <c r="CMK253" s="277"/>
      <c r="CML253" s="277"/>
      <c r="CMM253" s="277"/>
      <c r="CMN253" s="277"/>
      <c r="CMO253" s="277"/>
      <c r="CMP253" s="277"/>
      <c r="CMQ253" s="277"/>
      <c r="CMR253" s="402"/>
      <c r="CMS253" s="404"/>
      <c r="CMT253" s="49"/>
      <c r="CMU253" s="49"/>
      <c r="CMV253" s="49"/>
      <c r="CMW253" s="99"/>
      <c r="CMX253" s="98"/>
      <c r="CMY253" s="49"/>
      <c r="CMZ253" s="405"/>
      <c r="CNA253" s="405"/>
      <c r="CNB253" s="277"/>
      <c r="CNC253" s="277"/>
      <c r="CND253" s="277"/>
      <c r="CNE253" s="277"/>
      <c r="CNF253" s="277"/>
      <c r="CNG253" s="277"/>
      <c r="CNH253" s="277"/>
      <c r="CNI253" s="277"/>
      <c r="CNJ253" s="402"/>
      <c r="CNK253" s="404"/>
      <c r="CNL253" s="49"/>
      <c r="CNM253" s="49"/>
      <c r="CNN253" s="49"/>
      <c r="CNO253" s="99"/>
      <c r="CNP253" s="98"/>
      <c r="CNQ253" s="49"/>
      <c r="CNR253" s="405"/>
      <c r="CNS253" s="405"/>
      <c r="CNT253" s="277"/>
      <c r="CNU253" s="277"/>
      <c r="CNV253" s="277"/>
      <c r="CNW253" s="277"/>
      <c r="CNX253" s="277"/>
      <c r="CNY253" s="277"/>
      <c r="CNZ253" s="277"/>
      <c r="COA253" s="277"/>
      <c r="COB253" s="402"/>
      <c r="COC253" s="404"/>
      <c r="COD253" s="49"/>
      <c r="COE253" s="49"/>
      <c r="COF253" s="49"/>
      <c r="COG253" s="99"/>
      <c r="COH253" s="98"/>
      <c r="COI253" s="49"/>
      <c r="COJ253" s="405"/>
      <c r="COK253" s="405"/>
      <c r="COL253" s="277"/>
      <c r="COM253" s="277"/>
      <c r="CON253" s="277"/>
      <c r="COO253" s="277"/>
      <c r="COP253" s="277"/>
      <c r="COQ253" s="277"/>
      <c r="COR253" s="277"/>
      <c r="COS253" s="277"/>
      <c r="COT253" s="402"/>
      <c r="COU253" s="404"/>
      <c r="COV253" s="49"/>
      <c r="COW253" s="49"/>
      <c r="COX253" s="49"/>
      <c r="COY253" s="99"/>
      <c r="COZ253" s="98"/>
      <c r="CPA253" s="49"/>
      <c r="CPB253" s="405"/>
      <c r="CPC253" s="405"/>
      <c r="CPD253" s="277"/>
      <c r="CPE253" s="277"/>
      <c r="CPF253" s="277"/>
      <c r="CPG253" s="277"/>
      <c r="CPH253" s="277"/>
      <c r="CPI253" s="277"/>
      <c r="CPJ253" s="277"/>
      <c r="CPK253" s="277"/>
      <c r="CPL253" s="402"/>
      <c r="CPM253" s="404"/>
      <c r="CPN253" s="49"/>
      <c r="CPO253" s="49"/>
      <c r="CPP253" s="49"/>
      <c r="CPQ253" s="99"/>
      <c r="CPR253" s="98"/>
      <c r="CPS253" s="49"/>
      <c r="CPT253" s="405"/>
      <c r="CPU253" s="405"/>
      <c r="CPV253" s="277"/>
      <c r="CPW253" s="277"/>
      <c r="CPX253" s="277"/>
      <c r="CPY253" s="277"/>
      <c r="CPZ253" s="277"/>
      <c r="CQA253" s="277"/>
      <c r="CQB253" s="277"/>
      <c r="CQC253" s="277"/>
      <c r="CQD253" s="402"/>
      <c r="CQE253" s="404"/>
      <c r="CQF253" s="49"/>
      <c r="CQG253" s="49"/>
      <c r="CQH253" s="49"/>
      <c r="CQI253" s="99"/>
      <c r="CQJ253" s="98"/>
      <c r="CQK253" s="49"/>
      <c r="CQL253" s="405"/>
      <c r="CQM253" s="405"/>
      <c r="CQN253" s="277"/>
      <c r="CQO253" s="277"/>
      <c r="CQP253" s="277"/>
      <c r="CQQ253" s="277"/>
      <c r="CQR253" s="277"/>
      <c r="CQS253" s="277"/>
      <c r="CQT253" s="277"/>
      <c r="CQU253" s="277"/>
      <c r="CQV253" s="402"/>
      <c r="CQW253" s="404"/>
      <c r="CQX253" s="49"/>
      <c r="CQY253" s="49"/>
      <c r="CQZ253" s="49"/>
      <c r="CRA253" s="99"/>
      <c r="CRB253" s="98"/>
      <c r="CRC253" s="49"/>
      <c r="CRD253" s="405"/>
      <c r="CRE253" s="405"/>
      <c r="CRF253" s="277"/>
      <c r="CRG253" s="277"/>
      <c r="CRH253" s="277"/>
      <c r="CRI253" s="277"/>
      <c r="CRJ253" s="277"/>
      <c r="CRK253" s="277"/>
      <c r="CRL253" s="277"/>
      <c r="CRM253" s="277"/>
      <c r="CRN253" s="402"/>
      <c r="CRO253" s="404"/>
      <c r="CRP253" s="49"/>
      <c r="CRQ253" s="49"/>
      <c r="CRR253" s="49"/>
      <c r="CRS253" s="99"/>
      <c r="CRT253" s="98"/>
      <c r="CRU253" s="49"/>
      <c r="CRV253" s="405"/>
      <c r="CRW253" s="405"/>
      <c r="CRX253" s="277"/>
      <c r="CRY253" s="277"/>
      <c r="CRZ253" s="277"/>
      <c r="CSA253" s="277"/>
      <c r="CSB253" s="277"/>
      <c r="CSC253" s="277"/>
      <c r="CSD253" s="277"/>
      <c r="CSE253" s="277"/>
      <c r="CSF253" s="402"/>
      <c r="CSG253" s="404"/>
      <c r="CSH253" s="49"/>
      <c r="CSI253" s="49"/>
      <c r="CSJ253" s="49"/>
      <c r="CSK253" s="99"/>
      <c r="CSL253" s="98"/>
      <c r="CSM253" s="49"/>
      <c r="CSN253" s="405"/>
      <c r="CSO253" s="405"/>
      <c r="CSP253" s="277"/>
      <c r="CSQ253" s="277"/>
      <c r="CSR253" s="277"/>
      <c r="CSS253" s="277"/>
      <c r="CST253" s="277"/>
      <c r="CSU253" s="277"/>
      <c r="CSV253" s="277"/>
      <c r="CSW253" s="277"/>
      <c r="CSX253" s="402"/>
      <c r="CSY253" s="404"/>
      <c r="CSZ253" s="49"/>
      <c r="CTA253" s="49"/>
      <c r="CTB253" s="49"/>
      <c r="CTC253" s="99"/>
      <c r="CTD253" s="98"/>
      <c r="CTE253" s="49"/>
      <c r="CTF253" s="405"/>
      <c r="CTG253" s="405"/>
      <c r="CTH253" s="277"/>
      <c r="CTI253" s="277"/>
      <c r="CTJ253" s="277"/>
      <c r="CTK253" s="277"/>
      <c r="CTL253" s="277"/>
      <c r="CTM253" s="277"/>
      <c r="CTN253" s="277"/>
      <c r="CTO253" s="277"/>
      <c r="CTP253" s="402"/>
      <c r="CTQ253" s="404"/>
      <c r="CTR253" s="49"/>
      <c r="CTS253" s="49"/>
      <c r="CTT253" s="49"/>
      <c r="CTU253" s="99"/>
      <c r="CTV253" s="98"/>
      <c r="CTW253" s="49"/>
      <c r="CTX253" s="405"/>
      <c r="CTY253" s="405"/>
      <c r="CTZ253" s="277"/>
      <c r="CUA253" s="277"/>
      <c r="CUB253" s="277"/>
      <c r="CUC253" s="277"/>
      <c r="CUD253" s="277"/>
      <c r="CUE253" s="277"/>
      <c r="CUF253" s="277"/>
      <c r="CUG253" s="277"/>
      <c r="CUH253" s="402"/>
      <c r="CUI253" s="404"/>
      <c r="CUJ253" s="49"/>
      <c r="CUK253" s="49"/>
      <c r="CUL253" s="49"/>
      <c r="CUM253" s="99"/>
      <c r="CUN253" s="98"/>
      <c r="CUO253" s="49"/>
      <c r="CUP253" s="405"/>
      <c r="CUQ253" s="405"/>
      <c r="CUR253" s="277"/>
      <c r="CUS253" s="277"/>
      <c r="CUT253" s="277"/>
      <c r="CUU253" s="277"/>
      <c r="CUV253" s="277"/>
      <c r="CUW253" s="277"/>
      <c r="CUX253" s="277"/>
      <c r="CUY253" s="277"/>
      <c r="CUZ253" s="402"/>
      <c r="CVA253" s="404"/>
      <c r="CVB253" s="49"/>
      <c r="CVC253" s="49"/>
      <c r="CVD253" s="49"/>
      <c r="CVE253" s="99"/>
      <c r="CVF253" s="98"/>
      <c r="CVG253" s="49"/>
      <c r="CVH253" s="405"/>
      <c r="CVI253" s="405"/>
      <c r="CVJ253" s="277"/>
      <c r="CVK253" s="277"/>
      <c r="CVL253" s="277"/>
      <c r="CVM253" s="277"/>
      <c r="CVN253" s="277"/>
      <c r="CVO253" s="277"/>
      <c r="CVP253" s="277"/>
      <c r="CVQ253" s="277"/>
      <c r="CVR253" s="402"/>
      <c r="CVS253" s="404"/>
      <c r="CVT253" s="49"/>
      <c r="CVU253" s="49"/>
      <c r="CVV253" s="49"/>
      <c r="CVW253" s="99"/>
      <c r="CVX253" s="98"/>
      <c r="CVY253" s="49"/>
      <c r="CVZ253" s="405"/>
      <c r="CWA253" s="405"/>
      <c r="CWB253" s="277"/>
      <c r="CWC253" s="277"/>
      <c r="CWD253" s="277"/>
      <c r="CWE253" s="277"/>
      <c r="CWF253" s="277"/>
      <c r="CWG253" s="277"/>
      <c r="CWH253" s="277"/>
      <c r="CWI253" s="277"/>
      <c r="CWJ253" s="402"/>
      <c r="CWK253" s="404"/>
      <c r="CWL253" s="49"/>
      <c r="CWM253" s="49"/>
      <c r="CWN253" s="49"/>
      <c r="CWO253" s="99"/>
      <c r="CWP253" s="98"/>
      <c r="CWQ253" s="49"/>
      <c r="CWR253" s="405"/>
      <c r="CWS253" s="405"/>
      <c r="CWT253" s="277"/>
      <c r="CWU253" s="277"/>
      <c r="CWV253" s="277"/>
      <c r="CWW253" s="277"/>
      <c r="CWX253" s="277"/>
      <c r="CWY253" s="277"/>
      <c r="CWZ253" s="277"/>
      <c r="CXA253" s="277"/>
      <c r="CXB253" s="402"/>
      <c r="CXC253" s="404"/>
      <c r="CXD253" s="49"/>
      <c r="CXE253" s="49"/>
      <c r="CXF253" s="49"/>
      <c r="CXG253" s="99"/>
      <c r="CXH253" s="98"/>
      <c r="CXI253" s="49"/>
      <c r="CXJ253" s="405"/>
      <c r="CXK253" s="405"/>
      <c r="CXL253" s="277"/>
      <c r="CXM253" s="277"/>
      <c r="CXN253" s="277"/>
      <c r="CXO253" s="277"/>
      <c r="CXP253" s="277"/>
      <c r="CXQ253" s="277"/>
      <c r="CXR253" s="277"/>
      <c r="CXS253" s="277"/>
      <c r="CXT253" s="402"/>
      <c r="CXU253" s="404"/>
      <c r="CXV253" s="49"/>
      <c r="CXW253" s="49"/>
      <c r="CXX253" s="49"/>
      <c r="CXY253" s="99"/>
      <c r="CXZ253" s="98"/>
      <c r="CYA253" s="49"/>
      <c r="CYB253" s="405"/>
      <c r="CYC253" s="405"/>
      <c r="CYD253" s="277"/>
      <c r="CYE253" s="277"/>
      <c r="CYF253" s="277"/>
      <c r="CYG253" s="277"/>
      <c r="CYH253" s="277"/>
      <c r="CYI253" s="277"/>
      <c r="CYJ253" s="277"/>
      <c r="CYK253" s="277"/>
      <c r="CYL253" s="402"/>
      <c r="CYM253" s="404"/>
      <c r="CYN253" s="49"/>
      <c r="CYO253" s="49"/>
      <c r="CYP253" s="49"/>
      <c r="CYQ253" s="99"/>
      <c r="CYR253" s="98"/>
      <c r="CYS253" s="49"/>
      <c r="CYT253" s="405"/>
      <c r="CYU253" s="405"/>
      <c r="CYV253" s="277"/>
      <c r="CYW253" s="277"/>
      <c r="CYX253" s="277"/>
      <c r="CYY253" s="277"/>
      <c r="CYZ253" s="277"/>
      <c r="CZA253" s="277"/>
      <c r="CZB253" s="277"/>
      <c r="CZC253" s="277"/>
      <c r="CZD253" s="402"/>
      <c r="CZE253" s="404"/>
      <c r="CZF253" s="49"/>
      <c r="CZG253" s="49"/>
      <c r="CZH253" s="49"/>
      <c r="CZI253" s="99"/>
      <c r="CZJ253" s="98"/>
      <c r="CZK253" s="49"/>
      <c r="CZL253" s="405"/>
      <c r="CZM253" s="405"/>
      <c r="CZN253" s="277"/>
      <c r="CZO253" s="277"/>
      <c r="CZP253" s="277"/>
      <c r="CZQ253" s="277"/>
      <c r="CZR253" s="277"/>
      <c r="CZS253" s="277"/>
      <c r="CZT253" s="277"/>
      <c r="CZU253" s="277"/>
      <c r="CZV253" s="402"/>
      <c r="CZW253" s="404"/>
      <c r="CZX253" s="49"/>
      <c r="CZY253" s="49"/>
      <c r="CZZ253" s="49"/>
      <c r="DAA253" s="99"/>
      <c r="DAB253" s="98"/>
      <c r="DAC253" s="49"/>
      <c r="DAD253" s="405"/>
      <c r="DAE253" s="405"/>
      <c r="DAF253" s="277"/>
      <c r="DAG253" s="277"/>
      <c r="DAH253" s="277"/>
      <c r="DAI253" s="277"/>
      <c r="DAJ253" s="277"/>
      <c r="DAK253" s="277"/>
      <c r="DAL253" s="277"/>
      <c r="DAM253" s="277"/>
      <c r="DAN253" s="402"/>
      <c r="DAO253" s="404"/>
      <c r="DAP253" s="49"/>
      <c r="DAQ253" s="49"/>
      <c r="DAR253" s="49"/>
      <c r="DAS253" s="99"/>
      <c r="DAT253" s="98"/>
      <c r="DAU253" s="49"/>
      <c r="DAV253" s="405"/>
      <c r="DAW253" s="405"/>
      <c r="DAX253" s="277"/>
      <c r="DAY253" s="277"/>
      <c r="DAZ253" s="277"/>
      <c r="DBA253" s="277"/>
      <c r="DBB253" s="277"/>
      <c r="DBC253" s="277"/>
      <c r="DBD253" s="277"/>
      <c r="DBE253" s="277"/>
      <c r="DBF253" s="402"/>
      <c r="DBG253" s="404"/>
      <c r="DBH253" s="49"/>
      <c r="DBI253" s="49"/>
      <c r="DBJ253" s="49"/>
      <c r="DBK253" s="99"/>
      <c r="DBL253" s="98"/>
      <c r="DBM253" s="49"/>
      <c r="DBN253" s="405"/>
      <c r="DBO253" s="405"/>
      <c r="DBP253" s="277"/>
      <c r="DBQ253" s="277"/>
      <c r="DBR253" s="277"/>
      <c r="DBS253" s="277"/>
      <c r="DBT253" s="277"/>
      <c r="DBU253" s="277"/>
      <c r="DBV253" s="277"/>
      <c r="DBW253" s="277"/>
      <c r="DBX253" s="402"/>
      <c r="DBY253" s="404"/>
      <c r="DBZ253" s="49"/>
      <c r="DCA253" s="49"/>
      <c r="DCB253" s="49"/>
      <c r="DCC253" s="99"/>
      <c r="DCD253" s="98"/>
      <c r="DCE253" s="49"/>
      <c r="DCF253" s="405"/>
      <c r="DCG253" s="405"/>
      <c r="DCH253" s="277"/>
      <c r="DCI253" s="277"/>
      <c r="DCJ253" s="277"/>
      <c r="DCK253" s="277"/>
      <c r="DCL253" s="277"/>
      <c r="DCM253" s="277"/>
      <c r="DCN253" s="277"/>
      <c r="DCO253" s="277"/>
      <c r="DCP253" s="402"/>
      <c r="DCQ253" s="404"/>
      <c r="DCR253" s="49"/>
      <c r="DCS253" s="49"/>
      <c r="DCT253" s="49"/>
      <c r="DCU253" s="99"/>
      <c r="DCV253" s="98"/>
      <c r="DCW253" s="49"/>
      <c r="DCX253" s="405"/>
      <c r="DCY253" s="405"/>
      <c r="DCZ253" s="277"/>
      <c r="DDA253" s="277"/>
      <c r="DDB253" s="277"/>
      <c r="DDC253" s="277"/>
      <c r="DDD253" s="277"/>
      <c r="DDE253" s="277"/>
      <c r="DDF253" s="277"/>
      <c r="DDG253" s="277"/>
      <c r="DDH253" s="402"/>
      <c r="DDI253" s="404"/>
      <c r="DDJ253" s="49"/>
      <c r="DDK253" s="49"/>
      <c r="DDL253" s="49"/>
      <c r="DDM253" s="99"/>
      <c r="DDN253" s="98"/>
      <c r="DDO253" s="49"/>
      <c r="DDP253" s="405"/>
      <c r="DDQ253" s="405"/>
      <c r="DDR253" s="277"/>
      <c r="DDS253" s="277"/>
      <c r="DDT253" s="277"/>
      <c r="DDU253" s="277"/>
      <c r="DDV253" s="277"/>
      <c r="DDW253" s="277"/>
      <c r="DDX253" s="277"/>
      <c r="DDY253" s="277"/>
      <c r="DDZ253" s="402"/>
      <c r="DEA253" s="404"/>
      <c r="DEB253" s="49"/>
      <c r="DEC253" s="49"/>
      <c r="DED253" s="49"/>
      <c r="DEE253" s="99"/>
      <c r="DEF253" s="98"/>
      <c r="DEG253" s="49"/>
      <c r="DEH253" s="405"/>
      <c r="DEI253" s="405"/>
      <c r="DEJ253" s="277"/>
      <c r="DEK253" s="277"/>
      <c r="DEL253" s="277"/>
      <c r="DEM253" s="277"/>
      <c r="DEN253" s="277"/>
      <c r="DEO253" s="277"/>
      <c r="DEP253" s="277"/>
      <c r="DEQ253" s="277"/>
      <c r="DER253" s="402"/>
      <c r="DES253" s="404"/>
      <c r="DET253" s="49"/>
      <c r="DEU253" s="49"/>
      <c r="DEV253" s="49"/>
      <c r="DEW253" s="99"/>
      <c r="DEX253" s="98"/>
      <c r="DEY253" s="49"/>
      <c r="DEZ253" s="405"/>
      <c r="DFA253" s="405"/>
      <c r="DFB253" s="277"/>
      <c r="DFC253" s="277"/>
      <c r="DFD253" s="277"/>
      <c r="DFE253" s="277"/>
      <c r="DFF253" s="277"/>
      <c r="DFG253" s="277"/>
      <c r="DFH253" s="277"/>
      <c r="DFI253" s="277"/>
      <c r="DFJ253" s="402"/>
      <c r="DFK253" s="404"/>
      <c r="DFL253" s="49"/>
      <c r="DFM253" s="49"/>
      <c r="DFN253" s="49"/>
      <c r="DFO253" s="99"/>
      <c r="DFP253" s="98"/>
      <c r="DFQ253" s="49"/>
      <c r="DFR253" s="405"/>
      <c r="DFS253" s="405"/>
      <c r="DFT253" s="277"/>
      <c r="DFU253" s="277"/>
      <c r="DFV253" s="277"/>
      <c r="DFW253" s="277"/>
      <c r="DFX253" s="277"/>
      <c r="DFY253" s="277"/>
      <c r="DFZ253" s="277"/>
      <c r="DGA253" s="277"/>
      <c r="DGB253" s="402"/>
      <c r="DGC253" s="404"/>
      <c r="DGD253" s="49"/>
      <c r="DGE253" s="49"/>
      <c r="DGF253" s="49"/>
      <c r="DGG253" s="99"/>
      <c r="DGH253" s="98"/>
      <c r="DGI253" s="49"/>
      <c r="DGJ253" s="405"/>
      <c r="DGK253" s="405"/>
      <c r="DGL253" s="277"/>
      <c r="DGM253" s="277"/>
      <c r="DGN253" s="277"/>
      <c r="DGO253" s="277"/>
      <c r="DGP253" s="277"/>
      <c r="DGQ253" s="277"/>
      <c r="DGR253" s="277"/>
      <c r="DGS253" s="277"/>
      <c r="DGT253" s="402"/>
      <c r="DGU253" s="404"/>
      <c r="DGV253" s="49"/>
      <c r="DGW253" s="49"/>
      <c r="DGX253" s="49"/>
      <c r="DGY253" s="99"/>
      <c r="DGZ253" s="98"/>
      <c r="DHA253" s="49"/>
      <c r="DHB253" s="405"/>
      <c r="DHC253" s="405"/>
      <c r="DHD253" s="277"/>
      <c r="DHE253" s="277"/>
      <c r="DHF253" s="277"/>
      <c r="DHG253" s="277"/>
      <c r="DHH253" s="277"/>
      <c r="DHI253" s="277"/>
      <c r="DHJ253" s="277"/>
      <c r="DHK253" s="277"/>
      <c r="DHL253" s="402"/>
      <c r="DHM253" s="404"/>
      <c r="DHN253" s="49"/>
      <c r="DHO253" s="49"/>
      <c r="DHP253" s="49"/>
      <c r="DHQ253" s="99"/>
      <c r="DHR253" s="98"/>
      <c r="DHS253" s="49"/>
      <c r="DHT253" s="405"/>
      <c r="DHU253" s="405"/>
      <c r="DHV253" s="277"/>
      <c r="DHW253" s="277"/>
      <c r="DHX253" s="277"/>
      <c r="DHY253" s="277"/>
      <c r="DHZ253" s="277"/>
      <c r="DIA253" s="277"/>
      <c r="DIB253" s="277"/>
      <c r="DIC253" s="277"/>
      <c r="DID253" s="402"/>
      <c r="DIE253" s="404"/>
      <c r="DIF253" s="49"/>
      <c r="DIG253" s="49"/>
      <c r="DIH253" s="49"/>
      <c r="DII253" s="99"/>
      <c r="DIJ253" s="98"/>
      <c r="DIK253" s="49"/>
      <c r="DIL253" s="405"/>
      <c r="DIM253" s="405"/>
      <c r="DIN253" s="277"/>
      <c r="DIO253" s="277"/>
      <c r="DIP253" s="277"/>
      <c r="DIQ253" s="277"/>
      <c r="DIR253" s="277"/>
      <c r="DIS253" s="277"/>
      <c r="DIT253" s="277"/>
      <c r="DIU253" s="277"/>
      <c r="DIV253" s="402"/>
      <c r="DIW253" s="404"/>
      <c r="DIX253" s="49"/>
      <c r="DIY253" s="49"/>
      <c r="DIZ253" s="49"/>
      <c r="DJA253" s="99"/>
      <c r="DJB253" s="98"/>
      <c r="DJC253" s="49"/>
      <c r="DJD253" s="405"/>
      <c r="DJE253" s="405"/>
      <c r="DJF253" s="277"/>
      <c r="DJG253" s="277"/>
      <c r="DJH253" s="277"/>
      <c r="DJI253" s="277"/>
      <c r="DJJ253" s="277"/>
      <c r="DJK253" s="277"/>
      <c r="DJL253" s="277"/>
      <c r="DJM253" s="277"/>
      <c r="DJN253" s="402"/>
      <c r="DJO253" s="404"/>
      <c r="DJP253" s="49"/>
      <c r="DJQ253" s="49"/>
      <c r="DJR253" s="49"/>
      <c r="DJS253" s="99"/>
      <c r="DJT253" s="98"/>
      <c r="DJU253" s="49"/>
      <c r="DJV253" s="405"/>
      <c r="DJW253" s="405"/>
      <c r="DJX253" s="277"/>
      <c r="DJY253" s="277"/>
      <c r="DJZ253" s="277"/>
      <c r="DKA253" s="277"/>
      <c r="DKB253" s="277"/>
      <c r="DKC253" s="277"/>
      <c r="DKD253" s="277"/>
      <c r="DKE253" s="277"/>
      <c r="DKF253" s="402"/>
      <c r="DKG253" s="404"/>
      <c r="DKH253" s="49"/>
      <c r="DKI253" s="49"/>
      <c r="DKJ253" s="49"/>
      <c r="DKK253" s="99"/>
      <c r="DKL253" s="98"/>
      <c r="DKM253" s="49"/>
      <c r="DKN253" s="405"/>
      <c r="DKO253" s="405"/>
      <c r="DKP253" s="277"/>
      <c r="DKQ253" s="277"/>
      <c r="DKR253" s="277"/>
      <c r="DKS253" s="277"/>
      <c r="DKT253" s="277"/>
      <c r="DKU253" s="277"/>
      <c r="DKV253" s="277"/>
      <c r="DKW253" s="277"/>
      <c r="DKX253" s="402"/>
      <c r="DKY253" s="404"/>
      <c r="DKZ253" s="49"/>
      <c r="DLA253" s="49"/>
      <c r="DLB253" s="49"/>
      <c r="DLC253" s="99"/>
      <c r="DLD253" s="98"/>
      <c r="DLE253" s="49"/>
      <c r="DLF253" s="405"/>
      <c r="DLG253" s="405"/>
      <c r="DLH253" s="277"/>
      <c r="DLI253" s="277"/>
      <c r="DLJ253" s="277"/>
      <c r="DLK253" s="277"/>
      <c r="DLL253" s="277"/>
      <c r="DLM253" s="277"/>
      <c r="DLN253" s="277"/>
      <c r="DLO253" s="277"/>
      <c r="DLP253" s="402"/>
      <c r="DLQ253" s="404"/>
      <c r="DLR253" s="49"/>
      <c r="DLS253" s="49"/>
      <c r="DLT253" s="49"/>
      <c r="DLU253" s="99"/>
      <c r="DLV253" s="98"/>
      <c r="DLW253" s="49"/>
      <c r="DLX253" s="405"/>
      <c r="DLY253" s="405"/>
      <c r="DLZ253" s="277"/>
      <c r="DMA253" s="277"/>
      <c r="DMB253" s="277"/>
      <c r="DMC253" s="277"/>
      <c r="DMD253" s="277"/>
      <c r="DME253" s="277"/>
      <c r="DMF253" s="277"/>
      <c r="DMG253" s="277"/>
      <c r="DMH253" s="402"/>
      <c r="DMI253" s="404"/>
      <c r="DMJ253" s="49"/>
      <c r="DMK253" s="49"/>
      <c r="DML253" s="49"/>
      <c r="DMM253" s="99"/>
      <c r="DMN253" s="98"/>
      <c r="DMO253" s="49"/>
      <c r="DMP253" s="405"/>
      <c r="DMQ253" s="405"/>
      <c r="DMR253" s="277"/>
      <c r="DMS253" s="277"/>
      <c r="DMT253" s="277"/>
      <c r="DMU253" s="277"/>
      <c r="DMV253" s="277"/>
      <c r="DMW253" s="277"/>
      <c r="DMX253" s="277"/>
      <c r="DMY253" s="277"/>
      <c r="DMZ253" s="402"/>
      <c r="DNA253" s="404"/>
      <c r="DNB253" s="49"/>
      <c r="DNC253" s="49"/>
      <c r="DND253" s="49"/>
      <c r="DNE253" s="99"/>
      <c r="DNF253" s="98"/>
      <c r="DNG253" s="49"/>
      <c r="DNH253" s="405"/>
      <c r="DNI253" s="405"/>
      <c r="DNJ253" s="277"/>
      <c r="DNK253" s="277"/>
      <c r="DNL253" s="277"/>
      <c r="DNM253" s="277"/>
      <c r="DNN253" s="277"/>
      <c r="DNO253" s="277"/>
      <c r="DNP253" s="277"/>
      <c r="DNQ253" s="277"/>
      <c r="DNR253" s="402"/>
      <c r="DNS253" s="404"/>
      <c r="DNT253" s="49"/>
      <c r="DNU253" s="49"/>
      <c r="DNV253" s="49"/>
      <c r="DNW253" s="99"/>
      <c r="DNX253" s="98"/>
      <c r="DNY253" s="49"/>
      <c r="DNZ253" s="405"/>
      <c r="DOA253" s="405"/>
      <c r="DOB253" s="277"/>
      <c r="DOC253" s="277"/>
      <c r="DOD253" s="277"/>
      <c r="DOE253" s="277"/>
      <c r="DOF253" s="277"/>
      <c r="DOG253" s="277"/>
      <c r="DOH253" s="277"/>
      <c r="DOI253" s="277"/>
      <c r="DOJ253" s="402"/>
      <c r="DOK253" s="404"/>
      <c r="DOL253" s="49"/>
      <c r="DOM253" s="49"/>
      <c r="DON253" s="49"/>
      <c r="DOO253" s="99"/>
      <c r="DOP253" s="98"/>
      <c r="DOQ253" s="49"/>
      <c r="DOR253" s="405"/>
      <c r="DOS253" s="405"/>
      <c r="DOT253" s="277"/>
      <c r="DOU253" s="277"/>
      <c r="DOV253" s="277"/>
      <c r="DOW253" s="277"/>
      <c r="DOX253" s="277"/>
      <c r="DOY253" s="277"/>
      <c r="DOZ253" s="277"/>
      <c r="DPA253" s="277"/>
      <c r="DPB253" s="402"/>
      <c r="DPC253" s="404"/>
      <c r="DPD253" s="49"/>
      <c r="DPE253" s="49"/>
      <c r="DPF253" s="49"/>
      <c r="DPG253" s="99"/>
      <c r="DPH253" s="98"/>
      <c r="DPI253" s="49"/>
      <c r="DPJ253" s="405"/>
      <c r="DPK253" s="405"/>
      <c r="DPL253" s="277"/>
      <c r="DPM253" s="277"/>
      <c r="DPN253" s="277"/>
      <c r="DPO253" s="277"/>
      <c r="DPP253" s="277"/>
      <c r="DPQ253" s="277"/>
      <c r="DPR253" s="277"/>
      <c r="DPS253" s="277"/>
      <c r="DPT253" s="402"/>
      <c r="DPU253" s="404"/>
      <c r="DPV253" s="49"/>
      <c r="DPW253" s="49"/>
      <c r="DPX253" s="49"/>
      <c r="DPY253" s="99"/>
      <c r="DPZ253" s="98"/>
      <c r="DQA253" s="49"/>
      <c r="DQB253" s="405"/>
      <c r="DQC253" s="405"/>
      <c r="DQD253" s="277"/>
      <c r="DQE253" s="277"/>
      <c r="DQF253" s="277"/>
      <c r="DQG253" s="277"/>
      <c r="DQH253" s="277"/>
      <c r="DQI253" s="277"/>
      <c r="DQJ253" s="277"/>
      <c r="DQK253" s="277"/>
      <c r="DQL253" s="402"/>
      <c r="DQM253" s="404"/>
      <c r="DQN253" s="49"/>
      <c r="DQO253" s="49"/>
      <c r="DQP253" s="49"/>
      <c r="DQQ253" s="99"/>
      <c r="DQR253" s="98"/>
      <c r="DQS253" s="49"/>
      <c r="DQT253" s="405"/>
      <c r="DQU253" s="405"/>
      <c r="DQV253" s="277"/>
      <c r="DQW253" s="277"/>
      <c r="DQX253" s="277"/>
      <c r="DQY253" s="277"/>
      <c r="DQZ253" s="277"/>
      <c r="DRA253" s="277"/>
      <c r="DRB253" s="277"/>
      <c r="DRC253" s="277"/>
      <c r="DRD253" s="402"/>
      <c r="DRE253" s="404"/>
      <c r="DRF253" s="49"/>
      <c r="DRG253" s="49"/>
      <c r="DRH253" s="49"/>
      <c r="DRI253" s="99"/>
      <c r="DRJ253" s="98"/>
      <c r="DRK253" s="49"/>
      <c r="DRL253" s="405"/>
      <c r="DRM253" s="405"/>
      <c r="DRN253" s="277"/>
      <c r="DRO253" s="277"/>
      <c r="DRP253" s="277"/>
      <c r="DRQ253" s="277"/>
      <c r="DRR253" s="277"/>
      <c r="DRS253" s="277"/>
      <c r="DRT253" s="277"/>
      <c r="DRU253" s="277"/>
      <c r="DRV253" s="402"/>
      <c r="DRW253" s="404"/>
      <c r="DRX253" s="49"/>
      <c r="DRY253" s="49"/>
      <c r="DRZ253" s="49"/>
      <c r="DSA253" s="99"/>
      <c r="DSB253" s="98"/>
      <c r="DSC253" s="49"/>
      <c r="DSD253" s="405"/>
      <c r="DSE253" s="405"/>
      <c r="DSF253" s="277"/>
      <c r="DSG253" s="277"/>
      <c r="DSH253" s="277"/>
      <c r="DSI253" s="277"/>
      <c r="DSJ253" s="277"/>
      <c r="DSK253" s="277"/>
      <c r="DSL253" s="277"/>
      <c r="DSM253" s="277"/>
      <c r="DSN253" s="402"/>
      <c r="DSO253" s="404"/>
      <c r="DSP253" s="49"/>
      <c r="DSQ253" s="49"/>
      <c r="DSR253" s="49"/>
      <c r="DSS253" s="99"/>
      <c r="DST253" s="98"/>
      <c r="DSU253" s="49"/>
      <c r="DSV253" s="405"/>
      <c r="DSW253" s="405"/>
      <c r="DSX253" s="277"/>
      <c r="DSY253" s="277"/>
      <c r="DSZ253" s="277"/>
      <c r="DTA253" s="277"/>
      <c r="DTB253" s="277"/>
      <c r="DTC253" s="277"/>
      <c r="DTD253" s="277"/>
      <c r="DTE253" s="277"/>
      <c r="DTF253" s="402"/>
      <c r="DTG253" s="404"/>
      <c r="DTH253" s="49"/>
      <c r="DTI253" s="49"/>
      <c r="DTJ253" s="49"/>
      <c r="DTK253" s="99"/>
      <c r="DTL253" s="98"/>
      <c r="DTM253" s="49"/>
      <c r="DTN253" s="405"/>
      <c r="DTO253" s="405"/>
      <c r="DTP253" s="277"/>
      <c r="DTQ253" s="277"/>
      <c r="DTR253" s="277"/>
      <c r="DTS253" s="277"/>
      <c r="DTT253" s="277"/>
      <c r="DTU253" s="277"/>
      <c r="DTV253" s="277"/>
      <c r="DTW253" s="277"/>
      <c r="DTX253" s="402"/>
      <c r="DTY253" s="404"/>
      <c r="DTZ253" s="49"/>
      <c r="DUA253" s="49"/>
      <c r="DUB253" s="49"/>
      <c r="DUC253" s="99"/>
      <c r="DUD253" s="98"/>
      <c r="DUE253" s="49"/>
      <c r="DUF253" s="405"/>
      <c r="DUG253" s="405"/>
      <c r="DUH253" s="277"/>
      <c r="DUI253" s="277"/>
      <c r="DUJ253" s="277"/>
      <c r="DUK253" s="277"/>
      <c r="DUL253" s="277"/>
      <c r="DUM253" s="277"/>
      <c r="DUN253" s="277"/>
      <c r="DUO253" s="277"/>
      <c r="DUP253" s="402"/>
      <c r="DUQ253" s="404"/>
      <c r="DUR253" s="49"/>
      <c r="DUS253" s="49"/>
      <c r="DUT253" s="49"/>
      <c r="DUU253" s="99"/>
      <c r="DUV253" s="98"/>
      <c r="DUW253" s="49"/>
      <c r="DUX253" s="405"/>
      <c r="DUY253" s="405"/>
      <c r="DUZ253" s="277"/>
      <c r="DVA253" s="277"/>
      <c r="DVB253" s="277"/>
      <c r="DVC253" s="277"/>
      <c r="DVD253" s="277"/>
      <c r="DVE253" s="277"/>
      <c r="DVF253" s="277"/>
      <c r="DVG253" s="277"/>
      <c r="DVH253" s="402"/>
      <c r="DVI253" s="404"/>
      <c r="DVJ253" s="49"/>
      <c r="DVK253" s="49"/>
      <c r="DVL253" s="49"/>
      <c r="DVM253" s="99"/>
      <c r="DVN253" s="98"/>
      <c r="DVO253" s="49"/>
      <c r="DVP253" s="405"/>
      <c r="DVQ253" s="405"/>
      <c r="DVR253" s="277"/>
      <c r="DVS253" s="277"/>
      <c r="DVT253" s="277"/>
      <c r="DVU253" s="277"/>
      <c r="DVV253" s="277"/>
      <c r="DVW253" s="277"/>
      <c r="DVX253" s="277"/>
      <c r="DVY253" s="277"/>
      <c r="DVZ253" s="402"/>
      <c r="DWA253" s="404"/>
      <c r="DWB253" s="49"/>
      <c r="DWC253" s="49"/>
      <c r="DWD253" s="49"/>
      <c r="DWE253" s="99"/>
      <c r="DWF253" s="98"/>
      <c r="DWG253" s="49"/>
      <c r="DWH253" s="405"/>
      <c r="DWI253" s="405"/>
      <c r="DWJ253" s="277"/>
      <c r="DWK253" s="277"/>
      <c r="DWL253" s="277"/>
      <c r="DWM253" s="277"/>
      <c r="DWN253" s="277"/>
      <c r="DWO253" s="277"/>
      <c r="DWP253" s="277"/>
      <c r="DWQ253" s="277"/>
      <c r="DWR253" s="402"/>
      <c r="DWS253" s="404"/>
      <c r="DWT253" s="49"/>
      <c r="DWU253" s="49"/>
      <c r="DWV253" s="49"/>
      <c r="DWW253" s="99"/>
      <c r="DWX253" s="98"/>
      <c r="DWY253" s="49"/>
      <c r="DWZ253" s="405"/>
      <c r="DXA253" s="405"/>
      <c r="DXB253" s="277"/>
      <c r="DXC253" s="277"/>
      <c r="DXD253" s="277"/>
      <c r="DXE253" s="277"/>
      <c r="DXF253" s="277"/>
      <c r="DXG253" s="277"/>
      <c r="DXH253" s="277"/>
      <c r="DXI253" s="277"/>
      <c r="DXJ253" s="402"/>
      <c r="DXK253" s="404"/>
      <c r="DXL253" s="49"/>
      <c r="DXM253" s="49"/>
      <c r="DXN253" s="49"/>
      <c r="DXO253" s="99"/>
      <c r="DXP253" s="98"/>
      <c r="DXQ253" s="49"/>
      <c r="DXR253" s="405"/>
      <c r="DXS253" s="405"/>
      <c r="DXT253" s="277"/>
      <c r="DXU253" s="277"/>
      <c r="DXV253" s="277"/>
      <c r="DXW253" s="277"/>
      <c r="DXX253" s="277"/>
      <c r="DXY253" s="277"/>
      <c r="DXZ253" s="277"/>
      <c r="DYA253" s="277"/>
      <c r="DYB253" s="402"/>
      <c r="DYC253" s="404"/>
      <c r="DYD253" s="49"/>
      <c r="DYE253" s="49"/>
      <c r="DYF253" s="49"/>
      <c r="DYG253" s="99"/>
      <c r="DYH253" s="98"/>
      <c r="DYI253" s="49"/>
      <c r="DYJ253" s="405"/>
      <c r="DYK253" s="405"/>
      <c r="DYL253" s="277"/>
      <c r="DYM253" s="277"/>
      <c r="DYN253" s="277"/>
      <c r="DYO253" s="277"/>
      <c r="DYP253" s="277"/>
      <c r="DYQ253" s="277"/>
      <c r="DYR253" s="277"/>
      <c r="DYS253" s="277"/>
      <c r="DYT253" s="402"/>
      <c r="DYU253" s="404"/>
      <c r="DYV253" s="49"/>
      <c r="DYW253" s="49"/>
      <c r="DYX253" s="49"/>
      <c r="DYY253" s="99"/>
      <c r="DYZ253" s="98"/>
      <c r="DZA253" s="49"/>
      <c r="DZB253" s="405"/>
      <c r="DZC253" s="405"/>
      <c r="DZD253" s="277"/>
      <c r="DZE253" s="277"/>
      <c r="DZF253" s="277"/>
      <c r="DZG253" s="277"/>
      <c r="DZH253" s="277"/>
      <c r="DZI253" s="277"/>
      <c r="DZJ253" s="277"/>
      <c r="DZK253" s="277"/>
      <c r="DZL253" s="402"/>
      <c r="DZM253" s="404"/>
      <c r="DZN253" s="49"/>
      <c r="DZO253" s="49"/>
      <c r="DZP253" s="49"/>
      <c r="DZQ253" s="99"/>
      <c r="DZR253" s="98"/>
      <c r="DZS253" s="49"/>
      <c r="DZT253" s="405"/>
      <c r="DZU253" s="405"/>
      <c r="DZV253" s="277"/>
      <c r="DZW253" s="277"/>
      <c r="DZX253" s="277"/>
      <c r="DZY253" s="277"/>
      <c r="DZZ253" s="277"/>
      <c r="EAA253" s="277"/>
      <c r="EAB253" s="277"/>
      <c r="EAC253" s="277"/>
      <c r="EAD253" s="402"/>
      <c r="EAE253" s="404"/>
      <c r="EAF253" s="49"/>
      <c r="EAG253" s="49"/>
      <c r="EAH253" s="49"/>
      <c r="EAI253" s="99"/>
      <c r="EAJ253" s="98"/>
      <c r="EAK253" s="49"/>
      <c r="EAL253" s="405"/>
      <c r="EAM253" s="405"/>
      <c r="EAN253" s="277"/>
      <c r="EAO253" s="277"/>
      <c r="EAP253" s="277"/>
      <c r="EAQ253" s="277"/>
      <c r="EAR253" s="277"/>
      <c r="EAS253" s="277"/>
      <c r="EAT253" s="277"/>
      <c r="EAU253" s="277"/>
      <c r="EAV253" s="402"/>
      <c r="EAW253" s="404"/>
      <c r="EAX253" s="49"/>
      <c r="EAY253" s="49"/>
      <c r="EAZ253" s="49"/>
      <c r="EBA253" s="99"/>
      <c r="EBB253" s="98"/>
      <c r="EBC253" s="49"/>
      <c r="EBD253" s="405"/>
      <c r="EBE253" s="405"/>
      <c r="EBF253" s="277"/>
      <c r="EBG253" s="277"/>
      <c r="EBH253" s="277"/>
      <c r="EBI253" s="277"/>
      <c r="EBJ253" s="277"/>
      <c r="EBK253" s="277"/>
      <c r="EBL253" s="277"/>
      <c r="EBM253" s="277"/>
      <c r="EBN253" s="402"/>
      <c r="EBO253" s="404"/>
      <c r="EBP253" s="49"/>
      <c r="EBQ253" s="49"/>
      <c r="EBR253" s="49"/>
      <c r="EBS253" s="99"/>
      <c r="EBT253" s="98"/>
      <c r="EBU253" s="49"/>
      <c r="EBV253" s="405"/>
      <c r="EBW253" s="405"/>
      <c r="EBX253" s="277"/>
      <c r="EBY253" s="277"/>
      <c r="EBZ253" s="277"/>
      <c r="ECA253" s="277"/>
      <c r="ECB253" s="277"/>
      <c r="ECC253" s="277"/>
      <c r="ECD253" s="277"/>
      <c r="ECE253" s="277"/>
      <c r="ECF253" s="402"/>
      <c r="ECG253" s="404"/>
      <c r="ECH253" s="49"/>
      <c r="ECI253" s="49"/>
      <c r="ECJ253" s="49"/>
      <c r="ECK253" s="99"/>
      <c r="ECL253" s="98"/>
      <c r="ECM253" s="49"/>
      <c r="ECN253" s="405"/>
      <c r="ECO253" s="405"/>
      <c r="ECP253" s="277"/>
      <c r="ECQ253" s="277"/>
      <c r="ECR253" s="277"/>
      <c r="ECS253" s="277"/>
      <c r="ECT253" s="277"/>
      <c r="ECU253" s="277"/>
      <c r="ECV253" s="277"/>
      <c r="ECW253" s="277"/>
      <c r="ECX253" s="402"/>
      <c r="ECY253" s="404"/>
      <c r="ECZ253" s="49"/>
      <c r="EDA253" s="49"/>
      <c r="EDB253" s="49"/>
      <c r="EDC253" s="99"/>
      <c r="EDD253" s="98"/>
      <c r="EDE253" s="49"/>
      <c r="EDF253" s="405"/>
      <c r="EDG253" s="405"/>
      <c r="EDH253" s="277"/>
      <c r="EDI253" s="277"/>
      <c r="EDJ253" s="277"/>
      <c r="EDK253" s="277"/>
      <c r="EDL253" s="277"/>
      <c r="EDM253" s="277"/>
      <c r="EDN253" s="277"/>
      <c r="EDO253" s="277"/>
      <c r="EDP253" s="402"/>
      <c r="EDQ253" s="404"/>
      <c r="EDR253" s="49"/>
      <c r="EDS253" s="49"/>
      <c r="EDT253" s="49"/>
      <c r="EDU253" s="99"/>
      <c r="EDV253" s="98"/>
      <c r="EDW253" s="49"/>
      <c r="EDX253" s="405"/>
      <c r="EDY253" s="405"/>
      <c r="EDZ253" s="277"/>
      <c r="EEA253" s="277"/>
      <c r="EEB253" s="277"/>
      <c r="EEC253" s="277"/>
      <c r="EED253" s="277"/>
      <c r="EEE253" s="277"/>
      <c r="EEF253" s="277"/>
      <c r="EEG253" s="277"/>
      <c r="EEH253" s="402"/>
      <c r="EEI253" s="404"/>
      <c r="EEJ253" s="49"/>
      <c r="EEK253" s="49"/>
      <c r="EEL253" s="49"/>
      <c r="EEM253" s="99"/>
      <c r="EEN253" s="98"/>
      <c r="EEO253" s="49"/>
      <c r="EEP253" s="405"/>
      <c r="EEQ253" s="405"/>
      <c r="EER253" s="277"/>
      <c r="EES253" s="277"/>
      <c r="EET253" s="277"/>
      <c r="EEU253" s="277"/>
      <c r="EEV253" s="277"/>
      <c r="EEW253" s="277"/>
      <c r="EEX253" s="277"/>
      <c r="EEY253" s="277"/>
      <c r="EEZ253" s="402"/>
      <c r="EFA253" s="404"/>
      <c r="EFB253" s="49"/>
      <c r="EFC253" s="49"/>
      <c r="EFD253" s="49"/>
      <c r="EFE253" s="99"/>
      <c r="EFF253" s="98"/>
      <c r="EFG253" s="49"/>
      <c r="EFH253" s="405"/>
      <c r="EFI253" s="405"/>
      <c r="EFJ253" s="277"/>
      <c r="EFK253" s="277"/>
      <c r="EFL253" s="277"/>
      <c r="EFM253" s="277"/>
      <c r="EFN253" s="277"/>
      <c r="EFO253" s="277"/>
      <c r="EFP253" s="277"/>
      <c r="EFQ253" s="277"/>
      <c r="EFR253" s="402"/>
      <c r="EFS253" s="404"/>
      <c r="EFT253" s="49"/>
      <c r="EFU253" s="49"/>
      <c r="EFV253" s="49"/>
      <c r="EFW253" s="99"/>
      <c r="EFX253" s="98"/>
      <c r="EFY253" s="49"/>
      <c r="EFZ253" s="405"/>
      <c r="EGA253" s="405"/>
      <c r="EGB253" s="277"/>
      <c r="EGC253" s="277"/>
      <c r="EGD253" s="277"/>
      <c r="EGE253" s="277"/>
      <c r="EGF253" s="277"/>
      <c r="EGG253" s="277"/>
      <c r="EGH253" s="277"/>
      <c r="EGI253" s="277"/>
      <c r="EGJ253" s="402"/>
      <c r="EGK253" s="404"/>
      <c r="EGL253" s="49"/>
      <c r="EGM253" s="49"/>
      <c r="EGN253" s="49"/>
      <c r="EGO253" s="99"/>
      <c r="EGP253" s="98"/>
      <c r="EGQ253" s="49"/>
      <c r="EGR253" s="405"/>
      <c r="EGS253" s="405"/>
      <c r="EGT253" s="277"/>
      <c r="EGU253" s="277"/>
      <c r="EGV253" s="277"/>
      <c r="EGW253" s="277"/>
      <c r="EGX253" s="277"/>
      <c r="EGY253" s="277"/>
      <c r="EGZ253" s="277"/>
      <c r="EHA253" s="277"/>
      <c r="EHB253" s="402"/>
      <c r="EHC253" s="404"/>
      <c r="EHD253" s="49"/>
      <c r="EHE253" s="49"/>
      <c r="EHF253" s="49"/>
      <c r="EHG253" s="99"/>
      <c r="EHH253" s="98"/>
      <c r="EHI253" s="49"/>
      <c r="EHJ253" s="405"/>
      <c r="EHK253" s="405"/>
      <c r="EHL253" s="277"/>
      <c r="EHM253" s="277"/>
      <c r="EHN253" s="277"/>
      <c r="EHO253" s="277"/>
      <c r="EHP253" s="277"/>
      <c r="EHQ253" s="277"/>
      <c r="EHR253" s="277"/>
      <c r="EHS253" s="277"/>
      <c r="EHT253" s="402"/>
      <c r="EHU253" s="404"/>
      <c r="EHV253" s="49"/>
      <c r="EHW253" s="49"/>
      <c r="EHX253" s="49"/>
      <c r="EHY253" s="99"/>
      <c r="EHZ253" s="98"/>
      <c r="EIA253" s="49"/>
      <c r="EIB253" s="405"/>
      <c r="EIC253" s="405"/>
      <c r="EID253" s="277"/>
      <c r="EIE253" s="277"/>
      <c r="EIF253" s="277"/>
      <c r="EIG253" s="277"/>
      <c r="EIH253" s="277"/>
      <c r="EII253" s="277"/>
      <c r="EIJ253" s="277"/>
      <c r="EIK253" s="277"/>
      <c r="EIL253" s="402"/>
      <c r="EIM253" s="404"/>
      <c r="EIN253" s="49"/>
      <c r="EIO253" s="49"/>
      <c r="EIP253" s="49"/>
      <c r="EIQ253" s="99"/>
      <c r="EIR253" s="98"/>
      <c r="EIS253" s="49"/>
      <c r="EIT253" s="405"/>
      <c r="EIU253" s="405"/>
      <c r="EIV253" s="277"/>
      <c r="EIW253" s="277"/>
      <c r="EIX253" s="277"/>
      <c r="EIY253" s="277"/>
      <c r="EIZ253" s="277"/>
      <c r="EJA253" s="277"/>
      <c r="EJB253" s="277"/>
      <c r="EJC253" s="277"/>
      <c r="EJD253" s="402"/>
      <c r="EJE253" s="404"/>
      <c r="EJF253" s="49"/>
      <c r="EJG253" s="49"/>
      <c r="EJH253" s="49"/>
      <c r="EJI253" s="99"/>
      <c r="EJJ253" s="98"/>
      <c r="EJK253" s="49"/>
      <c r="EJL253" s="405"/>
      <c r="EJM253" s="405"/>
      <c r="EJN253" s="277"/>
      <c r="EJO253" s="277"/>
      <c r="EJP253" s="277"/>
      <c r="EJQ253" s="277"/>
      <c r="EJR253" s="277"/>
      <c r="EJS253" s="277"/>
      <c r="EJT253" s="277"/>
      <c r="EJU253" s="277"/>
      <c r="EJV253" s="402"/>
      <c r="EJW253" s="404"/>
      <c r="EJX253" s="49"/>
      <c r="EJY253" s="49"/>
      <c r="EJZ253" s="49"/>
      <c r="EKA253" s="99"/>
      <c r="EKB253" s="98"/>
      <c r="EKC253" s="49"/>
      <c r="EKD253" s="405"/>
      <c r="EKE253" s="405"/>
      <c r="EKF253" s="277"/>
      <c r="EKG253" s="277"/>
      <c r="EKH253" s="277"/>
      <c r="EKI253" s="277"/>
      <c r="EKJ253" s="277"/>
      <c r="EKK253" s="277"/>
      <c r="EKL253" s="277"/>
      <c r="EKM253" s="277"/>
      <c r="EKN253" s="402"/>
      <c r="EKO253" s="404"/>
      <c r="EKP253" s="49"/>
      <c r="EKQ253" s="49"/>
      <c r="EKR253" s="49"/>
      <c r="EKS253" s="99"/>
      <c r="EKT253" s="98"/>
      <c r="EKU253" s="49"/>
      <c r="EKV253" s="405"/>
      <c r="EKW253" s="405"/>
      <c r="EKX253" s="277"/>
      <c r="EKY253" s="277"/>
      <c r="EKZ253" s="277"/>
      <c r="ELA253" s="277"/>
      <c r="ELB253" s="277"/>
      <c r="ELC253" s="277"/>
      <c r="ELD253" s="277"/>
      <c r="ELE253" s="277"/>
      <c r="ELF253" s="402"/>
      <c r="ELG253" s="404"/>
      <c r="ELH253" s="49"/>
      <c r="ELI253" s="49"/>
      <c r="ELJ253" s="49"/>
      <c r="ELK253" s="99"/>
      <c r="ELL253" s="98"/>
      <c r="ELM253" s="49"/>
      <c r="ELN253" s="405"/>
      <c r="ELO253" s="405"/>
      <c r="ELP253" s="277"/>
      <c r="ELQ253" s="277"/>
      <c r="ELR253" s="277"/>
      <c r="ELS253" s="277"/>
      <c r="ELT253" s="277"/>
      <c r="ELU253" s="277"/>
      <c r="ELV253" s="277"/>
      <c r="ELW253" s="277"/>
      <c r="ELX253" s="402"/>
      <c r="ELY253" s="404"/>
      <c r="ELZ253" s="49"/>
      <c r="EMA253" s="49"/>
      <c r="EMB253" s="49"/>
      <c r="EMC253" s="99"/>
      <c r="EMD253" s="98"/>
      <c r="EME253" s="49"/>
      <c r="EMF253" s="405"/>
      <c r="EMG253" s="405"/>
      <c r="EMH253" s="277"/>
      <c r="EMI253" s="277"/>
      <c r="EMJ253" s="277"/>
      <c r="EMK253" s="277"/>
      <c r="EML253" s="277"/>
      <c r="EMM253" s="277"/>
      <c r="EMN253" s="277"/>
      <c r="EMO253" s="277"/>
      <c r="EMP253" s="402"/>
      <c r="EMQ253" s="404"/>
      <c r="EMR253" s="49"/>
      <c r="EMS253" s="49"/>
      <c r="EMT253" s="49"/>
      <c r="EMU253" s="99"/>
      <c r="EMV253" s="98"/>
      <c r="EMW253" s="49"/>
      <c r="EMX253" s="405"/>
      <c r="EMY253" s="405"/>
      <c r="EMZ253" s="277"/>
      <c r="ENA253" s="277"/>
      <c r="ENB253" s="277"/>
      <c r="ENC253" s="277"/>
      <c r="END253" s="277"/>
      <c r="ENE253" s="277"/>
      <c r="ENF253" s="277"/>
      <c r="ENG253" s="277"/>
      <c r="ENH253" s="402"/>
      <c r="ENI253" s="404"/>
      <c r="ENJ253" s="49"/>
      <c r="ENK253" s="49"/>
      <c r="ENL253" s="49"/>
      <c r="ENM253" s="99"/>
      <c r="ENN253" s="98"/>
      <c r="ENO253" s="49"/>
      <c r="ENP253" s="405"/>
      <c r="ENQ253" s="405"/>
      <c r="ENR253" s="277"/>
      <c r="ENS253" s="277"/>
      <c r="ENT253" s="277"/>
      <c r="ENU253" s="277"/>
      <c r="ENV253" s="277"/>
      <c r="ENW253" s="277"/>
      <c r="ENX253" s="277"/>
      <c r="ENY253" s="277"/>
      <c r="ENZ253" s="402"/>
      <c r="EOA253" s="404"/>
      <c r="EOB253" s="49"/>
      <c r="EOC253" s="49"/>
      <c r="EOD253" s="49"/>
      <c r="EOE253" s="99"/>
      <c r="EOF253" s="98"/>
      <c r="EOG253" s="49"/>
      <c r="EOH253" s="405"/>
      <c r="EOI253" s="405"/>
      <c r="EOJ253" s="277"/>
      <c r="EOK253" s="277"/>
      <c r="EOL253" s="277"/>
      <c r="EOM253" s="277"/>
      <c r="EON253" s="277"/>
      <c r="EOO253" s="277"/>
      <c r="EOP253" s="277"/>
      <c r="EOQ253" s="277"/>
      <c r="EOR253" s="402"/>
      <c r="EOS253" s="404"/>
      <c r="EOT253" s="49"/>
      <c r="EOU253" s="49"/>
      <c r="EOV253" s="49"/>
      <c r="EOW253" s="99"/>
      <c r="EOX253" s="98"/>
      <c r="EOY253" s="49"/>
      <c r="EOZ253" s="405"/>
      <c r="EPA253" s="405"/>
      <c r="EPB253" s="277"/>
      <c r="EPC253" s="277"/>
      <c r="EPD253" s="277"/>
      <c r="EPE253" s="277"/>
      <c r="EPF253" s="277"/>
      <c r="EPG253" s="277"/>
      <c r="EPH253" s="277"/>
      <c r="EPI253" s="277"/>
      <c r="EPJ253" s="402"/>
      <c r="EPK253" s="404"/>
      <c r="EPL253" s="49"/>
      <c r="EPM253" s="49"/>
      <c r="EPN253" s="49"/>
      <c r="EPO253" s="99"/>
      <c r="EPP253" s="98"/>
      <c r="EPQ253" s="49"/>
      <c r="EPR253" s="405"/>
      <c r="EPS253" s="405"/>
      <c r="EPT253" s="277"/>
      <c r="EPU253" s="277"/>
      <c r="EPV253" s="277"/>
      <c r="EPW253" s="277"/>
      <c r="EPX253" s="277"/>
      <c r="EPY253" s="277"/>
      <c r="EPZ253" s="277"/>
      <c r="EQA253" s="277"/>
      <c r="EQB253" s="402"/>
      <c r="EQC253" s="404"/>
      <c r="EQD253" s="49"/>
      <c r="EQE253" s="49"/>
      <c r="EQF253" s="49"/>
      <c r="EQG253" s="99"/>
      <c r="EQH253" s="98"/>
      <c r="EQI253" s="49"/>
      <c r="EQJ253" s="405"/>
      <c r="EQK253" s="405"/>
      <c r="EQL253" s="277"/>
      <c r="EQM253" s="277"/>
      <c r="EQN253" s="277"/>
      <c r="EQO253" s="277"/>
      <c r="EQP253" s="277"/>
      <c r="EQQ253" s="277"/>
      <c r="EQR253" s="277"/>
      <c r="EQS253" s="277"/>
      <c r="EQT253" s="402"/>
      <c r="EQU253" s="404"/>
      <c r="EQV253" s="49"/>
      <c r="EQW253" s="49"/>
      <c r="EQX253" s="49"/>
      <c r="EQY253" s="99"/>
      <c r="EQZ253" s="98"/>
      <c r="ERA253" s="49"/>
      <c r="ERB253" s="405"/>
      <c r="ERC253" s="405"/>
      <c r="ERD253" s="277"/>
      <c r="ERE253" s="277"/>
      <c r="ERF253" s="277"/>
      <c r="ERG253" s="277"/>
      <c r="ERH253" s="277"/>
      <c r="ERI253" s="277"/>
      <c r="ERJ253" s="277"/>
      <c r="ERK253" s="277"/>
      <c r="ERL253" s="402"/>
      <c r="ERM253" s="404"/>
      <c r="ERN253" s="49"/>
      <c r="ERO253" s="49"/>
      <c r="ERP253" s="49"/>
      <c r="ERQ253" s="99"/>
      <c r="ERR253" s="98"/>
      <c r="ERS253" s="49"/>
      <c r="ERT253" s="405"/>
      <c r="ERU253" s="405"/>
      <c r="ERV253" s="277"/>
      <c r="ERW253" s="277"/>
      <c r="ERX253" s="277"/>
      <c r="ERY253" s="277"/>
      <c r="ERZ253" s="277"/>
      <c r="ESA253" s="277"/>
      <c r="ESB253" s="277"/>
      <c r="ESC253" s="277"/>
      <c r="ESD253" s="402"/>
      <c r="ESE253" s="404"/>
      <c r="ESF253" s="49"/>
      <c r="ESG253" s="49"/>
      <c r="ESH253" s="49"/>
      <c r="ESI253" s="99"/>
      <c r="ESJ253" s="98"/>
      <c r="ESK253" s="49"/>
      <c r="ESL253" s="405"/>
      <c r="ESM253" s="405"/>
      <c r="ESN253" s="277"/>
      <c r="ESO253" s="277"/>
      <c r="ESP253" s="277"/>
      <c r="ESQ253" s="277"/>
      <c r="ESR253" s="277"/>
      <c r="ESS253" s="277"/>
      <c r="EST253" s="277"/>
      <c r="ESU253" s="277"/>
      <c r="ESV253" s="402"/>
      <c r="ESW253" s="404"/>
      <c r="ESX253" s="49"/>
      <c r="ESY253" s="49"/>
      <c r="ESZ253" s="49"/>
      <c r="ETA253" s="99"/>
      <c r="ETB253" s="98"/>
      <c r="ETC253" s="49"/>
      <c r="ETD253" s="405"/>
      <c r="ETE253" s="405"/>
      <c r="ETF253" s="277"/>
      <c r="ETG253" s="277"/>
      <c r="ETH253" s="277"/>
      <c r="ETI253" s="277"/>
      <c r="ETJ253" s="277"/>
      <c r="ETK253" s="277"/>
      <c r="ETL253" s="277"/>
      <c r="ETM253" s="277"/>
      <c r="ETN253" s="402"/>
      <c r="ETO253" s="404"/>
      <c r="ETP253" s="49"/>
      <c r="ETQ253" s="49"/>
      <c r="ETR253" s="49"/>
      <c r="ETS253" s="99"/>
      <c r="ETT253" s="98"/>
      <c r="ETU253" s="49"/>
      <c r="ETV253" s="405"/>
      <c r="ETW253" s="405"/>
      <c r="ETX253" s="277"/>
      <c r="ETY253" s="277"/>
      <c r="ETZ253" s="277"/>
      <c r="EUA253" s="277"/>
      <c r="EUB253" s="277"/>
      <c r="EUC253" s="277"/>
      <c r="EUD253" s="277"/>
      <c r="EUE253" s="277"/>
      <c r="EUF253" s="402"/>
      <c r="EUG253" s="404"/>
      <c r="EUH253" s="49"/>
      <c r="EUI253" s="49"/>
      <c r="EUJ253" s="49"/>
      <c r="EUK253" s="99"/>
      <c r="EUL253" s="98"/>
      <c r="EUM253" s="49"/>
      <c r="EUN253" s="405"/>
      <c r="EUO253" s="405"/>
      <c r="EUP253" s="277"/>
      <c r="EUQ253" s="277"/>
      <c r="EUR253" s="277"/>
      <c r="EUS253" s="277"/>
      <c r="EUT253" s="277"/>
      <c r="EUU253" s="277"/>
      <c r="EUV253" s="277"/>
      <c r="EUW253" s="277"/>
      <c r="EUX253" s="402"/>
      <c r="EUY253" s="404"/>
      <c r="EUZ253" s="49"/>
      <c r="EVA253" s="49"/>
      <c r="EVB253" s="49"/>
      <c r="EVC253" s="99"/>
      <c r="EVD253" s="98"/>
      <c r="EVE253" s="49"/>
      <c r="EVF253" s="405"/>
      <c r="EVG253" s="405"/>
      <c r="EVH253" s="277"/>
      <c r="EVI253" s="277"/>
      <c r="EVJ253" s="277"/>
      <c r="EVK253" s="277"/>
      <c r="EVL253" s="277"/>
      <c r="EVM253" s="277"/>
      <c r="EVN253" s="277"/>
      <c r="EVO253" s="277"/>
      <c r="EVP253" s="402"/>
      <c r="EVQ253" s="404"/>
      <c r="EVR253" s="49"/>
      <c r="EVS253" s="49"/>
      <c r="EVT253" s="49"/>
      <c r="EVU253" s="99"/>
      <c r="EVV253" s="98"/>
      <c r="EVW253" s="49"/>
      <c r="EVX253" s="405"/>
      <c r="EVY253" s="405"/>
      <c r="EVZ253" s="277"/>
      <c r="EWA253" s="277"/>
      <c r="EWB253" s="277"/>
      <c r="EWC253" s="277"/>
      <c r="EWD253" s="277"/>
      <c r="EWE253" s="277"/>
      <c r="EWF253" s="277"/>
      <c r="EWG253" s="277"/>
      <c r="EWH253" s="402"/>
      <c r="EWI253" s="404"/>
      <c r="EWJ253" s="49"/>
      <c r="EWK253" s="49"/>
      <c r="EWL253" s="49"/>
      <c r="EWM253" s="99"/>
      <c r="EWN253" s="98"/>
      <c r="EWO253" s="49"/>
      <c r="EWP253" s="405"/>
      <c r="EWQ253" s="405"/>
      <c r="EWR253" s="277"/>
      <c r="EWS253" s="277"/>
      <c r="EWT253" s="277"/>
      <c r="EWU253" s="277"/>
      <c r="EWV253" s="277"/>
      <c r="EWW253" s="277"/>
      <c r="EWX253" s="277"/>
      <c r="EWY253" s="277"/>
      <c r="EWZ253" s="402"/>
      <c r="EXA253" s="404"/>
      <c r="EXB253" s="49"/>
      <c r="EXC253" s="49"/>
      <c r="EXD253" s="49"/>
      <c r="EXE253" s="99"/>
      <c r="EXF253" s="98"/>
      <c r="EXG253" s="49"/>
      <c r="EXH253" s="405"/>
      <c r="EXI253" s="405"/>
      <c r="EXJ253" s="277"/>
      <c r="EXK253" s="277"/>
      <c r="EXL253" s="277"/>
      <c r="EXM253" s="277"/>
      <c r="EXN253" s="277"/>
      <c r="EXO253" s="277"/>
      <c r="EXP253" s="277"/>
      <c r="EXQ253" s="277"/>
      <c r="EXR253" s="402"/>
      <c r="EXS253" s="404"/>
      <c r="EXT253" s="49"/>
      <c r="EXU253" s="49"/>
      <c r="EXV253" s="49"/>
      <c r="EXW253" s="99"/>
      <c r="EXX253" s="98"/>
      <c r="EXY253" s="49"/>
      <c r="EXZ253" s="405"/>
      <c r="EYA253" s="405"/>
      <c r="EYB253" s="277"/>
      <c r="EYC253" s="277"/>
      <c r="EYD253" s="277"/>
      <c r="EYE253" s="277"/>
      <c r="EYF253" s="277"/>
      <c r="EYG253" s="277"/>
      <c r="EYH253" s="277"/>
      <c r="EYI253" s="277"/>
      <c r="EYJ253" s="402"/>
      <c r="EYK253" s="404"/>
      <c r="EYL253" s="49"/>
      <c r="EYM253" s="49"/>
      <c r="EYN253" s="49"/>
      <c r="EYO253" s="99"/>
      <c r="EYP253" s="98"/>
      <c r="EYQ253" s="49"/>
      <c r="EYR253" s="405"/>
      <c r="EYS253" s="405"/>
      <c r="EYT253" s="277"/>
      <c r="EYU253" s="277"/>
      <c r="EYV253" s="277"/>
      <c r="EYW253" s="277"/>
      <c r="EYX253" s="277"/>
      <c r="EYY253" s="277"/>
      <c r="EYZ253" s="277"/>
      <c r="EZA253" s="277"/>
      <c r="EZB253" s="402"/>
      <c r="EZC253" s="404"/>
      <c r="EZD253" s="49"/>
      <c r="EZE253" s="49"/>
      <c r="EZF253" s="49"/>
      <c r="EZG253" s="99"/>
      <c r="EZH253" s="98"/>
      <c r="EZI253" s="49"/>
      <c r="EZJ253" s="405"/>
      <c r="EZK253" s="405"/>
      <c r="EZL253" s="277"/>
      <c r="EZM253" s="277"/>
      <c r="EZN253" s="277"/>
      <c r="EZO253" s="277"/>
      <c r="EZP253" s="277"/>
      <c r="EZQ253" s="277"/>
      <c r="EZR253" s="277"/>
      <c r="EZS253" s="277"/>
      <c r="EZT253" s="402"/>
      <c r="EZU253" s="404"/>
      <c r="EZV253" s="49"/>
      <c r="EZW253" s="49"/>
      <c r="EZX253" s="49"/>
      <c r="EZY253" s="99"/>
      <c r="EZZ253" s="98"/>
      <c r="FAA253" s="49"/>
      <c r="FAB253" s="405"/>
      <c r="FAC253" s="405"/>
      <c r="FAD253" s="277"/>
      <c r="FAE253" s="277"/>
      <c r="FAF253" s="277"/>
      <c r="FAG253" s="277"/>
      <c r="FAH253" s="277"/>
      <c r="FAI253" s="277"/>
      <c r="FAJ253" s="277"/>
      <c r="FAK253" s="277"/>
      <c r="FAL253" s="402"/>
      <c r="FAM253" s="404"/>
      <c r="FAN253" s="49"/>
      <c r="FAO253" s="49"/>
      <c r="FAP253" s="49"/>
      <c r="FAQ253" s="99"/>
      <c r="FAR253" s="98"/>
      <c r="FAS253" s="49"/>
      <c r="FAT253" s="405"/>
      <c r="FAU253" s="405"/>
      <c r="FAV253" s="277"/>
      <c r="FAW253" s="277"/>
      <c r="FAX253" s="277"/>
      <c r="FAY253" s="277"/>
      <c r="FAZ253" s="277"/>
      <c r="FBA253" s="277"/>
      <c r="FBB253" s="277"/>
      <c r="FBC253" s="277"/>
      <c r="FBD253" s="402"/>
      <c r="FBE253" s="404"/>
      <c r="FBF253" s="49"/>
      <c r="FBG253" s="49"/>
      <c r="FBH253" s="49"/>
      <c r="FBI253" s="99"/>
      <c r="FBJ253" s="98"/>
      <c r="FBK253" s="49"/>
      <c r="FBL253" s="405"/>
      <c r="FBM253" s="405"/>
      <c r="FBN253" s="277"/>
      <c r="FBO253" s="277"/>
      <c r="FBP253" s="277"/>
      <c r="FBQ253" s="277"/>
      <c r="FBR253" s="277"/>
      <c r="FBS253" s="277"/>
      <c r="FBT253" s="277"/>
      <c r="FBU253" s="277"/>
      <c r="FBV253" s="402"/>
      <c r="FBW253" s="404"/>
      <c r="FBX253" s="49"/>
      <c r="FBY253" s="49"/>
      <c r="FBZ253" s="49"/>
      <c r="FCA253" s="99"/>
      <c r="FCB253" s="98"/>
      <c r="FCC253" s="49"/>
      <c r="FCD253" s="405"/>
      <c r="FCE253" s="405"/>
      <c r="FCF253" s="277"/>
      <c r="FCG253" s="277"/>
      <c r="FCH253" s="277"/>
      <c r="FCI253" s="277"/>
      <c r="FCJ253" s="277"/>
      <c r="FCK253" s="277"/>
      <c r="FCL253" s="277"/>
      <c r="FCM253" s="277"/>
      <c r="FCN253" s="402"/>
      <c r="FCO253" s="404"/>
      <c r="FCP253" s="49"/>
      <c r="FCQ253" s="49"/>
      <c r="FCR253" s="49"/>
      <c r="FCS253" s="99"/>
      <c r="FCT253" s="98"/>
      <c r="FCU253" s="49"/>
      <c r="FCV253" s="405"/>
      <c r="FCW253" s="405"/>
      <c r="FCX253" s="277"/>
      <c r="FCY253" s="277"/>
      <c r="FCZ253" s="277"/>
      <c r="FDA253" s="277"/>
      <c r="FDB253" s="277"/>
      <c r="FDC253" s="277"/>
      <c r="FDD253" s="277"/>
      <c r="FDE253" s="277"/>
      <c r="FDF253" s="402"/>
      <c r="FDG253" s="404"/>
      <c r="FDH253" s="49"/>
      <c r="FDI253" s="49"/>
      <c r="FDJ253" s="49"/>
      <c r="FDK253" s="99"/>
      <c r="FDL253" s="98"/>
      <c r="FDM253" s="49"/>
      <c r="FDN253" s="405"/>
      <c r="FDO253" s="405"/>
      <c r="FDP253" s="277"/>
      <c r="FDQ253" s="277"/>
      <c r="FDR253" s="277"/>
      <c r="FDS253" s="277"/>
      <c r="FDT253" s="277"/>
      <c r="FDU253" s="277"/>
      <c r="FDV253" s="277"/>
      <c r="FDW253" s="277"/>
      <c r="FDX253" s="402"/>
      <c r="FDY253" s="404"/>
      <c r="FDZ253" s="49"/>
      <c r="FEA253" s="49"/>
      <c r="FEB253" s="49"/>
      <c r="FEC253" s="99"/>
      <c r="FED253" s="98"/>
      <c r="FEE253" s="49"/>
      <c r="FEF253" s="405"/>
      <c r="FEG253" s="405"/>
      <c r="FEH253" s="277"/>
      <c r="FEI253" s="277"/>
      <c r="FEJ253" s="277"/>
      <c r="FEK253" s="277"/>
      <c r="FEL253" s="277"/>
      <c r="FEM253" s="277"/>
      <c r="FEN253" s="277"/>
      <c r="FEO253" s="277"/>
      <c r="FEP253" s="402"/>
      <c r="FEQ253" s="404"/>
      <c r="FER253" s="49"/>
      <c r="FES253" s="49"/>
      <c r="FET253" s="49"/>
      <c r="FEU253" s="99"/>
      <c r="FEV253" s="98"/>
      <c r="FEW253" s="49"/>
      <c r="FEX253" s="405"/>
      <c r="FEY253" s="405"/>
      <c r="FEZ253" s="277"/>
      <c r="FFA253" s="277"/>
      <c r="FFB253" s="277"/>
      <c r="FFC253" s="277"/>
      <c r="FFD253" s="277"/>
      <c r="FFE253" s="277"/>
      <c r="FFF253" s="277"/>
      <c r="FFG253" s="277"/>
      <c r="FFH253" s="402"/>
      <c r="FFI253" s="404"/>
      <c r="FFJ253" s="49"/>
      <c r="FFK253" s="49"/>
      <c r="FFL253" s="49"/>
      <c r="FFM253" s="99"/>
      <c r="FFN253" s="98"/>
      <c r="FFO253" s="49"/>
      <c r="FFP253" s="405"/>
      <c r="FFQ253" s="405"/>
      <c r="FFR253" s="277"/>
      <c r="FFS253" s="277"/>
      <c r="FFT253" s="277"/>
      <c r="FFU253" s="277"/>
      <c r="FFV253" s="277"/>
      <c r="FFW253" s="277"/>
      <c r="FFX253" s="277"/>
      <c r="FFY253" s="277"/>
      <c r="FFZ253" s="402"/>
      <c r="FGA253" s="404"/>
      <c r="FGB253" s="49"/>
      <c r="FGC253" s="49"/>
      <c r="FGD253" s="49"/>
      <c r="FGE253" s="99"/>
      <c r="FGF253" s="98"/>
      <c r="FGG253" s="49"/>
      <c r="FGH253" s="405"/>
      <c r="FGI253" s="405"/>
      <c r="FGJ253" s="277"/>
      <c r="FGK253" s="277"/>
      <c r="FGL253" s="277"/>
      <c r="FGM253" s="277"/>
      <c r="FGN253" s="277"/>
      <c r="FGO253" s="277"/>
      <c r="FGP253" s="277"/>
      <c r="FGQ253" s="277"/>
      <c r="FGR253" s="402"/>
      <c r="FGS253" s="404"/>
      <c r="FGT253" s="49"/>
      <c r="FGU253" s="49"/>
      <c r="FGV253" s="49"/>
      <c r="FGW253" s="99"/>
      <c r="FGX253" s="98"/>
      <c r="FGY253" s="49"/>
      <c r="FGZ253" s="405"/>
      <c r="FHA253" s="405"/>
      <c r="FHB253" s="277"/>
      <c r="FHC253" s="277"/>
      <c r="FHD253" s="277"/>
      <c r="FHE253" s="277"/>
      <c r="FHF253" s="277"/>
      <c r="FHG253" s="277"/>
      <c r="FHH253" s="277"/>
      <c r="FHI253" s="277"/>
      <c r="FHJ253" s="402"/>
      <c r="FHK253" s="404"/>
      <c r="FHL253" s="49"/>
      <c r="FHM253" s="49"/>
      <c r="FHN253" s="49"/>
      <c r="FHO253" s="99"/>
      <c r="FHP253" s="98"/>
      <c r="FHQ253" s="49"/>
      <c r="FHR253" s="405"/>
      <c r="FHS253" s="405"/>
      <c r="FHT253" s="277"/>
      <c r="FHU253" s="277"/>
      <c r="FHV253" s="277"/>
      <c r="FHW253" s="277"/>
      <c r="FHX253" s="277"/>
      <c r="FHY253" s="277"/>
      <c r="FHZ253" s="277"/>
      <c r="FIA253" s="277"/>
      <c r="FIB253" s="402"/>
      <c r="FIC253" s="404"/>
      <c r="FID253" s="49"/>
      <c r="FIE253" s="49"/>
      <c r="FIF253" s="49"/>
      <c r="FIG253" s="99"/>
      <c r="FIH253" s="98"/>
      <c r="FII253" s="49"/>
      <c r="FIJ253" s="405"/>
      <c r="FIK253" s="405"/>
      <c r="FIL253" s="277"/>
      <c r="FIM253" s="277"/>
      <c r="FIN253" s="277"/>
      <c r="FIO253" s="277"/>
      <c r="FIP253" s="277"/>
      <c r="FIQ253" s="277"/>
      <c r="FIR253" s="277"/>
      <c r="FIS253" s="277"/>
      <c r="FIT253" s="402"/>
      <c r="FIU253" s="404"/>
      <c r="FIV253" s="49"/>
      <c r="FIW253" s="49"/>
      <c r="FIX253" s="49"/>
      <c r="FIY253" s="99"/>
      <c r="FIZ253" s="98"/>
      <c r="FJA253" s="49"/>
      <c r="FJB253" s="405"/>
      <c r="FJC253" s="405"/>
      <c r="FJD253" s="277"/>
      <c r="FJE253" s="277"/>
      <c r="FJF253" s="277"/>
      <c r="FJG253" s="277"/>
      <c r="FJH253" s="277"/>
      <c r="FJI253" s="277"/>
      <c r="FJJ253" s="277"/>
      <c r="FJK253" s="277"/>
      <c r="FJL253" s="402"/>
      <c r="FJM253" s="404"/>
      <c r="FJN253" s="49"/>
      <c r="FJO253" s="49"/>
      <c r="FJP253" s="49"/>
      <c r="FJQ253" s="99"/>
      <c r="FJR253" s="98"/>
      <c r="FJS253" s="49"/>
      <c r="FJT253" s="405"/>
      <c r="FJU253" s="405"/>
      <c r="FJV253" s="277"/>
      <c r="FJW253" s="277"/>
      <c r="FJX253" s="277"/>
      <c r="FJY253" s="277"/>
      <c r="FJZ253" s="277"/>
      <c r="FKA253" s="277"/>
      <c r="FKB253" s="277"/>
      <c r="FKC253" s="277"/>
      <c r="FKD253" s="402"/>
      <c r="FKE253" s="404"/>
      <c r="FKF253" s="49"/>
      <c r="FKG253" s="49"/>
      <c r="FKH253" s="49"/>
      <c r="FKI253" s="99"/>
      <c r="FKJ253" s="98"/>
      <c r="FKK253" s="49"/>
      <c r="FKL253" s="405"/>
      <c r="FKM253" s="405"/>
      <c r="FKN253" s="277"/>
      <c r="FKO253" s="277"/>
      <c r="FKP253" s="277"/>
      <c r="FKQ253" s="277"/>
      <c r="FKR253" s="277"/>
      <c r="FKS253" s="277"/>
      <c r="FKT253" s="277"/>
      <c r="FKU253" s="277"/>
      <c r="FKV253" s="402"/>
      <c r="FKW253" s="404"/>
      <c r="FKX253" s="49"/>
      <c r="FKY253" s="49"/>
      <c r="FKZ253" s="49"/>
      <c r="FLA253" s="99"/>
      <c r="FLB253" s="98"/>
      <c r="FLC253" s="49"/>
      <c r="FLD253" s="405"/>
      <c r="FLE253" s="405"/>
      <c r="FLF253" s="277"/>
      <c r="FLG253" s="277"/>
      <c r="FLH253" s="277"/>
      <c r="FLI253" s="277"/>
      <c r="FLJ253" s="277"/>
      <c r="FLK253" s="277"/>
      <c r="FLL253" s="277"/>
      <c r="FLM253" s="277"/>
      <c r="FLN253" s="402"/>
      <c r="FLO253" s="404"/>
      <c r="FLP253" s="49"/>
      <c r="FLQ253" s="49"/>
      <c r="FLR253" s="49"/>
      <c r="FLS253" s="99"/>
      <c r="FLT253" s="98"/>
      <c r="FLU253" s="49"/>
      <c r="FLV253" s="405"/>
      <c r="FLW253" s="405"/>
      <c r="FLX253" s="277"/>
      <c r="FLY253" s="277"/>
      <c r="FLZ253" s="277"/>
      <c r="FMA253" s="277"/>
      <c r="FMB253" s="277"/>
      <c r="FMC253" s="277"/>
      <c r="FMD253" s="277"/>
      <c r="FME253" s="277"/>
      <c r="FMF253" s="402"/>
      <c r="FMG253" s="404"/>
      <c r="FMH253" s="49"/>
      <c r="FMI253" s="49"/>
      <c r="FMJ253" s="49"/>
      <c r="FMK253" s="99"/>
      <c r="FML253" s="98"/>
      <c r="FMM253" s="49"/>
      <c r="FMN253" s="405"/>
      <c r="FMO253" s="405"/>
      <c r="FMP253" s="277"/>
      <c r="FMQ253" s="277"/>
      <c r="FMR253" s="277"/>
      <c r="FMS253" s="277"/>
      <c r="FMT253" s="277"/>
      <c r="FMU253" s="277"/>
      <c r="FMV253" s="277"/>
      <c r="FMW253" s="277"/>
      <c r="FMX253" s="402"/>
      <c r="FMY253" s="404"/>
      <c r="FMZ253" s="49"/>
      <c r="FNA253" s="49"/>
      <c r="FNB253" s="49"/>
      <c r="FNC253" s="99"/>
      <c r="FND253" s="98"/>
      <c r="FNE253" s="49"/>
      <c r="FNF253" s="405"/>
      <c r="FNG253" s="405"/>
      <c r="FNH253" s="277"/>
      <c r="FNI253" s="277"/>
      <c r="FNJ253" s="277"/>
      <c r="FNK253" s="277"/>
      <c r="FNL253" s="277"/>
      <c r="FNM253" s="277"/>
      <c r="FNN253" s="277"/>
      <c r="FNO253" s="277"/>
      <c r="FNP253" s="402"/>
      <c r="FNQ253" s="404"/>
      <c r="FNR253" s="49"/>
      <c r="FNS253" s="49"/>
      <c r="FNT253" s="49"/>
      <c r="FNU253" s="99"/>
      <c r="FNV253" s="98"/>
      <c r="FNW253" s="49"/>
      <c r="FNX253" s="405"/>
      <c r="FNY253" s="405"/>
      <c r="FNZ253" s="277"/>
      <c r="FOA253" s="277"/>
      <c r="FOB253" s="277"/>
      <c r="FOC253" s="277"/>
      <c r="FOD253" s="277"/>
      <c r="FOE253" s="277"/>
      <c r="FOF253" s="277"/>
      <c r="FOG253" s="277"/>
      <c r="FOH253" s="402"/>
      <c r="FOI253" s="404"/>
      <c r="FOJ253" s="49"/>
      <c r="FOK253" s="49"/>
      <c r="FOL253" s="49"/>
      <c r="FOM253" s="99"/>
      <c r="FON253" s="98"/>
      <c r="FOO253" s="49"/>
      <c r="FOP253" s="405"/>
      <c r="FOQ253" s="405"/>
      <c r="FOR253" s="277"/>
      <c r="FOS253" s="277"/>
      <c r="FOT253" s="277"/>
      <c r="FOU253" s="277"/>
      <c r="FOV253" s="277"/>
      <c r="FOW253" s="277"/>
      <c r="FOX253" s="277"/>
      <c r="FOY253" s="277"/>
      <c r="FOZ253" s="402"/>
      <c r="FPA253" s="404"/>
      <c r="FPB253" s="49"/>
      <c r="FPC253" s="49"/>
      <c r="FPD253" s="49"/>
      <c r="FPE253" s="99"/>
      <c r="FPF253" s="98"/>
      <c r="FPG253" s="49"/>
      <c r="FPH253" s="405"/>
      <c r="FPI253" s="405"/>
      <c r="FPJ253" s="277"/>
      <c r="FPK253" s="277"/>
      <c r="FPL253" s="277"/>
      <c r="FPM253" s="277"/>
      <c r="FPN253" s="277"/>
      <c r="FPO253" s="277"/>
      <c r="FPP253" s="277"/>
      <c r="FPQ253" s="277"/>
      <c r="FPR253" s="402"/>
      <c r="FPS253" s="404"/>
      <c r="FPT253" s="49"/>
      <c r="FPU253" s="49"/>
      <c r="FPV253" s="49"/>
      <c r="FPW253" s="99"/>
      <c r="FPX253" s="98"/>
      <c r="FPY253" s="49"/>
      <c r="FPZ253" s="405"/>
      <c r="FQA253" s="405"/>
      <c r="FQB253" s="277"/>
      <c r="FQC253" s="277"/>
      <c r="FQD253" s="277"/>
      <c r="FQE253" s="277"/>
      <c r="FQF253" s="277"/>
      <c r="FQG253" s="277"/>
      <c r="FQH253" s="277"/>
      <c r="FQI253" s="277"/>
      <c r="FQJ253" s="402"/>
      <c r="FQK253" s="404"/>
      <c r="FQL253" s="49"/>
      <c r="FQM253" s="49"/>
      <c r="FQN253" s="49"/>
      <c r="FQO253" s="99"/>
      <c r="FQP253" s="98"/>
      <c r="FQQ253" s="49"/>
      <c r="FQR253" s="405"/>
      <c r="FQS253" s="405"/>
      <c r="FQT253" s="277"/>
      <c r="FQU253" s="277"/>
      <c r="FQV253" s="277"/>
      <c r="FQW253" s="277"/>
      <c r="FQX253" s="277"/>
      <c r="FQY253" s="277"/>
      <c r="FQZ253" s="277"/>
      <c r="FRA253" s="277"/>
      <c r="FRB253" s="402"/>
      <c r="FRC253" s="404"/>
      <c r="FRD253" s="49"/>
      <c r="FRE253" s="49"/>
      <c r="FRF253" s="49"/>
      <c r="FRG253" s="99"/>
      <c r="FRH253" s="98"/>
      <c r="FRI253" s="49"/>
      <c r="FRJ253" s="405"/>
      <c r="FRK253" s="405"/>
      <c r="FRL253" s="277"/>
      <c r="FRM253" s="277"/>
      <c r="FRN253" s="277"/>
      <c r="FRO253" s="277"/>
      <c r="FRP253" s="277"/>
      <c r="FRQ253" s="277"/>
      <c r="FRR253" s="277"/>
      <c r="FRS253" s="277"/>
      <c r="FRT253" s="402"/>
      <c r="FRU253" s="404"/>
      <c r="FRV253" s="49"/>
      <c r="FRW253" s="49"/>
      <c r="FRX253" s="49"/>
      <c r="FRY253" s="99"/>
      <c r="FRZ253" s="98"/>
      <c r="FSA253" s="49"/>
      <c r="FSB253" s="405"/>
      <c r="FSC253" s="405"/>
      <c r="FSD253" s="277"/>
      <c r="FSE253" s="277"/>
      <c r="FSF253" s="277"/>
      <c r="FSG253" s="277"/>
      <c r="FSH253" s="277"/>
      <c r="FSI253" s="277"/>
      <c r="FSJ253" s="277"/>
      <c r="FSK253" s="277"/>
      <c r="FSL253" s="402"/>
      <c r="FSM253" s="404"/>
      <c r="FSN253" s="49"/>
      <c r="FSO253" s="49"/>
      <c r="FSP253" s="49"/>
      <c r="FSQ253" s="99"/>
      <c r="FSR253" s="98"/>
      <c r="FSS253" s="49"/>
      <c r="FST253" s="405"/>
      <c r="FSU253" s="405"/>
      <c r="FSV253" s="277"/>
      <c r="FSW253" s="277"/>
      <c r="FSX253" s="277"/>
      <c r="FSY253" s="277"/>
      <c r="FSZ253" s="277"/>
      <c r="FTA253" s="277"/>
      <c r="FTB253" s="277"/>
      <c r="FTC253" s="277"/>
      <c r="FTD253" s="402"/>
      <c r="FTE253" s="404"/>
      <c r="FTF253" s="49"/>
      <c r="FTG253" s="49"/>
      <c r="FTH253" s="49"/>
      <c r="FTI253" s="99"/>
      <c r="FTJ253" s="98"/>
      <c r="FTK253" s="49"/>
      <c r="FTL253" s="405"/>
      <c r="FTM253" s="405"/>
      <c r="FTN253" s="277"/>
      <c r="FTO253" s="277"/>
      <c r="FTP253" s="277"/>
      <c r="FTQ253" s="277"/>
      <c r="FTR253" s="277"/>
      <c r="FTS253" s="277"/>
      <c r="FTT253" s="277"/>
      <c r="FTU253" s="277"/>
      <c r="FTV253" s="402"/>
      <c r="FTW253" s="404"/>
      <c r="FTX253" s="49"/>
      <c r="FTY253" s="49"/>
      <c r="FTZ253" s="49"/>
      <c r="FUA253" s="99"/>
      <c r="FUB253" s="98"/>
      <c r="FUC253" s="49"/>
      <c r="FUD253" s="405"/>
      <c r="FUE253" s="405"/>
      <c r="FUF253" s="277"/>
      <c r="FUG253" s="277"/>
      <c r="FUH253" s="277"/>
      <c r="FUI253" s="277"/>
      <c r="FUJ253" s="277"/>
      <c r="FUK253" s="277"/>
      <c r="FUL253" s="277"/>
      <c r="FUM253" s="277"/>
      <c r="FUN253" s="402"/>
      <c r="FUO253" s="404"/>
      <c r="FUP253" s="49"/>
      <c r="FUQ253" s="49"/>
      <c r="FUR253" s="49"/>
      <c r="FUS253" s="99"/>
      <c r="FUT253" s="98"/>
      <c r="FUU253" s="49"/>
      <c r="FUV253" s="405"/>
      <c r="FUW253" s="405"/>
      <c r="FUX253" s="277"/>
      <c r="FUY253" s="277"/>
      <c r="FUZ253" s="277"/>
      <c r="FVA253" s="277"/>
      <c r="FVB253" s="277"/>
      <c r="FVC253" s="277"/>
      <c r="FVD253" s="277"/>
      <c r="FVE253" s="277"/>
      <c r="FVF253" s="402"/>
      <c r="FVG253" s="404"/>
      <c r="FVH253" s="49"/>
      <c r="FVI253" s="49"/>
      <c r="FVJ253" s="49"/>
      <c r="FVK253" s="99"/>
      <c r="FVL253" s="98"/>
      <c r="FVM253" s="49"/>
      <c r="FVN253" s="405"/>
      <c r="FVO253" s="405"/>
      <c r="FVP253" s="277"/>
      <c r="FVQ253" s="277"/>
      <c r="FVR253" s="277"/>
      <c r="FVS253" s="277"/>
      <c r="FVT253" s="277"/>
      <c r="FVU253" s="277"/>
      <c r="FVV253" s="277"/>
      <c r="FVW253" s="277"/>
      <c r="FVX253" s="402"/>
      <c r="FVY253" s="404"/>
      <c r="FVZ253" s="49"/>
      <c r="FWA253" s="49"/>
      <c r="FWB253" s="49"/>
      <c r="FWC253" s="99"/>
      <c r="FWD253" s="98"/>
      <c r="FWE253" s="49"/>
      <c r="FWF253" s="405"/>
      <c r="FWG253" s="405"/>
      <c r="FWH253" s="277"/>
      <c r="FWI253" s="277"/>
      <c r="FWJ253" s="277"/>
      <c r="FWK253" s="277"/>
      <c r="FWL253" s="277"/>
      <c r="FWM253" s="277"/>
      <c r="FWN253" s="277"/>
      <c r="FWO253" s="277"/>
      <c r="FWP253" s="402"/>
      <c r="FWQ253" s="404"/>
      <c r="FWR253" s="49"/>
      <c r="FWS253" s="49"/>
      <c r="FWT253" s="49"/>
      <c r="FWU253" s="99"/>
      <c r="FWV253" s="98"/>
      <c r="FWW253" s="49"/>
      <c r="FWX253" s="405"/>
      <c r="FWY253" s="405"/>
      <c r="FWZ253" s="277"/>
      <c r="FXA253" s="277"/>
      <c r="FXB253" s="277"/>
      <c r="FXC253" s="277"/>
      <c r="FXD253" s="277"/>
      <c r="FXE253" s="277"/>
      <c r="FXF253" s="277"/>
      <c r="FXG253" s="277"/>
      <c r="FXH253" s="402"/>
      <c r="FXI253" s="404"/>
      <c r="FXJ253" s="49"/>
      <c r="FXK253" s="49"/>
      <c r="FXL253" s="49"/>
      <c r="FXM253" s="99"/>
      <c r="FXN253" s="98"/>
      <c r="FXO253" s="49"/>
      <c r="FXP253" s="405"/>
      <c r="FXQ253" s="405"/>
      <c r="FXR253" s="277"/>
      <c r="FXS253" s="277"/>
      <c r="FXT253" s="277"/>
      <c r="FXU253" s="277"/>
      <c r="FXV253" s="277"/>
      <c r="FXW253" s="277"/>
      <c r="FXX253" s="277"/>
      <c r="FXY253" s="277"/>
      <c r="FXZ253" s="402"/>
      <c r="FYA253" s="404"/>
      <c r="FYB253" s="49"/>
      <c r="FYC253" s="49"/>
      <c r="FYD253" s="49"/>
      <c r="FYE253" s="99"/>
      <c r="FYF253" s="98"/>
      <c r="FYG253" s="49"/>
      <c r="FYH253" s="405"/>
      <c r="FYI253" s="405"/>
      <c r="FYJ253" s="277"/>
      <c r="FYK253" s="277"/>
      <c r="FYL253" s="277"/>
      <c r="FYM253" s="277"/>
      <c r="FYN253" s="277"/>
      <c r="FYO253" s="277"/>
      <c r="FYP253" s="277"/>
      <c r="FYQ253" s="277"/>
      <c r="FYR253" s="402"/>
      <c r="FYS253" s="404"/>
      <c r="FYT253" s="49"/>
      <c r="FYU253" s="49"/>
      <c r="FYV253" s="49"/>
      <c r="FYW253" s="99"/>
      <c r="FYX253" s="98"/>
      <c r="FYY253" s="49"/>
      <c r="FYZ253" s="405"/>
      <c r="FZA253" s="405"/>
      <c r="FZB253" s="277"/>
      <c r="FZC253" s="277"/>
      <c r="FZD253" s="277"/>
      <c r="FZE253" s="277"/>
      <c r="FZF253" s="277"/>
      <c r="FZG253" s="277"/>
      <c r="FZH253" s="277"/>
      <c r="FZI253" s="277"/>
      <c r="FZJ253" s="402"/>
      <c r="FZK253" s="404"/>
      <c r="FZL253" s="49"/>
      <c r="FZM253" s="49"/>
      <c r="FZN253" s="49"/>
      <c r="FZO253" s="99"/>
      <c r="FZP253" s="98"/>
      <c r="FZQ253" s="49"/>
      <c r="FZR253" s="405"/>
      <c r="FZS253" s="405"/>
      <c r="FZT253" s="277"/>
      <c r="FZU253" s="277"/>
      <c r="FZV253" s="277"/>
      <c r="FZW253" s="277"/>
      <c r="FZX253" s="277"/>
      <c r="FZY253" s="277"/>
      <c r="FZZ253" s="277"/>
      <c r="GAA253" s="277"/>
      <c r="GAB253" s="402"/>
      <c r="GAC253" s="404"/>
      <c r="GAD253" s="49"/>
      <c r="GAE253" s="49"/>
      <c r="GAF253" s="49"/>
      <c r="GAG253" s="99"/>
      <c r="GAH253" s="98"/>
      <c r="GAI253" s="49"/>
      <c r="GAJ253" s="405"/>
      <c r="GAK253" s="405"/>
      <c r="GAL253" s="277"/>
      <c r="GAM253" s="277"/>
      <c r="GAN253" s="277"/>
      <c r="GAO253" s="277"/>
      <c r="GAP253" s="277"/>
      <c r="GAQ253" s="277"/>
      <c r="GAR253" s="277"/>
      <c r="GAS253" s="277"/>
      <c r="GAT253" s="402"/>
      <c r="GAU253" s="404"/>
      <c r="GAV253" s="49"/>
      <c r="GAW253" s="49"/>
      <c r="GAX253" s="49"/>
      <c r="GAY253" s="99"/>
      <c r="GAZ253" s="98"/>
      <c r="GBA253" s="49"/>
      <c r="GBB253" s="405"/>
      <c r="GBC253" s="405"/>
      <c r="GBD253" s="277"/>
      <c r="GBE253" s="277"/>
      <c r="GBF253" s="277"/>
      <c r="GBG253" s="277"/>
      <c r="GBH253" s="277"/>
      <c r="GBI253" s="277"/>
      <c r="GBJ253" s="277"/>
      <c r="GBK253" s="277"/>
      <c r="GBL253" s="402"/>
      <c r="GBM253" s="404"/>
      <c r="GBN253" s="49"/>
      <c r="GBO253" s="49"/>
      <c r="GBP253" s="49"/>
      <c r="GBQ253" s="99"/>
      <c r="GBR253" s="98"/>
      <c r="GBS253" s="49"/>
      <c r="GBT253" s="405"/>
      <c r="GBU253" s="405"/>
      <c r="GBV253" s="277"/>
      <c r="GBW253" s="277"/>
      <c r="GBX253" s="277"/>
      <c r="GBY253" s="277"/>
      <c r="GBZ253" s="277"/>
      <c r="GCA253" s="277"/>
      <c r="GCB253" s="277"/>
      <c r="GCC253" s="277"/>
      <c r="GCD253" s="402"/>
      <c r="GCE253" s="404"/>
      <c r="GCF253" s="49"/>
      <c r="GCG253" s="49"/>
      <c r="GCH253" s="49"/>
      <c r="GCI253" s="99"/>
      <c r="GCJ253" s="98"/>
      <c r="GCK253" s="49"/>
      <c r="GCL253" s="405"/>
      <c r="GCM253" s="405"/>
      <c r="GCN253" s="277"/>
      <c r="GCO253" s="277"/>
      <c r="GCP253" s="277"/>
      <c r="GCQ253" s="277"/>
      <c r="GCR253" s="277"/>
      <c r="GCS253" s="277"/>
      <c r="GCT253" s="277"/>
      <c r="GCU253" s="277"/>
      <c r="GCV253" s="402"/>
      <c r="GCW253" s="404"/>
      <c r="GCX253" s="49"/>
      <c r="GCY253" s="49"/>
      <c r="GCZ253" s="49"/>
      <c r="GDA253" s="99"/>
      <c r="GDB253" s="98"/>
      <c r="GDC253" s="49"/>
      <c r="GDD253" s="405"/>
      <c r="GDE253" s="405"/>
      <c r="GDF253" s="277"/>
      <c r="GDG253" s="277"/>
      <c r="GDH253" s="277"/>
      <c r="GDI253" s="277"/>
      <c r="GDJ253" s="277"/>
      <c r="GDK253" s="277"/>
      <c r="GDL253" s="277"/>
      <c r="GDM253" s="277"/>
      <c r="GDN253" s="402"/>
      <c r="GDO253" s="404"/>
      <c r="GDP253" s="49"/>
      <c r="GDQ253" s="49"/>
      <c r="GDR253" s="49"/>
      <c r="GDS253" s="99"/>
      <c r="GDT253" s="98"/>
      <c r="GDU253" s="49"/>
      <c r="GDV253" s="405"/>
      <c r="GDW253" s="405"/>
      <c r="GDX253" s="277"/>
      <c r="GDY253" s="277"/>
      <c r="GDZ253" s="277"/>
      <c r="GEA253" s="277"/>
      <c r="GEB253" s="277"/>
      <c r="GEC253" s="277"/>
      <c r="GED253" s="277"/>
      <c r="GEE253" s="277"/>
      <c r="GEF253" s="402"/>
      <c r="GEG253" s="404"/>
      <c r="GEH253" s="49"/>
      <c r="GEI253" s="49"/>
      <c r="GEJ253" s="49"/>
      <c r="GEK253" s="99"/>
      <c r="GEL253" s="98"/>
      <c r="GEM253" s="49"/>
      <c r="GEN253" s="405"/>
      <c r="GEO253" s="405"/>
      <c r="GEP253" s="277"/>
      <c r="GEQ253" s="277"/>
      <c r="GER253" s="277"/>
      <c r="GES253" s="277"/>
      <c r="GET253" s="277"/>
      <c r="GEU253" s="277"/>
      <c r="GEV253" s="277"/>
      <c r="GEW253" s="277"/>
      <c r="GEX253" s="402"/>
      <c r="GEY253" s="404"/>
      <c r="GEZ253" s="49"/>
      <c r="GFA253" s="49"/>
      <c r="GFB253" s="49"/>
      <c r="GFC253" s="99"/>
      <c r="GFD253" s="98"/>
      <c r="GFE253" s="49"/>
      <c r="GFF253" s="405"/>
      <c r="GFG253" s="405"/>
      <c r="GFH253" s="277"/>
      <c r="GFI253" s="277"/>
      <c r="GFJ253" s="277"/>
      <c r="GFK253" s="277"/>
      <c r="GFL253" s="277"/>
      <c r="GFM253" s="277"/>
      <c r="GFN253" s="277"/>
      <c r="GFO253" s="277"/>
      <c r="GFP253" s="402"/>
      <c r="GFQ253" s="404"/>
      <c r="GFR253" s="49"/>
      <c r="GFS253" s="49"/>
      <c r="GFT253" s="49"/>
      <c r="GFU253" s="99"/>
      <c r="GFV253" s="98"/>
      <c r="GFW253" s="49"/>
      <c r="GFX253" s="405"/>
      <c r="GFY253" s="405"/>
      <c r="GFZ253" s="277"/>
      <c r="GGA253" s="277"/>
      <c r="GGB253" s="277"/>
      <c r="GGC253" s="277"/>
      <c r="GGD253" s="277"/>
      <c r="GGE253" s="277"/>
      <c r="GGF253" s="277"/>
      <c r="GGG253" s="277"/>
      <c r="GGH253" s="402"/>
      <c r="GGI253" s="404"/>
      <c r="GGJ253" s="49"/>
      <c r="GGK253" s="49"/>
      <c r="GGL253" s="49"/>
      <c r="GGM253" s="99"/>
      <c r="GGN253" s="98"/>
      <c r="GGO253" s="49"/>
      <c r="GGP253" s="405"/>
      <c r="GGQ253" s="405"/>
      <c r="GGR253" s="277"/>
      <c r="GGS253" s="277"/>
      <c r="GGT253" s="277"/>
      <c r="GGU253" s="277"/>
      <c r="GGV253" s="277"/>
      <c r="GGW253" s="277"/>
      <c r="GGX253" s="277"/>
      <c r="GGY253" s="277"/>
      <c r="GGZ253" s="402"/>
      <c r="GHA253" s="404"/>
      <c r="GHB253" s="49"/>
      <c r="GHC253" s="49"/>
      <c r="GHD253" s="49"/>
      <c r="GHE253" s="99"/>
      <c r="GHF253" s="98"/>
      <c r="GHG253" s="49"/>
      <c r="GHH253" s="405"/>
      <c r="GHI253" s="405"/>
      <c r="GHJ253" s="277"/>
      <c r="GHK253" s="277"/>
      <c r="GHL253" s="277"/>
      <c r="GHM253" s="277"/>
      <c r="GHN253" s="277"/>
      <c r="GHO253" s="277"/>
      <c r="GHP253" s="277"/>
      <c r="GHQ253" s="277"/>
      <c r="GHR253" s="402"/>
      <c r="GHS253" s="404"/>
      <c r="GHT253" s="49"/>
      <c r="GHU253" s="49"/>
      <c r="GHV253" s="49"/>
      <c r="GHW253" s="99"/>
      <c r="GHX253" s="98"/>
      <c r="GHY253" s="49"/>
      <c r="GHZ253" s="405"/>
      <c r="GIA253" s="405"/>
      <c r="GIB253" s="277"/>
      <c r="GIC253" s="277"/>
      <c r="GID253" s="277"/>
      <c r="GIE253" s="277"/>
      <c r="GIF253" s="277"/>
      <c r="GIG253" s="277"/>
      <c r="GIH253" s="277"/>
      <c r="GII253" s="277"/>
      <c r="GIJ253" s="402"/>
      <c r="GIK253" s="404"/>
      <c r="GIL253" s="49"/>
      <c r="GIM253" s="49"/>
      <c r="GIN253" s="49"/>
      <c r="GIO253" s="99"/>
      <c r="GIP253" s="98"/>
      <c r="GIQ253" s="49"/>
      <c r="GIR253" s="405"/>
      <c r="GIS253" s="405"/>
      <c r="GIT253" s="277"/>
      <c r="GIU253" s="277"/>
      <c r="GIV253" s="277"/>
      <c r="GIW253" s="277"/>
      <c r="GIX253" s="277"/>
      <c r="GIY253" s="277"/>
      <c r="GIZ253" s="277"/>
      <c r="GJA253" s="277"/>
      <c r="GJB253" s="402"/>
      <c r="GJC253" s="404"/>
      <c r="GJD253" s="49"/>
      <c r="GJE253" s="49"/>
      <c r="GJF253" s="49"/>
      <c r="GJG253" s="99"/>
      <c r="GJH253" s="98"/>
      <c r="GJI253" s="49"/>
      <c r="GJJ253" s="405"/>
      <c r="GJK253" s="405"/>
      <c r="GJL253" s="277"/>
      <c r="GJM253" s="277"/>
      <c r="GJN253" s="277"/>
      <c r="GJO253" s="277"/>
      <c r="GJP253" s="277"/>
      <c r="GJQ253" s="277"/>
      <c r="GJR253" s="277"/>
      <c r="GJS253" s="277"/>
      <c r="GJT253" s="402"/>
      <c r="GJU253" s="404"/>
      <c r="GJV253" s="49"/>
      <c r="GJW253" s="49"/>
      <c r="GJX253" s="49"/>
      <c r="GJY253" s="99"/>
      <c r="GJZ253" s="98"/>
      <c r="GKA253" s="49"/>
      <c r="GKB253" s="405"/>
      <c r="GKC253" s="405"/>
      <c r="GKD253" s="277"/>
      <c r="GKE253" s="277"/>
      <c r="GKF253" s="277"/>
      <c r="GKG253" s="277"/>
      <c r="GKH253" s="277"/>
      <c r="GKI253" s="277"/>
      <c r="GKJ253" s="277"/>
      <c r="GKK253" s="277"/>
      <c r="GKL253" s="402"/>
      <c r="GKM253" s="404"/>
      <c r="GKN253" s="49"/>
      <c r="GKO253" s="49"/>
      <c r="GKP253" s="49"/>
      <c r="GKQ253" s="99"/>
      <c r="GKR253" s="98"/>
      <c r="GKS253" s="49"/>
      <c r="GKT253" s="405"/>
      <c r="GKU253" s="405"/>
      <c r="GKV253" s="277"/>
      <c r="GKW253" s="277"/>
      <c r="GKX253" s="277"/>
      <c r="GKY253" s="277"/>
      <c r="GKZ253" s="277"/>
      <c r="GLA253" s="277"/>
      <c r="GLB253" s="277"/>
      <c r="GLC253" s="277"/>
      <c r="GLD253" s="402"/>
      <c r="GLE253" s="404"/>
      <c r="GLF253" s="49"/>
      <c r="GLG253" s="49"/>
      <c r="GLH253" s="49"/>
      <c r="GLI253" s="99"/>
      <c r="GLJ253" s="98"/>
      <c r="GLK253" s="49"/>
      <c r="GLL253" s="405"/>
      <c r="GLM253" s="405"/>
      <c r="GLN253" s="277"/>
      <c r="GLO253" s="277"/>
      <c r="GLP253" s="277"/>
      <c r="GLQ253" s="277"/>
      <c r="GLR253" s="277"/>
      <c r="GLS253" s="277"/>
      <c r="GLT253" s="277"/>
      <c r="GLU253" s="277"/>
      <c r="GLV253" s="402"/>
      <c r="GLW253" s="404"/>
      <c r="GLX253" s="49"/>
      <c r="GLY253" s="49"/>
      <c r="GLZ253" s="49"/>
      <c r="GMA253" s="99"/>
      <c r="GMB253" s="98"/>
      <c r="GMC253" s="49"/>
      <c r="GMD253" s="405"/>
      <c r="GME253" s="405"/>
      <c r="GMF253" s="277"/>
      <c r="GMG253" s="277"/>
      <c r="GMH253" s="277"/>
      <c r="GMI253" s="277"/>
      <c r="GMJ253" s="277"/>
      <c r="GMK253" s="277"/>
      <c r="GML253" s="277"/>
      <c r="GMM253" s="277"/>
      <c r="GMN253" s="402"/>
      <c r="GMO253" s="404"/>
      <c r="GMP253" s="49"/>
      <c r="GMQ253" s="49"/>
      <c r="GMR253" s="49"/>
      <c r="GMS253" s="99"/>
      <c r="GMT253" s="98"/>
      <c r="GMU253" s="49"/>
      <c r="GMV253" s="405"/>
      <c r="GMW253" s="405"/>
      <c r="GMX253" s="277"/>
      <c r="GMY253" s="277"/>
      <c r="GMZ253" s="277"/>
      <c r="GNA253" s="277"/>
      <c r="GNB253" s="277"/>
      <c r="GNC253" s="277"/>
      <c r="GND253" s="277"/>
      <c r="GNE253" s="277"/>
      <c r="GNF253" s="402"/>
      <c r="GNG253" s="404"/>
      <c r="GNH253" s="49"/>
      <c r="GNI253" s="49"/>
      <c r="GNJ253" s="49"/>
      <c r="GNK253" s="99"/>
      <c r="GNL253" s="98"/>
      <c r="GNM253" s="49"/>
      <c r="GNN253" s="405"/>
      <c r="GNO253" s="405"/>
      <c r="GNP253" s="277"/>
      <c r="GNQ253" s="277"/>
      <c r="GNR253" s="277"/>
      <c r="GNS253" s="277"/>
      <c r="GNT253" s="277"/>
      <c r="GNU253" s="277"/>
      <c r="GNV253" s="277"/>
      <c r="GNW253" s="277"/>
      <c r="GNX253" s="402"/>
      <c r="GNY253" s="404"/>
      <c r="GNZ253" s="49"/>
      <c r="GOA253" s="49"/>
      <c r="GOB253" s="49"/>
      <c r="GOC253" s="99"/>
      <c r="GOD253" s="98"/>
      <c r="GOE253" s="49"/>
      <c r="GOF253" s="405"/>
      <c r="GOG253" s="405"/>
      <c r="GOH253" s="277"/>
      <c r="GOI253" s="277"/>
      <c r="GOJ253" s="277"/>
      <c r="GOK253" s="277"/>
      <c r="GOL253" s="277"/>
      <c r="GOM253" s="277"/>
      <c r="GON253" s="277"/>
      <c r="GOO253" s="277"/>
      <c r="GOP253" s="402"/>
      <c r="GOQ253" s="404"/>
      <c r="GOR253" s="49"/>
      <c r="GOS253" s="49"/>
      <c r="GOT253" s="49"/>
      <c r="GOU253" s="99"/>
      <c r="GOV253" s="98"/>
      <c r="GOW253" s="49"/>
      <c r="GOX253" s="405"/>
      <c r="GOY253" s="405"/>
      <c r="GOZ253" s="277"/>
      <c r="GPA253" s="277"/>
      <c r="GPB253" s="277"/>
      <c r="GPC253" s="277"/>
      <c r="GPD253" s="277"/>
      <c r="GPE253" s="277"/>
      <c r="GPF253" s="277"/>
      <c r="GPG253" s="277"/>
      <c r="GPH253" s="402"/>
      <c r="GPI253" s="404"/>
      <c r="GPJ253" s="49"/>
      <c r="GPK253" s="49"/>
      <c r="GPL253" s="49"/>
      <c r="GPM253" s="99"/>
      <c r="GPN253" s="98"/>
      <c r="GPO253" s="49"/>
      <c r="GPP253" s="405"/>
      <c r="GPQ253" s="405"/>
      <c r="GPR253" s="277"/>
      <c r="GPS253" s="277"/>
      <c r="GPT253" s="277"/>
      <c r="GPU253" s="277"/>
      <c r="GPV253" s="277"/>
      <c r="GPW253" s="277"/>
      <c r="GPX253" s="277"/>
      <c r="GPY253" s="277"/>
      <c r="GPZ253" s="402"/>
      <c r="GQA253" s="404"/>
      <c r="GQB253" s="49"/>
      <c r="GQC253" s="49"/>
      <c r="GQD253" s="49"/>
      <c r="GQE253" s="99"/>
      <c r="GQF253" s="98"/>
      <c r="GQG253" s="49"/>
      <c r="GQH253" s="405"/>
      <c r="GQI253" s="405"/>
      <c r="GQJ253" s="277"/>
      <c r="GQK253" s="277"/>
      <c r="GQL253" s="277"/>
      <c r="GQM253" s="277"/>
      <c r="GQN253" s="277"/>
      <c r="GQO253" s="277"/>
      <c r="GQP253" s="277"/>
      <c r="GQQ253" s="277"/>
      <c r="GQR253" s="402"/>
      <c r="GQS253" s="404"/>
      <c r="GQT253" s="49"/>
      <c r="GQU253" s="49"/>
      <c r="GQV253" s="49"/>
      <c r="GQW253" s="99"/>
      <c r="GQX253" s="98"/>
      <c r="GQY253" s="49"/>
      <c r="GQZ253" s="405"/>
      <c r="GRA253" s="405"/>
      <c r="GRB253" s="277"/>
      <c r="GRC253" s="277"/>
      <c r="GRD253" s="277"/>
      <c r="GRE253" s="277"/>
      <c r="GRF253" s="277"/>
      <c r="GRG253" s="277"/>
      <c r="GRH253" s="277"/>
      <c r="GRI253" s="277"/>
      <c r="GRJ253" s="402"/>
      <c r="GRK253" s="404"/>
      <c r="GRL253" s="49"/>
      <c r="GRM253" s="49"/>
      <c r="GRN253" s="49"/>
      <c r="GRO253" s="99"/>
      <c r="GRP253" s="98"/>
      <c r="GRQ253" s="49"/>
      <c r="GRR253" s="405"/>
      <c r="GRS253" s="405"/>
      <c r="GRT253" s="277"/>
      <c r="GRU253" s="277"/>
      <c r="GRV253" s="277"/>
      <c r="GRW253" s="277"/>
      <c r="GRX253" s="277"/>
      <c r="GRY253" s="277"/>
      <c r="GRZ253" s="277"/>
      <c r="GSA253" s="277"/>
      <c r="GSB253" s="402"/>
      <c r="GSC253" s="404"/>
      <c r="GSD253" s="49"/>
      <c r="GSE253" s="49"/>
      <c r="GSF253" s="49"/>
      <c r="GSG253" s="99"/>
      <c r="GSH253" s="98"/>
      <c r="GSI253" s="49"/>
      <c r="GSJ253" s="405"/>
      <c r="GSK253" s="405"/>
      <c r="GSL253" s="277"/>
      <c r="GSM253" s="277"/>
      <c r="GSN253" s="277"/>
      <c r="GSO253" s="277"/>
      <c r="GSP253" s="277"/>
      <c r="GSQ253" s="277"/>
      <c r="GSR253" s="277"/>
      <c r="GSS253" s="277"/>
      <c r="GST253" s="402"/>
      <c r="GSU253" s="404"/>
      <c r="GSV253" s="49"/>
      <c r="GSW253" s="49"/>
      <c r="GSX253" s="49"/>
      <c r="GSY253" s="99"/>
      <c r="GSZ253" s="98"/>
      <c r="GTA253" s="49"/>
      <c r="GTB253" s="405"/>
      <c r="GTC253" s="405"/>
      <c r="GTD253" s="277"/>
      <c r="GTE253" s="277"/>
      <c r="GTF253" s="277"/>
      <c r="GTG253" s="277"/>
      <c r="GTH253" s="277"/>
      <c r="GTI253" s="277"/>
      <c r="GTJ253" s="277"/>
      <c r="GTK253" s="277"/>
      <c r="GTL253" s="402"/>
      <c r="GTM253" s="404"/>
      <c r="GTN253" s="49"/>
      <c r="GTO253" s="49"/>
      <c r="GTP253" s="49"/>
      <c r="GTQ253" s="99"/>
      <c r="GTR253" s="98"/>
      <c r="GTS253" s="49"/>
      <c r="GTT253" s="405"/>
      <c r="GTU253" s="405"/>
      <c r="GTV253" s="277"/>
      <c r="GTW253" s="277"/>
      <c r="GTX253" s="277"/>
      <c r="GTY253" s="277"/>
      <c r="GTZ253" s="277"/>
      <c r="GUA253" s="277"/>
      <c r="GUB253" s="277"/>
      <c r="GUC253" s="277"/>
      <c r="GUD253" s="402"/>
      <c r="GUE253" s="404"/>
      <c r="GUF253" s="49"/>
      <c r="GUG253" s="49"/>
      <c r="GUH253" s="49"/>
      <c r="GUI253" s="99"/>
      <c r="GUJ253" s="98"/>
      <c r="GUK253" s="49"/>
      <c r="GUL253" s="405"/>
      <c r="GUM253" s="405"/>
      <c r="GUN253" s="277"/>
      <c r="GUO253" s="277"/>
      <c r="GUP253" s="277"/>
      <c r="GUQ253" s="277"/>
      <c r="GUR253" s="277"/>
      <c r="GUS253" s="277"/>
      <c r="GUT253" s="277"/>
      <c r="GUU253" s="277"/>
      <c r="GUV253" s="402"/>
      <c r="GUW253" s="404"/>
      <c r="GUX253" s="49"/>
      <c r="GUY253" s="49"/>
      <c r="GUZ253" s="49"/>
      <c r="GVA253" s="99"/>
      <c r="GVB253" s="98"/>
      <c r="GVC253" s="49"/>
      <c r="GVD253" s="405"/>
      <c r="GVE253" s="405"/>
      <c r="GVF253" s="277"/>
      <c r="GVG253" s="277"/>
      <c r="GVH253" s="277"/>
      <c r="GVI253" s="277"/>
      <c r="GVJ253" s="277"/>
      <c r="GVK253" s="277"/>
      <c r="GVL253" s="277"/>
      <c r="GVM253" s="277"/>
      <c r="GVN253" s="402"/>
      <c r="GVO253" s="404"/>
      <c r="GVP253" s="49"/>
      <c r="GVQ253" s="49"/>
      <c r="GVR253" s="49"/>
      <c r="GVS253" s="99"/>
      <c r="GVT253" s="98"/>
      <c r="GVU253" s="49"/>
      <c r="GVV253" s="405"/>
      <c r="GVW253" s="405"/>
      <c r="GVX253" s="277"/>
      <c r="GVY253" s="277"/>
      <c r="GVZ253" s="277"/>
      <c r="GWA253" s="277"/>
      <c r="GWB253" s="277"/>
      <c r="GWC253" s="277"/>
      <c r="GWD253" s="277"/>
      <c r="GWE253" s="277"/>
      <c r="GWF253" s="402"/>
      <c r="GWG253" s="404"/>
      <c r="GWH253" s="49"/>
      <c r="GWI253" s="49"/>
      <c r="GWJ253" s="49"/>
      <c r="GWK253" s="99"/>
      <c r="GWL253" s="98"/>
      <c r="GWM253" s="49"/>
      <c r="GWN253" s="405"/>
      <c r="GWO253" s="405"/>
      <c r="GWP253" s="277"/>
      <c r="GWQ253" s="277"/>
      <c r="GWR253" s="277"/>
      <c r="GWS253" s="277"/>
      <c r="GWT253" s="277"/>
      <c r="GWU253" s="277"/>
      <c r="GWV253" s="277"/>
      <c r="GWW253" s="277"/>
      <c r="GWX253" s="402"/>
      <c r="GWY253" s="404"/>
      <c r="GWZ253" s="49"/>
      <c r="GXA253" s="49"/>
      <c r="GXB253" s="49"/>
      <c r="GXC253" s="99"/>
      <c r="GXD253" s="98"/>
      <c r="GXE253" s="49"/>
      <c r="GXF253" s="405"/>
      <c r="GXG253" s="405"/>
      <c r="GXH253" s="277"/>
      <c r="GXI253" s="277"/>
      <c r="GXJ253" s="277"/>
      <c r="GXK253" s="277"/>
      <c r="GXL253" s="277"/>
      <c r="GXM253" s="277"/>
      <c r="GXN253" s="277"/>
      <c r="GXO253" s="277"/>
      <c r="GXP253" s="402"/>
      <c r="GXQ253" s="404"/>
      <c r="GXR253" s="49"/>
      <c r="GXS253" s="49"/>
      <c r="GXT253" s="49"/>
      <c r="GXU253" s="99"/>
      <c r="GXV253" s="98"/>
      <c r="GXW253" s="49"/>
      <c r="GXX253" s="405"/>
      <c r="GXY253" s="405"/>
      <c r="GXZ253" s="277"/>
      <c r="GYA253" s="277"/>
      <c r="GYB253" s="277"/>
      <c r="GYC253" s="277"/>
      <c r="GYD253" s="277"/>
      <c r="GYE253" s="277"/>
      <c r="GYF253" s="277"/>
      <c r="GYG253" s="277"/>
      <c r="GYH253" s="402"/>
      <c r="GYI253" s="404"/>
      <c r="GYJ253" s="49"/>
      <c r="GYK253" s="49"/>
      <c r="GYL253" s="49"/>
      <c r="GYM253" s="99"/>
      <c r="GYN253" s="98"/>
      <c r="GYO253" s="49"/>
      <c r="GYP253" s="405"/>
      <c r="GYQ253" s="405"/>
      <c r="GYR253" s="277"/>
      <c r="GYS253" s="277"/>
      <c r="GYT253" s="277"/>
      <c r="GYU253" s="277"/>
      <c r="GYV253" s="277"/>
      <c r="GYW253" s="277"/>
      <c r="GYX253" s="277"/>
      <c r="GYY253" s="277"/>
      <c r="GYZ253" s="402"/>
      <c r="GZA253" s="404"/>
      <c r="GZB253" s="49"/>
      <c r="GZC253" s="49"/>
      <c r="GZD253" s="49"/>
      <c r="GZE253" s="99"/>
      <c r="GZF253" s="98"/>
      <c r="GZG253" s="49"/>
      <c r="GZH253" s="405"/>
      <c r="GZI253" s="405"/>
      <c r="GZJ253" s="277"/>
      <c r="GZK253" s="277"/>
      <c r="GZL253" s="277"/>
      <c r="GZM253" s="277"/>
      <c r="GZN253" s="277"/>
      <c r="GZO253" s="277"/>
      <c r="GZP253" s="277"/>
      <c r="GZQ253" s="277"/>
      <c r="GZR253" s="402"/>
      <c r="GZS253" s="404"/>
      <c r="GZT253" s="49"/>
      <c r="GZU253" s="49"/>
      <c r="GZV253" s="49"/>
      <c r="GZW253" s="99"/>
      <c r="GZX253" s="98"/>
      <c r="GZY253" s="49"/>
      <c r="GZZ253" s="405"/>
      <c r="HAA253" s="405"/>
      <c r="HAB253" s="277"/>
      <c r="HAC253" s="277"/>
      <c r="HAD253" s="277"/>
      <c r="HAE253" s="277"/>
      <c r="HAF253" s="277"/>
      <c r="HAG253" s="277"/>
      <c r="HAH253" s="277"/>
      <c r="HAI253" s="277"/>
      <c r="HAJ253" s="402"/>
      <c r="HAK253" s="404"/>
      <c r="HAL253" s="49"/>
      <c r="HAM253" s="49"/>
      <c r="HAN253" s="49"/>
      <c r="HAO253" s="99"/>
      <c r="HAP253" s="98"/>
      <c r="HAQ253" s="49"/>
      <c r="HAR253" s="405"/>
      <c r="HAS253" s="405"/>
      <c r="HAT253" s="277"/>
      <c r="HAU253" s="277"/>
      <c r="HAV253" s="277"/>
      <c r="HAW253" s="277"/>
      <c r="HAX253" s="277"/>
      <c r="HAY253" s="277"/>
      <c r="HAZ253" s="277"/>
      <c r="HBA253" s="277"/>
      <c r="HBB253" s="402"/>
      <c r="HBC253" s="404"/>
      <c r="HBD253" s="49"/>
      <c r="HBE253" s="49"/>
      <c r="HBF253" s="49"/>
      <c r="HBG253" s="99"/>
      <c r="HBH253" s="98"/>
      <c r="HBI253" s="49"/>
      <c r="HBJ253" s="405"/>
      <c r="HBK253" s="405"/>
      <c r="HBL253" s="277"/>
      <c r="HBM253" s="277"/>
      <c r="HBN253" s="277"/>
      <c r="HBO253" s="277"/>
      <c r="HBP253" s="277"/>
      <c r="HBQ253" s="277"/>
      <c r="HBR253" s="277"/>
      <c r="HBS253" s="277"/>
      <c r="HBT253" s="402"/>
      <c r="HBU253" s="404"/>
      <c r="HBV253" s="49"/>
      <c r="HBW253" s="49"/>
      <c r="HBX253" s="49"/>
      <c r="HBY253" s="99"/>
      <c r="HBZ253" s="98"/>
      <c r="HCA253" s="49"/>
      <c r="HCB253" s="405"/>
      <c r="HCC253" s="405"/>
      <c r="HCD253" s="277"/>
      <c r="HCE253" s="277"/>
      <c r="HCF253" s="277"/>
      <c r="HCG253" s="277"/>
      <c r="HCH253" s="277"/>
      <c r="HCI253" s="277"/>
      <c r="HCJ253" s="277"/>
      <c r="HCK253" s="277"/>
      <c r="HCL253" s="402"/>
      <c r="HCM253" s="404"/>
      <c r="HCN253" s="49"/>
      <c r="HCO253" s="49"/>
      <c r="HCP253" s="49"/>
      <c r="HCQ253" s="99"/>
      <c r="HCR253" s="98"/>
      <c r="HCS253" s="49"/>
      <c r="HCT253" s="405"/>
      <c r="HCU253" s="405"/>
      <c r="HCV253" s="277"/>
      <c r="HCW253" s="277"/>
      <c r="HCX253" s="277"/>
      <c r="HCY253" s="277"/>
      <c r="HCZ253" s="277"/>
      <c r="HDA253" s="277"/>
      <c r="HDB253" s="277"/>
      <c r="HDC253" s="277"/>
      <c r="HDD253" s="402"/>
      <c r="HDE253" s="404"/>
      <c r="HDF253" s="49"/>
      <c r="HDG253" s="49"/>
      <c r="HDH253" s="49"/>
      <c r="HDI253" s="99"/>
      <c r="HDJ253" s="98"/>
      <c r="HDK253" s="49"/>
      <c r="HDL253" s="405"/>
      <c r="HDM253" s="405"/>
      <c r="HDN253" s="277"/>
      <c r="HDO253" s="277"/>
      <c r="HDP253" s="277"/>
      <c r="HDQ253" s="277"/>
      <c r="HDR253" s="277"/>
      <c r="HDS253" s="277"/>
      <c r="HDT253" s="277"/>
      <c r="HDU253" s="277"/>
      <c r="HDV253" s="402"/>
      <c r="HDW253" s="404"/>
      <c r="HDX253" s="49"/>
      <c r="HDY253" s="49"/>
      <c r="HDZ253" s="49"/>
      <c r="HEA253" s="99"/>
      <c r="HEB253" s="98"/>
      <c r="HEC253" s="49"/>
      <c r="HED253" s="405"/>
      <c r="HEE253" s="405"/>
      <c r="HEF253" s="277"/>
      <c r="HEG253" s="277"/>
      <c r="HEH253" s="277"/>
      <c r="HEI253" s="277"/>
      <c r="HEJ253" s="277"/>
      <c r="HEK253" s="277"/>
      <c r="HEL253" s="277"/>
      <c r="HEM253" s="277"/>
      <c r="HEN253" s="402"/>
      <c r="HEO253" s="404"/>
      <c r="HEP253" s="49"/>
      <c r="HEQ253" s="49"/>
      <c r="HER253" s="49"/>
      <c r="HES253" s="99"/>
      <c r="HET253" s="98"/>
      <c r="HEU253" s="49"/>
      <c r="HEV253" s="405"/>
      <c r="HEW253" s="405"/>
      <c r="HEX253" s="277"/>
      <c r="HEY253" s="277"/>
      <c r="HEZ253" s="277"/>
      <c r="HFA253" s="277"/>
      <c r="HFB253" s="277"/>
      <c r="HFC253" s="277"/>
      <c r="HFD253" s="277"/>
      <c r="HFE253" s="277"/>
      <c r="HFF253" s="402"/>
      <c r="HFG253" s="404"/>
      <c r="HFH253" s="49"/>
      <c r="HFI253" s="49"/>
      <c r="HFJ253" s="49"/>
      <c r="HFK253" s="99"/>
      <c r="HFL253" s="98"/>
      <c r="HFM253" s="49"/>
      <c r="HFN253" s="405"/>
      <c r="HFO253" s="405"/>
      <c r="HFP253" s="277"/>
      <c r="HFQ253" s="277"/>
      <c r="HFR253" s="277"/>
      <c r="HFS253" s="277"/>
      <c r="HFT253" s="277"/>
      <c r="HFU253" s="277"/>
      <c r="HFV253" s="277"/>
      <c r="HFW253" s="277"/>
      <c r="HFX253" s="402"/>
      <c r="HFY253" s="404"/>
      <c r="HFZ253" s="49"/>
      <c r="HGA253" s="49"/>
      <c r="HGB253" s="49"/>
      <c r="HGC253" s="99"/>
      <c r="HGD253" s="98"/>
      <c r="HGE253" s="49"/>
      <c r="HGF253" s="405"/>
      <c r="HGG253" s="405"/>
      <c r="HGH253" s="277"/>
      <c r="HGI253" s="277"/>
      <c r="HGJ253" s="277"/>
      <c r="HGK253" s="277"/>
      <c r="HGL253" s="277"/>
      <c r="HGM253" s="277"/>
      <c r="HGN253" s="277"/>
      <c r="HGO253" s="277"/>
      <c r="HGP253" s="402"/>
      <c r="HGQ253" s="404"/>
      <c r="HGR253" s="49"/>
      <c r="HGS253" s="49"/>
      <c r="HGT253" s="49"/>
      <c r="HGU253" s="99"/>
      <c r="HGV253" s="98"/>
      <c r="HGW253" s="49"/>
      <c r="HGX253" s="405"/>
      <c r="HGY253" s="405"/>
      <c r="HGZ253" s="277"/>
      <c r="HHA253" s="277"/>
      <c r="HHB253" s="277"/>
      <c r="HHC253" s="277"/>
      <c r="HHD253" s="277"/>
      <c r="HHE253" s="277"/>
      <c r="HHF253" s="277"/>
      <c r="HHG253" s="277"/>
      <c r="HHH253" s="402"/>
      <c r="HHI253" s="404"/>
      <c r="HHJ253" s="49"/>
      <c r="HHK253" s="49"/>
      <c r="HHL253" s="49"/>
      <c r="HHM253" s="99"/>
      <c r="HHN253" s="98"/>
      <c r="HHO253" s="49"/>
      <c r="HHP253" s="405"/>
      <c r="HHQ253" s="405"/>
      <c r="HHR253" s="277"/>
      <c r="HHS253" s="277"/>
      <c r="HHT253" s="277"/>
      <c r="HHU253" s="277"/>
      <c r="HHV253" s="277"/>
      <c r="HHW253" s="277"/>
      <c r="HHX253" s="277"/>
      <c r="HHY253" s="277"/>
      <c r="HHZ253" s="402"/>
      <c r="HIA253" s="404"/>
      <c r="HIB253" s="49"/>
      <c r="HIC253" s="49"/>
      <c r="HID253" s="49"/>
      <c r="HIE253" s="99"/>
      <c r="HIF253" s="98"/>
      <c r="HIG253" s="49"/>
      <c r="HIH253" s="405"/>
      <c r="HII253" s="405"/>
      <c r="HIJ253" s="277"/>
      <c r="HIK253" s="277"/>
      <c r="HIL253" s="277"/>
      <c r="HIM253" s="277"/>
      <c r="HIN253" s="277"/>
      <c r="HIO253" s="277"/>
      <c r="HIP253" s="277"/>
      <c r="HIQ253" s="277"/>
      <c r="HIR253" s="402"/>
      <c r="HIS253" s="404"/>
      <c r="HIT253" s="49"/>
      <c r="HIU253" s="49"/>
      <c r="HIV253" s="49"/>
      <c r="HIW253" s="99"/>
      <c r="HIX253" s="98"/>
      <c r="HIY253" s="49"/>
      <c r="HIZ253" s="405"/>
      <c r="HJA253" s="405"/>
      <c r="HJB253" s="277"/>
      <c r="HJC253" s="277"/>
      <c r="HJD253" s="277"/>
      <c r="HJE253" s="277"/>
      <c r="HJF253" s="277"/>
      <c r="HJG253" s="277"/>
      <c r="HJH253" s="277"/>
      <c r="HJI253" s="277"/>
      <c r="HJJ253" s="402"/>
      <c r="HJK253" s="404"/>
      <c r="HJL253" s="49"/>
      <c r="HJM253" s="49"/>
      <c r="HJN253" s="49"/>
      <c r="HJO253" s="99"/>
      <c r="HJP253" s="98"/>
      <c r="HJQ253" s="49"/>
      <c r="HJR253" s="405"/>
      <c r="HJS253" s="405"/>
      <c r="HJT253" s="277"/>
      <c r="HJU253" s="277"/>
      <c r="HJV253" s="277"/>
      <c r="HJW253" s="277"/>
      <c r="HJX253" s="277"/>
      <c r="HJY253" s="277"/>
      <c r="HJZ253" s="277"/>
      <c r="HKA253" s="277"/>
      <c r="HKB253" s="402"/>
      <c r="HKC253" s="404"/>
      <c r="HKD253" s="49"/>
      <c r="HKE253" s="49"/>
      <c r="HKF253" s="49"/>
      <c r="HKG253" s="99"/>
      <c r="HKH253" s="98"/>
      <c r="HKI253" s="49"/>
      <c r="HKJ253" s="405"/>
      <c r="HKK253" s="405"/>
      <c r="HKL253" s="277"/>
      <c r="HKM253" s="277"/>
      <c r="HKN253" s="277"/>
      <c r="HKO253" s="277"/>
      <c r="HKP253" s="277"/>
      <c r="HKQ253" s="277"/>
      <c r="HKR253" s="277"/>
      <c r="HKS253" s="277"/>
      <c r="HKT253" s="402"/>
      <c r="HKU253" s="404"/>
      <c r="HKV253" s="49"/>
      <c r="HKW253" s="49"/>
      <c r="HKX253" s="49"/>
      <c r="HKY253" s="99"/>
      <c r="HKZ253" s="98"/>
      <c r="HLA253" s="49"/>
      <c r="HLB253" s="405"/>
      <c r="HLC253" s="405"/>
      <c r="HLD253" s="277"/>
      <c r="HLE253" s="277"/>
      <c r="HLF253" s="277"/>
      <c r="HLG253" s="277"/>
      <c r="HLH253" s="277"/>
      <c r="HLI253" s="277"/>
      <c r="HLJ253" s="277"/>
      <c r="HLK253" s="277"/>
      <c r="HLL253" s="402"/>
      <c r="HLM253" s="404"/>
      <c r="HLN253" s="49"/>
      <c r="HLO253" s="49"/>
      <c r="HLP253" s="49"/>
      <c r="HLQ253" s="99"/>
      <c r="HLR253" s="98"/>
      <c r="HLS253" s="49"/>
      <c r="HLT253" s="405"/>
      <c r="HLU253" s="405"/>
      <c r="HLV253" s="277"/>
      <c r="HLW253" s="277"/>
      <c r="HLX253" s="277"/>
      <c r="HLY253" s="277"/>
      <c r="HLZ253" s="277"/>
      <c r="HMA253" s="277"/>
      <c r="HMB253" s="277"/>
      <c r="HMC253" s="277"/>
      <c r="HMD253" s="402"/>
      <c r="HME253" s="404"/>
      <c r="HMF253" s="49"/>
      <c r="HMG253" s="49"/>
      <c r="HMH253" s="49"/>
      <c r="HMI253" s="99"/>
      <c r="HMJ253" s="98"/>
      <c r="HMK253" s="49"/>
      <c r="HML253" s="405"/>
      <c r="HMM253" s="405"/>
      <c r="HMN253" s="277"/>
      <c r="HMO253" s="277"/>
      <c r="HMP253" s="277"/>
      <c r="HMQ253" s="277"/>
      <c r="HMR253" s="277"/>
      <c r="HMS253" s="277"/>
      <c r="HMT253" s="277"/>
      <c r="HMU253" s="277"/>
      <c r="HMV253" s="402"/>
      <c r="HMW253" s="404"/>
      <c r="HMX253" s="49"/>
      <c r="HMY253" s="49"/>
      <c r="HMZ253" s="49"/>
      <c r="HNA253" s="99"/>
      <c r="HNB253" s="98"/>
      <c r="HNC253" s="49"/>
      <c r="HND253" s="405"/>
      <c r="HNE253" s="405"/>
      <c r="HNF253" s="277"/>
      <c r="HNG253" s="277"/>
      <c r="HNH253" s="277"/>
      <c r="HNI253" s="277"/>
      <c r="HNJ253" s="277"/>
      <c r="HNK253" s="277"/>
      <c r="HNL253" s="277"/>
      <c r="HNM253" s="277"/>
      <c r="HNN253" s="402"/>
      <c r="HNO253" s="404"/>
      <c r="HNP253" s="49"/>
      <c r="HNQ253" s="49"/>
      <c r="HNR253" s="49"/>
      <c r="HNS253" s="99"/>
      <c r="HNT253" s="98"/>
      <c r="HNU253" s="49"/>
      <c r="HNV253" s="405"/>
      <c r="HNW253" s="405"/>
      <c r="HNX253" s="277"/>
      <c r="HNY253" s="277"/>
      <c r="HNZ253" s="277"/>
      <c r="HOA253" s="277"/>
      <c r="HOB253" s="277"/>
      <c r="HOC253" s="277"/>
      <c r="HOD253" s="277"/>
      <c r="HOE253" s="277"/>
      <c r="HOF253" s="402"/>
      <c r="HOG253" s="404"/>
      <c r="HOH253" s="49"/>
      <c r="HOI253" s="49"/>
      <c r="HOJ253" s="49"/>
      <c r="HOK253" s="99"/>
      <c r="HOL253" s="98"/>
      <c r="HOM253" s="49"/>
      <c r="HON253" s="405"/>
      <c r="HOO253" s="405"/>
      <c r="HOP253" s="277"/>
      <c r="HOQ253" s="277"/>
      <c r="HOR253" s="277"/>
      <c r="HOS253" s="277"/>
      <c r="HOT253" s="277"/>
      <c r="HOU253" s="277"/>
      <c r="HOV253" s="277"/>
      <c r="HOW253" s="277"/>
      <c r="HOX253" s="402"/>
      <c r="HOY253" s="404"/>
      <c r="HOZ253" s="49"/>
      <c r="HPA253" s="49"/>
      <c r="HPB253" s="49"/>
      <c r="HPC253" s="99"/>
      <c r="HPD253" s="98"/>
      <c r="HPE253" s="49"/>
      <c r="HPF253" s="405"/>
      <c r="HPG253" s="405"/>
      <c r="HPH253" s="277"/>
      <c r="HPI253" s="277"/>
      <c r="HPJ253" s="277"/>
      <c r="HPK253" s="277"/>
      <c r="HPL253" s="277"/>
      <c r="HPM253" s="277"/>
      <c r="HPN253" s="277"/>
      <c r="HPO253" s="277"/>
      <c r="HPP253" s="402"/>
      <c r="HPQ253" s="404"/>
      <c r="HPR253" s="49"/>
      <c r="HPS253" s="49"/>
      <c r="HPT253" s="49"/>
      <c r="HPU253" s="99"/>
      <c r="HPV253" s="98"/>
      <c r="HPW253" s="49"/>
      <c r="HPX253" s="405"/>
      <c r="HPY253" s="405"/>
      <c r="HPZ253" s="277"/>
      <c r="HQA253" s="277"/>
      <c r="HQB253" s="277"/>
      <c r="HQC253" s="277"/>
      <c r="HQD253" s="277"/>
      <c r="HQE253" s="277"/>
      <c r="HQF253" s="277"/>
      <c r="HQG253" s="277"/>
      <c r="HQH253" s="402"/>
      <c r="HQI253" s="404"/>
      <c r="HQJ253" s="49"/>
      <c r="HQK253" s="49"/>
      <c r="HQL253" s="49"/>
      <c r="HQM253" s="99"/>
      <c r="HQN253" s="98"/>
      <c r="HQO253" s="49"/>
      <c r="HQP253" s="405"/>
      <c r="HQQ253" s="405"/>
      <c r="HQR253" s="277"/>
      <c r="HQS253" s="277"/>
      <c r="HQT253" s="277"/>
      <c r="HQU253" s="277"/>
      <c r="HQV253" s="277"/>
      <c r="HQW253" s="277"/>
      <c r="HQX253" s="277"/>
      <c r="HQY253" s="277"/>
      <c r="HQZ253" s="402"/>
      <c r="HRA253" s="404"/>
      <c r="HRB253" s="49"/>
      <c r="HRC253" s="49"/>
      <c r="HRD253" s="49"/>
      <c r="HRE253" s="99"/>
      <c r="HRF253" s="98"/>
      <c r="HRG253" s="49"/>
      <c r="HRH253" s="405"/>
      <c r="HRI253" s="405"/>
      <c r="HRJ253" s="277"/>
      <c r="HRK253" s="277"/>
      <c r="HRL253" s="277"/>
      <c r="HRM253" s="277"/>
      <c r="HRN253" s="277"/>
      <c r="HRO253" s="277"/>
      <c r="HRP253" s="277"/>
      <c r="HRQ253" s="277"/>
      <c r="HRR253" s="402"/>
      <c r="HRS253" s="404"/>
      <c r="HRT253" s="49"/>
      <c r="HRU253" s="49"/>
      <c r="HRV253" s="49"/>
      <c r="HRW253" s="99"/>
      <c r="HRX253" s="98"/>
      <c r="HRY253" s="49"/>
      <c r="HRZ253" s="405"/>
      <c r="HSA253" s="405"/>
      <c r="HSB253" s="277"/>
      <c r="HSC253" s="277"/>
      <c r="HSD253" s="277"/>
      <c r="HSE253" s="277"/>
      <c r="HSF253" s="277"/>
      <c r="HSG253" s="277"/>
      <c r="HSH253" s="277"/>
      <c r="HSI253" s="277"/>
      <c r="HSJ253" s="402"/>
      <c r="HSK253" s="404"/>
      <c r="HSL253" s="49"/>
      <c r="HSM253" s="49"/>
      <c r="HSN253" s="49"/>
      <c r="HSO253" s="99"/>
      <c r="HSP253" s="98"/>
      <c r="HSQ253" s="49"/>
      <c r="HSR253" s="405"/>
      <c r="HSS253" s="405"/>
      <c r="HST253" s="277"/>
      <c r="HSU253" s="277"/>
      <c r="HSV253" s="277"/>
      <c r="HSW253" s="277"/>
      <c r="HSX253" s="277"/>
      <c r="HSY253" s="277"/>
      <c r="HSZ253" s="277"/>
      <c r="HTA253" s="277"/>
      <c r="HTB253" s="402"/>
      <c r="HTC253" s="404"/>
      <c r="HTD253" s="49"/>
      <c r="HTE253" s="49"/>
      <c r="HTF253" s="49"/>
      <c r="HTG253" s="99"/>
      <c r="HTH253" s="98"/>
      <c r="HTI253" s="49"/>
      <c r="HTJ253" s="405"/>
      <c r="HTK253" s="405"/>
      <c r="HTL253" s="277"/>
      <c r="HTM253" s="277"/>
      <c r="HTN253" s="277"/>
      <c r="HTO253" s="277"/>
      <c r="HTP253" s="277"/>
      <c r="HTQ253" s="277"/>
      <c r="HTR253" s="277"/>
      <c r="HTS253" s="277"/>
      <c r="HTT253" s="402"/>
      <c r="HTU253" s="404"/>
      <c r="HTV253" s="49"/>
      <c r="HTW253" s="49"/>
      <c r="HTX253" s="49"/>
      <c r="HTY253" s="99"/>
      <c r="HTZ253" s="98"/>
      <c r="HUA253" s="49"/>
      <c r="HUB253" s="405"/>
      <c r="HUC253" s="405"/>
      <c r="HUD253" s="277"/>
      <c r="HUE253" s="277"/>
      <c r="HUF253" s="277"/>
      <c r="HUG253" s="277"/>
      <c r="HUH253" s="277"/>
      <c r="HUI253" s="277"/>
      <c r="HUJ253" s="277"/>
      <c r="HUK253" s="277"/>
      <c r="HUL253" s="402"/>
      <c r="HUM253" s="404"/>
      <c r="HUN253" s="49"/>
      <c r="HUO253" s="49"/>
      <c r="HUP253" s="49"/>
      <c r="HUQ253" s="99"/>
      <c r="HUR253" s="98"/>
      <c r="HUS253" s="49"/>
      <c r="HUT253" s="405"/>
      <c r="HUU253" s="405"/>
      <c r="HUV253" s="277"/>
      <c r="HUW253" s="277"/>
      <c r="HUX253" s="277"/>
      <c r="HUY253" s="277"/>
      <c r="HUZ253" s="277"/>
      <c r="HVA253" s="277"/>
      <c r="HVB253" s="277"/>
      <c r="HVC253" s="277"/>
      <c r="HVD253" s="402"/>
      <c r="HVE253" s="404"/>
      <c r="HVF253" s="49"/>
      <c r="HVG253" s="49"/>
      <c r="HVH253" s="49"/>
      <c r="HVI253" s="99"/>
      <c r="HVJ253" s="98"/>
      <c r="HVK253" s="49"/>
      <c r="HVL253" s="405"/>
      <c r="HVM253" s="405"/>
      <c r="HVN253" s="277"/>
      <c r="HVO253" s="277"/>
      <c r="HVP253" s="277"/>
      <c r="HVQ253" s="277"/>
      <c r="HVR253" s="277"/>
      <c r="HVS253" s="277"/>
      <c r="HVT253" s="277"/>
      <c r="HVU253" s="277"/>
      <c r="HVV253" s="402"/>
      <c r="HVW253" s="404"/>
      <c r="HVX253" s="49"/>
      <c r="HVY253" s="49"/>
      <c r="HVZ253" s="49"/>
      <c r="HWA253" s="99"/>
      <c r="HWB253" s="98"/>
      <c r="HWC253" s="49"/>
      <c r="HWD253" s="405"/>
      <c r="HWE253" s="405"/>
      <c r="HWF253" s="277"/>
      <c r="HWG253" s="277"/>
      <c r="HWH253" s="277"/>
      <c r="HWI253" s="277"/>
      <c r="HWJ253" s="277"/>
      <c r="HWK253" s="277"/>
      <c r="HWL253" s="277"/>
      <c r="HWM253" s="277"/>
      <c r="HWN253" s="402"/>
      <c r="HWO253" s="404"/>
      <c r="HWP253" s="49"/>
      <c r="HWQ253" s="49"/>
      <c r="HWR253" s="49"/>
      <c r="HWS253" s="99"/>
      <c r="HWT253" s="98"/>
      <c r="HWU253" s="49"/>
      <c r="HWV253" s="405"/>
      <c r="HWW253" s="405"/>
      <c r="HWX253" s="277"/>
      <c r="HWY253" s="277"/>
      <c r="HWZ253" s="277"/>
      <c r="HXA253" s="277"/>
      <c r="HXB253" s="277"/>
      <c r="HXC253" s="277"/>
      <c r="HXD253" s="277"/>
      <c r="HXE253" s="277"/>
      <c r="HXF253" s="402"/>
      <c r="HXG253" s="404"/>
      <c r="HXH253" s="49"/>
      <c r="HXI253" s="49"/>
      <c r="HXJ253" s="49"/>
      <c r="HXK253" s="99"/>
      <c r="HXL253" s="98"/>
      <c r="HXM253" s="49"/>
      <c r="HXN253" s="405"/>
      <c r="HXO253" s="405"/>
      <c r="HXP253" s="277"/>
      <c r="HXQ253" s="277"/>
      <c r="HXR253" s="277"/>
      <c r="HXS253" s="277"/>
      <c r="HXT253" s="277"/>
      <c r="HXU253" s="277"/>
      <c r="HXV253" s="277"/>
      <c r="HXW253" s="277"/>
      <c r="HXX253" s="402"/>
      <c r="HXY253" s="404"/>
      <c r="HXZ253" s="49"/>
      <c r="HYA253" s="49"/>
      <c r="HYB253" s="49"/>
      <c r="HYC253" s="99"/>
      <c r="HYD253" s="98"/>
      <c r="HYE253" s="49"/>
      <c r="HYF253" s="405"/>
      <c r="HYG253" s="405"/>
      <c r="HYH253" s="277"/>
      <c r="HYI253" s="277"/>
      <c r="HYJ253" s="277"/>
      <c r="HYK253" s="277"/>
      <c r="HYL253" s="277"/>
      <c r="HYM253" s="277"/>
      <c r="HYN253" s="277"/>
      <c r="HYO253" s="277"/>
      <c r="HYP253" s="402"/>
      <c r="HYQ253" s="404"/>
      <c r="HYR253" s="49"/>
      <c r="HYS253" s="49"/>
      <c r="HYT253" s="49"/>
      <c r="HYU253" s="99"/>
      <c r="HYV253" s="98"/>
      <c r="HYW253" s="49"/>
      <c r="HYX253" s="405"/>
      <c r="HYY253" s="405"/>
      <c r="HYZ253" s="277"/>
      <c r="HZA253" s="277"/>
      <c r="HZB253" s="277"/>
      <c r="HZC253" s="277"/>
      <c r="HZD253" s="277"/>
      <c r="HZE253" s="277"/>
      <c r="HZF253" s="277"/>
      <c r="HZG253" s="277"/>
      <c r="HZH253" s="402"/>
      <c r="HZI253" s="404"/>
      <c r="HZJ253" s="49"/>
      <c r="HZK253" s="49"/>
      <c r="HZL253" s="49"/>
      <c r="HZM253" s="99"/>
      <c r="HZN253" s="98"/>
      <c r="HZO253" s="49"/>
      <c r="HZP253" s="405"/>
      <c r="HZQ253" s="405"/>
      <c r="HZR253" s="277"/>
      <c r="HZS253" s="277"/>
      <c r="HZT253" s="277"/>
      <c r="HZU253" s="277"/>
      <c r="HZV253" s="277"/>
      <c r="HZW253" s="277"/>
      <c r="HZX253" s="277"/>
      <c r="HZY253" s="277"/>
      <c r="HZZ253" s="402"/>
      <c r="IAA253" s="404"/>
      <c r="IAB253" s="49"/>
      <c r="IAC253" s="49"/>
      <c r="IAD253" s="49"/>
      <c r="IAE253" s="99"/>
      <c r="IAF253" s="98"/>
      <c r="IAG253" s="49"/>
      <c r="IAH253" s="405"/>
      <c r="IAI253" s="405"/>
      <c r="IAJ253" s="277"/>
      <c r="IAK253" s="277"/>
      <c r="IAL253" s="277"/>
      <c r="IAM253" s="277"/>
      <c r="IAN253" s="277"/>
      <c r="IAO253" s="277"/>
      <c r="IAP253" s="277"/>
      <c r="IAQ253" s="277"/>
      <c r="IAR253" s="402"/>
      <c r="IAS253" s="404"/>
      <c r="IAT253" s="49"/>
      <c r="IAU253" s="49"/>
      <c r="IAV253" s="49"/>
      <c r="IAW253" s="99"/>
      <c r="IAX253" s="98"/>
      <c r="IAY253" s="49"/>
      <c r="IAZ253" s="405"/>
      <c r="IBA253" s="405"/>
      <c r="IBB253" s="277"/>
      <c r="IBC253" s="277"/>
      <c r="IBD253" s="277"/>
      <c r="IBE253" s="277"/>
      <c r="IBF253" s="277"/>
      <c r="IBG253" s="277"/>
      <c r="IBH253" s="277"/>
      <c r="IBI253" s="277"/>
      <c r="IBJ253" s="402"/>
      <c r="IBK253" s="404"/>
      <c r="IBL253" s="49"/>
      <c r="IBM253" s="49"/>
      <c r="IBN253" s="49"/>
      <c r="IBO253" s="99"/>
      <c r="IBP253" s="98"/>
      <c r="IBQ253" s="49"/>
      <c r="IBR253" s="405"/>
      <c r="IBS253" s="405"/>
      <c r="IBT253" s="277"/>
      <c r="IBU253" s="277"/>
      <c r="IBV253" s="277"/>
      <c r="IBW253" s="277"/>
      <c r="IBX253" s="277"/>
      <c r="IBY253" s="277"/>
      <c r="IBZ253" s="277"/>
      <c r="ICA253" s="277"/>
      <c r="ICB253" s="402"/>
      <c r="ICC253" s="404"/>
      <c r="ICD253" s="49"/>
      <c r="ICE253" s="49"/>
      <c r="ICF253" s="49"/>
      <c r="ICG253" s="99"/>
      <c r="ICH253" s="98"/>
      <c r="ICI253" s="49"/>
      <c r="ICJ253" s="405"/>
      <c r="ICK253" s="405"/>
      <c r="ICL253" s="277"/>
      <c r="ICM253" s="277"/>
      <c r="ICN253" s="277"/>
      <c r="ICO253" s="277"/>
      <c r="ICP253" s="277"/>
      <c r="ICQ253" s="277"/>
      <c r="ICR253" s="277"/>
      <c r="ICS253" s="277"/>
      <c r="ICT253" s="402"/>
      <c r="ICU253" s="404"/>
      <c r="ICV253" s="49"/>
      <c r="ICW253" s="49"/>
      <c r="ICX253" s="49"/>
      <c r="ICY253" s="99"/>
      <c r="ICZ253" s="98"/>
      <c r="IDA253" s="49"/>
      <c r="IDB253" s="405"/>
      <c r="IDC253" s="405"/>
      <c r="IDD253" s="277"/>
      <c r="IDE253" s="277"/>
      <c r="IDF253" s="277"/>
      <c r="IDG253" s="277"/>
      <c r="IDH253" s="277"/>
      <c r="IDI253" s="277"/>
      <c r="IDJ253" s="277"/>
      <c r="IDK253" s="277"/>
      <c r="IDL253" s="402"/>
      <c r="IDM253" s="404"/>
      <c r="IDN253" s="49"/>
      <c r="IDO253" s="49"/>
      <c r="IDP253" s="49"/>
      <c r="IDQ253" s="99"/>
      <c r="IDR253" s="98"/>
      <c r="IDS253" s="49"/>
      <c r="IDT253" s="405"/>
      <c r="IDU253" s="405"/>
      <c r="IDV253" s="277"/>
      <c r="IDW253" s="277"/>
      <c r="IDX253" s="277"/>
      <c r="IDY253" s="277"/>
      <c r="IDZ253" s="277"/>
      <c r="IEA253" s="277"/>
      <c r="IEB253" s="277"/>
      <c r="IEC253" s="277"/>
      <c r="IED253" s="402"/>
      <c r="IEE253" s="404"/>
      <c r="IEF253" s="49"/>
      <c r="IEG253" s="49"/>
      <c r="IEH253" s="49"/>
      <c r="IEI253" s="99"/>
      <c r="IEJ253" s="98"/>
      <c r="IEK253" s="49"/>
      <c r="IEL253" s="405"/>
      <c r="IEM253" s="405"/>
      <c r="IEN253" s="277"/>
      <c r="IEO253" s="277"/>
      <c r="IEP253" s="277"/>
      <c r="IEQ253" s="277"/>
      <c r="IER253" s="277"/>
      <c r="IES253" s="277"/>
      <c r="IET253" s="277"/>
      <c r="IEU253" s="277"/>
      <c r="IEV253" s="402"/>
      <c r="IEW253" s="404"/>
      <c r="IEX253" s="49"/>
      <c r="IEY253" s="49"/>
      <c r="IEZ253" s="49"/>
      <c r="IFA253" s="99"/>
      <c r="IFB253" s="98"/>
      <c r="IFC253" s="49"/>
      <c r="IFD253" s="405"/>
      <c r="IFE253" s="405"/>
      <c r="IFF253" s="277"/>
      <c r="IFG253" s="277"/>
      <c r="IFH253" s="277"/>
      <c r="IFI253" s="277"/>
      <c r="IFJ253" s="277"/>
      <c r="IFK253" s="277"/>
      <c r="IFL253" s="277"/>
      <c r="IFM253" s="277"/>
      <c r="IFN253" s="402"/>
      <c r="IFO253" s="404"/>
      <c r="IFP253" s="49"/>
      <c r="IFQ253" s="49"/>
      <c r="IFR253" s="49"/>
      <c r="IFS253" s="99"/>
      <c r="IFT253" s="98"/>
      <c r="IFU253" s="49"/>
      <c r="IFV253" s="405"/>
      <c r="IFW253" s="405"/>
      <c r="IFX253" s="277"/>
      <c r="IFY253" s="277"/>
      <c r="IFZ253" s="277"/>
      <c r="IGA253" s="277"/>
      <c r="IGB253" s="277"/>
      <c r="IGC253" s="277"/>
      <c r="IGD253" s="277"/>
      <c r="IGE253" s="277"/>
      <c r="IGF253" s="402"/>
      <c r="IGG253" s="404"/>
      <c r="IGH253" s="49"/>
      <c r="IGI253" s="49"/>
      <c r="IGJ253" s="49"/>
      <c r="IGK253" s="99"/>
      <c r="IGL253" s="98"/>
      <c r="IGM253" s="49"/>
      <c r="IGN253" s="405"/>
      <c r="IGO253" s="405"/>
      <c r="IGP253" s="277"/>
      <c r="IGQ253" s="277"/>
      <c r="IGR253" s="277"/>
      <c r="IGS253" s="277"/>
      <c r="IGT253" s="277"/>
      <c r="IGU253" s="277"/>
      <c r="IGV253" s="277"/>
      <c r="IGW253" s="277"/>
      <c r="IGX253" s="402"/>
      <c r="IGY253" s="404"/>
      <c r="IGZ253" s="49"/>
      <c r="IHA253" s="49"/>
      <c r="IHB253" s="49"/>
      <c r="IHC253" s="99"/>
      <c r="IHD253" s="98"/>
      <c r="IHE253" s="49"/>
      <c r="IHF253" s="405"/>
      <c r="IHG253" s="405"/>
      <c r="IHH253" s="277"/>
      <c r="IHI253" s="277"/>
      <c r="IHJ253" s="277"/>
      <c r="IHK253" s="277"/>
      <c r="IHL253" s="277"/>
      <c r="IHM253" s="277"/>
      <c r="IHN253" s="277"/>
      <c r="IHO253" s="277"/>
      <c r="IHP253" s="402"/>
      <c r="IHQ253" s="404"/>
      <c r="IHR253" s="49"/>
      <c r="IHS253" s="49"/>
      <c r="IHT253" s="49"/>
      <c r="IHU253" s="99"/>
      <c r="IHV253" s="98"/>
      <c r="IHW253" s="49"/>
      <c r="IHX253" s="405"/>
      <c r="IHY253" s="405"/>
      <c r="IHZ253" s="277"/>
      <c r="IIA253" s="277"/>
      <c r="IIB253" s="277"/>
      <c r="IIC253" s="277"/>
      <c r="IID253" s="277"/>
      <c r="IIE253" s="277"/>
      <c r="IIF253" s="277"/>
      <c r="IIG253" s="277"/>
      <c r="IIH253" s="402"/>
      <c r="III253" s="404"/>
      <c r="IIJ253" s="49"/>
      <c r="IIK253" s="49"/>
      <c r="IIL253" s="49"/>
      <c r="IIM253" s="99"/>
      <c r="IIN253" s="98"/>
      <c r="IIO253" s="49"/>
      <c r="IIP253" s="405"/>
      <c r="IIQ253" s="405"/>
      <c r="IIR253" s="277"/>
      <c r="IIS253" s="277"/>
      <c r="IIT253" s="277"/>
      <c r="IIU253" s="277"/>
      <c r="IIV253" s="277"/>
      <c r="IIW253" s="277"/>
      <c r="IIX253" s="277"/>
      <c r="IIY253" s="277"/>
      <c r="IIZ253" s="402"/>
      <c r="IJA253" s="404"/>
      <c r="IJB253" s="49"/>
      <c r="IJC253" s="49"/>
      <c r="IJD253" s="49"/>
      <c r="IJE253" s="99"/>
      <c r="IJF253" s="98"/>
      <c r="IJG253" s="49"/>
      <c r="IJH253" s="405"/>
      <c r="IJI253" s="405"/>
      <c r="IJJ253" s="277"/>
      <c r="IJK253" s="277"/>
      <c r="IJL253" s="277"/>
      <c r="IJM253" s="277"/>
      <c r="IJN253" s="277"/>
      <c r="IJO253" s="277"/>
      <c r="IJP253" s="277"/>
      <c r="IJQ253" s="277"/>
      <c r="IJR253" s="402"/>
      <c r="IJS253" s="404"/>
      <c r="IJT253" s="49"/>
      <c r="IJU253" s="49"/>
      <c r="IJV253" s="49"/>
      <c r="IJW253" s="99"/>
      <c r="IJX253" s="98"/>
      <c r="IJY253" s="49"/>
      <c r="IJZ253" s="405"/>
      <c r="IKA253" s="405"/>
      <c r="IKB253" s="277"/>
      <c r="IKC253" s="277"/>
      <c r="IKD253" s="277"/>
      <c r="IKE253" s="277"/>
      <c r="IKF253" s="277"/>
      <c r="IKG253" s="277"/>
      <c r="IKH253" s="277"/>
      <c r="IKI253" s="277"/>
      <c r="IKJ253" s="402"/>
      <c r="IKK253" s="404"/>
      <c r="IKL253" s="49"/>
      <c r="IKM253" s="49"/>
      <c r="IKN253" s="49"/>
      <c r="IKO253" s="99"/>
      <c r="IKP253" s="98"/>
      <c r="IKQ253" s="49"/>
      <c r="IKR253" s="405"/>
      <c r="IKS253" s="405"/>
      <c r="IKT253" s="277"/>
      <c r="IKU253" s="277"/>
      <c r="IKV253" s="277"/>
      <c r="IKW253" s="277"/>
      <c r="IKX253" s="277"/>
      <c r="IKY253" s="277"/>
      <c r="IKZ253" s="277"/>
      <c r="ILA253" s="277"/>
      <c r="ILB253" s="402"/>
      <c r="ILC253" s="404"/>
      <c r="ILD253" s="49"/>
      <c r="ILE253" s="49"/>
      <c r="ILF253" s="49"/>
      <c r="ILG253" s="99"/>
      <c r="ILH253" s="98"/>
      <c r="ILI253" s="49"/>
      <c r="ILJ253" s="405"/>
      <c r="ILK253" s="405"/>
      <c r="ILL253" s="277"/>
      <c r="ILM253" s="277"/>
      <c r="ILN253" s="277"/>
      <c r="ILO253" s="277"/>
      <c r="ILP253" s="277"/>
      <c r="ILQ253" s="277"/>
      <c r="ILR253" s="277"/>
      <c r="ILS253" s="277"/>
      <c r="ILT253" s="402"/>
      <c r="ILU253" s="404"/>
      <c r="ILV253" s="49"/>
      <c r="ILW253" s="49"/>
      <c r="ILX253" s="49"/>
      <c r="ILY253" s="99"/>
      <c r="ILZ253" s="98"/>
      <c r="IMA253" s="49"/>
      <c r="IMB253" s="405"/>
      <c r="IMC253" s="405"/>
      <c r="IMD253" s="277"/>
      <c r="IME253" s="277"/>
      <c r="IMF253" s="277"/>
      <c r="IMG253" s="277"/>
      <c r="IMH253" s="277"/>
      <c r="IMI253" s="277"/>
      <c r="IMJ253" s="277"/>
      <c r="IMK253" s="277"/>
      <c r="IML253" s="402"/>
      <c r="IMM253" s="404"/>
      <c r="IMN253" s="49"/>
      <c r="IMO253" s="49"/>
      <c r="IMP253" s="49"/>
      <c r="IMQ253" s="99"/>
      <c r="IMR253" s="98"/>
      <c r="IMS253" s="49"/>
      <c r="IMT253" s="405"/>
      <c r="IMU253" s="405"/>
      <c r="IMV253" s="277"/>
      <c r="IMW253" s="277"/>
      <c r="IMX253" s="277"/>
      <c r="IMY253" s="277"/>
      <c r="IMZ253" s="277"/>
      <c r="INA253" s="277"/>
      <c r="INB253" s="277"/>
      <c r="INC253" s="277"/>
      <c r="IND253" s="402"/>
      <c r="INE253" s="404"/>
      <c r="INF253" s="49"/>
      <c r="ING253" s="49"/>
      <c r="INH253" s="49"/>
      <c r="INI253" s="99"/>
      <c r="INJ253" s="98"/>
      <c r="INK253" s="49"/>
      <c r="INL253" s="405"/>
      <c r="INM253" s="405"/>
      <c r="INN253" s="277"/>
      <c r="INO253" s="277"/>
      <c r="INP253" s="277"/>
      <c r="INQ253" s="277"/>
      <c r="INR253" s="277"/>
      <c r="INS253" s="277"/>
      <c r="INT253" s="277"/>
      <c r="INU253" s="277"/>
      <c r="INV253" s="402"/>
      <c r="INW253" s="404"/>
      <c r="INX253" s="49"/>
      <c r="INY253" s="49"/>
      <c r="INZ253" s="49"/>
      <c r="IOA253" s="99"/>
      <c r="IOB253" s="98"/>
      <c r="IOC253" s="49"/>
      <c r="IOD253" s="405"/>
      <c r="IOE253" s="405"/>
      <c r="IOF253" s="277"/>
      <c r="IOG253" s="277"/>
      <c r="IOH253" s="277"/>
      <c r="IOI253" s="277"/>
      <c r="IOJ253" s="277"/>
      <c r="IOK253" s="277"/>
      <c r="IOL253" s="277"/>
      <c r="IOM253" s="277"/>
      <c r="ION253" s="402"/>
      <c r="IOO253" s="404"/>
      <c r="IOP253" s="49"/>
      <c r="IOQ253" s="49"/>
      <c r="IOR253" s="49"/>
      <c r="IOS253" s="99"/>
      <c r="IOT253" s="98"/>
      <c r="IOU253" s="49"/>
      <c r="IOV253" s="405"/>
      <c r="IOW253" s="405"/>
      <c r="IOX253" s="277"/>
      <c r="IOY253" s="277"/>
      <c r="IOZ253" s="277"/>
      <c r="IPA253" s="277"/>
      <c r="IPB253" s="277"/>
      <c r="IPC253" s="277"/>
      <c r="IPD253" s="277"/>
      <c r="IPE253" s="277"/>
      <c r="IPF253" s="402"/>
      <c r="IPG253" s="404"/>
      <c r="IPH253" s="49"/>
      <c r="IPI253" s="49"/>
      <c r="IPJ253" s="49"/>
      <c r="IPK253" s="99"/>
      <c r="IPL253" s="98"/>
      <c r="IPM253" s="49"/>
      <c r="IPN253" s="405"/>
      <c r="IPO253" s="405"/>
      <c r="IPP253" s="277"/>
      <c r="IPQ253" s="277"/>
      <c r="IPR253" s="277"/>
      <c r="IPS253" s="277"/>
      <c r="IPT253" s="277"/>
      <c r="IPU253" s="277"/>
      <c r="IPV253" s="277"/>
      <c r="IPW253" s="277"/>
      <c r="IPX253" s="402"/>
      <c r="IPY253" s="404"/>
      <c r="IPZ253" s="49"/>
      <c r="IQA253" s="49"/>
      <c r="IQB253" s="49"/>
      <c r="IQC253" s="99"/>
      <c r="IQD253" s="98"/>
      <c r="IQE253" s="49"/>
      <c r="IQF253" s="405"/>
      <c r="IQG253" s="405"/>
      <c r="IQH253" s="277"/>
      <c r="IQI253" s="277"/>
      <c r="IQJ253" s="277"/>
      <c r="IQK253" s="277"/>
      <c r="IQL253" s="277"/>
      <c r="IQM253" s="277"/>
      <c r="IQN253" s="277"/>
      <c r="IQO253" s="277"/>
      <c r="IQP253" s="402"/>
      <c r="IQQ253" s="404"/>
      <c r="IQR253" s="49"/>
      <c r="IQS253" s="49"/>
      <c r="IQT253" s="49"/>
      <c r="IQU253" s="99"/>
      <c r="IQV253" s="98"/>
      <c r="IQW253" s="49"/>
      <c r="IQX253" s="405"/>
      <c r="IQY253" s="405"/>
      <c r="IQZ253" s="277"/>
      <c r="IRA253" s="277"/>
      <c r="IRB253" s="277"/>
      <c r="IRC253" s="277"/>
      <c r="IRD253" s="277"/>
      <c r="IRE253" s="277"/>
      <c r="IRF253" s="277"/>
      <c r="IRG253" s="277"/>
      <c r="IRH253" s="402"/>
      <c r="IRI253" s="404"/>
      <c r="IRJ253" s="49"/>
      <c r="IRK253" s="49"/>
      <c r="IRL253" s="49"/>
      <c r="IRM253" s="99"/>
      <c r="IRN253" s="98"/>
      <c r="IRO253" s="49"/>
      <c r="IRP253" s="405"/>
      <c r="IRQ253" s="405"/>
      <c r="IRR253" s="277"/>
      <c r="IRS253" s="277"/>
      <c r="IRT253" s="277"/>
      <c r="IRU253" s="277"/>
      <c r="IRV253" s="277"/>
      <c r="IRW253" s="277"/>
      <c r="IRX253" s="277"/>
      <c r="IRY253" s="277"/>
      <c r="IRZ253" s="402"/>
      <c r="ISA253" s="404"/>
      <c r="ISB253" s="49"/>
      <c r="ISC253" s="49"/>
      <c r="ISD253" s="49"/>
      <c r="ISE253" s="99"/>
      <c r="ISF253" s="98"/>
      <c r="ISG253" s="49"/>
      <c r="ISH253" s="405"/>
      <c r="ISI253" s="405"/>
      <c r="ISJ253" s="277"/>
      <c r="ISK253" s="277"/>
      <c r="ISL253" s="277"/>
      <c r="ISM253" s="277"/>
      <c r="ISN253" s="277"/>
      <c r="ISO253" s="277"/>
      <c r="ISP253" s="277"/>
      <c r="ISQ253" s="277"/>
      <c r="ISR253" s="402"/>
      <c r="ISS253" s="404"/>
      <c r="IST253" s="49"/>
      <c r="ISU253" s="49"/>
      <c r="ISV253" s="49"/>
      <c r="ISW253" s="99"/>
      <c r="ISX253" s="98"/>
      <c r="ISY253" s="49"/>
      <c r="ISZ253" s="405"/>
      <c r="ITA253" s="405"/>
      <c r="ITB253" s="277"/>
      <c r="ITC253" s="277"/>
      <c r="ITD253" s="277"/>
      <c r="ITE253" s="277"/>
      <c r="ITF253" s="277"/>
      <c r="ITG253" s="277"/>
      <c r="ITH253" s="277"/>
      <c r="ITI253" s="277"/>
      <c r="ITJ253" s="402"/>
      <c r="ITK253" s="404"/>
      <c r="ITL253" s="49"/>
      <c r="ITM253" s="49"/>
      <c r="ITN253" s="49"/>
      <c r="ITO253" s="99"/>
      <c r="ITP253" s="98"/>
      <c r="ITQ253" s="49"/>
      <c r="ITR253" s="405"/>
      <c r="ITS253" s="405"/>
      <c r="ITT253" s="277"/>
      <c r="ITU253" s="277"/>
      <c r="ITV253" s="277"/>
      <c r="ITW253" s="277"/>
      <c r="ITX253" s="277"/>
      <c r="ITY253" s="277"/>
      <c r="ITZ253" s="277"/>
      <c r="IUA253" s="277"/>
      <c r="IUB253" s="402"/>
      <c r="IUC253" s="404"/>
      <c r="IUD253" s="49"/>
      <c r="IUE253" s="49"/>
      <c r="IUF253" s="49"/>
      <c r="IUG253" s="99"/>
      <c r="IUH253" s="98"/>
      <c r="IUI253" s="49"/>
      <c r="IUJ253" s="405"/>
      <c r="IUK253" s="405"/>
      <c r="IUL253" s="277"/>
      <c r="IUM253" s="277"/>
      <c r="IUN253" s="277"/>
      <c r="IUO253" s="277"/>
      <c r="IUP253" s="277"/>
      <c r="IUQ253" s="277"/>
      <c r="IUR253" s="277"/>
      <c r="IUS253" s="277"/>
      <c r="IUT253" s="402"/>
      <c r="IUU253" s="404"/>
      <c r="IUV253" s="49"/>
      <c r="IUW253" s="49"/>
      <c r="IUX253" s="49"/>
      <c r="IUY253" s="99"/>
      <c r="IUZ253" s="98"/>
      <c r="IVA253" s="49"/>
      <c r="IVB253" s="405"/>
      <c r="IVC253" s="405"/>
      <c r="IVD253" s="277"/>
      <c r="IVE253" s="277"/>
      <c r="IVF253" s="277"/>
      <c r="IVG253" s="277"/>
      <c r="IVH253" s="277"/>
      <c r="IVI253" s="277"/>
      <c r="IVJ253" s="277"/>
      <c r="IVK253" s="277"/>
      <c r="IVL253" s="402"/>
      <c r="IVM253" s="404"/>
      <c r="IVN253" s="49"/>
      <c r="IVO253" s="49"/>
      <c r="IVP253" s="49"/>
      <c r="IVQ253" s="99"/>
      <c r="IVR253" s="98"/>
      <c r="IVS253" s="49"/>
      <c r="IVT253" s="405"/>
      <c r="IVU253" s="405"/>
      <c r="IVV253" s="277"/>
      <c r="IVW253" s="277"/>
      <c r="IVX253" s="277"/>
      <c r="IVY253" s="277"/>
      <c r="IVZ253" s="277"/>
      <c r="IWA253" s="277"/>
      <c r="IWB253" s="277"/>
      <c r="IWC253" s="277"/>
      <c r="IWD253" s="402"/>
      <c r="IWE253" s="404"/>
      <c r="IWF253" s="49"/>
      <c r="IWG253" s="49"/>
      <c r="IWH253" s="49"/>
      <c r="IWI253" s="99"/>
      <c r="IWJ253" s="98"/>
      <c r="IWK253" s="49"/>
      <c r="IWL253" s="405"/>
      <c r="IWM253" s="405"/>
      <c r="IWN253" s="277"/>
      <c r="IWO253" s="277"/>
      <c r="IWP253" s="277"/>
      <c r="IWQ253" s="277"/>
      <c r="IWR253" s="277"/>
      <c r="IWS253" s="277"/>
      <c r="IWT253" s="277"/>
      <c r="IWU253" s="277"/>
      <c r="IWV253" s="402"/>
      <c r="IWW253" s="404"/>
      <c r="IWX253" s="49"/>
      <c r="IWY253" s="49"/>
      <c r="IWZ253" s="49"/>
      <c r="IXA253" s="99"/>
      <c r="IXB253" s="98"/>
      <c r="IXC253" s="49"/>
      <c r="IXD253" s="405"/>
      <c r="IXE253" s="405"/>
      <c r="IXF253" s="277"/>
      <c r="IXG253" s="277"/>
      <c r="IXH253" s="277"/>
      <c r="IXI253" s="277"/>
      <c r="IXJ253" s="277"/>
      <c r="IXK253" s="277"/>
      <c r="IXL253" s="277"/>
      <c r="IXM253" s="277"/>
      <c r="IXN253" s="402"/>
      <c r="IXO253" s="404"/>
      <c r="IXP253" s="49"/>
      <c r="IXQ253" s="49"/>
      <c r="IXR253" s="49"/>
      <c r="IXS253" s="99"/>
      <c r="IXT253" s="98"/>
      <c r="IXU253" s="49"/>
      <c r="IXV253" s="405"/>
      <c r="IXW253" s="405"/>
      <c r="IXX253" s="277"/>
      <c r="IXY253" s="277"/>
      <c r="IXZ253" s="277"/>
      <c r="IYA253" s="277"/>
      <c r="IYB253" s="277"/>
      <c r="IYC253" s="277"/>
      <c r="IYD253" s="277"/>
      <c r="IYE253" s="277"/>
      <c r="IYF253" s="402"/>
      <c r="IYG253" s="404"/>
      <c r="IYH253" s="49"/>
      <c r="IYI253" s="49"/>
      <c r="IYJ253" s="49"/>
      <c r="IYK253" s="99"/>
      <c r="IYL253" s="98"/>
      <c r="IYM253" s="49"/>
      <c r="IYN253" s="405"/>
      <c r="IYO253" s="405"/>
      <c r="IYP253" s="277"/>
      <c r="IYQ253" s="277"/>
      <c r="IYR253" s="277"/>
      <c r="IYS253" s="277"/>
      <c r="IYT253" s="277"/>
      <c r="IYU253" s="277"/>
      <c r="IYV253" s="277"/>
      <c r="IYW253" s="277"/>
      <c r="IYX253" s="402"/>
      <c r="IYY253" s="404"/>
      <c r="IYZ253" s="49"/>
      <c r="IZA253" s="49"/>
      <c r="IZB253" s="49"/>
      <c r="IZC253" s="99"/>
      <c r="IZD253" s="98"/>
      <c r="IZE253" s="49"/>
      <c r="IZF253" s="405"/>
      <c r="IZG253" s="405"/>
      <c r="IZH253" s="277"/>
      <c r="IZI253" s="277"/>
      <c r="IZJ253" s="277"/>
      <c r="IZK253" s="277"/>
      <c r="IZL253" s="277"/>
      <c r="IZM253" s="277"/>
      <c r="IZN253" s="277"/>
      <c r="IZO253" s="277"/>
      <c r="IZP253" s="402"/>
      <c r="IZQ253" s="404"/>
      <c r="IZR253" s="49"/>
      <c r="IZS253" s="49"/>
      <c r="IZT253" s="49"/>
      <c r="IZU253" s="99"/>
      <c r="IZV253" s="98"/>
      <c r="IZW253" s="49"/>
      <c r="IZX253" s="405"/>
      <c r="IZY253" s="405"/>
      <c r="IZZ253" s="277"/>
      <c r="JAA253" s="277"/>
      <c r="JAB253" s="277"/>
      <c r="JAC253" s="277"/>
      <c r="JAD253" s="277"/>
      <c r="JAE253" s="277"/>
      <c r="JAF253" s="277"/>
      <c r="JAG253" s="277"/>
      <c r="JAH253" s="402"/>
      <c r="JAI253" s="404"/>
      <c r="JAJ253" s="49"/>
      <c r="JAK253" s="49"/>
      <c r="JAL253" s="49"/>
      <c r="JAM253" s="99"/>
      <c r="JAN253" s="98"/>
      <c r="JAO253" s="49"/>
      <c r="JAP253" s="405"/>
      <c r="JAQ253" s="405"/>
      <c r="JAR253" s="277"/>
      <c r="JAS253" s="277"/>
      <c r="JAT253" s="277"/>
      <c r="JAU253" s="277"/>
      <c r="JAV253" s="277"/>
      <c r="JAW253" s="277"/>
      <c r="JAX253" s="277"/>
      <c r="JAY253" s="277"/>
      <c r="JAZ253" s="402"/>
      <c r="JBA253" s="404"/>
      <c r="JBB253" s="49"/>
      <c r="JBC253" s="49"/>
      <c r="JBD253" s="49"/>
      <c r="JBE253" s="99"/>
      <c r="JBF253" s="98"/>
      <c r="JBG253" s="49"/>
      <c r="JBH253" s="405"/>
      <c r="JBI253" s="405"/>
      <c r="JBJ253" s="277"/>
      <c r="JBK253" s="277"/>
      <c r="JBL253" s="277"/>
      <c r="JBM253" s="277"/>
      <c r="JBN253" s="277"/>
      <c r="JBO253" s="277"/>
      <c r="JBP253" s="277"/>
      <c r="JBQ253" s="277"/>
      <c r="JBR253" s="402"/>
      <c r="JBS253" s="404"/>
      <c r="JBT253" s="49"/>
      <c r="JBU253" s="49"/>
      <c r="JBV253" s="49"/>
      <c r="JBW253" s="99"/>
      <c r="JBX253" s="98"/>
      <c r="JBY253" s="49"/>
      <c r="JBZ253" s="405"/>
      <c r="JCA253" s="405"/>
      <c r="JCB253" s="277"/>
      <c r="JCC253" s="277"/>
      <c r="JCD253" s="277"/>
      <c r="JCE253" s="277"/>
      <c r="JCF253" s="277"/>
      <c r="JCG253" s="277"/>
      <c r="JCH253" s="277"/>
      <c r="JCI253" s="277"/>
      <c r="JCJ253" s="402"/>
      <c r="JCK253" s="404"/>
      <c r="JCL253" s="49"/>
      <c r="JCM253" s="49"/>
      <c r="JCN253" s="49"/>
      <c r="JCO253" s="99"/>
      <c r="JCP253" s="98"/>
      <c r="JCQ253" s="49"/>
      <c r="JCR253" s="405"/>
      <c r="JCS253" s="405"/>
      <c r="JCT253" s="277"/>
      <c r="JCU253" s="277"/>
      <c r="JCV253" s="277"/>
      <c r="JCW253" s="277"/>
      <c r="JCX253" s="277"/>
      <c r="JCY253" s="277"/>
      <c r="JCZ253" s="277"/>
      <c r="JDA253" s="277"/>
      <c r="JDB253" s="402"/>
      <c r="JDC253" s="404"/>
      <c r="JDD253" s="49"/>
      <c r="JDE253" s="49"/>
      <c r="JDF253" s="49"/>
      <c r="JDG253" s="99"/>
      <c r="JDH253" s="98"/>
      <c r="JDI253" s="49"/>
      <c r="JDJ253" s="405"/>
      <c r="JDK253" s="405"/>
      <c r="JDL253" s="277"/>
      <c r="JDM253" s="277"/>
      <c r="JDN253" s="277"/>
      <c r="JDO253" s="277"/>
      <c r="JDP253" s="277"/>
      <c r="JDQ253" s="277"/>
      <c r="JDR253" s="277"/>
      <c r="JDS253" s="277"/>
      <c r="JDT253" s="402"/>
      <c r="JDU253" s="404"/>
      <c r="JDV253" s="49"/>
      <c r="JDW253" s="49"/>
      <c r="JDX253" s="49"/>
      <c r="JDY253" s="99"/>
      <c r="JDZ253" s="98"/>
      <c r="JEA253" s="49"/>
      <c r="JEB253" s="405"/>
      <c r="JEC253" s="405"/>
      <c r="JED253" s="277"/>
      <c r="JEE253" s="277"/>
      <c r="JEF253" s="277"/>
      <c r="JEG253" s="277"/>
      <c r="JEH253" s="277"/>
      <c r="JEI253" s="277"/>
      <c r="JEJ253" s="277"/>
      <c r="JEK253" s="277"/>
      <c r="JEL253" s="402"/>
      <c r="JEM253" s="404"/>
      <c r="JEN253" s="49"/>
      <c r="JEO253" s="49"/>
      <c r="JEP253" s="49"/>
      <c r="JEQ253" s="99"/>
      <c r="JER253" s="98"/>
      <c r="JES253" s="49"/>
      <c r="JET253" s="405"/>
      <c r="JEU253" s="405"/>
      <c r="JEV253" s="277"/>
      <c r="JEW253" s="277"/>
      <c r="JEX253" s="277"/>
      <c r="JEY253" s="277"/>
      <c r="JEZ253" s="277"/>
      <c r="JFA253" s="277"/>
      <c r="JFB253" s="277"/>
      <c r="JFC253" s="277"/>
      <c r="JFD253" s="402"/>
      <c r="JFE253" s="404"/>
      <c r="JFF253" s="49"/>
      <c r="JFG253" s="49"/>
      <c r="JFH253" s="49"/>
      <c r="JFI253" s="99"/>
      <c r="JFJ253" s="98"/>
      <c r="JFK253" s="49"/>
      <c r="JFL253" s="405"/>
      <c r="JFM253" s="405"/>
      <c r="JFN253" s="277"/>
      <c r="JFO253" s="277"/>
      <c r="JFP253" s="277"/>
      <c r="JFQ253" s="277"/>
      <c r="JFR253" s="277"/>
      <c r="JFS253" s="277"/>
      <c r="JFT253" s="277"/>
      <c r="JFU253" s="277"/>
      <c r="JFV253" s="402"/>
      <c r="JFW253" s="404"/>
      <c r="JFX253" s="49"/>
      <c r="JFY253" s="49"/>
      <c r="JFZ253" s="49"/>
      <c r="JGA253" s="99"/>
      <c r="JGB253" s="98"/>
      <c r="JGC253" s="49"/>
      <c r="JGD253" s="405"/>
      <c r="JGE253" s="405"/>
      <c r="JGF253" s="277"/>
      <c r="JGG253" s="277"/>
      <c r="JGH253" s="277"/>
      <c r="JGI253" s="277"/>
      <c r="JGJ253" s="277"/>
      <c r="JGK253" s="277"/>
      <c r="JGL253" s="277"/>
      <c r="JGM253" s="277"/>
      <c r="JGN253" s="402"/>
      <c r="JGO253" s="404"/>
      <c r="JGP253" s="49"/>
      <c r="JGQ253" s="49"/>
      <c r="JGR253" s="49"/>
      <c r="JGS253" s="99"/>
      <c r="JGT253" s="98"/>
      <c r="JGU253" s="49"/>
      <c r="JGV253" s="405"/>
      <c r="JGW253" s="405"/>
      <c r="JGX253" s="277"/>
      <c r="JGY253" s="277"/>
      <c r="JGZ253" s="277"/>
      <c r="JHA253" s="277"/>
      <c r="JHB253" s="277"/>
      <c r="JHC253" s="277"/>
      <c r="JHD253" s="277"/>
      <c r="JHE253" s="277"/>
      <c r="JHF253" s="402"/>
      <c r="JHG253" s="404"/>
      <c r="JHH253" s="49"/>
      <c r="JHI253" s="49"/>
      <c r="JHJ253" s="49"/>
      <c r="JHK253" s="99"/>
      <c r="JHL253" s="98"/>
      <c r="JHM253" s="49"/>
      <c r="JHN253" s="405"/>
      <c r="JHO253" s="405"/>
      <c r="JHP253" s="277"/>
      <c r="JHQ253" s="277"/>
      <c r="JHR253" s="277"/>
      <c r="JHS253" s="277"/>
      <c r="JHT253" s="277"/>
      <c r="JHU253" s="277"/>
      <c r="JHV253" s="277"/>
      <c r="JHW253" s="277"/>
      <c r="JHX253" s="402"/>
      <c r="JHY253" s="404"/>
      <c r="JHZ253" s="49"/>
      <c r="JIA253" s="49"/>
      <c r="JIB253" s="49"/>
      <c r="JIC253" s="99"/>
      <c r="JID253" s="98"/>
      <c r="JIE253" s="49"/>
      <c r="JIF253" s="405"/>
      <c r="JIG253" s="405"/>
      <c r="JIH253" s="277"/>
      <c r="JII253" s="277"/>
      <c r="JIJ253" s="277"/>
      <c r="JIK253" s="277"/>
      <c r="JIL253" s="277"/>
      <c r="JIM253" s="277"/>
      <c r="JIN253" s="277"/>
      <c r="JIO253" s="277"/>
      <c r="JIP253" s="402"/>
      <c r="JIQ253" s="404"/>
      <c r="JIR253" s="49"/>
      <c r="JIS253" s="49"/>
      <c r="JIT253" s="49"/>
      <c r="JIU253" s="99"/>
      <c r="JIV253" s="98"/>
      <c r="JIW253" s="49"/>
      <c r="JIX253" s="405"/>
      <c r="JIY253" s="405"/>
      <c r="JIZ253" s="277"/>
      <c r="JJA253" s="277"/>
      <c r="JJB253" s="277"/>
      <c r="JJC253" s="277"/>
      <c r="JJD253" s="277"/>
      <c r="JJE253" s="277"/>
      <c r="JJF253" s="277"/>
      <c r="JJG253" s="277"/>
      <c r="JJH253" s="402"/>
      <c r="JJI253" s="404"/>
      <c r="JJJ253" s="49"/>
      <c r="JJK253" s="49"/>
      <c r="JJL253" s="49"/>
      <c r="JJM253" s="99"/>
      <c r="JJN253" s="98"/>
      <c r="JJO253" s="49"/>
      <c r="JJP253" s="405"/>
      <c r="JJQ253" s="405"/>
      <c r="JJR253" s="277"/>
      <c r="JJS253" s="277"/>
      <c r="JJT253" s="277"/>
      <c r="JJU253" s="277"/>
      <c r="JJV253" s="277"/>
      <c r="JJW253" s="277"/>
      <c r="JJX253" s="277"/>
      <c r="JJY253" s="277"/>
      <c r="JJZ253" s="402"/>
      <c r="JKA253" s="404"/>
      <c r="JKB253" s="49"/>
      <c r="JKC253" s="49"/>
      <c r="JKD253" s="49"/>
      <c r="JKE253" s="99"/>
      <c r="JKF253" s="98"/>
      <c r="JKG253" s="49"/>
      <c r="JKH253" s="405"/>
      <c r="JKI253" s="405"/>
      <c r="JKJ253" s="277"/>
      <c r="JKK253" s="277"/>
      <c r="JKL253" s="277"/>
      <c r="JKM253" s="277"/>
      <c r="JKN253" s="277"/>
      <c r="JKO253" s="277"/>
      <c r="JKP253" s="277"/>
      <c r="JKQ253" s="277"/>
      <c r="JKR253" s="402"/>
      <c r="JKS253" s="404"/>
      <c r="JKT253" s="49"/>
      <c r="JKU253" s="49"/>
      <c r="JKV253" s="49"/>
      <c r="JKW253" s="99"/>
      <c r="JKX253" s="98"/>
      <c r="JKY253" s="49"/>
      <c r="JKZ253" s="405"/>
      <c r="JLA253" s="405"/>
      <c r="JLB253" s="277"/>
      <c r="JLC253" s="277"/>
      <c r="JLD253" s="277"/>
      <c r="JLE253" s="277"/>
      <c r="JLF253" s="277"/>
      <c r="JLG253" s="277"/>
      <c r="JLH253" s="277"/>
      <c r="JLI253" s="277"/>
      <c r="JLJ253" s="402"/>
      <c r="JLK253" s="404"/>
      <c r="JLL253" s="49"/>
      <c r="JLM253" s="49"/>
      <c r="JLN253" s="49"/>
      <c r="JLO253" s="99"/>
      <c r="JLP253" s="98"/>
      <c r="JLQ253" s="49"/>
      <c r="JLR253" s="405"/>
      <c r="JLS253" s="405"/>
      <c r="JLT253" s="277"/>
      <c r="JLU253" s="277"/>
      <c r="JLV253" s="277"/>
      <c r="JLW253" s="277"/>
      <c r="JLX253" s="277"/>
      <c r="JLY253" s="277"/>
      <c r="JLZ253" s="277"/>
      <c r="JMA253" s="277"/>
      <c r="JMB253" s="402"/>
      <c r="JMC253" s="404"/>
      <c r="JMD253" s="49"/>
      <c r="JME253" s="49"/>
      <c r="JMF253" s="49"/>
      <c r="JMG253" s="99"/>
      <c r="JMH253" s="98"/>
      <c r="JMI253" s="49"/>
      <c r="JMJ253" s="405"/>
      <c r="JMK253" s="405"/>
      <c r="JML253" s="277"/>
      <c r="JMM253" s="277"/>
      <c r="JMN253" s="277"/>
      <c r="JMO253" s="277"/>
      <c r="JMP253" s="277"/>
      <c r="JMQ253" s="277"/>
      <c r="JMR253" s="277"/>
      <c r="JMS253" s="277"/>
      <c r="JMT253" s="402"/>
      <c r="JMU253" s="404"/>
      <c r="JMV253" s="49"/>
      <c r="JMW253" s="49"/>
      <c r="JMX253" s="49"/>
      <c r="JMY253" s="99"/>
      <c r="JMZ253" s="98"/>
      <c r="JNA253" s="49"/>
      <c r="JNB253" s="405"/>
      <c r="JNC253" s="405"/>
      <c r="JND253" s="277"/>
      <c r="JNE253" s="277"/>
      <c r="JNF253" s="277"/>
      <c r="JNG253" s="277"/>
      <c r="JNH253" s="277"/>
      <c r="JNI253" s="277"/>
      <c r="JNJ253" s="277"/>
      <c r="JNK253" s="277"/>
      <c r="JNL253" s="402"/>
      <c r="JNM253" s="404"/>
      <c r="JNN253" s="49"/>
      <c r="JNO253" s="49"/>
      <c r="JNP253" s="49"/>
      <c r="JNQ253" s="99"/>
      <c r="JNR253" s="98"/>
      <c r="JNS253" s="49"/>
      <c r="JNT253" s="405"/>
      <c r="JNU253" s="405"/>
      <c r="JNV253" s="277"/>
      <c r="JNW253" s="277"/>
      <c r="JNX253" s="277"/>
      <c r="JNY253" s="277"/>
      <c r="JNZ253" s="277"/>
      <c r="JOA253" s="277"/>
      <c r="JOB253" s="277"/>
      <c r="JOC253" s="277"/>
      <c r="JOD253" s="402"/>
      <c r="JOE253" s="404"/>
      <c r="JOF253" s="49"/>
      <c r="JOG253" s="49"/>
      <c r="JOH253" s="49"/>
      <c r="JOI253" s="99"/>
      <c r="JOJ253" s="98"/>
      <c r="JOK253" s="49"/>
      <c r="JOL253" s="405"/>
      <c r="JOM253" s="405"/>
      <c r="JON253" s="277"/>
      <c r="JOO253" s="277"/>
      <c r="JOP253" s="277"/>
      <c r="JOQ253" s="277"/>
      <c r="JOR253" s="277"/>
      <c r="JOS253" s="277"/>
      <c r="JOT253" s="277"/>
      <c r="JOU253" s="277"/>
      <c r="JOV253" s="402"/>
      <c r="JOW253" s="404"/>
      <c r="JOX253" s="49"/>
      <c r="JOY253" s="49"/>
      <c r="JOZ253" s="49"/>
      <c r="JPA253" s="99"/>
      <c r="JPB253" s="98"/>
      <c r="JPC253" s="49"/>
      <c r="JPD253" s="405"/>
      <c r="JPE253" s="405"/>
      <c r="JPF253" s="277"/>
      <c r="JPG253" s="277"/>
      <c r="JPH253" s="277"/>
      <c r="JPI253" s="277"/>
      <c r="JPJ253" s="277"/>
      <c r="JPK253" s="277"/>
      <c r="JPL253" s="277"/>
      <c r="JPM253" s="277"/>
      <c r="JPN253" s="402"/>
      <c r="JPO253" s="404"/>
      <c r="JPP253" s="49"/>
      <c r="JPQ253" s="49"/>
      <c r="JPR253" s="49"/>
      <c r="JPS253" s="99"/>
      <c r="JPT253" s="98"/>
      <c r="JPU253" s="49"/>
      <c r="JPV253" s="405"/>
      <c r="JPW253" s="405"/>
      <c r="JPX253" s="277"/>
      <c r="JPY253" s="277"/>
      <c r="JPZ253" s="277"/>
      <c r="JQA253" s="277"/>
      <c r="JQB253" s="277"/>
      <c r="JQC253" s="277"/>
      <c r="JQD253" s="277"/>
      <c r="JQE253" s="277"/>
      <c r="JQF253" s="402"/>
      <c r="JQG253" s="404"/>
      <c r="JQH253" s="49"/>
      <c r="JQI253" s="49"/>
      <c r="JQJ253" s="49"/>
      <c r="JQK253" s="99"/>
      <c r="JQL253" s="98"/>
      <c r="JQM253" s="49"/>
      <c r="JQN253" s="405"/>
      <c r="JQO253" s="405"/>
      <c r="JQP253" s="277"/>
      <c r="JQQ253" s="277"/>
      <c r="JQR253" s="277"/>
      <c r="JQS253" s="277"/>
      <c r="JQT253" s="277"/>
      <c r="JQU253" s="277"/>
      <c r="JQV253" s="277"/>
      <c r="JQW253" s="277"/>
      <c r="JQX253" s="402"/>
      <c r="JQY253" s="404"/>
      <c r="JQZ253" s="49"/>
      <c r="JRA253" s="49"/>
      <c r="JRB253" s="49"/>
      <c r="JRC253" s="99"/>
      <c r="JRD253" s="98"/>
      <c r="JRE253" s="49"/>
      <c r="JRF253" s="405"/>
      <c r="JRG253" s="405"/>
      <c r="JRH253" s="277"/>
      <c r="JRI253" s="277"/>
      <c r="JRJ253" s="277"/>
      <c r="JRK253" s="277"/>
      <c r="JRL253" s="277"/>
      <c r="JRM253" s="277"/>
      <c r="JRN253" s="277"/>
      <c r="JRO253" s="277"/>
      <c r="JRP253" s="402"/>
      <c r="JRQ253" s="404"/>
      <c r="JRR253" s="49"/>
      <c r="JRS253" s="49"/>
      <c r="JRT253" s="49"/>
      <c r="JRU253" s="99"/>
      <c r="JRV253" s="98"/>
      <c r="JRW253" s="49"/>
      <c r="JRX253" s="405"/>
      <c r="JRY253" s="405"/>
      <c r="JRZ253" s="277"/>
      <c r="JSA253" s="277"/>
      <c r="JSB253" s="277"/>
      <c r="JSC253" s="277"/>
      <c r="JSD253" s="277"/>
      <c r="JSE253" s="277"/>
      <c r="JSF253" s="277"/>
      <c r="JSG253" s="277"/>
      <c r="JSH253" s="402"/>
      <c r="JSI253" s="404"/>
      <c r="JSJ253" s="49"/>
      <c r="JSK253" s="49"/>
      <c r="JSL253" s="49"/>
      <c r="JSM253" s="99"/>
      <c r="JSN253" s="98"/>
      <c r="JSO253" s="49"/>
      <c r="JSP253" s="405"/>
      <c r="JSQ253" s="405"/>
      <c r="JSR253" s="277"/>
      <c r="JSS253" s="277"/>
      <c r="JST253" s="277"/>
      <c r="JSU253" s="277"/>
      <c r="JSV253" s="277"/>
      <c r="JSW253" s="277"/>
      <c r="JSX253" s="277"/>
      <c r="JSY253" s="277"/>
      <c r="JSZ253" s="402"/>
      <c r="JTA253" s="404"/>
      <c r="JTB253" s="49"/>
      <c r="JTC253" s="49"/>
      <c r="JTD253" s="49"/>
      <c r="JTE253" s="99"/>
      <c r="JTF253" s="98"/>
      <c r="JTG253" s="49"/>
      <c r="JTH253" s="405"/>
      <c r="JTI253" s="405"/>
      <c r="JTJ253" s="277"/>
      <c r="JTK253" s="277"/>
      <c r="JTL253" s="277"/>
      <c r="JTM253" s="277"/>
      <c r="JTN253" s="277"/>
      <c r="JTO253" s="277"/>
      <c r="JTP253" s="277"/>
      <c r="JTQ253" s="277"/>
      <c r="JTR253" s="402"/>
      <c r="JTS253" s="404"/>
      <c r="JTT253" s="49"/>
      <c r="JTU253" s="49"/>
      <c r="JTV253" s="49"/>
      <c r="JTW253" s="99"/>
      <c r="JTX253" s="98"/>
      <c r="JTY253" s="49"/>
      <c r="JTZ253" s="405"/>
      <c r="JUA253" s="405"/>
      <c r="JUB253" s="277"/>
      <c r="JUC253" s="277"/>
      <c r="JUD253" s="277"/>
      <c r="JUE253" s="277"/>
      <c r="JUF253" s="277"/>
      <c r="JUG253" s="277"/>
      <c r="JUH253" s="277"/>
      <c r="JUI253" s="277"/>
      <c r="JUJ253" s="402"/>
      <c r="JUK253" s="404"/>
      <c r="JUL253" s="49"/>
      <c r="JUM253" s="49"/>
      <c r="JUN253" s="49"/>
      <c r="JUO253" s="99"/>
      <c r="JUP253" s="98"/>
      <c r="JUQ253" s="49"/>
      <c r="JUR253" s="405"/>
      <c r="JUS253" s="405"/>
      <c r="JUT253" s="277"/>
      <c r="JUU253" s="277"/>
      <c r="JUV253" s="277"/>
      <c r="JUW253" s="277"/>
      <c r="JUX253" s="277"/>
      <c r="JUY253" s="277"/>
      <c r="JUZ253" s="277"/>
      <c r="JVA253" s="277"/>
      <c r="JVB253" s="402"/>
      <c r="JVC253" s="404"/>
      <c r="JVD253" s="49"/>
      <c r="JVE253" s="49"/>
      <c r="JVF253" s="49"/>
      <c r="JVG253" s="99"/>
      <c r="JVH253" s="98"/>
      <c r="JVI253" s="49"/>
      <c r="JVJ253" s="405"/>
      <c r="JVK253" s="405"/>
      <c r="JVL253" s="277"/>
      <c r="JVM253" s="277"/>
      <c r="JVN253" s="277"/>
      <c r="JVO253" s="277"/>
      <c r="JVP253" s="277"/>
      <c r="JVQ253" s="277"/>
      <c r="JVR253" s="277"/>
      <c r="JVS253" s="277"/>
      <c r="JVT253" s="402"/>
      <c r="JVU253" s="404"/>
      <c r="JVV253" s="49"/>
      <c r="JVW253" s="49"/>
      <c r="JVX253" s="49"/>
      <c r="JVY253" s="99"/>
      <c r="JVZ253" s="98"/>
      <c r="JWA253" s="49"/>
      <c r="JWB253" s="405"/>
      <c r="JWC253" s="405"/>
      <c r="JWD253" s="277"/>
      <c r="JWE253" s="277"/>
      <c r="JWF253" s="277"/>
      <c r="JWG253" s="277"/>
      <c r="JWH253" s="277"/>
      <c r="JWI253" s="277"/>
      <c r="JWJ253" s="277"/>
      <c r="JWK253" s="277"/>
      <c r="JWL253" s="402"/>
      <c r="JWM253" s="404"/>
      <c r="JWN253" s="49"/>
      <c r="JWO253" s="49"/>
      <c r="JWP253" s="49"/>
      <c r="JWQ253" s="99"/>
      <c r="JWR253" s="98"/>
      <c r="JWS253" s="49"/>
      <c r="JWT253" s="405"/>
      <c r="JWU253" s="405"/>
      <c r="JWV253" s="277"/>
      <c r="JWW253" s="277"/>
      <c r="JWX253" s="277"/>
      <c r="JWY253" s="277"/>
      <c r="JWZ253" s="277"/>
      <c r="JXA253" s="277"/>
      <c r="JXB253" s="277"/>
      <c r="JXC253" s="277"/>
      <c r="JXD253" s="402"/>
      <c r="JXE253" s="404"/>
      <c r="JXF253" s="49"/>
      <c r="JXG253" s="49"/>
      <c r="JXH253" s="49"/>
      <c r="JXI253" s="99"/>
      <c r="JXJ253" s="98"/>
      <c r="JXK253" s="49"/>
      <c r="JXL253" s="405"/>
      <c r="JXM253" s="405"/>
      <c r="JXN253" s="277"/>
      <c r="JXO253" s="277"/>
      <c r="JXP253" s="277"/>
      <c r="JXQ253" s="277"/>
      <c r="JXR253" s="277"/>
      <c r="JXS253" s="277"/>
      <c r="JXT253" s="277"/>
      <c r="JXU253" s="277"/>
      <c r="JXV253" s="402"/>
      <c r="JXW253" s="404"/>
      <c r="JXX253" s="49"/>
      <c r="JXY253" s="49"/>
      <c r="JXZ253" s="49"/>
      <c r="JYA253" s="99"/>
      <c r="JYB253" s="98"/>
      <c r="JYC253" s="49"/>
      <c r="JYD253" s="405"/>
      <c r="JYE253" s="405"/>
      <c r="JYF253" s="277"/>
      <c r="JYG253" s="277"/>
      <c r="JYH253" s="277"/>
      <c r="JYI253" s="277"/>
      <c r="JYJ253" s="277"/>
      <c r="JYK253" s="277"/>
      <c r="JYL253" s="277"/>
      <c r="JYM253" s="277"/>
      <c r="JYN253" s="402"/>
      <c r="JYO253" s="404"/>
      <c r="JYP253" s="49"/>
      <c r="JYQ253" s="49"/>
      <c r="JYR253" s="49"/>
      <c r="JYS253" s="99"/>
      <c r="JYT253" s="98"/>
      <c r="JYU253" s="49"/>
      <c r="JYV253" s="405"/>
      <c r="JYW253" s="405"/>
      <c r="JYX253" s="277"/>
      <c r="JYY253" s="277"/>
      <c r="JYZ253" s="277"/>
      <c r="JZA253" s="277"/>
      <c r="JZB253" s="277"/>
      <c r="JZC253" s="277"/>
      <c r="JZD253" s="277"/>
      <c r="JZE253" s="277"/>
      <c r="JZF253" s="402"/>
      <c r="JZG253" s="404"/>
      <c r="JZH253" s="49"/>
      <c r="JZI253" s="49"/>
      <c r="JZJ253" s="49"/>
      <c r="JZK253" s="99"/>
      <c r="JZL253" s="98"/>
      <c r="JZM253" s="49"/>
      <c r="JZN253" s="405"/>
      <c r="JZO253" s="405"/>
      <c r="JZP253" s="277"/>
      <c r="JZQ253" s="277"/>
      <c r="JZR253" s="277"/>
      <c r="JZS253" s="277"/>
      <c r="JZT253" s="277"/>
      <c r="JZU253" s="277"/>
      <c r="JZV253" s="277"/>
      <c r="JZW253" s="277"/>
      <c r="JZX253" s="402"/>
      <c r="JZY253" s="404"/>
      <c r="JZZ253" s="49"/>
      <c r="KAA253" s="49"/>
      <c r="KAB253" s="49"/>
      <c r="KAC253" s="99"/>
      <c r="KAD253" s="98"/>
      <c r="KAE253" s="49"/>
      <c r="KAF253" s="405"/>
      <c r="KAG253" s="405"/>
      <c r="KAH253" s="277"/>
      <c r="KAI253" s="277"/>
      <c r="KAJ253" s="277"/>
      <c r="KAK253" s="277"/>
      <c r="KAL253" s="277"/>
      <c r="KAM253" s="277"/>
      <c r="KAN253" s="277"/>
      <c r="KAO253" s="277"/>
      <c r="KAP253" s="402"/>
      <c r="KAQ253" s="404"/>
      <c r="KAR253" s="49"/>
      <c r="KAS253" s="49"/>
      <c r="KAT253" s="49"/>
      <c r="KAU253" s="99"/>
      <c r="KAV253" s="98"/>
      <c r="KAW253" s="49"/>
      <c r="KAX253" s="405"/>
      <c r="KAY253" s="405"/>
      <c r="KAZ253" s="277"/>
      <c r="KBA253" s="277"/>
      <c r="KBB253" s="277"/>
      <c r="KBC253" s="277"/>
      <c r="KBD253" s="277"/>
      <c r="KBE253" s="277"/>
      <c r="KBF253" s="277"/>
      <c r="KBG253" s="277"/>
      <c r="KBH253" s="402"/>
      <c r="KBI253" s="404"/>
      <c r="KBJ253" s="49"/>
      <c r="KBK253" s="49"/>
      <c r="KBL253" s="49"/>
      <c r="KBM253" s="99"/>
      <c r="KBN253" s="98"/>
      <c r="KBO253" s="49"/>
      <c r="KBP253" s="405"/>
      <c r="KBQ253" s="405"/>
      <c r="KBR253" s="277"/>
      <c r="KBS253" s="277"/>
      <c r="KBT253" s="277"/>
      <c r="KBU253" s="277"/>
      <c r="KBV253" s="277"/>
      <c r="KBW253" s="277"/>
      <c r="KBX253" s="277"/>
      <c r="KBY253" s="277"/>
      <c r="KBZ253" s="402"/>
      <c r="KCA253" s="404"/>
      <c r="KCB253" s="49"/>
      <c r="KCC253" s="49"/>
      <c r="KCD253" s="49"/>
      <c r="KCE253" s="99"/>
      <c r="KCF253" s="98"/>
      <c r="KCG253" s="49"/>
      <c r="KCH253" s="405"/>
      <c r="KCI253" s="405"/>
      <c r="KCJ253" s="277"/>
      <c r="KCK253" s="277"/>
      <c r="KCL253" s="277"/>
      <c r="KCM253" s="277"/>
      <c r="KCN253" s="277"/>
      <c r="KCO253" s="277"/>
      <c r="KCP253" s="277"/>
      <c r="KCQ253" s="277"/>
      <c r="KCR253" s="402"/>
      <c r="KCS253" s="404"/>
      <c r="KCT253" s="49"/>
      <c r="KCU253" s="49"/>
      <c r="KCV253" s="49"/>
      <c r="KCW253" s="99"/>
      <c r="KCX253" s="98"/>
      <c r="KCY253" s="49"/>
      <c r="KCZ253" s="405"/>
      <c r="KDA253" s="405"/>
      <c r="KDB253" s="277"/>
      <c r="KDC253" s="277"/>
      <c r="KDD253" s="277"/>
      <c r="KDE253" s="277"/>
      <c r="KDF253" s="277"/>
      <c r="KDG253" s="277"/>
      <c r="KDH253" s="277"/>
      <c r="KDI253" s="277"/>
      <c r="KDJ253" s="402"/>
      <c r="KDK253" s="404"/>
      <c r="KDL253" s="49"/>
      <c r="KDM253" s="49"/>
      <c r="KDN253" s="49"/>
      <c r="KDO253" s="99"/>
      <c r="KDP253" s="98"/>
      <c r="KDQ253" s="49"/>
      <c r="KDR253" s="405"/>
      <c r="KDS253" s="405"/>
      <c r="KDT253" s="277"/>
      <c r="KDU253" s="277"/>
      <c r="KDV253" s="277"/>
      <c r="KDW253" s="277"/>
      <c r="KDX253" s="277"/>
      <c r="KDY253" s="277"/>
      <c r="KDZ253" s="277"/>
      <c r="KEA253" s="277"/>
      <c r="KEB253" s="402"/>
      <c r="KEC253" s="404"/>
      <c r="KED253" s="49"/>
      <c r="KEE253" s="49"/>
      <c r="KEF253" s="49"/>
      <c r="KEG253" s="99"/>
      <c r="KEH253" s="98"/>
      <c r="KEI253" s="49"/>
      <c r="KEJ253" s="405"/>
      <c r="KEK253" s="405"/>
      <c r="KEL253" s="277"/>
      <c r="KEM253" s="277"/>
      <c r="KEN253" s="277"/>
      <c r="KEO253" s="277"/>
      <c r="KEP253" s="277"/>
      <c r="KEQ253" s="277"/>
      <c r="KER253" s="277"/>
      <c r="KES253" s="277"/>
      <c r="KET253" s="402"/>
      <c r="KEU253" s="404"/>
      <c r="KEV253" s="49"/>
      <c r="KEW253" s="49"/>
      <c r="KEX253" s="49"/>
      <c r="KEY253" s="99"/>
      <c r="KEZ253" s="98"/>
      <c r="KFA253" s="49"/>
      <c r="KFB253" s="405"/>
      <c r="KFC253" s="405"/>
      <c r="KFD253" s="277"/>
      <c r="KFE253" s="277"/>
      <c r="KFF253" s="277"/>
      <c r="KFG253" s="277"/>
      <c r="KFH253" s="277"/>
      <c r="KFI253" s="277"/>
      <c r="KFJ253" s="277"/>
      <c r="KFK253" s="277"/>
      <c r="KFL253" s="402"/>
      <c r="KFM253" s="404"/>
      <c r="KFN253" s="49"/>
      <c r="KFO253" s="49"/>
      <c r="KFP253" s="49"/>
      <c r="KFQ253" s="99"/>
      <c r="KFR253" s="98"/>
      <c r="KFS253" s="49"/>
      <c r="KFT253" s="405"/>
      <c r="KFU253" s="405"/>
      <c r="KFV253" s="277"/>
      <c r="KFW253" s="277"/>
      <c r="KFX253" s="277"/>
      <c r="KFY253" s="277"/>
      <c r="KFZ253" s="277"/>
      <c r="KGA253" s="277"/>
      <c r="KGB253" s="277"/>
      <c r="KGC253" s="277"/>
      <c r="KGD253" s="402"/>
      <c r="KGE253" s="404"/>
      <c r="KGF253" s="49"/>
      <c r="KGG253" s="49"/>
      <c r="KGH253" s="49"/>
      <c r="KGI253" s="99"/>
      <c r="KGJ253" s="98"/>
      <c r="KGK253" s="49"/>
      <c r="KGL253" s="405"/>
      <c r="KGM253" s="405"/>
      <c r="KGN253" s="277"/>
      <c r="KGO253" s="277"/>
      <c r="KGP253" s="277"/>
      <c r="KGQ253" s="277"/>
      <c r="KGR253" s="277"/>
      <c r="KGS253" s="277"/>
      <c r="KGT253" s="277"/>
      <c r="KGU253" s="277"/>
      <c r="KGV253" s="402"/>
      <c r="KGW253" s="404"/>
      <c r="KGX253" s="49"/>
      <c r="KGY253" s="49"/>
      <c r="KGZ253" s="49"/>
      <c r="KHA253" s="99"/>
      <c r="KHB253" s="98"/>
      <c r="KHC253" s="49"/>
      <c r="KHD253" s="405"/>
      <c r="KHE253" s="405"/>
      <c r="KHF253" s="277"/>
      <c r="KHG253" s="277"/>
      <c r="KHH253" s="277"/>
      <c r="KHI253" s="277"/>
      <c r="KHJ253" s="277"/>
      <c r="KHK253" s="277"/>
      <c r="KHL253" s="277"/>
      <c r="KHM253" s="277"/>
      <c r="KHN253" s="402"/>
      <c r="KHO253" s="404"/>
      <c r="KHP253" s="49"/>
      <c r="KHQ253" s="49"/>
      <c r="KHR253" s="49"/>
      <c r="KHS253" s="99"/>
      <c r="KHT253" s="98"/>
      <c r="KHU253" s="49"/>
      <c r="KHV253" s="405"/>
      <c r="KHW253" s="405"/>
      <c r="KHX253" s="277"/>
      <c r="KHY253" s="277"/>
      <c r="KHZ253" s="277"/>
      <c r="KIA253" s="277"/>
      <c r="KIB253" s="277"/>
      <c r="KIC253" s="277"/>
      <c r="KID253" s="277"/>
      <c r="KIE253" s="277"/>
      <c r="KIF253" s="402"/>
      <c r="KIG253" s="404"/>
      <c r="KIH253" s="49"/>
      <c r="KII253" s="49"/>
      <c r="KIJ253" s="49"/>
      <c r="KIK253" s="99"/>
      <c r="KIL253" s="98"/>
      <c r="KIM253" s="49"/>
      <c r="KIN253" s="405"/>
      <c r="KIO253" s="405"/>
      <c r="KIP253" s="277"/>
      <c r="KIQ253" s="277"/>
      <c r="KIR253" s="277"/>
      <c r="KIS253" s="277"/>
      <c r="KIT253" s="277"/>
      <c r="KIU253" s="277"/>
      <c r="KIV253" s="277"/>
      <c r="KIW253" s="277"/>
      <c r="KIX253" s="402"/>
      <c r="KIY253" s="404"/>
      <c r="KIZ253" s="49"/>
      <c r="KJA253" s="49"/>
      <c r="KJB253" s="49"/>
      <c r="KJC253" s="99"/>
      <c r="KJD253" s="98"/>
      <c r="KJE253" s="49"/>
      <c r="KJF253" s="405"/>
      <c r="KJG253" s="405"/>
      <c r="KJH253" s="277"/>
      <c r="KJI253" s="277"/>
      <c r="KJJ253" s="277"/>
      <c r="KJK253" s="277"/>
      <c r="KJL253" s="277"/>
      <c r="KJM253" s="277"/>
      <c r="KJN253" s="277"/>
      <c r="KJO253" s="277"/>
      <c r="KJP253" s="402"/>
      <c r="KJQ253" s="404"/>
      <c r="KJR253" s="49"/>
      <c r="KJS253" s="49"/>
      <c r="KJT253" s="49"/>
      <c r="KJU253" s="99"/>
      <c r="KJV253" s="98"/>
      <c r="KJW253" s="49"/>
      <c r="KJX253" s="405"/>
      <c r="KJY253" s="405"/>
      <c r="KJZ253" s="277"/>
      <c r="KKA253" s="277"/>
      <c r="KKB253" s="277"/>
      <c r="KKC253" s="277"/>
      <c r="KKD253" s="277"/>
      <c r="KKE253" s="277"/>
      <c r="KKF253" s="277"/>
      <c r="KKG253" s="277"/>
      <c r="KKH253" s="402"/>
      <c r="KKI253" s="404"/>
      <c r="KKJ253" s="49"/>
      <c r="KKK253" s="49"/>
      <c r="KKL253" s="49"/>
      <c r="KKM253" s="99"/>
      <c r="KKN253" s="98"/>
      <c r="KKO253" s="49"/>
      <c r="KKP253" s="405"/>
      <c r="KKQ253" s="405"/>
      <c r="KKR253" s="277"/>
      <c r="KKS253" s="277"/>
      <c r="KKT253" s="277"/>
      <c r="KKU253" s="277"/>
      <c r="KKV253" s="277"/>
      <c r="KKW253" s="277"/>
      <c r="KKX253" s="277"/>
      <c r="KKY253" s="277"/>
      <c r="KKZ253" s="402"/>
      <c r="KLA253" s="404"/>
      <c r="KLB253" s="49"/>
      <c r="KLC253" s="49"/>
      <c r="KLD253" s="49"/>
      <c r="KLE253" s="99"/>
      <c r="KLF253" s="98"/>
      <c r="KLG253" s="49"/>
      <c r="KLH253" s="405"/>
      <c r="KLI253" s="405"/>
      <c r="KLJ253" s="277"/>
      <c r="KLK253" s="277"/>
      <c r="KLL253" s="277"/>
      <c r="KLM253" s="277"/>
      <c r="KLN253" s="277"/>
      <c r="KLO253" s="277"/>
      <c r="KLP253" s="277"/>
      <c r="KLQ253" s="277"/>
      <c r="KLR253" s="402"/>
      <c r="KLS253" s="404"/>
      <c r="KLT253" s="49"/>
      <c r="KLU253" s="49"/>
      <c r="KLV253" s="49"/>
      <c r="KLW253" s="99"/>
      <c r="KLX253" s="98"/>
      <c r="KLY253" s="49"/>
      <c r="KLZ253" s="405"/>
      <c r="KMA253" s="405"/>
      <c r="KMB253" s="277"/>
      <c r="KMC253" s="277"/>
      <c r="KMD253" s="277"/>
      <c r="KME253" s="277"/>
      <c r="KMF253" s="277"/>
      <c r="KMG253" s="277"/>
      <c r="KMH253" s="277"/>
      <c r="KMI253" s="277"/>
      <c r="KMJ253" s="402"/>
      <c r="KMK253" s="404"/>
      <c r="KML253" s="49"/>
      <c r="KMM253" s="49"/>
      <c r="KMN253" s="49"/>
      <c r="KMO253" s="99"/>
      <c r="KMP253" s="98"/>
      <c r="KMQ253" s="49"/>
      <c r="KMR253" s="405"/>
      <c r="KMS253" s="405"/>
      <c r="KMT253" s="277"/>
      <c r="KMU253" s="277"/>
      <c r="KMV253" s="277"/>
      <c r="KMW253" s="277"/>
      <c r="KMX253" s="277"/>
      <c r="KMY253" s="277"/>
      <c r="KMZ253" s="277"/>
      <c r="KNA253" s="277"/>
      <c r="KNB253" s="402"/>
      <c r="KNC253" s="404"/>
      <c r="KND253" s="49"/>
      <c r="KNE253" s="49"/>
      <c r="KNF253" s="49"/>
      <c r="KNG253" s="99"/>
      <c r="KNH253" s="98"/>
      <c r="KNI253" s="49"/>
      <c r="KNJ253" s="405"/>
      <c r="KNK253" s="405"/>
      <c r="KNL253" s="277"/>
      <c r="KNM253" s="277"/>
      <c r="KNN253" s="277"/>
      <c r="KNO253" s="277"/>
      <c r="KNP253" s="277"/>
      <c r="KNQ253" s="277"/>
      <c r="KNR253" s="277"/>
      <c r="KNS253" s="277"/>
      <c r="KNT253" s="402"/>
      <c r="KNU253" s="404"/>
      <c r="KNV253" s="49"/>
      <c r="KNW253" s="49"/>
      <c r="KNX253" s="49"/>
      <c r="KNY253" s="99"/>
      <c r="KNZ253" s="98"/>
      <c r="KOA253" s="49"/>
      <c r="KOB253" s="405"/>
      <c r="KOC253" s="405"/>
      <c r="KOD253" s="277"/>
      <c r="KOE253" s="277"/>
      <c r="KOF253" s="277"/>
      <c r="KOG253" s="277"/>
      <c r="KOH253" s="277"/>
      <c r="KOI253" s="277"/>
      <c r="KOJ253" s="277"/>
      <c r="KOK253" s="277"/>
      <c r="KOL253" s="402"/>
      <c r="KOM253" s="404"/>
      <c r="KON253" s="49"/>
      <c r="KOO253" s="49"/>
      <c r="KOP253" s="49"/>
      <c r="KOQ253" s="99"/>
      <c r="KOR253" s="98"/>
      <c r="KOS253" s="49"/>
      <c r="KOT253" s="405"/>
      <c r="KOU253" s="405"/>
      <c r="KOV253" s="277"/>
      <c r="KOW253" s="277"/>
      <c r="KOX253" s="277"/>
      <c r="KOY253" s="277"/>
      <c r="KOZ253" s="277"/>
      <c r="KPA253" s="277"/>
      <c r="KPB253" s="277"/>
      <c r="KPC253" s="277"/>
      <c r="KPD253" s="402"/>
      <c r="KPE253" s="404"/>
      <c r="KPF253" s="49"/>
      <c r="KPG253" s="49"/>
      <c r="KPH253" s="49"/>
      <c r="KPI253" s="99"/>
      <c r="KPJ253" s="98"/>
      <c r="KPK253" s="49"/>
      <c r="KPL253" s="405"/>
      <c r="KPM253" s="405"/>
      <c r="KPN253" s="277"/>
      <c r="KPO253" s="277"/>
      <c r="KPP253" s="277"/>
      <c r="KPQ253" s="277"/>
      <c r="KPR253" s="277"/>
      <c r="KPS253" s="277"/>
      <c r="KPT253" s="277"/>
      <c r="KPU253" s="277"/>
      <c r="KPV253" s="402"/>
      <c r="KPW253" s="404"/>
      <c r="KPX253" s="49"/>
      <c r="KPY253" s="49"/>
      <c r="KPZ253" s="49"/>
      <c r="KQA253" s="99"/>
      <c r="KQB253" s="98"/>
      <c r="KQC253" s="49"/>
      <c r="KQD253" s="405"/>
      <c r="KQE253" s="405"/>
      <c r="KQF253" s="277"/>
      <c r="KQG253" s="277"/>
      <c r="KQH253" s="277"/>
      <c r="KQI253" s="277"/>
      <c r="KQJ253" s="277"/>
      <c r="KQK253" s="277"/>
      <c r="KQL253" s="277"/>
      <c r="KQM253" s="277"/>
      <c r="KQN253" s="402"/>
      <c r="KQO253" s="404"/>
      <c r="KQP253" s="49"/>
      <c r="KQQ253" s="49"/>
      <c r="KQR253" s="49"/>
      <c r="KQS253" s="99"/>
      <c r="KQT253" s="98"/>
      <c r="KQU253" s="49"/>
      <c r="KQV253" s="405"/>
      <c r="KQW253" s="405"/>
      <c r="KQX253" s="277"/>
      <c r="KQY253" s="277"/>
      <c r="KQZ253" s="277"/>
      <c r="KRA253" s="277"/>
      <c r="KRB253" s="277"/>
      <c r="KRC253" s="277"/>
      <c r="KRD253" s="277"/>
      <c r="KRE253" s="277"/>
      <c r="KRF253" s="402"/>
      <c r="KRG253" s="404"/>
      <c r="KRH253" s="49"/>
      <c r="KRI253" s="49"/>
      <c r="KRJ253" s="49"/>
      <c r="KRK253" s="99"/>
      <c r="KRL253" s="98"/>
      <c r="KRM253" s="49"/>
      <c r="KRN253" s="405"/>
      <c r="KRO253" s="405"/>
      <c r="KRP253" s="277"/>
      <c r="KRQ253" s="277"/>
      <c r="KRR253" s="277"/>
      <c r="KRS253" s="277"/>
      <c r="KRT253" s="277"/>
      <c r="KRU253" s="277"/>
      <c r="KRV253" s="277"/>
      <c r="KRW253" s="277"/>
      <c r="KRX253" s="402"/>
      <c r="KRY253" s="404"/>
      <c r="KRZ253" s="49"/>
      <c r="KSA253" s="49"/>
      <c r="KSB253" s="49"/>
      <c r="KSC253" s="99"/>
      <c r="KSD253" s="98"/>
      <c r="KSE253" s="49"/>
      <c r="KSF253" s="405"/>
      <c r="KSG253" s="405"/>
      <c r="KSH253" s="277"/>
      <c r="KSI253" s="277"/>
      <c r="KSJ253" s="277"/>
      <c r="KSK253" s="277"/>
      <c r="KSL253" s="277"/>
      <c r="KSM253" s="277"/>
      <c r="KSN253" s="277"/>
      <c r="KSO253" s="277"/>
      <c r="KSP253" s="402"/>
      <c r="KSQ253" s="404"/>
      <c r="KSR253" s="49"/>
      <c r="KSS253" s="49"/>
      <c r="KST253" s="49"/>
      <c r="KSU253" s="99"/>
      <c r="KSV253" s="98"/>
      <c r="KSW253" s="49"/>
      <c r="KSX253" s="405"/>
      <c r="KSY253" s="405"/>
      <c r="KSZ253" s="277"/>
      <c r="KTA253" s="277"/>
      <c r="KTB253" s="277"/>
      <c r="KTC253" s="277"/>
      <c r="KTD253" s="277"/>
      <c r="KTE253" s="277"/>
      <c r="KTF253" s="277"/>
      <c r="KTG253" s="277"/>
      <c r="KTH253" s="402"/>
      <c r="KTI253" s="404"/>
      <c r="KTJ253" s="49"/>
      <c r="KTK253" s="49"/>
      <c r="KTL253" s="49"/>
      <c r="KTM253" s="99"/>
      <c r="KTN253" s="98"/>
      <c r="KTO253" s="49"/>
      <c r="KTP253" s="405"/>
      <c r="KTQ253" s="405"/>
      <c r="KTR253" s="277"/>
      <c r="KTS253" s="277"/>
      <c r="KTT253" s="277"/>
      <c r="KTU253" s="277"/>
      <c r="KTV253" s="277"/>
      <c r="KTW253" s="277"/>
      <c r="KTX253" s="277"/>
      <c r="KTY253" s="277"/>
      <c r="KTZ253" s="402"/>
      <c r="KUA253" s="404"/>
      <c r="KUB253" s="49"/>
      <c r="KUC253" s="49"/>
      <c r="KUD253" s="49"/>
      <c r="KUE253" s="99"/>
      <c r="KUF253" s="98"/>
      <c r="KUG253" s="49"/>
      <c r="KUH253" s="405"/>
      <c r="KUI253" s="405"/>
      <c r="KUJ253" s="277"/>
      <c r="KUK253" s="277"/>
      <c r="KUL253" s="277"/>
      <c r="KUM253" s="277"/>
      <c r="KUN253" s="277"/>
      <c r="KUO253" s="277"/>
      <c r="KUP253" s="277"/>
      <c r="KUQ253" s="277"/>
      <c r="KUR253" s="402"/>
      <c r="KUS253" s="404"/>
      <c r="KUT253" s="49"/>
      <c r="KUU253" s="49"/>
      <c r="KUV253" s="49"/>
      <c r="KUW253" s="99"/>
      <c r="KUX253" s="98"/>
      <c r="KUY253" s="49"/>
      <c r="KUZ253" s="405"/>
      <c r="KVA253" s="405"/>
      <c r="KVB253" s="277"/>
      <c r="KVC253" s="277"/>
      <c r="KVD253" s="277"/>
      <c r="KVE253" s="277"/>
      <c r="KVF253" s="277"/>
      <c r="KVG253" s="277"/>
      <c r="KVH253" s="277"/>
      <c r="KVI253" s="277"/>
      <c r="KVJ253" s="402"/>
      <c r="KVK253" s="404"/>
      <c r="KVL253" s="49"/>
      <c r="KVM253" s="49"/>
      <c r="KVN253" s="49"/>
      <c r="KVO253" s="99"/>
      <c r="KVP253" s="98"/>
      <c r="KVQ253" s="49"/>
      <c r="KVR253" s="405"/>
      <c r="KVS253" s="405"/>
      <c r="KVT253" s="277"/>
      <c r="KVU253" s="277"/>
      <c r="KVV253" s="277"/>
      <c r="KVW253" s="277"/>
      <c r="KVX253" s="277"/>
      <c r="KVY253" s="277"/>
      <c r="KVZ253" s="277"/>
      <c r="KWA253" s="277"/>
      <c r="KWB253" s="402"/>
      <c r="KWC253" s="404"/>
      <c r="KWD253" s="49"/>
      <c r="KWE253" s="49"/>
      <c r="KWF253" s="49"/>
      <c r="KWG253" s="99"/>
      <c r="KWH253" s="98"/>
      <c r="KWI253" s="49"/>
      <c r="KWJ253" s="405"/>
      <c r="KWK253" s="405"/>
      <c r="KWL253" s="277"/>
      <c r="KWM253" s="277"/>
      <c r="KWN253" s="277"/>
      <c r="KWO253" s="277"/>
      <c r="KWP253" s="277"/>
      <c r="KWQ253" s="277"/>
      <c r="KWR253" s="277"/>
      <c r="KWS253" s="277"/>
      <c r="KWT253" s="402"/>
      <c r="KWU253" s="404"/>
      <c r="KWV253" s="49"/>
      <c r="KWW253" s="49"/>
      <c r="KWX253" s="49"/>
      <c r="KWY253" s="99"/>
      <c r="KWZ253" s="98"/>
      <c r="KXA253" s="49"/>
      <c r="KXB253" s="405"/>
      <c r="KXC253" s="405"/>
      <c r="KXD253" s="277"/>
      <c r="KXE253" s="277"/>
      <c r="KXF253" s="277"/>
      <c r="KXG253" s="277"/>
      <c r="KXH253" s="277"/>
      <c r="KXI253" s="277"/>
      <c r="KXJ253" s="277"/>
      <c r="KXK253" s="277"/>
      <c r="KXL253" s="402"/>
      <c r="KXM253" s="404"/>
      <c r="KXN253" s="49"/>
      <c r="KXO253" s="49"/>
      <c r="KXP253" s="49"/>
      <c r="KXQ253" s="99"/>
      <c r="KXR253" s="98"/>
      <c r="KXS253" s="49"/>
      <c r="KXT253" s="405"/>
      <c r="KXU253" s="405"/>
      <c r="KXV253" s="277"/>
      <c r="KXW253" s="277"/>
      <c r="KXX253" s="277"/>
      <c r="KXY253" s="277"/>
      <c r="KXZ253" s="277"/>
      <c r="KYA253" s="277"/>
      <c r="KYB253" s="277"/>
      <c r="KYC253" s="277"/>
      <c r="KYD253" s="402"/>
      <c r="KYE253" s="404"/>
      <c r="KYF253" s="49"/>
      <c r="KYG253" s="49"/>
      <c r="KYH253" s="49"/>
      <c r="KYI253" s="99"/>
      <c r="KYJ253" s="98"/>
      <c r="KYK253" s="49"/>
      <c r="KYL253" s="405"/>
      <c r="KYM253" s="405"/>
      <c r="KYN253" s="277"/>
      <c r="KYO253" s="277"/>
      <c r="KYP253" s="277"/>
      <c r="KYQ253" s="277"/>
      <c r="KYR253" s="277"/>
      <c r="KYS253" s="277"/>
      <c r="KYT253" s="277"/>
      <c r="KYU253" s="277"/>
      <c r="KYV253" s="402"/>
      <c r="KYW253" s="404"/>
      <c r="KYX253" s="49"/>
      <c r="KYY253" s="49"/>
      <c r="KYZ253" s="49"/>
      <c r="KZA253" s="99"/>
      <c r="KZB253" s="98"/>
      <c r="KZC253" s="49"/>
      <c r="KZD253" s="405"/>
      <c r="KZE253" s="405"/>
      <c r="KZF253" s="277"/>
      <c r="KZG253" s="277"/>
      <c r="KZH253" s="277"/>
      <c r="KZI253" s="277"/>
      <c r="KZJ253" s="277"/>
      <c r="KZK253" s="277"/>
      <c r="KZL253" s="277"/>
      <c r="KZM253" s="277"/>
      <c r="KZN253" s="402"/>
      <c r="KZO253" s="404"/>
      <c r="KZP253" s="49"/>
      <c r="KZQ253" s="49"/>
      <c r="KZR253" s="49"/>
      <c r="KZS253" s="99"/>
      <c r="KZT253" s="98"/>
      <c r="KZU253" s="49"/>
      <c r="KZV253" s="405"/>
      <c r="KZW253" s="405"/>
      <c r="KZX253" s="277"/>
      <c r="KZY253" s="277"/>
      <c r="KZZ253" s="277"/>
      <c r="LAA253" s="277"/>
      <c r="LAB253" s="277"/>
      <c r="LAC253" s="277"/>
      <c r="LAD253" s="277"/>
      <c r="LAE253" s="277"/>
      <c r="LAF253" s="402"/>
      <c r="LAG253" s="404"/>
      <c r="LAH253" s="49"/>
      <c r="LAI253" s="49"/>
      <c r="LAJ253" s="49"/>
      <c r="LAK253" s="99"/>
      <c r="LAL253" s="98"/>
      <c r="LAM253" s="49"/>
      <c r="LAN253" s="405"/>
      <c r="LAO253" s="405"/>
      <c r="LAP253" s="277"/>
      <c r="LAQ253" s="277"/>
      <c r="LAR253" s="277"/>
      <c r="LAS253" s="277"/>
      <c r="LAT253" s="277"/>
      <c r="LAU253" s="277"/>
      <c r="LAV253" s="277"/>
      <c r="LAW253" s="277"/>
      <c r="LAX253" s="402"/>
      <c r="LAY253" s="404"/>
      <c r="LAZ253" s="49"/>
      <c r="LBA253" s="49"/>
      <c r="LBB253" s="49"/>
      <c r="LBC253" s="99"/>
      <c r="LBD253" s="98"/>
      <c r="LBE253" s="49"/>
      <c r="LBF253" s="405"/>
      <c r="LBG253" s="405"/>
      <c r="LBH253" s="277"/>
      <c r="LBI253" s="277"/>
      <c r="LBJ253" s="277"/>
      <c r="LBK253" s="277"/>
      <c r="LBL253" s="277"/>
      <c r="LBM253" s="277"/>
      <c r="LBN253" s="277"/>
      <c r="LBO253" s="277"/>
      <c r="LBP253" s="402"/>
      <c r="LBQ253" s="404"/>
      <c r="LBR253" s="49"/>
      <c r="LBS253" s="49"/>
      <c r="LBT253" s="49"/>
      <c r="LBU253" s="99"/>
      <c r="LBV253" s="98"/>
      <c r="LBW253" s="49"/>
      <c r="LBX253" s="405"/>
      <c r="LBY253" s="405"/>
      <c r="LBZ253" s="277"/>
      <c r="LCA253" s="277"/>
      <c r="LCB253" s="277"/>
      <c r="LCC253" s="277"/>
      <c r="LCD253" s="277"/>
      <c r="LCE253" s="277"/>
      <c r="LCF253" s="277"/>
      <c r="LCG253" s="277"/>
      <c r="LCH253" s="402"/>
      <c r="LCI253" s="404"/>
      <c r="LCJ253" s="49"/>
      <c r="LCK253" s="49"/>
      <c r="LCL253" s="49"/>
      <c r="LCM253" s="99"/>
      <c r="LCN253" s="98"/>
      <c r="LCO253" s="49"/>
      <c r="LCP253" s="405"/>
      <c r="LCQ253" s="405"/>
      <c r="LCR253" s="277"/>
      <c r="LCS253" s="277"/>
      <c r="LCT253" s="277"/>
      <c r="LCU253" s="277"/>
      <c r="LCV253" s="277"/>
      <c r="LCW253" s="277"/>
      <c r="LCX253" s="277"/>
      <c r="LCY253" s="277"/>
      <c r="LCZ253" s="402"/>
      <c r="LDA253" s="404"/>
      <c r="LDB253" s="49"/>
      <c r="LDC253" s="49"/>
      <c r="LDD253" s="49"/>
      <c r="LDE253" s="99"/>
      <c r="LDF253" s="98"/>
      <c r="LDG253" s="49"/>
      <c r="LDH253" s="405"/>
      <c r="LDI253" s="405"/>
      <c r="LDJ253" s="277"/>
      <c r="LDK253" s="277"/>
      <c r="LDL253" s="277"/>
      <c r="LDM253" s="277"/>
      <c r="LDN253" s="277"/>
      <c r="LDO253" s="277"/>
      <c r="LDP253" s="277"/>
      <c r="LDQ253" s="277"/>
      <c r="LDR253" s="402"/>
      <c r="LDS253" s="404"/>
      <c r="LDT253" s="49"/>
      <c r="LDU253" s="49"/>
      <c r="LDV253" s="49"/>
      <c r="LDW253" s="99"/>
      <c r="LDX253" s="98"/>
      <c r="LDY253" s="49"/>
      <c r="LDZ253" s="405"/>
      <c r="LEA253" s="405"/>
      <c r="LEB253" s="277"/>
      <c r="LEC253" s="277"/>
      <c r="LED253" s="277"/>
      <c r="LEE253" s="277"/>
      <c r="LEF253" s="277"/>
      <c r="LEG253" s="277"/>
      <c r="LEH253" s="277"/>
      <c r="LEI253" s="277"/>
      <c r="LEJ253" s="402"/>
      <c r="LEK253" s="404"/>
      <c r="LEL253" s="49"/>
      <c r="LEM253" s="49"/>
      <c r="LEN253" s="49"/>
      <c r="LEO253" s="99"/>
      <c r="LEP253" s="98"/>
      <c r="LEQ253" s="49"/>
      <c r="LER253" s="405"/>
      <c r="LES253" s="405"/>
      <c r="LET253" s="277"/>
      <c r="LEU253" s="277"/>
      <c r="LEV253" s="277"/>
      <c r="LEW253" s="277"/>
      <c r="LEX253" s="277"/>
      <c r="LEY253" s="277"/>
      <c r="LEZ253" s="277"/>
      <c r="LFA253" s="277"/>
      <c r="LFB253" s="402"/>
      <c r="LFC253" s="404"/>
      <c r="LFD253" s="49"/>
      <c r="LFE253" s="49"/>
      <c r="LFF253" s="49"/>
      <c r="LFG253" s="99"/>
      <c r="LFH253" s="98"/>
      <c r="LFI253" s="49"/>
      <c r="LFJ253" s="405"/>
      <c r="LFK253" s="405"/>
      <c r="LFL253" s="277"/>
      <c r="LFM253" s="277"/>
      <c r="LFN253" s="277"/>
      <c r="LFO253" s="277"/>
      <c r="LFP253" s="277"/>
      <c r="LFQ253" s="277"/>
      <c r="LFR253" s="277"/>
      <c r="LFS253" s="277"/>
      <c r="LFT253" s="402"/>
      <c r="LFU253" s="404"/>
      <c r="LFV253" s="49"/>
      <c r="LFW253" s="49"/>
      <c r="LFX253" s="49"/>
      <c r="LFY253" s="99"/>
      <c r="LFZ253" s="98"/>
      <c r="LGA253" s="49"/>
      <c r="LGB253" s="405"/>
      <c r="LGC253" s="405"/>
      <c r="LGD253" s="277"/>
      <c r="LGE253" s="277"/>
      <c r="LGF253" s="277"/>
      <c r="LGG253" s="277"/>
      <c r="LGH253" s="277"/>
      <c r="LGI253" s="277"/>
      <c r="LGJ253" s="277"/>
      <c r="LGK253" s="277"/>
      <c r="LGL253" s="402"/>
      <c r="LGM253" s="404"/>
      <c r="LGN253" s="49"/>
      <c r="LGO253" s="49"/>
      <c r="LGP253" s="49"/>
      <c r="LGQ253" s="99"/>
      <c r="LGR253" s="98"/>
      <c r="LGS253" s="49"/>
      <c r="LGT253" s="405"/>
      <c r="LGU253" s="405"/>
      <c r="LGV253" s="277"/>
      <c r="LGW253" s="277"/>
      <c r="LGX253" s="277"/>
      <c r="LGY253" s="277"/>
      <c r="LGZ253" s="277"/>
      <c r="LHA253" s="277"/>
      <c r="LHB253" s="277"/>
      <c r="LHC253" s="277"/>
      <c r="LHD253" s="402"/>
      <c r="LHE253" s="404"/>
      <c r="LHF253" s="49"/>
      <c r="LHG253" s="49"/>
      <c r="LHH253" s="49"/>
      <c r="LHI253" s="99"/>
      <c r="LHJ253" s="98"/>
      <c r="LHK253" s="49"/>
      <c r="LHL253" s="405"/>
      <c r="LHM253" s="405"/>
      <c r="LHN253" s="277"/>
      <c r="LHO253" s="277"/>
      <c r="LHP253" s="277"/>
      <c r="LHQ253" s="277"/>
      <c r="LHR253" s="277"/>
      <c r="LHS253" s="277"/>
      <c r="LHT253" s="277"/>
      <c r="LHU253" s="277"/>
      <c r="LHV253" s="402"/>
      <c r="LHW253" s="404"/>
      <c r="LHX253" s="49"/>
      <c r="LHY253" s="49"/>
      <c r="LHZ253" s="49"/>
      <c r="LIA253" s="99"/>
      <c r="LIB253" s="98"/>
      <c r="LIC253" s="49"/>
      <c r="LID253" s="405"/>
      <c r="LIE253" s="405"/>
      <c r="LIF253" s="277"/>
      <c r="LIG253" s="277"/>
      <c r="LIH253" s="277"/>
      <c r="LII253" s="277"/>
      <c r="LIJ253" s="277"/>
      <c r="LIK253" s="277"/>
      <c r="LIL253" s="277"/>
      <c r="LIM253" s="277"/>
      <c r="LIN253" s="402"/>
      <c r="LIO253" s="404"/>
      <c r="LIP253" s="49"/>
      <c r="LIQ253" s="49"/>
      <c r="LIR253" s="49"/>
      <c r="LIS253" s="99"/>
      <c r="LIT253" s="98"/>
      <c r="LIU253" s="49"/>
      <c r="LIV253" s="405"/>
      <c r="LIW253" s="405"/>
      <c r="LIX253" s="277"/>
      <c r="LIY253" s="277"/>
      <c r="LIZ253" s="277"/>
      <c r="LJA253" s="277"/>
      <c r="LJB253" s="277"/>
      <c r="LJC253" s="277"/>
      <c r="LJD253" s="277"/>
      <c r="LJE253" s="277"/>
      <c r="LJF253" s="402"/>
      <c r="LJG253" s="404"/>
      <c r="LJH253" s="49"/>
      <c r="LJI253" s="49"/>
      <c r="LJJ253" s="49"/>
      <c r="LJK253" s="99"/>
      <c r="LJL253" s="98"/>
      <c r="LJM253" s="49"/>
      <c r="LJN253" s="405"/>
      <c r="LJO253" s="405"/>
      <c r="LJP253" s="277"/>
      <c r="LJQ253" s="277"/>
      <c r="LJR253" s="277"/>
      <c r="LJS253" s="277"/>
      <c r="LJT253" s="277"/>
      <c r="LJU253" s="277"/>
      <c r="LJV253" s="277"/>
      <c r="LJW253" s="277"/>
      <c r="LJX253" s="402"/>
      <c r="LJY253" s="404"/>
      <c r="LJZ253" s="49"/>
      <c r="LKA253" s="49"/>
      <c r="LKB253" s="49"/>
      <c r="LKC253" s="99"/>
      <c r="LKD253" s="98"/>
      <c r="LKE253" s="49"/>
      <c r="LKF253" s="405"/>
      <c r="LKG253" s="405"/>
      <c r="LKH253" s="277"/>
      <c r="LKI253" s="277"/>
      <c r="LKJ253" s="277"/>
      <c r="LKK253" s="277"/>
      <c r="LKL253" s="277"/>
      <c r="LKM253" s="277"/>
      <c r="LKN253" s="277"/>
      <c r="LKO253" s="277"/>
      <c r="LKP253" s="402"/>
      <c r="LKQ253" s="404"/>
      <c r="LKR253" s="49"/>
      <c r="LKS253" s="49"/>
      <c r="LKT253" s="49"/>
      <c r="LKU253" s="99"/>
      <c r="LKV253" s="98"/>
      <c r="LKW253" s="49"/>
      <c r="LKX253" s="405"/>
      <c r="LKY253" s="405"/>
      <c r="LKZ253" s="277"/>
      <c r="LLA253" s="277"/>
      <c r="LLB253" s="277"/>
      <c r="LLC253" s="277"/>
      <c r="LLD253" s="277"/>
      <c r="LLE253" s="277"/>
      <c r="LLF253" s="277"/>
      <c r="LLG253" s="277"/>
      <c r="LLH253" s="402"/>
      <c r="LLI253" s="404"/>
      <c r="LLJ253" s="49"/>
      <c r="LLK253" s="49"/>
      <c r="LLL253" s="49"/>
      <c r="LLM253" s="99"/>
      <c r="LLN253" s="98"/>
      <c r="LLO253" s="49"/>
      <c r="LLP253" s="405"/>
      <c r="LLQ253" s="405"/>
      <c r="LLR253" s="277"/>
      <c r="LLS253" s="277"/>
      <c r="LLT253" s="277"/>
      <c r="LLU253" s="277"/>
      <c r="LLV253" s="277"/>
      <c r="LLW253" s="277"/>
      <c r="LLX253" s="277"/>
      <c r="LLY253" s="277"/>
      <c r="LLZ253" s="402"/>
      <c r="LMA253" s="404"/>
      <c r="LMB253" s="49"/>
      <c r="LMC253" s="49"/>
      <c r="LMD253" s="49"/>
      <c r="LME253" s="99"/>
      <c r="LMF253" s="98"/>
      <c r="LMG253" s="49"/>
      <c r="LMH253" s="405"/>
      <c r="LMI253" s="405"/>
      <c r="LMJ253" s="277"/>
      <c r="LMK253" s="277"/>
      <c r="LML253" s="277"/>
      <c r="LMM253" s="277"/>
      <c r="LMN253" s="277"/>
      <c r="LMO253" s="277"/>
      <c r="LMP253" s="277"/>
      <c r="LMQ253" s="277"/>
      <c r="LMR253" s="402"/>
      <c r="LMS253" s="404"/>
      <c r="LMT253" s="49"/>
      <c r="LMU253" s="49"/>
      <c r="LMV253" s="49"/>
      <c r="LMW253" s="99"/>
      <c r="LMX253" s="98"/>
      <c r="LMY253" s="49"/>
      <c r="LMZ253" s="405"/>
      <c r="LNA253" s="405"/>
      <c r="LNB253" s="277"/>
      <c r="LNC253" s="277"/>
      <c r="LND253" s="277"/>
      <c r="LNE253" s="277"/>
      <c r="LNF253" s="277"/>
      <c r="LNG253" s="277"/>
      <c r="LNH253" s="277"/>
      <c r="LNI253" s="277"/>
      <c r="LNJ253" s="402"/>
      <c r="LNK253" s="404"/>
      <c r="LNL253" s="49"/>
      <c r="LNM253" s="49"/>
      <c r="LNN253" s="49"/>
      <c r="LNO253" s="99"/>
      <c r="LNP253" s="98"/>
      <c r="LNQ253" s="49"/>
      <c r="LNR253" s="405"/>
      <c r="LNS253" s="405"/>
      <c r="LNT253" s="277"/>
      <c r="LNU253" s="277"/>
      <c r="LNV253" s="277"/>
      <c r="LNW253" s="277"/>
      <c r="LNX253" s="277"/>
      <c r="LNY253" s="277"/>
      <c r="LNZ253" s="277"/>
      <c r="LOA253" s="277"/>
      <c r="LOB253" s="402"/>
      <c r="LOC253" s="404"/>
      <c r="LOD253" s="49"/>
      <c r="LOE253" s="49"/>
      <c r="LOF253" s="49"/>
      <c r="LOG253" s="99"/>
      <c r="LOH253" s="98"/>
      <c r="LOI253" s="49"/>
      <c r="LOJ253" s="405"/>
      <c r="LOK253" s="405"/>
      <c r="LOL253" s="277"/>
      <c r="LOM253" s="277"/>
      <c r="LON253" s="277"/>
      <c r="LOO253" s="277"/>
      <c r="LOP253" s="277"/>
      <c r="LOQ253" s="277"/>
      <c r="LOR253" s="277"/>
      <c r="LOS253" s="277"/>
      <c r="LOT253" s="402"/>
      <c r="LOU253" s="404"/>
      <c r="LOV253" s="49"/>
      <c r="LOW253" s="49"/>
      <c r="LOX253" s="49"/>
      <c r="LOY253" s="99"/>
      <c r="LOZ253" s="98"/>
      <c r="LPA253" s="49"/>
      <c r="LPB253" s="405"/>
      <c r="LPC253" s="405"/>
      <c r="LPD253" s="277"/>
      <c r="LPE253" s="277"/>
      <c r="LPF253" s="277"/>
      <c r="LPG253" s="277"/>
      <c r="LPH253" s="277"/>
      <c r="LPI253" s="277"/>
      <c r="LPJ253" s="277"/>
      <c r="LPK253" s="277"/>
      <c r="LPL253" s="402"/>
      <c r="LPM253" s="404"/>
      <c r="LPN253" s="49"/>
      <c r="LPO253" s="49"/>
      <c r="LPP253" s="49"/>
      <c r="LPQ253" s="99"/>
      <c r="LPR253" s="98"/>
      <c r="LPS253" s="49"/>
      <c r="LPT253" s="405"/>
      <c r="LPU253" s="405"/>
      <c r="LPV253" s="277"/>
      <c r="LPW253" s="277"/>
      <c r="LPX253" s="277"/>
      <c r="LPY253" s="277"/>
      <c r="LPZ253" s="277"/>
      <c r="LQA253" s="277"/>
      <c r="LQB253" s="277"/>
      <c r="LQC253" s="277"/>
      <c r="LQD253" s="402"/>
      <c r="LQE253" s="404"/>
      <c r="LQF253" s="49"/>
      <c r="LQG253" s="49"/>
      <c r="LQH253" s="49"/>
      <c r="LQI253" s="99"/>
      <c r="LQJ253" s="98"/>
      <c r="LQK253" s="49"/>
      <c r="LQL253" s="405"/>
      <c r="LQM253" s="405"/>
      <c r="LQN253" s="277"/>
      <c r="LQO253" s="277"/>
      <c r="LQP253" s="277"/>
      <c r="LQQ253" s="277"/>
      <c r="LQR253" s="277"/>
      <c r="LQS253" s="277"/>
      <c r="LQT253" s="277"/>
      <c r="LQU253" s="277"/>
      <c r="LQV253" s="402"/>
      <c r="LQW253" s="404"/>
      <c r="LQX253" s="49"/>
      <c r="LQY253" s="49"/>
      <c r="LQZ253" s="49"/>
      <c r="LRA253" s="99"/>
      <c r="LRB253" s="98"/>
      <c r="LRC253" s="49"/>
      <c r="LRD253" s="405"/>
      <c r="LRE253" s="405"/>
      <c r="LRF253" s="277"/>
      <c r="LRG253" s="277"/>
      <c r="LRH253" s="277"/>
      <c r="LRI253" s="277"/>
      <c r="LRJ253" s="277"/>
      <c r="LRK253" s="277"/>
      <c r="LRL253" s="277"/>
      <c r="LRM253" s="277"/>
      <c r="LRN253" s="402"/>
      <c r="LRO253" s="404"/>
      <c r="LRP253" s="49"/>
      <c r="LRQ253" s="49"/>
      <c r="LRR253" s="49"/>
      <c r="LRS253" s="99"/>
      <c r="LRT253" s="98"/>
      <c r="LRU253" s="49"/>
      <c r="LRV253" s="405"/>
      <c r="LRW253" s="405"/>
      <c r="LRX253" s="277"/>
      <c r="LRY253" s="277"/>
      <c r="LRZ253" s="277"/>
      <c r="LSA253" s="277"/>
      <c r="LSB253" s="277"/>
      <c r="LSC253" s="277"/>
      <c r="LSD253" s="277"/>
      <c r="LSE253" s="277"/>
      <c r="LSF253" s="402"/>
      <c r="LSG253" s="404"/>
      <c r="LSH253" s="49"/>
      <c r="LSI253" s="49"/>
      <c r="LSJ253" s="49"/>
      <c r="LSK253" s="99"/>
      <c r="LSL253" s="98"/>
      <c r="LSM253" s="49"/>
      <c r="LSN253" s="405"/>
      <c r="LSO253" s="405"/>
      <c r="LSP253" s="277"/>
      <c r="LSQ253" s="277"/>
      <c r="LSR253" s="277"/>
      <c r="LSS253" s="277"/>
      <c r="LST253" s="277"/>
      <c r="LSU253" s="277"/>
      <c r="LSV253" s="277"/>
      <c r="LSW253" s="277"/>
      <c r="LSX253" s="402"/>
      <c r="LSY253" s="404"/>
      <c r="LSZ253" s="49"/>
      <c r="LTA253" s="49"/>
      <c r="LTB253" s="49"/>
      <c r="LTC253" s="99"/>
      <c r="LTD253" s="98"/>
      <c r="LTE253" s="49"/>
      <c r="LTF253" s="405"/>
      <c r="LTG253" s="405"/>
      <c r="LTH253" s="277"/>
      <c r="LTI253" s="277"/>
      <c r="LTJ253" s="277"/>
      <c r="LTK253" s="277"/>
      <c r="LTL253" s="277"/>
      <c r="LTM253" s="277"/>
      <c r="LTN253" s="277"/>
      <c r="LTO253" s="277"/>
      <c r="LTP253" s="402"/>
      <c r="LTQ253" s="404"/>
      <c r="LTR253" s="49"/>
      <c r="LTS253" s="49"/>
      <c r="LTT253" s="49"/>
      <c r="LTU253" s="99"/>
      <c r="LTV253" s="98"/>
      <c r="LTW253" s="49"/>
      <c r="LTX253" s="405"/>
      <c r="LTY253" s="405"/>
      <c r="LTZ253" s="277"/>
      <c r="LUA253" s="277"/>
      <c r="LUB253" s="277"/>
      <c r="LUC253" s="277"/>
      <c r="LUD253" s="277"/>
      <c r="LUE253" s="277"/>
      <c r="LUF253" s="277"/>
      <c r="LUG253" s="277"/>
      <c r="LUH253" s="402"/>
      <c r="LUI253" s="404"/>
      <c r="LUJ253" s="49"/>
      <c r="LUK253" s="49"/>
      <c r="LUL253" s="49"/>
      <c r="LUM253" s="99"/>
      <c r="LUN253" s="98"/>
      <c r="LUO253" s="49"/>
      <c r="LUP253" s="405"/>
      <c r="LUQ253" s="405"/>
      <c r="LUR253" s="277"/>
      <c r="LUS253" s="277"/>
      <c r="LUT253" s="277"/>
      <c r="LUU253" s="277"/>
      <c r="LUV253" s="277"/>
      <c r="LUW253" s="277"/>
      <c r="LUX253" s="277"/>
      <c r="LUY253" s="277"/>
      <c r="LUZ253" s="402"/>
      <c r="LVA253" s="404"/>
      <c r="LVB253" s="49"/>
      <c r="LVC253" s="49"/>
      <c r="LVD253" s="49"/>
      <c r="LVE253" s="99"/>
      <c r="LVF253" s="98"/>
      <c r="LVG253" s="49"/>
      <c r="LVH253" s="405"/>
      <c r="LVI253" s="405"/>
      <c r="LVJ253" s="277"/>
      <c r="LVK253" s="277"/>
      <c r="LVL253" s="277"/>
      <c r="LVM253" s="277"/>
      <c r="LVN253" s="277"/>
      <c r="LVO253" s="277"/>
      <c r="LVP253" s="277"/>
      <c r="LVQ253" s="277"/>
      <c r="LVR253" s="402"/>
      <c r="LVS253" s="404"/>
      <c r="LVT253" s="49"/>
      <c r="LVU253" s="49"/>
      <c r="LVV253" s="49"/>
      <c r="LVW253" s="99"/>
      <c r="LVX253" s="98"/>
      <c r="LVY253" s="49"/>
      <c r="LVZ253" s="405"/>
      <c r="LWA253" s="405"/>
      <c r="LWB253" s="277"/>
      <c r="LWC253" s="277"/>
      <c r="LWD253" s="277"/>
      <c r="LWE253" s="277"/>
      <c r="LWF253" s="277"/>
      <c r="LWG253" s="277"/>
      <c r="LWH253" s="277"/>
      <c r="LWI253" s="277"/>
      <c r="LWJ253" s="402"/>
      <c r="LWK253" s="404"/>
      <c r="LWL253" s="49"/>
      <c r="LWM253" s="49"/>
      <c r="LWN253" s="49"/>
      <c r="LWO253" s="99"/>
      <c r="LWP253" s="98"/>
      <c r="LWQ253" s="49"/>
      <c r="LWR253" s="405"/>
      <c r="LWS253" s="405"/>
      <c r="LWT253" s="277"/>
      <c r="LWU253" s="277"/>
      <c r="LWV253" s="277"/>
      <c r="LWW253" s="277"/>
      <c r="LWX253" s="277"/>
      <c r="LWY253" s="277"/>
      <c r="LWZ253" s="277"/>
      <c r="LXA253" s="277"/>
      <c r="LXB253" s="402"/>
      <c r="LXC253" s="404"/>
      <c r="LXD253" s="49"/>
      <c r="LXE253" s="49"/>
      <c r="LXF253" s="49"/>
      <c r="LXG253" s="99"/>
      <c r="LXH253" s="98"/>
      <c r="LXI253" s="49"/>
      <c r="LXJ253" s="405"/>
      <c r="LXK253" s="405"/>
      <c r="LXL253" s="277"/>
      <c r="LXM253" s="277"/>
      <c r="LXN253" s="277"/>
      <c r="LXO253" s="277"/>
      <c r="LXP253" s="277"/>
      <c r="LXQ253" s="277"/>
      <c r="LXR253" s="277"/>
      <c r="LXS253" s="277"/>
      <c r="LXT253" s="402"/>
      <c r="LXU253" s="404"/>
      <c r="LXV253" s="49"/>
      <c r="LXW253" s="49"/>
      <c r="LXX253" s="49"/>
      <c r="LXY253" s="99"/>
      <c r="LXZ253" s="98"/>
      <c r="LYA253" s="49"/>
      <c r="LYB253" s="405"/>
      <c r="LYC253" s="405"/>
      <c r="LYD253" s="277"/>
      <c r="LYE253" s="277"/>
      <c r="LYF253" s="277"/>
      <c r="LYG253" s="277"/>
      <c r="LYH253" s="277"/>
      <c r="LYI253" s="277"/>
      <c r="LYJ253" s="277"/>
      <c r="LYK253" s="277"/>
      <c r="LYL253" s="402"/>
      <c r="LYM253" s="404"/>
      <c r="LYN253" s="49"/>
      <c r="LYO253" s="49"/>
      <c r="LYP253" s="49"/>
      <c r="LYQ253" s="99"/>
      <c r="LYR253" s="98"/>
      <c r="LYS253" s="49"/>
      <c r="LYT253" s="405"/>
      <c r="LYU253" s="405"/>
      <c r="LYV253" s="277"/>
      <c r="LYW253" s="277"/>
      <c r="LYX253" s="277"/>
      <c r="LYY253" s="277"/>
      <c r="LYZ253" s="277"/>
      <c r="LZA253" s="277"/>
      <c r="LZB253" s="277"/>
      <c r="LZC253" s="277"/>
      <c r="LZD253" s="402"/>
      <c r="LZE253" s="404"/>
      <c r="LZF253" s="49"/>
      <c r="LZG253" s="49"/>
      <c r="LZH253" s="49"/>
      <c r="LZI253" s="99"/>
      <c r="LZJ253" s="98"/>
      <c r="LZK253" s="49"/>
      <c r="LZL253" s="405"/>
      <c r="LZM253" s="405"/>
      <c r="LZN253" s="277"/>
      <c r="LZO253" s="277"/>
      <c r="LZP253" s="277"/>
      <c r="LZQ253" s="277"/>
      <c r="LZR253" s="277"/>
      <c r="LZS253" s="277"/>
      <c r="LZT253" s="277"/>
      <c r="LZU253" s="277"/>
      <c r="LZV253" s="402"/>
      <c r="LZW253" s="404"/>
      <c r="LZX253" s="49"/>
      <c r="LZY253" s="49"/>
      <c r="LZZ253" s="49"/>
      <c r="MAA253" s="99"/>
      <c r="MAB253" s="98"/>
      <c r="MAC253" s="49"/>
      <c r="MAD253" s="405"/>
      <c r="MAE253" s="405"/>
      <c r="MAF253" s="277"/>
      <c r="MAG253" s="277"/>
      <c r="MAH253" s="277"/>
      <c r="MAI253" s="277"/>
      <c r="MAJ253" s="277"/>
      <c r="MAK253" s="277"/>
      <c r="MAL253" s="277"/>
      <c r="MAM253" s="277"/>
      <c r="MAN253" s="402"/>
      <c r="MAO253" s="404"/>
      <c r="MAP253" s="49"/>
      <c r="MAQ253" s="49"/>
      <c r="MAR253" s="49"/>
      <c r="MAS253" s="99"/>
      <c r="MAT253" s="98"/>
      <c r="MAU253" s="49"/>
      <c r="MAV253" s="405"/>
      <c r="MAW253" s="405"/>
      <c r="MAX253" s="277"/>
      <c r="MAY253" s="277"/>
      <c r="MAZ253" s="277"/>
      <c r="MBA253" s="277"/>
      <c r="MBB253" s="277"/>
      <c r="MBC253" s="277"/>
      <c r="MBD253" s="277"/>
      <c r="MBE253" s="277"/>
      <c r="MBF253" s="402"/>
      <c r="MBG253" s="404"/>
      <c r="MBH253" s="49"/>
      <c r="MBI253" s="49"/>
      <c r="MBJ253" s="49"/>
      <c r="MBK253" s="99"/>
      <c r="MBL253" s="98"/>
      <c r="MBM253" s="49"/>
      <c r="MBN253" s="405"/>
      <c r="MBO253" s="405"/>
      <c r="MBP253" s="277"/>
      <c r="MBQ253" s="277"/>
      <c r="MBR253" s="277"/>
      <c r="MBS253" s="277"/>
      <c r="MBT253" s="277"/>
      <c r="MBU253" s="277"/>
      <c r="MBV253" s="277"/>
      <c r="MBW253" s="277"/>
      <c r="MBX253" s="402"/>
      <c r="MBY253" s="404"/>
      <c r="MBZ253" s="49"/>
      <c r="MCA253" s="49"/>
      <c r="MCB253" s="49"/>
      <c r="MCC253" s="99"/>
      <c r="MCD253" s="98"/>
      <c r="MCE253" s="49"/>
      <c r="MCF253" s="405"/>
      <c r="MCG253" s="405"/>
      <c r="MCH253" s="277"/>
      <c r="MCI253" s="277"/>
      <c r="MCJ253" s="277"/>
      <c r="MCK253" s="277"/>
      <c r="MCL253" s="277"/>
      <c r="MCM253" s="277"/>
      <c r="MCN253" s="277"/>
      <c r="MCO253" s="277"/>
      <c r="MCP253" s="402"/>
      <c r="MCQ253" s="404"/>
      <c r="MCR253" s="49"/>
      <c r="MCS253" s="49"/>
      <c r="MCT253" s="49"/>
      <c r="MCU253" s="99"/>
      <c r="MCV253" s="98"/>
      <c r="MCW253" s="49"/>
      <c r="MCX253" s="405"/>
      <c r="MCY253" s="405"/>
      <c r="MCZ253" s="277"/>
      <c r="MDA253" s="277"/>
      <c r="MDB253" s="277"/>
      <c r="MDC253" s="277"/>
      <c r="MDD253" s="277"/>
      <c r="MDE253" s="277"/>
      <c r="MDF253" s="277"/>
      <c r="MDG253" s="277"/>
      <c r="MDH253" s="402"/>
      <c r="MDI253" s="404"/>
      <c r="MDJ253" s="49"/>
      <c r="MDK253" s="49"/>
      <c r="MDL253" s="49"/>
      <c r="MDM253" s="99"/>
      <c r="MDN253" s="98"/>
      <c r="MDO253" s="49"/>
      <c r="MDP253" s="405"/>
      <c r="MDQ253" s="405"/>
      <c r="MDR253" s="277"/>
      <c r="MDS253" s="277"/>
      <c r="MDT253" s="277"/>
      <c r="MDU253" s="277"/>
      <c r="MDV253" s="277"/>
      <c r="MDW253" s="277"/>
      <c r="MDX253" s="277"/>
      <c r="MDY253" s="277"/>
      <c r="MDZ253" s="402"/>
      <c r="MEA253" s="404"/>
      <c r="MEB253" s="49"/>
      <c r="MEC253" s="49"/>
      <c r="MED253" s="49"/>
      <c r="MEE253" s="99"/>
      <c r="MEF253" s="98"/>
      <c r="MEG253" s="49"/>
      <c r="MEH253" s="405"/>
      <c r="MEI253" s="405"/>
      <c r="MEJ253" s="277"/>
      <c r="MEK253" s="277"/>
      <c r="MEL253" s="277"/>
      <c r="MEM253" s="277"/>
      <c r="MEN253" s="277"/>
      <c r="MEO253" s="277"/>
      <c r="MEP253" s="277"/>
      <c r="MEQ253" s="277"/>
      <c r="MER253" s="402"/>
      <c r="MES253" s="404"/>
      <c r="MET253" s="49"/>
      <c r="MEU253" s="49"/>
      <c r="MEV253" s="49"/>
      <c r="MEW253" s="99"/>
      <c r="MEX253" s="98"/>
      <c r="MEY253" s="49"/>
      <c r="MEZ253" s="405"/>
      <c r="MFA253" s="405"/>
      <c r="MFB253" s="277"/>
      <c r="MFC253" s="277"/>
      <c r="MFD253" s="277"/>
      <c r="MFE253" s="277"/>
      <c r="MFF253" s="277"/>
      <c r="MFG253" s="277"/>
      <c r="MFH253" s="277"/>
      <c r="MFI253" s="277"/>
      <c r="MFJ253" s="402"/>
      <c r="MFK253" s="404"/>
      <c r="MFL253" s="49"/>
      <c r="MFM253" s="49"/>
      <c r="MFN253" s="49"/>
      <c r="MFO253" s="99"/>
      <c r="MFP253" s="98"/>
      <c r="MFQ253" s="49"/>
      <c r="MFR253" s="405"/>
      <c r="MFS253" s="405"/>
      <c r="MFT253" s="277"/>
      <c r="MFU253" s="277"/>
      <c r="MFV253" s="277"/>
      <c r="MFW253" s="277"/>
      <c r="MFX253" s="277"/>
      <c r="MFY253" s="277"/>
      <c r="MFZ253" s="277"/>
      <c r="MGA253" s="277"/>
      <c r="MGB253" s="402"/>
      <c r="MGC253" s="404"/>
      <c r="MGD253" s="49"/>
      <c r="MGE253" s="49"/>
      <c r="MGF253" s="49"/>
      <c r="MGG253" s="99"/>
      <c r="MGH253" s="98"/>
      <c r="MGI253" s="49"/>
      <c r="MGJ253" s="405"/>
      <c r="MGK253" s="405"/>
      <c r="MGL253" s="277"/>
      <c r="MGM253" s="277"/>
      <c r="MGN253" s="277"/>
      <c r="MGO253" s="277"/>
      <c r="MGP253" s="277"/>
      <c r="MGQ253" s="277"/>
      <c r="MGR253" s="277"/>
      <c r="MGS253" s="277"/>
      <c r="MGT253" s="402"/>
      <c r="MGU253" s="404"/>
      <c r="MGV253" s="49"/>
      <c r="MGW253" s="49"/>
      <c r="MGX253" s="49"/>
      <c r="MGY253" s="99"/>
      <c r="MGZ253" s="98"/>
      <c r="MHA253" s="49"/>
      <c r="MHB253" s="405"/>
      <c r="MHC253" s="405"/>
      <c r="MHD253" s="277"/>
      <c r="MHE253" s="277"/>
      <c r="MHF253" s="277"/>
      <c r="MHG253" s="277"/>
      <c r="MHH253" s="277"/>
      <c r="MHI253" s="277"/>
      <c r="MHJ253" s="277"/>
      <c r="MHK253" s="277"/>
      <c r="MHL253" s="402"/>
      <c r="MHM253" s="404"/>
      <c r="MHN253" s="49"/>
      <c r="MHO253" s="49"/>
      <c r="MHP253" s="49"/>
      <c r="MHQ253" s="99"/>
      <c r="MHR253" s="98"/>
      <c r="MHS253" s="49"/>
      <c r="MHT253" s="405"/>
      <c r="MHU253" s="405"/>
      <c r="MHV253" s="277"/>
      <c r="MHW253" s="277"/>
      <c r="MHX253" s="277"/>
      <c r="MHY253" s="277"/>
      <c r="MHZ253" s="277"/>
      <c r="MIA253" s="277"/>
      <c r="MIB253" s="277"/>
      <c r="MIC253" s="277"/>
      <c r="MID253" s="402"/>
      <c r="MIE253" s="404"/>
      <c r="MIF253" s="49"/>
      <c r="MIG253" s="49"/>
      <c r="MIH253" s="49"/>
      <c r="MII253" s="99"/>
      <c r="MIJ253" s="98"/>
      <c r="MIK253" s="49"/>
      <c r="MIL253" s="405"/>
      <c r="MIM253" s="405"/>
      <c r="MIN253" s="277"/>
      <c r="MIO253" s="277"/>
      <c r="MIP253" s="277"/>
      <c r="MIQ253" s="277"/>
      <c r="MIR253" s="277"/>
      <c r="MIS253" s="277"/>
      <c r="MIT253" s="277"/>
      <c r="MIU253" s="277"/>
      <c r="MIV253" s="402"/>
      <c r="MIW253" s="404"/>
      <c r="MIX253" s="49"/>
      <c r="MIY253" s="49"/>
      <c r="MIZ253" s="49"/>
      <c r="MJA253" s="99"/>
      <c r="MJB253" s="98"/>
      <c r="MJC253" s="49"/>
      <c r="MJD253" s="405"/>
      <c r="MJE253" s="405"/>
      <c r="MJF253" s="277"/>
      <c r="MJG253" s="277"/>
      <c r="MJH253" s="277"/>
      <c r="MJI253" s="277"/>
      <c r="MJJ253" s="277"/>
      <c r="MJK253" s="277"/>
      <c r="MJL253" s="277"/>
      <c r="MJM253" s="277"/>
      <c r="MJN253" s="402"/>
      <c r="MJO253" s="404"/>
      <c r="MJP253" s="49"/>
      <c r="MJQ253" s="49"/>
      <c r="MJR253" s="49"/>
      <c r="MJS253" s="99"/>
      <c r="MJT253" s="98"/>
      <c r="MJU253" s="49"/>
      <c r="MJV253" s="405"/>
      <c r="MJW253" s="405"/>
      <c r="MJX253" s="277"/>
      <c r="MJY253" s="277"/>
      <c r="MJZ253" s="277"/>
      <c r="MKA253" s="277"/>
      <c r="MKB253" s="277"/>
      <c r="MKC253" s="277"/>
      <c r="MKD253" s="277"/>
      <c r="MKE253" s="277"/>
      <c r="MKF253" s="402"/>
      <c r="MKG253" s="404"/>
      <c r="MKH253" s="49"/>
      <c r="MKI253" s="49"/>
      <c r="MKJ253" s="49"/>
      <c r="MKK253" s="99"/>
      <c r="MKL253" s="98"/>
      <c r="MKM253" s="49"/>
      <c r="MKN253" s="405"/>
      <c r="MKO253" s="405"/>
      <c r="MKP253" s="277"/>
      <c r="MKQ253" s="277"/>
      <c r="MKR253" s="277"/>
      <c r="MKS253" s="277"/>
      <c r="MKT253" s="277"/>
      <c r="MKU253" s="277"/>
      <c r="MKV253" s="277"/>
      <c r="MKW253" s="277"/>
      <c r="MKX253" s="402"/>
      <c r="MKY253" s="404"/>
      <c r="MKZ253" s="49"/>
      <c r="MLA253" s="49"/>
      <c r="MLB253" s="49"/>
      <c r="MLC253" s="99"/>
      <c r="MLD253" s="98"/>
      <c r="MLE253" s="49"/>
      <c r="MLF253" s="405"/>
      <c r="MLG253" s="405"/>
      <c r="MLH253" s="277"/>
      <c r="MLI253" s="277"/>
      <c r="MLJ253" s="277"/>
      <c r="MLK253" s="277"/>
      <c r="MLL253" s="277"/>
      <c r="MLM253" s="277"/>
      <c r="MLN253" s="277"/>
      <c r="MLO253" s="277"/>
      <c r="MLP253" s="402"/>
      <c r="MLQ253" s="404"/>
      <c r="MLR253" s="49"/>
      <c r="MLS253" s="49"/>
      <c r="MLT253" s="49"/>
      <c r="MLU253" s="99"/>
      <c r="MLV253" s="98"/>
      <c r="MLW253" s="49"/>
      <c r="MLX253" s="405"/>
      <c r="MLY253" s="405"/>
      <c r="MLZ253" s="277"/>
      <c r="MMA253" s="277"/>
      <c r="MMB253" s="277"/>
      <c r="MMC253" s="277"/>
      <c r="MMD253" s="277"/>
      <c r="MME253" s="277"/>
      <c r="MMF253" s="277"/>
      <c r="MMG253" s="277"/>
      <c r="MMH253" s="402"/>
      <c r="MMI253" s="404"/>
      <c r="MMJ253" s="49"/>
      <c r="MMK253" s="49"/>
      <c r="MML253" s="49"/>
      <c r="MMM253" s="99"/>
      <c r="MMN253" s="98"/>
      <c r="MMO253" s="49"/>
      <c r="MMP253" s="405"/>
      <c r="MMQ253" s="405"/>
      <c r="MMR253" s="277"/>
      <c r="MMS253" s="277"/>
      <c r="MMT253" s="277"/>
      <c r="MMU253" s="277"/>
      <c r="MMV253" s="277"/>
      <c r="MMW253" s="277"/>
      <c r="MMX253" s="277"/>
      <c r="MMY253" s="277"/>
      <c r="MMZ253" s="402"/>
      <c r="MNA253" s="404"/>
      <c r="MNB253" s="49"/>
      <c r="MNC253" s="49"/>
      <c r="MND253" s="49"/>
      <c r="MNE253" s="99"/>
      <c r="MNF253" s="98"/>
      <c r="MNG253" s="49"/>
      <c r="MNH253" s="405"/>
      <c r="MNI253" s="405"/>
      <c r="MNJ253" s="277"/>
      <c r="MNK253" s="277"/>
      <c r="MNL253" s="277"/>
      <c r="MNM253" s="277"/>
      <c r="MNN253" s="277"/>
      <c r="MNO253" s="277"/>
      <c r="MNP253" s="277"/>
      <c r="MNQ253" s="277"/>
      <c r="MNR253" s="402"/>
      <c r="MNS253" s="404"/>
      <c r="MNT253" s="49"/>
      <c r="MNU253" s="49"/>
      <c r="MNV253" s="49"/>
      <c r="MNW253" s="99"/>
      <c r="MNX253" s="98"/>
      <c r="MNY253" s="49"/>
      <c r="MNZ253" s="405"/>
      <c r="MOA253" s="405"/>
      <c r="MOB253" s="277"/>
      <c r="MOC253" s="277"/>
      <c r="MOD253" s="277"/>
      <c r="MOE253" s="277"/>
      <c r="MOF253" s="277"/>
      <c r="MOG253" s="277"/>
      <c r="MOH253" s="277"/>
      <c r="MOI253" s="277"/>
      <c r="MOJ253" s="402"/>
      <c r="MOK253" s="404"/>
      <c r="MOL253" s="49"/>
      <c r="MOM253" s="49"/>
      <c r="MON253" s="49"/>
      <c r="MOO253" s="99"/>
      <c r="MOP253" s="98"/>
      <c r="MOQ253" s="49"/>
      <c r="MOR253" s="405"/>
      <c r="MOS253" s="405"/>
      <c r="MOT253" s="277"/>
      <c r="MOU253" s="277"/>
      <c r="MOV253" s="277"/>
      <c r="MOW253" s="277"/>
      <c r="MOX253" s="277"/>
      <c r="MOY253" s="277"/>
      <c r="MOZ253" s="277"/>
      <c r="MPA253" s="277"/>
      <c r="MPB253" s="402"/>
      <c r="MPC253" s="404"/>
      <c r="MPD253" s="49"/>
      <c r="MPE253" s="49"/>
      <c r="MPF253" s="49"/>
      <c r="MPG253" s="99"/>
      <c r="MPH253" s="98"/>
      <c r="MPI253" s="49"/>
      <c r="MPJ253" s="405"/>
      <c r="MPK253" s="405"/>
      <c r="MPL253" s="277"/>
      <c r="MPM253" s="277"/>
      <c r="MPN253" s="277"/>
      <c r="MPO253" s="277"/>
      <c r="MPP253" s="277"/>
      <c r="MPQ253" s="277"/>
      <c r="MPR253" s="277"/>
      <c r="MPS253" s="277"/>
      <c r="MPT253" s="402"/>
      <c r="MPU253" s="404"/>
      <c r="MPV253" s="49"/>
      <c r="MPW253" s="49"/>
      <c r="MPX253" s="49"/>
      <c r="MPY253" s="99"/>
      <c r="MPZ253" s="98"/>
      <c r="MQA253" s="49"/>
      <c r="MQB253" s="405"/>
      <c r="MQC253" s="405"/>
      <c r="MQD253" s="277"/>
      <c r="MQE253" s="277"/>
      <c r="MQF253" s="277"/>
      <c r="MQG253" s="277"/>
      <c r="MQH253" s="277"/>
      <c r="MQI253" s="277"/>
      <c r="MQJ253" s="277"/>
      <c r="MQK253" s="277"/>
      <c r="MQL253" s="402"/>
      <c r="MQM253" s="404"/>
      <c r="MQN253" s="49"/>
      <c r="MQO253" s="49"/>
      <c r="MQP253" s="49"/>
      <c r="MQQ253" s="99"/>
      <c r="MQR253" s="98"/>
      <c r="MQS253" s="49"/>
      <c r="MQT253" s="405"/>
      <c r="MQU253" s="405"/>
      <c r="MQV253" s="277"/>
      <c r="MQW253" s="277"/>
      <c r="MQX253" s="277"/>
      <c r="MQY253" s="277"/>
      <c r="MQZ253" s="277"/>
      <c r="MRA253" s="277"/>
      <c r="MRB253" s="277"/>
      <c r="MRC253" s="277"/>
      <c r="MRD253" s="402"/>
      <c r="MRE253" s="404"/>
      <c r="MRF253" s="49"/>
      <c r="MRG253" s="49"/>
      <c r="MRH253" s="49"/>
      <c r="MRI253" s="99"/>
      <c r="MRJ253" s="98"/>
      <c r="MRK253" s="49"/>
      <c r="MRL253" s="405"/>
      <c r="MRM253" s="405"/>
      <c r="MRN253" s="277"/>
      <c r="MRO253" s="277"/>
      <c r="MRP253" s="277"/>
      <c r="MRQ253" s="277"/>
      <c r="MRR253" s="277"/>
      <c r="MRS253" s="277"/>
      <c r="MRT253" s="277"/>
      <c r="MRU253" s="277"/>
      <c r="MRV253" s="402"/>
      <c r="MRW253" s="404"/>
      <c r="MRX253" s="49"/>
      <c r="MRY253" s="49"/>
      <c r="MRZ253" s="49"/>
      <c r="MSA253" s="99"/>
      <c r="MSB253" s="98"/>
      <c r="MSC253" s="49"/>
      <c r="MSD253" s="405"/>
      <c r="MSE253" s="405"/>
      <c r="MSF253" s="277"/>
      <c r="MSG253" s="277"/>
      <c r="MSH253" s="277"/>
      <c r="MSI253" s="277"/>
      <c r="MSJ253" s="277"/>
      <c r="MSK253" s="277"/>
      <c r="MSL253" s="277"/>
      <c r="MSM253" s="277"/>
      <c r="MSN253" s="402"/>
      <c r="MSO253" s="404"/>
      <c r="MSP253" s="49"/>
      <c r="MSQ253" s="49"/>
      <c r="MSR253" s="49"/>
      <c r="MSS253" s="99"/>
      <c r="MST253" s="98"/>
      <c r="MSU253" s="49"/>
      <c r="MSV253" s="405"/>
      <c r="MSW253" s="405"/>
      <c r="MSX253" s="277"/>
      <c r="MSY253" s="277"/>
      <c r="MSZ253" s="277"/>
      <c r="MTA253" s="277"/>
      <c r="MTB253" s="277"/>
      <c r="MTC253" s="277"/>
      <c r="MTD253" s="277"/>
      <c r="MTE253" s="277"/>
      <c r="MTF253" s="402"/>
      <c r="MTG253" s="404"/>
      <c r="MTH253" s="49"/>
      <c r="MTI253" s="49"/>
      <c r="MTJ253" s="49"/>
      <c r="MTK253" s="99"/>
      <c r="MTL253" s="98"/>
      <c r="MTM253" s="49"/>
      <c r="MTN253" s="405"/>
      <c r="MTO253" s="405"/>
      <c r="MTP253" s="277"/>
      <c r="MTQ253" s="277"/>
      <c r="MTR253" s="277"/>
      <c r="MTS253" s="277"/>
      <c r="MTT253" s="277"/>
      <c r="MTU253" s="277"/>
      <c r="MTV253" s="277"/>
      <c r="MTW253" s="277"/>
      <c r="MTX253" s="402"/>
      <c r="MTY253" s="404"/>
      <c r="MTZ253" s="49"/>
      <c r="MUA253" s="49"/>
      <c r="MUB253" s="49"/>
      <c r="MUC253" s="99"/>
      <c r="MUD253" s="98"/>
      <c r="MUE253" s="49"/>
      <c r="MUF253" s="405"/>
      <c r="MUG253" s="405"/>
      <c r="MUH253" s="277"/>
      <c r="MUI253" s="277"/>
      <c r="MUJ253" s="277"/>
      <c r="MUK253" s="277"/>
      <c r="MUL253" s="277"/>
      <c r="MUM253" s="277"/>
      <c r="MUN253" s="277"/>
      <c r="MUO253" s="277"/>
      <c r="MUP253" s="402"/>
      <c r="MUQ253" s="404"/>
      <c r="MUR253" s="49"/>
      <c r="MUS253" s="49"/>
      <c r="MUT253" s="49"/>
      <c r="MUU253" s="99"/>
      <c r="MUV253" s="98"/>
      <c r="MUW253" s="49"/>
      <c r="MUX253" s="405"/>
      <c r="MUY253" s="405"/>
      <c r="MUZ253" s="277"/>
      <c r="MVA253" s="277"/>
      <c r="MVB253" s="277"/>
      <c r="MVC253" s="277"/>
      <c r="MVD253" s="277"/>
      <c r="MVE253" s="277"/>
      <c r="MVF253" s="277"/>
      <c r="MVG253" s="277"/>
      <c r="MVH253" s="402"/>
      <c r="MVI253" s="404"/>
      <c r="MVJ253" s="49"/>
      <c r="MVK253" s="49"/>
      <c r="MVL253" s="49"/>
      <c r="MVM253" s="99"/>
      <c r="MVN253" s="98"/>
      <c r="MVO253" s="49"/>
      <c r="MVP253" s="405"/>
      <c r="MVQ253" s="405"/>
      <c r="MVR253" s="277"/>
      <c r="MVS253" s="277"/>
      <c r="MVT253" s="277"/>
      <c r="MVU253" s="277"/>
      <c r="MVV253" s="277"/>
      <c r="MVW253" s="277"/>
      <c r="MVX253" s="277"/>
      <c r="MVY253" s="277"/>
      <c r="MVZ253" s="402"/>
      <c r="MWA253" s="404"/>
      <c r="MWB253" s="49"/>
      <c r="MWC253" s="49"/>
      <c r="MWD253" s="49"/>
      <c r="MWE253" s="99"/>
      <c r="MWF253" s="98"/>
      <c r="MWG253" s="49"/>
      <c r="MWH253" s="405"/>
      <c r="MWI253" s="405"/>
      <c r="MWJ253" s="277"/>
      <c r="MWK253" s="277"/>
      <c r="MWL253" s="277"/>
      <c r="MWM253" s="277"/>
      <c r="MWN253" s="277"/>
      <c r="MWO253" s="277"/>
      <c r="MWP253" s="277"/>
      <c r="MWQ253" s="277"/>
      <c r="MWR253" s="402"/>
      <c r="MWS253" s="404"/>
      <c r="MWT253" s="49"/>
      <c r="MWU253" s="49"/>
      <c r="MWV253" s="49"/>
      <c r="MWW253" s="99"/>
      <c r="MWX253" s="98"/>
      <c r="MWY253" s="49"/>
      <c r="MWZ253" s="405"/>
      <c r="MXA253" s="405"/>
      <c r="MXB253" s="277"/>
      <c r="MXC253" s="277"/>
      <c r="MXD253" s="277"/>
      <c r="MXE253" s="277"/>
      <c r="MXF253" s="277"/>
      <c r="MXG253" s="277"/>
      <c r="MXH253" s="277"/>
      <c r="MXI253" s="277"/>
      <c r="MXJ253" s="402"/>
      <c r="MXK253" s="404"/>
      <c r="MXL253" s="49"/>
      <c r="MXM253" s="49"/>
      <c r="MXN253" s="49"/>
      <c r="MXO253" s="99"/>
      <c r="MXP253" s="98"/>
      <c r="MXQ253" s="49"/>
      <c r="MXR253" s="405"/>
      <c r="MXS253" s="405"/>
      <c r="MXT253" s="277"/>
      <c r="MXU253" s="277"/>
      <c r="MXV253" s="277"/>
      <c r="MXW253" s="277"/>
      <c r="MXX253" s="277"/>
      <c r="MXY253" s="277"/>
      <c r="MXZ253" s="277"/>
      <c r="MYA253" s="277"/>
      <c r="MYB253" s="402"/>
      <c r="MYC253" s="404"/>
      <c r="MYD253" s="49"/>
      <c r="MYE253" s="49"/>
      <c r="MYF253" s="49"/>
      <c r="MYG253" s="99"/>
      <c r="MYH253" s="98"/>
      <c r="MYI253" s="49"/>
      <c r="MYJ253" s="405"/>
      <c r="MYK253" s="405"/>
      <c r="MYL253" s="277"/>
      <c r="MYM253" s="277"/>
      <c r="MYN253" s="277"/>
      <c r="MYO253" s="277"/>
      <c r="MYP253" s="277"/>
      <c r="MYQ253" s="277"/>
      <c r="MYR253" s="277"/>
      <c r="MYS253" s="277"/>
      <c r="MYT253" s="402"/>
      <c r="MYU253" s="404"/>
      <c r="MYV253" s="49"/>
      <c r="MYW253" s="49"/>
      <c r="MYX253" s="49"/>
      <c r="MYY253" s="99"/>
      <c r="MYZ253" s="98"/>
      <c r="MZA253" s="49"/>
      <c r="MZB253" s="405"/>
      <c r="MZC253" s="405"/>
      <c r="MZD253" s="277"/>
      <c r="MZE253" s="277"/>
      <c r="MZF253" s="277"/>
      <c r="MZG253" s="277"/>
      <c r="MZH253" s="277"/>
      <c r="MZI253" s="277"/>
      <c r="MZJ253" s="277"/>
      <c r="MZK253" s="277"/>
      <c r="MZL253" s="402"/>
      <c r="MZM253" s="404"/>
      <c r="MZN253" s="49"/>
      <c r="MZO253" s="49"/>
      <c r="MZP253" s="49"/>
      <c r="MZQ253" s="99"/>
      <c r="MZR253" s="98"/>
      <c r="MZS253" s="49"/>
      <c r="MZT253" s="405"/>
      <c r="MZU253" s="405"/>
      <c r="MZV253" s="277"/>
      <c r="MZW253" s="277"/>
      <c r="MZX253" s="277"/>
      <c r="MZY253" s="277"/>
      <c r="MZZ253" s="277"/>
      <c r="NAA253" s="277"/>
      <c r="NAB253" s="277"/>
      <c r="NAC253" s="277"/>
      <c r="NAD253" s="402"/>
      <c r="NAE253" s="404"/>
      <c r="NAF253" s="49"/>
      <c r="NAG253" s="49"/>
      <c r="NAH253" s="49"/>
      <c r="NAI253" s="99"/>
      <c r="NAJ253" s="98"/>
      <c r="NAK253" s="49"/>
      <c r="NAL253" s="405"/>
      <c r="NAM253" s="405"/>
      <c r="NAN253" s="277"/>
      <c r="NAO253" s="277"/>
      <c r="NAP253" s="277"/>
      <c r="NAQ253" s="277"/>
      <c r="NAR253" s="277"/>
      <c r="NAS253" s="277"/>
      <c r="NAT253" s="277"/>
      <c r="NAU253" s="277"/>
      <c r="NAV253" s="402"/>
      <c r="NAW253" s="404"/>
      <c r="NAX253" s="49"/>
      <c r="NAY253" s="49"/>
      <c r="NAZ253" s="49"/>
      <c r="NBA253" s="99"/>
      <c r="NBB253" s="98"/>
      <c r="NBC253" s="49"/>
      <c r="NBD253" s="405"/>
      <c r="NBE253" s="405"/>
      <c r="NBF253" s="277"/>
      <c r="NBG253" s="277"/>
      <c r="NBH253" s="277"/>
      <c r="NBI253" s="277"/>
      <c r="NBJ253" s="277"/>
      <c r="NBK253" s="277"/>
      <c r="NBL253" s="277"/>
      <c r="NBM253" s="277"/>
      <c r="NBN253" s="402"/>
      <c r="NBO253" s="404"/>
      <c r="NBP253" s="49"/>
      <c r="NBQ253" s="49"/>
      <c r="NBR253" s="49"/>
      <c r="NBS253" s="99"/>
      <c r="NBT253" s="98"/>
      <c r="NBU253" s="49"/>
      <c r="NBV253" s="405"/>
      <c r="NBW253" s="405"/>
      <c r="NBX253" s="277"/>
      <c r="NBY253" s="277"/>
      <c r="NBZ253" s="277"/>
      <c r="NCA253" s="277"/>
      <c r="NCB253" s="277"/>
      <c r="NCC253" s="277"/>
      <c r="NCD253" s="277"/>
      <c r="NCE253" s="277"/>
      <c r="NCF253" s="402"/>
      <c r="NCG253" s="404"/>
      <c r="NCH253" s="49"/>
      <c r="NCI253" s="49"/>
      <c r="NCJ253" s="49"/>
      <c r="NCK253" s="99"/>
      <c r="NCL253" s="98"/>
      <c r="NCM253" s="49"/>
      <c r="NCN253" s="405"/>
      <c r="NCO253" s="405"/>
      <c r="NCP253" s="277"/>
      <c r="NCQ253" s="277"/>
      <c r="NCR253" s="277"/>
      <c r="NCS253" s="277"/>
      <c r="NCT253" s="277"/>
      <c r="NCU253" s="277"/>
      <c r="NCV253" s="277"/>
      <c r="NCW253" s="277"/>
      <c r="NCX253" s="402"/>
      <c r="NCY253" s="404"/>
      <c r="NCZ253" s="49"/>
      <c r="NDA253" s="49"/>
      <c r="NDB253" s="49"/>
      <c r="NDC253" s="99"/>
      <c r="NDD253" s="98"/>
      <c r="NDE253" s="49"/>
      <c r="NDF253" s="405"/>
      <c r="NDG253" s="405"/>
      <c r="NDH253" s="277"/>
      <c r="NDI253" s="277"/>
      <c r="NDJ253" s="277"/>
      <c r="NDK253" s="277"/>
      <c r="NDL253" s="277"/>
      <c r="NDM253" s="277"/>
      <c r="NDN253" s="277"/>
      <c r="NDO253" s="277"/>
      <c r="NDP253" s="402"/>
      <c r="NDQ253" s="404"/>
      <c r="NDR253" s="49"/>
      <c r="NDS253" s="49"/>
      <c r="NDT253" s="49"/>
      <c r="NDU253" s="99"/>
      <c r="NDV253" s="98"/>
      <c r="NDW253" s="49"/>
      <c r="NDX253" s="405"/>
      <c r="NDY253" s="405"/>
      <c r="NDZ253" s="277"/>
      <c r="NEA253" s="277"/>
      <c r="NEB253" s="277"/>
      <c r="NEC253" s="277"/>
      <c r="NED253" s="277"/>
      <c r="NEE253" s="277"/>
      <c r="NEF253" s="277"/>
      <c r="NEG253" s="277"/>
      <c r="NEH253" s="402"/>
      <c r="NEI253" s="404"/>
      <c r="NEJ253" s="49"/>
      <c r="NEK253" s="49"/>
      <c r="NEL253" s="49"/>
      <c r="NEM253" s="99"/>
      <c r="NEN253" s="98"/>
      <c r="NEO253" s="49"/>
      <c r="NEP253" s="405"/>
      <c r="NEQ253" s="405"/>
      <c r="NER253" s="277"/>
      <c r="NES253" s="277"/>
      <c r="NET253" s="277"/>
      <c r="NEU253" s="277"/>
      <c r="NEV253" s="277"/>
      <c r="NEW253" s="277"/>
      <c r="NEX253" s="277"/>
      <c r="NEY253" s="277"/>
      <c r="NEZ253" s="402"/>
      <c r="NFA253" s="404"/>
      <c r="NFB253" s="49"/>
      <c r="NFC253" s="49"/>
      <c r="NFD253" s="49"/>
      <c r="NFE253" s="99"/>
      <c r="NFF253" s="98"/>
      <c r="NFG253" s="49"/>
      <c r="NFH253" s="405"/>
      <c r="NFI253" s="405"/>
      <c r="NFJ253" s="277"/>
      <c r="NFK253" s="277"/>
      <c r="NFL253" s="277"/>
      <c r="NFM253" s="277"/>
      <c r="NFN253" s="277"/>
      <c r="NFO253" s="277"/>
      <c r="NFP253" s="277"/>
      <c r="NFQ253" s="277"/>
      <c r="NFR253" s="402"/>
      <c r="NFS253" s="404"/>
      <c r="NFT253" s="49"/>
      <c r="NFU253" s="49"/>
      <c r="NFV253" s="49"/>
      <c r="NFW253" s="99"/>
      <c r="NFX253" s="98"/>
      <c r="NFY253" s="49"/>
      <c r="NFZ253" s="405"/>
      <c r="NGA253" s="405"/>
      <c r="NGB253" s="277"/>
      <c r="NGC253" s="277"/>
      <c r="NGD253" s="277"/>
      <c r="NGE253" s="277"/>
      <c r="NGF253" s="277"/>
      <c r="NGG253" s="277"/>
      <c r="NGH253" s="277"/>
      <c r="NGI253" s="277"/>
      <c r="NGJ253" s="402"/>
      <c r="NGK253" s="404"/>
      <c r="NGL253" s="49"/>
      <c r="NGM253" s="49"/>
      <c r="NGN253" s="49"/>
      <c r="NGO253" s="99"/>
      <c r="NGP253" s="98"/>
      <c r="NGQ253" s="49"/>
      <c r="NGR253" s="405"/>
      <c r="NGS253" s="405"/>
      <c r="NGT253" s="277"/>
      <c r="NGU253" s="277"/>
      <c r="NGV253" s="277"/>
      <c r="NGW253" s="277"/>
      <c r="NGX253" s="277"/>
      <c r="NGY253" s="277"/>
      <c r="NGZ253" s="277"/>
      <c r="NHA253" s="277"/>
      <c r="NHB253" s="402"/>
      <c r="NHC253" s="404"/>
      <c r="NHD253" s="49"/>
      <c r="NHE253" s="49"/>
      <c r="NHF253" s="49"/>
      <c r="NHG253" s="99"/>
      <c r="NHH253" s="98"/>
      <c r="NHI253" s="49"/>
      <c r="NHJ253" s="405"/>
      <c r="NHK253" s="405"/>
      <c r="NHL253" s="277"/>
      <c r="NHM253" s="277"/>
      <c r="NHN253" s="277"/>
      <c r="NHO253" s="277"/>
      <c r="NHP253" s="277"/>
      <c r="NHQ253" s="277"/>
      <c r="NHR253" s="277"/>
      <c r="NHS253" s="277"/>
      <c r="NHT253" s="402"/>
      <c r="NHU253" s="404"/>
      <c r="NHV253" s="49"/>
      <c r="NHW253" s="49"/>
      <c r="NHX253" s="49"/>
      <c r="NHY253" s="99"/>
      <c r="NHZ253" s="98"/>
      <c r="NIA253" s="49"/>
      <c r="NIB253" s="405"/>
      <c r="NIC253" s="405"/>
      <c r="NID253" s="277"/>
      <c r="NIE253" s="277"/>
      <c r="NIF253" s="277"/>
      <c r="NIG253" s="277"/>
      <c r="NIH253" s="277"/>
      <c r="NII253" s="277"/>
      <c r="NIJ253" s="277"/>
      <c r="NIK253" s="277"/>
      <c r="NIL253" s="402"/>
      <c r="NIM253" s="404"/>
      <c r="NIN253" s="49"/>
      <c r="NIO253" s="49"/>
      <c r="NIP253" s="49"/>
      <c r="NIQ253" s="99"/>
      <c r="NIR253" s="98"/>
      <c r="NIS253" s="49"/>
      <c r="NIT253" s="405"/>
      <c r="NIU253" s="405"/>
      <c r="NIV253" s="277"/>
      <c r="NIW253" s="277"/>
      <c r="NIX253" s="277"/>
      <c r="NIY253" s="277"/>
      <c r="NIZ253" s="277"/>
      <c r="NJA253" s="277"/>
      <c r="NJB253" s="277"/>
      <c r="NJC253" s="277"/>
      <c r="NJD253" s="402"/>
      <c r="NJE253" s="404"/>
      <c r="NJF253" s="49"/>
      <c r="NJG253" s="49"/>
      <c r="NJH253" s="49"/>
      <c r="NJI253" s="99"/>
      <c r="NJJ253" s="98"/>
      <c r="NJK253" s="49"/>
      <c r="NJL253" s="405"/>
      <c r="NJM253" s="405"/>
      <c r="NJN253" s="277"/>
      <c r="NJO253" s="277"/>
      <c r="NJP253" s="277"/>
      <c r="NJQ253" s="277"/>
      <c r="NJR253" s="277"/>
      <c r="NJS253" s="277"/>
      <c r="NJT253" s="277"/>
      <c r="NJU253" s="277"/>
      <c r="NJV253" s="402"/>
      <c r="NJW253" s="404"/>
      <c r="NJX253" s="49"/>
      <c r="NJY253" s="49"/>
      <c r="NJZ253" s="49"/>
      <c r="NKA253" s="99"/>
      <c r="NKB253" s="98"/>
      <c r="NKC253" s="49"/>
      <c r="NKD253" s="405"/>
      <c r="NKE253" s="405"/>
      <c r="NKF253" s="277"/>
      <c r="NKG253" s="277"/>
      <c r="NKH253" s="277"/>
      <c r="NKI253" s="277"/>
      <c r="NKJ253" s="277"/>
      <c r="NKK253" s="277"/>
      <c r="NKL253" s="277"/>
      <c r="NKM253" s="277"/>
      <c r="NKN253" s="402"/>
      <c r="NKO253" s="404"/>
      <c r="NKP253" s="49"/>
      <c r="NKQ253" s="49"/>
      <c r="NKR253" s="49"/>
      <c r="NKS253" s="99"/>
      <c r="NKT253" s="98"/>
      <c r="NKU253" s="49"/>
      <c r="NKV253" s="405"/>
      <c r="NKW253" s="405"/>
      <c r="NKX253" s="277"/>
      <c r="NKY253" s="277"/>
      <c r="NKZ253" s="277"/>
      <c r="NLA253" s="277"/>
      <c r="NLB253" s="277"/>
      <c r="NLC253" s="277"/>
      <c r="NLD253" s="277"/>
      <c r="NLE253" s="277"/>
      <c r="NLF253" s="402"/>
      <c r="NLG253" s="404"/>
      <c r="NLH253" s="49"/>
      <c r="NLI253" s="49"/>
      <c r="NLJ253" s="49"/>
      <c r="NLK253" s="99"/>
      <c r="NLL253" s="98"/>
      <c r="NLM253" s="49"/>
      <c r="NLN253" s="405"/>
      <c r="NLO253" s="405"/>
      <c r="NLP253" s="277"/>
      <c r="NLQ253" s="277"/>
      <c r="NLR253" s="277"/>
      <c r="NLS253" s="277"/>
      <c r="NLT253" s="277"/>
      <c r="NLU253" s="277"/>
      <c r="NLV253" s="277"/>
      <c r="NLW253" s="277"/>
      <c r="NLX253" s="402"/>
      <c r="NLY253" s="404"/>
      <c r="NLZ253" s="49"/>
      <c r="NMA253" s="49"/>
      <c r="NMB253" s="49"/>
      <c r="NMC253" s="99"/>
      <c r="NMD253" s="98"/>
      <c r="NME253" s="49"/>
      <c r="NMF253" s="405"/>
      <c r="NMG253" s="405"/>
      <c r="NMH253" s="277"/>
      <c r="NMI253" s="277"/>
      <c r="NMJ253" s="277"/>
      <c r="NMK253" s="277"/>
      <c r="NML253" s="277"/>
      <c r="NMM253" s="277"/>
      <c r="NMN253" s="277"/>
      <c r="NMO253" s="277"/>
      <c r="NMP253" s="402"/>
      <c r="NMQ253" s="404"/>
      <c r="NMR253" s="49"/>
      <c r="NMS253" s="49"/>
      <c r="NMT253" s="49"/>
      <c r="NMU253" s="99"/>
      <c r="NMV253" s="98"/>
      <c r="NMW253" s="49"/>
      <c r="NMX253" s="405"/>
      <c r="NMY253" s="405"/>
      <c r="NMZ253" s="277"/>
      <c r="NNA253" s="277"/>
      <c r="NNB253" s="277"/>
      <c r="NNC253" s="277"/>
      <c r="NND253" s="277"/>
      <c r="NNE253" s="277"/>
      <c r="NNF253" s="277"/>
      <c r="NNG253" s="277"/>
      <c r="NNH253" s="402"/>
      <c r="NNI253" s="404"/>
      <c r="NNJ253" s="49"/>
      <c r="NNK253" s="49"/>
      <c r="NNL253" s="49"/>
      <c r="NNM253" s="99"/>
      <c r="NNN253" s="98"/>
      <c r="NNO253" s="49"/>
      <c r="NNP253" s="405"/>
      <c r="NNQ253" s="405"/>
      <c r="NNR253" s="277"/>
      <c r="NNS253" s="277"/>
      <c r="NNT253" s="277"/>
      <c r="NNU253" s="277"/>
      <c r="NNV253" s="277"/>
      <c r="NNW253" s="277"/>
      <c r="NNX253" s="277"/>
      <c r="NNY253" s="277"/>
      <c r="NNZ253" s="402"/>
      <c r="NOA253" s="404"/>
      <c r="NOB253" s="49"/>
      <c r="NOC253" s="49"/>
      <c r="NOD253" s="49"/>
      <c r="NOE253" s="99"/>
      <c r="NOF253" s="98"/>
      <c r="NOG253" s="49"/>
      <c r="NOH253" s="405"/>
      <c r="NOI253" s="405"/>
      <c r="NOJ253" s="277"/>
      <c r="NOK253" s="277"/>
      <c r="NOL253" s="277"/>
      <c r="NOM253" s="277"/>
      <c r="NON253" s="277"/>
      <c r="NOO253" s="277"/>
      <c r="NOP253" s="277"/>
      <c r="NOQ253" s="277"/>
      <c r="NOR253" s="402"/>
      <c r="NOS253" s="404"/>
      <c r="NOT253" s="49"/>
      <c r="NOU253" s="49"/>
      <c r="NOV253" s="49"/>
      <c r="NOW253" s="99"/>
      <c r="NOX253" s="98"/>
      <c r="NOY253" s="49"/>
      <c r="NOZ253" s="405"/>
      <c r="NPA253" s="405"/>
      <c r="NPB253" s="277"/>
      <c r="NPC253" s="277"/>
      <c r="NPD253" s="277"/>
      <c r="NPE253" s="277"/>
      <c r="NPF253" s="277"/>
      <c r="NPG253" s="277"/>
      <c r="NPH253" s="277"/>
      <c r="NPI253" s="277"/>
      <c r="NPJ253" s="402"/>
      <c r="NPK253" s="404"/>
      <c r="NPL253" s="49"/>
      <c r="NPM253" s="49"/>
      <c r="NPN253" s="49"/>
      <c r="NPO253" s="99"/>
      <c r="NPP253" s="98"/>
      <c r="NPQ253" s="49"/>
      <c r="NPR253" s="405"/>
      <c r="NPS253" s="405"/>
      <c r="NPT253" s="277"/>
      <c r="NPU253" s="277"/>
      <c r="NPV253" s="277"/>
      <c r="NPW253" s="277"/>
      <c r="NPX253" s="277"/>
      <c r="NPY253" s="277"/>
      <c r="NPZ253" s="277"/>
      <c r="NQA253" s="277"/>
      <c r="NQB253" s="402"/>
      <c r="NQC253" s="404"/>
      <c r="NQD253" s="49"/>
      <c r="NQE253" s="49"/>
      <c r="NQF253" s="49"/>
      <c r="NQG253" s="99"/>
      <c r="NQH253" s="98"/>
      <c r="NQI253" s="49"/>
      <c r="NQJ253" s="405"/>
      <c r="NQK253" s="405"/>
      <c r="NQL253" s="277"/>
      <c r="NQM253" s="277"/>
      <c r="NQN253" s="277"/>
      <c r="NQO253" s="277"/>
      <c r="NQP253" s="277"/>
      <c r="NQQ253" s="277"/>
      <c r="NQR253" s="277"/>
      <c r="NQS253" s="277"/>
      <c r="NQT253" s="402"/>
      <c r="NQU253" s="404"/>
      <c r="NQV253" s="49"/>
      <c r="NQW253" s="49"/>
      <c r="NQX253" s="49"/>
      <c r="NQY253" s="99"/>
      <c r="NQZ253" s="98"/>
      <c r="NRA253" s="49"/>
      <c r="NRB253" s="405"/>
      <c r="NRC253" s="405"/>
      <c r="NRD253" s="277"/>
      <c r="NRE253" s="277"/>
      <c r="NRF253" s="277"/>
      <c r="NRG253" s="277"/>
      <c r="NRH253" s="277"/>
      <c r="NRI253" s="277"/>
      <c r="NRJ253" s="277"/>
      <c r="NRK253" s="277"/>
      <c r="NRL253" s="402"/>
      <c r="NRM253" s="404"/>
      <c r="NRN253" s="49"/>
      <c r="NRO253" s="49"/>
      <c r="NRP253" s="49"/>
      <c r="NRQ253" s="99"/>
      <c r="NRR253" s="98"/>
      <c r="NRS253" s="49"/>
      <c r="NRT253" s="405"/>
      <c r="NRU253" s="405"/>
      <c r="NRV253" s="277"/>
      <c r="NRW253" s="277"/>
      <c r="NRX253" s="277"/>
      <c r="NRY253" s="277"/>
      <c r="NRZ253" s="277"/>
      <c r="NSA253" s="277"/>
      <c r="NSB253" s="277"/>
      <c r="NSC253" s="277"/>
      <c r="NSD253" s="402"/>
      <c r="NSE253" s="404"/>
      <c r="NSF253" s="49"/>
      <c r="NSG253" s="49"/>
      <c r="NSH253" s="49"/>
      <c r="NSI253" s="99"/>
      <c r="NSJ253" s="98"/>
      <c r="NSK253" s="49"/>
      <c r="NSL253" s="405"/>
      <c r="NSM253" s="405"/>
      <c r="NSN253" s="277"/>
      <c r="NSO253" s="277"/>
      <c r="NSP253" s="277"/>
      <c r="NSQ253" s="277"/>
      <c r="NSR253" s="277"/>
      <c r="NSS253" s="277"/>
      <c r="NST253" s="277"/>
      <c r="NSU253" s="277"/>
      <c r="NSV253" s="402"/>
      <c r="NSW253" s="404"/>
      <c r="NSX253" s="49"/>
      <c r="NSY253" s="49"/>
      <c r="NSZ253" s="49"/>
      <c r="NTA253" s="99"/>
      <c r="NTB253" s="98"/>
      <c r="NTC253" s="49"/>
      <c r="NTD253" s="405"/>
      <c r="NTE253" s="405"/>
      <c r="NTF253" s="277"/>
      <c r="NTG253" s="277"/>
      <c r="NTH253" s="277"/>
      <c r="NTI253" s="277"/>
      <c r="NTJ253" s="277"/>
      <c r="NTK253" s="277"/>
      <c r="NTL253" s="277"/>
      <c r="NTM253" s="277"/>
      <c r="NTN253" s="402"/>
      <c r="NTO253" s="404"/>
      <c r="NTP253" s="49"/>
      <c r="NTQ253" s="49"/>
      <c r="NTR253" s="49"/>
      <c r="NTS253" s="99"/>
      <c r="NTT253" s="98"/>
      <c r="NTU253" s="49"/>
      <c r="NTV253" s="405"/>
      <c r="NTW253" s="405"/>
      <c r="NTX253" s="277"/>
      <c r="NTY253" s="277"/>
      <c r="NTZ253" s="277"/>
      <c r="NUA253" s="277"/>
      <c r="NUB253" s="277"/>
      <c r="NUC253" s="277"/>
      <c r="NUD253" s="277"/>
      <c r="NUE253" s="277"/>
      <c r="NUF253" s="402"/>
      <c r="NUG253" s="404"/>
      <c r="NUH253" s="49"/>
      <c r="NUI253" s="49"/>
      <c r="NUJ253" s="49"/>
      <c r="NUK253" s="99"/>
      <c r="NUL253" s="98"/>
      <c r="NUM253" s="49"/>
      <c r="NUN253" s="405"/>
      <c r="NUO253" s="405"/>
      <c r="NUP253" s="277"/>
      <c r="NUQ253" s="277"/>
      <c r="NUR253" s="277"/>
      <c r="NUS253" s="277"/>
      <c r="NUT253" s="277"/>
      <c r="NUU253" s="277"/>
      <c r="NUV253" s="277"/>
      <c r="NUW253" s="277"/>
      <c r="NUX253" s="402"/>
      <c r="NUY253" s="404"/>
      <c r="NUZ253" s="49"/>
      <c r="NVA253" s="49"/>
      <c r="NVB253" s="49"/>
      <c r="NVC253" s="99"/>
      <c r="NVD253" s="98"/>
      <c r="NVE253" s="49"/>
      <c r="NVF253" s="405"/>
      <c r="NVG253" s="405"/>
      <c r="NVH253" s="277"/>
      <c r="NVI253" s="277"/>
      <c r="NVJ253" s="277"/>
      <c r="NVK253" s="277"/>
      <c r="NVL253" s="277"/>
      <c r="NVM253" s="277"/>
      <c r="NVN253" s="277"/>
      <c r="NVO253" s="277"/>
      <c r="NVP253" s="402"/>
      <c r="NVQ253" s="404"/>
      <c r="NVR253" s="49"/>
      <c r="NVS253" s="49"/>
      <c r="NVT253" s="49"/>
      <c r="NVU253" s="99"/>
      <c r="NVV253" s="98"/>
      <c r="NVW253" s="49"/>
      <c r="NVX253" s="405"/>
      <c r="NVY253" s="405"/>
      <c r="NVZ253" s="277"/>
      <c r="NWA253" s="277"/>
      <c r="NWB253" s="277"/>
      <c r="NWC253" s="277"/>
      <c r="NWD253" s="277"/>
      <c r="NWE253" s="277"/>
      <c r="NWF253" s="277"/>
      <c r="NWG253" s="277"/>
      <c r="NWH253" s="402"/>
      <c r="NWI253" s="404"/>
      <c r="NWJ253" s="49"/>
      <c r="NWK253" s="49"/>
      <c r="NWL253" s="49"/>
      <c r="NWM253" s="99"/>
      <c r="NWN253" s="98"/>
      <c r="NWO253" s="49"/>
      <c r="NWP253" s="405"/>
      <c r="NWQ253" s="405"/>
      <c r="NWR253" s="277"/>
      <c r="NWS253" s="277"/>
      <c r="NWT253" s="277"/>
      <c r="NWU253" s="277"/>
      <c r="NWV253" s="277"/>
      <c r="NWW253" s="277"/>
      <c r="NWX253" s="277"/>
      <c r="NWY253" s="277"/>
      <c r="NWZ253" s="402"/>
      <c r="NXA253" s="404"/>
      <c r="NXB253" s="49"/>
      <c r="NXC253" s="49"/>
      <c r="NXD253" s="49"/>
      <c r="NXE253" s="99"/>
      <c r="NXF253" s="98"/>
      <c r="NXG253" s="49"/>
      <c r="NXH253" s="405"/>
      <c r="NXI253" s="405"/>
      <c r="NXJ253" s="277"/>
      <c r="NXK253" s="277"/>
      <c r="NXL253" s="277"/>
      <c r="NXM253" s="277"/>
      <c r="NXN253" s="277"/>
      <c r="NXO253" s="277"/>
      <c r="NXP253" s="277"/>
      <c r="NXQ253" s="277"/>
      <c r="NXR253" s="402"/>
      <c r="NXS253" s="404"/>
      <c r="NXT253" s="49"/>
      <c r="NXU253" s="49"/>
      <c r="NXV253" s="49"/>
      <c r="NXW253" s="99"/>
      <c r="NXX253" s="98"/>
      <c r="NXY253" s="49"/>
      <c r="NXZ253" s="405"/>
      <c r="NYA253" s="405"/>
      <c r="NYB253" s="277"/>
      <c r="NYC253" s="277"/>
      <c r="NYD253" s="277"/>
      <c r="NYE253" s="277"/>
      <c r="NYF253" s="277"/>
      <c r="NYG253" s="277"/>
      <c r="NYH253" s="277"/>
      <c r="NYI253" s="277"/>
      <c r="NYJ253" s="402"/>
      <c r="NYK253" s="404"/>
      <c r="NYL253" s="49"/>
      <c r="NYM253" s="49"/>
      <c r="NYN253" s="49"/>
      <c r="NYO253" s="99"/>
      <c r="NYP253" s="98"/>
      <c r="NYQ253" s="49"/>
      <c r="NYR253" s="405"/>
      <c r="NYS253" s="405"/>
      <c r="NYT253" s="277"/>
      <c r="NYU253" s="277"/>
      <c r="NYV253" s="277"/>
      <c r="NYW253" s="277"/>
      <c r="NYX253" s="277"/>
      <c r="NYY253" s="277"/>
      <c r="NYZ253" s="277"/>
      <c r="NZA253" s="277"/>
      <c r="NZB253" s="402"/>
      <c r="NZC253" s="404"/>
      <c r="NZD253" s="49"/>
      <c r="NZE253" s="49"/>
      <c r="NZF253" s="49"/>
      <c r="NZG253" s="99"/>
      <c r="NZH253" s="98"/>
      <c r="NZI253" s="49"/>
      <c r="NZJ253" s="405"/>
      <c r="NZK253" s="405"/>
      <c r="NZL253" s="277"/>
      <c r="NZM253" s="277"/>
      <c r="NZN253" s="277"/>
      <c r="NZO253" s="277"/>
      <c r="NZP253" s="277"/>
      <c r="NZQ253" s="277"/>
      <c r="NZR253" s="277"/>
      <c r="NZS253" s="277"/>
      <c r="NZT253" s="402"/>
      <c r="NZU253" s="404"/>
      <c r="NZV253" s="49"/>
      <c r="NZW253" s="49"/>
      <c r="NZX253" s="49"/>
      <c r="NZY253" s="99"/>
      <c r="NZZ253" s="98"/>
      <c r="OAA253" s="49"/>
      <c r="OAB253" s="405"/>
      <c r="OAC253" s="405"/>
      <c r="OAD253" s="277"/>
      <c r="OAE253" s="277"/>
      <c r="OAF253" s="277"/>
      <c r="OAG253" s="277"/>
      <c r="OAH253" s="277"/>
      <c r="OAI253" s="277"/>
      <c r="OAJ253" s="277"/>
      <c r="OAK253" s="277"/>
      <c r="OAL253" s="402"/>
      <c r="OAM253" s="404"/>
      <c r="OAN253" s="49"/>
      <c r="OAO253" s="49"/>
      <c r="OAP253" s="49"/>
      <c r="OAQ253" s="99"/>
      <c r="OAR253" s="98"/>
      <c r="OAS253" s="49"/>
      <c r="OAT253" s="405"/>
      <c r="OAU253" s="405"/>
      <c r="OAV253" s="277"/>
      <c r="OAW253" s="277"/>
      <c r="OAX253" s="277"/>
      <c r="OAY253" s="277"/>
      <c r="OAZ253" s="277"/>
      <c r="OBA253" s="277"/>
      <c r="OBB253" s="277"/>
      <c r="OBC253" s="277"/>
      <c r="OBD253" s="402"/>
      <c r="OBE253" s="404"/>
      <c r="OBF253" s="49"/>
      <c r="OBG253" s="49"/>
      <c r="OBH253" s="49"/>
      <c r="OBI253" s="99"/>
      <c r="OBJ253" s="98"/>
      <c r="OBK253" s="49"/>
      <c r="OBL253" s="405"/>
      <c r="OBM253" s="405"/>
      <c r="OBN253" s="277"/>
      <c r="OBO253" s="277"/>
      <c r="OBP253" s="277"/>
      <c r="OBQ253" s="277"/>
      <c r="OBR253" s="277"/>
      <c r="OBS253" s="277"/>
      <c r="OBT253" s="277"/>
      <c r="OBU253" s="277"/>
      <c r="OBV253" s="402"/>
      <c r="OBW253" s="404"/>
      <c r="OBX253" s="49"/>
      <c r="OBY253" s="49"/>
      <c r="OBZ253" s="49"/>
      <c r="OCA253" s="99"/>
      <c r="OCB253" s="98"/>
      <c r="OCC253" s="49"/>
      <c r="OCD253" s="405"/>
      <c r="OCE253" s="405"/>
      <c r="OCF253" s="277"/>
      <c r="OCG253" s="277"/>
      <c r="OCH253" s="277"/>
      <c r="OCI253" s="277"/>
      <c r="OCJ253" s="277"/>
      <c r="OCK253" s="277"/>
      <c r="OCL253" s="277"/>
      <c r="OCM253" s="277"/>
      <c r="OCN253" s="402"/>
      <c r="OCO253" s="404"/>
      <c r="OCP253" s="49"/>
      <c r="OCQ253" s="49"/>
      <c r="OCR253" s="49"/>
      <c r="OCS253" s="99"/>
      <c r="OCT253" s="98"/>
      <c r="OCU253" s="49"/>
      <c r="OCV253" s="405"/>
      <c r="OCW253" s="405"/>
      <c r="OCX253" s="277"/>
      <c r="OCY253" s="277"/>
      <c r="OCZ253" s="277"/>
      <c r="ODA253" s="277"/>
      <c r="ODB253" s="277"/>
      <c r="ODC253" s="277"/>
      <c r="ODD253" s="277"/>
      <c r="ODE253" s="277"/>
      <c r="ODF253" s="402"/>
      <c r="ODG253" s="404"/>
      <c r="ODH253" s="49"/>
      <c r="ODI253" s="49"/>
      <c r="ODJ253" s="49"/>
      <c r="ODK253" s="99"/>
      <c r="ODL253" s="98"/>
      <c r="ODM253" s="49"/>
      <c r="ODN253" s="405"/>
      <c r="ODO253" s="405"/>
      <c r="ODP253" s="277"/>
      <c r="ODQ253" s="277"/>
      <c r="ODR253" s="277"/>
      <c r="ODS253" s="277"/>
      <c r="ODT253" s="277"/>
      <c r="ODU253" s="277"/>
      <c r="ODV253" s="277"/>
      <c r="ODW253" s="277"/>
      <c r="ODX253" s="402"/>
      <c r="ODY253" s="404"/>
      <c r="ODZ253" s="49"/>
      <c r="OEA253" s="49"/>
      <c r="OEB253" s="49"/>
      <c r="OEC253" s="99"/>
      <c r="OED253" s="98"/>
      <c r="OEE253" s="49"/>
      <c r="OEF253" s="405"/>
      <c r="OEG253" s="405"/>
      <c r="OEH253" s="277"/>
      <c r="OEI253" s="277"/>
      <c r="OEJ253" s="277"/>
      <c r="OEK253" s="277"/>
      <c r="OEL253" s="277"/>
      <c r="OEM253" s="277"/>
      <c r="OEN253" s="277"/>
      <c r="OEO253" s="277"/>
      <c r="OEP253" s="402"/>
      <c r="OEQ253" s="404"/>
      <c r="OER253" s="49"/>
      <c r="OES253" s="49"/>
      <c r="OET253" s="49"/>
      <c r="OEU253" s="99"/>
      <c r="OEV253" s="98"/>
      <c r="OEW253" s="49"/>
      <c r="OEX253" s="405"/>
      <c r="OEY253" s="405"/>
      <c r="OEZ253" s="277"/>
      <c r="OFA253" s="277"/>
      <c r="OFB253" s="277"/>
      <c r="OFC253" s="277"/>
      <c r="OFD253" s="277"/>
      <c r="OFE253" s="277"/>
      <c r="OFF253" s="277"/>
      <c r="OFG253" s="277"/>
      <c r="OFH253" s="402"/>
      <c r="OFI253" s="404"/>
      <c r="OFJ253" s="49"/>
      <c r="OFK253" s="49"/>
      <c r="OFL253" s="49"/>
      <c r="OFM253" s="99"/>
      <c r="OFN253" s="98"/>
      <c r="OFO253" s="49"/>
      <c r="OFP253" s="405"/>
      <c r="OFQ253" s="405"/>
      <c r="OFR253" s="277"/>
      <c r="OFS253" s="277"/>
      <c r="OFT253" s="277"/>
      <c r="OFU253" s="277"/>
      <c r="OFV253" s="277"/>
      <c r="OFW253" s="277"/>
      <c r="OFX253" s="277"/>
      <c r="OFY253" s="277"/>
      <c r="OFZ253" s="402"/>
      <c r="OGA253" s="404"/>
      <c r="OGB253" s="49"/>
      <c r="OGC253" s="49"/>
      <c r="OGD253" s="49"/>
      <c r="OGE253" s="99"/>
      <c r="OGF253" s="98"/>
      <c r="OGG253" s="49"/>
      <c r="OGH253" s="405"/>
      <c r="OGI253" s="405"/>
      <c r="OGJ253" s="277"/>
      <c r="OGK253" s="277"/>
      <c r="OGL253" s="277"/>
      <c r="OGM253" s="277"/>
      <c r="OGN253" s="277"/>
      <c r="OGO253" s="277"/>
      <c r="OGP253" s="277"/>
      <c r="OGQ253" s="277"/>
      <c r="OGR253" s="402"/>
      <c r="OGS253" s="404"/>
      <c r="OGT253" s="49"/>
      <c r="OGU253" s="49"/>
      <c r="OGV253" s="49"/>
      <c r="OGW253" s="99"/>
      <c r="OGX253" s="98"/>
      <c r="OGY253" s="49"/>
      <c r="OGZ253" s="405"/>
      <c r="OHA253" s="405"/>
      <c r="OHB253" s="277"/>
      <c r="OHC253" s="277"/>
      <c r="OHD253" s="277"/>
      <c r="OHE253" s="277"/>
      <c r="OHF253" s="277"/>
      <c r="OHG253" s="277"/>
      <c r="OHH253" s="277"/>
      <c r="OHI253" s="277"/>
      <c r="OHJ253" s="402"/>
      <c r="OHK253" s="404"/>
      <c r="OHL253" s="49"/>
      <c r="OHM253" s="49"/>
      <c r="OHN253" s="49"/>
      <c r="OHO253" s="99"/>
      <c r="OHP253" s="98"/>
      <c r="OHQ253" s="49"/>
      <c r="OHR253" s="405"/>
      <c r="OHS253" s="405"/>
      <c r="OHT253" s="277"/>
      <c r="OHU253" s="277"/>
      <c r="OHV253" s="277"/>
      <c r="OHW253" s="277"/>
      <c r="OHX253" s="277"/>
      <c r="OHY253" s="277"/>
      <c r="OHZ253" s="277"/>
      <c r="OIA253" s="277"/>
      <c r="OIB253" s="402"/>
      <c r="OIC253" s="404"/>
      <c r="OID253" s="49"/>
      <c r="OIE253" s="49"/>
      <c r="OIF253" s="49"/>
      <c r="OIG253" s="99"/>
      <c r="OIH253" s="98"/>
      <c r="OII253" s="49"/>
      <c r="OIJ253" s="405"/>
      <c r="OIK253" s="405"/>
      <c r="OIL253" s="277"/>
      <c r="OIM253" s="277"/>
      <c r="OIN253" s="277"/>
      <c r="OIO253" s="277"/>
      <c r="OIP253" s="277"/>
      <c r="OIQ253" s="277"/>
      <c r="OIR253" s="277"/>
      <c r="OIS253" s="277"/>
      <c r="OIT253" s="402"/>
      <c r="OIU253" s="404"/>
      <c r="OIV253" s="49"/>
      <c r="OIW253" s="49"/>
      <c r="OIX253" s="49"/>
      <c r="OIY253" s="99"/>
      <c r="OIZ253" s="98"/>
      <c r="OJA253" s="49"/>
      <c r="OJB253" s="405"/>
      <c r="OJC253" s="405"/>
      <c r="OJD253" s="277"/>
      <c r="OJE253" s="277"/>
      <c r="OJF253" s="277"/>
      <c r="OJG253" s="277"/>
      <c r="OJH253" s="277"/>
      <c r="OJI253" s="277"/>
      <c r="OJJ253" s="277"/>
      <c r="OJK253" s="277"/>
      <c r="OJL253" s="402"/>
      <c r="OJM253" s="404"/>
      <c r="OJN253" s="49"/>
      <c r="OJO253" s="49"/>
      <c r="OJP253" s="49"/>
      <c r="OJQ253" s="99"/>
      <c r="OJR253" s="98"/>
      <c r="OJS253" s="49"/>
      <c r="OJT253" s="405"/>
      <c r="OJU253" s="405"/>
      <c r="OJV253" s="277"/>
      <c r="OJW253" s="277"/>
      <c r="OJX253" s="277"/>
      <c r="OJY253" s="277"/>
      <c r="OJZ253" s="277"/>
      <c r="OKA253" s="277"/>
      <c r="OKB253" s="277"/>
      <c r="OKC253" s="277"/>
      <c r="OKD253" s="402"/>
      <c r="OKE253" s="404"/>
      <c r="OKF253" s="49"/>
      <c r="OKG253" s="49"/>
      <c r="OKH253" s="49"/>
      <c r="OKI253" s="99"/>
      <c r="OKJ253" s="98"/>
      <c r="OKK253" s="49"/>
      <c r="OKL253" s="405"/>
      <c r="OKM253" s="405"/>
      <c r="OKN253" s="277"/>
      <c r="OKO253" s="277"/>
      <c r="OKP253" s="277"/>
      <c r="OKQ253" s="277"/>
      <c r="OKR253" s="277"/>
      <c r="OKS253" s="277"/>
      <c r="OKT253" s="277"/>
      <c r="OKU253" s="277"/>
      <c r="OKV253" s="402"/>
      <c r="OKW253" s="404"/>
      <c r="OKX253" s="49"/>
      <c r="OKY253" s="49"/>
      <c r="OKZ253" s="49"/>
      <c r="OLA253" s="99"/>
      <c r="OLB253" s="98"/>
      <c r="OLC253" s="49"/>
      <c r="OLD253" s="405"/>
      <c r="OLE253" s="405"/>
      <c r="OLF253" s="277"/>
      <c r="OLG253" s="277"/>
      <c r="OLH253" s="277"/>
      <c r="OLI253" s="277"/>
      <c r="OLJ253" s="277"/>
      <c r="OLK253" s="277"/>
      <c r="OLL253" s="277"/>
      <c r="OLM253" s="277"/>
      <c r="OLN253" s="402"/>
      <c r="OLO253" s="404"/>
      <c r="OLP253" s="49"/>
      <c r="OLQ253" s="49"/>
      <c r="OLR253" s="49"/>
      <c r="OLS253" s="99"/>
      <c r="OLT253" s="98"/>
      <c r="OLU253" s="49"/>
      <c r="OLV253" s="405"/>
      <c r="OLW253" s="405"/>
      <c r="OLX253" s="277"/>
      <c r="OLY253" s="277"/>
      <c r="OLZ253" s="277"/>
      <c r="OMA253" s="277"/>
      <c r="OMB253" s="277"/>
      <c r="OMC253" s="277"/>
      <c r="OMD253" s="277"/>
      <c r="OME253" s="277"/>
      <c r="OMF253" s="402"/>
      <c r="OMG253" s="404"/>
      <c r="OMH253" s="49"/>
      <c r="OMI253" s="49"/>
      <c r="OMJ253" s="49"/>
      <c r="OMK253" s="99"/>
      <c r="OML253" s="98"/>
      <c r="OMM253" s="49"/>
      <c r="OMN253" s="405"/>
      <c r="OMO253" s="405"/>
      <c r="OMP253" s="277"/>
      <c r="OMQ253" s="277"/>
      <c r="OMR253" s="277"/>
      <c r="OMS253" s="277"/>
      <c r="OMT253" s="277"/>
      <c r="OMU253" s="277"/>
      <c r="OMV253" s="277"/>
      <c r="OMW253" s="277"/>
      <c r="OMX253" s="402"/>
      <c r="OMY253" s="404"/>
      <c r="OMZ253" s="49"/>
      <c r="ONA253" s="49"/>
      <c r="ONB253" s="49"/>
      <c r="ONC253" s="99"/>
      <c r="OND253" s="98"/>
      <c r="ONE253" s="49"/>
      <c r="ONF253" s="405"/>
      <c r="ONG253" s="405"/>
      <c r="ONH253" s="277"/>
      <c r="ONI253" s="277"/>
      <c r="ONJ253" s="277"/>
      <c r="ONK253" s="277"/>
      <c r="ONL253" s="277"/>
      <c r="ONM253" s="277"/>
      <c r="ONN253" s="277"/>
      <c r="ONO253" s="277"/>
      <c r="ONP253" s="402"/>
      <c r="ONQ253" s="404"/>
      <c r="ONR253" s="49"/>
      <c r="ONS253" s="49"/>
      <c r="ONT253" s="49"/>
      <c r="ONU253" s="99"/>
      <c r="ONV253" s="98"/>
      <c r="ONW253" s="49"/>
      <c r="ONX253" s="405"/>
      <c r="ONY253" s="405"/>
      <c r="ONZ253" s="277"/>
      <c r="OOA253" s="277"/>
      <c r="OOB253" s="277"/>
      <c r="OOC253" s="277"/>
      <c r="OOD253" s="277"/>
      <c r="OOE253" s="277"/>
      <c r="OOF253" s="277"/>
      <c r="OOG253" s="277"/>
      <c r="OOH253" s="402"/>
      <c r="OOI253" s="404"/>
      <c r="OOJ253" s="49"/>
      <c r="OOK253" s="49"/>
      <c r="OOL253" s="49"/>
      <c r="OOM253" s="99"/>
      <c r="OON253" s="98"/>
      <c r="OOO253" s="49"/>
      <c r="OOP253" s="405"/>
      <c r="OOQ253" s="405"/>
      <c r="OOR253" s="277"/>
      <c r="OOS253" s="277"/>
      <c r="OOT253" s="277"/>
      <c r="OOU253" s="277"/>
      <c r="OOV253" s="277"/>
      <c r="OOW253" s="277"/>
      <c r="OOX253" s="277"/>
      <c r="OOY253" s="277"/>
      <c r="OOZ253" s="402"/>
      <c r="OPA253" s="404"/>
      <c r="OPB253" s="49"/>
      <c r="OPC253" s="49"/>
      <c r="OPD253" s="49"/>
      <c r="OPE253" s="99"/>
      <c r="OPF253" s="98"/>
      <c r="OPG253" s="49"/>
      <c r="OPH253" s="405"/>
      <c r="OPI253" s="405"/>
      <c r="OPJ253" s="277"/>
      <c r="OPK253" s="277"/>
      <c r="OPL253" s="277"/>
      <c r="OPM253" s="277"/>
      <c r="OPN253" s="277"/>
      <c r="OPO253" s="277"/>
      <c r="OPP253" s="277"/>
      <c r="OPQ253" s="277"/>
      <c r="OPR253" s="402"/>
      <c r="OPS253" s="404"/>
      <c r="OPT253" s="49"/>
      <c r="OPU253" s="49"/>
      <c r="OPV253" s="49"/>
      <c r="OPW253" s="99"/>
      <c r="OPX253" s="98"/>
      <c r="OPY253" s="49"/>
      <c r="OPZ253" s="405"/>
      <c r="OQA253" s="405"/>
      <c r="OQB253" s="277"/>
      <c r="OQC253" s="277"/>
      <c r="OQD253" s="277"/>
      <c r="OQE253" s="277"/>
      <c r="OQF253" s="277"/>
      <c r="OQG253" s="277"/>
      <c r="OQH253" s="277"/>
      <c r="OQI253" s="277"/>
      <c r="OQJ253" s="402"/>
      <c r="OQK253" s="404"/>
      <c r="OQL253" s="49"/>
      <c r="OQM253" s="49"/>
      <c r="OQN253" s="49"/>
      <c r="OQO253" s="99"/>
      <c r="OQP253" s="98"/>
      <c r="OQQ253" s="49"/>
      <c r="OQR253" s="405"/>
      <c r="OQS253" s="405"/>
      <c r="OQT253" s="277"/>
      <c r="OQU253" s="277"/>
      <c r="OQV253" s="277"/>
      <c r="OQW253" s="277"/>
      <c r="OQX253" s="277"/>
      <c r="OQY253" s="277"/>
      <c r="OQZ253" s="277"/>
      <c r="ORA253" s="277"/>
      <c r="ORB253" s="402"/>
      <c r="ORC253" s="404"/>
      <c r="ORD253" s="49"/>
      <c r="ORE253" s="49"/>
      <c r="ORF253" s="49"/>
      <c r="ORG253" s="99"/>
      <c r="ORH253" s="98"/>
      <c r="ORI253" s="49"/>
      <c r="ORJ253" s="405"/>
      <c r="ORK253" s="405"/>
      <c r="ORL253" s="277"/>
      <c r="ORM253" s="277"/>
      <c r="ORN253" s="277"/>
      <c r="ORO253" s="277"/>
      <c r="ORP253" s="277"/>
      <c r="ORQ253" s="277"/>
      <c r="ORR253" s="277"/>
      <c r="ORS253" s="277"/>
      <c r="ORT253" s="402"/>
      <c r="ORU253" s="404"/>
      <c r="ORV253" s="49"/>
      <c r="ORW253" s="49"/>
      <c r="ORX253" s="49"/>
      <c r="ORY253" s="99"/>
      <c r="ORZ253" s="98"/>
      <c r="OSA253" s="49"/>
      <c r="OSB253" s="405"/>
      <c r="OSC253" s="405"/>
      <c r="OSD253" s="277"/>
      <c r="OSE253" s="277"/>
      <c r="OSF253" s="277"/>
      <c r="OSG253" s="277"/>
      <c r="OSH253" s="277"/>
      <c r="OSI253" s="277"/>
      <c r="OSJ253" s="277"/>
      <c r="OSK253" s="277"/>
      <c r="OSL253" s="402"/>
      <c r="OSM253" s="404"/>
      <c r="OSN253" s="49"/>
      <c r="OSO253" s="49"/>
      <c r="OSP253" s="49"/>
      <c r="OSQ253" s="99"/>
      <c r="OSR253" s="98"/>
      <c r="OSS253" s="49"/>
      <c r="OST253" s="405"/>
      <c r="OSU253" s="405"/>
      <c r="OSV253" s="277"/>
      <c r="OSW253" s="277"/>
      <c r="OSX253" s="277"/>
      <c r="OSY253" s="277"/>
      <c r="OSZ253" s="277"/>
      <c r="OTA253" s="277"/>
      <c r="OTB253" s="277"/>
      <c r="OTC253" s="277"/>
      <c r="OTD253" s="402"/>
      <c r="OTE253" s="404"/>
      <c r="OTF253" s="49"/>
      <c r="OTG253" s="49"/>
      <c r="OTH253" s="49"/>
      <c r="OTI253" s="99"/>
      <c r="OTJ253" s="98"/>
      <c r="OTK253" s="49"/>
      <c r="OTL253" s="405"/>
      <c r="OTM253" s="405"/>
      <c r="OTN253" s="277"/>
      <c r="OTO253" s="277"/>
      <c r="OTP253" s="277"/>
      <c r="OTQ253" s="277"/>
      <c r="OTR253" s="277"/>
      <c r="OTS253" s="277"/>
      <c r="OTT253" s="277"/>
      <c r="OTU253" s="277"/>
      <c r="OTV253" s="402"/>
      <c r="OTW253" s="404"/>
      <c r="OTX253" s="49"/>
      <c r="OTY253" s="49"/>
      <c r="OTZ253" s="49"/>
      <c r="OUA253" s="99"/>
      <c r="OUB253" s="98"/>
      <c r="OUC253" s="49"/>
      <c r="OUD253" s="405"/>
      <c r="OUE253" s="405"/>
      <c r="OUF253" s="277"/>
      <c r="OUG253" s="277"/>
      <c r="OUH253" s="277"/>
      <c r="OUI253" s="277"/>
      <c r="OUJ253" s="277"/>
      <c r="OUK253" s="277"/>
      <c r="OUL253" s="277"/>
      <c r="OUM253" s="277"/>
      <c r="OUN253" s="402"/>
      <c r="OUO253" s="404"/>
      <c r="OUP253" s="49"/>
      <c r="OUQ253" s="49"/>
      <c r="OUR253" s="49"/>
      <c r="OUS253" s="99"/>
      <c r="OUT253" s="98"/>
      <c r="OUU253" s="49"/>
      <c r="OUV253" s="405"/>
      <c r="OUW253" s="405"/>
      <c r="OUX253" s="277"/>
      <c r="OUY253" s="277"/>
      <c r="OUZ253" s="277"/>
      <c r="OVA253" s="277"/>
      <c r="OVB253" s="277"/>
      <c r="OVC253" s="277"/>
      <c r="OVD253" s="277"/>
      <c r="OVE253" s="277"/>
      <c r="OVF253" s="402"/>
      <c r="OVG253" s="404"/>
      <c r="OVH253" s="49"/>
      <c r="OVI253" s="49"/>
      <c r="OVJ253" s="49"/>
      <c r="OVK253" s="99"/>
      <c r="OVL253" s="98"/>
      <c r="OVM253" s="49"/>
      <c r="OVN253" s="405"/>
      <c r="OVO253" s="405"/>
      <c r="OVP253" s="277"/>
      <c r="OVQ253" s="277"/>
      <c r="OVR253" s="277"/>
      <c r="OVS253" s="277"/>
      <c r="OVT253" s="277"/>
      <c r="OVU253" s="277"/>
      <c r="OVV253" s="277"/>
      <c r="OVW253" s="277"/>
      <c r="OVX253" s="402"/>
      <c r="OVY253" s="404"/>
      <c r="OVZ253" s="49"/>
      <c r="OWA253" s="49"/>
      <c r="OWB253" s="49"/>
      <c r="OWC253" s="99"/>
      <c r="OWD253" s="98"/>
      <c r="OWE253" s="49"/>
      <c r="OWF253" s="405"/>
      <c r="OWG253" s="405"/>
      <c r="OWH253" s="277"/>
      <c r="OWI253" s="277"/>
      <c r="OWJ253" s="277"/>
      <c r="OWK253" s="277"/>
      <c r="OWL253" s="277"/>
      <c r="OWM253" s="277"/>
      <c r="OWN253" s="277"/>
      <c r="OWO253" s="277"/>
      <c r="OWP253" s="402"/>
      <c r="OWQ253" s="404"/>
      <c r="OWR253" s="49"/>
      <c r="OWS253" s="49"/>
      <c r="OWT253" s="49"/>
      <c r="OWU253" s="99"/>
      <c r="OWV253" s="98"/>
      <c r="OWW253" s="49"/>
      <c r="OWX253" s="405"/>
      <c r="OWY253" s="405"/>
      <c r="OWZ253" s="277"/>
      <c r="OXA253" s="277"/>
      <c r="OXB253" s="277"/>
      <c r="OXC253" s="277"/>
      <c r="OXD253" s="277"/>
      <c r="OXE253" s="277"/>
      <c r="OXF253" s="277"/>
      <c r="OXG253" s="277"/>
      <c r="OXH253" s="402"/>
      <c r="OXI253" s="404"/>
      <c r="OXJ253" s="49"/>
      <c r="OXK253" s="49"/>
      <c r="OXL253" s="49"/>
      <c r="OXM253" s="99"/>
      <c r="OXN253" s="98"/>
      <c r="OXO253" s="49"/>
      <c r="OXP253" s="405"/>
      <c r="OXQ253" s="405"/>
      <c r="OXR253" s="277"/>
      <c r="OXS253" s="277"/>
      <c r="OXT253" s="277"/>
      <c r="OXU253" s="277"/>
      <c r="OXV253" s="277"/>
      <c r="OXW253" s="277"/>
      <c r="OXX253" s="277"/>
      <c r="OXY253" s="277"/>
      <c r="OXZ253" s="402"/>
      <c r="OYA253" s="404"/>
      <c r="OYB253" s="49"/>
      <c r="OYC253" s="49"/>
      <c r="OYD253" s="49"/>
      <c r="OYE253" s="99"/>
      <c r="OYF253" s="98"/>
      <c r="OYG253" s="49"/>
      <c r="OYH253" s="405"/>
      <c r="OYI253" s="405"/>
      <c r="OYJ253" s="277"/>
      <c r="OYK253" s="277"/>
      <c r="OYL253" s="277"/>
      <c r="OYM253" s="277"/>
      <c r="OYN253" s="277"/>
      <c r="OYO253" s="277"/>
      <c r="OYP253" s="277"/>
      <c r="OYQ253" s="277"/>
      <c r="OYR253" s="402"/>
      <c r="OYS253" s="404"/>
      <c r="OYT253" s="49"/>
      <c r="OYU253" s="49"/>
      <c r="OYV253" s="49"/>
      <c r="OYW253" s="99"/>
      <c r="OYX253" s="98"/>
      <c r="OYY253" s="49"/>
      <c r="OYZ253" s="405"/>
      <c r="OZA253" s="405"/>
      <c r="OZB253" s="277"/>
      <c r="OZC253" s="277"/>
      <c r="OZD253" s="277"/>
      <c r="OZE253" s="277"/>
      <c r="OZF253" s="277"/>
      <c r="OZG253" s="277"/>
      <c r="OZH253" s="277"/>
      <c r="OZI253" s="277"/>
      <c r="OZJ253" s="402"/>
      <c r="OZK253" s="404"/>
      <c r="OZL253" s="49"/>
      <c r="OZM253" s="49"/>
      <c r="OZN253" s="49"/>
      <c r="OZO253" s="99"/>
      <c r="OZP253" s="98"/>
      <c r="OZQ253" s="49"/>
      <c r="OZR253" s="405"/>
      <c r="OZS253" s="405"/>
      <c r="OZT253" s="277"/>
      <c r="OZU253" s="277"/>
      <c r="OZV253" s="277"/>
      <c r="OZW253" s="277"/>
      <c r="OZX253" s="277"/>
      <c r="OZY253" s="277"/>
      <c r="OZZ253" s="277"/>
      <c r="PAA253" s="277"/>
      <c r="PAB253" s="402"/>
      <c r="PAC253" s="404"/>
      <c r="PAD253" s="49"/>
      <c r="PAE253" s="49"/>
      <c r="PAF253" s="49"/>
      <c r="PAG253" s="99"/>
      <c r="PAH253" s="98"/>
      <c r="PAI253" s="49"/>
      <c r="PAJ253" s="405"/>
      <c r="PAK253" s="405"/>
      <c r="PAL253" s="277"/>
      <c r="PAM253" s="277"/>
      <c r="PAN253" s="277"/>
      <c r="PAO253" s="277"/>
      <c r="PAP253" s="277"/>
      <c r="PAQ253" s="277"/>
      <c r="PAR253" s="277"/>
      <c r="PAS253" s="277"/>
      <c r="PAT253" s="402"/>
      <c r="PAU253" s="404"/>
      <c r="PAV253" s="49"/>
      <c r="PAW253" s="49"/>
      <c r="PAX253" s="49"/>
      <c r="PAY253" s="99"/>
      <c r="PAZ253" s="98"/>
      <c r="PBA253" s="49"/>
      <c r="PBB253" s="405"/>
      <c r="PBC253" s="405"/>
      <c r="PBD253" s="277"/>
      <c r="PBE253" s="277"/>
      <c r="PBF253" s="277"/>
      <c r="PBG253" s="277"/>
      <c r="PBH253" s="277"/>
      <c r="PBI253" s="277"/>
      <c r="PBJ253" s="277"/>
      <c r="PBK253" s="277"/>
      <c r="PBL253" s="402"/>
      <c r="PBM253" s="404"/>
      <c r="PBN253" s="49"/>
      <c r="PBO253" s="49"/>
      <c r="PBP253" s="49"/>
      <c r="PBQ253" s="99"/>
      <c r="PBR253" s="98"/>
      <c r="PBS253" s="49"/>
      <c r="PBT253" s="405"/>
      <c r="PBU253" s="405"/>
      <c r="PBV253" s="277"/>
      <c r="PBW253" s="277"/>
      <c r="PBX253" s="277"/>
      <c r="PBY253" s="277"/>
      <c r="PBZ253" s="277"/>
      <c r="PCA253" s="277"/>
      <c r="PCB253" s="277"/>
      <c r="PCC253" s="277"/>
      <c r="PCD253" s="402"/>
      <c r="PCE253" s="404"/>
      <c r="PCF253" s="49"/>
      <c r="PCG253" s="49"/>
      <c r="PCH253" s="49"/>
      <c r="PCI253" s="99"/>
      <c r="PCJ253" s="98"/>
      <c r="PCK253" s="49"/>
      <c r="PCL253" s="405"/>
      <c r="PCM253" s="405"/>
      <c r="PCN253" s="277"/>
      <c r="PCO253" s="277"/>
      <c r="PCP253" s="277"/>
      <c r="PCQ253" s="277"/>
      <c r="PCR253" s="277"/>
      <c r="PCS253" s="277"/>
      <c r="PCT253" s="277"/>
      <c r="PCU253" s="277"/>
      <c r="PCV253" s="402"/>
      <c r="PCW253" s="404"/>
      <c r="PCX253" s="49"/>
      <c r="PCY253" s="49"/>
      <c r="PCZ253" s="49"/>
      <c r="PDA253" s="99"/>
      <c r="PDB253" s="98"/>
      <c r="PDC253" s="49"/>
      <c r="PDD253" s="405"/>
      <c r="PDE253" s="405"/>
      <c r="PDF253" s="277"/>
      <c r="PDG253" s="277"/>
      <c r="PDH253" s="277"/>
      <c r="PDI253" s="277"/>
      <c r="PDJ253" s="277"/>
      <c r="PDK253" s="277"/>
      <c r="PDL253" s="277"/>
      <c r="PDM253" s="277"/>
      <c r="PDN253" s="402"/>
      <c r="PDO253" s="404"/>
      <c r="PDP253" s="49"/>
      <c r="PDQ253" s="49"/>
      <c r="PDR253" s="49"/>
      <c r="PDS253" s="99"/>
      <c r="PDT253" s="98"/>
      <c r="PDU253" s="49"/>
      <c r="PDV253" s="405"/>
      <c r="PDW253" s="405"/>
      <c r="PDX253" s="277"/>
      <c r="PDY253" s="277"/>
      <c r="PDZ253" s="277"/>
      <c r="PEA253" s="277"/>
      <c r="PEB253" s="277"/>
      <c r="PEC253" s="277"/>
      <c r="PED253" s="277"/>
      <c r="PEE253" s="277"/>
      <c r="PEF253" s="402"/>
      <c r="PEG253" s="404"/>
      <c r="PEH253" s="49"/>
      <c r="PEI253" s="49"/>
      <c r="PEJ253" s="49"/>
      <c r="PEK253" s="99"/>
      <c r="PEL253" s="98"/>
      <c r="PEM253" s="49"/>
      <c r="PEN253" s="405"/>
      <c r="PEO253" s="405"/>
      <c r="PEP253" s="277"/>
      <c r="PEQ253" s="277"/>
      <c r="PER253" s="277"/>
      <c r="PES253" s="277"/>
      <c r="PET253" s="277"/>
      <c r="PEU253" s="277"/>
      <c r="PEV253" s="277"/>
      <c r="PEW253" s="277"/>
      <c r="PEX253" s="402"/>
      <c r="PEY253" s="404"/>
      <c r="PEZ253" s="49"/>
      <c r="PFA253" s="49"/>
      <c r="PFB253" s="49"/>
      <c r="PFC253" s="99"/>
      <c r="PFD253" s="98"/>
      <c r="PFE253" s="49"/>
      <c r="PFF253" s="405"/>
      <c r="PFG253" s="405"/>
      <c r="PFH253" s="277"/>
      <c r="PFI253" s="277"/>
      <c r="PFJ253" s="277"/>
      <c r="PFK253" s="277"/>
      <c r="PFL253" s="277"/>
      <c r="PFM253" s="277"/>
      <c r="PFN253" s="277"/>
      <c r="PFO253" s="277"/>
      <c r="PFP253" s="402"/>
      <c r="PFQ253" s="404"/>
      <c r="PFR253" s="49"/>
      <c r="PFS253" s="49"/>
      <c r="PFT253" s="49"/>
      <c r="PFU253" s="99"/>
      <c r="PFV253" s="98"/>
      <c r="PFW253" s="49"/>
      <c r="PFX253" s="405"/>
      <c r="PFY253" s="405"/>
      <c r="PFZ253" s="277"/>
      <c r="PGA253" s="277"/>
      <c r="PGB253" s="277"/>
      <c r="PGC253" s="277"/>
      <c r="PGD253" s="277"/>
      <c r="PGE253" s="277"/>
      <c r="PGF253" s="277"/>
      <c r="PGG253" s="277"/>
      <c r="PGH253" s="402"/>
      <c r="PGI253" s="404"/>
      <c r="PGJ253" s="49"/>
      <c r="PGK253" s="49"/>
      <c r="PGL253" s="49"/>
      <c r="PGM253" s="99"/>
      <c r="PGN253" s="98"/>
      <c r="PGO253" s="49"/>
      <c r="PGP253" s="405"/>
      <c r="PGQ253" s="405"/>
      <c r="PGR253" s="277"/>
      <c r="PGS253" s="277"/>
      <c r="PGT253" s="277"/>
      <c r="PGU253" s="277"/>
      <c r="PGV253" s="277"/>
      <c r="PGW253" s="277"/>
      <c r="PGX253" s="277"/>
      <c r="PGY253" s="277"/>
      <c r="PGZ253" s="402"/>
      <c r="PHA253" s="404"/>
      <c r="PHB253" s="49"/>
      <c r="PHC253" s="49"/>
      <c r="PHD253" s="49"/>
      <c r="PHE253" s="99"/>
      <c r="PHF253" s="98"/>
      <c r="PHG253" s="49"/>
      <c r="PHH253" s="405"/>
      <c r="PHI253" s="405"/>
      <c r="PHJ253" s="277"/>
      <c r="PHK253" s="277"/>
      <c r="PHL253" s="277"/>
      <c r="PHM253" s="277"/>
      <c r="PHN253" s="277"/>
      <c r="PHO253" s="277"/>
      <c r="PHP253" s="277"/>
      <c r="PHQ253" s="277"/>
      <c r="PHR253" s="402"/>
      <c r="PHS253" s="404"/>
      <c r="PHT253" s="49"/>
      <c r="PHU253" s="49"/>
      <c r="PHV253" s="49"/>
      <c r="PHW253" s="99"/>
      <c r="PHX253" s="98"/>
      <c r="PHY253" s="49"/>
      <c r="PHZ253" s="405"/>
      <c r="PIA253" s="405"/>
      <c r="PIB253" s="277"/>
      <c r="PIC253" s="277"/>
      <c r="PID253" s="277"/>
      <c r="PIE253" s="277"/>
      <c r="PIF253" s="277"/>
      <c r="PIG253" s="277"/>
      <c r="PIH253" s="277"/>
      <c r="PII253" s="277"/>
      <c r="PIJ253" s="402"/>
      <c r="PIK253" s="404"/>
      <c r="PIL253" s="49"/>
      <c r="PIM253" s="49"/>
      <c r="PIN253" s="49"/>
      <c r="PIO253" s="99"/>
      <c r="PIP253" s="98"/>
      <c r="PIQ253" s="49"/>
      <c r="PIR253" s="405"/>
      <c r="PIS253" s="405"/>
      <c r="PIT253" s="277"/>
      <c r="PIU253" s="277"/>
      <c r="PIV253" s="277"/>
      <c r="PIW253" s="277"/>
      <c r="PIX253" s="277"/>
      <c r="PIY253" s="277"/>
      <c r="PIZ253" s="277"/>
      <c r="PJA253" s="277"/>
      <c r="PJB253" s="402"/>
      <c r="PJC253" s="404"/>
      <c r="PJD253" s="49"/>
      <c r="PJE253" s="49"/>
      <c r="PJF253" s="49"/>
      <c r="PJG253" s="99"/>
      <c r="PJH253" s="98"/>
      <c r="PJI253" s="49"/>
      <c r="PJJ253" s="405"/>
      <c r="PJK253" s="405"/>
      <c r="PJL253" s="277"/>
      <c r="PJM253" s="277"/>
      <c r="PJN253" s="277"/>
      <c r="PJO253" s="277"/>
      <c r="PJP253" s="277"/>
      <c r="PJQ253" s="277"/>
      <c r="PJR253" s="277"/>
      <c r="PJS253" s="277"/>
      <c r="PJT253" s="402"/>
      <c r="PJU253" s="404"/>
      <c r="PJV253" s="49"/>
      <c r="PJW253" s="49"/>
      <c r="PJX253" s="49"/>
      <c r="PJY253" s="99"/>
      <c r="PJZ253" s="98"/>
      <c r="PKA253" s="49"/>
      <c r="PKB253" s="405"/>
      <c r="PKC253" s="405"/>
      <c r="PKD253" s="277"/>
      <c r="PKE253" s="277"/>
      <c r="PKF253" s="277"/>
      <c r="PKG253" s="277"/>
      <c r="PKH253" s="277"/>
      <c r="PKI253" s="277"/>
      <c r="PKJ253" s="277"/>
      <c r="PKK253" s="277"/>
      <c r="PKL253" s="402"/>
      <c r="PKM253" s="404"/>
      <c r="PKN253" s="49"/>
      <c r="PKO253" s="49"/>
      <c r="PKP253" s="49"/>
      <c r="PKQ253" s="99"/>
      <c r="PKR253" s="98"/>
      <c r="PKS253" s="49"/>
      <c r="PKT253" s="405"/>
      <c r="PKU253" s="405"/>
      <c r="PKV253" s="277"/>
      <c r="PKW253" s="277"/>
      <c r="PKX253" s="277"/>
      <c r="PKY253" s="277"/>
      <c r="PKZ253" s="277"/>
      <c r="PLA253" s="277"/>
      <c r="PLB253" s="277"/>
      <c r="PLC253" s="277"/>
      <c r="PLD253" s="402"/>
      <c r="PLE253" s="404"/>
      <c r="PLF253" s="49"/>
      <c r="PLG253" s="49"/>
      <c r="PLH253" s="49"/>
      <c r="PLI253" s="99"/>
      <c r="PLJ253" s="98"/>
      <c r="PLK253" s="49"/>
      <c r="PLL253" s="405"/>
      <c r="PLM253" s="405"/>
      <c r="PLN253" s="277"/>
      <c r="PLO253" s="277"/>
      <c r="PLP253" s="277"/>
      <c r="PLQ253" s="277"/>
      <c r="PLR253" s="277"/>
      <c r="PLS253" s="277"/>
      <c r="PLT253" s="277"/>
      <c r="PLU253" s="277"/>
      <c r="PLV253" s="402"/>
      <c r="PLW253" s="404"/>
      <c r="PLX253" s="49"/>
      <c r="PLY253" s="49"/>
      <c r="PLZ253" s="49"/>
      <c r="PMA253" s="99"/>
      <c r="PMB253" s="98"/>
      <c r="PMC253" s="49"/>
      <c r="PMD253" s="405"/>
      <c r="PME253" s="405"/>
      <c r="PMF253" s="277"/>
      <c r="PMG253" s="277"/>
      <c r="PMH253" s="277"/>
      <c r="PMI253" s="277"/>
      <c r="PMJ253" s="277"/>
      <c r="PMK253" s="277"/>
      <c r="PML253" s="277"/>
      <c r="PMM253" s="277"/>
      <c r="PMN253" s="402"/>
      <c r="PMO253" s="404"/>
      <c r="PMP253" s="49"/>
      <c r="PMQ253" s="49"/>
      <c r="PMR253" s="49"/>
      <c r="PMS253" s="99"/>
      <c r="PMT253" s="98"/>
      <c r="PMU253" s="49"/>
      <c r="PMV253" s="405"/>
      <c r="PMW253" s="405"/>
      <c r="PMX253" s="277"/>
      <c r="PMY253" s="277"/>
      <c r="PMZ253" s="277"/>
      <c r="PNA253" s="277"/>
      <c r="PNB253" s="277"/>
      <c r="PNC253" s="277"/>
      <c r="PND253" s="277"/>
      <c r="PNE253" s="277"/>
      <c r="PNF253" s="402"/>
      <c r="PNG253" s="404"/>
      <c r="PNH253" s="49"/>
      <c r="PNI253" s="49"/>
      <c r="PNJ253" s="49"/>
      <c r="PNK253" s="99"/>
      <c r="PNL253" s="98"/>
      <c r="PNM253" s="49"/>
      <c r="PNN253" s="405"/>
      <c r="PNO253" s="405"/>
      <c r="PNP253" s="277"/>
      <c r="PNQ253" s="277"/>
      <c r="PNR253" s="277"/>
      <c r="PNS253" s="277"/>
      <c r="PNT253" s="277"/>
      <c r="PNU253" s="277"/>
      <c r="PNV253" s="277"/>
      <c r="PNW253" s="277"/>
      <c r="PNX253" s="402"/>
      <c r="PNY253" s="404"/>
      <c r="PNZ253" s="49"/>
      <c r="POA253" s="49"/>
      <c r="POB253" s="49"/>
      <c r="POC253" s="99"/>
      <c r="POD253" s="98"/>
      <c r="POE253" s="49"/>
      <c r="POF253" s="405"/>
      <c r="POG253" s="405"/>
      <c r="POH253" s="277"/>
      <c r="POI253" s="277"/>
      <c r="POJ253" s="277"/>
      <c r="POK253" s="277"/>
      <c r="POL253" s="277"/>
      <c r="POM253" s="277"/>
      <c r="PON253" s="277"/>
      <c r="POO253" s="277"/>
      <c r="POP253" s="402"/>
      <c r="POQ253" s="404"/>
      <c r="POR253" s="49"/>
      <c r="POS253" s="49"/>
      <c r="POT253" s="49"/>
      <c r="POU253" s="99"/>
      <c r="POV253" s="98"/>
      <c r="POW253" s="49"/>
      <c r="POX253" s="405"/>
      <c r="POY253" s="405"/>
      <c r="POZ253" s="277"/>
      <c r="PPA253" s="277"/>
      <c r="PPB253" s="277"/>
      <c r="PPC253" s="277"/>
      <c r="PPD253" s="277"/>
      <c r="PPE253" s="277"/>
      <c r="PPF253" s="277"/>
      <c r="PPG253" s="277"/>
      <c r="PPH253" s="402"/>
      <c r="PPI253" s="404"/>
      <c r="PPJ253" s="49"/>
      <c r="PPK253" s="49"/>
      <c r="PPL253" s="49"/>
      <c r="PPM253" s="99"/>
      <c r="PPN253" s="98"/>
      <c r="PPO253" s="49"/>
      <c r="PPP253" s="405"/>
      <c r="PPQ253" s="405"/>
      <c r="PPR253" s="277"/>
      <c r="PPS253" s="277"/>
      <c r="PPT253" s="277"/>
      <c r="PPU253" s="277"/>
      <c r="PPV253" s="277"/>
      <c r="PPW253" s="277"/>
      <c r="PPX253" s="277"/>
      <c r="PPY253" s="277"/>
      <c r="PPZ253" s="402"/>
      <c r="PQA253" s="404"/>
      <c r="PQB253" s="49"/>
      <c r="PQC253" s="49"/>
      <c r="PQD253" s="49"/>
      <c r="PQE253" s="99"/>
      <c r="PQF253" s="98"/>
      <c r="PQG253" s="49"/>
      <c r="PQH253" s="405"/>
      <c r="PQI253" s="405"/>
      <c r="PQJ253" s="277"/>
      <c r="PQK253" s="277"/>
      <c r="PQL253" s="277"/>
      <c r="PQM253" s="277"/>
      <c r="PQN253" s="277"/>
      <c r="PQO253" s="277"/>
      <c r="PQP253" s="277"/>
      <c r="PQQ253" s="277"/>
      <c r="PQR253" s="402"/>
      <c r="PQS253" s="404"/>
      <c r="PQT253" s="49"/>
      <c r="PQU253" s="49"/>
      <c r="PQV253" s="49"/>
      <c r="PQW253" s="99"/>
      <c r="PQX253" s="98"/>
      <c r="PQY253" s="49"/>
      <c r="PQZ253" s="405"/>
      <c r="PRA253" s="405"/>
      <c r="PRB253" s="277"/>
      <c r="PRC253" s="277"/>
      <c r="PRD253" s="277"/>
      <c r="PRE253" s="277"/>
      <c r="PRF253" s="277"/>
      <c r="PRG253" s="277"/>
      <c r="PRH253" s="277"/>
      <c r="PRI253" s="277"/>
      <c r="PRJ253" s="402"/>
      <c r="PRK253" s="404"/>
      <c r="PRL253" s="49"/>
      <c r="PRM253" s="49"/>
      <c r="PRN253" s="49"/>
      <c r="PRO253" s="99"/>
      <c r="PRP253" s="98"/>
      <c r="PRQ253" s="49"/>
      <c r="PRR253" s="405"/>
      <c r="PRS253" s="405"/>
      <c r="PRT253" s="277"/>
      <c r="PRU253" s="277"/>
      <c r="PRV253" s="277"/>
      <c r="PRW253" s="277"/>
      <c r="PRX253" s="277"/>
      <c r="PRY253" s="277"/>
      <c r="PRZ253" s="277"/>
      <c r="PSA253" s="277"/>
      <c r="PSB253" s="402"/>
      <c r="PSC253" s="404"/>
      <c r="PSD253" s="49"/>
      <c r="PSE253" s="49"/>
      <c r="PSF253" s="49"/>
      <c r="PSG253" s="99"/>
      <c r="PSH253" s="98"/>
      <c r="PSI253" s="49"/>
      <c r="PSJ253" s="405"/>
      <c r="PSK253" s="405"/>
      <c r="PSL253" s="277"/>
      <c r="PSM253" s="277"/>
      <c r="PSN253" s="277"/>
      <c r="PSO253" s="277"/>
      <c r="PSP253" s="277"/>
      <c r="PSQ253" s="277"/>
      <c r="PSR253" s="277"/>
      <c r="PSS253" s="277"/>
      <c r="PST253" s="402"/>
      <c r="PSU253" s="404"/>
      <c r="PSV253" s="49"/>
      <c r="PSW253" s="49"/>
      <c r="PSX253" s="49"/>
      <c r="PSY253" s="99"/>
      <c r="PSZ253" s="98"/>
      <c r="PTA253" s="49"/>
      <c r="PTB253" s="405"/>
      <c r="PTC253" s="405"/>
      <c r="PTD253" s="277"/>
      <c r="PTE253" s="277"/>
      <c r="PTF253" s="277"/>
      <c r="PTG253" s="277"/>
      <c r="PTH253" s="277"/>
      <c r="PTI253" s="277"/>
      <c r="PTJ253" s="277"/>
      <c r="PTK253" s="277"/>
      <c r="PTL253" s="402"/>
      <c r="PTM253" s="404"/>
      <c r="PTN253" s="49"/>
      <c r="PTO253" s="49"/>
      <c r="PTP253" s="49"/>
      <c r="PTQ253" s="99"/>
      <c r="PTR253" s="98"/>
      <c r="PTS253" s="49"/>
      <c r="PTT253" s="405"/>
      <c r="PTU253" s="405"/>
      <c r="PTV253" s="277"/>
      <c r="PTW253" s="277"/>
      <c r="PTX253" s="277"/>
      <c r="PTY253" s="277"/>
      <c r="PTZ253" s="277"/>
      <c r="PUA253" s="277"/>
      <c r="PUB253" s="277"/>
      <c r="PUC253" s="277"/>
      <c r="PUD253" s="402"/>
      <c r="PUE253" s="404"/>
      <c r="PUF253" s="49"/>
      <c r="PUG253" s="49"/>
      <c r="PUH253" s="49"/>
      <c r="PUI253" s="99"/>
      <c r="PUJ253" s="98"/>
      <c r="PUK253" s="49"/>
      <c r="PUL253" s="405"/>
      <c r="PUM253" s="405"/>
      <c r="PUN253" s="277"/>
      <c r="PUO253" s="277"/>
      <c r="PUP253" s="277"/>
      <c r="PUQ253" s="277"/>
      <c r="PUR253" s="277"/>
      <c r="PUS253" s="277"/>
      <c r="PUT253" s="277"/>
      <c r="PUU253" s="277"/>
      <c r="PUV253" s="402"/>
      <c r="PUW253" s="404"/>
      <c r="PUX253" s="49"/>
      <c r="PUY253" s="49"/>
      <c r="PUZ253" s="49"/>
      <c r="PVA253" s="99"/>
      <c r="PVB253" s="98"/>
      <c r="PVC253" s="49"/>
      <c r="PVD253" s="405"/>
      <c r="PVE253" s="405"/>
      <c r="PVF253" s="277"/>
      <c r="PVG253" s="277"/>
      <c r="PVH253" s="277"/>
      <c r="PVI253" s="277"/>
      <c r="PVJ253" s="277"/>
      <c r="PVK253" s="277"/>
      <c r="PVL253" s="277"/>
      <c r="PVM253" s="277"/>
      <c r="PVN253" s="402"/>
      <c r="PVO253" s="404"/>
      <c r="PVP253" s="49"/>
      <c r="PVQ253" s="49"/>
      <c r="PVR253" s="49"/>
      <c r="PVS253" s="99"/>
      <c r="PVT253" s="98"/>
      <c r="PVU253" s="49"/>
      <c r="PVV253" s="405"/>
      <c r="PVW253" s="405"/>
      <c r="PVX253" s="277"/>
      <c r="PVY253" s="277"/>
      <c r="PVZ253" s="277"/>
      <c r="PWA253" s="277"/>
      <c r="PWB253" s="277"/>
      <c r="PWC253" s="277"/>
      <c r="PWD253" s="277"/>
      <c r="PWE253" s="277"/>
      <c r="PWF253" s="402"/>
      <c r="PWG253" s="404"/>
      <c r="PWH253" s="49"/>
      <c r="PWI253" s="49"/>
      <c r="PWJ253" s="49"/>
      <c r="PWK253" s="99"/>
      <c r="PWL253" s="98"/>
      <c r="PWM253" s="49"/>
      <c r="PWN253" s="405"/>
      <c r="PWO253" s="405"/>
      <c r="PWP253" s="277"/>
      <c r="PWQ253" s="277"/>
      <c r="PWR253" s="277"/>
      <c r="PWS253" s="277"/>
      <c r="PWT253" s="277"/>
      <c r="PWU253" s="277"/>
      <c r="PWV253" s="277"/>
      <c r="PWW253" s="277"/>
      <c r="PWX253" s="402"/>
      <c r="PWY253" s="404"/>
      <c r="PWZ253" s="49"/>
      <c r="PXA253" s="49"/>
      <c r="PXB253" s="49"/>
      <c r="PXC253" s="99"/>
      <c r="PXD253" s="98"/>
      <c r="PXE253" s="49"/>
      <c r="PXF253" s="405"/>
      <c r="PXG253" s="405"/>
      <c r="PXH253" s="277"/>
      <c r="PXI253" s="277"/>
      <c r="PXJ253" s="277"/>
      <c r="PXK253" s="277"/>
      <c r="PXL253" s="277"/>
      <c r="PXM253" s="277"/>
      <c r="PXN253" s="277"/>
      <c r="PXO253" s="277"/>
      <c r="PXP253" s="402"/>
      <c r="PXQ253" s="404"/>
      <c r="PXR253" s="49"/>
      <c r="PXS253" s="49"/>
      <c r="PXT253" s="49"/>
      <c r="PXU253" s="99"/>
      <c r="PXV253" s="98"/>
      <c r="PXW253" s="49"/>
      <c r="PXX253" s="405"/>
      <c r="PXY253" s="405"/>
      <c r="PXZ253" s="277"/>
      <c r="PYA253" s="277"/>
      <c r="PYB253" s="277"/>
      <c r="PYC253" s="277"/>
      <c r="PYD253" s="277"/>
      <c r="PYE253" s="277"/>
      <c r="PYF253" s="277"/>
      <c r="PYG253" s="277"/>
      <c r="PYH253" s="402"/>
      <c r="PYI253" s="404"/>
      <c r="PYJ253" s="49"/>
      <c r="PYK253" s="49"/>
      <c r="PYL253" s="49"/>
      <c r="PYM253" s="99"/>
      <c r="PYN253" s="98"/>
      <c r="PYO253" s="49"/>
      <c r="PYP253" s="405"/>
      <c r="PYQ253" s="405"/>
      <c r="PYR253" s="277"/>
      <c r="PYS253" s="277"/>
      <c r="PYT253" s="277"/>
      <c r="PYU253" s="277"/>
      <c r="PYV253" s="277"/>
      <c r="PYW253" s="277"/>
      <c r="PYX253" s="277"/>
      <c r="PYY253" s="277"/>
      <c r="PYZ253" s="402"/>
      <c r="PZA253" s="404"/>
      <c r="PZB253" s="49"/>
      <c r="PZC253" s="49"/>
      <c r="PZD253" s="49"/>
      <c r="PZE253" s="99"/>
      <c r="PZF253" s="98"/>
      <c r="PZG253" s="49"/>
      <c r="PZH253" s="405"/>
      <c r="PZI253" s="405"/>
      <c r="PZJ253" s="277"/>
      <c r="PZK253" s="277"/>
      <c r="PZL253" s="277"/>
      <c r="PZM253" s="277"/>
      <c r="PZN253" s="277"/>
      <c r="PZO253" s="277"/>
      <c r="PZP253" s="277"/>
      <c r="PZQ253" s="277"/>
      <c r="PZR253" s="402"/>
      <c r="PZS253" s="404"/>
      <c r="PZT253" s="49"/>
      <c r="PZU253" s="49"/>
      <c r="PZV253" s="49"/>
      <c r="PZW253" s="99"/>
      <c r="PZX253" s="98"/>
      <c r="PZY253" s="49"/>
      <c r="PZZ253" s="405"/>
      <c r="QAA253" s="405"/>
      <c r="QAB253" s="277"/>
      <c r="QAC253" s="277"/>
      <c r="QAD253" s="277"/>
      <c r="QAE253" s="277"/>
      <c r="QAF253" s="277"/>
      <c r="QAG253" s="277"/>
      <c r="QAH253" s="277"/>
      <c r="QAI253" s="277"/>
      <c r="QAJ253" s="402"/>
      <c r="QAK253" s="404"/>
      <c r="QAL253" s="49"/>
      <c r="QAM253" s="49"/>
      <c r="QAN253" s="49"/>
      <c r="QAO253" s="99"/>
      <c r="QAP253" s="98"/>
      <c r="QAQ253" s="49"/>
      <c r="QAR253" s="405"/>
      <c r="QAS253" s="405"/>
      <c r="QAT253" s="277"/>
      <c r="QAU253" s="277"/>
      <c r="QAV253" s="277"/>
      <c r="QAW253" s="277"/>
      <c r="QAX253" s="277"/>
      <c r="QAY253" s="277"/>
      <c r="QAZ253" s="277"/>
      <c r="QBA253" s="277"/>
      <c r="QBB253" s="402"/>
      <c r="QBC253" s="404"/>
      <c r="QBD253" s="49"/>
      <c r="QBE253" s="49"/>
      <c r="QBF253" s="49"/>
      <c r="QBG253" s="99"/>
      <c r="QBH253" s="98"/>
      <c r="QBI253" s="49"/>
      <c r="QBJ253" s="405"/>
      <c r="QBK253" s="405"/>
      <c r="QBL253" s="277"/>
      <c r="QBM253" s="277"/>
      <c r="QBN253" s="277"/>
      <c r="QBO253" s="277"/>
      <c r="QBP253" s="277"/>
      <c r="QBQ253" s="277"/>
      <c r="QBR253" s="277"/>
      <c r="QBS253" s="277"/>
      <c r="QBT253" s="402"/>
      <c r="QBU253" s="404"/>
      <c r="QBV253" s="49"/>
      <c r="QBW253" s="49"/>
      <c r="QBX253" s="49"/>
      <c r="QBY253" s="99"/>
      <c r="QBZ253" s="98"/>
      <c r="QCA253" s="49"/>
      <c r="QCB253" s="405"/>
      <c r="QCC253" s="405"/>
      <c r="QCD253" s="277"/>
      <c r="QCE253" s="277"/>
      <c r="QCF253" s="277"/>
      <c r="QCG253" s="277"/>
      <c r="QCH253" s="277"/>
      <c r="QCI253" s="277"/>
      <c r="QCJ253" s="277"/>
      <c r="QCK253" s="277"/>
      <c r="QCL253" s="402"/>
      <c r="QCM253" s="404"/>
      <c r="QCN253" s="49"/>
      <c r="QCO253" s="49"/>
      <c r="QCP253" s="49"/>
      <c r="QCQ253" s="99"/>
      <c r="QCR253" s="98"/>
      <c r="QCS253" s="49"/>
      <c r="QCT253" s="405"/>
      <c r="QCU253" s="405"/>
      <c r="QCV253" s="277"/>
      <c r="QCW253" s="277"/>
      <c r="QCX253" s="277"/>
      <c r="QCY253" s="277"/>
      <c r="QCZ253" s="277"/>
      <c r="QDA253" s="277"/>
      <c r="QDB253" s="277"/>
      <c r="QDC253" s="277"/>
      <c r="QDD253" s="402"/>
      <c r="QDE253" s="404"/>
      <c r="QDF253" s="49"/>
      <c r="QDG253" s="49"/>
      <c r="QDH253" s="49"/>
      <c r="QDI253" s="99"/>
      <c r="QDJ253" s="98"/>
      <c r="QDK253" s="49"/>
      <c r="QDL253" s="405"/>
      <c r="QDM253" s="405"/>
      <c r="QDN253" s="277"/>
      <c r="QDO253" s="277"/>
      <c r="QDP253" s="277"/>
      <c r="QDQ253" s="277"/>
      <c r="QDR253" s="277"/>
      <c r="QDS253" s="277"/>
      <c r="QDT253" s="277"/>
      <c r="QDU253" s="277"/>
      <c r="QDV253" s="402"/>
      <c r="QDW253" s="404"/>
      <c r="QDX253" s="49"/>
      <c r="QDY253" s="49"/>
      <c r="QDZ253" s="49"/>
      <c r="QEA253" s="99"/>
      <c r="QEB253" s="98"/>
      <c r="QEC253" s="49"/>
      <c r="QED253" s="405"/>
      <c r="QEE253" s="405"/>
      <c r="QEF253" s="277"/>
      <c r="QEG253" s="277"/>
      <c r="QEH253" s="277"/>
      <c r="QEI253" s="277"/>
      <c r="QEJ253" s="277"/>
      <c r="QEK253" s="277"/>
      <c r="QEL253" s="277"/>
      <c r="QEM253" s="277"/>
      <c r="QEN253" s="402"/>
      <c r="QEO253" s="404"/>
      <c r="QEP253" s="49"/>
      <c r="QEQ253" s="49"/>
      <c r="QER253" s="49"/>
      <c r="QES253" s="99"/>
      <c r="QET253" s="98"/>
      <c r="QEU253" s="49"/>
      <c r="QEV253" s="405"/>
      <c r="QEW253" s="405"/>
      <c r="QEX253" s="277"/>
      <c r="QEY253" s="277"/>
      <c r="QEZ253" s="277"/>
      <c r="QFA253" s="277"/>
      <c r="QFB253" s="277"/>
      <c r="QFC253" s="277"/>
      <c r="QFD253" s="277"/>
      <c r="QFE253" s="277"/>
      <c r="QFF253" s="402"/>
      <c r="QFG253" s="404"/>
      <c r="QFH253" s="49"/>
      <c r="QFI253" s="49"/>
      <c r="QFJ253" s="49"/>
      <c r="QFK253" s="99"/>
      <c r="QFL253" s="98"/>
      <c r="QFM253" s="49"/>
      <c r="QFN253" s="405"/>
      <c r="QFO253" s="405"/>
      <c r="QFP253" s="277"/>
      <c r="QFQ253" s="277"/>
      <c r="QFR253" s="277"/>
      <c r="QFS253" s="277"/>
      <c r="QFT253" s="277"/>
      <c r="QFU253" s="277"/>
      <c r="QFV253" s="277"/>
      <c r="QFW253" s="277"/>
      <c r="QFX253" s="402"/>
      <c r="QFY253" s="404"/>
      <c r="QFZ253" s="49"/>
      <c r="QGA253" s="49"/>
      <c r="QGB253" s="49"/>
      <c r="QGC253" s="99"/>
      <c r="QGD253" s="98"/>
      <c r="QGE253" s="49"/>
      <c r="QGF253" s="405"/>
      <c r="QGG253" s="405"/>
      <c r="QGH253" s="277"/>
      <c r="QGI253" s="277"/>
      <c r="QGJ253" s="277"/>
      <c r="QGK253" s="277"/>
      <c r="QGL253" s="277"/>
      <c r="QGM253" s="277"/>
      <c r="QGN253" s="277"/>
      <c r="QGO253" s="277"/>
      <c r="QGP253" s="402"/>
      <c r="QGQ253" s="404"/>
      <c r="QGR253" s="49"/>
      <c r="QGS253" s="49"/>
      <c r="QGT253" s="49"/>
      <c r="QGU253" s="99"/>
      <c r="QGV253" s="98"/>
      <c r="QGW253" s="49"/>
      <c r="QGX253" s="405"/>
      <c r="QGY253" s="405"/>
      <c r="QGZ253" s="277"/>
      <c r="QHA253" s="277"/>
      <c r="QHB253" s="277"/>
      <c r="QHC253" s="277"/>
      <c r="QHD253" s="277"/>
      <c r="QHE253" s="277"/>
      <c r="QHF253" s="277"/>
      <c r="QHG253" s="277"/>
      <c r="QHH253" s="402"/>
      <c r="QHI253" s="404"/>
      <c r="QHJ253" s="49"/>
      <c r="QHK253" s="49"/>
      <c r="QHL253" s="49"/>
      <c r="QHM253" s="99"/>
      <c r="QHN253" s="98"/>
      <c r="QHO253" s="49"/>
      <c r="QHP253" s="405"/>
      <c r="QHQ253" s="405"/>
      <c r="QHR253" s="277"/>
      <c r="QHS253" s="277"/>
      <c r="QHT253" s="277"/>
      <c r="QHU253" s="277"/>
      <c r="QHV253" s="277"/>
      <c r="QHW253" s="277"/>
      <c r="QHX253" s="277"/>
      <c r="QHY253" s="277"/>
      <c r="QHZ253" s="402"/>
      <c r="QIA253" s="404"/>
      <c r="QIB253" s="49"/>
      <c r="QIC253" s="49"/>
      <c r="QID253" s="49"/>
      <c r="QIE253" s="99"/>
      <c r="QIF253" s="98"/>
      <c r="QIG253" s="49"/>
      <c r="QIH253" s="405"/>
      <c r="QII253" s="405"/>
      <c r="QIJ253" s="277"/>
      <c r="QIK253" s="277"/>
      <c r="QIL253" s="277"/>
      <c r="QIM253" s="277"/>
      <c r="QIN253" s="277"/>
      <c r="QIO253" s="277"/>
      <c r="QIP253" s="277"/>
      <c r="QIQ253" s="277"/>
      <c r="QIR253" s="402"/>
      <c r="QIS253" s="404"/>
      <c r="QIT253" s="49"/>
      <c r="QIU253" s="49"/>
      <c r="QIV253" s="49"/>
      <c r="QIW253" s="99"/>
      <c r="QIX253" s="98"/>
      <c r="QIY253" s="49"/>
      <c r="QIZ253" s="405"/>
      <c r="QJA253" s="405"/>
      <c r="QJB253" s="277"/>
      <c r="QJC253" s="277"/>
      <c r="QJD253" s="277"/>
      <c r="QJE253" s="277"/>
      <c r="QJF253" s="277"/>
      <c r="QJG253" s="277"/>
      <c r="QJH253" s="277"/>
      <c r="QJI253" s="277"/>
      <c r="QJJ253" s="402"/>
      <c r="QJK253" s="404"/>
      <c r="QJL253" s="49"/>
      <c r="QJM253" s="49"/>
      <c r="QJN253" s="49"/>
      <c r="QJO253" s="99"/>
      <c r="QJP253" s="98"/>
      <c r="QJQ253" s="49"/>
      <c r="QJR253" s="405"/>
      <c r="QJS253" s="405"/>
      <c r="QJT253" s="277"/>
      <c r="QJU253" s="277"/>
      <c r="QJV253" s="277"/>
      <c r="QJW253" s="277"/>
      <c r="QJX253" s="277"/>
      <c r="QJY253" s="277"/>
      <c r="QJZ253" s="277"/>
      <c r="QKA253" s="277"/>
      <c r="QKB253" s="402"/>
      <c r="QKC253" s="404"/>
      <c r="QKD253" s="49"/>
      <c r="QKE253" s="49"/>
      <c r="QKF253" s="49"/>
      <c r="QKG253" s="99"/>
      <c r="QKH253" s="98"/>
      <c r="QKI253" s="49"/>
      <c r="QKJ253" s="405"/>
      <c r="QKK253" s="405"/>
      <c r="QKL253" s="277"/>
      <c r="QKM253" s="277"/>
      <c r="QKN253" s="277"/>
      <c r="QKO253" s="277"/>
      <c r="QKP253" s="277"/>
      <c r="QKQ253" s="277"/>
      <c r="QKR253" s="277"/>
      <c r="QKS253" s="277"/>
      <c r="QKT253" s="402"/>
      <c r="QKU253" s="404"/>
      <c r="QKV253" s="49"/>
      <c r="QKW253" s="49"/>
      <c r="QKX253" s="49"/>
      <c r="QKY253" s="99"/>
      <c r="QKZ253" s="98"/>
      <c r="QLA253" s="49"/>
      <c r="QLB253" s="405"/>
      <c r="QLC253" s="405"/>
      <c r="QLD253" s="277"/>
      <c r="QLE253" s="277"/>
      <c r="QLF253" s="277"/>
      <c r="QLG253" s="277"/>
      <c r="QLH253" s="277"/>
      <c r="QLI253" s="277"/>
      <c r="QLJ253" s="277"/>
      <c r="QLK253" s="277"/>
      <c r="QLL253" s="402"/>
      <c r="QLM253" s="404"/>
      <c r="QLN253" s="49"/>
      <c r="QLO253" s="49"/>
      <c r="QLP253" s="49"/>
      <c r="QLQ253" s="99"/>
      <c r="QLR253" s="98"/>
      <c r="QLS253" s="49"/>
      <c r="QLT253" s="405"/>
      <c r="QLU253" s="405"/>
      <c r="QLV253" s="277"/>
      <c r="QLW253" s="277"/>
      <c r="QLX253" s="277"/>
      <c r="QLY253" s="277"/>
      <c r="QLZ253" s="277"/>
      <c r="QMA253" s="277"/>
      <c r="QMB253" s="277"/>
      <c r="QMC253" s="277"/>
      <c r="QMD253" s="402"/>
      <c r="QME253" s="404"/>
      <c r="QMF253" s="49"/>
      <c r="QMG253" s="49"/>
      <c r="QMH253" s="49"/>
      <c r="QMI253" s="99"/>
      <c r="QMJ253" s="98"/>
      <c r="QMK253" s="49"/>
      <c r="QML253" s="405"/>
      <c r="QMM253" s="405"/>
      <c r="QMN253" s="277"/>
      <c r="QMO253" s="277"/>
      <c r="QMP253" s="277"/>
      <c r="QMQ253" s="277"/>
      <c r="QMR253" s="277"/>
      <c r="QMS253" s="277"/>
      <c r="QMT253" s="277"/>
      <c r="QMU253" s="277"/>
      <c r="QMV253" s="402"/>
      <c r="QMW253" s="404"/>
      <c r="QMX253" s="49"/>
      <c r="QMY253" s="49"/>
      <c r="QMZ253" s="49"/>
      <c r="QNA253" s="99"/>
      <c r="QNB253" s="98"/>
      <c r="QNC253" s="49"/>
      <c r="QND253" s="405"/>
      <c r="QNE253" s="405"/>
      <c r="QNF253" s="277"/>
      <c r="QNG253" s="277"/>
      <c r="QNH253" s="277"/>
      <c r="QNI253" s="277"/>
      <c r="QNJ253" s="277"/>
      <c r="QNK253" s="277"/>
      <c r="QNL253" s="277"/>
      <c r="QNM253" s="277"/>
      <c r="QNN253" s="402"/>
      <c r="QNO253" s="404"/>
      <c r="QNP253" s="49"/>
      <c r="QNQ253" s="49"/>
      <c r="QNR253" s="49"/>
      <c r="QNS253" s="99"/>
      <c r="QNT253" s="98"/>
      <c r="QNU253" s="49"/>
      <c r="QNV253" s="405"/>
      <c r="QNW253" s="405"/>
      <c r="QNX253" s="277"/>
      <c r="QNY253" s="277"/>
      <c r="QNZ253" s="277"/>
      <c r="QOA253" s="277"/>
      <c r="QOB253" s="277"/>
      <c r="QOC253" s="277"/>
      <c r="QOD253" s="277"/>
      <c r="QOE253" s="277"/>
      <c r="QOF253" s="402"/>
      <c r="QOG253" s="404"/>
      <c r="QOH253" s="49"/>
      <c r="QOI253" s="49"/>
      <c r="QOJ253" s="49"/>
      <c r="QOK253" s="99"/>
      <c r="QOL253" s="98"/>
      <c r="QOM253" s="49"/>
      <c r="QON253" s="405"/>
      <c r="QOO253" s="405"/>
      <c r="QOP253" s="277"/>
      <c r="QOQ253" s="277"/>
      <c r="QOR253" s="277"/>
      <c r="QOS253" s="277"/>
      <c r="QOT253" s="277"/>
      <c r="QOU253" s="277"/>
      <c r="QOV253" s="277"/>
      <c r="QOW253" s="277"/>
      <c r="QOX253" s="402"/>
      <c r="QOY253" s="404"/>
      <c r="QOZ253" s="49"/>
      <c r="QPA253" s="49"/>
      <c r="QPB253" s="49"/>
      <c r="QPC253" s="99"/>
      <c r="QPD253" s="98"/>
      <c r="QPE253" s="49"/>
      <c r="QPF253" s="405"/>
      <c r="QPG253" s="405"/>
      <c r="QPH253" s="277"/>
      <c r="QPI253" s="277"/>
      <c r="QPJ253" s="277"/>
      <c r="QPK253" s="277"/>
      <c r="QPL253" s="277"/>
      <c r="QPM253" s="277"/>
      <c r="QPN253" s="277"/>
      <c r="QPO253" s="277"/>
      <c r="QPP253" s="402"/>
      <c r="QPQ253" s="404"/>
      <c r="QPR253" s="49"/>
      <c r="QPS253" s="49"/>
      <c r="QPT253" s="49"/>
      <c r="QPU253" s="99"/>
      <c r="QPV253" s="98"/>
      <c r="QPW253" s="49"/>
      <c r="QPX253" s="405"/>
      <c r="QPY253" s="405"/>
      <c r="QPZ253" s="277"/>
      <c r="QQA253" s="277"/>
      <c r="QQB253" s="277"/>
      <c r="QQC253" s="277"/>
      <c r="QQD253" s="277"/>
      <c r="QQE253" s="277"/>
      <c r="QQF253" s="277"/>
      <c r="QQG253" s="277"/>
      <c r="QQH253" s="402"/>
      <c r="QQI253" s="404"/>
      <c r="QQJ253" s="49"/>
      <c r="QQK253" s="49"/>
      <c r="QQL253" s="49"/>
      <c r="QQM253" s="99"/>
      <c r="QQN253" s="98"/>
      <c r="QQO253" s="49"/>
      <c r="QQP253" s="405"/>
      <c r="QQQ253" s="405"/>
      <c r="QQR253" s="277"/>
      <c r="QQS253" s="277"/>
      <c r="QQT253" s="277"/>
      <c r="QQU253" s="277"/>
      <c r="QQV253" s="277"/>
      <c r="QQW253" s="277"/>
      <c r="QQX253" s="277"/>
      <c r="QQY253" s="277"/>
      <c r="QQZ253" s="402"/>
      <c r="QRA253" s="404"/>
      <c r="QRB253" s="49"/>
      <c r="QRC253" s="49"/>
      <c r="QRD253" s="49"/>
      <c r="QRE253" s="99"/>
      <c r="QRF253" s="98"/>
      <c r="QRG253" s="49"/>
      <c r="QRH253" s="405"/>
      <c r="QRI253" s="405"/>
      <c r="QRJ253" s="277"/>
      <c r="QRK253" s="277"/>
      <c r="QRL253" s="277"/>
      <c r="QRM253" s="277"/>
      <c r="QRN253" s="277"/>
      <c r="QRO253" s="277"/>
      <c r="QRP253" s="277"/>
      <c r="QRQ253" s="277"/>
      <c r="QRR253" s="402"/>
      <c r="QRS253" s="404"/>
      <c r="QRT253" s="49"/>
      <c r="QRU253" s="49"/>
      <c r="QRV253" s="49"/>
      <c r="QRW253" s="99"/>
      <c r="QRX253" s="98"/>
      <c r="QRY253" s="49"/>
      <c r="QRZ253" s="405"/>
      <c r="QSA253" s="405"/>
      <c r="QSB253" s="277"/>
      <c r="QSC253" s="277"/>
      <c r="QSD253" s="277"/>
      <c r="QSE253" s="277"/>
      <c r="QSF253" s="277"/>
      <c r="QSG253" s="277"/>
      <c r="QSH253" s="277"/>
      <c r="QSI253" s="277"/>
      <c r="QSJ253" s="402"/>
      <c r="QSK253" s="404"/>
      <c r="QSL253" s="49"/>
      <c r="QSM253" s="49"/>
      <c r="QSN253" s="49"/>
      <c r="QSO253" s="99"/>
      <c r="QSP253" s="98"/>
      <c r="QSQ253" s="49"/>
      <c r="QSR253" s="405"/>
      <c r="QSS253" s="405"/>
      <c r="QST253" s="277"/>
      <c r="QSU253" s="277"/>
      <c r="QSV253" s="277"/>
      <c r="QSW253" s="277"/>
      <c r="QSX253" s="277"/>
      <c r="QSY253" s="277"/>
      <c r="QSZ253" s="277"/>
      <c r="QTA253" s="277"/>
      <c r="QTB253" s="402"/>
      <c r="QTC253" s="404"/>
      <c r="QTD253" s="49"/>
      <c r="QTE253" s="49"/>
      <c r="QTF253" s="49"/>
      <c r="QTG253" s="99"/>
      <c r="QTH253" s="98"/>
      <c r="QTI253" s="49"/>
      <c r="QTJ253" s="405"/>
      <c r="QTK253" s="405"/>
      <c r="QTL253" s="277"/>
      <c r="QTM253" s="277"/>
      <c r="QTN253" s="277"/>
      <c r="QTO253" s="277"/>
      <c r="QTP253" s="277"/>
      <c r="QTQ253" s="277"/>
      <c r="QTR253" s="277"/>
      <c r="QTS253" s="277"/>
      <c r="QTT253" s="402"/>
      <c r="QTU253" s="404"/>
      <c r="QTV253" s="49"/>
      <c r="QTW253" s="49"/>
      <c r="QTX253" s="49"/>
      <c r="QTY253" s="99"/>
      <c r="QTZ253" s="98"/>
      <c r="QUA253" s="49"/>
      <c r="QUB253" s="405"/>
      <c r="QUC253" s="405"/>
      <c r="QUD253" s="277"/>
      <c r="QUE253" s="277"/>
      <c r="QUF253" s="277"/>
      <c r="QUG253" s="277"/>
      <c r="QUH253" s="277"/>
      <c r="QUI253" s="277"/>
      <c r="QUJ253" s="277"/>
      <c r="QUK253" s="277"/>
      <c r="QUL253" s="402"/>
      <c r="QUM253" s="404"/>
      <c r="QUN253" s="49"/>
      <c r="QUO253" s="49"/>
      <c r="QUP253" s="49"/>
      <c r="QUQ253" s="99"/>
      <c r="QUR253" s="98"/>
      <c r="QUS253" s="49"/>
      <c r="QUT253" s="405"/>
      <c r="QUU253" s="405"/>
      <c r="QUV253" s="277"/>
      <c r="QUW253" s="277"/>
      <c r="QUX253" s="277"/>
      <c r="QUY253" s="277"/>
      <c r="QUZ253" s="277"/>
      <c r="QVA253" s="277"/>
      <c r="QVB253" s="277"/>
      <c r="QVC253" s="277"/>
      <c r="QVD253" s="402"/>
      <c r="QVE253" s="404"/>
      <c r="QVF253" s="49"/>
      <c r="QVG253" s="49"/>
      <c r="QVH253" s="49"/>
      <c r="QVI253" s="99"/>
      <c r="QVJ253" s="98"/>
      <c r="QVK253" s="49"/>
      <c r="QVL253" s="405"/>
      <c r="QVM253" s="405"/>
      <c r="QVN253" s="277"/>
      <c r="QVO253" s="277"/>
      <c r="QVP253" s="277"/>
      <c r="QVQ253" s="277"/>
      <c r="QVR253" s="277"/>
      <c r="QVS253" s="277"/>
      <c r="QVT253" s="277"/>
      <c r="QVU253" s="277"/>
      <c r="QVV253" s="402"/>
      <c r="QVW253" s="404"/>
      <c r="QVX253" s="49"/>
      <c r="QVY253" s="49"/>
      <c r="QVZ253" s="49"/>
      <c r="QWA253" s="99"/>
      <c r="QWB253" s="98"/>
      <c r="QWC253" s="49"/>
      <c r="QWD253" s="405"/>
      <c r="QWE253" s="405"/>
      <c r="QWF253" s="277"/>
      <c r="QWG253" s="277"/>
      <c r="QWH253" s="277"/>
      <c r="QWI253" s="277"/>
      <c r="QWJ253" s="277"/>
      <c r="QWK253" s="277"/>
      <c r="QWL253" s="277"/>
      <c r="QWM253" s="277"/>
      <c r="QWN253" s="402"/>
      <c r="QWO253" s="404"/>
      <c r="QWP253" s="49"/>
      <c r="QWQ253" s="49"/>
      <c r="QWR253" s="49"/>
      <c r="QWS253" s="99"/>
      <c r="QWT253" s="98"/>
      <c r="QWU253" s="49"/>
      <c r="QWV253" s="405"/>
      <c r="QWW253" s="405"/>
      <c r="QWX253" s="277"/>
      <c r="QWY253" s="277"/>
      <c r="QWZ253" s="277"/>
      <c r="QXA253" s="277"/>
      <c r="QXB253" s="277"/>
      <c r="QXC253" s="277"/>
      <c r="QXD253" s="277"/>
      <c r="QXE253" s="277"/>
      <c r="QXF253" s="402"/>
      <c r="QXG253" s="404"/>
      <c r="QXH253" s="49"/>
      <c r="QXI253" s="49"/>
      <c r="QXJ253" s="49"/>
      <c r="QXK253" s="99"/>
      <c r="QXL253" s="98"/>
      <c r="QXM253" s="49"/>
      <c r="QXN253" s="405"/>
      <c r="QXO253" s="405"/>
      <c r="QXP253" s="277"/>
      <c r="QXQ253" s="277"/>
      <c r="QXR253" s="277"/>
      <c r="QXS253" s="277"/>
      <c r="QXT253" s="277"/>
      <c r="QXU253" s="277"/>
      <c r="QXV253" s="277"/>
      <c r="QXW253" s="277"/>
      <c r="QXX253" s="402"/>
      <c r="QXY253" s="404"/>
      <c r="QXZ253" s="49"/>
      <c r="QYA253" s="49"/>
      <c r="QYB253" s="49"/>
      <c r="QYC253" s="99"/>
      <c r="QYD253" s="98"/>
      <c r="QYE253" s="49"/>
      <c r="QYF253" s="405"/>
      <c r="QYG253" s="405"/>
      <c r="QYH253" s="277"/>
      <c r="QYI253" s="277"/>
      <c r="QYJ253" s="277"/>
      <c r="QYK253" s="277"/>
      <c r="QYL253" s="277"/>
      <c r="QYM253" s="277"/>
      <c r="QYN253" s="277"/>
      <c r="QYO253" s="277"/>
      <c r="QYP253" s="402"/>
      <c r="QYQ253" s="404"/>
      <c r="QYR253" s="49"/>
      <c r="QYS253" s="49"/>
      <c r="QYT253" s="49"/>
      <c r="QYU253" s="99"/>
      <c r="QYV253" s="98"/>
      <c r="QYW253" s="49"/>
      <c r="QYX253" s="405"/>
      <c r="QYY253" s="405"/>
      <c r="QYZ253" s="277"/>
      <c r="QZA253" s="277"/>
      <c r="QZB253" s="277"/>
      <c r="QZC253" s="277"/>
      <c r="QZD253" s="277"/>
      <c r="QZE253" s="277"/>
      <c r="QZF253" s="277"/>
      <c r="QZG253" s="277"/>
      <c r="QZH253" s="402"/>
      <c r="QZI253" s="404"/>
      <c r="QZJ253" s="49"/>
      <c r="QZK253" s="49"/>
      <c r="QZL253" s="49"/>
      <c r="QZM253" s="99"/>
      <c r="QZN253" s="98"/>
      <c r="QZO253" s="49"/>
      <c r="QZP253" s="405"/>
      <c r="QZQ253" s="405"/>
      <c r="QZR253" s="277"/>
      <c r="QZS253" s="277"/>
      <c r="QZT253" s="277"/>
      <c r="QZU253" s="277"/>
      <c r="QZV253" s="277"/>
      <c r="QZW253" s="277"/>
      <c r="QZX253" s="277"/>
      <c r="QZY253" s="277"/>
      <c r="QZZ253" s="402"/>
      <c r="RAA253" s="404"/>
      <c r="RAB253" s="49"/>
      <c r="RAC253" s="49"/>
      <c r="RAD253" s="49"/>
      <c r="RAE253" s="99"/>
      <c r="RAF253" s="98"/>
      <c r="RAG253" s="49"/>
      <c r="RAH253" s="405"/>
      <c r="RAI253" s="405"/>
      <c r="RAJ253" s="277"/>
      <c r="RAK253" s="277"/>
      <c r="RAL253" s="277"/>
      <c r="RAM253" s="277"/>
      <c r="RAN253" s="277"/>
      <c r="RAO253" s="277"/>
      <c r="RAP253" s="277"/>
      <c r="RAQ253" s="277"/>
      <c r="RAR253" s="402"/>
      <c r="RAS253" s="404"/>
      <c r="RAT253" s="49"/>
      <c r="RAU253" s="49"/>
      <c r="RAV253" s="49"/>
      <c r="RAW253" s="99"/>
      <c r="RAX253" s="98"/>
      <c r="RAY253" s="49"/>
      <c r="RAZ253" s="405"/>
      <c r="RBA253" s="405"/>
      <c r="RBB253" s="277"/>
      <c r="RBC253" s="277"/>
      <c r="RBD253" s="277"/>
      <c r="RBE253" s="277"/>
      <c r="RBF253" s="277"/>
      <c r="RBG253" s="277"/>
      <c r="RBH253" s="277"/>
      <c r="RBI253" s="277"/>
      <c r="RBJ253" s="402"/>
      <c r="RBK253" s="404"/>
      <c r="RBL253" s="49"/>
      <c r="RBM253" s="49"/>
      <c r="RBN253" s="49"/>
      <c r="RBO253" s="99"/>
      <c r="RBP253" s="98"/>
      <c r="RBQ253" s="49"/>
      <c r="RBR253" s="405"/>
      <c r="RBS253" s="405"/>
      <c r="RBT253" s="277"/>
      <c r="RBU253" s="277"/>
      <c r="RBV253" s="277"/>
      <c r="RBW253" s="277"/>
      <c r="RBX253" s="277"/>
      <c r="RBY253" s="277"/>
      <c r="RBZ253" s="277"/>
      <c r="RCA253" s="277"/>
      <c r="RCB253" s="402"/>
      <c r="RCC253" s="404"/>
      <c r="RCD253" s="49"/>
      <c r="RCE253" s="49"/>
      <c r="RCF253" s="49"/>
      <c r="RCG253" s="99"/>
      <c r="RCH253" s="98"/>
      <c r="RCI253" s="49"/>
      <c r="RCJ253" s="405"/>
      <c r="RCK253" s="405"/>
      <c r="RCL253" s="277"/>
      <c r="RCM253" s="277"/>
      <c r="RCN253" s="277"/>
      <c r="RCO253" s="277"/>
      <c r="RCP253" s="277"/>
      <c r="RCQ253" s="277"/>
      <c r="RCR253" s="277"/>
      <c r="RCS253" s="277"/>
      <c r="RCT253" s="402"/>
      <c r="RCU253" s="404"/>
      <c r="RCV253" s="49"/>
      <c r="RCW253" s="49"/>
      <c r="RCX253" s="49"/>
      <c r="RCY253" s="99"/>
      <c r="RCZ253" s="98"/>
      <c r="RDA253" s="49"/>
      <c r="RDB253" s="405"/>
      <c r="RDC253" s="405"/>
      <c r="RDD253" s="277"/>
      <c r="RDE253" s="277"/>
      <c r="RDF253" s="277"/>
      <c r="RDG253" s="277"/>
      <c r="RDH253" s="277"/>
      <c r="RDI253" s="277"/>
      <c r="RDJ253" s="277"/>
      <c r="RDK253" s="277"/>
      <c r="RDL253" s="402"/>
      <c r="RDM253" s="404"/>
      <c r="RDN253" s="49"/>
      <c r="RDO253" s="49"/>
      <c r="RDP253" s="49"/>
      <c r="RDQ253" s="99"/>
      <c r="RDR253" s="98"/>
      <c r="RDS253" s="49"/>
      <c r="RDT253" s="405"/>
      <c r="RDU253" s="405"/>
      <c r="RDV253" s="277"/>
      <c r="RDW253" s="277"/>
      <c r="RDX253" s="277"/>
      <c r="RDY253" s="277"/>
      <c r="RDZ253" s="277"/>
      <c r="REA253" s="277"/>
      <c r="REB253" s="277"/>
      <c r="REC253" s="277"/>
      <c r="RED253" s="402"/>
      <c r="REE253" s="404"/>
      <c r="REF253" s="49"/>
      <c r="REG253" s="49"/>
      <c r="REH253" s="49"/>
      <c r="REI253" s="99"/>
      <c r="REJ253" s="98"/>
      <c r="REK253" s="49"/>
      <c r="REL253" s="405"/>
      <c r="REM253" s="405"/>
      <c r="REN253" s="277"/>
      <c r="REO253" s="277"/>
      <c r="REP253" s="277"/>
      <c r="REQ253" s="277"/>
      <c r="RER253" s="277"/>
      <c r="RES253" s="277"/>
      <c r="RET253" s="277"/>
      <c r="REU253" s="277"/>
      <c r="REV253" s="402"/>
      <c r="REW253" s="404"/>
      <c r="REX253" s="49"/>
      <c r="REY253" s="49"/>
      <c r="REZ253" s="49"/>
      <c r="RFA253" s="99"/>
      <c r="RFB253" s="98"/>
      <c r="RFC253" s="49"/>
      <c r="RFD253" s="405"/>
      <c r="RFE253" s="405"/>
      <c r="RFF253" s="277"/>
      <c r="RFG253" s="277"/>
      <c r="RFH253" s="277"/>
      <c r="RFI253" s="277"/>
      <c r="RFJ253" s="277"/>
      <c r="RFK253" s="277"/>
      <c r="RFL253" s="277"/>
      <c r="RFM253" s="277"/>
      <c r="RFN253" s="402"/>
      <c r="RFO253" s="404"/>
      <c r="RFP253" s="49"/>
      <c r="RFQ253" s="49"/>
      <c r="RFR253" s="49"/>
      <c r="RFS253" s="99"/>
      <c r="RFT253" s="98"/>
      <c r="RFU253" s="49"/>
      <c r="RFV253" s="405"/>
      <c r="RFW253" s="405"/>
      <c r="RFX253" s="277"/>
      <c r="RFY253" s="277"/>
      <c r="RFZ253" s="277"/>
      <c r="RGA253" s="277"/>
      <c r="RGB253" s="277"/>
      <c r="RGC253" s="277"/>
      <c r="RGD253" s="277"/>
      <c r="RGE253" s="277"/>
      <c r="RGF253" s="402"/>
      <c r="RGG253" s="404"/>
      <c r="RGH253" s="49"/>
      <c r="RGI253" s="49"/>
      <c r="RGJ253" s="49"/>
      <c r="RGK253" s="99"/>
      <c r="RGL253" s="98"/>
      <c r="RGM253" s="49"/>
      <c r="RGN253" s="405"/>
      <c r="RGO253" s="405"/>
      <c r="RGP253" s="277"/>
      <c r="RGQ253" s="277"/>
      <c r="RGR253" s="277"/>
      <c r="RGS253" s="277"/>
      <c r="RGT253" s="277"/>
      <c r="RGU253" s="277"/>
      <c r="RGV253" s="277"/>
      <c r="RGW253" s="277"/>
      <c r="RGX253" s="402"/>
      <c r="RGY253" s="404"/>
      <c r="RGZ253" s="49"/>
      <c r="RHA253" s="49"/>
      <c r="RHB253" s="49"/>
      <c r="RHC253" s="99"/>
      <c r="RHD253" s="98"/>
      <c r="RHE253" s="49"/>
      <c r="RHF253" s="405"/>
      <c r="RHG253" s="405"/>
      <c r="RHH253" s="277"/>
      <c r="RHI253" s="277"/>
      <c r="RHJ253" s="277"/>
      <c r="RHK253" s="277"/>
      <c r="RHL253" s="277"/>
      <c r="RHM253" s="277"/>
      <c r="RHN253" s="277"/>
      <c r="RHO253" s="277"/>
      <c r="RHP253" s="402"/>
      <c r="RHQ253" s="404"/>
      <c r="RHR253" s="49"/>
      <c r="RHS253" s="49"/>
      <c r="RHT253" s="49"/>
      <c r="RHU253" s="99"/>
      <c r="RHV253" s="98"/>
      <c r="RHW253" s="49"/>
      <c r="RHX253" s="405"/>
      <c r="RHY253" s="405"/>
      <c r="RHZ253" s="277"/>
      <c r="RIA253" s="277"/>
      <c r="RIB253" s="277"/>
      <c r="RIC253" s="277"/>
      <c r="RID253" s="277"/>
      <c r="RIE253" s="277"/>
      <c r="RIF253" s="277"/>
      <c r="RIG253" s="277"/>
      <c r="RIH253" s="402"/>
      <c r="RII253" s="404"/>
      <c r="RIJ253" s="49"/>
      <c r="RIK253" s="49"/>
      <c r="RIL253" s="49"/>
      <c r="RIM253" s="99"/>
      <c r="RIN253" s="98"/>
      <c r="RIO253" s="49"/>
      <c r="RIP253" s="405"/>
      <c r="RIQ253" s="405"/>
      <c r="RIR253" s="277"/>
      <c r="RIS253" s="277"/>
      <c r="RIT253" s="277"/>
      <c r="RIU253" s="277"/>
      <c r="RIV253" s="277"/>
      <c r="RIW253" s="277"/>
      <c r="RIX253" s="277"/>
      <c r="RIY253" s="277"/>
      <c r="RIZ253" s="402"/>
      <c r="RJA253" s="404"/>
      <c r="RJB253" s="49"/>
      <c r="RJC253" s="49"/>
      <c r="RJD253" s="49"/>
      <c r="RJE253" s="99"/>
      <c r="RJF253" s="98"/>
      <c r="RJG253" s="49"/>
      <c r="RJH253" s="405"/>
      <c r="RJI253" s="405"/>
      <c r="RJJ253" s="277"/>
      <c r="RJK253" s="277"/>
      <c r="RJL253" s="277"/>
      <c r="RJM253" s="277"/>
      <c r="RJN253" s="277"/>
      <c r="RJO253" s="277"/>
      <c r="RJP253" s="277"/>
      <c r="RJQ253" s="277"/>
      <c r="RJR253" s="402"/>
      <c r="RJS253" s="404"/>
      <c r="RJT253" s="49"/>
      <c r="RJU253" s="49"/>
      <c r="RJV253" s="49"/>
      <c r="RJW253" s="99"/>
      <c r="RJX253" s="98"/>
      <c r="RJY253" s="49"/>
      <c r="RJZ253" s="405"/>
      <c r="RKA253" s="405"/>
      <c r="RKB253" s="277"/>
      <c r="RKC253" s="277"/>
      <c r="RKD253" s="277"/>
      <c r="RKE253" s="277"/>
      <c r="RKF253" s="277"/>
      <c r="RKG253" s="277"/>
      <c r="RKH253" s="277"/>
      <c r="RKI253" s="277"/>
      <c r="RKJ253" s="402"/>
      <c r="RKK253" s="404"/>
      <c r="RKL253" s="49"/>
      <c r="RKM253" s="49"/>
      <c r="RKN253" s="49"/>
      <c r="RKO253" s="99"/>
      <c r="RKP253" s="98"/>
      <c r="RKQ253" s="49"/>
      <c r="RKR253" s="405"/>
      <c r="RKS253" s="405"/>
      <c r="RKT253" s="277"/>
      <c r="RKU253" s="277"/>
      <c r="RKV253" s="277"/>
      <c r="RKW253" s="277"/>
      <c r="RKX253" s="277"/>
      <c r="RKY253" s="277"/>
      <c r="RKZ253" s="277"/>
      <c r="RLA253" s="277"/>
      <c r="RLB253" s="402"/>
      <c r="RLC253" s="404"/>
      <c r="RLD253" s="49"/>
      <c r="RLE253" s="49"/>
      <c r="RLF253" s="49"/>
      <c r="RLG253" s="99"/>
      <c r="RLH253" s="98"/>
      <c r="RLI253" s="49"/>
      <c r="RLJ253" s="405"/>
      <c r="RLK253" s="405"/>
      <c r="RLL253" s="277"/>
      <c r="RLM253" s="277"/>
      <c r="RLN253" s="277"/>
      <c r="RLO253" s="277"/>
      <c r="RLP253" s="277"/>
      <c r="RLQ253" s="277"/>
      <c r="RLR253" s="277"/>
      <c r="RLS253" s="277"/>
      <c r="RLT253" s="402"/>
      <c r="RLU253" s="404"/>
      <c r="RLV253" s="49"/>
      <c r="RLW253" s="49"/>
      <c r="RLX253" s="49"/>
      <c r="RLY253" s="99"/>
      <c r="RLZ253" s="98"/>
      <c r="RMA253" s="49"/>
      <c r="RMB253" s="405"/>
      <c r="RMC253" s="405"/>
      <c r="RMD253" s="277"/>
      <c r="RME253" s="277"/>
      <c r="RMF253" s="277"/>
      <c r="RMG253" s="277"/>
      <c r="RMH253" s="277"/>
      <c r="RMI253" s="277"/>
      <c r="RMJ253" s="277"/>
      <c r="RMK253" s="277"/>
      <c r="RML253" s="402"/>
      <c r="RMM253" s="404"/>
      <c r="RMN253" s="49"/>
      <c r="RMO253" s="49"/>
      <c r="RMP253" s="49"/>
      <c r="RMQ253" s="99"/>
      <c r="RMR253" s="98"/>
      <c r="RMS253" s="49"/>
      <c r="RMT253" s="405"/>
      <c r="RMU253" s="405"/>
      <c r="RMV253" s="277"/>
      <c r="RMW253" s="277"/>
      <c r="RMX253" s="277"/>
      <c r="RMY253" s="277"/>
      <c r="RMZ253" s="277"/>
      <c r="RNA253" s="277"/>
      <c r="RNB253" s="277"/>
      <c r="RNC253" s="277"/>
      <c r="RND253" s="402"/>
      <c r="RNE253" s="404"/>
      <c r="RNF253" s="49"/>
      <c r="RNG253" s="49"/>
      <c r="RNH253" s="49"/>
      <c r="RNI253" s="99"/>
      <c r="RNJ253" s="98"/>
      <c r="RNK253" s="49"/>
      <c r="RNL253" s="405"/>
      <c r="RNM253" s="405"/>
      <c r="RNN253" s="277"/>
      <c r="RNO253" s="277"/>
      <c r="RNP253" s="277"/>
      <c r="RNQ253" s="277"/>
      <c r="RNR253" s="277"/>
      <c r="RNS253" s="277"/>
      <c r="RNT253" s="277"/>
      <c r="RNU253" s="277"/>
      <c r="RNV253" s="402"/>
      <c r="RNW253" s="404"/>
      <c r="RNX253" s="49"/>
      <c r="RNY253" s="49"/>
      <c r="RNZ253" s="49"/>
      <c r="ROA253" s="99"/>
      <c r="ROB253" s="98"/>
      <c r="ROC253" s="49"/>
      <c r="ROD253" s="405"/>
      <c r="ROE253" s="405"/>
      <c r="ROF253" s="277"/>
      <c r="ROG253" s="277"/>
      <c r="ROH253" s="277"/>
      <c r="ROI253" s="277"/>
      <c r="ROJ253" s="277"/>
      <c r="ROK253" s="277"/>
      <c r="ROL253" s="277"/>
      <c r="ROM253" s="277"/>
      <c r="RON253" s="402"/>
      <c r="ROO253" s="404"/>
      <c r="ROP253" s="49"/>
      <c r="ROQ253" s="49"/>
      <c r="ROR253" s="49"/>
      <c r="ROS253" s="99"/>
      <c r="ROT253" s="98"/>
      <c r="ROU253" s="49"/>
      <c r="ROV253" s="405"/>
      <c r="ROW253" s="405"/>
      <c r="ROX253" s="277"/>
      <c r="ROY253" s="277"/>
      <c r="ROZ253" s="277"/>
      <c r="RPA253" s="277"/>
      <c r="RPB253" s="277"/>
      <c r="RPC253" s="277"/>
      <c r="RPD253" s="277"/>
      <c r="RPE253" s="277"/>
      <c r="RPF253" s="402"/>
      <c r="RPG253" s="404"/>
      <c r="RPH253" s="49"/>
      <c r="RPI253" s="49"/>
      <c r="RPJ253" s="49"/>
      <c r="RPK253" s="99"/>
      <c r="RPL253" s="98"/>
      <c r="RPM253" s="49"/>
      <c r="RPN253" s="405"/>
      <c r="RPO253" s="405"/>
      <c r="RPP253" s="277"/>
      <c r="RPQ253" s="277"/>
      <c r="RPR253" s="277"/>
      <c r="RPS253" s="277"/>
      <c r="RPT253" s="277"/>
      <c r="RPU253" s="277"/>
      <c r="RPV253" s="277"/>
      <c r="RPW253" s="277"/>
      <c r="RPX253" s="402"/>
      <c r="RPY253" s="404"/>
      <c r="RPZ253" s="49"/>
      <c r="RQA253" s="49"/>
      <c r="RQB253" s="49"/>
      <c r="RQC253" s="99"/>
      <c r="RQD253" s="98"/>
      <c r="RQE253" s="49"/>
      <c r="RQF253" s="405"/>
      <c r="RQG253" s="405"/>
      <c r="RQH253" s="277"/>
      <c r="RQI253" s="277"/>
      <c r="RQJ253" s="277"/>
      <c r="RQK253" s="277"/>
      <c r="RQL253" s="277"/>
      <c r="RQM253" s="277"/>
      <c r="RQN253" s="277"/>
      <c r="RQO253" s="277"/>
      <c r="RQP253" s="402"/>
      <c r="RQQ253" s="404"/>
      <c r="RQR253" s="49"/>
      <c r="RQS253" s="49"/>
      <c r="RQT253" s="49"/>
      <c r="RQU253" s="99"/>
      <c r="RQV253" s="98"/>
      <c r="RQW253" s="49"/>
      <c r="RQX253" s="405"/>
      <c r="RQY253" s="405"/>
      <c r="RQZ253" s="277"/>
      <c r="RRA253" s="277"/>
      <c r="RRB253" s="277"/>
      <c r="RRC253" s="277"/>
      <c r="RRD253" s="277"/>
      <c r="RRE253" s="277"/>
      <c r="RRF253" s="277"/>
      <c r="RRG253" s="277"/>
      <c r="RRH253" s="402"/>
      <c r="RRI253" s="404"/>
      <c r="RRJ253" s="49"/>
      <c r="RRK253" s="49"/>
      <c r="RRL253" s="49"/>
      <c r="RRM253" s="99"/>
      <c r="RRN253" s="98"/>
      <c r="RRO253" s="49"/>
      <c r="RRP253" s="405"/>
      <c r="RRQ253" s="405"/>
      <c r="RRR253" s="277"/>
      <c r="RRS253" s="277"/>
      <c r="RRT253" s="277"/>
      <c r="RRU253" s="277"/>
      <c r="RRV253" s="277"/>
      <c r="RRW253" s="277"/>
      <c r="RRX253" s="277"/>
      <c r="RRY253" s="277"/>
      <c r="RRZ253" s="402"/>
      <c r="RSA253" s="404"/>
      <c r="RSB253" s="49"/>
      <c r="RSC253" s="49"/>
      <c r="RSD253" s="49"/>
      <c r="RSE253" s="99"/>
      <c r="RSF253" s="98"/>
      <c r="RSG253" s="49"/>
      <c r="RSH253" s="405"/>
      <c r="RSI253" s="405"/>
      <c r="RSJ253" s="277"/>
      <c r="RSK253" s="277"/>
      <c r="RSL253" s="277"/>
      <c r="RSM253" s="277"/>
      <c r="RSN253" s="277"/>
      <c r="RSO253" s="277"/>
      <c r="RSP253" s="277"/>
      <c r="RSQ253" s="277"/>
      <c r="RSR253" s="402"/>
      <c r="RSS253" s="404"/>
      <c r="RST253" s="49"/>
      <c r="RSU253" s="49"/>
      <c r="RSV253" s="49"/>
      <c r="RSW253" s="99"/>
      <c r="RSX253" s="98"/>
      <c r="RSY253" s="49"/>
      <c r="RSZ253" s="405"/>
      <c r="RTA253" s="405"/>
      <c r="RTB253" s="277"/>
      <c r="RTC253" s="277"/>
      <c r="RTD253" s="277"/>
      <c r="RTE253" s="277"/>
      <c r="RTF253" s="277"/>
      <c r="RTG253" s="277"/>
      <c r="RTH253" s="277"/>
      <c r="RTI253" s="277"/>
      <c r="RTJ253" s="402"/>
      <c r="RTK253" s="404"/>
      <c r="RTL253" s="49"/>
      <c r="RTM253" s="49"/>
      <c r="RTN253" s="49"/>
      <c r="RTO253" s="99"/>
      <c r="RTP253" s="98"/>
      <c r="RTQ253" s="49"/>
      <c r="RTR253" s="405"/>
      <c r="RTS253" s="405"/>
      <c r="RTT253" s="277"/>
      <c r="RTU253" s="277"/>
      <c r="RTV253" s="277"/>
      <c r="RTW253" s="277"/>
      <c r="RTX253" s="277"/>
      <c r="RTY253" s="277"/>
      <c r="RTZ253" s="277"/>
      <c r="RUA253" s="277"/>
      <c r="RUB253" s="402"/>
      <c r="RUC253" s="404"/>
      <c r="RUD253" s="49"/>
      <c r="RUE253" s="49"/>
      <c r="RUF253" s="49"/>
      <c r="RUG253" s="99"/>
      <c r="RUH253" s="98"/>
      <c r="RUI253" s="49"/>
      <c r="RUJ253" s="405"/>
      <c r="RUK253" s="405"/>
      <c r="RUL253" s="277"/>
      <c r="RUM253" s="277"/>
      <c r="RUN253" s="277"/>
      <c r="RUO253" s="277"/>
      <c r="RUP253" s="277"/>
      <c r="RUQ253" s="277"/>
      <c r="RUR253" s="277"/>
      <c r="RUS253" s="277"/>
      <c r="RUT253" s="402"/>
      <c r="RUU253" s="404"/>
      <c r="RUV253" s="49"/>
      <c r="RUW253" s="49"/>
      <c r="RUX253" s="49"/>
      <c r="RUY253" s="99"/>
      <c r="RUZ253" s="98"/>
      <c r="RVA253" s="49"/>
      <c r="RVB253" s="405"/>
      <c r="RVC253" s="405"/>
      <c r="RVD253" s="277"/>
      <c r="RVE253" s="277"/>
      <c r="RVF253" s="277"/>
      <c r="RVG253" s="277"/>
      <c r="RVH253" s="277"/>
      <c r="RVI253" s="277"/>
      <c r="RVJ253" s="277"/>
      <c r="RVK253" s="277"/>
      <c r="RVL253" s="402"/>
      <c r="RVM253" s="404"/>
      <c r="RVN253" s="49"/>
      <c r="RVO253" s="49"/>
      <c r="RVP253" s="49"/>
      <c r="RVQ253" s="99"/>
      <c r="RVR253" s="98"/>
      <c r="RVS253" s="49"/>
      <c r="RVT253" s="405"/>
      <c r="RVU253" s="405"/>
      <c r="RVV253" s="277"/>
      <c r="RVW253" s="277"/>
      <c r="RVX253" s="277"/>
      <c r="RVY253" s="277"/>
      <c r="RVZ253" s="277"/>
      <c r="RWA253" s="277"/>
      <c r="RWB253" s="277"/>
      <c r="RWC253" s="277"/>
      <c r="RWD253" s="402"/>
      <c r="RWE253" s="404"/>
      <c r="RWF253" s="49"/>
      <c r="RWG253" s="49"/>
      <c r="RWH253" s="49"/>
      <c r="RWI253" s="99"/>
      <c r="RWJ253" s="98"/>
      <c r="RWK253" s="49"/>
      <c r="RWL253" s="405"/>
      <c r="RWM253" s="405"/>
      <c r="RWN253" s="277"/>
      <c r="RWO253" s="277"/>
      <c r="RWP253" s="277"/>
      <c r="RWQ253" s="277"/>
      <c r="RWR253" s="277"/>
      <c r="RWS253" s="277"/>
      <c r="RWT253" s="277"/>
      <c r="RWU253" s="277"/>
      <c r="RWV253" s="402"/>
      <c r="RWW253" s="404"/>
      <c r="RWX253" s="49"/>
      <c r="RWY253" s="49"/>
      <c r="RWZ253" s="49"/>
      <c r="RXA253" s="99"/>
      <c r="RXB253" s="98"/>
      <c r="RXC253" s="49"/>
      <c r="RXD253" s="405"/>
      <c r="RXE253" s="405"/>
      <c r="RXF253" s="277"/>
      <c r="RXG253" s="277"/>
      <c r="RXH253" s="277"/>
      <c r="RXI253" s="277"/>
      <c r="RXJ253" s="277"/>
      <c r="RXK253" s="277"/>
      <c r="RXL253" s="277"/>
      <c r="RXM253" s="277"/>
      <c r="RXN253" s="402"/>
      <c r="RXO253" s="404"/>
      <c r="RXP253" s="49"/>
      <c r="RXQ253" s="49"/>
      <c r="RXR253" s="49"/>
      <c r="RXS253" s="99"/>
      <c r="RXT253" s="98"/>
      <c r="RXU253" s="49"/>
      <c r="RXV253" s="405"/>
      <c r="RXW253" s="405"/>
      <c r="RXX253" s="277"/>
      <c r="RXY253" s="277"/>
      <c r="RXZ253" s="277"/>
      <c r="RYA253" s="277"/>
      <c r="RYB253" s="277"/>
      <c r="RYC253" s="277"/>
      <c r="RYD253" s="277"/>
      <c r="RYE253" s="277"/>
      <c r="RYF253" s="402"/>
      <c r="RYG253" s="404"/>
      <c r="RYH253" s="49"/>
      <c r="RYI253" s="49"/>
      <c r="RYJ253" s="49"/>
      <c r="RYK253" s="99"/>
      <c r="RYL253" s="98"/>
      <c r="RYM253" s="49"/>
      <c r="RYN253" s="405"/>
      <c r="RYO253" s="405"/>
      <c r="RYP253" s="277"/>
      <c r="RYQ253" s="277"/>
      <c r="RYR253" s="277"/>
      <c r="RYS253" s="277"/>
      <c r="RYT253" s="277"/>
      <c r="RYU253" s="277"/>
      <c r="RYV253" s="277"/>
      <c r="RYW253" s="277"/>
      <c r="RYX253" s="402"/>
      <c r="RYY253" s="404"/>
      <c r="RYZ253" s="49"/>
      <c r="RZA253" s="49"/>
      <c r="RZB253" s="49"/>
      <c r="RZC253" s="99"/>
      <c r="RZD253" s="98"/>
      <c r="RZE253" s="49"/>
      <c r="RZF253" s="405"/>
      <c r="RZG253" s="405"/>
      <c r="RZH253" s="277"/>
      <c r="RZI253" s="277"/>
      <c r="RZJ253" s="277"/>
      <c r="RZK253" s="277"/>
      <c r="RZL253" s="277"/>
      <c r="RZM253" s="277"/>
      <c r="RZN253" s="277"/>
      <c r="RZO253" s="277"/>
      <c r="RZP253" s="402"/>
      <c r="RZQ253" s="404"/>
      <c r="RZR253" s="49"/>
      <c r="RZS253" s="49"/>
      <c r="RZT253" s="49"/>
      <c r="RZU253" s="99"/>
      <c r="RZV253" s="98"/>
      <c r="RZW253" s="49"/>
      <c r="RZX253" s="405"/>
      <c r="RZY253" s="405"/>
      <c r="RZZ253" s="277"/>
      <c r="SAA253" s="277"/>
      <c r="SAB253" s="277"/>
      <c r="SAC253" s="277"/>
      <c r="SAD253" s="277"/>
      <c r="SAE253" s="277"/>
      <c r="SAF253" s="277"/>
      <c r="SAG253" s="277"/>
      <c r="SAH253" s="402"/>
      <c r="SAI253" s="404"/>
      <c r="SAJ253" s="49"/>
      <c r="SAK253" s="49"/>
      <c r="SAL253" s="49"/>
      <c r="SAM253" s="99"/>
      <c r="SAN253" s="98"/>
      <c r="SAO253" s="49"/>
      <c r="SAP253" s="405"/>
      <c r="SAQ253" s="405"/>
      <c r="SAR253" s="277"/>
      <c r="SAS253" s="277"/>
      <c r="SAT253" s="277"/>
      <c r="SAU253" s="277"/>
      <c r="SAV253" s="277"/>
      <c r="SAW253" s="277"/>
      <c r="SAX253" s="277"/>
      <c r="SAY253" s="277"/>
      <c r="SAZ253" s="402"/>
      <c r="SBA253" s="404"/>
      <c r="SBB253" s="49"/>
      <c r="SBC253" s="49"/>
      <c r="SBD253" s="49"/>
      <c r="SBE253" s="99"/>
      <c r="SBF253" s="98"/>
      <c r="SBG253" s="49"/>
      <c r="SBH253" s="405"/>
      <c r="SBI253" s="405"/>
      <c r="SBJ253" s="277"/>
      <c r="SBK253" s="277"/>
      <c r="SBL253" s="277"/>
      <c r="SBM253" s="277"/>
      <c r="SBN253" s="277"/>
      <c r="SBO253" s="277"/>
      <c r="SBP253" s="277"/>
      <c r="SBQ253" s="277"/>
      <c r="SBR253" s="402"/>
      <c r="SBS253" s="404"/>
      <c r="SBT253" s="49"/>
      <c r="SBU253" s="49"/>
      <c r="SBV253" s="49"/>
      <c r="SBW253" s="99"/>
      <c r="SBX253" s="98"/>
      <c r="SBY253" s="49"/>
      <c r="SBZ253" s="405"/>
      <c r="SCA253" s="405"/>
      <c r="SCB253" s="277"/>
      <c r="SCC253" s="277"/>
      <c r="SCD253" s="277"/>
      <c r="SCE253" s="277"/>
      <c r="SCF253" s="277"/>
      <c r="SCG253" s="277"/>
      <c r="SCH253" s="277"/>
      <c r="SCI253" s="277"/>
      <c r="SCJ253" s="402"/>
      <c r="SCK253" s="404"/>
      <c r="SCL253" s="49"/>
      <c r="SCM253" s="49"/>
      <c r="SCN253" s="49"/>
      <c r="SCO253" s="99"/>
      <c r="SCP253" s="98"/>
      <c r="SCQ253" s="49"/>
      <c r="SCR253" s="405"/>
      <c r="SCS253" s="405"/>
      <c r="SCT253" s="277"/>
      <c r="SCU253" s="277"/>
      <c r="SCV253" s="277"/>
      <c r="SCW253" s="277"/>
      <c r="SCX253" s="277"/>
      <c r="SCY253" s="277"/>
      <c r="SCZ253" s="277"/>
      <c r="SDA253" s="277"/>
      <c r="SDB253" s="402"/>
      <c r="SDC253" s="404"/>
      <c r="SDD253" s="49"/>
      <c r="SDE253" s="49"/>
      <c r="SDF253" s="49"/>
      <c r="SDG253" s="99"/>
      <c r="SDH253" s="98"/>
      <c r="SDI253" s="49"/>
      <c r="SDJ253" s="405"/>
      <c r="SDK253" s="405"/>
      <c r="SDL253" s="277"/>
      <c r="SDM253" s="277"/>
      <c r="SDN253" s="277"/>
      <c r="SDO253" s="277"/>
      <c r="SDP253" s="277"/>
      <c r="SDQ253" s="277"/>
      <c r="SDR253" s="277"/>
      <c r="SDS253" s="277"/>
      <c r="SDT253" s="402"/>
      <c r="SDU253" s="404"/>
      <c r="SDV253" s="49"/>
      <c r="SDW253" s="49"/>
      <c r="SDX253" s="49"/>
      <c r="SDY253" s="99"/>
      <c r="SDZ253" s="98"/>
      <c r="SEA253" s="49"/>
      <c r="SEB253" s="405"/>
      <c r="SEC253" s="405"/>
      <c r="SED253" s="277"/>
      <c r="SEE253" s="277"/>
      <c r="SEF253" s="277"/>
      <c r="SEG253" s="277"/>
      <c r="SEH253" s="277"/>
      <c r="SEI253" s="277"/>
      <c r="SEJ253" s="277"/>
      <c r="SEK253" s="277"/>
      <c r="SEL253" s="402"/>
      <c r="SEM253" s="404"/>
      <c r="SEN253" s="49"/>
      <c r="SEO253" s="49"/>
      <c r="SEP253" s="49"/>
      <c r="SEQ253" s="99"/>
      <c r="SER253" s="98"/>
      <c r="SES253" s="49"/>
      <c r="SET253" s="405"/>
      <c r="SEU253" s="405"/>
      <c r="SEV253" s="277"/>
      <c r="SEW253" s="277"/>
      <c r="SEX253" s="277"/>
      <c r="SEY253" s="277"/>
      <c r="SEZ253" s="277"/>
      <c r="SFA253" s="277"/>
      <c r="SFB253" s="277"/>
      <c r="SFC253" s="277"/>
      <c r="SFD253" s="402"/>
      <c r="SFE253" s="404"/>
      <c r="SFF253" s="49"/>
      <c r="SFG253" s="49"/>
      <c r="SFH253" s="49"/>
      <c r="SFI253" s="99"/>
      <c r="SFJ253" s="98"/>
      <c r="SFK253" s="49"/>
      <c r="SFL253" s="405"/>
      <c r="SFM253" s="405"/>
      <c r="SFN253" s="277"/>
      <c r="SFO253" s="277"/>
      <c r="SFP253" s="277"/>
      <c r="SFQ253" s="277"/>
      <c r="SFR253" s="277"/>
      <c r="SFS253" s="277"/>
      <c r="SFT253" s="277"/>
      <c r="SFU253" s="277"/>
      <c r="SFV253" s="402"/>
      <c r="SFW253" s="404"/>
      <c r="SFX253" s="49"/>
      <c r="SFY253" s="49"/>
      <c r="SFZ253" s="49"/>
      <c r="SGA253" s="99"/>
      <c r="SGB253" s="98"/>
      <c r="SGC253" s="49"/>
      <c r="SGD253" s="405"/>
      <c r="SGE253" s="405"/>
      <c r="SGF253" s="277"/>
      <c r="SGG253" s="277"/>
      <c r="SGH253" s="277"/>
      <c r="SGI253" s="277"/>
      <c r="SGJ253" s="277"/>
      <c r="SGK253" s="277"/>
      <c r="SGL253" s="277"/>
      <c r="SGM253" s="277"/>
      <c r="SGN253" s="402"/>
      <c r="SGO253" s="404"/>
      <c r="SGP253" s="49"/>
      <c r="SGQ253" s="49"/>
      <c r="SGR253" s="49"/>
      <c r="SGS253" s="99"/>
      <c r="SGT253" s="98"/>
      <c r="SGU253" s="49"/>
      <c r="SGV253" s="405"/>
      <c r="SGW253" s="405"/>
      <c r="SGX253" s="277"/>
      <c r="SGY253" s="277"/>
      <c r="SGZ253" s="277"/>
      <c r="SHA253" s="277"/>
      <c r="SHB253" s="277"/>
      <c r="SHC253" s="277"/>
      <c r="SHD253" s="277"/>
      <c r="SHE253" s="277"/>
      <c r="SHF253" s="402"/>
      <c r="SHG253" s="404"/>
      <c r="SHH253" s="49"/>
      <c r="SHI253" s="49"/>
      <c r="SHJ253" s="49"/>
      <c r="SHK253" s="99"/>
      <c r="SHL253" s="98"/>
      <c r="SHM253" s="49"/>
      <c r="SHN253" s="405"/>
      <c r="SHO253" s="405"/>
      <c r="SHP253" s="277"/>
      <c r="SHQ253" s="277"/>
      <c r="SHR253" s="277"/>
      <c r="SHS253" s="277"/>
      <c r="SHT253" s="277"/>
      <c r="SHU253" s="277"/>
      <c r="SHV253" s="277"/>
      <c r="SHW253" s="277"/>
      <c r="SHX253" s="402"/>
      <c r="SHY253" s="404"/>
      <c r="SHZ253" s="49"/>
      <c r="SIA253" s="49"/>
      <c r="SIB253" s="49"/>
      <c r="SIC253" s="99"/>
      <c r="SID253" s="98"/>
      <c r="SIE253" s="49"/>
      <c r="SIF253" s="405"/>
      <c r="SIG253" s="405"/>
      <c r="SIH253" s="277"/>
      <c r="SII253" s="277"/>
      <c r="SIJ253" s="277"/>
      <c r="SIK253" s="277"/>
      <c r="SIL253" s="277"/>
      <c r="SIM253" s="277"/>
      <c r="SIN253" s="277"/>
      <c r="SIO253" s="277"/>
      <c r="SIP253" s="402"/>
      <c r="SIQ253" s="404"/>
      <c r="SIR253" s="49"/>
      <c r="SIS253" s="49"/>
      <c r="SIT253" s="49"/>
      <c r="SIU253" s="99"/>
      <c r="SIV253" s="98"/>
      <c r="SIW253" s="49"/>
      <c r="SIX253" s="405"/>
      <c r="SIY253" s="405"/>
      <c r="SIZ253" s="277"/>
      <c r="SJA253" s="277"/>
      <c r="SJB253" s="277"/>
      <c r="SJC253" s="277"/>
      <c r="SJD253" s="277"/>
      <c r="SJE253" s="277"/>
      <c r="SJF253" s="277"/>
      <c r="SJG253" s="277"/>
      <c r="SJH253" s="402"/>
      <c r="SJI253" s="404"/>
      <c r="SJJ253" s="49"/>
      <c r="SJK253" s="49"/>
      <c r="SJL253" s="49"/>
      <c r="SJM253" s="99"/>
      <c r="SJN253" s="98"/>
      <c r="SJO253" s="49"/>
      <c r="SJP253" s="405"/>
      <c r="SJQ253" s="405"/>
      <c r="SJR253" s="277"/>
      <c r="SJS253" s="277"/>
      <c r="SJT253" s="277"/>
      <c r="SJU253" s="277"/>
      <c r="SJV253" s="277"/>
      <c r="SJW253" s="277"/>
      <c r="SJX253" s="277"/>
      <c r="SJY253" s="277"/>
      <c r="SJZ253" s="402"/>
      <c r="SKA253" s="404"/>
      <c r="SKB253" s="49"/>
      <c r="SKC253" s="49"/>
      <c r="SKD253" s="49"/>
      <c r="SKE253" s="99"/>
      <c r="SKF253" s="98"/>
      <c r="SKG253" s="49"/>
      <c r="SKH253" s="405"/>
      <c r="SKI253" s="405"/>
      <c r="SKJ253" s="277"/>
      <c r="SKK253" s="277"/>
      <c r="SKL253" s="277"/>
      <c r="SKM253" s="277"/>
      <c r="SKN253" s="277"/>
      <c r="SKO253" s="277"/>
      <c r="SKP253" s="277"/>
      <c r="SKQ253" s="277"/>
      <c r="SKR253" s="402"/>
      <c r="SKS253" s="404"/>
      <c r="SKT253" s="49"/>
      <c r="SKU253" s="49"/>
      <c r="SKV253" s="49"/>
      <c r="SKW253" s="99"/>
      <c r="SKX253" s="98"/>
      <c r="SKY253" s="49"/>
      <c r="SKZ253" s="405"/>
      <c r="SLA253" s="405"/>
      <c r="SLB253" s="277"/>
      <c r="SLC253" s="277"/>
      <c r="SLD253" s="277"/>
      <c r="SLE253" s="277"/>
      <c r="SLF253" s="277"/>
      <c r="SLG253" s="277"/>
      <c r="SLH253" s="277"/>
      <c r="SLI253" s="277"/>
      <c r="SLJ253" s="402"/>
      <c r="SLK253" s="404"/>
      <c r="SLL253" s="49"/>
      <c r="SLM253" s="49"/>
      <c r="SLN253" s="49"/>
      <c r="SLO253" s="99"/>
      <c r="SLP253" s="98"/>
      <c r="SLQ253" s="49"/>
      <c r="SLR253" s="405"/>
      <c r="SLS253" s="405"/>
      <c r="SLT253" s="277"/>
      <c r="SLU253" s="277"/>
      <c r="SLV253" s="277"/>
      <c r="SLW253" s="277"/>
      <c r="SLX253" s="277"/>
      <c r="SLY253" s="277"/>
      <c r="SLZ253" s="277"/>
      <c r="SMA253" s="277"/>
      <c r="SMB253" s="402"/>
      <c r="SMC253" s="404"/>
      <c r="SMD253" s="49"/>
      <c r="SME253" s="49"/>
      <c r="SMF253" s="49"/>
      <c r="SMG253" s="99"/>
      <c r="SMH253" s="98"/>
      <c r="SMI253" s="49"/>
      <c r="SMJ253" s="405"/>
      <c r="SMK253" s="405"/>
      <c r="SML253" s="277"/>
      <c r="SMM253" s="277"/>
      <c r="SMN253" s="277"/>
      <c r="SMO253" s="277"/>
      <c r="SMP253" s="277"/>
      <c r="SMQ253" s="277"/>
      <c r="SMR253" s="277"/>
      <c r="SMS253" s="277"/>
      <c r="SMT253" s="402"/>
      <c r="SMU253" s="404"/>
      <c r="SMV253" s="49"/>
      <c r="SMW253" s="49"/>
      <c r="SMX253" s="49"/>
      <c r="SMY253" s="99"/>
      <c r="SMZ253" s="98"/>
      <c r="SNA253" s="49"/>
      <c r="SNB253" s="405"/>
      <c r="SNC253" s="405"/>
      <c r="SND253" s="277"/>
      <c r="SNE253" s="277"/>
      <c r="SNF253" s="277"/>
      <c r="SNG253" s="277"/>
      <c r="SNH253" s="277"/>
      <c r="SNI253" s="277"/>
      <c r="SNJ253" s="277"/>
      <c r="SNK253" s="277"/>
      <c r="SNL253" s="402"/>
      <c r="SNM253" s="404"/>
      <c r="SNN253" s="49"/>
      <c r="SNO253" s="49"/>
      <c r="SNP253" s="49"/>
      <c r="SNQ253" s="99"/>
      <c r="SNR253" s="98"/>
      <c r="SNS253" s="49"/>
      <c r="SNT253" s="405"/>
      <c r="SNU253" s="405"/>
      <c r="SNV253" s="277"/>
      <c r="SNW253" s="277"/>
      <c r="SNX253" s="277"/>
      <c r="SNY253" s="277"/>
      <c r="SNZ253" s="277"/>
      <c r="SOA253" s="277"/>
      <c r="SOB253" s="277"/>
      <c r="SOC253" s="277"/>
      <c r="SOD253" s="402"/>
      <c r="SOE253" s="404"/>
      <c r="SOF253" s="49"/>
      <c r="SOG253" s="49"/>
      <c r="SOH253" s="49"/>
      <c r="SOI253" s="99"/>
      <c r="SOJ253" s="98"/>
      <c r="SOK253" s="49"/>
      <c r="SOL253" s="405"/>
      <c r="SOM253" s="405"/>
      <c r="SON253" s="277"/>
      <c r="SOO253" s="277"/>
      <c r="SOP253" s="277"/>
      <c r="SOQ253" s="277"/>
      <c r="SOR253" s="277"/>
      <c r="SOS253" s="277"/>
      <c r="SOT253" s="277"/>
      <c r="SOU253" s="277"/>
      <c r="SOV253" s="402"/>
      <c r="SOW253" s="404"/>
      <c r="SOX253" s="49"/>
      <c r="SOY253" s="49"/>
      <c r="SOZ253" s="49"/>
      <c r="SPA253" s="99"/>
      <c r="SPB253" s="98"/>
      <c r="SPC253" s="49"/>
      <c r="SPD253" s="405"/>
      <c r="SPE253" s="405"/>
      <c r="SPF253" s="277"/>
      <c r="SPG253" s="277"/>
      <c r="SPH253" s="277"/>
      <c r="SPI253" s="277"/>
      <c r="SPJ253" s="277"/>
      <c r="SPK253" s="277"/>
      <c r="SPL253" s="277"/>
      <c r="SPM253" s="277"/>
      <c r="SPN253" s="402"/>
      <c r="SPO253" s="404"/>
      <c r="SPP253" s="49"/>
      <c r="SPQ253" s="49"/>
      <c r="SPR253" s="49"/>
      <c r="SPS253" s="99"/>
      <c r="SPT253" s="98"/>
      <c r="SPU253" s="49"/>
      <c r="SPV253" s="405"/>
      <c r="SPW253" s="405"/>
      <c r="SPX253" s="277"/>
      <c r="SPY253" s="277"/>
      <c r="SPZ253" s="277"/>
      <c r="SQA253" s="277"/>
      <c r="SQB253" s="277"/>
      <c r="SQC253" s="277"/>
      <c r="SQD253" s="277"/>
      <c r="SQE253" s="277"/>
      <c r="SQF253" s="402"/>
      <c r="SQG253" s="404"/>
      <c r="SQH253" s="49"/>
      <c r="SQI253" s="49"/>
      <c r="SQJ253" s="49"/>
      <c r="SQK253" s="99"/>
      <c r="SQL253" s="98"/>
      <c r="SQM253" s="49"/>
      <c r="SQN253" s="405"/>
      <c r="SQO253" s="405"/>
      <c r="SQP253" s="277"/>
      <c r="SQQ253" s="277"/>
      <c r="SQR253" s="277"/>
      <c r="SQS253" s="277"/>
      <c r="SQT253" s="277"/>
      <c r="SQU253" s="277"/>
      <c r="SQV253" s="277"/>
      <c r="SQW253" s="277"/>
      <c r="SQX253" s="402"/>
      <c r="SQY253" s="404"/>
      <c r="SQZ253" s="49"/>
      <c r="SRA253" s="49"/>
      <c r="SRB253" s="49"/>
      <c r="SRC253" s="99"/>
      <c r="SRD253" s="98"/>
      <c r="SRE253" s="49"/>
      <c r="SRF253" s="405"/>
      <c r="SRG253" s="405"/>
      <c r="SRH253" s="277"/>
      <c r="SRI253" s="277"/>
      <c r="SRJ253" s="277"/>
      <c r="SRK253" s="277"/>
      <c r="SRL253" s="277"/>
      <c r="SRM253" s="277"/>
      <c r="SRN253" s="277"/>
      <c r="SRO253" s="277"/>
      <c r="SRP253" s="402"/>
      <c r="SRQ253" s="404"/>
      <c r="SRR253" s="49"/>
      <c r="SRS253" s="49"/>
      <c r="SRT253" s="49"/>
      <c r="SRU253" s="99"/>
      <c r="SRV253" s="98"/>
      <c r="SRW253" s="49"/>
      <c r="SRX253" s="405"/>
      <c r="SRY253" s="405"/>
      <c r="SRZ253" s="277"/>
      <c r="SSA253" s="277"/>
      <c r="SSB253" s="277"/>
      <c r="SSC253" s="277"/>
      <c r="SSD253" s="277"/>
      <c r="SSE253" s="277"/>
      <c r="SSF253" s="277"/>
      <c r="SSG253" s="277"/>
      <c r="SSH253" s="402"/>
      <c r="SSI253" s="404"/>
      <c r="SSJ253" s="49"/>
      <c r="SSK253" s="49"/>
      <c r="SSL253" s="49"/>
      <c r="SSM253" s="99"/>
      <c r="SSN253" s="98"/>
      <c r="SSO253" s="49"/>
      <c r="SSP253" s="405"/>
      <c r="SSQ253" s="405"/>
      <c r="SSR253" s="277"/>
      <c r="SSS253" s="277"/>
      <c r="SST253" s="277"/>
      <c r="SSU253" s="277"/>
      <c r="SSV253" s="277"/>
      <c r="SSW253" s="277"/>
      <c r="SSX253" s="277"/>
      <c r="SSY253" s="277"/>
      <c r="SSZ253" s="402"/>
      <c r="STA253" s="404"/>
      <c r="STB253" s="49"/>
      <c r="STC253" s="49"/>
      <c r="STD253" s="49"/>
      <c r="STE253" s="99"/>
      <c r="STF253" s="98"/>
      <c r="STG253" s="49"/>
      <c r="STH253" s="405"/>
      <c r="STI253" s="405"/>
      <c r="STJ253" s="277"/>
      <c r="STK253" s="277"/>
      <c r="STL253" s="277"/>
      <c r="STM253" s="277"/>
      <c r="STN253" s="277"/>
      <c r="STO253" s="277"/>
      <c r="STP253" s="277"/>
      <c r="STQ253" s="277"/>
      <c r="STR253" s="402"/>
      <c r="STS253" s="404"/>
      <c r="STT253" s="49"/>
      <c r="STU253" s="49"/>
      <c r="STV253" s="49"/>
      <c r="STW253" s="99"/>
      <c r="STX253" s="98"/>
      <c r="STY253" s="49"/>
      <c r="STZ253" s="405"/>
      <c r="SUA253" s="405"/>
      <c r="SUB253" s="277"/>
      <c r="SUC253" s="277"/>
      <c r="SUD253" s="277"/>
      <c r="SUE253" s="277"/>
      <c r="SUF253" s="277"/>
      <c r="SUG253" s="277"/>
      <c r="SUH253" s="277"/>
      <c r="SUI253" s="277"/>
      <c r="SUJ253" s="402"/>
      <c r="SUK253" s="404"/>
      <c r="SUL253" s="49"/>
      <c r="SUM253" s="49"/>
      <c r="SUN253" s="49"/>
      <c r="SUO253" s="99"/>
      <c r="SUP253" s="98"/>
      <c r="SUQ253" s="49"/>
      <c r="SUR253" s="405"/>
      <c r="SUS253" s="405"/>
      <c r="SUT253" s="277"/>
      <c r="SUU253" s="277"/>
      <c r="SUV253" s="277"/>
      <c r="SUW253" s="277"/>
      <c r="SUX253" s="277"/>
      <c r="SUY253" s="277"/>
      <c r="SUZ253" s="277"/>
      <c r="SVA253" s="277"/>
      <c r="SVB253" s="402"/>
      <c r="SVC253" s="404"/>
      <c r="SVD253" s="49"/>
      <c r="SVE253" s="49"/>
      <c r="SVF253" s="49"/>
      <c r="SVG253" s="99"/>
      <c r="SVH253" s="98"/>
      <c r="SVI253" s="49"/>
      <c r="SVJ253" s="405"/>
      <c r="SVK253" s="405"/>
      <c r="SVL253" s="277"/>
      <c r="SVM253" s="277"/>
      <c r="SVN253" s="277"/>
      <c r="SVO253" s="277"/>
      <c r="SVP253" s="277"/>
      <c r="SVQ253" s="277"/>
      <c r="SVR253" s="277"/>
      <c r="SVS253" s="277"/>
      <c r="SVT253" s="402"/>
      <c r="SVU253" s="404"/>
      <c r="SVV253" s="49"/>
      <c r="SVW253" s="49"/>
      <c r="SVX253" s="49"/>
      <c r="SVY253" s="99"/>
      <c r="SVZ253" s="98"/>
      <c r="SWA253" s="49"/>
      <c r="SWB253" s="405"/>
      <c r="SWC253" s="405"/>
      <c r="SWD253" s="277"/>
      <c r="SWE253" s="277"/>
      <c r="SWF253" s="277"/>
      <c r="SWG253" s="277"/>
      <c r="SWH253" s="277"/>
      <c r="SWI253" s="277"/>
      <c r="SWJ253" s="277"/>
      <c r="SWK253" s="277"/>
      <c r="SWL253" s="402"/>
      <c r="SWM253" s="404"/>
      <c r="SWN253" s="49"/>
      <c r="SWO253" s="49"/>
      <c r="SWP253" s="49"/>
      <c r="SWQ253" s="99"/>
      <c r="SWR253" s="98"/>
      <c r="SWS253" s="49"/>
      <c r="SWT253" s="405"/>
      <c r="SWU253" s="405"/>
      <c r="SWV253" s="277"/>
      <c r="SWW253" s="277"/>
      <c r="SWX253" s="277"/>
      <c r="SWY253" s="277"/>
      <c r="SWZ253" s="277"/>
      <c r="SXA253" s="277"/>
      <c r="SXB253" s="277"/>
      <c r="SXC253" s="277"/>
      <c r="SXD253" s="402"/>
      <c r="SXE253" s="404"/>
      <c r="SXF253" s="49"/>
      <c r="SXG253" s="49"/>
      <c r="SXH253" s="49"/>
      <c r="SXI253" s="99"/>
      <c r="SXJ253" s="98"/>
      <c r="SXK253" s="49"/>
      <c r="SXL253" s="405"/>
      <c r="SXM253" s="405"/>
      <c r="SXN253" s="277"/>
      <c r="SXO253" s="277"/>
      <c r="SXP253" s="277"/>
      <c r="SXQ253" s="277"/>
      <c r="SXR253" s="277"/>
      <c r="SXS253" s="277"/>
      <c r="SXT253" s="277"/>
      <c r="SXU253" s="277"/>
      <c r="SXV253" s="402"/>
      <c r="SXW253" s="404"/>
      <c r="SXX253" s="49"/>
      <c r="SXY253" s="49"/>
      <c r="SXZ253" s="49"/>
      <c r="SYA253" s="99"/>
      <c r="SYB253" s="98"/>
      <c r="SYC253" s="49"/>
      <c r="SYD253" s="405"/>
      <c r="SYE253" s="405"/>
      <c r="SYF253" s="277"/>
      <c r="SYG253" s="277"/>
      <c r="SYH253" s="277"/>
      <c r="SYI253" s="277"/>
      <c r="SYJ253" s="277"/>
      <c r="SYK253" s="277"/>
      <c r="SYL253" s="277"/>
      <c r="SYM253" s="277"/>
      <c r="SYN253" s="402"/>
      <c r="SYO253" s="404"/>
      <c r="SYP253" s="49"/>
      <c r="SYQ253" s="49"/>
      <c r="SYR253" s="49"/>
      <c r="SYS253" s="99"/>
      <c r="SYT253" s="98"/>
      <c r="SYU253" s="49"/>
      <c r="SYV253" s="405"/>
      <c r="SYW253" s="405"/>
      <c r="SYX253" s="277"/>
      <c r="SYY253" s="277"/>
      <c r="SYZ253" s="277"/>
      <c r="SZA253" s="277"/>
      <c r="SZB253" s="277"/>
      <c r="SZC253" s="277"/>
      <c r="SZD253" s="277"/>
      <c r="SZE253" s="277"/>
      <c r="SZF253" s="402"/>
      <c r="SZG253" s="404"/>
      <c r="SZH253" s="49"/>
      <c r="SZI253" s="49"/>
      <c r="SZJ253" s="49"/>
      <c r="SZK253" s="99"/>
      <c r="SZL253" s="98"/>
      <c r="SZM253" s="49"/>
      <c r="SZN253" s="405"/>
      <c r="SZO253" s="405"/>
      <c r="SZP253" s="277"/>
      <c r="SZQ253" s="277"/>
      <c r="SZR253" s="277"/>
      <c r="SZS253" s="277"/>
      <c r="SZT253" s="277"/>
      <c r="SZU253" s="277"/>
      <c r="SZV253" s="277"/>
      <c r="SZW253" s="277"/>
      <c r="SZX253" s="402"/>
      <c r="SZY253" s="404"/>
      <c r="SZZ253" s="49"/>
      <c r="TAA253" s="49"/>
      <c r="TAB253" s="49"/>
      <c r="TAC253" s="99"/>
      <c r="TAD253" s="98"/>
      <c r="TAE253" s="49"/>
      <c r="TAF253" s="405"/>
      <c r="TAG253" s="405"/>
      <c r="TAH253" s="277"/>
      <c r="TAI253" s="277"/>
      <c r="TAJ253" s="277"/>
      <c r="TAK253" s="277"/>
      <c r="TAL253" s="277"/>
      <c r="TAM253" s="277"/>
      <c r="TAN253" s="277"/>
      <c r="TAO253" s="277"/>
      <c r="TAP253" s="402"/>
      <c r="TAQ253" s="404"/>
      <c r="TAR253" s="49"/>
      <c r="TAS253" s="49"/>
      <c r="TAT253" s="49"/>
      <c r="TAU253" s="99"/>
      <c r="TAV253" s="98"/>
      <c r="TAW253" s="49"/>
      <c r="TAX253" s="405"/>
      <c r="TAY253" s="405"/>
      <c r="TAZ253" s="277"/>
      <c r="TBA253" s="277"/>
      <c r="TBB253" s="277"/>
      <c r="TBC253" s="277"/>
      <c r="TBD253" s="277"/>
      <c r="TBE253" s="277"/>
      <c r="TBF253" s="277"/>
      <c r="TBG253" s="277"/>
      <c r="TBH253" s="402"/>
      <c r="TBI253" s="404"/>
      <c r="TBJ253" s="49"/>
      <c r="TBK253" s="49"/>
      <c r="TBL253" s="49"/>
      <c r="TBM253" s="99"/>
      <c r="TBN253" s="98"/>
      <c r="TBO253" s="49"/>
      <c r="TBP253" s="405"/>
      <c r="TBQ253" s="405"/>
      <c r="TBR253" s="277"/>
      <c r="TBS253" s="277"/>
      <c r="TBT253" s="277"/>
      <c r="TBU253" s="277"/>
      <c r="TBV253" s="277"/>
      <c r="TBW253" s="277"/>
      <c r="TBX253" s="277"/>
      <c r="TBY253" s="277"/>
      <c r="TBZ253" s="402"/>
      <c r="TCA253" s="404"/>
      <c r="TCB253" s="49"/>
      <c r="TCC253" s="49"/>
      <c r="TCD253" s="49"/>
      <c r="TCE253" s="99"/>
      <c r="TCF253" s="98"/>
      <c r="TCG253" s="49"/>
      <c r="TCH253" s="405"/>
      <c r="TCI253" s="405"/>
      <c r="TCJ253" s="277"/>
      <c r="TCK253" s="277"/>
      <c r="TCL253" s="277"/>
      <c r="TCM253" s="277"/>
      <c r="TCN253" s="277"/>
      <c r="TCO253" s="277"/>
      <c r="TCP253" s="277"/>
      <c r="TCQ253" s="277"/>
      <c r="TCR253" s="402"/>
      <c r="TCS253" s="404"/>
      <c r="TCT253" s="49"/>
      <c r="TCU253" s="49"/>
      <c r="TCV253" s="49"/>
      <c r="TCW253" s="99"/>
      <c r="TCX253" s="98"/>
      <c r="TCY253" s="49"/>
      <c r="TCZ253" s="405"/>
      <c r="TDA253" s="405"/>
      <c r="TDB253" s="277"/>
      <c r="TDC253" s="277"/>
      <c r="TDD253" s="277"/>
      <c r="TDE253" s="277"/>
      <c r="TDF253" s="277"/>
      <c r="TDG253" s="277"/>
      <c r="TDH253" s="277"/>
      <c r="TDI253" s="277"/>
      <c r="TDJ253" s="402"/>
      <c r="TDK253" s="404"/>
      <c r="TDL253" s="49"/>
      <c r="TDM253" s="49"/>
      <c r="TDN253" s="49"/>
      <c r="TDO253" s="99"/>
      <c r="TDP253" s="98"/>
      <c r="TDQ253" s="49"/>
      <c r="TDR253" s="405"/>
      <c r="TDS253" s="405"/>
      <c r="TDT253" s="277"/>
      <c r="TDU253" s="277"/>
      <c r="TDV253" s="277"/>
      <c r="TDW253" s="277"/>
      <c r="TDX253" s="277"/>
      <c r="TDY253" s="277"/>
      <c r="TDZ253" s="277"/>
      <c r="TEA253" s="277"/>
      <c r="TEB253" s="402"/>
      <c r="TEC253" s="404"/>
      <c r="TED253" s="49"/>
      <c r="TEE253" s="49"/>
      <c r="TEF253" s="49"/>
      <c r="TEG253" s="99"/>
      <c r="TEH253" s="98"/>
      <c r="TEI253" s="49"/>
      <c r="TEJ253" s="405"/>
      <c r="TEK253" s="405"/>
      <c r="TEL253" s="277"/>
      <c r="TEM253" s="277"/>
      <c r="TEN253" s="277"/>
      <c r="TEO253" s="277"/>
      <c r="TEP253" s="277"/>
      <c r="TEQ253" s="277"/>
      <c r="TER253" s="277"/>
      <c r="TES253" s="277"/>
      <c r="TET253" s="402"/>
      <c r="TEU253" s="404"/>
      <c r="TEV253" s="49"/>
      <c r="TEW253" s="49"/>
      <c r="TEX253" s="49"/>
      <c r="TEY253" s="99"/>
      <c r="TEZ253" s="98"/>
      <c r="TFA253" s="49"/>
      <c r="TFB253" s="405"/>
      <c r="TFC253" s="405"/>
      <c r="TFD253" s="277"/>
      <c r="TFE253" s="277"/>
      <c r="TFF253" s="277"/>
      <c r="TFG253" s="277"/>
      <c r="TFH253" s="277"/>
      <c r="TFI253" s="277"/>
      <c r="TFJ253" s="277"/>
      <c r="TFK253" s="277"/>
      <c r="TFL253" s="402"/>
      <c r="TFM253" s="404"/>
      <c r="TFN253" s="49"/>
      <c r="TFO253" s="49"/>
      <c r="TFP253" s="49"/>
      <c r="TFQ253" s="99"/>
      <c r="TFR253" s="98"/>
      <c r="TFS253" s="49"/>
      <c r="TFT253" s="405"/>
      <c r="TFU253" s="405"/>
      <c r="TFV253" s="277"/>
      <c r="TFW253" s="277"/>
      <c r="TFX253" s="277"/>
      <c r="TFY253" s="277"/>
      <c r="TFZ253" s="277"/>
      <c r="TGA253" s="277"/>
      <c r="TGB253" s="277"/>
      <c r="TGC253" s="277"/>
      <c r="TGD253" s="402"/>
      <c r="TGE253" s="404"/>
      <c r="TGF253" s="49"/>
      <c r="TGG253" s="49"/>
      <c r="TGH253" s="49"/>
      <c r="TGI253" s="99"/>
      <c r="TGJ253" s="98"/>
      <c r="TGK253" s="49"/>
      <c r="TGL253" s="405"/>
      <c r="TGM253" s="405"/>
      <c r="TGN253" s="277"/>
      <c r="TGO253" s="277"/>
      <c r="TGP253" s="277"/>
      <c r="TGQ253" s="277"/>
      <c r="TGR253" s="277"/>
      <c r="TGS253" s="277"/>
      <c r="TGT253" s="277"/>
      <c r="TGU253" s="277"/>
      <c r="TGV253" s="402"/>
      <c r="TGW253" s="404"/>
      <c r="TGX253" s="49"/>
      <c r="TGY253" s="49"/>
      <c r="TGZ253" s="49"/>
      <c r="THA253" s="99"/>
      <c r="THB253" s="98"/>
      <c r="THC253" s="49"/>
      <c r="THD253" s="405"/>
      <c r="THE253" s="405"/>
      <c r="THF253" s="277"/>
      <c r="THG253" s="277"/>
      <c r="THH253" s="277"/>
      <c r="THI253" s="277"/>
      <c r="THJ253" s="277"/>
      <c r="THK253" s="277"/>
      <c r="THL253" s="277"/>
      <c r="THM253" s="277"/>
      <c r="THN253" s="402"/>
      <c r="THO253" s="404"/>
      <c r="THP253" s="49"/>
      <c r="THQ253" s="49"/>
      <c r="THR253" s="49"/>
      <c r="THS253" s="99"/>
      <c r="THT253" s="98"/>
      <c r="THU253" s="49"/>
      <c r="THV253" s="405"/>
      <c r="THW253" s="405"/>
      <c r="THX253" s="277"/>
      <c r="THY253" s="277"/>
      <c r="THZ253" s="277"/>
      <c r="TIA253" s="277"/>
      <c r="TIB253" s="277"/>
      <c r="TIC253" s="277"/>
      <c r="TID253" s="277"/>
      <c r="TIE253" s="277"/>
      <c r="TIF253" s="402"/>
      <c r="TIG253" s="404"/>
      <c r="TIH253" s="49"/>
      <c r="TII253" s="49"/>
      <c r="TIJ253" s="49"/>
      <c r="TIK253" s="99"/>
      <c r="TIL253" s="98"/>
      <c r="TIM253" s="49"/>
      <c r="TIN253" s="405"/>
      <c r="TIO253" s="405"/>
      <c r="TIP253" s="277"/>
      <c r="TIQ253" s="277"/>
      <c r="TIR253" s="277"/>
      <c r="TIS253" s="277"/>
      <c r="TIT253" s="277"/>
      <c r="TIU253" s="277"/>
      <c r="TIV253" s="277"/>
      <c r="TIW253" s="277"/>
      <c r="TIX253" s="402"/>
      <c r="TIY253" s="404"/>
      <c r="TIZ253" s="49"/>
      <c r="TJA253" s="49"/>
      <c r="TJB253" s="49"/>
      <c r="TJC253" s="99"/>
      <c r="TJD253" s="98"/>
      <c r="TJE253" s="49"/>
      <c r="TJF253" s="405"/>
      <c r="TJG253" s="405"/>
      <c r="TJH253" s="277"/>
      <c r="TJI253" s="277"/>
      <c r="TJJ253" s="277"/>
      <c r="TJK253" s="277"/>
      <c r="TJL253" s="277"/>
      <c r="TJM253" s="277"/>
      <c r="TJN253" s="277"/>
      <c r="TJO253" s="277"/>
      <c r="TJP253" s="402"/>
      <c r="TJQ253" s="404"/>
      <c r="TJR253" s="49"/>
      <c r="TJS253" s="49"/>
      <c r="TJT253" s="49"/>
      <c r="TJU253" s="99"/>
      <c r="TJV253" s="98"/>
      <c r="TJW253" s="49"/>
      <c r="TJX253" s="405"/>
      <c r="TJY253" s="405"/>
      <c r="TJZ253" s="277"/>
      <c r="TKA253" s="277"/>
      <c r="TKB253" s="277"/>
      <c r="TKC253" s="277"/>
      <c r="TKD253" s="277"/>
      <c r="TKE253" s="277"/>
      <c r="TKF253" s="277"/>
      <c r="TKG253" s="277"/>
      <c r="TKH253" s="402"/>
      <c r="TKI253" s="404"/>
      <c r="TKJ253" s="49"/>
      <c r="TKK253" s="49"/>
      <c r="TKL253" s="49"/>
      <c r="TKM253" s="99"/>
      <c r="TKN253" s="98"/>
      <c r="TKO253" s="49"/>
      <c r="TKP253" s="405"/>
      <c r="TKQ253" s="405"/>
      <c r="TKR253" s="277"/>
      <c r="TKS253" s="277"/>
      <c r="TKT253" s="277"/>
      <c r="TKU253" s="277"/>
      <c r="TKV253" s="277"/>
      <c r="TKW253" s="277"/>
      <c r="TKX253" s="277"/>
      <c r="TKY253" s="277"/>
      <c r="TKZ253" s="402"/>
      <c r="TLA253" s="404"/>
      <c r="TLB253" s="49"/>
      <c r="TLC253" s="49"/>
      <c r="TLD253" s="49"/>
      <c r="TLE253" s="99"/>
      <c r="TLF253" s="98"/>
      <c r="TLG253" s="49"/>
      <c r="TLH253" s="405"/>
      <c r="TLI253" s="405"/>
      <c r="TLJ253" s="277"/>
      <c r="TLK253" s="277"/>
      <c r="TLL253" s="277"/>
      <c r="TLM253" s="277"/>
      <c r="TLN253" s="277"/>
      <c r="TLO253" s="277"/>
      <c r="TLP253" s="277"/>
      <c r="TLQ253" s="277"/>
      <c r="TLR253" s="402"/>
      <c r="TLS253" s="404"/>
      <c r="TLT253" s="49"/>
      <c r="TLU253" s="49"/>
      <c r="TLV253" s="49"/>
      <c r="TLW253" s="99"/>
      <c r="TLX253" s="98"/>
      <c r="TLY253" s="49"/>
      <c r="TLZ253" s="405"/>
      <c r="TMA253" s="405"/>
      <c r="TMB253" s="277"/>
      <c r="TMC253" s="277"/>
      <c r="TMD253" s="277"/>
      <c r="TME253" s="277"/>
      <c r="TMF253" s="277"/>
      <c r="TMG253" s="277"/>
      <c r="TMH253" s="277"/>
      <c r="TMI253" s="277"/>
      <c r="TMJ253" s="402"/>
      <c r="TMK253" s="404"/>
      <c r="TML253" s="49"/>
      <c r="TMM253" s="49"/>
      <c r="TMN253" s="49"/>
      <c r="TMO253" s="99"/>
      <c r="TMP253" s="98"/>
      <c r="TMQ253" s="49"/>
      <c r="TMR253" s="405"/>
      <c r="TMS253" s="405"/>
      <c r="TMT253" s="277"/>
      <c r="TMU253" s="277"/>
      <c r="TMV253" s="277"/>
      <c r="TMW253" s="277"/>
      <c r="TMX253" s="277"/>
      <c r="TMY253" s="277"/>
      <c r="TMZ253" s="277"/>
      <c r="TNA253" s="277"/>
      <c r="TNB253" s="402"/>
      <c r="TNC253" s="404"/>
      <c r="TND253" s="49"/>
      <c r="TNE253" s="49"/>
      <c r="TNF253" s="49"/>
      <c r="TNG253" s="99"/>
      <c r="TNH253" s="98"/>
      <c r="TNI253" s="49"/>
      <c r="TNJ253" s="405"/>
      <c r="TNK253" s="405"/>
      <c r="TNL253" s="277"/>
      <c r="TNM253" s="277"/>
      <c r="TNN253" s="277"/>
      <c r="TNO253" s="277"/>
      <c r="TNP253" s="277"/>
      <c r="TNQ253" s="277"/>
      <c r="TNR253" s="277"/>
      <c r="TNS253" s="277"/>
      <c r="TNT253" s="402"/>
      <c r="TNU253" s="404"/>
      <c r="TNV253" s="49"/>
      <c r="TNW253" s="49"/>
      <c r="TNX253" s="49"/>
      <c r="TNY253" s="99"/>
      <c r="TNZ253" s="98"/>
      <c r="TOA253" s="49"/>
      <c r="TOB253" s="405"/>
      <c r="TOC253" s="405"/>
      <c r="TOD253" s="277"/>
      <c r="TOE253" s="277"/>
      <c r="TOF253" s="277"/>
      <c r="TOG253" s="277"/>
      <c r="TOH253" s="277"/>
      <c r="TOI253" s="277"/>
      <c r="TOJ253" s="277"/>
      <c r="TOK253" s="277"/>
      <c r="TOL253" s="402"/>
      <c r="TOM253" s="404"/>
      <c r="TON253" s="49"/>
      <c r="TOO253" s="49"/>
      <c r="TOP253" s="49"/>
      <c r="TOQ253" s="99"/>
      <c r="TOR253" s="98"/>
      <c r="TOS253" s="49"/>
      <c r="TOT253" s="405"/>
      <c r="TOU253" s="405"/>
      <c r="TOV253" s="277"/>
      <c r="TOW253" s="277"/>
      <c r="TOX253" s="277"/>
      <c r="TOY253" s="277"/>
      <c r="TOZ253" s="277"/>
      <c r="TPA253" s="277"/>
      <c r="TPB253" s="277"/>
      <c r="TPC253" s="277"/>
      <c r="TPD253" s="402"/>
      <c r="TPE253" s="404"/>
      <c r="TPF253" s="49"/>
      <c r="TPG253" s="49"/>
      <c r="TPH253" s="49"/>
      <c r="TPI253" s="99"/>
      <c r="TPJ253" s="98"/>
      <c r="TPK253" s="49"/>
      <c r="TPL253" s="405"/>
      <c r="TPM253" s="405"/>
      <c r="TPN253" s="277"/>
      <c r="TPO253" s="277"/>
      <c r="TPP253" s="277"/>
      <c r="TPQ253" s="277"/>
      <c r="TPR253" s="277"/>
      <c r="TPS253" s="277"/>
      <c r="TPT253" s="277"/>
      <c r="TPU253" s="277"/>
      <c r="TPV253" s="402"/>
      <c r="TPW253" s="404"/>
      <c r="TPX253" s="49"/>
      <c r="TPY253" s="49"/>
      <c r="TPZ253" s="49"/>
      <c r="TQA253" s="99"/>
      <c r="TQB253" s="98"/>
      <c r="TQC253" s="49"/>
      <c r="TQD253" s="405"/>
      <c r="TQE253" s="405"/>
      <c r="TQF253" s="277"/>
      <c r="TQG253" s="277"/>
      <c r="TQH253" s="277"/>
      <c r="TQI253" s="277"/>
      <c r="TQJ253" s="277"/>
      <c r="TQK253" s="277"/>
      <c r="TQL253" s="277"/>
      <c r="TQM253" s="277"/>
      <c r="TQN253" s="402"/>
      <c r="TQO253" s="404"/>
      <c r="TQP253" s="49"/>
      <c r="TQQ253" s="49"/>
      <c r="TQR253" s="49"/>
      <c r="TQS253" s="99"/>
      <c r="TQT253" s="98"/>
      <c r="TQU253" s="49"/>
      <c r="TQV253" s="405"/>
      <c r="TQW253" s="405"/>
      <c r="TQX253" s="277"/>
      <c r="TQY253" s="277"/>
      <c r="TQZ253" s="277"/>
      <c r="TRA253" s="277"/>
      <c r="TRB253" s="277"/>
      <c r="TRC253" s="277"/>
      <c r="TRD253" s="277"/>
      <c r="TRE253" s="277"/>
      <c r="TRF253" s="402"/>
      <c r="TRG253" s="404"/>
      <c r="TRH253" s="49"/>
      <c r="TRI253" s="49"/>
      <c r="TRJ253" s="49"/>
      <c r="TRK253" s="99"/>
      <c r="TRL253" s="98"/>
      <c r="TRM253" s="49"/>
      <c r="TRN253" s="405"/>
      <c r="TRO253" s="405"/>
      <c r="TRP253" s="277"/>
      <c r="TRQ253" s="277"/>
      <c r="TRR253" s="277"/>
      <c r="TRS253" s="277"/>
      <c r="TRT253" s="277"/>
      <c r="TRU253" s="277"/>
      <c r="TRV253" s="277"/>
      <c r="TRW253" s="277"/>
      <c r="TRX253" s="402"/>
      <c r="TRY253" s="404"/>
      <c r="TRZ253" s="49"/>
      <c r="TSA253" s="49"/>
      <c r="TSB253" s="49"/>
      <c r="TSC253" s="99"/>
      <c r="TSD253" s="98"/>
      <c r="TSE253" s="49"/>
      <c r="TSF253" s="405"/>
      <c r="TSG253" s="405"/>
      <c r="TSH253" s="277"/>
      <c r="TSI253" s="277"/>
      <c r="TSJ253" s="277"/>
      <c r="TSK253" s="277"/>
      <c r="TSL253" s="277"/>
      <c r="TSM253" s="277"/>
      <c r="TSN253" s="277"/>
      <c r="TSO253" s="277"/>
      <c r="TSP253" s="402"/>
      <c r="TSQ253" s="404"/>
      <c r="TSR253" s="49"/>
      <c r="TSS253" s="49"/>
      <c r="TST253" s="49"/>
      <c r="TSU253" s="99"/>
      <c r="TSV253" s="98"/>
      <c r="TSW253" s="49"/>
      <c r="TSX253" s="405"/>
      <c r="TSY253" s="405"/>
      <c r="TSZ253" s="277"/>
      <c r="TTA253" s="277"/>
      <c r="TTB253" s="277"/>
      <c r="TTC253" s="277"/>
      <c r="TTD253" s="277"/>
      <c r="TTE253" s="277"/>
      <c r="TTF253" s="277"/>
      <c r="TTG253" s="277"/>
      <c r="TTH253" s="402"/>
      <c r="TTI253" s="404"/>
      <c r="TTJ253" s="49"/>
      <c r="TTK253" s="49"/>
      <c r="TTL253" s="49"/>
      <c r="TTM253" s="99"/>
      <c r="TTN253" s="98"/>
      <c r="TTO253" s="49"/>
      <c r="TTP253" s="405"/>
      <c r="TTQ253" s="405"/>
      <c r="TTR253" s="277"/>
      <c r="TTS253" s="277"/>
      <c r="TTT253" s="277"/>
      <c r="TTU253" s="277"/>
      <c r="TTV253" s="277"/>
      <c r="TTW253" s="277"/>
      <c r="TTX253" s="277"/>
      <c r="TTY253" s="277"/>
      <c r="TTZ253" s="402"/>
      <c r="TUA253" s="404"/>
      <c r="TUB253" s="49"/>
      <c r="TUC253" s="49"/>
      <c r="TUD253" s="49"/>
      <c r="TUE253" s="99"/>
      <c r="TUF253" s="98"/>
      <c r="TUG253" s="49"/>
      <c r="TUH253" s="405"/>
      <c r="TUI253" s="405"/>
      <c r="TUJ253" s="277"/>
      <c r="TUK253" s="277"/>
      <c r="TUL253" s="277"/>
      <c r="TUM253" s="277"/>
      <c r="TUN253" s="277"/>
      <c r="TUO253" s="277"/>
      <c r="TUP253" s="277"/>
      <c r="TUQ253" s="277"/>
      <c r="TUR253" s="402"/>
      <c r="TUS253" s="404"/>
      <c r="TUT253" s="49"/>
      <c r="TUU253" s="49"/>
      <c r="TUV253" s="49"/>
      <c r="TUW253" s="99"/>
      <c r="TUX253" s="98"/>
      <c r="TUY253" s="49"/>
      <c r="TUZ253" s="405"/>
      <c r="TVA253" s="405"/>
      <c r="TVB253" s="277"/>
      <c r="TVC253" s="277"/>
      <c r="TVD253" s="277"/>
      <c r="TVE253" s="277"/>
      <c r="TVF253" s="277"/>
      <c r="TVG253" s="277"/>
      <c r="TVH253" s="277"/>
      <c r="TVI253" s="277"/>
      <c r="TVJ253" s="402"/>
      <c r="TVK253" s="404"/>
      <c r="TVL253" s="49"/>
      <c r="TVM253" s="49"/>
      <c r="TVN253" s="49"/>
      <c r="TVO253" s="99"/>
      <c r="TVP253" s="98"/>
      <c r="TVQ253" s="49"/>
      <c r="TVR253" s="405"/>
      <c r="TVS253" s="405"/>
      <c r="TVT253" s="277"/>
      <c r="TVU253" s="277"/>
      <c r="TVV253" s="277"/>
      <c r="TVW253" s="277"/>
      <c r="TVX253" s="277"/>
      <c r="TVY253" s="277"/>
      <c r="TVZ253" s="277"/>
      <c r="TWA253" s="277"/>
      <c r="TWB253" s="402"/>
      <c r="TWC253" s="404"/>
      <c r="TWD253" s="49"/>
      <c r="TWE253" s="49"/>
      <c r="TWF253" s="49"/>
      <c r="TWG253" s="99"/>
      <c r="TWH253" s="98"/>
      <c r="TWI253" s="49"/>
      <c r="TWJ253" s="405"/>
      <c r="TWK253" s="405"/>
      <c r="TWL253" s="277"/>
      <c r="TWM253" s="277"/>
      <c r="TWN253" s="277"/>
      <c r="TWO253" s="277"/>
      <c r="TWP253" s="277"/>
      <c r="TWQ253" s="277"/>
      <c r="TWR253" s="277"/>
      <c r="TWS253" s="277"/>
      <c r="TWT253" s="402"/>
      <c r="TWU253" s="404"/>
      <c r="TWV253" s="49"/>
      <c r="TWW253" s="49"/>
      <c r="TWX253" s="49"/>
      <c r="TWY253" s="99"/>
      <c r="TWZ253" s="98"/>
      <c r="TXA253" s="49"/>
      <c r="TXB253" s="405"/>
      <c r="TXC253" s="405"/>
      <c r="TXD253" s="277"/>
      <c r="TXE253" s="277"/>
      <c r="TXF253" s="277"/>
      <c r="TXG253" s="277"/>
      <c r="TXH253" s="277"/>
      <c r="TXI253" s="277"/>
      <c r="TXJ253" s="277"/>
      <c r="TXK253" s="277"/>
      <c r="TXL253" s="402"/>
      <c r="TXM253" s="404"/>
      <c r="TXN253" s="49"/>
      <c r="TXO253" s="49"/>
      <c r="TXP253" s="49"/>
      <c r="TXQ253" s="99"/>
      <c r="TXR253" s="98"/>
      <c r="TXS253" s="49"/>
      <c r="TXT253" s="405"/>
      <c r="TXU253" s="405"/>
      <c r="TXV253" s="277"/>
      <c r="TXW253" s="277"/>
      <c r="TXX253" s="277"/>
      <c r="TXY253" s="277"/>
      <c r="TXZ253" s="277"/>
      <c r="TYA253" s="277"/>
      <c r="TYB253" s="277"/>
      <c r="TYC253" s="277"/>
      <c r="TYD253" s="402"/>
      <c r="TYE253" s="404"/>
      <c r="TYF253" s="49"/>
      <c r="TYG253" s="49"/>
      <c r="TYH253" s="49"/>
      <c r="TYI253" s="99"/>
      <c r="TYJ253" s="98"/>
      <c r="TYK253" s="49"/>
      <c r="TYL253" s="405"/>
      <c r="TYM253" s="405"/>
      <c r="TYN253" s="277"/>
      <c r="TYO253" s="277"/>
      <c r="TYP253" s="277"/>
      <c r="TYQ253" s="277"/>
      <c r="TYR253" s="277"/>
      <c r="TYS253" s="277"/>
      <c r="TYT253" s="277"/>
      <c r="TYU253" s="277"/>
      <c r="TYV253" s="402"/>
      <c r="TYW253" s="404"/>
      <c r="TYX253" s="49"/>
      <c r="TYY253" s="49"/>
      <c r="TYZ253" s="49"/>
      <c r="TZA253" s="99"/>
      <c r="TZB253" s="98"/>
      <c r="TZC253" s="49"/>
      <c r="TZD253" s="405"/>
      <c r="TZE253" s="405"/>
      <c r="TZF253" s="277"/>
      <c r="TZG253" s="277"/>
      <c r="TZH253" s="277"/>
      <c r="TZI253" s="277"/>
      <c r="TZJ253" s="277"/>
      <c r="TZK253" s="277"/>
      <c r="TZL253" s="277"/>
      <c r="TZM253" s="277"/>
      <c r="TZN253" s="402"/>
      <c r="TZO253" s="404"/>
      <c r="TZP253" s="49"/>
      <c r="TZQ253" s="49"/>
      <c r="TZR253" s="49"/>
      <c r="TZS253" s="99"/>
      <c r="TZT253" s="98"/>
      <c r="TZU253" s="49"/>
      <c r="TZV253" s="405"/>
      <c r="TZW253" s="405"/>
      <c r="TZX253" s="277"/>
      <c r="TZY253" s="277"/>
      <c r="TZZ253" s="277"/>
      <c r="UAA253" s="277"/>
      <c r="UAB253" s="277"/>
      <c r="UAC253" s="277"/>
      <c r="UAD253" s="277"/>
      <c r="UAE253" s="277"/>
      <c r="UAF253" s="402"/>
      <c r="UAG253" s="404"/>
      <c r="UAH253" s="49"/>
      <c r="UAI253" s="49"/>
      <c r="UAJ253" s="49"/>
      <c r="UAK253" s="99"/>
      <c r="UAL253" s="98"/>
      <c r="UAM253" s="49"/>
      <c r="UAN253" s="405"/>
      <c r="UAO253" s="405"/>
      <c r="UAP253" s="277"/>
      <c r="UAQ253" s="277"/>
      <c r="UAR253" s="277"/>
      <c r="UAS253" s="277"/>
      <c r="UAT253" s="277"/>
      <c r="UAU253" s="277"/>
      <c r="UAV253" s="277"/>
      <c r="UAW253" s="277"/>
      <c r="UAX253" s="402"/>
      <c r="UAY253" s="404"/>
      <c r="UAZ253" s="49"/>
      <c r="UBA253" s="49"/>
      <c r="UBB253" s="49"/>
      <c r="UBC253" s="99"/>
      <c r="UBD253" s="98"/>
      <c r="UBE253" s="49"/>
      <c r="UBF253" s="405"/>
      <c r="UBG253" s="405"/>
      <c r="UBH253" s="277"/>
      <c r="UBI253" s="277"/>
      <c r="UBJ253" s="277"/>
      <c r="UBK253" s="277"/>
      <c r="UBL253" s="277"/>
      <c r="UBM253" s="277"/>
      <c r="UBN253" s="277"/>
      <c r="UBO253" s="277"/>
      <c r="UBP253" s="402"/>
      <c r="UBQ253" s="404"/>
      <c r="UBR253" s="49"/>
      <c r="UBS253" s="49"/>
      <c r="UBT253" s="49"/>
      <c r="UBU253" s="99"/>
      <c r="UBV253" s="98"/>
      <c r="UBW253" s="49"/>
      <c r="UBX253" s="405"/>
      <c r="UBY253" s="405"/>
      <c r="UBZ253" s="277"/>
      <c r="UCA253" s="277"/>
      <c r="UCB253" s="277"/>
      <c r="UCC253" s="277"/>
      <c r="UCD253" s="277"/>
      <c r="UCE253" s="277"/>
      <c r="UCF253" s="277"/>
      <c r="UCG253" s="277"/>
      <c r="UCH253" s="402"/>
      <c r="UCI253" s="404"/>
      <c r="UCJ253" s="49"/>
      <c r="UCK253" s="49"/>
      <c r="UCL253" s="49"/>
      <c r="UCM253" s="99"/>
      <c r="UCN253" s="98"/>
      <c r="UCO253" s="49"/>
      <c r="UCP253" s="405"/>
      <c r="UCQ253" s="405"/>
      <c r="UCR253" s="277"/>
      <c r="UCS253" s="277"/>
      <c r="UCT253" s="277"/>
      <c r="UCU253" s="277"/>
      <c r="UCV253" s="277"/>
      <c r="UCW253" s="277"/>
      <c r="UCX253" s="277"/>
      <c r="UCY253" s="277"/>
      <c r="UCZ253" s="402"/>
      <c r="UDA253" s="404"/>
      <c r="UDB253" s="49"/>
      <c r="UDC253" s="49"/>
      <c r="UDD253" s="49"/>
      <c r="UDE253" s="99"/>
      <c r="UDF253" s="98"/>
      <c r="UDG253" s="49"/>
      <c r="UDH253" s="405"/>
      <c r="UDI253" s="405"/>
      <c r="UDJ253" s="277"/>
      <c r="UDK253" s="277"/>
      <c r="UDL253" s="277"/>
      <c r="UDM253" s="277"/>
      <c r="UDN253" s="277"/>
      <c r="UDO253" s="277"/>
      <c r="UDP253" s="277"/>
      <c r="UDQ253" s="277"/>
      <c r="UDR253" s="402"/>
      <c r="UDS253" s="404"/>
      <c r="UDT253" s="49"/>
      <c r="UDU253" s="49"/>
      <c r="UDV253" s="49"/>
      <c r="UDW253" s="99"/>
      <c r="UDX253" s="98"/>
      <c r="UDY253" s="49"/>
      <c r="UDZ253" s="405"/>
      <c r="UEA253" s="405"/>
      <c r="UEB253" s="277"/>
      <c r="UEC253" s="277"/>
      <c r="UED253" s="277"/>
      <c r="UEE253" s="277"/>
      <c r="UEF253" s="277"/>
      <c r="UEG253" s="277"/>
      <c r="UEH253" s="277"/>
      <c r="UEI253" s="277"/>
      <c r="UEJ253" s="402"/>
      <c r="UEK253" s="404"/>
      <c r="UEL253" s="49"/>
      <c r="UEM253" s="49"/>
      <c r="UEN253" s="49"/>
      <c r="UEO253" s="99"/>
      <c r="UEP253" s="98"/>
      <c r="UEQ253" s="49"/>
      <c r="UER253" s="405"/>
      <c r="UES253" s="405"/>
      <c r="UET253" s="277"/>
      <c r="UEU253" s="277"/>
      <c r="UEV253" s="277"/>
      <c r="UEW253" s="277"/>
      <c r="UEX253" s="277"/>
      <c r="UEY253" s="277"/>
      <c r="UEZ253" s="277"/>
      <c r="UFA253" s="277"/>
      <c r="UFB253" s="402"/>
      <c r="UFC253" s="404"/>
      <c r="UFD253" s="49"/>
      <c r="UFE253" s="49"/>
      <c r="UFF253" s="49"/>
      <c r="UFG253" s="99"/>
      <c r="UFH253" s="98"/>
      <c r="UFI253" s="49"/>
      <c r="UFJ253" s="405"/>
      <c r="UFK253" s="405"/>
      <c r="UFL253" s="277"/>
      <c r="UFM253" s="277"/>
      <c r="UFN253" s="277"/>
      <c r="UFO253" s="277"/>
      <c r="UFP253" s="277"/>
      <c r="UFQ253" s="277"/>
      <c r="UFR253" s="277"/>
      <c r="UFS253" s="277"/>
      <c r="UFT253" s="402"/>
      <c r="UFU253" s="404"/>
      <c r="UFV253" s="49"/>
      <c r="UFW253" s="49"/>
      <c r="UFX253" s="49"/>
      <c r="UFY253" s="99"/>
      <c r="UFZ253" s="98"/>
      <c r="UGA253" s="49"/>
      <c r="UGB253" s="405"/>
      <c r="UGC253" s="405"/>
      <c r="UGD253" s="277"/>
      <c r="UGE253" s="277"/>
      <c r="UGF253" s="277"/>
      <c r="UGG253" s="277"/>
      <c r="UGH253" s="277"/>
      <c r="UGI253" s="277"/>
      <c r="UGJ253" s="277"/>
      <c r="UGK253" s="277"/>
      <c r="UGL253" s="402"/>
      <c r="UGM253" s="404"/>
      <c r="UGN253" s="49"/>
      <c r="UGO253" s="49"/>
      <c r="UGP253" s="49"/>
      <c r="UGQ253" s="99"/>
      <c r="UGR253" s="98"/>
      <c r="UGS253" s="49"/>
      <c r="UGT253" s="405"/>
      <c r="UGU253" s="405"/>
      <c r="UGV253" s="277"/>
      <c r="UGW253" s="277"/>
      <c r="UGX253" s="277"/>
      <c r="UGY253" s="277"/>
      <c r="UGZ253" s="277"/>
      <c r="UHA253" s="277"/>
      <c r="UHB253" s="277"/>
      <c r="UHC253" s="277"/>
      <c r="UHD253" s="402"/>
      <c r="UHE253" s="404"/>
      <c r="UHF253" s="49"/>
      <c r="UHG253" s="49"/>
      <c r="UHH253" s="49"/>
      <c r="UHI253" s="99"/>
      <c r="UHJ253" s="98"/>
      <c r="UHK253" s="49"/>
      <c r="UHL253" s="405"/>
      <c r="UHM253" s="405"/>
      <c r="UHN253" s="277"/>
      <c r="UHO253" s="277"/>
      <c r="UHP253" s="277"/>
      <c r="UHQ253" s="277"/>
      <c r="UHR253" s="277"/>
      <c r="UHS253" s="277"/>
      <c r="UHT253" s="277"/>
      <c r="UHU253" s="277"/>
      <c r="UHV253" s="402"/>
      <c r="UHW253" s="404"/>
      <c r="UHX253" s="49"/>
      <c r="UHY253" s="49"/>
      <c r="UHZ253" s="49"/>
      <c r="UIA253" s="99"/>
      <c r="UIB253" s="98"/>
      <c r="UIC253" s="49"/>
      <c r="UID253" s="405"/>
      <c r="UIE253" s="405"/>
      <c r="UIF253" s="277"/>
      <c r="UIG253" s="277"/>
      <c r="UIH253" s="277"/>
      <c r="UII253" s="277"/>
      <c r="UIJ253" s="277"/>
      <c r="UIK253" s="277"/>
      <c r="UIL253" s="277"/>
      <c r="UIM253" s="277"/>
      <c r="UIN253" s="402"/>
      <c r="UIO253" s="404"/>
      <c r="UIP253" s="49"/>
      <c r="UIQ253" s="49"/>
      <c r="UIR253" s="49"/>
      <c r="UIS253" s="99"/>
      <c r="UIT253" s="98"/>
      <c r="UIU253" s="49"/>
      <c r="UIV253" s="405"/>
      <c r="UIW253" s="405"/>
      <c r="UIX253" s="277"/>
      <c r="UIY253" s="277"/>
      <c r="UIZ253" s="277"/>
      <c r="UJA253" s="277"/>
      <c r="UJB253" s="277"/>
      <c r="UJC253" s="277"/>
      <c r="UJD253" s="277"/>
      <c r="UJE253" s="277"/>
      <c r="UJF253" s="402"/>
      <c r="UJG253" s="404"/>
      <c r="UJH253" s="49"/>
      <c r="UJI253" s="49"/>
      <c r="UJJ253" s="49"/>
      <c r="UJK253" s="99"/>
      <c r="UJL253" s="98"/>
      <c r="UJM253" s="49"/>
      <c r="UJN253" s="405"/>
      <c r="UJO253" s="405"/>
      <c r="UJP253" s="277"/>
      <c r="UJQ253" s="277"/>
      <c r="UJR253" s="277"/>
      <c r="UJS253" s="277"/>
      <c r="UJT253" s="277"/>
      <c r="UJU253" s="277"/>
      <c r="UJV253" s="277"/>
      <c r="UJW253" s="277"/>
      <c r="UJX253" s="402"/>
      <c r="UJY253" s="404"/>
      <c r="UJZ253" s="49"/>
      <c r="UKA253" s="49"/>
      <c r="UKB253" s="49"/>
      <c r="UKC253" s="99"/>
      <c r="UKD253" s="98"/>
      <c r="UKE253" s="49"/>
      <c r="UKF253" s="405"/>
      <c r="UKG253" s="405"/>
      <c r="UKH253" s="277"/>
      <c r="UKI253" s="277"/>
      <c r="UKJ253" s="277"/>
      <c r="UKK253" s="277"/>
      <c r="UKL253" s="277"/>
      <c r="UKM253" s="277"/>
      <c r="UKN253" s="277"/>
      <c r="UKO253" s="277"/>
      <c r="UKP253" s="402"/>
      <c r="UKQ253" s="404"/>
      <c r="UKR253" s="49"/>
      <c r="UKS253" s="49"/>
      <c r="UKT253" s="49"/>
      <c r="UKU253" s="99"/>
      <c r="UKV253" s="98"/>
      <c r="UKW253" s="49"/>
      <c r="UKX253" s="405"/>
      <c r="UKY253" s="405"/>
      <c r="UKZ253" s="277"/>
      <c r="ULA253" s="277"/>
      <c r="ULB253" s="277"/>
      <c r="ULC253" s="277"/>
      <c r="ULD253" s="277"/>
      <c r="ULE253" s="277"/>
      <c r="ULF253" s="277"/>
      <c r="ULG253" s="277"/>
      <c r="ULH253" s="402"/>
      <c r="ULI253" s="404"/>
      <c r="ULJ253" s="49"/>
      <c r="ULK253" s="49"/>
      <c r="ULL253" s="49"/>
      <c r="ULM253" s="99"/>
      <c r="ULN253" s="98"/>
      <c r="ULO253" s="49"/>
      <c r="ULP253" s="405"/>
      <c r="ULQ253" s="405"/>
      <c r="ULR253" s="277"/>
      <c r="ULS253" s="277"/>
      <c r="ULT253" s="277"/>
      <c r="ULU253" s="277"/>
      <c r="ULV253" s="277"/>
      <c r="ULW253" s="277"/>
      <c r="ULX253" s="277"/>
      <c r="ULY253" s="277"/>
      <c r="ULZ253" s="402"/>
      <c r="UMA253" s="404"/>
      <c r="UMB253" s="49"/>
      <c r="UMC253" s="49"/>
      <c r="UMD253" s="49"/>
      <c r="UME253" s="99"/>
      <c r="UMF253" s="98"/>
      <c r="UMG253" s="49"/>
      <c r="UMH253" s="405"/>
      <c r="UMI253" s="405"/>
      <c r="UMJ253" s="277"/>
      <c r="UMK253" s="277"/>
      <c r="UML253" s="277"/>
      <c r="UMM253" s="277"/>
      <c r="UMN253" s="277"/>
      <c r="UMO253" s="277"/>
      <c r="UMP253" s="277"/>
      <c r="UMQ253" s="277"/>
      <c r="UMR253" s="402"/>
      <c r="UMS253" s="404"/>
      <c r="UMT253" s="49"/>
      <c r="UMU253" s="49"/>
      <c r="UMV253" s="49"/>
      <c r="UMW253" s="99"/>
      <c r="UMX253" s="98"/>
      <c r="UMY253" s="49"/>
      <c r="UMZ253" s="405"/>
      <c r="UNA253" s="405"/>
      <c r="UNB253" s="277"/>
      <c r="UNC253" s="277"/>
      <c r="UND253" s="277"/>
      <c r="UNE253" s="277"/>
      <c r="UNF253" s="277"/>
      <c r="UNG253" s="277"/>
      <c r="UNH253" s="277"/>
      <c r="UNI253" s="277"/>
      <c r="UNJ253" s="402"/>
      <c r="UNK253" s="404"/>
      <c r="UNL253" s="49"/>
      <c r="UNM253" s="49"/>
      <c r="UNN253" s="49"/>
      <c r="UNO253" s="99"/>
      <c r="UNP253" s="98"/>
      <c r="UNQ253" s="49"/>
      <c r="UNR253" s="405"/>
      <c r="UNS253" s="405"/>
      <c r="UNT253" s="277"/>
      <c r="UNU253" s="277"/>
      <c r="UNV253" s="277"/>
      <c r="UNW253" s="277"/>
      <c r="UNX253" s="277"/>
      <c r="UNY253" s="277"/>
      <c r="UNZ253" s="277"/>
      <c r="UOA253" s="277"/>
      <c r="UOB253" s="402"/>
      <c r="UOC253" s="404"/>
      <c r="UOD253" s="49"/>
      <c r="UOE253" s="49"/>
      <c r="UOF253" s="49"/>
      <c r="UOG253" s="99"/>
      <c r="UOH253" s="98"/>
      <c r="UOI253" s="49"/>
      <c r="UOJ253" s="405"/>
      <c r="UOK253" s="405"/>
      <c r="UOL253" s="277"/>
      <c r="UOM253" s="277"/>
      <c r="UON253" s="277"/>
      <c r="UOO253" s="277"/>
      <c r="UOP253" s="277"/>
      <c r="UOQ253" s="277"/>
      <c r="UOR253" s="277"/>
      <c r="UOS253" s="277"/>
      <c r="UOT253" s="402"/>
      <c r="UOU253" s="404"/>
      <c r="UOV253" s="49"/>
      <c r="UOW253" s="49"/>
      <c r="UOX253" s="49"/>
      <c r="UOY253" s="99"/>
      <c r="UOZ253" s="98"/>
      <c r="UPA253" s="49"/>
      <c r="UPB253" s="405"/>
      <c r="UPC253" s="405"/>
      <c r="UPD253" s="277"/>
      <c r="UPE253" s="277"/>
      <c r="UPF253" s="277"/>
      <c r="UPG253" s="277"/>
      <c r="UPH253" s="277"/>
      <c r="UPI253" s="277"/>
      <c r="UPJ253" s="277"/>
      <c r="UPK253" s="277"/>
      <c r="UPL253" s="402"/>
      <c r="UPM253" s="404"/>
      <c r="UPN253" s="49"/>
      <c r="UPO253" s="49"/>
      <c r="UPP253" s="49"/>
      <c r="UPQ253" s="99"/>
      <c r="UPR253" s="98"/>
      <c r="UPS253" s="49"/>
      <c r="UPT253" s="405"/>
      <c r="UPU253" s="405"/>
      <c r="UPV253" s="277"/>
      <c r="UPW253" s="277"/>
      <c r="UPX253" s="277"/>
      <c r="UPY253" s="277"/>
      <c r="UPZ253" s="277"/>
      <c r="UQA253" s="277"/>
      <c r="UQB253" s="277"/>
      <c r="UQC253" s="277"/>
      <c r="UQD253" s="402"/>
      <c r="UQE253" s="404"/>
      <c r="UQF253" s="49"/>
      <c r="UQG253" s="49"/>
      <c r="UQH253" s="49"/>
      <c r="UQI253" s="99"/>
      <c r="UQJ253" s="98"/>
      <c r="UQK253" s="49"/>
      <c r="UQL253" s="405"/>
      <c r="UQM253" s="405"/>
      <c r="UQN253" s="277"/>
      <c r="UQO253" s="277"/>
      <c r="UQP253" s="277"/>
      <c r="UQQ253" s="277"/>
      <c r="UQR253" s="277"/>
      <c r="UQS253" s="277"/>
      <c r="UQT253" s="277"/>
      <c r="UQU253" s="277"/>
      <c r="UQV253" s="402"/>
      <c r="UQW253" s="404"/>
      <c r="UQX253" s="49"/>
      <c r="UQY253" s="49"/>
      <c r="UQZ253" s="49"/>
      <c r="URA253" s="99"/>
      <c r="URB253" s="98"/>
      <c r="URC253" s="49"/>
      <c r="URD253" s="405"/>
      <c r="URE253" s="405"/>
      <c r="URF253" s="277"/>
      <c r="URG253" s="277"/>
      <c r="URH253" s="277"/>
      <c r="URI253" s="277"/>
      <c r="URJ253" s="277"/>
      <c r="URK253" s="277"/>
      <c r="URL253" s="277"/>
      <c r="URM253" s="277"/>
      <c r="URN253" s="402"/>
      <c r="URO253" s="404"/>
      <c r="URP253" s="49"/>
      <c r="URQ253" s="49"/>
      <c r="URR253" s="49"/>
      <c r="URS253" s="99"/>
      <c r="URT253" s="98"/>
      <c r="URU253" s="49"/>
      <c r="URV253" s="405"/>
      <c r="URW253" s="405"/>
      <c r="URX253" s="277"/>
      <c r="URY253" s="277"/>
      <c r="URZ253" s="277"/>
      <c r="USA253" s="277"/>
      <c r="USB253" s="277"/>
      <c r="USC253" s="277"/>
      <c r="USD253" s="277"/>
      <c r="USE253" s="277"/>
      <c r="USF253" s="402"/>
      <c r="USG253" s="404"/>
      <c r="USH253" s="49"/>
      <c r="USI253" s="49"/>
      <c r="USJ253" s="49"/>
      <c r="USK253" s="99"/>
      <c r="USL253" s="98"/>
      <c r="USM253" s="49"/>
      <c r="USN253" s="405"/>
      <c r="USO253" s="405"/>
      <c r="USP253" s="277"/>
      <c r="USQ253" s="277"/>
      <c r="USR253" s="277"/>
      <c r="USS253" s="277"/>
      <c r="UST253" s="277"/>
      <c r="USU253" s="277"/>
      <c r="USV253" s="277"/>
      <c r="USW253" s="277"/>
      <c r="USX253" s="402"/>
      <c r="USY253" s="404"/>
      <c r="USZ253" s="49"/>
      <c r="UTA253" s="49"/>
      <c r="UTB253" s="49"/>
      <c r="UTC253" s="99"/>
      <c r="UTD253" s="98"/>
      <c r="UTE253" s="49"/>
      <c r="UTF253" s="405"/>
      <c r="UTG253" s="405"/>
      <c r="UTH253" s="277"/>
      <c r="UTI253" s="277"/>
      <c r="UTJ253" s="277"/>
      <c r="UTK253" s="277"/>
      <c r="UTL253" s="277"/>
      <c r="UTM253" s="277"/>
      <c r="UTN253" s="277"/>
      <c r="UTO253" s="277"/>
      <c r="UTP253" s="402"/>
      <c r="UTQ253" s="404"/>
      <c r="UTR253" s="49"/>
      <c r="UTS253" s="49"/>
      <c r="UTT253" s="49"/>
      <c r="UTU253" s="99"/>
      <c r="UTV253" s="98"/>
      <c r="UTW253" s="49"/>
      <c r="UTX253" s="405"/>
      <c r="UTY253" s="405"/>
      <c r="UTZ253" s="277"/>
      <c r="UUA253" s="277"/>
      <c r="UUB253" s="277"/>
      <c r="UUC253" s="277"/>
      <c r="UUD253" s="277"/>
      <c r="UUE253" s="277"/>
      <c r="UUF253" s="277"/>
      <c r="UUG253" s="277"/>
      <c r="UUH253" s="402"/>
      <c r="UUI253" s="404"/>
      <c r="UUJ253" s="49"/>
      <c r="UUK253" s="49"/>
      <c r="UUL253" s="49"/>
      <c r="UUM253" s="99"/>
      <c r="UUN253" s="98"/>
      <c r="UUO253" s="49"/>
      <c r="UUP253" s="405"/>
      <c r="UUQ253" s="405"/>
      <c r="UUR253" s="277"/>
      <c r="UUS253" s="277"/>
      <c r="UUT253" s="277"/>
      <c r="UUU253" s="277"/>
      <c r="UUV253" s="277"/>
      <c r="UUW253" s="277"/>
      <c r="UUX253" s="277"/>
      <c r="UUY253" s="277"/>
      <c r="UUZ253" s="402"/>
      <c r="UVA253" s="404"/>
      <c r="UVB253" s="49"/>
      <c r="UVC253" s="49"/>
      <c r="UVD253" s="49"/>
      <c r="UVE253" s="99"/>
      <c r="UVF253" s="98"/>
      <c r="UVG253" s="49"/>
      <c r="UVH253" s="405"/>
      <c r="UVI253" s="405"/>
      <c r="UVJ253" s="277"/>
      <c r="UVK253" s="277"/>
      <c r="UVL253" s="277"/>
      <c r="UVM253" s="277"/>
      <c r="UVN253" s="277"/>
      <c r="UVO253" s="277"/>
      <c r="UVP253" s="277"/>
      <c r="UVQ253" s="277"/>
      <c r="UVR253" s="402"/>
      <c r="UVS253" s="404"/>
      <c r="UVT253" s="49"/>
      <c r="UVU253" s="49"/>
      <c r="UVV253" s="49"/>
      <c r="UVW253" s="99"/>
      <c r="UVX253" s="98"/>
      <c r="UVY253" s="49"/>
      <c r="UVZ253" s="405"/>
      <c r="UWA253" s="405"/>
      <c r="UWB253" s="277"/>
      <c r="UWC253" s="277"/>
      <c r="UWD253" s="277"/>
      <c r="UWE253" s="277"/>
      <c r="UWF253" s="277"/>
      <c r="UWG253" s="277"/>
      <c r="UWH253" s="277"/>
      <c r="UWI253" s="277"/>
      <c r="UWJ253" s="402"/>
      <c r="UWK253" s="404"/>
      <c r="UWL253" s="49"/>
      <c r="UWM253" s="49"/>
      <c r="UWN253" s="49"/>
      <c r="UWO253" s="99"/>
      <c r="UWP253" s="98"/>
      <c r="UWQ253" s="49"/>
      <c r="UWR253" s="405"/>
      <c r="UWS253" s="405"/>
      <c r="UWT253" s="277"/>
      <c r="UWU253" s="277"/>
      <c r="UWV253" s="277"/>
      <c r="UWW253" s="277"/>
      <c r="UWX253" s="277"/>
      <c r="UWY253" s="277"/>
      <c r="UWZ253" s="277"/>
      <c r="UXA253" s="277"/>
      <c r="UXB253" s="402"/>
      <c r="UXC253" s="404"/>
      <c r="UXD253" s="49"/>
      <c r="UXE253" s="49"/>
      <c r="UXF253" s="49"/>
      <c r="UXG253" s="99"/>
      <c r="UXH253" s="98"/>
      <c r="UXI253" s="49"/>
      <c r="UXJ253" s="405"/>
      <c r="UXK253" s="405"/>
      <c r="UXL253" s="277"/>
      <c r="UXM253" s="277"/>
      <c r="UXN253" s="277"/>
      <c r="UXO253" s="277"/>
      <c r="UXP253" s="277"/>
      <c r="UXQ253" s="277"/>
      <c r="UXR253" s="277"/>
      <c r="UXS253" s="277"/>
      <c r="UXT253" s="402"/>
      <c r="UXU253" s="404"/>
      <c r="UXV253" s="49"/>
      <c r="UXW253" s="49"/>
      <c r="UXX253" s="49"/>
      <c r="UXY253" s="99"/>
      <c r="UXZ253" s="98"/>
      <c r="UYA253" s="49"/>
      <c r="UYB253" s="405"/>
      <c r="UYC253" s="405"/>
      <c r="UYD253" s="277"/>
      <c r="UYE253" s="277"/>
      <c r="UYF253" s="277"/>
      <c r="UYG253" s="277"/>
      <c r="UYH253" s="277"/>
      <c r="UYI253" s="277"/>
      <c r="UYJ253" s="277"/>
      <c r="UYK253" s="277"/>
      <c r="UYL253" s="402"/>
      <c r="UYM253" s="404"/>
      <c r="UYN253" s="49"/>
      <c r="UYO253" s="49"/>
      <c r="UYP253" s="49"/>
      <c r="UYQ253" s="99"/>
      <c r="UYR253" s="98"/>
      <c r="UYS253" s="49"/>
      <c r="UYT253" s="405"/>
      <c r="UYU253" s="405"/>
      <c r="UYV253" s="277"/>
      <c r="UYW253" s="277"/>
      <c r="UYX253" s="277"/>
      <c r="UYY253" s="277"/>
      <c r="UYZ253" s="277"/>
      <c r="UZA253" s="277"/>
      <c r="UZB253" s="277"/>
      <c r="UZC253" s="277"/>
      <c r="UZD253" s="402"/>
      <c r="UZE253" s="404"/>
      <c r="UZF253" s="49"/>
      <c r="UZG253" s="49"/>
      <c r="UZH253" s="49"/>
      <c r="UZI253" s="99"/>
      <c r="UZJ253" s="98"/>
      <c r="UZK253" s="49"/>
      <c r="UZL253" s="405"/>
      <c r="UZM253" s="405"/>
      <c r="UZN253" s="277"/>
      <c r="UZO253" s="277"/>
      <c r="UZP253" s="277"/>
      <c r="UZQ253" s="277"/>
      <c r="UZR253" s="277"/>
      <c r="UZS253" s="277"/>
      <c r="UZT253" s="277"/>
      <c r="UZU253" s="277"/>
      <c r="UZV253" s="402"/>
      <c r="UZW253" s="404"/>
      <c r="UZX253" s="49"/>
      <c r="UZY253" s="49"/>
      <c r="UZZ253" s="49"/>
      <c r="VAA253" s="99"/>
      <c r="VAB253" s="98"/>
      <c r="VAC253" s="49"/>
      <c r="VAD253" s="405"/>
      <c r="VAE253" s="405"/>
      <c r="VAF253" s="277"/>
      <c r="VAG253" s="277"/>
      <c r="VAH253" s="277"/>
      <c r="VAI253" s="277"/>
      <c r="VAJ253" s="277"/>
      <c r="VAK253" s="277"/>
      <c r="VAL253" s="277"/>
      <c r="VAM253" s="277"/>
      <c r="VAN253" s="402"/>
      <c r="VAO253" s="404"/>
      <c r="VAP253" s="49"/>
      <c r="VAQ253" s="49"/>
      <c r="VAR253" s="49"/>
      <c r="VAS253" s="99"/>
      <c r="VAT253" s="98"/>
      <c r="VAU253" s="49"/>
      <c r="VAV253" s="405"/>
      <c r="VAW253" s="405"/>
      <c r="VAX253" s="277"/>
      <c r="VAY253" s="277"/>
      <c r="VAZ253" s="277"/>
      <c r="VBA253" s="277"/>
      <c r="VBB253" s="277"/>
      <c r="VBC253" s="277"/>
      <c r="VBD253" s="277"/>
      <c r="VBE253" s="277"/>
      <c r="VBF253" s="402"/>
      <c r="VBG253" s="404"/>
      <c r="VBH253" s="49"/>
      <c r="VBI253" s="49"/>
      <c r="VBJ253" s="49"/>
      <c r="VBK253" s="99"/>
      <c r="VBL253" s="98"/>
      <c r="VBM253" s="49"/>
      <c r="VBN253" s="405"/>
      <c r="VBO253" s="405"/>
      <c r="VBP253" s="277"/>
      <c r="VBQ253" s="277"/>
      <c r="VBR253" s="277"/>
      <c r="VBS253" s="277"/>
      <c r="VBT253" s="277"/>
      <c r="VBU253" s="277"/>
      <c r="VBV253" s="277"/>
      <c r="VBW253" s="277"/>
      <c r="VBX253" s="402"/>
      <c r="VBY253" s="404"/>
      <c r="VBZ253" s="49"/>
      <c r="VCA253" s="49"/>
      <c r="VCB253" s="49"/>
      <c r="VCC253" s="99"/>
      <c r="VCD253" s="98"/>
      <c r="VCE253" s="49"/>
      <c r="VCF253" s="405"/>
      <c r="VCG253" s="405"/>
      <c r="VCH253" s="277"/>
      <c r="VCI253" s="277"/>
      <c r="VCJ253" s="277"/>
      <c r="VCK253" s="277"/>
      <c r="VCL253" s="277"/>
      <c r="VCM253" s="277"/>
      <c r="VCN253" s="277"/>
      <c r="VCO253" s="277"/>
      <c r="VCP253" s="402"/>
      <c r="VCQ253" s="404"/>
      <c r="VCR253" s="49"/>
      <c r="VCS253" s="49"/>
      <c r="VCT253" s="49"/>
      <c r="VCU253" s="99"/>
      <c r="VCV253" s="98"/>
      <c r="VCW253" s="49"/>
      <c r="VCX253" s="405"/>
      <c r="VCY253" s="405"/>
      <c r="VCZ253" s="277"/>
      <c r="VDA253" s="277"/>
      <c r="VDB253" s="277"/>
      <c r="VDC253" s="277"/>
      <c r="VDD253" s="277"/>
      <c r="VDE253" s="277"/>
      <c r="VDF253" s="277"/>
      <c r="VDG253" s="277"/>
      <c r="VDH253" s="402"/>
      <c r="VDI253" s="404"/>
      <c r="VDJ253" s="49"/>
      <c r="VDK253" s="49"/>
      <c r="VDL253" s="49"/>
      <c r="VDM253" s="99"/>
      <c r="VDN253" s="98"/>
      <c r="VDO253" s="49"/>
      <c r="VDP253" s="405"/>
      <c r="VDQ253" s="405"/>
      <c r="VDR253" s="277"/>
      <c r="VDS253" s="277"/>
      <c r="VDT253" s="277"/>
      <c r="VDU253" s="277"/>
      <c r="VDV253" s="277"/>
      <c r="VDW253" s="277"/>
      <c r="VDX253" s="277"/>
      <c r="VDY253" s="277"/>
      <c r="VDZ253" s="402"/>
      <c r="VEA253" s="404"/>
      <c r="VEB253" s="49"/>
      <c r="VEC253" s="49"/>
      <c r="VED253" s="49"/>
      <c r="VEE253" s="99"/>
      <c r="VEF253" s="98"/>
      <c r="VEG253" s="49"/>
      <c r="VEH253" s="405"/>
      <c r="VEI253" s="405"/>
      <c r="VEJ253" s="277"/>
      <c r="VEK253" s="277"/>
      <c r="VEL253" s="277"/>
      <c r="VEM253" s="277"/>
      <c r="VEN253" s="277"/>
      <c r="VEO253" s="277"/>
      <c r="VEP253" s="277"/>
      <c r="VEQ253" s="277"/>
      <c r="VER253" s="402"/>
      <c r="VES253" s="404"/>
      <c r="VET253" s="49"/>
      <c r="VEU253" s="49"/>
      <c r="VEV253" s="49"/>
      <c r="VEW253" s="99"/>
      <c r="VEX253" s="98"/>
      <c r="VEY253" s="49"/>
      <c r="VEZ253" s="405"/>
      <c r="VFA253" s="405"/>
      <c r="VFB253" s="277"/>
      <c r="VFC253" s="277"/>
      <c r="VFD253" s="277"/>
      <c r="VFE253" s="277"/>
      <c r="VFF253" s="277"/>
      <c r="VFG253" s="277"/>
      <c r="VFH253" s="277"/>
      <c r="VFI253" s="277"/>
      <c r="VFJ253" s="402"/>
      <c r="VFK253" s="404"/>
      <c r="VFL253" s="49"/>
      <c r="VFM253" s="49"/>
      <c r="VFN253" s="49"/>
      <c r="VFO253" s="99"/>
      <c r="VFP253" s="98"/>
      <c r="VFQ253" s="49"/>
      <c r="VFR253" s="405"/>
      <c r="VFS253" s="405"/>
      <c r="VFT253" s="277"/>
      <c r="VFU253" s="277"/>
      <c r="VFV253" s="277"/>
      <c r="VFW253" s="277"/>
      <c r="VFX253" s="277"/>
      <c r="VFY253" s="277"/>
      <c r="VFZ253" s="277"/>
      <c r="VGA253" s="277"/>
      <c r="VGB253" s="402"/>
      <c r="VGC253" s="404"/>
      <c r="VGD253" s="49"/>
      <c r="VGE253" s="49"/>
      <c r="VGF253" s="49"/>
      <c r="VGG253" s="99"/>
      <c r="VGH253" s="98"/>
      <c r="VGI253" s="49"/>
      <c r="VGJ253" s="405"/>
      <c r="VGK253" s="405"/>
      <c r="VGL253" s="277"/>
      <c r="VGM253" s="277"/>
      <c r="VGN253" s="277"/>
      <c r="VGO253" s="277"/>
      <c r="VGP253" s="277"/>
      <c r="VGQ253" s="277"/>
      <c r="VGR253" s="277"/>
      <c r="VGS253" s="277"/>
      <c r="VGT253" s="402"/>
      <c r="VGU253" s="404"/>
      <c r="VGV253" s="49"/>
      <c r="VGW253" s="49"/>
      <c r="VGX253" s="49"/>
      <c r="VGY253" s="99"/>
      <c r="VGZ253" s="98"/>
      <c r="VHA253" s="49"/>
      <c r="VHB253" s="405"/>
      <c r="VHC253" s="405"/>
      <c r="VHD253" s="277"/>
      <c r="VHE253" s="277"/>
      <c r="VHF253" s="277"/>
      <c r="VHG253" s="277"/>
      <c r="VHH253" s="277"/>
      <c r="VHI253" s="277"/>
      <c r="VHJ253" s="277"/>
      <c r="VHK253" s="277"/>
      <c r="VHL253" s="402"/>
      <c r="VHM253" s="404"/>
      <c r="VHN253" s="49"/>
      <c r="VHO253" s="49"/>
      <c r="VHP253" s="49"/>
      <c r="VHQ253" s="99"/>
      <c r="VHR253" s="98"/>
      <c r="VHS253" s="49"/>
      <c r="VHT253" s="405"/>
      <c r="VHU253" s="405"/>
      <c r="VHV253" s="277"/>
      <c r="VHW253" s="277"/>
      <c r="VHX253" s="277"/>
      <c r="VHY253" s="277"/>
      <c r="VHZ253" s="277"/>
      <c r="VIA253" s="277"/>
      <c r="VIB253" s="277"/>
      <c r="VIC253" s="277"/>
      <c r="VID253" s="402"/>
      <c r="VIE253" s="404"/>
      <c r="VIF253" s="49"/>
      <c r="VIG253" s="49"/>
      <c r="VIH253" s="49"/>
      <c r="VII253" s="99"/>
      <c r="VIJ253" s="98"/>
      <c r="VIK253" s="49"/>
      <c r="VIL253" s="405"/>
      <c r="VIM253" s="405"/>
      <c r="VIN253" s="277"/>
      <c r="VIO253" s="277"/>
      <c r="VIP253" s="277"/>
      <c r="VIQ253" s="277"/>
      <c r="VIR253" s="277"/>
      <c r="VIS253" s="277"/>
      <c r="VIT253" s="277"/>
      <c r="VIU253" s="277"/>
      <c r="VIV253" s="402"/>
      <c r="VIW253" s="404"/>
      <c r="VIX253" s="49"/>
      <c r="VIY253" s="49"/>
      <c r="VIZ253" s="49"/>
      <c r="VJA253" s="99"/>
      <c r="VJB253" s="98"/>
      <c r="VJC253" s="49"/>
      <c r="VJD253" s="405"/>
      <c r="VJE253" s="405"/>
      <c r="VJF253" s="277"/>
      <c r="VJG253" s="277"/>
      <c r="VJH253" s="277"/>
      <c r="VJI253" s="277"/>
      <c r="VJJ253" s="277"/>
      <c r="VJK253" s="277"/>
      <c r="VJL253" s="277"/>
      <c r="VJM253" s="277"/>
      <c r="VJN253" s="402"/>
      <c r="VJO253" s="404"/>
      <c r="VJP253" s="49"/>
      <c r="VJQ253" s="49"/>
      <c r="VJR253" s="49"/>
      <c r="VJS253" s="99"/>
      <c r="VJT253" s="98"/>
      <c r="VJU253" s="49"/>
      <c r="VJV253" s="405"/>
      <c r="VJW253" s="405"/>
      <c r="VJX253" s="277"/>
      <c r="VJY253" s="277"/>
      <c r="VJZ253" s="277"/>
      <c r="VKA253" s="277"/>
      <c r="VKB253" s="277"/>
      <c r="VKC253" s="277"/>
      <c r="VKD253" s="277"/>
      <c r="VKE253" s="277"/>
      <c r="VKF253" s="402"/>
      <c r="VKG253" s="404"/>
      <c r="VKH253" s="49"/>
      <c r="VKI253" s="49"/>
      <c r="VKJ253" s="49"/>
      <c r="VKK253" s="99"/>
      <c r="VKL253" s="98"/>
      <c r="VKM253" s="49"/>
      <c r="VKN253" s="405"/>
      <c r="VKO253" s="405"/>
      <c r="VKP253" s="277"/>
      <c r="VKQ253" s="277"/>
      <c r="VKR253" s="277"/>
      <c r="VKS253" s="277"/>
      <c r="VKT253" s="277"/>
      <c r="VKU253" s="277"/>
      <c r="VKV253" s="277"/>
      <c r="VKW253" s="277"/>
      <c r="VKX253" s="402"/>
      <c r="VKY253" s="404"/>
      <c r="VKZ253" s="49"/>
      <c r="VLA253" s="49"/>
      <c r="VLB253" s="49"/>
      <c r="VLC253" s="99"/>
      <c r="VLD253" s="98"/>
      <c r="VLE253" s="49"/>
      <c r="VLF253" s="405"/>
      <c r="VLG253" s="405"/>
      <c r="VLH253" s="277"/>
      <c r="VLI253" s="277"/>
      <c r="VLJ253" s="277"/>
      <c r="VLK253" s="277"/>
      <c r="VLL253" s="277"/>
      <c r="VLM253" s="277"/>
      <c r="VLN253" s="277"/>
      <c r="VLO253" s="277"/>
      <c r="VLP253" s="402"/>
      <c r="VLQ253" s="404"/>
      <c r="VLR253" s="49"/>
      <c r="VLS253" s="49"/>
      <c r="VLT253" s="49"/>
      <c r="VLU253" s="99"/>
      <c r="VLV253" s="98"/>
      <c r="VLW253" s="49"/>
      <c r="VLX253" s="405"/>
      <c r="VLY253" s="405"/>
      <c r="VLZ253" s="277"/>
      <c r="VMA253" s="277"/>
      <c r="VMB253" s="277"/>
      <c r="VMC253" s="277"/>
      <c r="VMD253" s="277"/>
      <c r="VME253" s="277"/>
      <c r="VMF253" s="277"/>
      <c r="VMG253" s="277"/>
      <c r="VMH253" s="402"/>
      <c r="VMI253" s="404"/>
      <c r="VMJ253" s="49"/>
      <c r="VMK253" s="49"/>
      <c r="VML253" s="49"/>
      <c r="VMM253" s="99"/>
      <c r="VMN253" s="98"/>
      <c r="VMO253" s="49"/>
      <c r="VMP253" s="405"/>
      <c r="VMQ253" s="405"/>
      <c r="VMR253" s="277"/>
      <c r="VMS253" s="277"/>
      <c r="VMT253" s="277"/>
      <c r="VMU253" s="277"/>
      <c r="VMV253" s="277"/>
      <c r="VMW253" s="277"/>
      <c r="VMX253" s="277"/>
      <c r="VMY253" s="277"/>
      <c r="VMZ253" s="402"/>
      <c r="VNA253" s="404"/>
      <c r="VNB253" s="49"/>
      <c r="VNC253" s="49"/>
      <c r="VND253" s="49"/>
      <c r="VNE253" s="99"/>
      <c r="VNF253" s="98"/>
      <c r="VNG253" s="49"/>
      <c r="VNH253" s="405"/>
      <c r="VNI253" s="405"/>
      <c r="VNJ253" s="277"/>
      <c r="VNK253" s="277"/>
      <c r="VNL253" s="277"/>
      <c r="VNM253" s="277"/>
      <c r="VNN253" s="277"/>
      <c r="VNO253" s="277"/>
      <c r="VNP253" s="277"/>
      <c r="VNQ253" s="277"/>
      <c r="VNR253" s="402"/>
      <c r="VNS253" s="404"/>
      <c r="VNT253" s="49"/>
      <c r="VNU253" s="49"/>
      <c r="VNV253" s="49"/>
      <c r="VNW253" s="99"/>
      <c r="VNX253" s="98"/>
      <c r="VNY253" s="49"/>
      <c r="VNZ253" s="405"/>
      <c r="VOA253" s="405"/>
      <c r="VOB253" s="277"/>
      <c r="VOC253" s="277"/>
      <c r="VOD253" s="277"/>
      <c r="VOE253" s="277"/>
      <c r="VOF253" s="277"/>
      <c r="VOG253" s="277"/>
      <c r="VOH253" s="277"/>
      <c r="VOI253" s="277"/>
      <c r="VOJ253" s="402"/>
      <c r="VOK253" s="404"/>
      <c r="VOL253" s="49"/>
      <c r="VOM253" s="49"/>
      <c r="VON253" s="49"/>
      <c r="VOO253" s="99"/>
      <c r="VOP253" s="98"/>
      <c r="VOQ253" s="49"/>
      <c r="VOR253" s="405"/>
      <c r="VOS253" s="405"/>
      <c r="VOT253" s="277"/>
      <c r="VOU253" s="277"/>
      <c r="VOV253" s="277"/>
      <c r="VOW253" s="277"/>
      <c r="VOX253" s="277"/>
      <c r="VOY253" s="277"/>
      <c r="VOZ253" s="277"/>
      <c r="VPA253" s="277"/>
      <c r="VPB253" s="402"/>
      <c r="VPC253" s="404"/>
      <c r="VPD253" s="49"/>
      <c r="VPE253" s="49"/>
      <c r="VPF253" s="49"/>
      <c r="VPG253" s="99"/>
      <c r="VPH253" s="98"/>
      <c r="VPI253" s="49"/>
      <c r="VPJ253" s="405"/>
      <c r="VPK253" s="405"/>
      <c r="VPL253" s="277"/>
      <c r="VPM253" s="277"/>
      <c r="VPN253" s="277"/>
      <c r="VPO253" s="277"/>
      <c r="VPP253" s="277"/>
      <c r="VPQ253" s="277"/>
      <c r="VPR253" s="277"/>
      <c r="VPS253" s="277"/>
      <c r="VPT253" s="402"/>
      <c r="VPU253" s="404"/>
      <c r="VPV253" s="49"/>
      <c r="VPW253" s="49"/>
      <c r="VPX253" s="49"/>
      <c r="VPY253" s="99"/>
      <c r="VPZ253" s="98"/>
      <c r="VQA253" s="49"/>
      <c r="VQB253" s="405"/>
      <c r="VQC253" s="405"/>
      <c r="VQD253" s="277"/>
      <c r="VQE253" s="277"/>
      <c r="VQF253" s="277"/>
      <c r="VQG253" s="277"/>
      <c r="VQH253" s="277"/>
      <c r="VQI253" s="277"/>
      <c r="VQJ253" s="277"/>
      <c r="VQK253" s="277"/>
      <c r="VQL253" s="402"/>
      <c r="VQM253" s="404"/>
      <c r="VQN253" s="49"/>
      <c r="VQO253" s="49"/>
      <c r="VQP253" s="49"/>
      <c r="VQQ253" s="99"/>
      <c r="VQR253" s="98"/>
      <c r="VQS253" s="49"/>
      <c r="VQT253" s="405"/>
      <c r="VQU253" s="405"/>
      <c r="VQV253" s="277"/>
      <c r="VQW253" s="277"/>
      <c r="VQX253" s="277"/>
      <c r="VQY253" s="277"/>
      <c r="VQZ253" s="277"/>
      <c r="VRA253" s="277"/>
      <c r="VRB253" s="277"/>
      <c r="VRC253" s="277"/>
      <c r="VRD253" s="402"/>
      <c r="VRE253" s="404"/>
      <c r="VRF253" s="49"/>
      <c r="VRG253" s="49"/>
      <c r="VRH253" s="49"/>
      <c r="VRI253" s="99"/>
      <c r="VRJ253" s="98"/>
      <c r="VRK253" s="49"/>
      <c r="VRL253" s="405"/>
      <c r="VRM253" s="405"/>
      <c r="VRN253" s="277"/>
      <c r="VRO253" s="277"/>
      <c r="VRP253" s="277"/>
      <c r="VRQ253" s="277"/>
      <c r="VRR253" s="277"/>
      <c r="VRS253" s="277"/>
      <c r="VRT253" s="277"/>
      <c r="VRU253" s="277"/>
      <c r="VRV253" s="402"/>
      <c r="VRW253" s="404"/>
      <c r="VRX253" s="49"/>
      <c r="VRY253" s="49"/>
      <c r="VRZ253" s="49"/>
      <c r="VSA253" s="99"/>
      <c r="VSB253" s="98"/>
      <c r="VSC253" s="49"/>
      <c r="VSD253" s="405"/>
      <c r="VSE253" s="405"/>
      <c r="VSF253" s="277"/>
      <c r="VSG253" s="277"/>
      <c r="VSH253" s="277"/>
      <c r="VSI253" s="277"/>
      <c r="VSJ253" s="277"/>
      <c r="VSK253" s="277"/>
      <c r="VSL253" s="277"/>
      <c r="VSM253" s="277"/>
      <c r="VSN253" s="402"/>
      <c r="VSO253" s="404"/>
      <c r="VSP253" s="49"/>
      <c r="VSQ253" s="49"/>
      <c r="VSR253" s="49"/>
      <c r="VSS253" s="99"/>
      <c r="VST253" s="98"/>
      <c r="VSU253" s="49"/>
      <c r="VSV253" s="405"/>
      <c r="VSW253" s="405"/>
      <c r="VSX253" s="277"/>
      <c r="VSY253" s="277"/>
      <c r="VSZ253" s="277"/>
      <c r="VTA253" s="277"/>
      <c r="VTB253" s="277"/>
      <c r="VTC253" s="277"/>
      <c r="VTD253" s="277"/>
      <c r="VTE253" s="277"/>
      <c r="VTF253" s="402"/>
      <c r="VTG253" s="404"/>
      <c r="VTH253" s="49"/>
      <c r="VTI253" s="49"/>
      <c r="VTJ253" s="49"/>
      <c r="VTK253" s="99"/>
      <c r="VTL253" s="98"/>
      <c r="VTM253" s="49"/>
      <c r="VTN253" s="405"/>
      <c r="VTO253" s="405"/>
      <c r="VTP253" s="277"/>
      <c r="VTQ253" s="277"/>
      <c r="VTR253" s="277"/>
      <c r="VTS253" s="277"/>
      <c r="VTT253" s="277"/>
      <c r="VTU253" s="277"/>
      <c r="VTV253" s="277"/>
      <c r="VTW253" s="277"/>
      <c r="VTX253" s="402"/>
      <c r="VTY253" s="404"/>
      <c r="VTZ253" s="49"/>
      <c r="VUA253" s="49"/>
      <c r="VUB253" s="49"/>
      <c r="VUC253" s="99"/>
      <c r="VUD253" s="98"/>
      <c r="VUE253" s="49"/>
      <c r="VUF253" s="405"/>
      <c r="VUG253" s="405"/>
      <c r="VUH253" s="277"/>
      <c r="VUI253" s="277"/>
      <c r="VUJ253" s="277"/>
      <c r="VUK253" s="277"/>
      <c r="VUL253" s="277"/>
      <c r="VUM253" s="277"/>
      <c r="VUN253" s="277"/>
      <c r="VUO253" s="277"/>
      <c r="VUP253" s="402"/>
      <c r="VUQ253" s="404"/>
      <c r="VUR253" s="49"/>
      <c r="VUS253" s="49"/>
      <c r="VUT253" s="49"/>
      <c r="VUU253" s="99"/>
      <c r="VUV253" s="98"/>
      <c r="VUW253" s="49"/>
      <c r="VUX253" s="405"/>
      <c r="VUY253" s="405"/>
      <c r="VUZ253" s="277"/>
      <c r="VVA253" s="277"/>
      <c r="VVB253" s="277"/>
      <c r="VVC253" s="277"/>
      <c r="VVD253" s="277"/>
      <c r="VVE253" s="277"/>
      <c r="VVF253" s="277"/>
      <c r="VVG253" s="277"/>
      <c r="VVH253" s="402"/>
      <c r="VVI253" s="404"/>
      <c r="VVJ253" s="49"/>
      <c r="VVK253" s="49"/>
      <c r="VVL253" s="49"/>
      <c r="VVM253" s="99"/>
      <c r="VVN253" s="98"/>
      <c r="VVO253" s="49"/>
      <c r="VVP253" s="405"/>
      <c r="VVQ253" s="405"/>
      <c r="VVR253" s="277"/>
      <c r="VVS253" s="277"/>
      <c r="VVT253" s="277"/>
      <c r="VVU253" s="277"/>
      <c r="VVV253" s="277"/>
      <c r="VVW253" s="277"/>
      <c r="VVX253" s="277"/>
      <c r="VVY253" s="277"/>
      <c r="VVZ253" s="402"/>
      <c r="VWA253" s="404"/>
      <c r="VWB253" s="49"/>
      <c r="VWC253" s="49"/>
      <c r="VWD253" s="49"/>
      <c r="VWE253" s="99"/>
      <c r="VWF253" s="98"/>
      <c r="VWG253" s="49"/>
      <c r="VWH253" s="405"/>
      <c r="VWI253" s="405"/>
      <c r="VWJ253" s="277"/>
      <c r="VWK253" s="277"/>
      <c r="VWL253" s="277"/>
      <c r="VWM253" s="277"/>
      <c r="VWN253" s="277"/>
      <c r="VWO253" s="277"/>
      <c r="VWP253" s="277"/>
      <c r="VWQ253" s="277"/>
      <c r="VWR253" s="402"/>
      <c r="VWS253" s="404"/>
      <c r="VWT253" s="49"/>
      <c r="VWU253" s="49"/>
      <c r="VWV253" s="49"/>
      <c r="VWW253" s="99"/>
      <c r="VWX253" s="98"/>
      <c r="VWY253" s="49"/>
      <c r="VWZ253" s="405"/>
      <c r="VXA253" s="405"/>
      <c r="VXB253" s="277"/>
      <c r="VXC253" s="277"/>
      <c r="VXD253" s="277"/>
      <c r="VXE253" s="277"/>
      <c r="VXF253" s="277"/>
      <c r="VXG253" s="277"/>
      <c r="VXH253" s="277"/>
      <c r="VXI253" s="277"/>
      <c r="VXJ253" s="402"/>
      <c r="VXK253" s="404"/>
      <c r="VXL253" s="49"/>
      <c r="VXM253" s="49"/>
      <c r="VXN253" s="49"/>
      <c r="VXO253" s="99"/>
      <c r="VXP253" s="98"/>
      <c r="VXQ253" s="49"/>
      <c r="VXR253" s="405"/>
      <c r="VXS253" s="405"/>
      <c r="VXT253" s="277"/>
      <c r="VXU253" s="277"/>
      <c r="VXV253" s="277"/>
      <c r="VXW253" s="277"/>
      <c r="VXX253" s="277"/>
      <c r="VXY253" s="277"/>
      <c r="VXZ253" s="277"/>
      <c r="VYA253" s="277"/>
      <c r="VYB253" s="402"/>
      <c r="VYC253" s="404"/>
      <c r="VYD253" s="49"/>
      <c r="VYE253" s="49"/>
      <c r="VYF253" s="49"/>
      <c r="VYG253" s="99"/>
      <c r="VYH253" s="98"/>
      <c r="VYI253" s="49"/>
      <c r="VYJ253" s="405"/>
      <c r="VYK253" s="405"/>
      <c r="VYL253" s="277"/>
      <c r="VYM253" s="277"/>
      <c r="VYN253" s="277"/>
      <c r="VYO253" s="277"/>
      <c r="VYP253" s="277"/>
      <c r="VYQ253" s="277"/>
      <c r="VYR253" s="277"/>
      <c r="VYS253" s="277"/>
      <c r="VYT253" s="402"/>
      <c r="VYU253" s="404"/>
      <c r="VYV253" s="49"/>
      <c r="VYW253" s="49"/>
      <c r="VYX253" s="49"/>
      <c r="VYY253" s="99"/>
      <c r="VYZ253" s="98"/>
      <c r="VZA253" s="49"/>
      <c r="VZB253" s="405"/>
      <c r="VZC253" s="405"/>
      <c r="VZD253" s="277"/>
      <c r="VZE253" s="277"/>
      <c r="VZF253" s="277"/>
      <c r="VZG253" s="277"/>
      <c r="VZH253" s="277"/>
      <c r="VZI253" s="277"/>
      <c r="VZJ253" s="277"/>
      <c r="VZK253" s="277"/>
      <c r="VZL253" s="402"/>
      <c r="VZM253" s="404"/>
      <c r="VZN253" s="49"/>
      <c r="VZO253" s="49"/>
      <c r="VZP253" s="49"/>
      <c r="VZQ253" s="99"/>
      <c r="VZR253" s="98"/>
      <c r="VZS253" s="49"/>
      <c r="VZT253" s="405"/>
      <c r="VZU253" s="405"/>
      <c r="VZV253" s="277"/>
      <c r="VZW253" s="277"/>
      <c r="VZX253" s="277"/>
      <c r="VZY253" s="277"/>
      <c r="VZZ253" s="277"/>
      <c r="WAA253" s="277"/>
      <c r="WAB253" s="277"/>
      <c r="WAC253" s="277"/>
      <c r="WAD253" s="402"/>
      <c r="WAE253" s="404"/>
      <c r="WAF253" s="49"/>
      <c r="WAG253" s="49"/>
      <c r="WAH253" s="49"/>
      <c r="WAI253" s="99"/>
      <c r="WAJ253" s="98"/>
      <c r="WAK253" s="49"/>
      <c r="WAL253" s="405"/>
      <c r="WAM253" s="405"/>
      <c r="WAN253" s="277"/>
      <c r="WAO253" s="277"/>
      <c r="WAP253" s="277"/>
      <c r="WAQ253" s="277"/>
      <c r="WAR253" s="277"/>
      <c r="WAS253" s="277"/>
      <c r="WAT253" s="277"/>
      <c r="WAU253" s="277"/>
      <c r="WAV253" s="402"/>
      <c r="WAW253" s="404"/>
      <c r="WAX253" s="49"/>
      <c r="WAY253" s="49"/>
      <c r="WAZ253" s="49"/>
      <c r="WBA253" s="99"/>
      <c r="WBB253" s="98"/>
      <c r="WBC253" s="49"/>
      <c r="WBD253" s="405"/>
      <c r="WBE253" s="405"/>
      <c r="WBF253" s="277"/>
      <c r="WBG253" s="277"/>
      <c r="WBH253" s="277"/>
      <c r="WBI253" s="277"/>
      <c r="WBJ253" s="277"/>
      <c r="WBK253" s="277"/>
      <c r="WBL253" s="277"/>
      <c r="WBM253" s="277"/>
      <c r="WBN253" s="402"/>
      <c r="WBO253" s="404"/>
      <c r="WBP253" s="49"/>
      <c r="WBQ253" s="49"/>
      <c r="WBR253" s="49"/>
      <c r="WBS253" s="99"/>
      <c r="WBT253" s="98"/>
      <c r="WBU253" s="49"/>
      <c r="WBV253" s="405"/>
      <c r="WBW253" s="405"/>
      <c r="WBX253" s="277"/>
      <c r="WBY253" s="277"/>
      <c r="WBZ253" s="277"/>
      <c r="WCA253" s="277"/>
      <c r="WCB253" s="277"/>
      <c r="WCC253" s="277"/>
      <c r="WCD253" s="277"/>
      <c r="WCE253" s="277"/>
      <c r="WCF253" s="402"/>
      <c r="WCG253" s="404"/>
      <c r="WCH253" s="49"/>
      <c r="WCI253" s="49"/>
      <c r="WCJ253" s="49"/>
      <c r="WCK253" s="99"/>
      <c r="WCL253" s="98"/>
      <c r="WCM253" s="49"/>
      <c r="WCN253" s="405"/>
      <c r="WCO253" s="405"/>
      <c r="WCP253" s="277"/>
      <c r="WCQ253" s="277"/>
      <c r="WCR253" s="277"/>
      <c r="WCS253" s="277"/>
      <c r="WCT253" s="277"/>
      <c r="WCU253" s="277"/>
      <c r="WCV253" s="277"/>
      <c r="WCW253" s="277"/>
      <c r="WCX253" s="402"/>
      <c r="WCY253" s="404"/>
      <c r="WCZ253" s="49"/>
      <c r="WDA253" s="49"/>
      <c r="WDB253" s="49"/>
      <c r="WDC253" s="99"/>
      <c r="WDD253" s="98"/>
      <c r="WDE253" s="49"/>
      <c r="WDF253" s="405"/>
      <c r="WDG253" s="405"/>
      <c r="WDH253" s="277"/>
      <c r="WDI253" s="277"/>
      <c r="WDJ253" s="277"/>
      <c r="WDK253" s="277"/>
      <c r="WDL253" s="277"/>
      <c r="WDM253" s="277"/>
      <c r="WDN253" s="277"/>
      <c r="WDO253" s="277"/>
      <c r="WDP253" s="402"/>
      <c r="WDQ253" s="404"/>
      <c r="WDR253" s="49"/>
      <c r="WDS253" s="49"/>
      <c r="WDT253" s="49"/>
      <c r="WDU253" s="99"/>
      <c r="WDV253" s="98"/>
      <c r="WDW253" s="49"/>
      <c r="WDX253" s="405"/>
      <c r="WDY253" s="405"/>
      <c r="WDZ253" s="277"/>
      <c r="WEA253" s="277"/>
      <c r="WEB253" s="277"/>
      <c r="WEC253" s="277"/>
      <c r="WED253" s="277"/>
      <c r="WEE253" s="277"/>
      <c r="WEF253" s="277"/>
      <c r="WEG253" s="277"/>
      <c r="WEH253" s="402"/>
      <c r="WEI253" s="404"/>
      <c r="WEJ253" s="49"/>
      <c r="WEK253" s="49"/>
      <c r="WEL253" s="49"/>
      <c r="WEM253" s="99"/>
      <c r="WEN253" s="98"/>
      <c r="WEO253" s="49"/>
      <c r="WEP253" s="405"/>
      <c r="WEQ253" s="405"/>
      <c r="WER253" s="277"/>
      <c r="WES253" s="277"/>
      <c r="WET253" s="277"/>
      <c r="WEU253" s="277"/>
      <c r="WEV253" s="277"/>
      <c r="WEW253" s="277"/>
      <c r="WEX253" s="277"/>
      <c r="WEY253" s="277"/>
      <c r="WEZ253" s="402"/>
      <c r="WFA253" s="404"/>
      <c r="WFB253" s="49"/>
      <c r="WFC253" s="49"/>
      <c r="WFD253" s="49"/>
      <c r="WFE253" s="99"/>
      <c r="WFF253" s="98"/>
      <c r="WFG253" s="49"/>
      <c r="WFH253" s="405"/>
      <c r="WFI253" s="405"/>
      <c r="WFJ253" s="277"/>
      <c r="WFK253" s="277"/>
      <c r="WFL253" s="277"/>
      <c r="WFM253" s="277"/>
      <c r="WFN253" s="277"/>
      <c r="WFO253" s="277"/>
      <c r="WFP253" s="277"/>
      <c r="WFQ253" s="277"/>
      <c r="WFR253" s="402"/>
      <c r="WFS253" s="404"/>
      <c r="WFT253" s="49"/>
      <c r="WFU253" s="49"/>
      <c r="WFV253" s="49"/>
      <c r="WFW253" s="99"/>
      <c r="WFX253" s="98"/>
      <c r="WFY253" s="49"/>
      <c r="WFZ253" s="405"/>
      <c r="WGA253" s="405"/>
      <c r="WGB253" s="277"/>
      <c r="WGC253" s="277"/>
      <c r="WGD253" s="277"/>
      <c r="WGE253" s="277"/>
      <c r="WGF253" s="277"/>
      <c r="WGG253" s="277"/>
      <c r="WGH253" s="277"/>
      <c r="WGI253" s="277"/>
      <c r="WGJ253" s="402"/>
      <c r="WGK253" s="404"/>
      <c r="WGL253" s="49"/>
      <c r="WGM253" s="49"/>
      <c r="WGN253" s="49"/>
      <c r="WGO253" s="99"/>
      <c r="WGP253" s="98"/>
      <c r="WGQ253" s="49"/>
      <c r="WGR253" s="405"/>
      <c r="WGS253" s="405"/>
      <c r="WGT253" s="277"/>
      <c r="WGU253" s="277"/>
      <c r="WGV253" s="277"/>
      <c r="WGW253" s="277"/>
      <c r="WGX253" s="277"/>
      <c r="WGY253" s="277"/>
      <c r="WGZ253" s="277"/>
      <c r="WHA253" s="277"/>
      <c r="WHB253" s="402"/>
      <c r="WHC253" s="404"/>
      <c r="WHD253" s="49"/>
      <c r="WHE253" s="49"/>
      <c r="WHF253" s="49"/>
      <c r="WHG253" s="99"/>
      <c r="WHH253" s="98"/>
      <c r="WHI253" s="49"/>
      <c r="WHJ253" s="405"/>
      <c r="WHK253" s="405"/>
      <c r="WHL253" s="277"/>
      <c r="WHM253" s="277"/>
      <c r="WHN253" s="277"/>
      <c r="WHO253" s="277"/>
      <c r="WHP253" s="277"/>
      <c r="WHQ253" s="277"/>
      <c r="WHR253" s="277"/>
      <c r="WHS253" s="277"/>
      <c r="WHT253" s="402"/>
      <c r="WHU253" s="404"/>
      <c r="WHV253" s="49"/>
      <c r="WHW253" s="49"/>
      <c r="WHX253" s="49"/>
      <c r="WHY253" s="99"/>
      <c r="WHZ253" s="98"/>
      <c r="WIA253" s="49"/>
      <c r="WIB253" s="405"/>
      <c r="WIC253" s="405"/>
      <c r="WID253" s="277"/>
      <c r="WIE253" s="277"/>
      <c r="WIF253" s="277"/>
      <c r="WIG253" s="277"/>
      <c r="WIH253" s="277"/>
      <c r="WII253" s="277"/>
      <c r="WIJ253" s="277"/>
      <c r="WIK253" s="277"/>
      <c r="WIL253" s="402"/>
      <c r="WIM253" s="404"/>
      <c r="WIN253" s="49"/>
      <c r="WIO253" s="49"/>
      <c r="WIP253" s="49"/>
      <c r="WIQ253" s="99"/>
      <c r="WIR253" s="98"/>
      <c r="WIS253" s="49"/>
      <c r="WIT253" s="405"/>
      <c r="WIU253" s="405"/>
      <c r="WIV253" s="277"/>
      <c r="WIW253" s="277"/>
      <c r="WIX253" s="277"/>
      <c r="WIY253" s="277"/>
      <c r="WIZ253" s="277"/>
      <c r="WJA253" s="277"/>
      <c r="WJB253" s="277"/>
      <c r="WJC253" s="277"/>
      <c r="WJD253" s="402"/>
      <c r="WJE253" s="404"/>
      <c r="WJF253" s="49"/>
      <c r="WJG253" s="49"/>
      <c r="WJH253" s="49"/>
      <c r="WJI253" s="99"/>
      <c r="WJJ253" s="98"/>
      <c r="WJK253" s="49"/>
      <c r="WJL253" s="405"/>
      <c r="WJM253" s="405"/>
      <c r="WJN253" s="277"/>
      <c r="WJO253" s="277"/>
      <c r="WJP253" s="277"/>
      <c r="WJQ253" s="277"/>
      <c r="WJR253" s="277"/>
      <c r="WJS253" s="277"/>
      <c r="WJT253" s="277"/>
      <c r="WJU253" s="277"/>
      <c r="WJV253" s="402"/>
      <c r="WJW253" s="404"/>
      <c r="WJX253" s="49"/>
      <c r="WJY253" s="49"/>
      <c r="WJZ253" s="49"/>
      <c r="WKA253" s="99"/>
      <c r="WKB253" s="98"/>
      <c r="WKC253" s="49"/>
      <c r="WKD253" s="405"/>
      <c r="WKE253" s="405"/>
      <c r="WKF253" s="277"/>
      <c r="WKG253" s="277"/>
      <c r="WKH253" s="277"/>
      <c r="WKI253" s="277"/>
      <c r="WKJ253" s="277"/>
      <c r="WKK253" s="277"/>
      <c r="WKL253" s="277"/>
      <c r="WKM253" s="277"/>
      <c r="WKN253" s="402"/>
      <c r="WKO253" s="404"/>
      <c r="WKP253" s="49"/>
      <c r="WKQ253" s="49"/>
      <c r="WKR253" s="49"/>
      <c r="WKS253" s="99"/>
      <c r="WKT253" s="98"/>
      <c r="WKU253" s="49"/>
      <c r="WKV253" s="405"/>
      <c r="WKW253" s="405"/>
      <c r="WKX253" s="277"/>
      <c r="WKY253" s="277"/>
      <c r="WKZ253" s="277"/>
      <c r="WLA253" s="277"/>
      <c r="WLB253" s="277"/>
      <c r="WLC253" s="277"/>
      <c r="WLD253" s="277"/>
      <c r="WLE253" s="277"/>
      <c r="WLF253" s="402"/>
      <c r="WLG253" s="404"/>
      <c r="WLH253" s="49"/>
      <c r="WLI253" s="49"/>
      <c r="WLJ253" s="49"/>
      <c r="WLK253" s="99"/>
      <c r="WLL253" s="98"/>
      <c r="WLM253" s="49"/>
      <c r="WLN253" s="405"/>
      <c r="WLO253" s="405"/>
      <c r="WLP253" s="277"/>
      <c r="WLQ253" s="277"/>
      <c r="WLR253" s="277"/>
      <c r="WLS253" s="277"/>
      <c r="WLT253" s="277"/>
      <c r="WLU253" s="277"/>
      <c r="WLV253" s="277"/>
      <c r="WLW253" s="277"/>
      <c r="WLX253" s="402"/>
      <c r="WLY253" s="404"/>
      <c r="WLZ253" s="49"/>
      <c r="WMA253" s="49"/>
      <c r="WMB253" s="49"/>
      <c r="WMC253" s="99"/>
      <c r="WMD253" s="98"/>
      <c r="WME253" s="49"/>
      <c r="WMF253" s="405"/>
      <c r="WMG253" s="405"/>
      <c r="WMH253" s="277"/>
      <c r="WMI253" s="277"/>
      <c r="WMJ253" s="277"/>
      <c r="WMK253" s="277"/>
      <c r="WML253" s="277"/>
      <c r="WMM253" s="277"/>
      <c r="WMN253" s="277"/>
      <c r="WMO253" s="277"/>
      <c r="WMP253" s="402"/>
      <c r="WMQ253" s="404"/>
      <c r="WMR253" s="49"/>
      <c r="WMS253" s="49"/>
      <c r="WMT253" s="49"/>
      <c r="WMU253" s="99"/>
      <c r="WMV253" s="98"/>
      <c r="WMW253" s="49"/>
      <c r="WMX253" s="405"/>
      <c r="WMY253" s="405"/>
      <c r="WMZ253" s="277"/>
      <c r="WNA253" s="277"/>
      <c r="WNB253" s="277"/>
      <c r="WNC253" s="277"/>
      <c r="WND253" s="277"/>
      <c r="WNE253" s="277"/>
      <c r="WNF253" s="277"/>
      <c r="WNG253" s="277"/>
      <c r="WNH253" s="402"/>
      <c r="WNI253" s="404"/>
      <c r="WNJ253" s="49"/>
      <c r="WNK253" s="49"/>
      <c r="WNL253" s="49"/>
      <c r="WNM253" s="99"/>
      <c r="WNN253" s="98"/>
      <c r="WNO253" s="49"/>
      <c r="WNP253" s="405"/>
      <c r="WNQ253" s="405"/>
      <c r="WNR253" s="277"/>
      <c r="WNS253" s="277"/>
      <c r="WNT253" s="277"/>
      <c r="WNU253" s="277"/>
      <c r="WNV253" s="277"/>
      <c r="WNW253" s="277"/>
      <c r="WNX253" s="277"/>
      <c r="WNY253" s="277"/>
      <c r="WNZ253" s="402"/>
      <c r="WOA253" s="404"/>
      <c r="WOB253" s="49"/>
      <c r="WOC253" s="49"/>
      <c r="WOD253" s="49"/>
      <c r="WOE253" s="99"/>
      <c r="WOF253" s="98"/>
      <c r="WOG253" s="49"/>
      <c r="WOH253" s="405"/>
      <c r="WOI253" s="405"/>
      <c r="WOJ253" s="277"/>
      <c r="WOK253" s="277"/>
      <c r="WOL253" s="277"/>
      <c r="WOM253" s="277"/>
      <c r="WON253" s="277"/>
      <c r="WOO253" s="277"/>
      <c r="WOP253" s="277"/>
      <c r="WOQ253" s="277"/>
      <c r="WOR253" s="402"/>
      <c r="WOS253" s="404"/>
      <c r="WOT253" s="49"/>
      <c r="WOU253" s="49"/>
      <c r="WOV253" s="49"/>
      <c r="WOW253" s="99"/>
      <c r="WOX253" s="98"/>
      <c r="WOY253" s="49"/>
      <c r="WOZ253" s="405"/>
      <c r="WPA253" s="405"/>
      <c r="WPB253" s="277"/>
      <c r="WPC253" s="277"/>
      <c r="WPD253" s="277"/>
      <c r="WPE253" s="277"/>
      <c r="WPF253" s="277"/>
      <c r="WPG253" s="277"/>
      <c r="WPH253" s="277"/>
      <c r="WPI253" s="277"/>
      <c r="WPJ253" s="402"/>
      <c r="WPK253" s="404"/>
      <c r="WPL253" s="49"/>
      <c r="WPM253" s="49"/>
      <c r="WPN253" s="49"/>
      <c r="WPO253" s="99"/>
      <c r="WPP253" s="98"/>
      <c r="WPQ253" s="49"/>
      <c r="WPR253" s="405"/>
      <c r="WPS253" s="405"/>
      <c r="WPT253" s="277"/>
      <c r="WPU253" s="277"/>
      <c r="WPV253" s="277"/>
      <c r="WPW253" s="277"/>
      <c r="WPX253" s="277"/>
      <c r="WPY253" s="277"/>
      <c r="WPZ253" s="277"/>
      <c r="WQA253" s="277"/>
      <c r="WQB253" s="402"/>
      <c r="WQC253" s="404"/>
      <c r="WQD253" s="49"/>
      <c r="WQE253" s="49"/>
      <c r="WQF253" s="49"/>
      <c r="WQG253" s="99"/>
      <c r="WQH253" s="98"/>
      <c r="WQI253" s="49"/>
      <c r="WQJ253" s="405"/>
      <c r="WQK253" s="405"/>
      <c r="WQL253" s="277"/>
      <c r="WQM253" s="277"/>
      <c r="WQN253" s="277"/>
      <c r="WQO253" s="277"/>
      <c r="WQP253" s="277"/>
      <c r="WQQ253" s="277"/>
      <c r="WQR253" s="277"/>
      <c r="WQS253" s="277"/>
      <c r="WQT253" s="402"/>
      <c r="WQU253" s="404"/>
      <c r="WQV253" s="49"/>
      <c r="WQW253" s="49"/>
      <c r="WQX253" s="49"/>
      <c r="WQY253" s="99"/>
      <c r="WQZ253" s="98"/>
      <c r="WRA253" s="49"/>
      <c r="WRB253" s="405"/>
      <c r="WRC253" s="405"/>
      <c r="WRD253" s="277"/>
      <c r="WRE253" s="277"/>
      <c r="WRF253" s="277"/>
      <c r="WRG253" s="277"/>
      <c r="WRH253" s="277"/>
      <c r="WRI253" s="277"/>
      <c r="WRJ253" s="277"/>
      <c r="WRK253" s="277"/>
      <c r="WRL253" s="402"/>
      <c r="WRM253" s="404"/>
      <c r="WRN253" s="49"/>
      <c r="WRO253" s="49"/>
      <c r="WRP253" s="49"/>
      <c r="WRQ253" s="99"/>
      <c r="WRR253" s="98"/>
      <c r="WRS253" s="49"/>
      <c r="WRT253" s="405"/>
      <c r="WRU253" s="405"/>
      <c r="WRV253" s="277"/>
      <c r="WRW253" s="277"/>
      <c r="WRX253" s="277"/>
      <c r="WRY253" s="277"/>
      <c r="WRZ253" s="277"/>
      <c r="WSA253" s="277"/>
      <c r="WSB253" s="277"/>
      <c r="WSC253" s="277"/>
      <c r="WSD253" s="402"/>
      <c r="WSE253" s="404"/>
      <c r="WSF253" s="49"/>
      <c r="WSG253" s="49"/>
      <c r="WSH253" s="49"/>
      <c r="WSI253" s="99"/>
      <c r="WSJ253" s="98"/>
      <c r="WSK253" s="49"/>
      <c r="WSL253" s="405"/>
      <c r="WSM253" s="405"/>
      <c r="WSN253" s="277"/>
      <c r="WSO253" s="277"/>
      <c r="WSP253" s="277"/>
      <c r="WSQ253" s="277"/>
      <c r="WSR253" s="277"/>
      <c r="WSS253" s="277"/>
      <c r="WST253" s="277"/>
      <c r="WSU253" s="277"/>
      <c r="WSV253" s="402"/>
      <c r="WSW253" s="404"/>
      <c r="WSX253" s="49"/>
      <c r="WSY253" s="49"/>
      <c r="WSZ253" s="49"/>
      <c r="WTA253" s="99"/>
      <c r="WTB253" s="98"/>
      <c r="WTC253" s="49"/>
      <c r="WTD253" s="405"/>
      <c r="WTE253" s="405"/>
      <c r="WTF253" s="277"/>
      <c r="WTG253" s="277"/>
      <c r="WTH253" s="277"/>
      <c r="WTI253" s="277"/>
      <c r="WTJ253" s="277"/>
      <c r="WTK253" s="277"/>
      <c r="WTL253" s="277"/>
      <c r="WTM253" s="277"/>
      <c r="WTN253" s="402"/>
      <c r="WTO253" s="404"/>
      <c r="WTP253" s="49"/>
      <c r="WTQ253" s="49"/>
      <c r="WTR253" s="49"/>
      <c r="WTS253" s="99"/>
      <c r="WTT253" s="98"/>
      <c r="WTU253" s="49"/>
      <c r="WTV253" s="405"/>
      <c r="WTW253" s="405"/>
      <c r="WTX253" s="277"/>
      <c r="WTY253" s="277"/>
      <c r="WTZ253" s="277"/>
      <c r="WUA253" s="277"/>
      <c r="WUB253" s="277"/>
      <c r="WUC253" s="277"/>
      <c r="WUD253" s="277"/>
      <c r="WUE253" s="277"/>
      <c r="WUF253" s="402"/>
      <c r="WUG253" s="404"/>
      <c r="WUH253" s="49"/>
      <c r="WUI253" s="49"/>
      <c r="WUJ253" s="49"/>
      <c r="WUK253" s="99"/>
      <c r="WUL253" s="98"/>
      <c r="WUM253" s="49"/>
      <c r="WUN253" s="405"/>
      <c r="WUO253" s="405"/>
      <c r="WUP253" s="277"/>
      <c r="WUQ253" s="277"/>
      <c r="WUR253" s="277"/>
      <c r="WUS253" s="277"/>
      <c r="WUT253" s="277"/>
      <c r="WUU253" s="277"/>
      <c r="WUV253" s="277"/>
      <c r="WUW253" s="277"/>
      <c r="WUX253" s="402"/>
      <c r="WUY253" s="404"/>
      <c r="WUZ253" s="49"/>
      <c r="WVA253" s="49"/>
      <c r="WVB253" s="49"/>
      <c r="WVC253" s="99"/>
      <c r="WVD253" s="98"/>
      <c r="WVE253" s="49"/>
      <c r="WVF253" s="405"/>
      <c r="WVG253" s="405"/>
      <c r="WVH253" s="277"/>
      <c r="WVI253" s="277"/>
      <c r="WVJ253" s="277"/>
      <c r="WVK253" s="277"/>
      <c r="WVL253" s="277"/>
      <c r="WVM253" s="277"/>
      <c r="WVN253" s="277"/>
      <c r="WVO253" s="277"/>
      <c r="WVP253" s="402"/>
      <c r="WVQ253" s="404"/>
      <c r="WVR253" s="49"/>
      <c r="WVS253" s="49"/>
      <c r="WVT253" s="49"/>
      <c r="WVU253" s="99"/>
      <c r="WVV253" s="98"/>
      <c r="WVW253" s="49"/>
      <c r="WVX253" s="405"/>
      <c r="WVY253" s="405"/>
      <c r="WVZ253" s="277"/>
      <c r="WWA253" s="277"/>
      <c r="WWB253" s="277"/>
      <c r="WWC253" s="277"/>
      <c r="WWD253" s="277"/>
      <c r="WWE253" s="277"/>
      <c r="WWF253" s="277"/>
      <c r="WWG253" s="277"/>
      <c r="WWH253" s="402"/>
      <c r="WWI253" s="404"/>
      <c r="WWJ253" s="49"/>
      <c r="WWK253" s="49"/>
      <c r="WWL253" s="49"/>
      <c r="WWM253" s="99"/>
      <c r="WWN253" s="98"/>
      <c r="WWO253" s="49"/>
      <c r="WWP253" s="405"/>
      <c r="WWQ253" s="405"/>
      <c r="WWR253" s="277"/>
      <c r="WWS253" s="277"/>
      <c r="WWT253" s="277"/>
      <c r="WWU253" s="277"/>
      <c r="WWV253" s="277"/>
      <c r="WWW253" s="277"/>
      <c r="WWX253" s="277"/>
      <c r="WWY253" s="277"/>
      <c r="WWZ253" s="402"/>
      <c r="WXA253" s="404"/>
      <c r="WXB253" s="49"/>
      <c r="WXC253" s="49"/>
      <c r="WXD253" s="49"/>
      <c r="WXE253" s="99"/>
      <c r="WXF253" s="98"/>
      <c r="WXG253" s="49"/>
      <c r="WXH253" s="405"/>
      <c r="WXI253" s="405"/>
      <c r="WXJ253" s="277"/>
      <c r="WXK253" s="277"/>
      <c r="WXL253" s="277"/>
      <c r="WXM253" s="277"/>
      <c r="WXN253" s="277"/>
      <c r="WXO253" s="277"/>
      <c r="WXP253" s="277"/>
      <c r="WXQ253" s="277"/>
      <c r="WXR253" s="402"/>
      <c r="WXS253" s="404"/>
      <c r="WXT253" s="49"/>
      <c r="WXU253" s="49"/>
      <c r="WXV253" s="49"/>
      <c r="WXW253" s="99"/>
      <c r="WXX253" s="98"/>
      <c r="WXY253" s="49"/>
      <c r="WXZ253" s="405"/>
      <c r="WYA253" s="405"/>
      <c r="WYB253" s="277"/>
      <c r="WYC253" s="277"/>
      <c r="WYD253" s="277"/>
      <c r="WYE253" s="277"/>
      <c r="WYF253" s="277"/>
      <c r="WYG253" s="277"/>
      <c r="WYH253" s="277"/>
      <c r="WYI253" s="277"/>
      <c r="WYJ253" s="402"/>
      <c r="WYK253" s="404"/>
      <c r="WYL253" s="49"/>
      <c r="WYM253" s="49"/>
      <c r="WYN253" s="49"/>
      <c r="WYO253" s="99"/>
      <c r="WYP253" s="98"/>
      <c r="WYQ253" s="49"/>
      <c r="WYR253" s="405"/>
      <c r="WYS253" s="405"/>
      <c r="WYT253" s="277"/>
      <c r="WYU253" s="277"/>
      <c r="WYV253" s="277"/>
      <c r="WYW253" s="277"/>
      <c r="WYX253" s="277"/>
      <c r="WYY253" s="277"/>
      <c r="WYZ253" s="277"/>
      <c r="WZA253" s="277"/>
      <c r="WZB253" s="402"/>
      <c r="WZC253" s="404"/>
      <c r="WZD253" s="49"/>
      <c r="WZE253" s="49"/>
      <c r="WZF253" s="49"/>
      <c r="WZG253" s="99"/>
      <c r="WZH253" s="98"/>
      <c r="WZI253" s="49"/>
      <c r="WZJ253" s="405"/>
      <c r="WZK253" s="405"/>
      <c r="WZL253" s="277"/>
      <c r="WZM253" s="277"/>
      <c r="WZN253" s="277"/>
      <c r="WZO253" s="277"/>
      <c r="WZP253" s="277"/>
      <c r="WZQ253" s="277"/>
      <c r="WZR253" s="277"/>
      <c r="WZS253" s="277"/>
      <c r="WZT253" s="402"/>
      <c r="WZU253" s="404"/>
      <c r="WZV253" s="49"/>
      <c r="WZW253" s="49"/>
      <c r="WZX253" s="49"/>
      <c r="WZY253" s="99"/>
      <c r="WZZ253" s="98"/>
      <c r="XAA253" s="49"/>
      <c r="XAB253" s="405"/>
      <c r="XAC253" s="405"/>
      <c r="XAD253" s="277"/>
      <c r="XAE253" s="277"/>
      <c r="XAF253" s="277"/>
      <c r="XAG253" s="277"/>
      <c r="XAH253" s="277"/>
      <c r="XAI253" s="277"/>
      <c r="XAJ253" s="277"/>
      <c r="XAK253" s="277"/>
      <c r="XAL253" s="402"/>
      <c r="XAM253" s="404"/>
      <c r="XAN253" s="49"/>
      <c r="XAO253" s="49"/>
      <c r="XAP253" s="49"/>
      <c r="XAQ253" s="99"/>
      <c r="XAR253" s="98"/>
      <c r="XAS253" s="49"/>
      <c r="XAT253" s="405"/>
      <c r="XAU253" s="405"/>
      <c r="XAV253" s="277"/>
      <c r="XAW253" s="277"/>
      <c r="XAX253" s="277"/>
      <c r="XAY253" s="277"/>
      <c r="XAZ253" s="277"/>
      <c r="XBA253" s="277"/>
      <c r="XBB253" s="277"/>
      <c r="XBC253" s="277"/>
      <c r="XBD253" s="402"/>
      <c r="XBE253" s="404"/>
      <c r="XBF253" s="49"/>
      <c r="XBG253" s="49"/>
      <c r="XBH253" s="49"/>
      <c r="XBI253" s="99"/>
      <c r="XBJ253" s="98"/>
      <c r="XBK253" s="49"/>
      <c r="XBL253" s="405"/>
      <c r="XBM253" s="405"/>
      <c r="XBN253" s="277"/>
      <c r="XBO253" s="277"/>
      <c r="XBP253" s="277"/>
      <c r="XBQ253" s="277"/>
      <c r="XBR253" s="277"/>
      <c r="XBS253" s="277"/>
      <c r="XBT253" s="277"/>
      <c r="XBU253" s="277"/>
      <c r="XBV253" s="402"/>
      <c r="XBW253" s="404"/>
      <c r="XBX253" s="49"/>
      <c r="XBY253" s="49"/>
      <c r="XBZ253" s="49"/>
      <c r="XCA253" s="99"/>
      <c r="XCB253" s="98"/>
      <c r="XCC253" s="49"/>
      <c r="XCD253" s="405"/>
      <c r="XCE253" s="405"/>
      <c r="XCF253" s="277"/>
      <c r="XCG253" s="277"/>
      <c r="XCH253" s="277"/>
      <c r="XCI253" s="277"/>
      <c r="XCJ253" s="277"/>
      <c r="XCK253" s="277"/>
      <c r="XCL253" s="277"/>
      <c r="XCM253" s="277"/>
      <c r="XCN253" s="402"/>
      <c r="XCO253" s="404"/>
      <c r="XCP253" s="49"/>
      <c r="XCQ253" s="49"/>
      <c r="XCR253" s="49"/>
      <c r="XCS253" s="99"/>
      <c r="XCT253" s="98"/>
      <c r="XCU253" s="49"/>
      <c r="XCV253" s="405"/>
      <c r="XCW253" s="405"/>
      <c r="XCX253" s="277"/>
      <c r="XCY253" s="277"/>
      <c r="XCZ253" s="277"/>
      <c r="XDA253" s="277"/>
      <c r="XDB253" s="277"/>
      <c r="XDC253" s="277"/>
      <c r="XDD253" s="277"/>
      <c r="XDE253" s="277"/>
      <c r="XDF253" s="402"/>
      <c r="XDG253" s="404"/>
      <c r="XDH253" s="49"/>
      <c r="XDI253" s="49"/>
      <c r="XDJ253" s="49"/>
    </row>
    <row r="254" spans="1:16338" s="407" customFormat="1" x14ac:dyDescent="0.2">
      <c r="A254" s="234"/>
      <c r="B254" s="208"/>
      <c r="C254" s="208"/>
      <c r="D254" s="208"/>
      <c r="E254" s="362"/>
      <c r="F254" s="376" t="s">
        <v>1096</v>
      </c>
      <c r="G254" s="202"/>
      <c r="H254" s="207"/>
      <c r="I254" s="207"/>
      <c r="J254" s="572">
        <v>120</v>
      </c>
      <c r="K254" s="207"/>
      <c r="L254" s="417">
        <v>70</v>
      </c>
      <c r="M254" s="549"/>
      <c r="N254" s="320"/>
      <c r="O254" s="522"/>
      <c r="P254" s="522"/>
      <c r="Q254" s="522"/>
      <c r="R254" s="485"/>
      <c r="S254" s="277"/>
      <c r="T254" s="277"/>
      <c r="U254" s="277"/>
      <c r="V254" s="277"/>
      <c r="W254" s="277"/>
      <c r="X254" s="277"/>
      <c r="Y254" s="277"/>
      <c r="Z254" s="402"/>
      <c r="AA254" s="404"/>
      <c r="AB254" s="49"/>
      <c r="AC254" s="49"/>
      <c r="AD254" s="49"/>
      <c r="AE254" s="99"/>
      <c r="AF254" s="98"/>
      <c r="AG254" s="49"/>
      <c r="AH254" s="405"/>
      <c r="AI254" s="405"/>
      <c r="AJ254" s="277"/>
      <c r="AK254" s="277"/>
      <c r="AL254" s="277"/>
      <c r="AM254" s="277"/>
      <c r="AN254" s="277"/>
      <c r="AO254" s="277"/>
      <c r="AP254" s="277"/>
      <c r="AQ254" s="277"/>
      <c r="AR254" s="402"/>
      <c r="AS254" s="404"/>
      <c r="AT254" s="49"/>
      <c r="AU254" s="49"/>
      <c r="AV254" s="49"/>
      <c r="AW254" s="99"/>
      <c r="AX254" s="98"/>
      <c r="AY254" s="49"/>
      <c r="AZ254" s="405"/>
      <c r="BA254" s="405"/>
      <c r="BB254" s="277"/>
      <c r="BC254" s="277"/>
      <c r="BD254" s="277"/>
      <c r="BE254" s="277"/>
      <c r="BF254" s="277"/>
      <c r="BG254" s="277"/>
      <c r="BH254" s="277"/>
      <c r="BI254" s="277"/>
      <c r="BJ254" s="402"/>
      <c r="BK254" s="404"/>
      <c r="BL254" s="49"/>
      <c r="BM254" s="49"/>
      <c r="BN254" s="49"/>
      <c r="BO254" s="99"/>
      <c r="BP254" s="98"/>
      <c r="BQ254" s="49"/>
      <c r="BR254" s="405"/>
      <c r="BS254" s="405"/>
      <c r="BT254" s="277"/>
      <c r="BU254" s="277"/>
      <c r="BV254" s="277"/>
      <c r="BW254" s="277"/>
      <c r="BX254" s="277"/>
      <c r="BY254" s="277"/>
      <c r="BZ254" s="277"/>
      <c r="CA254" s="277"/>
      <c r="CB254" s="402"/>
      <c r="CC254" s="404"/>
      <c r="CD254" s="49"/>
      <c r="CE254" s="49"/>
      <c r="CF254" s="49"/>
      <c r="CG254" s="99"/>
      <c r="CH254" s="98"/>
      <c r="CI254" s="49"/>
      <c r="CJ254" s="405"/>
      <c r="CK254" s="405"/>
      <c r="CL254" s="277"/>
      <c r="CM254" s="277"/>
      <c r="CN254" s="277"/>
      <c r="CO254" s="277"/>
      <c r="CP254" s="277"/>
      <c r="CQ254" s="277"/>
      <c r="CR254" s="277"/>
      <c r="CS254" s="277"/>
      <c r="CT254" s="402"/>
      <c r="CU254" s="404"/>
      <c r="CV254" s="49"/>
      <c r="CW254" s="49"/>
      <c r="CX254" s="49"/>
      <c r="CY254" s="99"/>
      <c r="CZ254" s="98"/>
      <c r="DA254" s="49"/>
      <c r="DB254" s="405"/>
      <c r="DC254" s="405"/>
      <c r="DD254" s="277"/>
      <c r="DE254" s="277"/>
      <c r="DF254" s="277"/>
      <c r="DG254" s="277"/>
      <c r="DH254" s="277"/>
      <c r="DI254" s="277"/>
      <c r="DJ254" s="277"/>
      <c r="DK254" s="277"/>
      <c r="DL254" s="402"/>
      <c r="DM254" s="404"/>
      <c r="DN254" s="49"/>
      <c r="DO254" s="49"/>
      <c r="DP254" s="49"/>
      <c r="DQ254" s="99"/>
      <c r="DR254" s="98"/>
      <c r="DS254" s="49"/>
      <c r="DT254" s="405"/>
      <c r="DU254" s="405"/>
      <c r="DV254" s="277"/>
      <c r="DW254" s="277"/>
      <c r="DX254" s="277"/>
      <c r="DY254" s="277"/>
      <c r="DZ254" s="277"/>
      <c r="EA254" s="277"/>
      <c r="EB254" s="277"/>
      <c r="EC254" s="277"/>
      <c r="ED254" s="402"/>
      <c r="EE254" s="404"/>
      <c r="EF254" s="49"/>
      <c r="EG254" s="49"/>
      <c r="EH254" s="49"/>
      <c r="EI254" s="99"/>
      <c r="EJ254" s="98"/>
      <c r="EK254" s="49"/>
      <c r="EL254" s="405"/>
      <c r="EM254" s="405"/>
      <c r="EN254" s="277"/>
      <c r="EO254" s="277"/>
      <c r="EP254" s="277"/>
      <c r="EQ254" s="277"/>
      <c r="ER254" s="277"/>
      <c r="ES254" s="277"/>
      <c r="ET254" s="277"/>
      <c r="EU254" s="277"/>
      <c r="EV254" s="402"/>
      <c r="EW254" s="404"/>
      <c r="EX254" s="49"/>
      <c r="EY254" s="49"/>
      <c r="EZ254" s="49"/>
      <c r="FA254" s="99"/>
      <c r="FB254" s="98"/>
      <c r="FC254" s="49"/>
      <c r="FD254" s="405"/>
      <c r="FE254" s="405"/>
      <c r="FF254" s="277"/>
      <c r="FG254" s="277"/>
      <c r="FH254" s="277"/>
      <c r="FI254" s="277"/>
      <c r="FJ254" s="277"/>
      <c r="FK254" s="277"/>
      <c r="FL254" s="277"/>
      <c r="FM254" s="277"/>
      <c r="FN254" s="402"/>
      <c r="FO254" s="404"/>
      <c r="FP254" s="49"/>
      <c r="FQ254" s="49"/>
      <c r="FR254" s="49"/>
      <c r="FS254" s="99"/>
      <c r="FT254" s="98"/>
      <c r="FU254" s="49"/>
      <c r="FV254" s="405"/>
      <c r="FW254" s="405"/>
      <c r="FX254" s="277"/>
      <c r="FY254" s="277"/>
      <c r="FZ254" s="277"/>
      <c r="GA254" s="277"/>
      <c r="GB254" s="277"/>
      <c r="GC254" s="277"/>
      <c r="GD254" s="277"/>
      <c r="GE254" s="277"/>
      <c r="GF254" s="402"/>
      <c r="GG254" s="404"/>
      <c r="GH254" s="49"/>
      <c r="GI254" s="49"/>
      <c r="GJ254" s="49"/>
      <c r="GK254" s="99"/>
      <c r="GL254" s="98"/>
      <c r="GM254" s="49"/>
      <c r="GN254" s="405"/>
      <c r="GO254" s="405"/>
      <c r="GP254" s="277"/>
      <c r="GQ254" s="277"/>
      <c r="GR254" s="277"/>
      <c r="GS254" s="277"/>
      <c r="GT254" s="277"/>
      <c r="GU254" s="277"/>
      <c r="GV254" s="277"/>
      <c r="GW254" s="277"/>
      <c r="GX254" s="402"/>
      <c r="GY254" s="404"/>
      <c r="GZ254" s="49"/>
      <c r="HA254" s="49"/>
      <c r="HB254" s="49"/>
      <c r="HC254" s="99"/>
      <c r="HD254" s="98"/>
      <c r="HE254" s="49"/>
      <c r="HF254" s="405"/>
      <c r="HG254" s="405"/>
      <c r="HH254" s="277"/>
      <c r="HI254" s="277"/>
      <c r="HJ254" s="277"/>
      <c r="HK254" s="277"/>
      <c r="HL254" s="277"/>
      <c r="HM254" s="277"/>
      <c r="HN254" s="277"/>
      <c r="HO254" s="277"/>
      <c r="HP254" s="402"/>
      <c r="HQ254" s="404"/>
      <c r="HR254" s="49"/>
      <c r="HS254" s="49"/>
      <c r="HT254" s="49"/>
      <c r="HU254" s="99"/>
      <c r="HV254" s="98"/>
      <c r="HW254" s="49"/>
      <c r="HX254" s="405"/>
      <c r="HY254" s="405"/>
      <c r="HZ254" s="277"/>
      <c r="IA254" s="277"/>
      <c r="IB254" s="277"/>
      <c r="IC254" s="277"/>
      <c r="ID254" s="277"/>
      <c r="IE254" s="277"/>
      <c r="IF254" s="277"/>
      <c r="IG254" s="277"/>
      <c r="IH254" s="402"/>
      <c r="II254" s="404"/>
      <c r="IJ254" s="49"/>
      <c r="IK254" s="49"/>
      <c r="IL254" s="49"/>
      <c r="IM254" s="99"/>
      <c r="IN254" s="98"/>
      <c r="IO254" s="49"/>
      <c r="IP254" s="405"/>
      <c r="IQ254" s="405"/>
      <c r="IR254" s="277"/>
      <c r="IS254" s="277"/>
      <c r="IT254" s="277"/>
      <c r="IU254" s="277"/>
      <c r="IV254" s="277"/>
      <c r="IW254" s="277"/>
      <c r="IX254" s="277"/>
      <c r="IY254" s="277"/>
      <c r="IZ254" s="402"/>
      <c r="JA254" s="404"/>
      <c r="JB254" s="49"/>
      <c r="JC254" s="49"/>
      <c r="JD254" s="49"/>
      <c r="JE254" s="99"/>
      <c r="JF254" s="98"/>
      <c r="JG254" s="49"/>
      <c r="JH254" s="405"/>
      <c r="JI254" s="405"/>
      <c r="JJ254" s="277"/>
      <c r="JK254" s="277"/>
      <c r="JL254" s="277"/>
      <c r="JM254" s="277"/>
      <c r="JN254" s="277"/>
      <c r="JO254" s="277"/>
      <c r="JP254" s="277"/>
      <c r="JQ254" s="277"/>
      <c r="JR254" s="402"/>
      <c r="JS254" s="404"/>
      <c r="JT254" s="49"/>
      <c r="JU254" s="49"/>
      <c r="JV254" s="49"/>
      <c r="JW254" s="99"/>
      <c r="JX254" s="98"/>
      <c r="JY254" s="49"/>
      <c r="JZ254" s="405"/>
      <c r="KA254" s="405"/>
      <c r="KB254" s="277"/>
      <c r="KC254" s="277"/>
      <c r="KD254" s="277"/>
      <c r="KE254" s="277"/>
      <c r="KF254" s="277"/>
      <c r="KG254" s="277"/>
      <c r="KH254" s="277"/>
      <c r="KI254" s="277"/>
      <c r="KJ254" s="402"/>
      <c r="KK254" s="404"/>
      <c r="KL254" s="49"/>
      <c r="KM254" s="49"/>
      <c r="KN254" s="49"/>
      <c r="KO254" s="99"/>
      <c r="KP254" s="98"/>
      <c r="KQ254" s="49"/>
      <c r="KR254" s="405"/>
      <c r="KS254" s="405"/>
      <c r="KT254" s="277"/>
      <c r="KU254" s="277"/>
      <c r="KV254" s="277"/>
      <c r="KW254" s="277"/>
      <c r="KX254" s="277"/>
      <c r="KY254" s="277"/>
      <c r="KZ254" s="277"/>
      <c r="LA254" s="277"/>
      <c r="LB254" s="402"/>
      <c r="LC254" s="404"/>
      <c r="LD254" s="49"/>
      <c r="LE254" s="49"/>
      <c r="LF254" s="49"/>
      <c r="LG254" s="99"/>
      <c r="LH254" s="98"/>
      <c r="LI254" s="49"/>
      <c r="LJ254" s="405"/>
      <c r="LK254" s="405"/>
      <c r="LL254" s="277"/>
      <c r="LM254" s="277"/>
      <c r="LN254" s="277"/>
      <c r="LO254" s="277"/>
      <c r="LP254" s="277"/>
      <c r="LQ254" s="277"/>
      <c r="LR254" s="277"/>
      <c r="LS254" s="277"/>
      <c r="LT254" s="402"/>
      <c r="LU254" s="404"/>
      <c r="LV254" s="49"/>
      <c r="LW254" s="49"/>
      <c r="LX254" s="49"/>
      <c r="LY254" s="99"/>
      <c r="LZ254" s="98"/>
      <c r="MA254" s="49"/>
      <c r="MB254" s="405"/>
      <c r="MC254" s="405"/>
      <c r="MD254" s="277"/>
      <c r="ME254" s="277"/>
      <c r="MF254" s="277"/>
      <c r="MG254" s="277"/>
      <c r="MH254" s="277"/>
      <c r="MI254" s="277"/>
      <c r="MJ254" s="277"/>
      <c r="MK254" s="277"/>
      <c r="ML254" s="402"/>
      <c r="MM254" s="404"/>
      <c r="MN254" s="49"/>
      <c r="MO254" s="49"/>
      <c r="MP254" s="49"/>
      <c r="MQ254" s="99"/>
      <c r="MR254" s="98"/>
      <c r="MS254" s="49"/>
      <c r="MT254" s="405"/>
      <c r="MU254" s="405"/>
      <c r="MV254" s="277"/>
      <c r="MW254" s="277"/>
      <c r="MX254" s="277"/>
      <c r="MY254" s="277"/>
      <c r="MZ254" s="277"/>
      <c r="NA254" s="277"/>
      <c r="NB254" s="277"/>
      <c r="NC254" s="277"/>
      <c r="ND254" s="402"/>
      <c r="NE254" s="404"/>
      <c r="NF254" s="49"/>
      <c r="NG254" s="49"/>
      <c r="NH254" s="49"/>
      <c r="NI254" s="99"/>
      <c r="NJ254" s="98"/>
      <c r="NK254" s="49"/>
      <c r="NL254" s="405"/>
      <c r="NM254" s="405"/>
      <c r="NN254" s="277"/>
      <c r="NO254" s="277"/>
      <c r="NP254" s="277"/>
      <c r="NQ254" s="277"/>
      <c r="NR254" s="277"/>
      <c r="NS254" s="277"/>
      <c r="NT254" s="277"/>
      <c r="NU254" s="277"/>
      <c r="NV254" s="402"/>
      <c r="NW254" s="404"/>
      <c r="NX254" s="49"/>
      <c r="NY254" s="49"/>
      <c r="NZ254" s="49"/>
      <c r="OA254" s="99"/>
      <c r="OB254" s="98"/>
      <c r="OC254" s="49"/>
      <c r="OD254" s="405"/>
      <c r="OE254" s="405"/>
      <c r="OF254" s="277"/>
      <c r="OG254" s="277"/>
      <c r="OH254" s="277"/>
      <c r="OI254" s="277"/>
      <c r="OJ254" s="277"/>
      <c r="OK254" s="277"/>
      <c r="OL254" s="277"/>
      <c r="OM254" s="277"/>
      <c r="ON254" s="402"/>
      <c r="OO254" s="404"/>
      <c r="OP254" s="49"/>
      <c r="OQ254" s="49"/>
      <c r="OR254" s="49"/>
      <c r="OS254" s="99"/>
      <c r="OT254" s="98"/>
      <c r="OU254" s="49"/>
      <c r="OV254" s="405"/>
      <c r="OW254" s="405"/>
      <c r="OX254" s="277"/>
      <c r="OY254" s="277"/>
      <c r="OZ254" s="277"/>
      <c r="PA254" s="277"/>
      <c r="PB254" s="277"/>
      <c r="PC254" s="277"/>
      <c r="PD254" s="277"/>
      <c r="PE254" s="277"/>
      <c r="PF254" s="402"/>
      <c r="PG254" s="404"/>
      <c r="PH254" s="49"/>
      <c r="PI254" s="49"/>
      <c r="PJ254" s="49"/>
      <c r="PK254" s="99"/>
      <c r="PL254" s="98"/>
      <c r="PM254" s="49"/>
      <c r="PN254" s="405"/>
      <c r="PO254" s="405"/>
      <c r="PP254" s="277"/>
      <c r="PQ254" s="277"/>
      <c r="PR254" s="277"/>
      <c r="PS254" s="277"/>
      <c r="PT254" s="277"/>
      <c r="PU254" s="277"/>
      <c r="PV254" s="277"/>
      <c r="PW254" s="277"/>
      <c r="PX254" s="402"/>
      <c r="PY254" s="404"/>
      <c r="PZ254" s="49"/>
      <c r="QA254" s="49"/>
      <c r="QB254" s="49"/>
      <c r="QC254" s="99"/>
      <c r="QD254" s="98"/>
      <c r="QE254" s="49"/>
      <c r="QF254" s="405"/>
      <c r="QG254" s="405"/>
      <c r="QH254" s="277"/>
      <c r="QI254" s="277"/>
      <c r="QJ254" s="277"/>
      <c r="QK254" s="277"/>
      <c r="QL254" s="277"/>
      <c r="QM254" s="277"/>
      <c r="QN254" s="277"/>
      <c r="QO254" s="277"/>
      <c r="QP254" s="402"/>
      <c r="QQ254" s="404"/>
      <c r="QR254" s="49"/>
      <c r="QS254" s="49"/>
      <c r="QT254" s="49"/>
      <c r="QU254" s="99"/>
      <c r="QV254" s="98"/>
      <c r="QW254" s="49"/>
      <c r="QX254" s="405"/>
      <c r="QY254" s="405"/>
      <c r="QZ254" s="277"/>
      <c r="RA254" s="277"/>
      <c r="RB254" s="277"/>
      <c r="RC254" s="277"/>
      <c r="RD254" s="277"/>
      <c r="RE254" s="277"/>
      <c r="RF254" s="277"/>
      <c r="RG254" s="277"/>
      <c r="RH254" s="402"/>
      <c r="RI254" s="404"/>
      <c r="RJ254" s="49"/>
      <c r="RK254" s="49"/>
      <c r="RL254" s="49"/>
      <c r="RM254" s="99"/>
      <c r="RN254" s="98"/>
      <c r="RO254" s="49"/>
      <c r="RP254" s="405"/>
      <c r="RQ254" s="405"/>
      <c r="RR254" s="277"/>
      <c r="RS254" s="277"/>
      <c r="RT254" s="277"/>
      <c r="RU254" s="277"/>
      <c r="RV254" s="277"/>
      <c r="RW254" s="277"/>
      <c r="RX254" s="277"/>
      <c r="RY254" s="277"/>
      <c r="RZ254" s="402"/>
      <c r="SA254" s="404"/>
      <c r="SB254" s="49"/>
      <c r="SC254" s="49"/>
      <c r="SD254" s="49"/>
      <c r="SE254" s="99"/>
      <c r="SF254" s="98"/>
      <c r="SG254" s="49"/>
      <c r="SH254" s="405"/>
      <c r="SI254" s="405"/>
      <c r="SJ254" s="277"/>
      <c r="SK254" s="277"/>
      <c r="SL254" s="277"/>
      <c r="SM254" s="277"/>
      <c r="SN254" s="277"/>
      <c r="SO254" s="277"/>
      <c r="SP254" s="277"/>
      <c r="SQ254" s="277"/>
      <c r="SR254" s="402"/>
      <c r="SS254" s="404"/>
      <c r="ST254" s="49"/>
      <c r="SU254" s="49"/>
      <c r="SV254" s="49"/>
      <c r="SW254" s="99"/>
      <c r="SX254" s="98"/>
      <c r="SY254" s="49"/>
      <c r="SZ254" s="405"/>
      <c r="TA254" s="405"/>
      <c r="TB254" s="277"/>
      <c r="TC254" s="277"/>
      <c r="TD254" s="277"/>
      <c r="TE254" s="277"/>
      <c r="TF254" s="277"/>
      <c r="TG254" s="277"/>
      <c r="TH254" s="277"/>
      <c r="TI254" s="277"/>
      <c r="TJ254" s="402"/>
      <c r="TK254" s="404"/>
      <c r="TL254" s="49"/>
      <c r="TM254" s="49"/>
      <c r="TN254" s="49"/>
      <c r="TO254" s="99"/>
      <c r="TP254" s="98"/>
      <c r="TQ254" s="49"/>
      <c r="TR254" s="405"/>
      <c r="TS254" s="405"/>
      <c r="TT254" s="277"/>
      <c r="TU254" s="277"/>
      <c r="TV254" s="277"/>
      <c r="TW254" s="277"/>
      <c r="TX254" s="277"/>
      <c r="TY254" s="277"/>
      <c r="TZ254" s="277"/>
      <c r="UA254" s="277"/>
      <c r="UB254" s="402"/>
      <c r="UC254" s="404"/>
      <c r="UD254" s="49"/>
      <c r="UE254" s="49"/>
      <c r="UF254" s="49"/>
      <c r="UG254" s="99"/>
      <c r="UH254" s="98"/>
      <c r="UI254" s="49"/>
      <c r="UJ254" s="405"/>
      <c r="UK254" s="405"/>
      <c r="UL254" s="277"/>
      <c r="UM254" s="277"/>
      <c r="UN254" s="277"/>
      <c r="UO254" s="277"/>
      <c r="UP254" s="277"/>
      <c r="UQ254" s="277"/>
      <c r="UR254" s="277"/>
      <c r="US254" s="277"/>
      <c r="UT254" s="402"/>
      <c r="UU254" s="404"/>
      <c r="UV254" s="49"/>
      <c r="UW254" s="49"/>
      <c r="UX254" s="49"/>
      <c r="UY254" s="99"/>
      <c r="UZ254" s="98"/>
      <c r="VA254" s="49"/>
      <c r="VB254" s="405"/>
      <c r="VC254" s="405"/>
      <c r="VD254" s="277"/>
      <c r="VE254" s="277"/>
      <c r="VF254" s="277"/>
      <c r="VG254" s="277"/>
      <c r="VH254" s="277"/>
      <c r="VI254" s="277"/>
      <c r="VJ254" s="277"/>
      <c r="VK254" s="277"/>
      <c r="VL254" s="402"/>
      <c r="VM254" s="404"/>
      <c r="VN254" s="49"/>
      <c r="VO254" s="49"/>
      <c r="VP254" s="49"/>
      <c r="VQ254" s="99"/>
      <c r="VR254" s="98"/>
      <c r="VS254" s="49"/>
      <c r="VT254" s="405"/>
      <c r="VU254" s="405"/>
      <c r="VV254" s="277"/>
      <c r="VW254" s="277"/>
      <c r="VX254" s="277"/>
      <c r="VY254" s="277"/>
      <c r="VZ254" s="277"/>
      <c r="WA254" s="277"/>
      <c r="WB254" s="277"/>
      <c r="WC254" s="277"/>
      <c r="WD254" s="402"/>
      <c r="WE254" s="404"/>
      <c r="WF254" s="49"/>
      <c r="WG254" s="49"/>
      <c r="WH254" s="49"/>
      <c r="WI254" s="99"/>
      <c r="WJ254" s="98"/>
      <c r="WK254" s="49"/>
      <c r="WL254" s="405"/>
      <c r="WM254" s="405"/>
      <c r="WN254" s="277"/>
      <c r="WO254" s="277"/>
      <c r="WP254" s="277"/>
      <c r="WQ254" s="277"/>
      <c r="WR254" s="277"/>
      <c r="WS254" s="277"/>
      <c r="WT254" s="277"/>
      <c r="WU254" s="277"/>
      <c r="WV254" s="402"/>
      <c r="WW254" s="404"/>
      <c r="WX254" s="49"/>
      <c r="WY254" s="49"/>
      <c r="WZ254" s="49"/>
      <c r="XA254" s="99"/>
      <c r="XB254" s="98"/>
      <c r="XC254" s="49"/>
      <c r="XD254" s="405"/>
      <c r="XE254" s="405"/>
      <c r="XF254" s="277"/>
      <c r="XG254" s="277"/>
      <c r="XH254" s="277"/>
      <c r="XI254" s="277"/>
      <c r="XJ254" s="277"/>
      <c r="XK254" s="277"/>
      <c r="XL254" s="277"/>
      <c r="XM254" s="277"/>
      <c r="XN254" s="402"/>
      <c r="XO254" s="404"/>
      <c r="XP254" s="49"/>
      <c r="XQ254" s="49"/>
      <c r="XR254" s="49"/>
      <c r="XS254" s="99"/>
      <c r="XT254" s="98"/>
      <c r="XU254" s="49"/>
      <c r="XV254" s="405"/>
      <c r="XW254" s="405"/>
      <c r="XX254" s="277"/>
      <c r="XY254" s="277"/>
      <c r="XZ254" s="277"/>
      <c r="YA254" s="277"/>
      <c r="YB254" s="277"/>
      <c r="YC254" s="277"/>
      <c r="YD254" s="277"/>
      <c r="YE254" s="277"/>
      <c r="YF254" s="402"/>
      <c r="YG254" s="404"/>
      <c r="YH254" s="49"/>
      <c r="YI254" s="49"/>
      <c r="YJ254" s="49"/>
      <c r="YK254" s="99"/>
      <c r="YL254" s="98"/>
      <c r="YM254" s="49"/>
      <c r="YN254" s="405"/>
      <c r="YO254" s="405"/>
      <c r="YP254" s="277"/>
      <c r="YQ254" s="277"/>
      <c r="YR254" s="277"/>
      <c r="YS254" s="277"/>
      <c r="YT254" s="277"/>
      <c r="YU254" s="277"/>
      <c r="YV254" s="277"/>
      <c r="YW254" s="277"/>
      <c r="YX254" s="402"/>
      <c r="YY254" s="404"/>
      <c r="YZ254" s="49"/>
      <c r="ZA254" s="49"/>
      <c r="ZB254" s="49"/>
      <c r="ZC254" s="99"/>
      <c r="ZD254" s="98"/>
      <c r="ZE254" s="49"/>
      <c r="ZF254" s="405"/>
      <c r="ZG254" s="405"/>
      <c r="ZH254" s="277"/>
      <c r="ZI254" s="277"/>
      <c r="ZJ254" s="277"/>
      <c r="ZK254" s="277"/>
      <c r="ZL254" s="277"/>
      <c r="ZM254" s="277"/>
      <c r="ZN254" s="277"/>
      <c r="ZO254" s="277"/>
      <c r="ZP254" s="402"/>
      <c r="ZQ254" s="404"/>
      <c r="ZR254" s="49"/>
      <c r="ZS254" s="49"/>
      <c r="ZT254" s="49"/>
      <c r="ZU254" s="99"/>
      <c r="ZV254" s="98"/>
      <c r="ZW254" s="49"/>
      <c r="ZX254" s="405"/>
      <c r="ZY254" s="405"/>
      <c r="ZZ254" s="277"/>
      <c r="AAA254" s="277"/>
      <c r="AAB254" s="277"/>
      <c r="AAC254" s="277"/>
      <c r="AAD254" s="277"/>
      <c r="AAE254" s="277"/>
      <c r="AAF254" s="277"/>
      <c r="AAG254" s="277"/>
      <c r="AAH254" s="402"/>
      <c r="AAI254" s="404"/>
      <c r="AAJ254" s="49"/>
      <c r="AAK254" s="49"/>
      <c r="AAL254" s="49"/>
      <c r="AAM254" s="99"/>
      <c r="AAN254" s="98"/>
      <c r="AAO254" s="49"/>
      <c r="AAP254" s="405"/>
      <c r="AAQ254" s="405"/>
      <c r="AAR254" s="277"/>
      <c r="AAS254" s="277"/>
      <c r="AAT254" s="277"/>
      <c r="AAU254" s="277"/>
      <c r="AAV254" s="277"/>
      <c r="AAW254" s="277"/>
      <c r="AAX254" s="277"/>
      <c r="AAY254" s="277"/>
      <c r="AAZ254" s="402"/>
      <c r="ABA254" s="404"/>
      <c r="ABB254" s="49"/>
      <c r="ABC254" s="49"/>
      <c r="ABD254" s="49"/>
      <c r="ABE254" s="99"/>
      <c r="ABF254" s="98"/>
      <c r="ABG254" s="49"/>
      <c r="ABH254" s="405"/>
      <c r="ABI254" s="405"/>
      <c r="ABJ254" s="277"/>
      <c r="ABK254" s="277"/>
      <c r="ABL254" s="277"/>
      <c r="ABM254" s="277"/>
      <c r="ABN254" s="277"/>
      <c r="ABO254" s="277"/>
      <c r="ABP254" s="277"/>
      <c r="ABQ254" s="277"/>
      <c r="ABR254" s="402"/>
      <c r="ABS254" s="404"/>
      <c r="ABT254" s="49"/>
      <c r="ABU254" s="49"/>
      <c r="ABV254" s="49"/>
      <c r="ABW254" s="99"/>
      <c r="ABX254" s="98"/>
      <c r="ABY254" s="49"/>
      <c r="ABZ254" s="405"/>
      <c r="ACA254" s="405"/>
      <c r="ACB254" s="277"/>
      <c r="ACC254" s="277"/>
      <c r="ACD254" s="277"/>
      <c r="ACE254" s="277"/>
      <c r="ACF254" s="277"/>
      <c r="ACG254" s="277"/>
      <c r="ACH254" s="277"/>
      <c r="ACI254" s="277"/>
      <c r="ACJ254" s="402"/>
      <c r="ACK254" s="404"/>
      <c r="ACL254" s="49"/>
      <c r="ACM254" s="49"/>
      <c r="ACN254" s="49"/>
      <c r="ACO254" s="99"/>
      <c r="ACP254" s="98"/>
      <c r="ACQ254" s="49"/>
      <c r="ACR254" s="405"/>
      <c r="ACS254" s="405"/>
      <c r="ACT254" s="277"/>
      <c r="ACU254" s="277"/>
      <c r="ACV254" s="277"/>
      <c r="ACW254" s="277"/>
      <c r="ACX254" s="277"/>
      <c r="ACY254" s="277"/>
      <c r="ACZ254" s="277"/>
      <c r="ADA254" s="277"/>
      <c r="ADB254" s="402"/>
      <c r="ADC254" s="404"/>
      <c r="ADD254" s="49"/>
      <c r="ADE254" s="49"/>
      <c r="ADF254" s="49"/>
      <c r="ADG254" s="99"/>
      <c r="ADH254" s="98"/>
      <c r="ADI254" s="49"/>
      <c r="ADJ254" s="405"/>
      <c r="ADK254" s="405"/>
      <c r="ADL254" s="277"/>
      <c r="ADM254" s="277"/>
      <c r="ADN254" s="277"/>
      <c r="ADO254" s="277"/>
      <c r="ADP254" s="277"/>
      <c r="ADQ254" s="277"/>
      <c r="ADR254" s="277"/>
      <c r="ADS254" s="277"/>
      <c r="ADT254" s="402"/>
      <c r="ADU254" s="404"/>
      <c r="ADV254" s="49"/>
      <c r="ADW254" s="49"/>
      <c r="ADX254" s="49"/>
      <c r="ADY254" s="99"/>
      <c r="ADZ254" s="98"/>
      <c r="AEA254" s="49"/>
      <c r="AEB254" s="405"/>
      <c r="AEC254" s="405"/>
      <c r="AED254" s="277"/>
      <c r="AEE254" s="277"/>
      <c r="AEF254" s="277"/>
      <c r="AEG254" s="277"/>
      <c r="AEH254" s="277"/>
      <c r="AEI254" s="277"/>
      <c r="AEJ254" s="277"/>
      <c r="AEK254" s="277"/>
      <c r="AEL254" s="402"/>
      <c r="AEM254" s="404"/>
      <c r="AEN254" s="49"/>
      <c r="AEO254" s="49"/>
      <c r="AEP254" s="49"/>
      <c r="AEQ254" s="99"/>
      <c r="AER254" s="98"/>
      <c r="AES254" s="49"/>
      <c r="AET254" s="405"/>
      <c r="AEU254" s="405"/>
      <c r="AEV254" s="277"/>
      <c r="AEW254" s="277"/>
      <c r="AEX254" s="277"/>
      <c r="AEY254" s="277"/>
      <c r="AEZ254" s="277"/>
      <c r="AFA254" s="277"/>
      <c r="AFB254" s="277"/>
      <c r="AFC254" s="277"/>
      <c r="AFD254" s="402"/>
      <c r="AFE254" s="404"/>
      <c r="AFF254" s="49"/>
      <c r="AFG254" s="49"/>
      <c r="AFH254" s="49"/>
      <c r="AFI254" s="99"/>
      <c r="AFJ254" s="98"/>
      <c r="AFK254" s="49"/>
      <c r="AFL254" s="405"/>
      <c r="AFM254" s="405"/>
      <c r="AFN254" s="277"/>
      <c r="AFO254" s="277"/>
      <c r="AFP254" s="277"/>
      <c r="AFQ254" s="277"/>
      <c r="AFR254" s="277"/>
      <c r="AFS254" s="277"/>
      <c r="AFT254" s="277"/>
      <c r="AFU254" s="277"/>
      <c r="AFV254" s="402"/>
      <c r="AFW254" s="404"/>
      <c r="AFX254" s="49"/>
      <c r="AFY254" s="49"/>
      <c r="AFZ254" s="49"/>
      <c r="AGA254" s="99"/>
      <c r="AGB254" s="98"/>
      <c r="AGC254" s="49"/>
      <c r="AGD254" s="405"/>
      <c r="AGE254" s="405"/>
      <c r="AGF254" s="277"/>
      <c r="AGG254" s="277"/>
      <c r="AGH254" s="277"/>
      <c r="AGI254" s="277"/>
      <c r="AGJ254" s="277"/>
      <c r="AGK254" s="277"/>
      <c r="AGL254" s="277"/>
      <c r="AGM254" s="277"/>
      <c r="AGN254" s="402"/>
      <c r="AGO254" s="404"/>
      <c r="AGP254" s="49"/>
      <c r="AGQ254" s="49"/>
      <c r="AGR254" s="49"/>
      <c r="AGS254" s="99"/>
      <c r="AGT254" s="98"/>
      <c r="AGU254" s="49"/>
      <c r="AGV254" s="405"/>
      <c r="AGW254" s="405"/>
      <c r="AGX254" s="277"/>
      <c r="AGY254" s="277"/>
      <c r="AGZ254" s="277"/>
      <c r="AHA254" s="277"/>
      <c r="AHB254" s="277"/>
      <c r="AHC254" s="277"/>
      <c r="AHD254" s="277"/>
      <c r="AHE254" s="277"/>
      <c r="AHF254" s="402"/>
      <c r="AHG254" s="404"/>
      <c r="AHH254" s="49"/>
      <c r="AHI254" s="49"/>
      <c r="AHJ254" s="49"/>
      <c r="AHK254" s="99"/>
      <c r="AHL254" s="98"/>
      <c r="AHM254" s="49"/>
      <c r="AHN254" s="405"/>
      <c r="AHO254" s="405"/>
      <c r="AHP254" s="277"/>
      <c r="AHQ254" s="277"/>
      <c r="AHR254" s="277"/>
      <c r="AHS254" s="277"/>
      <c r="AHT254" s="277"/>
      <c r="AHU254" s="277"/>
      <c r="AHV254" s="277"/>
      <c r="AHW254" s="277"/>
      <c r="AHX254" s="402"/>
      <c r="AHY254" s="404"/>
      <c r="AHZ254" s="49"/>
      <c r="AIA254" s="49"/>
      <c r="AIB254" s="49"/>
      <c r="AIC254" s="99"/>
      <c r="AID254" s="98"/>
      <c r="AIE254" s="49"/>
      <c r="AIF254" s="405"/>
      <c r="AIG254" s="405"/>
      <c r="AIH254" s="277"/>
      <c r="AII254" s="277"/>
      <c r="AIJ254" s="277"/>
      <c r="AIK254" s="277"/>
      <c r="AIL254" s="277"/>
      <c r="AIM254" s="277"/>
      <c r="AIN254" s="277"/>
      <c r="AIO254" s="277"/>
      <c r="AIP254" s="402"/>
      <c r="AIQ254" s="404"/>
      <c r="AIR254" s="49"/>
      <c r="AIS254" s="49"/>
      <c r="AIT254" s="49"/>
      <c r="AIU254" s="99"/>
      <c r="AIV254" s="98"/>
      <c r="AIW254" s="49"/>
      <c r="AIX254" s="405"/>
      <c r="AIY254" s="405"/>
      <c r="AIZ254" s="277"/>
      <c r="AJA254" s="277"/>
      <c r="AJB254" s="277"/>
      <c r="AJC254" s="277"/>
      <c r="AJD254" s="277"/>
      <c r="AJE254" s="277"/>
      <c r="AJF254" s="277"/>
      <c r="AJG254" s="277"/>
      <c r="AJH254" s="402"/>
      <c r="AJI254" s="404"/>
      <c r="AJJ254" s="49"/>
      <c r="AJK254" s="49"/>
      <c r="AJL254" s="49"/>
      <c r="AJM254" s="99"/>
      <c r="AJN254" s="98"/>
      <c r="AJO254" s="49"/>
      <c r="AJP254" s="405"/>
      <c r="AJQ254" s="405"/>
      <c r="AJR254" s="277"/>
      <c r="AJS254" s="277"/>
      <c r="AJT254" s="277"/>
      <c r="AJU254" s="277"/>
      <c r="AJV254" s="277"/>
      <c r="AJW254" s="277"/>
      <c r="AJX254" s="277"/>
      <c r="AJY254" s="277"/>
      <c r="AJZ254" s="402"/>
      <c r="AKA254" s="404"/>
      <c r="AKB254" s="49"/>
      <c r="AKC254" s="49"/>
      <c r="AKD254" s="49"/>
      <c r="AKE254" s="99"/>
      <c r="AKF254" s="98"/>
      <c r="AKG254" s="49"/>
      <c r="AKH254" s="405"/>
      <c r="AKI254" s="405"/>
      <c r="AKJ254" s="277"/>
      <c r="AKK254" s="277"/>
      <c r="AKL254" s="277"/>
      <c r="AKM254" s="277"/>
      <c r="AKN254" s="277"/>
      <c r="AKO254" s="277"/>
      <c r="AKP254" s="277"/>
      <c r="AKQ254" s="277"/>
      <c r="AKR254" s="402"/>
      <c r="AKS254" s="404"/>
      <c r="AKT254" s="49"/>
      <c r="AKU254" s="49"/>
      <c r="AKV254" s="49"/>
      <c r="AKW254" s="99"/>
      <c r="AKX254" s="98"/>
      <c r="AKY254" s="49"/>
      <c r="AKZ254" s="405"/>
      <c r="ALA254" s="405"/>
      <c r="ALB254" s="277"/>
      <c r="ALC254" s="277"/>
      <c r="ALD254" s="277"/>
      <c r="ALE254" s="277"/>
      <c r="ALF254" s="277"/>
      <c r="ALG254" s="277"/>
      <c r="ALH254" s="277"/>
      <c r="ALI254" s="277"/>
      <c r="ALJ254" s="402"/>
      <c r="ALK254" s="404"/>
      <c r="ALL254" s="49"/>
      <c r="ALM254" s="49"/>
      <c r="ALN254" s="49"/>
      <c r="ALO254" s="99"/>
      <c r="ALP254" s="98"/>
      <c r="ALQ254" s="49"/>
      <c r="ALR254" s="405"/>
      <c r="ALS254" s="405"/>
      <c r="ALT254" s="277"/>
      <c r="ALU254" s="277"/>
      <c r="ALV254" s="277"/>
      <c r="ALW254" s="277"/>
      <c r="ALX254" s="277"/>
      <c r="ALY254" s="277"/>
      <c r="ALZ254" s="277"/>
      <c r="AMA254" s="277"/>
      <c r="AMB254" s="402"/>
      <c r="AMC254" s="404"/>
      <c r="AMD254" s="49"/>
      <c r="AME254" s="49"/>
      <c r="AMF254" s="49"/>
      <c r="AMG254" s="99"/>
      <c r="AMH254" s="98"/>
      <c r="AMI254" s="49"/>
      <c r="AMJ254" s="405"/>
      <c r="AMK254" s="405"/>
      <c r="AML254" s="277"/>
      <c r="AMM254" s="277"/>
      <c r="AMN254" s="277"/>
      <c r="AMO254" s="277"/>
      <c r="AMP254" s="277"/>
      <c r="AMQ254" s="277"/>
      <c r="AMR254" s="277"/>
      <c r="AMS254" s="277"/>
      <c r="AMT254" s="402"/>
      <c r="AMU254" s="404"/>
      <c r="AMV254" s="49"/>
      <c r="AMW254" s="49"/>
      <c r="AMX254" s="49"/>
      <c r="AMY254" s="99"/>
      <c r="AMZ254" s="98"/>
      <c r="ANA254" s="49"/>
      <c r="ANB254" s="405"/>
      <c r="ANC254" s="405"/>
      <c r="AND254" s="277"/>
      <c r="ANE254" s="277"/>
      <c r="ANF254" s="277"/>
      <c r="ANG254" s="277"/>
      <c r="ANH254" s="277"/>
      <c r="ANI254" s="277"/>
      <c r="ANJ254" s="277"/>
      <c r="ANK254" s="277"/>
      <c r="ANL254" s="402"/>
      <c r="ANM254" s="404"/>
      <c r="ANN254" s="49"/>
      <c r="ANO254" s="49"/>
      <c r="ANP254" s="49"/>
      <c r="ANQ254" s="99"/>
      <c r="ANR254" s="98"/>
      <c r="ANS254" s="49"/>
      <c r="ANT254" s="405"/>
      <c r="ANU254" s="405"/>
      <c r="ANV254" s="277"/>
      <c r="ANW254" s="277"/>
      <c r="ANX254" s="277"/>
      <c r="ANY254" s="277"/>
      <c r="ANZ254" s="277"/>
      <c r="AOA254" s="277"/>
      <c r="AOB254" s="277"/>
      <c r="AOC254" s="277"/>
      <c r="AOD254" s="402"/>
      <c r="AOE254" s="404"/>
      <c r="AOF254" s="49"/>
      <c r="AOG254" s="49"/>
      <c r="AOH254" s="49"/>
      <c r="AOI254" s="99"/>
      <c r="AOJ254" s="98"/>
      <c r="AOK254" s="49"/>
      <c r="AOL254" s="405"/>
      <c r="AOM254" s="405"/>
      <c r="AON254" s="277"/>
      <c r="AOO254" s="277"/>
      <c r="AOP254" s="277"/>
      <c r="AOQ254" s="277"/>
      <c r="AOR254" s="277"/>
      <c r="AOS254" s="277"/>
      <c r="AOT254" s="277"/>
      <c r="AOU254" s="277"/>
      <c r="AOV254" s="402"/>
      <c r="AOW254" s="404"/>
      <c r="AOX254" s="49"/>
      <c r="AOY254" s="49"/>
      <c r="AOZ254" s="49"/>
      <c r="APA254" s="99"/>
      <c r="APB254" s="98"/>
      <c r="APC254" s="49"/>
      <c r="APD254" s="405"/>
      <c r="APE254" s="405"/>
      <c r="APF254" s="277"/>
      <c r="APG254" s="277"/>
      <c r="APH254" s="277"/>
      <c r="API254" s="277"/>
      <c r="APJ254" s="277"/>
      <c r="APK254" s="277"/>
      <c r="APL254" s="277"/>
      <c r="APM254" s="277"/>
      <c r="APN254" s="402"/>
      <c r="APO254" s="404"/>
      <c r="APP254" s="49"/>
      <c r="APQ254" s="49"/>
      <c r="APR254" s="49"/>
      <c r="APS254" s="99"/>
      <c r="APT254" s="98"/>
      <c r="APU254" s="49"/>
      <c r="APV254" s="405"/>
      <c r="APW254" s="405"/>
      <c r="APX254" s="277"/>
      <c r="APY254" s="277"/>
      <c r="APZ254" s="277"/>
      <c r="AQA254" s="277"/>
      <c r="AQB254" s="277"/>
      <c r="AQC254" s="277"/>
      <c r="AQD254" s="277"/>
      <c r="AQE254" s="277"/>
      <c r="AQF254" s="402"/>
      <c r="AQG254" s="404"/>
      <c r="AQH254" s="49"/>
      <c r="AQI254" s="49"/>
      <c r="AQJ254" s="49"/>
      <c r="AQK254" s="99"/>
      <c r="AQL254" s="98"/>
      <c r="AQM254" s="49"/>
      <c r="AQN254" s="405"/>
      <c r="AQO254" s="405"/>
      <c r="AQP254" s="277"/>
      <c r="AQQ254" s="277"/>
      <c r="AQR254" s="277"/>
      <c r="AQS254" s="277"/>
      <c r="AQT254" s="277"/>
      <c r="AQU254" s="277"/>
      <c r="AQV254" s="277"/>
      <c r="AQW254" s="277"/>
      <c r="AQX254" s="402"/>
      <c r="AQY254" s="404"/>
      <c r="AQZ254" s="49"/>
      <c r="ARA254" s="49"/>
      <c r="ARB254" s="49"/>
      <c r="ARC254" s="99"/>
      <c r="ARD254" s="98"/>
      <c r="ARE254" s="49"/>
      <c r="ARF254" s="405"/>
      <c r="ARG254" s="405"/>
      <c r="ARH254" s="277"/>
      <c r="ARI254" s="277"/>
      <c r="ARJ254" s="277"/>
      <c r="ARK254" s="277"/>
      <c r="ARL254" s="277"/>
      <c r="ARM254" s="277"/>
      <c r="ARN254" s="277"/>
      <c r="ARO254" s="277"/>
      <c r="ARP254" s="402"/>
      <c r="ARQ254" s="404"/>
      <c r="ARR254" s="49"/>
      <c r="ARS254" s="49"/>
      <c r="ART254" s="49"/>
      <c r="ARU254" s="99"/>
      <c r="ARV254" s="98"/>
      <c r="ARW254" s="49"/>
      <c r="ARX254" s="405"/>
      <c r="ARY254" s="405"/>
      <c r="ARZ254" s="277"/>
      <c r="ASA254" s="277"/>
      <c r="ASB254" s="277"/>
      <c r="ASC254" s="277"/>
      <c r="ASD254" s="277"/>
      <c r="ASE254" s="277"/>
      <c r="ASF254" s="277"/>
      <c r="ASG254" s="277"/>
      <c r="ASH254" s="402"/>
      <c r="ASI254" s="404"/>
      <c r="ASJ254" s="49"/>
      <c r="ASK254" s="49"/>
      <c r="ASL254" s="49"/>
      <c r="ASM254" s="99"/>
      <c r="ASN254" s="98"/>
      <c r="ASO254" s="49"/>
      <c r="ASP254" s="405"/>
      <c r="ASQ254" s="405"/>
      <c r="ASR254" s="277"/>
      <c r="ASS254" s="277"/>
      <c r="AST254" s="277"/>
      <c r="ASU254" s="277"/>
      <c r="ASV254" s="277"/>
      <c r="ASW254" s="277"/>
      <c r="ASX254" s="277"/>
      <c r="ASY254" s="277"/>
      <c r="ASZ254" s="402"/>
      <c r="ATA254" s="404"/>
      <c r="ATB254" s="49"/>
      <c r="ATC254" s="49"/>
      <c r="ATD254" s="49"/>
      <c r="ATE254" s="99"/>
      <c r="ATF254" s="98"/>
      <c r="ATG254" s="49"/>
      <c r="ATH254" s="405"/>
      <c r="ATI254" s="405"/>
      <c r="ATJ254" s="277"/>
      <c r="ATK254" s="277"/>
      <c r="ATL254" s="277"/>
      <c r="ATM254" s="277"/>
      <c r="ATN254" s="277"/>
      <c r="ATO254" s="277"/>
      <c r="ATP254" s="277"/>
      <c r="ATQ254" s="277"/>
      <c r="ATR254" s="402"/>
      <c r="ATS254" s="404"/>
      <c r="ATT254" s="49"/>
      <c r="ATU254" s="49"/>
      <c r="ATV254" s="49"/>
      <c r="ATW254" s="99"/>
      <c r="ATX254" s="98"/>
      <c r="ATY254" s="49"/>
      <c r="ATZ254" s="405"/>
      <c r="AUA254" s="405"/>
      <c r="AUB254" s="277"/>
      <c r="AUC254" s="277"/>
      <c r="AUD254" s="277"/>
      <c r="AUE254" s="277"/>
      <c r="AUF254" s="277"/>
      <c r="AUG254" s="277"/>
      <c r="AUH254" s="277"/>
      <c r="AUI254" s="277"/>
      <c r="AUJ254" s="402"/>
      <c r="AUK254" s="404"/>
      <c r="AUL254" s="49"/>
      <c r="AUM254" s="49"/>
      <c r="AUN254" s="49"/>
      <c r="AUO254" s="99"/>
      <c r="AUP254" s="98"/>
      <c r="AUQ254" s="49"/>
      <c r="AUR254" s="405"/>
      <c r="AUS254" s="405"/>
      <c r="AUT254" s="277"/>
      <c r="AUU254" s="277"/>
      <c r="AUV254" s="277"/>
      <c r="AUW254" s="277"/>
      <c r="AUX254" s="277"/>
      <c r="AUY254" s="277"/>
      <c r="AUZ254" s="277"/>
      <c r="AVA254" s="277"/>
      <c r="AVB254" s="402"/>
      <c r="AVC254" s="404"/>
      <c r="AVD254" s="49"/>
      <c r="AVE254" s="49"/>
      <c r="AVF254" s="49"/>
      <c r="AVG254" s="99"/>
      <c r="AVH254" s="98"/>
      <c r="AVI254" s="49"/>
      <c r="AVJ254" s="405"/>
      <c r="AVK254" s="405"/>
      <c r="AVL254" s="277"/>
      <c r="AVM254" s="277"/>
      <c r="AVN254" s="277"/>
      <c r="AVO254" s="277"/>
      <c r="AVP254" s="277"/>
      <c r="AVQ254" s="277"/>
      <c r="AVR254" s="277"/>
      <c r="AVS254" s="277"/>
      <c r="AVT254" s="402"/>
      <c r="AVU254" s="404"/>
      <c r="AVV254" s="49"/>
      <c r="AVW254" s="49"/>
      <c r="AVX254" s="49"/>
      <c r="AVY254" s="99"/>
      <c r="AVZ254" s="98"/>
      <c r="AWA254" s="49"/>
      <c r="AWB254" s="405"/>
      <c r="AWC254" s="405"/>
      <c r="AWD254" s="277"/>
      <c r="AWE254" s="277"/>
      <c r="AWF254" s="277"/>
      <c r="AWG254" s="277"/>
      <c r="AWH254" s="277"/>
      <c r="AWI254" s="277"/>
      <c r="AWJ254" s="277"/>
      <c r="AWK254" s="277"/>
      <c r="AWL254" s="402"/>
      <c r="AWM254" s="404"/>
      <c r="AWN254" s="49"/>
      <c r="AWO254" s="49"/>
      <c r="AWP254" s="49"/>
      <c r="AWQ254" s="99"/>
      <c r="AWR254" s="98"/>
      <c r="AWS254" s="49"/>
      <c r="AWT254" s="405"/>
      <c r="AWU254" s="405"/>
      <c r="AWV254" s="277"/>
      <c r="AWW254" s="277"/>
      <c r="AWX254" s="277"/>
      <c r="AWY254" s="277"/>
      <c r="AWZ254" s="277"/>
      <c r="AXA254" s="277"/>
      <c r="AXB254" s="277"/>
      <c r="AXC254" s="277"/>
      <c r="AXD254" s="402"/>
      <c r="AXE254" s="404"/>
      <c r="AXF254" s="49"/>
      <c r="AXG254" s="49"/>
      <c r="AXH254" s="49"/>
      <c r="AXI254" s="99"/>
      <c r="AXJ254" s="98"/>
      <c r="AXK254" s="49"/>
      <c r="AXL254" s="405"/>
      <c r="AXM254" s="405"/>
      <c r="AXN254" s="277"/>
      <c r="AXO254" s="277"/>
      <c r="AXP254" s="277"/>
      <c r="AXQ254" s="277"/>
      <c r="AXR254" s="277"/>
      <c r="AXS254" s="277"/>
      <c r="AXT254" s="277"/>
      <c r="AXU254" s="277"/>
      <c r="AXV254" s="402"/>
      <c r="AXW254" s="404"/>
      <c r="AXX254" s="49"/>
      <c r="AXY254" s="49"/>
      <c r="AXZ254" s="49"/>
      <c r="AYA254" s="99"/>
      <c r="AYB254" s="98"/>
      <c r="AYC254" s="49"/>
      <c r="AYD254" s="405"/>
      <c r="AYE254" s="405"/>
      <c r="AYF254" s="277"/>
      <c r="AYG254" s="277"/>
      <c r="AYH254" s="277"/>
      <c r="AYI254" s="277"/>
      <c r="AYJ254" s="277"/>
      <c r="AYK254" s="277"/>
      <c r="AYL254" s="277"/>
      <c r="AYM254" s="277"/>
      <c r="AYN254" s="402"/>
      <c r="AYO254" s="404"/>
      <c r="AYP254" s="49"/>
      <c r="AYQ254" s="49"/>
      <c r="AYR254" s="49"/>
      <c r="AYS254" s="99"/>
      <c r="AYT254" s="98"/>
      <c r="AYU254" s="49"/>
      <c r="AYV254" s="405"/>
      <c r="AYW254" s="405"/>
      <c r="AYX254" s="277"/>
      <c r="AYY254" s="277"/>
      <c r="AYZ254" s="277"/>
      <c r="AZA254" s="277"/>
      <c r="AZB254" s="277"/>
      <c r="AZC254" s="277"/>
      <c r="AZD254" s="277"/>
      <c r="AZE254" s="277"/>
      <c r="AZF254" s="402"/>
      <c r="AZG254" s="404"/>
      <c r="AZH254" s="49"/>
      <c r="AZI254" s="49"/>
      <c r="AZJ254" s="49"/>
      <c r="AZK254" s="99"/>
      <c r="AZL254" s="98"/>
      <c r="AZM254" s="49"/>
      <c r="AZN254" s="405"/>
      <c r="AZO254" s="405"/>
      <c r="AZP254" s="277"/>
      <c r="AZQ254" s="277"/>
      <c r="AZR254" s="277"/>
      <c r="AZS254" s="277"/>
      <c r="AZT254" s="277"/>
      <c r="AZU254" s="277"/>
      <c r="AZV254" s="277"/>
      <c r="AZW254" s="277"/>
      <c r="AZX254" s="402"/>
      <c r="AZY254" s="404"/>
      <c r="AZZ254" s="49"/>
      <c r="BAA254" s="49"/>
      <c r="BAB254" s="49"/>
      <c r="BAC254" s="99"/>
      <c r="BAD254" s="98"/>
      <c r="BAE254" s="49"/>
      <c r="BAF254" s="405"/>
      <c r="BAG254" s="405"/>
      <c r="BAH254" s="277"/>
      <c r="BAI254" s="277"/>
      <c r="BAJ254" s="277"/>
      <c r="BAK254" s="277"/>
      <c r="BAL254" s="277"/>
      <c r="BAM254" s="277"/>
      <c r="BAN254" s="277"/>
      <c r="BAO254" s="277"/>
      <c r="BAP254" s="402"/>
      <c r="BAQ254" s="404"/>
      <c r="BAR254" s="49"/>
      <c r="BAS254" s="49"/>
      <c r="BAT254" s="49"/>
      <c r="BAU254" s="99"/>
      <c r="BAV254" s="98"/>
      <c r="BAW254" s="49"/>
      <c r="BAX254" s="405"/>
      <c r="BAY254" s="405"/>
      <c r="BAZ254" s="277"/>
      <c r="BBA254" s="277"/>
      <c r="BBB254" s="277"/>
      <c r="BBC254" s="277"/>
      <c r="BBD254" s="277"/>
      <c r="BBE254" s="277"/>
      <c r="BBF254" s="277"/>
      <c r="BBG254" s="277"/>
      <c r="BBH254" s="402"/>
      <c r="BBI254" s="404"/>
      <c r="BBJ254" s="49"/>
      <c r="BBK254" s="49"/>
      <c r="BBL254" s="49"/>
      <c r="BBM254" s="99"/>
      <c r="BBN254" s="98"/>
      <c r="BBO254" s="49"/>
      <c r="BBP254" s="405"/>
      <c r="BBQ254" s="405"/>
      <c r="BBR254" s="277"/>
      <c r="BBS254" s="277"/>
      <c r="BBT254" s="277"/>
      <c r="BBU254" s="277"/>
      <c r="BBV254" s="277"/>
      <c r="BBW254" s="277"/>
      <c r="BBX254" s="277"/>
      <c r="BBY254" s="277"/>
      <c r="BBZ254" s="402"/>
      <c r="BCA254" s="404"/>
      <c r="BCB254" s="49"/>
      <c r="BCC254" s="49"/>
      <c r="BCD254" s="49"/>
      <c r="BCE254" s="99"/>
      <c r="BCF254" s="98"/>
      <c r="BCG254" s="49"/>
      <c r="BCH254" s="405"/>
      <c r="BCI254" s="405"/>
      <c r="BCJ254" s="277"/>
      <c r="BCK254" s="277"/>
      <c r="BCL254" s="277"/>
      <c r="BCM254" s="277"/>
      <c r="BCN254" s="277"/>
      <c r="BCO254" s="277"/>
      <c r="BCP254" s="277"/>
      <c r="BCQ254" s="277"/>
      <c r="BCR254" s="402"/>
      <c r="BCS254" s="404"/>
      <c r="BCT254" s="49"/>
      <c r="BCU254" s="49"/>
      <c r="BCV254" s="49"/>
      <c r="BCW254" s="99"/>
      <c r="BCX254" s="98"/>
      <c r="BCY254" s="49"/>
      <c r="BCZ254" s="405"/>
      <c r="BDA254" s="405"/>
      <c r="BDB254" s="277"/>
      <c r="BDC254" s="277"/>
      <c r="BDD254" s="277"/>
      <c r="BDE254" s="277"/>
      <c r="BDF254" s="277"/>
      <c r="BDG254" s="277"/>
      <c r="BDH254" s="277"/>
      <c r="BDI254" s="277"/>
      <c r="BDJ254" s="402"/>
      <c r="BDK254" s="404"/>
      <c r="BDL254" s="49"/>
      <c r="BDM254" s="49"/>
      <c r="BDN254" s="49"/>
      <c r="BDO254" s="99"/>
      <c r="BDP254" s="98"/>
      <c r="BDQ254" s="49"/>
      <c r="BDR254" s="405"/>
      <c r="BDS254" s="405"/>
      <c r="BDT254" s="277"/>
      <c r="BDU254" s="277"/>
      <c r="BDV254" s="277"/>
      <c r="BDW254" s="277"/>
      <c r="BDX254" s="277"/>
      <c r="BDY254" s="277"/>
      <c r="BDZ254" s="277"/>
      <c r="BEA254" s="277"/>
      <c r="BEB254" s="402"/>
      <c r="BEC254" s="404"/>
      <c r="BED254" s="49"/>
      <c r="BEE254" s="49"/>
      <c r="BEF254" s="49"/>
      <c r="BEG254" s="99"/>
      <c r="BEH254" s="98"/>
      <c r="BEI254" s="49"/>
      <c r="BEJ254" s="405"/>
      <c r="BEK254" s="405"/>
      <c r="BEL254" s="277"/>
      <c r="BEM254" s="277"/>
      <c r="BEN254" s="277"/>
      <c r="BEO254" s="277"/>
      <c r="BEP254" s="277"/>
      <c r="BEQ254" s="277"/>
      <c r="BER254" s="277"/>
      <c r="BES254" s="277"/>
      <c r="BET254" s="402"/>
      <c r="BEU254" s="404"/>
      <c r="BEV254" s="49"/>
      <c r="BEW254" s="49"/>
      <c r="BEX254" s="49"/>
      <c r="BEY254" s="99"/>
      <c r="BEZ254" s="98"/>
      <c r="BFA254" s="49"/>
      <c r="BFB254" s="405"/>
      <c r="BFC254" s="405"/>
      <c r="BFD254" s="277"/>
      <c r="BFE254" s="277"/>
      <c r="BFF254" s="277"/>
      <c r="BFG254" s="277"/>
      <c r="BFH254" s="277"/>
      <c r="BFI254" s="277"/>
      <c r="BFJ254" s="277"/>
      <c r="BFK254" s="277"/>
      <c r="BFL254" s="402"/>
      <c r="BFM254" s="404"/>
      <c r="BFN254" s="49"/>
      <c r="BFO254" s="49"/>
      <c r="BFP254" s="49"/>
      <c r="BFQ254" s="99"/>
      <c r="BFR254" s="98"/>
      <c r="BFS254" s="49"/>
      <c r="BFT254" s="405"/>
      <c r="BFU254" s="405"/>
      <c r="BFV254" s="277"/>
      <c r="BFW254" s="277"/>
      <c r="BFX254" s="277"/>
      <c r="BFY254" s="277"/>
      <c r="BFZ254" s="277"/>
      <c r="BGA254" s="277"/>
      <c r="BGB254" s="277"/>
      <c r="BGC254" s="277"/>
      <c r="BGD254" s="402"/>
      <c r="BGE254" s="404"/>
      <c r="BGF254" s="49"/>
      <c r="BGG254" s="49"/>
      <c r="BGH254" s="49"/>
      <c r="BGI254" s="99"/>
      <c r="BGJ254" s="98"/>
      <c r="BGK254" s="49"/>
      <c r="BGL254" s="405"/>
      <c r="BGM254" s="405"/>
      <c r="BGN254" s="277"/>
      <c r="BGO254" s="277"/>
      <c r="BGP254" s="277"/>
      <c r="BGQ254" s="277"/>
      <c r="BGR254" s="277"/>
      <c r="BGS254" s="277"/>
      <c r="BGT254" s="277"/>
      <c r="BGU254" s="277"/>
      <c r="BGV254" s="402"/>
      <c r="BGW254" s="404"/>
      <c r="BGX254" s="49"/>
      <c r="BGY254" s="49"/>
      <c r="BGZ254" s="49"/>
      <c r="BHA254" s="99"/>
      <c r="BHB254" s="98"/>
      <c r="BHC254" s="49"/>
      <c r="BHD254" s="405"/>
      <c r="BHE254" s="405"/>
      <c r="BHF254" s="277"/>
      <c r="BHG254" s="277"/>
      <c r="BHH254" s="277"/>
      <c r="BHI254" s="277"/>
      <c r="BHJ254" s="277"/>
      <c r="BHK254" s="277"/>
      <c r="BHL254" s="277"/>
      <c r="BHM254" s="277"/>
      <c r="BHN254" s="402"/>
      <c r="BHO254" s="404"/>
      <c r="BHP254" s="49"/>
      <c r="BHQ254" s="49"/>
      <c r="BHR254" s="49"/>
      <c r="BHS254" s="99"/>
      <c r="BHT254" s="98"/>
      <c r="BHU254" s="49"/>
      <c r="BHV254" s="405"/>
      <c r="BHW254" s="405"/>
      <c r="BHX254" s="277"/>
      <c r="BHY254" s="277"/>
      <c r="BHZ254" s="277"/>
      <c r="BIA254" s="277"/>
      <c r="BIB254" s="277"/>
      <c r="BIC254" s="277"/>
      <c r="BID254" s="277"/>
      <c r="BIE254" s="277"/>
      <c r="BIF254" s="402"/>
      <c r="BIG254" s="404"/>
      <c r="BIH254" s="49"/>
      <c r="BII254" s="49"/>
      <c r="BIJ254" s="49"/>
      <c r="BIK254" s="99"/>
      <c r="BIL254" s="98"/>
      <c r="BIM254" s="49"/>
      <c r="BIN254" s="405"/>
      <c r="BIO254" s="405"/>
      <c r="BIP254" s="277"/>
      <c r="BIQ254" s="277"/>
      <c r="BIR254" s="277"/>
      <c r="BIS254" s="277"/>
      <c r="BIT254" s="277"/>
      <c r="BIU254" s="277"/>
      <c r="BIV254" s="277"/>
      <c r="BIW254" s="277"/>
      <c r="BIX254" s="402"/>
      <c r="BIY254" s="404"/>
      <c r="BIZ254" s="49"/>
      <c r="BJA254" s="49"/>
      <c r="BJB254" s="49"/>
      <c r="BJC254" s="99"/>
      <c r="BJD254" s="98"/>
      <c r="BJE254" s="49"/>
      <c r="BJF254" s="405"/>
      <c r="BJG254" s="405"/>
      <c r="BJH254" s="277"/>
      <c r="BJI254" s="277"/>
      <c r="BJJ254" s="277"/>
      <c r="BJK254" s="277"/>
      <c r="BJL254" s="277"/>
      <c r="BJM254" s="277"/>
      <c r="BJN254" s="277"/>
      <c r="BJO254" s="277"/>
      <c r="BJP254" s="402"/>
      <c r="BJQ254" s="404"/>
      <c r="BJR254" s="49"/>
      <c r="BJS254" s="49"/>
      <c r="BJT254" s="49"/>
      <c r="BJU254" s="99"/>
      <c r="BJV254" s="98"/>
      <c r="BJW254" s="49"/>
      <c r="BJX254" s="405"/>
      <c r="BJY254" s="405"/>
      <c r="BJZ254" s="277"/>
      <c r="BKA254" s="277"/>
      <c r="BKB254" s="277"/>
      <c r="BKC254" s="277"/>
      <c r="BKD254" s="277"/>
      <c r="BKE254" s="277"/>
      <c r="BKF254" s="277"/>
      <c r="BKG254" s="277"/>
      <c r="BKH254" s="402"/>
      <c r="BKI254" s="404"/>
      <c r="BKJ254" s="49"/>
      <c r="BKK254" s="49"/>
      <c r="BKL254" s="49"/>
      <c r="BKM254" s="99"/>
      <c r="BKN254" s="98"/>
      <c r="BKO254" s="49"/>
      <c r="BKP254" s="405"/>
      <c r="BKQ254" s="405"/>
      <c r="BKR254" s="277"/>
      <c r="BKS254" s="277"/>
      <c r="BKT254" s="277"/>
      <c r="BKU254" s="277"/>
      <c r="BKV254" s="277"/>
      <c r="BKW254" s="277"/>
      <c r="BKX254" s="277"/>
      <c r="BKY254" s="277"/>
      <c r="BKZ254" s="402"/>
      <c r="BLA254" s="404"/>
      <c r="BLB254" s="49"/>
      <c r="BLC254" s="49"/>
      <c r="BLD254" s="49"/>
      <c r="BLE254" s="99"/>
      <c r="BLF254" s="98"/>
      <c r="BLG254" s="49"/>
      <c r="BLH254" s="405"/>
      <c r="BLI254" s="405"/>
      <c r="BLJ254" s="277"/>
      <c r="BLK254" s="277"/>
      <c r="BLL254" s="277"/>
      <c r="BLM254" s="277"/>
      <c r="BLN254" s="277"/>
      <c r="BLO254" s="277"/>
      <c r="BLP254" s="277"/>
      <c r="BLQ254" s="277"/>
      <c r="BLR254" s="402"/>
      <c r="BLS254" s="404"/>
      <c r="BLT254" s="49"/>
      <c r="BLU254" s="49"/>
      <c r="BLV254" s="49"/>
      <c r="BLW254" s="99"/>
      <c r="BLX254" s="98"/>
      <c r="BLY254" s="49"/>
      <c r="BLZ254" s="405"/>
      <c r="BMA254" s="405"/>
      <c r="BMB254" s="277"/>
      <c r="BMC254" s="277"/>
      <c r="BMD254" s="277"/>
      <c r="BME254" s="277"/>
      <c r="BMF254" s="277"/>
      <c r="BMG254" s="277"/>
      <c r="BMH254" s="277"/>
      <c r="BMI254" s="277"/>
      <c r="BMJ254" s="402"/>
      <c r="BMK254" s="404"/>
      <c r="BML254" s="49"/>
      <c r="BMM254" s="49"/>
      <c r="BMN254" s="49"/>
      <c r="BMO254" s="99"/>
      <c r="BMP254" s="98"/>
      <c r="BMQ254" s="49"/>
      <c r="BMR254" s="405"/>
      <c r="BMS254" s="405"/>
      <c r="BMT254" s="277"/>
      <c r="BMU254" s="277"/>
      <c r="BMV254" s="277"/>
      <c r="BMW254" s="277"/>
      <c r="BMX254" s="277"/>
      <c r="BMY254" s="277"/>
      <c r="BMZ254" s="277"/>
      <c r="BNA254" s="277"/>
      <c r="BNB254" s="402"/>
      <c r="BNC254" s="404"/>
      <c r="BND254" s="49"/>
      <c r="BNE254" s="49"/>
      <c r="BNF254" s="49"/>
      <c r="BNG254" s="99"/>
      <c r="BNH254" s="98"/>
      <c r="BNI254" s="49"/>
      <c r="BNJ254" s="405"/>
      <c r="BNK254" s="405"/>
      <c r="BNL254" s="277"/>
      <c r="BNM254" s="277"/>
      <c r="BNN254" s="277"/>
      <c r="BNO254" s="277"/>
      <c r="BNP254" s="277"/>
      <c r="BNQ254" s="277"/>
      <c r="BNR254" s="277"/>
      <c r="BNS254" s="277"/>
      <c r="BNT254" s="402"/>
      <c r="BNU254" s="404"/>
      <c r="BNV254" s="49"/>
      <c r="BNW254" s="49"/>
      <c r="BNX254" s="49"/>
      <c r="BNY254" s="99"/>
      <c r="BNZ254" s="98"/>
      <c r="BOA254" s="49"/>
      <c r="BOB254" s="405"/>
      <c r="BOC254" s="405"/>
      <c r="BOD254" s="277"/>
      <c r="BOE254" s="277"/>
      <c r="BOF254" s="277"/>
      <c r="BOG254" s="277"/>
      <c r="BOH254" s="277"/>
      <c r="BOI254" s="277"/>
      <c r="BOJ254" s="277"/>
      <c r="BOK254" s="277"/>
      <c r="BOL254" s="402"/>
      <c r="BOM254" s="404"/>
      <c r="BON254" s="49"/>
      <c r="BOO254" s="49"/>
      <c r="BOP254" s="49"/>
      <c r="BOQ254" s="99"/>
      <c r="BOR254" s="98"/>
      <c r="BOS254" s="49"/>
      <c r="BOT254" s="405"/>
      <c r="BOU254" s="405"/>
      <c r="BOV254" s="277"/>
      <c r="BOW254" s="277"/>
      <c r="BOX254" s="277"/>
      <c r="BOY254" s="277"/>
      <c r="BOZ254" s="277"/>
      <c r="BPA254" s="277"/>
      <c r="BPB254" s="277"/>
      <c r="BPC254" s="277"/>
      <c r="BPD254" s="402"/>
      <c r="BPE254" s="404"/>
      <c r="BPF254" s="49"/>
      <c r="BPG254" s="49"/>
      <c r="BPH254" s="49"/>
      <c r="BPI254" s="99"/>
      <c r="BPJ254" s="98"/>
      <c r="BPK254" s="49"/>
      <c r="BPL254" s="405"/>
      <c r="BPM254" s="405"/>
      <c r="BPN254" s="277"/>
      <c r="BPO254" s="277"/>
      <c r="BPP254" s="277"/>
      <c r="BPQ254" s="277"/>
      <c r="BPR254" s="277"/>
      <c r="BPS254" s="277"/>
      <c r="BPT254" s="277"/>
      <c r="BPU254" s="277"/>
      <c r="BPV254" s="402"/>
      <c r="BPW254" s="404"/>
      <c r="BPX254" s="49"/>
      <c r="BPY254" s="49"/>
      <c r="BPZ254" s="49"/>
      <c r="BQA254" s="99"/>
      <c r="BQB254" s="98"/>
      <c r="BQC254" s="49"/>
      <c r="BQD254" s="405"/>
      <c r="BQE254" s="405"/>
      <c r="BQF254" s="277"/>
      <c r="BQG254" s="277"/>
      <c r="BQH254" s="277"/>
      <c r="BQI254" s="277"/>
      <c r="BQJ254" s="277"/>
      <c r="BQK254" s="277"/>
      <c r="BQL254" s="277"/>
      <c r="BQM254" s="277"/>
      <c r="BQN254" s="402"/>
      <c r="BQO254" s="404"/>
      <c r="BQP254" s="49"/>
      <c r="BQQ254" s="49"/>
      <c r="BQR254" s="49"/>
      <c r="BQS254" s="99"/>
      <c r="BQT254" s="98"/>
      <c r="BQU254" s="49"/>
      <c r="BQV254" s="405"/>
      <c r="BQW254" s="405"/>
      <c r="BQX254" s="277"/>
      <c r="BQY254" s="277"/>
      <c r="BQZ254" s="277"/>
      <c r="BRA254" s="277"/>
      <c r="BRB254" s="277"/>
      <c r="BRC254" s="277"/>
      <c r="BRD254" s="277"/>
      <c r="BRE254" s="277"/>
      <c r="BRF254" s="402"/>
      <c r="BRG254" s="404"/>
      <c r="BRH254" s="49"/>
      <c r="BRI254" s="49"/>
      <c r="BRJ254" s="49"/>
      <c r="BRK254" s="99"/>
      <c r="BRL254" s="98"/>
      <c r="BRM254" s="49"/>
      <c r="BRN254" s="405"/>
      <c r="BRO254" s="405"/>
      <c r="BRP254" s="277"/>
      <c r="BRQ254" s="277"/>
      <c r="BRR254" s="277"/>
      <c r="BRS254" s="277"/>
      <c r="BRT254" s="277"/>
      <c r="BRU254" s="277"/>
      <c r="BRV254" s="277"/>
      <c r="BRW254" s="277"/>
      <c r="BRX254" s="402"/>
      <c r="BRY254" s="404"/>
      <c r="BRZ254" s="49"/>
      <c r="BSA254" s="49"/>
      <c r="BSB254" s="49"/>
      <c r="BSC254" s="99"/>
      <c r="BSD254" s="98"/>
      <c r="BSE254" s="49"/>
      <c r="BSF254" s="405"/>
      <c r="BSG254" s="405"/>
      <c r="BSH254" s="277"/>
      <c r="BSI254" s="277"/>
      <c r="BSJ254" s="277"/>
      <c r="BSK254" s="277"/>
      <c r="BSL254" s="277"/>
      <c r="BSM254" s="277"/>
      <c r="BSN254" s="277"/>
      <c r="BSO254" s="277"/>
      <c r="BSP254" s="402"/>
      <c r="BSQ254" s="404"/>
      <c r="BSR254" s="49"/>
      <c r="BSS254" s="49"/>
      <c r="BST254" s="49"/>
      <c r="BSU254" s="99"/>
      <c r="BSV254" s="98"/>
      <c r="BSW254" s="49"/>
      <c r="BSX254" s="405"/>
      <c r="BSY254" s="405"/>
      <c r="BSZ254" s="277"/>
      <c r="BTA254" s="277"/>
      <c r="BTB254" s="277"/>
      <c r="BTC254" s="277"/>
      <c r="BTD254" s="277"/>
      <c r="BTE254" s="277"/>
      <c r="BTF254" s="277"/>
      <c r="BTG254" s="277"/>
      <c r="BTH254" s="402"/>
      <c r="BTI254" s="404"/>
      <c r="BTJ254" s="49"/>
      <c r="BTK254" s="49"/>
      <c r="BTL254" s="49"/>
      <c r="BTM254" s="99"/>
      <c r="BTN254" s="98"/>
      <c r="BTO254" s="49"/>
      <c r="BTP254" s="405"/>
      <c r="BTQ254" s="405"/>
      <c r="BTR254" s="277"/>
      <c r="BTS254" s="277"/>
      <c r="BTT254" s="277"/>
      <c r="BTU254" s="277"/>
      <c r="BTV254" s="277"/>
      <c r="BTW254" s="277"/>
      <c r="BTX254" s="277"/>
      <c r="BTY254" s="277"/>
      <c r="BTZ254" s="402"/>
      <c r="BUA254" s="404"/>
      <c r="BUB254" s="49"/>
      <c r="BUC254" s="49"/>
      <c r="BUD254" s="49"/>
      <c r="BUE254" s="99"/>
      <c r="BUF254" s="98"/>
      <c r="BUG254" s="49"/>
      <c r="BUH254" s="405"/>
      <c r="BUI254" s="405"/>
      <c r="BUJ254" s="277"/>
      <c r="BUK254" s="277"/>
      <c r="BUL254" s="277"/>
      <c r="BUM254" s="277"/>
      <c r="BUN254" s="277"/>
      <c r="BUO254" s="277"/>
      <c r="BUP254" s="277"/>
      <c r="BUQ254" s="277"/>
      <c r="BUR254" s="402"/>
      <c r="BUS254" s="404"/>
      <c r="BUT254" s="49"/>
      <c r="BUU254" s="49"/>
      <c r="BUV254" s="49"/>
      <c r="BUW254" s="99"/>
      <c r="BUX254" s="98"/>
      <c r="BUY254" s="49"/>
      <c r="BUZ254" s="405"/>
      <c r="BVA254" s="405"/>
      <c r="BVB254" s="277"/>
      <c r="BVC254" s="277"/>
      <c r="BVD254" s="277"/>
      <c r="BVE254" s="277"/>
      <c r="BVF254" s="277"/>
      <c r="BVG254" s="277"/>
      <c r="BVH254" s="277"/>
      <c r="BVI254" s="277"/>
      <c r="BVJ254" s="402"/>
      <c r="BVK254" s="404"/>
      <c r="BVL254" s="49"/>
      <c r="BVM254" s="49"/>
      <c r="BVN254" s="49"/>
      <c r="BVO254" s="99"/>
      <c r="BVP254" s="98"/>
      <c r="BVQ254" s="49"/>
      <c r="BVR254" s="405"/>
      <c r="BVS254" s="405"/>
      <c r="BVT254" s="277"/>
      <c r="BVU254" s="277"/>
      <c r="BVV254" s="277"/>
      <c r="BVW254" s="277"/>
      <c r="BVX254" s="277"/>
      <c r="BVY254" s="277"/>
      <c r="BVZ254" s="277"/>
      <c r="BWA254" s="277"/>
      <c r="BWB254" s="402"/>
      <c r="BWC254" s="404"/>
      <c r="BWD254" s="49"/>
      <c r="BWE254" s="49"/>
      <c r="BWF254" s="49"/>
      <c r="BWG254" s="99"/>
      <c r="BWH254" s="98"/>
      <c r="BWI254" s="49"/>
      <c r="BWJ254" s="405"/>
      <c r="BWK254" s="405"/>
      <c r="BWL254" s="277"/>
      <c r="BWM254" s="277"/>
      <c r="BWN254" s="277"/>
      <c r="BWO254" s="277"/>
      <c r="BWP254" s="277"/>
      <c r="BWQ254" s="277"/>
      <c r="BWR254" s="277"/>
      <c r="BWS254" s="277"/>
      <c r="BWT254" s="402"/>
      <c r="BWU254" s="404"/>
      <c r="BWV254" s="49"/>
      <c r="BWW254" s="49"/>
      <c r="BWX254" s="49"/>
      <c r="BWY254" s="99"/>
      <c r="BWZ254" s="98"/>
      <c r="BXA254" s="49"/>
      <c r="BXB254" s="405"/>
      <c r="BXC254" s="405"/>
      <c r="BXD254" s="277"/>
      <c r="BXE254" s="277"/>
      <c r="BXF254" s="277"/>
      <c r="BXG254" s="277"/>
      <c r="BXH254" s="277"/>
      <c r="BXI254" s="277"/>
      <c r="BXJ254" s="277"/>
      <c r="BXK254" s="277"/>
      <c r="BXL254" s="402"/>
      <c r="BXM254" s="404"/>
      <c r="BXN254" s="49"/>
      <c r="BXO254" s="49"/>
      <c r="BXP254" s="49"/>
      <c r="BXQ254" s="99"/>
      <c r="BXR254" s="98"/>
      <c r="BXS254" s="49"/>
      <c r="BXT254" s="405"/>
      <c r="BXU254" s="405"/>
      <c r="BXV254" s="277"/>
      <c r="BXW254" s="277"/>
      <c r="BXX254" s="277"/>
      <c r="BXY254" s="277"/>
      <c r="BXZ254" s="277"/>
      <c r="BYA254" s="277"/>
      <c r="BYB254" s="277"/>
      <c r="BYC254" s="277"/>
      <c r="BYD254" s="402"/>
      <c r="BYE254" s="404"/>
      <c r="BYF254" s="49"/>
      <c r="BYG254" s="49"/>
      <c r="BYH254" s="49"/>
      <c r="BYI254" s="99"/>
      <c r="BYJ254" s="98"/>
      <c r="BYK254" s="49"/>
      <c r="BYL254" s="405"/>
      <c r="BYM254" s="405"/>
      <c r="BYN254" s="277"/>
      <c r="BYO254" s="277"/>
      <c r="BYP254" s="277"/>
      <c r="BYQ254" s="277"/>
      <c r="BYR254" s="277"/>
      <c r="BYS254" s="277"/>
      <c r="BYT254" s="277"/>
      <c r="BYU254" s="277"/>
      <c r="BYV254" s="402"/>
      <c r="BYW254" s="404"/>
      <c r="BYX254" s="49"/>
      <c r="BYY254" s="49"/>
      <c r="BYZ254" s="49"/>
      <c r="BZA254" s="99"/>
      <c r="BZB254" s="98"/>
      <c r="BZC254" s="49"/>
      <c r="BZD254" s="405"/>
      <c r="BZE254" s="405"/>
      <c r="BZF254" s="277"/>
      <c r="BZG254" s="277"/>
      <c r="BZH254" s="277"/>
      <c r="BZI254" s="277"/>
      <c r="BZJ254" s="277"/>
      <c r="BZK254" s="277"/>
      <c r="BZL254" s="277"/>
      <c r="BZM254" s="277"/>
      <c r="BZN254" s="402"/>
      <c r="BZO254" s="404"/>
      <c r="BZP254" s="49"/>
      <c r="BZQ254" s="49"/>
      <c r="BZR254" s="49"/>
      <c r="BZS254" s="99"/>
      <c r="BZT254" s="98"/>
      <c r="BZU254" s="49"/>
      <c r="BZV254" s="405"/>
      <c r="BZW254" s="405"/>
      <c r="BZX254" s="277"/>
      <c r="BZY254" s="277"/>
      <c r="BZZ254" s="277"/>
      <c r="CAA254" s="277"/>
      <c r="CAB254" s="277"/>
      <c r="CAC254" s="277"/>
      <c r="CAD254" s="277"/>
      <c r="CAE254" s="277"/>
      <c r="CAF254" s="402"/>
      <c r="CAG254" s="404"/>
      <c r="CAH254" s="49"/>
      <c r="CAI254" s="49"/>
      <c r="CAJ254" s="49"/>
      <c r="CAK254" s="99"/>
      <c r="CAL254" s="98"/>
      <c r="CAM254" s="49"/>
      <c r="CAN254" s="405"/>
      <c r="CAO254" s="405"/>
      <c r="CAP254" s="277"/>
      <c r="CAQ254" s="277"/>
      <c r="CAR254" s="277"/>
      <c r="CAS254" s="277"/>
      <c r="CAT254" s="277"/>
      <c r="CAU254" s="277"/>
      <c r="CAV254" s="277"/>
      <c r="CAW254" s="277"/>
      <c r="CAX254" s="402"/>
      <c r="CAY254" s="404"/>
      <c r="CAZ254" s="49"/>
      <c r="CBA254" s="49"/>
      <c r="CBB254" s="49"/>
      <c r="CBC254" s="99"/>
      <c r="CBD254" s="98"/>
      <c r="CBE254" s="49"/>
      <c r="CBF254" s="405"/>
      <c r="CBG254" s="405"/>
      <c r="CBH254" s="277"/>
      <c r="CBI254" s="277"/>
      <c r="CBJ254" s="277"/>
      <c r="CBK254" s="277"/>
      <c r="CBL254" s="277"/>
      <c r="CBM254" s="277"/>
      <c r="CBN254" s="277"/>
      <c r="CBO254" s="277"/>
      <c r="CBP254" s="402"/>
      <c r="CBQ254" s="404"/>
      <c r="CBR254" s="49"/>
      <c r="CBS254" s="49"/>
      <c r="CBT254" s="49"/>
      <c r="CBU254" s="99"/>
      <c r="CBV254" s="98"/>
      <c r="CBW254" s="49"/>
      <c r="CBX254" s="405"/>
      <c r="CBY254" s="405"/>
      <c r="CBZ254" s="277"/>
      <c r="CCA254" s="277"/>
      <c r="CCB254" s="277"/>
      <c r="CCC254" s="277"/>
      <c r="CCD254" s="277"/>
      <c r="CCE254" s="277"/>
      <c r="CCF254" s="277"/>
      <c r="CCG254" s="277"/>
      <c r="CCH254" s="402"/>
      <c r="CCI254" s="404"/>
      <c r="CCJ254" s="49"/>
      <c r="CCK254" s="49"/>
      <c r="CCL254" s="49"/>
      <c r="CCM254" s="99"/>
      <c r="CCN254" s="98"/>
      <c r="CCO254" s="49"/>
      <c r="CCP254" s="405"/>
      <c r="CCQ254" s="405"/>
      <c r="CCR254" s="277"/>
      <c r="CCS254" s="277"/>
      <c r="CCT254" s="277"/>
      <c r="CCU254" s="277"/>
      <c r="CCV254" s="277"/>
      <c r="CCW254" s="277"/>
      <c r="CCX254" s="277"/>
      <c r="CCY254" s="277"/>
      <c r="CCZ254" s="402"/>
      <c r="CDA254" s="404"/>
      <c r="CDB254" s="49"/>
      <c r="CDC254" s="49"/>
      <c r="CDD254" s="49"/>
      <c r="CDE254" s="99"/>
      <c r="CDF254" s="98"/>
      <c r="CDG254" s="49"/>
      <c r="CDH254" s="405"/>
      <c r="CDI254" s="405"/>
      <c r="CDJ254" s="277"/>
      <c r="CDK254" s="277"/>
      <c r="CDL254" s="277"/>
      <c r="CDM254" s="277"/>
      <c r="CDN254" s="277"/>
      <c r="CDO254" s="277"/>
      <c r="CDP254" s="277"/>
      <c r="CDQ254" s="277"/>
      <c r="CDR254" s="402"/>
      <c r="CDS254" s="404"/>
      <c r="CDT254" s="49"/>
      <c r="CDU254" s="49"/>
      <c r="CDV254" s="49"/>
      <c r="CDW254" s="99"/>
      <c r="CDX254" s="98"/>
      <c r="CDY254" s="49"/>
      <c r="CDZ254" s="405"/>
      <c r="CEA254" s="405"/>
      <c r="CEB254" s="277"/>
      <c r="CEC254" s="277"/>
      <c r="CED254" s="277"/>
      <c r="CEE254" s="277"/>
      <c r="CEF254" s="277"/>
      <c r="CEG254" s="277"/>
      <c r="CEH254" s="277"/>
      <c r="CEI254" s="277"/>
      <c r="CEJ254" s="402"/>
      <c r="CEK254" s="404"/>
      <c r="CEL254" s="49"/>
      <c r="CEM254" s="49"/>
      <c r="CEN254" s="49"/>
      <c r="CEO254" s="99"/>
      <c r="CEP254" s="98"/>
      <c r="CEQ254" s="49"/>
      <c r="CER254" s="405"/>
      <c r="CES254" s="405"/>
      <c r="CET254" s="277"/>
      <c r="CEU254" s="277"/>
      <c r="CEV254" s="277"/>
      <c r="CEW254" s="277"/>
      <c r="CEX254" s="277"/>
      <c r="CEY254" s="277"/>
      <c r="CEZ254" s="277"/>
      <c r="CFA254" s="277"/>
      <c r="CFB254" s="402"/>
      <c r="CFC254" s="404"/>
      <c r="CFD254" s="49"/>
      <c r="CFE254" s="49"/>
      <c r="CFF254" s="49"/>
      <c r="CFG254" s="99"/>
      <c r="CFH254" s="98"/>
      <c r="CFI254" s="49"/>
      <c r="CFJ254" s="405"/>
      <c r="CFK254" s="405"/>
      <c r="CFL254" s="277"/>
      <c r="CFM254" s="277"/>
      <c r="CFN254" s="277"/>
      <c r="CFO254" s="277"/>
      <c r="CFP254" s="277"/>
      <c r="CFQ254" s="277"/>
      <c r="CFR254" s="277"/>
      <c r="CFS254" s="277"/>
      <c r="CFT254" s="402"/>
      <c r="CFU254" s="404"/>
      <c r="CFV254" s="49"/>
      <c r="CFW254" s="49"/>
      <c r="CFX254" s="49"/>
      <c r="CFY254" s="99"/>
      <c r="CFZ254" s="98"/>
      <c r="CGA254" s="49"/>
      <c r="CGB254" s="405"/>
      <c r="CGC254" s="405"/>
      <c r="CGD254" s="277"/>
      <c r="CGE254" s="277"/>
      <c r="CGF254" s="277"/>
      <c r="CGG254" s="277"/>
      <c r="CGH254" s="277"/>
      <c r="CGI254" s="277"/>
      <c r="CGJ254" s="277"/>
      <c r="CGK254" s="277"/>
      <c r="CGL254" s="402"/>
      <c r="CGM254" s="404"/>
      <c r="CGN254" s="49"/>
      <c r="CGO254" s="49"/>
      <c r="CGP254" s="49"/>
      <c r="CGQ254" s="99"/>
      <c r="CGR254" s="98"/>
      <c r="CGS254" s="49"/>
      <c r="CGT254" s="405"/>
      <c r="CGU254" s="405"/>
      <c r="CGV254" s="277"/>
      <c r="CGW254" s="277"/>
      <c r="CGX254" s="277"/>
      <c r="CGY254" s="277"/>
      <c r="CGZ254" s="277"/>
      <c r="CHA254" s="277"/>
      <c r="CHB254" s="277"/>
      <c r="CHC254" s="277"/>
      <c r="CHD254" s="402"/>
      <c r="CHE254" s="404"/>
      <c r="CHF254" s="49"/>
      <c r="CHG254" s="49"/>
      <c r="CHH254" s="49"/>
      <c r="CHI254" s="99"/>
      <c r="CHJ254" s="98"/>
      <c r="CHK254" s="49"/>
      <c r="CHL254" s="405"/>
      <c r="CHM254" s="405"/>
      <c r="CHN254" s="277"/>
      <c r="CHO254" s="277"/>
      <c r="CHP254" s="277"/>
      <c r="CHQ254" s="277"/>
      <c r="CHR254" s="277"/>
      <c r="CHS254" s="277"/>
      <c r="CHT254" s="277"/>
      <c r="CHU254" s="277"/>
      <c r="CHV254" s="402"/>
      <c r="CHW254" s="404"/>
      <c r="CHX254" s="49"/>
      <c r="CHY254" s="49"/>
      <c r="CHZ254" s="49"/>
      <c r="CIA254" s="99"/>
      <c r="CIB254" s="98"/>
      <c r="CIC254" s="49"/>
      <c r="CID254" s="405"/>
      <c r="CIE254" s="405"/>
      <c r="CIF254" s="277"/>
      <c r="CIG254" s="277"/>
      <c r="CIH254" s="277"/>
      <c r="CII254" s="277"/>
      <c r="CIJ254" s="277"/>
      <c r="CIK254" s="277"/>
      <c r="CIL254" s="277"/>
      <c r="CIM254" s="277"/>
      <c r="CIN254" s="402"/>
      <c r="CIO254" s="404"/>
      <c r="CIP254" s="49"/>
      <c r="CIQ254" s="49"/>
      <c r="CIR254" s="49"/>
      <c r="CIS254" s="99"/>
      <c r="CIT254" s="98"/>
      <c r="CIU254" s="49"/>
      <c r="CIV254" s="405"/>
      <c r="CIW254" s="405"/>
      <c r="CIX254" s="277"/>
      <c r="CIY254" s="277"/>
      <c r="CIZ254" s="277"/>
      <c r="CJA254" s="277"/>
      <c r="CJB254" s="277"/>
      <c r="CJC254" s="277"/>
      <c r="CJD254" s="277"/>
      <c r="CJE254" s="277"/>
      <c r="CJF254" s="402"/>
      <c r="CJG254" s="404"/>
      <c r="CJH254" s="49"/>
      <c r="CJI254" s="49"/>
      <c r="CJJ254" s="49"/>
      <c r="CJK254" s="99"/>
      <c r="CJL254" s="98"/>
      <c r="CJM254" s="49"/>
      <c r="CJN254" s="405"/>
      <c r="CJO254" s="405"/>
      <c r="CJP254" s="277"/>
      <c r="CJQ254" s="277"/>
      <c r="CJR254" s="277"/>
      <c r="CJS254" s="277"/>
      <c r="CJT254" s="277"/>
      <c r="CJU254" s="277"/>
      <c r="CJV254" s="277"/>
      <c r="CJW254" s="277"/>
      <c r="CJX254" s="402"/>
      <c r="CJY254" s="404"/>
      <c r="CJZ254" s="49"/>
      <c r="CKA254" s="49"/>
      <c r="CKB254" s="49"/>
      <c r="CKC254" s="99"/>
      <c r="CKD254" s="98"/>
      <c r="CKE254" s="49"/>
      <c r="CKF254" s="405"/>
      <c r="CKG254" s="405"/>
      <c r="CKH254" s="277"/>
      <c r="CKI254" s="277"/>
      <c r="CKJ254" s="277"/>
      <c r="CKK254" s="277"/>
      <c r="CKL254" s="277"/>
      <c r="CKM254" s="277"/>
      <c r="CKN254" s="277"/>
      <c r="CKO254" s="277"/>
      <c r="CKP254" s="402"/>
      <c r="CKQ254" s="404"/>
      <c r="CKR254" s="49"/>
      <c r="CKS254" s="49"/>
      <c r="CKT254" s="49"/>
      <c r="CKU254" s="99"/>
      <c r="CKV254" s="98"/>
      <c r="CKW254" s="49"/>
      <c r="CKX254" s="405"/>
      <c r="CKY254" s="405"/>
      <c r="CKZ254" s="277"/>
      <c r="CLA254" s="277"/>
      <c r="CLB254" s="277"/>
      <c r="CLC254" s="277"/>
      <c r="CLD254" s="277"/>
      <c r="CLE254" s="277"/>
      <c r="CLF254" s="277"/>
      <c r="CLG254" s="277"/>
      <c r="CLH254" s="402"/>
      <c r="CLI254" s="404"/>
      <c r="CLJ254" s="49"/>
      <c r="CLK254" s="49"/>
      <c r="CLL254" s="49"/>
      <c r="CLM254" s="99"/>
      <c r="CLN254" s="98"/>
      <c r="CLO254" s="49"/>
      <c r="CLP254" s="405"/>
      <c r="CLQ254" s="405"/>
      <c r="CLR254" s="277"/>
      <c r="CLS254" s="277"/>
      <c r="CLT254" s="277"/>
      <c r="CLU254" s="277"/>
      <c r="CLV254" s="277"/>
      <c r="CLW254" s="277"/>
      <c r="CLX254" s="277"/>
      <c r="CLY254" s="277"/>
      <c r="CLZ254" s="402"/>
      <c r="CMA254" s="404"/>
      <c r="CMB254" s="49"/>
      <c r="CMC254" s="49"/>
      <c r="CMD254" s="49"/>
      <c r="CME254" s="99"/>
      <c r="CMF254" s="98"/>
      <c r="CMG254" s="49"/>
      <c r="CMH254" s="405"/>
      <c r="CMI254" s="405"/>
      <c r="CMJ254" s="277"/>
      <c r="CMK254" s="277"/>
      <c r="CML254" s="277"/>
      <c r="CMM254" s="277"/>
      <c r="CMN254" s="277"/>
      <c r="CMO254" s="277"/>
      <c r="CMP254" s="277"/>
      <c r="CMQ254" s="277"/>
      <c r="CMR254" s="402"/>
      <c r="CMS254" s="404"/>
      <c r="CMT254" s="49"/>
      <c r="CMU254" s="49"/>
      <c r="CMV254" s="49"/>
      <c r="CMW254" s="99"/>
      <c r="CMX254" s="98"/>
      <c r="CMY254" s="49"/>
      <c r="CMZ254" s="405"/>
      <c r="CNA254" s="405"/>
      <c r="CNB254" s="277"/>
      <c r="CNC254" s="277"/>
      <c r="CND254" s="277"/>
      <c r="CNE254" s="277"/>
      <c r="CNF254" s="277"/>
      <c r="CNG254" s="277"/>
      <c r="CNH254" s="277"/>
      <c r="CNI254" s="277"/>
      <c r="CNJ254" s="402"/>
      <c r="CNK254" s="404"/>
      <c r="CNL254" s="49"/>
      <c r="CNM254" s="49"/>
      <c r="CNN254" s="49"/>
      <c r="CNO254" s="99"/>
      <c r="CNP254" s="98"/>
      <c r="CNQ254" s="49"/>
      <c r="CNR254" s="405"/>
      <c r="CNS254" s="405"/>
      <c r="CNT254" s="277"/>
      <c r="CNU254" s="277"/>
      <c r="CNV254" s="277"/>
      <c r="CNW254" s="277"/>
      <c r="CNX254" s="277"/>
      <c r="CNY254" s="277"/>
      <c r="CNZ254" s="277"/>
      <c r="COA254" s="277"/>
      <c r="COB254" s="402"/>
      <c r="COC254" s="404"/>
      <c r="COD254" s="49"/>
      <c r="COE254" s="49"/>
      <c r="COF254" s="49"/>
      <c r="COG254" s="99"/>
      <c r="COH254" s="98"/>
      <c r="COI254" s="49"/>
      <c r="COJ254" s="405"/>
      <c r="COK254" s="405"/>
      <c r="COL254" s="277"/>
      <c r="COM254" s="277"/>
      <c r="CON254" s="277"/>
      <c r="COO254" s="277"/>
      <c r="COP254" s="277"/>
      <c r="COQ254" s="277"/>
      <c r="COR254" s="277"/>
      <c r="COS254" s="277"/>
      <c r="COT254" s="402"/>
      <c r="COU254" s="404"/>
      <c r="COV254" s="49"/>
      <c r="COW254" s="49"/>
      <c r="COX254" s="49"/>
      <c r="COY254" s="99"/>
      <c r="COZ254" s="98"/>
      <c r="CPA254" s="49"/>
      <c r="CPB254" s="405"/>
      <c r="CPC254" s="405"/>
      <c r="CPD254" s="277"/>
      <c r="CPE254" s="277"/>
      <c r="CPF254" s="277"/>
      <c r="CPG254" s="277"/>
      <c r="CPH254" s="277"/>
      <c r="CPI254" s="277"/>
      <c r="CPJ254" s="277"/>
      <c r="CPK254" s="277"/>
      <c r="CPL254" s="402"/>
      <c r="CPM254" s="404"/>
      <c r="CPN254" s="49"/>
      <c r="CPO254" s="49"/>
      <c r="CPP254" s="49"/>
      <c r="CPQ254" s="99"/>
      <c r="CPR254" s="98"/>
      <c r="CPS254" s="49"/>
      <c r="CPT254" s="405"/>
      <c r="CPU254" s="405"/>
      <c r="CPV254" s="277"/>
      <c r="CPW254" s="277"/>
      <c r="CPX254" s="277"/>
      <c r="CPY254" s="277"/>
      <c r="CPZ254" s="277"/>
      <c r="CQA254" s="277"/>
      <c r="CQB254" s="277"/>
      <c r="CQC254" s="277"/>
      <c r="CQD254" s="402"/>
      <c r="CQE254" s="404"/>
      <c r="CQF254" s="49"/>
      <c r="CQG254" s="49"/>
      <c r="CQH254" s="49"/>
      <c r="CQI254" s="99"/>
      <c r="CQJ254" s="98"/>
      <c r="CQK254" s="49"/>
      <c r="CQL254" s="405"/>
      <c r="CQM254" s="405"/>
      <c r="CQN254" s="277"/>
      <c r="CQO254" s="277"/>
      <c r="CQP254" s="277"/>
      <c r="CQQ254" s="277"/>
      <c r="CQR254" s="277"/>
      <c r="CQS254" s="277"/>
      <c r="CQT254" s="277"/>
      <c r="CQU254" s="277"/>
      <c r="CQV254" s="402"/>
      <c r="CQW254" s="404"/>
      <c r="CQX254" s="49"/>
      <c r="CQY254" s="49"/>
      <c r="CQZ254" s="49"/>
      <c r="CRA254" s="99"/>
      <c r="CRB254" s="98"/>
      <c r="CRC254" s="49"/>
      <c r="CRD254" s="405"/>
      <c r="CRE254" s="405"/>
      <c r="CRF254" s="277"/>
      <c r="CRG254" s="277"/>
      <c r="CRH254" s="277"/>
      <c r="CRI254" s="277"/>
      <c r="CRJ254" s="277"/>
      <c r="CRK254" s="277"/>
      <c r="CRL254" s="277"/>
      <c r="CRM254" s="277"/>
      <c r="CRN254" s="402"/>
      <c r="CRO254" s="404"/>
      <c r="CRP254" s="49"/>
      <c r="CRQ254" s="49"/>
      <c r="CRR254" s="49"/>
      <c r="CRS254" s="99"/>
      <c r="CRT254" s="98"/>
      <c r="CRU254" s="49"/>
      <c r="CRV254" s="405"/>
      <c r="CRW254" s="405"/>
      <c r="CRX254" s="277"/>
      <c r="CRY254" s="277"/>
      <c r="CRZ254" s="277"/>
      <c r="CSA254" s="277"/>
      <c r="CSB254" s="277"/>
      <c r="CSC254" s="277"/>
      <c r="CSD254" s="277"/>
      <c r="CSE254" s="277"/>
      <c r="CSF254" s="402"/>
      <c r="CSG254" s="404"/>
      <c r="CSH254" s="49"/>
      <c r="CSI254" s="49"/>
      <c r="CSJ254" s="49"/>
      <c r="CSK254" s="99"/>
      <c r="CSL254" s="98"/>
      <c r="CSM254" s="49"/>
      <c r="CSN254" s="405"/>
      <c r="CSO254" s="405"/>
      <c r="CSP254" s="277"/>
      <c r="CSQ254" s="277"/>
      <c r="CSR254" s="277"/>
      <c r="CSS254" s="277"/>
      <c r="CST254" s="277"/>
      <c r="CSU254" s="277"/>
      <c r="CSV254" s="277"/>
      <c r="CSW254" s="277"/>
      <c r="CSX254" s="402"/>
      <c r="CSY254" s="404"/>
      <c r="CSZ254" s="49"/>
      <c r="CTA254" s="49"/>
      <c r="CTB254" s="49"/>
      <c r="CTC254" s="99"/>
      <c r="CTD254" s="98"/>
      <c r="CTE254" s="49"/>
      <c r="CTF254" s="405"/>
      <c r="CTG254" s="405"/>
      <c r="CTH254" s="277"/>
      <c r="CTI254" s="277"/>
      <c r="CTJ254" s="277"/>
      <c r="CTK254" s="277"/>
      <c r="CTL254" s="277"/>
      <c r="CTM254" s="277"/>
      <c r="CTN254" s="277"/>
      <c r="CTO254" s="277"/>
      <c r="CTP254" s="402"/>
      <c r="CTQ254" s="404"/>
      <c r="CTR254" s="49"/>
      <c r="CTS254" s="49"/>
      <c r="CTT254" s="49"/>
      <c r="CTU254" s="99"/>
      <c r="CTV254" s="98"/>
      <c r="CTW254" s="49"/>
      <c r="CTX254" s="405"/>
      <c r="CTY254" s="405"/>
      <c r="CTZ254" s="277"/>
      <c r="CUA254" s="277"/>
      <c r="CUB254" s="277"/>
      <c r="CUC254" s="277"/>
      <c r="CUD254" s="277"/>
      <c r="CUE254" s="277"/>
      <c r="CUF254" s="277"/>
      <c r="CUG254" s="277"/>
      <c r="CUH254" s="402"/>
      <c r="CUI254" s="404"/>
      <c r="CUJ254" s="49"/>
      <c r="CUK254" s="49"/>
      <c r="CUL254" s="49"/>
      <c r="CUM254" s="99"/>
      <c r="CUN254" s="98"/>
      <c r="CUO254" s="49"/>
      <c r="CUP254" s="405"/>
      <c r="CUQ254" s="405"/>
      <c r="CUR254" s="277"/>
      <c r="CUS254" s="277"/>
      <c r="CUT254" s="277"/>
      <c r="CUU254" s="277"/>
      <c r="CUV254" s="277"/>
      <c r="CUW254" s="277"/>
      <c r="CUX254" s="277"/>
      <c r="CUY254" s="277"/>
      <c r="CUZ254" s="402"/>
      <c r="CVA254" s="404"/>
      <c r="CVB254" s="49"/>
      <c r="CVC254" s="49"/>
      <c r="CVD254" s="49"/>
      <c r="CVE254" s="99"/>
      <c r="CVF254" s="98"/>
      <c r="CVG254" s="49"/>
      <c r="CVH254" s="405"/>
      <c r="CVI254" s="405"/>
      <c r="CVJ254" s="277"/>
      <c r="CVK254" s="277"/>
      <c r="CVL254" s="277"/>
      <c r="CVM254" s="277"/>
      <c r="CVN254" s="277"/>
      <c r="CVO254" s="277"/>
      <c r="CVP254" s="277"/>
      <c r="CVQ254" s="277"/>
      <c r="CVR254" s="402"/>
      <c r="CVS254" s="404"/>
      <c r="CVT254" s="49"/>
      <c r="CVU254" s="49"/>
      <c r="CVV254" s="49"/>
      <c r="CVW254" s="99"/>
      <c r="CVX254" s="98"/>
      <c r="CVY254" s="49"/>
      <c r="CVZ254" s="405"/>
      <c r="CWA254" s="405"/>
      <c r="CWB254" s="277"/>
      <c r="CWC254" s="277"/>
      <c r="CWD254" s="277"/>
      <c r="CWE254" s="277"/>
      <c r="CWF254" s="277"/>
      <c r="CWG254" s="277"/>
      <c r="CWH254" s="277"/>
      <c r="CWI254" s="277"/>
      <c r="CWJ254" s="402"/>
      <c r="CWK254" s="404"/>
      <c r="CWL254" s="49"/>
      <c r="CWM254" s="49"/>
      <c r="CWN254" s="49"/>
      <c r="CWO254" s="99"/>
      <c r="CWP254" s="98"/>
      <c r="CWQ254" s="49"/>
      <c r="CWR254" s="405"/>
      <c r="CWS254" s="405"/>
      <c r="CWT254" s="277"/>
      <c r="CWU254" s="277"/>
      <c r="CWV254" s="277"/>
      <c r="CWW254" s="277"/>
      <c r="CWX254" s="277"/>
      <c r="CWY254" s="277"/>
      <c r="CWZ254" s="277"/>
      <c r="CXA254" s="277"/>
      <c r="CXB254" s="402"/>
      <c r="CXC254" s="404"/>
      <c r="CXD254" s="49"/>
      <c r="CXE254" s="49"/>
      <c r="CXF254" s="49"/>
      <c r="CXG254" s="99"/>
      <c r="CXH254" s="98"/>
      <c r="CXI254" s="49"/>
      <c r="CXJ254" s="405"/>
      <c r="CXK254" s="405"/>
      <c r="CXL254" s="277"/>
      <c r="CXM254" s="277"/>
      <c r="CXN254" s="277"/>
      <c r="CXO254" s="277"/>
      <c r="CXP254" s="277"/>
      <c r="CXQ254" s="277"/>
      <c r="CXR254" s="277"/>
      <c r="CXS254" s="277"/>
      <c r="CXT254" s="402"/>
      <c r="CXU254" s="404"/>
      <c r="CXV254" s="49"/>
      <c r="CXW254" s="49"/>
      <c r="CXX254" s="49"/>
      <c r="CXY254" s="99"/>
      <c r="CXZ254" s="98"/>
      <c r="CYA254" s="49"/>
      <c r="CYB254" s="405"/>
      <c r="CYC254" s="405"/>
      <c r="CYD254" s="277"/>
      <c r="CYE254" s="277"/>
      <c r="CYF254" s="277"/>
      <c r="CYG254" s="277"/>
      <c r="CYH254" s="277"/>
      <c r="CYI254" s="277"/>
      <c r="CYJ254" s="277"/>
      <c r="CYK254" s="277"/>
      <c r="CYL254" s="402"/>
      <c r="CYM254" s="404"/>
      <c r="CYN254" s="49"/>
      <c r="CYO254" s="49"/>
      <c r="CYP254" s="49"/>
      <c r="CYQ254" s="99"/>
      <c r="CYR254" s="98"/>
      <c r="CYS254" s="49"/>
      <c r="CYT254" s="405"/>
      <c r="CYU254" s="405"/>
      <c r="CYV254" s="277"/>
      <c r="CYW254" s="277"/>
      <c r="CYX254" s="277"/>
      <c r="CYY254" s="277"/>
      <c r="CYZ254" s="277"/>
      <c r="CZA254" s="277"/>
      <c r="CZB254" s="277"/>
      <c r="CZC254" s="277"/>
      <c r="CZD254" s="402"/>
      <c r="CZE254" s="404"/>
      <c r="CZF254" s="49"/>
      <c r="CZG254" s="49"/>
      <c r="CZH254" s="49"/>
      <c r="CZI254" s="99"/>
      <c r="CZJ254" s="98"/>
      <c r="CZK254" s="49"/>
      <c r="CZL254" s="405"/>
      <c r="CZM254" s="405"/>
      <c r="CZN254" s="277"/>
      <c r="CZO254" s="277"/>
      <c r="CZP254" s="277"/>
      <c r="CZQ254" s="277"/>
      <c r="CZR254" s="277"/>
      <c r="CZS254" s="277"/>
      <c r="CZT254" s="277"/>
      <c r="CZU254" s="277"/>
      <c r="CZV254" s="402"/>
      <c r="CZW254" s="404"/>
      <c r="CZX254" s="49"/>
      <c r="CZY254" s="49"/>
      <c r="CZZ254" s="49"/>
      <c r="DAA254" s="99"/>
      <c r="DAB254" s="98"/>
      <c r="DAC254" s="49"/>
      <c r="DAD254" s="405"/>
      <c r="DAE254" s="405"/>
      <c r="DAF254" s="277"/>
      <c r="DAG254" s="277"/>
      <c r="DAH254" s="277"/>
      <c r="DAI254" s="277"/>
      <c r="DAJ254" s="277"/>
      <c r="DAK254" s="277"/>
      <c r="DAL254" s="277"/>
      <c r="DAM254" s="277"/>
      <c r="DAN254" s="402"/>
      <c r="DAO254" s="404"/>
      <c r="DAP254" s="49"/>
      <c r="DAQ254" s="49"/>
      <c r="DAR254" s="49"/>
      <c r="DAS254" s="99"/>
      <c r="DAT254" s="98"/>
      <c r="DAU254" s="49"/>
      <c r="DAV254" s="405"/>
      <c r="DAW254" s="405"/>
      <c r="DAX254" s="277"/>
      <c r="DAY254" s="277"/>
      <c r="DAZ254" s="277"/>
      <c r="DBA254" s="277"/>
      <c r="DBB254" s="277"/>
      <c r="DBC254" s="277"/>
      <c r="DBD254" s="277"/>
      <c r="DBE254" s="277"/>
      <c r="DBF254" s="402"/>
      <c r="DBG254" s="404"/>
      <c r="DBH254" s="49"/>
      <c r="DBI254" s="49"/>
      <c r="DBJ254" s="49"/>
      <c r="DBK254" s="99"/>
      <c r="DBL254" s="98"/>
      <c r="DBM254" s="49"/>
      <c r="DBN254" s="405"/>
      <c r="DBO254" s="405"/>
      <c r="DBP254" s="277"/>
      <c r="DBQ254" s="277"/>
      <c r="DBR254" s="277"/>
      <c r="DBS254" s="277"/>
      <c r="DBT254" s="277"/>
      <c r="DBU254" s="277"/>
      <c r="DBV254" s="277"/>
      <c r="DBW254" s="277"/>
      <c r="DBX254" s="402"/>
      <c r="DBY254" s="404"/>
      <c r="DBZ254" s="49"/>
      <c r="DCA254" s="49"/>
      <c r="DCB254" s="49"/>
      <c r="DCC254" s="99"/>
      <c r="DCD254" s="98"/>
      <c r="DCE254" s="49"/>
      <c r="DCF254" s="405"/>
      <c r="DCG254" s="405"/>
      <c r="DCH254" s="277"/>
      <c r="DCI254" s="277"/>
      <c r="DCJ254" s="277"/>
      <c r="DCK254" s="277"/>
      <c r="DCL254" s="277"/>
      <c r="DCM254" s="277"/>
      <c r="DCN254" s="277"/>
      <c r="DCO254" s="277"/>
      <c r="DCP254" s="402"/>
      <c r="DCQ254" s="404"/>
      <c r="DCR254" s="49"/>
      <c r="DCS254" s="49"/>
      <c r="DCT254" s="49"/>
      <c r="DCU254" s="99"/>
      <c r="DCV254" s="98"/>
      <c r="DCW254" s="49"/>
      <c r="DCX254" s="405"/>
      <c r="DCY254" s="405"/>
      <c r="DCZ254" s="277"/>
      <c r="DDA254" s="277"/>
      <c r="DDB254" s="277"/>
      <c r="DDC254" s="277"/>
      <c r="DDD254" s="277"/>
      <c r="DDE254" s="277"/>
      <c r="DDF254" s="277"/>
      <c r="DDG254" s="277"/>
      <c r="DDH254" s="402"/>
      <c r="DDI254" s="404"/>
      <c r="DDJ254" s="49"/>
      <c r="DDK254" s="49"/>
      <c r="DDL254" s="49"/>
      <c r="DDM254" s="99"/>
      <c r="DDN254" s="98"/>
      <c r="DDO254" s="49"/>
      <c r="DDP254" s="405"/>
      <c r="DDQ254" s="405"/>
      <c r="DDR254" s="277"/>
      <c r="DDS254" s="277"/>
      <c r="DDT254" s="277"/>
      <c r="DDU254" s="277"/>
      <c r="DDV254" s="277"/>
      <c r="DDW254" s="277"/>
      <c r="DDX254" s="277"/>
      <c r="DDY254" s="277"/>
      <c r="DDZ254" s="402"/>
      <c r="DEA254" s="404"/>
      <c r="DEB254" s="49"/>
      <c r="DEC254" s="49"/>
      <c r="DED254" s="49"/>
      <c r="DEE254" s="99"/>
      <c r="DEF254" s="98"/>
      <c r="DEG254" s="49"/>
      <c r="DEH254" s="405"/>
      <c r="DEI254" s="405"/>
      <c r="DEJ254" s="277"/>
      <c r="DEK254" s="277"/>
      <c r="DEL254" s="277"/>
      <c r="DEM254" s="277"/>
      <c r="DEN254" s="277"/>
      <c r="DEO254" s="277"/>
      <c r="DEP254" s="277"/>
      <c r="DEQ254" s="277"/>
      <c r="DER254" s="402"/>
      <c r="DES254" s="404"/>
      <c r="DET254" s="49"/>
      <c r="DEU254" s="49"/>
      <c r="DEV254" s="49"/>
      <c r="DEW254" s="99"/>
      <c r="DEX254" s="98"/>
      <c r="DEY254" s="49"/>
      <c r="DEZ254" s="405"/>
      <c r="DFA254" s="405"/>
      <c r="DFB254" s="277"/>
      <c r="DFC254" s="277"/>
      <c r="DFD254" s="277"/>
      <c r="DFE254" s="277"/>
      <c r="DFF254" s="277"/>
      <c r="DFG254" s="277"/>
      <c r="DFH254" s="277"/>
      <c r="DFI254" s="277"/>
      <c r="DFJ254" s="402"/>
      <c r="DFK254" s="404"/>
      <c r="DFL254" s="49"/>
      <c r="DFM254" s="49"/>
      <c r="DFN254" s="49"/>
      <c r="DFO254" s="99"/>
      <c r="DFP254" s="98"/>
      <c r="DFQ254" s="49"/>
      <c r="DFR254" s="405"/>
      <c r="DFS254" s="405"/>
      <c r="DFT254" s="277"/>
      <c r="DFU254" s="277"/>
      <c r="DFV254" s="277"/>
      <c r="DFW254" s="277"/>
      <c r="DFX254" s="277"/>
      <c r="DFY254" s="277"/>
      <c r="DFZ254" s="277"/>
      <c r="DGA254" s="277"/>
      <c r="DGB254" s="402"/>
      <c r="DGC254" s="404"/>
      <c r="DGD254" s="49"/>
      <c r="DGE254" s="49"/>
      <c r="DGF254" s="49"/>
      <c r="DGG254" s="99"/>
      <c r="DGH254" s="98"/>
      <c r="DGI254" s="49"/>
      <c r="DGJ254" s="405"/>
      <c r="DGK254" s="405"/>
      <c r="DGL254" s="277"/>
      <c r="DGM254" s="277"/>
      <c r="DGN254" s="277"/>
      <c r="DGO254" s="277"/>
      <c r="DGP254" s="277"/>
      <c r="DGQ254" s="277"/>
      <c r="DGR254" s="277"/>
      <c r="DGS254" s="277"/>
      <c r="DGT254" s="402"/>
      <c r="DGU254" s="404"/>
      <c r="DGV254" s="49"/>
      <c r="DGW254" s="49"/>
      <c r="DGX254" s="49"/>
      <c r="DGY254" s="99"/>
      <c r="DGZ254" s="98"/>
      <c r="DHA254" s="49"/>
      <c r="DHB254" s="405"/>
      <c r="DHC254" s="405"/>
      <c r="DHD254" s="277"/>
      <c r="DHE254" s="277"/>
      <c r="DHF254" s="277"/>
      <c r="DHG254" s="277"/>
      <c r="DHH254" s="277"/>
      <c r="DHI254" s="277"/>
      <c r="DHJ254" s="277"/>
      <c r="DHK254" s="277"/>
      <c r="DHL254" s="402"/>
      <c r="DHM254" s="404"/>
      <c r="DHN254" s="49"/>
      <c r="DHO254" s="49"/>
      <c r="DHP254" s="49"/>
      <c r="DHQ254" s="99"/>
      <c r="DHR254" s="98"/>
      <c r="DHS254" s="49"/>
      <c r="DHT254" s="405"/>
      <c r="DHU254" s="405"/>
      <c r="DHV254" s="277"/>
      <c r="DHW254" s="277"/>
      <c r="DHX254" s="277"/>
      <c r="DHY254" s="277"/>
      <c r="DHZ254" s="277"/>
      <c r="DIA254" s="277"/>
      <c r="DIB254" s="277"/>
      <c r="DIC254" s="277"/>
      <c r="DID254" s="402"/>
      <c r="DIE254" s="404"/>
      <c r="DIF254" s="49"/>
      <c r="DIG254" s="49"/>
      <c r="DIH254" s="49"/>
      <c r="DII254" s="99"/>
      <c r="DIJ254" s="98"/>
      <c r="DIK254" s="49"/>
      <c r="DIL254" s="405"/>
      <c r="DIM254" s="405"/>
      <c r="DIN254" s="277"/>
      <c r="DIO254" s="277"/>
      <c r="DIP254" s="277"/>
      <c r="DIQ254" s="277"/>
      <c r="DIR254" s="277"/>
      <c r="DIS254" s="277"/>
      <c r="DIT254" s="277"/>
      <c r="DIU254" s="277"/>
      <c r="DIV254" s="402"/>
      <c r="DIW254" s="404"/>
      <c r="DIX254" s="49"/>
      <c r="DIY254" s="49"/>
      <c r="DIZ254" s="49"/>
      <c r="DJA254" s="99"/>
      <c r="DJB254" s="98"/>
      <c r="DJC254" s="49"/>
      <c r="DJD254" s="405"/>
      <c r="DJE254" s="405"/>
      <c r="DJF254" s="277"/>
      <c r="DJG254" s="277"/>
      <c r="DJH254" s="277"/>
      <c r="DJI254" s="277"/>
      <c r="DJJ254" s="277"/>
      <c r="DJK254" s="277"/>
      <c r="DJL254" s="277"/>
      <c r="DJM254" s="277"/>
      <c r="DJN254" s="402"/>
      <c r="DJO254" s="404"/>
      <c r="DJP254" s="49"/>
      <c r="DJQ254" s="49"/>
      <c r="DJR254" s="49"/>
      <c r="DJS254" s="99"/>
      <c r="DJT254" s="98"/>
      <c r="DJU254" s="49"/>
      <c r="DJV254" s="405"/>
      <c r="DJW254" s="405"/>
      <c r="DJX254" s="277"/>
      <c r="DJY254" s="277"/>
      <c r="DJZ254" s="277"/>
      <c r="DKA254" s="277"/>
      <c r="DKB254" s="277"/>
      <c r="DKC254" s="277"/>
      <c r="DKD254" s="277"/>
      <c r="DKE254" s="277"/>
      <c r="DKF254" s="402"/>
      <c r="DKG254" s="404"/>
      <c r="DKH254" s="49"/>
      <c r="DKI254" s="49"/>
      <c r="DKJ254" s="49"/>
      <c r="DKK254" s="99"/>
      <c r="DKL254" s="98"/>
      <c r="DKM254" s="49"/>
      <c r="DKN254" s="405"/>
      <c r="DKO254" s="405"/>
      <c r="DKP254" s="277"/>
      <c r="DKQ254" s="277"/>
      <c r="DKR254" s="277"/>
      <c r="DKS254" s="277"/>
      <c r="DKT254" s="277"/>
      <c r="DKU254" s="277"/>
      <c r="DKV254" s="277"/>
      <c r="DKW254" s="277"/>
      <c r="DKX254" s="402"/>
      <c r="DKY254" s="404"/>
      <c r="DKZ254" s="49"/>
      <c r="DLA254" s="49"/>
      <c r="DLB254" s="49"/>
      <c r="DLC254" s="99"/>
      <c r="DLD254" s="98"/>
      <c r="DLE254" s="49"/>
      <c r="DLF254" s="405"/>
      <c r="DLG254" s="405"/>
      <c r="DLH254" s="277"/>
      <c r="DLI254" s="277"/>
      <c r="DLJ254" s="277"/>
      <c r="DLK254" s="277"/>
      <c r="DLL254" s="277"/>
      <c r="DLM254" s="277"/>
      <c r="DLN254" s="277"/>
      <c r="DLO254" s="277"/>
      <c r="DLP254" s="402"/>
      <c r="DLQ254" s="404"/>
      <c r="DLR254" s="49"/>
      <c r="DLS254" s="49"/>
      <c r="DLT254" s="49"/>
      <c r="DLU254" s="99"/>
      <c r="DLV254" s="98"/>
      <c r="DLW254" s="49"/>
      <c r="DLX254" s="405"/>
      <c r="DLY254" s="405"/>
      <c r="DLZ254" s="277"/>
      <c r="DMA254" s="277"/>
      <c r="DMB254" s="277"/>
      <c r="DMC254" s="277"/>
      <c r="DMD254" s="277"/>
      <c r="DME254" s="277"/>
      <c r="DMF254" s="277"/>
      <c r="DMG254" s="277"/>
      <c r="DMH254" s="402"/>
      <c r="DMI254" s="404"/>
      <c r="DMJ254" s="49"/>
      <c r="DMK254" s="49"/>
      <c r="DML254" s="49"/>
      <c r="DMM254" s="99"/>
      <c r="DMN254" s="98"/>
      <c r="DMO254" s="49"/>
      <c r="DMP254" s="405"/>
      <c r="DMQ254" s="405"/>
      <c r="DMR254" s="277"/>
      <c r="DMS254" s="277"/>
      <c r="DMT254" s="277"/>
      <c r="DMU254" s="277"/>
      <c r="DMV254" s="277"/>
      <c r="DMW254" s="277"/>
      <c r="DMX254" s="277"/>
      <c r="DMY254" s="277"/>
      <c r="DMZ254" s="402"/>
      <c r="DNA254" s="404"/>
      <c r="DNB254" s="49"/>
      <c r="DNC254" s="49"/>
      <c r="DND254" s="49"/>
      <c r="DNE254" s="99"/>
      <c r="DNF254" s="98"/>
      <c r="DNG254" s="49"/>
      <c r="DNH254" s="405"/>
      <c r="DNI254" s="405"/>
      <c r="DNJ254" s="277"/>
      <c r="DNK254" s="277"/>
      <c r="DNL254" s="277"/>
      <c r="DNM254" s="277"/>
      <c r="DNN254" s="277"/>
      <c r="DNO254" s="277"/>
      <c r="DNP254" s="277"/>
      <c r="DNQ254" s="277"/>
      <c r="DNR254" s="402"/>
      <c r="DNS254" s="404"/>
      <c r="DNT254" s="49"/>
      <c r="DNU254" s="49"/>
      <c r="DNV254" s="49"/>
      <c r="DNW254" s="99"/>
      <c r="DNX254" s="98"/>
      <c r="DNY254" s="49"/>
      <c r="DNZ254" s="405"/>
      <c r="DOA254" s="405"/>
      <c r="DOB254" s="277"/>
      <c r="DOC254" s="277"/>
      <c r="DOD254" s="277"/>
      <c r="DOE254" s="277"/>
      <c r="DOF254" s="277"/>
      <c r="DOG254" s="277"/>
      <c r="DOH254" s="277"/>
      <c r="DOI254" s="277"/>
      <c r="DOJ254" s="402"/>
      <c r="DOK254" s="404"/>
      <c r="DOL254" s="49"/>
      <c r="DOM254" s="49"/>
      <c r="DON254" s="49"/>
      <c r="DOO254" s="99"/>
      <c r="DOP254" s="98"/>
      <c r="DOQ254" s="49"/>
      <c r="DOR254" s="405"/>
      <c r="DOS254" s="405"/>
      <c r="DOT254" s="277"/>
      <c r="DOU254" s="277"/>
      <c r="DOV254" s="277"/>
      <c r="DOW254" s="277"/>
      <c r="DOX254" s="277"/>
      <c r="DOY254" s="277"/>
      <c r="DOZ254" s="277"/>
      <c r="DPA254" s="277"/>
      <c r="DPB254" s="402"/>
      <c r="DPC254" s="404"/>
      <c r="DPD254" s="49"/>
      <c r="DPE254" s="49"/>
      <c r="DPF254" s="49"/>
      <c r="DPG254" s="99"/>
      <c r="DPH254" s="98"/>
      <c r="DPI254" s="49"/>
      <c r="DPJ254" s="405"/>
      <c r="DPK254" s="405"/>
      <c r="DPL254" s="277"/>
      <c r="DPM254" s="277"/>
      <c r="DPN254" s="277"/>
      <c r="DPO254" s="277"/>
      <c r="DPP254" s="277"/>
      <c r="DPQ254" s="277"/>
      <c r="DPR254" s="277"/>
      <c r="DPS254" s="277"/>
      <c r="DPT254" s="402"/>
      <c r="DPU254" s="404"/>
      <c r="DPV254" s="49"/>
      <c r="DPW254" s="49"/>
      <c r="DPX254" s="49"/>
      <c r="DPY254" s="99"/>
      <c r="DPZ254" s="98"/>
      <c r="DQA254" s="49"/>
      <c r="DQB254" s="405"/>
      <c r="DQC254" s="405"/>
      <c r="DQD254" s="277"/>
      <c r="DQE254" s="277"/>
      <c r="DQF254" s="277"/>
      <c r="DQG254" s="277"/>
      <c r="DQH254" s="277"/>
      <c r="DQI254" s="277"/>
      <c r="DQJ254" s="277"/>
      <c r="DQK254" s="277"/>
      <c r="DQL254" s="402"/>
      <c r="DQM254" s="404"/>
      <c r="DQN254" s="49"/>
      <c r="DQO254" s="49"/>
      <c r="DQP254" s="49"/>
      <c r="DQQ254" s="99"/>
      <c r="DQR254" s="98"/>
      <c r="DQS254" s="49"/>
      <c r="DQT254" s="405"/>
      <c r="DQU254" s="405"/>
      <c r="DQV254" s="277"/>
      <c r="DQW254" s="277"/>
      <c r="DQX254" s="277"/>
      <c r="DQY254" s="277"/>
      <c r="DQZ254" s="277"/>
      <c r="DRA254" s="277"/>
      <c r="DRB254" s="277"/>
      <c r="DRC254" s="277"/>
      <c r="DRD254" s="402"/>
      <c r="DRE254" s="404"/>
      <c r="DRF254" s="49"/>
      <c r="DRG254" s="49"/>
      <c r="DRH254" s="49"/>
      <c r="DRI254" s="99"/>
      <c r="DRJ254" s="98"/>
      <c r="DRK254" s="49"/>
      <c r="DRL254" s="405"/>
      <c r="DRM254" s="405"/>
      <c r="DRN254" s="277"/>
      <c r="DRO254" s="277"/>
      <c r="DRP254" s="277"/>
      <c r="DRQ254" s="277"/>
      <c r="DRR254" s="277"/>
      <c r="DRS254" s="277"/>
      <c r="DRT254" s="277"/>
      <c r="DRU254" s="277"/>
      <c r="DRV254" s="402"/>
      <c r="DRW254" s="404"/>
      <c r="DRX254" s="49"/>
      <c r="DRY254" s="49"/>
      <c r="DRZ254" s="49"/>
      <c r="DSA254" s="99"/>
      <c r="DSB254" s="98"/>
      <c r="DSC254" s="49"/>
      <c r="DSD254" s="405"/>
      <c r="DSE254" s="405"/>
      <c r="DSF254" s="277"/>
      <c r="DSG254" s="277"/>
      <c r="DSH254" s="277"/>
      <c r="DSI254" s="277"/>
      <c r="DSJ254" s="277"/>
      <c r="DSK254" s="277"/>
      <c r="DSL254" s="277"/>
      <c r="DSM254" s="277"/>
      <c r="DSN254" s="402"/>
      <c r="DSO254" s="404"/>
      <c r="DSP254" s="49"/>
      <c r="DSQ254" s="49"/>
      <c r="DSR254" s="49"/>
      <c r="DSS254" s="99"/>
      <c r="DST254" s="98"/>
      <c r="DSU254" s="49"/>
      <c r="DSV254" s="405"/>
      <c r="DSW254" s="405"/>
      <c r="DSX254" s="277"/>
      <c r="DSY254" s="277"/>
      <c r="DSZ254" s="277"/>
      <c r="DTA254" s="277"/>
      <c r="DTB254" s="277"/>
      <c r="DTC254" s="277"/>
      <c r="DTD254" s="277"/>
      <c r="DTE254" s="277"/>
      <c r="DTF254" s="402"/>
      <c r="DTG254" s="404"/>
      <c r="DTH254" s="49"/>
      <c r="DTI254" s="49"/>
      <c r="DTJ254" s="49"/>
      <c r="DTK254" s="99"/>
      <c r="DTL254" s="98"/>
      <c r="DTM254" s="49"/>
      <c r="DTN254" s="405"/>
      <c r="DTO254" s="405"/>
      <c r="DTP254" s="277"/>
      <c r="DTQ254" s="277"/>
      <c r="DTR254" s="277"/>
      <c r="DTS254" s="277"/>
      <c r="DTT254" s="277"/>
      <c r="DTU254" s="277"/>
      <c r="DTV254" s="277"/>
      <c r="DTW254" s="277"/>
      <c r="DTX254" s="402"/>
      <c r="DTY254" s="404"/>
      <c r="DTZ254" s="49"/>
      <c r="DUA254" s="49"/>
      <c r="DUB254" s="49"/>
      <c r="DUC254" s="99"/>
      <c r="DUD254" s="98"/>
      <c r="DUE254" s="49"/>
      <c r="DUF254" s="405"/>
      <c r="DUG254" s="405"/>
      <c r="DUH254" s="277"/>
      <c r="DUI254" s="277"/>
      <c r="DUJ254" s="277"/>
      <c r="DUK254" s="277"/>
      <c r="DUL254" s="277"/>
      <c r="DUM254" s="277"/>
      <c r="DUN254" s="277"/>
      <c r="DUO254" s="277"/>
      <c r="DUP254" s="402"/>
      <c r="DUQ254" s="404"/>
      <c r="DUR254" s="49"/>
      <c r="DUS254" s="49"/>
      <c r="DUT254" s="49"/>
      <c r="DUU254" s="99"/>
      <c r="DUV254" s="98"/>
      <c r="DUW254" s="49"/>
      <c r="DUX254" s="405"/>
      <c r="DUY254" s="405"/>
      <c r="DUZ254" s="277"/>
      <c r="DVA254" s="277"/>
      <c r="DVB254" s="277"/>
      <c r="DVC254" s="277"/>
      <c r="DVD254" s="277"/>
      <c r="DVE254" s="277"/>
      <c r="DVF254" s="277"/>
      <c r="DVG254" s="277"/>
      <c r="DVH254" s="402"/>
      <c r="DVI254" s="404"/>
      <c r="DVJ254" s="49"/>
      <c r="DVK254" s="49"/>
      <c r="DVL254" s="49"/>
      <c r="DVM254" s="99"/>
      <c r="DVN254" s="98"/>
      <c r="DVO254" s="49"/>
      <c r="DVP254" s="405"/>
      <c r="DVQ254" s="405"/>
      <c r="DVR254" s="277"/>
      <c r="DVS254" s="277"/>
      <c r="DVT254" s="277"/>
      <c r="DVU254" s="277"/>
      <c r="DVV254" s="277"/>
      <c r="DVW254" s="277"/>
      <c r="DVX254" s="277"/>
      <c r="DVY254" s="277"/>
      <c r="DVZ254" s="402"/>
      <c r="DWA254" s="404"/>
      <c r="DWB254" s="49"/>
      <c r="DWC254" s="49"/>
      <c r="DWD254" s="49"/>
      <c r="DWE254" s="99"/>
      <c r="DWF254" s="98"/>
      <c r="DWG254" s="49"/>
      <c r="DWH254" s="405"/>
      <c r="DWI254" s="405"/>
      <c r="DWJ254" s="277"/>
      <c r="DWK254" s="277"/>
      <c r="DWL254" s="277"/>
      <c r="DWM254" s="277"/>
      <c r="DWN254" s="277"/>
      <c r="DWO254" s="277"/>
      <c r="DWP254" s="277"/>
      <c r="DWQ254" s="277"/>
      <c r="DWR254" s="402"/>
      <c r="DWS254" s="404"/>
      <c r="DWT254" s="49"/>
      <c r="DWU254" s="49"/>
      <c r="DWV254" s="49"/>
      <c r="DWW254" s="99"/>
      <c r="DWX254" s="98"/>
      <c r="DWY254" s="49"/>
      <c r="DWZ254" s="405"/>
      <c r="DXA254" s="405"/>
      <c r="DXB254" s="277"/>
      <c r="DXC254" s="277"/>
      <c r="DXD254" s="277"/>
      <c r="DXE254" s="277"/>
      <c r="DXF254" s="277"/>
      <c r="DXG254" s="277"/>
      <c r="DXH254" s="277"/>
      <c r="DXI254" s="277"/>
      <c r="DXJ254" s="402"/>
      <c r="DXK254" s="404"/>
      <c r="DXL254" s="49"/>
      <c r="DXM254" s="49"/>
      <c r="DXN254" s="49"/>
      <c r="DXO254" s="99"/>
      <c r="DXP254" s="98"/>
      <c r="DXQ254" s="49"/>
      <c r="DXR254" s="405"/>
      <c r="DXS254" s="405"/>
      <c r="DXT254" s="277"/>
      <c r="DXU254" s="277"/>
      <c r="DXV254" s="277"/>
      <c r="DXW254" s="277"/>
      <c r="DXX254" s="277"/>
      <c r="DXY254" s="277"/>
      <c r="DXZ254" s="277"/>
      <c r="DYA254" s="277"/>
      <c r="DYB254" s="402"/>
      <c r="DYC254" s="404"/>
      <c r="DYD254" s="49"/>
      <c r="DYE254" s="49"/>
      <c r="DYF254" s="49"/>
      <c r="DYG254" s="99"/>
      <c r="DYH254" s="98"/>
      <c r="DYI254" s="49"/>
      <c r="DYJ254" s="405"/>
      <c r="DYK254" s="405"/>
      <c r="DYL254" s="277"/>
      <c r="DYM254" s="277"/>
      <c r="DYN254" s="277"/>
      <c r="DYO254" s="277"/>
      <c r="DYP254" s="277"/>
      <c r="DYQ254" s="277"/>
      <c r="DYR254" s="277"/>
      <c r="DYS254" s="277"/>
      <c r="DYT254" s="402"/>
      <c r="DYU254" s="404"/>
      <c r="DYV254" s="49"/>
      <c r="DYW254" s="49"/>
      <c r="DYX254" s="49"/>
      <c r="DYY254" s="99"/>
      <c r="DYZ254" s="98"/>
      <c r="DZA254" s="49"/>
      <c r="DZB254" s="405"/>
      <c r="DZC254" s="405"/>
      <c r="DZD254" s="277"/>
      <c r="DZE254" s="277"/>
      <c r="DZF254" s="277"/>
      <c r="DZG254" s="277"/>
      <c r="DZH254" s="277"/>
      <c r="DZI254" s="277"/>
      <c r="DZJ254" s="277"/>
      <c r="DZK254" s="277"/>
      <c r="DZL254" s="402"/>
      <c r="DZM254" s="404"/>
      <c r="DZN254" s="49"/>
      <c r="DZO254" s="49"/>
      <c r="DZP254" s="49"/>
      <c r="DZQ254" s="99"/>
      <c r="DZR254" s="98"/>
      <c r="DZS254" s="49"/>
      <c r="DZT254" s="405"/>
      <c r="DZU254" s="405"/>
      <c r="DZV254" s="277"/>
      <c r="DZW254" s="277"/>
      <c r="DZX254" s="277"/>
      <c r="DZY254" s="277"/>
      <c r="DZZ254" s="277"/>
      <c r="EAA254" s="277"/>
      <c r="EAB254" s="277"/>
      <c r="EAC254" s="277"/>
      <c r="EAD254" s="402"/>
      <c r="EAE254" s="404"/>
      <c r="EAF254" s="49"/>
      <c r="EAG254" s="49"/>
      <c r="EAH254" s="49"/>
      <c r="EAI254" s="99"/>
      <c r="EAJ254" s="98"/>
      <c r="EAK254" s="49"/>
      <c r="EAL254" s="405"/>
      <c r="EAM254" s="405"/>
      <c r="EAN254" s="277"/>
      <c r="EAO254" s="277"/>
      <c r="EAP254" s="277"/>
      <c r="EAQ254" s="277"/>
      <c r="EAR254" s="277"/>
      <c r="EAS254" s="277"/>
      <c r="EAT254" s="277"/>
      <c r="EAU254" s="277"/>
      <c r="EAV254" s="402"/>
      <c r="EAW254" s="404"/>
      <c r="EAX254" s="49"/>
      <c r="EAY254" s="49"/>
      <c r="EAZ254" s="49"/>
      <c r="EBA254" s="99"/>
      <c r="EBB254" s="98"/>
      <c r="EBC254" s="49"/>
      <c r="EBD254" s="405"/>
      <c r="EBE254" s="405"/>
      <c r="EBF254" s="277"/>
      <c r="EBG254" s="277"/>
      <c r="EBH254" s="277"/>
      <c r="EBI254" s="277"/>
      <c r="EBJ254" s="277"/>
      <c r="EBK254" s="277"/>
      <c r="EBL254" s="277"/>
      <c r="EBM254" s="277"/>
      <c r="EBN254" s="402"/>
      <c r="EBO254" s="404"/>
      <c r="EBP254" s="49"/>
      <c r="EBQ254" s="49"/>
      <c r="EBR254" s="49"/>
      <c r="EBS254" s="99"/>
      <c r="EBT254" s="98"/>
      <c r="EBU254" s="49"/>
      <c r="EBV254" s="405"/>
      <c r="EBW254" s="405"/>
      <c r="EBX254" s="277"/>
      <c r="EBY254" s="277"/>
      <c r="EBZ254" s="277"/>
      <c r="ECA254" s="277"/>
      <c r="ECB254" s="277"/>
      <c r="ECC254" s="277"/>
      <c r="ECD254" s="277"/>
      <c r="ECE254" s="277"/>
      <c r="ECF254" s="402"/>
      <c r="ECG254" s="404"/>
      <c r="ECH254" s="49"/>
      <c r="ECI254" s="49"/>
      <c r="ECJ254" s="49"/>
      <c r="ECK254" s="99"/>
      <c r="ECL254" s="98"/>
      <c r="ECM254" s="49"/>
      <c r="ECN254" s="405"/>
      <c r="ECO254" s="405"/>
      <c r="ECP254" s="277"/>
      <c r="ECQ254" s="277"/>
      <c r="ECR254" s="277"/>
      <c r="ECS254" s="277"/>
      <c r="ECT254" s="277"/>
      <c r="ECU254" s="277"/>
      <c r="ECV254" s="277"/>
      <c r="ECW254" s="277"/>
      <c r="ECX254" s="402"/>
      <c r="ECY254" s="404"/>
      <c r="ECZ254" s="49"/>
      <c r="EDA254" s="49"/>
      <c r="EDB254" s="49"/>
      <c r="EDC254" s="99"/>
      <c r="EDD254" s="98"/>
      <c r="EDE254" s="49"/>
      <c r="EDF254" s="405"/>
      <c r="EDG254" s="405"/>
      <c r="EDH254" s="277"/>
      <c r="EDI254" s="277"/>
      <c r="EDJ254" s="277"/>
      <c r="EDK254" s="277"/>
      <c r="EDL254" s="277"/>
      <c r="EDM254" s="277"/>
      <c r="EDN254" s="277"/>
      <c r="EDO254" s="277"/>
      <c r="EDP254" s="402"/>
      <c r="EDQ254" s="404"/>
      <c r="EDR254" s="49"/>
      <c r="EDS254" s="49"/>
      <c r="EDT254" s="49"/>
      <c r="EDU254" s="99"/>
      <c r="EDV254" s="98"/>
      <c r="EDW254" s="49"/>
      <c r="EDX254" s="405"/>
      <c r="EDY254" s="405"/>
      <c r="EDZ254" s="277"/>
      <c r="EEA254" s="277"/>
      <c r="EEB254" s="277"/>
      <c r="EEC254" s="277"/>
      <c r="EED254" s="277"/>
      <c r="EEE254" s="277"/>
      <c r="EEF254" s="277"/>
      <c r="EEG254" s="277"/>
      <c r="EEH254" s="402"/>
      <c r="EEI254" s="404"/>
      <c r="EEJ254" s="49"/>
      <c r="EEK254" s="49"/>
      <c r="EEL254" s="49"/>
      <c r="EEM254" s="99"/>
      <c r="EEN254" s="98"/>
      <c r="EEO254" s="49"/>
      <c r="EEP254" s="405"/>
      <c r="EEQ254" s="405"/>
      <c r="EER254" s="277"/>
      <c r="EES254" s="277"/>
      <c r="EET254" s="277"/>
      <c r="EEU254" s="277"/>
      <c r="EEV254" s="277"/>
      <c r="EEW254" s="277"/>
      <c r="EEX254" s="277"/>
      <c r="EEY254" s="277"/>
      <c r="EEZ254" s="402"/>
      <c r="EFA254" s="404"/>
      <c r="EFB254" s="49"/>
      <c r="EFC254" s="49"/>
      <c r="EFD254" s="49"/>
      <c r="EFE254" s="99"/>
      <c r="EFF254" s="98"/>
      <c r="EFG254" s="49"/>
      <c r="EFH254" s="405"/>
      <c r="EFI254" s="405"/>
      <c r="EFJ254" s="277"/>
      <c r="EFK254" s="277"/>
      <c r="EFL254" s="277"/>
      <c r="EFM254" s="277"/>
      <c r="EFN254" s="277"/>
      <c r="EFO254" s="277"/>
      <c r="EFP254" s="277"/>
      <c r="EFQ254" s="277"/>
      <c r="EFR254" s="402"/>
      <c r="EFS254" s="404"/>
      <c r="EFT254" s="49"/>
      <c r="EFU254" s="49"/>
      <c r="EFV254" s="49"/>
      <c r="EFW254" s="99"/>
      <c r="EFX254" s="98"/>
      <c r="EFY254" s="49"/>
      <c r="EFZ254" s="405"/>
      <c r="EGA254" s="405"/>
      <c r="EGB254" s="277"/>
      <c r="EGC254" s="277"/>
      <c r="EGD254" s="277"/>
      <c r="EGE254" s="277"/>
      <c r="EGF254" s="277"/>
      <c r="EGG254" s="277"/>
      <c r="EGH254" s="277"/>
      <c r="EGI254" s="277"/>
      <c r="EGJ254" s="402"/>
      <c r="EGK254" s="404"/>
      <c r="EGL254" s="49"/>
      <c r="EGM254" s="49"/>
      <c r="EGN254" s="49"/>
      <c r="EGO254" s="99"/>
      <c r="EGP254" s="98"/>
      <c r="EGQ254" s="49"/>
      <c r="EGR254" s="405"/>
      <c r="EGS254" s="405"/>
      <c r="EGT254" s="277"/>
      <c r="EGU254" s="277"/>
      <c r="EGV254" s="277"/>
      <c r="EGW254" s="277"/>
      <c r="EGX254" s="277"/>
      <c r="EGY254" s="277"/>
      <c r="EGZ254" s="277"/>
      <c r="EHA254" s="277"/>
      <c r="EHB254" s="402"/>
      <c r="EHC254" s="404"/>
      <c r="EHD254" s="49"/>
      <c r="EHE254" s="49"/>
      <c r="EHF254" s="49"/>
      <c r="EHG254" s="99"/>
      <c r="EHH254" s="98"/>
      <c r="EHI254" s="49"/>
      <c r="EHJ254" s="405"/>
      <c r="EHK254" s="405"/>
      <c r="EHL254" s="277"/>
      <c r="EHM254" s="277"/>
      <c r="EHN254" s="277"/>
      <c r="EHO254" s="277"/>
      <c r="EHP254" s="277"/>
      <c r="EHQ254" s="277"/>
      <c r="EHR254" s="277"/>
      <c r="EHS254" s="277"/>
      <c r="EHT254" s="402"/>
      <c r="EHU254" s="404"/>
      <c r="EHV254" s="49"/>
      <c r="EHW254" s="49"/>
      <c r="EHX254" s="49"/>
      <c r="EHY254" s="99"/>
      <c r="EHZ254" s="98"/>
      <c r="EIA254" s="49"/>
      <c r="EIB254" s="405"/>
      <c r="EIC254" s="405"/>
      <c r="EID254" s="277"/>
      <c r="EIE254" s="277"/>
      <c r="EIF254" s="277"/>
      <c r="EIG254" s="277"/>
      <c r="EIH254" s="277"/>
      <c r="EII254" s="277"/>
      <c r="EIJ254" s="277"/>
      <c r="EIK254" s="277"/>
      <c r="EIL254" s="402"/>
      <c r="EIM254" s="404"/>
      <c r="EIN254" s="49"/>
      <c r="EIO254" s="49"/>
      <c r="EIP254" s="49"/>
      <c r="EIQ254" s="99"/>
      <c r="EIR254" s="98"/>
      <c r="EIS254" s="49"/>
      <c r="EIT254" s="405"/>
      <c r="EIU254" s="405"/>
      <c r="EIV254" s="277"/>
      <c r="EIW254" s="277"/>
      <c r="EIX254" s="277"/>
      <c r="EIY254" s="277"/>
      <c r="EIZ254" s="277"/>
      <c r="EJA254" s="277"/>
      <c r="EJB254" s="277"/>
      <c r="EJC254" s="277"/>
      <c r="EJD254" s="402"/>
      <c r="EJE254" s="404"/>
      <c r="EJF254" s="49"/>
      <c r="EJG254" s="49"/>
      <c r="EJH254" s="49"/>
      <c r="EJI254" s="99"/>
      <c r="EJJ254" s="98"/>
      <c r="EJK254" s="49"/>
      <c r="EJL254" s="405"/>
      <c r="EJM254" s="405"/>
      <c r="EJN254" s="277"/>
      <c r="EJO254" s="277"/>
      <c r="EJP254" s="277"/>
      <c r="EJQ254" s="277"/>
      <c r="EJR254" s="277"/>
      <c r="EJS254" s="277"/>
      <c r="EJT254" s="277"/>
      <c r="EJU254" s="277"/>
      <c r="EJV254" s="402"/>
      <c r="EJW254" s="404"/>
      <c r="EJX254" s="49"/>
      <c r="EJY254" s="49"/>
      <c r="EJZ254" s="49"/>
      <c r="EKA254" s="99"/>
      <c r="EKB254" s="98"/>
      <c r="EKC254" s="49"/>
      <c r="EKD254" s="405"/>
      <c r="EKE254" s="405"/>
      <c r="EKF254" s="277"/>
      <c r="EKG254" s="277"/>
      <c r="EKH254" s="277"/>
      <c r="EKI254" s="277"/>
      <c r="EKJ254" s="277"/>
      <c r="EKK254" s="277"/>
      <c r="EKL254" s="277"/>
      <c r="EKM254" s="277"/>
      <c r="EKN254" s="402"/>
      <c r="EKO254" s="404"/>
      <c r="EKP254" s="49"/>
      <c r="EKQ254" s="49"/>
      <c r="EKR254" s="49"/>
      <c r="EKS254" s="99"/>
      <c r="EKT254" s="98"/>
      <c r="EKU254" s="49"/>
      <c r="EKV254" s="405"/>
      <c r="EKW254" s="405"/>
      <c r="EKX254" s="277"/>
      <c r="EKY254" s="277"/>
      <c r="EKZ254" s="277"/>
      <c r="ELA254" s="277"/>
      <c r="ELB254" s="277"/>
      <c r="ELC254" s="277"/>
      <c r="ELD254" s="277"/>
      <c r="ELE254" s="277"/>
      <c r="ELF254" s="402"/>
      <c r="ELG254" s="404"/>
      <c r="ELH254" s="49"/>
      <c r="ELI254" s="49"/>
      <c r="ELJ254" s="49"/>
      <c r="ELK254" s="99"/>
      <c r="ELL254" s="98"/>
      <c r="ELM254" s="49"/>
      <c r="ELN254" s="405"/>
      <c r="ELO254" s="405"/>
      <c r="ELP254" s="277"/>
      <c r="ELQ254" s="277"/>
      <c r="ELR254" s="277"/>
      <c r="ELS254" s="277"/>
      <c r="ELT254" s="277"/>
      <c r="ELU254" s="277"/>
      <c r="ELV254" s="277"/>
      <c r="ELW254" s="277"/>
      <c r="ELX254" s="402"/>
      <c r="ELY254" s="404"/>
      <c r="ELZ254" s="49"/>
      <c r="EMA254" s="49"/>
      <c r="EMB254" s="49"/>
      <c r="EMC254" s="99"/>
      <c r="EMD254" s="98"/>
      <c r="EME254" s="49"/>
      <c r="EMF254" s="405"/>
      <c r="EMG254" s="405"/>
      <c r="EMH254" s="277"/>
      <c r="EMI254" s="277"/>
      <c r="EMJ254" s="277"/>
      <c r="EMK254" s="277"/>
      <c r="EML254" s="277"/>
      <c r="EMM254" s="277"/>
      <c r="EMN254" s="277"/>
      <c r="EMO254" s="277"/>
      <c r="EMP254" s="402"/>
      <c r="EMQ254" s="404"/>
      <c r="EMR254" s="49"/>
      <c r="EMS254" s="49"/>
      <c r="EMT254" s="49"/>
      <c r="EMU254" s="99"/>
      <c r="EMV254" s="98"/>
      <c r="EMW254" s="49"/>
      <c r="EMX254" s="405"/>
      <c r="EMY254" s="405"/>
      <c r="EMZ254" s="277"/>
      <c r="ENA254" s="277"/>
      <c r="ENB254" s="277"/>
      <c r="ENC254" s="277"/>
      <c r="END254" s="277"/>
      <c r="ENE254" s="277"/>
      <c r="ENF254" s="277"/>
      <c r="ENG254" s="277"/>
      <c r="ENH254" s="402"/>
      <c r="ENI254" s="404"/>
      <c r="ENJ254" s="49"/>
      <c r="ENK254" s="49"/>
      <c r="ENL254" s="49"/>
      <c r="ENM254" s="99"/>
      <c r="ENN254" s="98"/>
      <c r="ENO254" s="49"/>
      <c r="ENP254" s="405"/>
      <c r="ENQ254" s="405"/>
      <c r="ENR254" s="277"/>
      <c r="ENS254" s="277"/>
      <c r="ENT254" s="277"/>
      <c r="ENU254" s="277"/>
      <c r="ENV254" s="277"/>
      <c r="ENW254" s="277"/>
      <c r="ENX254" s="277"/>
      <c r="ENY254" s="277"/>
      <c r="ENZ254" s="402"/>
      <c r="EOA254" s="404"/>
      <c r="EOB254" s="49"/>
      <c r="EOC254" s="49"/>
      <c r="EOD254" s="49"/>
      <c r="EOE254" s="99"/>
      <c r="EOF254" s="98"/>
      <c r="EOG254" s="49"/>
      <c r="EOH254" s="405"/>
      <c r="EOI254" s="405"/>
      <c r="EOJ254" s="277"/>
      <c r="EOK254" s="277"/>
      <c r="EOL254" s="277"/>
      <c r="EOM254" s="277"/>
      <c r="EON254" s="277"/>
      <c r="EOO254" s="277"/>
      <c r="EOP254" s="277"/>
      <c r="EOQ254" s="277"/>
      <c r="EOR254" s="402"/>
      <c r="EOS254" s="404"/>
      <c r="EOT254" s="49"/>
      <c r="EOU254" s="49"/>
      <c r="EOV254" s="49"/>
      <c r="EOW254" s="99"/>
      <c r="EOX254" s="98"/>
      <c r="EOY254" s="49"/>
      <c r="EOZ254" s="405"/>
      <c r="EPA254" s="405"/>
      <c r="EPB254" s="277"/>
      <c r="EPC254" s="277"/>
      <c r="EPD254" s="277"/>
      <c r="EPE254" s="277"/>
      <c r="EPF254" s="277"/>
      <c r="EPG254" s="277"/>
      <c r="EPH254" s="277"/>
      <c r="EPI254" s="277"/>
      <c r="EPJ254" s="402"/>
      <c r="EPK254" s="404"/>
      <c r="EPL254" s="49"/>
      <c r="EPM254" s="49"/>
      <c r="EPN254" s="49"/>
      <c r="EPO254" s="99"/>
      <c r="EPP254" s="98"/>
      <c r="EPQ254" s="49"/>
      <c r="EPR254" s="405"/>
      <c r="EPS254" s="405"/>
      <c r="EPT254" s="277"/>
      <c r="EPU254" s="277"/>
      <c r="EPV254" s="277"/>
      <c r="EPW254" s="277"/>
      <c r="EPX254" s="277"/>
      <c r="EPY254" s="277"/>
      <c r="EPZ254" s="277"/>
      <c r="EQA254" s="277"/>
      <c r="EQB254" s="402"/>
      <c r="EQC254" s="404"/>
      <c r="EQD254" s="49"/>
      <c r="EQE254" s="49"/>
      <c r="EQF254" s="49"/>
      <c r="EQG254" s="99"/>
      <c r="EQH254" s="98"/>
      <c r="EQI254" s="49"/>
      <c r="EQJ254" s="405"/>
      <c r="EQK254" s="405"/>
      <c r="EQL254" s="277"/>
      <c r="EQM254" s="277"/>
      <c r="EQN254" s="277"/>
      <c r="EQO254" s="277"/>
      <c r="EQP254" s="277"/>
      <c r="EQQ254" s="277"/>
      <c r="EQR254" s="277"/>
      <c r="EQS254" s="277"/>
      <c r="EQT254" s="402"/>
      <c r="EQU254" s="404"/>
      <c r="EQV254" s="49"/>
      <c r="EQW254" s="49"/>
      <c r="EQX254" s="49"/>
      <c r="EQY254" s="99"/>
      <c r="EQZ254" s="98"/>
      <c r="ERA254" s="49"/>
      <c r="ERB254" s="405"/>
      <c r="ERC254" s="405"/>
      <c r="ERD254" s="277"/>
      <c r="ERE254" s="277"/>
      <c r="ERF254" s="277"/>
      <c r="ERG254" s="277"/>
      <c r="ERH254" s="277"/>
      <c r="ERI254" s="277"/>
      <c r="ERJ254" s="277"/>
      <c r="ERK254" s="277"/>
      <c r="ERL254" s="402"/>
      <c r="ERM254" s="404"/>
      <c r="ERN254" s="49"/>
      <c r="ERO254" s="49"/>
      <c r="ERP254" s="49"/>
      <c r="ERQ254" s="99"/>
      <c r="ERR254" s="98"/>
      <c r="ERS254" s="49"/>
      <c r="ERT254" s="405"/>
      <c r="ERU254" s="405"/>
      <c r="ERV254" s="277"/>
      <c r="ERW254" s="277"/>
      <c r="ERX254" s="277"/>
      <c r="ERY254" s="277"/>
      <c r="ERZ254" s="277"/>
      <c r="ESA254" s="277"/>
      <c r="ESB254" s="277"/>
      <c r="ESC254" s="277"/>
      <c r="ESD254" s="402"/>
      <c r="ESE254" s="404"/>
      <c r="ESF254" s="49"/>
      <c r="ESG254" s="49"/>
      <c r="ESH254" s="49"/>
      <c r="ESI254" s="99"/>
      <c r="ESJ254" s="98"/>
      <c r="ESK254" s="49"/>
      <c r="ESL254" s="405"/>
      <c r="ESM254" s="405"/>
      <c r="ESN254" s="277"/>
      <c r="ESO254" s="277"/>
      <c r="ESP254" s="277"/>
      <c r="ESQ254" s="277"/>
      <c r="ESR254" s="277"/>
      <c r="ESS254" s="277"/>
      <c r="EST254" s="277"/>
      <c r="ESU254" s="277"/>
      <c r="ESV254" s="402"/>
      <c r="ESW254" s="404"/>
      <c r="ESX254" s="49"/>
      <c r="ESY254" s="49"/>
      <c r="ESZ254" s="49"/>
      <c r="ETA254" s="99"/>
      <c r="ETB254" s="98"/>
      <c r="ETC254" s="49"/>
      <c r="ETD254" s="405"/>
      <c r="ETE254" s="405"/>
      <c r="ETF254" s="277"/>
      <c r="ETG254" s="277"/>
      <c r="ETH254" s="277"/>
      <c r="ETI254" s="277"/>
      <c r="ETJ254" s="277"/>
      <c r="ETK254" s="277"/>
      <c r="ETL254" s="277"/>
      <c r="ETM254" s="277"/>
      <c r="ETN254" s="402"/>
      <c r="ETO254" s="404"/>
      <c r="ETP254" s="49"/>
      <c r="ETQ254" s="49"/>
      <c r="ETR254" s="49"/>
      <c r="ETS254" s="99"/>
      <c r="ETT254" s="98"/>
      <c r="ETU254" s="49"/>
      <c r="ETV254" s="405"/>
      <c r="ETW254" s="405"/>
      <c r="ETX254" s="277"/>
      <c r="ETY254" s="277"/>
      <c r="ETZ254" s="277"/>
      <c r="EUA254" s="277"/>
      <c r="EUB254" s="277"/>
      <c r="EUC254" s="277"/>
      <c r="EUD254" s="277"/>
      <c r="EUE254" s="277"/>
      <c r="EUF254" s="402"/>
      <c r="EUG254" s="404"/>
      <c r="EUH254" s="49"/>
      <c r="EUI254" s="49"/>
      <c r="EUJ254" s="49"/>
      <c r="EUK254" s="99"/>
      <c r="EUL254" s="98"/>
      <c r="EUM254" s="49"/>
      <c r="EUN254" s="405"/>
      <c r="EUO254" s="405"/>
      <c r="EUP254" s="277"/>
      <c r="EUQ254" s="277"/>
      <c r="EUR254" s="277"/>
      <c r="EUS254" s="277"/>
      <c r="EUT254" s="277"/>
      <c r="EUU254" s="277"/>
      <c r="EUV254" s="277"/>
      <c r="EUW254" s="277"/>
      <c r="EUX254" s="402"/>
      <c r="EUY254" s="404"/>
      <c r="EUZ254" s="49"/>
      <c r="EVA254" s="49"/>
      <c r="EVB254" s="49"/>
      <c r="EVC254" s="99"/>
      <c r="EVD254" s="98"/>
      <c r="EVE254" s="49"/>
      <c r="EVF254" s="405"/>
      <c r="EVG254" s="405"/>
      <c r="EVH254" s="277"/>
      <c r="EVI254" s="277"/>
      <c r="EVJ254" s="277"/>
      <c r="EVK254" s="277"/>
      <c r="EVL254" s="277"/>
      <c r="EVM254" s="277"/>
      <c r="EVN254" s="277"/>
      <c r="EVO254" s="277"/>
      <c r="EVP254" s="402"/>
      <c r="EVQ254" s="404"/>
      <c r="EVR254" s="49"/>
      <c r="EVS254" s="49"/>
      <c r="EVT254" s="49"/>
      <c r="EVU254" s="99"/>
      <c r="EVV254" s="98"/>
      <c r="EVW254" s="49"/>
      <c r="EVX254" s="405"/>
      <c r="EVY254" s="405"/>
      <c r="EVZ254" s="277"/>
      <c r="EWA254" s="277"/>
      <c r="EWB254" s="277"/>
      <c r="EWC254" s="277"/>
      <c r="EWD254" s="277"/>
      <c r="EWE254" s="277"/>
      <c r="EWF254" s="277"/>
      <c r="EWG254" s="277"/>
      <c r="EWH254" s="402"/>
      <c r="EWI254" s="404"/>
      <c r="EWJ254" s="49"/>
      <c r="EWK254" s="49"/>
      <c r="EWL254" s="49"/>
      <c r="EWM254" s="99"/>
      <c r="EWN254" s="98"/>
      <c r="EWO254" s="49"/>
      <c r="EWP254" s="405"/>
      <c r="EWQ254" s="405"/>
      <c r="EWR254" s="277"/>
      <c r="EWS254" s="277"/>
      <c r="EWT254" s="277"/>
      <c r="EWU254" s="277"/>
      <c r="EWV254" s="277"/>
      <c r="EWW254" s="277"/>
      <c r="EWX254" s="277"/>
      <c r="EWY254" s="277"/>
      <c r="EWZ254" s="402"/>
      <c r="EXA254" s="404"/>
      <c r="EXB254" s="49"/>
      <c r="EXC254" s="49"/>
      <c r="EXD254" s="49"/>
      <c r="EXE254" s="99"/>
      <c r="EXF254" s="98"/>
      <c r="EXG254" s="49"/>
      <c r="EXH254" s="405"/>
      <c r="EXI254" s="405"/>
      <c r="EXJ254" s="277"/>
      <c r="EXK254" s="277"/>
      <c r="EXL254" s="277"/>
      <c r="EXM254" s="277"/>
      <c r="EXN254" s="277"/>
      <c r="EXO254" s="277"/>
      <c r="EXP254" s="277"/>
      <c r="EXQ254" s="277"/>
      <c r="EXR254" s="402"/>
      <c r="EXS254" s="404"/>
      <c r="EXT254" s="49"/>
      <c r="EXU254" s="49"/>
      <c r="EXV254" s="49"/>
      <c r="EXW254" s="99"/>
      <c r="EXX254" s="98"/>
      <c r="EXY254" s="49"/>
      <c r="EXZ254" s="405"/>
      <c r="EYA254" s="405"/>
      <c r="EYB254" s="277"/>
      <c r="EYC254" s="277"/>
      <c r="EYD254" s="277"/>
      <c r="EYE254" s="277"/>
      <c r="EYF254" s="277"/>
      <c r="EYG254" s="277"/>
      <c r="EYH254" s="277"/>
      <c r="EYI254" s="277"/>
      <c r="EYJ254" s="402"/>
      <c r="EYK254" s="404"/>
      <c r="EYL254" s="49"/>
      <c r="EYM254" s="49"/>
      <c r="EYN254" s="49"/>
      <c r="EYO254" s="99"/>
      <c r="EYP254" s="98"/>
      <c r="EYQ254" s="49"/>
      <c r="EYR254" s="405"/>
      <c r="EYS254" s="405"/>
      <c r="EYT254" s="277"/>
      <c r="EYU254" s="277"/>
      <c r="EYV254" s="277"/>
      <c r="EYW254" s="277"/>
      <c r="EYX254" s="277"/>
      <c r="EYY254" s="277"/>
      <c r="EYZ254" s="277"/>
      <c r="EZA254" s="277"/>
      <c r="EZB254" s="402"/>
      <c r="EZC254" s="404"/>
      <c r="EZD254" s="49"/>
      <c r="EZE254" s="49"/>
      <c r="EZF254" s="49"/>
      <c r="EZG254" s="99"/>
      <c r="EZH254" s="98"/>
      <c r="EZI254" s="49"/>
      <c r="EZJ254" s="405"/>
      <c r="EZK254" s="405"/>
      <c r="EZL254" s="277"/>
      <c r="EZM254" s="277"/>
      <c r="EZN254" s="277"/>
      <c r="EZO254" s="277"/>
      <c r="EZP254" s="277"/>
      <c r="EZQ254" s="277"/>
      <c r="EZR254" s="277"/>
      <c r="EZS254" s="277"/>
      <c r="EZT254" s="402"/>
      <c r="EZU254" s="404"/>
      <c r="EZV254" s="49"/>
      <c r="EZW254" s="49"/>
      <c r="EZX254" s="49"/>
      <c r="EZY254" s="99"/>
      <c r="EZZ254" s="98"/>
      <c r="FAA254" s="49"/>
      <c r="FAB254" s="405"/>
      <c r="FAC254" s="405"/>
      <c r="FAD254" s="277"/>
      <c r="FAE254" s="277"/>
      <c r="FAF254" s="277"/>
      <c r="FAG254" s="277"/>
      <c r="FAH254" s="277"/>
      <c r="FAI254" s="277"/>
      <c r="FAJ254" s="277"/>
      <c r="FAK254" s="277"/>
      <c r="FAL254" s="402"/>
      <c r="FAM254" s="404"/>
      <c r="FAN254" s="49"/>
      <c r="FAO254" s="49"/>
      <c r="FAP254" s="49"/>
      <c r="FAQ254" s="99"/>
      <c r="FAR254" s="98"/>
      <c r="FAS254" s="49"/>
      <c r="FAT254" s="405"/>
      <c r="FAU254" s="405"/>
      <c r="FAV254" s="277"/>
      <c r="FAW254" s="277"/>
      <c r="FAX254" s="277"/>
      <c r="FAY254" s="277"/>
      <c r="FAZ254" s="277"/>
      <c r="FBA254" s="277"/>
      <c r="FBB254" s="277"/>
      <c r="FBC254" s="277"/>
      <c r="FBD254" s="402"/>
      <c r="FBE254" s="404"/>
      <c r="FBF254" s="49"/>
      <c r="FBG254" s="49"/>
      <c r="FBH254" s="49"/>
      <c r="FBI254" s="99"/>
      <c r="FBJ254" s="98"/>
      <c r="FBK254" s="49"/>
      <c r="FBL254" s="405"/>
      <c r="FBM254" s="405"/>
      <c r="FBN254" s="277"/>
      <c r="FBO254" s="277"/>
      <c r="FBP254" s="277"/>
      <c r="FBQ254" s="277"/>
      <c r="FBR254" s="277"/>
      <c r="FBS254" s="277"/>
      <c r="FBT254" s="277"/>
      <c r="FBU254" s="277"/>
      <c r="FBV254" s="402"/>
      <c r="FBW254" s="404"/>
      <c r="FBX254" s="49"/>
      <c r="FBY254" s="49"/>
      <c r="FBZ254" s="49"/>
      <c r="FCA254" s="99"/>
      <c r="FCB254" s="98"/>
      <c r="FCC254" s="49"/>
      <c r="FCD254" s="405"/>
      <c r="FCE254" s="405"/>
      <c r="FCF254" s="277"/>
      <c r="FCG254" s="277"/>
      <c r="FCH254" s="277"/>
      <c r="FCI254" s="277"/>
      <c r="FCJ254" s="277"/>
      <c r="FCK254" s="277"/>
      <c r="FCL254" s="277"/>
      <c r="FCM254" s="277"/>
      <c r="FCN254" s="402"/>
      <c r="FCO254" s="404"/>
      <c r="FCP254" s="49"/>
      <c r="FCQ254" s="49"/>
      <c r="FCR254" s="49"/>
      <c r="FCS254" s="99"/>
      <c r="FCT254" s="98"/>
      <c r="FCU254" s="49"/>
      <c r="FCV254" s="405"/>
      <c r="FCW254" s="405"/>
      <c r="FCX254" s="277"/>
      <c r="FCY254" s="277"/>
      <c r="FCZ254" s="277"/>
      <c r="FDA254" s="277"/>
      <c r="FDB254" s="277"/>
      <c r="FDC254" s="277"/>
      <c r="FDD254" s="277"/>
      <c r="FDE254" s="277"/>
      <c r="FDF254" s="402"/>
      <c r="FDG254" s="404"/>
      <c r="FDH254" s="49"/>
      <c r="FDI254" s="49"/>
      <c r="FDJ254" s="49"/>
      <c r="FDK254" s="99"/>
      <c r="FDL254" s="98"/>
      <c r="FDM254" s="49"/>
      <c r="FDN254" s="405"/>
      <c r="FDO254" s="405"/>
      <c r="FDP254" s="277"/>
      <c r="FDQ254" s="277"/>
      <c r="FDR254" s="277"/>
      <c r="FDS254" s="277"/>
      <c r="FDT254" s="277"/>
      <c r="FDU254" s="277"/>
      <c r="FDV254" s="277"/>
      <c r="FDW254" s="277"/>
      <c r="FDX254" s="402"/>
      <c r="FDY254" s="404"/>
      <c r="FDZ254" s="49"/>
      <c r="FEA254" s="49"/>
      <c r="FEB254" s="49"/>
      <c r="FEC254" s="99"/>
      <c r="FED254" s="98"/>
      <c r="FEE254" s="49"/>
      <c r="FEF254" s="405"/>
      <c r="FEG254" s="405"/>
      <c r="FEH254" s="277"/>
      <c r="FEI254" s="277"/>
      <c r="FEJ254" s="277"/>
      <c r="FEK254" s="277"/>
      <c r="FEL254" s="277"/>
      <c r="FEM254" s="277"/>
      <c r="FEN254" s="277"/>
      <c r="FEO254" s="277"/>
      <c r="FEP254" s="402"/>
      <c r="FEQ254" s="404"/>
      <c r="FER254" s="49"/>
      <c r="FES254" s="49"/>
      <c r="FET254" s="49"/>
      <c r="FEU254" s="99"/>
      <c r="FEV254" s="98"/>
      <c r="FEW254" s="49"/>
      <c r="FEX254" s="405"/>
      <c r="FEY254" s="405"/>
      <c r="FEZ254" s="277"/>
      <c r="FFA254" s="277"/>
      <c r="FFB254" s="277"/>
      <c r="FFC254" s="277"/>
      <c r="FFD254" s="277"/>
      <c r="FFE254" s="277"/>
      <c r="FFF254" s="277"/>
      <c r="FFG254" s="277"/>
      <c r="FFH254" s="402"/>
      <c r="FFI254" s="404"/>
      <c r="FFJ254" s="49"/>
      <c r="FFK254" s="49"/>
      <c r="FFL254" s="49"/>
      <c r="FFM254" s="99"/>
      <c r="FFN254" s="98"/>
      <c r="FFO254" s="49"/>
      <c r="FFP254" s="405"/>
      <c r="FFQ254" s="405"/>
      <c r="FFR254" s="277"/>
      <c r="FFS254" s="277"/>
      <c r="FFT254" s="277"/>
      <c r="FFU254" s="277"/>
      <c r="FFV254" s="277"/>
      <c r="FFW254" s="277"/>
      <c r="FFX254" s="277"/>
      <c r="FFY254" s="277"/>
      <c r="FFZ254" s="402"/>
      <c r="FGA254" s="404"/>
      <c r="FGB254" s="49"/>
      <c r="FGC254" s="49"/>
      <c r="FGD254" s="49"/>
      <c r="FGE254" s="99"/>
      <c r="FGF254" s="98"/>
      <c r="FGG254" s="49"/>
      <c r="FGH254" s="405"/>
      <c r="FGI254" s="405"/>
      <c r="FGJ254" s="277"/>
      <c r="FGK254" s="277"/>
      <c r="FGL254" s="277"/>
      <c r="FGM254" s="277"/>
      <c r="FGN254" s="277"/>
      <c r="FGO254" s="277"/>
      <c r="FGP254" s="277"/>
      <c r="FGQ254" s="277"/>
      <c r="FGR254" s="402"/>
      <c r="FGS254" s="404"/>
      <c r="FGT254" s="49"/>
      <c r="FGU254" s="49"/>
      <c r="FGV254" s="49"/>
      <c r="FGW254" s="99"/>
      <c r="FGX254" s="98"/>
      <c r="FGY254" s="49"/>
      <c r="FGZ254" s="405"/>
      <c r="FHA254" s="405"/>
      <c r="FHB254" s="277"/>
      <c r="FHC254" s="277"/>
      <c r="FHD254" s="277"/>
      <c r="FHE254" s="277"/>
      <c r="FHF254" s="277"/>
      <c r="FHG254" s="277"/>
      <c r="FHH254" s="277"/>
      <c r="FHI254" s="277"/>
      <c r="FHJ254" s="402"/>
      <c r="FHK254" s="404"/>
      <c r="FHL254" s="49"/>
      <c r="FHM254" s="49"/>
      <c r="FHN254" s="49"/>
      <c r="FHO254" s="99"/>
      <c r="FHP254" s="98"/>
      <c r="FHQ254" s="49"/>
      <c r="FHR254" s="405"/>
      <c r="FHS254" s="405"/>
      <c r="FHT254" s="277"/>
      <c r="FHU254" s="277"/>
      <c r="FHV254" s="277"/>
      <c r="FHW254" s="277"/>
      <c r="FHX254" s="277"/>
      <c r="FHY254" s="277"/>
      <c r="FHZ254" s="277"/>
      <c r="FIA254" s="277"/>
      <c r="FIB254" s="402"/>
      <c r="FIC254" s="404"/>
      <c r="FID254" s="49"/>
      <c r="FIE254" s="49"/>
      <c r="FIF254" s="49"/>
      <c r="FIG254" s="99"/>
      <c r="FIH254" s="98"/>
      <c r="FII254" s="49"/>
      <c r="FIJ254" s="405"/>
      <c r="FIK254" s="405"/>
      <c r="FIL254" s="277"/>
      <c r="FIM254" s="277"/>
      <c r="FIN254" s="277"/>
      <c r="FIO254" s="277"/>
      <c r="FIP254" s="277"/>
      <c r="FIQ254" s="277"/>
      <c r="FIR254" s="277"/>
      <c r="FIS254" s="277"/>
      <c r="FIT254" s="402"/>
      <c r="FIU254" s="404"/>
      <c r="FIV254" s="49"/>
      <c r="FIW254" s="49"/>
      <c r="FIX254" s="49"/>
      <c r="FIY254" s="99"/>
      <c r="FIZ254" s="98"/>
      <c r="FJA254" s="49"/>
      <c r="FJB254" s="405"/>
      <c r="FJC254" s="405"/>
      <c r="FJD254" s="277"/>
      <c r="FJE254" s="277"/>
      <c r="FJF254" s="277"/>
      <c r="FJG254" s="277"/>
      <c r="FJH254" s="277"/>
      <c r="FJI254" s="277"/>
      <c r="FJJ254" s="277"/>
      <c r="FJK254" s="277"/>
      <c r="FJL254" s="402"/>
      <c r="FJM254" s="404"/>
      <c r="FJN254" s="49"/>
      <c r="FJO254" s="49"/>
      <c r="FJP254" s="49"/>
      <c r="FJQ254" s="99"/>
      <c r="FJR254" s="98"/>
      <c r="FJS254" s="49"/>
      <c r="FJT254" s="405"/>
      <c r="FJU254" s="405"/>
      <c r="FJV254" s="277"/>
      <c r="FJW254" s="277"/>
      <c r="FJX254" s="277"/>
      <c r="FJY254" s="277"/>
      <c r="FJZ254" s="277"/>
      <c r="FKA254" s="277"/>
      <c r="FKB254" s="277"/>
      <c r="FKC254" s="277"/>
      <c r="FKD254" s="402"/>
      <c r="FKE254" s="404"/>
      <c r="FKF254" s="49"/>
      <c r="FKG254" s="49"/>
      <c r="FKH254" s="49"/>
      <c r="FKI254" s="99"/>
      <c r="FKJ254" s="98"/>
      <c r="FKK254" s="49"/>
      <c r="FKL254" s="405"/>
      <c r="FKM254" s="405"/>
      <c r="FKN254" s="277"/>
      <c r="FKO254" s="277"/>
      <c r="FKP254" s="277"/>
      <c r="FKQ254" s="277"/>
      <c r="FKR254" s="277"/>
      <c r="FKS254" s="277"/>
      <c r="FKT254" s="277"/>
      <c r="FKU254" s="277"/>
      <c r="FKV254" s="402"/>
      <c r="FKW254" s="404"/>
      <c r="FKX254" s="49"/>
      <c r="FKY254" s="49"/>
      <c r="FKZ254" s="49"/>
      <c r="FLA254" s="99"/>
      <c r="FLB254" s="98"/>
      <c r="FLC254" s="49"/>
      <c r="FLD254" s="405"/>
      <c r="FLE254" s="405"/>
      <c r="FLF254" s="277"/>
      <c r="FLG254" s="277"/>
      <c r="FLH254" s="277"/>
      <c r="FLI254" s="277"/>
      <c r="FLJ254" s="277"/>
      <c r="FLK254" s="277"/>
      <c r="FLL254" s="277"/>
      <c r="FLM254" s="277"/>
      <c r="FLN254" s="402"/>
      <c r="FLO254" s="404"/>
      <c r="FLP254" s="49"/>
      <c r="FLQ254" s="49"/>
      <c r="FLR254" s="49"/>
      <c r="FLS254" s="99"/>
      <c r="FLT254" s="98"/>
      <c r="FLU254" s="49"/>
      <c r="FLV254" s="405"/>
      <c r="FLW254" s="405"/>
      <c r="FLX254" s="277"/>
      <c r="FLY254" s="277"/>
      <c r="FLZ254" s="277"/>
      <c r="FMA254" s="277"/>
      <c r="FMB254" s="277"/>
      <c r="FMC254" s="277"/>
      <c r="FMD254" s="277"/>
      <c r="FME254" s="277"/>
      <c r="FMF254" s="402"/>
      <c r="FMG254" s="404"/>
      <c r="FMH254" s="49"/>
      <c r="FMI254" s="49"/>
      <c r="FMJ254" s="49"/>
      <c r="FMK254" s="99"/>
      <c r="FML254" s="98"/>
      <c r="FMM254" s="49"/>
      <c r="FMN254" s="405"/>
      <c r="FMO254" s="405"/>
      <c r="FMP254" s="277"/>
      <c r="FMQ254" s="277"/>
      <c r="FMR254" s="277"/>
      <c r="FMS254" s="277"/>
      <c r="FMT254" s="277"/>
      <c r="FMU254" s="277"/>
      <c r="FMV254" s="277"/>
      <c r="FMW254" s="277"/>
      <c r="FMX254" s="402"/>
      <c r="FMY254" s="404"/>
      <c r="FMZ254" s="49"/>
      <c r="FNA254" s="49"/>
      <c r="FNB254" s="49"/>
      <c r="FNC254" s="99"/>
      <c r="FND254" s="98"/>
      <c r="FNE254" s="49"/>
      <c r="FNF254" s="405"/>
      <c r="FNG254" s="405"/>
      <c r="FNH254" s="277"/>
      <c r="FNI254" s="277"/>
      <c r="FNJ254" s="277"/>
      <c r="FNK254" s="277"/>
      <c r="FNL254" s="277"/>
      <c r="FNM254" s="277"/>
      <c r="FNN254" s="277"/>
      <c r="FNO254" s="277"/>
      <c r="FNP254" s="402"/>
      <c r="FNQ254" s="404"/>
      <c r="FNR254" s="49"/>
      <c r="FNS254" s="49"/>
      <c r="FNT254" s="49"/>
      <c r="FNU254" s="99"/>
      <c r="FNV254" s="98"/>
      <c r="FNW254" s="49"/>
      <c r="FNX254" s="405"/>
      <c r="FNY254" s="405"/>
      <c r="FNZ254" s="277"/>
      <c r="FOA254" s="277"/>
      <c r="FOB254" s="277"/>
      <c r="FOC254" s="277"/>
      <c r="FOD254" s="277"/>
      <c r="FOE254" s="277"/>
      <c r="FOF254" s="277"/>
      <c r="FOG254" s="277"/>
      <c r="FOH254" s="402"/>
      <c r="FOI254" s="404"/>
      <c r="FOJ254" s="49"/>
      <c r="FOK254" s="49"/>
      <c r="FOL254" s="49"/>
      <c r="FOM254" s="99"/>
      <c r="FON254" s="98"/>
      <c r="FOO254" s="49"/>
      <c r="FOP254" s="405"/>
      <c r="FOQ254" s="405"/>
      <c r="FOR254" s="277"/>
      <c r="FOS254" s="277"/>
      <c r="FOT254" s="277"/>
      <c r="FOU254" s="277"/>
      <c r="FOV254" s="277"/>
      <c r="FOW254" s="277"/>
      <c r="FOX254" s="277"/>
      <c r="FOY254" s="277"/>
      <c r="FOZ254" s="402"/>
      <c r="FPA254" s="404"/>
      <c r="FPB254" s="49"/>
      <c r="FPC254" s="49"/>
      <c r="FPD254" s="49"/>
      <c r="FPE254" s="99"/>
      <c r="FPF254" s="98"/>
      <c r="FPG254" s="49"/>
      <c r="FPH254" s="405"/>
      <c r="FPI254" s="405"/>
      <c r="FPJ254" s="277"/>
      <c r="FPK254" s="277"/>
      <c r="FPL254" s="277"/>
      <c r="FPM254" s="277"/>
      <c r="FPN254" s="277"/>
      <c r="FPO254" s="277"/>
      <c r="FPP254" s="277"/>
      <c r="FPQ254" s="277"/>
      <c r="FPR254" s="402"/>
      <c r="FPS254" s="404"/>
      <c r="FPT254" s="49"/>
      <c r="FPU254" s="49"/>
      <c r="FPV254" s="49"/>
      <c r="FPW254" s="99"/>
      <c r="FPX254" s="98"/>
      <c r="FPY254" s="49"/>
      <c r="FPZ254" s="405"/>
      <c r="FQA254" s="405"/>
      <c r="FQB254" s="277"/>
      <c r="FQC254" s="277"/>
      <c r="FQD254" s="277"/>
      <c r="FQE254" s="277"/>
      <c r="FQF254" s="277"/>
      <c r="FQG254" s="277"/>
      <c r="FQH254" s="277"/>
      <c r="FQI254" s="277"/>
      <c r="FQJ254" s="402"/>
      <c r="FQK254" s="404"/>
      <c r="FQL254" s="49"/>
      <c r="FQM254" s="49"/>
      <c r="FQN254" s="49"/>
      <c r="FQO254" s="99"/>
      <c r="FQP254" s="98"/>
      <c r="FQQ254" s="49"/>
      <c r="FQR254" s="405"/>
      <c r="FQS254" s="405"/>
      <c r="FQT254" s="277"/>
      <c r="FQU254" s="277"/>
      <c r="FQV254" s="277"/>
      <c r="FQW254" s="277"/>
      <c r="FQX254" s="277"/>
      <c r="FQY254" s="277"/>
      <c r="FQZ254" s="277"/>
      <c r="FRA254" s="277"/>
      <c r="FRB254" s="402"/>
      <c r="FRC254" s="404"/>
      <c r="FRD254" s="49"/>
      <c r="FRE254" s="49"/>
      <c r="FRF254" s="49"/>
      <c r="FRG254" s="99"/>
      <c r="FRH254" s="98"/>
      <c r="FRI254" s="49"/>
      <c r="FRJ254" s="405"/>
      <c r="FRK254" s="405"/>
      <c r="FRL254" s="277"/>
      <c r="FRM254" s="277"/>
      <c r="FRN254" s="277"/>
      <c r="FRO254" s="277"/>
      <c r="FRP254" s="277"/>
      <c r="FRQ254" s="277"/>
      <c r="FRR254" s="277"/>
      <c r="FRS254" s="277"/>
      <c r="FRT254" s="402"/>
      <c r="FRU254" s="404"/>
      <c r="FRV254" s="49"/>
      <c r="FRW254" s="49"/>
      <c r="FRX254" s="49"/>
      <c r="FRY254" s="99"/>
      <c r="FRZ254" s="98"/>
      <c r="FSA254" s="49"/>
      <c r="FSB254" s="405"/>
      <c r="FSC254" s="405"/>
      <c r="FSD254" s="277"/>
      <c r="FSE254" s="277"/>
      <c r="FSF254" s="277"/>
      <c r="FSG254" s="277"/>
      <c r="FSH254" s="277"/>
      <c r="FSI254" s="277"/>
      <c r="FSJ254" s="277"/>
      <c r="FSK254" s="277"/>
      <c r="FSL254" s="402"/>
      <c r="FSM254" s="404"/>
      <c r="FSN254" s="49"/>
      <c r="FSO254" s="49"/>
      <c r="FSP254" s="49"/>
      <c r="FSQ254" s="99"/>
      <c r="FSR254" s="98"/>
      <c r="FSS254" s="49"/>
      <c r="FST254" s="405"/>
      <c r="FSU254" s="405"/>
      <c r="FSV254" s="277"/>
      <c r="FSW254" s="277"/>
      <c r="FSX254" s="277"/>
      <c r="FSY254" s="277"/>
      <c r="FSZ254" s="277"/>
      <c r="FTA254" s="277"/>
      <c r="FTB254" s="277"/>
      <c r="FTC254" s="277"/>
      <c r="FTD254" s="402"/>
      <c r="FTE254" s="404"/>
      <c r="FTF254" s="49"/>
      <c r="FTG254" s="49"/>
      <c r="FTH254" s="49"/>
      <c r="FTI254" s="99"/>
      <c r="FTJ254" s="98"/>
      <c r="FTK254" s="49"/>
      <c r="FTL254" s="405"/>
      <c r="FTM254" s="405"/>
      <c r="FTN254" s="277"/>
      <c r="FTO254" s="277"/>
      <c r="FTP254" s="277"/>
      <c r="FTQ254" s="277"/>
      <c r="FTR254" s="277"/>
      <c r="FTS254" s="277"/>
      <c r="FTT254" s="277"/>
      <c r="FTU254" s="277"/>
      <c r="FTV254" s="402"/>
      <c r="FTW254" s="404"/>
      <c r="FTX254" s="49"/>
      <c r="FTY254" s="49"/>
      <c r="FTZ254" s="49"/>
      <c r="FUA254" s="99"/>
      <c r="FUB254" s="98"/>
      <c r="FUC254" s="49"/>
      <c r="FUD254" s="405"/>
      <c r="FUE254" s="405"/>
      <c r="FUF254" s="277"/>
      <c r="FUG254" s="277"/>
      <c r="FUH254" s="277"/>
      <c r="FUI254" s="277"/>
      <c r="FUJ254" s="277"/>
      <c r="FUK254" s="277"/>
      <c r="FUL254" s="277"/>
      <c r="FUM254" s="277"/>
      <c r="FUN254" s="402"/>
      <c r="FUO254" s="404"/>
      <c r="FUP254" s="49"/>
      <c r="FUQ254" s="49"/>
      <c r="FUR254" s="49"/>
      <c r="FUS254" s="99"/>
      <c r="FUT254" s="98"/>
      <c r="FUU254" s="49"/>
      <c r="FUV254" s="405"/>
      <c r="FUW254" s="405"/>
      <c r="FUX254" s="277"/>
      <c r="FUY254" s="277"/>
      <c r="FUZ254" s="277"/>
      <c r="FVA254" s="277"/>
      <c r="FVB254" s="277"/>
      <c r="FVC254" s="277"/>
      <c r="FVD254" s="277"/>
      <c r="FVE254" s="277"/>
      <c r="FVF254" s="402"/>
      <c r="FVG254" s="404"/>
      <c r="FVH254" s="49"/>
      <c r="FVI254" s="49"/>
      <c r="FVJ254" s="49"/>
      <c r="FVK254" s="99"/>
      <c r="FVL254" s="98"/>
      <c r="FVM254" s="49"/>
      <c r="FVN254" s="405"/>
      <c r="FVO254" s="405"/>
      <c r="FVP254" s="277"/>
      <c r="FVQ254" s="277"/>
      <c r="FVR254" s="277"/>
      <c r="FVS254" s="277"/>
      <c r="FVT254" s="277"/>
      <c r="FVU254" s="277"/>
      <c r="FVV254" s="277"/>
      <c r="FVW254" s="277"/>
      <c r="FVX254" s="402"/>
      <c r="FVY254" s="404"/>
      <c r="FVZ254" s="49"/>
      <c r="FWA254" s="49"/>
      <c r="FWB254" s="49"/>
      <c r="FWC254" s="99"/>
      <c r="FWD254" s="98"/>
      <c r="FWE254" s="49"/>
      <c r="FWF254" s="405"/>
      <c r="FWG254" s="405"/>
      <c r="FWH254" s="277"/>
      <c r="FWI254" s="277"/>
      <c r="FWJ254" s="277"/>
      <c r="FWK254" s="277"/>
      <c r="FWL254" s="277"/>
      <c r="FWM254" s="277"/>
      <c r="FWN254" s="277"/>
      <c r="FWO254" s="277"/>
      <c r="FWP254" s="402"/>
      <c r="FWQ254" s="404"/>
      <c r="FWR254" s="49"/>
      <c r="FWS254" s="49"/>
      <c r="FWT254" s="49"/>
      <c r="FWU254" s="99"/>
      <c r="FWV254" s="98"/>
      <c r="FWW254" s="49"/>
      <c r="FWX254" s="405"/>
      <c r="FWY254" s="405"/>
      <c r="FWZ254" s="277"/>
      <c r="FXA254" s="277"/>
      <c r="FXB254" s="277"/>
      <c r="FXC254" s="277"/>
      <c r="FXD254" s="277"/>
      <c r="FXE254" s="277"/>
      <c r="FXF254" s="277"/>
      <c r="FXG254" s="277"/>
      <c r="FXH254" s="402"/>
      <c r="FXI254" s="404"/>
      <c r="FXJ254" s="49"/>
      <c r="FXK254" s="49"/>
      <c r="FXL254" s="49"/>
      <c r="FXM254" s="99"/>
      <c r="FXN254" s="98"/>
      <c r="FXO254" s="49"/>
      <c r="FXP254" s="405"/>
      <c r="FXQ254" s="405"/>
      <c r="FXR254" s="277"/>
      <c r="FXS254" s="277"/>
      <c r="FXT254" s="277"/>
      <c r="FXU254" s="277"/>
      <c r="FXV254" s="277"/>
      <c r="FXW254" s="277"/>
      <c r="FXX254" s="277"/>
      <c r="FXY254" s="277"/>
      <c r="FXZ254" s="402"/>
      <c r="FYA254" s="404"/>
      <c r="FYB254" s="49"/>
      <c r="FYC254" s="49"/>
      <c r="FYD254" s="49"/>
      <c r="FYE254" s="99"/>
      <c r="FYF254" s="98"/>
      <c r="FYG254" s="49"/>
      <c r="FYH254" s="405"/>
      <c r="FYI254" s="405"/>
      <c r="FYJ254" s="277"/>
      <c r="FYK254" s="277"/>
      <c r="FYL254" s="277"/>
      <c r="FYM254" s="277"/>
      <c r="FYN254" s="277"/>
      <c r="FYO254" s="277"/>
      <c r="FYP254" s="277"/>
      <c r="FYQ254" s="277"/>
      <c r="FYR254" s="402"/>
      <c r="FYS254" s="404"/>
      <c r="FYT254" s="49"/>
      <c r="FYU254" s="49"/>
      <c r="FYV254" s="49"/>
      <c r="FYW254" s="99"/>
      <c r="FYX254" s="98"/>
      <c r="FYY254" s="49"/>
      <c r="FYZ254" s="405"/>
      <c r="FZA254" s="405"/>
      <c r="FZB254" s="277"/>
      <c r="FZC254" s="277"/>
      <c r="FZD254" s="277"/>
      <c r="FZE254" s="277"/>
      <c r="FZF254" s="277"/>
      <c r="FZG254" s="277"/>
      <c r="FZH254" s="277"/>
      <c r="FZI254" s="277"/>
      <c r="FZJ254" s="402"/>
      <c r="FZK254" s="404"/>
      <c r="FZL254" s="49"/>
      <c r="FZM254" s="49"/>
      <c r="FZN254" s="49"/>
      <c r="FZO254" s="99"/>
      <c r="FZP254" s="98"/>
      <c r="FZQ254" s="49"/>
      <c r="FZR254" s="405"/>
      <c r="FZS254" s="405"/>
      <c r="FZT254" s="277"/>
      <c r="FZU254" s="277"/>
      <c r="FZV254" s="277"/>
      <c r="FZW254" s="277"/>
      <c r="FZX254" s="277"/>
      <c r="FZY254" s="277"/>
      <c r="FZZ254" s="277"/>
      <c r="GAA254" s="277"/>
      <c r="GAB254" s="402"/>
      <c r="GAC254" s="404"/>
      <c r="GAD254" s="49"/>
      <c r="GAE254" s="49"/>
      <c r="GAF254" s="49"/>
      <c r="GAG254" s="99"/>
      <c r="GAH254" s="98"/>
      <c r="GAI254" s="49"/>
      <c r="GAJ254" s="405"/>
      <c r="GAK254" s="405"/>
      <c r="GAL254" s="277"/>
      <c r="GAM254" s="277"/>
      <c r="GAN254" s="277"/>
      <c r="GAO254" s="277"/>
      <c r="GAP254" s="277"/>
      <c r="GAQ254" s="277"/>
      <c r="GAR254" s="277"/>
      <c r="GAS254" s="277"/>
      <c r="GAT254" s="402"/>
      <c r="GAU254" s="404"/>
      <c r="GAV254" s="49"/>
      <c r="GAW254" s="49"/>
      <c r="GAX254" s="49"/>
      <c r="GAY254" s="99"/>
      <c r="GAZ254" s="98"/>
      <c r="GBA254" s="49"/>
      <c r="GBB254" s="405"/>
      <c r="GBC254" s="405"/>
      <c r="GBD254" s="277"/>
      <c r="GBE254" s="277"/>
      <c r="GBF254" s="277"/>
      <c r="GBG254" s="277"/>
      <c r="GBH254" s="277"/>
      <c r="GBI254" s="277"/>
      <c r="GBJ254" s="277"/>
      <c r="GBK254" s="277"/>
      <c r="GBL254" s="402"/>
      <c r="GBM254" s="404"/>
      <c r="GBN254" s="49"/>
      <c r="GBO254" s="49"/>
      <c r="GBP254" s="49"/>
      <c r="GBQ254" s="99"/>
      <c r="GBR254" s="98"/>
      <c r="GBS254" s="49"/>
      <c r="GBT254" s="405"/>
      <c r="GBU254" s="405"/>
      <c r="GBV254" s="277"/>
      <c r="GBW254" s="277"/>
      <c r="GBX254" s="277"/>
      <c r="GBY254" s="277"/>
      <c r="GBZ254" s="277"/>
      <c r="GCA254" s="277"/>
      <c r="GCB254" s="277"/>
      <c r="GCC254" s="277"/>
      <c r="GCD254" s="402"/>
      <c r="GCE254" s="404"/>
      <c r="GCF254" s="49"/>
      <c r="GCG254" s="49"/>
      <c r="GCH254" s="49"/>
      <c r="GCI254" s="99"/>
      <c r="GCJ254" s="98"/>
      <c r="GCK254" s="49"/>
      <c r="GCL254" s="405"/>
      <c r="GCM254" s="405"/>
      <c r="GCN254" s="277"/>
      <c r="GCO254" s="277"/>
      <c r="GCP254" s="277"/>
      <c r="GCQ254" s="277"/>
      <c r="GCR254" s="277"/>
      <c r="GCS254" s="277"/>
      <c r="GCT254" s="277"/>
      <c r="GCU254" s="277"/>
      <c r="GCV254" s="402"/>
      <c r="GCW254" s="404"/>
      <c r="GCX254" s="49"/>
      <c r="GCY254" s="49"/>
      <c r="GCZ254" s="49"/>
      <c r="GDA254" s="99"/>
      <c r="GDB254" s="98"/>
      <c r="GDC254" s="49"/>
      <c r="GDD254" s="405"/>
      <c r="GDE254" s="405"/>
      <c r="GDF254" s="277"/>
      <c r="GDG254" s="277"/>
      <c r="GDH254" s="277"/>
      <c r="GDI254" s="277"/>
      <c r="GDJ254" s="277"/>
      <c r="GDK254" s="277"/>
      <c r="GDL254" s="277"/>
      <c r="GDM254" s="277"/>
      <c r="GDN254" s="402"/>
      <c r="GDO254" s="404"/>
      <c r="GDP254" s="49"/>
      <c r="GDQ254" s="49"/>
      <c r="GDR254" s="49"/>
      <c r="GDS254" s="99"/>
      <c r="GDT254" s="98"/>
      <c r="GDU254" s="49"/>
      <c r="GDV254" s="405"/>
      <c r="GDW254" s="405"/>
      <c r="GDX254" s="277"/>
      <c r="GDY254" s="277"/>
      <c r="GDZ254" s="277"/>
      <c r="GEA254" s="277"/>
      <c r="GEB254" s="277"/>
      <c r="GEC254" s="277"/>
      <c r="GED254" s="277"/>
      <c r="GEE254" s="277"/>
      <c r="GEF254" s="402"/>
      <c r="GEG254" s="404"/>
      <c r="GEH254" s="49"/>
      <c r="GEI254" s="49"/>
      <c r="GEJ254" s="49"/>
      <c r="GEK254" s="99"/>
      <c r="GEL254" s="98"/>
      <c r="GEM254" s="49"/>
      <c r="GEN254" s="405"/>
      <c r="GEO254" s="405"/>
      <c r="GEP254" s="277"/>
      <c r="GEQ254" s="277"/>
      <c r="GER254" s="277"/>
      <c r="GES254" s="277"/>
      <c r="GET254" s="277"/>
      <c r="GEU254" s="277"/>
      <c r="GEV254" s="277"/>
      <c r="GEW254" s="277"/>
      <c r="GEX254" s="402"/>
      <c r="GEY254" s="404"/>
      <c r="GEZ254" s="49"/>
      <c r="GFA254" s="49"/>
      <c r="GFB254" s="49"/>
      <c r="GFC254" s="99"/>
      <c r="GFD254" s="98"/>
      <c r="GFE254" s="49"/>
      <c r="GFF254" s="405"/>
      <c r="GFG254" s="405"/>
      <c r="GFH254" s="277"/>
      <c r="GFI254" s="277"/>
      <c r="GFJ254" s="277"/>
      <c r="GFK254" s="277"/>
      <c r="GFL254" s="277"/>
      <c r="GFM254" s="277"/>
      <c r="GFN254" s="277"/>
      <c r="GFO254" s="277"/>
      <c r="GFP254" s="402"/>
      <c r="GFQ254" s="404"/>
      <c r="GFR254" s="49"/>
      <c r="GFS254" s="49"/>
      <c r="GFT254" s="49"/>
      <c r="GFU254" s="99"/>
      <c r="GFV254" s="98"/>
      <c r="GFW254" s="49"/>
      <c r="GFX254" s="405"/>
      <c r="GFY254" s="405"/>
      <c r="GFZ254" s="277"/>
      <c r="GGA254" s="277"/>
      <c r="GGB254" s="277"/>
      <c r="GGC254" s="277"/>
      <c r="GGD254" s="277"/>
      <c r="GGE254" s="277"/>
      <c r="GGF254" s="277"/>
      <c r="GGG254" s="277"/>
      <c r="GGH254" s="402"/>
      <c r="GGI254" s="404"/>
      <c r="GGJ254" s="49"/>
      <c r="GGK254" s="49"/>
      <c r="GGL254" s="49"/>
      <c r="GGM254" s="99"/>
      <c r="GGN254" s="98"/>
      <c r="GGO254" s="49"/>
      <c r="GGP254" s="405"/>
      <c r="GGQ254" s="405"/>
      <c r="GGR254" s="277"/>
      <c r="GGS254" s="277"/>
      <c r="GGT254" s="277"/>
      <c r="GGU254" s="277"/>
      <c r="GGV254" s="277"/>
      <c r="GGW254" s="277"/>
      <c r="GGX254" s="277"/>
      <c r="GGY254" s="277"/>
      <c r="GGZ254" s="402"/>
      <c r="GHA254" s="404"/>
      <c r="GHB254" s="49"/>
      <c r="GHC254" s="49"/>
      <c r="GHD254" s="49"/>
      <c r="GHE254" s="99"/>
      <c r="GHF254" s="98"/>
      <c r="GHG254" s="49"/>
      <c r="GHH254" s="405"/>
      <c r="GHI254" s="405"/>
      <c r="GHJ254" s="277"/>
      <c r="GHK254" s="277"/>
      <c r="GHL254" s="277"/>
      <c r="GHM254" s="277"/>
      <c r="GHN254" s="277"/>
      <c r="GHO254" s="277"/>
      <c r="GHP254" s="277"/>
      <c r="GHQ254" s="277"/>
      <c r="GHR254" s="402"/>
      <c r="GHS254" s="404"/>
      <c r="GHT254" s="49"/>
      <c r="GHU254" s="49"/>
      <c r="GHV254" s="49"/>
      <c r="GHW254" s="99"/>
      <c r="GHX254" s="98"/>
      <c r="GHY254" s="49"/>
      <c r="GHZ254" s="405"/>
      <c r="GIA254" s="405"/>
      <c r="GIB254" s="277"/>
      <c r="GIC254" s="277"/>
      <c r="GID254" s="277"/>
      <c r="GIE254" s="277"/>
      <c r="GIF254" s="277"/>
      <c r="GIG254" s="277"/>
      <c r="GIH254" s="277"/>
      <c r="GII254" s="277"/>
      <c r="GIJ254" s="402"/>
      <c r="GIK254" s="404"/>
      <c r="GIL254" s="49"/>
      <c r="GIM254" s="49"/>
      <c r="GIN254" s="49"/>
      <c r="GIO254" s="99"/>
      <c r="GIP254" s="98"/>
      <c r="GIQ254" s="49"/>
      <c r="GIR254" s="405"/>
      <c r="GIS254" s="405"/>
      <c r="GIT254" s="277"/>
      <c r="GIU254" s="277"/>
      <c r="GIV254" s="277"/>
      <c r="GIW254" s="277"/>
      <c r="GIX254" s="277"/>
      <c r="GIY254" s="277"/>
      <c r="GIZ254" s="277"/>
      <c r="GJA254" s="277"/>
      <c r="GJB254" s="402"/>
      <c r="GJC254" s="404"/>
      <c r="GJD254" s="49"/>
      <c r="GJE254" s="49"/>
      <c r="GJF254" s="49"/>
      <c r="GJG254" s="99"/>
      <c r="GJH254" s="98"/>
      <c r="GJI254" s="49"/>
      <c r="GJJ254" s="405"/>
      <c r="GJK254" s="405"/>
      <c r="GJL254" s="277"/>
      <c r="GJM254" s="277"/>
      <c r="GJN254" s="277"/>
      <c r="GJO254" s="277"/>
      <c r="GJP254" s="277"/>
      <c r="GJQ254" s="277"/>
      <c r="GJR254" s="277"/>
      <c r="GJS254" s="277"/>
      <c r="GJT254" s="402"/>
      <c r="GJU254" s="404"/>
      <c r="GJV254" s="49"/>
      <c r="GJW254" s="49"/>
      <c r="GJX254" s="49"/>
      <c r="GJY254" s="99"/>
      <c r="GJZ254" s="98"/>
      <c r="GKA254" s="49"/>
      <c r="GKB254" s="405"/>
      <c r="GKC254" s="405"/>
      <c r="GKD254" s="277"/>
      <c r="GKE254" s="277"/>
      <c r="GKF254" s="277"/>
      <c r="GKG254" s="277"/>
      <c r="GKH254" s="277"/>
      <c r="GKI254" s="277"/>
      <c r="GKJ254" s="277"/>
      <c r="GKK254" s="277"/>
      <c r="GKL254" s="402"/>
      <c r="GKM254" s="404"/>
      <c r="GKN254" s="49"/>
      <c r="GKO254" s="49"/>
      <c r="GKP254" s="49"/>
      <c r="GKQ254" s="99"/>
      <c r="GKR254" s="98"/>
      <c r="GKS254" s="49"/>
      <c r="GKT254" s="405"/>
      <c r="GKU254" s="405"/>
      <c r="GKV254" s="277"/>
      <c r="GKW254" s="277"/>
      <c r="GKX254" s="277"/>
      <c r="GKY254" s="277"/>
      <c r="GKZ254" s="277"/>
      <c r="GLA254" s="277"/>
      <c r="GLB254" s="277"/>
      <c r="GLC254" s="277"/>
      <c r="GLD254" s="402"/>
      <c r="GLE254" s="404"/>
      <c r="GLF254" s="49"/>
      <c r="GLG254" s="49"/>
      <c r="GLH254" s="49"/>
      <c r="GLI254" s="99"/>
      <c r="GLJ254" s="98"/>
      <c r="GLK254" s="49"/>
      <c r="GLL254" s="405"/>
      <c r="GLM254" s="405"/>
      <c r="GLN254" s="277"/>
      <c r="GLO254" s="277"/>
      <c r="GLP254" s="277"/>
      <c r="GLQ254" s="277"/>
      <c r="GLR254" s="277"/>
      <c r="GLS254" s="277"/>
      <c r="GLT254" s="277"/>
      <c r="GLU254" s="277"/>
      <c r="GLV254" s="402"/>
      <c r="GLW254" s="404"/>
      <c r="GLX254" s="49"/>
      <c r="GLY254" s="49"/>
      <c r="GLZ254" s="49"/>
      <c r="GMA254" s="99"/>
      <c r="GMB254" s="98"/>
      <c r="GMC254" s="49"/>
      <c r="GMD254" s="405"/>
      <c r="GME254" s="405"/>
      <c r="GMF254" s="277"/>
      <c r="GMG254" s="277"/>
      <c r="GMH254" s="277"/>
      <c r="GMI254" s="277"/>
      <c r="GMJ254" s="277"/>
      <c r="GMK254" s="277"/>
      <c r="GML254" s="277"/>
      <c r="GMM254" s="277"/>
      <c r="GMN254" s="402"/>
      <c r="GMO254" s="404"/>
      <c r="GMP254" s="49"/>
      <c r="GMQ254" s="49"/>
      <c r="GMR254" s="49"/>
      <c r="GMS254" s="99"/>
      <c r="GMT254" s="98"/>
      <c r="GMU254" s="49"/>
      <c r="GMV254" s="405"/>
      <c r="GMW254" s="405"/>
      <c r="GMX254" s="277"/>
      <c r="GMY254" s="277"/>
      <c r="GMZ254" s="277"/>
      <c r="GNA254" s="277"/>
      <c r="GNB254" s="277"/>
      <c r="GNC254" s="277"/>
      <c r="GND254" s="277"/>
      <c r="GNE254" s="277"/>
      <c r="GNF254" s="402"/>
      <c r="GNG254" s="404"/>
      <c r="GNH254" s="49"/>
      <c r="GNI254" s="49"/>
      <c r="GNJ254" s="49"/>
      <c r="GNK254" s="99"/>
      <c r="GNL254" s="98"/>
      <c r="GNM254" s="49"/>
      <c r="GNN254" s="405"/>
      <c r="GNO254" s="405"/>
      <c r="GNP254" s="277"/>
      <c r="GNQ254" s="277"/>
      <c r="GNR254" s="277"/>
      <c r="GNS254" s="277"/>
      <c r="GNT254" s="277"/>
      <c r="GNU254" s="277"/>
      <c r="GNV254" s="277"/>
      <c r="GNW254" s="277"/>
      <c r="GNX254" s="402"/>
      <c r="GNY254" s="404"/>
      <c r="GNZ254" s="49"/>
      <c r="GOA254" s="49"/>
      <c r="GOB254" s="49"/>
      <c r="GOC254" s="99"/>
      <c r="GOD254" s="98"/>
      <c r="GOE254" s="49"/>
      <c r="GOF254" s="405"/>
      <c r="GOG254" s="405"/>
      <c r="GOH254" s="277"/>
      <c r="GOI254" s="277"/>
      <c r="GOJ254" s="277"/>
      <c r="GOK254" s="277"/>
      <c r="GOL254" s="277"/>
      <c r="GOM254" s="277"/>
      <c r="GON254" s="277"/>
      <c r="GOO254" s="277"/>
      <c r="GOP254" s="402"/>
      <c r="GOQ254" s="404"/>
      <c r="GOR254" s="49"/>
      <c r="GOS254" s="49"/>
      <c r="GOT254" s="49"/>
      <c r="GOU254" s="99"/>
      <c r="GOV254" s="98"/>
      <c r="GOW254" s="49"/>
      <c r="GOX254" s="405"/>
      <c r="GOY254" s="405"/>
      <c r="GOZ254" s="277"/>
      <c r="GPA254" s="277"/>
      <c r="GPB254" s="277"/>
      <c r="GPC254" s="277"/>
      <c r="GPD254" s="277"/>
      <c r="GPE254" s="277"/>
      <c r="GPF254" s="277"/>
      <c r="GPG254" s="277"/>
      <c r="GPH254" s="402"/>
      <c r="GPI254" s="404"/>
      <c r="GPJ254" s="49"/>
      <c r="GPK254" s="49"/>
      <c r="GPL254" s="49"/>
      <c r="GPM254" s="99"/>
      <c r="GPN254" s="98"/>
      <c r="GPO254" s="49"/>
      <c r="GPP254" s="405"/>
      <c r="GPQ254" s="405"/>
      <c r="GPR254" s="277"/>
      <c r="GPS254" s="277"/>
      <c r="GPT254" s="277"/>
      <c r="GPU254" s="277"/>
      <c r="GPV254" s="277"/>
      <c r="GPW254" s="277"/>
      <c r="GPX254" s="277"/>
      <c r="GPY254" s="277"/>
      <c r="GPZ254" s="402"/>
      <c r="GQA254" s="404"/>
      <c r="GQB254" s="49"/>
      <c r="GQC254" s="49"/>
      <c r="GQD254" s="49"/>
      <c r="GQE254" s="99"/>
      <c r="GQF254" s="98"/>
      <c r="GQG254" s="49"/>
      <c r="GQH254" s="405"/>
      <c r="GQI254" s="405"/>
      <c r="GQJ254" s="277"/>
      <c r="GQK254" s="277"/>
      <c r="GQL254" s="277"/>
      <c r="GQM254" s="277"/>
      <c r="GQN254" s="277"/>
      <c r="GQO254" s="277"/>
      <c r="GQP254" s="277"/>
      <c r="GQQ254" s="277"/>
      <c r="GQR254" s="402"/>
      <c r="GQS254" s="404"/>
      <c r="GQT254" s="49"/>
      <c r="GQU254" s="49"/>
      <c r="GQV254" s="49"/>
      <c r="GQW254" s="99"/>
      <c r="GQX254" s="98"/>
      <c r="GQY254" s="49"/>
      <c r="GQZ254" s="405"/>
      <c r="GRA254" s="405"/>
      <c r="GRB254" s="277"/>
      <c r="GRC254" s="277"/>
      <c r="GRD254" s="277"/>
      <c r="GRE254" s="277"/>
      <c r="GRF254" s="277"/>
      <c r="GRG254" s="277"/>
      <c r="GRH254" s="277"/>
      <c r="GRI254" s="277"/>
      <c r="GRJ254" s="402"/>
      <c r="GRK254" s="404"/>
      <c r="GRL254" s="49"/>
      <c r="GRM254" s="49"/>
      <c r="GRN254" s="49"/>
      <c r="GRO254" s="99"/>
      <c r="GRP254" s="98"/>
      <c r="GRQ254" s="49"/>
      <c r="GRR254" s="405"/>
      <c r="GRS254" s="405"/>
      <c r="GRT254" s="277"/>
      <c r="GRU254" s="277"/>
      <c r="GRV254" s="277"/>
      <c r="GRW254" s="277"/>
      <c r="GRX254" s="277"/>
      <c r="GRY254" s="277"/>
      <c r="GRZ254" s="277"/>
      <c r="GSA254" s="277"/>
      <c r="GSB254" s="402"/>
      <c r="GSC254" s="404"/>
      <c r="GSD254" s="49"/>
      <c r="GSE254" s="49"/>
      <c r="GSF254" s="49"/>
      <c r="GSG254" s="99"/>
      <c r="GSH254" s="98"/>
      <c r="GSI254" s="49"/>
      <c r="GSJ254" s="405"/>
      <c r="GSK254" s="405"/>
      <c r="GSL254" s="277"/>
      <c r="GSM254" s="277"/>
      <c r="GSN254" s="277"/>
      <c r="GSO254" s="277"/>
      <c r="GSP254" s="277"/>
      <c r="GSQ254" s="277"/>
      <c r="GSR254" s="277"/>
      <c r="GSS254" s="277"/>
      <c r="GST254" s="402"/>
      <c r="GSU254" s="404"/>
      <c r="GSV254" s="49"/>
      <c r="GSW254" s="49"/>
      <c r="GSX254" s="49"/>
      <c r="GSY254" s="99"/>
      <c r="GSZ254" s="98"/>
      <c r="GTA254" s="49"/>
      <c r="GTB254" s="405"/>
      <c r="GTC254" s="405"/>
      <c r="GTD254" s="277"/>
      <c r="GTE254" s="277"/>
      <c r="GTF254" s="277"/>
      <c r="GTG254" s="277"/>
      <c r="GTH254" s="277"/>
      <c r="GTI254" s="277"/>
      <c r="GTJ254" s="277"/>
      <c r="GTK254" s="277"/>
      <c r="GTL254" s="402"/>
      <c r="GTM254" s="404"/>
      <c r="GTN254" s="49"/>
      <c r="GTO254" s="49"/>
      <c r="GTP254" s="49"/>
      <c r="GTQ254" s="99"/>
      <c r="GTR254" s="98"/>
      <c r="GTS254" s="49"/>
      <c r="GTT254" s="405"/>
      <c r="GTU254" s="405"/>
      <c r="GTV254" s="277"/>
      <c r="GTW254" s="277"/>
      <c r="GTX254" s="277"/>
      <c r="GTY254" s="277"/>
      <c r="GTZ254" s="277"/>
      <c r="GUA254" s="277"/>
      <c r="GUB254" s="277"/>
      <c r="GUC254" s="277"/>
      <c r="GUD254" s="402"/>
      <c r="GUE254" s="404"/>
      <c r="GUF254" s="49"/>
      <c r="GUG254" s="49"/>
      <c r="GUH254" s="49"/>
      <c r="GUI254" s="99"/>
      <c r="GUJ254" s="98"/>
      <c r="GUK254" s="49"/>
      <c r="GUL254" s="405"/>
      <c r="GUM254" s="405"/>
      <c r="GUN254" s="277"/>
      <c r="GUO254" s="277"/>
      <c r="GUP254" s="277"/>
      <c r="GUQ254" s="277"/>
      <c r="GUR254" s="277"/>
      <c r="GUS254" s="277"/>
      <c r="GUT254" s="277"/>
      <c r="GUU254" s="277"/>
      <c r="GUV254" s="402"/>
      <c r="GUW254" s="404"/>
      <c r="GUX254" s="49"/>
      <c r="GUY254" s="49"/>
      <c r="GUZ254" s="49"/>
      <c r="GVA254" s="99"/>
      <c r="GVB254" s="98"/>
      <c r="GVC254" s="49"/>
      <c r="GVD254" s="405"/>
      <c r="GVE254" s="405"/>
      <c r="GVF254" s="277"/>
      <c r="GVG254" s="277"/>
      <c r="GVH254" s="277"/>
      <c r="GVI254" s="277"/>
      <c r="GVJ254" s="277"/>
      <c r="GVK254" s="277"/>
      <c r="GVL254" s="277"/>
      <c r="GVM254" s="277"/>
      <c r="GVN254" s="402"/>
      <c r="GVO254" s="404"/>
      <c r="GVP254" s="49"/>
      <c r="GVQ254" s="49"/>
      <c r="GVR254" s="49"/>
      <c r="GVS254" s="99"/>
      <c r="GVT254" s="98"/>
      <c r="GVU254" s="49"/>
      <c r="GVV254" s="405"/>
      <c r="GVW254" s="405"/>
      <c r="GVX254" s="277"/>
      <c r="GVY254" s="277"/>
      <c r="GVZ254" s="277"/>
      <c r="GWA254" s="277"/>
      <c r="GWB254" s="277"/>
      <c r="GWC254" s="277"/>
      <c r="GWD254" s="277"/>
      <c r="GWE254" s="277"/>
      <c r="GWF254" s="402"/>
      <c r="GWG254" s="404"/>
      <c r="GWH254" s="49"/>
      <c r="GWI254" s="49"/>
      <c r="GWJ254" s="49"/>
      <c r="GWK254" s="99"/>
      <c r="GWL254" s="98"/>
      <c r="GWM254" s="49"/>
      <c r="GWN254" s="405"/>
      <c r="GWO254" s="405"/>
      <c r="GWP254" s="277"/>
      <c r="GWQ254" s="277"/>
      <c r="GWR254" s="277"/>
      <c r="GWS254" s="277"/>
      <c r="GWT254" s="277"/>
      <c r="GWU254" s="277"/>
      <c r="GWV254" s="277"/>
      <c r="GWW254" s="277"/>
      <c r="GWX254" s="402"/>
      <c r="GWY254" s="404"/>
      <c r="GWZ254" s="49"/>
      <c r="GXA254" s="49"/>
      <c r="GXB254" s="49"/>
      <c r="GXC254" s="99"/>
      <c r="GXD254" s="98"/>
      <c r="GXE254" s="49"/>
      <c r="GXF254" s="405"/>
      <c r="GXG254" s="405"/>
      <c r="GXH254" s="277"/>
      <c r="GXI254" s="277"/>
      <c r="GXJ254" s="277"/>
      <c r="GXK254" s="277"/>
      <c r="GXL254" s="277"/>
      <c r="GXM254" s="277"/>
      <c r="GXN254" s="277"/>
      <c r="GXO254" s="277"/>
      <c r="GXP254" s="402"/>
      <c r="GXQ254" s="404"/>
      <c r="GXR254" s="49"/>
      <c r="GXS254" s="49"/>
      <c r="GXT254" s="49"/>
      <c r="GXU254" s="99"/>
      <c r="GXV254" s="98"/>
      <c r="GXW254" s="49"/>
      <c r="GXX254" s="405"/>
      <c r="GXY254" s="405"/>
      <c r="GXZ254" s="277"/>
      <c r="GYA254" s="277"/>
      <c r="GYB254" s="277"/>
      <c r="GYC254" s="277"/>
      <c r="GYD254" s="277"/>
      <c r="GYE254" s="277"/>
      <c r="GYF254" s="277"/>
      <c r="GYG254" s="277"/>
      <c r="GYH254" s="402"/>
      <c r="GYI254" s="404"/>
      <c r="GYJ254" s="49"/>
      <c r="GYK254" s="49"/>
      <c r="GYL254" s="49"/>
      <c r="GYM254" s="99"/>
      <c r="GYN254" s="98"/>
      <c r="GYO254" s="49"/>
      <c r="GYP254" s="405"/>
      <c r="GYQ254" s="405"/>
      <c r="GYR254" s="277"/>
      <c r="GYS254" s="277"/>
      <c r="GYT254" s="277"/>
      <c r="GYU254" s="277"/>
      <c r="GYV254" s="277"/>
      <c r="GYW254" s="277"/>
      <c r="GYX254" s="277"/>
      <c r="GYY254" s="277"/>
      <c r="GYZ254" s="402"/>
      <c r="GZA254" s="404"/>
      <c r="GZB254" s="49"/>
      <c r="GZC254" s="49"/>
      <c r="GZD254" s="49"/>
      <c r="GZE254" s="99"/>
      <c r="GZF254" s="98"/>
      <c r="GZG254" s="49"/>
      <c r="GZH254" s="405"/>
      <c r="GZI254" s="405"/>
      <c r="GZJ254" s="277"/>
      <c r="GZK254" s="277"/>
      <c r="GZL254" s="277"/>
      <c r="GZM254" s="277"/>
      <c r="GZN254" s="277"/>
      <c r="GZO254" s="277"/>
      <c r="GZP254" s="277"/>
      <c r="GZQ254" s="277"/>
      <c r="GZR254" s="402"/>
      <c r="GZS254" s="404"/>
      <c r="GZT254" s="49"/>
      <c r="GZU254" s="49"/>
      <c r="GZV254" s="49"/>
      <c r="GZW254" s="99"/>
      <c r="GZX254" s="98"/>
      <c r="GZY254" s="49"/>
      <c r="GZZ254" s="405"/>
      <c r="HAA254" s="405"/>
      <c r="HAB254" s="277"/>
      <c r="HAC254" s="277"/>
      <c r="HAD254" s="277"/>
      <c r="HAE254" s="277"/>
      <c r="HAF254" s="277"/>
      <c r="HAG254" s="277"/>
      <c r="HAH254" s="277"/>
      <c r="HAI254" s="277"/>
      <c r="HAJ254" s="402"/>
      <c r="HAK254" s="404"/>
      <c r="HAL254" s="49"/>
      <c r="HAM254" s="49"/>
      <c r="HAN254" s="49"/>
      <c r="HAO254" s="99"/>
      <c r="HAP254" s="98"/>
      <c r="HAQ254" s="49"/>
      <c r="HAR254" s="405"/>
      <c r="HAS254" s="405"/>
      <c r="HAT254" s="277"/>
      <c r="HAU254" s="277"/>
      <c r="HAV254" s="277"/>
      <c r="HAW254" s="277"/>
      <c r="HAX254" s="277"/>
      <c r="HAY254" s="277"/>
      <c r="HAZ254" s="277"/>
      <c r="HBA254" s="277"/>
      <c r="HBB254" s="402"/>
      <c r="HBC254" s="404"/>
      <c r="HBD254" s="49"/>
      <c r="HBE254" s="49"/>
      <c r="HBF254" s="49"/>
      <c r="HBG254" s="99"/>
      <c r="HBH254" s="98"/>
      <c r="HBI254" s="49"/>
      <c r="HBJ254" s="405"/>
      <c r="HBK254" s="405"/>
      <c r="HBL254" s="277"/>
      <c r="HBM254" s="277"/>
      <c r="HBN254" s="277"/>
      <c r="HBO254" s="277"/>
      <c r="HBP254" s="277"/>
      <c r="HBQ254" s="277"/>
      <c r="HBR254" s="277"/>
      <c r="HBS254" s="277"/>
      <c r="HBT254" s="402"/>
      <c r="HBU254" s="404"/>
      <c r="HBV254" s="49"/>
      <c r="HBW254" s="49"/>
      <c r="HBX254" s="49"/>
      <c r="HBY254" s="99"/>
      <c r="HBZ254" s="98"/>
      <c r="HCA254" s="49"/>
      <c r="HCB254" s="405"/>
      <c r="HCC254" s="405"/>
      <c r="HCD254" s="277"/>
      <c r="HCE254" s="277"/>
      <c r="HCF254" s="277"/>
      <c r="HCG254" s="277"/>
      <c r="HCH254" s="277"/>
      <c r="HCI254" s="277"/>
      <c r="HCJ254" s="277"/>
      <c r="HCK254" s="277"/>
      <c r="HCL254" s="402"/>
      <c r="HCM254" s="404"/>
      <c r="HCN254" s="49"/>
      <c r="HCO254" s="49"/>
      <c r="HCP254" s="49"/>
      <c r="HCQ254" s="99"/>
      <c r="HCR254" s="98"/>
      <c r="HCS254" s="49"/>
      <c r="HCT254" s="405"/>
      <c r="HCU254" s="405"/>
      <c r="HCV254" s="277"/>
      <c r="HCW254" s="277"/>
      <c r="HCX254" s="277"/>
      <c r="HCY254" s="277"/>
      <c r="HCZ254" s="277"/>
      <c r="HDA254" s="277"/>
      <c r="HDB254" s="277"/>
      <c r="HDC254" s="277"/>
      <c r="HDD254" s="402"/>
      <c r="HDE254" s="404"/>
      <c r="HDF254" s="49"/>
      <c r="HDG254" s="49"/>
      <c r="HDH254" s="49"/>
      <c r="HDI254" s="99"/>
      <c r="HDJ254" s="98"/>
      <c r="HDK254" s="49"/>
      <c r="HDL254" s="405"/>
      <c r="HDM254" s="405"/>
      <c r="HDN254" s="277"/>
      <c r="HDO254" s="277"/>
      <c r="HDP254" s="277"/>
      <c r="HDQ254" s="277"/>
      <c r="HDR254" s="277"/>
      <c r="HDS254" s="277"/>
      <c r="HDT254" s="277"/>
      <c r="HDU254" s="277"/>
      <c r="HDV254" s="402"/>
      <c r="HDW254" s="404"/>
      <c r="HDX254" s="49"/>
      <c r="HDY254" s="49"/>
      <c r="HDZ254" s="49"/>
      <c r="HEA254" s="99"/>
      <c r="HEB254" s="98"/>
      <c r="HEC254" s="49"/>
      <c r="HED254" s="405"/>
      <c r="HEE254" s="405"/>
      <c r="HEF254" s="277"/>
      <c r="HEG254" s="277"/>
      <c r="HEH254" s="277"/>
      <c r="HEI254" s="277"/>
      <c r="HEJ254" s="277"/>
      <c r="HEK254" s="277"/>
      <c r="HEL254" s="277"/>
      <c r="HEM254" s="277"/>
      <c r="HEN254" s="402"/>
      <c r="HEO254" s="404"/>
      <c r="HEP254" s="49"/>
      <c r="HEQ254" s="49"/>
      <c r="HER254" s="49"/>
      <c r="HES254" s="99"/>
      <c r="HET254" s="98"/>
      <c r="HEU254" s="49"/>
      <c r="HEV254" s="405"/>
      <c r="HEW254" s="405"/>
      <c r="HEX254" s="277"/>
      <c r="HEY254" s="277"/>
      <c r="HEZ254" s="277"/>
      <c r="HFA254" s="277"/>
      <c r="HFB254" s="277"/>
      <c r="HFC254" s="277"/>
      <c r="HFD254" s="277"/>
      <c r="HFE254" s="277"/>
      <c r="HFF254" s="402"/>
      <c r="HFG254" s="404"/>
      <c r="HFH254" s="49"/>
      <c r="HFI254" s="49"/>
      <c r="HFJ254" s="49"/>
      <c r="HFK254" s="99"/>
      <c r="HFL254" s="98"/>
      <c r="HFM254" s="49"/>
      <c r="HFN254" s="405"/>
      <c r="HFO254" s="405"/>
      <c r="HFP254" s="277"/>
      <c r="HFQ254" s="277"/>
      <c r="HFR254" s="277"/>
      <c r="HFS254" s="277"/>
      <c r="HFT254" s="277"/>
      <c r="HFU254" s="277"/>
      <c r="HFV254" s="277"/>
      <c r="HFW254" s="277"/>
      <c r="HFX254" s="402"/>
      <c r="HFY254" s="404"/>
      <c r="HFZ254" s="49"/>
      <c r="HGA254" s="49"/>
      <c r="HGB254" s="49"/>
      <c r="HGC254" s="99"/>
      <c r="HGD254" s="98"/>
      <c r="HGE254" s="49"/>
      <c r="HGF254" s="405"/>
      <c r="HGG254" s="405"/>
      <c r="HGH254" s="277"/>
      <c r="HGI254" s="277"/>
      <c r="HGJ254" s="277"/>
      <c r="HGK254" s="277"/>
      <c r="HGL254" s="277"/>
      <c r="HGM254" s="277"/>
      <c r="HGN254" s="277"/>
      <c r="HGO254" s="277"/>
      <c r="HGP254" s="402"/>
      <c r="HGQ254" s="404"/>
      <c r="HGR254" s="49"/>
      <c r="HGS254" s="49"/>
      <c r="HGT254" s="49"/>
      <c r="HGU254" s="99"/>
      <c r="HGV254" s="98"/>
      <c r="HGW254" s="49"/>
      <c r="HGX254" s="405"/>
      <c r="HGY254" s="405"/>
      <c r="HGZ254" s="277"/>
      <c r="HHA254" s="277"/>
      <c r="HHB254" s="277"/>
      <c r="HHC254" s="277"/>
      <c r="HHD254" s="277"/>
      <c r="HHE254" s="277"/>
      <c r="HHF254" s="277"/>
      <c r="HHG254" s="277"/>
      <c r="HHH254" s="402"/>
      <c r="HHI254" s="404"/>
      <c r="HHJ254" s="49"/>
      <c r="HHK254" s="49"/>
      <c r="HHL254" s="49"/>
      <c r="HHM254" s="99"/>
      <c r="HHN254" s="98"/>
      <c r="HHO254" s="49"/>
      <c r="HHP254" s="405"/>
      <c r="HHQ254" s="405"/>
      <c r="HHR254" s="277"/>
      <c r="HHS254" s="277"/>
      <c r="HHT254" s="277"/>
      <c r="HHU254" s="277"/>
      <c r="HHV254" s="277"/>
      <c r="HHW254" s="277"/>
      <c r="HHX254" s="277"/>
      <c r="HHY254" s="277"/>
      <c r="HHZ254" s="402"/>
      <c r="HIA254" s="404"/>
      <c r="HIB254" s="49"/>
      <c r="HIC254" s="49"/>
      <c r="HID254" s="49"/>
      <c r="HIE254" s="99"/>
      <c r="HIF254" s="98"/>
      <c r="HIG254" s="49"/>
      <c r="HIH254" s="405"/>
      <c r="HII254" s="405"/>
      <c r="HIJ254" s="277"/>
      <c r="HIK254" s="277"/>
      <c r="HIL254" s="277"/>
      <c r="HIM254" s="277"/>
      <c r="HIN254" s="277"/>
      <c r="HIO254" s="277"/>
      <c r="HIP254" s="277"/>
      <c r="HIQ254" s="277"/>
      <c r="HIR254" s="402"/>
      <c r="HIS254" s="404"/>
      <c r="HIT254" s="49"/>
      <c r="HIU254" s="49"/>
      <c r="HIV254" s="49"/>
      <c r="HIW254" s="99"/>
      <c r="HIX254" s="98"/>
      <c r="HIY254" s="49"/>
      <c r="HIZ254" s="405"/>
      <c r="HJA254" s="405"/>
      <c r="HJB254" s="277"/>
      <c r="HJC254" s="277"/>
      <c r="HJD254" s="277"/>
      <c r="HJE254" s="277"/>
      <c r="HJF254" s="277"/>
      <c r="HJG254" s="277"/>
      <c r="HJH254" s="277"/>
      <c r="HJI254" s="277"/>
      <c r="HJJ254" s="402"/>
      <c r="HJK254" s="404"/>
      <c r="HJL254" s="49"/>
      <c r="HJM254" s="49"/>
      <c r="HJN254" s="49"/>
      <c r="HJO254" s="99"/>
      <c r="HJP254" s="98"/>
      <c r="HJQ254" s="49"/>
      <c r="HJR254" s="405"/>
      <c r="HJS254" s="405"/>
      <c r="HJT254" s="277"/>
      <c r="HJU254" s="277"/>
      <c r="HJV254" s="277"/>
      <c r="HJW254" s="277"/>
      <c r="HJX254" s="277"/>
      <c r="HJY254" s="277"/>
      <c r="HJZ254" s="277"/>
      <c r="HKA254" s="277"/>
      <c r="HKB254" s="402"/>
      <c r="HKC254" s="404"/>
      <c r="HKD254" s="49"/>
      <c r="HKE254" s="49"/>
      <c r="HKF254" s="49"/>
      <c r="HKG254" s="99"/>
      <c r="HKH254" s="98"/>
      <c r="HKI254" s="49"/>
      <c r="HKJ254" s="405"/>
      <c r="HKK254" s="405"/>
      <c r="HKL254" s="277"/>
      <c r="HKM254" s="277"/>
      <c r="HKN254" s="277"/>
      <c r="HKO254" s="277"/>
      <c r="HKP254" s="277"/>
      <c r="HKQ254" s="277"/>
      <c r="HKR254" s="277"/>
      <c r="HKS254" s="277"/>
      <c r="HKT254" s="402"/>
      <c r="HKU254" s="404"/>
      <c r="HKV254" s="49"/>
      <c r="HKW254" s="49"/>
      <c r="HKX254" s="49"/>
      <c r="HKY254" s="99"/>
      <c r="HKZ254" s="98"/>
      <c r="HLA254" s="49"/>
      <c r="HLB254" s="405"/>
      <c r="HLC254" s="405"/>
      <c r="HLD254" s="277"/>
      <c r="HLE254" s="277"/>
      <c r="HLF254" s="277"/>
      <c r="HLG254" s="277"/>
      <c r="HLH254" s="277"/>
      <c r="HLI254" s="277"/>
      <c r="HLJ254" s="277"/>
      <c r="HLK254" s="277"/>
      <c r="HLL254" s="402"/>
      <c r="HLM254" s="404"/>
      <c r="HLN254" s="49"/>
      <c r="HLO254" s="49"/>
      <c r="HLP254" s="49"/>
      <c r="HLQ254" s="99"/>
      <c r="HLR254" s="98"/>
      <c r="HLS254" s="49"/>
      <c r="HLT254" s="405"/>
      <c r="HLU254" s="405"/>
      <c r="HLV254" s="277"/>
      <c r="HLW254" s="277"/>
      <c r="HLX254" s="277"/>
      <c r="HLY254" s="277"/>
      <c r="HLZ254" s="277"/>
      <c r="HMA254" s="277"/>
      <c r="HMB254" s="277"/>
      <c r="HMC254" s="277"/>
      <c r="HMD254" s="402"/>
      <c r="HME254" s="404"/>
      <c r="HMF254" s="49"/>
      <c r="HMG254" s="49"/>
      <c r="HMH254" s="49"/>
      <c r="HMI254" s="99"/>
      <c r="HMJ254" s="98"/>
      <c r="HMK254" s="49"/>
      <c r="HML254" s="405"/>
      <c r="HMM254" s="405"/>
      <c r="HMN254" s="277"/>
      <c r="HMO254" s="277"/>
      <c r="HMP254" s="277"/>
      <c r="HMQ254" s="277"/>
      <c r="HMR254" s="277"/>
      <c r="HMS254" s="277"/>
      <c r="HMT254" s="277"/>
      <c r="HMU254" s="277"/>
      <c r="HMV254" s="402"/>
      <c r="HMW254" s="404"/>
      <c r="HMX254" s="49"/>
      <c r="HMY254" s="49"/>
      <c r="HMZ254" s="49"/>
      <c r="HNA254" s="99"/>
      <c r="HNB254" s="98"/>
      <c r="HNC254" s="49"/>
      <c r="HND254" s="405"/>
      <c r="HNE254" s="405"/>
      <c r="HNF254" s="277"/>
      <c r="HNG254" s="277"/>
      <c r="HNH254" s="277"/>
      <c r="HNI254" s="277"/>
      <c r="HNJ254" s="277"/>
      <c r="HNK254" s="277"/>
      <c r="HNL254" s="277"/>
      <c r="HNM254" s="277"/>
      <c r="HNN254" s="402"/>
      <c r="HNO254" s="404"/>
      <c r="HNP254" s="49"/>
      <c r="HNQ254" s="49"/>
      <c r="HNR254" s="49"/>
      <c r="HNS254" s="99"/>
      <c r="HNT254" s="98"/>
      <c r="HNU254" s="49"/>
      <c r="HNV254" s="405"/>
      <c r="HNW254" s="405"/>
      <c r="HNX254" s="277"/>
      <c r="HNY254" s="277"/>
      <c r="HNZ254" s="277"/>
      <c r="HOA254" s="277"/>
      <c r="HOB254" s="277"/>
      <c r="HOC254" s="277"/>
      <c r="HOD254" s="277"/>
      <c r="HOE254" s="277"/>
      <c r="HOF254" s="402"/>
      <c r="HOG254" s="404"/>
      <c r="HOH254" s="49"/>
      <c r="HOI254" s="49"/>
      <c r="HOJ254" s="49"/>
      <c r="HOK254" s="99"/>
      <c r="HOL254" s="98"/>
      <c r="HOM254" s="49"/>
      <c r="HON254" s="405"/>
      <c r="HOO254" s="405"/>
      <c r="HOP254" s="277"/>
      <c r="HOQ254" s="277"/>
      <c r="HOR254" s="277"/>
      <c r="HOS254" s="277"/>
      <c r="HOT254" s="277"/>
      <c r="HOU254" s="277"/>
      <c r="HOV254" s="277"/>
      <c r="HOW254" s="277"/>
      <c r="HOX254" s="402"/>
      <c r="HOY254" s="404"/>
      <c r="HOZ254" s="49"/>
      <c r="HPA254" s="49"/>
      <c r="HPB254" s="49"/>
      <c r="HPC254" s="99"/>
      <c r="HPD254" s="98"/>
      <c r="HPE254" s="49"/>
      <c r="HPF254" s="405"/>
      <c r="HPG254" s="405"/>
      <c r="HPH254" s="277"/>
      <c r="HPI254" s="277"/>
      <c r="HPJ254" s="277"/>
      <c r="HPK254" s="277"/>
      <c r="HPL254" s="277"/>
      <c r="HPM254" s="277"/>
      <c r="HPN254" s="277"/>
      <c r="HPO254" s="277"/>
      <c r="HPP254" s="402"/>
      <c r="HPQ254" s="404"/>
      <c r="HPR254" s="49"/>
      <c r="HPS254" s="49"/>
      <c r="HPT254" s="49"/>
      <c r="HPU254" s="99"/>
      <c r="HPV254" s="98"/>
      <c r="HPW254" s="49"/>
      <c r="HPX254" s="405"/>
      <c r="HPY254" s="405"/>
      <c r="HPZ254" s="277"/>
      <c r="HQA254" s="277"/>
      <c r="HQB254" s="277"/>
      <c r="HQC254" s="277"/>
      <c r="HQD254" s="277"/>
      <c r="HQE254" s="277"/>
      <c r="HQF254" s="277"/>
      <c r="HQG254" s="277"/>
      <c r="HQH254" s="402"/>
      <c r="HQI254" s="404"/>
      <c r="HQJ254" s="49"/>
      <c r="HQK254" s="49"/>
      <c r="HQL254" s="49"/>
      <c r="HQM254" s="99"/>
      <c r="HQN254" s="98"/>
      <c r="HQO254" s="49"/>
      <c r="HQP254" s="405"/>
      <c r="HQQ254" s="405"/>
      <c r="HQR254" s="277"/>
      <c r="HQS254" s="277"/>
      <c r="HQT254" s="277"/>
      <c r="HQU254" s="277"/>
      <c r="HQV254" s="277"/>
      <c r="HQW254" s="277"/>
      <c r="HQX254" s="277"/>
      <c r="HQY254" s="277"/>
      <c r="HQZ254" s="402"/>
      <c r="HRA254" s="404"/>
      <c r="HRB254" s="49"/>
      <c r="HRC254" s="49"/>
      <c r="HRD254" s="49"/>
      <c r="HRE254" s="99"/>
      <c r="HRF254" s="98"/>
      <c r="HRG254" s="49"/>
      <c r="HRH254" s="405"/>
      <c r="HRI254" s="405"/>
      <c r="HRJ254" s="277"/>
      <c r="HRK254" s="277"/>
      <c r="HRL254" s="277"/>
      <c r="HRM254" s="277"/>
      <c r="HRN254" s="277"/>
      <c r="HRO254" s="277"/>
      <c r="HRP254" s="277"/>
      <c r="HRQ254" s="277"/>
      <c r="HRR254" s="402"/>
      <c r="HRS254" s="404"/>
      <c r="HRT254" s="49"/>
      <c r="HRU254" s="49"/>
      <c r="HRV254" s="49"/>
      <c r="HRW254" s="99"/>
      <c r="HRX254" s="98"/>
      <c r="HRY254" s="49"/>
      <c r="HRZ254" s="405"/>
      <c r="HSA254" s="405"/>
      <c r="HSB254" s="277"/>
      <c r="HSC254" s="277"/>
      <c r="HSD254" s="277"/>
      <c r="HSE254" s="277"/>
      <c r="HSF254" s="277"/>
      <c r="HSG254" s="277"/>
      <c r="HSH254" s="277"/>
      <c r="HSI254" s="277"/>
      <c r="HSJ254" s="402"/>
      <c r="HSK254" s="404"/>
      <c r="HSL254" s="49"/>
      <c r="HSM254" s="49"/>
      <c r="HSN254" s="49"/>
      <c r="HSO254" s="99"/>
      <c r="HSP254" s="98"/>
      <c r="HSQ254" s="49"/>
      <c r="HSR254" s="405"/>
      <c r="HSS254" s="405"/>
      <c r="HST254" s="277"/>
      <c r="HSU254" s="277"/>
      <c r="HSV254" s="277"/>
      <c r="HSW254" s="277"/>
      <c r="HSX254" s="277"/>
      <c r="HSY254" s="277"/>
      <c r="HSZ254" s="277"/>
      <c r="HTA254" s="277"/>
      <c r="HTB254" s="402"/>
      <c r="HTC254" s="404"/>
      <c r="HTD254" s="49"/>
      <c r="HTE254" s="49"/>
      <c r="HTF254" s="49"/>
      <c r="HTG254" s="99"/>
      <c r="HTH254" s="98"/>
      <c r="HTI254" s="49"/>
      <c r="HTJ254" s="405"/>
      <c r="HTK254" s="405"/>
      <c r="HTL254" s="277"/>
      <c r="HTM254" s="277"/>
      <c r="HTN254" s="277"/>
      <c r="HTO254" s="277"/>
      <c r="HTP254" s="277"/>
      <c r="HTQ254" s="277"/>
      <c r="HTR254" s="277"/>
      <c r="HTS254" s="277"/>
      <c r="HTT254" s="402"/>
      <c r="HTU254" s="404"/>
      <c r="HTV254" s="49"/>
      <c r="HTW254" s="49"/>
      <c r="HTX254" s="49"/>
      <c r="HTY254" s="99"/>
      <c r="HTZ254" s="98"/>
      <c r="HUA254" s="49"/>
      <c r="HUB254" s="405"/>
      <c r="HUC254" s="405"/>
      <c r="HUD254" s="277"/>
      <c r="HUE254" s="277"/>
      <c r="HUF254" s="277"/>
      <c r="HUG254" s="277"/>
      <c r="HUH254" s="277"/>
      <c r="HUI254" s="277"/>
      <c r="HUJ254" s="277"/>
      <c r="HUK254" s="277"/>
      <c r="HUL254" s="402"/>
      <c r="HUM254" s="404"/>
      <c r="HUN254" s="49"/>
      <c r="HUO254" s="49"/>
      <c r="HUP254" s="49"/>
      <c r="HUQ254" s="99"/>
      <c r="HUR254" s="98"/>
      <c r="HUS254" s="49"/>
      <c r="HUT254" s="405"/>
      <c r="HUU254" s="405"/>
      <c r="HUV254" s="277"/>
      <c r="HUW254" s="277"/>
      <c r="HUX254" s="277"/>
      <c r="HUY254" s="277"/>
      <c r="HUZ254" s="277"/>
      <c r="HVA254" s="277"/>
      <c r="HVB254" s="277"/>
      <c r="HVC254" s="277"/>
      <c r="HVD254" s="402"/>
      <c r="HVE254" s="404"/>
      <c r="HVF254" s="49"/>
      <c r="HVG254" s="49"/>
      <c r="HVH254" s="49"/>
      <c r="HVI254" s="99"/>
      <c r="HVJ254" s="98"/>
      <c r="HVK254" s="49"/>
      <c r="HVL254" s="405"/>
      <c r="HVM254" s="405"/>
      <c r="HVN254" s="277"/>
      <c r="HVO254" s="277"/>
      <c r="HVP254" s="277"/>
      <c r="HVQ254" s="277"/>
      <c r="HVR254" s="277"/>
      <c r="HVS254" s="277"/>
      <c r="HVT254" s="277"/>
      <c r="HVU254" s="277"/>
      <c r="HVV254" s="402"/>
      <c r="HVW254" s="404"/>
      <c r="HVX254" s="49"/>
      <c r="HVY254" s="49"/>
      <c r="HVZ254" s="49"/>
      <c r="HWA254" s="99"/>
      <c r="HWB254" s="98"/>
      <c r="HWC254" s="49"/>
      <c r="HWD254" s="405"/>
      <c r="HWE254" s="405"/>
      <c r="HWF254" s="277"/>
      <c r="HWG254" s="277"/>
      <c r="HWH254" s="277"/>
      <c r="HWI254" s="277"/>
      <c r="HWJ254" s="277"/>
      <c r="HWK254" s="277"/>
      <c r="HWL254" s="277"/>
      <c r="HWM254" s="277"/>
      <c r="HWN254" s="402"/>
      <c r="HWO254" s="404"/>
      <c r="HWP254" s="49"/>
      <c r="HWQ254" s="49"/>
      <c r="HWR254" s="49"/>
      <c r="HWS254" s="99"/>
      <c r="HWT254" s="98"/>
      <c r="HWU254" s="49"/>
      <c r="HWV254" s="405"/>
      <c r="HWW254" s="405"/>
      <c r="HWX254" s="277"/>
      <c r="HWY254" s="277"/>
      <c r="HWZ254" s="277"/>
      <c r="HXA254" s="277"/>
      <c r="HXB254" s="277"/>
      <c r="HXC254" s="277"/>
      <c r="HXD254" s="277"/>
      <c r="HXE254" s="277"/>
      <c r="HXF254" s="402"/>
      <c r="HXG254" s="404"/>
      <c r="HXH254" s="49"/>
      <c r="HXI254" s="49"/>
      <c r="HXJ254" s="49"/>
      <c r="HXK254" s="99"/>
      <c r="HXL254" s="98"/>
      <c r="HXM254" s="49"/>
      <c r="HXN254" s="405"/>
      <c r="HXO254" s="405"/>
      <c r="HXP254" s="277"/>
      <c r="HXQ254" s="277"/>
      <c r="HXR254" s="277"/>
      <c r="HXS254" s="277"/>
      <c r="HXT254" s="277"/>
      <c r="HXU254" s="277"/>
      <c r="HXV254" s="277"/>
      <c r="HXW254" s="277"/>
      <c r="HXX254" s="402"/>
      <c r="HXY254" s="404"/>
      <c r="HXZ254" s="49"/>
      <c r="HYA254" s="49"/>
      <c r="HYB254" s="49"/>
      <c r="HYC254" s="99"/>
      <c r="HYD254" s="98"/>
      <c r="HYE254" s="49"/>
      <c r="HYF254" s="405"/>
      <c r="HYG254" s="405"/>
      <c r="HYH254" s="277"/>
      <c r="HYI254" s="277"/>
      <c r="HYJ254" s="277"/>
      <c r="HYK254" s="277"/>
      <c r="HYL254" s="277"/>
      <c r="HYM254" s="277"/>
      <c r="HYN254" s="277"/>
      <c r="HYO254" s="277"/>
      <c r="HYP254" s="402"/>
      <c r="HYQ254" s="404"/>
      <c r="HYR254" s="49"/>
      <c r="HYS254" s="49"/>
      <c r="HYT254" s="49"/>
      <c r="HYU254" s="99"/>
      <c r="HYV254" s="98"/>
      <c r="HYW254" s="49"/>
      <c r="HYX254" s="405"/>
      <c r="HYY254" s="405"/>
      <c r="HYZ254" s="277"/>
      <c r="HZA254" s="277"/>
      <c r="HZB254" s="277"/>
      <c r="HZC254" s="277"/>
      <c r="HZD254" s="277"/>
      <c r="HZE254" s="277"/>
      <c r="HZF254" s="277"/>
      <c r="HZG254" s="277"/>
      <c r="HZH254" s="402"/>
      <c r="HZI254" s="404"/>
      <c r="HZJ254" s="49"/>
      <c r="HZK254" s="49"/>
      <c r="HZL254" s="49"/>
      <c r="HZM254" s="99"/>
      <c r="HZN254" s="98"/>
      <c r="HZO254" s="49"/>
      <c r="HZP254" s="405"/>
      <c r="HZQ254" s="405"/>
      <c r="HZR254" s="277"/>
      <c r="HZS254" s="277"/>
      <c r="HZT254" s="277"/>
      <c r="HZU254" s="277"/>
      <c r="HZV254" s="277"/>
      <c r="HZW254" s="277"/>
      <c r="HZX254" s="277"/>
      <c r="HZY254" s="277"/>
      <c r="HZZ254" s="402"/>
      <c r="IAA254" s="404"/>
      <c r="IAB254" s="49"/>
      <c r="IAC254" s="49"/>
      <c r="IAD254" s="49"/>
      <c r="IAE254" s="99"/>
      <c r="IAF254" s="98"/>
      <c r="IAG254" s="49"/>
      <c r="IAH254" s="405"/>
      <c r="IAI254" s="405"/>
      <c r="IAJ254" s="277"/>
      <c r="IAK254" s="277"/>
      <c r="IAL254" s="277"/>
      <c r="IAM254" s="277"/>
      <c r="IAN254" s="277"/>
      <c r="IAO254" s="277"/>
      <c r="IAP254" s="277"/>
      <c r="IAQ254" s="277"/>
      <c r="IAR254" s="402"/>
      <c r="IAS254" s="404"/>
      <c r="IAT254" s="49"/>
      <c r="IAU254" s="49"/>
      <c r="IAV254" s="49"/>
      <c r="IAW254" s="99"/>
      <c r="IAX254" s="98"/>
      <c r="IAY254" s="49"/>
      <c r="IAZ254" s="405"/>
      <c r="IBA254" s="405"/>
      <c r="IBB254" s="277"/>
      <c r="IBC254" s="277"/>
      <c r="IBD254" s="277"/>
      <c r="IBE254" s="277"/>
      <c r="IBF254" s="277"/>
      <c r="IBG254" s="277"/>
      <c r="IBH254" s="277"/>
      <c r="IBI254" s="277"/>
      <c r="IBJ254" s="402"/>
      <c r="IBK254" s="404"/>
      <c r="IBL254" s="49"/>
      <c r="IBM254" s="49"/>
      <c r="IBN254" s="49"/>
      <c r="IBO254" s="99"/>
      <c r="IBP254" s="98"/>
      <c r="IBQ254" s="49"/>
      <c r="IBR254" s="405"/>
      <c r="IBS254" s="405"/>
      <c r="IBT254" s="277"/>
      <c r="IBU254" s="277"/>
      <c r="IBV254" s="277"/>
      <c r="IBW254" s="277"/>
      <c r="IBX254" s="277"/>
      <c r="IBY254" s="277"/>
      <c r="IBZ254" s="277"/>
      <c r="ICA254" s="277"/>
      <c r="ICB254" s="402"/>
      <c r="ICC254" s="404"/>
      <c r="ICD254" s="49"/>
      <c r="ICE254" s="49"/>
      <c r="ICF254" s="49"/>
      <c r="ICG254" s="99"/>
      <c r="ICH254" s="98"/>
      <c r="ICI254" s="49"/>
      <c r="ICJ254" s="405"/>
      <c r="ICK254" s="405"/>
      <c r="ICL254" s="277"/>
      <c r="ICM254" s="277"/>
      <c r="ICN254" s="277"/>
      <c r="ICO254" s="277"/>
      <c r="ICP254" s="277"/>
      <c r="ICQ254" s="277"/>
      <c r="ICR254" s="277"/>
      <c r="ICS254" s="277"/>
      <c r="ICT254" s="402"/>
      <c r="ICU254" s="404"/>
      <c r="ICV254" s="49"/>
      <c r="ICW254" s="49"/>
      <c r="ICX254" s="49"/>
      <c r="ICY254" s="99"/>
      <c r="ICZ254" s="98"/>
      <c r="IDA254" s="49"/>
      <c r="IDB254" s="405"/>
      <c r="IDC254" s="405"/>
      <c r="IDD254" s="277"/>
      <c r="IDE254" s="277"/>
      <c r="IDF254" s="277"/>
      <c r="IDG254" s="277"/>
      <c r="IDH254" s="277"/>
      <c r="IDI254" s="277"/>
      <c r="IDJ254" s="277"/>
      <c r="IDK254" s="277"/>
      <c r="IDL254" s="402"/>
      <c r="IDM254" s="404"/>
      <c r="IDN254" s="49"/>
      <c r="IDO254" s="49"/>
      <c r="IDP254" s="49"/>
      <c r="IDQ254" s="99"/>
      <c r="IDR254" s="98"/>
      <c r="IDS254" s="49"/>
      <c r="IDT254" s="405"/>
      <c r="IDU254" s="405"/>
      <c r="IDV254" s="277"/>
      <c r="IDW254" s="277"/>
      <c r="IDX254" s="277"/>
      <c r="IDY254" s="277"/>
      <c r="IDZ254" s="277"/>
      <c r="IEA254" s="277"/>
      <c r="IEB254" s="277"/>
      <c r="IEC254" s="277"/>
      <c r="IED254" s="402"/>
      <c r="IEE254" s="404"/>
      <c r="IEF254" s="49"/>
      <c r="IEG254" s="49"/>
      <c r="IEH254" s="49"/>
      <c r="IEI254" s="99"/>
      <c r="IEJ254" s="98"/>
      <c r="IEK254" s="49"/>
      <c r="IEL254" s="405"/>
      <c r="IEM254" s="405"/>
      <c r="IEN254" s="277"/>
      <c r="IEO254" s="277"/>
      <c r="IEP254" s="277"/>
      <c r="IEQ254" s="277"/>
      <c r="IER254" s="277"/>
      <c r="IES254" s="277"/>
      <c r="IET254" s="277"/>
      <c r="IEU254" s="277"/>
      <c r="IEV254" s="402"/>
      <c r="IEW254" s="404"/>
      <c r="IEX254" s="49"/>
      <c r="IEY254" s="49"/>
      <c r="IEZ254" s="49"/>
      <c r="IFA254" s="99"/>
      <c r="IFB254" s="98"/>
      <c r="IFC254" s="49"/>
      <c r="IFD254" s="405"/>
      <c r="IFE254" s="405"/>
      <c r="IFF254" s="277"/>
      <c r="IFG254" s="277"/>
      <c r="IFH254" s="277"/>
      <c r="IFI254" s="277"/>
      <c r="IFJ254" s="277"/>
      <c r="IFK254" s="277"/>
      <c r="IFL254" s="277"/>
      <c r="IFM254" s="277"/>
      <c r="IFN254" s="402"/>
      <c r="IFO254" s="404"/>
      <c r="IFP254" s="49"/>
      <c r="IFQ254" s="49"/>
      <c r="IFR254" s="49"/>
      <c r="IFS254" s="99"/>
      <c r="IFT254" s="98"/>
      <c r="IFU254" s="49"/>
      <c r="IFV254" s="405"/>
      <c r="IFW254" s="405"/>
      <c r="IFX254" s="277"/>
      <c r="IFY254" s="277"/>
      <c r="IFZ254" s="277"/>
      <c r="IGA254" s="277"/>
      <c r="IGB254" s="277"/>
      <c r="IGC254" s="277"/>
      <c r="IGD254" s="277"/>
      <c r="IGE254" s="277"/>
      <c r="IGF254" s="402"/>
      <c r="IGG254" s="404"/>
      <c r="IGH254" s="49"/>
      <c r="IGI254" s="49"/>
      <c r="IGJ254" s="49"/>
      <c r="IGK254" s="99"/>
      <c r="IGL254" s="98"/>
      <c r="IGM254" s="49"/>
      <c r="IGN254" s="405"/>
      <c r="IGO254" s="405"/>
      <c r="IGP254" s="277"/>
      <c r="IGQ254" s="277"/>
      <c r="IGR254" s="277"/>
      <c r="IGS254" s="277"/>
      <c r="IGT254" s="277"/>
      <c r="IGU254" s="277"/>
      <c r="IGV254" s="277"/>
      <c r="IGW254" s="277"/>
      <c r="IGX254" s="402"/>
      <c r="IGY254" s="404"/>
      <c r="IGZ254" s="49"/>
      <c r="IHA254" s="49"/>
      <c r="IHB254" s="49"/>
      <c r="IHC254" s="99"/>
      <c r="IHD254" s="98"/>
      <c r="IHE254" s="49"/>
      <c r="IHF254" s="405"/>
      <c r="IHG254" s="405"/>
      <c r="IHH254" s="277"/>
      <c r="IHI254" s="277"/>
      <c r="IHJ254" s="277"/>
      <c r="IHK254" s="277"/>
      <c r="IHL254" s="277"/>
      <c r="IHM254" s="277"/>
      <c r="IHN254" s="277"/>
      <c r="IHO254" s="277"/>
      <c r="IHP254" s="402"/>
      <c r="IHQ254" s="404"/>
      <c r="IHR254" s="49"/>
      <c r="IHS254" s="49"/>
      <c r="IHT254" s="49"/>
      <c r="IHU254" s="99"/>
      <c r="IHV254" s="98"/>
      <c r="IHW254" s="49"/>
      <c r="IHX254" s="405"/>
      <c r="IHY254" s="405"/>
      <c r="IHZ254" s="277"/>
      <c r="IIA254" s="277"/>
      <c r="IIB254" s="277"/>
      <c r="IIC254" s="277"/>
      <c r="IID254" s="277"/>
      <c r="IIE254" s="277"/>
      <c r="IIF254" s="277"/>
      <c r="IIG254" s="277"/>
      <c r="IIH254" s="402"/>
      <c r="III254" s="404"/>
      <c r="IIJ254" s="49"/>
      <c r="IIK254" s="49"/>
      <c r="IIL254" s="49"/>
      <c r="IIM254" s="99"/>
      <c r="IIN254" s="98"/>
      <c r="IIO254" s="49"/>
      <c r="IIP254" s="405"/>
      <c r="IIQ254" s="405"/>
      <c r="IIR254" s="277"/>
      <c r="IIS254" s="277"/>
      <c r="IIT254" s="277"/>
      <c r="IIU254" s="277"/>
      <c r="IIV254" s="277"/>
      <c r="IIW254" s="277"/>
      <c r="IIX254" s="277"/>
      <c r="IIY254" s="277"/>
      <c r="IIZ254" s="402"/>
      <c r="IJA254" s="404"/>
      <c r="IJB254" s="49"/>
      <c r="IJC254" s="49"/>
      <c r="IJD254" s="49"/>
      <c r="IJE254" s="99"/>
      <c r="IJF254" s="98"/>
      <c r="IJG254" s="49"/>
      <c r="IJH254" s="405"/>
      <c r="IJI254" s="405"/>
      <c r="IJJ254" s="277"/>
      <c r="IJK254" s="277"/>
      <c r="IJL254" s="277"/>
      <c r="IJM254" s="277"/>
      <c r="IJN254" s="277"/>
      <c r="IJO254" s="277"/>
      <c r="IJP254" s="277"/>
      <c r="IJQ254" s="277"/>
      <c r="IJR254" s="402"/>
      <c r="IJS254" s="404"/>
      <c r="IJT254" s="49"/>
      <c r="IJU254" s="49"/>
      <c r="IJV254" s="49"/>
      <c r="IJW254" s="99"/>
      <c r="IJX254" s="98"/>
      <c r="IJY254" s="49"/>
      <c r="IJZ254" s="405"/>
      <c r="IKA254" s="405"/>
      <c r="IKB254" s="277"/>
      <c r="IKC254" s="277"/>
      <c r="IKD254" s="277"/>
      <c r="IKE254" s="277"/>
      <c r="IKF254" s="277"/>
      <c r="IKG254" s="277"/>
      <c r="IKH254" s="277"/>
      <c r="IKI254" s="277"/>
      <c r="IKJ254" s="402"/>
      <c r="IKK254" s="404"/>
      <c r="IKL254" s="49"/>
      <c r="IKM254" s="49"/>
      <c r="IKN254" s="49"/>
      <c r="IKO254" s="99"/>
      <c r="IKP254" s="98"/>
      <c r="IKQ254" s="49"/>
      <c r="IKR254" s="405"/>
      <c r="IKS254" s="405"/>
      <c r="IKT254" s="277"/>
      <c r="IKU254" s="277"/>
      <c r="IKV254" s="277"/>
      <c r="IKW254" s="277"/>
      <c r="IKX254" s="277"/>
      <c r="IKY254" s="277"/>
      <c r="IKZ254" s="277"/>
      <c r="ILA254" s="277"/>
      <c r="ILB254" s="402"/>
      <c r="ILC254" s="404"/>
      <c r="ILD254" s="49"/>
      <c r="ILE254" s="49"/>
      <c r="ILF254" s="49"/>
      <c r="ILG254" s="99"/>
      <c r="ILH254" s="98"/>
      <c r="ILI254" s="49"/>
      <c r="ILJ254" s="405"/>
      <c r="ILK254" s="405"/>
      <c r="ILL254" s="277"/>
      <c r="ILM254" s="277"/>
      <c r="ILN254" s="277"/>
      <c r="ILO254" s="277"/>
      <c r="ILP254" s="277"/>
      <c r="ILQ254" s="277"/>
      <c r="ILR254" s="277"/>
      <c r="ILS254" s="277"/>
      <c r="ILT254" s="402"/>
      <c r="ILU254" s="404"/>
      <c r="ILV254" s="49"/>
      <c r="ILW254" s="49"/>
      <c r="ILX254" s="49"/>
      <c r="ILY254" s="99"/>
      <c r="ILZ254" s="98"/>
      <c r="IMA254" s="49"/>
      <c r="IMB254" s="405"/>
      <c r="IMC254" s="405"/>
      <c r="IMD254" s="277"/>
      <c r="IME254" s="277"/>
      <c r="IMF254" s="277"/>
      <c r="IMG254" s="277"/>
      <c r="IMH254" s="277"/>
      <c r="IMI254" s="277"/>
      <c r="IMJ254" s="277"/>
      <c r="IMK254" s="277"/>
      <c r="IML254" s="402"/>
      <c r="IMM254" s="404"/>
      <c r="IMN254" s="49"/>
      <c r="IMO254" s="49"/>
      <c r="IMP254" s="49"/>
      <c r="IMQ254" s="99"/>
      <c r="IMR254" s="98"/>
      <c r="IMS254" s="49"/>
      <c r="IMT254" s="405"/>
      <c r="IMU254" s="405"/>
      <c r="IMV254" s="277"/>
      <c r="IMW254" s="277"/>
      <c r="IMX254" s="277"/>
      <c r="IMY254" s="277"/>
      <c r="IMZ254" s="277"/>
      <c r="INA254" s="277"/>
      <c r="INB254" s="277"/>
      <c r="INC254" s="277"/>
      <c r="IND254" s="402"/>
      <c r="INE254" s="404"/>
      <c r="INF254" s="49"/>
      <c r="ING254" s="49"/>
      <c r="INH254" s="49"/>
      <c r="INI254" s="99"/>
      <c r="INJ254" s="98"/>
      <c r="INK254" s="49"/>
      <c r="INL254" s="405"/>
      <c r="INM254" s="405"/>
      <c r="INN254" s="277"/>
      <c r="INO254" s="277"/>
      <c r="INP254" s="277"/>
      <c r="INQ254" s="277"/>
      <c r="INR254" s="277"/>
      <c r="INS254" s="277"/>
      <c r="INT254" s="277"/>
      <c r="INU254" s="277"/>
      <c r="INV254" s="402"/>
      <c r="INW254" s="404"/>
      <c r="INX254" s="49"/>
      <c r="INY254" s="49"/>
      <c r="INZ254" s="49"/>
      <c r="IOA254" s="99"/>
      <c r="IOB254" s="98"/>
      <c r="IOC254" s="49"/>
      <c r="IOD254" s="405"/>
      <c r="IOE254" s="405"/>
      <c r="IOF254" s="277"/>
      <c r="IOG254" s="277"/>
      <c r="IOH254" s="277"/>
      <c r="IOI254" s="277"/>
      <c r="IOJ254" s="277"/>
      <c r="IOK254" s="277"/>
      <c r="IOL254" s="277"/>
      <c r="IOM254" s="277"/>
      <c r="ION254" s="402"/>
      <c r="IOO254" s="404"/>
      <c r="IOP254" s="49"/>
      <c r="IOQ254" s="49"/>
      <c r="IOR254" s="49"/>
      <c r="IOS254" s="99"/>
      <c r="IOT254" s="98"/>
      <c r="IOU254" s="49"/>
      <c r="IOV254" s="405"/>
      <c r="IOW254" s="405"/>
      <c r="IOX254" s="277"/>
      <c r="IOY254" s="277"/>
      <c r="IOZ254" s="277"/>
      <c r="IPA254" s="277"/>
      <c r="IPB254" s="277"/>
      <c r="IPC254" s="277"/>
      <c r="IPD254" s="277"/>
      <c r="IPE254" s="277"/>
      <c r="IPF254" s="402"/>
      <c r="IPG254" s="404"/>
      <c r="IPH254" s="49"/>
      <c r="IPI254" s="49"/>
      <c r="IPJ254" s="49"/>
      <c r="IPK254" s="99"/>
      <c r="IPL254" s="98"/>
      <c r="IPM254" s="49"/>
      <c r="IPN254" s="405"/>
      <c r="IPO254" s="405"/>
      <c r="IPP254" s="277"/>
      <c r="IPQ254" s="277"/>
      <c r="IPR254" s="277"/>
      <c r="IPS254" s="277"/>
      <c r="IPT254" s="277"/>
      <c r="IPU254" s="277"/>
      <c r="IPV254" s="277"/>
      <c r="IPW254" s="277"/>
      <c r="IPX254" s="402"/>
      <c r="IPY254" s="404"/>
      <c r="IPZ254" s="49"/>
      <c r="IQA254" s="49"/>
      <c r="IQB254" s="49"/>
      <c r="IQC254" s="99"/>
      <c r="IQD254" s="98"/>
      <c r="IQE254" s="49"/>
      <c r="IQF254" s="405"/>
      <c r="IQG254" s="405"/>
      <c r="IQH254" s="277"/>
      <c r="IQI254" s="277"/>
      <c r="IQJ254" s="277"/>
      <c r="IQK254" s="277"/>
      <c r="IQL254" s="277"/>
      <c r="IQM254" s="277"/>
      <c r="IQN254" s="277"/>
      <c r="IQO254" s="277"/>
      <c r="IQP254" s="402"/>
      <c r="IQQ254" s="404"/>
      <c r="IQR254" s="49"/>
      <c r="IQS254" s="49"/>
      <c r="IQT254" s="49"/>
      <c r="IQU254" s="99"/>
      <c r="IQV254" s="98"/>
      <c r="IQW254" s="49"/>
      <c r="IQX254" s="405"/>
      <c r="IQY254" s="405"/>
      <c r="IQZ254" s="277"/>
      <c r="IRA254" s="277"/>
      <c r="IRB254" s="277"/>
      <c r="IRC254" s="277"/>
      <c r="IRD254" s="277"/>
      <c r="IRE254" s="277"/>
      <c r="IRF254" s="277"/>
      <c r="IRG254" s="277"/>
      <c r="IRH254" s="402"/>
      <c r="IRI254" s="404"/>
      <c r="IRJ254" s="49"/>
      <c r="IRK254" s="49"/>
      <c r="IRL254" s="49"/>
      <c r="IRM254" s="99"/>
      <c r="IRN254" s="98"/>
      <c r="IRO254" s="49"/>
      <c r="IRP254" s="405"/>
      <c r="IRQ254" s="405"/>
      <c r="IRR254" s="277"/>
      <c r="IRS254" s="277"/>
      <c r="IRT254" s="277"/>
      <c r="IRU254" s="277"/>
      <c r="IRV254" s="277"/>
      <c r="IRW254" s="277"/>
      <c r="IRX254" s="277"/>
      <c r="IRY254" s="277"/>
      <c r="IRZ254" s="402"/>
      <c r="ISA254" s="404"/>
      <c r="ISB254" s="49"/>
      <c r="ISC254" s="49"/>
      <c r="ISD254" s="49"/>
      <c r="ISE254" s="99"/>
      <c r="ISF254" s="98"/>
      <c r="ISG254" s="49"/>
      <c r="ISH254" s="405"/>
      <c r="ISI254" s="405"/>
      <c r="ISJ254" s="277"/>
      <c r="ISK254" s="277"/>
      <c r="ISL254" s="277"/>
      <c r="ISM254" s="277"/>
      <c r="ISN254" s="277"/>
      <c r="ISO254" s="277"/>
      <c r="ISP254" s="277"/>
      <c r="ISQ254" s="277"/>
      <c r="ISR254" s="402"/>
      <c r="ISS254" s="404"/>
      <c r="IST254" s="49"/>
      <c r="ISU254" s="49"/>
      <c r="ISV254" s="49"/>
      <c r="ISW254" s="99"/>
      <c r="ISX254" s="98"/>
      <c r="ISY254" s="49"/>
      <c r="ISZ254" s="405"/>
      <c r="ITA254" s="405"/>
      <c r="ITB254" s="277"/>
      <c r="ITC254" s="277"/>
      <c r="ITD254" s="277"/>
      <c r="ITE254" s="277"/>
      <c r="ITF254" s="277"/>
      <c r="ITG254" s="277"/>
      <c r="ITH254" s="277"/>
      <c r="ITI254" s="277"/>
      <c r="ITJ254" s="402"/>
      <c r="ITK254" s="404"/>
      <c r="ITL254" s="49"/>
      <c r="ITM254" s="49"/>
      <c r="ITN254" s="49"/>
      <c r="ITO254" s="99"/>
      <c r="ITP254" s="98"/>
      <c r="ITQ254" s="49"/>
      <c r="ITR254" s="405"/>
      <c r="ITS254" s="405"/>
      <c r="ITT254" s="277"/>
      <c r="ITU254" s="277"/>
      <c r="ITV254" s="277"/>
      <c r="ITW254" s="277"/>
      <c r="ITX254" s="277"/>
      <c r="ITY254" s="277"/>
      <c r="ITZ254" s="277"/>
      <c r="IUA254" s="277"/>
      <c r="IUB254" s="402"/>
      <c r="IUC254" s="404"/>
      <c r="IUD254" s="49"/>
      <c r="IUE254" s="49"/>
      <c r="IUF254" s="49"/>
      <c r="IUG254" s="99"/>
      <c r="IUH254" s="98"/>
      <c r="IUI254" s="49"/>
      <c r="IUJ254" s="405"/>
      <c r="IUK254" s="405"/>
      <c r="IUL254" s="277"/>
      <c r="IUM254" s="277"/>
      <c r="IUN254" s="277"/>
      <c r="IUO254" s="277"/>
      <c r="IUP254" s="277"/>
      <c r="IUQ254" s="277"/>
      <c r="IUR254" s="277"/>
      <c r="IUS254" s="277"/>
      <c r="IUT254" s="402"/>
      <c r="IUU254" s="404"/>
      <c r="IUV254" s="49"/>
      <c r="IUW254" s="49"/>
      <c r="IUX254" s="49"/>
      <c r="IUY254" s="99"/>
      <c r="IUZ254" s="98"/>
      <c r="IVA254" s="49"/>
      <c r="IVB254" s="405"/>
      <c r="IVC254" s="405"/>
      <c r="IVD254" s="277"/>
      <c r="IVE254" s="277"/>
      <c r="IVF254" s="277"/>
      <c r="IVG254" s="277"/>
      <c r="IVH254" s="277"/>
      <c r="IVI254" s="277"/>
      <c r="IVJ254" s="277"/>
      <c r="IVK254" s="277"/>
      <c r="IVL254" s="402"/>
      <c r="IVM254" s="404"/>
      <c r="IVN254" s="49"/>
      <c r="IVO254" s="49"/>
      <c r="IVP254" s="49"/>
      <c r="IVQ254" s="99"/>
      <c r="IVR254" s="98"/>
      <c r="IVS254" s="49"/>
      <c r="IVT254" s="405"/>
      <c r="IVU254" s="405"/>
      <c r="IVV254" s="277"/>
      <c r="IVW254" s="277"/>
      <c r="IVX254" s="277"/>
      <c r="IVY254" s="277"/>
      <c r="IVZ254" s="277"/>
      <c r="IWA254" s="277"/>
      <c r="IWB254" s="277"/>
      <c r="IWC254" s="277"/>
      <c r="IWD254" s="402"/>
      <c r="IWE254" s="404"/>
      <c r="IWF254" s="49"/>
      <c r="IWG254" s="49"/>
      <c r="IWH254" s="49"/>
      <c r="IWI254" s="99"/>
      <c r="IWJ254" s="98"/>
      <c r="IWK254" s="49"/>
      <c r="IWL254" s="405"/>
      <c r="IWM254" s="405"/>
      <c r="IWN254" s="277"/>
      <c r="IWO254" s="277"/>
      <c r="IWP254" s="277"/>
      <c r="IWQ254" s="277"/>
      <c r="IWR254" s="277"/>
      <c r="IWS254" s="277"/>
      <c r="IWT254" s="277"/>
      <c r="IWU254" s="277"/>
      <c r="IWV254" s="402"/>
      <c r="IWW254" s="404"/>
      <c r="IWX254" s="49"/>
      <c r="IWY254" s="49"/>
      <c r="IWZ254" s="49"/>
      <c r="IXA254" s="99"/>
      <c r="IXB254" s="98"/>
      <c r="IXC254" s="49"/>
      <c r="IXD254" s="405"/>
      <c r="IXE254" s="405"/>
      <c r="IXF254" s="277"/>
      <c r="IXG254" s="277"/>
      <c r="IXH254" s="277"/>
      <c r="IXI254" s="277"/>
      <c r="IXJ254" s="277"/>
      <c r="IXK254" s="277"/>
      <c r="IXL254" s="277"/>
      <c r="IXM254" s="277"/>
      <c r="IXN254" s="402"/>
      <c r="IXO254" s="404"/>
      <c r="IXP254" s="49"/>
      <c r="IXQ254" s="49"/>
      <c r="IXR254" s="49"/>
      <c r="IXS254" s="99"/>
      <c r="IXT254" s="98"/>
      <c r="IXU254" s="49"/>
      <c r="IXV254" s="405"/>
      <c r="IXW254" s="405"/>
      <c r="IXX254" s="277"/>
      <c r="IXY254" s="277"/>
      <c r="IXZ254" s="277"/>
      <c r="IYA254" s="277"/>
      <c r="IYB254" s="277"/>
      <c r="IYC254" s="277"/>
      <c r="IYD254" s="277"/>
      <c r="IYE254" s="277"/>
      <c r="IYF254" s="402"/>
      <c r="IYG254" s="404"/>
      <c r="IYH254" s="49"/>
      <c r="IYI254" s="49"/>
      <c r="IYJ254" s="49"/>
      <c r="IYK254" s="99"/>
      <c r="IYL254" s="98"/>
      <c r="IYM254" s="49"/>
      <c r="IYN254" s="405"/>
      <c r="IYO254" s="405"/>
      <c r="IYP254" s="277"/>
      <c r="IYQ254" s="277"/>
      <c r="IYR254" s="277"/>
      <c r="IYS254" s="277"/>
      <c r="IYT254" s="277"/>
      <c r="IYU254" s="277"/>
      <c r="IYV254" s="277"/>
      <c r="IYW254" s="277"/>
      <c r="IYX254" s="402"/>
      <c r="IYY254" s="404"/>
      <c r="IYZ254" s="49"/>
      <c r="IZA254" s="49"/>
      <c r="IZB254" s="49"/>
      <c r="IZC254" s="99"/>
      <c r="IZD254" s="98"/>
      <c r="IZE254" s="49"/>
      <c r="IZF254" s="405"/>
      <c r="IZG254" s="405"/>
      <c r="IZH254" s="277"/>
      <c r="IZI254" s="277"/>
      <c r="IZJ254" s="277"/>
      <c r="IZK254" s="277"/>
      <c r="IZL254" s="277"/>
      <c r="IZM254" s="277"/>
      <c r="IZN254" s="277"/>
      <c r="IZO254" s="277"/>
      <c r="IZP254" s="402"/>
      <c r="IZQ254" s="404"/>
      <c r="IZR254" s="49"/>
      <c r="IZS254" s="49"/>
      <c r="IZT254" s="49"/>
      <c r="IZU254" s="99"/>
      <c r="IZV254" s="98"/>
      <c r="IZW254" s="49"/>
      <c r="IZX254" s="405"/>
      <c r="IZY254" s="405"/>
      <c r="IZZ254" s="277"/>
      <c r="JAA254" s="277"/>
      <c r="JAB254" s="277"/>
      <c r="JAC254" s="277"/>
      <c r="JAD254" s="277"/>
      <c r="JAE254" s="277"/>
      <c r="JAF254" s="277"/>
      <c r="JAG254" s="277"/>
      <c r="JAH254" s="402"/>
      <c r="JAI254" s="404"/>
      <c r="JAJ254" s="49"/>
      <c r="JAK254" s="49"/>
      <c r="JAL254" s="49"/>
      <c r="JAM254" s="99"/>
      <c r="JAN254" s="98"/>
      <c r="JAO254" s="49"/>
      <c r="JAP254" s="405"/>
      <c r="JAQ254" s="405"/>
      <c r="JAR254" s="277"/>
      <c r="JAS254" s="277"/>
      <c r="JAT254" s="277"/>
      <c r="JAU254" s="277"/>
      <c r="JAV254" s="277"/>
      <c r="JAW254" s="277"/>
      <c r="JAX254" s="277"/>
      <c r="JAY254" s="277"/>
      <c r="JAZ254" s="402"/>
      <c r="JBA254" s="404"/>
      <c r="JBB254" s="49"/>
      <c r="JBC254" s="49"/>
      <c r="JBD254" s="49"/>
      <c r="JBE254" s="99"/>
      <c r="JBF254" s="98"/>
      <c r="JBG254" s="49"/>
      <c r="JBH254" s="405"/>
      <c r="JBI254" s="405"/>
      <c r="JBJ254" s="277"/>
      <c r="JBK254" s="277"/>
      <c r="JBL254" s="277"/>
      <c r="JBM254" s="277"/>
      <c r="JBN254" s="277"/>
      <c r="JBO254" s="277"/>
      <c r="JBP254" s="277"/>
      <c r="JBQ254" s="277"/>
      <c r="JBR254" s="402"/>
      <c r="JBS254" s="404"/>
      <c r="JBT254" s="49"/>
      <c r="JBU254" s="49"/>
      <c r="JBV254" s="49"/>
      <c r="JBW254" s="99"/>
      <c r="JBX254" s="98"/>
      <c r="JBY254" s="49"/>
      <c r="JBZ254" s="405"/>
      <c r="JCA254" s="405"/>
      <c r="JCB254" s="277"/>
      <c r="JCC254" s="277"/>
      <c r="JCD254" s="277"/>
      <c r="JCE254" s="277"/>
      <c r="JCF254" s="277"/>
      <c r="JCG254" s="277"/>
      <c r="JCH254" s="277"/>
      <c r="JCI254" s="277"/>
      <c r="JCJ254" s="402"/>
      <c r="JCK254" s="404"/>
      <c r="JCL254" s="49"/>
      <c r="JCM254" s="49"/>
      <c r="JCN254" s="49"/>
      <c r="JCO254" s="99"/>
      <c r="JCP254" s="98"/>
      <c r="JCQ254" s="49"/>
      <c r="JCR254" s="405"/>
      <c r="JCS254" s="405"/>
      <c r="JCT254" s="277"/>
      <c r="JCU254" s="277"/>
      <c r="JCV254" s="277"/>
      <c r="JCW254" s="277"/>
      <c r="JCX254" s="277"/>
      <c r="JCY254" s="277"/>
      <c r="JCZ254" s="277"/>
      <c r="JDA254" s="277"/>
      <c r="JDB254" s="402"/>
      <c r="JDC254" s="404"/>
      <c r="JDD254" s="49"/>
      <c r="JDE254" s="49"/>
      <c r="JDF254" s="49"/>
      <c r="JDG254" s="99"/>
      <c r="JDH254" s="98"/>
      <c r="JDI254" s="49"/>
      <c r="JDJ254" s="405"/>
      <c r="JDK254" s="405"/>
      <c r="JDL254" s="277"/>
      <c r="JDM254" s="277"/>
      <c r="JDN254" s="277"/>
      <c r="JDO254" s="277"/>
      <c r="JDP254" s="277"/>
      <c r="JDQ254" s="277"/>
      <c r="JDR254" s="277"/>
      <c r="JDS254" s="277"/>
      <c r="JDT254" s="402"/>
      <c r="JDU254" s="404"/>
      <c r="JDV254" s="49"/>
      <c r="JDW254" s="49"/>
      <c r="JDX254" s="49"/>
      <c r="JDY254" s="99"/>
      <c r="JDZ254" s="98"/>
      <c r="JEA254" s="49"/>
      <c r="JEB254" s="405"/>
      <c r="JEC254" s="405"/>
      <c r="JED254" s="277"/>
      <c r="JEE254" s="277"/>
      <c r="JEF254" s="277"/>
      <c r="JEG254" s="277"/>
      <c r="JEH254" s="277"/>
      <c r="JEI254" s="277"/>
      <c r="JEJ254" s="277"/>
      <c r="JEK254" s="277"/>
      <c r="JEL254" s="402"/>
      <c r="JEM254" s="404"/>
      <c r="JEN254" s="49"/>
      <c r="JEO254" s="49"/>
      <c r="JEP254" s="49"/>
      <c r="JEQ254" s="99"/>
      <c r="JER254" s="98"/>
      <c r="JES254" s="49"/>
      <c r="JET254" s="405"/>
      <c r="JEU254" s="405"/>
      <c r="JEV254" s="277"/>
      <c r="JEW254" s="277"/>
      <c r="JEX254" s="277"/>
      <c r="JEY254" s="277"/>
      <c r="JEZ254" s="277"/>
      <c r="JFA254" s="277"/>
      <c r="JFB254" s="277"/>
      <c r="JFC254" s="277"/>
      <c r="JFD254" s="402"/>
      <c r="JFE254" s="404"/>
      <c r="JFF254" s="49"/>
      <c r="JFG254" s="49"/>
      <c r="JFH254" s="49"/>
      <c r="JFI254" s="99"/>
      <c r="JFJ254" s="98"/>
      <c r="JFK254" s="49"/>
      <c r="JFL254" s="405"/>
      <c r="JFM254" s="405"/>
      <c r="JFN254" s="277"/>
      <c r="JFO254" s="277"/>
      <c r="JFP254" s="277"/>
      <c r="JFQ254" s="277"/>
      <c r="JFR254" s="277"/>
      <c r="JFS254" s="277"/>
      <c r="JFT254" s="277"/>
      <c r="JFU254" s="277"/>
      <c r="JFV254" s="402"/>
      <c r="JFW254" s="404"/>
      <c r="JFX254" s="49"/>
      <c r="JFY254" s="49"/>
      <c r="JFZ254" s="49"/>
      <c r="JGA254" s="99"/>
      <c r="JGB254" s="98"/>
      <c r="JGC254" s="49"/>
      <c r="JGD254" s="405"/>
      <c r="JGE254" s="405"/>
      <c r="JGF254" s="277"/>
      <c r="JGG254" s="277"/>
      <c r="JGH254" s="277"/>
      <c r="JGI254" s="277"/>
      <c r="JGJ254" s="277"/>
      <c r="JGK254" s="277"/>
      <c r="JGL254" s="277"/>
      <c r="JGM254" s="277"/>
      <c r="JGN254" s="402"/>
      <c r="JGO254" s="404"/>
      <c r="JGP254" s="49"/>
      <c r="JGQ254" s="49"/>
      <c r="JGR254" s="49"/>
      <c r="JGS254" s="99"/>
      <c r="JGT254" s="98"/>
      <c r="JGU254" s="49"/>
      <c r="JGV254" s="405"/>
      <c r="JGW254" s="405"/>
      <c r="JGX254" s="277"/>
      <c r="JGY254" s="277"/>
      <c r="JGZ254" s="277"/>
      <c r="JHA254" s="277"/>
      <c r="JHB254" s="277"/>
      <c r="JHC254" s="277"/>
      <c r="JHD254" s="277"/>
      <c r="JHE254" s="277"/>
      <c r="JHF254" s="402"/>
      <c r="JHG254" s="404"/>
      <c r="JHH254" s="49"/>
      <c r="JHI254" s="49"/>
      <c r="JHJ254" s="49"/>
      <c r="JHK254" s="99"/>
      <c r="JHL254" s="98"/>
      <c r="JHM254" s="49"/>
      <c r="JHN254" s="405"/>
      <c r="JHO254" s="405"/>
      <c r="JHP254" s="277"/>
      <c r="JHQ254" s="277"/>
      <c r="JHR254" s="277"/>
      <c r="JHS254" s="277"/>
      <c r="JHT254" s="277"/>
      <c r="JHU254" s="277"/>
      <c r="JHV254" s="277"/>
      <c r="JHW254" s="277"/>
      <c r="JHX254" s="402"/>
      <c r="JHY254" s="404"/>
      <c r="JHZ254" s="49"/>
      <c r="JIA254" s="49"/>
      <c r="JIB254" s="49"/>
      <c r="JIC254" s="99"/>
      <c r="JID254" s="98"/>
      <c r="JIE254" s="49"/>
      <c r="JIF254" s="405"/>
      <c r="JIG254" s="405"/>
      <c r="JIH254" s="277"/>
      <c r="JII254" s="277"/>
      <c r="JIJ254" s="277"/>
      <c r="JIK254" s="277"/>
      <c r="JIL254" s="277"/>
      <c r="JIM254" s="277"/>
      <c r="JIN254" s="277"/>
      <c r="JIO254" s="277"/>
      <c r="JIP254" s="402"/>
      <c r="JIQ254" s="404"/>
      <c r="JIR254" s="49"/>
      <c r="JIS254" s="49"/>
      <c r="JIT254" s="49"/>
      <c r="JIU254" s="99"/>
      <c r="JIV254" s="98"/>
      <c r="JIW254" s="49"/>
      <c r="JIX254" s="405"/>
      <c r="JIY254" s="405"/>
      <c r="JIZ254" s="277"/>
      <c r="JJA254" s="277"/>
      <c r="JJB254" s="277"/>
      <c r="JJC254" s="277"/>
      <c r="JJD254" s="277"/>
      <c r="JJE254" s="277"/>
      <c r="JJF254" s="277"/>
      <c r="JJG254" s="277"/>
      <c r="JJH254" s="402"/>
      <c r="JJI254" s="404"/>
      <c r="JJJ254" s="49"/>
      <c r="JJK254" s="49"/>
      <c r="JJL254" s="49"/>
      <c r="JJM254" s="99"/>
      <c r="JJN254" s="98"/>
      <c r="JJO254" s="49"/>
      <c r="JJP254" s="405"/>
      <c r="JJQ254" s="405"/>
      <c r="JJR254" s="277"/>
      <c r="JJS254" s="277"/>
      <c r="JJT254" s="277"/>
      <c r="JJU254" s="277"/>
      <c r="JJV254" s="277"/>
      <c r="JJW254" s="277"/>
      <c r="JJX254" s="277"/>
      <c r="JJY254" s="277"/>
      <c r="JJZ254" s="402"/>
      <c r="JKA254" s="404"/>
      <c r="JKB254" s="49"/>
      <c r="JKC254" s="49"/>
      <c r="JKD254" s="49"/>
      <c r="JKE254" s="99"/>
      <c r="JKF254" s="98"/>
      <c r="JKG254" s="49"/>
      <c r="JKH254" s="405"/>
      <c r="JKI254" s="405"/>
      <c r="JKJ254" s="277"/>
      <c r="JKK254" s="277"/>
      <c r="JKL254" s="277"/>
      <c r="JKM254" s="277"/>
      <c r="JKN254" s="277"/>
      <c r="JKO254" s="277"/>
      <c r="JKP254" s="277"/>
      <c r="JKQ254" s="277"/>
      <c r="JKR254" s="402"/>
      <c r="JKS254" s="404"/>
      <c r="JKT254" s="49"/>
      <c r="JKU254" s="49"/>
      <c r="JKV254" s="49"/>
      <c r="JKW254" s="99"/>
      <c r="JKX254" s="98"/>
      <c r="JKY254" s="49"/>
      <c r="JKZ254" s="405"/>
      <c r="JLA254" s="405"/>
      <c r="JLB254" s="277"/>
      <c r="JLC254" s="277"/>
      <c r="JLD254" s="277"/>
      <c r="JLE254" s="277"/>
      <c r="JLF254" s="277"/>
      <c r="JLG254" s="277"/>
      <c r="JLH254" s="277"/>
      <c r="JLI254" s="277"/>
      <c r="JLJ254" s="402"/>
      <c r="JLK254" s="404"/>
      <c r="JLL254" s="49"/>
      <c r="JLM254" s="49"/>
      <c r="JLN254" s="49"/>
      <c r="JLO254" s="99"/>
      <c r="JLP254" s="98"/>
      <c r="JLQ254" s="49"/>
      <c r="JLR254" s="405"/>
      <c r="JLS254" s="405"/>
      <c r="JLT254" s="277"/>
      <c r="JLU254" s="277"/>
      <c r="JLV254" s="277"/>
      <c r="JLW254" s="277"/>
      <c r="JLX254" s="277"/>
      <c r="JLY254" s="277"/>
      <c r="JLZ254" s="277"/>
      <c r="JMA254" s="277"/>
      <c r="JMB254" s="402"/>
      <c r="JMC254" s="404"/>
      <c r="JMD254" s="49"/>
      <c r="JME254" s="49"/>
      <c r="JMF254" s="49"/>
      <c r="JMG254" s="99"/>
      <c r="JMH254" s="98"/>
      <c r="JMI254" s="49"/>
      <c r="JMJ254" s="405"/>
      <c r="JMK254" s="405"/>
      <c r="JML254" s="277"/>
      <c r="JMM254" s="277"/>
      <c r="JMN254" s="277"/>
      <c r="JMO254" s="277"/>
      <c r="JMP254" s="277"/>
      <c r="JMQ254" s="277"/>
      <c r="JMR254" s="277"/>
      <c r="JMS254" s="277"/>
      <c r="JMT254" s="402"/>
      <c r="JMU254" s="404"/>
      <c r="JMV254" s="49"/>
      <c r="JMW254" s="49"/>
      <c r="JMX254" s="49"/>
      <c r="JMY254" s="99"/>
      <c r="JMZ254" s="98"/>
      <c r="JNA254" s="49"/>
      <c r="JNB254" s="405"/>
      <c r="JNC254" s="405"/>
      <c r="JND254" s="277"/>
      <c r="JNE254" s="277"/>
      <c r="JNF254" s="277"/>
      <c r="JNG254" s="277"/>
      <c r="JNH254" s="277"/>
      <c r="JNI254" s="277"/>
      <c r="JNJ254" s="277"/>
      <c r="JNK254" s="277"/>
      <c r="JNL254" s="402"/>
      <c r="JNM254" s="404"/>
      <c r="JNN254" s="49"/>
      <c r="JNO254" s="49"/>
      <c r="JNP254" s="49"/>
      <c r="JNQ254" s="99"/>
      <c r="JNR254" s="98"/>
      <c r="JNS254" s="49"/>
      <c r="JNT254" s="405"/>
      <c r="JNU254" s="405"/>
      <c r="JNV254" s="277"/>
      <c r="JNW254" s="277"/>
      <c r="JNX254" s="277"/>
      <c r="JNY254" s="277"/>
      <c r="JNZ254" s="277"/>
      <c r="JOA254" s="277"/>
      <c r="JOB254" s="277"/>
      <c r="JOC254" s="277"/>
      <c r="JOD254" s="402"/>
      <c r="JOE254" s="404"/>
      <c r="JOF254" s="49"/>
      <c r="JOG254" s="49"/>
      <c r="JOH254" s="49"/>
      <c r="JOI254" s="99"/>
      <c r="JOJ254" s="98"/>
      <c r="JOK254" s="49"/>
      <c r="JOL254" s="405"/>
      <c r="JOM254" s="405"/>
      <c r="JON254" s="277"/>
      <c r="JOO254" s="277"/>
      <c r="JOP254" s="277"/>
      <c r="JOQ254" s="277"/>
      <c r="JOR254" s="277"/>
      <c r="JOS254" s="277"/>
      <c r="JOT254" s="277"/>
      <c r="JOU254" s="277"/>
      <c r="JOV254" s="402"/>
      <c r="JOW254" s="404"/>
      <c r="JOX254" s="49"/>
      <c r="JOY254" s="49"/>
      <c r="JOZ254" s="49"/>
      <c r="JPA254" s="99"/>
      <c r="JPB254" s="98"/>
      <c r="JPC254" s="49"/>
      <c r="JPD254" s="405"/>
      <c r="JPE254" s="405"/>
      <c r="JPF254" s="277"/>
      <c r="JPG254" s="277"/>
      <c r="JPH254" s="277"/>
      <c r="JPI254" s="277"/>
      <c r="JPJ254" s="277"/>
      <c r="JPK254" s="277"/>
      <c r="JPL254" s="277"/>
      <c r="JPM254" s="277"/>
      <c r="JPN254" s="402"/>
      <c r="JPO254" s="404"/>
      <c r="JPP254" s="49"/>
      <c r="JPQ254" s="49"/>
      <c r="JPR254" s="49"/>
      <c r="JPS254" s="99"/>
      <c r="JPT254" s="98"/>
      <c r="JPU254" s="49"/>
      <c r="JPV254" s="405"/>
      <c r="JPW254" s="405"/>
      <c r="JPX254" s="277"/>
      <c r="JPY254" s="277"/>
      <c r="JPZ254" s="277"/>
      <c r="JQA254" s="277"/>
      <c r="JQB254" s="277"/>
      <c r="JQC254" s="277"/>
      <c r="JQD254" s="277"/>
      <c r="JQE254" s="277"/>
      <c r="JQF254" s="402"/>
      <c r="JQG254" s="404"/>
      <c r="JQH254" s="49"/>
      <c r="JQI254" s="49"/>
      <c r="JQJ254" s="49"/>
      <c r="JQK254" s="99"/>
      <c r="JQL254" s="98"/>
      <c r="JQM254" s="49"/>
      <c r="JQN254" s="405"/>
      <c r="JQO254" s="405"/>
      <c r="JQP254" s="277"/>
      <c r="JQQ254" s="277"/>
      <c r="JQR254" s="277"/>
      <c r="JQS254" s="277"/>
      <c r="JQT254" s="277"/>
      <c r="JQU254" s="277"/>
      <c r="JQV254" s="277"/>
      <c r="JQW254" s="277"/>
      <c r="JQX254" s="402"/>
      <c r="JQY254" s="404"/>
      <c r="JQZ254" s="49"/>
      <c r="JRA254" s="49"/>
      <c r="JRB254" s="49"/>
      <c r="JRC254" s="99"/>
      <c r="JRD254" s="98"/>
      <c r="JRE254" s="49"/>
      <c r="JRF254" s="405"/>
      <c r="JRG254" s="405"/>
      <c r="JRH254" s="277"/>
      <c r="JRI254" s="277"/>
      <c r="JRJ254" s="277"/>
      <c r="JRK254" s="277"/>
      <c r="JRL254" s="277"/>
      <c r="JRM254" s="277"/>
      <c r="JRN254" s="277"/>
      <c r="JRO254" s="277"/>
      <c r="JRP254" s="402"/>
      <c r="JRQ254" s="404"/>
      <c r="JRR254" s="49"/>
      <c r="JRS254" s="49"/>
      <c r="JRT254" s="49"/>
      <c r="JRU254" s="99"/>
      <c r="JRV254" s="98"/>
      <c r="JRW254" s="49"/>
      <c r="JRX254" s="405"/>
      <c r="JRY254" s="405"/>
      <c r="JRZ254" s="277"/>
      <c r="JSA254" s="277"/>
      <c r="JSB254" s="277"/>
      <c r="JSC254" s="277"/>
      <c r="JSD254" s="277"/>
      <c r="JSE254" s="277"/>
      <c r="JSF254" s="277"/>
      <c r="JSG254" s="277"/>
      <c r="JSH254" s="402"/>
      <c r="JSI254" s="404"/>
      <c r="JSJ254" s="49"/>
      <c r="JSK254" s="49"/>
      <c r="JSL254" s="49"/>
      <c r="JSM254" s="99"/>
      <c r="JSN254" s="98"/>
      <c r="JSO254" s="49"/>
      <c r="JSP254" s="405"/>
      <c r="JSQ254" s="405"/>
      <c r="JSR254" s="277"/>
      <c r="JSS254" s="277"/>
      <c r="JST254" s="277"/>
      <c r="JSU254" s="277"/>
      <c r="JSV254" s="277"/>
      <c r="JSW254" s="277"/>
      <c r="JSX254" s="277"/>
      <c r="JSY254" s="277"/>
      <c r="JSZ254" s="402"/>
      <c r="JTA254" s="404"/>
      <c r="JTB254" s="49"/>
      <c r="JTC254" s="49"/>
      <c r="JTD254" s="49"/>
      <c r="JTE254" s="99"/>
      <c r="JTF254" s="98"/>
      <c r="JTG254" s="49"/>
      <c r="JTH254" s="405"/>
      <c r="JTI254" s="405"/>
      <c r="JTJ254" s="277"/>
      <c r="JTK254" s="277"/>
      <c r="JTL254" s="277"/>
      <c r="JTM254" s="277"/>
      <c r="JTN254" s="277"/>
      <c r="JTO254" s="277"/>
      <c r="JTP254" s="277"/>
      <c r="JTQ254" s="277"/>
      <c r="JTR254" s="402"/>
      <c r="JTS254" s="404"/>
      <c r="JTT254" s="49"/>
      <c r="JTU254" s="49"/>
      <c r="JTV254" s="49"/>
      <c r="JTW254" s="99"/>
      <c r="JTX254" s="98"/>
      <c r="JTY254" s="49"/>
      <c r="JTZ254" s="405"/>
      <c r="JUA254" s="405"/>
      <c r="JUB254" s="277"/>
      <c r="JUC254" s="277"/>
      <c r="JUD254" s="277"/>
      <c r="JUE254" s="277"/>
      <c r="JUF254" s="277"/>
      <c r="JUG254" s="277"/>
      <c r="JUH254" s="277"/>
      <c r="JUI254" s="277"/>
      <c r="JUJ254" s="402"/>
      <c r="JUK254" s="404"/>
      <c r="JUL254" s="49"/>
      <c r="JUM254" s="49"/>
      <c r="JUN254" s="49"/>
      <c r="JUO254" s="99"/>
      <c r="JUP254" s="98"/>
      <c r="JUQ254" s="49"/>
      <c r="JUR254" s="405"/>
      <c r="JUS254" s="405"/>
      <c r="JUT254" s="277"/>
      <c r="JUU254" s="277"/>
      <c r="JUV254" s="277"/>
      <c r="JUW254" s="277"/>
      <c r="JUX254" s="277"/>
      <c r="JUY254" s="277"/>
      <c r="JUZ254" s="277"/>
      <c r="JVA254" s="277"/>
      <c r="JVB254" s="402"/>
      <c r="JVC254" s="404"/>
      <c r="JVD254" s="49"/>
      <c r="JVE254" s="49"/>
      <c r="JVF254" s="49"/>
      <c r="JVG254" s="99"/>
      <c r="JVH254" s="98"/>
      <c r="JVI254" s="49"/>
      <c r="JVJ254" s="405"/>
      <c r="JVK254" s="405"/>
      <c r="JVL254" s="277"/>
      <c r="JVM254" s="277"/>
      <c r="JVN254" s="277"/>
      <c r="JVO254" s="277"/>
      <c r="JVP254" s="277"/>
      <c r="JVQ254" s="277"/>
      <c r="JVR254" s="277"/>
      <c r="JVS254" s="277"/>
      <c r="JVT254" s="402"/>
      <c r="JVU254" s="404"/>
      <c r="JVV254" s="49"/>
      <c r="JVW254" s="49"/>
      <c r="JVX254" s="49"/>
      <c r="JVY254" s="99"/>
      <c r="JVZ254" s="98"/>
      <c r="JWA254" s="49"/>
      <c r="JWB254" s="405"/>
      <c r="JWC254" s="405"/>
      <c r="JWD254" s="277"/>
      <c r="JWE254" s="277"/>
      <c r="JWF254" s="277"/>
      <c r="JWG254" s="277"/>
      <c r="JWH254" s="277"/>
      <c r="JWI254" s="277"/>
      <c r="JWJ254" s="277"/>
      <c r="JWK254" s="277"/>
      <c r="JWL254" s="402"/>
      <c r="JWM254" s="404"/>
      <c r="JWN254" s="49"/>
      <c r="JWO254" s="49"/>
      <c r="JWP254" s="49"/>
      <c r="JWQ254" s="99"/>
      <c r="JWR254" s="98"/>
      <c r="JWS254" s="49"/>
      <c r="JWT254" s="405"/>
      <c r="JWU254" s="405"/>
      <c r="JWV254" s="277"/>
      <c r="JWW254" s="277"/>
      <c r="JWX254" s="277"/>
      <c r="JWY254" s="277"/>
      <c r="JWZ254" s="277"/>
      <c r="JXA254" s="277"/>
      <c r="JXB254" s="277"/>
      <c r="JXC254" s="277"/>
      <c r="JXD254" s="402"/>
      <c r="JXE254" s="404"/>
      <c r="JXF254" s="49"/>
      <c r="JXG254" s="49"/>
      <c r="JXH254" s="49"/>
      <c r="JXI254" s="99"/>
      <c r="JXJ254" s="98"/>
      <c r="JXK254" s="49"/>
      <c r="JXL254" s="405"/>
      <c r="JXM254" s="405"/>
      <c r="JXN254" s="277"/>
      <c r="JXO254" s="277"/>
      <c r="JXP254" s="277"/>
      <c r="JXQ254" s="277"/>
      <c r="JXR254" s="277"/>
      <c r="JXS254" s="277"/>
      <c r="JXT254" s="277"/>
      <c r="JXU254" s="277"/>
      <c r="JXV254" s="402"/>
      <c r="JXW254" s="404"/>
      <c r="JXX254" s="49"/>
      <c r="JXY254" s="49"/>
      <c r="JXZ254" s="49"/>
      <c r="JYA254" s="99"/>
      <c r="JYB254" s="98"/>
      <c r="JYC254" s="49"/>
      <c r="JYD254" s="405"/>
      <c r="JYE254" s="405"/>
      <c r="JYF254" s="277"/>
      <c r="JYG254" s="277"/>
      <c r="JYH254" s="277"/>
      <c r="JYI254" s="277"/>
      <c r="JYJ254" s="277"/>
      <c r="JYK254" s="277"/>
      <c r="JYL254" s="277"/>
      <c r="JYM254" s="277"/>
      <c r="JYN254" s="402"/>
      <c r="JYO254" s="404"/>
      <c r="JYP254" s="49"/>
      <c r="JYQ254" s="49"/>
      <c r="JYR254" s="49"/>
      <c r="JYS254" s="99"/>
      <c r="JYT254" s="98"/>
      <c r="JYU254" s="49"/>
      <c r="JYV254" s="405"/>
      <c r="JYW254" s="405"/>
      <c r="JYX254" s="277"/>
      <c r="JYY254" s="277"/>
      <c r="JYZ254" s="277"/>
      <c r="JZA254" s="277"/>
      <c r="JZB254" s="277"/>
      <c r="JZC254" s="277"/>
      <c r="JZD254" s="277"/>
      <c r="JZE254" s="277"/>
      <c r="JZF254" s="402"/>
      <c r="JZG254" s="404"/>
      <c r="JZH254" s="49"/>
      <c r="JZI254" s="49"/>
      <c r="JZJ254" s="49"/>
      <c r="JZK254" s="99"/>
      <c r="JZL254" s="98"/>
      <c r="JZM254" s="49"/>
      <c r="JZN254" s="405"/>
      <c r="JZO254" s="405"/>
      <c r="JZP254" s="277"/>
      <c r="JZQ254" s="277"/>
      <c r="JZR254" s="277"/>
      <c r="JZS254" s="277"/>
      <c r="JZT254" s="277"/>
      <c r="JZU254" s="277"/>
      <c r="JZV254" s="277"/>
      <c r="JZW254" s="277"/>
      <c r="JZX254" s="402"/>
      <c r="JZY254" s="404"/>
      <c r="JZZ254" s="49"/>
      <c r="KAA254" s="49"/>
      <c r="KAB254" s="49"/>
      <c r="KAC254" s="99"/>
      <c r="KAD254" s="98"/>
      <c r="KAE254" s="49"/>
      <c r="KAF254" s="405"/>
      <c r="KAG254" s="405"/>
      <c r="KAH254" s="277"/>
      <c r="KAI254" s="277"/>
      <c r="KAJ254" s="277"/>
      <c r="KAK254" s="277"/>
      <c r="KAL254" s="277"/>
      <c r="KAM254" s="277"/>
      <c r="KAN254" s="277"/>
      <c r="KAO254" s="277"/>
      <c r="KAP254" s="402"/>
      <c r="KAQ254" s="404"/>
      <c r="KAR254" s="49"/>
      <c r="KAS254" s="49"/>
      <c r="KAT254" s="49"/>
      <c r="KAU254" s="99"/>
      <c r="KAV254" s="98"/>
      <c r="KAW254" s="49"/>
      <c r="KAX254" s="405"/>
      <c r="KAY254" s="405"/>
      <c r="KAZ254" s="277"/>
      <c r="KBA254" s="277"/>
      <c r="KBB254" s="277"/>
      <c r="KBC254" s="277"/>
      <c r="KBD254" s="277"/>
      <c r="KBE254" s="277"/>
      <c r="KBF254" s="277"/>
      <c r="KBG254" s="277"/>
      <c r="KBH254" s="402"/>
      <c r="KBI254" s="404"/>
      <c r="KBJ254" s="49"/>
      <c r="KBK254" s="49"/>
      <c r="KBL254" s="49"/>
      <c r="KBM254" s="99"/>
      <c r="KBN254" s="98"/>
      <c r="KBO254" s="49"/>
      <c r="KBP254" s="405"/>
      <c r="KBQ254" s="405"/>
      <c r="KBR254" s="277"/>
      <c r="KBS254" s="277"/>
      <c r="KBT254" s="277"/>
      <c r="KBU254" s="277"/>
      <c r="KBV254" s="277"/>
      <c r="KBW254" s="277"/>
      <c r="KBX254" s="277"/>
      <c r="KBY254" s="277"/>
      <c r="KBZ254" s="402"/>
      <c r="KCA254" s="404"/>
      <c r="KCB254" s="49"/>
      <c r="KCC254" s="49"/>
      <c r="KCD254" s="49"/>
      <c r="KCE254" s="99"/>
      <c r="KCF254" s="98"/>
      <c r="KCG254" s="49"/>
      <c r="KCH254" s="405"/>
      <c r="KCI254" s="405"/>
      <c r="KCJ254" s="277"/>
      <c r="KCK254" s="277"/>
      <c r="KCL254" s="277"/>
      <c r="KCM254" s="277"/>
      <c r="KCN254" s="277"/>
      <c r="KCO254" s="277"/>
      <c r="KCP254" s="277"/>
      <c r="KCQ254" s="277"/>
      <c r="KCR254" s="402"/>
      <c r="KCS254" s="404"/>
      <c r="KCT254" s="49"/>
      <c r="KCU254" s="49"/>
      <c r="KCV254" s="49"/>
      <c r="KCW254" s="99"/>
      <c r="KCX254" s="98"/>
      <c r="KCY254" s="49"/>
      <c r="KCZ254" s="405"/>
      <c r="KDA254" s="405"/>
      <c r="KDB254" s="277"/>
      <c r="KDC254" s="277"/>
      <c r="KDD254" s="277"/>
      <c r="KDE254" s="277"/>
      <c r="KDF254" s="277"/>
      <c r="KDG254" s="277"/>
      <c r="KDH254" s="277"/>
      <c r="KDI254" s="277"/>
      <c r="KDJ254" s="402"/>
      <c r="KDK254" s="404"/>
      <c r="KDL254" s="49"/>
      <c r="KDM254" s="49"/>
      <c r="KDN254" s="49"/>
      <c r="KDO254" s="99"/>
      <c r="KDP254" s="98"/>
      <c r="KDQ254" s="49"/>
      <c r="KDR254" s="405"/>
      <c r="KDS254" s="405"/>
      <c r="KDT254" s="277"/>
      <c r="KDU254" s="277"/>
      <c r="KDV254" s="277"/>
      <c r="KDW254" s="277"/>
      <c r="KDX254" s="277"/>
      <c r="KDY254" s="277"/>
      <c r="KDZ254" s="277"/>
      <c r="KEA254" s="277"/>
      <c r="KEB254" s="402"/>
      <c r="KEC254" s="404"/>
      <c r="KED254" s="49"/>
      <c r="KEE254" s="49"/>
      <c r="KEF254" s="49"/>
      <c r="KEG254" s="99"/>
      <c r="KEH254" s="98"/>
      <c r="KEI254" s="49"/>
      <c r="KEJ254" s="405"/>
      <c r="KEK254" s="405"/>
      <c r="KEL254" s="277"/>
      <c r="KEM254" s="277"/>
      <c r="KEN254" s="277"/>
      <c r="KEO254" s="277"/>
      <c r="KEP254" s="277"/>
      <c r="KEQ254" s="277"/>
      <c r="KER254" s="277"/>
      <c r="KES254" s="277"/>
      <c r="KET254" s="402"/>
      <c r="KEU254" s="404"/>
      <c r="KEV254" s="49"/>
      <c r="KEW254" s="49"/>
      <c r="KEX254" s="49"/>
      <c r="KEY254" s="99"/>
      <c r="KEZ254" s="98"/>
      <c r="KFA254" s="49"/>
      <c r="KFB254" s="405"/>
      <c r="KFC254" s="405"/>
      <c r="KFD254" s="277"/>
      <c r="KFE254" s="277"/>
      <c r="KFF254" s="277"/>
      <c r="KFG254" s="277"/>
      <c r="KFH254" s="277"/>
      <c r="KFI254" s="277"/>
      <c r="KFJ254" s="277"/>
      <c r="KFK254" s="277"/>
      <c r="KFL254" s="402"/>
      <c r="KFM254" s="404"/>
      <c r="KFN254" s="49"/>
      <c r="KFO254" s="49"/>
      <c r="KFP254" s="49"/>
      <c r="KFQ254" s="99"/>
      <c r="KFR254" s="98"/>
      <c r="KFS254" s="49"/>
      <c r="KFT254" s="405"/>
      <c r="KFU254" s="405"/>
      <c r="KFV254" s="277"/>
      <c r="KFW254" s="277"/>
      <c r="KFX254" s="277"/>
      <c r="KFY254" s="277"/>
      <c r="KFZ254" s="277"/>
      <c r="KGA254" s="277"/>
      <c r="KGB254" s="277"/>
      <c r="KGC254" s="277"/>
      <c r="KGD254" s="402"/>
      <c r="KGE254" s="404"/>
      <c r="KGF254" s="49"/>
      <c r="KGG254" s="49"/>
      <c r="KGH254" s="49"/>
      <c r="KGI254" s="99"/>
      <c r="KGJ254" s="98"/>
      <c r="KGK254" s="49"/>
      <c r="KGL254" s="405"/>
      <c r="KGM254" s="405"/>
      <c r="KGN254" s="277"/>
      <c r="KGO254" s="277"/>
      <c r="KGP254" s="277"/>
      <c r="KGQ254" s="277"/>
      <c r="KGR254" s="277"/>
      <c r="KGS254" s="277"/>
      <c r="KGT254" s="277"/>
      <c r="KGU254" s="277"/>
      <c r="KGV254" s="402"/>
      <c r="KGW254" s="404"/>
      <c r="KGX254" s="49"/>
      <c r="KGY254" s="49"/>
      <c r="KGZ254" s="49"/>
      <c r="KHA254" s="99"/>
      <c r="KHB254" s="98"/>
      <c r="KHC254" s="49"/>
      <c r="KHD254" s="405"/>
      <c r="KHE254" s="405"/>
      <c r="KHF254" s="277"/>
      <c r="KHG254" s="277"/>
      <c r="KHH254" s="277"/>
      <c r="KHI254" s="277"/>
      <c r="KHJ254" s="277"/>
      <c r="KHK254" s="277"/>
      <c r="KHL254" s="277"/>
      <c r="KHM254" s="277"/>
      <c r="KHN254" s="402"/>
      <c r="KHO254" s="404"/>
      <c r="KHP254" s="49"/>
      <c r="KHQ254" s="49"/>
      <c r="KHR254" s="49"/>
      <c r="KHS254" s="99"/>
      <c r="KHT254" s="98"/>
      <c r="KHU254" s="49"/>
      <c r="KHV254" s="405"/>
      <c r="KHW254" s="405"/>
      <c r="KHX254" s="277"/>
      <c r="KHY254" s="277"/>
      <c r="KHZ254" s="277"/>
      <c r="KIA254" s="277"/>
      <c r="KIB254" s="277"/>
      <c r="KIC254" s="277"/>
      <c r="KID254" s="277"/>
      <c r="KIE254" s="277"/>
      <c r="KIF254" s="402"/>
      <c r="KIG254" s="404"/>
      <c r="KIH254" s="49"/>
      <c r="KII254" s="49"/>
      <c r="KIJ254" s="49"/>
      <c r="KIK254" s="99"/>
      <c r="KIL254" s="98"/>
      <c r="KIM254" s="49"/>
      <c r="KIN254" s="405"/>
      <c r="KIO254" s="405"/>
      <c r="KIP254" s="277"/>
      <c r="KIQ254" s="277"/>
      <c r="KIR254" s="277"/>
      <c r="KIS254" s="277"/>
      <c r="KIT254" s="277"/>
      <c r="KIU254" s="277"/>
      <c r="KIV254" s="277"/>
      <c r="KIW254" s="277"/>
      <c r="KIX254" s="402"/>
      <c r="KIY254" s="404"/>
      <c r="KIZ254" s="49"/>
      <c r="KJA254" s="49"/>
      <c r="KJB254" s="49"/>
      <c r="KJC254" s="99"/>
      <c r="KJD254" s="98"/>
      <c r="KJE254" s="49"/>
      <c r="KJF254" s="405"/>
      <c r="KJG254" s="405"/>
      <c r="KJH254" s="277"/>
      <c r="KJI254" s="277"/>
      <c r="KJJ254" s="277"/>
      <c r="KJK254" s="277"/>
      <c r="KJL254" s="277"/>
      <c r="KJM254" s="277"/>
      <c r="KJN254" s="277"/>
      <c r="KJO254" s="277"/>
      <c r="KJP254" s="402"/>
      <c r="KJQ254" s="404"/>
      <c r="KJR254" s="49"/>
      <c r="KJS254" s="49"/>
      <c r="KJT254" s="49"/>
      <c r="KJU254" s="99"/>
      <c r="KJV254" s="98"/>
      <c r="KJW254" s="49"/>
      <c r="KJX254" s="405"/>
      <c r="KJY254" s="405"/>
      <c r="KJZ254" s="277"/>
      <c r="KKA254" s="277"/>
      <c r="KKB254" s="277"/>
      <c r="KKC254" s="277"/>
      <c r="KKD254" s="277"/>
      <c r="KKE254" s="277"/>
      <c r="KKF254" s="277"/>
      <c r="KKG254" s="277"/>
      <c r="KKH254" s="402"/>
      <c r="KKI254" s="404"/>
      <c r="KKJ254" s="49"/>
      <c r="KKK254" s="49"/>
      <c r="KKL254" s="49"/>
      <c r="KKM254" s="99"/>
      <c r="KKN254" s="98"/>
      <c r="KKO254" s="49"/>
      <c r="KKP254" s="405"/>
      <c r="KKQ254" s="405"/>
      <c r="KKR254" s="277"/>
      <c r="KKS254" s="277"/>
      <c r="KKT254" s="277"/>
      <c r="KKU254" s="277"/>
      <c r="KKV254" s="277"/>
      <c r="KKW254" s="277"/>
      <c r="KKX254" s="277"/>
      <c r="KKY254" s="277"/>
      <c r="KKZ254" s="402"/>
      <c r="KLA254" s="404"/>
      <c r="KLB254" s="49"/>
      <c r="KLC254" s="49"/>
      <c r="KLD254" s="49"/>
      <c r="KLE254" s="99"/>
      <c r="KLF254" s="98"/>
      <c r="KLG254" s="49"/>
      <c r="KLH254" s="405"/>
      <c r="KLI254" s="405"/>
      <c r="KLJ254" s="277"/>
      <c r="KLK254" s="277"/>
      <c r="KLL254" s="277"/>
      <c r="KLM254" s="277"/>
      <c r="KLN254" s="277"/>
      <c r="KLO254" s="277"/>
      <c r="KLP254" s="277"/>
      <c r="KLQ254" s="277"/>
      <c r="KLR254" s="402"/>
      <c r="KLS254" s="404"/>
      <c r="KLT254" s="49"/>
      <c r="KLU254" s="49"/>
      <c r="KLV254" s="49"/>
      <c r="KLW254" s="99"/>
      <c r="KLX254" s="98"/>
      <c r="KLY254" s="49"/>
      <c r="KLZ254" s="405"/>
      <c r="KMA254" s="405"/>
      <c r="KMB254" s="277"/>
      <c r="KMC254" s="277"/>
      <c r="KMD254" s="277"/>
      <c r="KME254" s="277"/>
      <c r="KMF254" s="277"/>
      <c r="KMG254" s="277"/>
      <c r="KMH254" s="277"/>
      <c r="KMI254" s="277"/>
      <c r="KMJ254" s="402"/>
      <c r="KMK254" s="404"/>
      <c r="KML254" s="49"/>
      <c r="KMM254" s="49"/>
      <c r="KMN254" s="49"/>
      <c r="KMO254" s="99"/>
      <c r="KMP254" s="98"/>
      <c r="KMQ254" s="49"/>
      <c r="KMR254" s="405"/>
      <c r="KMS254" s="405"/>
      <c r="KMT254" s="277"/>
      <c r="KMU254" s="277"/>
      <c r="KMV254" s="277"/>
      <c r="KMW254" s="277"/>
      <c r="KMX254" s="277"/>
      <c r="KMY254" s="277"/>
      <c r="KMZ254" s="277"/>
      <c r="KNA254" s="277"/>
      <c r="KNB254" s="402"/>
      <c r="KNC254" s="404"/>
      <c r="KND254" s="49"/>
      <c r="KNE254" s="49"/>
      <c r="KNF254" s="49"/>
      <c r="KNG254" s="99"/>
      <c r="KNH254" s="98"/>
      <c r="KNI254" s="49"/>
      <c r="KNJ254" s="405"/>
      <c r="KNK254" s="405"/>
      <c r="KNL254" s="277"/>
      <c r="KNM254" s="277"/>
      <c r="KNN254" s="277"/>
      <c r="KNO254" s="277"/>
      <c r="KNP254" s="277"/>
      <c r="KNQ254" s="277"/>
      <c r="KNR254" s="277"/>
      <c r="KNS254" s="277"/>
      <c r="KNT254" s="402"/>
      <c r="KNU254" s="404"/>
      <c r="KNV254" s="49"/>
      <c r="KNW254" s="49"/>
      <c r="KNX254" s="49"/>
      <c r="KNY254" s="99"/>
      <c r="KNZ254" s="98"/>
      <c r="KOA254" s="49"/>
      <c r="KOB254" s="405"/>
      <c r="KOC254" s="405"/>
      <c r="KOD254" s="277"/>
      <c r="KOE254" s="277"/>
      <c r="KOF254" s="277"/>
      <c r="KOG254" s="277"/>
      <c r="KOH254" s="277"/>
      <c r="KOI254" s="277"/>
      <c r="KOJ254" s="277"/>
      <c r="KOK254" s="277"/>
      <c r="KOL254" s="402"/>
      <c r="KOM254" s="404"/>
      <c r="KON254" s="49"/>
      <c r="KOO254" s="49"/>
      <c r="KOP254" s="49"/>
      <c r="KOQ254" s="99"/>
      <c r="KOR254" s="98"/>
      <c r="KOS254" s="49"/>
      <c r="KOT254" s="405"/>
      <c r="KOU254" s="405"/>
      <c r="KOV254" s="277"/>
      <c r="KOW254" s="277"/>
      <c r="KOX254" s="277"/>
      <c r="KOY254" s="277"/>
      <c r="KOZ254" s="277"/>
      <c r="KPA254" s="277"/>
      <c r="KPB254" s="277"/>
      <c r="KPC254" s="277"/>
      <c r="KPD254" s="402"/>
      <c r="KPE254" s="404"/>
      <c r="KPF254" s="49"/>
      <c r="KPG254" s="49"/>
      <c r="KPH254" s="49"/>
      <c r="KPI254" s="99"/>
      <c r="KPJ254" s="98"/>
      <c r="KPK254" s="49"/>
      <c r="KPL254" s="405"/>
      <c r="KPM254" s="405"/>
      <c r="KPN254" s="277"/>
      <c r="KPO254" s="277"/>
      <c r="KPP254" s="277"/>
      <c r="KPQ254" s="277"/>
      <c r="KPR254" s="277"/>
      <c r="KPS254" s="277"/>
      <c r="KPT254" s="277"/>
      <c r="KPU254" s="277"/>
      <c r="KPV254" s="402"/>
      <c r="KPW254" s="404"/>
      <c r="KPX254" s="49"/>
      <c r="KPY254" s="49"/>
      <c r="KPZ254" s="49"/>
      <c r="KQA254" s="99"/>
      <c r="KQB254" s="98"/>
      <c r="KQC254" s="49"/>
      <c r="KQD254" s="405"/>
      <c r="KQE254" s="405"/>
      <c r="KQF254" s="277"/>
      <c r="KQG254" s="277"/>
      <c r="KQH254" s="277"/>
      <c r="KQI254" s="277"/>
      <c r="KQJ254" s="277"/>
      <c r="KQK254" s="277"/>
      <c r="KQL254" s="277"/>
      <c r="KQM254" s="277"/>
      <c r="KQN254" s="402"/>
      <c r="KQO254" s="404"/>
      <c r="KQP254" s="49"/>
      <c r="KQQ254" s="49"/>
      <c r="KQR254" s="49"/>
      <c r="KQS254" s="99"/>
      <c r="KQT254" s="98"/>
      <c r="KQU254" s="49"/>
      <c r="KQV254" s="405"/>
      <c r="KQW254" s="405"/>
      <c r="KQX254" s="277"/>
      <c r="KQY254" s="277"/>
      <c r="KQZ254" s="277"/>
      <c r="KRA254" s="277"/>
      <c r="KRB254" s="277"/>
      <c r="KRC254" s="277"/>
      <c r="KRD254" s="277"/>
      <c r="KRE254" s="277"/>
      <c r="KRF254" s="402"/>
      <c r="KRG254" s="404"/>
      <c r="KRH254" s="49"/>
      <c r="KRI254" s="49"/>
      <c r="KRJ254" s="49"/>
      <c r="KRK254" s="99"/>
      <c r="KRL254" s="98"/>
      <c r="KRM254" s="49"/>
      <c r="KRN254" s="405"/>
      <c r="KRO254" s="405"/>
      <c r="KRP254" s="277"/>
      <c r="KRQ254" s="277"/>
      <c r="KRR254" s="277"/>
      <c r="KRS254" s="277"/>
      <c r="KRT254" s="277"/>
      <c r="KRU254" s="277"/>
      <c r="KRV254" s="277"/>
      <c r="KRW254" s="277"/>
      <c r="KRX254" s="402"/>
      <c r="KRY254" s="404"/>
      <c r="KRZ254" s="49"/>
      <c r="KSA254" s="49"/>
      <c r="KSB254" s="49"/>
      <c r="KSC254" s="99"/>
      <c r="KSD254" s="98"/>
      <c r="KSE254" s="49"/>
      <c r="KSF254" s="405"/>
      <c r="KSG254" s="405"/>
      <c r="KSH254" s="277"/>
      <c r="KSI254" s="277"/>
      <c r="KSJ254" s="277"/>
      <c r="KSK254" s="277"/>
      <c r="KSL254" s="277"/>
      <c r="KSM254" s="277"/>
      <c r="KSN254" s="277"/>
      <c r="KSO254" s="277"/>
      <c r="KSP254" s="402"/>
      <c r="KSQ254" s="404"/>
      <c r="KSR254" s="49"/>
      <c r="KSS254" s="49"/>
      <c r="KST254" s="49"/>
      <c r="KSU254" s="99"/>
      <c r="KSV254" s="98"/>
      <c r="KSW254" s="49"/>
      <c r="KSX254" s="405"/>
      <c r="KSY254" s="405"/>
      <c r="KSZ254" s="277"/>
      <c r="KTA254" s="277"/>
      <c r="KTB254" s="277"/>
      <c r="KTC254" s="277"/>
      <c r="KTD254" s="277"/>
      <c r="KTE254" s="277"/>
      <c r="KTF254" s="277"/>
      <c r="KTG254" s="277"/>
      <c r="KTH254" s="402"/>
      <c r="KTI254" s="404"/>
      <c r="KTJ254" s="49"/>
      <c r="KTK254" s="49"/>
      <c r="KTL254" s="49"/>
      <c r="KTM254" s="99"/>
      <c r="KTN254" s="98"/>
      <c r="KTO254" s="49"/>
      <c r="KTP254" s="405"/>
      <c r="KTQ254" s="405"/>
      <c r="KTR254" s="277"/>
      <c r="KTS254" s="277"/>
      <c r="KTT254" s="277"/>
      <c r="KTU254" s="277"/>
      <c r="KTV254" s="277"/>
      <c r="KTW254" s="277"/>
      <c r="KTX254" s="277"/>
      <c r="KTY254" s="277"/>
      <c r="KTZ254" s="402"/>
      <c r="KUA254" s="404"/>
      <c r="KUB254" s="49"/>
      <c r="KUC254" s="49"/>
      <c r="KUD254" s="49"/>
      <c r="KUE254" s="99"/>
      <c r="KUF254" s="98"/>
      <c r="KUG254" s="49"/>
      <c r="KUH254" s="405"/>
      <c r="KUI254" s="405"/>
      <c r="KUJ254" s="277"/>
      <c r="KUK254" s="277"/>
      <c r="KUL254" s="277"/>
      <c r="KUM254" s="277"/>
      <c r="KUN254" s="277"/>
      <c r="KUO254" s="277"/>
      <c r="KUP254" s="277"/>
      <c r="KUQ254" s="277"/>
      <c r="KUR254" s="402"/>
      <c r="KUS254" s="404"/>
      <c r="KUT254" s="49"/>
      <c r="KUU254" s="49"/>
      <c r="KUV254" s="49"/>
      <c r="KUW254" s="99"/>
      <c r="KUX254" s="98"/>
      <c r="KUY254" s="49"/>
      <c r="KUZ254" s="405"/>
      <c r="KVA254" s="405"/>
      <c r="KVB254" s="277"/>
      <c r="KVC254" s="277"/>
      <c r="KVD254" s="277"/>
      <c r="KVE254" s="277"/>
      <c r="KVF254" s="277"/>
      <c r="KVG254" s="277"/>
      <c r="KVH254" s="277"/>
      <c r="KVI254" s="277"/>
      <c r="KVJ254" s="402"/>
      <c r="KVK254" s="404"/>
      <c r="KVL254" s="49"/>
      <c r="KVM254" s="49"/>
      <c r="KVN254" s="49"/>
      <c r="KVO254" s="99"/>
      <c r="KVP254" s="98"/>
      <c r="KVQ254" s="49"/>
      <c r="KVR254" s="405"/>
      <c r="KVS254" s="405"/>
      <c r="KVT254" s="277"/>
      <c r="KVU254" s="277"/>
      <c r="KVV254" s="277"/>
      <c r="KVW254" s="277"/>
      <c r="KVX254" s="277"/>
      <c r="KVY254" s="277"/>
      <c r="KVZ254" s="277"/>
      <c r="KWA254" s="277"/>
      <c r="KWB254" s="402"/>
      <c r="KWC254" s="404"/>
      <c r="KWD254" s="49"/>
      <c r="KWE254" s="49"/>
      <c r="KWF254" s="49"/>
      <c r="KWG254" s="99"/>
      <c r="KWH254" s="98"/>
      <c r="KWI254" s="49"/>
      <c r="KWJ254" s="405"/>
      <c r="KWK254" s="405"/>
      <c r="KWL254" s="277"/>
      <c r="KWM254" s="277"/>
      <c r="KWN254" s="277"/>
      <c r="KWO254" s="277"/>
      <c r="KWP254" s="277"/>
      <c r="KWQ254" s="277"/>
      <c r="KWR254" s="277"/>
      <c r="KWS254" s="277"/>
      <c r="KWT254" s="402"/>
      <c r="KWU254" s="404"/>
      <c r="KWV254" s="49"/>
      <c r="KWW254" s="49"/>
      <c r="KWX254" s="49"/>
      <c r="KWY254" s="99"/>
      <c r="KWZ254" s="98"/>
      <c r="KXA254" s="49"/>
      <c r="KXB254" s="405"/>
      <c r="KXC254" s="405"/>
      <c r="KXD254" s="277"/>
      <c r="KXE254" s="277"/>
      <c r="KXF254" s="277"/>
      <c r="KXG254" s="277"/>
      <c r="KXH254" s="277"/>
      <c r="KXI254" s="277"/>
      <c r="KXJ254" s="277"/>
      <c r="KXK254" s="277"/>
      <c r="KXL254" s="402"/>
      <c r="KXM254" s="404"/>
      <c r="KXN254" s="49"/>
      <c r="KXO254" s="49"/>
      <c r="KXP254" s="49"/>
      <c r="KXQ254" s="99"/>
      <c r="KXR254" s="98"/>
      <c r="KXS254" s="49"/>
      <c r="KXT254" s="405"/>
      <c r="KXU254" s="405"/>
      <c r="KXV254" s="277"/>
      <c r="KXW254" s="277"/>
      <c r="KXX254" s="277"/>
      <c r="KXY254" s="277"/>
      <c r="KXZ254" s="277"/>
      <c r="KYA254" s="277"/>
      <c r="KYB254" s="277"/>
      <c r="KYC254" s="277"/>
      <c r="KYD254" s="402"/>
      <c r="KYE254" s="404"/>
      <c r="KYF254" s="49"/>
      <c r="KYG254" s="49"/>
      <c r="KYH254" s="49"/>
      <c r="KYI254" s="99"/>
      <c r="KYJ254" s="98"/>
      <c r="KYK254" s="49"/>
      <c r="KYL254" s="405"/>
      <c r="KYM254" s="405"/>
      <c r="KYN254" s="277"/>
      <c r="KYO254" s="277"/>
      <c r="KYP254" s="277"/>
      <c r="KYQ254" s="277"/>
      <c r="KYR254" s="277"/>
      <c r="KYS254" s="277"/>
      <c r="KYT254" s="277"/>
      <c r="KYU254" s="277"/>
      <c r="KYV254" s="402"/>
      <c r="KYW254" s="404"/>
      <c r="KYX254" s="49"/>
      <c r="KYY254" s="49"/>
      <c r="KYZ254" s="49"/>
      <c r="KZA254" s="99"/>
      <c r="KZB254" s="98"/>
      <c r="KZC254" s="49"/>
      <c r="KZD254" s="405"/>
      <c r="KZE254" s="405"/>
      <c r="KZF254" s="277"/>
      <c r="KZG254" s="277"/>
      <c r="KZH254" s="277"/>
      <c r="KZI254" s="277"/>
      <c r="KZJ254" s="277"/>
      <c r="KZK254" s="277"/>
      <c r="KZL254" s="277"/>
      <c r="KZM254" s="277"/>
      <c r="KZN254" s="402"/>
      <c r="KZO254" s="404"/>
      <c r="KZP254" s="49"/>
      <c r="KZQ254" s="49"/>
      <c r="KZR254" s="49"/>
      <c r="KZS254" s="99"/>
      <c r="KZT254" s="98"/>
      <c r="KZU254" s="49"/>
      <c r="KZV254" s="405"/>
      <c r="KZW254" s="405"/>
      <c r="KZX254" s="277"/>
      <c r="KZY254" s="277"/>
      <c r="KZZ254" s="277"/>
      <c r="LAA254" s="277"/>
      <c r="LAB254" s="277"/>
      <c r="LAC254" s="277"/>
      <c r="LAD254" s="277"/>
      <c r="LAE254" s="277"/>
      <c r="LAF254" s="402"/>
      <c r="LAG254" s="404"/>
      <c r="LAH254" s="49"/>
      <c r="LAI254" s="49"/>
      <c r="LAJ254" s="49"/>
      <c r="LAK254" s="99"/>
      <c r="LAL254" s="98"/>
      <c r="LAM254" s="49"/>
      <c r="LAN254" s="405"/>
      <c r="LAO254" s="405"/>
      <c r="LAP254" s="277"/>
      <c r="LAQ254" s="277"/>
      <c r="LAR254" s="277"/>
      <c r="LAS254" s="277"/>
      <c r="LAT254" s="277"/>
      <c r="LAU254" s="277"/>
      <c r="LAV254" s="277"/>
      <c r="LAW254" s="277"/>
      <c r="LAX254" s="402"/>
      <c r="LAY254" s="404"/>
      <c r="LAZ254" s="49"/>
      <c r="LBA254" s="49"/>
      <c r="LBB254" s="49"/>
      <c r="LBC254" s="99"/>
      <c r="LBD254" s="98"/>
      <c r="LBE254" s="49"/>
      <c r="LBF254" s="405"/>
      <c r="LBG254" s="405"/>
      <c r="LBH254" s="277"/>
      <c r="LBI254" s="277"/>
      <c r="LBJ254" s="277"/>
      <c r="LBK254" s="277"/>
      <c r="LBL254" s="277"/>
      <c r="LBM254" s="277"/>
      <c r="LBN254" s="277"/>
      <c r="LBO254" s="277"/>
      <c r="LBP254" s="402"/>
      <c r="LBQ254" s="404"/>
      <c r="LBR254" s="49"/>
      <c r="LBS254" s="49"/>
      <c r="LBT254" s="49"/>
      <c r="LBU254" s="99"/>
      <c r="LBV254" s="98"/>
      <c r="LBW254" s="49"/>
      <c r="LBX254" s="405"/>
      <c r="LBY254" s="405"/>
      <c r="LBZ254" s="277"/>
      <c r="LCA254" s="277"/>
      <c r="LCB254" s="277"/>
      <c r="LCC254" s="277"/>
      <c r="LCD254" s="277"/>
      <c r="LCE254" s="277"/>
      <c r="LCF254" s="277"/>
      <c r="LCG254" s="277"/>
      <c r="LCH254" s="402"/>
      <c r="LCI254" s="404"/>
      <c r="LCJ254" s="49"/>
      <c r="LCK254" s="49"/>
      <c r="LCL254" s="49"/>
      <c r="LCM254" s="99"/>
      <c r="LCN254" s="98"/>
      <c r="LCO254" s="49"/>
      <c r="LCP254" s="405"/>
      <c r="LCQ254" s="405"/>
      <c r="LCR254" s="277"/>
      <c r="LCS254" s="277"/>
      <c r="LCT254" s="277"/>
      <c r="LCU254" s="277"/>
      <c r="LCV254" s="277"/>
      <c r="LCW254" s="277"/>
      <c r="LCX254" s="277"/>
      <c r="LCY254" s="277"/>
      <c r="LCZ254" s="402"/>
      <c r="LDA254" s="404"/>
      <c r="LDB254" s="49"/>
      <c r="LDC254" s="49"/>
      <c r="LDD254" s="49"/>
      <c r="LDE254" s="99"/>
      <c r="LDF254" s="98"/>
      <c r="LDG254" s="49"/>
      <c r="LDH254" s="405"/>
      <c r="LDI254" s="405"/>
      <c r="LDJ254" s="277"/>
      <c r="LDK254" s="277"/>
      <c r="LDL254" s="277"/>
      <c r="LDM254" s="277"/>
      <c r="LDN254" s="277"/>
      <c r="LDO254" s="277"/>
      <c r="LDP254" s="277"/>
      <c r="LDQ254" s="277"/>
      <c r="LDR254" s="402"/>
      <c r="LDS254" s="404"/>
      <c r="LDT254" s="49"/>
      <c r="LDU254" s="49"/>
      <c r="LDV254" s="49"/>
      <c r="LDW254" s="99"/>
      <c r="LDX254" s="98"/>
      <c r="LDY254" s="49"/>
      <c r="LDZ254" s="405"/>
      <c r="LEA254" s="405"/>
      <c r="LEB254" s="277"/>
      <c r="LEC254" s="277"/>
      <c r="LED254" s="277"/>
      <c r="LEE254" s="277"/>
      <c r="LEF254" s="277"/>
      <c r="LEG254" s="277"/>
      <c r="LEH254" s="277"/>
      <c r="LEI254" s="277"/>
      <c r="LEJ254" s="402"/>
      <c r="LEK254" s="404"/>
      <c r="LEL254" s="49"/>
      <c r="LEM254" s="49"/>
      <c r="LEN254" s="49"/>
      <c r="LEO254" s="99"/>
      <c r="LEP254" s="98"/>
      <c r="LEQ254" s="49"/>
      <c r="LER254" s="405"/>
      <c r="LES254" s="405"/>
      <c r="LET254" s="277"/>
      <c r="LEU254" s="277"/>
      <c r="LEV254" s="277"/>
      <c r="LEW254" s="277"/>
      <c r="LEX254" s="277"/>
      <c r="LEY254" s="277"/>
      <c r="LEZ254" s="277"/>
      <c r="LFA254" s="277"/>
      <c r="LFB254" s="402"/>
      <c r="LFC254" s="404"/>
      <c r="LFD254" s="49"/>
      <c r="LFE254" s="49"/>
      <c r="LFF254" s="49"/>
      <c r="LFG254" s="99"/>
      <c r="LFH254" s="98"/>
      <c r="LFI254" s="49"/>
      <c r="LFJ254" s="405"/>
      <c r="LFK254" s="405"/>
      <c r="LFL254" s="277"/>
      <c r="LFM254" s="277"/>
      <c r="LFN254" s="277"/>
      <c r="LFO254" s="277"/>
      <c r="LFP254" s="277"/>
      <c r="LFQ254" s="277"/>
      <c r="LFR254" s="277"/>
      <c r="LFS254" s="277"/>
      <c r="LFT254" s="402"/>
      <c r="LFU254" s="404"/>
      <c r="LFV254" s="49"/>
      <c r="LFW254" s="49"/>
      <c r="LFX254" s="49"/>
      <c r="LFY254" s="99"/>
      <c r="LFZ254" s="98"/>
      <c r="LGA254" s="49"/>
      <c r="LGB254" s="405"/>
      <c r="LGC254" s="405"/>
      <c r="LGD254" s="277"/>
      <c r="LGE254" s="277"/>
      <c r="LGF254" s="277"/>
      <c r="LGG254" s="277"/>
      <c r="LGH254" s="277"/>
      <c r="LGI254" s="277"/>
      <c r="LGJ254" s="277"/>
      <c r="LGK254" s="277"/>
      <c r="LGL254" s="402"/>
      <c r="LGM254" s="404"/>
      <c r="LGN254" s="49"/>
      <c r="LGO254" s="49"/>
      <c r="LGP254" s="49"/>
      <c r="LGQ254" s="99"/>
      <c r="LGR254" s="98"/>
      <c r="LGS254" s="49"/>
      <c r="LGT254" s="405"/>
      <c r="LGU254" s="405"/>
      <c r="LGV254" s="277"/>
      <c r="LGW254" s="277"/>
      <c r="LGX254" s="277"/>
      <c r="LGY254" s="277"/>
      <c r="LGZ254" s="277"/>
      <c r="LHA254" s="277"/>
      <c r="LHB254" s="277"/>
      <c r="LHC254" s="277"/>
      <c r="LHD254" s="402"/>
      <c r="LHE254" s="404"/>
      <c r="LHF254" s="49"/>
      <c r="LHG254" s="49"/>
      <c r="LHH254" s="49"/>
      <c r="LHI254" s="99"/>
      <c r="LHJ254" s="98"/>
      <c r="LHK254" s="49"/>
      <c r="LHL254" s="405"/>
      <c r="LHM254" s="405"/>
      <c r="LHN254" s="277"/>
      <c r="LHO254" s="277"/>
      <c r="LHP254" s="277"/>
      <c r="LHQ254" s="277"/>
      <c r="LHR254" s="277"/>
      <c r="LHS254" s="277"/>
      <c r="LHT254" s="277"/>
      <c r="LHU254" s="277"/>
      <c r="LHV254" s="402"/>
      <c r="LHW254" s="404"/>
      <c r="LHX254" s="49"/>
      <c r="LHY254" s="49"/>
      <c r="LHZ254" s="49"/>
      <c r="LIA254" s="99"/>
      <c r="LIB254" s="98"/>
      <c r="LIC254" s="49"/>
      <c r="LID254" s="405"/>
      <c r="LIE254" s="405"/>
      <c r="LIF254" s="277"/>
      <c r="LIG254" s="277"/>
      <c r="LIH254" s="277"/>
      <c r="LII254" s="277"/>
      <c r="LIJ254" s="277"/>
      <c r="LIK254" s="277"/>
      <c r="LIL254" s="277"/>
      <c r="LIM254" s="277"/>
      <c r="LIN254" s="402"/>
      <c r="LIO254" s="404"/>
      <c r="LIP254" s="49"/>
      <c r="LIQ254" s="49"/>
      <c r="LIR254" s="49"/>
      <c r="LIS254" s="99"/>
      <c r="LIT254" s="98"/>
      <c r="LIU254" s="49"/>
      <c r="LIV254" s="405"/>
      <c r="LIW254" s="405"/>
      <c r="LIX254" s="277"/>
      <c r="LIY254" s="277"/>
      <c r="LIZ254" s="277"/>
      <c r="LJA254" s="277"/>
      <c r="LJB254" s="277"/>
      <c r="LJC254" s="277"/>
      <c r="LJD254" s="277"/>
      <c r="LJE254" s="277"/>
      <c r="LJF254" s="402"/>
      <c r="LJG254" s="404"/>
      <c r="LJH254" s="49"/>
      <c r="LJI254" s="49"/>
      <c r="LJJ254" s="49"/>
      <c r="LJK254" s="99"/>
      <c r="LJL254" s="98"/>
      <c r="LJM254" s="49"/>
      <c r="LJN254" s="405"/>
      <c r="LJO254" s="405"/>
      <c r="LJP254" s="277"/>
      <c r="LJQ254" s="277"/>
      <c r="LJR254" s="277"/>
      <c r="LJS254" s="277"/>
      <c r="LJT254" s="277"/>
      <c r="LJU254" s="277"/>
      <c r="LJV254" s="277"/>
      <c r="LJW254" s="277"/>
      <c r="LJX254" s="402"/>
      <c r="LJY254" s="404"/>
      <c r="LJZ254" s="49"/>
      <c r="LKA254" s="49"/>
      <c r="LKB254" s="49"/>
      <c r="LKC254" s="99"/>
      <c r="LKD254" s="98"/>
      <c r="LKE254" s="49"/>
      <c r="LKF254" s="405"/>
      <c r="LKG254" s="405"/>
      <c r="LKH254" s="277"/>
      <c r="LKI254" s="277"/>
      <c r="LKJ254" s="277"/>
      <c r="LKK254" s="277"/>
      <c r="LKL254" s="277"/>
      <c r="LKM254" s="277"/>
      <c r="LKN254" s="277"/>
      <c r="LKO254" s="277"/>
      <c r="LKP254" s="402"/>
      <c r="LKQ254" s="404"/>
      <c r="LKR254" s="49"/>
      <c r="LKS254" s="49"/>
      <c r="LKT254" s="49"/>
      <c r="LKU254" s="99"/>
      <c r="LKV254" s="98"/>
      <c r="LKW254" s="49"/>
      <c r="LKX254" s="405"/>
      <c r="LKY254" s="405"/>
      <c r="LKZ254" s="277"/>
      <c r="LLA254" s="277"/>
      <c r="LLB254" s="277"/>
      <c r="LLC254" s="277"/>
      <c r="LLD254" s="277"/>
      <c r="LLE254" s="277"/>
      <c r="LLF254" s="277"/>
      <c r="LLG254" s="277"/>
      <c r="LLH254" s="402"/>
      <c r="LLI254" s="404"/>
      <c r="LLJ254" s="49"/>
      <c r="LLK254" s="49"/>
      <c r="LLL254" s="49"/>
      <c r="LLM254" s="99"/>
      <c r="LLN254" s="98"/>
      <c r="LLO254" s="49"/>
      <c r="LLP254" s="405"/>
      <c r="LLQ254" s="405"/>
      <c r="LLR254" s="277"/>
      <c r="LLS254" s="277"/>
      <c r="LLT254" s="277"/>
      <c r="LLU254" s="277"/>
      <c r="LLV254" s="277"/>
      <c r="LLW254" s="277"/>
      <c r="LLX254" s="277"/>
      <c r="LLY254" s="277"/>
      <c r="LLZ254" s="402"/>
      <c r="LMA254" s="404"/>
      <c r="LMB254" s="49"/>
      <c r="LMC254" s="49"/>
      <c r="LMD254" s="49"/>
      <c r="LME254" s="99"/>
      <c r="LMF254" s="98"/>
      <c r="LMG254" s="49"/>
      <c r="LMH254" s="405"/>
      <c r="LMI254" s="405"/>
      <c r="LMJ254" s="277"/>
      <c r="LMK254" s="277"/>
      <c r="LML254" s="277"/>
      <c r="LMM254" s="277"/>
      <c r="LMN254" s="277"/>
      <c r="LMO254" s="277"/>
      <c r="LMP254" s="277"/>
      <c r="LMQ254" s="277"/>
      <c r="LMR254" s="402"/>
      <c r="LMS254" s="404"/>
      <c r="LMT254" s="49"/>
      <c r="LMU254" s="49"/>
      <c r="LMV254" s="49"/>
      <c r="LMW254" s="99"/>
      <c r="LMX254" s="98"/>
      <c r="LMY254" s="49"/>
      <c r="LMZ254" s="405"/>
      <c r="LNA254" s="405"/>
      <c r="LNB254" s="277"/>
      <c r="LNC254" s="277"/>
      <c r="LND254" s="277"/>
      <c r="LNE254" s="277"/>
      <c r="LNF254" s="277"/>
      <c r="LNG254" s="277"/>
      <c r="LNH254" s="277"/>
      <c r="LNI254" s="277"/>
      <c r="LNJ254" s="402"/>
      <c r="LNK254" s="404"/>
      <c r="LNL254" s="49"/>
      <c r="LNM254" s="49"/>
      <c r="LNN254" s="49"/>
      <c r="LNO254" s="99"/>
      <c r="LNP254" s="98"/>
      <c r="LNQ254" s="49"/>
      <c r="LNR254" s="405"/>
      <c r="LNS254" s="405"/>
      <c r="LNT254" s="277"/>
      <c r="LNU254" s="277"/>
      <c r="LNV254" s="277"/>
      <c r="LNW254" s="277"/>
      <c r="LNX254" s="277"/>
      <c r="LNY254" s="277"/>
      <c r="LNZ254" s="277"/>
      <c r="LOA254" s="277"/>
      <c r="LOB254" s="402"/>
      <c r="LOC254" s="404"/>
      <c r="LOD254" s="49"/>
      <c r="LOE254" s="49"/>
      <c r="LOF254" s="49"/>
      <c r="LOG254" s="99"/>
      <c r="LOH254" s="98"/>
      <c r="LOI254" s="49"/>
      <c r="LOJ254" s="405"/>
      <c r="LOK254" s="405"/>
      <c r="LOL254" s="277"/>
      <c r="LOM254" s="277"/>
      <c r="LON254" s="277"/>
      <c r="LOO254" s="277"/>
      <c r="LOP254" s="277"/>
      <c r="LOQ254" s="277"/>
      <c r="LOR254" s="277"/>
      <c r="LOS254" s="277"/>
      <c r="LOT254" s="402"/>
      <c r="LOU254" s="404"/>
      <c r="LOV254" s="49"/>
      <c r="LOW254" s="49"/>
      <c r="LOX254" s="49"/>
      <c r="LOY254" s="99"/>
      <c r="LOZ254" s="98"/>
      <c r="LPA254" s="49"/>
      <c r="LPB254" s="405"/>
      <c r="LPC254" s="405"/>
      <c r="LPD254" s="277"/>
      <c r="LPE254" s="277"/>
      <c r="LPF254" s="277"/>
      <c r="LPG254" s="277"/>
      <c r="LPH254" s="277"/>
      <c r="LPI254" s="277"/>
      <c r="LPJ254" s="277"/>
      <c r="LPK254" s="277"/>
      <c r="LPL254" s="402"/>
      <c r="LPM254" s="404"/>
      <c r="LPN254" s="49"/>
      <c r="LPO254" s="49"/>
      <c r="LPP254" s="49"/>
      <c r="LPQ254" s="99"/>
      <c r="LPR254" s="98"/>
      <c r="LPS254" s="49"/>
      <c r="LPT254" s="405"/>
      <c r="LPU254" s="405"/>
      <c r="LPV254" s="277"/>
      <c r="LPW254" s="277"/>
      <c r="LPX254" s="277"/>
      <c r="LPY254" s="277"/>
      <c r="LPZ254" s="277"/>
      <c r="LQA254" s="277"/>
      <c r="LQB254" s="277"/>
      <c r="LQC254" s="277"/>
      <c r="LQD254" s="402"/>
      <c r="LQE254" s="404"/>
      <c r="LQF254" s="49"/>
      <c r="LQG254" s="49"/>
      <c r="LQH254" s="49"/>
      <c r="LQI254" s="99"/>
      <c r="LQJ254" s="98"/>
      <c r="LQK254" s="49"/>
      <c r="LQL254" s="405"/>
      <c r="LQM254" s="405"/>
      <c r="LQN254" s="277"/>
      <c r="LQO254" s="277"/>
      <c r="LQP254" s="277"/>
      <c r="LQQ254" s="277"/>
      <c r="LQR254" s="277"/>
      <c r="LQS254" s="277"/>
      <c r="LQT254" s="277"/>
      <c r="LQU254" s="277"/>
      <c r="LQV254" s="402"/>
      <c r="LQW254" s="404"/>
      <c r="LQX254" s="49"/>
      <c r="LQY254" s="49"/>
      <c r="LQZ254" s="49"/>
      <c r="LRA254" s="99"/>
      <c r="LRB254" s="98"/>
      <c r="LRC254" s="49"/>
      <c r="LRD254" s="405"/>
      <c r="LRE254" s="405"/>
      <c r="LRF254" s="277"/>
      <c r="LRG254" s="277"/>
      <c r="LRH254" s="277"/>
      <c r="LRI254" s="277"/>
      <c r="LRJ254" s="277"/>
      <c r="LRK254" s="277"/>
      <c r="LRL254" s="277"/>
      <c r="LRM254" s="277"/>
      <c r="LRN254" s="402"/>
      <c r="LRO254" s="404"/>
      <c r="LRP254" s="49"/>
      <c r="LRQ254" s="49"/>
      <c r="LRR254" s="49"/>
      <c r="LRS254" s="99"/>
      <c r="LRT254" s="98"/>
      <c r="LRU254" s="49"/>
      <c r="LRV254" s="405"/>
      <c r="LRW254" s="405"/>
      <c r="LRX254" s="277"/>
      <c r="LRY254" s="277"/>
      <c r="LRZ254" s="277"/>
      <c r="LSA254" s="277"/>
      <c r="LSB254" s="277"/>
      <c r="LSC254" s="277"/>
      <c r="LSD254" s="277"/>
      <c r="LSE254" s="277"/>
      <c r="LSF254" s="402"/>
      <c r="LSG254" s="404"/>
      <c r="LSH254" s="49"/>
      <c r="LSI254" s="49"/>
      <c r="LSJ254" s="49"/>
      <c r="LSK254" s="99"/>
      <c r="LSL254" s="98"/>
      <c r="LSM254" s="49"/>
      <c r="LSN254" s="405"/>
      <c r="LSO254" s="405"/>
      <c r="LSP254" s="277"/>
      <c r="LSQ254" s="277"/>
      <c r="LSR254" s="277"/>
      <c r="LSS254" s="277"/>
      <c r="LST254" s="277"/>
      <c r="LSU254" s="277"/>
      <c r="LSV254" s="277"/>
      <c r="LSW254" s="277"/>
      <c r="LSX254" s="402"/>
      <c r="LSY254" s="404"/>
      <c r="LSZ254" s="49"/>
      <c r="LTA254" s="49"/>
      <c r="LTB254" s="49"/>
      <c r="LTC254" s="99"/>
      <c r="LTD254" s="98"/>
      <c r="LTE254" s="49"/>
      <c r="LTF254" s="405"/>
      <c r="LTG254" s="405"/>
      <c r="LTH254" s="277"/>
      <c r="LTI254" s="277"/>
      <c r="LTJ254" s="277"/>
      <c r="LTK254" s="277"/>
      <c r="LTL254" s="277"/>
      <c r="LTM254" s="277"/>
      <c r="LTN254" s="277"/>
      <c r="LTO254" s="277"/>
      <c r="LTP254" s="402"/>
      <c r="LTQ254" s="404"/>
      <c r="LTR254" s="49"/>
      <c r="LTS254" s="49"/>
      <c r="LTT254" s="49"/>
      <c r="LTU254" s="99"/>
      <c r="LTV254" s="98"/>
      <c r="LTW254" s="49"/>
      <c r="LTX254" s="405"/>
      <c r="LTY254" s="405"/>
      <c r="LTZ254" s="277"/>
      <c r="LUA254" s="277"/>
      <c r="LUB254" s="277"/>
      <c r="LUC254" s="277"/>
      <c r="LUD254" s="277"/>
      <c r="LUE254" s="277"/>
      <c r="LUF254" s="277"/>
      <c r="LUG254" s="277"/>
      <c r="LUH254" s="402"/>
      <c r="LUI254" s="404"/>
      <c r="LUJ254" s="49"/>
      <c r="LUK254" s="49"/>
      <c r="LUL254" s="49"/>
      <c r="LUM254" s="99"/>
      <c r="LUN254" s="98"/>
      <c r="LUO254" s="49"/>
      <c r="LUP254" s="405"/>
      <c r="LUQ254" s="405"/>
      <c r="LUR254" s="277"/>
      <c r="LUS254" s="277"/>
      <c r="LUT254" s="277"/>
      <c r="LUU254" s="277"/>
      <c r="LUV254" s="277"/>
      <c r="LUW254" s="277"/>
      <c r="LUX254" s="277"/>
      <c r="LUY254" s="277"/>
      <c r="LUZ254" s="402"/>
      <c r="LVA254" s="404"/>
      <c r="LVB254" s="49"/>
      <c r="LVC254" s="49"/>
      <c r="LVD254" s="49"/>
      <c r="LVE254" s="99"/>
      <c r="LVF254" s="98"/>
      <c r="LVG254" s="49"/>
      <c r="LVH254" s="405"/>
      <c r="LVI254" s="405"/>
      <c r="LVJ254" s="277"/>
      <c r="LVK254" s="277"/>
      <c r="LVL254" s="277"/>
      <c r="LVM254" s="277"/>
      <c r="LVN254" s="277"/>
      <c r="LVO254" s="277"/>
      <c r="LVP254" s="277"/>
      <c r="LVQ254" s="277"/>
      <c r="LVR254" s="402"/>
      <c r="LVS254" s="404"/>
      <c r="LVT254" s="49"/>
      <c r="LVU254" s="49"/>
      <c r="LVV254" s="49"/>
      <c r="LVW254" s="99"/>
      <c r="LVX254" s="98"/>
      <c r="LVY254" s="49"/>
      <c r="LVZ254" s="405"/>
      <c r="LWA254" s="405"/>
      <c r="LWB254" s="277"/>
      <c r="LWC254" s="277"/>
      <c r="LWD254" s="277"/>
      <c r="LWE254" s="277"/>
      <c r="LWF254" s="277"/>
      <c r="LWG254" s="277"/>
      <c r="LWH254" s="277"/>
      <c r="LWI254" s="277"/>
      <c r="LWJ254" s="402"/>
      <c r="LWK254" s="404"/>
      <c r="LWL254" s="49"/>
      <c r="LWM254" s="49"/>
      <c r="LWN254" s="49"/>
      <c r="LWO254" s="99"/>
      <c r="LWP254" s="98"/>
      <c r="LWQ254" s="49"/>
      <c r="LWR254" s="405"/>
      <c r="LWS254" s="405"/>
      <c r="LWT254" s="277"/>
      <c r="LWU254" s="277"/>
      <c r="LWV254" s="277"/>
      <c r="LWW254" s="277"/>
      <c r="LWX254" s="277"/>
      <c r="LWY254" s="277"/>
      <c r="LWZ254" s="277"/>
      <c r="LXA254" s="277"/>
      <c r="LXB254" s="402"/>
      <c r="LXC254" s="404"/>
      <c r="LXD254" s="49"/>
      <c r="LXE254" s="49"/>
      <c r="LXF254" s="49"/>
      <c r="LXG254" s="99"/>
      <c r="LXH254" s="98"/>
      <c r="LXI254" s="49"/>
      <c r="LXJ254" s="405"/>
      <c r="LXK254" s="405"/>
      <c r="LXL254" s="277"/>
      <c r="LXM254" s="277"/>
      <c r="LXN254" s="277"/>
      <c r="LXO254" s="277"/>
      <c r="LXP254" s="277"/>
      <c r="LXQ254" s="277"/>
      <c r="LXR254" s="277"/>
      <c r="LXS254" s="277"/>
      <c r="LXT254" s="402"/>
      <c r="LXU254" s="404"/>
      <c r="LXV254" s="49"/>
      <c r="LXW254" s="49"/>
      <c r="LXX254" s="49"/>
      <c r="LXY254" s="99"/>
      <c r="LXZ254" s="98"/>
      <c r="LYA254" s="49"/>
      <c r="LYB254" s="405"/>
      <c r="LYC254" s="405"/>
      <c r="LYD254" s="277"/>
      <c r="LYE254" s="277"/>
      <c r="LYF254" s="277"/>
      <c r="LYG254" s="277"/>
      <c r="LYH254" s="277"/>
      <c r="LYI254" s="277"/>
      <c r="LYJ254" s="277"/>
      <c r="LYK254" s="277"/>
      <c r="LYL254" s="402"/>
      <c r="LYM254" s="404"/>
      <c r="LYN254" s="49"/>
      <c r="LYO254" s="49"/>
      <c r="LYP254" s="49"/>
      <c r="LYQ254" s="99"/>
      <c r="LYR254" s="98"/>
      <c r="LYS254" s="49"/>
      <c r="LYT254" s="405"/>
      <c r="LYU254" s="405"/>
      <c r="LYV254" s="277"/>
      <c r="LYW254" s="277"/>
      <c r="LYX254" s="277"/>
      <c r="LYY254" s="277"/>
      <c r="LYZ254" s="277"/>
      <c r="LZA254" s="277"/>
      <c r="LZB254" s="277"/>
      <c r="LZC254" s="277"/>
      <c r="LZD254" s="402"/>
      <c r="LZE254" s="404"/>
      <c r="LZF254" s="49"/>
      <c r="LZG254" s="49"/>
      <c r="LZH254" s="49"/>
      <c r="LZI254" s="99"/>
      <c r="LZJ254" s="98"/>
      <c r="LZK254" s="49"/>
      <c r="LZL254" s="405"/>
      <c r="LZM254" s="405"/>
      <c r="LZN254" s="277"/>
      <c r="LZO254" s="277"/>
      <c r="LZP254" s="277"/>
      <c r="LZQ254" s="277"/>
      <c r="LZR254" s="277"/>
      <c r="LZS254" s="277"/>
      <c r="LZT254" s="277"/>
      <c r="LZU254" s="277"/>
      <c r="LZV254" s="402"/>
      <c r="LZW254" s="404"/>
      <c r="LZX254" s="49"/>
      <c r="LZY254" s="49"/>
      <c r="LZZ254" s="49"/>
      <c r="MAA254" s="99"/>
      <c r="MAB254" s="98"/>
      <c r="MAC254" s="49"/>
      <c r="MAD254" s="405"/>
      <c r="MAE254" s="405"/>
      <c r="MAF254" s="277"/>
      <c r="MAG254" s="277"/>
      <c r="MAH254" s="277"/>
      <c r="MAI254" s="277"/>
      <c r="MAJ254" s="277"/>
      <c r="MAK254" s="277"/>
      <c r="MAL254" s="277"/>
      <c r="MAM254" s="277"/>
      <c r="MAN254" s="402"/>
      <c r="MAO254" s="404"/>
      <c r="MAP254" s="49"/>
      <c r="MAQ254" s="49"/>
      <c r="MAR254" s="49"/>
      <c r="MAS254" s="99"/>
      <c r="MAT254" s="98"/>
      <c r="MAU254" s="49"/>
      <c r="MAV254" s="405"/>
      <c r="MAW254" s="405"/>
      <c r="MAX254" s="277"/>
      <c r="MAY254" s="277"/>
      <c r="MAZ254" s="277"/>
      <c r="MBA254" s="277"/>
      <c r="MBB254" s="277"/>
      <c r="MBC254" s="277"/>
      <c r="MBD254" s="277"/>
      <c r="MBE254" s="277"/>
      <c r="MBF254" s="402"/>
      <c r="MBG254" s="404"/>
      <c r="MBH254" s="49"/>
      <c r="MBI254" s="49"/>
      <c r="MBJ254" s="49"/>
      <c r="MBK254" s="99"/>
      <c r="MBL254" s="98"/>
      <c r="MBM254" s="49"/>
      <c r="MBN254" s="405"/>
      <c r="MBO254" s="405"/>
      <c r="MBP254" s="277"/>
      <c r="MBQ254" s="277"/>
      <c r="MBR254" s="277"/>
      <c r="MBS254" s="277"/>
      <c r="MBT254" s="277"/>
      <c r="MBU254" s="277"/>
      <c r="MBV254" s="277"/>
      <c r="MBW254" s="277"/>
      <c r="MBX254" s="402"/>
      <c r="MBY254" s="404"/>
      <c r="MBZ254" s="49"/>
      <c r="MCA254" s="49"/>
      <c r="MCB254" s="49"/>
      <c r="MCC254" s="99"/>
      <c r="MCD254" s="98"/>
      <c r="MCE254" s="49"/>
      <c r="MCF254" s="405"/>
      <c r="MCG254" s="405"/>
      <c r="MCH254" s="277"/>
      <c r="MCI254" s="277"/>
      <c r="MCJ254" s="277"/>
      <c r="MCK254" s="277"/>
      <c r="MCL254" s="277"/>
      <c r="MCM254" s="277"/>
      <c r="MCN254" s="277"/>
      <c r="MCO254" s="277"/>
      <c r="MCP254" s="402"/>
      <c r="MCQ254" s="404"/>
      <c r="MCR254" s="49"/>
      <c r="MCS254" s="49"/>
      <c r="MCT254" s="49"/>
      <c r="MCU254" s="99"/>
      <c r="MCV254" s="98"/>
      <c r="MCW254" s="49"/>
      <c r="MCX254" s="405"/>
      <c r="MCY254" s="405"/>
      <c r="MCZ254" s="277"/>
      <c r="MDA254" s="277"/>
      <c r="MDB254" s="277"/>
      <c r="MDC254" s="277"/>
      <c r="MDD254" s="277"/>
      <c r="MDE254" s="277"/>
      <c r="MDF254" s="277"/>
      <c r="MDG254" s="277"/>
      <c r="MDH254" s="402"/>
      <c r="MDI254" s="404"/>
      <c r="MDJ254" s="49"/>
      <c r="MDK254" s="49"/>
      <c r="MDL254" s="49"/>
      <c r="MDM254" s="99"/>
      <c r="MDN254" s="98"/>
      <c r="MDO254" s="49"/>
      <c r="MDP254" s="405"/>
      <c r="MDQ254" s="405"/>
      <c r="MDR254" s="277"/>
      <c r="MDS254" s="277"/>
      <c r="MDT254" s="277"/>
      <c r="MDU254" s="277"/>
      <c r="MDV254" s="277"/>
      <c r="MDW254" s="277"/>
      <c r="MDX254" s="277"/>
      <c r="MDY254" s="277"/>
      <c r="MDZ254" s="402"/>
      <c r="MEA254" s="404"/>
      <c r="MEB254" s="49"/>
      <c r="MEC254" s="49"/>
      <c r="MED254" s="49"/>
      <c r="MEE254" s="99"/>
      <c r="MEF254" s="98"/>
      <c r="MEG254" s="49"/>
      <c r="MEH254" s="405"/>
      <c r="MEI254" s="405"/>
      <c r="MEJ254" s="277"/>
      <c r="MEK254" s="277"/>
      <c r="MEL254" s="277"/>
      <c r="MEM254" s="277"/>
      <c r="MEN254" s="277"/>
      <c r="MEO254" s="277"/>
      <c r="MEP254" s="277"/>
      <c r="MEQ254" s="277"/>
      <c r="MER254" s="402"/>
      <c r="MES254" s="404"/>
      <c r="MET254" s="49"/>
      <c r="MEU254" s="49"/>
      <c r="MEV254" s="49"/>
      <c r="MEW254" s="99"/>
      <c r="MEX254" s="98"/>
      <c r="MEY254" s="49"/>
      <c r="MEZ254" s="405"/>
      <c r="MFA254" s="405"/>
      <c r="MFB254" s="277"/>
      <c r="MFC254" s="277"/>
      <c r="MFD254" s="277"/>
      <c r="MFE254" s="277"/>
      <c r="MFF254" s="277"/>
      <c r="MFG254" s="277"/>
      <c r="MFH254" s="277"/>
      <c r="MFI254" s="277"/>
      <c r="MFJ254" s="402"/>
      <c r="MFK254" s="404"/>
      <c r="MFL254" s="49"/>
      <c r="MFM254" s="49"/>
      <c r="MFN254" s="49"/>
      <c r="MFO254" s="99"/>
      <c r="MFP254" s="98"/>
      <c r="MFQ254" s="49"/>
      <c r="MFR254" s="405"/>
      <c r="MFS254" s="405"/>
      <c r="MFT254" s="277"/>
      <c r="MFU254" s="277"/>
      <c r="MFV254" s="277"/>
      <c r="MFW254" s="277"/>
      <c r="MFX254" s="277"/>
      <c r="MFY254" s="277"/>
      <c r="MFZ254" s="277"/>
      <c r="MGA254" s="277"/>
      <c r="MGB254" s="402"/>
      <c r="MGC254" s="404"/>
      <c r="MGD254" s="49"/>
      <c r="MGE254" s="49"/>
      <c r="MGF254" s="49"/>
      <c r="MGG254" s="99"/>
      <c r="MGH254" s="98"/>
      <c r="MGI254" s="49"/>
      <c r="MGJ254" s="405"/>
      <c r="MGK254" s="405"/>
      <c r="MGL254" s="277"/>
      <c r="MGM254" s="277"/>
      <c r="MGN254" s="277"/>
      <c r="MGO254" s="277"/>
      <c r="MGP254" s="277"/>
      <c r="MGQ254" s="277"/>
      <c r="MGR254" s="277"/>
      <c r="MGS254" s="277"/>
      <c r="MGT254" s="402"/>
      <c r="MGU254" s="404"/>
      <c r="MGV254" s="49"/>
      <c r="MGW254" s="49"/>
      <c r="MGX254" s="49"/>
      <c r="MGY254" s="99"/>
      <c r="MGZ254" s="98"/>
      <c r="MHA254" s="49"/>
      <c r="MHB254" s="405"/>
      <c r="MHC254" s="405"/>
      <c r="MHD254" s="277"/>
      <c r="MHE254" s="277"/>
      <c r="MHF254" s="277"/>
      <c r="MHG254" s="277"/>
      <c r="MHH254" s="277"/>
      <c r="MHI254" s="277"/>
      <c r="MHJ254" s="277"/>
      <c r="MHK254" s="277"/>
      <c r="MHL254" s="402"/>
      <c r="MHM254" s="404"/>
      <c r="MHN254" s="49"/>
      <c r="MHO254" s="49"/>
      <c r="MHP254" s="49"/>
      <c r="MHQ254" s="99"/>
      <c r="MHR254" s="98"/>
      <c r="MHS254" s="49"/>
      <c r="MHT254" s="405"/>
      <c r="MHU254" s="405"/>
      <c r="MHV254" s="277"/>
      <c r="MHW254" s="277"/>
      <c r="MHX254" s="277"/>
      <c r="MHY254" s="277"/>
      <c r="MHZ254" s="277"/>
      <c r="MIA254" s="277"/>
      <c r="MIB254" s="277"/>
      <c r="MIC254" s="277"/>
      <c r="MID254" s="402"/>
      <c r="MIE254" s="404"/>
      <c r="MIF254" s="49"/>
      <c r="MIG254" s="49"/>
      <c r="MIH254" s="49"/>
      <c r="MII254" s="99"/>
      <c r="MIJ254" s="98"/>
      <c r="MIK254" s="49"/>
      <c r="MIL254" s="405"/>
      <c r="MIM254" s="405"/>
      <c r="MIN254" s="277"/>
      <c r="MIO254" s="277"/>
      <c r="MIP254" s="277"/>
      <c r="MIQ254" s="277"/>
      <c r="MIR254" s="277"/>
      <c r="MIS254" s="277"/>
      <c r="MIT254" s="277"/>
      <c r="MIU254" s="277"/>
      <c r="MIV254" s="402"/>
      <c r="MIW254" s="404"/>
      <c r="MIX254" s="49"/>
      <c r="MIY254" s="49"/>
      <c r="MIZ254" s="49"/>
      <c r="MJA254" s="99"/>
      <c r="MJB254" s="98"/>
      <c r="MJC254" s="49"/>
      <c r="MJD254" s="405"/>
      <c r="MJE254" s="405"/>
      <c r="MJF254" s="277"/>
      <c r="MJG254" s="277"/>
      <c r="MJH254" s="277"/>
      <c r="MJI254" s="277"/>
      <c r="MJJ254" s="277"/>
      <c r="MJK254" s="277"/>
      <c r="MJL254" s="277"/>
      <c r="MJM254" s="277"/>
      <c r="MJN254" s="402"/>
      <c r="MJO254" s="404"/>
      <c r="MJP254" s="49"/>
      <c r="MJQ254" s="49"/>
      <c r="MJR254" s="49"/>
      <c r="MJS254" s="99"/>
      <c r="MJT254" s="98"/>
      <c r="MJU254" s="49"/>
      <c r="MJV254" s="405"/>
      <c r="MJW254" s="405"/>
      <c r="MJX254" s="277"/>
      <c r="MJY254" s="277"/>
      <c r="MJZ254" s="277"/>
      <c r="MKA254" s="277"/>
      <c r="MKB254" s="277"/>
      <c r="MKC254" s="277"/>
      <c r="MKD254" s="277"/>
      <c r="MKE254" s="277"/>
      <c r="MKF254" s="402"/>
      <c r="MKG254" s="404"/>
      <c r="MKH254" s="49"/>
      <c r="MKI254" s="49"/>
      <c r="MKJ254" s="49"/>
      <c r="MKK254" s="99"/>
      <c r="MKL254" s="98"/>
      <c r="MKM254" s="49"/>
      <c r="MKN254" s="405"/>
      <c r="MKO254" s="405"/>
      <c r="MKP254" s="277"/>
      <c r="MKQ254" s="277"/>
      <c r="MKR254" s="277"/>
      <c r="MKS254" s="277"/>
      <c r="MKT254" s="277"/>
      <c r="MKU254" s="277"/>
      <c r="MKV254" s="277"/>
      <c r="MKW254" s="277"/>
      <c r="MKX254" s="402"/>
      <c r="MKY254" s="404"/>
      <c r="MKZ254" s="49"/>
      <c r="MLA254" s="49"/>
      <c r="MLB254" s="49"/>
      <c r="MLC254" s="99"/>
      <c r="MLD254" s="98"/>
      <c r="MLE254" s="49"/>
      <c r="MLF254" s="405"/>
      <c r="MLG254" s="405"/>
      <c r="MLH254" s="277"/>
      <c r="MLI254" s="277"/>
      <c r="MLJ254" s="277"/>
      <c r="MLK254" s="277"/>
      <c r="MLL254" s="277"/>
      <c r="MLM254" s="277"/>
      <c r="MLN254" s="277"/>
      <c r="MLO254" s="277"/>
      <c r="MLP254" s="402"/>
      <c r="MLQ254" s="404"/>
      <c r="MLR254" s="49"/>
      <c r="MLS254" s="49"/>
      <c r="MLT254" s="49"/>
      <c r="MLU254" s="99"/>
      <c r="MLV254" s="98"/>
      <c r="MLW254" s="49"/>
      <c r="MLX254" s="405"/>
      <c r="MLY254" s="405"/>
      <c r="MLZ254" s="277"/>
      <c r="MMA254" s="277"/>
      <c r="MMB254" s="277"/>
      <c r="MMC254" s="277"/>
      <c r="MMD254" s="277"/>
      <c r="MME254" s="277"/>
      <c r="MMF254" s="277"/>
      <c r="MMG254" s="277"/>
      <c r="MMH254" s="402"/>
      <c r="MMI254" s="404"/>
      <c r="MMJ254" s="49"/>
      <c r="MMK254" s="49"/>
      <c r="MML254" s="49"/>
      <c r="MMM254" s="99"/>
      <c r="MMN254" s="98"/>
      <c r="MMO254" s="49"/>
      <c r="MMP254" s="405"/>
      <c r="MMQ254" s="405"/>
      <c r="MMR254" s="277"/>
      <c r="MMS254" s="277"/>
      <c r="MMT254" s="277"/>
      <c r="MMU254" s="277"/>
      <c r="MMV254" s="277"/>
      <c r="MMW254" s="277"/>
      <c r="MMX254" s="277"/>
      <c r="MMY254" s="277"/>
      <c r="MMZ254" s="402"/>
      <c r="MNA254" s="404"/>
      <c r="MNB254" s="49"/>
      <c r="MNC254" s="49"/>
      <c r="MND254" s="49"/>
      <c r="MNE254" s="99"/>
      <c r="MNF254" s="98"/>
      <c r="MNG254" s="49"/>
      <c r="MNH254" s="405"/>
      <c r="MNI254" s="405"/>
      <c r="MNJ254" s="277"/>
      <c r="MNK254" s="277"/>
      <c r="MNL254" s="277"/>
      <c r="MNM254" s="277"/>
      <c r="MNN254" s="277"/>
      <c r="MNO254" s="277"/>
      <c r="MNP254" s="277"/>
      <c r="MNQ254" s="277"/>
      <c r="MNR254" s="402"/>
      <c r="MNS254" s="404"/>
      <c r="MNT254" s="49"/>
      <c r="MNU254" s="49"/>
      <c r="MNV254" s="49"/>
      <c r="MNW254" s="99"/>
      <c r="MNX254" s="98"/>
      <c r="MNY254" s="49"/>
      <c r="MNZ254" s="405"/>
      <c r="MOA254" s="405"/>
      <c r="MOB254" s="277"/>
      <c r="MOC254" s="277"/>
      <c r="MOD254" s="277"/>
      <c r="MOE254" s="277"/>
      <c r="MOF254" s="277"/>
      <c r="MOG254" s="277"/>
      <c r="MOH254" s="277"/>
      <c r="MOI254" s="277"/>
      <c r="MOJ254" s="402"/>
      <c r="MOK254" s="404"/>
      <c r="MOL254" s="49"/>
      <c r="MOM254" s="49"/>
      <c r="MON254" s="49"/>
      <c r="MOO254" s="99"/>
      <c r="MOP254" s="98"/>
      <c r="MOQ254" s="49"/>
      <c r="MOR254" s="405"/>
      <c r="MOS254" s="405"/>
      <c r="MOT254" s="277"/>
      <c r="MOU254" s="277"/>
      <c r="MOV254" s="277"/>
      <c r="MOW254" s="277"/>
      <c r="MOX254" s="277"/>
      <c r="MOY254" s="277"/>
      <c r="MOZ254" s="277"/>
      <c r="MPA254" s="277"/>
      <c r="MPB254" s="402"/>
      <c r="MPC254" s="404"/>
      <c r="MPD254" s="49"/>
      <c r="MPE254" s="49"/>
      <c r="MPF254" s="49"/>
      <c r="MPG254" s="99"/>
      <c r="MPH254" s="98"/>
      <c r="MPI254" s="49"/>
      <c r="MPJ254" s="405"/>
      <c r="MPK254" s="405"/>
      <c r="MPL254" s="277"/>
      <c r="MPM254" s="277"/>
      <c r="MPN254" s="277"/>
      <c r="MPO254" s="277"/>
      <c r="MPP254" s="277"/>
      <c r="MPQ254" s="277"/>
      <c r="MPR254" s="277"/>
      <c r="MPS254" s="277"/>
      <c r="MPT254" s="402"/>
      <c r="MPU254" s="404"/>
      <c r="MPV254" s="49"/>
      <c r="MPW254" s="49"/>
      <c r="MPX254" s="49"/>
      <c r="MPY254" s="99"/>
      <c r="MPZ254" s="98"/>
      <c r="MQA254" s="49"/>
      <c r="MQB254" s="405"/>
      <c r="MQC254" s="405"/>
      <c r="MQD254" s="277"/>
      <c r="MQE254" s="277"/>
      <c r="MQF254" s="277"/>
      <c r="MQG254" s="277"/>
      <c r="MQH254" s="277"/>
      <c r="MQI254" s="277"/>
      <c r="MQJ254" s="277"/>
      <c r="MQK254" s="277"/>
      <c r="MQL254" s="402"/>
      <c r="MQM254" s="404"/>
      <c r="MQN254" s="49"/>
      <c r="MQO254" s="49"/>
      <c r="MQP254" s="49"/>
      <c r="MQQ254" s="99"/>
      <c r="MQR254" s="98"/>
      <c r="MQS254" s="49"/>
      <c r="MQT254" s="405"/>
      <c r="MQU254" s="405"/>
      <c r="MQV254" s="277"/>
      <c r="MQW254" s="277"/>
      <c r="MQX254" s="277"/>
      <c r="MQY254" s="277"/>
      <c r="MQZ254" s="277"/>
      <c r="MRA254" s="277"/>
      <c r="MRB254" s="277"/>
      <c r="MRC254" s="277"/>
      <c r="MRD254" s="402"/>
      <c r="MRE254" s="404"/>
      <c r="MRF254" s="49"/>
      <c r="MRG254" s="49"/>
      <c r="MRH254" s="49"/>
      <c r="MRI254" s="99"/>
      <c r="MRJ254" s="98"/>
      <c r="MRK254" s="49"/>
      <c r="MRL254" s="405"/>
      <c r="MRM254" s="405"/>
      <c r="MRN254" s="277"/>
      <c r="MRO254" s="277"/>
      <c r="MRP254" s="277"/>
      <c r="MRQ254" s="277"/>
      <c r="MRR254" s="277"/>
      <c r="MRS254" s="277"/>
      <c r="MRT254" s="277"/>
      <c r="MRU254" s="277"/>
      <c r="MRV254" s="402"/>
      <c r="MRW254" s="404"/>
      <c r="MRX254" s="49"/>
      <c r="MRY254" s="49"/>
      <c r="MRZ254" s="49"/>
      <c r="MSA254" s="99"/>
      <c r="MSB254" s="98"/>
      <c r="MSC254" s="49"/>
      <c r="MSD254" s="405"/>
      <c r="MSE254" s="405"/>
      <c r="MSF254" s="277"/>
      <c r="MSG254" s="277"/>
      <c r="MSH254" s="277"/>
      <c r="MSI254" s="277"/>
      <c r="MSJ254" s="277"/>
      <c r="MSK254" s="277"/>
      <c r="MSL254" s="277"/>
      <c r="MSM254" s="277"/>
      <c r="MSN254" s="402"/>
      <c r="MSO254" s="404"/>
      <c r="MSP254" s="49"/>
      <c r="MSQ254" s="49"/>
      <c r="MSR254" s="49"/>
      <c r="MSS254" s="99"/>
      <c r="MST254" s="98"/>
      <c r="MSU254" s="49"/>
      <c r="MSV254" s="405"/>
      <c r="MSW254" s="405"/>
      <c r="MSX254" s="277"/>
      <c r="MSY254" s="277"/>
      <c r="MSZ254" s="277"/>
      <c r="MTA254" s="277"/>
      <c r="MTB254" s="277"/>
      <c r="MTC254" s="277"/>
      <c r="MTD254" s="277"/>
      <c r="MTE254" s="277"/>
      <c r="MTF254" s="402"/>
      <c r="MTG254" s="404"/>
      <c r="MTH254" s="49"/>
      <c r="MTI254" s="49"/>
      <c r="MTJ254" s="49"/>
      <c r="MTK254" s="99"/>
      <c r="MTL254" s="98"/>
      <c r="MTM254" s="49"/>
      <c r="MTN254" s="405"/>
      <c r="MTO254" s="405"/>
      <c r="MTP254" s="277"/>
      <c r="MTQ254" s="277"/>
      <c r="MTR254" s="277"/>
      <c r="MTS254" s="277"/>
      <c r="MTT254" s="277"/>
      <c r="MTU254" s="277"/>
      <c r="MTV254" s="277"/>
      <c r="MTW254" s="277"/>
      <c r="MTX254" s="402"/>
      <c r="MTY254" s="404"/>
      <c r="MTZ254" s="49"/>
      <c r="MUA254" s="49"/>
      <c r="MUB254" s="49"/>
      <c r="MUC254" s="99"/>
      <c r="MUD254" s="98"/>
      <c r="MUE254" s="49"/>
      <c r="MUF254" s="405"/>
      <c r="MUG254" s="405"/>
      <c r="MUH254" s="277"/>
      <c r="MUI254" s="277"/>
      <c r="MUJ254" s="277"/>
      <c r="MUK254" s="277"/>
      <c r="MUL254" s="277"/>
      <c r="MUM254" s="277"/>
      <c r="MUN254" s="277"/>
      <c r="MUO254" s="277"/>
      <c r="MUP254" s="402"/>
      <c r="MUQ254" s="404"/>
      <c r="MUR254" s="49"/>
      <c r="MUS254" s="49"/>
      <c r="MUT254" s="49"/>
      <c r="MUU254" s="99"/>
      <c r="MUV254" s="98"/>
      <c r="MUW254" s="49"/>
      <c r="MUX254" s="405"/>
      <c r="MUY254" s="405"/>
      <c r="MUZ254" s="277"/>
      <c r="MVA254" s="277"/>
      <c r="MVB254" s="277"/>
      <c r="MVC254" s="277"/>
      <c r="MVD254" s="277"/>
      <c r="MVE254" s="277"/>
      <c r="MVF254" s="277"/>
      <c r="MVG254" s="277"/>
      <c r="MVH254" s="402"/>
      <c r="MVI254" s="404"/>
      <c r="MVJ254" s="49"/>
      <c r="MVK254" s="49"/>
      <c r="MVL254" s="49"/>
      <c r="MVM254" s="99"/>
      <c r="MVN254" s="98"/>
      <c r="MVO254" s="49"/>
      <c r="MVP254" s="405"/>
      <c r="MVQ254" s="405"/>
      <c r="MVR254" s="277"/>
      <c r="MVS254" s="277"/>
      <c r="MVT254" s="277"/>
      <c r="MVU254" s="277"/>
      <c r="MVV254" s="277"/>
      <c r="MVW254" s="277"/>
      <c r="MVX254" s="277"/>
      <c r="MVY254" s="277"/>
      <c r="MVZ254" s="402"/>
      <c r="MWA254" s="404"/>
      <c r="MWB254" s="49"/>
      <c r="MWC254" s="49"/>
      <c r="MWD254" s="49"/>
      <c r="MWE254" s="99"/>
      <c r="MWF254" s="98"/>
      <c r="MWG254" s="49"/>
      <c r="MWH254" s="405"/>
      <c r="MWI254" s="405"/>
      <c r="MWJ254" s="277"/>
      <c r="MWK254" s="277"/>
      <c r="MWL254" s="277"/>
      <c r="MWM254" s="277"/>
      <c r="MWN254" s="277"/>
      <c r="MWO254" s="277"/>
      <c r="MWP254" s="277"/>
      <c r="MWQ254" s="277"/>
      <c r="MWR254" s="402"/>
      <c r="MWS254" s="404"/>
      <c r="MWT254" s="49"/>
      <c r="MWU254" s="49"/>
      <c r="MWV254" s="49"/>
      <c r="MWW254" s="99"/>
      <c r="MWX254" s="98"/>
      <c r="MWY254" s="49"/>
      <c r="MWZ254" s="405"/>
      <c r="MXA254" s="405"/>
      <c r="MXB254" s="277"/>
      <c r="MXC254" s="277"/>
      <c r="MXD254" s="277"/>
      <c r="MXE254" s="277"/>
      <c r="MXF254" s="277"/>
      <c r="MXG254" s="277"/>
      <c r="MXH254" s="277"/>
      <c r="MXI254" s="277"/>
      <c r="MXJ254" s="402"/>
      <c r="MXK254" s="404"/>
      <c r="MXL254" s="49"/>
      <c r="MXM254" s="49"/>
      <c r="MXN254" s="49"/>
      <c r="MXO254" s="99"/>
      <c r="MXP254" s="98"/>
      <c r="MXQ254" s="49"/>
      <c r="MXR254" s="405"/>
      <c r="MXS254" s="405"/>
      <c r="MXT254" s="277"/>
      <c r="MXU254" s="277"/>
      <c r="MXV254" s="277"/>
      <c r="MXW254" s="277"/>
      <c r="MXX254" s="277"/>
      <c r="MXY254" s="277"/>
      <c r="MXZ254" s="277"/>
      <c r="MYA254" s="277"/>
      <c r="MYB254" s="402"/>
      <c r="MYC254" s="404"/>
      <c r="MYD254" s="49"/>
      <c r="MYE254" s="49"/>
      <c r="MYF254" s="49"/>
      <c r="MYG254" s="99"/>
      <c r="MYH254" s="98"/>
      <c r="MYI254" s="49"/>
      <c r="MYJ254" s="405"/>
      <c r="MYK254" s="405"/>
      <c r="MYL254" s="277"/>
      <c r="MYM254" s="277"/>
      <c r="MYN254" s="277"/>
      <c r="MYO254" s="277"/>
      <c r="MYP254" s="277"/>
      <c r="MYQ254" s="277"/>
      <c r="MYR254" s="277"/>
      <c r="MYS254" s="277"/>
      <c r="MYT254" s="402"/>
      <c r="MYU254" s="404"/>
      <c r="MYV254" s="49"/>
      <c r="MYW254" s="49"/>
      <c r="MYX254" s="49"/>
      <c r="MYY254" s="99"/>
      <c r="MYZ254" s="98"/>
      <c r="MZA254" s="49"/>
      <c r="MZB254" s="405"/>
      <c r="MZC254" s="405"/>
      <c r="MZD254" s="277"/>
      <c r="MZE254" s="277"/>
      <c r="MZF254" s="277"/>
      <c r="MZG254" s="277"/>
      <c r="MZH254" s="277"/>
      <c r="MZI254" s="277"/>
      <c r="MZJ254" s="277"/>
      <c r="MZK254" s="277"/>
      <c r="MZL254" s="402"/>
      <c r="MZM254" s="404"/>
      <c r="MZN254" s="49"/>
      <c r="MZO254" s="49"/>
      <c r="MZP254" s="49"/>
      <c r="MZQ254" s="99"/>
      <c r="MZR254" s="98"/>
      <c r="MZS254" s="49"/>
      <c r="MZT254" s="405"/>
      <c r="MZU254" s="405"/>
      <c r="MZV254" s="277"/>
      <c r="MZW254" s="277"/>
      <c r="MZX254" s="277"/>
      <c r="MZY254" s="277"/>
      <c r="MZZ254" s="277"/>
      <c r="NAA254" s="277"/>
      <c r="NAB254" s="277"/>
      <c r="NAC254" s="277"/>
      <c r="NAD254" s="402"/>
      <c r="NAE254" s="404"/>
      <c r="NAF254" s="49"/>
      <c r="NAG254" s="49"/>
      <c r="NAH254" s="49"/>
      <c r="NAI254" s="99"/>
      <c r="NAJ254" s="98"/>
      <c r="NAK254" s="49"/>
      <c r="NAL254" s="405"/>
      <c r="NAM254" s="405"/>
      <c r="NAN254" s="277"/>
      <c r="NAO254" s="277"/>
      <c r="NAP254" s="277"/>
      <c r="NAQ254" s="277"/>
      <c r="NAR254" s="277"/>
      <c r="NAS254" s="277"/>
      <c r="NAT254" s="277"/>
      <c r="NAU254" s="277"/>
      <c r="NAV254" s="402"/>
      <c r="NAW254" s="404"/>
      <c r="NAX254" s="49"/>
      <c r="NAY254" s="49"/>
      <c r="NAZ254" s="49"/>
      <c r="NBA254" s="99"/>
      <c r="NBB254" s="98"/>
      <c r="NBC254" s="49"/>
      <c r="NBD254" s="405"/>
      <c r="NBE254" s="405"/>
      <c r="NBF254" s="277"/>
      <c r="NBG254" s="277"/>
      <c r="NBH254" s="277"/>
      <c r="NBI254" s="277"/>
      <c r="NBJ254" s="277"/>
      <c r="NBK254" s="277"/>
      <c r="NBL254" s="277"/>
      <c r="NBM254" s="277"/>
      <c r="NBN254" s="402"/>
      <c r="NBO254" s="404"/>
      <c r="NBP254" s="49"/>
      <c r="NBQ254" s="49"/>
      <c r="NBR254" s="49"/>
      <c r="NBS254" s="99"/>
      <c r="NBT254" s="98"/>
      <c r="NBU254" s="49"/>
      <c r="NBV254" s="405"/>
      <c r="NBW254" s="405"/>
      <c r="NBX254" s="277"/>
      <c r="NBY254" s="277"/>
      <c r="NBZ254" s="277"/>
      <c r="NCA254" s="277"/>
      <c r="NCB254" s="277"/>
      <c r="NCC254" s="277"/>
      <c r="NCD254" s="277"/>
      <c r="NCE254" s="277"/>
      <c r="NCF254" s="402"/>
      <c r="NCG254" s="404"/>
      <c r="NCH254" s="49"/>
      <c r="NCI254" s="49"/>
      <c r="NCJ254" s="49"/>
      <c r="NCK254" s="99"/>
      <c r="NCL254" s="98"/>
      <c r="NCM254" s="49"/>
      <c r="NCN254" s="405"/>
      <c r="NCO254" s="405"/>
      <c r="NCP254" s="277"/>
      <c r="NCQ254" s="277"/>
      <c r="NCR254" s="277"/>
      <c r="NCS254" s="277"/>
      <c r="NCT254" s="277"/>
      <c r="NCU254" s="277"/>
      <c r="NCV254" s="277"/>
      <c r="NCW254" s="277"/>
      <c r="NCX254" s="402"/>
      <c r="NCY254" s="404"/>
      <c r="NCZ254" s="49"/>
      <c r="NDA254" s="49"/>
      <c r="NDB254" s="49"/>
      <c r="NDC254" s="99"/>
      <c r="NDD254" s="98"/>
      <c r="NDE254" s="49"/>
      <c r="NDF254" s="405"/>
      <c r="NDG254" s="405"/>
      <c r="NDH254" s="277"/>
      <c r="NDI254" s="277"/>
      <c r="NDJ254" s="277"/>
      <c r="NDK254" s="277"/>
      <c r="NDL254" s="277"/>
      <c r="NDM254" s="277"/>
      <c r="NDN254" s="277"/>
      <c r="NDO254" s="277"/>
      <c r="NDP254" s="402"/>
      <c r="NDQ254" s="404"/>
      <c r="NDR254" s="49"/>
      <c r="NDS254" s="49"/>
      <c r="NDT254" s="49"/>
      <c r="NDU254" s="99"/>
      <c r="NDV254" s="98"/>
      <c r="NDW254" s="49"/>
      <c r="NDX254" s="405"/>
      <c r="NDY254" s="405"/>
      <c r="NDZ254" s="277"/>
      <c r="NEA254" s="277"/>
      <c r="NEB254" s="277"/>
      <c r="NEC254" s="277"/>
      <c r="NED254" s="277"/>
      <c r="NEE254" s="277"/>
      <c r="NEF254" s="277"/>
      <c r="NEG254" s="277"/>
      <c r="NEH254" s="402"/>
      <c r="NEI254" s="404"/>
      <c r="NEJ254" s="49"/>
      <c r="NEK254" s="49"/>
      <c r="NEL254" s="49"/>
      <c r="NEM254" s="99"/>
      <c r="NEN254" s="98"/>
      <c r="NEO254" s="49"/>
      <c r="NEP254" s="405"/>
      <c r="NEQ254" s="405"/>
      <c r="NER254" s="277"/>
      <c r="NES254" s="277"/>
      <c r="NET254" s="277"/>
      <c r="NEU254" s="277"/>
      <c r="NEV254" s="277"/>
      <c r="NEW254" s="277"/>
      <c r="NEX254" s="277"/>
      <c r="NEY254" s="277"/>
      <c r="NEZ254" s="402"/>
      <c r="NFA254" s="404"/>
      <c r="NFB254" s="49"/>
      <c r="NFC254" s="49"/>
      <c r="NFD254" s="49"/>
      <c r="NFE254" s="99"/>
      <c r="NFF254" s="98"/>
      <c r="NFG254" s="49"/>
      <c r="NFH254" s="405"/>
      <c r="NFI254" s="405"/>
      <c r="NFJ254" s="277"/>
      <c r="NFK254" s="277"/>
      <c r="NFL254" s="277"/>
      <c r="NFM254" s="277"/>
      <c r="NFN254" s="277"/>
      <c r="NFO254" s="277"/>
      <c r="NFP254" s="277"/>
      <c r="NFQ254" s="277"/>
      <c r="NFR254" s="402"/>
      <c r="NFS254" s="404"/>
      <c r="NFT254" s="49"/>
      <c r="NFU254" s="49"/>
      <c r="NFV254" s="49"/>
      <c r="NFW254" s="99"/>
      <c r="NFX254" s="98"/>
      <c r="NFY254" s="49"/>
      <c r="NFZ254" s="405"/>
      <c r="NGA254" s="405"/>
      <c r="NGB254" s="277"/>
      <c r="NGC254" s="277"/>
      <c r="NGD254" s="277"/>
      <c r="NGE254" s="277"/>
      <c r="NGF254" s="277"/>
      <c r="NGG254" s="277"/>
      <c r="NGH254" s="277"/>
      <c r="NGI254" s="277"/>
      <c r="NGJ254" s="402"/>
      <c r="NGK254" s="404"/>
      <c r="NGL254" s="49"/>
      <c r="NGM254" s="49"/>
      <c r="NGN254" s="49"/>
      <c r="NGO254" s="99"/>
      <c r="NGP254" s="98"/>
      <c r="NGQ254" s="49"/>
      <c r="NGR254" s="405"/>
      <c r="NGS254" s="405"/>
      <c r="NGT254" s="277"/>
      <c r="NGU254" s="277"/>
      <c r="NGV254" s="277"/>
      <c r="NGW254" s="277"/>
      <c r="NGX254" s="277"/>
      <c r="NGY254" s="277"/>
      <c r="NGZ254" s="277"/>
      <c r="NHA254" s="277"/>
      <c r="NHB254" s="402"/>
      <c r="NHC254" s="404"/>
      <c r="NHD254" s="49"/>
      <c r="NHE254" s="49"/>
      <c r="NHF254" s="49"/>
      <c r="NHG254" s="99"/>
      <c r="NHH254" s="98"/>
      <c r="NHI254" s="49"/>
      <c r="NHJ254" s="405"/>
      <c r="NHK254" s="405"/>
      <c r="NHL254" s="277"/>
      <c r="NHM254" s="277"/>
      <c r="NHN254" s="277"/>
      <c r="NHO254" s="277"/>
      <c r="NHP254" s="277"/>
      <c r="NHQ254" s="277"/>
      <c r="NHR254" s="277"/>
      <c r="NHS254" s="277"/>
      <c r="NHT254" s="402"/>
      <c r="NHU254" s="404"/>
      <c r="NHV254" s="49"/>
      <c r="NHW254" s="49"/>
      <c r="NHX254" s="49"/>
      <c r="NHY254" s="99"/>
      <c r="NHZ254" s="98"/>
      <c r="NIA254" s="49"/>
      <c r="NIB254" s="405"/>
      <c r="NIC254" s="405"/>
      <c r="NID254" s="277"/>
      <c r="NIE254" s="277"/>
      <c r="NIF254" s="277"/>
      <c r="NIG254" s="277"/>
      <c r="NIH254" s="277"/>
      <c r="NII254" s="277"/>
      <c r="NIJ254" s="277"/>
      <c r="NIK254" s="277"/>
      <c r="NIL254" s="402"/>
      <c r="NIM254" s="404"/>
      <c r="NIN254" s="49"/>
      <c r="NIO254" s="49"/>
      <c r="NIP254" s="49"/>
      <c r="NIQ254" s="99"/>
      <c r="NIR254" s="98"/>
      <c r="NIS254" s="49"/>
      <c r="NIT254" s="405"/>
      <c r="NIU254" s="405"/>
      <c r="NIV254" s="277"/>
      <c r="NIW254" s="277"/>
      <c r="NIX254" s="277"/>
      <c r="NIY254" s="277"/>
      <c r="NIZ254" s="277"/>
      <c r="NJA254" s="277"/>
      <c r="NJB254" s="277"/>
      <c r="NJC254" s="277"/>
      <c r="NJD254" s="402"/>
      <c r="NJE254" s="404"/>
      <c r="NJF254" s="49"/>
      <c r="NJG254" s="49"/>
      <c r="NJH254" s="49"/>
      <c r="NJI254" s="99"/>
      <c r="NJJ254" s="98"/>
      <c r="NJK254" s="49"/>
      <c r="NJL254" s="405"/>
      <c r="NJM254" s="405"/>
      <c r="NJN254" s="277"/>
      <c r="NJO254" s="277"/>
      <c r="NJP254" s="277"/>
      <c r="NJQ254" s="277"/>
      <c r="NJR254" s="277"/>
      <c r="NJS254" s="277"/>
      <c r="NJT254" s="277"/>
      <c r="NJU254" s="277"/>
      <c r="NJV254" s="402"/>
      <c r="NJW254" s="404"/>
      <c r="NJX254" s="49"/>
      <c r="NJY254" s="49"/>
      <c r="NJZ254" s="49"/>
      <c r="NKA254" s="99"/>
      <c r="NKB254" s="98"/>
      <c r="NKC254" s="49"/>
      <c r="NKD254" s="405"/>
      <c r="NKE254" s="405"/>
      <c r="NKF254" s="277"/>
      <c r="NKG254" s="277"/>
      <c r="NKH254" s="277"/>
      <c r="NKI254" s="277"/>
      <c r="NKJ254" s="277"/>
      <c r="NKK254" s="277"/>
      <c r="NKL254" s="277"/>
      <c r="NKM254" s="277"/>
      <c r="NKN254" s="402"/>
      <c r="NKO254" s="404"/>
      <c r="NKP254" s="49"/>
      <c r="NKQ254" s="49"/>
      <c r="NKR254" s="49"/>
      <c r="NKS254" s="99"/>
      <c r="NKT254" s="98"/>
      <c r="NKU254" s="49"/>
      <c r="NKV254" s="405"/>
      <c r="NKW254" s="405"/>
      <c r="NKX254" s="277"/>
      <c r="NKY254" s="277"/>
      <c r="NKZ254" s="277"/>
      <c r="NLA254" s="277"/>
      <c r="NLB254" s="277"/>
      <c r="NLC254" s="277"/>
      <c r="NLD254" s="277"/>
      <c r="NLE254" s="277"/>
      <c r="NLF254" s="402"/>
      <c r="NLG254" s="404"/>
      <c r="NLH254" s="49"/>
      <c r="NLI254" s="49"/>
      <c r="NLJ254" s="49"/>
      <c r="NLK254" s="99"/>
      <c r="NLL254" s="98"/>
      <c r="NLM254" s="49"/>
      <c r="NLN254" s="405"/>
      <c r="NLO254" s="405"/>
      <c r="NLP254" s="277"/>
      <c r="NLQ254" s="277"/>
      <c r="NLR254" s="277"/>
      <c r="NLS254" s="277"/>
      <c r="NLT254" s="277"/>
      <c r="NLU254" s="277"/>
      <c r="NLV254" s="277"/>
      <c r="NLW254" s="277"/>
      <c r="NLX254" s="402"/>
      <c r="NLY254" s="404"/>
      <c r="NLZ254" s="49"/>
      <c r="NMA254" s="49"/>
      <c r="NMB254" s="49"/>
      <c r="NMC254" s="99"/>
      <c r="NMD254" s="98"/>
      <c r="NME254" s="49"/>
      <c r="NMF254" s="405"/>
      <c r="NMG254" s="405"/>
      <c r="NMH254" s="277"/>
      <c r="NMI254" s="277"/>
      <c r="NMJ254" s="277"/>
      <c r="NMK254" s="277"/>
      <c r="NML254" s="277"/>
      <c r="NMM254" s="277"/>
      <c r="NMN254" s="277"/>
      <c r="NMO254" s="277"/>
      <c r="NMP254" s="402"/>
      <c r="NMQ254" s="404"/>
      <c r="NMR254" s="49"/>
      <c r="NMS254" s="49"/>
      <c r="NMT254" s="49"/>
      <c r="NMU254" s="99"/>
      <c r="NMV254" s="98"/>
      <c r="NMW254" s="49"/>
      <c r="NMX254" s="405"/>
      <c r="NMY254" s="405"/>
      <c r="NMZ254" s="277"/>
      <c r="NNA254" s="277"/>
      <c r="NNB254" s="277"/>
      <c r="NNC254" s="277"/>
      <c r="NND254" s="277"/>
      <c r="NNE254" s="277"/>
      <c r="NNF254" s="277"/>
      <c r="NNG254" s="277"/>
      <c r="NNH254" s="402"/>
      <c r="NNI254" s="404"/>
      <c r="NNJ254" s="49"/>
      <c r="NNK254" s="49"/>
      <c r="NNL254" s="49"/>
      <c r="NNM254" s="99"/>
      <c r="NNN254" s="98"/>
      <c r="NNO254" s="49"/>
      <c r="NNP254" s="405"/>
      <c r="NNQ254" s="405"/>
      <c r="NNR254" s="277"/>
      <c r="NNS254" s="277"/>
      <c r="NNT254" s="277"/>
      <c r="NNU254" s="277"/>
      <c r="NNV254" s="277"/>
      <c r="NNW254" s="277"/>
      <c r="NNX254" s="277"/>
      <c r="NNY254" s="277"/>
      <c r="NNZ254" s="402"/>
      <c r="NOA254" s="404"/>
      <c r="NOB254" s="49"/>
      <c r="NOC254" s="49"/>
      <c r="NOD254" s="49"/>
      <c r="NOE254" s="99"/>
      <c r="NOF254" s="98"/>
      <c r="NOG254" s="49"/>
      <c r="NOH254" s="405"/>
      <c r="NOI254" s="405"/>
      <c r="NOJ254" s="277"/>
      <c r="NOK254" s="277"/>
      <c r="NOL254" s="277"/>
      <c r="NOM254" s="277"/>
      <c r="NON254" s="277"/>
      <c r="NOO254" s="277"/>
      <c r="NOP254" s="277"/>
      <c r="NOQ254" s="277"/>
      <c r="NOR254" s="402"/>
      <c r="NOS254" s="404"/>
      <c r="NOT254" s="49"/>
      <c r="NOU254" s="49"/>
      <c r="NOV254" s="49"/>
      <c r="NOW254" s="99"/>
      <c r="NOX254" s="98"/>
      <c r="NOY254" s="49"/>
      <c r="NOZ254" s="405"/>
      <c r="NPA254" s="405"/>
      <c r="NPB254" s="277"/>
      <c r="NPC254" s="277"/>
      <c r="NPD254" s="277"/>
      <c r="NPE254" s="277"/>
      <c r="NPF254" s="277"/>
      <c r="NPG254" s="277"/>
      <c r="NPH254" s="277"/>
      <c r="NPI254" s="277"/>
      <c r="NPJ254" s="402"/>
      <c r="NPK254" s="404"/>
      <c r="NPL254" s="49"/>
      <c r="NPM254" s="49"/>
      <c r="NPN254" s="49"/>
      <c r="NPO254" s="99"/>
      <c r="NPP254" s="98"/>
      <c r="NPQ254" s="49"/>
      <c r="NPR254" s="405"/>
      <c r="NPS254" s="405"/>
      <c r="NPT254" s="277"/>
      <c r="NPU254" s="277"/>
      <c r="NPV254" s="277"/>
      <c r="NPW254" s="277"/>
      <c r="NPX254" s="277"/>
      <c r="NPY254" s="277"/>
      <c r="NPZ254" s="277"/>
      <c r="NQA254" s="277"/>
      <c r="NQB254" s="402"/>
      <c r="NQC254" s="404"/>
      <c r="NQD254" s="49"/>
      <c r="NQE254" s="49"/>
      <c r="NQF254" s="49"/>
      <c r="NQG254" s="99"/>
      <c r="NQH254" s="98"/>
      <c r="NQI254" s="49"/>
      <c r="NQJ254" s="405"/>
      <c r="NQK254" s="405"/>
      <c r="NQL254" s="277"/>
      <c r="NQM254" s="277"/>
      <c r="NQN254" s="277"/>
      <c r="NQO254" s="277"/>
      <c r="NQP254" s="277"/>
      <c r="NQQ254" s="277"/>
      <c r="NQR254" s="277"/>
      <c r="NQS254" s="277"/>
      <c r="NQT254" s="402"/>
      <c r="NQU254" s="404"/>
      <c r="NQV254" s="49"/>
      <c r="NQW254" s="49"/>
      <c r="NQX254" s="49"/>
      <c r="NQY254" s="99"/>
      <c r="NQZ254" s="98"/>
      <c r="NRA254" s="49"/>
      <c r="NRB254" s="405"/>
      <c r="NRC254" s="405"/>
      <c r="NRD254" s="277"/>
      <c r="NRE254" s="277"/>
      <c r="NRF254" s="277"/>
      <c r="NRG254" s="277"/>
      <c r="NRH254" s="277"/>
      <c r="NRI254" s="277"/>
      <c r="NRJ254" s="277"/>
      <c r="NRK254" s="277"/>
      <c r="NRL254" s="402"/>
      <c r="NRM254" s="404"/>
      <c r="NRN254" s="49"/>
      <c r="NRO254" s="49"/>
      <c r="NRP254" s="49"/>
      <c r="NRQ254" s="99"/>
      <c r="NRR254" s="98"/>
      <c r="NRS254" s="49"/>
      <c r="NRT254" s="405"/>
      <c r="NRU254" s="405"/>
      <c r="NRV254" s="277"/>
      <c r="NRW254" s="277"/>
      <c r="NRX254" s="277"/>
      <c r="NRY254" s="277"/>
      <c r="NRZ254" s="277"/>
      <c r="NSA254" s="277"/>
      <c r="NSB254" s="277"/>
      <c r="NSC254" s="277"/>
      <c r="NSD254" s="402"/>
      <c r="NSE254" s="404"/>
      <c r="NSF254" s="49"/>
      <c r="NSG254" s="49"/>
      <c r="NSH254" s="49"/>
      <c r="NSI254" s="99"/>
      <c r="NSJ254" s="98"/>
      <c r="NSK254" s="49"/>
      <c r="NSL254" s="405"/>
      <c r="NSM254" s="405"/>
      <c r="NSN254" s="277"/>
      <c r="NSO254" s="277"/>
      <c r="NSP254" s="277"/>
      <c r="NSQ254" s="277"/>
      <c r="NSR254" s="277"/>
      <c r="NSS254" s="277"/>
      <c r="NST254" s="277"/>
      <c r="NSU254" s="277"/>
      <c r="NSV254" s="402"/>
      <c r="NSW254" s="404"/>
      <c r="NSX254" s="49"/>
      <c r="NSY254" s="49"/>
      <c r="NSZ254" s="49"/>
      <c r="NTA254" s="99"/>
      <c r="NTB254" s="98"/>
      <c r="NTC254" s="49"/>
      <c r="NTD254" s="405"/>
      <c r="NTE254" s="405"/>
      <c r="NTF254" s="277"/>
      <c r="NTG254" s="277"/>
      <c r="NTH254" s="277"/>
      <c r="NTI254" s="277"/>
      <c r="NTJ254" s="277"/>
      <c r="NTK254" s="277"/>
      <c r="NTL254" s="277"/>
      <c r="NTM254" s="277"/>
      <c r="NTN254" s="402"/>
      <c r="NTO254" s="404"/>
      <c r="NTP254" s="49"/>
      <c r="NTQ254" s="49"/>
      <c r="NTR254" s="49"/>
      <c r="NTS254" s="99"/>
      <c r="NTT254" s="98"/>
      <c r="NTU254" s="49"/>
      <c r="NTV254" s="405"/>
      <c r="NTW254" s="405"/>
      <c r="NTX254" s="277"/>
      <c r="NTY254" s="277"/>
      <c r="NTZ254" s="277"/>
      <c r="NUA254" s="277"/>
      <c r="NUB254" s="277"/>
      <c r="NUC254" s="277"/>
      <c r="NUD254" s="277"/>
      <c r="NUE254" s="277"/>
      <c r="NUF254" s="402"/>
      <c r="NUG254" s="404"/>
      <c r="NUH254" s="49"/>
      <c r="NUI254" s="49"/>
      <c r="NUJ254" s="49"/>
      <c r="NUK254" s="99"/>
      <c r="NUL254" s="98"/>
      <c r="NUM254" s="49"/>
      <c r="NUN254" s="405"/>
      <c r="NUO254" s="405"/>
      <c r="NUP254" s="277"/>
      <c r="NUQ254" s="277"/>
      <c r="NUR254" s="277"/>
      <c r="NUS254" s="277"/>
      <c r="NUT254" s="277"/>
      <c r="NUU254" s="277"/>
      <c r="NUV254" s="277"/>
      <c r="NUW254" s="277"/>
      <c r="NUX254" s="402"/>
      <c r="NUY254" s="404"/>
      <c r="NUZ254" s="49"/>
      <c r="NVA254" s="49"/>
      <c r="NVB254" s="49"/>
      <c r="NVC254" s="99"/>
      <c r="NVD254" s="98"/>
      <c r="NVE254" s="49"/>
      <c r="NVF254" s="405"/>
      <c r="NVG254" s="405"/>
      <c r="NVH254" s="277"/>
      <c r="NVI254" s="277"/>
      <c r="NVJ254" s="277"/>
      <c r="NVK254" s="277"/>
      <c r="NVL254" s="277"/>
      <c r="NVM254" s="277"/>
      <c r="NVN254" s="277"/>
      <c r="NVO254" s="277"/>
      <c r="NVP254" s="402"/>
      <c r="NVQ254" s="404"/>
      <c r="NVR254" s="49"/>
      <c r="NVS254" s="49"/>
      <c r="NVT254" s="49"/>
      <c r="NVU254" s="99"/>
      <c r="NVV254" s="98"/>
      <c r="NVW254" s="49"/>
      <c r="NVX254" s="405"/>
      <c r="NVY254" s="405"/>
      <c r="NVZ254" s="277"/>
      <c r="NWA254" s="277"/>
      <c r="NWB254" s="277"/>
      <c r="NWC254" s="277"/>
      <c r="NWD254" s="277"/>
      <c r="NWE254" s="277"/>
      <c r="NWF254" s="277"/>
      <c r="NWG254" s="277"/>
      <c r="NWH254" s="402"/>
      <c r="NWI254" s="404"/>
      <c r="NWJ254" s="49"/>
      <c r="NWK254" s="49"/>
      <c r="NWL254" s="49"/>
      <c r="NWM254" s="99"/>
      <c r="NWN254" s="98"/>
      <c r="NWO254" s="49"/>
      <c r="NWP254" s="405"/>
      <c r="NWQ254" s="405"/>
      <c r="NWR254" s="277"/>
      <c r="NWS254" s="277"/>
      <c r="NWT254" s="277"/>
      <c r="NWU254" s="277"/>
      <c r="NWV254" s="277"/>
      <c r="NWW254" s="277"/>
      <c r="NWX254" s="277"/>
      <c r="NWY254" s="277"/>
      <c r="NWZ254" s="402"/>
      <c r="NXA254" s="404"/>
      <c r="NXB254" s="49"/>
      <c r="NXC254" s="49"/>
      <c r="NXD254" s="49"/>
      <c r="NXE254" s="99"/>
      <c r="NXF254" s="98"/>
      <c r="NXG254" s="49"/>
      <c r="NXH254" s="405"/>
      <c r="NXI254" s="405"/>
      <c r="NXJ254" s="277"/>
      <c r="NXK254" s="277"/>
      <c r="NXL254" s="277"/>
      <c r="NXM254" s="277"/>
      <c r="NXN254" s="277"/>
      <c r="NXO254" s="277"/>
      <c r="NXP254" s="277"/>
      <c r="NXQ254" s="277"/>
      <c r="NXR254" s="402"/>
      <c r="NXS254" s="404"/>
      <c r="NXT254" s="49"/>
      <c r="NXU254" s="49"/>
      <c r="NXV254" s="49"/>
      <c r="NXW254" s="99"/>
      <c r="NXX254" s="98"/>
      <c r="NXY254" s="49"/>
      <c r="NXZ254" s="405"/>
      <c r="NYA254" s="405"/>
      <c r="NYB254" s="277"/>
      <c r="NYC254" s="277"/>
      <c r="NYD254" s="277"/>
      <c r="NYE254" s="277"/>
      <c r="NYF254" s="277"/>
      <c r="NYG254" s="277"/>
      <c r="NYH254" s="277"/>
      <c r="NYI254" s="277"/>
      <c r="NYJ254" s="402"/>
      <c r="NYK254" s="404"/>
      <c r="NYL254" s="49"/>
      <c r="NYM254" s="49"/>
      <c r="NYN254" s="49"/>
      <c r="NYO254" s="99"/>
      <c r="NYP254" s="98"/>
      <c r="NYQ254" s="49"/>
      <c r="NYR254" s="405"/>
      <c r="NYS254" s="405"/>
      <c r="NYT254" s="277"/>
      <c r="NYU254" s="277"/>
      <c r="NYV254" s="277"/>
      <c r="NYW254" s="277"/>
      <c r="NYX254" s="277"/>
      <c r="NYY254" s="277"/>
      <c r="NYZ254" s="277"/>
      <c r="NZA254" s="277"/>
      <c r="NZB254" s="402"/>
      <c r="NZC254" s="404"/>
      <c r="NZD254" s="49"/>
      <c r="NZE254" s="49"/>
      <c r="NZF254" s="49"/>
      <c r="NZG254" s="99"/>
      <c r="NZH254" s="98"/>
      <c r="NZI254" s="49"/>
      <c r="NZJ254" s="405"/>
      <c r="NZK254" s="405"/>
      <c r="NZL254" s="277"/>
      <c r="NZM254" s="277"/>
      <c r="NZN254" s="277"/>
      <c r="NZO254" s="277"/>
      <c r="NZP254" s="277"/>
      <c r="NZQ254" s="277"/>
      <c r="NZR254" s="277"/>
      <c r="NZS254" s="277"/>
      <c r="NZT254" s="402"/>
      <c r="NZU254" s="404"/>
      <c r="NZV254" s="49"/>
      <c r="NZW254" s="49"/>
      <c r="NZX254" s="49"/>
      <c r="NZY254" s="99"/>
      <c r="NZZ254" s="98"/>
      <c r="OAA254" s="49"/>
      <c r="OAB254" s="405"/>
      <c r="OAC254" s="405"/>
      <c r="OAD254" s="277"/>
      <c r="OAE254" s="277"/>
      <c r="OAF254" s="277"/>
      <c r="OAG254" s="277"/>
      <c r="OAH254" s="277"/>
      <c r="OAI254" s="277"/>
      <c r="OAJ254" s="277"/>
      <c r="OAK254" s="277"/>
      <c r="OAL254" s="402"/>
      <c r="OAM254" s="404"/>
      <c r="OAN254" s="49"/>
      <c r="OAO254" s="49"/>
      <c r="OAP254" s="49"/>
      <c r="OAQ254" s="99"/>
      <c r="OAR254" s="98"/>
      <c r="OAS254" s="49"/>
      <c r="OAT254" s="405"/>
      <c r="OAU254" s="405"/>
      <c r="OAV254" s="277"/>
      <c r="OAW254" s="277"/>
      <c r="OAX254" s="277"/>
      <c r="OAY254" s="277"/>
      <c r="OAZ254" s="277"/>
      <c r="OBA254" s="277"/>
      <c r="OBB254" s="277"/>
      <c r="OBC254" s="277"/>
      <c r="OBD254" s="402"/>
      <c r="OBE254" s="404"/>
      <c r="OBF254" s="49"/>
      <c r="OBG254" s="49"/>
      <c r="OBH254" s="49"/>
      <c r="OBI254" s="99"/>
      <c r="OBJ254" s="98"/>
      <c r="OBK254" s="49"/>
      <c r="OBL254" s="405"/>
      <c r="OBM254" s="405"/>
      <c r="OBN254" s="277"/>
      <c r="OBO254" s="277"/>
      <c r="OBP254" s="277"/>
      <c r="OBQ254" s="277"/>
      <c r="OBR254" s="277"/>
      <c r="OBS254" s="277"/>
      <c r="OBT254" s="277"/>
      <c r="OBU254" s="277"/>
      <c r="OBV254" s="402"/>
      <c r="OBW254" s="404"/>
      <c r="OBX254" s="49"/>
      <c r="OBY254" s="49"/>
      <c r="OBZ254" s="49"/>
      <c r="OCA254" s="99"/>
      <c r="OCB254" s="98"/>
      <c r="OCC254" s="49"/>
      <c r="OCD254" s="405"/>
      <c r="OCE254" s="405"/>
      <c r="OCF254" s="277"/>
      <c r="OCG254" s="277"/>
      <c r="OCH254" s="277"/>
      <c r="OCI254" s="277"/>
      <c r="OCJ254" s="277"/>
      <c r="OCK254" s="277"/>
      <c r="OCL254" s="277"/>
      <c r="OCM254" s="277"/>
      <c r="OCN254" s="402"/>
      <c r="OCO254" s="404"/>
      <c r="OCP254" s="49"/>
      <c r="OCQ254" s="49"/>
      <c r="OCR254" s="49"/>
      <c r="OCS254" s="99"/>
      <c r="OCT254" s="98"/>
      <c r="OCU254" s="49"/>
      <c r="OCV254" s="405"/>
      <c r="OCW254" s="405"/>
      <c r="OCX254" s="277"/>
      <c r="OCY254" s="277"/>
      <c r="OCZ254" s="277"/>
      <c r="ODA254" s="277"/>
      <c r="ODB254" s="277"/>
      <c r="ODC254" s="277"/>
      <c r="ODD254" s="277"/>
      <c r="ODE254" s="277"/>
      <c r="ODF254" s="402"/>
      <c r="ODG254" s="404"/>
      <c r="ODH254" s="49"/>
      <c r="ODI254" s="49"/>
      <c r="ODJ254" s="49"/>
      <c r="ODK254" s="99"/>
      <c r="ODL254" s="98"/>
      <c r="ODM254" s="49"/>
      <c r="ODN254" s="405"/>
      <c r="ODO254" s="405"/>
      <c r="ODP254" s="277"/>
      <c r="ODQ254" s="277"/>
      <c r="ODR254" s="277"/>
      <c r="ODS254" s="277"/>
      <c r="ODT254" s="277"/>
      <c r="ODU254" s="277"/>
      <c r="ODV254" s="277"/>
      <c r="ODW254" s="277"/>
      <c r="ODX254" s="402"/>
      <c r="ODY254" s="404"/>
      <c r="ODZ254" s="49"/>
      <c r="OEA254" s="49"/>
      <c r="OEB254" s="49"/>
      <c r="OEC254" s="99"/>
      <c r="OED254" s="98"/>
      <c r="OEE254" s="49"/>
      <c r="OEF254" s="405"/>
      <c r="OEG254" s="405"/>
      <c r="OEH254" s="277"/>
      <c r="OEI254" s="277"/>
      <c r="OEJ254" s="277"/>
      <c r="OEK254" s="277"/>
      <c r="OEL254" s="277"/>
      <c r="OEM254" s="277"/>
      <c r="OEN254" s="277"/>
      <c r="OEO254" s="277"/>
      <c r="OEP254" s="402"/>
      <c r="OEQ254" s="404"/>
      <c r="OER254" s="49"/>
      <c r="OES254" s="49"/>
      <c r="OET254" s="49"/>
      <c r="OEU254" s="99"/>
      <c r="OEV254" s="98"/>
      <c r="OEW254" s="49"/>
      <c r="OEX254" s="405"/>
      <c r="OEY254" s="405"/>
      <c r="OEZ254" s="277"/>
      <c r="OFA254" s="277"/>
      <c r="OFB254" s="277"/>
      <c r="OFC254" s="277"/>
      <c r="OFD254" s="277"/>
      <c r="OFE254" s="277"/>
      <c r="OFF254" s="277"/>
      <c r="OFG254" s="277"/>
      <c r="OFH254" s="402"/>
      <c r="OFI254" s="404"/>
      <c r="OFJ254" s="49"/>
      <c r="OFK254" s="49"/>
      <c r="OFL254" s="49"/>
      <c r="OFM254" s="99"/>
      <c r="OFN254" s="98"/>
      <c r="OFO254" s="49"/>
      <c r="OFP254" s="405"/>
      <c r="OFQ254" s="405"/>
      <c r="OFR254" s="277"/>
      <c r="OFS254" s="277"/>
      <c r="OFT254" s="277"/>
      <c r="OFU254" s="277"/>
      <c r="OFV254" s="277"/>
      <c r="OFW254" s="277"/>
      <c r="OFX254" s="277"/>
      <c r="OFY254" s="277"/>
      <c r="OFZ254" s="402"/>
      <c r="OGA254" s="404"/>
      <c r="OGB254" s="49"/>
      <c r="OGC254" s="49"/>
      <c r="OGD254" s="49"/>
      <c r="OGE254" s="99"/>
      <c r="OGF254" s="98"/>
      <c r="OGG254" s="49"/>
      <c r="OGH254" s="405"/>
      <c r="OGI254" s="405"/>
      <c r="OGJ254" s="277"/>
      <c r="OGK254" s="277"/>
      <c r="OGL254" s="277"/>
      <c r="OGM254" s="277"/>
      <c r="OGN254" s="277"/>
      <c r="OGO254" s="277"/>
      <c r="OGP254" s="277"/>
      <c r="OGQ254" s="277"/>
      <c r="OGR254" s="402"/>
      <c r="OGS254" s="404"/>
      <c r="OGT254" s="49"/>
      <c r="OGU254" s="49"/>
      <c r="OGV254" s="49"/>
      <c r="OGW254" s="99"/>
      <c r="OGX254" s="98"/>
      <c r="OGY254" s="49"/>
      <c r="OGZ254" s="405"/>
      <c r="OHA254" s="405"/>
      <c r="OHB254" s="277"/>
      <c r="OHC254" s="277"/>
      <c r="OHD254" s="277"/>
      <c r="OHE254" s="277"/>
      <c r="OHF254" s="277"/>
      <c r="OHG254" s="277"/>
      <c r="OHH254" s="277"/>
      <c r="OHI254" s="277"/>
      <c r="OHJ254" s="402"/>
      <c r="OHK254" s="404"/>
      <c r="OHL254" s="49"/>
      <c r="OHM254" s="49"/>
      <c r="OHN254" s="49"/>
      <c r="OHO254" s="99"/>
      <c r="OHP254" s="98"/>
      <c r="OHQ254" s="49"/>
      <c r="OHR254" s="405"/>
      <c r="OHS254" s="405"/>
      <c r="OHT254" s="277"/>
      <c r="OHU254" s="277"/>
      <c r="OHV254" s="277"/>
      <c r="OHW254" s="277"/>
      <c r="OHX254" s="277"/>
      <c r="OHY254" s="277"/>
      <c r="OHZ254" s="277"/>
      <c r="OIA254" s="277"/>
      <c r="OIB254" s="402"/>
      <c r="OIC254" s="404"/>
      <c r="OID254" s="49"/>
      <c r="OIE254" s="49"/>
      <c r="OIF254" s="49"/>
      <c r="OIG254" s="99"/>
      <c r="OIH254" s="98"/>
      <c r="OII254" s="49"/>
      <c r="OIJ254" s="405"/>
      <c r="OIK254" s="405"/>
      <c r="OIL254" s="277"/>
      <c r="OIM254" s="277"/>
      <c r="OIN254" s="277"/>
      <c r="OIO254" s="277"/>
      <c r="OIP254" s="277"/>
      <c r="OIQ254" s="277"/>
      <c r="OIR254" s="277"/>
      <c r="OIS254" s="277"/>
      <c r="OIT254" s="402"/>
      <c r="OIU254" s="404"/>
      <c r="OIV254" s="49"/>
      <c r="OIW254" s="49"/>
      <c r="OIX254" s="49"/>
      <c r="OIY254" s="99"/>
      <c r="OIZ254" s="98"/>
      <c r="OJA254" s="49"/>
      <c r="OJB254" s="405"/>
      <c r="OJC254" s="405"/>
      <c r="OJD254" s="277"/>
      <c r="OJE254" s="277"/>
      <c r="OJF254" s="277"/>
      <c r="OJG254" s="277"/>
      <c r="OJH254" s="277"/>
      <c r="OJI254" s="277"/>
      <c r="OJJ254" s="277"/>
      <c r="OJK254" s="277"/>
      <c r="OJL254" s="402"/>
      <c r="OJM254" s="404"/>
      <c r="OJN254" s="49"/>
      <c r="OJO254" s="49"/>
      <c r="OJP254" s="49"/>
      <c r="OJQ254" s="99"/>
      <c r="OJR254" s="98"/>
      <c r="OJS254" s="49"/>
      <c r="OJT254" s="405"/>
      <c r="OJU254" s="405"/>
      <c r="OJV254" s="277"/>
      <c r="OJW254" s="277"/>
      <c r="OJX254" s="277"/>
      <c r="OJY254" s="277"/>
      <c r="OJZ254" s="277"/>
      <c r="OKA254" s="277"/>
      <c r="OKB254" s="277"/>
      <c r="OKC254" s="277"/>
      <c r="OKD254" s="402"/>
      <c r="OKE254" s="404"/>
      <c r="OKF254" s="49"/>
      <c r="OKG254" s="49"/>
      <c r="OKH254" s="49"/>
      <c r="OKI254" s="99"/>
      <c r="OKJ254" s="98"/>
      <c r="OKK254" s="49"/>
      <c r="OKL254" s="405"/>
      <c r="OKM254" s="405"/>
      <c r="OKN254" s="277"/>
      <c r="OKO254" s="277"/>
      <c r="OKP254" s="277"/>
      <c r="OKQ254" s="277"/>
      <c r="OKR254" s="277"/>
      <c r="OKS254" s="277"/>
      <c r="OKT254" s="277"/>
      <c r="OKU254" s="277"/>
      <c r="OKV254" s="402"/>
      <c r="OKW254" s="404"/>
      <c r="OKX254" s="49"/>
      <c r="OKY254" s="49"/>
      <c r="OKZ254" s="49"/>
      <c r="OLA254" s="99"/>
      <c r="OLB254" s="98"/>
      <c r="OLC254" s="49"/>
      <c r="OLD254" s="405"/>
      <c r="OLE254" s="405"/>
      <c r="OLF254" s="277"/>
      <c r="OLG254" s="277"/>
      <c r="OLH254" s="277"/>
      <c r="OLI254" s="277"/>
      <c r="OLJ254" s="277"/>
      <c r="OLK254" s="277"/>
      <c r="OLL254" s="277"/>
      <c r="OLM254" s="277"/>
      <c r="OLN254" s="402"/>
      <c r="OLO254" s="404"/>
      <c r="OLP254" s="49"/>
      <c r="OLQ254" s="49"/>
      <c r="OLR254" s="49"/>
      <c r="OLS254" s="99"/>
      <c r="OLT254" s="98"/>
      <c r="OLU254" s="49"/>
      <c r="OLV254" s="405"/>
      <c r="OLW254" s="405"/>
      <c r="OLX254" s="277"/>
      <c r="OLY254" s="277"/>
      <c r="OLZ254" s="277"/>
      <c r="OMA254" s="277"/>
      <c r="OMB254" s="277"/>
      <c r="OMC254" s="277"/>
      <c r="OMD254" s="277"/>
      <c r="OME254" s="277"/>
      <c r="OMF254" s="402"/>
      <c r="OMG254" s="404"/>
      <c r="OMH254" s="49"/>
      <c r="OMI254" s="49"/>
      <c r="OMJ254" s="49"/>
      <c r="OMK254" s="99"/>
      <c r="OML254" s="98"/>
      <c r="OMM254" s="49"/>
      <c r="OMN254" s="405"/>
      <c r="OMO254" s="405"/>
      <c r="OMP254" s="277"/>
      <c r="OMQ254" s="277"/>
      <c r="OMR254" s="277"/>
      <c r="OMS254" s="277"/>
      <c r="OMT254" s="277"/>
      <c r="OMU254" s="277"/>
      <c r="OMV254" s="277"/>
      <c r="OMW254" s="277"/>
      <c r="OMX254" s="402"/>
      <c r="OMY254" s="404"/>
      <c r="OMZ254" s="49"/>
      <c r="ONA254" s="49"/>
      <c r="ONB254" s="49"/>
      <c r="ONC254" s="99"/>
      <c r="OND254" s="98"/>
      <c r="ONE254" s="49"/>
      <c r="ONF254" s="405"/>
      <c r="ONG254" s="405"/>
      <c r="ONH254" s="277"/>
      <c r="ONI254" s="277"/>
      <c r="ONJ254" s="277"/>
      <c r="ONK254" s="277"/>
      <c r="ONL254" s="277"/>
      <c r="ONM254" s="277"/>
      <c r="ONN254" s="277"/>
      <c r="ONO254" s="277"/>
      <c r="ONP254" s="402"/>
      <c r="ONQ254" s="404"/>
      <c r="ONR254" s="49"/>
      <c r="ONS254" s="49"/>
      <c r="ONT254" s="49"/>
      <c r="ONU254" s="99"/>
      <c r="ONV254" s="98"/>
      <c r="ONW254" s="49"/>
      <c r="ONX254" s="405"/>
      <c r="ONY254" s="405"/>
      <c r="ONZ254" s="277"/>
      <c r="OOA254" s="277"/>
      <c r="OOB254" s="277"/>
      <c r="OOC254" s="277"/>
      <c r="OOD254" s="277"/>
      <c r="OOE254" s="277"/>
      <c r="OOF254" s="277"/>
      <c r="OOG254" s="277"/>
      <c r="OOH254" s="402"/>
      <c r="OOI254" s="404"/>
      <c r="OOJ254" s="49"/>
      <c r="OOK254" s="49"/>
      <c r="OOL254" s="49"/>
      <c r="OOM254" s="99"/>
      <c r="OON254" s="98"/>
      <c r="OOO254" s="49"/>
      <c r="OOP254" s="405"/>
      <c r="OOQ254" s="405"/>
      <c r="OOR254" s="277"/>
      <c r="OOS254" s="277"/>
      <c r="OOT254" s="277"/>
      <c r="OOU254" s="277"/>
      <c r="OOV254" s="277"/>
      <c r="OOW254" s="277"/>
      <c r="OOX254" s="277"/>
      <c r="OOY254" s="277"/>
      <c r="OOZ254" s="402"/>
      <c r="OPA254" s="404"/>
      <c r="OPB254" s="49"/>
      <c r="OPC254" s="49"/>
      <c r="OPD254" s="49"/>
      <c r="OPE254" s="99"/>
      <c r="OPF254" s="98"/>
      <c r="OPG254" s="49"/>
      <c r="OPH254" s="405"/>
      <c r="OPI254" s="405"/>
      <c r="OPJ254" s="277"/>
      <c r="OPK254" s="277"/>
      <c r="OPL254" s="277"/>
      <c r="OPM254" s="277"/>
      <c r="OPN254" s="277"/>
      <c r="OPO254" s="277"/>
      <c r="OPP254" s="277"/>
      <c r="OPQ254" s="277"/>
      <c r="OPR254" s="402"/>
      <c r="OPS254" s="404"/>
      <c r="OPT254" s="49"/>
      <c r="OPU254" s="49"/>
      <c r="OPV254" s="49"/>
      <c r="OPW254" s="99"/>
      <c r="OPX254" s="98"/>
      <c r="OPY254" s="49"/>
      <c r="OPZ254" s="405"/>
      <c r="OQA254" s="405"/>
      <c r="OQB254" s="277"/>
      <c r="OQC254" s="277"/>
      <c r="OQD254" s="277"/>
      <c r="OQE254" s="277"/>
      <c r="OQF254" s="277"/>
      <c r="OQG254" s="277"/>
      <c r="OQH254" s="277"/>
      <c r="OQI254" s="277"/>
      <c r="OQJ254" s="402"/>
      <c r="OQK254" s="404"/>
      <c r="OQL254" s="49"/>
      <c r="OQM254" s="49"/>
      <c r="OQN254" s="49"/>
      <c r="OQO254" s="99"/>
      <c r="OQP254" s="98"/>
      <c r="OQQ254" s="49"/>
      <c r="OQR254" s="405"/>
      <c r="OQS254" s="405"/>
      <c r="OQT254" s="277"/>
      <c r="OQU254" s="277"/>
      <c r="OQV254" s="277"/>
      <c r="OQW254" s="277"/>
      <c r="OQX254" s="277"/>
      <c r="OQY254" s="277"/>
      <c r="OQZ254" s="277"/>
      <c r="ORA254" s="277"/>
      <c r="ORB254" s="402"/>
      <c r="ORC254" s="404"/>
      <c r="ORD254" s="49"/>
      <c r="ORE254" s="49"/>
      <c r="ORF254" s="49"/>
      <c r="ORG254" s="99"/>
      <c r="ORH254" s="98"/>
      <c r="ORI254" s="49"/>
      <c r="ORJ254" s="405"/>
      <c r="ORK254" s="405"/>
      <c r="ORL254" s="277"/>
      <c r="ORM254" s="277"/>
      <c r="ORN254" s="277"/>
      <c r="ORO254" s="277"/>
      <c r="ORP254" s="277"/>
      <c r="ORQ254" s="277"/>
      <c r="ORR254" s="277"/>
      <c r="ORS254" s="277"/>
      <c r="ORT254" s="402"/>
      <c r="ORU254" s="404"/>
      <c r="ORV254" s="49"/>
      <c r="ORW254" s="49"/>
      <c r="ORX254" s="49"/>
      <c r="ORY254" s="99"/>
      <c r="ORZ254" s="98"/>
      <c r="OSA254" s="49"/>
      <c r="OSB254" s="405"/>
      <c r="OSC254" s="405"/>
      <c r="OSD254" s="277"/>
      <c r="OSE254" s="277"/>
      <c r="OSF254" s="277"/>
      <c r="OSG254" s="277"/>
      <c r="OSH254" s="277"/>
      <c r="OSI254" s="277"/>
      <c r="OSJ254" s="277"/>
      <c r="OSK254" s="277"/>
      <c r="OSL254" s="402"/>
      <c r="OSM254" s="404"/>
      <c r="OSN254" s="49"/>
      <c r="OSO254" s="49"/>
      <c r="OSP254" s="49"/>
      <c r="OSQ254" s="99"/>
      <c r="OSR254" s="98"/>
      <c r="OSS254" s="49"/>
      <c r="OST254" s="405"/>
      <c r="OSU254" s="405"/>
      <c r="OSV254" s="277"/>
      <c r="OSW254" s="277"/>
      <c r="OSX254" s="277"/>
      <c r="OSY254" s="277"/>
      <c r="OSZ254" s="277"/>
      <c r="OTA254" s="277"/>
      <c r="OTB254" s="277"/>
      <c r="OTC254" s="277"/>
      <c r="OTD254" s="402"/>
      <c r="OTE254" s="404"/>
      <c r="OTF254" s="49"/>
      <c r="OTG254" s="49"/>
      <c r="OTH254" s="49"/>
      <c r="OTI254" s="99"/>
      <c r="OTJ254" s="98"/>
      <c r="OTK254" s="49"/>
      <c r="OTL254" s="405"/>
      <c r="OTM254" s="405"/>
      <c r="OTN254" s="277"/>
      <c r="OTO254" s="277"/>
      <c r="OTP254" s="277"/>
      <c r="OTQ254" s="277"/>
      <c r="OTR254" s="277"/>
      <c r="OTS254" s="277"/>
      <c r="OTT254" s="277"/>
      <c r="OTU254" s="277"/>
      <c r="OTV254" s="402"/>
      <c r="OTW254" s="404"/>
      <c r="OTX254" s="49"/>
      <c r="OTY254" s="49"/>
      <c r="OTZ254" s="49"/>
      <c r="OUA254" s="99"/>
      <c r="OUB254" s="98"/>
      <c r="OUC254" s="49"/>
      <c r="OUD254" s="405"/>
      <c r="OUE254" s="405"/>
      <c r="OUF254" s="277"/>
      <c r="OUG254" s="277"/>
      <c r="OUH254" s="277"/>
      <c r="OUI254" s="277"/>
      <c r="OUJ254" s="277"/>
      <c r="OUK254" s="277"/>
      <c r="OUL254" s="277"/>
      <c r="OUM254" s="277"/>
      <c r="OUN254" s="402"/>
      <c r="OUO254" s="404"/>
      <c r="OUP254" s="49"/>
      <c r="OUQ254" s="49"/>
      <c r="OUR254" s="49"/>
      <c r="OUS254" s="99"/>
      <c r="OUT254" s="98"/>
      <c r="OUU254" s="49"/>
      <c r="OUV254" s="405"/>
      <c r="OUW254" s="405"/>
      <c r="OUX254" s="277"/>
      <c r="OUY254" s="277"/>
      <c r="OUZ254" s="277"/>
      <c r="OVA254" s="277"/>
      <c r="OVB254" s="277"/>
      <c r="OVC254" s="277"/>
      <c r="OVD254" s="277"/>
      <c r="OVE254" s="277"/>
      <c r="OVF254" s="402"/>
      <c r="OVG254" s="404"/>
      <c r="OVH254" s="49"/>
      <c r="OVI254" s="49"/>
      <c r="OVJ254" s="49"/>
      <c r="OVK254" s="99"/>
      <c r="OVL254" s="98"/>
      <c r="OVM254" s="49"/>
      <c r="OVN254" s="405"/>
      <c r="OVO254" s="405"/>
      <c r="OVP254" s="277"/>
      <c r="OVQ254" s="277"/>
      <c r="OVR254" s="277"/>
      <c r="OVS254" s="277"/>
      <c r="OVT254" s="277"/>
      <c r="OVU254" s="277"/>
      <c r="OVV254" s="277"/>
      <c r="OVW254" s="277"/>
      <c r="OVX254" s="402"/>
      <c r="OVY254" s="404"/>
      <c r="OVZ254" s="49"/>
      <c r="OWA254" s="49"/>
      <c r="OWB254" s="49"/>
      <c r="OWC254" s="99"/>
      <c r="OWD254" s="98"/>
      <c r="OWE254" s="49"/>
      <c r="OWF254" s="405"/>
      <c r="OWG254" s="405"/>
      <c r="OWH254" s="277"/>
      <c r="OWI254" s="277"/>
      <c r="OWJ254" s="277"/>
      <c r="OWK254" s="277"/>
      <c r="OWL254" s="277"/>
      <c r="OWM254" s="277"/>
      <c r="OWN254" s="277"/>
      <c r="OWO254" s="277"/>
      <c r="OWP254" s="402"/>
      <c r="OWQ254" s="404"/>
      <c r="OWR254" s="49"/>
      <c r="OWS254" s="49"/>
      <c r="OWT254" s="49"/>
      <c r="OWU254" s="99"/>
      <c r="OWV254" s="98"/>
      <c r="OWW254" s="49"/>
      <c r="OWX254" s="405"/>
      <c r="OWY254" s="405"/>
      <c r="OWZ254" s="277"/>
      <c r="OXA254" s="277"/>
      <c r="OXB254" s="277"/>
      <c r="OXC254" s="277"/>
      <c r="OXD254" s="277"/>
      <c r="OXE254" s="277"/>
      <c r="OXF254" s="277"/>
      <c r="OXG254" s="277"/>
      <c r="OXH254" s="402"/>
      <c r="OXI254" s="404"/>
      <c r="OXJ254" s="49"/>
      <c r="OXK254" s="49"/>
      <c r="OXL254" s="49"/>
      <c r="OXM254" s="99"/>
      <c r="OXN254" s="98"/>
      <c r="OXO254" s="49"/>
      <c r="OXP254" s="405"/>
      <c r="OXQ254" s="405"/>
      <c r="OXR254" s="277"/>
      <c r="OXS254" s="277"/>
      <c r="OXT254" s="277"/>
      <c r="OXU254" s="277"/>
      <c r="OXV254" s="277"/>
      <c r="OXW254" s="277"/>
      <c r="OXX254" s="277"/>
      <c r="OXY254" s="277"/>
      <c r="OXZ254" s="402"/>
      <c r="OYA254" s="404"/>
      <c r="OYB254" s="49"/>
      <c r="OYC254" s="49"/>
      <c r="OYD254" s="49"/>
      <c r="OYE254" s="99"/>
      <c r="OYF254" s="98"/>
      <c r="OYG254" s="49"/>
      <c r="OYH254" s="405"/>
      <c r="OYI254" s="405"/>
      <c r="OYJ254" s="277"/>
      <c r="OYK254" s="277"/>
      <c r="OYL254" s="277"/>
      <c r="OYM254" s="277"/>
      <c r="OYN254" s="277"/>
      <c r="OYO254" s="277"/>
      <c r="OYP254" s="277"/>
      <c r="OYQ254" s="277"/>
      <c r="OYR254" s="402"/>
      <c r="OYS254" s="404"/>
      <c r="OYT254" s="49"/>
      <c r="OYU254" s="49"/>
      <c r="OYV254" s="49"/>
      <c r="OYW254" s="99"/>
      <c r="OYX254" s="98"/>
      <c r="OYY254" s="49"/>
      <c r="OYZ254" s="405"/>
      <c r="OZA254" s="405"/>
      <c r="OZB254" s="277"/>
      <c r="OZC254" s="277"/>
      <c r="OZD254" s="277"/>
      <c r="OZE254" s="277"/>
      <c r="OZF254" s="277"/>
      <c r="OZG254" s="277"/>
      <c r="OZH254" s="277"/>
      <c r="OZI254" s="277"/>
      <c r="OZJ254" s="402"/>
      <c r="OZK254" s="404"/>
      <c r="OZL254" s="49"/>
      <c r="OZM254" s="49"/>
      <c r="OZN254" s="49"/>
      <c r="OZO254" s="99"/>
      <c r="OZP254" s="98"/>
      <c r="OZQ254" s="49"/>
      <c r="OZR254" s="405"/>
      <c r="OZS254" s="405"/>
      <c r="OZT254" s="277"/>
      <c r="OZU254" s="277"/>
      <c r="OZV254" s="277"/>
      <c r="OZW254" s="277"/>
      <c r="OZX254" s="277"/>
      <c r="OZY254" s="277"/>
      <c r="OZZ254" s="277"/>
      <c r="PAA254" s="277"/>
      <c r="PAB254" s="402"/>
      <c r="PAC254" s="404"/>
      <c r="PAD254" s="49"/>
      <c r="PAE254" s="49"/>
      <c r="PAF254" s="49"/>
      <c r="PAG254" s="99"/>
      <c r="PAH254" s="98"/>
      <c r="PAI254" s="49"/>
      <c r="PAJ254" s="405"/>
      <c r="PAK254" s="405"/>
      <c r="PAL254" s="277"/>
      <c r="PAM254" s="277"/>
      <c r="PAN254" s="277"/>
      <c r="PAO254" s="277"/>
      <c r="PAP254" s="277"/>
      <c r="PAQ254" s="277"/>
      <c r="PAR254" s="277"/>
      <c r="PAS254" s="277"/>
      <c r="PAT254" s="402"/>
      <c r="PAU254" s="404"/>
      <c r="PAV254" s="49"/>
      <c r="PAW254" s="49"/>
      <c r="PAX254" s="49"/>
      <c r="PAY254" s="99"/>
      <c r="PAZ254" s="98"/>
      <c r="PBA254" s="49"/>
      <c r="PBB254" s="405"/>
      <c r="PBC254" s="405"/>
      <c r="PBD254" s="277"/>
      <c r="PBE254" s="277"/>
      <c r="PBF254" s="277"/>
      <c r="PBG254" s="277"/>
      <c r="PBH254" s="277"/>
      <c r="PBI254" s="277"/>
      <c r="PBJ254" s="277"/>
      <c r="PBK254" s="277"/>
      <c r="PBL254" s="402"/>
      <c r="PBM254" s="404"/>
      <c r="PBN254" s="49"/>
      <c r="PBO254" s="49"/>
      <c r="PBP254" s="49"/>
      <c r="PBQ254" s="99"/>
      <c r="PBR254" s="98"/>
      <c r="PBS254" s="49"/>
      <c r="PBT254" s="405"/>
      <c r="PBU254" s="405"/>
      <c r="PBV254" s="277"/>
      <c r="PBW254" s="277"/>
      <c r="PBX254" s="277"/>
      <c r="PBY254" s="277"/>
      <c r="PBZ254" s="277"/>
      <c r="PCA254" s="277"/>
      <c r="PCB254" s="277"/>
      <c r="PCC254" s="277"/>
      <c r="PCD254" s="402"/>
      <c r="PCE254" s="404"/>
      <c r="PCF254" s="49"/>
      <c r="PCG254" s="49"/>
      <c r="PCH254" s="49"/>
      <c r="PCI254" s="99"/>
      <c r="PCJ254" s="98"/>
      <c r="PCK254" s="49"/>
      <c r="PCL254" s="405"/>
      <c r="PCM254" s="405"/>
      <c r="PCN254" s="277"/>
      <c r="PCO254" s="277"/>
      <c r="PCP254" s="277"/>
      <c r="PCQ254" s="277"/>
      <c r="PCR254" s="277"/>
      <c r="PCS254" s="277"/>
      <c r="PCT254" s="277"/>
      <c r="PCU254" s="277"/>
      <c r="PCV254" s="402"/>
      <c r="PCW254" s="404"/>
      <c r="PCX254" s="49"/>
      <c r="PCY254" s="49"/>
      <c r="PCZ254" s="49"/>
      <c r="PDA254" s="99"/>
      <c r="PDB254" s="98"/>
      <c r="PDC254" s="49"/>
      <c r="PDD254" s="405"/>
      <c r="PDE254" s="405"/>
      <c r="PDF254" s="277"/>
      <c r="PDG254" s="277"/>
      <c r="PDH254" s="277"/>
      <c r="PDI254" s="277"/>
      <c r="PDJ254" s="277"/>
      <c r="PDK254" s="277"/>
      <c r="PDL254" s="277"/>
      <c r="PDM254" s="277"/>
      <c r="PDN254" s="402"/>
      <c r="PDO254" s="404"/>
      <c r="PDP254" s="49"/>
      <c r="PDQ254" s="49"/>
      <c r="PDR254" s="49"/>
      <c r="PDS254" s="99"/>
      <c r="PDT254" s="98"/>
      <c r="PDU254" s="49"/>
      <c r="PDV254" s="405"/>
      <c r="PDW254" s="405"/>
      <c r="PDX254" s="277"/>
      <c r="PDY254" s="277"/>
      <c r="PDZ254" s="277"/>
      <c r="PEA254" s="277"/>
      <c r="PEB254" s="277"/>
      <c r="PEC254" s="277"/>
      <c r="PED254" s="277"/>
      <c r="PEE254" s="277"/>
      <c r="PEF254" s="402"/>
      <c r="PEG254" s="404"/>
      <c r="PEH254" s="49"/>
      <c r="PEI254" s="49"/>
      <c r="PEJ254" s="49"/>
      <c r="PEK254" s="99"/>
      <c r="PEL254" s="98"/>
      <c r="PEM254" s="49"/>
      <c r="PEN254" s="405"/>
      <c r="PEO254" s="405"/>
      <c r="PEP254" s="277"/>
      <c r="PEQ254" s="277"/>
      <c r="PER254" s="277"/>
      <c r="PES254" s="277"/>
      <c r="PET254" s="277"/>
      <c r="PEU254" s="277"/>
      <c r="PEV254" s="277"/>
      <c r="PEW254" s="277"/>
      <c r="PEX254" s="402"/>
      <c r="PEY254" s="404"/>
      <c r="PEZ254" s="49"/>
      <c r="PFA254" s="49"/>
      <c r="PFB254" s="49"/>
      <c r="PFC254" s="99"/>
      <c r="PFD254" s="98"/>
      <c r="PFE254" s="49"/>
      <c r="PFF254" s="405"/>
      <c r="PFG254" s="405"/>
      <c r="PFH254" s="277"/>
      <c r="PFI254" s="277"/>
      <c r="PFJ254" s="277"/>
      <c r="PFK254" s="277"/>
      <c r="PFL254" s="277"/>
      <c r="PFM254" s="277"/>
      <c r="PFN254" s="277"/>
      <c r="PFO254" s="277"/>
      <c r="PFP254" s="402"/>
      <c r="PFQ254" s="404"/>
      <c r="PFR254" s="49"/>
      <c r="PFS254" s="49"/>
      <c r="PFT254" s="49"/>
      <c r="PFU254" s="99"/>
      <c r="PFV254" s="98"/>
      <c r="PFW254" s="49"/>
      <c r="PFX254" s="405"/>
      <c r="PFY254" s="405"/>
      <c r="PFZ254" s="277"/>
      <c r="PGA254" s="277"/>
      <c r="PGB254" s="277"/>
      <c r="PGC254" s="277"/>
      <c r="PGD254" s="277"/>
      <c r="PGE254" s="277"/>
      <c r="PGF254" s="277"/>
      <c r="PGG254" s="277"/>
      <c r="PGH254" s="402"/>
      <c r="PGI254" s="404"/>
      <c r="PGJ254" s="49"/>
      <c r="PGK254" s="49"/>
      <c r="PGL254" s="49"/>
      <c r="PGM254" s="99"/>
      <c r="PGN254" s="98"/>
      <c r="PGO254" s="49"/>
      <c r="PGP254" s="405"/>
      <c r="PGQ254" s="405"/>
      <c r="PGR254" s="277"/>
      <c r="PGS254" s="277"/>
      <c r="PGT254" s="277"/>
      <c r="PGU254" s="277"/>
      <c r="PGV254" s="277"/>
      <c r="PGW254" s="277"/>
      <c r="PGX254" s="277"/>
      <c r="PGY254" s="277"/>
      <c r="PGZ254" s="402"/>
      <c r="PHA254" s="404"/>
      <c r="PHB254" s="49"/>
      <c r="PHC254" s="49"/>
      <c r="PHD254" s="49"/>
      <c r="PHE254" s="99"/>
      <c r="PHF254" s="98"/>
      <c r="PHG254" s="49"/>
      <c r="PHH254" s="405"/>
      <c r="PHI254" s="405"/>
      <c r="PHJ254" s="277"/>
      <c r="PHK254" s="277"/>
      <c r="PHL254" s="277"/>
      <c r="PHM254" s="277"/>
      <c r="PHN254" s="277"/>
      <c r="PHO254" s="277"/>
      <c r="PHP254" s="277"/>
      <c r="PHQ254" s="277"/>
      <c r="PHR254" s="402"/>
      <c r="PHS254" s="404"/>
      <c r="PHT254" s="49"/>
      <c r="PHU254" s="49"/>
      <c r="PHV254" s="49"/>
      <c r="PHW254" s="99"/>
      <c r="PHX254" s="98"/>
      <c r="PHY254" s="49"/>
      <c r="PHZ254" s="405"/>
      <c r="PIA254" s="405"/>
      <c r="PIB254" s="277"/>
      <c r="PIC254" s="277"/>
      <c r="PID254" s="277"/>
      <c r="PIE254" s="277"/>
      <c r="PIF254" s="277"/>
      <c r="PIG254" s="277"/>
      <c r="PIH254" s="277"/>
      <c r="PII254" s="277"/>
      <c r="PIJ254" s="402"/>
      <c r="PIK254" s="404"/>
      <c r="PIL254" s="49"/>
      <c r="PIM254" s="49"/>
      <c r="PIN254" s="49"/>
      <c r="PIO254" s="99"/>
      <c r="PIP254" s="98"/>
      <c r="PIQ254" s="49"/>
      <c r="PIR254" s="405"/>
      <c r="PIS254" s="405"/>
      <c r="PIT254" s="277"/>
      <c r="PIU254" s="277"/>
      <c r="PIV254" s="277"/>
      <c r="PIW254" s="277"/>
      <c r="PIX254" s="277"/>
      <c r="PIY254" s="277"/>
      <c r="PIZ254" s="277"/>
      <c r="PJA254" s="277"/>
      <c r="PJB254" s="402"/>
      <c r="PJC254" s="404"/>
      <c r="PJD254" s="49"/>
      <c r="PJE254" s="49"/>
      <c r="PJF254" s="49"/>
      <c r="PJG254" s="99"/>
      <c r="PJH254" s="98"/>
      <c r="PJI254" s="49"/>
      <c r="PJJ254" s="405"/>
      <c r="PJK254" s="405"/>
      <c r="PJL254" s="277"/>
      <c r="PJM254" s="277"/>
      <c r="PJN254" s="277"/>
      <c r="PJO254" s="277"/>
      <c r="PJP254" s="277"/>
      <c r="PJQ254" s="277"/>
      <c r="PJR254" s="277"/>
      <c r="PJS254" s="277"/>
      <c r="PJT254" s="402"/>
      <c r="PJU254" s="404"/>
      <c r="PJV254" s="49"/>
      <c r="PJW254" s="49"/>
      <c r="PJX254" s="49"/>
      <c r="PJY254" s="99"/>
      <c r="PJZ254" s="98"/>
      <c r="PKA254" s="49"/>
      <c r="PKB254" s="405"/>
      <c r="PKC254" s="405"/>
      <c r="PKD254" s="277"/>
      <c r="PKE254" s="277"/>
      <c r="PKF254" s="277"/>
      <c r="PKG254" s="277"/>
      <c r="PKH254" s="277"/>
      <c r="PKI254" s="277"/>
      <c r="PKJ254" s="277"/>
      <c r="PKK254" s="277"/>
      <c r="PKL254" s="402"/>
      <c r="PKM254" s="404"/>
      <c r="PKN254" s="49"/>
      <c r="PKO254" s="49"/>
      <c r="PKP254" s="49"/>
      <c r="PKQ254" s="99"/>
      <c r="PKR254" s="98"/>
      <c r="PKS254" s="49"/>
      <c r="PKT254" s="405"/>
      <c r="PKU254" s="405"/>
      <c r="PKV254" s="277"/>
      <c r="PKW254" s="277"/>
      <c r="PKX254" s="277"/>
      <c r="PKY254" s="277"/>
      <c r="PKZ254" s="277"/>
      <c r="PLA254" s="277"/>
      <c r="PLB254" s="277"/>
      <c r="PLC254" s="277"/>
      <c r="PLD254" s="402"/>
      <c r="PLE254" s="404"/>
      <c r="PLF254" s="49"/>
      <c r="PLG254" s="49"/>
      <c r="PLH254" s="49"/>
      <c r="PLI254" s="99"/>
      <c r="PLJ254" s="98"/>
      <c r="PLK254" s="49"/>
      <c r="PLL254" s="405"/>
      <c r="PLM254" s="405"/>
      <c r="PLN254" s="277"/>
      <c r="PLO254" s="277"/>
      <c r="PLP254" s="277"/>
      <c r="PLQ254" s="277"/>
      <c r="PLR254" s="277"/>
      <c r="PLS254" s="277"/>
      <c r="PLT254" s="277"/>
      <c r="PLU254" s="277"/>
      <c r="PLV254" s="402"/>
      <c r="PLW254" s="404"/>
      <c r="PLX254" s="49"/>
      <c r="PLY254" s="49"/>
      <c r="PLZ254" s="49"/>
      <c r="PMA254" s="99"/>
      <c r="PMB254" s="98"/>
      <c r="PMC254" s="49"/>
      <c r="PMD254" s="405"/>
      <c r="PME254" s="405"/>
      <c r="PMF254" s="277"/>
      <c r="PMG254" s="277"/>
      <c r="PMH254" s="277"/>
      <c r="PMI254" s="277"/>
      <c r="PMJ254" s="277"/>
      <c r="PMK254" s="277"/>
      <c r="PML254" s="277"/>
      <c r="PMM254" s="277"/>
      <c r="PMN254" s="402"/>
      <c r="PMO254" s="404"/>
      <c r="PMP254" s="49"/>
      <c r="PMQ254" s="49"/>
      <c r="PMR254" s="49"/>
      <c r="PMS254" s="99"/>
      <c r="PMT254" s="98"/>
      <c r="PMU254" s="49"/>
      <c r="PMV254" s="405"/>
      <c r="PMW254" s="405"/>
      <c r="PMX254" s="277"/>
      <c r="PMY254" s="277"/>
      <c r="PMZ254" s="277"/>
      <c r="PNA254" s="277"/>
      <c r="PNB254" s="277"/>
      <c r="PNC254" s="277"/>
      <c r="PND254" s="277"/>
      <c r="PNE254" s="277"/>
      <c r="PNF254" s="402"/>
      <c r="PNG254" s="404"/>
      <c r="PNH254" s="49"/>
      <c r="PNI254" s="49"/>
      <c r="PNJ254" s="49"/>
      <c r="PNK254" s="99"/>
      <c r="PNL254" s="98"/>
      <c r="PNM254" s="49"/>
      <c r="PNN254" s="405"/>
      <c r="PNO254" s="405"/>
      <c r="PNP254" s="277"/>
      <c r="PNQ254" s="277"/>
      <c r="PNR254" s="277"/>
      <c r="PNS254" s="277"/>
      <c r="PNT254" s="277"/>
      <c r="PNU254" s="277"/>
      <c r="PNV254" s="277"/>
      <c r="PNW254" s="277"/>
      <c r="PNX254" s="402"/>
      <c r="PNY254" s="404"/>
      <c r="PNZ254" s="49"/>
      <c r="POA254" s="49"/>
      <c r="POB254" s="49"/>
      <c r="POC254" s="99"/>
      <c r="POD254" s="98"/>
      <c r="POE254" s="49"/>
      <c r="POF254" s="405"/>
      <c r="POG254" s="405"/>
      <c r="POH254" s="277"/>
      <c r="POI254" s="277"/>
      <c r="POJ254" s="277"/>
      <c r="POK254" s="277"/>
      <c r="POL254" s="277"/>
      <c r="POM254" s="277"/>
      <c r="PON254" s="277"/>
      <c r="POO254" s="277"/>
      <c r="POP254" s="402"/>
      <c r="POQ254" s="404"/>
      <c r="POR254" s="49"/>
      <c r="POS254" s="49"/>
      <c r="POT254" s="49"/>
      <c r="POU254" s="99"/>
      <c r="POV254" s="98"/>
      <c r="POW254" s="49"/>
      <c r="POX254" s="405"/>
      <c r="POY254" s="405"/>
      <c r="POZ254" s="277"/>
      <c r="PPA254" s="277"/>
      <c r="PPB254" s="277"/>
      <c r="PPC254" s="277"/>
      <c r="PPD254" s="277"/>
      <c r="PPE254" s="277"/>
      <c r="PPF254" s="277"/>
      <c r="PPG254" s="277"/>
      <c r="PPH254" s="402"/>
      <c r="PPI254" s="404"/>
      <c r="PPJ254" s="49"/>
      <c r="PPK254" s="49"/>
      <c r="PPL254" s="49"/>
      <c r="PPM254" s="99"/>
      <c r="PPN254" s="98"/>
      <c r="PPO254" s="49"/>
      <c r="PPP254" s="405"/>
      <c r="PPQ254" s="405"/>
      <c r="PPR254" s="277"/>
      <c r="PPS254" s="277"/>
      <c r="PPT254" s="277"/>
      <c r="PPU254" s="277"/>
      <c r="PPV254" s="277"/>
      <c r="PPW254" s="277"/>
      <c r="PPX254" s="277"/>
      <c r="PPY254" s="277"/>
      <c r="PPZ254" s="402"/>
      <c r="PQA254" s="404"/>
      <c r="PQB254" s="49"/>
      <c r="PQC254" s="49"/>
      <c r="PQD254" s="49"/>
      <c r="PQE254" s="99"/>
      <c r="PQF254" s="98"/>
      <c r="PQG254" s="49"/>
      <c r="PQH254" s="405"/>
      <c r="PQI254" s="405"/>
      <c r="PQJ254" s="277"/>
      <c r="PQK254" s="277"/>
      <c r="PQL254" s="277"/>
      <c r="PQM254" s="277"/>
      <c r="PQN254" s="277"/>
      <c r="PQO254" s="277"/>
      <c r="PQP254" s="277"/>
      <c r="PQQ254" s="277"/>
      <c r="PQR254" s="402"/>
      <c r="PQS254" s="404"/>
      <c r="PQT254" s="49"/>
      <c r="PQU254" s="49"/>
      <c r="PQV254" s="49"/>
      <c r="PQW254" s="99"/>
      <c r="PQX254" s="98"/>
      <c r="PQY254" s="49"/>
      <c r="PQZ254" s="405"/>
      <c r="PRA254" s="405"/>
      <c r="PRB254" s="277"/>
      <c r="PRC254" s="277"/>
      <c r="PRD254" s="277"/>
      <c r="PRE254" s="277"/>
      <c r="PRF254" s="277"/>
      <c r="PRG254" s="277"/>
      <c r="PRH254" s="277"/>
      <c r="PRI254" s="277"/>
      <c r="PRJ254" s="402"/>
      <c r="PRK254" s="404"/>
      <c r="PRL254" s="49"/>
      <c r="PRM254" s="49"/>
      <c r="PRN254" s="49"/>
      <c r="PRO254" s="99"/>
      <c r="PRP254" s="98"/>
      <c r="PRQ254" s="49"/>
      <c r="PRR254" s="405"/>
      <c r="PRS254" s="405"/>
      <c r="PRT254" s="277"/>
      <c r="PRU254" s="277"/>
      <c r="PRV254" s="277"/>
      <c r="PRW254" s="277"/>
      <c r="PRX254" s="277"/>
      <c r="PRY254" s="277"/>
      <c r="PRZ254" s="277"/>
      <c r="PSA254" s="277"/>
      <c r="PSB254" s="402"/>
      <c r="PSC254" s="404"/>
      <c r="PSD254" s="49"/>
      <c r="PSE254" s="49"/>
      <c r="PSF254" s="49"/>
      <c r="PSG254" s="99"/>
      <c r="PSH254" s="98"/>
      <c r="PSI254" s="49"/>
      <c r="PSJ254" s="405"/>
      <c r="PSK254" s="405"/>
      <c r="PSL254" s="277"/>
      <c r="PSM254" s="277"/>
      <c r="PSN254" s="277"/>
      <c r="PSO254" s="277"/>
      <c r="PSP254" s="277"/>
      <c r="PSQ254" s="277"/>
      <c r="PSR254" s="277"/>
      <c r="PSS254" s="277"/>
      <c r="PST254" s="402"/>
      <c r="PSU254" s="404"/>
      <c r="PSV254" s="49"/>
      <c r="PSW254" s="49"/>
      <c r="PSX254" s="49"/>
      <c r="PSY254" s="99"/>
      <c r="PSZ254" s="98"/>
      <c r="PTA254" s="49"/>
      <c r="PTB254" s="405"/>
      <c r="PTC254" s="405"/>
      <c r="PTD254" s="277"/>
      <c r="PTE254" s="277"/>
      <c r="PTF254" s="277"/>
      <c r="PTG254" s="277"/>
      <c r="PTH254" s="277"/>
      <c r="PTI254" s="277"/>
      <c r="PTJ254" s="277"/>
      <c r="PTK254" s="277"/>
      <c r="PTL254" s="402"/>
      <c r="PTM254" s="404"/>
      <c r="PTN254" s="49"/>
      <c r="PTO254" s="49"/>
      <c r="PTP254" s="49"/>
      <c r="PTQ254" s="99"/>
      <c r="PTR254" s="98"/>
      <c r="PTS254" s="49"/>
      <c r="PTT254" s="405"/>
      <c r="PTU254" s="405"/>
      <c r="PTV254" s="277"/>
      <c r="PTW254" s="277"/>
      <c r="PTX254" s="277"/>
      <c r="PTY254" s="277"/>
      <c r="PTZ254" s="277"/>
      <c r="PUA254" s="277"/>
      <c r="PUB254" s="277"/>
      <c r="PUC254" s="277"/>
      <c r="PUD254" s="402"/>
      <c r="PUE254" s="404"/>
      <c r="PUF254" s="49"/>
      <c r="PUG254" s="49"/>
      <c r="PUH254" s="49"/>
      <c r="PUI254" s="99"/>
      <c r="PUJ254" s="98"/>
      <c r="PUK254" s="49"/>
      <c r="PUL254" s="405"/>
      <c r="PUM254" s="405"/>
      <c r="PUN254" s="277"/>
      <c r="PUO254" s="277"/>
      <c r="PUP254" s="277"/>
      <c r="PUQ254" s="277"/>
      <c r="PUR254" s="277"/>
      <c r="PUS254" s="277"/>
      <c r="PUT254" s="277"/>
      <c r="PUU254" s="277"/>
      <c r="PUV254" s="402"/>
      <c r="PUW254" s="404"/>
      <c r="PUX254" s="49"/>
      <c r="PUY254" s="49"/>
      <c r="PUZ254" s="49"/>
      <c r="PVA254" s="99"/>
      <c r="PVB254" s="98"/>
      <c r="PVC254" s="49"/>
      <c r="PVD254" s="405"/>
      <c r="PVE254" s="405"/>
      <c r="PVF254" s="277"/>
      <c r="PVG254" s="277"/>
      <c r="PVH254" s="277"/>
      <c r="PVI254" s="277"/>
      <c r="PVJ254" s="277"/>
      <c r="PVK254" s="277"/>
      <c r="PVL254" s="277"/>
      <c r="PVM254" s="277"/>
      <c r="PVN254" s="402"/>
      <c r="PVO254" s="404"/>
      <c r="PVP254" s="49"/>
      <c r="PVQ254" s="49"/>
      <c r="PVR254" s="49"/>
      <c r="PVS254" s="99"/>
      <c r="PVT254" s="98"/>
      <c r="PVU254" s="49"/>
      <c r="PVV254" s="405"/>
      <c r="PVW254" s="405"/>
      <c r="PVX254" s="277"/>
      <c r="PVY254" s="277"/>
      <c r="PVZ254" s="277"/>
      <c r="PWA254" s="277"/>
      <c r="PWB254" s="277"/>
      <c r="PWC254" s="277"/>
      <c r="PWD254" s="277"/>
      <c r="PWE254" s="277"/>
      <c r="PWF254" s="402"/>
      <c r="PWG254" s="404"/>
      <c r="PWH254" s="49"/>
      <c r="PWI254" s="49"/>
      <c r="PWJ254" s="49"/>
      <c r="PWK254" s="99"/>
      <c r="PWL254" s="98"/>
      <c r="PWM254" s="49"/>
      <c r="PWN254" s="405"/>
      <c r="PWO254" s="405"/>
      <c r="PWP254" s="277"/>
      <c r="PWQ254" s="277"/>
      <c r="PWR254" s="277"/>
      <c r="PWS254" s="277"/>
      <c r="PWT254" s="277"/>
      <c r="PWU254" s="277"/>
      <c r="PWV254" s="277"/>
      <c r="PWW254" s="277"/>
      <c r="PWX254" s="402"/>
      <c r="PWY254" s="404"/>
      <c r="PWZ254" s="49"/>
      <c r="PXA254" s="49"/>
      <c r="PXB254" s="49"/>
      <c r="PXC254" s="99"/>
      <c r="PXD254" s="98"/>
      <c r="PXE254" s="49"/>
      <c r="PXF254" s="405"/>
      <c r="PXG254" s="405"/>
      <c r="PXH254" s="277"/>
      <c r="PXI254" s="277"/>
      <c r="PXJ254" s="277"/>
      <c r="PXK254" s="277"/>
      <c r="PXL254" s="277"/>
      <c r="PXM254" s="277"/>
      <c r="PXN254" s="277"/>
      <c r="PXO254" s="277"/>
      <c r="PXP254" s="402"/>
      <c r="PXQ254" s="404"/>
      <c r="PXR254" s="49"/>
      <c r="PXS254" s="49"/>
      <c r="PXT254" s="49"/>
      <c r="PXU254" s="99"/>
      <c r="PXV254" s="98"/>
      <c r="PXW254" s="49"/>
      <c r="PXX254" s="405"/>
      <c r="PXY254" s="405"/>
      <c r="PXZ254" s="277"/>
      <c r="PYA254" s="277"/>
      <c r="PYB254" s="277"/>
      <c r="PYC254" s="277"/>
      <c r="PYD254" s="277"/>
      <c r="PYE254" s="277"/>
      <c r="PYF254" s="277"/>
      <c r="PYG254" s="277"/>
      <c r="PYH254" s="402"/>
      <c r="PYI254" s="404"/>
      <c r="PYJ254" s="49"/>
      <c r="PYK254" s="49"/>
      <c r="PYL254" s="49"/>
      <c r="PYM254" s="99"/>
      <c r="PYN254" s="98"/>
      <c r="PYO254" s="49"/>
      <c r="PYP254" s="405"/>
      <c r="PYQ254" s="405"/>
      <c r="PYR254" s="277"/>
      <c r="PYS254" s="277"/>
      <c r="PYT254" s="277"/>
      <c r="PYU254" s="277"/>
      <c r="PYV254" s="277"/>
      <c r="PYW254" s="277"/>
      <c r="PYX254" s="277"/>
      <c r="PYY254" s="277"/>
      <c r="PYZ254" s="402"/>
      <c r="PZA254" s="404"/>
      <c r="PZB254" s="49"/>
      <c r="PZC254" s="49"/>
      <c r="PZD254" s="49"/>
      <c r="PZE254" s="99"/>
      <c r="PZF254" s="98"/>
      <c r="PZG254" s="49"/>
      <c r="PZH254" s="405"/>
      <c r="PZI254" s="405"/>
      <c r="PZJ254" s="277"/>
      <c r="PZK254" s="277"/>
      <c r="PZL254" s="277"/>
      <c r="PZM254" s="277"/>
      <c r="PZN254" s="277"/>
      <c r="PZO254" s="277"/>
      <c r="PZP254" s="277"/>
      <c r="PZQ254" s="277"/>
      <c r="PZR254" s="402"/>
      <c r="PZS254" s="404"/>
      <c r="PZT254" s="49"/>
      <c r="PZU254" s="49"/>
      <c r="PZV254" s="49"/>
      <c r="PZW254" s="99"/>
      <c r="PZX254" s="98"/>
      <c r="PZY254" s="49"/>
      <c r="PZZ254" s="405"/>
      <c r="QAA254" s="405"/>
      <c r="QAB254" s="277"/>
      <c r="QAC254" s="277"/>
      <c r="QAD254" s="277"/>
      <c r="QAE254" s="277"/>
      <c r="QAF254" s="277"/>
      <c r="QAG254" s="277"/>
      <c r="QAH254" s="277"/>
      <c r="QAI254" s="277"/>
      <c r="QAJ254" s="402"/>
      <c r="QAK254" s="404"/>
      <c r="QAL254" s="49"/>
      <c r="QAM254" s="49"/>
      <c r="QAN254" s="49"/>
      <c r="QAO254" s="99"/>
      <c r="QAP254" s="98"/>
      <c r="QAQ254" s="49"/>
      <c r="QAR254" s="405"/>
      <c r="QAS254" s="405"/>
      <c r="QAT254" s="277"/>
      <c r="QAU254" s="277"/>
      <c r="QAV254" s="277"/>
      <c r="QAW254" s="277"/>
      <c r="QAX254" s="277"/>
      <c r="QAY254" s="277"/>
      <c r="QAZ254" s="277"/>
      <c r="QBA254" s="277"/>
      <c r="QBB254" s="402"/>
      <c r="QBC254" s="404"/>
      <c r="QBD254" s="49"/>
      <c r="QBE254" s="49"/>
      <c r="QBF254" s="49"/>
      <c r="QBG254" s="99"/>
      <c r="QBH254" s="98"/>
      <c r="QBI254" s="49"/>
      <c r="QBJ254" s="405"/>
      <c r="QBK254" s="405"/>
      <c r="QBL254" s="277"/>
      <c r="QBM254" s="277"/>
      <c r="QBN254" s="277"/>
      <c r="QBO254" s="277"/>
      <c r="QBP254" s="277"/>
      <c r="QBQ254" s="277"/>
      <c r="QBR254" s="277"/>
      <c r="QBS254" s="277"/>
      <c r="QBT254" s="402"/>
      <c r="QBU254" s="404"/>
      <c r="QBV254" s="49"/>
      <c r="QBW254" s="49"/>
      <c r="QBX254" s="49"/>
      <c r="QBY254" s="99"/>
      <c r="QBZ254" s="98"/>
      <c r="QCA254" s="49"/>
      <c r="QCB254" s="405"/>
      <c r="QCC254" s="405"/>
      <c r="QCD254" s="277"/>
      <c r="QCE254" s="277"/>
      <c r="QCF254" s="277"/>
      <c r="QCG254" s="277"/>
      <c r="QCH254" s="277"/>
      <c r="QCI254" s="277"/>
      <c r="QCJ254" s="277"/>
      <c r="QCK254" s="277"/>
      <c r="QCL254" s="402"/>
      <c r="QCM254" s="404"/>
      <c r="QCN254" s="49"/>
      <c r="QCO254" s="49"/>
      <c r="QCP254" s="49"/>
      <c r="QCQ254" s="99"/>
      <c r="QCR254" s="98"/>
      <c r="QCS254" s="49"/>
      <c r="QCT254" s="405"/>
      <c r="QCU254" s="405"/>
      <c r="QCV254" s="277"/>
      <c r="QCW254" s="277"/>
      <c r="QCX254" s="277"/>
      <c r="QCY254" s="277"/>
      <c r="QCZ254" s="277"/>
      <c r="QDA254" s="277"/>
      <c r="QDB254" s="277"/>
      <c r="QDC254" s="277"/>
      <c r="QDD254" s="402"/>
      <c r="QDE254" s="404"/>
      <c r="QDF254" s="49"/>
      <c r="QDG254" s="49"/>
      <c r="QDH254" s="49"/>
      <c r="QDI254" s="99"/>
      <c r="QDJ254" s="98"/>
      <c r="QDK254" s="49"/>
      <c r="QDL254" s="405"/>
      <c r="QDM254" s="405"/>
      <c r="QDN254" s="277"/>
      <c r="QDO254" s="277"/>
      <c r="QDP254" s="277"/>
      <c r="QDQ254" s="277"/>
      <c r="QDR254" s="277"/>
      <c r="QDS254" s="277"/>
      <c r="QDT254" s="277"/>
      <c r="QDU254" s="277"/>
      <c r="QDV254" s="402"/>
      <c r="QDW254" s="404"/>
      <c r="QDX254" s="49"/>
      <c r="QDY254" s="49"/>
      <c r="QDZ254" s="49"/>
      <c r="QEA254" s="99"/>
      <c r="QEB254" s="98"/>
      <c r="QEC254" s="49"/>
      <c r="QED254" s="405"/>
      <c r="QEE254" s="405"/>
      <c r="QEF254" s="277"/>
      <c r="QEG254" s="277"/>
      <c r="QEH254" s="277"/>
      <c r="QEI254" s="277"/>
      <c r="QEJ254" s="277"/>
      <c r="QEK254" s="277"/>
      <c r="QEL254" s="277"/>
      <c r="QEM254" s="277"/>
      <c r="QEN254" s="402"/>
      <c r="QEO254" s="404"/>
      <c r="QEP254" s="49"/>
      <c r="QEQ254" s="49"/>
      <c r="QER254" s="49"/>
      <c r="QES254" s="99"/>
      <c r="QET254" s="98"/>
      <c r="QEU254" s="49"/>
      <c r="QEV254" s="405"/>
      <c r="QEW254" s="405"/>
      <c r="QEX254" s="277"/>
      <c r="QEY254" s="277"/>
      <c r="QEZ254" s="277"/>
      <c r="QFA254" s="277"/>
      <c r="QFB254" s="277"/>
      <c r="QFC254" s="277"/>
      <c r="QFD254" s="277"/>
      <c r="QFE254" s="277"/>
      <c r="QFF254" s="402"/>
      <c r="QFG254" s="404"/>
      <c r="QFH254" s="49"/>
      <c r="QFI254" s="49"/>
      <c r="QFJ254" s="49"/>
      <c r="QFK254" s="99"/>
      <c r="QFL254" s="98"/>
      <c r="QFM254" s="49"/>
      <c r="QFN254" s="405"/>
      <c r="QFO254" s="405"/>
      <c r="QFP254" s="277"/>
      <c r="QFQ254" s="277"/>
      <c r="QFR254" s="277"/>
      <c r="QFS254" s="277"/>
      <c r="QFT254" s="277"/>
      <c r="QFU254" s="277"/>
      <c r="QFV254" s="277"/>
      <c r="QFW254" s="277"/>
      <c r="QFX254" s="402"/>
      <c r="QFY254" s="404"/>
      <c r="QFZ254" s="49"/>
      <c r="QGA254" s="49"/>
      <c r="QGB254" s="49"/>
      <c r="QGC254" s="99"/>
      <c r="QGD254" s="98"/>
      <c r="QGE254" s="49"/>
      <c r="QGF254" s="405"/>
      <c r="QGG254" s="405"/>
      <c r="QGH254" s="277"/>
      <c r="QGI254" s="277"/>
      <c r="QGJ254" s="277"/>
      <c r="QGK254" s="277"/>
      <c r="QGL254" s="277"/>
      <c r="QGM254" s="277"/>
      <c r="QGN254" s="277"/>
      <c r="QGO254" s="277"/>
      <c r="QGP254" s="402"/>
      <c r="QGQ254" s="404"/>
      <c r="QGR254" s="49"/>
      <c r="QGS254" s="49"/>
      <c r="QGT254" s="49"/>
      <c r="QGU254" s="99"/>
      <c r="QGV254" s="98"/>
      <c r="QGW254" s="49"/>
      <c r="QGX254" s="405"/>
      <c r="QGY254" s="405"/>
      <c r="QGZ254" s="277"/>
      <c r="QHA254" s="277"/>
      <c r="QHB254" s="277"/>
      <c r="QHC254" s="277"/>
      <c r="QHD254" s="277"/>
      <c r="QHE254" s="277"/>
      <c r="QHF254" s="277"/>
      <c r="QHG254" s="277"/>
      <c r="QHH254" s="402"/>
      <c r="QHI254" s="404"/>
      <c r="QHJ254" s="49"/>
      <c r="QHK254" s="49"/>
      <c r="QHL254" s="49"/>
      <c r="QHM254" s="99"/>
      <c r="QHN254" s="98"/>
      <c r="QHO254" s="49"/>
      <c r="QHP254" s="405"/>
      <c r="QHQ254" s="405"/>
      <c r="QHR254" s="277"/>
      <c r="QHS254" s="277"/>
      <c r="QHT254" s="277"/>
      <c r="QHU254" s="277"/>
      <c r="QHV254" s="277"/>
      <c r="QHW254" s="277"/>
      <c r="QHX254" s="277"/>
      <c r="QHY254" s="277"/>
      <c r="QHZ254" s="402"/>
      <c r="QIA254" s="404"/>
      <c r="QIB254" s="49"/>
      <c r="QIC254" s="49"/>
      <c r="QID254" s="49"/>
      <c r="QIE254" s="99"/>
      <c r="QIF254" s="98"/>
      <c r="QIG254" s="49"/>
      <c r="QIH254" s="405"/>
      <c r="QII254" s="405"/>
      <c r="QIJ254" s="277"/>
      <c r="QIK254" s="277"/>
      <c r="QIL254" s="277"/>
      <c r="QIM254" s="277"/>
      <c r="QIN254" s="277"/>
      <c r="QIO254" s="277"/>
      <c r="QIP254" s="277"/>
      <c r="QIQ254" s="277"/>
      <c r="QIR254" s="402"/>
      <c r="QIS254" s="404"/>
      <c r="QIT254" s="49"/>
      <c r="QIU254" s="49"/>
      <c r="QIV254" s="49"/>
      <c r="QIW254" s="99"/>
      <c r="QIX254" s="98"/>
      <c r="QIY254" s="49"/>
      <c r="QIZ254" s="405"/>
      <c r="QJA254" s="405"/>
      <c r="QJB254" s="277"/>
      <c r="QJC254" s="277"/>
      <c r="QJD254" s="277"/>
      <c r="QJE254" s="277"/>
      <c r="QJF254" s="277"/>
      <c r="QJG254" s="277"/>
      <c r="QJH254" s="277"/>
      <c r="QJI254" s="277"/>
      <c r="QJJ254" s="402"/>
      <c r="QJK254" s="404"/>
      <c r="QJL254" s="49"/>
      <c r="QJM254" s="49"/>
      <c r="QJN254" s="49"/>
      <c r="QJO254" s="99"/>
      <c r="QJP254" s="98"/>
      <c r="QJQ254" s="49"/>
      <c r="QJR254" s="405"/>
      <c r="QJS254" s="405"/>
      <c r="QJT254" s="277"/>
      <c r="QJU254" s="277"/>
      <c r="QJV254" s="277"/>
      <c r="QJW254" s="277"/>
      <c r="QJX254" s="277"/>
      <c r="QJY254" s="277"/>
      <c r="QJZ254" s="277"/>
      <c r="QKA254" s="277"/>
      <c r="QKB254" s="402"/>
      <c r="QKC254" s="404"/>
      <c r="QKD254" s="49"/>
      <c r="QKE254" s="49"/>
      <c r="QKF254" s="49"/>
      <c r="QKG254" s="99"/>
      <c r="QKH254" s="98"/>
      <c r="QKI254" s="49"/>
      <c r="QKJ254" s="405"/>
      <c r="QKK254" s="405"/>
      <c r="QKL254" s="277"/>
      <c r="QKM254" s="277"/>
      <c r="QKN254" s="277"/>
      <c r="QKO254" s="277"/>
      <c r="QKP254" s="277"/>
      <c r="QKQ254" s="277"/>
      <c r="QKR254" s="277"/>
      <c r="QKS254" s="277"/>
      <c r="QKT254" s="402"/>
      <c r="QKU254" s="404"/>
      <c r="QKV254" s="49"/>
      <c r="QKW254" s="49"/>
      <c r="QKX254" s="49"/>
      <c r="QKY254" s="99"/>
      <c r="QKZ254" s="98"/>
      <c r="QLA254" s="49"/>
      <c r="QLB254" s="405"/>
      <c r="QLC254" s="405"/>
      <c r="QLD254" s="277"/>
      <c r="QLE254" s="277"/>
      <c r="QLF254" s="277"/>
      <c r="QLG254" s="277"/>
      <c r="QLH254" s="277"/>
      <c r="QLI254" s="277"/>
      <c r="QLJ254" s="277"/>
      <c r="QLK254" s="277"/>
      <c r="QLL254" s="402"/>
      <c r="QLM254" s="404"/>
      <c r="QLN254" s="49"/>
      <c r="QLO254" s="49"/>
      <c r="QLP254" s="49"/>
      <c r="QLQ254" s="99"/>
      <c r="QLR254" s="98"/>
      <c r="QLS254" s="49"/>
      <c r="QLT254" s="405"/>
      <c r="QLU254" s="405"/>
      <c r="QLV254" s="277"/>
      <c r="QLW254" s="277"/>
      <c r="QLX254" s="277"/>
      <c r="QLY254" s="277"/>
      <c r="QLZ254" s="277"/>
      <c r="QMA254" s="277"/>
      <c r="QMB254" s="277"/>
      <c r="QMC254" s="277"/>
      <c r="QMD254" s="402"/>
      <c r="QME254" s="404"/>
      <c r="QMF254" s="49"/>
      <c r="QMG254" s="49"/>
      <c r="QMH254" s="49"/>
      <c r="QMI254" s="99"/>
      <c r="QMJ254" s="98"/>
      <c r="QMK254" s="49"/>
      <c r="QML254" s="405"/>
      <c r="QMM254" s="405"/>
      <c r="QMN254" s="277"/>
      <c r="QMO254" s="277"/>
      <c r="QMP254" s="277"/>
      <c r="QMQ254" s="277"/>
      <c r="QMR254" s="277"/>
      <c r="QMS254" s="277"/>
      <c r="QMT254" s="277"/>
      <c r="QMU254" s="277"/>
      <c r="QMV254" s="402"/>
      <c r="QMW254" s="404"/>
      <c r="QMX254" s="49"/>
      <c r="QMY254" s="49"/>
      <c r="QMZ254" s="49"/>
      <c r="QNA254" s="99"/>
      <c r="QNB254" s="98"/>
      <c r="QNC254" s="49"/>
      <c r="QND254" s="405"/>
      <c r="QNE254" s="405"/>
      <c r="QNF254" s="277"/>
      <c r="QNG254" s="277"/>
      <c r="QNH254" s="277"/>
      <c r="QNI254" s="277"/>
      <c r="QNJ254" s="277"/>
      <c r="QNK254" s="277"/>
      <c r="QNL254" s="277"/>
      <c r="QNM254" s="277"/>
      <c r="QNN254" s="402"/>
      <c r="QNO254" s="404"/>
      <c r="QNP254" s="49"/>
      <c r="QNQ254" s="49"/>
      <c r="QNR254" s="49"/>
      <c r="QNS254" s="99"/>
      <c r="QNT254" s="98"/>
      <c r="QNU254" s="49"/>
      <c r="QNV254" s="405"/>
      <c r="QNW254" s="405"/>
      <c r="QNX254" s="277"/>
      <c r="QNY254" s="277"/>
      <c r="QNZ254" s="277"/>
      <c r="QOA254" s="277"/>
      <c r="QOB254" s="277"/>
      <c r="QOC254" s="277"/>
      <c r="QOD254" s="277"/>
      <c r="QOE254" s="277"/>
      <c r="QOF254" s="402"/>
      <c r="QOG254" s="404"/>
      <c r="QOH254" s="49"/>
      <c r="QOI254" s="49"/>
      <c r="QOJ254" s="49"/>
      <c r="QOK254" s="99"/>
      <c r="QOL254" s="98"/>
      <c r="QOM254" s="49"/>
      <c r="QON254" s="405"/>
      <c r="QOO254" s="405"/>
      <c r="QOP254" s="277"/>
      <c r="QOQ254" s="277"/>
      <c r="QOR254" s="277"/>
      <c r="QOS254" s="277"/>
      <c r="QOT254" s="277"/>
      <c r="QOU254" s="277"/>
      <c r="QOV254" s="277"/>
      <c r="QOW254" s="277"/>
      <c r="QOX254" s="402"/>
      <c r="QOY254" s="404"/>
      <c r="QOZ254" s="49"/>
      <c r="QPA254" s="49"/>
      <c r="QPB254" s="49"/>
      <c r="QPC254" s="99"/>
      <c r="QPD254" s="98"/>
      <c r="QPE254" s="49"/>
      <c r="QPF254" s="405"/>
      <c r="QPG254" s="405"/>
      <c r="QPH254" s="277"/>
      <c r="QPI254" s="277"/>
      <c r="QPJ254" s="277"/>
      <c r="QPK254" s="277"/>
      <c r="QPL254" s="277"/>
      <c r="QPM254" s="277"/>
      <c r="QPN254" s="277"/>
      <c r="QPO254" s="277"/>
      <c r="QPP254" s="402"/>
      <c r="QPQ254" s="404"/>
      <c r="QPR254" s="49"/>
      <c r="QPS254" s="49"/>
      <c r="QPT254" s="49"/>
      <c r="QPU254" s="99"/>
      <c r="QPV254" s="98"/>
      <c r="QPW254" s="49"/>
      <c r="QPX254" s="405"/>
      <c r="QPY254" s="405"/>
      <c r="QPZ254" s="277"/>
      <c r="QQA254" s="277"/>
      <c r="QQB254" s="277"/>
      <c r="QQC254" s="277"/>
      <c r="QQD254" s="277"/>
      <c r="QQE254" s="277"/>
      <c r="QQF254" s="277"/>
      <c r="QQG254" s="277"/>
      <c r="QQH254" s="402"/>
      <c r="QQI254" s="404"/>
      <c r="QQJ254" s="49"/>
      <c r="QQK254" s="49"/>
      <c r="QQL254" s="49"/>
      <c r="QQM254" s="99"/>
      <c r="QQN254" s="98"/>
      <c r="QQO254" s="49"/>
      <c r="QQP254" s="405"/>
      <c r="QQQ254" s="405"/>
      <c r="QQR254" s="277"/>
      <c r="QQS254" s="277"/>
      <c r="QQT254" s="277"/>
      <c r="QQU254" s="277"/>
      <c r="QQV254" s="277"/>
      <c r="QQW254" s="277"/>
      <c r="QQX254" s="277"/>
      <c r="QQY254" s="277"/>
      <c r="QQZ254" s="402"/>
      <c r="QRA254" s="404"/>
      <c r="QRB254" s="49"/>
      <c r="QRC254" s="49"/>
      <c r="QRD254" s="49"/>
      <c r="QRE254" s="99"/>
      <c r="QRF254" s="98"/>
      <c r="QRG254" s="49"/>
      <c r="QRH254" s="405"/>
      <c r="QRI254" s="405"/>
      <c r="QRJ254" s="277"/>
      <c r="QRK254" s="277"/>
      <c r="QRL254" s="277"/>
      <c r="QRM254" s="277"/>
      <c r="QRN254" s="277"/>
      <c r="QRO254" s="277"/>
      <c r="QRP254" s="277"/>
      <c r="QRQ254" s="277"/>
      <c r="QRR254" s="402"/>
      <c r="QRS254" s="404"/>
      <c r="QRT254" s="49"/>
      <c r="QRU254" s="49"/>
      <c r="QRV254" s="49"/>
      <c r="QRW254" s="99"/>
      <c r="QRX254" s="98"/>
      <c r="QRY254" s="49"/>
      <c r="QRZ254" s="405"/>
      <c r="QSA254" s="405"/>
      <c r="QSB254" s="277"/>
      <c r="QSC254" s="277"/>
      <c r="QSD254" s="277"/>
      <c r="QSE254" s="277"/>
      <c r="QSF254" s="277"/>
      <c r="QSG254" s="277"/>
      <c r="QSH254" s="277"/>
      <c r="QSI254" s="277"/>
      <c r="QSJ254" s="402"/>
      <c r="QSK254" s="404"/>
      <c r="QSL254" s="49"/>
      <c r="QSM254" s="49"/>
      <c r="QSN254" s="49"/>
      <c r="QSO254" s="99"/>
      <c r="QSP254" s="98"/>
      <c r="QSQ254" s="49"/>
      <c r="QSR254" s="405"/>
      <c r="QSS254" s="405"/>
      <c r="QST254" s="277"/>
      <c r="QSU254" s="277"/>
      <c r="QSV254" s="277"/>
      <c r="QSW254" s="277"/>
      <c r="QSX254" s="277"/>
      <c r="QSY254" s="277"/>
      <c r="QSZ254" s="277"/>
      <c r="QTA254" s="277"/>
      <c r="QTB254" s="402"/>
      <c r="QTC254" s="404"/>
      <c r="QTD254" s="49"/>
      <c r="QTE254" s="49"/>
      <c r="QTF254" s="49"/>
      <c r="QTG254" s="99"/>
      <c r="QTH254" s="98"/>
      <c r="QTI254" s="49"/>
      <c r="QTJ254" s="405"/>
      <c r="QTK254" s="405"/>
      <c r="QTL254" s="277"/>
      <c r="QTM254" s="277"/>
      <c r="QTN254" s="277"/>
      <c r="QTO254" s="277"/>
      <c r="QTP254" s="277"/>
      <c r="QTQ254" s="277"/>
      <c r="QTR254" s="277"/>
      <c r="QTS254" s="277"/>
      <c r="QTT254" s="402"/>
      <c r="QTU254" s="404"/>
      <c r="QTV254" s="49"/>
      <c r="QTW254" s="49"/>
      <c r="QTX254" s="49"/>
      <c r="QTY254" s="99"/>
      <c r="QTZ254" s="98"/>
      <c r="QUA254" s="49"/>
      <c r="QUB254" s="405"/>
      <c r="QUC254" s="405"/>
      <c r="QUD254" s="277"/>
      <c r="QUE254" s="277"/>
      <c r="QUF254" s="277"/>
      <c r="QUG254" s="277"/>
      <c r="QUH254" s="277"/>
      <c r="QUI254" s="277"/>
      <c r="QUJ254" s="277"/>
      <c r="QUK254" s="277"/>
      <c r="QUL254" s="402"/>
      <c r="QUM254" s="404"/>
      <c r="QUN254" s="49"/>
      <c r="QUO254" s="49"/>
      <c r="QUP254" s="49"/>
      <c r="QUQ254" s="99"/>
      <c r="QUR254" s="98"/>
      <c r="QUS254" s="49"/>
      <c r="QUT254" s="405"/>
      <c r="QUU254" s="405"/>
      <c r="QUV254" s="277"/>
      <c r="QUW254" s="277"/>
      <c r="QUX254" s="277"/>
      <c r="QUY254" s="277"/>
      <c r="QUZ254" s="277"/>
      <c r="QVA254" s="277"/>
      <c r="QVB254" s="277"/>
      <c r="QVC254" s="277"/>
      <c r="QVD254" s="402"/>
      <c r="QVE254" s="404"/>
      <c r="QVF254" s="49"/>
      <c r="QVG254" s="49"/>
      <c r="QVH254" s="49"/>
      <c r="QVI254" s="99"/>
      <c r="QVJ254" s="98"/>
      <c r="QVK254" s="49"/>
      <c r="QVL254" s="405"/>
      <c r="QVM254" s="405"/>
      <c r="QVN254" s="277"/>
      <c r="QVO254" s="277"/>
      <c r="QVP254" s="277"/>
      <c r="QVQ254" s="277"/>
      <c r="QVR254" s="277"/>
      <c r="QVS254" s="277"/>
      <c r="QVT254" s="277"/>
      <c r="QVU254" s="277"/>
      <c r="QVV254" s="402"/>
      <c r="QVW254" s="404"/>
      <c r="QVX254" s="49"/>
      <c r="QVY254" s="49"/>
      <c r="QVZ254" s="49"/>
      <c r="QWA254" s="99"/>
      <c r="QWB254" s="98"/>
      <c r="QWC254" s="49"/>
      <c r="QWD254" s="405"/>
      <c r="QWE254" s="405"/>
      <c r="QWF254" s="277"/>
      <c r="QWG254" s="277"/>
      <c r="QWH254" s="277"/>
      <c r="QWI254" s="277"/>
      <c r="QWJ254" s="277"/>
      <c r="QWK254" s="277"/>
      <c r="QWL254" s="277"/>
      <c r="QWM254" s="277"/>
      <c r="QWN254" s="402"/>
      <c r="QWO254" s="404"/>
      <c r="QWP254" s="49"/>
      <c r="QWQ254" s="49"/>
      <c r="QWR254" s="49"/>
      <c r="QWS254" s="99"/>
      <c r="QWT254" s="98"/>
      <c r="QWU254" s="49"/>
      <c r="QWV254" s="405"/>
      <c r="QWW254" s="405"/>
      <c r="QWX254" s="277"/>
      <c r="QWY254" s="277"/>
      <c r="QWZ254" s="277"/>
      <c r="QXA254" s="277"/>
      <c r="QXB254" s="277"/>
      <c r="QXC254" s="277"/>
      <c r="QXD254" s="277"/>
      <c r="QXE254" s="277"/>
      <c r="QXF254" s="402"/>
      <c r="QXG254" s="404"/>
      <c r="QXH254" s="49"/>
      <c r="QXI254" s="49"/>
      <c r="QXJ254" s="49"/>
      <c r="QXK254" s="99"/>
      <c r="QXL254" s="98"/>
      <c r="QXM254" s="49"/>
      <c r="QXN254" s="405"/>
      <c r="QXO254" s="405"/>
      <c r="QXP254" s="277"/>
      <c r="QXQ254" s="277"/>
      <c r="QXR254" s="277"/>
      <c r="QXS254" s="277"/>
      <c r="QXT254" s="277"/>
      <c r="QXU254" s="277"/>
      <c r="QXV254" s="277"/>
      <c r="QXW254" s="277"/>
      <c r="QXX254" s="402"/>
      <c r="QXY254" s="404"/>
      <c r="QXZ254" s="49"/>
      <c r="QYA254" s="49"/>
      <c r="QYB254" s="49"/>
      <c r="QYC254" s="99"/>
      <c r="QYD254" s="98"/>
      <c r="QYE254" s="49"/>
      <c r="QYF254" s="405"/>
      <c r="QYG254" s="405"/>
      <c r="QYH254" s="277"/>
      <c r="QYI254" s="277"/>
      <c r="QYJ254" s="277"/>
      <c r="QYK254" s="277"/>
      <c r="QYL254" s="277"/>
      <c r="QYM254" s="277"/>
      <c r="QYN254" s="277"/>
      <c r="QYO254" s="277"/>
      <c r="QYP254" s="402"/>
      <c r="QYQ254" s="404"/>
      <c r="QYR254" s="49"/>
      <c r="QYS254" s="49"/>
      <c r="QYT254" s="49"/>
      <c r="QYU254" s="99"/>
      <c r="QYV254" s="98"/>
      <c r="QYW254" s="49"/>
      <c r="QYX254" s="405"/>
      <c r="QYY254" s="405"/>
      <c r="QYZ254" s="277"/>
      <c r="QZA254" s="277"/>
      <c r="QZB254" s="277"/>
      <c r="QZC254" s="277"/>
      <c r="QZD254" s="277"/>
      <c r="QZE254" s="277"/>
      <c r="QZF254" s="277"/>
      <c r="QZG254" s="277"/>
      <c r="QZH254" s="402"/>
      <c r="QZI254" s="404"/>
      <c r="QZJ254" s="49"/>
      <c r="QZK254" s="49"/>
      <c r="QZL254" s="49"/>
      <c r="QZM254" s="99"/>
      <c r="QZN254" s="98"/>
      <c r="QZO254" s="49"/>
      <c r="QZP254" s="405"/>
      <c r="QZQ254" s="405"/>
      <c r="QZR254" s="277"/>
      <c r="QZS254" s="277"/>
      <c r="QZT254" s="277"/>
      <c r="QZU254" s="277"/>
      <c r="QZV254" s="277"/>
      <c r="QZW254" s="277"/>
      <c r="QZX254" s="277"/>
      <c r="QZY254" s="277"/>
      <c r="QZZ254" s="402"/>
      <c r="RAA254" s="404"/>
      <c r="RAB254" s="49"/>
      <c r="RAC254" s="49"/>
      <c r="RAD254" s="49"/>
      <c r="RAE254" s="99"/>
      <c r="RAF254" s="98"/>
      <c r="RAG254" s="49"/>
      <c r="RAH254" s="405"/>
      <c r="RAI254" s="405"/>
      <c r="RAJ254" s="277"/>
      <c r="RAK254" s="277"/>
      <c r="RAL254" s="277"/>
      <c r="RAM254" s="277"/>
      <c r="RAN254" s="277"/>
      <c r="RAO254" s="277"/>
      <c r="RAP254" s="277"/>
      <c r="RAQ254" s="277"/>
      <c r="RAR254" s="402"/>
      <c r="RAS254" s="404"/>
      <c r="RAT254" s="49"/>
      <c r="RAU254" s="49"/>
      <c r="RAV254" s="49"/>
      <c r="RAW254" s="99"/>
      <c r="RAX254" s="98"/>
      <c r="RAY254" s="49"/>
      <c r="RAZ254" s="405"/>
      <c r="RBA254" s="405"/>
      <c r="RBB254" s="277"/>
      <c r="RBC254" s="277"/>
      <c r="RBD254" s="277"/>
      <c r="RBE254" s="277"/>
      <c r="RBF254" s="277"/>
      <c r="RBG254" s="277"/>
      <c r="RBH254" s="277"/>
      <c r="RBI254" s="277"/>
      <c r="RBJ254" s="402"/>
      <c r="RBK254" s="404"/>
      <c r="RBL254" s="49"/>
      <c r="RBM254" s="49"/>
      <c r="RBN254" s="49"/>
      <c r="RBO254" s="99"/>
      <c r="RBP254" s="98"/>
      <c r="RBQ254" s="49"/>
      <c r="RBR254" s="405"/>
      <c r="RBS254" s="405"/>
      <c r="RBT254" s="277"/>
      <c r="RBU254" s="277"/>
      <c r="RBV254" s="277"/>
      <c r="RBW254" s="277"/>
      <c r="RBX254" s="277"/>
      <c r="RBY254" s="277"/>
      <c r="RBZ254" s="277"/>
      <c r="RCA254" s="277"/>
      <c r="RCB254" s="402"/>
      <c r="RCC254" s="404"/>
      <c r="RCD254" s="49"/>
      <c r="RCE254" s="49"/>
      <c r="RCF254" s="49"/>
      <c r="RCG254" s="99"/>
      <c r="RCH254" s="98"/>
      <c r="RCI254" s="49"/>
      <c r="RCJ254" s="405"/>
      <c r="RCK254" s="405"/>
      <c r="RCL254" s="277"/>
      <c r="RCM254" s="277"/>
      <c r="RCN254" s="277"/>
      <c r="RCO254" s="277"/>
      <c r="RCP254" s="277"/>
      <c r="RCQ254" s="277"/>
      <c r="RCR254" s="277"/>
      <c r="RCS254" s="277"/>
      <c r="RCT254" s="402"/>
      <c r="RCU254" s="404"/>
      <c r="RCV254" s="49"/>
      <c r="RCW254" s="49"/>
      <c r="RCX254" s="49"/>
      <c r="RCY254" s="99"/>
      <c r="RCZ254" s="98"/>
      <c r="RDA254" s="49"/>
      <c r="RDB254" s="405"/>
      <c r="RDC254" s="405"/>
      <c r="RDD254" s="277"/>
      <c r="RDE254" s="277"/>
      <c r="RDF254" s="277"/>
      <c r="RDG254" s="277"/>
      <c r="RDH254" s="277"/>
      <c r="RDI254" s="277"/>
      <c r="RDJ254" s="277"/>
      <c r="RDK254" s="277"/>
      <c r="RDL254" s="402"/>
      <c r="RDM254" s="404"/>
      <c r="RDN254" s="49"/>
      <c r="RDO254" s="49"/>
      <c r="RDP254" s="49"/>
      <c r="RDQ254" s="99"/>
      <c r="RDR254" s="98"/>
      <c r="RDS254" s="49"/>
      <c r="RDT254" s="405"/>
      <c r="RDU254" s="405"/>
      <c r="RDV254" s="277"/>
      <c r="RDW254" s="277"/>
      <c r="RDX254" s="277"/>
      <c r="RDY254" s="277"/>
      <c r="RDZ254" s="277"/>
      <c r="REA254" s="277"/>
      <c r="REB254" s="277"/>
      <c r="REC254" s="277"/>
      <c r="RED254" s="402"/>
      <c r="REE254" s="404"/>
      <c r="REF254" s="49"/>
      <c r="REG254" s="49"/>
      <c r="REH254" s="49"/>
      <c r="REI254" s="99"/>
      <c r="REJ254" s="98"/>
      <c r="REK254" s="49"/>
      <c r="REL254" s="405"/>
      <c r="REM254" s="405"/>
      <c r="REN254" s="277"/>
      <c r="REO254" s="277"/>
      <c r="REP254" s="277"/>
      <c r="REQ254" s="277"/>
      <c r="RER254" s="277"/>
      <c r="RES254" s="277"/>
      <c r="RET254" s="277"/>
      <c r="REU254" s="277"/>
      <c r="REV254" s="402"/>
      <c r="REW254" s="404"/>
      <c r="REX254" s="49"/>
      <c r="REY254" s="49"/>
      <c r="REZ254" s="49"/>
      <c r="RFA254" s="99"/>
      <c r="RFB254" s="98"/>
      <c r="RFC254" s="49"/>
      <c r="RFD254" s="405"/>
      <c r="RFE254" s="405"/>
      <c r="RFF254" s="277"/>
      <c r="RFG254" s="277"/>
      <c r="RFH254" s="277"/>
      <c r="RFI254" s="277"/>
      <c r="RFJ254" s="277"/>
      <c r="RFK254" s="277"/>
      <c r="RFL254" s="277"/>
      <c r="RFM254" s="277"/>
      <c r="RFN254" s="402"/>
      <c r="RFO254" s="404"/>
      <c r="RFP254" s="49"/>
      <c r="RFQ254" s="49"/>
      <c r="RFR254" s="49"/>
      <c r="RFS254" s="99"/>
      <c r="RFT254" s="98"/>
      <c r="RFU254" s="49"/>
      <c r="RFV254" s="405"/>
      <c r="RFW254" s="405"/>
      <c r="RFX254" s="277"/>
      <c r="RFY254" s="277"/>
      <c r="RFZ254" s="277"/>
      <c r="RGA254" s="277"/>
      <c r="RGB254" s="277"/>
      <c r="RGC254" s="277"/>
      <c r="RGD254" s="277"/>
      <c r="RGE254" s="277"/>
      <c r="RGF254" s="402"/>
      <c r="RGG254" s="404"/>
      <c r="RGH254" s="49"/>
      <c r="RGI254" s="49"/>
      <c r="RGJ254" s="49"/>
      <c r="RGK254" s="99"/>
      <c r="RGL254" s="98"/>
      <c r="RGM254" s="49"/>
      <c r="RGN254" s="405"/>
      <c r="RGO254" s="405"/>
      <c r="RGP254" s="277"/>
      <c r="RGQ254" s="277"/>
      <c r="RGR254" s="277"/>
      <c r="RGS254" s="277"/>
      <c r="RGT254" s="277"/>
      <c r="RGU254" s="277"/>
      <c r="RGV254" s="277"/>
      <c r="RGW254" s="277"/>
      <c r="RGX254" s="402"/>
      <c r="RGY254" s="404"/>
      <c r="RGZ254" s="49"/>
      <c r="RHA254" s="49"/>
      <c r="RHB254" s="49"/>
      <c r="RHC254" s="99"/>
      <c r="RHD254" s="98"/>
      <c r="RHE254" s="49"/>
      <c r="RHF254" s="405"/>
      <c r="RHG254" s="405"/>
      <c r="RHH254" s="277"/>
      <c r="RHI254" s="277"/>
      <c r="RHJ254" s="277"/>
      <c r="RHK254" s="277"/>
      <c r="RHL254" s="277"/>
      <c r="RHM254" s="277"/>
      <c r="RHN254" s="277"/>
      <c r="RHO254" s="277"/>
      <c r="RHP254" s="402"/>
      <c r="RHQ254" s="404"/>
      <c r="RHR254" s="49"/>
      <c r="RHS254" s="49"/>
      <c r="RHT254" s="49"/>
      <c r="RHU254" s="99"/>
      <c r="RHV254" s="98"/>
      <c r="RHW254" s="49"/>
      <c r="RHX254" s="405"/>
      <c r="RHY254" s="405"/>
      <c r="RHZ254" s="277"/>
      <c r="RIA254" s="277"/>
      <c r="RIB254" s="277"/>
      <c r="RIC254" s="277"/>
      <c r="RID254" s="277"/>
      <c r="RIE254" s="277"/>
      <c r="RIF254" s="277"/>
      <c r="RIG254" s="277"/>
      <c r="RIH254" s="402"/>
      <c r="RII254" s="404"/>
      <c r="RIJ254" s="49"/>
      <c r="RIK254" s="49"/>
      <c r="RIL254" s="49"/>
      <c r="RIM254" s="99"/>
      <c r="RIN254" s="98"/>
      <c r="RIO254" s="49"/>
      <c r="RIP254" s="405"/>
      <c r="RIQ254" s="405"/>
      <c r="RIR254" s="277"/>
      <c r="RIS254" s="277"/>
      <c r="RIT254" s="277"/>
      <c r="RIU254" s="277"/>
      <c r="RIV254" s="277"/>
      <c r="RIW254" s="277"/>
      <c r="RIX254" s="277"/>
      <c r="RIY254" s="277"/>
      <c r="RIZ254" s="402"/>
      <c r="RJA254" s="404"/>
      <c r="RJB254" s="49"/>
      <c r="RJC254" s="49"/>
      <c r="RJD254" s="49"/>
      <c r="RJE254" s="99"/>
      <c r="RJF254" s="98"/>
      <c r="RJG254" s="49"/>
      <c r="RJH254" s="405"/>
      <c r="RJI254" s="405"/>
      <c r="RJJ254" s="277"/>
      <c r="RJK254" s="277"/>
      <c r="RJL254" s="277"/>
      <c r="RJM254" s="277"/>
      <c r="RJN254" s="277"/>
      <c r="RJO254" s="277"/>
      <c r="RJP254" s="277"/>
      <c r="RJQ254" s="277"/>
      <c r="RJR254" s="402"/>
      <c r="RJS254" s="404"/>
      <c r="RJT254" s="49"/>
      <c r="RJU254" s="49"/>
      <c r="RJV254" s="49"/>
      <c r="RJW254" s="99"/>
      <c r="RJX254" s="98"/>
      <c r="RJY254" s="49"/>
      <c r="RJZ254" s="405"/>
      <c r="RKA254" s="405"/>
      <c r="RKB254" s="277"/>
      <c r="RKC254" s="277"/>
      <c r="RKD254" s="277"/>
      <c r="RKE254" s="277"/>
      <c r="RKF254" s="277"/>
      <c r="RKG254" s="277"/>
      <c r="RKH254" s="277"/>
      <c r="RKI254" s="277"/>
      <c r="RKJ254" s="402"/>
      <c r="RKK254" s="404"/>
      <c r="RKL254" s="49"/>
      <c r="RKM254" s="49"/>
      <c r="RKN254" s="49"/>
      <c r="RKO254" s="99"/>
      <c r="RKP254" s="98"/>
      <c r="RKQ254" s="49"/>
      <c r="RKR254" s="405"/>
      <c r="RKS254" s="405"/>
      <c r="RKT254" s="277"/>
      <c r="RKU254" s="277"/>
      <c r="RKV254" s="277"/>
      <c r="RKW254" s="277"/>
      <c r="RKX254" s="277"/>
      <c r="RKY254" s="277"/>
      <c r="RKZ254" s="277"/>
      <c r="RLA254" s="277"/>
      <c r="RLB254" s="402"/>
      <c r="RLC254" s="404"/>
      <c r="RLD254" s="49"/>
      <c r="RLE254" s="49"/>
      <c r="RLF254" s="49"/>
      <c r="RLG254" s="99"/>
      <c r="RLH254" s="98"/>
      <c r="RLI254" s="49"/>
      <c r="RLJ254" s="405"/>
      <c r="RLK254" s="405"/>
      <c r="RLL254" s="277"/>
      <c r="RLM254" s="277"/>
      <c r="RLN254" s="277"/>
      <c r="RLO254" s="277"/>
      <c r="RLP254" s="277"/>
      <c r="RLQ254" s="277"/>
      <c r="RLR254" s="277"/>
      <c r="RLS254" s="277"/>
      <c r="RLT254" s="402"/>
      <c r="RLU254" s="404"/>
      <c r="RLV254" s="49"/>
      <c r="RLW254" s="49"/>
      <c r="RLX254" s="49"/>
      <c r="RLY254" s="99"/>
      <c r="RLZ254" s="98"/>
      <c r="RMA254" s="49"/>
      <c r="RMB254" s="405"/>
      <c r="RMC254" s="405"/>
      <c r="RMD254" s="277"/>
      <c r="RME254" s="277"/>
      <c r="RMF254" s="277"/>
      <c r="RMG254" s="277"/>
      <c r="RMH254" s="277"/>
      <c r="RMI254" s="277"/>
      <c r="RMJ254" s="277"/>
      <c r="RMK254" s="277"/>
      <c r="RML254" s="402"/>
      <c r="RMM254" s="404"/>
      <c r="RMN254" s="49"/>
      <c r="RMO254" s="49"/>
      <c r="RMP254" s="49"/>
      <c r="RMQ254" s="99"/>
      <c r="RMR254" s="98"/>
      <c r="RMS254" s="49"/>
      <c r="RMT254" s="405"/>
      <c r="RMU254" s="405"/>
      <c r="RMV254" s="277"/>
      <c r="RMW254" s="277"/>
      <c r="RMX254" s="277"/>
      <c r="RMY254" s="277"/>
      <c r="RMZ254" s="277"/>
      <c r="RNA254" s="277"/>
      <c r="RNB254" s="277"/>
      <c r="RNC254" s="277"/>
      <c r="RND254" s="402"/>
      <c r="RNE254" s="404"/>
      <c r="RNF254" s="49"/>
      <c r="RNG254" s="49"/>
      <c r="RNH254" s="49"/>
      <c r="RNI254" s="99"/>
      <c r="RNJ254" s="98"/>
      <c r="RNK254" s="49"/>
      <c r="RNL254" s="405"/>
      <c r="RNM254" s="405"/>
      <c r="RNN254" s="277"/>
      <c r="RNO254" s="277"/>
      <c r="RNP254" s="277"/>
      <c r="RNQ254" s="277"/>
      <c r="RNR254" s="277"/>
      <c r="RNS254" s="277"/>
      <c r="RNT254" s="277"/>
      <c r="RNU254" s="277"/>
      <c r="RNV254" s="402"/>
      <c r="RNW254" s="404"/>
      <c r="RNX254" s="49"/>
      <c r="RNY254" s="49"/>
      <c r="RNZ254" s="49"/>
      <c r="ROA254" s="99"/>
      <c r="ROB254" s="98"/>
      <c r="ROC254" s="49"/>
      <c r="ROD254" s="405"/>
      <c r="ROE254" s="405"/>
      <c r="ROF254" s="277"/>
      <c r="ROG254" s="277"/>
      <c r="ROH254" s="277"/>
      <c r="ROI254" s="277"/>
      <c r="ROJ254" s="277"/>
      <c r="ROK254" s="277"/>
      <c r="ROL254" s="277"/>
      <c r="ROM254" s="277"/>
      <c r="RON254" s="402"/>
      <c r="ROO254" s="404"/>
      <c r="ROP254" s="49"/>
      <c r="ROQ254" s="49"/>
      <c r="ROR254" s="49"/>
      <c r="ROS254" s="99"/>
      <c r="ROT254" s="98"/>
      <c r="ROU254" s="49"/>
      <c r="ROV254" s="405"/>
      <c r="ROW254" s="405"/>
      <c r="ROX254" s="277"/>
      <c r="ROY254" s="277"/>
      <c r="ROZ254" s="277"/>
      <c r="RPA254" s="277"/>
      <c r="RPB254" s="277"/>
      <c r="RPC254" s="277"/>
      <c r="RPD254" s="277"/>
      <c r="RPE254" s="277"/>
      <c r="RPF254" s="402"/>
      <c r="RPG254" s="404"/>
      <c r="RPH254" s="49"/>
      <c r="RPI254" s="49"/>
      <c r="RPJ254" s="49"/>
      <c r="RPK254" s="99"/>
      <c r="RPL254" s="98"/>
      <c r="RPM254" s="49"/>
      <c r="RPN254" s="405"/>
      <c r="RPO254" s="405"/>
      <c r="RPP254" s="277"/>
      <c r="RPQ254" s="277"/>
      <c r="RPR254" s="277"/>
      <c r="RPS254" s="277"/>
      <c r="RPT254" s="277"/>
      <c r="RPU254" s="277"/>
      <c r="RPV254" s="277"/>
      <c r="RPW254" s="277"/>
      <c r="RPX254" s="402"/>
      <c r="RPY254" s="404"/>
      <c r="RPZ254" s="49"/>
      <c r="RQA254" s="49"/>
      <c r="RQB254" s="49"/>
      <c r="RQC254" s="99"/>
      <c r="RQD254" s="98"/>
      <c r="RQE254" s="49"/>
      <c r="RQF254" s="405"/>
      <c r="RQG254" s="405"/>
      <c r="RQH254" s="277"/>
      <c r="RQI254" s="277"/>
      <c r="RQJ254" s="277"/>
      <c r="RQK254" s="277"/>
      <c r="RQL254" s="277"/>
      <c r="RQM254" s="277"/>
      <c r="RQN254" s="277"/>
      <c r="RQO254" s="277"/>
      <c r="RQP254" s="402"/>
      <c r="RQQ254" s="404"/>
      <c r="RQR254" s="49"/>
      <c r="RQS254" s="49"/>
      <c r="RQT254" s="49"/>
      <c r="RQU254" s="99"/>
      <c r="RQV254" s="98"/>
      <c r="RQW254" s="49"/>
      <c r="RQX254" s="405"/>
      <c r="RQY254" s="405"/>
      <c r="RQZ254" s="277"/>
      <c r="RRA254" s="277"/>
      <c r="RRB254" s="277"/>
      <c r="RRC254" s="277"/>
      <c r="RRD254" s="277"/>
      <c r="RRE254" s="277"/>
      <c r="RRF254" s="277"/>
      <c r="RRG254" s="277"/>
      <c r="RRH254" s="402"/>
      <c r="RRI254" s="404"/>
      <c r="RRJ254" s="49"/>
      <c r="RRK254" s="49"/>
      <c r="RRL254" s="49"/>
      <c r="RRM254" s="99"/>
      <c r="RRN254" s="98"/>
      <c r="RRO254" s="49"/>
      <c r="RRP254" s="405"/>
      <c r="RRQ254" s="405"/>
      <c r="RRR254" s="277"/>
      <c r="RRS254" s="277"/>
      <c r="RRT254" s="277"/>
      <c r="RRU254" s="277"/>
      <c r="RRV254" s="277"/>
      <c r="RRW254" s="277"/>
      <c r="RRX254" s="277"/>
      <c r="RRY254" s="277"/>
      <c r="RRZ254" s="402"/>
      <c r="RSA254" s="404"/>
      <c r="RSB254" s="49"/>
      <c r="RSC254" s="49"/>
      <c r="RSD254" s="49"/>
      <c r="RSE254" s="99"/>
      <c r="RSF254" s="98"/>
      <c r="RSG254" s="49"/>
      <c r="RSH254" s="405"/>
      <c r="RSI254" s="405"/>
      <c r="RSJ254" s="277"/>
      <c r="RSK254" s="277"/>
      <c r="RSL254" s="277"/>
      <c r="RSM254" s="277"/>
      <c r="RSN254" s="277"/>
      <c r="RSO254" s="277"/>
      <c r="RSP254" s="277"/>
      <c r="RSQ254" s="277"/>
      <c r="RSR254" s="402"/>
      <c r="RSS254" s="404"/>
      <c r="RST254" s="49"/>
      <c r="RSU254" s="49"/>
      <c r="RSV254" s="49"/>
      <c r="RSW254" s="99"/>
      <c r="RSX254" s="98"/>
      <c r="RSY254" s="49"/>
      <c r="RSZ254" s="405"/>
      <c r="RTA254" s="405"/>
      <c r="RTB254" s="277"/>
      <c r="RTC254" s="277"/>
      <c r="RTD254" s="277"/>
      <c r="RTE254" s="277"/>
      <c r="RTF254" s="277"/>
      <c r="RTG254" s="277"/>
      <c r="RTH254" s="277"/>
      <c r="RTI254" s="277"/>
      <c r="RTJ254" s="402"/>
      <c r="RTK254" s="404"/>
      <c r="RTL254" s="49"/>
      <c r="RTM254" s="49"/>
      <c r="RTN254" s="49"/>
      <c r="RTO254" s="99"/>
      <c r="RTP254" s="98"/>
      <c r="RTQ254" s="49"/>
      <c r="RTR254" s="405"/>
      <c r="RTS254" s="405"/>
      <c r="RTT254" s="277"/>
      <c r="RTU254" s="277"/>
      <c r="RTV254" s="277"/>
      <c r="RTW254" s="277"/>
      <c r="RTX254" s="277"/>
      <c r="RTY254" s="277"/>
      <c r="RTZ254" s="277"/>
      <c r="RUA254" s="277"/>
      <c r="RUB254" s="402"/>
      <c r="RUC254" s="404"/>
      <c r="RUD254" s="49"/>
      <c r="RUE254" s="49"/>
      <c r="RUF254" s="49"/>
      <c r="RUG254" s="99"/>
      <c r="RUH254" s="98"/>
      <c r="RUI254" s="49"/>
      <c r="RUJ254" s="405"/>
      <c r="RUK254" s="405"/>
      <c r="RUL254" s="277"/>
      <c r="RUM254" s="277"/>
      <c r="RUN254" s="277"/>
      <c r="RUO254" s="277"/>
      <c r="RUP254" s="277"/>
      <c r="RUQ254" s="277"/>
      <c r="RUR254" s="277"/>
      <c r="RUS254" s="277"/>
      <c r="RUT254" s="402"/>
      <c r="RUU254" s="404"/>
      <c r="RUV254" s="49"/>
      <c r="RUW254" s="49"/>
      <c r="RUX254" s="49"/>
      <c r="RUY254" s="99"/>
      <c r="RUZ254" s="98"/>
      <c r="RVA254" s="49"/>
      <c r="RVB254" s="405"/>
      <c r="RVC254" s="405"/>
      <c r="RVD254" s="277"/>
      <c r="RVE254" s="277"/>
      <c r="RVF254" s="277"/>
      <c r="RVG254" s="277"/>
      <c r="RVH254" s="277"/>
      <c r="RVI254" s="277"/>
      <c r="RVJ254" s="277"/>
      <c r="RVK254" s="277"/>
      <c r="RVL254" s="402"/>
      <c r="RVM254" s="404"/>
      <c r="RVN254" s="49"/>
      <c r="RVO254" s="49"/>
      <c r="RVP254" s="49"/>
      <c r="RVQ254" s="99"/>
      <c r="RVR254" s="98"/>
      <c r="RVS254" s="49"/>
      <c r="RVT254" s="405"/>
      <c r="RVU254" s="405"/>
      <c r="RVV254" s="277"/>
      <c r="RVW254" s="277"/>
      <c r="RVX254" s="277"/>
      <c r="RVY254" s="277"/>
      <c r="RVZ254" s="277"/>
      <c r="RWA254" s="277"/>
      <c r="RWB254" s="277"/>
      <c r="RWC254" s="277"/>
      <c r="RWD254" s="402"/>
      <c r="RWE254" s="404"/>
      <c r="RWF254" s="49"/>
      <c r="RWG254" s="49"/>
      <c r="RWH254" s="49"/>
      <c r="RWI254" s="99"/>
      <c r="RWJ254" s="98"/>
      <c r="RWK254" s="49"/>
      <c r="RWL254" s="405"/>
      <c r="RWM254" s="405"/>
      <c r="RWN254" s="277"/>
      <c r="RWO254" s="277"/>
      <c r="RWP254" s="277"/>
      <c r="RWQ254" s="277"/>
      <c r="RWR254" s="277"/>
      <c r="RWS254" s="277"/>
      <c r="RWT254" s="277"/>
      <c r="RWU254" s="277"/>
      <c r="RWV254" s="402"/>
      <c r="RWW254" s="404"/>
      <c r="RWX254" s="49"/>
      <c r="RWY254" s="49"/>
      <c r="RWZ254" s="49"/>
      <c r="RXA254" s="99"/>
      <c r="RXB254" s="98"/>
      <c r="RXC254" s="49"/>
      <c r="RXD254" s="405"/>
      <c r="RXE254" s="405"/>
      <c r="RXF254" s="277"/>
      <c r="RXG254" s="277"/>
      <c r="RXH254" s="277"/>
      <c r="RXI254" s="277"/>
      <c r="RXJ254" s="277"/>
      <c r="RXK254" s="277"/>
      <c r="RXL254" s="277"/>
      <c r="RXM254" s="277"/>
      <c r="RXN254" s="402"/>
      <c r="RXO254" s="404"/>
      <c r="RXP254" s="49"/>
      <c r="RXQ254" s="49"/>
      <c r="RXR254" s="49"/>
      <c r="RXS254" s="99"/>
      <c r="RXT254" s="98"/>
      <c r="RXU254" s="49"/>
      <c r="RXV254" s="405"/>
      <c r="RXW254" s="405"/>
      <c r="RXX254" s="277"/>
      <c r="RXY254" s="277"/>
      <c r="RXZ254" s="277"/>
      <c r="RYA254" s="277"/>
      <c r="RYB254" s="277"/>
      <c r="RYC254" s="277"/>
      <c r="RYD254" s="277"/>
      <c r="RYE254" s="277"/>
      <c r="RYF254" s="402"/>
      <c r="RYG254" s="404"/>
      <c r="RYH254" s="49"/>
      <c r="RYI254" s="49"/>
      <c r="RYJ254" s="49"/>
      <c r="RYK254" s="99"/>
      <c r="RYL254" s="98"/>
      <c r="RYM254" s="49"/>
      <c r="RYN254" s="405"/>
      <c r="RYO254" s="405"/>
      <c r="RYP254" s="277"/>
      <c r="RYQ254" s="277"/>
      <c r="RYR254" s="277"/>
      <c r="RYS254" s="277"/>
      <c r="RYT254" s="277"/>
      <c r="RYU254" s="277"/>
      <c r="RYV254" s="277"/>
      <c r="RYW254" s="277"/>
      <c r="RYX254" s="402"/>
      <c r="RYY254" s="404"/>
      <c r="RYZ254" s="49"/>
      <c r="RZA254" s="49"/>
      <c r="RZB254" s="49"/>
      <c r="RZC254" s="99"/>
      <c r="RZD254" s="98"/>
      <c r="RZE254" s="49"/>
      <c r="RZF254" s="405"/>
      <c r="RZG254" s="405"/>
      <c r="RZH254" s="277"/>
      <c r="RZI254" s="277"/>
      <c r="RZJ254" s="277"/>
      <c r="RZK254" s="277"/>
      <c r="RZL254" s="277"/>
      <c r="RZM254" s="277"/>
      <c r="RZN254" s="277"/>
      <c r="RZO254" s="277"/>
      <c r="RZP254" s="402"/>
      <c r="RZQ254" s="404"/>
      <c r="RZR254" s="49"/>
      <c r="RZS254" s="49"/>
      <c r="RZT254" s="49"/>
      <c r="RZU254" s="99"/>
      <c r="RZV254" s="98"/>
      <c r="RZW254" s="49"/>
      <c r="RZX254" s="405"/>
      <c r="RZY254" s="405"/>
      <c r="RZZ254" s="277"/>
      <c r="SAA254" s="277"/>
      <c r="SAB254" s="277"/>
      <c r="SAC254" s="277"/>
      <c r="SAD254" s="277"/>
      <c r="SAE254" s="277"/>
      <c r="SAF254" s="277"/>
      <c r="SAG254" s="277"/>
      <c r="SAH254" s="402"/>
      <c r="SAI254" s="404"/>
      <c r="SAJ254" s="49"/>
      <c r="SAK254" s="49"/>
      <c r="SAL254" s="49"/>
      <c r="SAM254" s="99"/>
      <c r="SAN254" s="98"/>
      <c r="SAO254" s="49"/>
      <c r="SAP254" s="405"/>
      <c r="SAQ254" s="405"/>
      <c r="SAR254" s="277"/>
      <c r="SAS254" s="277"/>
      <c r="SAT254" s="277"/>
      <c r="SAU254" s="277"/>
      <c r="SAV254" s="277"/>
      <c r="SAW254" s="277"/>
      <c r="SAX254" s="277"/>
      <c r="SAY254" s="277"/>
      <c r="SAZ254" s="402"/>
      <c r="SBA254" s="404"/>
      <c r="SBB254" s="49"/>
      <c r="SBC254" s="49"/>
      <c r="SBD254" s="49"/>
      <c r="SBE254" s="99"/>
      <c r="SBF254" s="98"/>
      <c r="SBG254" s="49"/>
      <c r="SBH254" s="405"/>
      <c r="SBI254" s="405"/>
      <c r="SBJ254" s="277"/>
      <c r="SBK254" s="277"/>
      <c r="SBL254" s="277"/>
      <c r="SBM254" s="277"/>
      <c r="SBN254" s="277"/>
      <c r="SBO254" s="277"/>
      <c r="SBP254" s="277"/>
      <c r="SBQ254" s="277"/>
      <c r="SBR254" s="402"/>
      <c r="SBS254" s="404"/>
      <c r="SBT254" s="49"/>
      <c r="SBU254" s="49"/>
      <c r="SBV254" s="49"/>
      <c r="SBW254" s="99"/>
      <c r="SBX254" s="98"/>
      <c r="SBY254" s="49"/>
      <c r="SBZ254" s="405"/>
      <c r="SCA254" s="405"/>
      <c r="SCB254" s="277"/>
      <c r="SCC254" s="277"/>
      <c r="SCD254" s="277"/>
      <c r="SCE254" s="277"/>
      <c r="SCF254" s="277"/>
      <c r="SCG254" s="277"/>
      <c r="SCH254" s="277"/>
      <c r="SCI254" s="277"/>
      <c r="SCJ254" s="402"/>
      <c r="SCK254" s="404"/>
      <c r="SCL254" s="49"/>
      <c r="SCM254" s="49"/>
      <c r="SCN254" s="49"/>
      <c r="SCO254" s="99"/>
      <c r="SCP254" s="98"/>
      <c r="SCQ254" s="49"/>
      <c r="SCR254" s="405"/>
      <c r="SCS254" s="405"/>
      <c r="SCT254" s="277"/>
      <c r="SCU254" s="277"/>
      <c r="SCV254" s="277"/>
      <c r="SCW254" s="277"/>
      <c r="SCX254" s="277"/>
      <c r="SCY254" s="277"/>
      <c r="SCZ254" s="277"/>
      <c r="SDA254" s="277"/>
      <c r="SDB254" s="402"/>
      <c r="SDC254" s="404"/>
      <c r="SDD254" s="49"/>
      <c r="SDE254" s="49"/>
      <c r="SDF254" s="49"/>
      <c r="SDG254" s="99"/>
      <c r="SDH254" s="98"/>
      <c r="SDI254" s="49"/>
      <c r="SDJ254" s="405"/>
      <c r="SDK254" s="405"/>
      <c r="SDL254" s="277"/>
      <c r="SDM254" s="277"/>
      <c r="SDN254" s="277"/>
      <c r="SDO254" s="277"/>
      <c r="SDP254" s="277"/>
      <c r="SDQ254" s="277"/>
      <c r="SDR254" s="277"/>
      <c r="SDS254" s="277"/>
      <c r="SDT254" s="402"/>
      <c r="SDU254" s="404"/>
      <c r="SDV254" s="49"/>
      <c r="SDW254" s="49"/>
      <c r="SDX254" s="49"/>
      <c r="SDY254" s="99"/>
      <c r="SDZ254" s="98"/>
      <c r="SEA254" s="49"/>
      <c r="SEB254" s="405"/>
      <c r="SEC254" s="405"/>
      <c r="SED254" s="277"/>
      <c r="SEE254" s="277"/>
      <c r="SEF254" s="277"/>
      <c r="SEG254" s="277"/>
      <c r="SEH254" s="277"/>
      <c r="SEI254" s="277"/>
      <c r="SEJ254" s="277"/>
      <c r="SEK254" s="277"/>
      <c r="SEL254" s="402"/>
      <c r="SEM254" s="404"/>
      <c r="SEN254" s="49"/>
      <c r="SEO254" s="49"/>
      <c r="SEP254" s="49"/>
      <c r="SEQ254" s="99"/>
      <c r="SER254" s="98"/>
      <c r="SES254" s="49"/>
      <c r="SET254" s="405"/>
      <c r="SEU254" s="405"/>
      <c r="SEV254" s="277"/>
      <c r="SEW254" s="277"/>
      <c r="SEX254" s="277"/>
      <c r="SEY254" s="277"/>
      <c r="SEZ254" s="277"/>
      <c r="SFA254" s="277"/>
      <c r="SFB254" s="277"/>
      <c r="SFC254" s="277"/>
      <c r="SFD254" s="402"/>
      <c r="SFE254" s="404"/>
      <c r="SFF254" s="49"/>
      <c r="SFG254" s="49"/>
      <c r="SFH254" s="49"/>
      <c r="SFI254" s="99"/>
      <c r="SFJ254" s="98"/>
      <c r="SFK254" s="49"/>
      <c r="SFL254" s="405"/>
      <c r="SFM254" s="405"/>
      <c r="SFN254" s="277"/>
      <c r="SFO254" s="277"/>
      <c r="SFP254" s="277"/>
      <c r="SFQ254" s="277"/>
      <c r="SFR254" s="277"/>
      <c r="SFS254" s="277"/>
      <c r="SFT254" s="277"/>
      <c r="SFU254" s="277"/>
      <c r="SFV254" s="402"/>
      <c r="SFW254" s="404"/>
      <c r="SFX254" s="49"/>
      <c r="SFY254" s="49"/>
      <c r="SFZ254" s="49"/>
      <c r="SGA254" s="99"/>
      <c r="SGB254" s="98"/>
      <c r="SGC254" s="49"/>
      <c r="SGD254" s="405"/>
      <c r="SGE254" s="405"/>
      <c r="SGF254" s="277"/>
      <c r="SGG254" s="277"/>
      <c r="SGH254" s="277"/>
      <c r="SGI254" s="277"/>
      <c r="SGJ254" s="277"/>
      <c r="SGK254" s="277"/>
      <c r="SGL254" s="277"/>
      <c r="SGM254" s="277"/>
      <c r="SGN254" s="402"/>
      <c r="SGO254" s="404"/>
      <c r="SGP254" s="49"/>
      <c r="SGQ254" s="49"/>
      <c r="SGR254" s="49"/>
      <c r="SGS254" s="99"/>
      <c r="SGT254" s="98"/>
      <c r="SGU254" s="49"/>
      <c r="SGV254" s="405"/>
      <c r="SGW254" s="405"/>
      <c r="SGX254" s="277"/>
      <c r="SGY254" s="277"/>
      <c r="SGZ254" s="277"/>
      <c r="SHA254" s="277"/>
      <c r="SHB254" s="277"/>
      <c r="SHC254" s="277"/>
      <c r="SHD254" s="277"/>
      <c r="SHE254" s="277"/>
      <c r="SHF254" s="402"/>
      <c r="SHG254" s="404"/>
      <c r="SHH254" s="49"/>
      <c r="SHI254" s="49"/>
      <c r="SHJ254" s="49"/>
      <c r="SHK254" s="99"/>
      <c r="SHL254" s="98"/>
      <c r="SHM254" s="49"/>
      <c r="SHN254" s="405"/>
      <c r="SHO254" s="405"/>
      <c r="SHP254" s="277"/>
      <c r="SHQ254" s="277"/>
      <c r="SHR254" s="277"/>
      <c r="SHS254" s="277"/>
      <c r="SHT254" s="277"/>
      <c r="SHU254" s="277"/>
      <c r="SHV254" s="277"/>
      <c r="SHW254" s="277"/>
      <c r="SHX254" s="402"/>
      <c r="SHY254" s="404"/>
      <c r="SHZ254" s="49"/>
      <c r="SIA254" s="49"/>
      <c r="SIB254" s="49"/>
      <c r="SIC254" s="99"/>
      <c r="SID254" s="98"/>
      <c r="SIE254" s="49"/>
      <c r="SIF254" s="405"/>
      <c r="SIG254" s="405"/>
      <c r="SIH254" s="277"/>
      <c r="SII254" s="277"/>
      <c r="SIJ254" s="277"/>
      <c r="SIK254" s="277"/>
      <c r="SIL254" s="277"/>
      <c r="SIM254" s="277"/>
      <c r="SIN254" s="277"/>
      <c r="SIO254" s="277"/>
      <c r="SIP254" s="402"/>
      <c r="SIQ254" s="404"/>
      <c r="SIR254" s="49"/>
      <c r="SIS254" s="49"/>
      <c r="SIT254" s="49"/>
      <c r="SIU254" s="99"/>
      <c r="SIV254" s="98"/>
      <c r="SIW254" s="49"/>
      <c r="SIX254" s="405"/>
      <c r="SIY254" s="405"/>
      <c r="SIZ254" s="277"/>
      <c r="SJA254" s="277"/>
      <c r="SJB254" s="277"/>
      <c r="SJC254" s="277"/>
      <c r="SJD254" s="277"/>
      <c r="SJE254" s="277"/>
      <c r="SJF254" s="277"/>
      <c r="SJG254" s="277"/>
      <c r="SJH254" s="402"/>
      <c r="SJI254" s="404"/>
      <c r="SJJ254" s="49"/>
      <c r="SJK254" s="49"/>
      <c r="SJL254" s="49"/>
      <c r="SJM254" s="99"/>
      <c r="SJN254" s="98"/>
      <c r="SJO254" s="49"/>
      <c r="SJP254" s="405"/>
      <c r="SJQ254" s="405"/>
      <c r="SJR254" s="277"/>
      <c r="SJS254" s="277"/>
      <c r="SJT254" s="277"/>
      <c r="SJU254" s="277"/>
      <c r="SJV254" s="277"/>
      <c r="SJW254" s="277"/>
      <c r="SJX254" s="277"/>
      <c r="SJY254" s="277"/>
      <c r="SJZ254" s="402"/>
      <c r="SKA254" s="404"/>
      <c r="SKB254" s="49"/>
      <c r="SKC254" s="49"/>
      <c r="SKD254" s="49"/>
      <c r="SKE254" s="99"/>
      <c r="SKF254" s="98"/>
      <c r="SKG254" s="49"/>
      <c r="SKH254" s="405"/>
      <c r="SKI254" s="405"/>
      <c r="SKJ254" s="277"/>
      <c r="SKK254" s="277"/>
      <c r="SKL254" s="277"/>
      <c r="SKM254" s="277"/>
      <c r="SKN254" s="277"/>
      <c r="SKO254" s="277"/>
      <c r="SKP254" s="277"/>
      <c r="SKQ254" s="277"/>
      <c r="SKR254" s="402"/>
      <c r="SKS254" s="404"/>
      <c r="SKT254" s="49"/>
      <c r="SKU254" s="49"/>
      <c r="SKV254" s="49"/>
      <c r="SKW254" s="99"/>
      <c r="SKX254" s="98"/>
      <c r="SKY254" s="49"/>
      <c r="SKZ254" s="405"/>
      <c r="SLA254" s="405"/>
      <c r="SLB254" s="277"/>
      <c r="SLC254" s="277"/>
      <c r="SLD254" s="277"/>
      <c r="SLE254" s="277"/>
      <c r="SLF254" s="277"/>
      <c r="SLG254" s="277"/>
      <c r="SLH254" s="277"/>
      <c r="SLI254" s="277"/>
      <c r="SLJ254" s="402"/>
      <c r="SLK254" s="404"/>
      <c r="SLL254" s="49"/>
      <c r="SLM254" s="49"/>
      <c r="SLN254" s="49"/>
      <c r="SLO254" s="99"/>
      <c r="SLP254" s="98"/>
      <c r="SLQ254" s="49"/>
      <c r="SLR254" s="405"/>
      <c r="SLS254" s="405"/>
      <c r="SLT254" s="277"/>
      <c r="SLU254" s="277"/>
      <c r="SLV254" s="277"/>
      <c r="SLW254" s="277"/>
      <c r="SLX254" s="277"/>
      <c r="SLY254" s="277"/>
      <c r="SLZ254" s="277"/>
      <c r="SMA254" s="277"/>
      <c r="SMB254" s="402"/>
      <c r="SMC254" s="404"/>
      <c r="SMD254" s="49"/>
      <c r="SME254" s="49"/>
      <c r="SMF254" s="49"/>
      <c r="SMG254" s="99"/>
      <c r="SMH254" s="98"/>
      <c r="SMI254" s="49"/>
      <c r="SMJ254" s="405"/>
      <c r="SMK254" s="405"/>
      <c r="SML254" s="277"/>
      <c r="SMM254" s="277"/>
      <c r="SMN254" s="277"/>
      <c r="SMO254" s="277"/>
      <c r="SMP254" s="277"/>
      <c r="SMQ254" s="277"/>
      <c r="SMR254" s="277"/>
      <c r="SMS254" s="277"/>
      <c r="SMT254" s="402"/>
      <c r="SMU254" s="404"/>
      <c r="SMV254" s="49"/>
      <c r="SMW254" s="49"/>
      <c r="SMX254" s="49"/>
      <c r="SMY254" s="99"/>
      <c r="SMZ254" s="98"/>
      <c r="SNA254" s="49"/>
      <c r="SNB254" s="405"/>
      <c r="SNC254" s="405"/>
      <c r="SND254" s="277"/>
      <c r="SNE254" s="277"/>
      <c r="SNF254" s="277"/>
      <c r="SNG254" s="277"/>
      <c r="SNH254" s="277"/>
      <c r="SNI254" s="277"/>
      <c r="SNJ254" s="277"/>
      <c r="SNK254" s="277"/>
      <c r="SNL254" s="402"/>
      <c r="SNM254" s="404"/>
      <c r="SNN254" s="49"/>
      <c r="SNO254" s="49"/>
      <c r="SNP254" s="49"/>
      <c r="SNQ254" s="99"/>
      <c r="SNR254" s="98"/>
      <c r="SNS254" s="49"/>
      <c r="SNT254" s="405"/>
      <c r="SNU254" s="405"/>
      <c r="SNV254" s="277"/>
      <c r="SNW254" s="277"/>
      <c r="SNX254" s="277"/>
      <c r="SNY254" s="277"/>
      <c r="SNZ254" s="277"/>
      <c r="SOA254" s="277"/>
      <c r="SOB254" s="277"/>
      <c r="SOC254" s="277"/>
      <c r="SOD254" s="402"/>
      <c r="SOE254" s="404"/>
      <c r="SOF254" s="49"/>
      <c r="SOG254" s="49"/>
      <c r="SOH254" s="49"/>
      <c r="SOI254" s="99"/>
      <c r="SOJ254" s="98"/>
      <c r="SOK254" s="49"/>
      <c r="SOL254" s="405"/>
      <c r="SOM254" s="405"/>
      <c r="SON254" s="277"/>
      <c r="SOO254" s="277"/>
      <c r="SOP254" s="277"/>
      <c r="SOQ254" s="277"/>
      <c r="SOR254" s="277"/>
      <c r="SOS254" s="277"/>
      <c r="SOT254" s="277"/>
      <c r="SOU254" s="277"/>
      <c r="SOV254" s="402"/>
      <c r="SOW254" s="404"/>
      <c r="SOX254" s="49"/>
      <c r="SOY254" s="49"/>
      <c r="SOZ254" s="49"/>
      <c r="SPA254" s="99"/>
      <c r="SPB254" s="98"/>
      <c r="SPC254" s="49"/>
      <c r="SPD254" s="405"/>
      <c r="SPE254" s="405"/>
      <c r="SPF254" s="277"/>
      <c r="SPG254" s="277"/>
      <c r="SPH254" s="277"/>
      <c r="SPI254" s="277"/>
      <c r="SPJ254" s="277"/>
      <c r="SPK254" s="277"/>
      <c r="SPL254" s="277"/>
      <c r="SPM254" s="277"/>
      <c r="SPN254" s="402"/>
      <c r="SPO254" s="404"/>
      <c r="SPP254" s="49"/>
      <c r="SPQ254" s="49"/>
      <c r="SPR254" s="49"/>
      <c r="SPS254" s="99"/>
      <c r="SPT254" s="98"/>
      <c r="SPU254" s="49"/>
      <c r="SPV254" s="405"/>
      <c r="SPW254" s="405"/>
      <c r="SPX254" s="277"/>
      <c r="SPY254" s="277"/>
      <c r="SPZ254" s="277"/>
      <c r="SQA254" s="277"/>
      <c r="SQB254" s="277"/>
      <c r="SQC254" s="277"/>
      <c r="SQD254" s="277"/>
      <c r="SQE254" s="277"/>
      <c r="SQF254" s="402"/>
      <c r="SQG254" s="404"/>
      <c r="SQH254" s="49"/>
      <c r="SQI254" s="49"/>
      <c r="SQJ254" s="49"/>
      <c r="SQK254" s="99"/>
      <c r="SQL254" s="98"/>
      <c r="SQM254" s="49"/>
      <c r="SQN254" s="405"/>
      <c r="SQO254" s="405"/>
      <c r="SQP254" s="277"/>
      <c r="SQQ254" s="277"/>
      <c r="SQR254" s="277"/>
      <c r="SQS254" s="277"/>
      <c r="SQT254" s="277"/>
      <c r="SQU254" s="277"/>
      <c r="SQV254" s="277"/>
      <c r="SQW254" s="277"/>
      <c r="SQX254" s="402"/>
      <c r="SQY254" s="404"/>
      <c r="SQZ254" s="49"/>
      <c r="SRA254" s="49"/>
      <c r="SRB254" s="49"/>
      <c r="SRC254" s="99"/>
      <c r="SRD254" s="98"/>
      <c r="SRE254" s="49"/>
      <c r="SRF254" s="405"/>
      <c r="SRG254" s="405"/>
      <c r="SRH254" s="277"/>
      <c r="SRI254" s="277"/>
      <c r="SRJ254" s="277"/>
      <c r="SRK254" s="277"/>
      <c r="SRL254" s="277"/>
      <c r="SRM254" s="277"/>
      <c r="SRN254" s="277"/>
      <c r="SRO254" s="277"/>
      <c r="SRP254" s="402"/>
      <c r="SRQ254" s="404"/>
      <c r="SRR254" s="49"/>
      <c r="SRS254" s="49"/>
      <c r="SRT254" s="49"/>
      <c r="SRU254" s="99"/>
      <c r="SRV254" s="98"/>
      <c r="SRW254" s="49"/>
      <c r="SRX254" s="405"/>
      <c r="SRY254" s="405"/>
      <c r="SRZ254" s="277"/>
      <c r="SSA254" s="277"/>
      <c r="SSB254" s="277"/>
      <c r="SSC254" s="277"/>
      <c r="SSD254" s="277"/>
      <c r="SSE254" s="277"/>
      <c r="SSF254" s="277"/>
      <c r="SSG254" s="277"/>
      <c r="SSH254" s="402"/>
      <c r="SSI254" s="404"/>
      <c r="SSJ254" s="49"/>
      <c r="SSK254" s="49"/>
      <c r="SSL254" s="49"/>
      <c r="SSM254" s="99"/>
      <c r="SSN254" s="98"/>
      <c r="SSO254" s="49"/>
      <c r="SSP254" s="405"/>
      <c r="SSQ254" s="405"/>
      <c r="SSR254" s="277"/>
      <c r="SSS254" s="277"/>
      <c r="SST254" s="277"/>
      <c r="SSU254" s="277"/>
      <c r="SSV254" s="277"/>
      <c r="SSW254" s="277"/>
      <c r="SSX254" s="277"/>
      <c r="SSY254" s="277"/>
      <c r="SSZ254" s="402"/>
      <c r="STA254" s="404"/>
      <c r="STB254" s="49"/>
      <c r="STC254" s="49"/>
      <c r="STD254" s="49"/>
      <c r="STE254" s="99"/>
      <c r="STF254" s="98"/>
      <c r="STG254" s="49"/>
      <c r="STH254" s="405"/>
      <c r="STI254" s="405"/>
      <c r="STJ254" s="277"/>
      <c r="STK254" s="277"/>
      <c r="STL254" s="277"/>
      <c r="STM254" s="277"/>
      <c r="STN254" s="277"/>
      <c r="STO254" s="277"/>
      <c r="STP254" s="277"/>
      <c r="STQ254" s="277"/>
      <c r="STR254" s="402"/>
      <c r="STS254" s="404"/>
      <c r="STT254" s="49"/>
      <c r="STU254" s="49"/>
      <c r="STV254" s="49"/>
      <c r="STW254" s="99"/>
      <c r="STX254" s="98"/>
      <c r="STY254" s="49"/>
      <c r="STZ254" s="405"/>
      <c r="SUA254" s="405"/>
      <c r="SUB254" s="277"/>
      <c r="SUC254" s="277"/>
      <c r="SUD254" s="277"/>
      <c r="SUE254" s="277"/>
      <c r="SUF254" s="277"/>
      <c r="SUG254" s="277"/>
      <c r="SUH254" s="277"/>
      <c r="SUI254" s="277"/>
      <c r="SUJ254" s="402"/>
      <c r="SUK254" s="404"/>
      <c r="SUL254" s="49"/>
      <c r="SUM254" s="49"/>
      <c r="SUN254" s="49"/>
      <c r="SUO254" s="99"/>
      <c r="SUP254" s="98"/>
      <c r="SUQ254" s="49"/>
      <c r="SUR254" s="405"/>
      <c r="SUS254" s="405"/>
      <c r="SUT254" s="277"/>
      <c r="SUU254" s="277"/>
      <c r="SUV254" s="277"/>
      <c r="SUW254" s="277"/>
      <c r="SUX254" s="277"/>
      <c r="SUY254" s="277"/>
      <c r="SUZ254" s="277"/>
      <c r="SVA254" s="277"/>
      <c r="SVB254" s="402"/>
      <c r="SVC254" s="404"/>
      <c r="SVD254" s="49"/>
      <c r="SVE254" s="49"/>
      <c r="SVF254" s="49"/>
      <c r="SVG254" s="99"/>
      <c r="SVH254" s="98"/>
      <c r="SVI254" s="49"/>
      <c r="SVJ254" s="405"/>
      <c r="SVK254" s="405"/>
      <c r="SVL254" s="277"/>
      <c r="SVM254" s="277"/>
      <c r="SVN254" s="277"/>
      <c r="SVO254" s="277"/>
      <c r="SVP254" s="277"/>
      <c r="SVQ254" s="277"/>
      <c r="SVR254" s="277"/>
      <c r="SVS254" s="277"/>
      <c r="SVT254" s="402"/>
      <c r="SVU254" s="404"/>
      <c r="SVV254" s="49"/>
      <c r="SVW254" s="49"/>
      <c r="SVX254" s="49"/>
      <c r="SVY254" s="99"/>
      <c r="SVZ254" s="98"/>
      <c r="SWA254" s="49"/>
      <c r="SWB254" s="405"/>
      <c r="SWC254" s="405"/>
      <c r="SWD254" s="277"/>
      <c r="SWE254" s="277"/>
      <c r="SWF254" s="277"/>
      <c r="SWG254" s="277"/>
      <c r="SWH254" s="277"/>
      <c r="SWI254" s="277"/>
      <c r="SWJ254" s="277"/>
      <c r="SWK254" s="277"/>
      <c r="SWL254" s="402"/>
      <c r="SWM254" s="404"/>
      <c r="SWN254" s="49"/>
      <c r="SWO254" s="49"/>
      <c r="SWP254" s="49"/>
      <c r="SWQ254" s="99"/>
      <c r="SWR254" s="98"/>
      <c r="SWS254" s="49"/>
      <c r="SWT254" s="405"/>
      <c r="SWU254" s="405"/>
      <c r="SWV254" s="277"/>
      <c r="SWW254" s="277"/>
      <c r="SWX254" s="277"/>
      <c r="SWY254" s="277"/>
      <c r="SWZ254" s="277"/>
      <c r="SXA254" s="277"/>
      <c r="SXB254" s="277"/>
      <c r="SXC254" s="277"/>
      <c r="SXD254" s="402"/>
      <c r="SXE254" s="404"/>
      <c r="SXF254" s="49"/>
      <c r="SXG254" s="49"/>
      <c r="SXH254" s="49"/>
      <c r="SXI254" s="99"/>
      <c r="SXJ254" s="98"/>
      <c r="SXK254" s="49"/>
      <c r="SXL254" s="405"/>
      <c r="SXM254" s="405"/>
      <c r="SXN254" s="277"/>
      <c r="SXO254" s="277"/>
      <c r="SXP254" s="277"/>
      <c r="SXQ254" s="277"/>
      <c r="SXR254" s="277"/>
      <c r="SXS254" s="277"/>
      <c r="SXT254" s="277"/>
      <c r="SXU254" s="277"/>
      <c r="SXV254" s="402"/>
      <c r="SXW254" s="404"/>
      <c r="SXX254" s="49"/>
      <c r="SXY254" s="49"/>
      <c r="SXZ254" s="49"/>
      <c r="SYA254" s="99"/>
      <c r="SYB254" s="98"/>
      <c r="SYC254" s="49"/>
      <c r="SYD254" s="405"/>
      <c r="SYE254" s="405"/>
      <c r="SYF254" s="277"/>
      <c r="SYG254" s="277"/>
      <c r="SYH254" s="277"/>
      <c r="SYI254" s="277"/>
      <c r="SYJ254" s="277"/>
      <c r="SYK254" s="277"/>
      <c r="SYL254" s="277"/>
      <c r="SYM254" s="277"/>
      <c r="SYN254" s="402"/>
      <c r="SYO254" s="404"/>
      <c r="SYP254" s="49"/>
      <c r="SYQ254" s="49"/>
      <c r="SYR254" s="49"/>
      <c r="SYS254" s="99"/>
      <c r="SYT254" s="98"/>
      <c r="SYU254" s="49"/>
      <c r="SYV254" s="405"/>
      <c r="SYW254" s="405"/>
      <c r="SYX254" s="277"/>
      <c r="SYY254" s="277"/>
      <c r="SYZ254" s="277"/>
      <c r="SZA254" s="277"/>
      <c r="SZB254" s="277"/>
      <c r="SZC254" s="277"/>
      <c r="SZD254" s="277"/>
      <c r="SZE254" s="277"/>
      <c r="SZF254" s="402"/>
      <c r="SZG254" s="404"/>
      <c r="SZH254" s="49"/>
      <c r="SZI254" s="49"/>
      <c r="SZJ254" s="49"/>
      <c r="SZK254" s="99"/>
      <c r="SZL254" s="98"/>
      <c r="SZM254" s="49"/>
      <c r="SZN254" s="405"/>
      <c r="SZO254" s="405"/>
      <c r="SZP254" s="277"/>
      <c r="SZQ254" s="277"/>
      <c r="SZR254" s="277"/>
      <c r="SZS254" s="277"/>
      <c r="SZT254" s="277"/>
      <c r="SZU254" s="277"/>
      <c r="SZV254" s="277"/>
      <c r="SZW254" s="277"/>
      <c r="SZX254" s="402"/>
      <c r="SZY254" s="404"/>
      <c r="SZZ254" s="49"/>
      <c r="TAA254" s="49"/>
      <c r="TAB254" s="49"/>
      <c r="TAC254" s="99"/>
      <c r="TAD254" s="98"/>
      <c r="TAE254" s="49"/>
      <c r="TAF254" s="405"/>
      <c r="TAG254" s="405"/>
      <c r="TAH254" s="277"/>
      <c r="TAI254" s="277"/>
      <c r="TAJ254" s="277"/>
      <c r="TAK254" s="277"/>
      <c r="TAL254" s="277"/>
      <c r="TAM254" s="277"/>
      <c r="TAN254" s="277"/>
      <c r="TAO254" s="277"/>
      <c r="TAP254" s="402"/>
      <c r="TAQ254" s="404"/>
      <c r="TAR254" s="49"/>
      <c r="TAS254" s="49"/>
      <c r="TAT254" s="49"/>
      <c r="TAU254" s="99"/>
      <c r="TAV254" s="98"/>
      <c r="TAW254" s="49"/>
      <c r="TAX254" s="405"/>
      <c r="TAY254" s="405"/>
      <c r="TAZ254" s="277"/>
      <c r="TBA254" s="277"/>
      <c r="TBB254" s="277"/>
      <c r="TBC254" s="277"/>
      <c r="TBD254" s="277"/>
      <c r="TBE254" s="277"/>
      <c r="TBF254" s="277"/>
      <c r="TBG254" s="277"/>
      <c r="TBH254" s="402"/>
      <c r="TBI254" s="404"/>
      <c r="TBJ254" s="49"/>
      <c r="TBK254" s="49"/>
      <c r="TBL254" s="49"/>
      <c r="TBM254" s="99"/>
      <c r="TBN254" s="98"/>
      <c r="TBO254" s="49"/>
      <c r="TBP254" s="405"/>
      <c r="TBQ254" s="405"/>
      <c r="TBR254" s="277"/>
      <c r="TBS254" s="277"/>
      <c r="TBT254" s="277"/>
      <c r="TBU254" s="277"/>
      <c r="TBV254" s="277"/>
      <c r="TBW254" s="277"/>
      <c r="TBX254" s="277"/>
      <c r="TBY254" s="277"/>
      <c r="TBZ254" s="402"/>
      <c r="TCA254" s="404"/>
      <c r="TCB254" s="49"/>
      <c r="TCC254" s="49"/>
      <c r="TCD254" s="49"/>
      <c r="TCE254" s="99"/>
      <c r="TCF254" s="98"/>
      <c r="TCG254" s="49"/>
      <c r="TCH254" s="405"/>
      <c r="TCI254" s="405"/>
      <c r="TCJ254" s="277"/>
      <c r="TCK254" s="277"/>
      <c r="TCL254" s="277"/>
      <c r="TCM254" s="277"/>
      <c r="TCN254" s="277"/>
      <c r="TCO254" s="277"/>
      <c r="TCP254" s="277"/>
      <c r="TCQ254" s="277"/>
      <c r="TCR254" s="402"/>
      <c r="TCS254" s="404"/>
      <c r="TCT254" s="49"/>
      <c r="TCU254" s="49"/>
      <c r="TCV254" s="49"/>
      <c r="TCW254" s="99"/>
      <c r="TCX254" s="98"/>
      <c r="TCY254" s="49"/>
      <c r="TCZ254" s="405"/>
      <c r="TDA254" s="405"/>
      <c r="TDB254" s="277"/>
      <c r="TDC254" s="277"/>
      <c r="TDD254" s="277"/>
      <c r="TDE254" s="277"/>
      <c r="TDF254" s="277"/>
      <c r="TDG254" s="277"/>
      <c r="TDH254" s="277"/>
      <c r="TDI254" s="277"/>
      <c r="TDJ254" s="402"/>
      <c r="TDK254" s="404"/>
      <c r="TDL254" s="49"/>
      <c r="TDM254" s="49"/>
      <c r="TDN254" s="49"/>
      <c r="TDO254" s="99"/>
      <c r="TDP254" s="98"/>
      <c r="TDQ254" s="49"/>
      <c r="TDR254" s="405"/>
      <c r="TDS254" s="405"/>
      <c r="TDT254" s="277"/>
      <c r="TDU254" s="277"/>
      <c r="TDV254" s="277"/>
      <c r="TDW254" s="277"/>
      <c r="TDX254" s="277"/>
      <c r="TDY254" s="277"/>
      <c r="TDZ254" s="277"/>
      <c r="TEA254" s="277"/>
      <c r="TEB254" s="402"/>
      <c r="TEC254" s="404"/>
      <c r="TED254" s="49"/>
      <c r="TEE254" s="49"/>
      <c r="TEF254" s="49"/>
      <c r="TEG254" s="99"/>
      <c r="TEH254" s="98"/>
      <c r="TEI254" s="49"/>
      <c r="TEJ254" s="405"/>
      <c r="TEK254" s="405"/>
      <c r="TEL254" s="277"/>
      <c r="TEM254" s="277"/>
      <c r="TEN254" s="277"/>
      <c r="TEO254" s="277"/>
      <c r="TEP254" s="277"/>
      <c r="TEQ254" s="277"/>
      <c r="TER254" s="277"/>
      <c r="TES254" s="277"/>
      <c r="TET254" s="402"/>
      <c r="TEU254" s="404"/>
      <c r="TEV254" s="49"/>
      <c r="TEW254" s="49"/>
      <c r="TEX254" s="49"/>
      <c r="TEY254" s="99"/>
      <c r="TEZ254" s="98"/>
      <c r="TFA254" s="49"/>
      <c r="TFB254" s="405"/>
      <c r="TFC254" s="405"/>
      <c r="TFD254" s="277"/>
      <c r="TFE254" s="277"/>
      <c r="TFF254" s="277"/>
      <c r="TFG254" s="277"/>
      <c r="TFH254" s="277"/>
      <c r="TFI254" s="277"/>
      <c r="TFJ254" s="277"/>
      <c r="TFK254" s="277"/>
      <c r="TFL254" s="402"/>
      <c r="TFM254" s="404"/>
      <c r="TFN254" s="49"/>
      <c r="TFO254" s="49"/>
      <c r="TFP254" s="49"/>
      <c r="TFQ254" s="99"/>
      <c r="TFR254" s="98"/>
      <c r="TFS254" s="49"/>
      <c r="TFT254" s="405"/>
      <c r="TFU254" s="405"/>
      <c r="TFV254" s="277"/>
      <c r="TFW254" s="277"/>
      <c r="TFX254" s="277"/>
      <c r="TFY254" s="277"/>
      <c r="TFZ254" s="277"/>
      <c r="TGA254" s="277"/>
      <c r="TGB254" s="277"/>
      <c r="TGC254" s="277"/>
      <c r="TGD254" s="402"/>
      <c r="TGE254" s="404"/>
      <c r="TGF254" s="49"/>
      <c r="TGG254" s="49"/>
      <c r="TGH254" s="49"/>
      <c r="TGI254" s="99"/>
      <c r="TGJ254" s="98"/>
      <c r="TGK254" s="49"/>
      <c r="TGL254" s="405"/>
      <c r="TGM254" s="405"/>
      <c r="TGN254" s="277"/>
      <c r="TGO254" s="277"/>
      <c r="TGP254" s="277"/>
      <c r="TGQ254" s="277"/>
      <c r="TGR254" s="277"/>
      <c r="TGS254" s="277"/>
      <c r="TGT254" s="277"/>
      <c r="TGU254" s="277"/>
      <c r="TGV254" s="402"/>
      <c r="TGW254" s="404"/>
      <c r="TGX254" s="49"/>
      <c r="TGY254" s="49"/>
      <c r="TGZ254" s="49"/>
      <c r="THA254" s="99"/>
      <c r="THB254" s="98"/>
      <c r="THC254" s="49"/>
      <c r="THD254" s="405"/>
      <c r="THE254" s="405"/>
      <c r="THF254" s="277"/>
      <c r="THG254" s="277"/>
      <c r="THH254" s="277"/>
      <c r="THI254" s="277"/>
      <c r="THJ254" s="277"/>
      <c r="THK254" s="277"/>
      <c r="THL254" s="277"/>
      <c r="THM254" s="277"/>
      <c r="THN254" s="402"/>
      <c r="THO254" s="404"/>
      <c r="THP254" s="49"/>
      <c r="THQ254" s="49"/>
      <c r="THR254" s="49"/>
      <c r="THS254" s="99"/>
      <c r="THT254" s="98"/>
      <c r="THU254" s="49"/>
      <c r="THV254" s="405"/>
      <c r="THW254" s="405"/>
      <c r="THX254" s="277"/>
      <c r="THY254" s="277"/>
      <c r="THZ254" s="277"/>
      <c r="TIA254" s="277"/>
      <c r="TIB254" s="277"/>
      <c r="TIC254" s="277"/>
      <c r="TID254" s="277"/>
      <c r="TIE254" s="277"/>
      <c r="TIF254" s="402"/>
      <c r="TIG254" s="404"/>
      <c r="TIH254" s="49"/>
      <c r="TII254" s="49"/>
      <c r="TIJ254" s="49"/>
      <c r="TIK254" s="99"/>
      <c r="TIL254" s="98"/>
      <c r="TIM254" s="49"/>
      <c r="TIN254" s="405"/>
      <c r="TIO254" s="405"/>
      <c r="TIP254" s="277"/>
      <c r="TIQ254" s="277"/>
      <c r="TIR254" s="277"/>
      <c r="TIS254" s="277"/>
      <c r="TIT254" s="277"/>
      <c r="TIU254" s="277"/>
      <c r="TIV254" s="277"/>
      <c r="TIW254" s="277"/>
      <c r="TIX254" s="402"/>
      <c r="TIY254" s="404"/>
      <c r="TIZ254" s="49"/>
      <c r="TJA254" s="49"/>
      <c r="TJB254" s="49"/>
      <c r="TJC254" s="99"/>
      <c r="TJD254" s="98"/>
      <c r="TJE254" s="49"/>
      <c r="TJF254" s="405"/>
      <c r="TJG254" s="405"/>
      <c r="TJH254" s="277"/>
      <c r="TJI254" s="277"/>
      <c r="TJJ254" s="277"/>
      <c r="TJK254" s="277"/>
      <c r="TJL254" s="277"/>
      <c r="TJM254" s="277"/>
      <c r="TJN254" s="277"/>
      <c r="TJO254" s="277"/>
      <c r="TJP254" s="402"/>
      <c r="TJQ254" s="404"/>
      <c r="TJR254" s="49"/>
      <c r="TJS254" s="49"/>
      <c r="TJT254" s="49"/>
      <c r="TJU254" s="99"/>
      <c r="TJV254" s="98"/>
      <c r="TJW254" s="49"/>
      <c r="TJX254" s="405"/>
      <c r="TJY254" s="405"/>
      <c r="TJZ254" s="277"/>
      <c r="TKA254" s="277"/>
      <c r="TKB254" s="277"/>
      <c r="TKC254" s="277"/>
      <c r="TKD254" s="277"/>
      <c r="TKE254" s="277"/>
      <c r="TKF254" s="277"/>
      <c r="TKG254" s="277"/>
      <c r="TKH254" s="402"/>
      <c r="TKI254" s="404"/>
      <c r="TKJ254" s="49"/>
      <c r="TKK254" s="49"/>
      <c r="TKL254" s="49"/>
      <c r="TKM254" s="99"/>
      <c r="TKN254" s="98"/>
      <c r="TKO254" s="49"/>
      <c r="TKP254" s="405"/>
      <c r="TKQ254" s="405"/>
      <c r="TKR254" s="277"/>
      <c r="TKS254" s="277"/>
      <c r="TKT254" s="277"/>
      <c r="TKU254" s="277"/>
      <c r="TKV254" s="277"/>
      <c r="TKW254" s="277"/>
      <c r="TKX254" s="277"/>
      <c r="TKY254" s="277"/>
      <c r="TKZ254" s="402"/>
      <c r="TLA254" s="404"/>
      <c r="TLB254" s="49"/>
      <c r="TLC254" s="49"/>
      <c r="TLD254" s="49"/>
      <c r="TLE254" s="99"/>
      <c r="TLF254" s="98"/>
      <c r="TLG254" s="49"/>
      <c r="TLH254" s="405"/>
      <c r="TLI254" s="405"/>
      <c r="TLJ254" s="277"/>
      <c r="TLK254" s="277"/>
      <c r="TLL254" s="277"/>
      <c r="TLM254" s="277"/>
      <c r="TLN254" s="277"/>
      <c r="TLO254" s="277"/>
      <c r="TLP254" s="277"/>
      <c r="TLQ254" s="277"/>
      <c r="TLR254" s="402"/>
      <c r="TLS254" s="404"/>
      <c r="TLT254" s="49"/>
      <c r="TLU254" s="49"/>
      <c r="TLV254" s="49"/>
      <c r="TLW254" s="99"/>
      <c r="TLX254" s="98"/>
      <c r="TLY254" s="49"/>
      <c r="TLZ254" s="405"/>
      <c r="TMA254" s="405"/>
      <c r="TMB254" s="277"/>
      <c r="TMC254" s="277"/>
      <c r="TMD254" s="277"/>
      <c r="TME254" s="277"/>
      <c r="TMF254" s="277"/>
      <c r="TMG254" s="277"/>
      <c r="TMH254" s="277"/>
      <c r="TMI254" s="277"/>
      <c r="TMJ254" s="402"/>
      <c r="TMK254" s="404"/>
      <c r="TML254" s="49"/>
      <c r="TMM254" s="49"/>
      <c r="TMN254" s="49"/>
      <c r="TMO254" s="99"/>
      <c r="TMP254" s="98"/>
      <c r="TMQ254" s="49"/>
      <c r="TMR254" s="405"/>
      <c r="TMS254" s="405"/>
      <c r="TMT254" s="277"/>
      <c r="TMU254" s="277"/>
      <c r="TMV254" s="277"/>
      <c r="TMW254" s="277"/>
      <c r="TMX254" s="277"/>
      <c r="TMY254" s="277"/>
      <c r="TMZ254" s="277"/>
      <c r="TNA254" s="277"/>
      <c r="TNB254" s="402"/>
      <c r="TNC254" s="404"/>
      <c r="TND254" s="49"/>
      <c r="TNE254" s="49"/>
      <c r="TNF254" s="49"/>
      <c r="TNG254" s="99"/>
      <c r="TNH254" s="98"/>
      <c r="TNI254" s="49"/>
      <c r="TNJ254" s="405"/>
      <c r="TNK254" s="405"/>
      <c r="TNL254" s="277"/>
      <c r="TNM254" s="277"/>
      <c r="TNN254" s="277"/>
      <c r="TNO254" s="277"/>
      <c r="TNP254" s="277"/>
      <c r="TNQ254" s="277"/>
      <c r="TNR254" s="277"/>
      <c r="TNS254" s="277"/>
      <c r="TNT254" s="402"/>
      <c r="TNU254" s="404"/>
      <c r="TNV254" s="49"/>
      <c r="TNW254" s="49"/>
      <c r="TNX254" s="49"/>
      <c r="TNY254" s="99"/>
      <c r="TNZ254" s="98"/>
      <c r="TOA254" s="49"/>
      <c r="TOB254" s="405"/>
      <c r="TOC254" s="405"/>
      <c r="TOD254" s="277"/>
      <c r="TOE254" s="277"/>
      <c r="TOF254" s="277"/>
      <c r="TOG254" s="277"/>
      <c r="TOH254" s="277"/>
      <c r="TOI254" s="277"/>
      <c r="TOJ254" s="277"/>
      <c r="TOK254" s="277"/>
      <c r="TOL254" s="402"/>
      <c r="TOM254" s="404"/>
      <c r="TON254" s="49"/>
      <c r="TOO254" s="49"/>
      <c r="TOP254" s="49"/>
      <c r="TOQ254" s="99"/>
      <c r="TOR254" s="98"/>
      <c r="TOS254" s="49"/>
      <c r="TOT254" s="405"/>
      <c r="TOU254" s="405"/>
      <c r="TOV254" s="277"/>
      <c r="TOW254" s="277"/>
      <c r="TOX254" s="277"/>
      <c r="TOY254" s="277"/>
      <c r="TOZ254" s="277"/>
      <c r="TPA254" s="277"/>
      <c r="TPB254" s="277"/>
      <c r="TPC254" s="277"/>
      <c r="TPD254" s="402"/>
      <c r="TPE254" s="404"/>
      <c r="TPF254" s="49"/>
      <c r="TPG254" s="49"/>
      <c r="TPH254" s="49"/>
      <c r="TPI254" s="99"/>
      <c r="TPJ254" s="98"/>
      <c r="TPK254" s="49"/>
      <c r="TPL254" s="405"/>
      <c r="TPM254" s="405"/>
      <c r="TPN254" s="277"/>
      <c r="TPO254" s="277"/>
      <c r="TPP254" s="277"/>
      <c r="TPQ254" s="277"/>
      <c r="TPR254" s="277"/>
      <c r="TPS254" s="277"/>
      <c r="TPT254" s="277"/>
      <c r="TPU254" s="277"/>
      <c r="TPV254" s="402"/>
      <c r="TPW254" s="404"/>
      <c r="TPX254" s="49"/>
      <c r="TPY254" s="49"/>
      <c r="TPZ254" s="49"/>
      <c r="TQA254" s="99"/>
      <c r="TQB254" s="98"/>
      <c r="TQC254" s="49"/>
      <c r="TQD254" s="405"/>
      <c r="TQE254" s="405"/>
      <c r="TQF254" s="277"/>
      <c r="TQG254" s="277"/>
      <c r="TQH254" s="277"/>
      <c r="TQI254" s="277"/>
      <c r="TQJ254" s="277"/>
      <c r="TQK254" s="277"/>
      <c r="TQL254" s="277"/>
      <c r="TQM254" s="277"/>
      <c r="TQN254" s="402"/>
      <c r="TQO254" s="404"/>
      <c r="TQP254" s="49"/>
      <c r="TQQ254" s="49"/>
      <c r="TQR254" s="49"/>
      <c r="TQS254" s="99"/>
      <c r="TQT254" s="98"/>
      <c r="TQU254" s="49"/>
      <c r="TQV254" s="405"/>
      <c r="TQW254" s="405"/>
      <c r="TQX254" s="277"/>
      <c r="TQY254" s="277"/>
      <c r="TQZ254" s="277"/>
      <c r="TRA254" s="277"/>
      <c r="TRB254" s="277"/>
      <c r="TRC254" s="277"/>
      <c r="TRD254" s="277"/>
      <c r="TRE254" s="277"/>
      <c r="TRF254" s="402"/>
      <c r="TRG254" s="404"/>
      <c r="TRH254" s="49"/>
      <c r="TRI254" s="49"/>
      <c r="TRJ254" s="49"/>
      <c r="TRK254" s="99"/>
      <c r="TRL254" s="98"/>
      <c r="TRM254" s="49"/>
      <c r="TRN254" s="405"/>
      <c r="TRO254" s="405"/>
      <c r="TRP254" s="277"/>
      <c r="TRQ254" s="277"/>
      <c r="TRR254" s="277"/>
      <c r="TRS254" s="277"/>
      <c r="TRT254" s="277"/>
      <c r="TRU254" s="277"/>
      <c r="TRV254" s="277"/>
      <c r="TRW254" s="277"/>
      <c r="TRX254" s="402"/>
      <c r="TRY254" s="404"/>
      <c r="TRZ254" s="49"/>
      <c r="TSA254" s="49"/>
      <c r="TSB254" s="49"/>
      <c r="TSC254" s="99"/>
      <c r="TSD254" s="98"/>
      <c r="TSE254" s="49"/>
      <c r="TSF254" s="405"/>
      <c r="TSG254" s="405"/>
      <c r="TSH254" s="277"/>
      <c r="TSI254" s="277"/>
      <c r="TSJ254" s="277"/>
      <c r="TSK254" s="277"/>
      <c r="TSL254" s="277"/>
      <c r="TSM254" s="277"/>
      <c r="TSN254" s="277"/>
      <c r="TSO254" s="277"/>
      <c r="TSP254" s="402"/>
      <c r="TSQ254" s="404"/>
      <c r="TSR254" s="49"/>
      <c r="TSS254" s="49"/>
      <c r="TST254" s="49"/>
      <c r="TSU254" s="99"/>
      <c r="TSV254" s="98"/>
      <c r="TSW254" s="49"/>
      <c r="TSX254" s="405"/>
      <c r="TSY254" s="405"/>
      <c r="TSZ254" s="277"/>
      <c r="TTA254" s="277"/>
      <c r="TTB254" s="277"/>
      <c r="TTC254" s="277"/>
      <c r="TTD254" s="277"/>
      <c r="TTE254" s="277"/>
      <c r="TTF254" s="277"/>
      <c r="TTG254" s="277"/>
      <c r="TTH254" s="402"/>
      <c r="TTI254" s="404"/>
      <c r="TTJ254" s="49"/>
      <c r="TTK254" s="49"/>
      <c r="TTL254" s="49"/>
      <c r="TTM254" s="99"/>
      <c r="TTN254" s="98"/>
      <c r="TTO254" s="49"/>
      <c r="TTP254" s="405"/>
      <c r="TTQ254" s="405"/>
      <c r="TTR254" s="277"/>
      <c r="TTS254" s="277"/>
      <c r="TTT254" s="277"/>
      <c r="TTU254" s="277"/>
      <c r="TTV254" s="277"/>
      <c r="TTW254" s="277"/>
      <c r="TTX254" s="277"/>
      <c r="TTY254" s="277"/>
      <c r="TTZ254" s="402"/>
      <c r="TUA254" s="404"/>
      <c r="TUB254" s="49"/>
      <c r="TUC254" s="49"/>
      <c r="TUD254" s="49"/>
      <c r="TUE254" s="99"/>
      <c r="TUF254" s="98"/>
      <c r="TUG254" s="49"/>
      <c r="TUH254" s="405"/>
      <c r="TUI254" s="405"/>
      <c r="TUJ254" s="277"/>
      <c r="TUK254" s="277"/>
      <c r="TUL254" s="277"/>
      <c r="TUM254" s="277"/>
      <c r="TUN254" s="277"/>
      <c r="TUO254" s="277"/>
      <c r="TUP254" s="277"/>
      <c r="TUQ254" s="277"/>
      <c r="TUR254" s="402"/>
      <c r="TUS254" s="404"/>
      <c r="TUT254" s="49"/>
      <c r="TUU254" s="49"/>
      <c r="TUV254" s="49"/>
      <c r="TUW254" s="99"/>
      <c r="TUX254" s="98"/>
      <c r="TUY254" s="49"/>
      <c r="TUZ254" s="405"/>
      <c r="TVA254" s="405"/>
      <c r="TVB254" s="277"/>
      <c r="TVC254" s="277"/>
      <c r="TVD254" s="277"/>
      <c r="TVE254" s="277"/>
      <c r="TVF254" s="277"/>
      <c r="TVG254" s="277"/>
      <c r="TVH254" s="277"/>
      <c r="TVI254" s="277"/>
      <c r="TVJ254" s="402"/>
      <c r="TVK254" s="404"/>
      <c r="TVL254" s="49"/>
      <c r="TVM254" s="49"/>
      <c r="TVN254" s="49"/>
      <c r="TVO254" s="99"/>
      <c r="TVP254" s="98"/>
      <c r="TVQ254" s="49"/>
      <c r="TVR254" s="405"/>
      <c r="TVS254" s="405"/>
      <c r="TVT254" s="277"/>
      <c r="TVU254" s="277"/>
      <c r="TVV254" s="277"/>
      <c r="TVW254" s="277"/>
      <c r="TVX254" s="277"/>
      <c r="TVY254" s="277"/>
      <c r="TVZ254" s="277"/>
      <c r="TWA254" s="277"/>
      <c r="TWB254" s="402"/>
      <c r="TWC254" s="404"/>
      <c r="TWD254" s="49"/>
      <c r="TWE254" s="49"/>
      <c r="TWF254" s="49"/>
      <c r="TWG254" s="99"/>
      <c r="TWH254" s="98"/>
      <c r="TWI254" s="49"/>
      <c r="TWJ254" s="405"/>
      <c r="TWK254" s="405"/>
      <c r="TWL254" s="277"/>
      <c r="TWM254" s="277"/>
      <c r="TWN254" s="277"/>
      <c r="TWO254" s="277"/>
      <c r="TWP254" s="277"/>
      <c r="TWQ254" s="277"/>
      <c r="TWR254" s="277"/>
      <c r="TWS254" s="277"/>
      <c r="TWT254" s="402"/>
      <c r="TWU254" s="404"/>
      <c r="TWV254" s="49"/>
      <c r="TWW254" s="49"/>
      <c r="TWX254" s="49"/>
      <c r="TWY254" s="99"/>
      <c r="TWZ254" s="98"/>
      <c r="TXA254" s="49"/>
      <c r="TXB254" s="405"/>
      <c r="TXC254" s="405"/>
      <c r="TXD254" s="277"/>
      <c r="TXE254" s="277"/>
      <c r="TXF254" s="277"/>
      <c r="TXG254" s="277"/>
      <c r="TXH254" s="277"/>
      <c r="TXI254" s="277"/>
      <c r="TXJ254" s="277"/>
      <c r="TXK254" s="277"/>
      <c r="TXL254" s="402"/>
      <c r="TXM254" s="404"/>
      <c r="TXN254" s="49"/>
      <c r="TXO254" s="49"/>
      <c r="TXP254" s="49"/>
      <c r="TXQ254" s="99"/>
      <c r="TXR254" s="98"/>
      <c r="TXS254" s="49"/>
      <c r="TXT254" s="405"/>
      <c r="TXU254" s="405"/>
      <c r="TXV254" s="277"/>
      <c r="TXW254" s="277"/>
      <c r="TXX254" s="277"/>
      <c r="TXY254" s="277"/>
      <c r="TXZ254" s="277"/>
      <c r="TYA254" s="277"/>
      <c r="TYB254" s="277"/>
      <c r="TYC254" s="277"/>
      <c r="TYD254" s="402"/>
      <c r="TYE254" s="404"/>
      <c r="TYF254" s="49"/>
      <c r="TYG254" s="49"/>
      <c r="TYH254" s="49"/>
      <c r="TYI254" s="99"/>
      <c r="TYJ254" s="98"/>
      <c r="TYK254" s="49"/>
      <c r="TYL254" s="405"/>
      <c r="TYM254" s="405"/>
      <c r="TYN254" s="277"/>
      <c r="TYO254" s="277"/>
      <c r="TYP254" s="277"/>
      <c r="TYQ254" s="277"/>
      <c r="TYR254" s="277"/>
      <c r="TYS254" s="277"/>
      <c r="TYT254" s="277"/>
      <c r="TYU254" s="277"/>
      <c r="TYV254" s="402"/>
      <c r="TYW254" s="404"/>
      <c r="TYX254" s="49"/>
      <c r="TYY254" s="49"/>
      <c r="TYZ254" s="49"/>
      <c r="TZA254" s="99"/>
      <c r="TZB254" s="98"/>
      <c r="TZC254" s="49"/>
      <c r="TZD254" s="405"/>
      <c r="TZE254" s="405"/>
      <c r="TZF254" s="277"/>
      <c r="TZG254" s="277"/>
      <c r="TZH254" s="277"/>
      <c r="TZI254" s="277"/>
      <c r="TZJ254" s="277"/>
      <c r="TZK254" s="277"/>
      <c r="TZL254" s="277"/>
      <c r="TZM254" s="277"/>
      <c r="TZN254" s="402"/>
      <c r="TZO254" s="404"/>
      <c r="TZP254" s="49"/>
      <c r="TZQ254" s="49"/>
      <c r="TZR254" s="49"/>
      <c r="TZS254" s="99"/>
      <c r="TZT254" s="98"/>
      <c r="TZU254" s="49"/>
      <c r="TZV254" s="405"/>
      <c r="TZW254" s="405"/>
      <c r="TZX254" s="277"/>
      <c r="TZY254" s="277"/>
      <c r="TZZ254" s="277"/>
      <c r="UAA254" s="277"/>
      <c r="UAB254" s="277"/>
      <c r="UAC254" s="277"/>
      <c r="UAD254" s="277"/>
      <c r="UAE254" s="277"/>
      <c r="UAF254" s="402"/>
      <c r="UAG254" s="404"/>
      <c r="UAH254" s="49"/>
      <c r="UAI254" s="49"/>
      <c r="UAJ254" s="49"/>
      <c r="UAK254" s="99"/>
      <c r="UAL254" s="98"/>
      <c r="UAM254" s="49"/>
      <c r="UAN254" s="405"/>
      <c r="UAO254" s="405"/>
      <c r="UAP254" s="277"/>
      <c r="UAQ254" s="277"/>
      <c r="UAR254" s="277"/>
      <c r="UAS254" s="277"/>
      <c r="UAT254" s="277"/>
      <c r="UAU254" s="277"/>
      <c r="UAV254" s="277"/>
      <c r="UAW254" s="277"/>
      <c r="UAX254" s="402"/>
      <c r="UAY254" s="404"/>
      <c r="UAZ254" s="49"/>
      <c r="UBA254" s="49"/>
      <c r="UBB254" s="49"/>
      <c r="UBC254" s="99"/>
      <c r="UBD254" s="98"/>
      <c r="UBE254" s="49"/>
      <c r="UBF254" s="405"/>
      <c r="UBG254" s="405"/>
      <c r="UBH254" s="277"/>
      <c r="UBI254" s="277"/>
      <c r="UBJ254" s="277"/>
      <c r="UBK254" s="277"/>
      <c r="UBL254" s="277"/>
      <c r="UBM254" s="277"/>
      <c r="UBN254" s="277"/>
      <c r="UBO254" s="277"/>
      <c r="UBP254" s="402"/>
      <c r="UBQ254" s="404"/>
      <c r="UBR254" s="49"/>
      <c r="UBS254" s="49"/>
      <c r="UBT254" s="49"/>
      <c r="UBU254" s="99"/>
      <c r="UBV254" s="98"/>
      <c r="UBW254" s="49"/>
      <c r="UBX254" s="405"/>
      <c r="UBY254" s="405"/>
      <c r="UBZ254" s="277"/>
      <c r="UCA254" s="277"/>
      <c r="UCB254" s="277"/>
      <c r="UCC254" s="277"/>
      <c r="UCD254" s="277"/>
      <c r="UCE254" s="277"/>
      <c r="UCF254" s="277"/>
      <c r="UCG254" s="277"/>
      <c r="UCH254" s="402"/>
      <c r="UCI254" s="404"/>
      <c r="UCJ254" s="49"/>
      <c r="UCK254" s="49"/>
      <c r="UCL254" s="49"/>
      <c r="UCM254" s="99"/>
      <c r="UCN254" s="98"/>
      <c r="UCO254" s="49"/>
      <c r="UCP254" s="405"/>
      <c r="UCQ254" s="405"/>
      <c r="UCR254" s="277"/>
      <c r="UCS254" s="277"/>
      <c r="UCT254" s="277"/>
      <c r="UCU254" s="277"/>
      <c r="UCV254" s="277"/>
      <c r="UCW254" s="277"/>
      <c r="UCX254" s="277"/>
      <c r="UCY254" s="277"/>
      <c r="UCZ254" s="402"/>
      <c r="UDA254" s="404"/>
      <c r="UDB254" s="49"/>
      <c r="UDC254" s="49"/>
      <c r="UDD254" s="49"/>
      <c r="UDE254" s="99"/>
      <c r="UDF254" s="98"/>
      <c r="UDG254" s="49"/>
      <c r="UDH254" s="405"/>
      <c r="UDI254" s="405"/>
      <c r="UDJ254" s="277"/>
      <c r="UDK254" s="277"/>
      <c r="UDL254" s="277"/>
      <c r="UDM254" s="277"/>
      <c r="UDN254" s="277"/>
      <c r="UDO254" s="277"/>
      <c r="UDP254" s="277"/>
      <c r="UDQ254" s="277"/>
      <c r="UDR254" s="402"/>
      <c r="UDS254" s="404"/>
      <c r="UDT254" s="49"/>
      <c r="UDU254" s="49"/>
      <c r="UDV254" s="49"/>
      <c r="UDW254" s="99"/>
      <c r="UDX254" s="98"/>
      <c r="UDY254" s="49"/>
      <c r="UDZ254" s="405"/>
      <c r="UEA254" s="405"/>
      <c r="UEB254" s="277"/>
      <c r="UEC254" s="277"/>
      <c r="UED254" s="277"/>
      <c r="UEE254" s="277"/>
      <c r="UEF254" s="277"/>
      <c r="UEG254" s="277"/>
      <c r="UEH254" s="277"/>
      <c r="UEI254" s="277"/>
      <c r="UEJ254" s="402"/>
      <c r="UEK254" s="404"/>
      <c r="UEL254" s="49"/>
      <c r="UEM254" s="49"/>
      <c r="UEN254" s="49"/>
      <c r="UEO254" s="99"/>
      <c r="UEP254" s="98"/>
      <c r="UEQ254" s="49"/>
      <c r="UER254" s="405"/>
      <c r="UES254" s="405"/>
      <c r="UET254" s="277"/>
      <c r="UEU254" s="277"/>
      <c r="UEV254" s="277"/>
      <c r="UEW254" s="277"/>
      <c r="UEX254" s="277"/>
      <c r="UEY254" s="277"/>
      <c r="UEZ254" s="277"/>
      <c r="UFA254" s="277"/>
      <c r="UFB254" s="402"/>
      <c r="UFC254" s="404"/>
      <c r="UFD254" s="49"/>
      <c r="UFE254" s="49"/>
      <c r="UFF254" s="49"/>
      <c r="UFG254" s="99"/>
      <c r="UFH254" s="98"/>
      <c r="UFI254" s="49"/>
      <c r="UFJ254" s="405"/>
      <c r="UFK254" s="405"/>
      <c r="UFL254" s="277"/>
      <c r="UFM254" s="277"/>
      <c r="UFN254" s="277"/>
      <c r="UFO254" s="277"/>
      <c r="UFP254" s="277"/>
      <c r="UFQ254" s="277"/>
      <c r="UFR254" s="277"/>
      <c r="UFS254" s="277"/>
      <c r="UFT254" s="402"/>
      <c r="UFU254" s="404"/>
      <c r="UFV254" s="49"/>
      <c r="UFW254" s="49"/>
      <c r="UFX254" s="49"/>
      <c r="UFY254" s="99"/>
      <c r="UFZ254" s="98"/>
      <c r="UGA254" s="49"/>
      <c r="UGB254" s="405"/>
      <c r="UGC254" s="405"/>
      <c r="UGD254" s="277"/>
      <c r="UGE254" s="277"/>
      <c r="UGF254" s="277"/>
      <c r="UGG254" s="277"/>
      <c r="UGH254" s="277"/>
      <c r="UGI254" s="277"/>
      <c r="UGJ254" s="277"/>
      <c r="UGK254" s="277"/>
      <c r="UGL254" s="402"/>
      <c r="UGM254" s="404"/>
      <c r="UGN254" s="49"/>
      <c r="UGO254" s="49"/>
      <c r="UGP254" s="49"/>
      <c r="UGQ254" s="99"/>
      <c r="UGR254" s="98"/>
      <c r="UGS254" s="49"/>
      <c r="UGT254" s="405"/>
      <c r="UGU254" s="405"/>
      <c r="UGV254" s="277"/>
      <c r="UGW254" s="277"/>
      <c r="UGX254" s="277"/>
      <c r="UGY254" s="277"/>
      <c r="UGZ254" s="277"/>
      <c r="UHA254" s="277"/>
      <c r="UHB254" s="277"/>
      <c r="UHC254" s="277"/>
      <c r="UHD254" s="402"/>
      <c r="UHE254" s="404"/>
      <c r="UHF254" s="49"/>
      <c r="UHG254" s="49"/>
      <c r="UHH254" s="49"/>
      <c r="UHI254" s="99"/>
      <c r="UHJ254" s="98"/>
      <c r="UHK254" s="49"/>
      <c r="UHL254" s="405"/>
      <c r="UHM254" s="405"/>
      <c r="UHN254" s="277"/>
      <c r="UHO254" s="277"/>
      <c r="UHP254" s="277"/>
      <c r="UHQ254" s="277"/>
      <c r="UHR254" s="277"/>
      <c r="UHS254" s="277"/>
      <c r="UHT254" s="277"/>
      <c r="UHU254" s="277"/>
      <c r="UHV254" s="402"/>
      <c r="UHW254" s="404"/>
      <c r="UHX254" s="49"/>
      <c r="UHY254" s="49"/>
      <c r="UHZ254" s="49"/>
      <c r="UIA254" s="99"/>
      <c r="UIB254" s="98"/>
      <c r="UIC254" s="49"/>
      <c r="UID254" s="405"/>
      <c r="UIE254" s="405"/>
      <c r="UIF254" s="277"/>
      <c r="UIG254" s="277"/>
      <c r="UIH254" s="277"/>
      <c r="UII254" s="277"/>
      <c r="UIJ254" s="277"/>
      <c r="UIK254" s="277"/>
      <c r="UIL254" s="277"/>
      <c r="UIM254" s="277"/>
      <c r="UIN254" s="402"/>
      <c r="UIO254" s="404"/>
      <c r="UIP254" s="49"/>
      <c r="UIQ254" s="49"/>
      <c r="UIR254" s="49"/>
      <c r="UIS254" s="99"/>
      <c r="UIT254" s="98"/>
      <c r="UIU254" s="49"/>
      <c r="UIV254" s="405"/>
      <c r="UIW254" s="405"/>
      <c r="UIX254" s="277"/>
      <c r="UIY254" s="277"/>
      <c r="UIZ254" s="277"/>
      <c r="UJA254" s="277"/>
      <c r="UJB254" s="277"/>
      <c r="UJC254" s="277"/>
      <c r="UJD254" s="277"/>
      <c r="UJE254" s="277"/>
      <c r="UJF254" s="402"/>
      <c r="UJG254" s="404"/>
      <c r="UJH254" s="49"/>
      <c r="UJI254" s="49"/>
      <c r="UJJ254" s="49"/>
      <c r="UJK254" s="99"/>
      <c r="UJL254" s="98"/>
      <c r="UJM254" s="49"/>
      <c r="UJN254" s="405"/>
      <c r="UJO254" s="405"/>
      <c r="UJP254" s="277"/>
      <c r="UJQ254" s="277"/>
      <c r="UJR254" s="277"/>
      <c r="UJS254" s="277"/>
      <c r="UJT254" s="277"/>
      <c r="UJU254" s="277"/>
      <c r="UJV254" s="277"/>
      <c r="UJW254" s="277"/>
      <c r="UJX254" s="402"/>
      <c r="UJY254" s="404"/>
      <c r="UJZ254" s="49"/>
      <c r="UKA254" s="49"/>
      <c r="UKB254" s="49"/>
      <c r="UKC254" s="99"/>
      <c r="UKD254" s="98"/>
      <c r="UKE254" s="49"/>
      <c r="UKF254" s="405"/>
      <c r="UKG254" s="405"/>
      <c r="UKH254" s="277"/>
      <c r="UKI254" s="277"/>
      <c r="UKJ254" s="277"/>
      <c r="UKK254" s="277"/>
      <c r="UKL254" s="277"/>
      <c r="UKM254" s="277"/>
      <c r="UKN254" s="277"/>
      <c r="UKO254" s="277"/>
      <c r="UKP254" s="402"/>
      <c r="UKQ254" s="404"/>
      <c r="UKR254" s="49"/>
      <c r="UKS254" s="49"/>
      <c r="UKT254" s="49"/>
      <c r="UKU254" s="99"/>
      <c r="UKV254" s="98"/>
      <c r="UKW254" s="49"/>
      <c r="UKX254" s="405"/>
      <c r="UKY254" s="405"/>
      <c r="UKZ254" s="277"/>
      <c r="ULA254" s="277"/>
      <c r="ULB254" s="277"/>
      <c r="ULC254" s="277"/>
      <c r="ULD254" s="277"/>
      <c r="ULE254" s="277"/>
      <c r="ULF254" s="277"/>
      <c r="ULG254" s="277"/>
      <c r="ULH254" s="402"/>
      <c r="ULI254" s="404"/>
      <c r="ULJ254" s="49"/>
      <c r="ULK254" s="49"/>
      <c r="ULL254" s="49"/>
      <c r="ULM254" s="99"/>
      <c r="ULN254" s="98"/>
      <c r="ULO254" s="49"/>
      <c r="ULP254" s="405"/>
      <c r="ULQ254" s="405"/>
      <c r="ULR254" s="277"/>
      <c r="ULS254" s="277"/>
      <c r="ULT254" s="277"/>
      <c r="ULU254" s="277"/>
      <c r="ULV254" s="277"/>
      <c r="ULW254" s="277"/>
      <c r="ULX254" s="277"/>
      <c r="ULY254" s="277"/>
      <c r="ULZ254" s="402"/>
      <c r="UMA254" s="404"/>
      <c r="UMB254" s="49"/>
      <c r="UMC254" s="49"/>
      <c r="UMD254" s="49"/>
      <c r="UME254" s="99"/>
      <c r="UMF254" s="98"/>
      <c r="UMG254" s="49"/>
      <c r="UMH254" s="405"/>
      <c r="UMI254" s="405"/>
      <c r="UMJ254" s="277"/>
      <c r="UMK254" s="277"/>
      <c r="UML254" s="277"/>
      <c r="UMM254" s="277"/>
      <c r="UMN254" s="277"/>
      <c r="UMO254" s="277"/>
      <c r="UMP254" s="277"/>
      <c r="UMQ254" s="277"/>
      <c r="UMR254" s="402"/>
      <c r="UMS254" s="404"/>
      <c r="UMT254" s="49"/>
      <c r="UMU254" s="49"/>
      <c r="UMV254" s="49"/>
      <c r="UMW254" s="99"/>
      <c r="UMX254" s="98"/>
      <c r="UMY254" s="49"/>
      <c r="UMZ254" s="405"/>
      <c r="UNA254" s="405"/>
      <c r="UNB254" s="277"/>
      <c r="UNC254" s="277"/>
      <c r="UND254" s="277"/>
      <c r="UNE254" s="277"/>
      <c r="UNF254" s="277"/>
      <c r="UNG254" s="277"/>
      <c r="UNH254" s="277"/>
      <c r="UNI254" s="277"/>
      <c r="UNJ254" s="402"/>
      <c r="UNK254" s="404"/>
      <c r="UNL254" s="49"/>
      <c r="UNM254" s="49"/>
      <c r="UNN254" s="49"/>
      <c r="UNO254" s="99"/>
      <c r="UNP254" s="98"/>
      <c r="UNQ254" s="49"/>
      <c r="UNR254" s="405"/>
      <c r="UNS254" s="405"/>
      <c r="UNT254" s="277"/>
      <c r="UNU254" s="277"/>
      <c r="UNV254" s="277"/>
      <c r="UNW254" s="277"/>
      <c r="UNX254" s="277"/>
      <c r="UNY254" s="277"/>
      <c r="UNZ254" s="277"/>
      <c r="UOA254" s="277"/>
      <c r="UOB254" s="402"/>
      <c r="UOC254" s="404"/>
      <c r="UOD254" s="49"/>
      <c r="UOE254" s="49"/>
      <c r="UOF254" s="49"/>
      <c r="UOG254" s="99"/>
      <c r="UOH254" s="98"/>
      <c r="UOI254" s="49"/>
      <c r="UOJ254" s="405"/>
      <c r="UOK254" s="405"/>
      <c r="UOL254" s="277"/>
      <c r="UOM254" s="277"/>
      <c r="UON254" s="277"/>
      <c r="UOO254" s="277"/>
      <c r="UOP254" s="277"/>
      <c r="UOQ254" s="277"/>
      <c r="UOR254" s="277"/>
      <c r="UOS254" s="277"/>
      <c r="UOT254" s="402"/>
      <c r="UOU254" s="404"/>
      <c r="UOV254" s="49"/>
      <c r="UOW254" s="49"/>
      <c r="UOX254" s="49"/>
      <c r="UOY254" s="99"/>
      <c r="UOZ254" s="98"/>
      <c r="UPA254" s="49"/>
      <c r="UPB254" s="405"/>
      <c r="UPC254" s="405"/>
      <c r="UPD254" s="277"/>
      <c r="UPE254" s="277"/>
      <c r="UPF254" s="277"/>
      <c r="UPG254" s="277"/>
      <c r="UPH254" s="277"/>
      <c r="UPI254" s="277"/>
      <c r="UPJ254" s="277"/>
      <c r="UPK254" s="277"/>
      <c r="UPL254" s="402"/>
      <c r="UPM254" s="404"/>
      <c r="UPN254" s="49"/>
      <c r="UPO254" s="49"/>
      <c r="UPP254" s="49"/>
      <c r="UPQ254" s="99"/>
      <c r="UPR254" s="98"/>
      <c r="UPS254" s="49"/>
      <c r="UPT254" s="405"/>
      <c r="UPU254" s="405"/>
      <c r="UPV254" s="277"/>
      <c r="UPW254" s="277"/>
      <c r="UPX254" s="277"/>
      <c r="UPY254" s="277"/>
      <c r="UPZ254" s="277"/>
      <c r="UQA254" s="277"/>
      <c r="UQB254" s="277"/>
      <c r="UQC254" s="277"/>
      <c r="UQD254" s="402"/>
      <c r="UQE254" s="404"/>
      <c r="UQF254" s="49"/>
      <c r="UQG254" s="49"/>
      <c r="UQH254" s="49"/>
      <c r="UQI254" s="99"/>
      <c r="UQJ254" s="98"/>
      <c r="UQK254" s="49"/>
      <c r="UQL254" s="405"/>
      <c r="UQM254" s="405"/>
      <c r="UQN254" s="277"/>
      <c r="UQO254" s="277"/>
      <c r="UQP254" s="277"/>
      <c r="UQQ254" s="277"/>
      <c r="UQR254" s="277"/>
      <c r="UQS254" s="277"/>
      <c r="UQT254" s="277"/>
      <c r="UQU254" s="277"/>
      <c r="UQV254" s="402"/>
      <c r="UQW254" s="404"/>
      <c r="UQX254" s="49"/>
      <c r="UQY254" s="49"/>
      <c r="UQZ254" s="49"/>
      <c r="URA254" s="99"/>
      <c r="URB254" s="98"/>
      <c r="URC254" s="49"/>
      <c r="URD254" s="405"/>
      <c r="URE254" s="405"/>
      <c r="URF254" s="277"/>
      <c r="URG254" s="277"/>
      <c r="URH254" s="277"/>
      <c r="URI254" s="277"/>
      <c r="URJ254" s="277"/>
      <c r="URK254" s="277"/>
      <c r="URL254" s="277"/>
      <c r="URM254" s="277"/>
      <c r="URN254" s="402"/>
      <c r="URO254" s="404"/>
      <c r="URP254" s="49"/>
      <c r="URQ254" s="49"/>
      <c r="URR254" s="49"/>
      <c r="URS254" s="99"/>
      <c r="URT254" s="98"/>
      <c r="URU254" s="49"/>
      <c r="URV254" s="405"/>
      <c r="URW254" s="405"/>
      <c r="URX254" s="277"/>
      <c r="URY254" s="277"/>
      <c r="URZ254" s="277"/>
      <c r="USA254" s="277"/>
      <c r="USB254" s="277"/>
      <c r="USC254" s="277"/>
      <c r="USD254" s="277"/>
      <c r="USE254" s="277"/>
      <c r="USF254" s="402"/>
      <c r="USG254" s="404"/>
      <c r="USH254" s="49"/>
      <c r="USI254" s="49"/>
      <c r="USJ254" s="49"/>
      <c r="USK254" s="99"/>
      <c r="USL254" s="98"/>
      <c r="USM254" s="49"/>
      <c r="USN254" s="405"/>
      <c r="USO254" s="405"/>
      <c r="USP254" s="277"/>
      <c r="USQ254" s="277"/>
      <c r="USR254" s="277"/>
      <c r="USS254" s="277"/>
      <c r="UST254" s="277"/>
      <c r="USU254" s="277"/>
      <c r="USV254" s="277"/>
      <c r="USW254" s="277"/>
      <c r="USX254" s="402"/>
      <c r="USY254" s="404"/>
      <c r="USZ254" s="49"/>
      <c r="UTA254" s="49"/>
      <c r="UTB254" s="49"/>
      <c r="UTC254" s="99"/>
      <c r="UTD254" s="98"/>
      <c r="UTE254" s="49"/>
      <c r="UTF254" s="405"/>
      <c r="UTG254" s="405"/>
      <c r="UTH254" s="277"/>
      <c r="UTI254" s="277"/>
      <c r="UTJ254" s="277"/>
      <c r="UTK254" s="277"/>
      <c r="UTL254" s="277"/>
      <c r="UTM254" s="277"/>
      <c r="UTN254" s="277"/>
      <c r="UTO254" s="277"/>
      <c r="UTP254" s="402"/>
      <c r="UTQ254" s="404"/>
      <c r="UTR254" s="49"/>
      <c r="UTS254" s="49"/>
      <c r="UTT254" s="49"/>
      <c r="UTU254" s="99"/>
      <c r="UTV254" s="98"/>
      <c r="UTW254" s="49"/>
      <c r="UTX254" s="405"/>
      <c r="UTY254" s="405"/>
      <c r="UTZ254" s="277"/>
      <c r="UUA254" s="277"/>
      <c r="UUB254" s="277"/>
      <c r="UUC254" s="277"/>
      <c r="UUD254" s="277"/>
      <c r="UUE254" s="277"/>
      <c r="UUF254" s="277"/>
      <c r="UUG254" s="277"/>
      <c r="UUH254" s="402"/>
      <c r="UUI254" s="404"/>
      <c r="UUJ254" s="49"/>
      <c r="UUK254" s="49"/>
      <c r="UUL254" s="49"/>
      <c r="UUM254" s="99"/>
      <c r="UUN254" s="98"/>
      <c r="UUO254" s="49"/>
      <c r="UUP254" s="405"/>
      <c r="UUQ254" s="405"/>
      <c r="UUR254" s="277"/>
      <c r="UUS254" s="277"/>
      <c r="UUT254" s="277"/>
      <c r="UUU254" s="277"/>
      <c r="UUV254" s="277"/>
      <c r="UUW254" s="277"/>
      <c r="UUX254" s="277"/>
      <c r="UUY254" s="277"/>
      <c r="UUZ254" s="402"/>
      <c r="UVA254" s="404"/>
      <c r="UVB254" s="49"/>
      <c r="UVC254" s="49"/>
      <c r="UVD254" s="49"/>
      <c r="UVE254" s="99"/>
      <c r="UVF254" s="98"/>
      <c r="UVG254" s="49"/>
      <c r="UVH254" s="405"/>
      <c r="UVI254" s="405"/>
      <c r="UVJ254" s="277"/>
      <c r="UVK254" s="277"/>
      <c r="UVL254" s="277"/>
      <c r="UVM254" s="277"/>
      <c r="UVN254" s="277"/>
      <c r="UVO254" s="277"/>
      <c r="UVP254" s="277"/>
      <c r="UVQ254" s="277"/>
      <c r="UVR254" s="402"/>
      <c r="UVS254" s="404"/>
      <c r="UVT254" s="49"/>
      <c r="UVU254" s="49"/>
      <c r="UVV254" s="49"/>
      <c r="UVW254" s="99"/>
      <c r="UVX254" s="98"/>
      <c r="UVY254" s="49"/>
      <c r="UVZ254" s="405"/>
      <c r="UWA254" s="405"/>
      <c r="UWB254" s="277"/>
      <c r="UWC254" s="277"/>
      <c r="UWD254" s="277"/>
      <c r="UWE254" s="277"/>
      <c r="UWF254" s="277"/>
      <c r="UWG254" s="277"/>
      <c r="UWH254" s="277"/>
      <c r="UWI254" s="277"/>
      <c r="UWJ254" s="402"/>
      <c r="UWK254" s="404"/>
      <c r="UWL254" s="49"/>
      <c r="UWM254" s="49"/>
      <c r="UWN254" s="49"/>
      <c r="UWO254" s="99"/>
      <c r="UWP254" s="98"/>
      <c r="UWQ254" s="49"/>
      <c r="UWR254" s="405"/>
      <c r="UWS254" s="405"/>
      <c r="UWT254" s="277"/>
      <c r="UWU254" s="277"/>
      <c r="UWV254" s="277"/>
      <c r="UWW254" s="277"/>
      <c r="UWX254" s="277"/>
      <c r="UWY254" s="277"/>
      <c r="UWZ254" s="277"/>
      <c r="UXA254" s="277"/>
      <c r="UXB254" s="402"/>
      <c r="UXC254" s="404"/>
      <c r="UXD254" s="49"/>
      <c r="UXE254" s="49"/>
      <c r="UXF254" s="49"/>
      <c r="UXG254" s="99"/>
      <c r="UXH254" s="98"/>
      <c r="UXI254" s="49"/>
      <c r="UXJ254" s="405"/>
      <c r="UXK254" s="405"/>
      <c r="UXL254" s="277"/>
      <c r="UXM254" s="277"/>
      <c r="UXN254" s="277"/>
      <c r="UXO254" s="277"/>
      <c r="UXP254" s="277"/>
      <c r="UXQ254" s="277"/>
      <c r="UXR254" s="277"/>
      <c r="UXS254" s="277"/>
      <c r="UXT254" s="402"/>
      <c r="UXU254" s="404"/>
      <c r="UXV254" s="49"/>
      <c r="UXW254" s="49"/>
      <c r="UXX254" s="49"/>
      <c r="UXY254" s="99"/>
      <c r="UXZ254" s="98"/>
      <c r="UYA254" s="49"/>
      <c r="UYB254" s="405"/>
      <c r="UYC254" s="405"/>
      <c r="UYD254" s="277"/>
      <c r="UYE254" s="277"/>
      <c r="UYF254" s="277"/>
      <c r="UYG254" s="277"/>
      <c r="UYH254" s="277"/>
      <c r="UYI254" s="277"/>
      <c r="UYJ254" s="277"/>
      <c r="UYK254" s="277"/>
      <c r="UYL254" s="402"/>
      <c r="UYM254" s="404"/>
      <c r="UYN254" s="49"/>
      <c r="UYO254" s="49"/>
      <c r="UYP254" s="49"/>
      <c r="UYQ254" s="99"/>
      <c r="UYR254" s="98"/>
      <c r="UYS254" s="49"/>
      <c r="UYT254" s="405"/>
      <c r="UYU254" s="405"/>
      <c r="UYV254" s="277"/>
      <c r="UYW254" s="277"/>
      <c r="UYX254" s="277"/>
      <c r="UYY254" s="277"/>
      <c r="UYZ254" s="277"/>
      <c r="UZA254" s="277"/>
      <c r="UZB254" s="277"/>
      <c r="UZC254" s="277"/>
      <c r="UZD254" s="402"/>
      <c r="UZE254" s="404"/>
      <c r="UZF254" s="49"/>
      <c r="UZG254" s="49"/>
      <c r="UZH254" s="49"/>
      <c r="UZI254" s="99"/>
      <c r="UZJ254" s="98"/>
      <c r="UZK254" s="49"/>
      <c r="UZL254" s="405"/>
      <c r="UZM254" s="405"/>
      <c r="UZN254" s="277"/>
      <c r="UZO254" s="277"/>
      <c r="UZP254" s="277"/>
      <c r="UZQ254" s="277"/>
      <c r="UZR254" s="277"/>
      <c r="UZS254" s="277"/>
      <c r="UZT254" s="277"/>
      <c r="UZU254" s="277"/>
      <c r="UZV254" s="402"/>
      <c r="UZW254" s="404"/>
      <c r="UZX254" s="49"/>
      <c r="UZY254" s="49"/>
      <c r="UZZ254" s="49"/>
      <c r="VAA254" s="99"/>
      <c r="VAB254" s="98"/>
      <c r="VAC254" s="49"/>
      <c r="VAD254" s="405"/>
      <c r="VAE254" s="405"/>
      <c r="VAF254" s="277"/>
      <c r="VAG254" s="277"/>
      <c r="VAH254" s="277"/>
      <c r="VAI254" s="277"/>
      <c r="VAJ254" s="277"/>
      <c r="VAK254" s="277"/>
      <c r="VAL254" s="277"/>
      <c r="VAM254" s="277"/>
      <c r="VAN254" s="402"/>
      <c r="VAO254" s="404"/>
      <c r="VAP254" s="49"/>
      <c r="VAQ254" s="49"/>
      <c r="VAR254" s="49"/>
      <c r="VAS254" s="99"/>
      <c r="VAT254" s="98"/>
      <c r="VAU254" s="49"/>
      <c r="VAV254" s="405"/>
      <c r="VAW254" s="405"/>
      <c r="VAX254" s="277"/>
      <c r="VAY254" s="277"/>
      <c r="VAZ254" s="277"/>
      <c r="VBA254" s="277"/>
      <c r="VBB254" s="277"/>
      <c r="VBC254" s="277"/>
      <c r="VBD254" s="277"/>
      <c r="VBE254" s="277"/>
      <c r="VBF254" s="402"/>
      <c r="VBG254" s="404"/>
      <c r="VBH254" s="49"/>
      <c r="VBI254" s="49"/>
      <c r="VBJ254" s="49"/>
      <c r="VBK254" s="99"/>
      <c r="VBL254" s="98"/>
      <c r="VBM254" s="49"/>
      <c r="VBN254" s="405"/>
      <c r="VBO254" s="405"/>
      <c r="VBP254" s="277"/>
      <c r="VBQ254" s="277"/>
      <c r="VBR254" s="277"/>
      <c r="VBS254" s="277"/>
      <c r="VBT254" s="277"/>
      <c r="VBU254" s="277"/>
      <c r="VBV254" s="277"/>
      <c r="VBW254" s="277"/>
      <c r="VBX254" s="402"/>
      <c r="VBY254" s="404"/>
      <c r="VBZ254" s="49"/>
      <c r="VCA254" s="49"/>
      <c r="VCB254" s="49"/>
      <c r="VCC254" s="99"/>
      <c r="VCD254" s="98"/>
      <c r="VCE254" s="49"/>
      <c r="VCF254" s="405"/>
      <c r="VCG254" s="405"/>
      <c r="VCH254" s="277"/>
      <c r="VCI254" s="277"/>
      <c r="VCJ254" s="277"/>
      <c r="VCK254" s="277"/>
      <c r="VCL254" s="277"/>
      <c r="VCM254" s="277"/>
      <c r="VCN254" s="277"/>
      <c r="VCO254" s="277"/>
      <c r="VCP254" s="402"/>
      <c r="VCQ254" s="404"/>
      <c r="VCR254" s="49"/>
      <c r="VCS254" s="49"/>
      <c r="VCT254" s="49"/>
      <c r="VCU254" s="99"/>
      <c r="VCV254" s="98"/>
      <c r="VCW254" s="49"/>
      <c r="VCX254" s="405"/>
      <c r="VCY254" s="405"/>
      <c r="VCZ254" s="277"/>
      <c r="VDA254" s="277"/>
      <c r="VDB254" s="277"/>
      <c r="VDC254" s="277"/>
      <c r="VDD254" s="277"/>
      <c r="VDE254" s="277"/>
      <c r="VDF254" s="277"/>
      <c r="VDG254" s="277"/>
      <c r="VDH254" s="402"/>
      <c r="VDI254" s="404"/>
      <c r="VDJ254" s="49"/>
      <c r="VDK254" s="49"/>
      <c r="VDL254" s="49"/>
      <c r="VDM254" s="99"/>
      <c r="VDN254" s="98"/>
      <c r="VDO254" s="49"/>
      <c r="VDP254" s="405"/>
      <c r="VDQ254" s="405"/>
      <c r="VDR254" s="277"/>
      <c r="VDS254" s="277"/>
      <c r="VDT254" s="277"/>
      <c r="VDU254" s="277"/>
      <c r="VDV254" s="277"/>
      <c r="VDW254" s="277"/>
      <c r="VDX254" s="277"/>
      <c r="VDY254" s="277"/>
      <c r="VDZ254" s="402"/>
      <c r="VEA254" s="404"/>
      <c r="VEB254" s="49"/>
      <c r="VEC254" s="49"/>
      <c r="VED254" s="49"/>
      <c r="VEE254" s="99"/>
      <c r="VEF254" s="98"/>
      <c r="VEG254" s="49"/>
      <c r="VEH254" s="405"/>
      <c r="VEI254" s="405"/>
      <c r="VEJ254" s="277"/>
      <c r="VEK254" s="277"/>
      <c r="VEL254" s="277"/>
      <c r="VEM254" s="277"/>
      <c r="VEN254" s="277"/>
      <c r="VEO254" s="277"/>
      <c r="VEP254" s="277"/>
      <c r="VEQ254" s="277"/>
      <c r="VER254" s="402"/>
      <c r="VES254" s="404"/>
      <c r="VET254" s="49"/>
      <c r="VEU254" s="49"/>
      <c r="VEV254" s="49"/>
      <c r="VEW254" s="99"/>
      <c r="VEX254" s="98"/>
      <c r="VEY254" s="49"/>
      <c r="VEZ254" s="405"/>
      <c r="VFA254" s="405"/>
      <c r="VFB254" s="277"/>
      <c r="VFC254" s="277"/>
      <c r="VFD254" s="277"/>
      <c r="VFE254" s="277"/>
      <c r="VFF254" s="277"/>
      <c r="VFG254" s="277"/>
      <c r="VFH254" s="277"/>
      <c r="VFI254" s="277"/>
      <c r="VFJ254" s="402"/>
      <c r="VFK254" s="404"/>
      <c r="VFL254" s="49"/>
      <c r="VFM254" s="49"/>
      <c r="VFN254" s="49"/>
      <c r="VFO254" s="99"/>
      <c r="VFP254" s="98"/>
      <c r="VFQ254" s="49"/>
      <c r="VFR254" s="405"/>
      <c r="VFS254" s="405"/>
      <c r="VFT254" s="277"/>
      <c r="VFU254" s="277"/>
      <c r="VFV254" s="277"/>
      <c r="VFW254" s="277"/>
      <c r="VFX254" s="277"/>
      <c r="VFY254" s="277"/>
      <c r="VFZ254" s="277"/>
      <c r="VGA254" s="277"/>
      <c r="VGB254" s="402"/>
      <c r="VGC254" s="404"/>
      <c r="VGD254" s="49"/>
      <c r="VGE254" s="49"/>
      <c r="VGF254" s="49"/>
      <c r="VGG254" s="99"/>
      <c r="VGH254" s="98"/>
      <c r="VGI254" s="49"/>
      <c r="VGJ254" s="405"/>
      <c r="VGK254" s="405"/>
      <c r="VGL254" s="277"/>
      <c r="VGM254" s="277"/>
      <c r="VGN254" s="277"/>
      <c r="VGO254" s="277"/>
      <c r="VGP254" s="277"/>
      <c r="VGQ254" s="277"/>
      <c r="VGR254" s="277"/>
      <c r="VGS254" s="277"/>
      <c r="VGT254" s="402"/>
      <c r="VGU254" s="404"/>
      <c r="VGV254" s="49"/>
      <c r="VGW254" s="49"/>
      <c r="VGX254" s="49"/>
      <c r="VGY254" s="99"/>
      <c r="VGZ254" s="98"/>
      <c r="VHA254" s="49"/>
      <c r="VHB254" s="405"/>
      <c r="VHC254" s="405"/>
      <c r="VHD254" s="277"/>
      <c r="VHE254" s="277"/>
      <c r="VHF254" s="277"/>
      <c r="VHG254" s="277"/>
      <c r="VHH254" s="277"/>
      <c r="VHI254" s="277"/>
      <c r="VHJ254" s="277"/>
      <c r="VHK254" s="277"/>
      <c r="VHL254" s="402"/>
      <c r="VHM254" s="404"/>
      <c r="VHN254" s="49"/>
      <c r="VHO254" s="49"/>
      <c r="VHP254" s="49"/>
      <c r="VHQ254" s="99"/>
      <c r="VHR254" s="98"/>
      <c r="VHS254" s="49"/>
      <c r="VHT254" s="405"/>
      <c r="VHU254" s="405"/>
      <c r="VHV254" s="277"/>
      <c r="VHW254" s="277"/>
      <c r="VHX254" s="277"/>
      <c r="VHY254" s="277"/>
      <c r="VHZ254" s="277"/>
      <c r="VIA254" s="277"/>
      <c r="VIB254" s="277"/>
      <c r="VIC254" s="277"/>
      <c r="VID254" s="402"/>
      <c r="VIE254" s="404"/>
      <c r="VIF254" s="49"/>
      <c r="VIG254" s="49"/>
      <c r="VIH254" s="49"/>
      <c r="VII254" s="99"/>
      <c r="VIJ254" s="98"/>
      <c r="VIK254" s="49"/>
      <c r="VIL254" s="405"/>
      <c r="VIM254" s="405"/>
      <c r="VIN254" s="277"/>
      <c r="VIO254" s="277"/>
      <c r="VIP254" s="277"/>
      <c r="VIQ254" s="277"/>
      <c r="VIR254" s="277"/>
      <c r="VIS254" s="277"/>
      <c r="VIT254" s="277"/>
      <c r="VIU254" s="277"/>
      <c r="VIV254" s="402"/>
      <c r="VIW254" s="404"/>
      <c r="VIX254" s="49"/>
      <c r="VIY254" s="49"/>
      <c r="VIZ254" s="49"/>
      <c r="VJA254" s="99"/>
      <c r="VJB254" s="98"/>
      <c r="VJC254" s="49"/>
      <c r="VJD254" s="405"/>
      <c r="VJE254" s="405"/>
      <c r="VJF254" s="277"/>
      <c r="VJG254" s="277"/>
      <c r="VJH254" s="277"/>
      <c r="VJI254" s="277"/>
      <c r="VJJ254" s="277"/>
      <c r="VJK254" s="277"/>
      <c r="VJL254" s="277"/>
      <c r="VJM254" s="277"/>
      <c r="VJN254" s="402"/>
      <c r="VJO254" s="404"/>
      <c r="VJP254" s="49"/>
      <c r="VJQ254" s="49"/>
      <c r="VJR254" s="49"/>
      <c r="VJS254" s="99"/>
      <c r="VJT254" s="98"/>
      <c r="VJU254" s="49"/>
      <c r="VJV254" s="405"/>
      <c r="VJW254" s="405"/>
      <c r="VJX254" s="277"/>
      <c r="VJY254" s="277"/>
      <c r="VJZ254" s="277"/>
      <c r="VKA254" s="277"/>
      <c r="VKB254" s="277"/>
      <c r="VKC254" s="277"/>
      <c r="VKD254" s="277"/>
      <c r="VKE254" s="277"/>
      <c r="VKF254" s="402"/>
      <c r="VKG254" s="404"/>
      <c r="VKH254" s="49"/>
      <c r="VKI254" s="49"/>
      <c r="VKJ254" s="49"/>
      <c r="VKK254" s="99"/>
      <c r="VKL254" s="98"/>
      <c r="VKM254" s="49"/>
      <c r="VKN254" s="405"/>
      <c r="VKO254" s="405"/>
      <c r="VKP254" s="277"/>
      <c r="VKQ254" s="277"/>
      <c r="VKR254" s="277"/>
      <c r="VKS254" s="277"/>
      <c r="VKT254" s="277"/>
      <c r="VKU254" s="277"/>
      <c r="VKV254" s="277"/>
      <c r="VKW254" s="277"/>
      <c r="VKX254" s="402"/>
      <c r="VKY254" s="404"/>
      <c r="VKZ254" s="49"/>
      <c r="VLA254" s="49"/>
      <c r="VLB254" s="49"/>
      <c r="VLC254" s="99"/>
      <c r="VLD254" s="98"/>
      <c r="VLE254" s="49"/>
      <c r="VLF254" s="405"/>
      <c r="VLG254" s="405"/>
      <c r="VLH254" s="277"/>
      <c r="VLI254" s="277"/>
      <c r="VLJ254" s="277"/>
      <c r="VLK254" s="277"/>
      <c r="VLL254" s="277"/>
      <c r="VLM254" s="277"/>
      <c r="VLN254" s="277"/>
      <c r="VLO254" s="277"/>
      <c r="VLP254" s="402"/>
      <c r="VLQ254" s="404"/>
      <c r="VLR254" s="49"/>
      <c r="VLS254" s="49"/>
      <c r="VLT254" s="49"/>
      <c r="VLU254" s="99"/>
      <c r="VLV254" s="98"/>
      <c r="VLW254" s="49"/>
      <c r="VLX254" s="405"/>
      <c r="VLY254" s="405"/>
      <c r="VLZ254" s="277"/>
      <c r="VMA254" s="277"/>
      <c r="VMB254" s="277"/>
      <c r="VMC254" s="277"/>
      <c r="VMD254" s="277"/>
      <c r="VME254" s="277"/>
      <c r="VMF254" s="277"/>
      <c r="VMG254" s="277"/>
      <c r="VMH254" s="402"/>
      <c r="VMI254" s="404"/>
      <c r="VMJ254" s="49"/>
      <c r="VMK254" s="49"/>
      <c r="VML254" s="49"/>
      <c r="VMM254" s="99"/>
      <c r="VMN254" s="98"/>
      <c r="VMO254" s="49"/>
      <c r="VMP254" s="405"/>
      <c r="VMQ254" s="405"/>
      <c r="VMR254" s="277"/>
      <c r="VMS254" s="277"/>
      <c r="VMT254" s="277"/>
      <c r="VMU254" s="277"/>
      <c r="VMV254" s="277"/>
      <c r="VMW254" s="277"/>
      <c r="VMX254" s="277"/>
      <c r="VMY254" s="277"/>
      <c r="VMZ254" s="402"/>
      <c r="VNA254" s="404"/>
      <c r="VNB254" s="49"/>
      <c r="VNC254" s="49"/>
      <c r="VND254" s="49"/>
      <c r="VNE254" s="99"/>
      <c r="VNF254" s="98"/>
      <c r="VNG254" s="49"/>
      <c r="VNH254" s="405"/>
      <c r="VNI254" s="405"/>
      <c r="VNJ254" s="277"/>
      <c r="VNK254" s="277"/>
      <c r="VNL254" s="277"/>
      <c r="VNM254" s="277"/>
      <c r="VNN254" s="277"/>
      <c r="VNO254" s="277"/>
      <c r="VNP254" s="277"/>
      <c r="VNQ254" s="277"/>
      <c r="VNR254" s="402"/>
      <c r="VNS254" s="404"/>
      <c r="VNT254" s="49"/>
      <c r="VNU254" s="49"/>
      <c r="VNV254" s="49"/>
      <c r="VNW254" s="99"/>
      <c r="VNX254" s="98"/>
      <c r="VNY254" s="49"/>
      <c r="VNZ254" s="405"/>
      <c r="VOA254" s="405"/>
      <c r="VOB254" s="277"/>
      <c r="VOC254" s="277"/>
      <c r="VOD254" s="277"/>
      <c r="VOE254" s="277"/>
      <c r="VOF254" s="277"/>
      <c r="VOG254" s="277"/>
      <c r="VOH254" s="277"/>
      <c r="VOI254" s="277"/>
      <c r="VOJ254" s="402"/>
      <c r="VOK254" s="404"/>
      <c r="VOL254" s="49"/>
      <c r="VOM254" s="49"/>
      <c r="VON254" s="49"/>
      <c r="VOO254" s="99"/>
      <c r="VOP254" s="98"/>
      <c r="VOQ254" s="49"/>
      <c r="VOR254" s="405"/>
      <c r="VOS254" s="405"/>
      <c r="VOT254" s="277"/>
      <c r="VOU254" s="277"/>
      <c r="VOV254" s="277"/>
      <c r="VOW254" s="277"/>
      <c r="VOX254" s="277"/>
      <c r="VOY254" s="277"/>
      <c r="VOZ254" s="277"/>
      <c r="VPA254" s="277"/>
      <c r="VPB254" s="402"/>
      <c r="VPC254" s="404"/>
      <c r="VPD254" s="49"/>
      <c r="VPE254" s="49"/>
      <c r="VPF254" s="49"/>
      <c r="VPG254" s="99"/>
      <c r="VPH254" s="98"/>
      <c r="VPI254" s="49"/>
      <c r="VPJ254" s="405"/>
      <c r="VPK254" s="405"/>
      <c r="VPL254" s="277"/>
      <c r="VPM254" s="277"/>
      <c r="VPN254" s="277"/>
      <c r="VPO254" s="277"/>
      <c r="VPP254" s="277"/>
      <c r="VPQ254" s="277"/>
      <c r="VPR254" s="277"/>
      <c r="VPS254" s="277"/>
      <c r="VPT254" s="402"/>
      <c r="VPU254" s="404"/>
      <c r="VPV254" s="49"/>
      <c r="VPW254" s="49"/>
      <c r="VPX254" s="49"/>
      <c r="VPY254" s="99"/>
      <c r="VPZ254" s="98"/>
      <c r="VQA254" s="49"/>
      <c r="VQB254" s="405"/>
      <c r="VQC254" s="405"/>
      <c r="VQD254" s="277"/>
      <c r="VQE254" s="277"/>
      <c r="VQF254" s="277"/>
      <c r="VQG254" s="277"/>
      <c r="VQH254" s="277"/>
      <c r="VQI254" s="277"/>
      <c r="VQJ254" s="277"/>
      <c r="VQK254" s="277"/>
      <c r="VQL254" s="402"/>
      <c r="VQM254" s="404"/>
      <c r="VQN254" s="49"/>
      <c r="VQO254" s="49"/>
      <c r="VQP254" s="49"/>
      <c r="VQQ254" s="99"/>
      <c r="VQR254" s="98"/>
      <c r="VQS254" s="49"/>
      <c r="VQT254" s="405"/>
      <c r="VQU254" s="405"/>
      <c r="VQV254" s="277"/>
      <c r="VQW254" s="277"/>
      <c r="VQX254" s="277"/>
      <c r="VQY254" s="277"/>
      <c r="VQZ254" s="277"/>
      <c r="VRA254" s="277"/>
      <c r="VRB254" s="277"/>
      <c r="VRC254" s="277"/>
      <c r="VRD254" s="402"/>
      <c r="VRE254" s="404"/>
      <c r="VRF254" s="49"/>
      <c r="VRG254" s="49"/>
      <c r="VRH254" s="49"/>
      <c r="VRI254" s="99"/>
      <c r="VRJ254" s="98"/>
      <c r="VRK254" s="49"/>
      <c r="VRL254" s="405"/>
      <c r="VRM254" s="405"/>
      <c r="VRN254" s="277"/>
      <c r="VRO254" s="277"/>
      <c r="VRP254" s="277"/>
      <c r="VRQ254" s="277"/>
      <c r="VRR254" s="277"/>
      <c r="VRS254" s="277"/>
      <c r="VRT254" s="277"/>
      <c r="VRU254" s="277"/>
      <c r="VRV254" s="402"/>
      <c r="VRW254" s="404"/>
      <c r="VRX254" s="49"/>
      <c r="VRY254" s="49"/>
      <c r="VRZ254" s="49"/>
      <c r="VSA254" s="99"/>
      <c r="VSB254" s="98"/>
      <c r="VSC254" s="49"/>
      <c r="VSD254" s="405"/>
      <c r="VSE254" s="405"/>
      <c r="VSF254" s="277"/>
      <c r="VSG254" s="277"/>
      <c r="VSH254" s="277"/>
      <c r="VSI254" s="277"/>
      <c r="VSJ254" s="277"/>
      <c r="VSK254" s="277"/>
      <c r="VSL254" s="277"/>
      <c r="VSM254" s="277"/>
      <c r="VSN254" s="402"/>
      <c r="VSO254" s="404"/>
      <c r="VSP254" s="49"/>
      <c r="VSQ254" s="49"/>
      <c r="VSR254" s="49"/>
      <c r="VSS254" s="99"/>
      <c r="VST254" s="98"/>
      <c r="VSU254" s="49"/>
      <c r="VSV254" s="405"/>
      <c r="VSW254" s="405"/>
      <c r="VSX254" s="277"/>
      <c r="VSY254" s="277"/>
      <c r="VSZ254" s="277"/>
      <c r="VTA254" s="277"/>
      <c r="VTB254" s="277"/>
      <c r="VTC254" s="277"/>
      <c r="VTD254" s="277"/>
      <c r="VTE254" s="277"/>
      <c r="VTF254" s="402"/>
      <c r="VTG254" s="404"/>
      <c r="VTH254" s="49"/>
      <c r="VTI254" s="49"/>
      <c r="VTJ254" s="49"/>
      <c r="VTK254" s="99"/>
      <c r="VTL254" s="98"/>
      <c r="VTM254" s="49"/>
      <c r="VTN254" s="405"/>
      <c r="VTO254" s="405"/>
      <c r="VTP254" s="277"/>
      <c r="VTQ254" s="277"/>
      <c r="VTR254" s="277"/>
      <c r="VTS254" s="277"/>
      <c r="VTT254" s="277"/>
      <c r="VTU254" s="277"/>
      <c r="VTV254" s="277"/>
      <c r="VTW254" s="277"/>
      <c r="VTX254" s="402"/>
      <c r="VTY254" s="404"/>
      <c r="VTZ254" s="49"/>
      <c r="VUA254" s="49"/>
      <c r="VUB254" s="49"/>
      <c r="VUC254" s="99"/>
      <c r="VUD254" s="98"/>
      <c r="VUE254" s="49"/>
      <c r="VUF254" s="405"/>
      <c r="VUG254" s="405"/>
      <c r="VUH254" s="277"/>
      <c r="VUI254" s="277"/>
      <c r="VUJ254" s="277"/>
      <c r="VUK254" s="277"/>
      <c r="VUL254" s="277"/>
      <c r="VUM254" s="277"/>
      <c r="VUN254" s="277"/>
      <c r="VUO254" s="277"/>
      <c r="VUP254" s="402"/>
      <c r="VUQ254" s="404"/>
      <c r="VUR254" s="49"/>
      <c r="VUS254" s="49"/>
      <c r="VUT254" s="49"/>
      <c r="VUU254" s="99"/>
      <c r="VUV254" s="98"/>
      <c r="VUW254" s="49"/>
      <c r="VUX254" s="405"/>
      <c r="VUY254" s="405"/>
      <c r="VUZ254" s="277"/>
      <c r="VVA254" s="277"/>
      <c r="VVB254" s="277"/>
      <c r="VVC254" s="277"/>
      <c r="VVD254" s="277"/>
      <c r="VVE254" s="277"/>
      <c r="VVF254" s="277"/>
      <c r="VVG254" s="277"/>
      <c r="VVH254" s="402"/>
      <c r="VVI254" s="404"/>
      <c r="VVJ254" s="49"/>
      <c r="VVK254" s="49"/>
      <c r="VVL254" s="49"/>
      <c r="VVM254" s="99"/>
      <c r="VVN254" s="98"/>
      <c r="VVO254" s="49"/>
      <c r="VVP254" s="405"/>
      <c r="VVQ254" s="405"/>
      <c r="VVR254" s="277"/>
      <c r="VVS254" s="277"/>
      <c r="VVT254" s="277"/>
      <c r="VVU254" s="277"/>
      <c r="VVV254" s="277"/>
      <c r="VVW254" s="277"/>
      <c r="VVX254" s="277"/>
      <c r="VVY254" s="277"/>
      <c r="VVZ254" s="402"/>
      <c r="VWA254" s="404"/>
      <c r="VWB254" s="49"/>
      <c r="VWC254" s="49"/>
      <c r="VWD254" s="49"/>
      <c r="VWE254" s="99"/>
      <c r="VWF254" s="98"/>
      <c r="VWG254" s="49"/>
      <c r="VWH254" s="405"/>
      <c r="VWI254" s="405"/>
      <c r="VWJ254" s="277"/>
      <c r="VWK254" s="277"/>
      <c r="VWL254" s="277"/>
      <c r="VWM254" s="277"/>
      <c r="VWN254" s="277"/>
      <c r="VWO254" s="277"/>
      <c r="VWP254" s="277"/>
      <c r="VWQ254" s="277"/>
      <c r="VWR254" s="402"/>
      <c r="VWS254" s="404"/>
      <c r="VWT254" s="49"/>
      <c r="VWU254" s="49"/>
      <c r="VWV254" s="49"/>
      <c r="VWW254" s="99"/>
      <c r="VWX254" s="98"/>
      <c r="VWY254" s="49"/>
      <c r="VWZ254" s="405"/>
      <c r="VXA254" s="405"/>
      <c r="VXB254" s="277"/>
      <c r="VXC254" s="277"/>
      <c r="VXD254" s="277"/>
      <c r="VXE254" s="277"/>
      <c r="VXF254" s="277"/>
      <c r="VXG254" s="277"/>
      <c r="VXH254" s="277"/>
      <c r="VXI254" s="277"/>
      <c r="VXJ254" s="402"/>
      <c r="VXK254" s="404"/>
      <c r="VXL254" s="49"/>
      <c r="VXM254" s="49"/>
      <c r="VXN254" s="49"/>
      <c r="VXO254" s="99"/>
      <c r="VXP254" s="98"/>
      <c r="VXQ254" s="49"/>
      <c r="VXR254" s="405"/>
      <c r="VXS254" s="405"/>
      <c r="VXT254" s="277"/>
      <c r="VXU254" s="277"/>
      <c r="VXV254" s="277"/>
      <c r="VXW254" s="277"/>
      <c r="VXX254" s="277"/>
      <c r="VXY254" s="277"/>
      <c r="VXZ254" s="277"/>
      <c r="VYA254" s="277"/>
      <c r="VYB254" s="402"/>
      <c r="VYC254" s="404"/>
      <c r="VYD254" s="49"/>
      <c r="VYE254" s="49"/>
      <c r="VYF254" s="49"/>
      <c r="VYG254" s="99"/>
      <c r="VYH254" s="98"/>
      <c r="VYI254" s="49"/>
      <c r="VYJ254" s="405"/>
      <c r="VYK254" s="405"/>
      <c r="VYL254" s="277"/>
      <c r="VYM254" s="277"/>
      <c r="VYN254" s="277"/>
      <c r="VYO254" s="277"/>
      <c r="VYP254" s="277"/>
      <c r="VYQ254" s="277"/>
      <c r="VYR254" s="277"/>
      <c r="VYS254" s="277"/>
      <c r="VYT254" s="402"/>
      <c r="VYU254" s="404"/>
      <c r="VYV254" s="49"/>
      <c r="VYW254" s="49"/>
      <c r="VYX254" s="49"/>
      <c r="VYY254" s="99"/>
      <c r="VYZ254" s="98"/>
      <c r="VZA254" s="49"/>
      <c r="VZB254" s="405"/>
      <c r="VZC254" s="405"/>
      <c r="VZD254" s="277"/>
      <c r="VZE254" s="277"/>
      <c r="VZF254" s="277"/>
      <c r="VZG254" s="277"/>
      <c r="VZH254" s="277"/>
      <c r="VZI254" s="277"/>
      <c r="VZJ254" s="277"/>
      <c r="VZK254" s="277"/>
      <c r="VZL254" s="402"/>
      <c r="VZM254" s="404"/>
      <c r="VZN254" s="49"/>
      <c r="VZO254" s="49"/>
      <c r="VZP254" s="49"/>
      <c r="VZQ254" s="99"/>
      <c r="VZR254" s="98"/>
      <c r="VZS254" s="49"/>
      <c r="VZT254" s="405"/>
      <c r="VZU254" s="405"/>
      <c r="VZV254" s="277"/>
      <c r="VZW254" s="277"/>
      <c r="VZX254" s="277"/>
      <c r="VZY254" s="277"/>
      <c r="VZZ254" s="277"/>
      <c r="WAA254" s="277"/>
      <c r="WAB254" s="277"/>
      <c r="WAC254" s="277"/>
      <c r="WAD254" s="402"/>
      <c r="WAE254" s="404"/>
      <c r="WAF254" s="49"/>
      <c r="WAG254" s="49"/>
      <c r="WAH254" s="49"/>
      <c r="WAI254" s="99"/>
      <c r="WAJ254" s="98"/>
      <c r="WAK254" s="49"/>
      <c r="WAL254" s="405"/>
      <c r="WAM254" s="405"/>
      <c r="WAN254" s="277"/>
      <c r="WAO254" s="277"/>
      <c r="WAP254" s="277"/>
      <c r="WAQ254" s="277"/>
      <c r="WAR254" s="277"/>
      <c r="WAS254" s="277"/>
      <c r="WAT254" s="277"/>
      <c r="WAU254" s="277"/>
      <c r="WAV254" s="402"/>
      <c r="WAW254" s="404"/>
      <c r="WAX254" s="49"/>
      <c r="WAY254" s="49"/>
      <c r="WAZ254" s="49"/>
      <c r="WBA254" s="99"/>
      <c r="WBB254" s="98"/>
      <c r="WBC254" s="49"/>
      <c r="WBD254" s="405"/>
      <c r="WBE254" s="405"/>
      <c r="WBF254" s="277"/>
      <c r="WBG254" s="277"/>
      <c r="WBH254" s="277"/>
      <c r="WBI254" s="277"/>
      <c r="WBJ254" s="277"/>
      <c r="WBK254" s="277"/>
      <c r="WBL254" s="277"/>
      <c r="WBM254" s="277"/>
      <c r="WBN254" s="402"/>
      <c r="WBO254" s="404"/>
      <c r="WBP254" s="49"/>
      <c r="WBQ254" s="49"/>
      <c r="WBR254" s="49"/>
      <c r="WBS254" s="99"/>
      <c r="WBT254" s="98"/>
      <c r="WBU254" s="49"/>
      <c r="WBV254" s="405"/>
      <c r="WBW254" s="405"/>
      <c r="WBX254" s="277"/>
      <c r="WBY254" s="277"/>
      <c r="WBZ254" s="277"/>
      <c r="WCA254" s="277"/>
      <c r="WCB254" s="277"/>
      <c r="WCC254" s="277"/>
      <c r="WCD254" s="277"/>
      <c r="WCE254" s="277"/>
      <c r="WCF254" s="402"/>
      <c r="WCG254" s="404"/>
      <c r="WCH254" s="49"/>
      <c r="WCI254" s="49"/>
      <c r="WCJ254" s="49"/>
      <c r="WCK254" s="99"/>
      <c r="WCL254" s="98"/>
      <c r="WCM254" s="49"/>
      <c r="WCN254" s="405"/>
      <c r="WCO254" s="405"/>
      <c r="WCP254" s="277"/>
      <c r="WCQ254" s="277"/>
      <c r="WCR254" s="277"/>
      <c r="WCS254" s="277"/>
      <c r="WCT254" s="277"/>
      <c r="WCU254" s="277"/>
      <c r="WCV254" s="277"/>
      <c r="WCW254" s="277"/>
      <c r="WCX254" s="402"/>
      <c r="WCY254" s="404"/>
      <c r="WCZ254" s="49"/>
      <c r="WDA254" s="49"/>
      <c r="WDB254" s="49"/>
      <c r="WDC254" s="99"/>
      <c r="WDD254" s="98"/>
      <c r="WDE254" s="49"/>
      <c r="WDF254" s="405"/>
      <c r="WDG254" s="405"/>
      <c r="WDH254" s="277"/>
      <c r="WDI254" s="277"/>
      <c r="WDJ254" s="277"/>
      <c r="WDK254" s="277"/>
      <c r="WDL254" s="277"/>
      <c r="WDM254" s="277"/>
      <c r="WDN254" s="277"/>
      <c r="WDO254" s="277"/>
      <c r="WDP254" s="402"/>
      <c r="WDQ254" s="404"/>
      <c r="WDR254" s="49"/>
      <c r="WDS254" s="49"/>
      <c r="WDT254" s="49"/>
      <c r="WDU254" s="99"/>
      <c r="WDV254" s="98"/>
      <c r="WDW254" s="49"/>
      <c r="WDX254" s="405"/>
      <c r="WDY254" s="405"/>
      <c r="WDZ254" s="277"/>
      <c r="WEA254" s="277"/>
      <c r="WEB254" s="277"/>
      <c r="WEC254" s="277"/>
      <c r="WED254" s="277"/>
      <c r="WEE254" s="277"/>
      <c r="WEF254" s="277"/>
      <c r="WEG254" s="277"/>
      <c r="WEH254" s="402"/>
      <c r="WEI254" s="404"/>
      <c r="WEJ254" s="49"/>
      <c r="WEK254" s="49"/>
      <c r="WEL254" s="49"/>
      <c r="WEM254" s="99"/>
      <c r="WEN254" s="98"/>
      <c r="WEO254" s="49"/>
      <c r="WEP254" s="405"/>
      <c r="WEQ254" s="405"/>
      <c r="WER254" s="277"/>
      <c r="WES254" s="277"/>
      <c r="WET254" s="277"/>
      <c r="WEU254" s="277"/>
      <c r="WEV254" s="277"/>
      <c r="WEW254" s="277"/>
      <c r="WEX254" s="277"/>
      <c r="WEY254" s="277"/>
      <c r="WEZ254" s="402"/>
      <c r="WFA254" s="404"/>
      <c r="WFB254" s="49"/>
      <c r="WFC254" s="49"/>
      <c r="WFD254" s="49"/>
      <c r="WFE254" s="99"/>
      <c r="WFF254" s="98"/>
      <c r="WFG254" s="49"/>
      <c r="WFH254" s="405"/>
      <c r="WFI254" s="405"/>
      <c r="WFJ254" s="277"/>
      <c r="WFK254" s="277"/>
      <c r="WFL254" s="277"/>
      <c r="WFM254" s="277"/>
      <c r="WFN254" s="277"/>
      <c r="WFO254" s="277"/>
      <c r="WFP254" s="277"/>
      <c r="WFQ254" s="277"/>
      <c r="WFR254" s="402"/>
      <c r="WFS254" s="404"/>
      <c r="WFT254" s="49"/>
      <c r="WFU254" s="49"/>
      <c r="WFV254" s="49"/>
      <c r="WFW254" s="99"/>
      <c r="WFX254" s="98"/>
      <c r="WFY254" s="49"/>
      <c r="WFZ254" s="405"/>
      <c r="WGA254" s="405"/>
      <c r="WGB254" s="277"/>
      <c r="WGC254" s="277"/>
      <c r="WGD254" s="277"/>
      <c r="WGE254" s="277"/>
      <c r="WGF254" s="277"/>
      <c r="WGG254" s="277"/>
      <c r="WGH254" s="277"/>
      <c r="WGI254" s="277"/>
      <c r="WGJ254" s="402"/>
      <c r="WGK254" s="404"/>
      <c r="WGL254" s="49"/>
      <c r="WGM254" s="49"/>
      <c r="WGN254" s="49"/>
      <c r="WGO254" s="99"/>
      <c r="WGP254" s="98"/>
      <c r="WGQ254" s="49"/>
      <c r="WGR254" s="405"/>
      <c r="WGS254" s="405"/>
      <c r="WGT254" s="277"/>
      <c r="WGU254" s="277"/>
      <c r="WGV254" s="277"/>
      <c r="WGW254" s="277"/>
      <c r="WGX254" s="277"/>
      <c r="WGY254" s="277"/>
      <c r="WGZ254" s="277"/>
      <c r="WHA254" s="277"/>
      <c r="WHB254" s="402"/>
      <c r="WHC254" s="404"/>
      <c r="WHD254" s="49"/>
      <c r="WHE254" s="49"/>
      <c r="WHF254" s="49"/>
      <c r="WHG254" s="99"/>
      <c r="WHH254" s="98"/>
      <c r="WHI254" s="49"/>
      <c r="WHJ254" s="405"/>
      <c r="WHK254" s="405"/>
      <c r="WHL254" s="277"/>
      <c r="WHM254" s="277"/>
      <c r="WHN254" s="277"/>
      <c r="WHO254" s="277"/>
      <c r="WHP254" s="277"/>
      <c r="WHQ254" s="277"/>
      <c r="WHR254" s="277"/>
      <c r="WHS254" s="277"/>
      <c r="WHT254" s="402"/>
      <c r="WHU254" s="404"/>
      <c r="WHV254" s="49"/>
      <c r="WHW254" s="49"/>
      <c r="WHX254" s="49"/>
      <c r="WHY254" s="99"/>
      <c r="WHZ254" s="98"/>
      <c r="WIA254" s="49"/>
      <c r="WIB254" s="405"/>
      <c r="WIC254" s="405"/>
      <c r="WID254" s="277"/>
      <c r="WIE254" s="277"/>
      <c r="WIF254" s="277"/>
      <c r="WIG254" s="277"/>
      <c r="WIH254" s="277"/>
      <c r="WII254" s="277"/>
      <c r="WIJ254" s="277"/>
      <c r="WIK254" s="277"/>
      <c r="WIL254" s="402"/>
      <c r="WIM254" s="404"/>
      <c r="WIN254" s="49"/>
      <c r="WIO254" s="49"/>
      <c r="WIP254" s="49"/>
      <c r="WIQ254" s="99"/>
      <c r="WIR254" s="98"/>
      <c r="WIS254" s="49"/>
      <c r="WIT254" s="405"/>
      <c r="WIU254" s="405"/>
      <c r="WIV254" s="277"/>
      <c r="WIW254" s="277"/>
      <c r="WIX254" s="277"/>
      <c r="WIY254" s="277"/>
      <c r="WIZ254" s="277"/>
      <c r="WJA254" s="277"/>
      <c r="WJB254" s="277"/>
      <c r="WJC254" s="277"/>
      <c r="WJD254" s="402"/>
      <c r="WJE254" s="404"/>
      <c r="WJF254" s="49"/>
      <c r="WJG254" s="49"/>
      <c r="WJH254" s="49"/>
      <c r="WJI254" s="99"/>
      <c r="WJJ254" s="98"/>
      <c r="WJK254" s="49"/>
      <c r="WJL254" s="405"/>
      <c r="WJM254" s="405"/>
      <c r="WJN254" s="277"/>
      <c r="WJO254" s="277"/>
      <c r="WJP254" s="277"/>
      <c r="WJQ254" s="277"/>
      <c r="WJR254" s="277"/>
      <c r="WJS254" s="277"/>
      <c r="WJT254" s="277"/>
      <c r="WJU254" s="277"/>
      <c r="WJV254" s="402"/>
      <c r="WJW254" s="404"/>
      <c r="WJX254" s="49"/>
      <c r="WJY254" s="49"/>
      <c r="WJZ254" s="49"/>
      <c r="WKA254" s="99"/>
      <c r="WKB254" s="98"/>
      <c r="WKC254" s="49"/>
      <c r="WKD254" s="405"/>
      <c r="WKE254" s="405"/>
      <c r="WKF254" s="277"/>
      <c r="WKG254" s="277"/>
      <c r="WKH254" s="277"/>
      <c r="WKI254" s="277"/>
      <c r="WKJ254" s="277"/>
      <c r="WKK254" s="277"/>
      <c r="WKL254" s="277"/>
      <c r="WKM254" s="277"/>
      <c r="WKN254" s="402"/>
      <c r="WKO254" s="404"/>
      <c r="WKP254" s="49"/>
      <c r="WKQ254" s="49"/>
      <c r="WKR254" s="49"/>
      <c r="WKS254" s="99"/>
      <c r="WKT254" s="98"/>
      <c r="WKU254" s="49"/>
      <c r="WKV254" s="405"/>
      <c r="WKW254" s="405"/>
      <c r="WKX254" s="277"/>
      <c r="WKY254" s="277"/>
      <c r="WKZ254" s="277"/>
      <c r="WLA254" s="277"/>
      <c r="WLB254" s="277"/>
      <c r="WLC254" s="277"/>
      <c r="WLD254" s="277"/>
      <c r="WLE254" s="277"/>
      <c r="WLF254" s="402"/>
      <c r="WLG254" s="404"/>
      <c r="WLH254" s="49"/>
      <c r="WLI254" s="49"/>
      <c r="WLJ254" s="49"/>
      <c r="WLK254" s="99"/>
      <c r="WLL254" s="98"/>
      <c r="WLM254" s="49"/>
      <c r="WLN254" s="405"/>
      <c r="WLO254" s="405"/>
      <c r="WLP254" s="277"/>
      <c r="WLQ254" s="277"/>
      <c r="WLR254" s="277"/>
      <c r="WLS254" s="277"/>
      <c r="WLT254" s="277"/>
      <c r="WLU254" s="277"/>
      <c r="WLV254" s="277"/>
      <c r="WLW254" s="277"/>
      <c r="WLX254" s="402"/>
      <c r="WLY254" s="404"/>
      <c r="WLZ254" s="49"/>
      <c r="WMA254" s="49"/>
      <c r="WMB254" s="49"/>
      <c r="WMC254" s="99"/>
      <c r="WMD254" s="98"/>
      <c r="WME254" s="49"/>
      <c r="WMF254" s="405"/>
      <c r="WMG254" s="405"/>
      <c r="WMH254" s="277"/>
      <c r="WMI254" s="277"/>
      <c r="WMJ254" s="277"/>
      <c r="WMK254" s="277"/>
      <c r="WML254" s="277"/>
      <c r="WMM254" s="277"/>
      <c r="WMN254" s="277"/>
      <c r="WMO254" s="277"/>
      <c r="WMP254" s="402"/>
      <c r="WMQ254" s="404"/>
      <c r="WMR254" s="49"/>
      <c r="WMS254" s="49"/>
      <c r="WMT254" s="49"/>
      <c r="WMU254" s="99"/>
      <c r="WMV254" s="98"/>
      <c r="WMW254" s="49"/>
      <c r="WMX254" s="405"/>
      <c r="WMY254" s="405"/>
      <c r="WMZ254" s="277"/>
      <c r="WNA254" s="277"/>
      <c r="WNB254" s="277"/>
      <c r="WNC254" s="277"/>
      <c r="WND254" s="277"/>
      <c r="WNE254" s="277"/>
      <c r="WNF254" s="277"/>
      <c r="WNG254" s="277"/>
      <c r="WNH254" s="402"/>
      <c r="WNI254" s="404"/>
      <c r="WNJ254" s="49"/>
      <c r="WNK254" s="49"/>
      <c r="WNL254" s="49"/>
      <c r="WNM254" s="99"/>
      <c r="WNN254" s="98"/>
      <c r="WNO254" s="49"/>
      <c r="WNP254" s="405"/>
      <c r="WNQ254" s="405"/>
      <c r="WNR254" s="277"/>
      <c r="WNS254" s="277"/>
      <c r="WNT254" s="277"/>
      <c r="WNU254" s="277"/>
      <c r="WNV254" s="277"/>
      <c r="WNW254" s="277"/>
      <c r="WNX254" s="277"/>
      <c r="WNY254" s="277"/>
      <c r="WNZ254" s="402"/>
      <c r="WOA254" s="404"/>
      <c r="WOB254" s="49"/>
      <c r="WOC254" s="49"/>
      <c r="WOD254" s="49"/>
      <c r="WOE254" s="99"/>
      <c r="WOF254" s="98"/>
      <c r="WOG254" s="49"/>
      <c r="WOH254" s="405"/>
      <c r="WOI254" s="405"/>
      <c r="WOJ254" s="277"/>
      <c r="WOK254" s="277"/>
      <c r="WOL254" s="277"/>
      <c r="WOM254" s="277"/>
      <c r="WON254" s="277"/>
      <c r="WOO254" s="277"/>
      <c r="WOP254" s="277"/>
      <c r="WOQ254" s="277"/>
      <c r="WOR254" s="402"/>
      <c r="WOS254" s="404"/>
      <c r="WOT254" s="49"/>
      <c r="WOU254" s="49"/>
      <c r="WOV254" s="49"/>
      <c r="WOW254" s="99"/>
      <c r="WOX254" s="98"/>
      <c r="WOY254" s="49"/>
      <c r="WOZ254" s="405"/>
      <c r="WPA254" s="405"/>
      <c r="WPB254" s="277"/>
      <c r="WPC254" s="277"/>
      <c r="WPD254" s="277"/>
      <c r="WPE254" s="277"/>
      <c r="WPF254" s="277"/>
      <c r="WPG254" s="277"/>
      <c r="WPH254" s="277"/>
      <c r="WPI254" s="277"/>
      <c r="WPJ254" s="402"/>
      <c r="WPK254" s="404"/>
      <c r="WPL254" s="49"/>
      <c r="WPM254" s="49"/>
      <c r="WPN254" s="49"/>
      <c r="WPO254" s="99"/>
      <c r="WPP254" s="98"/>
      <c r="WPQ254" s="49"/>
      <c r="WPR254" s="405"/>
      <c r="WPS254" s="405"/>
      <c r="WPT254" s="277"/>
      <c r="WPU254" s="277"/>
      <c r="WPV254" s="277"/>
      <c r="WPW254" s="277"/>
      <c r="WPX254" s="277"/>
      <c r="WPY254" s="277"/>
      <c r="WPZ254" s="277"/>
      <c r="WQA254" s="277"/>
      <c r="WQB254" s="402"/>
      <c r="WQC254" s="404"/>
      <c r="WQD254" s="49"/>
      <c r="WQE254" s="49"/>
      <c r="WQF254" s="49"/>
      <c r="WQG254" s="99"/>
      <c r="WQH254" s="98"/>
      <c r="WQI254" s="49"/>
      <c r="WQJ254" s="405"/>
      <c r="WQK254" s="405"/>
      <c r="WQL254" s="277"/>
      <c r="WQM254" s="277"/>
      <c r="WQN254" s="277"/>
      <c r="WQO254" s="277"/>
      <c r="WQP254" s="277"/>
      <c r="WQQ254" s="277"/>
      <c r="WQR254" s="277"/>
      <c r="WQS254" s="277"/>
      <c r="WQT254" s="402"/>
      <c r="WQU254" s="404"/>
      <c r="WQV254" s="49"/>
      <c r="WQW254" s="49"/>
      <c r="WQX254" s="49"/>
      <c r="WQY254" s="99"/>
      <c r="WQZ254" s="98"/>
      <c r="WRA254" s="49"/>
      <c r="WRB254" s="405"/>
      <c r="WRC254" s="405"/>
      <c r="WRD254" s="277"/>
      <c r="WRE254" s="277"/>
      <c r="WRF254" s="277"/>
      <c r="WRG254" s="277"/>
      <c r="WRH254" s="277"/>
      <c r="WRI254" s="277"/>
      <c r="WRJ254" s="277"/>
      <c r="WRK254" s="277"/>
      <c r="WRL254" s="402"/>
      <c r="WRM254" s="404"/>
      <c r="WRN254" s="49"/>
      <c r="WRO254" s="49"/>
      <c r="WRP254" s="49"/>
      <c r="WRQ254" s="99"/>
      <c r="WRR254" s="98"/>
      <c r="WRS254" s="49"/>
      <c r="WRT254" s="405"/>
      <c r="WRU254" s="405"/>
      <c r="WRV254" s="277"/>
      <c r="WRW254" s="277"/>
      <c r="WRX254" s="277"/>
      <c r="WRY254" s="277"/>
      <c r="WRZ254" s="277"/>
      <c r="WSA254" s="277"/>
      <c r="WSB254" s="277"/>
      <c r="WSC254" s="277"/>
      <c r="WSD254" s="402"/>
      <c r="WSE254" s="404"/>
      <c r="WSF254" s="49"/>
      <c r="WSG254" s="49"/>
      <c r="WSH254" s="49"/>
      <c r="WSI254" s="99"/>
      <c r="WSJ254" s="98"/>
      <c r="WSK254" s="49"/>
      <c r="WSL254" s="405"/>
      <c r="WSM254" s="405"/>
      <c r="WSN254" s="277"/>
      <c r="WSO254" s="277"/>
      <c r="WSP254" s="277"/>
      <c r="WSQ254" s="277"/>
      <c r="WSR254" s="277"/>
      <c r="WSS254" s="277"/>
      <c r="WST254" s="277"/>
      <c r="WSU254" s="277"/>
      <c r="WSV254" s="402"/>
      <c r="WSW254" s="404"/>
      <c r="WSX254" s="49"/>
      <c r="WSY254" s="49"/>
      <c r="WSZ254" s="49"/>
      <c r="WTA254" s="99"/>
      <c r="WTB254" s="98"/>
      <c r="WTC254" s="49"/>
      <c r="WTD254" s="405"/>
      <c r="WTE254" s="405"/>
      <c r="WTF254" s="277"/>
      <c r="WTG254" s="277"/>
      <c r="WTH254" s="277"/>
      <c r="WTI254" s="277"/>
      <c r="WTJ254" s="277"/>
      <c r="WTK254" s="277"/>
      <c r="WTL254" s="277"/>
      <c r="WTM254" s="277"/>
      <c r="WTN254" s="402"/>
      <c r="WTO254" s="404"/>
      <c r="WTP254" s="49"/>
      <c r="WTQ254" s="49"/>
      <c r="WTR254" s="49"/>
      <c r="WTS254" s="99"/>
      <c r="WTT254" s="98"/>
      <c r="WTU254" s="49"/>
      <c r="WTV254" s="405"/>
      <c r="WTW254" s="405"/>
      <c r="WTX254" s="277"/>
      <c r="WTY254" s="277"/>
      <c r="WTZ254" s="277"/>
      <c r="WUA254" s="277"/>
      <c r="WUB254" s="277"/>
      <c r="WUC254" s="277"/>
      <c r="WUD254" s="277"/>
      <c r="WUE254" s="277"/>
      <c r="WUF254" s="402"/>
      <c r="WUG254" s="404"/>
      <c r="WUH254" s="49"/>
      <c r="WUI254" s="49"/>
      <c r="WUJ254" s="49"/>
      <c r="WUK254" s="99"/>
      <c r="WUL254" s="98"/>
      <c r="WUM254" s="49"/>
      <c r="WUN254" s="405"/>
      <c r="WUO254" s="405"/>
      <c r="WUP254" s="277"/>
      <c r="WUQ254" s="277"/>
      <c r="WUR254" s="277"/>
      <c r="WUS254" s="277"/>
      <c r="WUT254" s="277"/>
      <c r="WUU254" s="277"/>
      <c r="WUV254" s="277"/>
      <c r="WUW254" s="277"/>
      <c r="WUX254" s="402"/>
      <c r="WUY254" s="404"/>
      <c r="WUZ254" s="49"/>
      <c r="WVA254" s="49"/>
      <c r="WVB254" s="49"/>
      <c r="WVC254" s="99"/>
      <c r="WVD254" s="98"/>
      <c r="WVE254" s="49"/>
      <c r="WVF254" s="405"/>
      <c r="WVG254" s="405"/>
      <c r="WVH254" s="277"/>
      <c r="WVI254" s="277"/>
      <c r="WVJ254" s="277"/>
      <c r="WVK254" s="277"/>
      <c r="WVL254" s="277"/>
      <c r="WVM254" s="277"/>
      <c r="WVN254" s="277"/>
      <c r="WVO254" s="277"/>
      <c r="WVP254" s="402"/>
      <c r="WVQ254" s="404"/>
      <c r="WVR254" s="49"/>
      <c r="WVS254" s="49"/>
      <c r="WVT254" s="49"/>
      <c r="WVU254" s="99"/>
      <c r="WVV254" s="98"/>
      <c r="WVW254" s="49"/>
      <c r="WVX254" s="405"/>
      <c r="WVY254" s="405"/>
      <c r="WVZ254" s="277"/>
      <c r="WWA254" s="277"/>
      <c r="WWB254" s="277"/>
      <c r="WWC254" s="277"/>
      <c r="WWD254" s="277"/>
      <c r="WWE254" s="277"/>
      <c r="WWF254" s="277"/>
      <c r="WWG254" s="277"/>
      <c r="WWH254" s="402"/>
      <c r="WWI254" s="404"/>
      <c r="WWJ254" s="49"/>
      <c r="WWK254" s="49"/>
      <c r="WWL254" s="49"/>
      <c r="WWM254" s="99"/>
      <c r="WWN254" s="98"/>
      <c r="WWO254" s="49"/>
      <c r="WWP254" s="405"/>
      <c r="WWQ254" s="405"/>
      <c r="WWR254" s="277"/>
      <c r="WWS254" s="277"/>
      <c r="WWT254" s="277"/>
      <c r="WWU254" s="277"/>
      <c r="WWV254" s="277"/>
      <c r="WWW254" s="277"/>
      <c r="WWX254" s="277"/>
      <c r="WWY254" s="277"/>
      <c r="WWZ254" s="402"/>
      <c r="WXA254" s="404"/>
      <c r="WXB254" s="49"/>
      <c r="WXC254" s="49"/>
      <c r="WXD254" s="49"/>
      <c r="WXE254" s="99"/>
      <c r="WXF254" s="98"/>
      <c r="WXG254" s="49"/>
      <c r="WXH254" s="405"/>
      <c r="WXI254" s="405"/>
      <c r="WXJ254" s="277"/>
      <c r="WXK254" s="277"/>
      <c r="WXL254" s="277"/>
      <c r="WXM254" s="277"/>
      <c r="WXN254" s="277"/>
      <c r="WXO254" s="277"/>
      <c r="WXP254" s="277"/>
      <c r="WXQ254" s="277"/>
      <c r="WXR254" s="402"/>
      <c r="WXS254" s="404"/>
      <c r="WXT254" s="49"/>
      <c r="WXU254" s="49"/>
      <c r="WXV254" s="49"/>
      <c r="WXW254" s="99"/>
      <c r="WXX254" s="98"/>
      <c r="WXY254" s="49"/>
      <c r="WXZ254" s="405"/>
      <c r="WYA254" s="405"/>
      <c r="WYB254" s="277"/>
      <c r="WYC254" s="277"/>
      <c r="WYD254" s="277"/>
      <c r="WYE254" s="277"/>
      <c r="WYF254" s="277"/>
      <c r="WYG254" s="277"/>
      <c r="WYH254" s="277"/>
      <c r="WYI254" s="277"/>
      <c r="WYJ254" s="402"/>
      <c r="WYK254" s="404"/>
      <c r="WYL254" s="49"/>
      <c r="WYM254" s="49"/>
      <c r="WYN254" s="49"/>
      <c r="WYO254" s="99"/>
      <c r="WYP254" s="98"/>
      <c r="WYQ254" s="49"/>
      <c r="WYR254" s="405"/>
      <c r="WYS254" s="405"/>
      <c r="WYT254" s="277"/>
      <c r="WYU254" s="277"/>
      <c r="WYV254" s="277"/>
      <c r="WYW254" s="277"/>
      <c r="WYX254" s="277"/>
      <c r="WYY254" s="277"/>
      <c r="WYZ254" s="277"/>
      <c r="WZA254" s="277"/>
      <c r="WZB254" s="402"/>
      <c r="WZC254" s="404"/>
      <c r="WZD254" s="49"/>
      <c r="WZE254" s="49"/>
      <c r="WZF254" s="49"/>
      <c r="WZG254" s="99"/>
      <c r="WZH254" s="98"/>
      <c r="WZI254" s="49"/>
      <c r="WZJ254" s="405"/>
      <c r="WZK254" s="405"/>
      <c r="WZL254" s="277"/>
      <c r="WZM254" s="277"/>
      <c r="WZN254" s="277"/>
      <c r="WZO254" s="277"/>
      <c r="WZP254" s="277"/>
      <c r="WZQ254" s="277"/>
      <c r="WZR254" s="277"/>
      <c r="WZS254" s="277"/>
      <c r="WZT254" s="402"/>
      <c r="WZU254" s="404"/>
      <c r="WZV254" s="49"/>
      <c r="WZW254" s="49"/>
      <c r="WZX254" s="49"/>
      <c r="WZY254" s="99"/>
      <c r="WZZ254" s="98"/>
      <c r="XAA254" s="49"/>
      <c r="XAB254" s="405"/>
      <c r="XAC254" s="405"/>
      <c r="XAD254" s="277"/>
      <c r="XAE254" s="277"/>
      <c r="XAF254" s="277"/>
      <c r="XAG254" s="277"/>
      <c r="XAH254" s="277"/>
      <c r="XAI254" s="277"/>
      <c r="XAJ254" s="277"/>
      <c r="XAK254" s="277"/>
      <c r="XAL254" s="402"/>
      <c r="XAM254" s="404"/>
      <c r="XAN254" s="49"/>
      <c r="XAO254" s="49"/>
      <c r="XAP254" s="49"/>
      <c r="XAQ254" s="99"/>
      <c r="XAR254" s="98"/>
      <c r="XAS254" s="49"/>
      <c r="XAT254" s="405"/>
      <c r="XAU254" s="405"/>
      <c r="XAV254" s="277"/>
      <c r="XAW254" s="277"/>
      <c r="XAX254" s="277"/>
      <c r="XAY254" s="277"/>
      <c r="XAZ254" s="277"/>
      <c r="XBA254" s="277"/>
      <c r="XBB254" s="277"/>
      <c r="XBC254" s="277"/>
      <c r="XBD254" s="402"/>
      <c r="XBE254" s="404"/>
      <c r="XBF254" s="49"/>
      <c r="XBG254" s="49"/>
      <c r="XBH254" s="49"/>
      <c r="XBI254" s="99"/>
      <c r="XBJ254" s="98"/>
      <c r="XBK254" s="49"/>
      <c r="XBL254" s="405"/>
      <c r="XBM254" s="405"/>
      <c r="XBN254" s="277"/>
      <c r="XBO254" s="277"/>
      <c r="XBP254" s="277"/>
      <c r="XBQ254" s="277"/>
      <c r="XBR254" s="277"/>
      <c r="XBS254" s="277"/>
      <c r="XBT254" s="277"/>
      <c r="XBU254" s="277"/>
      <c r="XBV254" s="402"/>
      <c r="XBW254" s="404"/>
      <c r="XBX254" s="49"/>
      <c r="XBY254" s="49"/>
      <c r="XBZ254" s="49"/>
      <c r="XCA254" s="99"/>
      <c r="XCB254" s="98"/>
      <c r="XCC254" s="49"/>
      <c r="XCD254" s="405"/>
      <c r="XCE254" s="405"/>
      <c r="XCF254" s="277"/>
      <c r="XCG254" s="277"/>
      <c r="XCH254" s="277"/>
      <c r="XCI254" s="277"/>
      <c r="XCJ254" s="277"/>
      <c r="XCK254" s="277"/>
      <c r="XCL254" s="277"/>
      <c r="XCM254" s="277"/>
      <c r="XCN254" s="402"/>
      <c r="XCO254" s="404"/>
      <c r="XCP254" s="49"/>
      <c r="XCQ254" s="49"/>
      <c r="XCR254" s="49"/>
      <c r="XCS254" s="99"/>
      <c r="XCT254" s="98"/>
      <c r="XCU254" s="49"/>
      <c r="XCV254" s="405"/>
      <c r="XCW254" s="405"/>
      <c r="XCX254" s="277"/>
      <c r="XCY254" s="277"/>
      <c r="XCZ254" s="277"/>
      <c r="XDA254" s="277"/>
      <c r="XDB254" s="277"/>
      <c r="XDC254" s="277"/>
      <c r="XDD254" s="277"/>
      <c r="XDE254" s="277"/>
      <c r="XDF254" s="402"/>
      <c r="XDG254" s="404"/>
      <c r="XDH254" s="49"/>
      <c r="XDI254" s="49"/>
      <c r="XDJ254" s="49"/>
    </row>
    <row r="255" spans="1:16338" s="407" customFormat="1" x14ac:dyDescent="0.2">
      <c r="A255" s="234"/>
      <c r="B255" s="208"/>
      <c r="C255" s="208"/>
      <c r="D255" s="208"/>
      <c r="E255" s="477"/>
      <c r="F255" s="376" t="s">
        <v>1097</v>
      </c>
      <c r="G255" s="202"/>
      <c r="H255" s="207"/>
      <c r="I255" s="207"/>
      <c r="J255" s="572"/>
      <c r="K255" s="207"/>
      <c r="L255" s="417">
        <v>50</v>
      </c>
      <c r="M255" s="549"/>
      <c r="N255" s="320"/>
      <c r="O255" s="522"/>
      <c r="P255" s="522"/>
      <c r="Q255" s="522"/>
      <c r="R255" s="485"/>
      <c r="S255" s="277"/>
      <c r="T255" s="277"/>
      <c r="U255" s="277"/>
      <c r="V255" s="277"/>
      <c r="W255" s="277"/>
      <c r="X255" s="277"/>
      <c r="Y255" s="277"/>
      <c r="Z255" s="402"/>
      <c r="AA255" s="404"/>
      <c r="AB255" s="49"/>
      <c r="AC255" s="49"/>
      <c r="AD255" s="49"/>
      <c r="AE255" s="99"/>
      <c r="AF255" s="98"/>
      <c r="AG255" s="49"/>
      <c r="AH255" s="405"/>
      <c r="AI255" s="405"/>
      <c r="AJ255" s="277"/>
      <c r="AK255" s="277"/>
      <c r="AL255" s="277"/>
      <c r="AM255" s="277"/>
      <c r="AN255" s="277"/>
      <c r="AO255" s="277"/>
      <c r="AP255" s="277"/>
      <c r="AQ255" s="277"/>
      <c r="AR255" s="402"/>
      <c r="AS255" s="404"/>
      <c r="AT255" s="49"/>
      <c r="AU255" s="49"/>
      <c r="AV255" s="49"/>
      <c r="AW255" s="99"/>
      <c r="AX255" s="98"/>
      <c r="AY255" s="49"/>
      <c r="AZ255" s="405"/>
      <c r="BA255" s="405"/>
      <c r="BB255" s="277"/>
      <c r="BC255" s="277"/>
      <c r="BD255" s="277"/>
      <c r="BE255" s="277"/>
      <c r="BF255" s="277"/>
      <c r="BG255" s="277"/>
      <c r="BH255" s="277"/>
      <c r="BI255" s="277"/>
      <c r="BJ255" s="402"/>
      <c r="BK255" s="404"/>
      <c r="BL255" s="49"/>
      <c r="BM255" s="49"/>
      <c r="BN255" s="49"/>
      <c r="BO255" s="99"/>
      <c r="BP255" s="98"/>
      <c r="BQ255" s="49"/>
      <c r="BR255" s="405"/>
      <c r="BS255" s="405"/>
      <c r="BT255" s="277"/>
      <c r="BU255" s="277"/>
      <c r="BV255" s="277"/>
      <c r="BW255" s="277"/>
      <c r="BX255" s="277"/>
      <c r="BY255" s="277"/>
      <c r="BZ255" s="277"/>
      <c r="CA255" s="277"/>
      <c r="CB255" s="402"/>
      <c r="CC255" s="404"/>
      <c r="CD255" s="49"/>
      <c r="CE255" s="49"/>
      <c r="CF255" s="49"/>
      <c r="CG255" s="99"/>
      <c r="CH255" s="98"/>
      <c r="CI255" s="49"/>
      <c r="CJ255" s="405"/>
      <c r="CK255" s="405"/>
      <c r="CL255" s="277"/>
      <c r="CM255" s="277"/>
      <c r="CN255" s="277"/>
      <c r="CO255" s="277"/>
      <c r="CP255" s="277"/>
      <c r="CQ255" s="277"/>
      <c r="CR255" s="277"/>
      <c r="CS255" s="277"/>
      <c r="CT255" s="402"/>
      <c r="CU255" s="404"/>
      <c r="CV255" s="49"/>
      <c r="CW255" s="49"/>
      <c r="CX255" s="49"/>
      <c r="CY255" s="99"/>
      <c r="CZ255" s="98"/>
      <c r="DA255" s="49"/>
      <c r="DB255" s="405"/>
      <c r="DC255" s="405"/>
      <c r="DD255" s="277"/>
      <c r="DE255" s="277"/>
      <c r="DF255" s="277"/>
      <c r="DG255" s="277"/>
      <c r="DH255" s="277"/>
      <c r="DI255" s="277"/>
      <c r="DJ255" s="277"/>
      <c r="DK255" s="277"/>
      <c r="DL255" s="402"/>
      <c r="DM255" s="404"/>
      <c r="DN255" s="49"/>
      <c r="DO255" s="49"/>
      <c r="DP255" s="49"/>
      <c r="DQ255" s="99"/>
      <c r="DR255" s="98"/>
      <c r="DS255" s="49"/>
      <c r="DT255" s="405"/>
      <c r="DU255" s="405"/>
      <c r="DV255" s="277"/>
      <c r="DW255" s="277"/>
      <c r="DX255" s="277"/>
      <c r="DY255" s="277"/>
      <c r="DZ255" s="277"/>
      <c r="EA255" s="277"/>
      <c r="EB255" s="277"/>
      <c r="EC255" s="277"/>
      <c r="ED255" s="402"/>
      <c r="EE255" s="404"/>
      <c r="EF255" s="49"/>
      <c r="EG255" s="49"/>
      <c r="EH255" s="49"/>
      <c r="EI255" s="99"/>
      <c r="EJ255" s="98"/>
      <c r="EK255" s="49"/>
      <c r="EL255" s="405"/>
      <c r="EM255" s="405"/>
      <c r="EN255" s="277"/>
      <c r="EO255" s="277"/>
      <c r="EP255" s="277"/>
      <c r="EQ255" s="277"/>
      <c r="ER255" s="277"/>
      <c r="ES255" s="277"/>
      <c r="ET255" s="277"/>
      <c r="EU255" s="277"/>
      <c r="EV255" s="402"/>
      <c r="EW255" s="404"/>
      <c r="EX255" s="49"/>
      <c r="EY255" s="49"/>
      <c r="EZ255" s="49"/>
      <c r="FA255" s="99"/>
      <c r="FB255" s="98"/>
      <c r="FC255" s="49"/>
      <c r="FD255" s="405"/>
      <c r="FE255" s="405"/>
      <c r="FF255" s="277"/>
      <c r="FG255" s="277"/>
      <c r="FH255" s="277"/>
      <c r="FI255" s="277"/>
      <c r="FJ255" s="277"/>
      <c r="FK255" s="277"/>
      <c r="FL255" s="277"/>
      <c r="FM255" s="277"/>
      <c r="FN255" s="402"/>
      <c r="FO255" s="404"/>
      <c r="FP255" s="49"/>
      <c r="FQ255" s="49"/>
      <c r="FR255" s="49"/>
      <c r="FS255" s="99"/>
      <c r="FT255" s="98"/>
      <c r="FU255" s="49"/>
      <c r="FV255" s="405"/>
      <c r="FW255" s="405"/>
      <c r="FX255" s="277"/>
      <c r="FY255" s="277"/>
      <c r="FZ255" s="277"/>
      <c r="GA255" s="277"/>
      <c r="GB255" s="277"/>
      <c r="GC255" s="277"/>
      <c r="GD255" s="277"/>
      <c r="GE255" s="277"/>
      <c r="GF255" s="402"/>
      <c r="GG255" s="404"/>
      <c r="GH255" s="49"/>
      <c r="GI255" s="49"/>
      <c r="GJ255" s="49"/>
      <c r="GK255" s="99"/>
      <c r="GL255" s="98"/>
      <c r="GM255" s="49"/>
      <c r="GN255" s="405"/>
      <c r="GO255" s="405"/>
      <c r="GP255" s="277"/>
      <c r="GQ255" s="277"/>
      <c r="GR255" s="277"/>
      <c r="GS255" s="277"/>
      <c r="GT255" s="277"/>
      <c r="GU255" s="277"/>
      <c r="GV255" s="277"/>
      <c r="GW255" s="277"/>
      <c r="GX255" s="402"/>
      <c r="GY255" s="404"/>
      <c r="GZ255" s="49"/>
      <c r="HA255" s="49"/>
      <c r="HB255" s="49"/>
      <c r="HC255" s="99"/>
      <c r="HD255" s="98"/>
      <c r="HE255" s="49"/>
      <c r="HF255" s="405"/>
      <c r="HG255" s="405"/>
      <c r="HH255" s="277"/>
      <c r="HI255" s="277"/>
      <c r="HJ255" s="277"/>
      <c r="HK255" s="277"/>
      <c r="HL255" s="277"/>
      <c r="HM255" s="277"/>
      <c r="HN255" s="277"/>
      <c r="HO255" s="277"/>
      <c r="HP255" s="402"/>
      <c r="HQ255" s="404"/>
      <c r="HR255" s="49"/>
      <c r="HS255" s="49"/>
      <c r="HT255" s="49"/>
      <c r="HU255" s="99"/>
      <c r="HV255" s="98"/>
      <c r="HW255" s="49"/>
      <c r="HX255" s="405"/>
      <c r="HY255" s="405"/>
      <c r="HZ255" s="277"/>
      <c r="IA255" s="277"/>
      <c r="IB255" s="277"/>
      <c r="IC255" s="277"/>
      <c r="ID255" s="277"/>
      <c r="IE255" s="277"/>
      <c r="IF255" s="277"/>
      <c r="IG255" s="277"/>
      <c r="IH255" s="402"/>
      <c r="II255" s="404"/>
      <c r="IJ255" s="49"/>
      <c r="IK255" s="49"/>
      <c r="IL255" s="49"/>
      <c r="IM255" s="99"/>
      <c r="IN255" s="98"/>
      <c r="IO255" s="49"/>
      <c r="IP255" s="405"/>
      <c r="IQ255" s="405"/>
      <c r="IR255" s="277"/>
      <c r="IS255" s="277"/>
      <c r="IT255" s="277"/>
      <c r="IU255" s="277"/>
      <c r="IV255" s="277"/>
      <c r="IW255" s="277"/>
      <c r="IX255" s="277"/>
      <c r="IY255" s="277"/>
      <c r="IZ255" s="402"/>
      <c r="JA255" s="404"/>
      <c r="JB255" s="49"/>
      <c r="JC255" s="49"/>
      <c r="JD255" s="49"/>
      <c r="JE255" s="99"/>
      <c r="JF255" s="98"/>
      <c r="JG255" s="49"/>
      <c r="JH255" s="405"/>
      <c r="JI255" s="405"/>
      <c r="JJ255" s="277"/>
      <c r="JK255" s="277"/>
      <c r="JL255" s="277"/>
      <c r="JM255" s="277"/>
      <c r="JN255" s="277"/>
      <c r="JO255" s="277"/>
      <c r="JP255" s="277"/>
      <c r="JQ255" s="277"/>
      <c r="JR255" s="402"/>
      <c r="JS255" s="404"/>
      <c r="JT255" s="49"/>
      <c r="JU255" s="49"/>
      <c r="JV255" s="49"/>
      <c r="JW255" s="99"/>
      <c r="JX255" s="98"/>
      <c r="JY255" s="49"/>
      <c r="JZ255" s="405"/>
      <c r="KA255" s="405"/>
      <c r="KB255" s="277"/>
      <c r="KC255" s="277"/>
      <c r="KD255" s="277"/>
      <c r="KE255" s="277"/>
      <c r="KF255" s="277"/>
      <c r="KG255" s="277"/>
      <c r="KH255" s="277"/>
      <c r="KI255" s="277"/>
      <c r="KJ255" s="402"/>
      <c r="KK255" s="404"/>
      <c r="KL255" s="49"/>
      <c r="KM255" s="49"/>
      <c r="KN255" s="49"/>
      <c r="KO255" s="99"/>
      <c r="KP255" s="98"/>
      <c r="KQ255" s="49"/>
      <c r="KR255" s="405"/>
      <c r="KS255" s="405"/>
      <c r="KT255" s="277"/>
      <c r="KU255" s="277"/>
      <c r="KV255" s="277"/>
      <c r="KW255" s="277"/>
      <c r="KX255" s="277"/>
      <c r="KY255" s="277"/>
      <c r="KZ255" s="277"/>
      <c r="LA255" s="277"/>
      <c r="LB255" s="402"/>
      <c r="LC255" s="404"/>
      <c r="LD255" s="49"/>
      <c r="LE255" s="49"/>
      <c r="LF255" s="49"/>
      <c r="LG255" s="99"/>
      <c r="LH255" s="98"/>
      <c r="LI255" s="49"/>
      <c r="LJ255" s="405"/>
      <c r="LK255" s="405"/>
      <c r="LL255" s="277"/>
      <c r="LM255" s="277"/>
      <c r="LN255" s="277"/>
      <c r="LO255" s="277"/>
      <c r="LP255" s="277"/>
      <c r="LQ255" s="277"/>
      <c r="LR255" s="277"/>
      <c r="LS255" s="277"/>
      <c r="LT255" s="402"/>
      <c r="LU255" s="404"/>
      <c r="LV255" s="49"/>
      <c r="LW255" s="49"/>
      <c r="LX255" s="49"/>
      <c r="LY255" s="99"/>
      <c r="LZ255" s="98"/>
      <c r="MA255" s="49"/>
      <c r="MB255" s="405"/>
      <c r="MC255" s="405"/>
      <c r="MD255" s="277"/>
      <c r="ME255" s="277"/>
      <c r="MF255" s="277"/>
      <c r="MG255" s="277"/>
      <c r="MH255" s="277"/>
      <c r="MI255" s="277"/>
      <c r="MJ255" s="277"/>
      <c r="MK255" s="277"/>
      <c r="ML255" s="402"/>
      <c r="MM255" s="404"/>
      <c r="MN255" s="49"/>
      <c r="MO255" s="49"/>
      <c r="MP255" s="49"/>
      <c r="MQ255" s="99"/>
      <c r="MR255" s="98"/>
      <c r="MS255" s="49"/>
      <c r="MT255" s="405"/>
      <c r="MU255" s="405"/>
      <c r="MV255" s="277"/>
      <c r="MW255" s="277"/>
      <c r="MX255" s="277"/>
      <c r="MY255" s="277"/>
      <c r="MZ255" s="277"/>
      <c r="NA255" s="277"/>
      <c r="NB255" s="277"/>
      <c r="NC255" s="277"/>
      <c r="ND255" s="402"/>
      <c r="NE255" s="404"/>
      <c r="NF255" s="49"/>
      <c r="NG255" s="49"/>
      <c r="NH255" s="49"/>
      <c r="NI255" s="99"/>
      <c r="NJ255" s="98"/>
      <c r="NK255" s="49"/>
      <c r="NL255" s="405"/>
      <c r="NM255" s="405"/>
      <c r="NN255" s="277"/>
      <c r="NO255" s="277"/>
      <c r="NP255" s="277"/>
      <c r="NQ255" s="277"/>
      <c r="NR255" s="277"/>
      <c r="NS255" s="277"/>
      <c r="NT255" s="277"/>
      <c r="NU255" s="277"/>
      <c r="NV255" s="402"/>
      <c r="NW255" s="404"/>
      <c r="NX255" s="49"/>
      <c r="NY255" s="49"/>
      <c r="NZ255" s="49"/>
      <c r="OA255" s="99"/>
      <c r="OB255" s="98"/>
      <c r="OC255" s="49"/>
      <c r="OD255" s="405"/>
      <c r="OE255" s="405"/>
      <c r="OF255" s="277"/>
      <c r="OG255" s="277"/>
      <c r="OH255" s="277"/>
      <c r="OI255" s="277"/>
      <c r="OJ255" s="277"/>
      <c r="OK255" s="277"/>
      <c r="OL255" s="277"/>
      <c r="OM255" s="277"/>
      <c r="ON255" s="402"/>
      <c r="OO255" s="404"/>
      <c r="OP255" s="49"/>
      <c r="OQ255" s="49"/>
      <c r="OR255" s="49"/>
      <c r="OS255" s="99"/>
      <c r="OT255" s="98"/>
      <c r="OU255" s="49"/>
      <c r="OV255" s="405"/>
      <c r="OW255" s="405"/>
      <c r="OX255" s="277"/>
      <c r="OY255" s="277"/>
      <c r="OZ255" s="277"/>
      <c r="PA255" s="277"/>
      <c r="PB255" s="277"/>
      <c r="PC255" s="277"/>
      <c r="PD255" s="277"/>
      <c r="PE255" s="277"/>
      <c r="PF255" s="402"/>
      <c r="PG255" s="404"/>
      <c r="PH255" s="49"/>
      <c r="PI255" s="49"/>
      <c r="PJ255" s="49"/>
      <c r="PK255" s="99"/>
      <c r="PL255" s="98"/>
      <c r="PM255" s="49"/>
      <c r="PN255" s="405"/>
      <c r="PO255" s="405"/>
      <c r="PP255" s="277"/>
      <c r="PQ255" s="277"/>
      <c r="PR255" s="277"/>
      <c r="PS255" s="277"/>
      <c r="PT255" s="277"/>
      <c r="PU255" s="277"/>
      <c r="PV255" s="277"/>
      <c r="PW255" s="277"/>
      <c r="PX255" s="402"/>
      <c r="PY255" s="404"/>
      <c r="PZ255" s="49"/>
      <c r="QA255" s="49"/>
      <c r="QB255" s="49"/>
      <c r="QC255" s="99"/>
      <c r="QD255" s="98"/>
      <c r="QE255" s="49"/>
      <c r="QF255" s="405"/>
      <c r="QG255" s="405"/>
      <c r="QH255" s="277"/>
      <c r="QI255" s="277"/>
      <c r="QJ255" s="277"/>
      <c r="QK255" s="277"/>
      <c r="QL255" s="277"/>
      <c r="QM255" s="277"/>
      <c r="QN255" s="277"/>
      <c r="QO255" s="277"/>
      <c r="QP255" s="402"/>
      <c r="QQ255" s="404"/>
      <c r="QR255" s="49"/>
      <c r="QS255" s="49"/>
      <c r="QT255" s="49"/>
      <c r="QU255" s="99"/>
      <c r="QV255" s="98"/>
      <c r="QW255" s="49"/>
      <c r="QX255" s="405"/>
      <c r="QY255" s="405"/>
      <c r="QZ255" s="277"/>
      <c r="RA255" s="277"/>
      <c r="RB255" s="277"/>
      <c r="RC255" s="277"/>
      <c r="RD255" s="277"/>
      <c r="RE255" s="277"/>
      <c r="RF255" s="277"/>
      <c r="RG255" s="277"/>
      <c r="RH255" s="402"/>
      <c r="RI255" s="404"/>
      <c r="RJ255" s="49"/>
      <c r="RK255" s="49"/>
      <c r="RL255" s="49"/>
      <c r="RM255" s="99"/>
      <c r="RN255" s="98"/>
      <c r="RO255" s="49"/>
      <c r="RP255" s="405"/>
      <c r="RQ255" s="405"/>
      <c r="RR255" s="277"/>
      <c r="RS255" s="277"/>
      <c r="RT255" s="277"/>
      <c r="RU255" s="277"/>
      <c r="RV255" s="277"/>
      <c r="RW255" s="277"/>
      <c r="RX255" s="277"/>
      <c r="RY255" s="277"/>
      <c r="RZ255" s="402"/>
      <c r="SA255" s="404"/>
      <c r="SB255" s="49"/>
      <c r="SC255" s="49"/>
      <c r="SD255" s="49"/>
      <c r="SE255" s="99"/>
      <c r="SF255" s="98"/>
      <c r="SG255" s="49"/>
      <c r="SH255" s="405"/>
      <c r="SI255" s="405"/>
      <c r="SJ255" s="277"/>
      <c r="SK255" s="277"/>
      <c r="SL255" s="277"/>
      <c r="SM255" s="277"/>
      <c r="SN255" s="277"/>
      <c r="SO255" s="277"/>
      <c r="SP255" s="277"/>
      <c r="SQ255" s="277"/>
      <c r="SR255" s="402"/>
      <c r="SS255" s="404"/>
      <c r="ST255" s="49"/>
      <c r="SU255" s="49"/>
      <c r="SV255" s="49"/>
      <c r="SW255" s="99"/>
      <c r="SX255" s="98"/>
      <c r="SY255" s="49"/>
      <c r="SZ255" s="405"/>
      <c r="TA255" s="405"/>
      <c r="TB255" s="277"/>
      <c r="TC255" s="277"/>
      <c r="TD255" s="277"/>
      <c r="TE255" s="277"/>
      <c r="TF255" s="277"/>
      <c r="TG255" s="277"/>
      <c r="TH255" s="277"/>
      <c r="TI255" s="277"/>
      <c r="TJ255" s="402"/>
      <c r="TK255" s="404"/>
      <c r="TL255" s="49"/>
      <c r="TM255" s="49"/>
      <c r="TN255" s="49"/>
      <c r="TO255" s="99"/>
      <c r="TP255" s="98"/>
      <c r="TQ255" s="49"/>
      <c r="TR255" s="405"/>
      <c r="TS255" s="405"/>
      <c r="TT255" s="277"/>
      <c r="TU255" s="277"/>
      <c r="TV255" s="277"/>
      <c r="TW255" s="277"/>
      <c r="TX255" s="277"/>
      <c r="TY255" s="277"/>
      <c r="TZ255" s="277"/>
      <c r="UA255" s="277"/>
      <c r="UB255" s="402"/>
      <c r="UC255" s="404"/>
      <c r="UD255" s="49"/>
      <c r="UE255" s="49"/>
      <c r="UF255" s="49"/>
      <c r="UG255" s="99"/>
      <c r="UH255" s="98"/>
      <c r="UI255" s="49"/>
      <c r="UJ255" s="405"/>
      <c r="UK255" s="405"/>
      <c r="UL255" s="277"/>
      <c r="UM255" s="277"/>
      <c r="UN255" s="277"/>
      <c r="UO255" s="277"/>
      <c r="UP255" s="277"/>
      <c r="UQ255" s="277"/>
      <c r="UR255" s="277"/>
      <c r="US255" s="277"/>
      <c r="UT255" s="402"/>
      <c r="UU255" s="404"/>
      <c r="UV255" s="49"/>
      <c r="UW255" s="49"/>
      <c r="UX255" s="49"/>
      <c r="UY255" s="99"/>
      <c r="UZ255" s="98"/>
      <c r="VA255" s="49"/>
      <c r="VB255" s="405"/>
      <c r="VC255" s="405"/>
      <c r="VD255" s="277"/>
      <c r="VE255" s="277"/>
      <c r="VF255" s="277"/>
      <c r="VG255" s="277"/>
      <c r="VH255" s="277"/>
      <c r="VI255" s="277"/>
      <c r="VJ255" s="277"/>
      <c r="VK255" s="277"/>
      <c r="VL255" s="402"/>
      <c r="VM255" s="404"/>
      <c r="VN255" s="49"/>
      <c r="VO255" s="49"/>
      <c r="VP255" s="49"/>
      <c r="VQ255" s="99"/>
      <c r="VR255" s="98"/>
      <c r="VS255" s="49"/>
      <c r="VT255" s="405"/>
      <c r="VU255" s="405"/>
      <c r="VV255" s="277"/>
      <c r="VW255" s="277"/>
      <c r="VX255" s="277"/>
      <c r="VY255" s="277"/>
      <c r="VZ255" s="277"/>
      <c r="WA255" s="277"/>
      <c r="WB255" s="277"/>
      <c r="WC255" s="277"/>
      <c r="WD255" s="402"/>
      <c r="WE255" s="404"/>
      <c r="WF255" s="49"/>
      <c r="WG255" s="49"/>
      <c r="WH255" s="49"/>
      <c r="WI255" s="99"/>
      <c r="WJ255" s="98"/>
      <c r="WK255" s="49"/>
      <c r="WL255" s="405"/>
      <c r="WM255" s="405"/>
      <c r="WN255" s="277"/>
      <c r="WO255" s="277"/>
      <c r="WP255" s="277"/>
      <c r="WQ255" s="277"/>
      <c r="WR255" s="277"/>
      <c r="WS255" s="277"/>
      <c r="WT255" s="277"/>
      <c r="WU255" s="277"/>
      <c r="WV255" s="402"/>
      <c r="WW255" s="404"/>
      <c r="WX255" s="49"/>
      <c r="WY255" s="49"/>
      <c r="WZ255" s="49"/>
      <c r="XA255" s="99"/>
      <c r="XB255" s="98"/>
      <c r="XC255" s="49"/>
      <c r="XD255" s="405"/>
      <c r="XE255" s="405"/>
      <c r="XF255" s="277"/>
      <c r="XG255" s="277"/>
      <c r="XH255" s="277"/>
      <c r="XI255" s="277"/>
      <c r="XJ255" s="277"/>
      <c r="XK255" s="277"/>
      <c r="XL255" s="277"/>
      <c r="XM255" s="277"/>
      <c r="XN255" s="402"/>
      <c r="XO255" s="404"/>
      <c r="XP255" s="49"/>
      <c r="XQ255" s="49"/>
      <c r="XR255" s="49"/>
      <c r="XS255" s="99"/>
      <c r="XT255" s="98"/>
      <c r="XU255" s="49"/>
      <c r="XV255" s="405"/>
      <c r="XW255" s="405"/>
      <c r="XX255" s="277"/>
      <c r="XY255" s="277"/>
      <c r="XZ255" s="277"/>
      <c r="YA255" s="277"/>
      <c r="YB255" s="277"/>
      <c r="YC255" s="277"/>
      <c r="YD255" s="277"/>
      <c r="YE255" s="277"/>
      <c r="YF255" s="402"/>
      <c r="YG255" s="404"/>
      <c r="YH255" s="49"/>
      <c r="YI255" s="49"/>
      <c r="YJ255" s="49"/>
      <c r="YK255" s="99"/>
      <c r="YL255" s="98"/>
      <c r="YM255" s="49"/>
      <c r="YN255" s="405"/>
      <c r="YO255" s="405"/>
      <c r="YP255" s="277"/>
      <c r="YQ255" s="277"/>
      <c r="YR255" s="277"/>
      <c r="YS255" s="277"/>
      <c r="YT255" s="277"/>
      <c r="YU255" s="277"/>
      <c r="YV255" s="277"/>
      <c r="YW255" s="277"/>
      <c r="YX255" s="402"/>
      <c r="YY255" s="404"/>
      <c r="YZ255" s="49"/>
      <c r="ZA255" s="49"/>
      <c r="ZB255" s="49"/>
      <c r="ZC255" s="99"/>
      <c r="ZD255" s="98"/>
      <c r="ZE255" s="49"/>
      <c r="ZF255" s="405"/>
      <c r="ZG255" s="405"/>
      <c r="ZH255" s="277"/>
      <c r="ZI255" s="277"/>
      <c r="ZJ255" s="277"/>
      <c r="ZK255" s="277"/>
      <c r="ZL255" s="277"/>
      <c r="ZM255" s="277"/>
      <c r="ZN255" s="277"/>
      <c r="ZO255" s="277"/>
      <c r="ZP255" s="402"/>
      <c r="ZQ255" s="404"/>
      <c r="ZR255" s="49"/>
      <c r="ZS255" s="49"/>
      <c r="ZT255" s="49"/>
      <c r="ZU255" s="99"/>
      <c r="ZV255" s="98"/>
      <c r="ZW255" s="49"/>
      <c r="ZX255" s="405"/>
      <c r="ZY255" s="405"/>
      <c r="ZZ255" s="277"/>
      <c r="AAA255" s="277"/>
      <c r="AAB255" s="277"/>
      <c r="AAC255" s="277"/>
      <c r="AAD255" s="277"/>
      <c r="AAE255" s="277"/>
      <c r="AAF255" s="277"/>
      <c r="AAG255" s="277"/>
      <c r="AAH255" s="402"/>
      <c r="AAI255" s="404"/>
      <c r="AAJ255" s="49"/>
      <c r="AAK255" s="49"/>
      <c r="AAL255" s="49"/>
      <c r="AAM255" s="99"/>
      <c r="AAN255" s="98"/>
      <c r="AAO255" s="49"/>
      <c r="AAP255" s="405"/>
      <c r="AAQ255" s="405"/>
      <c r="AAR255" s="277"/>
      <c r="AAS255" s="277"/>
      <c r="AAT255" s="277"/>
      <c r="AAU255" s="277"/>
      <c r="AAV255" s="277"/>
      <c r="AAW255" s="277"/>
      <c r="AAX255" s="277"/>
      <c r="AAY255" s="277"/>
      <c r="AAZ255" s="402"/>
      <c r="ABA255" s="404"/>
      <c r="ABB255" s="49"/>
      <c r="ABC255" s="49"/>
      <c r="ABD255" s="49"/>
      <c r="ABE255" s="99"/>
      <c r="ABF255" s="98"/>
      <c r="ABG255" s="49"/>
      <c r="ABH255" s="405"/>
      <c r="ABI255" s="405"/>
      <c r="ABJ255" s="277"/>
      <c r="ABK255" s="277"/>
      <c r="ABL255" s="277"/>
      <c r="ABM255" s="277"/>
      <c r="ABN255" s="277"/>
      <c r="ABO255" s="277"/>
      <c r="ABP255" s="277"/>
      <c r="ABQ255" s="277"/>
      <c r="ABR255" s="402"/>
      <c r="ABS255" s="404"/>
      <c r="ABT255" s="49"/>
      <c r="ABU255" s="49"/>
      <c r="ABV255" s="49"/>
      <c r="ABW255" s="99"/>
      <c r="ABX255" s="98"/>
      <c r="ABY255" s="49"/>
      <c r="ABZ255" s="405"/>
      <c r="ACA255" s="405"/>
      <c r="ACB255" s="277"/>
      <c r="ACC255" s="277"/>
      <c r="ACD255" s="277"/>
      <c r="ACE255" s="277"/>
      <c r="ACF255" s="277"/>
      <c r="ACG255" s="277"/>
      <c r="ACH255" s="277"/>
      <c r="ACI255" s="277"/>
      <c r="ACJ255" s="402"/>
      <c r="ACK255" s="404"/>
      <c r="ACL255" s="49"/>
      <c r="ACM255" s="49"/>
      <c r="ACN255" s="49"/>
      <c r="ACO255" s="99"/>
      <c r="ACP255" s="98"/>
      <c r="ACQ255" s="49"/>
      <c r="ACR255" s="405"/>
      <c r="ACS255" s="405"/>
      <c r="ACT255" s="277"/>
      <c r="ACU255" s="277"/>
      <c r="ACV255" s="277"/>
      <c r="ACW255" s="277"/>
      <c r="ACX255" s="277"/>
      <c r="ACY255" s="277"/>
      <c r="ACZ255" s="277"/>
      <c r="ADA255" s="277"/>
      <c r="ADB255" s="402"/>
      <c r="ADC255" s="404"/>
      <c r="ADD255" s="49"/>
      <c r="ADE255" s="49"/>
      <c r="ADF255" s="49"/>
      <c r="ADG255" s="99"/>
      <c r="ADH255" s="98"/>
      <c r="ADI255" s="49"/>
      <c r="ADJ255" s="405"/>
      <c r="ADK255" s="405"/>
      <c r="ADL255" s="277"/>
      <c r="ADM255" s="277"/>
      <c r="ADN255" s="277"/>
      <c r="ADO255" s="277"/>
      <c r="ADP255" s="277"/>
      <c r="ADQ255" s="277"/>
      <c r="ADR255" s="277"/>
      <c r="ADS255" s="277"/>
      <c r="ADT255" s="402"/>
      <c r="ADU255" s="404"/>
      <c r="ADV255" s="49"/>
      <c r="ADW255" s="49"/>
      <c r="ADX255" s="49"/>
      <c r="ADY255" s="99"/>
      <c r="ADZ255" s="98"/>
      <c r="AEA255" s="49"/>
      <c r="AEB255" s="405"/>
      <c r="AEC255" s="405"/>
      <c r="AED255" s="277"/>
      <c r="AEE255" s="277"/>
      <c r="AEF255" s="277"/>
      <c r="AEG255" s="277"/>
      <c r="AEH255" s="277"/>
      <c r="AEI255" s="277"/>
      <c r="AEJ255" s="277"/>
      <c r="AEK255" s="277"/>
      <c r="AEL255" s="402"/>
      <c r="AEM255" s="404"/>
      <c r="AEN255" s="49"/>
      <c r="AEO255" s="49"/>
      <c r="AEP255" s="49"/>
      <c r="AEQ255" s="99"/>
      <c r="AER255" s="98"/>
      <c r="AES255" s="49"/>
      <c r="AET255" s="405"/>
      <c r="AEU255" s="405"/>
      <c r="AEV255" s="277"/>
      <c r="AEW255" s="277"/>
      <c r="AEX255" s="277"/>
      <c r="AEY255" s="277"/>
      <c r="AEZ255" s="277"/>
      <c r="AFA255" s="277"/>
      <c r="AFB255" s="277"/>
      <c r="AFC255" s="277"/>
      <c r="AFD255" s="402"/>
      <c r="AFE255" s="404"/>
      <c r="AFF255" s="49"/>
      <c r="AFG255" s="49"/>
      <c r="AFH255" s="49"/>
      <c r="AFI255" s="99"/>
      <c r="AFJ255" s="98"/>
      <c r="AFK255" s="49"/>
      <c r="AFL255" s="405"/>
      <c r="AFM255" s="405"/>
      <c r="AFN255" s="277"/>
      <c r="AFO255" s="277"/>
      <c r="AFP255" s="277"/>
      <c r="AFQ255" s="277"/>
      <c r="AFR255" s="277"/>
      <c r="AFS255" s="277"/>
      <c r="AFT255" s="277"/>
      <c r="AFU255" s="277"/>
      <c r="AFV255" s="402"/>
      <c r="AFW255" s="404"/>
      <c r="AFX255" s="49"/>
      <c r="AFY255" s="49"/>
      <c r="AFZ255" s="49"/>
      <c r="AGA255" s="99"/>
      <c r="AGB255" s="98"/>
      <c r="AGC255" s="49"/>
      <c r="AGD255" s="405"/>
      <c r="AGE255" s="405"/>
      <c r="AGF255" s="277"/>
      <c r="AGG255" s="277"/>
      <c r="AGH255" s="277"/>
      <c r="AGI255" s="277"/>
      <c r="AGJ255" s="277"/>
      <c r="AGK255" s="277"/>
      <c r="AGL255" s="277"/>
      <c r="AGM255" s="277"/>
      <c r="AGN255" s="402"/>
      <c r="AGO255" s="404"/>
      <c r="AGP255" s="49"/>
      <c r="AGQ255" s="49"/>
      <c r="AGR255" s="49"/>
      <c r="AGS255" s="99"/>
      <c r="AGT255" s="98"/>
      <c r="AGU255" s="49"/>
      <c r="AGV255" s="405"/>
      <c r="AGW255" s="405"/>
      <c r="AGX255" s="277"/>
      <c r="AGY255" s="277"/>
      <c r="AGZ255" s="277"/>
      <c r="AHA255" s="277"/>
      <c r="AHB255" s="277"/>
      <c r="AHC255" s="277"/>
      <c r="AHD255" s="277"/>
      <c r="AHE255" s="277"/>
      <c r="AHF255" s="402"/>
      <c r="AHG255" s="404"/>
      <c r="AHH255" s="49"/>
      <c r="AHI255" s="49"/>
      <c r="AHJ255" s="49"/>
      <c r="AHK255" s="99"/>
      <c r="AHL255" s="98"/>
      <c r="AHM255" s="49"/>
      <c r="AHN255" s="405"/>
      <c r="AHO255" s="405"/>
      <c r="AHP255" s="277"/>
      <c r="AHQ255" s="277"/>
      <c r="AHR255" s="277"/>
      <c r="AHS255" s="277"/>
      <c r="AHT255" s="277"/>
      <c r="AHU255" s="277"/>
      <c r="AHV255" s="277"/>
      <c r="AHW255" s="277"/>
      <c r="AHX255" s="402"/>
      <c r="AHY255" s="404"/>
      <c r="AHZ255" s="49"/>
      <c r="AIA255" s="49"/>
      <c r="AIB255" s="49"/>
      <c r="AIC255" s="99"/>
      <c r="AID255" s="98"/>
      <c r="AIE255" s="49"/>
      <c r="AIF255" s="405"/>
      <c r="AIG255" s="405"/>
      <c r="AIH255" s="277"/>
      <c r="AII255" s="277"/>
      <c r="AIJ255" s="277"/>
      <c r="AIK255" s="277"/>
      <c r="AIL255" s="277"/>
      <c r="AIM255" s="277"/>
      <c r="AIN255" s="277"/>
      <c r="AIO255" s="277"/>
      <c r="AIP255" s="402"/>
      <c r="AIQ255" s="404"/>
      <c r="AIR255" s="49"/>
      <c r="AIS255" s="49"/>
      <c r="AIT255" s="49"/>
      <c r="AIU255" s="99"/>
      <c r="AIV255" s="98"/>
      <c r="AIW255" s="49"/>
      <c r="AIX255" s="405"/>
      <c r="AIY255" s="405"/>
      <c r="AIZ255" s="277"/>
      <c r="AJA255" s="277"/>
      <c r="AJB255" s="277"/>
      <c r="AJC255" s="277"/>
      <c r="AJD255" s="277"/>
      <c r="AJE255" s="277"/>
      <c r="AJF255" s="277"/>
      <c r="AJG255" s="277"/>
      <c r="AJH255" s="402"/>
      <c r="AJI255" s="404"/>
      <c r="AJJ255" s="49"/>
      <c r="AJK255" s="49"/>
      <c r="AJL255" s="49"/>
      <c r="AJM255" s="99"/>
      <c r="AJN255" s="98"/>
      <c r="AJO255" s="49"/>
      <c r="AJP255" s="405"/>
      <c r="AJQ255" s="405"/>
      <c r="AJR255" s="277"/>
      <c r="AJS255" s="277"/>
      <c r="AJT255" s="277"/>
      <c r="AJU255" s="277"/>
      <c r="AJV255" s="277"/>
      <c r="AJW255" s="277"/>
      <c r="AJX255" s="277"/>
      <c r="AJY255" s="277"/>
      <c r="AJZ255" s="402"/>
      <c r="AKA255" s="404"/>
      <c r="AKB255" s="49"/>
      <c r="AKC255" s="49"/>
      <c r="AKD255" s="49"/>
      <c r="AKE255" s="99"/>
      <c r="AKF255" s="98"/>
      <c r="AKG255" s="49"/>
      <c r="AKH255" s="405"/>
      <c r="AKI255" s="405"/>
      <c r="AKJ255" s="277"/>
      <c r="AKK255" s="277"/>
      <c r="AKL255" s="277"/>
      <c r="AKM255" s="277"/>
      <c r="AKN255" s="277"/>
      <c r="AKO255" s="277"/>
      <c r="AKP255" s="277"/>
      <c r="AKQ255" s="277"/>
      <c r="AKR255" s="402"/>
      <c r="AKS255" s="404"/>
      <c r="AKT255" s="49"/>
      <c r="AKU255" s="49"/>
      <c r="AKV255" s="49"/>
      <c r="AKW255" s="99"/>
      <c r="AKX255" s="98"/>
      <c r="AKY255" s="49"/>
      <c r="AKZ255" s="405"/>
      <c r="ALA255" s="405"/>
      <c r="ALB255" s="277"/>
      <c r="ALC255" s="277"/>
      <c r="ALD255" s="277"/>
      <c r="ALE255" s="277"/>
      <c r="ALF255" s="277"/>
      <c r="ALG255" s="277"/>
      <c r="ALH255" s="277"/>
      <c r="ALI255" s="277"/>
      <c r="ALJ255" s="402"/>
      <c r="ALK255" s="404"/>
      <c r="ALL255" s="49"/>
      <c r="ALM255" s="49"/>
      <c r="ALN255" s="49"/>
      <c r="ALO255" s="99"/>
      <c r="ALP255" s="98"/>
      <c r="ALQ255" s="49"/>
      <c r="ALR255" s="405"/>
      <c r="ALS255" s="405"/>
      <c r="ALT255" s="277"/>
      <c r="ALU255" s="277"/>
      <c r="ALV255" s="277"/>
      <c r="ALW255" s="277"/>
      <c r="ALX255" s="277"/>
      <c r="ALY255" s="277"/>
      <c r="ALZ255" s="277"/>
      <c r="AMA255" s="277"/>
      <c r="AMB255" s="402"/>
      <c r="AMC255" s="404"/>
      <c r="AMD255" s="49"/>
      <c r="AME255" s="49"/>
      <c r="AMF255" s="49"/>
      <c r="AMG255" s="99"/>
      <c r="AMH255" s="98"/>
      <c r="AMI255" s="49"/>
      <c r="AMJ255" s="405"/>
      <c r="AMK255" s="405"/>
      <c r="AML255" s="277"/>
      <c r="AMM255" s="277"/>
      <c r="AMN255" s="277"/>
      <c r="AMO255" s="277"/>
      <c r="AMP255" s="277"/>
      <c r="AMQ255" s="277"/>
      <c r="AMR255" s="277"/>
      <c r="AMS255" s="277"/>
      <c r="AMT255" s="402"/>
      <c r="AMU255" s="404"/>
      <c r="AMV255" s="49"/>
      <c r="AMW255" s="49"/>
      <c r="AMX255" s="49"/>
      <c r="AMY255" s="99"/>
      <c r="AMZ255" s="98"/>
      <c r="ANA255" s="49"/>
      <c r="ANB255" s="405"/>
      <c r="ANC255" s="405"/>
      <c r="AND255" s="277"/>
      <c r="ANE255" s="277"/>
      <c r="ANF255" s="277"/>
      <c r="ANG255" s="277"/>
      <c r="ANH255" s="277"/>
      <c r="ANI255" s="277"/>
      <c r="ANJ255" s="277"/>
      <c r="ANK255" s="277"/>
      <c r="ANL255" s="402"/>
      <c r="ANM255" s="404"/>
      <c r="ANN255" s="49"/>
      <c r="ANO255" s="49"/>
      <c r="ANP255" s="49"/>
      <c r="ANQ255" s="99"/>
      <c r="ANR255" s="98"/>
      <c r="ANS255" s="49"/>
      <c r="ANT255" s="405"/>
      <c r="ANU255" s="405"/>
      <c r="ANV255" s="277"/>
      <c r="ANW255" s="277"/>
      <c r="ANX255" s="277"/>
      <c r="ANY255" s="277"/>
      <c r="ANZ255" s="277"/>
      <c r="AOA255" s="277"/>
      <c r="AOB255" s="277"/>
      <c r="AOC255" s="277"/>
      <c r="AOD255" s="402"/>
      <c r="AOE255" s="404"/>
      <c r="AOF255" s="49"/>
      <c r="AOG255" s="49"/>
      <c r="AOH255" s="49"/>
      <c r="AOI255" s="99"/>
      <c r="AOJ255" s="98"/>
      <c r="AOK255" s="49"/>
      <c r="AOL255" s="405"/>
      <c r="AOM255" s="405"/>
      <c r="AON255" s="277"/>
      <c r="AOO255" s="277"/>
      <c r="AOP255" s="277"/>
      <c r="AOQ255" s="277"/>
      <c r="AOR255" s="277"/>
      <c r="AOS255" s="277"/>
      <c r="AOT255" s="277"/>
      <c r="AOU255" s="277"/>
      <c r="AOV255" s="402"/>
      <c r="AOW255" s="404"/>
      <c r="AOX255" s="49"/>
      <c r="AOY255" s="49"/>
      <c r="AOZ255" s="49"/>
      <c r="APA255" s="99"/>
      <c r="APB255" s="98"/>
      <c r="APC255" s="49"/>
      <c r="APD255" s="405"/>
      <c r="APE255" s="405"/>
      <c r="APF255" s="277"/>
      <c r="APG255" s="277"/>
      <c r="APH255" s="277"/>
      <c r="API255" s="277"/>
      <c r="APJ255" s="277"/>
      <c r="APK255" s="277"/>
      <c r="APL255" s="277"/>
      <c r="APM255" s="277"/>
      <c r="APN255" s="402"/>
      <c r="APO255" s="404"/>
      <c r="APP255" s="49"/>
      <c r="APQ255" s="49"/>
      <c r="APR255" s="49"/>
      <c r="APS255" s="99"/>
      <c r="APT255" s="98"/>
      <c r="APU255" s="49"/>
      <c r="APV255" s="405"/>
      <c r="APW255" s="405"/>
      <c r="APX255" s="277"/>
      <c r="APY255" s="277"/>
      <c r="APZ255" s="277"/>
      <c r="AQA255" s="277"/>
      <c r="AQB255" s="277"/>
      <c r="AQC255" s="277"/>
      <c r="AQD255" s="277"/>
      <c r="AQE255" s="277"/>
      <c r="AQF255" s="402"/>
      <c r="AQG255" s="404"/>
      <c r="AQH255" s="49"/>
      <c r="AQI255" s="49"/>
      <c r="AQJ255" s="49"/>
      <c r="AQK255" s="99"/>
      <c r="AQL255" s="98"/>
      <c r="AQM255" s="49"/>
      <c r="AQN255" s="405"/>
      <c r="AQO255" s="405"/>
      <c r="AQP255" s="277"/>
      <c r="AQQ255" s="277"/>
      <c r="AQR255" s="277"/>
      <c r="AQS255" s="277"/>
      <c r="AQT255" s="277"/>
      <c r="AQU255" s="277"/>
      <c r="AQV255" s="277"/>
      <c r="AQW255" s="277"/>
      <c r="AQX255" s="402"/>
      <c r="AQY255" s="404"/>
      <c r="AQZ255" s="49"/>
      <c r="ARA255" s="49"/>
      <c r="ARB255" s="49"/>
      <c r="ARC255" s="99"/>
      <c r="ARD255" s="98"/>
      <c r="ARE255" s="49"/>
      <c r="ARF255" s="405"/>
      <c r="ARG255" s="405"/>
      <c r="ARH255" s="277"/>
      <c r="ARI255" s="277"/>
      <c r="ARJ255" s="277"/>
      <c r="ARK255" s="277"/>
      <c r="ARL255" s="277"/>
      <c r="ARM255" s="277"/>
      <c r="ARN255" s="277"/>
      <c r="ARO255" s="277"/>
      <c r="ARP255" s="402"/>
      <c r="ARQ255" s="404"/>
      <c r="ARR255" s="49"/>
      <c r="ARS255" s="49"/>
      <c r="ART255" s="49"/>
      <c r="ARU255" s="99"/>
      <c r="ARV255" s="98"/>
      <c r="ARW255" s="49"/>
      <c r="ARX255" s="405"/>
      <c r="ARY255" s="405"/>
      <c r="ARZ255" s="277"/>
      <c r="ASA255" s="277"/>
      <c r="ASB255" s="277"/>
      <c r="ASC255" s="277"/>
      <c r="ASD255" s="277"/>
      <c r="ASE255" s="277"/>
      <c r="ASF255" s="277"/>
      <c r="ASG255" s="277"/>
      <c r="ASH255" s="402"/>
      <c r="ASI255" s="404"/>
      <c r="ASJ255" s="49"/>
      <c r="ASK255" s="49"/>
      <c r="ASL255" s="49"/>
      <c r="ASM255" s="99"/>
      <c r="ASN255" s="98"/>
      <c r="ASO255" s="49"/>
      <c r="ASP255" s="405"/>
      <c r="ASQ255" s="405"/>
      <c r="ASR255" s="277"/>
      <c r="ASS255" s="277"/>
      <c r="AST255" s="277"/>
      <c r="ASU255" s="277"/>
      <c r="ASV255" s="277"/>
      <c r="ASW255" s="277"/>
      <c r="ASX255" s="277"/>
      <c r="ASY255" s="277"/>
      <c r="ASZ255" s="402"/>
      <c r="ATA255" s="404"/>
      <c r="ATB255" s="49"/>
      <c r="ATC255" s="49"/>
      <c r="ATD255" s="49"/>
      <c r="ATE255" s="99"/>
      <c r="ATF255" s="98"/>
      <c r="ATG255" s="49"/>
      <c r="ATH255" s="405"/>
      <c r="ATI255" s="405"/>
      <c r="ATJ255" s="277"/>
      <c r="ATK255" s="277"/>
      <c r="ATL255" s="277"/>
      <c r="ATM255" s="277"/>
      <c r="ATN255" s="277"/>
      <c r="ATO255" s="277"/>
      <c r="ATP255" s="277"/>
      <c r="ATQ255" s="277"/>
      <c r="ATR255" s="402"/>
      <c r="ATS255" s="404"/>
      <c r="ATT255" s="49"/>
      <c r="ATU255" s="49"/>
      <c r="ATV255" s="49"/>
      <c r="ATW255" s="99"/>
      <c r="ATX255" s="98"/>
      <c r="ATY255" s="49"/>
      <c r="ATZ255" s="405"/>
      <c r="AUA255" s="405"/>
      <c r="AUB255" s="277"/>
      <c r="AUC255" s="277"/>
      <c r="AUD255" s="277"/>
      <c r="AUE255" s="277"/>
      <c r="AUF255" s="277"/>
      <c r="AUG255" s="277"/>
      <c r="AUH255" s="277"/>
      <c r="AUI255" s="277"/>
      <c r="AUJ255" s="402"/>
      <c r="AUK255" s="404"/>
      <c r="AUL255" s="49"/>
      <c r="AUM255" s="49"/>
      <c r="AUN255" s="49"/>
      <c r="AUO255" s="99"/>
      <c r="AUP255" s="98"/>
      <c r="AUQ255" s="49"/>
      <c r="AUR255" s="405"/>
      <c r="AUS255" s="405"/>
      <c r="AUT255" s="277"/>
      <c r="AUU255" s="277"/>
      <c r="AUV255" s="277"/>
      <c r="AUW255" s="277"/>
      <c r="AUX255" s="277"/>
      <c r="AUY255" s="277"/>
      <c r="AUZ255" s="277"/>
      <c r="AVA255" s="277"/>
      <c r="AVB255" s="402"/>
      <c r="AVC255" s="404"/>
      <c r="AVD255" s="49"/>
      <c r="AVE255" s="49"/>
      <c r="AVF255" s="49"/>
      <c r="AVG255" s="99"/>
      <c r="AVH255" s="98"/>
      <c r="AVI255" s="49"/>
      <c r="AVJ255" s="405"/>
      <c r="AVK255" s="405"/>
      <c r="AVL255" s="277"/>
      <c r="AVM255" s="277"/>
      <c r="AVN255" s="277"/>
      <c r="AVO255" s="277"/>
      <c r="AVP255" s="277"/>
      <c r="AVQ255" s="277"/>
      <c r="AVR255" s="277"/>
      <c r="AVS255" s="277"/>
      <c r="AVT255" s="402"/>
      <c r="AVU255" s="404"/>
      <c r="AVV255" s="49"/>
      <c r="AVW255" s="49"/>
      <c r="AVX255" s="49"/>
      <c r="AVY255" s="99"/>
      <c r="AVZ255" s="98"/>
      <c r="AWA255" s="49"/>
      <c r="AWB255" s="405"/>
      <c r="AWC255" s="405"/>
      <c r="AWD255" s="277"/>
      <c r="AWE255" s="277"/>
      <c r="AWF255" s="277"/>
      <c r="AWG255" s="277"/>
      <c r="AWH255" s="277"/>
      <c r="AWI255" s="277"/>
      <c r="AWJ255" s="277"/>
      <c r="AWK255" s="277"/>
      <c r="AWL255" s="402"/>
      <c r="AWM255" s="404"/>
      <c r="AWN255" s="49"/>
      <c r="AWO255" s="49"/>
      <c r="AWP255" s="49"/>
      <c r="AWQ255" s="99"/>
      <c r="AWR255" s="98"/>
      <c r="AWS255" s="49"/>
      <c r="AWT255" s="405"/>
      <c r="AWU255" s="405"/>
      <c r="AWV255" s="277"/>
      <c r="AWW255" s="277"/>
      <c r="AWX255" s="277"/>
      <c r="AWY255" s="277"/>
      <c r="AWZ255" s="277"/>
      <c r="AXA255" s="277"/>
      <c r="AXB255" s="277"/>
      <c r="AXC255" s="277"/>
      <c r="AXD255" s="402"/>
      <c r="AXE255" s="404"/>
      <c r="AXF255" s="49"/>
      <c r="AXG255" s="49"/>
      <c r="AXH255" s="49"/>
      <c r="AXI255" s="99"/>
      <c r="AXJ255" s="98"/>
      <c r="AXK255" s="49"/>
      <c r="AXL255" s="405"/>
      <c r="AXM255" s="405"/>
      <c r="AXN255" s="277"/>
      <c r="AXO255" s="277"/>
      <c r="AXP255" s="277"/>
      <c r="AXQ255" s="277"/>
      <c r="AXR255" s="277"/>
      <c r="AXS255" s="277"/>
      <c r="AXT255" s="277"/>
      <c r="AXU255" s="277"/>
      <c r="AXV255" s="402"/>
      <c r="AXW255" s="404"/>
      <c r="AXX255" s="49"/>
      <c r="AXY255" s="49"/>
      <c r="AXZ255" s="49"/>
      <c r="AYA255" s="99"/>
      <c r="AYB255" s="98"/>
      <c r="AYC255" s="49"/>
      <c r="AYD255" s="405"/>
      <c r="AYE255" s="405"/>
      <c r="AYF255" s="277"/>
      <c r="AYG255" s="277"/>
      <c r="AYH255" s="277"/>
      <c r="AYI255" s="277"/>
      <c r="AYJ255" s="277"/>
      <c r="AYK255" s="277"/>
      <c r="AYL255" s="277"/>
      <c r="AYM255" s="277"/>
      <c r="AYN255" s="402"/>
      <c r="AYO255" s="404"/>
      <c r="AYP255" s="49"/>
      <c r="AYQ255" s="49"/>
      <c r="AYR255" s="49"/>
      <c r="AYS255" s="99"/>
      <c r="AYT255" s="98"/>
      <c r="AYU255" s="49"/>
      <c r="AYV255" s="405"/>
      <c r="AYW255" s="405"/>
      <c r="AYX255" s="277"/>
      <c r="AYY255" s="277"/>
      <c r="AYZ255" s="277"/>
      <c r="AZA255" s="277"/>
      <c r="AZB255" s="277"/>
      <c r="AZC255" s="277"/>
      <c r="AZD255" s="277"/>
      <c r="AZE255" s="277"/>
      <c r="AZF255" s="402"/>
      <c r="AZG255" s="404"/>
      <c r="AZH255" s="49"/>
      <c r="AZI255" s="49"/>
      <c r="AZJ255" s="49"/>
      <c r="AZK255" s="99"/>
      <c r="AZL255" s="98"/>
      <c r="AZM255" s="49"/>
      <c r="AZN255" s="405"/>
      <c r="AZO255" s="405"/>
      <c r="AZP255" s="277"/>
      <c r="AZQ255" s="277"/>
      <c r="AZR255" s="277"/>
      <c r="AZS255" s="277"/>
      <c r="AZT255" s="277"/>
      <c r="AZU255" s="277"/>
      <c r="AZV255" s="277"/>
      <c r="AZW255" s="277"/>
      <c r="AZX255" s="402"/>
      <c r="AZY255" s="404"/>
      <c r="AZZ255" s="49"/>
      <c r="BAA255" s="49"/>
      <c r="BAB255" s="49"/>
      <c r="BAC255" s="99"/>
      <c r="BAD255" s="98"/>
      <c r="BAE255" s="49"/>
      <c r="BAF255" s="405"/>
      <c r="BAG255" s="405"/>
      <c r="BAH255" s="277"/>
      <c r="BAI255" s="277"/>
      <c r="BAJ255" s="277"/>
      <c r="BAK255" s="277"/>
      <c r="BAL255" s="277"/>
      <c r="BAM255" s="277"/>
      <c r="BAN255" s="277"/>
      <c r="BAO255" s="277"/>
      <c r="BAP255" s="402"/>
      <c r="BAQ255" s="404"/>
      <c r="BAR255" s="49"/>
      <c r="BAS255" s="49"/>
      <c r="BAT255" s="49"/>
      <c r="BAU255" s="99"/>
      <c r="BAV255" s="98"/>
      <c r="BAW255" s="49"/>
      <c r="BAX255" s="405"/>
      <c r="BAY255" s="405"/>
      <c r="BAZ255" s="277"/>
      <c r="BBA255" s="277"/>
      <c r="BBB255" s="277"/>
      <c r="BBC255" s="277"/>
      <c r="BBD255" s="277"/>
      <c r="BBE255" s="277"/>
      <c r="BBF255" s="277"/>
      <c r="BBG255" s="277"/>
      <c r="BBH255" s="402"/>
      <c r="BBI255" s="404"/>
      <c r="BBJ255" s="49"/>
      <c r="BBK255" s="49"/>
      <c r="BBL255" s="49"/>
      <c r="BBM255" s="99"/>
      <c r="BBN255" s="98"/>
      <c r="BBO255" s="49"/>
      <c r="BBP255" s="405"/>
      <c r="BBQ255" s="405"/>
      <c r="BBR255" s="277"/>
      <c r="BBS255" s="277"/>
      <c r="BBT255" s="277"/>
      <c r="BBU255" s="277"/>
      <c r="BBV255" s="277"/>
      <c r="BBW255" s="277"/>
      <c r="BBX255" s="277"/>
      <c r="BBY255" s="277"/>
      <c r="BBZ255" s="402"/>
      <c r="BCA255" s="404"/>
      <c r="BCB255" s="49"/>
      <c r="BCC255" s="49"/>
      <c r="BCD255" s="49"/>
      <c r="BCE255" s="99"/>
      <c r="BCF255" s="98"/>
      <c r="BCG255" s="49"/>
      <c r="BCH255" s="405"/>
      <c r="BCI255" s="405"/>
      <c r="BCJ255" s="277"/>
      <c r="BCK255" s="277"/>
      <c r="BCL255" s="277"/>
      <c r="BCM255" s="277"/>
      <c r="BCN255" s="277"/>
      <c r="BCO255" s="277"/>
      <c r="BCP255" s="277"/>
      <c r="BCQ255" s="277"/>
      <c r="BCR255" s="402"/>
      <c r="BCS255" s="404"/>
      <c r="BCT255" s="49"/>
      <c r="BCU255" s="49"/>
      <c r="BCV255" s="49"/>
      <c r="BCW255" s="99"/>
      <c r="BCX255" s="98"/>
      <c r="BCY255" s="49"/>
      <c r="BCZ255" s="405"/>
      <c r="BDA255" s="405"/>
      <c r="BDB255" s="277"/>
      <c r="BDC255" s="277"/>
      <c r="BDD255" s="277"/>
      <c r="BDE255" s="277"/>
      <c r="BDF255" s="277"/>
      <c r="BDG255" s="277"/>
      <c r="BDH255" s="277"/>
      <c r="BDI255" s="277"/>
      <c r="BDJ255" s="402"/>
      <c r="BDK255" s="404"/>
      <c r="BDL255" s="49"/>
      <c r="BDM255" s="49"/>
      <c r="BDN255" s="49"/>
      <c r="BDO255" s="99"/>
      <c r="BDP255" s="98"/>
      <c r="BDQ255" s="49"/>
      <c r="BDR255" s="405"/>
      <c r="BDS255" s="405"/>
      <c r="BDT255" s="277"/>
      <c r="BDU255" s="277"/>
      <c r="BDV255" s="277"/>
      <c r="BDW255" s="277"/>
      <c r="BDX255" s="277"/>
      <c r="BDY255" s="277"/>
      <c r="BDZ255" s="277"/>
      <c r="BEA255" s="277"/>
      <c r="BEB255" s="402"/>
      <c r="BEC255" s="404"/>
      <c r="BED255" s="49"/>
      <c r="BEE255" s="49"/>
      <c r="BEF255" s="49"/>
      <c r="BEG255" s="99"/>
      <c r="BEH255" s="98"/>
      <c r="BEI255" s="49"/>
      <c r="BEJ255" s="405"/>
      <c r="BEK255" s="405"/>
      <c r="BEL255" s="277"/>
      <c r="BEM255" s="277"/>
      <c r="BEN255" s="277"/>
      <c r="BEO255" s="277"/>
      <c r="BEP255" s="277"/>
      <c r="BEQ255" s="277"/>
      <c r="BER255" s="277"/>
      <c r="BES255" s="277"/>
      <c r="BET255" s="402"/>
      <c r="BEU255" s="404"/>
      <c r="BEV255" s="49"/>
      <c r="BEW255" s="49"/>
      <c r="BEX255" s="49"/>
      <c r="BEY255" s="99"/>
      <c r="BEZ255" s="98"/>
      <c r="BFA255" s="49"/>
      <c r="BFB255" s="405"/>
      <c r="BFC255" s="405"/>
      <c r="BFD255" s="277"/>
      <c r="BFE255" s="277"/>
      <c r="BFF255" s="277"/>
      <c r="BFG255" s="277"/>
      <c r="BFH255" s="277"/>
      <c r="BFI255" s="277"/>
      <c r="BFJ255" s="277"/>
      <c r="BFK255" s="277"/>
      <c r="BFL255" s="402"/>
      <c r="BFM255" s="404"/>
      <c r="BFN255" s="49"/>
      <c r="BFO255" s="49"/>
      <c r="BFP255" s="49"/>
      <c r="BFQ255" s="99"/>
      <c r="BFR255" s="98"/>
      <c r="BFS255" s="49"/>
      <c r="BFT255" s="405"/>
      <c r="BFU255" s="405"/>
      <c r="BFV255" s="277"/>
      <c r="BFW255" s="277"/>
      <c r="BFX255" s="277"/>
      <c r="BFY255" s="277"/>
      <c r="BFZ255" s="277"/>
      <c r="BGA255" s="277"/>
      <c r="BGB255" s="277"/>
      <c r="BGC255" s="277"/>
      <c r="BGD255" s="402"/>
      <c r="BGE255" s="404"/>
      <c r="BGF255" s="49"/>
      <c r="BGG255" s="49"/>
      <c r="BGH255" s="49"/>
      <c r="BGI255" s="99"/>
      <c r="BGJ255" s="98"/>
      <c r="BGK255" s="49"/>
      <c r="BGL255" s="405"/>
      <c r="BGM255" s="405"/>
      <c r="BGN255" s="277"/>
      <c r="BGO255" s="277"/>
      <c r="BGP255" s="277"/>
      <c r="BGQ255" s="277"/>
      <c r="BGR255" s="277"/>
      <c r="BGS255" s="277"/>
      <c r="BGT255" s="277"/>
      <c r="BGU255" s="277"/>
      <c r="BGV255" s="402"/>
      <c r="BGW255" s="404"/>
      <c r="BGX255" s="49"/>
      <c r="BGY255" s="49"/>
      <c r="BGZ255" s="49"/>
      <c r="BHA255" s="99"/>
      <c r="BHB255" s="98"/>
      <c r="BHC255" s="49"/>
      <c r="BHD255" s="405"/>
      <c r="BHE255" s="405"/>
      <c r="BHF255" s="277"/>
      <c r="BHG255" s="277"/>
      <c r="BHH255" s="277"/>
      <c r="BHI255" s="277"/>
      <c r="BHJ255" s="277"/>
      <c r="BHK255" s="277"/>
      <c r="BHL255" s="277"/>
      <c r="BHM255" s="277"/>
      <c r="BHN255" s="402"/>
      <c r="BHO255" s="404"/>
      <c r="BHP255" s="49"/>
      <c r="BHQ255" s="49"/>
      <c r="BHR255" s="49"/>
      <c r="BHS255" s="99"/>
      <c r="BHT255" s="98"/>
      <c r="BHU255" s="49"/>
      <c r="BHV255" s="405"/>
      <c r="BHW255" s="405"/>
      <c r="BHX255" s="277"/>
      <c r="BHY255" s="277"/>
      <c r="BHZ255" s="277"/>
      <c r="BIA255" s="277"/>
      <c r="BIB255" s="277"/>
      <c r="BIC255" s="277"/>
      <c r="BID255" s="277"/>
      <c r="BIE255" s="277"/>
      <c r="BIF255" s="402"/>
      <c r="BIG255" s="404"/>
      <c r="BIH255" s="49"/>
      <c r="BII255" s="49"/>
      <c r="BIJ255" s="49"/>
      <c r="BIK255" s="99"/>
      <c r="BIL255" s="98"/>
      <c r="BIM255" s="49"/>
      <c r="BIN255" s="405"/>
      <c r="BIO255" s="405"/>
      <c r="BIP255" s="277"/>
      <c r="BIQ255" s="277"/>
      <c r="BIR255" s="277"/>
      <c r="BIS255" s="277"/>
      <c r="BIT255" s="277"/>
      <c r="BIU255" s="277"/>
      <c r="BIV255" s="277"/>
      <c r="BIW255" s="277"/>
      <c r="BIX255" s="402"/>
      <c r="BIY255" s="404"/>
      <c r="BIZ255" s="49"/>
      <c r="BJA255" s="49"/>
      <c r="BJB255" s="49"/>
      <c r="BJC255" s="99"/>
      <c r="BJD255" s="98"/>
      <c r="BJE255" s="49"/>
      <c r="BJF255" s="405"/>
      <c r="BJG255" s="405"/>
      <c r="BJH255" s="277"/>
      <c r="BJI255" s="277"/>
      <c r="BJJ255" s="277"/>
      <c r="BJK255" s="277"/>
      <c r="BJL255" s="277"/>
      <c r="BJM255" s="277"/>
      <c r="BJN255" s="277"/>
      <c r="BJO255" s="277"/>
      <c r="BJP255" s="402"/>
      <c r="BJQ255" s="404"/>
      <c r="BJR255" s="49"/>
      <c r="BJS255" s="49"/>
      <c r="BJT255" s="49"/>
      <c r="BJU255" s="99"/>
      <c r="BJV255" s="98"/>
      <c r="BJW255" s="49"/>
      <c r="BJX255" s="405"/>
      <c r="BJY255" s="405"/>
      <c r="BJZ255" s="277"/>
      <c r="BKA255" s="277"/>
      <c r="BKB255" s="277"/>
      <c r="BKC255" s="277"/>
      <c r="BKD255" s="277"/>
      <c r="BKE255" s="277"/>
      <c r="BKF255" s="277"/>
      <c r="BKG255" s="277"/>
      <c r="BKH255" s="402"/>
      <c r="BKI255" s="404"/>
      <c r="BKJ255" s="49"/>
      <c r="BKK255" s="49"/>
      <c r="BKL255" s="49"/>
      <c r="BKM255" s="99"/>
      <c r="BKN255" s="98"/>
      <c r="BKO255" s="49"/>
      <c r="BKP255" s="405"/>
      <c r="BKQ255" s="405"/>
      <c r="BKR255" s="277"/>
      <c r="BKS255" s="277"/>
      <c r="BKT255" s="277"/>
      <c r="BKU255" s="277"/>
      <c r="BKV255" s="277"/>
      <c r="BKW255" s="277"/>
      <c r="BKX255" s="277"/>
      <c r="BKY255" s="277"/>
      <c r="BKZ255" s="402"/>
      <c r="BLA255" s="404"/>
      <c r="BLB255" s="49"/>
      <c r="BLC255" s="49"/>
      <c r="BLD255" s="49"/>
      <c r="BLE255" s="99"/>
      <c r="BLF255" s="98"/>
      <c r="BLG255" s="49"/>
      <c r="BLH255" s="405"/>
      <c r="BLI255" s="405"/>
      <c r="BLJ255" s="277"/>
      <c r="BLK255" s="277"/>
      <c r="BLL255" s="277"/>
      <c r="BLM255" s="277"/>
      <c r="BLN255" s="277"/>
      <c r="BLO255" s="277"/>
      <c r="BLP255" s="277"/>
      <c r="BLQ255" s="277"/>
      <c r="BLR255" s="402"/>
      <c r="BLS255" s="404"/>
      <c r="BLT255" s="49"/>
      <c r="BLU255" s="49"/>
      <c r="BLV255" s="49"/>
      <c r="BLW255" s="99"/>
      <c r="BLX255" s="98"/>
      <c r="BLY255" s="49"/>
      <c r="BLZ255" s="405"/>
      <c r="BMA255" s="405"/>
      <c r="BMB255" s="277"/>
      <c r="BMC255" s="277"/>
      <c r="BMD255" s="277"/>
      <c r="BME255" s="277"/>
      <c r="BMF255" s="277"/>
      <c r="BMG255" s="277"/>
      <c r="BMH255" s="277"/>
      <c r="BMI255" s="277"/>
      <c r="BMJ255" s="402"/>
      <c r="BMK255" s="404"/>
      <c r="BML255" s="49"/>
      <c r="BMM255" s="49"/>
      <c r="BMN255" s="49"/>
      <c r="BMO255" s="99"/>
      <c r="BMP255" s="98"/>
      <c r="BMQ255" s="49"/>
      <c r="BMR255" s="405"/>
      <c r="BMS255" s="405"/>
      <c r="BMT255" s="277"/>
      <c r="BMU255" s="277"/>
      <c r="BMV255" s="277"/>
      <c r="BMW255" s="277"/>
      <c r="BMX255" s="277"/>
      <c r="BMY255" s="277"/>
      <c r="BMZ255" s="277"/>
      <c r="BNA255" s="277"/>
      <c r="BNB255" s="402"/>
      <c r="BNC255" s="404"/>
      <c r="BND255" s="49"/>
      <c r="BNE255" s="49"/>
      <c r="BNF255" s="49"/>
      <c r="BNG255" s="99"/>
      <c r="BNH255" s="98"/>
      <c r="BNI255" s="49"/>
      <c r="BNJ255" s="405"/>
      <c r="BNK255" s="405"/>
      <c r="BNL255" s="277"/>
      <c r="BNM255" s="277"/>
      <c r="BNN255" s="277"/>
      <c r="BNO255" s="277"/>
      <c r="BNP255" s="277"/>
      <c r="BNQ255" s="277"/>
      <c r="BNR255" s="277"/>
      <c r="BNS255" s="277"/>
      <c r="BNT255" s="402"/>
      <c r="BNU255" s="404"/>
      <c r="BNV255" s="49"/>
      <c r="BNW255" s="49"/>
      <c r="BNX255" s="49"/>
      <c r="BNY255" s="99"/>
      <c r="BNZ255" s="98"/>
      <c r="BOA255" s="49"/>
      <c r="BOB255" s="405"/>
      <c r="BOC255" s="405"/>
      <c r="BOD255" s="277"/>
      <c r="BOE255" s="277"/>
      <c r="BOF255" s="277"/>
      <c r="BOG255" s="277"/>
      <c r="BOH255" s="277"/>
      <c r="BOI255" s="277"/>
      <c r="BOJ255" s="277"/>
      <c r="BOK255" s="277"/>
      <c r="BOL255" s="402"/>
      <c r="BOM255" s="404"/>
      <c r="BON255" s="49"/>
      <c r="BOO255" s="49"/>
      <c r="BOP255" s="49"/>
      <c r="BOQ255" s="99"/>
      <c r="BOR255" s="98"/>
      <c r="BOS255" s="49"/>
      <c r="BOT255" s="405"/>
      <c r="BOU255" s="405"/>
      <c r="BOV255" s="277"/>
      <c r="BOW255" s="277"/>
      <c r="BOX255" s="277"/>
      <c r="BOY255" s="277"/>
      <c r="BOZ255" s="277"/>
      <c r="BPA255" s="277"/>
      <c r="BPB255" s="277"/>
      <c r="BPC255" s="277"/>
      <c r="BPD255" s="402"/>
      <c r="BPE255" s="404"/>
      <c r="BPF255" s="49"/>
      <c r="BPG255" s="49"/>
      <c r="BPH255" s="49"/>
      <c r="BPI255" s="99"/>
      <c r="BPJ255" s="98"/>
      <c r="BPK255" s="49"/>
      <c r="BPL255" s="405"/>
      <c r="BPM255" s="405"/>
      <c r="BPN255" s="277"/>
      <c r="BPO255" s="277"/>
      <c r="BPP255" s="277"/>
      <c r="BPQ255" s="277"/>
      <c r="BPR255" s="277"/>
      <c r="BPS255" s="277"/>
      <c r="BPT255" s="277"/>
      <c r="BPU255" s="277"/>
      <c r="BPV255" s="402"/>
      <c r="BPW255" s="404"/>
      <c r="BPX255" s="49"/>
      <c r="BPY255" s="49"/>
      <c r="BPZ255" s="49"/>
      <c r="BQA255" s="99"/>
      <c r="BQB255" s="98"/>
      <c r="BQC255" s="49"/>
      <c r="BQD255" s="405"/>
      <c r="BQE255" s="405"/>
      <c r="BQF255" s="277"/>
      <c r="BQG255" s="277"/>
      <c r="BQH255" s="277"/>
      <c r="BQI255" s="277"/>
      <c r="BQJ255" s="277"/>
      <c r="BQK255" s="277"/>
      <c r="BQL255" s="277"/>
      <c r="BQM255" s="277"/>
      <c r="BQN255" s="402"/>
      <c r="BQO255" s="404"/>
      <c r="BQP255" s="49"/>
      <c r="BQQ255" s="49"/>
      <c r="BQR255" s="49"/>
      <c r="BQS255" s="99"/>
      <c r="BQT255" s="98"/>
      <c r="BQU255" s="49"/>
      <c r="BQV255" s="405"/>
      <c r="BQW255" s="405"/>
      <c r="BQX255" s="277"/>
      <c r="BQY255" s="277"/>
      <c r="BQZ255" s="277"/>
      <c r="BRA255" s="277"/>
      <c r="BRB255" s="277"/>
      <c r="BRC255" s="277"/>
      <c r="BRD255" s="277"/>
      <c r="BRE255" s="277"/>
      <c r="BRF255" s="402"/>
      <c r="BRG255" s="404"/>
      <c r="BRH255" s="49"/>
      <c r="BRI255" s="49"/>
      <c r="BRJ255" s="49"/>
      <c r="BRK255" s="99"/>
      <c r="BRL255" s="98"/>
      <c r="BRM255" s="49"/>
      <c r="BRN255" s="405"/>
      <c r="BRO255" s="405"/>
      <c r="BRP255" s="277"/>
      <c r="BRQ255" s="277"/>
      <c r="BRR255" s="277"/>
      <c r="BRS255" s="277"/>
      <c r="BRT255" s="277"/>
      <c r="BRU255" s="277"/>
      <c r="BRV255" s="277"/>
      <c r="BRW255" s="277"/>
      <c r="BRX255" s="402"/>
      <c r="BRY255" s="404"/>
      <c r="BRZ255" s="49"/>
      <c r="BSA255" s="49"/>
      <c r="BSB255" s="49"/>
      <c r="BSC255" s="99"/>
      <c r="BSD255" s="98"/>
      <c r="BSE255" s="49"/>
      <c r="BSF255" s="405"/>
      <c r="BSG255" s="405"/>
      <c r="BSH255" s="277"/>
      <c r="BSI255" s="277"/>
      <c r="BSJ255" s="277"/>
      <c r="BSK255" s="277"/>
      <c r="BSL255" s="277"/>
      <c r="BSM255" s="277"/>
      <c r="BSN255" s="277"/>
      <c r="BSO255" s="277"/>
      <c r="BSP255" s="402"/>
      <c r="BSQ255" s="404"/>
      <c r="BSR255" s="49"/>
      <c r="BSS255" s="49"/>
      <c r="BST255" s="49"/>
      <c r="BSU255" s="99"/>
      <c r="BSV255" s="98"/>
      <c r="BSW255" s="49"/>
      <c r="BSX255" s="405"/>
      <c r="BSY255" s="405"/>
      <c r="BSZ255" s="277"/>
      <c r="BTA255" s="277"/>
      <c r="BTB255" s="277"/>
      <c r="BTC255" s="277"/>
      <c r="BTD255" s="277"/>
      <c r="BTE255" s="277"/>
      <c r="BTF255" s="277"/>
      <c r="BTG255" s="277"/>
      <c r="BTH255" s="402"/>
      <c r="BTI255" s="404"/>
      <c r="BTJ255" s="49"/>
      <c r="BTK255" s="49"/>
      <c r="BTL255" s="49"/>
      <c r="BTM255" s="99"/>
      <c r="BTN255" s="98"/>
      <c r="BTO255" s="49"/>
      <c r="BTP255" s="405"/>
      <c r="BTQ255" s="405"/>
      <c r="BTR255" s="277"/>
      <c r="BTS255" s="277"/>
      <c r="BTT255" s="277"/>
      <c r="BTU255" s="277"/>
      <c r="BTV255" s="277"/>
      <c r="BTW255" s="277"/>
      <c r="BTX255" s="277"/>
      <c r="BTY255" s="277"/>
      <c r="BTZ255" s="402"/>
      <c r="BUA255" s="404"/>
      <c r="BUB255" s="49"/>
      <c r="BUC255" s="49"/>
      <c r="BUD255" s="49"/>
      <c r="BUE255" s="99"/>
      <c r="BUF255" s="98"/>
      <c r="BUG255" s="49"/>
      <c r="BUH255" s="405"/>
      <c r="BUI255" s="405"/>
      <c r="BUJ255" s="277"/>
      <c r="BUK255" s="277"/>
      <c r="BUL255" s="277"/>
      <c r="BUM255" s="277"/>
      <c r="BUN255" s="277"/>
      <c r="BUO255" s="277"/>
      <c r="BUP255" s="277"/>
      <c r="BUQ255" s="277"/>
      <c r="BUR255" s="402"/>
      <c r="BUS255" s="404"/>
      <c r="BUT255" s="49"/>
      <c r="BUU255" s="49"/>
      <c r="BUV255" s="49"/>
      <c r="BUW255" s="99"/>
      <c r="BUX255" s="98"/>
      <c r="BUY255" s="49"/>
      <c r="BUZ255" s="405"/>
      <c r="BVA255" s="405"/>
      <c r="BVB255" s="277"/>
      <c r="BVC255" s="277"/>
      <c r="BVD255" s="277"/>
      <c r="BVE255" s="277"/>
      <c r="BVF255" s="277"/>
      <c r="BVG255" s="277"/>
      <c r="BVH255" s="277"/>
      <c r="BVI255" s="277"/>
      <c r="BVJ255" s="402"/>
      <c r="BVK255" s="404"/>
      <c r="BVL255" s="49"/>
      <c r="BVM255" s="49"/>
      <c r="BVN255" s="49"/>
      <c r="BVO255" s="99"/>
      <c r="BVP255" s="98"/>
      <c r="BVQ255" s="49"/>
      <c r="BVR255" s="405"/>
      <c r="BVS255" s="405"/>
      <c r="BVT255" s="277"/>
      <c r="BVU255" s="277"/>
      <c r="BVV255" s="277"/>
      <c r="BVW255" s="277"/>
      <c r="BVX255" s="277"/>
      <c r="BVY255" s="277"/>
      <c r="BVZ255" s="277"/>
      <c r="BWA255" s="277"/>
      <c r="BWB255" s="402"/>
      <c r="BWC255" s="404"/>
      <c r="BWD255" s="49"/>
      <c r="BWE255" s="49"/>
      <c r="BWF255" s="49"/>
      <c r="BWG255" s="99"/>
      <c r="BWH255" s="98"/>
      <c r="BWI255" s="49"/>
      <c r="BWJ255" s="405"/>
      <c r="BWK255" s="405"/>
      <c r="BWL255" s="277"/>
      <c r="BWM255" s="277"/>
      <c r="BWN255" s="277"/>
      <c r="BWO255" s="277"/>
      <c r="BWP255" s="277"/>
      <c r="BWQ255" s="277"/>
      <c r="BWR255" s="277"/>
      <c r="BWS255" s="277"/>
      <c r="BWT255" s="402"/>
      <c r="BWU255" s="404"/>
      <c r="BWV255" s="49"/>
      <c r="BWW255" s="49"/>
      <c r="BWX255" s="49"/>
      <c r="BWY255" s="99"/>
      <c r="BWZ255" s="98"/>
      <c r="BXA255" s="49"/>
      <c r="BXB255" s="405"/>
      <c r="BXC255" s="405"/>
      <c r="BXD255" s="277"/>
      <c r="BXE255" s="277"/>
      <c r="BXF255" s="277"/>
      <c r="BXG255" s="277"/>
      <c r="BXH255" s="277"/>
      <c r="BXI255" s="277"/>
      <c r="BXJ255" s="277"/>
      <c r="BXK255" s="277"/>
      <c r="BXL255" s="402"/>
      <c r="BXM255" s="404"/>
      <c r="BXN255" s="49"/>
      <c r="BXO255" s="49"/>
      <c r="BXP255" s="49"/>
      <c r="BXQ255" s="99"/>
      <c r="BXR255" s="98"/>
      <c r="BXS255" s="49"/>
      <c r="BXT255" s="405"/>
      <c r="BXU255" s="405"/>
      <c r="BXV255" s="277"/>
      <c r="BXW255" s="277"/>
      <c r="BXX255" s="277"/>
      <c r="BXY255" s="277"/>
      <c r="BXZ255" s="277"/>
      <c r="BYA255" s="277"/>
      <c r="BYB255" s="277"/>
      <c r="BYC255" s="277"/>
      <c r="BYD255" s="402"/>
      <c r="BYE255" s="404"/>
      <c r="BYF255" s="49"/>
      <c r="BYG255" s="49"/>
      <c r="BYH255" s="49"/>
      <c r="BYI255" s="99"/>
      <c r="BYJ255" s="98"/>
      <c r="BYK255" s="49"/>
      <c r="BYL255" s="405"/>
      <c r="BYM255" s="405"/>
      <c r="BYN255" s="277"/>
      <c r="BYO255" s="277"/>
      <c r="BYP255" s="277"/>
      <c r="BYQ255" s="277"/>
      <c r="BYR255" s="277"/>
      <c r="BYS255" s="277"/>
      <c r="BYT255" s="277"/>
      <c r="BYU255" s="277"/>
      <c r="BYV255" s="402"/>
      <c r="BYW255" s="404"/>
      <c r="BYX255" s="49"/>
      <c r="BYY255" s="49"/>
      <c r="BYZ255" s="49"/>
      <c r="BZA255" s="99"/>
      <c r="BZB255" s="98"/>
      <c r="BZC255" s="49"/>
      <c r="BZD255" s="405"/>
      <c r="BZE255" s="405"/>
      <c r="BZF255" s="277"/>
      <c r="BZG255" s="277"/>
      <c r="BZH255" s="277"/>
      <c r="BZI255" s="277"/>
      <c r="BZJ255" s="277"/>
      <c r="BZK255" s="277"/>
      <c r="BZL255" s="277"/>
      <c r="BZM255" s="277"/>
      <c r="BZN255" s="402"/>
      <c r="BZO255" s="404"/>
      <c r="BZP255" s="49"/>
      <c r="BZQ255" s="49"/>
      <c r="BZR255" s="49"/>
      <c r="BZS255" s="99"/>
      <c r="BZT255" s="98"/>
      <c r="BZU255" s="49"/>
      <c r="BZV255" s="405"/>
      <c r="BZW255" s="405"/>
      <c r="BZX255" s="277"/>
      <c r="BZY255" s="277"/>
      <c r="BZZ255" s="277"/>
      <c r="CAA255" s="277"/>
      <c r="CAB255" s="277"/>
      <c r="CAC255" s="277"/>
      <c r="CAD255" s="277"/>
      <c r="CAE255" s="277"/>
      <c r="CAF255" s="402"/>
      <c r="CAG255" s="404"/>
      <c r="CAH255" s="49"/>
      <c r="CAI255" s="49"/>
      <c r="CAJ255" s="49"/>
      <c r="CAK255" s="99"/>
      <c r="CAL255" s="98"/>
      <c r="CAM255" s="49"/>
      <c r="CAN255" s="405"/>
      <c r="CAO255" s="405"/>
      <c r="CAP255" s="277"/>
      <c r="CAQ255" s="277"/>
      <c r="CAR255" s="277"/>
      <c r="CAS255" s="277"/>
      <c r="CAT255" s="277"/>
      <c r="CAU255" s="277"/>
      <c r="CAV255" s="277"/>
      <c r="CAW255" s="277"/>
      <c r="CAX255" s="402"/>
      <c r="CAY255" s="404"/>
      <c r="CAZ255" s="49"/>
      <c r="CBA255" s="49"/>
      <c r="CBB255" s="49"/>
      <c r="CBC255" s="99"/>
      <c r="CBD255" s="98"/>
      <c r="CBE255" s="49"/>
      <c r="CBF255" s="405"/>
      <c r="CBG255" s="405"/>
      <c r="CBH255" s="277"/>
      <c r="CBI255" s="277"/>
      <c r="CBJ255" s="277"/>
      <c r="CBK255" s="277"/>
      <c r="CBL255" s="277"/>
      <c r="CBM255" s="277"/>
      <c r="CBN255" s="277"/>
      <c r="CBO255" s="277"/>
      <c r="CBP255" s="402"/>
      <c r="CBQ255" s="404"/>
      <c r="CBR255" s="49"/>
      <c r="CBS255" s="49"/>
      <c r="CBT255" s="49"/>
      <c r="CBU255" s="99"/>
      <c r="CBV255" s="98"/>
      <c r="CBW255" s="49"/>
      <c r="CBX255" s="405"/>
      <c r="CBY255" s="405"/>
      <c r="CBZ255" s="277"/>
      <c r="CCA255" s="277"/>
      <c r="CCB255" s="277"/>
      <c r="CCC255" s="277"/>
      <c r="CCD255" s="277"/>
      <c r="CCE255" s="277"/>
      <c r="CCF255" s="277"/>
      <c r="CCG255" s="277"/>
      <c r="CCH255" s="402"/>
      <c r="CCI255" s="404"/>
      <c r="CCJ255" s="49"/>
      <c r="CCK255" s="49"/>
      <c r="CCL255" s="49"/>
      <c r="CCM255" s="99"/>
      <c r="CCN255" s="98"/>
      <c r="CCO255" s="49"/>
      <c r="CCP255" s="405"/>
      <c r="CCQ255" s="405"/>
      <c r="CCR255" s="277"/>
      <c r="CCS255" s="277"/>
      <c r="CCT255" s="277"/>
      <c r="CCU255" s="277"/>
      <c r="CCV255" s="277"/>
      <c r="CCW255" s="277"/>
      <c r="CCX255" s="277"/>
      <c r="CCY255" s="277"/>
      <c r="CCZ255" s="402"/>
      <c r="CDA255" s="404"/>
      <c r="CDB255" s="49"/>
      <c r="CDC255" s="49"/>
      <c r="CDD255" s="49"/>
      <c r="CDE255" s="99"/>
      <c r="CDF255" s="98"/>
      <c r="CDG255" s="49"/>
      <c r="CDH255" s="405"/>
      <c r="CDI255" s="405"/>
      <c r="CDJ255" s="277"/>
      <c r="CDK255" s="277"/>
      <c r="CDL255" s="277"/>
      <c r="CDM255" s="277"/>
      <c r="CDN255" s="277"/>
      <c r="CDO255" s="277"/>
      <c r="CDP255" s="277"/>
      <c r="CDQ255" s="277"/>
      <c r="CDR255" s="402"/>
      <c r="CDS255" s="404"/>
      <c r="CDT255" s="49"/>
      <c r="CDU255" s="49"/>
      <c r="CDV255" s="49"/>
      <c r="CDW255" s="99"/>
      <c r="CDX255" s="98"/>
      <c r="CDY255" s="49"/>
      <c r="CDZ255" s="405"/>
      <c r="CEA255" s="405"/>
      <c r="CEB255" s="277"/>
      <c r="CEC255" s="277"/>
      <c r="CED255" s="277"/>
      <c r="CEE255" s="277"/>
      <c r="CEF255" s="277"/>
      <c r="CEG255" s="277"/>
      <c r="CEH255" s="277"/>
      <c r="CEI255" s="277"/>
      <c r="CEJ255" s="402"/>
      <c r="CEK255" s="404"/>
      <c r="CEL255" s="49"/>
      <c r="CEM255" s="49"/>
      <c r="CEN255" s="49"/>
      <c r="CEO255" s="99"/>
      <c r="CEP255" s="98"/>
      <c r="CEQ255" s="49"/>
      <c r="CER255" s="405"/>
      <c r="CES255" s="405"/>
      <c r="CET255" s="277"/>
      <c r="CEU255" s="277"/>
      <c r="CEV255" s="277"/>
      <c r="CEW255" s="277"/>
      <c r="CEX255" s="277"/>
      <c r="CEY255" s="277"/>
      <c r="CEZ255" s="277"/>
      <c r="CFA255" s="277"/>
      <c r="CFB255" s="402"/>
      <c r="CFC255" s="404"/>
      <c r="CFD255" s="49"/>
      <c r="CFE255" s="49"/>
      <c r="CFF255" s="49"/>
      <c r="CFG255" s="99"/>
      <c r="CFH255" s="98"/>
      <c r="CFI255" s="49"/>
      <c r="CFJ255" s="405"/>
      <c r="CFK255" s="405"/>
      <c r="CFL255" s="277"/>
      <c r="CFM255" s="277"/>
      <c r="CFN255" s="277"/>
      <c r="CFO255" s="277"/>
      <c r="CFP255" s="277"/>
      <c r="CFQ255" s="277"/>
      <c r="CFR255" s="277"/>
      <c r="CFS255" s="277"/>
      <c r="CFT255" s="402"/>
      <c r="CFU255" s="404"/>
      <c r="CFV255" s="49"/>
      <c r="CFW255" s="49"/>
      <c r="CFX255" s="49"/>
      <c r="CFY255" s="99"/>
      <c r="CFZ255" s="98"/>
      <c r="CGA255" s="49"/>
      <c r="CGB255" s="405"/>
      <c r="CGC255" s="405"/>
      <c r="CGD255" s="277"/>
      <c r="CGE255" s="277"/>
      <c r="CGF255" s="277"/>
      <c r="CGG255" s="277"/>
      <c r="CGH255" s="277"/>
      <c r="CGI255" s="277"/>
      <c r="CGJ255" s="277"/>
      <c r="CGK255" s="277"/>
      <c r="CGL255" s="402"/>
      <c r="CGM255" s="404"/>
      <c r="CGN255" s="49"/>
      <c r="CGO255" s="49"/>
      <c r="CGP255" s="49"/>
      <c r="CGQ255" s="99"/>
      <c r="CGR255" s="98"/>
      <c r="CGS255" s="49"/>
      <c r="CGT255" s="405"/>
      <c r="CGU255" s="405"/>
      <c r="CGV255" s="277"/>
      <c r="CGW255" s="277"/>
      <c r="CGX255" s="277"/>
      <c r="CGY255" s="277"/>
      <c r="CGZ255" s="277"/>
      <c r="CHA255" s="277"/>
      <c r="CHB255" s="277"/>
      <c r="CHC255" s="277"/>
      <c r="CHD255" s="402"/>
      <c r="CHE255" s="404"/>
      <c r="CHF255" s="49"/>
      <c r="CHG255" s="49"/>
      <c r="CHH255" s="49"/>
      <c r="CHI255" s="99"/>
      <c r="CHJ255" s="98"/>
      <c r="CHK255" s="49"/>
      <c r="CHL255" s="405"/>
      <c r="CHM255" s="405"/>
      <c r="CHN255" s="277"/>
      <c r="CHO255" s="277"/>
      <c r="CHP255" s="277"/>
      <c r="CHQ255" s="277"/>
      <c r="CHR255" s="277"/>
      <c r="CHS255" s="277"/>
      <c r="CHT255" s="277"/>
      <c r="CHU255" s="277"/>
      <c r="CHV255" s="402"/>
      <c r="CHW255" s="404"/>
      <c r="CHX255" s="49"/>
      <c r="CHY255" s="49"/>
      <c r="CHZ255" s="49"/>
      <c r="CIA255" s="99"/>
      <c r="CIB255" s="98"/>
      <c r="CIC255" s="49"/>
      <c r="CID255" s="405"/>
      <c r="CIE255" s="405"/>
      <c r="CIF255" s="277"/>
      <c r="CIG255" s="277"/>
      <c r="CIH255" s="277"/>
      <c r="CII255" s="277"/>
      <c r="CIJ255" s="277"/>
      <c r="CIK255" s="277"/>
      <c r="CIL255" s="277"/>
      <c r="CIM255" s="277"/>
      <c r="CIN255" s="402"/>
      <c r="CIO255" s="404"/>
      <c r="CIP255" s="49"/>
      <c r="CIQ255" s="49"/>
      <c r="CIR255" s="49"/>
      <c r="CIS255" s="99"/>
      <c r="CIT255" s="98"/>
      <c r="CIU255" s="49"/>
      <c r="CIV255" s="405"/>
      <c r="CIW255" s="405"/>
      <c r="CIX255" s="277"/>
      <c r="CIY255" s="277"/>
      <c r="CIZ255" s="277"/>
      <c r="CJA255" s="277"/>
      <c r="CJB255" s="277"/>
      <c r="CJC255" s="277"/>
      <c r="CJD255" s="277"/>
      <c r="CJE255" s="277"/>
      <c r="CJF255" s="402"/>
      <c r="CJG255" s="404"/>
      <c r="CJH255" s="49"/>
      <c r="CJI255" s="49"/>
      <c r="CJJ255" s="49"/>
      <c r="CJK255" s="99"/>
      <c r="CJL255" s="98"/>
      <c r="CJM255" s="49"/>
      <c r="CJN255" s="405"/>
      <c r="CJO255" s="405"/>
      <c r="CJP255" s="277"/>
      <c r="CJQ255" s="277"/>
      <c r="CJR255" s="277"/>
      <c r="CJS255" s="277"/>
      <c r="CJT255" s="277"/>
      <c r="CJU255" s="277"/>
      <c r="CJV255" s="277"/>
      <c r="CJW255" s="277"/>
      <c r="CJX255" s="402"/>
      <c r="CJY255" s="404"/>
      <c r="CJZ255" s="49"/>
      <c r="CKA255" s="49"/>
      <c r="CKB255" s="49"/>
      <c r="CKC255" s="99"/>
      <c r="CKD255" s="98"/>
      <c r="CKE255" s="49"/>
      <c r="CKF255" s="405"/>
      <c r="CKG255" s="405"/>
      <c r="CKH255" s="277"/>
      <c r="CKI255" s="277"/>
      <c r="CKJ255" s="277"/>
      <c r="CKK255" s="277"/>
      <c r="CKL255" s="277"/>
      <c r="CKM255" s="277"/>
      <c r="CKN255" s="277"/>
      <c r="CKO255" s="277"/>
      <c r="CKP255" s="402"/>
      <c r="CKQ255" s="404"/>
      <c r="CKR255" s="49"/>
      <c r="CKS255" s="49"/>
      <c r="CKT255" s="49"/>
      <c r="CKU255" s="99"/>
      <c r="CKV255" s="98"/>
      <c r="CKW255" s="49"/>
      <c r="CKX255" s="405"/>
      <c r="CKY255" s="405"/>
      <c r="CKZ255" s="277"/>
      <c r="CLA255" s="277"/>
      <c r="CLB255" s="277"/>
      <c r="CLC255" s="277"/>
      <c r="CLD255" s="277"/>
      <c r="CLE255" s="277"/>
      <c r="CLF255" s="277"/>
      <c r="CLG255" s="277"/>
      <c r="CLH255" s="402"/>
      <c r="CLI255" s="404"/>
      <c r="CLJ255" s="49"/>
      <c r="CLK255" s="49"/>
      <c r="CLL255" s="49"/>
      <c r="CLM255" s="99"/>
      <c r="CLN255" s="98"/>
      <c r="CLO255" s="49"/>
      <c r="CLP255" s="405"/>
      <c r="CLQ255" s="405"/>
      <c r="CLR255" s="277"/>
      <c r="CLS255" s="277"/>
      <c r="CLT255" s="277"/>
      <c r="CLU255" s="277"/>
      <c r="CLV255" s="277"/>
      <c r="CLW255" s="277"/>
      <c r="CLX255" s="277"/>
      <c r="CLY255" s="277"/>
      <c r="CLZ255" s="402"/>
      <c r="CMA255" s="404"/>
      <c r="CMB255" s="49"/>
      <c r="CMC255" s="49"/>
      <c r="CMD255" s="49"/>
      <c r="CME255" s="99"/>
      <c r="CMF255" s="98"/>
      <c r="CMG255" s="49"/>
      <c r="CMH255" s="405"/>
      <c r="CMI255" s="405"/>
      <c r="CMJ255" s="277"/>
      <c r="CMK255" s="277"/>
      <c r="CML255" s="277"/>
      <c r="CMM255" s="277"/>
      <c r="CMN255" s="277"/>
      <c r="CMO255" s="277"/>
      <c r="CMP255" s="277"/>
      <c r="CMQ255" s="277"/>
      <c r="CMR255" s="402"/>
      <c r="CMS255" s="404"/>
      <c r="CMT255" s="49"/>
      <c r="CMU255" s="49"/>
      <c r="CMV255" s="49"/>
      <c r="CMW255" s="99"/>
      <c r="CMX255" s="98"/>
      <c r="CMY255" s="49"/>
      <c r="CMZ255" s="405"/>
      <c r="CNA255" s="405"/>
      <c r="CNB255" s="277"/>
      <c r="CNC255" s="277"/>
      <c r="CND255" s="277"/>
      <c r="CNE255" s="277"/>
      <c r="CNF255" s="277"/>
      <c r="CNG255" s="277"/>
      <c r="CNH255" s="277"/>
      <c r="CNI255" s="277"/>
      <c r="CNJ255" s="402"/>
      <c r="CNK255" s="404"/>
      <c r="CNL255" s="49"/>
      <c r="CNM255" s="49"/>
      <c r="CNN255" s="49"/>
      <c r="CNO255" s="99"/>
      <c r="CNP255" s="98"/>
      <c r="CNQ255" s="49"/>
      <c r="CNR255" s="405"/>
      <c r="CNS255" s="405"/>
      <c r="CNT255" s="277"/>
      <c r="CNU255" s="277"/>
      <c r="CNV255" s="277"/>
      <c r="CNW255" s="277"/>
      <c r="CNX255" s="277"/>
      <c r="CNY255" s="277"/>
      <c r="CNZ255" s="277"/>
      <c r="COA255" s="277"/>
      <c r="COB255" s="402"/>
      <c r="COC255" s="404"/>
      <c r="COD255" s="49"/>
      <c r="COE255" s="49"/>
      <c r="COF255" s="49"/>
      <c r="COG255" s="99"/>
      <c r="COH255" s="98"/>
      <c r="COI255" s="49"/>
      <c r="COJ255" s="405"/>
      <c r="COK255" s="405"/>
      <c r="COL255" s="277"/>
      <c r="COM255" s="277"/>
      <c r="CON255" s="277"/>
      <c r="COO255" s="277"/>
      <c r="COP255" s="277"/>
      <c r="COQ255" s="277"/>
      <c r="COR255" s="277"/>
      <c r="COS255" s="277"/>
      <c r="COT255" s="402"/>
      <c r="COU255" s="404"/>
      <c r="COV255" s="49"/>
      <c r="COW255" s="49"/>
      <c r="COX255" s="49"/>
      <c r="COY255" s="99"/>
      <c r="COZ255" s="98"/>
      <c r="CPA255" s="49"/>
      <c r="CPB255" s="405"/>
      <c r="CPC255" s="405"/>
      <c r="CPD255" s="277"/>
      <c r="CPE255" s="277"/>
      <c r="CPF255" s="277"/>
      <c r="CPG255" s="277"/>
      <c r="CPH255" s="277"/>
      <c r="CPI255" s="277"/>
      <c r="CPJ255" s="277"/>
      <c r="CPK255" s="277"/>
      <c r="CPL255" s="402"/>
      <c r="CPM255" s="404"/>
      <c r="CPN255" s="49"/>
      <c r="CPO255" s="49"/>
      <c r="CPP255" s="49"/>
      <c r="CPQ255" s="99"/>
      <c r="CPR255" s="98"/>
      <c r="CPS255" s="49"/>
      <c r="CPT255" s="405"/>
      <c r="CPU255" s="405"/>
      <c r="CPV255" s="277"/>
      <c r="CPW255" s="277"/>
      <c r="CPX255" s="277"/>
      <c r="CPY255" s="277"/>
      <c r="CPZ255" s="277"/>
      <c r="CQA255" s="277"/>
      <c r="CQB255" s="277"/>
      <c r="CQC255" s="277"/>
      <c r="CQD255" s="402"/>
      <c r="CQE255" s="404"/>
      <c r="CQF255" s="49"/>
      <c r="CQG255" s="49"/>
      <c r="CQH255" s="49"/>
      <c r="CQI255" s="99"/>
      <c r="CQJ255" s="98"/>
      <c r="CQK255" s="49"/>
      <c r="CQL255" s="405"/>
      <c r="CQM255" s="405"/>
      <c r="CQN255" s="277"/>
      <c r="CQO255" s="277"/>
      <c r="CQP255" s="277"/>
      <c r="CQQ255" s="277"/>
      <c r="CQR255" s="277"/>
      <c r="CQS255" s="277"/>
      <c r="CQT255" s="277"/>
      <c r="CQU255" s="277"/>
      <c r="CQV255" s="402"/>
      <c r="CQW255" s="404"/>
      <c r="CQX255" s="49"/>
      <c r="CQY255" s="49"/>
      <c r="CQZ255" s="49"/>
      <c r="CRA255" s="99"/>
      <c r="CRB255" s="98"/>
      <c r="CRC255" s="49"/>
      <c r="CRD255" s="405"/>
      <c r="CRE255" s="405"/>
      <c r="CRF255" s="277"/>
      <c r="CRG255" s="277"/>
      <c r="CRH255" s="277"/>
      <c r="CRI255" s="277"/>
      <c r="CRJ255" s="277"/>
      <c r="CRK255" s="277"/>
      <c r="CRL255" s="277"/>
      <c r="CRM255" s="277"/>
      <c r="CRN255" s="402"/>
      <c r="CRO255" s="404"/>
      <c r="CRP255" s="49"/>
      <c r="CRQ255" s="49"/>
      <c r="CRR255" s="49"/>
      <c r="CRS255" s="99"/>
      <c r="CRT255" s="98"/>
      <c r="CRU255" s="49"/>
      <c r="CRV255" s="405"/>
      <c r="CRW255" s="405"/>
      <c r="CRX255" s="277"/>
      <c r="CRY255" s="277"/>
      <c r="CRZ255" s="277"/>
      <c r="CSA255" s="277"/>
      <c r="CSB255" s="277"/>
      <c r="CSC255" s="277"/>
      <c r="CSD255" s="277"/>
      <c r="CSE255" s="277"/>
      <c r="CSF255" s="402"/>
      <c r="CSG255" s="404"/>
      <c r="CSH255" s="49"/>
      <c r="CSI255" s="49"/>
      <c r="CSJ255" s="49"/>
      <c r="CSK255" s="99"/>
      <c r="CSL255" s="98"/>
      <c r="CSM255" s="49"/>
      <c r="CSN255" s="405"/>
      <c r="CSO255" s="405"/>
      <c r="CSP255" s="277"/>
      <c r="CSQ255" s="277"/>
      <c r="CSR255" s="277"/>
      <c r="CSS255" s="277"/>
      <c r="CST255" s="277"/>
      <c r="CSU255" s="277"/>
      <c r="CSV255" s="277"/>
      <c r="CSW255" s="277"/>
      <c r="CSX255" s="402"/>
      <c r="CSY255" s="404"/>
      <c r="CSZ255" s="49"/>
      <c r="CTA255" s="49"/>
      <c r="CTB255" s="49"/>
      <c r="CTC255" s="99"/>
      <c r="CTD255" s="98"/>
      <c r="CTE255" s="49"/>
      <c r="CTF255" s="405"/>
      <c r="CTG255" s="405"/>
      <c r="CTH255" s="277"/>
      <c r="CTI255" s="277"/>
      <c r="CTJ255" s="277"/>
      <c r="CTK255" s="277"/>
      <c r="CTL255" s="277"/>
      <c r="CTM255" s="277"/>
      <c r="CTN255" s="277"/>
      <c r="CTO255" s="277"/>
      <c r="CTP255" s="402"/>
      <c r="CTQ255" s="404"/>
      <c r="CTR255" s="49"/>
      <c r="CTS255" s="49"/>
      <c r="CTT255" s="49"/>
      <c r="CTU255" s="99"/>
      <c r="CTV255" s="98"/>
      <c r="CTW255" s="49"/>
      <c r="CTX255" s="405"/>
      <c r="CTY255" s="405"/>
      <c r="CTZ255" s="277"/>
      <c r="CUA255" s="277"/>
      <c r="CUB255" s="277"/>
      <c r="CUC255" s="277"/>
      <c r="CUD255" s="277"/>
      <c r="CUE255" s="277"/>
      <c r="CUF255" s="277"/>
      <c r="CUG255" s="277"/>
      <c r="CUH255" s="402"/>
      <c r="CUI255" s="404"/>
      <c r="CUJ255" s="49"/>
      <c r="CUK255" s="49"/>
      <c r="CUL255" s="49"/>
      <c r="CUM255" s="99"/>
      <c r="CUN255" s="98"/>
      <c r="CUO255" s="49"/>
      <c r="CUP255" s="405"/>
      <c r="CUQ255" s="405"/>
      <c r="CUR255" s="277"/>
      <c r="CUS255" s="277"/>
      <c r="CUT255" s="277"/>
      <c r="CUU255" s="277"/>
      <c r="CUV255" s="277"/>
      <c r="CUW255" s="277"/>
      <c r="CUX255" s="277"/>
      <c r="CUY255" s="277"/>
      <c r="CUZ255" s="402"/>
      <c r="CVA255" s="404"/>
      <c r="CVB255" s="49"/>
      <c r="CVC255" s="49"/>
      <c r="CVD255" s="49"/>
      <c r="CVE255" s="99"/>
      <c r="CVF255" s="98"/>
      <c r="CVG255" s="49"/>
      <c r="CVH255" s="405"/>
      <c r="CVI255" s="405"/>
      <c r="CVJ255" s="277"/>
      <c r="CVK255" s="277"/>
      <c r="CVL255" s="277"/>
      <c r="CVM255" s="277"/>
      <c r="CVN255" s="277"/>
      <c r="CVO255" s="277"/>
      <c r="CVP255" s="277"/>
      <c r="CVQ255" s="277"/>
      <c r="CVR255" s="402"/>
      <c r="CVS255" s="404"/>
      <c r="CVT255" s="49"/>
      <c r="CVU255" s="49"/>
      <c r="CVV255" s="49"/>
      <c r="CVW255" s="99"/>
      <c r="CVX255" s="98"/>
      <c r="CVY255" s="49"/>
      <c r="CVZ255" s="405"/>
      <c r="CWA255" s="405"/>
      <c r="CWB255" s="277"/>
      <c r="CWC255" s="277"/>
      <c r="CWD255" s="277"/>
      <c r="CWE255" s="277"/>
      <c r="CWF255" s="277"/>
      <c r="CWG255" s="277"/>
      <c r="CWH255" s="277"/>
      <c r="CWI255" s="277"/>
      <c r="CWJ255" s="402"/>
      <c r="CWK255" s="404"/>
      <c r="CWL255" s="49"/>
      <c r="CWM255" s="49"/>
      <c r="CWN255" s="49"/>
      <c r="CWO255" s="99"/>
      <c r="CWP255" s="98"/>
      <c r="CWQ255" s="49"/>
      <c r="CWR255" s="405"/>
      <c r="CWS255" s="405"/>
      <c r="CWT255" s="277"/>
      <c r="CWU255" s="277"/>
      <c r="CWV255" s="277"/>
      <c r="CWW255" s="277"/>
      <c r="CWX255" s="277"/>
      <c r="CWY255" s="277"/>
      <c r="CWZ255" s="277"/>
      <c r="CXA255" s="277"/>
      <c r="CXB255" s="402"/>
      <c r="CXC255" s="404"/>
      <c r="CXD255" s="49"/>
      <c r="CXE255" s="49"/>
      <c r="CXF255" s="49"/>
      <c r="CXG255" s="99"/>
      <c r="CXH255" s="98"/>
      <c r="CXI255" s="49"/>
      <c r="CXJ255" s="405"/>
      <c r="CXK255" s="405"/>
      <c r="CXL255" s="277"/>
      <c r="CXM255" s="277"/>
      <c r="CXN255" s="277"/>
      <c r="CXO255" s="277"/>
      <c r="CXP255" s="277"/>
      <c r="CXQ255" s="277"/>
      <c r="CXR255" s="277"/>
      <c r="CXS255" s="277"/>
      <c r="CXT255" s="402"/>
      <c r="CXU255" s="404"/>
      <c r="CXV255" s="49"/>
      <c r="CXW255" s="49"/>
      <c r="CXX255" s="49"/>
      <c r="CXY255" s="99"/>
      <c r="CXZ255" s="98"/>
      <c r="CYA255" s="49"/>
      <c r="CYB255" s="405"/>
      <c r="CYC255" s="405"/>
      <c r="CYD255" s="277"/>
      <c r="CYE255" s="277"/>
      <c r="CYF255" s="277"/>
      <c r="CYG255" s="277"/>
      <c r="CYH255" s="277"/>
      <c r="CYI255" s="277"/>
      <c r="CYJ255" s="277"/>
      <c r="CYK255" s="277"/>
      <c r="CYL255" s="402"/>
      <c r="CYM255" s="404"/>
      <c r="CYN255" s="49"/>
      <c r="CYO255" s="49"/>
      <c r="CYP255" s="49"/>
      <c r="CYQ255" s="99"/>
      <c r="CYR255" s="98"/>
      <c r="CYS255" s="49"/>
      <c r="CYT255" s="405"/>
      <c r="CYU255" s="405"/>
      <c r="CYV255" s="277"/>
      <c r="CYW255" s="277"/>
      <c r="CYX255" s="277"/>
      <c r="CYY255" s="277"/>
      <c r="CYZ255" s="277"/>
      <c r="CZA255" s="277"/>
      <c r="CZB255" s="277"/>
      <c r="CZC255" s="277"/>
      <c r="CZD255" s="402"/>
      <c r="CZE255" s="404"/>
      <c r="CZF255" s="49"/>
      <c r="CZG255" s="49"/>
      <c r="CZH255" s="49"/>
      <c r="CZI255" s="99"/>
      <c r="CZJ255" s="98"/>
      <c r="CZK255" s="49"/>
      <c r="CZL255" s="405"/>
      <c r="CZM255" s="405"/>
      <c r="CZN255" s="277"/>
      <c r="CZO255" s="277"/>
      <c r="CZP255" s="277"/>
      <c r="CZQ255" s="277"/>
      <c r="CZR255" s="277"/>
      <c r="CZS255" s="277"/>
      <c r="CZT255" s="277"/>
      <c r="CZU255" s="277"/>
      <c r="CZV255" s="402"/>
      <c r="CZW255" s="404"/>
      <c r="CZX255" s="49"/>
      <c r="CZY255" s="49"/>
      <c r="CZZ255" s="49"/>
      <c r="DAA255" s="99"/>
      <c r="DAB255" s="98"/>
      <c r="DAC255" s="49"/>
      <c r="DAD255" s="405"/>
      <c r="DAE255" s="405"/>
      <c r="DAF255" s="277"/>
      <c r="DAG255" s="277"/>
      <c r="DAH255" s="277"/>
      <c r="DAI255" s="277"/>
      <c r="DAJ255" s="277"/>
      <c r="DAK255" s="277"/>
      <c r="DAL255" s="277"/>
      <c r="DAM255" s="277"/>
      <c r="DAN255" s="402"/>
      <c r="DAO255" s="404"/>
      <c r="DAP255" s="49"/>
      <c r="DAQ255" s="49"/>
      <c r="DAR255" s="49"/>
      <c r="DAS255" s="99"/>
      <c r="DAT255" s="98"/>
      <c r="DAU255" s="49"/>
      <c r="DAV255" s="405"/>
      <c r="DAW255" s="405"/>
      <c r="DAX255" s="277"/>
      <c r="DAY255" s="277"/>
      <c r="DAZ255" s="277"/>
      <c r="DBA255" s="277"/>
      <c r="DBB255" s="277"/>
      <c r="DBC255" s="277"/>
      <c r="DBD255" s="277"/>
      <c r="DBE255" s="277"/>
      <c r="DBF255" s="402"/>
      <c r="DBG255" s="404"/>
      <c r="DBH255" s="49"/>
      <c r="DBI255" s="49"/>
      <c r="DBJ255" s="49"/>
      <c r="DBK255" s="99"/>
      <c r="DBL255" s="98"/>
      <c r="DBM255" s="49"/>
      <c r="DBN255" s="405"/>
      <c r="DBO255" s="405"/>
      <c r="DBP255" s="277"/>
      <c r="DBQ255" s="277"/>
      <c r="DBR255" s="277"/>
      <c r="DBS255" s="277"/>
      <c r="DBT255" s="277"/>
      <c r="DBU255" s="277"/>
      <c r="DBV255" s="277"/>
      <c r="DBW255" s="277"/>
      <c r="DBX255" s="402"/>
      <c r="DBY255" s="404"/>
      <c r="DBZ255" s="49"/>
      <c r="DCA255" s="49"/>
      <c r="DCB255" s="49"/>
      <c r="DCC255" s="99"/>
      <c r="DCD255" s="98"/>
      <c r="DCE255" s="49"/>
      <c r="DCF255" s="405"/>
      <c r="DCG255" s="405"/>
      <c r="DCH255" s="277"/>
      <c r="DCI255" s="277"/>
      <c r="DCJ255" s="277"/>
      <c r="DCK255" s="277"/>
      <c r="DCL255" s="277"/>
      <c r="DCM255" s="277"/>
      <c r="DCN255" s="277"/>
      <c r="DCO255" s="277"/>
      <c r="DCP255" s="402"/>
      <c r="DCQ255" s="404"/>
      <c r="DCR255" s="49"/>
      <c r="DCS255" s="49"/>
      <c r="DCT255" s="49"/>
      <c r="DCU255" s="99"/>
      <c r="DCV255" s="98"/>
      <c r="DCW255" s="49"/>
      <c r="DCX255" s="405"/>
      <c r="DCY255" s="405"/>
      <c r="DCZ255" s="277"/>
      <c r="DDA255" s="277"/>
      <c r="DDB255" s="277"/>
      <c r="DDC255" s="277"/>
      <c r="DDD255" s="277"/>
      <c r="DDE255" s="277"/>
      <c r="DDF255" s="277"/>
      <c r="DDG255" s="277"/>
      <c r="DDH255" s="402"/>
      <c r="DDI255" s="404"/>
      <c r="DDJ255" s="49"/>
      <c r="DDK255" s="49"/>
      <c r="DDL255" s="49"/>
      <c r="DDM255" s="99"/>
      <c r="DDN255" s="98"/>
      <c r="DDO255" s="49"/>
      <c r="DDP255" s="405"/>
      <c r="DDQ255" s="405"/>
      <c r="DDR255" s="277"/>
      <c r="DDS255" s="277"/>
      <c r="DDT255" s="277"/>
      <c r="DDU255" s="277"/>
      <c r="DDV255" s="277"/>
      <c r="DDW255" s="277"/>
      <c r="DDX255" s="277"/>
      <c r="DDY255" s="277"/>
      <c r="DDZ255" s="402"/>
      <c r="DEA255" s="404"/>
      <c r="DEB255" s="49"/>
      <c r="DEC255" s="49"/>
      <c r="DED255" s="49"/>
      <c r="DEE255" s="99"/>
      <c r="DEF255" s="98"/>
      <c r="DEG255" s="49"/>
      <c r="DEH255" s="405"/>
      <c r="DEI255" s="405"/>
      <c r="DEJ255" s="277"/>
      <c r="DEK255" s="277"/>
      <c r="DEL255" s="277"/>
      <c r="DEM255" s="277"/>
      <c r="DEN255" s="277"/>
      <c r="DEO255" s="277"/>
      <c r="DEP255" s="277"/>
      <c r="DEQ255" s="277"/>
      <c r="DER255" s="402"/>
      <c r="DES255" s="404"/>
      <c r="DET255" s="49"/>
      <c r="DEU255" s="49"/>
      <c r="DEV255" s="49"/>
      <c r="DEW255" s="99"/>
      <c r="DEX255" s="98"/>
      <c r="DEY255" s="49"/>
      <c r="DEZ255" s="405"/>
      <c r="DFA255" s="405"/>
      <c r="DFB255" s="277"/>
      <c r="DFC255" s="277"/>
      <c r="DFD255" s="277"/>
      <c r="DFE255" s="277"/>
      <c r="DFF255" s="277"/>
      <c r="DFG255" s="277"/>
      <c r="DFH255" s="277"/>
      <c r="DFI255" s="277"/>
      <c r="DFJ255" s="402"/>
      <c r="DFK255" s="404"/>
      <c r="DFL255" s="49"/>
      <c r="DFM255" s="49"/>
      <c r="DFN255" s="49"/>
      <c r="DFO255" s="99"/>
      <c r="DFP255" s="98"/>
      <c r="DFQ255" s="49"/>
      <c r="DFR255" s="405"/>
      <c r="DFS255" s="405"/>
      <c r="DFT255" s="277"/>
      <c r="DFU255" s="277"/>
      <c r="DFV255" s="277"/>
      <c r="DFW255" s="277"/>
      <c r="DFX255" s="277"/>
      <c r="DFY255" s="277"/>
      <c r="DFZ255" s="277"/>
      <c r="DGA255" s="277"/>
      <c r="DGB255" s="402"/>
      <c r="DGC255" s="404"/>
      <c r="DGD255" s="49"/>
      <c r="DGE255" s="49"/>
      <c r="DGF255" s="49"/>
      <c r="DGG255" s="99"/>
      <c r="DGH255" s="98"/>
      <c r="DGI255" s="49"/>
      <c r="DGJ255" s="405"/>
      <c r="DGK255" s="405"/>
      <c r="DGL255" s="277"/>
      <c r="DGM255" s="277"/>
      <c r="DGN255" s="277"/>
      <c r="DGO255" s="277"/>
      <c r="DGP255" s="277"/>
      <c r="DGQ255" s="277"/>
      <c r="DGR255" s="277"/>
      <c r="DGS255" s="277"/>
      <c r="DGT255" s="402"/>
      <c r="DGU255" s="404"/>
      <c r="DGV255" s="49"/>
      <c r="DGW255" s="49"/>
      <c r="DGX255" s="49"/>
      <c r="DGY255" s="99"/>
      <c r="DGZ255" s="98"/>
      <c r="DHA255" s="49"/>
      <c r="DHB255" s="405"/>
      <c r="DHC255" s="405"/>
      <c r="DHD255" s="277"/>
      <c r="DHE255" s="277"/>
      <c r="DHF255" s="277"/>
      <c r="DHG255" s="277"/>
      <c r="DHH255" s="277"/>
      <c r="DHI255" s="277"/>
      <c r="DHJ255" s="277"/>
      <c r="DHK255" s="277"/>
      <c r="DHL255" s="402"/>
      <c r="DHM255" s="404"/>
      <c r="DHN255" s="49"/>
      <c r="DHO255" s="49"/>
      <c r="DHP255" s="49"/>
      <c r="DHQ255" s="99"/>
      <c r="DHR255" s="98"/>
      <c r="DHS255" s="49"/>
      <c r="DHT255" s="405"/>
      <c r="DHU255" s="405"/>
      <c r="DHV255" s="277"/>
      <c r="DHW255" s="277"/>
      <c r="DHX255" s="277"/>
      <c r="DHY255" s="277"/>
      <c r="DHZ255" s="277"/>
      <c r="DIA255" s="277"/>
      <c r="DIB255" s="277"/>
      <c r="DIC255" s="277"/>
      <c r="DID255" s="402"/>
      <c r="DIE255" s="404"/>
      <c r="DIF255" s="49"/>
      <c r="DIG255" s="49"/>
      <c r="DIH255" s="49"/>
      <c r="DII255" s="99"/>
      <c r="DIJ255" s="98"/>
      <c r="DIK255" s="49"/>
      <c r="DIL255" s="405"/>
      <c r="DIM255" s="405"/>
      <c r="DIN255" s="277"/>
      <c r="DIO255" s="277"/>
      <c r="DIP255" s="277"/>
      <c r="DIQ255" s="277"/>
      <c r="DIR255" s="277"/>
      <c r="DIS255" s="277"/>
      <c r="DIT255" s="277"/>
      <c r="DIU255" s="277"/>
      <c r="DIV255" s="402"/>
      <c r="DIW255" s="404"/>
      <c r="DIX255" s="49"/>
      <c r="DIY255" s="49"/>
      <c r="DIZ255" s="49"/>
      <c r="DJA255" s="99"/>
      <c r="DJB255" s="98"/>
      <c r="DJC255" s="49"/>
      <c r="DJD255" s="405"/>
      <c r="DJE255" s="405"/>
      <c r="DJF255" s="277"/>
      <c r="DJG255" s="277"/>
      <c r="DJH255" s="277"/>
      <c r="DJI255" s="277"/>
      <c r="DJJ255" s="277"/>
      <c r="DJK255" s="277"/>
      <c r="DJL255" s="277"/>
      <c r="DJM255" s="277"/>
      <c r="DJN255" s="402"/>
      <c r="DJO255" s="404"/>
      <c r="DJP255" s="49"/>
      <c r="DJQ255" s="49"/>
      <c r="DJR255" s="49"/>
      <c r="DJS255" s="99"/>
      <c r="DJT255" s="98"/>
      <c r="DJU255" s="49"/>
      <c r="DJV255" s="405"/>
      <c r="DJW255" s="405"/>
      <c r="DJX255" s="277"/>
      <c r="DJY255" s="277"/>
      <c r="DJZ255" s="277"/>
      <c r="DKA255" s="277"/>
      <c r="DKB255" s="277"/>
      <c r="DKC255" s="277"/>
      <c r="DKD255" s="277"/>
      <c r="DKE255" s="277"/>
      <c r="DKF255" s="402"/>
      <c r="DKG255" s="404"/>
      <c r="DKH255" s="49"/>
      <c r="DKI255" s="49"/>
      <c r="DKJ255" s="49"/>
      <c r="DKK255" s="99"/>
      <c r="DKL255" s="98"/>
      <c r="DKM255" s="49"/>
      <c r="DKN255" s="405"/>
      <c r="DKO255" s="405"/>
      <c r="DKP255" s="277"/>
      <c r="DKQ255" s="277"/>
      <c r="DKR255" s="277"/>
      <c r="DKS255" s="277"/>
      <c r="DKT255" s="277"/>
      <c r="DKU255" s="277"/>
      <c r="DKV255" s="277"/>
      <c r="DKW255" s="277"/>
      <c r="DKX255" s="402"/>
      <c r="DKY255" s="404"/>
      <c r="DKZ255" s="49"/>
      <c r="DLA255" s="49"/>
      <c r="DLB255" s="49"/>
      <c r="DLC255" s="99"/>
      <c r="DLD255" s="98"/>
      <c r="DLE255" s="49"/>
      <c r="DLF255" s="405"/>
      <c r="DLG255" s="405"/>
      <c r="DLH255" s="277"/>
      <c r="DLI255" s="277"/>
      <c r="DLJ255" s="277"/>
      <c r="DLK255" s="277"/>
      <c r="DLL255" s="277"/>
      <c r="DLM255" s="277"/>
      <c r="DLN255" s="277"/>
      <c r="DLO255" s="277"/>
      <c r="DLP255" s="402"/>
      <c r="DLQ255" s="404"/>
      <c r="DLR255" s="49"/>
      <c r="DLS255" s="49"/>
      <c r="DLT255" s="49"/>
      <c r="DLU255" s="99"/>
      <c r="DLV255" s="98"/>
      <c r="DLW255" s="49"/>
      <c r="DLX255" s="405"/>
      <c r="DLY255" s="405"/>
      <c r="DLZ255" s="277"/>
      <c r="DMA255" s="277"/>
      <c r="DMB255" s="277"/>
      <c r="DMC255" s="277"/>
      <c r="DMD255" s="277"/>
      <c r="DME255" s="277"/>
      <c r="DMF255" s="277"/>
      <c r="DMG255" s="277"/>
      <c r="DMH255" s="402"/>
      <c r="DMI255" s="404"/>
      <c r="DMJ255" s="49"/>
      <c r="DMK255" s="49"/>
      <c r="DML255" s="49"/>
      <c r="DMM255" s="99"/>
      <c r="DMN255" s="98"/>
      <c r="DMO255" s="49"/>
      <c r="DMP255" s="405"/>
      <c r="DMQ255" s="405"/>
      <c r="DMR255" s="277"/>
      <c r="DMS255" s="277"/>
      <c r="DMT255" s="277"/>
      <c r="DMU255" s="277"/>
      <c r="DMV255" s="277"/>
      <c r="DMW255" s="277"/>
      <c r="DMX255" s="277"/>
      <c r="DMY255" s="277"/>
      <c r="DMZ255" s="402"/>
      <c r="DNA255" s="404"/>
      <c r="DNB255" s="49"/>
      <c r="DNC255" s="49"/>
      <c r="DND255" s="49"/>
      <c r="DNE255" s="99"/>
      <c r="DNF255" s="98"/>
      <c r="DNG255" s="49"/>
      <c r="DNH255" s="405"/>
      <c r="DNI255" s="405"/>
      <c r="DNJ255" s="277"/>
      <c r="DNK255" s="277"/>
      <c r="DNL255" s="277"/>
      <c r="DNM255" s="277"/>
      <c r="DNN255" s="277"/>
      <c r="DNO255" s="277"/>
      <c r="DNP255" s="277"/>
      <c r="DNQ255" s="277"/>
      <c r="DNR255" s="402"/>
      <c r="DNS255" s="404"/>
      <c r="DNT255" s="49"/>
      <c r="DNU255" s="49"/>
      <c r="DNV255" s="49"/>
      <c r="DNW255" s="99"/>
      <c r="DNX255" s="98"/>
      <c r="DNY255" s="49"/>
      <c r="DNZ255" s="405"/>
      <c r="DOA255" s="405"/>
      <c r="DOB255" s="277"/>
      <c r="DOC255" s="277"/>
      <c r="DOD255" s="277"/>
      <c r="DOE255" s="277"/>
      <c r="DOF255" s="277"/>
      <c r="DOG255" s="277"/>
      <c r="DOH255" s="277"/>
      <c r="DOI255" s="277"/>
      <c r="DOJ255" s="402"/>
      <c r="DOK255" s="404"/>
      <c r="DOL255" s="49"/>
      <c r="DOM255" s="49"/>
      <c r="DON255" s="49"/>
      <c r="DOO255" s="99"/>
      <c r="DOP255" s="98"/>
      <c r="DOQ255" s="49"/>
      <c r="DOR255" s="405"/>
      <c r="DOS255" s="405"/>
      <c r="DOT255" s="277"/>
      <c r="DOU255" s="277"/>
      <c r="DOV255" s="277"/>
      <c r="DOW255" s="277"/>
      <c r="DOX255" s="277"/>
      <c r="DOY255" s="277"/>
      <c r="DOZ255" s="277"/>
      <c r="DPA255" s="277"/>
      <c r="DPB255" s="402"/>
      <c r="DPC255" s="404"/>
      <c r="DPD255" s="49"/>
      <c r="DPE255" s="49"/>
      <c r="DPF255" s="49"/>
      <c r="DPG255" s="99"/>
      <c r="DPH255" s="98"/>
      <c r="DPI255" s="49"/>
      <c r="DPJ255" s="405"/>
      <c r="DPK255" s="405"/>
      <c r="DPL255" s="277"/>
      <c r="DPM255" s="277"/>
      <c r="DPN255" s="277"/>
      <c r="DPO255" s="277"/>
      <c r="DPP255" s="277"/>
      <c r="DPQ255" s="277"/>
      <c r="DPR255" s="277"/>
      <c r="DPS255" s="277"/>
      <c r="DPT255" s="402"/>
      <c r="DPU255" s="404"/>
      <c r="DPV255" s="49"/>
      <c r="DPW255" s="49"/>
      <c r="DPX255" s="49"/>
      <c r="DPY255" s="99"/>
      <c r="DPZ255" s="98"/>
      <c r="DQA255" s="49"/>
      <c r="DQB255" s="405"/>
      <c r="DQC255" s="405"/>
      <c r="DQD255" s="277"/>
      <c r="DQE255" s="277"/>
      <c r="DQF255" s="277"/>
      <c r="DQG255" s="277"/>
      <c r="DQH255" s="277"/>
      <c r="DQI255" s="277"/>
      <c r="DQJ255" s="277"/>
      <c r="DQK255" s="277"/>
      <c r="DQL255" s="402"/>
      <c r="DQM255" s="404"/>
      <c r="DQN255" s="49"/>
      <c r="DQO255" s="49"/>
      <c r="DQP255" s="49"/>
      <c r="DQQ255" s="99"/>
      <c r="DQR255" s="98"/>
      <c r="DQS255" s="49"/>
      <c r="DQT255" s="405"/>
      <c r="DQU255" s="405"/>
      <c r="DQV255" s="277"/>
      <c r="DQW255" s="277"/>
      <c r="DQX255" s="277"/>
      <c r="DQY255" s="277"/>
      <c r="DQZ255" s="277"/>
      <c r="DRA255" s="277"/>
      <c r="DRB255" s="277"/>
      <c r="DRC255" s="277"/>
      <c r="DRD255" s="402"/>
      <c r="DRE255" s="404"/>
      <c r="DRF255" s="49"/>
      <c r="DRG255" s="49"/>
      <c r="DRH255" s="49"/>
      <c r="DRI255" s="99"/>
      <c r="DRJ255" s="98"/>
      <c r="DRK255" s="49"/>
      <c r="DRL255" s="405"/>
      <c r="DRM255" s="405"/>
      <c r="DRN255" s="277"/>
      <c r="DRO255" s="277"/>
      <c r="DRP255" s="277"/>
      <c r="DRQ255" s="277"/>
      <c r="DRR255" s="277"/>
      <c r="DRS255" s="277"/>
      <c r="DRT255" s="277"/>
      <c r="DRU255" s="277"/>
      <c r="DRV255" s="402"/>
      <c r="DRW255" s="404"/>
      <c r="DRX255" s="49"/>
      <c r="DRY255" s="49"/>
      <c r="DRZ255" s="49"/>
      <c r="DSA255" s="99"/>
      <c r="DSB255" s="98"/>
      <c r="DSC255" s="49"/>
      <c r="DSD255" s="405"/>
      <c r="DSE255" s="405"/>
      <c r="DSF255" s="277"/>
      <c r="DSG255" s="277"/>
      <c r="DSH255" s="277"/>
      <c r="DSI255" s="277"/>
      <c r="DSJ255" s="277"/>
      <c r="DSK255" s="277"/>
      <c r="DSL255" s="277"/>
      <c r="DSM255" s="277"/>
      <c r="DSN255" s="402"/>
      <c r="DSO255" s="404"/>
      <c r="DSP255" s="49"/>
      <c r="DSQ255" s="49"/>
      <c r="DSR255" s="49"/>
      <c r="DSS255" s="99"/>
      <c r="DST255" s="98"/>
      <c r="DSU255" s="49"/>
      <c r="DSV255" s="405"/>
      <c r="DSW255" s="405"/>
      <c r="DSX255" s="277"/>
      <c r="DSY255" s="277"/>
      <c r="DSZ255" s="277"/>
      <c r="DTA255" s="277"/>
      <c r="DTB255" s="277"/>
      <c r="DTC255" s="277"/>
      <c r="DTD255" s="277"/>
      <c r="DTE255" s="277"/>
      <c r="DTF255" s="402"/>
      <c r="DTG255" s="404"/>
      <c r="DTH255" s="49"/>
      <c r="DTI255" s="49"/>
      <c r="DTJ255" s="49"/>
      <c r="DTK255" s="99"/>
      <c r="DTL255" s="98"/>
      <c r="DTM255" s="49"/>
      <c r="DTN255" s="405"/>
      <c r="DTO255" s="405"/>
      <c r="DTP255" s="277"/>
      <c r="DTQ255" s="277"/>
      <c r="DTR255" s="277"/>
      <c r="DTS255" s="277"/>
      <c r="DTT255" s="277"/>
      <c r="DTU255" s="277"/>
      <c r="DTV255" s="277"/>
      <c r="DTW255" s="277"/>
      <c r="DTX255" s="402"/>
      <c r="DTY255" s="404"/>
      <c r="DTZ255" s="49"/>
      <c r="DUA255" s="49"/>
      <c r="DUB255" s="49"/>
      <c r="DUC255" s="99"/>
      <c r="DUD255" s="98"/>
      <c r="DUE255" s="49"/>
      <c r="DUF255" s="405"/>
      <c r="DUG255" s="405"/>
      <c r="DUH255" s="277"/>
      <c r="DUI255" s="277"/>
      <c r="DUJ255" s="277"/>
      <c r="DUK255" s="277"/>
      <c r="DUL255" s="277"/>
      <c r="DUM255" s="277"/>
      <c r="DUN255" s="277"/>
      <c r="DUO255" s="277"/>
      <c r="DUP255" s="402"/>
      <c r="DUQ255" s="404"/>
      <c r="DUR255" s="49"/>
      <c r="DUS255" s="49"/>
      <c r="DUT255" s="49"/>
      <c r="DUU255" s="99"/>
      <c r="DUV255" s="98"/>
      <c r="DUW255" s="49"/>
      <c r="DUX255" s="405"/>
      <c r="DUY255" s="405"/>
      <c r="DUZ255" s="277"/>
      <c r="DVA255" s="277"/>
      <c r="DVB255" s="277"/>
      <c r="DVC255" s="277"/>
      <c r="DVD255" s="277"/>
      <c r="DVE255" s="277"/>
      <c r="DVF255" s="277"/>
      <c r="DVG255" s="277"/>
      <c r="DVH255" s="402"/>
      <c r="DVI255" s="404"/>
      <c r="DVJ255" s="49"/>
      <c r="DVK255" s="49"/>
      <c r="DVL255" s="49"/>
      <c r="DVM255" s="99"/>
      <c r="DVN255" s="98"/>
      <c r="DVO255" s="49"/>
      <c r="DVP255" s="405"/>
      <c r="DVQ255" s="405"/>
      <c r="DVR255" s="277"/>
      <c r="DVS255" s="277"/>
      <c r="DVT255" s="277"/>
      <c r="DVU255" s="277"/>
      <c r="DVV255" s="277"/>
      <c r="DVW255" s="277"/>
      <c r="DVX255" s="277"/>
      <c r="DVY255" s="277"/>
      <c r="DVZ255" s="402"/>
      <c r="DWA255" s="404"/>
      <c r="DWB255" s="49"/>
      <c r="DWC255" s="49"/>
      <c r="DWD255" s="49"/>
      <c r="DWE255" s="99"/>
      <c r="DWF255" s="98"/>
      <c r="DWG255" s="49"/>
      <c r="DWH255" s="405"/>
      <c r="DWI255" s="405"/>
      <c r="DWJ255" s="277"/>
      <c r="DWK255" s="277"/>
      <c r="DWL255" s="277"/>
      <c r="DWM255" s="277"/>
      <c r="DWN255" s="277"/>
      <c r="DWO255" s="277"/>
      <c r="DWP255" s="277"/>
      <c r="DWQ255" s="277"/>
      <c r="DWR255" s="402"/>
      <c r="DWS255" s="404"/>
      <c r="DWT255" s="49"/>
      <c r="DWU255" s="49"/>
      <c r="DWV255" s="49"/>
      <c r="DWW255" s="99"/>
      <c r="DWX255" s="98"/>
      <c r="DWY255" s="49"/>
      <c r="DWZ255" s="405"/>
      <c r="DXA255" s="405"/>
      <c r="DXB255" s="277"/>
      <c r="DXC255" s="277"/>
      <c r="DXD255" s="277"/>
      <c r="DXE255" s="277"/>
      <c r="DXF255" s="277"/>
      <c r="DXG255" s="277"/>
      <c r="DXH255" s="277"/>
      <c r="DXI255" s="277"/>
      <c r="DXJ255" s="402"/>
      <c r="DXK255" s="404"/>
      <c r="DXL255" s="49"/>
      <c r="DXM255" s="49"/>
      <c r="DXN255" s="49"/>
      <c r="DXO255" s="99"/>
      <c r="DXP255" s="98"/>
      <c r="DXQ255" s="49"/>
      <c r="DXR255" s="405"/>
      <c r="DXS255" s="405"/>
      <c r="DXT255" s="277"/>
      <c r="DXU255" s="277"/>
      <c r="DXV255" s="277"/>
      <c r="DXW255" s="277"/>
      <c r="DXX255" s="277"/>
      <c r="DXY255" s="277"/>
      <c r="DXZ255" s="277"/>
      <c r="DYA255" s="277"/>
      <c r="DYB255" s="402"/>
      <c r="DYC255" s="404"/>
      <c r="DYD255" s="49"/>
      <c r="DYE255" s="49"/>
      <c r="DYF255" s="49"/>
      <c r="DYG255" s="99"/>
      <c r="DYH255" s="98"/>
      <c r="DYI255" s="49"/>
      <c r="DYJ255" s="405"/>
      <c r="DYK255" s="405"/>
      <c r="DYL255" s="277"/>
      <c r="DYM255" s="277"/>
      <c r="DYN255" s="277"/>
      <c r="DYO255" s="277"/>
      <c r="DYP255" s="277"/>
      <c r="DYQ255" s="277"/>
      <c r="DYR255" s="277"/>
      <c r="DYS255" s="277"/>
      <c r="DYT255" s="402"/>
      <c r="DYU255" s="404"/>
      <c r="DYV255" s="49"/>
      <c r="DYW255" s="49"/>
      <c r="DYX255" s="49"/>
      <c r="DYY255" s="99"/>
      <c r="DYZ255" s="98"/>
      <c r="DZA255" s="49"/>
      <c r="DZB255" s="405"/>
      <c r="DZC255" s="405"/>
      <c r="DZD255" s="277"/>
      <c r="DZE255" s="277"/>
      <c r="DZF255" s="277"/>
      <c r="DZG255" s="277"/>
      <c r="DZH255" s="277"/>
      <c r="DZI255" s="277"/>
      <c r="DZJ255" s="277"/>
      <c r="DZK255" s="277"/>
      <c r="DZL255" s="402"/>
      <c r="DZM255" s="404"/>
      <c r="DZN255" s="49"/>
      <c r="DZO255" s="49"/>
      <c r="DZP255" s="49"/>
      <c r="DZQ255" s="99"/>
      <c r="DZR255" s="98"/>
      <c r="DZS255" s="49"/>
      <c r="DZT255" s="405"/>
      <c r="DZU255" s="405"/>
      <c r="DZV255" s="277"/>
      <c r="DZW255" s="277"/>
      <c r="DZX255" s="277"/>
      <c r="DZY255" s="277"/>
      <c r="DZZ255" s="277"/>
      <c r="EAA255" s="277"/>
      <c r="EAB255" s="277"/>
      <c r="EAC255" s="277"/>
      <c r="EAD255" s="402"/>
      <c r="EAE255" s="404"/>
      <c r="EAF255" s="49"/>
      <c r="EAG255" s="49"/>
      <c r="EAH255" s="49"/>
      <c r="EAI255" s="99"/>
      <c r="EAJ255" s="98"/>
      <c r="EAK255" s="49"/>
      <c r="EAL255" s="405"/>
      <c r="EAM255" s="405"/>
      <c r="EAN255" s="277"/>
      <c r="EAO255" s="277"/>
      <c r="EAP255" s="277"/>
      <c r="EAQ255" s="277"/>
      <c r="EAR255" s="277"/>
      <c r="EAS255" s="277"/>
      <c r="EAT255" s="277"/>
      <c r="EAU255" s="277"/>
      <c r="EAV255" s="402"/>
      <c r="EAW255" s="404"/>
      <c r="EAX255" s="49"/>
      <c r="EAY255" s="49"/>
      <c r="EAZ255" s="49"/>
      <c r="EBA255" s="99"/>
      <c r="EBB255" s="98"/>
      <c r="EBC255" s="49"/>
      <c r="EBD255" s="405"/>
      <c r="EBE255" s="405"/>
      <c r="EBF255" s="277"/>
      <c r="EBG255" s="277"/>
      <c r="EBH255" s="277"/>
      <c r="EBI255" s="277"/>
      <c r="EBJ255" s="277"/>
      <c r="EBK255" s="277"/>
      <c r="EBL255" s="277"/>
      <c r="EBM255" s="277"/>
      <c r="EBN255" s="402"/>
      <c r="EBO255" s="404"/>
      <c r="EBP255" s="49"/>
      <c r="EBQ255" s="49"/>
      <c r="EBR255" s="49"/>
      <c r="EBS255" s="99"/>
      <c r="EBT255" s="98"/>
      <c r="EBU255" s="49"/>
      <c r="EBV255" s="405"/>
      <c r="EBW255" s="405"/>
      <c r="EBX255" s="277"/>
      <c r="EBY255" s="277"/>
      <c r="EBZ255" s="277"/>
      <c r="ECA255" s="277"/>
      <c r="ECB255" s="277"/>
      <c r="ECC255" s="277"/>
      <c r="ECD255" s="277"/>
      <c r="ECE255" s="277"/>
      <c r="ECF255" s="402"/>
      <c r="ECG255" s="404"/>
      <c r="ECH255" s="49"/>
      <c r="ECI255" s="49"/>
      <c r="ECJ255" s="49"/>
      <c r="ECK255" s="99"/>
      <c r="ECL255" s="98"/>
      <c r="ECM255" s="49"/>
      <c r="ECN255" s="405"/>
      <c r="ECO255" s="405"/>
      <c r="ECP255" s="277"/>
      <c r="ECQ255" s="277"/>
      <c r="ECR255" s="277"/>
      <c r="ECS255" s="277"/>
      <c r="ECT255" s="277"/>
      <c r="ECU255" s="277"/>
      <c r="ECV255" s="277"/>
      <c r="ECW255" s="277"/>
      <c r="ECX255" s="402"/>
      <c r="ECY255" s="404"/>
      <c r="ECZ255" s="49"/>
      <c r="EDA255" s="49"/>
      <c r="EDB255" s="49"/>
      <c r="EDC255" s="99"/>
      <c r="EDD255" s="98"/>
      <c r="EDE255" s="49"/>
      <c r="EDF255" s="405"/>
      <c r="EDG255" s="405"/>
      <c r="EDH255" s="277"/>
      <c r="EDI255" s="277"/>
      <c r="EDJ255" s="277"/>
      <c r="EDK255" s="277"/>
      <c r="EDL255" s="277"/>
      <c r="EDM255" s="277"/>
      <c r="EDN255" s="277"/>
      <c r="EDO255" s="277"/>
      <c r="EDP255" s="402"/>
      <c r="EDQ255" s="404"/>
      <c r="EDR255" s="49"/>
      <c r="EDS255" s="49"/>
      <c r="EDT255" s="49"/>
      <c r="EDU255" s="99"/>
      <c r="EDV255" s="98"/>
      <c r="EDW255" s="49"/>
      <c r="EDX255" s="405"/>
      <c r="EDY255" s="405"/>
      <c r="EDZ255" s="277"/>
      <c r="EEA255" s="277"/>
      <c r="EEB255" s="277"/>
      <c r="EEC255" s="277"/>
      <c r="EED255" s="277"/>
      <c r="EEE255" s="277"/>
      <c r="EEF255" s="277"/>
      <c r="EEG255" s="277"/>
      <c r="EEH255" s="402"/>
      <c r="EEI255" s="404"/>
      <c r="EEJ255" s="49"/>
      <c r="EEK255" s="49"/>
      <c r="EEL255" s="49"/>
      <c r="EEM255" s="99"/>
      <c r="EEN255" s="98"/>
      <c r="EEO255" s="49"/>
      <c r="EEP255" s="405"/>
      <c r="EEQ255" s="405"/>
      <c r="EER255" s="277"/>
      <c r="EES255" s="277"/>
      <c r="EET255" s="277"/>
      <c r="EEU255" s="277"/>
      <c r="EEV255" s="277"/>
      <c r="EEW255" s="277"/>
      <c r="EEX255" s="277"/>
      <c r="EEY255" s="277"/>
      <c r="EEZ255" s="402"/>
      <c r="EFA255" s="404"/>
      <c r="EFB255" s="49"/>
      <c r="EFC255" s="49"/>
      <c r="EFD255" s="49"/>
      <c r="EFE255" s="99"/>
      <c r="EFF255" s="98"/>
      <c r="EFG255" s="49"/>
      <c r="EFH255" s="405"/>
      <c r="EFI255" s="405"/>
      <c r="EFJ255" s="277"/>
      <c r="EFK255" s="277"/>
      <c r="EFL255" s="277"/>
      <c r="EFM255" s="277"/>
      <c r="EFN255" s="277"/>
      <c r="EFO255" s="277"/>
      <c r="EFP255" s="277"/>
      <c r="EFQ255" s="277"/>
      <c r="EFR255" s="402"/>
      <c r="EFS255" s="404"/>
      <c r="EFT255" s="49"/>
      <c r="EFU255" s="49"/>
      <c r="EFV255" s="49"/>
      <c r="EFW255" s="99"/>
      <c r="EFX255" s="98"/>
      <c r="EFY255" s="49"/>
      <c r="EFZ255" s="405"/>
      <c r="EGA255" s="405"/>
      <c r="EGB255" s="277"/>
      <c r="EGC255" s="277"/>
      <c r="EGD255" s="277"/>
      <c r="EGE255" s="277"/>
      <c r="EGF255" s="277"/>
      <c r="EGG255" s="277"/>
      <c r="EGH255" s="277"/>
      <c r="EGI255" s="277"/>
      <c r="EGJ255" s="402"/>
      <c r="EGK255" s="404"/>
      <c r="EGL255" s="49"/>
      <c r="EGM255" s="49"/>
      <c r="EGN255" s="49"/>
      <c r="EGO255" s="99"/>
      <c r="EGP255" s="98"/>
      <c r="EGQ255" s="49"/>
      <c r="EGR255" s="405"/>
      <c r="EGS255" s="405"/>
      <c r="EGT255" s="277"/>
      <c r="EGU255" s="277"/>
      <c r="EGV255" s="277"/>
      <c r="EGW255" s="277"/>
      <c r="EGX255" s="277"/>
      <c r="EGY255" s="277"/>
      <c r="EGZ255" s="277"/>
      <c r="EHA255" s="277"/>
      <c r="EHB255" s="402"/>
      <c r="EHC255" s="404"/>
      <c r="EHD255" s="49"/>
      <c r="EHE255" s="49"/>
      <c r="EHF255" s="49"/>
      <c r="EHG255" s="99"/>
      <c r="EHH255" s="98"/>
      <c r="EHI255" s="49"/>
      <c r="EHJ255" s="405"/>
      <c r="EHK255" s="405"/>
      <c r="EHL255" s="277"/>
      <c r="EHM255" s="277"/>
      <c r="EHN255" s="277"/>
      <c r="EHO255" s="277"/>
      <c r="EHP255" s="277"/>
      <c r="EHQ255" s="277"/>
      <c r="EHR255" s="277"/>
      <c r="EHS255" s="277"/>
      <c r="EHT255" s="402"/>
      <c r="EHU255" s="404"/>
      <c r="EHV255" s="49"/>
      <c r="EHW255" s="49"/>
      <c r="EHX255" s="49"/>
      <c r="EHY255" s="99"/>
      <c r="EHZ255" s="98"/>
      <c r="EIA255" s="49"/>
      <c r="EIB255" s="405"/>
      <c r="EIC255" s="405"/>
      <c r="EID255" s="277"/>
      <c r="EIE255" s="277"/>
      <c r="EIF255" s="277"/>
      <c r="EIG255" s="277"/>
      <c r="EIH255" s="277"/>
      <c r="EII255" s="277"/>
      <c r="EIJ255" s="277"/>
      <c r="EIK255" s="277"/>
      <c r="EIL255" s="402"/>
      <c r="EIM255" s="404"/>
      <c r="EIN255" s="49"/>
      <c r="EIO255" s="49"/>
      <c r="EIP255" s="49"/>
      <c r="EIQ255" s="99"/>
      <c r="EIR255" s="98"/>
      <c r="EIS255" s="49"/>
      <c r="EIT255" s="405"/>
      <c r="EIU255" s="405"/>
      <c r="EIV255" s="277"/>
      <c r="EIW255" s="277"/>
      <c r="EIX255" s="277"/>
      <c r="EIY255" s="277"/>
      <c r="EIZ255" s="277"/>
      <c r="EJA255" s="277"/>
      <c r="EJB255" s="277"/>
      <c r="EJC255" s="277"/>
      <c r="EJD255" s="402"/>
      <c r="EJE255" s="404"/>
      <c r="EJF255" s="49"/>
      <c r="EJG255" s="49"/>
      <c r="EJH255" s="49"/>
      <c r="EJI255" s="99"/>
      <c r="EJJ255" s="98"/>
      <c r="EJK255" s="49"/>
      <c r="EJL255" s="405"/>
      <c r="EJM255" s="405"/>
      <c r="EJN255" s="277"/>
      <c r="EJO255" s="277"/>
      <c r="EJP255" s="277"/>
      <c r="EJQ255" s="277"/>
      <c r="EJR255" s="277"/>
      <c r="EJS255" s="277"/>
      <c r="EJT255" s="277"/>
      <c r="EJU255" s="277"/>
      <c r="EJV255" s="402"/>
      <c r="EJW255" s="404"/>
      <c r="EJX255" s="49"/>
      <c r="EJY255" s="49"/>
      <c r="EJZ255" s="49"/>
      <c r="EKA255" s="99"/>
      <c r="EKB255" s="98"/>
      <c r="EKC255" s="49"/>
      <c r="EKD255" s="405"/>
      <c r="EKE255" s="405"/>
      <c r="EKF255" s="277"/>
      <c r="EKG255" s="277"/>
      <c r="EKH255" s="277"/>
      <c r="EKI255" s="277"/>
      <c r="EKJ255" s="277"/>
      <c r="EKK255" s="277"/>
      <c r="EKL255" s="277"/>
      <c r="EKM255" s="277"/>
      <c r="EKN255" s="402"/>
      <c r="EKO255" s="404"/>
      <c r="EKP255" s="49"/>
      <c r="EKQ255" s="49"/>
      <c r="EKR255" s="49"/>
      <c r="EKS255" s="99"/>
      <c r="EKT255" s="98"/>
      <c r="EKU255" s="49"/>
      <c r="EKV255" s="405"/>
      <c r="EKW255" s="405"/>
      <c r="EKX255" s="277"/>
      <c r="EKY255" s="277"/>
      <c r="EKZ255" s="277"/>
      <c r="ELA255" s="277"/>
      <c r="ELB255" s="277"/>
      <c r="ELC255" s="277"/>
      <c r="ELD255" s="277"/>
      <c r="ELE255" s="277"/>
      <c r="ELF255" s="402"/>
      <c r="ELG255" s="404"/>
      <c r="ELH255" s="49"/>
      <c r="ELI255" s="49"/>
      <c r="ELJ255" s="49"/>
      <c r="ELK255" s="99"/>
      <c r="ELL255" s="98"/>
      <c r="ELM255" s="49"/>
      <c r="ELN255" s="405"/>
      <c r="ELO255" s="405"/>
      <c r="ELP255" s="277"/>
      <c r="ELQ255" s="277"/>
      <c r="ELR255" s="277"/>
      <c r="ELS255" s="277"/>
      <c r="ELT255" s="277"/>
      <c r="ELU255" s="277"/>
      <c r="ELV255" s="277"/>
      <c r="ELW255" s="277"/>
      <c r="ELX255" s="402"/>
      <c r="ELY255" s="404"/>
      <c r="ELZ255" s="49"/>
      <c r="EMA255" s="49"/>
      <c r="EMB255" s="49"/>
      <c r="EMC255" s="99"/>
      <c r="EMD255" s="98"/>
      <c r="EME255" s="49"/>
      <c r="EMF255" s="405"/>
      <c r="EMG255" s="405"/>
      <c r="EMH255" s="277"/>
      <c r="EMI255" s="277"/>
      <c r="EMJ255" s="277"/>
      <c r="EMK255" s="277"/>
      <c r="EML255" s="277"/>
      <c r="EMM255" s="277"/>
      <c r="EMN255" s="277"/>
      <c r="EMO255" s="277"/>
      <c r="EMP255" s="402"/>
      <c r="EMQ255" s="404"/>
      <c r="EMR255" s="49"/>
      <c r="EMS255" s="49"/>
      <c r="EMT255" s="49"/>
      <c r="EMU255" s="99"/>
      <c r="EMV255" s="98"/>
      <c r="EMW255" s="49"/>
      <c r="EMX255" s="405"/>
      <c r="EMY255" s="405"/>
      <c r="EMZ255" s="277"/>
      <c r="ENA255" s="277"/>
      <c r="ENB255" s="277"/>
      <c r="ENC255" s="277"/>
      <c r="END255" s="277"/>
      <c r="ENE255" s="277"/>
      <c r="ENF255" s="277"/>
      <c r="ENG255" s="277"/>
      <c r="ENH255" s="402"/>
      <c r="ENI255" s="404"/>
      <c r="ENJ255" s="49"/>
      <c r="ENK255" s="49"/>
      <c r="ENL255" s="49"/>
      <c r="ENM255" s="99"/>
      <c r="ENN255" s="98"/>
      <c r="ENO255" s="49"/>
      <c r="ENP255" s="405"/>
      <c r="ENQ255" s="405"/>
      <c r="ENR255" s="277"/>
      <c r="ENS255" s="277"/>
      <c r="ENT255" s="277"/>
      <c r="ENU255" s="277"/>
      <c r="ENV255" s="277"/>
      <c r="ENW255" s="277"/>
      <c r="ENX255" s="277"/>
      <c r="ENY255" s="277"/>
      <c r="ENZ255" s="402"/>
      <c r="EOA255" s="404"/>
      <c r="EOB255" s="49"/>
      <c r="EOC255" s="49"/>
      <c r="EOD255" s="49"/>
      <c r="EOE255" s="99"/>
      <c r="EOF255" s="98"/>
      <c r="EOG255" s="49"/>
      <c r="EOH255" s="405"/>
      <c r="EOI255" s="405"/>
      <c r="EOJ255" s="277"/>
      <c r="EOK255" s="277"/>
      <c r="EOL255" s="277"/>
      <c r="EOM255" s="277"/>
      <c r="EON255" s="277"/>
      <c r="EOO255" s="277"/>
      <c r="EOP255" s="277"/>
      <c r="EOQ255" s="277"/>
      <c r="EOR255" s="402"/>
      <c r="EOS255" s="404"/>
      <c r="EOT255" s="49"/>
      <c r="EOU255" s="49"/>
      <c r="EOV255" s="49"/>
      <c r="EOW255" s="99"/>
      <c r="EOX255" s="98"/>
      <c r="EOY255" s="49"/>
      <c r="EOZ255" s="405"/>
      <c r="EPA255" s="405"/>
      <c r="EPB255" s="277"/>
      <c r="EPC255" s="277"/>
      <c r="EPD255" s="277"/>
      <c r="EPE255" s="277"/>
      <c r="EPF255" s="277"/>
      <c r="EPG255" s="277"/>
      <c r="EPH255" s="277"/>
      <c r="EPI255" s="277"/>
      <c r="EPJ255" s="402"/>
      <c r="EPK255" s="404"/>
      <c r="EPL255" s="49"/>
      <c r="EPM255" s="49"/>
      <c r="EPN255" s="49"/>
      <c r="EPO255" s="99"/>
      <c r="EPP255" s="98"/>
      <c r="EPQ255" s="49"/>
      <c r="EPR255" s="405"/>
      <c r="EPS255" s="405"/>
      <c r="EPT255" s="277"/>
      <c r="EPU255" s="277"/>
      <c r="EPV255" s="277"/>
      <c r="EPW255" s="277"/>
      <c r="EPX255" s="277"/>
      <c r="EPY255" s="277"/>
      <c r="EPZ255" s="277"/>
      <c r="EQA255" s="277"/>
      <c r="EQB255" s="402"/>
      <c r="EQC255" s="404"/>
      <c r="EQD255" s="49"/>
      <c r="EQE255" s="49"/>
      <c r="EQF255" s="49"/>
      <c r="EQG255" s="99"/>
      <c r="EQH255" s="98"/>
      <c r="EQI255" s="49"/>
      <c r="EQJ255" s="405"/>
      <c r="EQK255" s="405"/>
      <c r="EQL255" s="277"/>
      <c r="EQM255" s="277"/>
      <c r="EQN255" s="277"/>
      <c r="EQO255" s="277"/>
      <c r="EQP255" s="277"/>
      <c r="EQQ255" s="277"/>
      <c r="EQR255" s="277"/>
      <c r="EQS255" s="277"/>
      <c r="EQT255" s="402"/>
      <c r="EQU255" s="404"/>
      <c r="EQV255" s="49"/>
      <c r="EQW255" s="49"/>
      <c r="EQX255" s="49"/>
      <c r="EQY255" s="99"/>
      <c r="EQZ255" s="98"/>
      <c r="ERA255" s="49"/>
      <c r="ERB255" s="405"/>
      <c r="ERC255" s="405"/>
      <c r="ERD255" s="277"/>
      <c r="ERE255" s="277"/>
      <c r="ERF255" s="277"/>
      <c r="ERG255" s="277"/>
      <c r="ERH255" s="277"/>
      <c r="ERI255" s="277"/>
      <c r="ERJ255" s="277"/>
      <c r="ERK255" s="277"/>
      <c r="ERL255" s="402"/>
      <c r="ERM255" s="404"/>
      <c r="ERN255" s="49"/>
      <c r="ERO255" s="49"/>
      <c r="ERP255" s="49"/>
      <c r="ERQ255" s="99"/>
      <c r="ERR255" s="98"/>
      <c r="ERS255" s="49"/>
      <c r="ERT255" s="405"/>
      <c r="ERU255" s="405"/>
      <c r="ERV255" s="277"/>
      <c r="ERW255" s="277"/>
      <c r="ERX255" s="277"/>
      <c r="ERY255" s="277"/>
      <c r="ERZ255" s="277"/>
      <c r="ESA255" s="277"/>
      <c r="ESB255" s="277"/>
      <c r="ESC255" s="277"/>
      <c r="ESD255" s="402"/>
      <c r="ESE255" s="404"/>
      <c r="ESF255" s="49"/>
      <c r="ESG255" s="49"/>
      <c r="ESH255" s="49"/>
      <c r="ESI255" s="99"/>
      <c r="ESJ255" s="98"/>
      <c r="ESK255" s="49"/>
      <c r="ESL255" s="405"/>
      <c r="ESM255" s="405"/>
      <c r="ESN255" s="277"/>
      <c r="ESO255" s="277"/>
      <c r="ESP255" s="277"/>
      <c r="ESQ255" s="277"/>
      <c r="ESR255" s="277"/>
      <c r="ESS255" s="277"/>
      <c r="EST255" s="277"/>
      <c r="ESU255" s="277"/>
      <c r="ESV255" s="402"/>
      <c r="ESW255" s="404"/>
      <c r="ESX255" s="49"/>
      <c r="ESY255" s="49"/>
      <c r="ESZ255" s="49"/>
      <c r="ETA255" s="99"/>
      <c r="ETB255" s="98"/>
      <c r="ETC255" s="49"/>
      <c r="ETD255" s="405"/>
      <c r="ETE255" s="405"/>
      <c r="ETF255" s="277"/>
      <c r="ETG255" s="277"/>
      <c r="ETH255" s="277"/>
      <c r="ETI255" s="277"/>
      <c r="ETJ255" s="277"/>
      <c r="ETK255" s="277"/>
      <c r="ETL255" s="277"/>
      <c r="ETM255" s="277"/>
      <c r="ETN255" s="402"/>
      <c r="ETO255" s="404"/>
      <c r="ETP255" s="49"/>
      <c r="ETQ255" s="49"/>
      <c r="ETR255" s="49"/>
      <c r="ETS255" s="99"/>
      <c r="ETT255" s="98"/>
      <c r="ETU255" s="49"/>
      <c r="ETV255" s="405"/>
      <c r="ETW255" s="405"/>
      <c r="ETX255" s="277"/>
      <c r="ETY255" s="277"/>
      <c r="ETZ255" s="277"/>
      <c r="EUA255" s="277"/>
      <c r="EUB255" s="277"/>
      <c r="EUC255" s="277"/>
      <c r="EUD255" s="277"/>
      <c r="EUE255" s="277"/>
      <c r="EUF255" s="402"/>
      <c r="EUG255" s="404"/>
      <c r="EUH255" s="49"/>
      <c r="EUI255" s="49"/>
      <c r="EUJ255" s="49"/>
      <c r="EUK255" s="99"/>
      <c r="EUL255" s="98"/>
      <c r="EUM255" s="49"/>
      <c r="EUN255" s="405"/>
      <c r="EUO255" s="405"/>
      <c r="EUP255" s="277"/>
      <c r="EUQ255" s="277"/>
      <c r="EUR255" s="277"/>
      <c r="EUS255" s="277"/>
      <c r="EUT255" s="277"/>
      <c r="EUU255" s="277"/>
      <c r="EUV255" s="277"/>
      <c r="EUW255" s="277"/>
      <c r="EUX255" s="402"/>
      <c r="EUY255" s="404"/>
      <c r="EUZ255" s="49"/>
      <c r="EVA255" s="49"/>
      <c r="EVB255" s="49"/>
      <c r="EVC255" s="99"/>
      <c r="EVD255" s="98"/>
      <c r="EVE255" s="49"/>
      <c r="EVF255" s="405"/>
      <c r="EVG255" s="405"/>
      <c r="EVH255" s="277"/>
      <c r="EVI255" s="277"/>
      <c r="EVJ255" s="277"/>
      <c r="EVK255" s="277"/>
      <c r="EVL255" s="277"/>
      <c r="EVM255" s="277"/>
      <c r="EVN255" s="277"/>
      <c r="EVO255" s="277"/>
      <c r="EVP255" s="402"/>
      <c r="EVQ255" s="404"/>
      <c r="EVR255" s="49"/>
      <c r="EVS255" s="49"/>
      <c r="EVT255" s="49"/>
      <c r="EVU255" s="99"/>
      <c r="EVV255" s="98"/>
      <c r="EVW255" s="49"/>
      <c r="EVX255" s="405"/>
      <c r="EVY255" s="405"/>
      <c r="EVZ255" s="277"/>
      <c r="EWA255" s="277"/>
      <c r="EWB255" s="277"/>
      <c r="EWC255" s="277"/>
      <c r="EWD255" s="277"/>
      <c r="EWE255" s="277"/>
      <c r="EWF255" s="277"/>
      <c r="EWG255" s="277"/>
      <c r="EWH255" s="402"/>
      <c r="EWI255" s="404"/>
      <c r="EWJ255" s="49"/>
      <c r="EWK255" s="49"/>
      <c r="EWL255" s="49"/>
      <c r="EWM255" s="99"/>
      <c r="EWN255" s="98"/>
      <c r="EWO255" s="49"/>
      <c r="EWP255" s="405"/>
      <c r="EWQ255" s="405"/>
      <c r="EWR255" s="277"/>
      <c r="EWS255" s="277"/>
      <c r="EWT255" s="277"/>
      <c r="EWU255" s="277"/>
      <c r="EWV255" s="277"/>
      <c r="EWW255" s="277"/>
      <c r="EWX255" s="277"/>
      <c r="EWY255" s="277"/>
      <c r="EWZ255" s="402"/>
      <c r="EXA255" s="404"/>
      <c r="EXB255" s="49"/>
      <c r="EXC255" s="49"/>
      <c r="EXD255" s="49"/>
      <c r="EXE255" s="99"/>
      <c r="EXF255" s="98"/>
      <c r="EXG255" s="49"/>
      <c r="EXH255" s="405"/>
      <c r="EXI255" s="405"/>
      <c r="EXJ255" s="277"/>
      <c r="EXK255" s="277"/>
      <c r="EXL255" s="277"/>
      <c r="EXM255" s="277"/>
      <c r="EXN255" s="277"/>
      <c r="EXO255" s="277"/>
      <c r="EXP255" s="277"/>
      <c r="EXQ255" s="277"/>
      <c r="EXR255" s="402"/>
      <c r="EXS255" s="404"/>
      <c r="EXT255" s="49"/>
      <c r="EXU255" s="49"/>
      <c r="EXV255" s="49"/>
      <c r="EXW255" s="99"/>
      <c r="EXX255" s="98"/>
      <c r="EXY255" s="49"/>
      <c r="EXZ255" s="405"/>
      <c r="EYA255" s="405"/>
      <c r="EYB255" s="277"/>
      <c r="EYC255" s="277"/>
      <c r="EYD255" s="277"/>
      <c r="EYE255" s="277"/>
      <c r="EYF255" s="277"/>
      <c r="EYG255" s="277"/>
      <c r="EYH255" s="277"/>
      <c r="EYI255" s="277"/>
      <c r="EYJ255" s="402"/>
      <c r="EYK255" s="404"/>
      <c r="EYL255" s="49"/>
      <c r="EYM255" s="49"/>
      <c r="EYN255" s="49"/>
      <c r="EYO255" s="99"/>
      <c r="EYP255" s="98"/>
      <c r="EYQ255" s="49"/>
      <c r="EYR255" s="405"/>
      <c r="EYS255" s="405"/>
      <c r="EYT255" s="277"/>
      <c r="EYU255" s="277"/>
      <c r="EYV255" s="277"/>
      <c r="EYW255" s="277"/>
      <c r="EYX255" s="277"/>
      <c r="EYY255" s="277"/>
      <c r="EYZ255" s="277"/>
      <c r="EZA255" s="277"/>
      <c r="EZB255" s="402"/>
      <c r="EZC255" s="404"/>
      <c r="EZD255" s="49"/>
      <c r="EZE255" s="49"/>
      <c r="EZF255" s="49"/>
      <c r="EZG255" s="99"/>
      <c r="EZH255" s="98"/>
      <c r="EZI255" s="49"/>
      <c r="EZJ255" s="405"/>
      <c r="EZK255" s="405"/>
      <c r="EZL255" s="277"/>
      <c r="EZM255" s="277"/>
      <c r="EZN255" s="277"/>
      <c r="EZO255" s="277"/>
      <c r="EZP255" s="277"/>
      <c r="EZQ255" s="277"/>
      <c r="EZR255" s="277"/>
      <c r="EZS255" s="277"/>
      <c r="EZT255" s="402"/>
      <c r="EZU255" s="404"/>
      <c r="EZV255" s="49"/>
      <c r="EZW255" s="49"/>
      <c r="EZX255" s="49"/>
      <c r="EZY255" s="99"/>
      <c r="EZZ255" s="98"/>
      <c r="FAA255" s="49"/>
      <c r="FAB255" s="405"/>
      <c r="FAC255" s="405"/>
      <c r="FAD255" s="277"/>
      <c r="FAE255" s="277"/>
      <c r="FAF255" s="277"/>
      <c r="FAG255" s="277"/>
      <c r="FAH255" s="277"/>
      <c r="FAI255" s="277"/>
      <c r="FAJ255" s="277"/>
      <c r="FAK255" s="277"/>
      <c r="FAL255" s="402"/>
      <c r="FAM255" s="404"/>
      <c r="FAN255" s="49"/>
      <c r="FAO255" s="49"/>
      <c r="FAP255" s="49"/>
      <c r="FAQ255" s="99"/>
      <c r="FAR255" s="98"/>
      <c r="FAS255" s="49"/>
      <c r="FAT255" s="405"/>
      <c r="FAU255" s="405"/>
      <c r="FAV255" s="277"/>
      <c r="FAW255" s="277"/>
      <c r="FAX255" s="277"/>
      <c r="FAY255" s="277"/>
      <c r="FAZ255" s="277"/>
      <c r="FBA255" s="277"/>
      <c r="FBB255" s="277"/>
      <c r="FBC255" s="277"/>
      <c r="FBD255" s="402"/>
      <c r="FBE255" s="404"/>
      <c r="FBF255" s="49"/>
      <c r="FBG255" s="49"/>
      <c r="FBH255" s="49"/>
      <c r="FBI255" s="99"/>
      <c r="FBJ255" s="98"/>
      <c r="FBK255" s="49"/>
      <c r="FBL255" s="405"/>
      <c r="FBM255" s="405"/>
      <c r="FBN255" s="277"/>
      <c r="FBO255" s="277"/>
      <c r="FBP255" s="277"/>
      <c r="FBQ255" s="277"/>
      <c r="FBR255" s="277"/>
      <c r="FBS255" s="277"/>
      <c r="FBT255" s="277"/>
      <c r="FBU255" s="277"/>
      <c r="FBV255" s="402"/>
      <c r="FBW255" s="404"/>
      <c r="FBX255" s="49"/>
      <c r="FBY255" s="49"/>
      <c r="FBZ255" s="49"/>
      <c r="FCA255" s="99"/>
      <c r="FCB255" s="98"/>
      <c r="FCC255" s="49"/>
      <c r="FCD255" s="405"/>
      <c r="FCE255" s="405"/>
      <c r="FCF255" s="277"/>
      <c r="FCG255" s="277"/>
      <c r="FCH255" s="277"/>
      <c r="FCI255" s="277"/>
      <c r="FCJ255" s="277"/>
      <c r="FCK255" s="277"/>
      <c r="FCL255" s="277"/>
      <c r="FCM255" s="277"/>
      <c r="FCN255" s="402"/>
      <c r="FCO255" s="404"/>
      <c r="FCP255" s="49"/>
      <c r="FCQ255" s="49"/>
      <c r="FCR255" s="49"/>
      <c r="FCS255" s="99"/>
      <c r="FCT255" s="98"/>
      <c r="FCU255" s="49"/>
      <c r="FCV255" s="405"/>
      <c r="FCW255" s="405"/>
      <c r="FCX255" s="277"/>
      <c r="FCY255" s="277"/>
      <c r="FCZ255" s="277"/>
      <c r="FDA255" s="277"/>
      <c r="FDB255" s="277"/>
      <c r="FDC255" s="277"/>
      <c r="FDD255" s="277"/>
      <c r="FDE255" s="277"/>
      <c r="FDF255" s="402"/>
      <c r="FDG255" s="404"/>
      <c r="FDH255" s="49"/>
      <c r="FDI255" s="49"/>
      <c r="FDJ255" s="49"/>
      <c r="FDK255" s="99"/>
      <c r="FDL255" s="98"/>
      <c r="FDM255" s="49"/>
      <c r="FDN255" s="405"/>
      <c r="FDO255" s="405"/>
      <c r="FDP255" s="277"/>
      <c r="FDQ255" s="277"/>
      <c r="FDR255" s="277"/>
      <c r="FDS255" s="277"/>
      <c r="FDT255" s="277"/>
      <c r="FDU255" s="277"/>
      <c r="FDV255" s="277"/>
      <c r="FDW255" s="277"/>
      <c r="FDX255" s="402"/>
      <c r="FDY255" s="404"/>
      <c r="FDZ255" s="49"/>
      <c r="FEA255" s="49"/>
      <c r="FEB255" s="49"/>
      <c r="FEC255" s="99"/>
      <c r="FED255" s="98"/>
      <c r="FEE255" s="49"/>
      <c r="FEF255" s="405"/>
      <c r="FEG255" s="405"/>
      <c r="FEH255" s="277"/>
      <c r="FEI255" s="277"/>
      <c r="FEJ255" s="277"/>
      <c r="FEK255" s="277"/>
      <c r="FEL255" s="277"/>
      <c r="FEM255" s="277"/>
      <c r="FEN255" s="277"/>
      <c r="FEO255" s="277"/>
      <c r="FEP255" s="402"/>
      <c r="FEQ255" s="404"/>
      <c r="FER255" s="49"/>
      <c r="FES255" s="49"/>
      <c r="FET255" s="49"/>
      <c r="FEU255" s="99"/>
      <c r="FEV255" s="98"/>
      <c r="FEW255" s="49"/>
      <c r="FEX255" s="405"/>
      <c r="FEY255" s="405"/>
      <c r="FEZ255" s="277"/>
      <c r="FFA255" s="277"/>
      <c r="FFB255" s="277"/>
      <c r="FFC255" s="277"/>
      <c r="FFD255" s="277"/>
      <c r="FFE255" s="277"/>
      <c r="FFF255" s="277"/>
      <c r="FFG255" s="277"/>
      <c r="FFH255" s="402"/>
      <c r="FFI255" s="404"/>
      <c r="FFJ255" s="49"/>
      <c r="FFK255" s="49"/>
      <c r="FFL255" s="49"/>
      <c r="FFM255" s="99"/>
      <c r="FFN255" s="98"/>
      <c r="FFO255" s="49"/>
      <c r="FFP255" s="405"/>
      <c r="FFQ255" s="405"/>
      <c r="FFR255" s="277"/>
      <c r="FFS255" s="277"/>
      <c r="FFT255" s="277"/>
      <c r="FFU255" s="277"/>
      <c r="FFV255" s="277"/>
      <c r="FFW255" s="277"/>
      <c r="FFX255" s="277"/>
      <c r="FFY255" s="277"/>
      <c r="FFZ255" s="402"/>
      <c r="FGA255" s="404"/>
      <c r="FGB255" s="49"/>
      <c r="FGC255" s="49"/>
      <c r="FGD255" s="49"/>
      <c r="FGE255" s="99"/>
      <c r="FGF255" s="98"/>
      <c r="FGG255" s="49"/>
      <c r="FGH255" s="405"/>
      <c r="FGI255" s="405"/>
      <c r="FGJ255" s="277"/>
      <c r="FGK255" s="277"/>
      <c r="FGL255" s="277"/>
      <c r="FGM255" s="277"/>
      <c r="FGN255" s="277"/>
      <c r="FGO255" s="277"/>
      <c r="FGP255" s="277"/>
      <c r="FGQ255" s="277"/>
      <c r="FGR255" s="402"/>
      <c r="FGS255" s="404"/>
      <c r="FGT255" s="49"/>
      <c r="FGU255" s="49"/>
      <c r="FGV255" s="49"/>
      <c r="FGW255" s="99"/>
      <c r="FGX255" s="98"/>
      <c r="FGY255" s="49"/>
      <c r="FGZ255" s="405"/>
      <c r="FHA255" s="405"/>
      <c r="FHB255" s="277"/>
      <c r="FHC255" s="277"/>
      <c r="FHD255" s="277"/>
      <c r="FHE255" s="277"/>
      <c r="FHF255" s="277"/>
      <c r="FHG255" s="277"/>
      <c r="FHH255" s="277"/>
      <c r="FHI255" s="277"/>
      <c r="FHJ255" s="402"/>
      <c r="FHK255" s="404"/>
      <c r="FHL255" s="49"/>
      <c r="FHM255" s="49"/>
      <c r="FHN255" s="49"/>
      <c r="FHO255" s="99"/>
      <c r="FHP255" s="98"/>
      <c r="FHQ255" s="49"/>
      <c r="FHR255" s="405"/>
      <c r="FHS255" s="405"/>
      <c r="FHT255" s="277"/>
      <c r="FHU255" s="277"/>
      <c r="FHV255" s="277"/>
      <c r="FHW255" s="277"/>
      <c r="FHX255" s="277"/>
      <c r="FHY255" s="277"/>
      <c r="FHZ255" s="277"/>
      <c r="FIA255" s="277"/>
      <c r="FIB255" s="402"/>
      <c r="FIC255" s="404"/>
      <c r="FID255" s="49"/>
      <c r="FIE255" s="49"/>
      <c r="FIF255" s="49"/>
      <c r="FIG255" s="99"/>
      <c r="FIH255" s="98"/>
      <c r="FII255" s="49"/>
      <c r="FIJ255" s="405"/>
      <c r="FIK255" s="405"/>
      <c r="FIL255" s="277"/>
      <c r="FIM255" s="277"/>
      <c r="FIN255" s="277"/>
      <c r="FIO255" s="277"/>
      <c r="FIP255" s="277"/>
      <c r="FIQ255" s="277"/>
      <c r="FIR255" s="277"/>
      <c r="FIS255" s="277"/>
      <c r="FIT255" s="402"/>
      <c r="FIU255" s="404"/>
      <c r="FIV255" s="49"/>
      <c r="FIW255" s="49"/>
      <c r="FIX255" s="49"/>
      <c r="FIY255" s="99"/>
      <c r="FIZ255" s="98"/>
      <c r="FJA255" s="49"/>
      <c r="FJB255" s="405"/>
      <c r="FJC255" s="405"/>
      <c r="FJD255" s="277"/>
      <c r="FJE255" s="277"/>
      <c r="FJF255" s="277"/>
      <c r="FJG255" s="277"/>
      <c r="FJH255" s="277"/>
      <c r="FJI255" s="277"/>
      <c r="FJJ255" s="277"/>
      <c r="FJK255" s="277"/>
      <c r="FJL255" s="402"/>
      <c r="FJM255" s="404"/>
      <c r="FJN255" s="49"/>
      <c r="FJO255" s="49"/>
      <c r="FJP255" s="49"/>
      <c r="FJQ255" s="99"/>
      <c r="FJR255" s="98"/>
      <c r="FJS255" s="49"/>
      <c r="FJT255" s="405"/>
      <c r="FJU255" s="405"/>
      <c r="FJV255" s="277"/>
      <c r="FJW255" s="277"/>
      <c r="FJX255" s="277"/>
      <c r="FJY255" s="277"/>
      <c r="FJZ255" s="277"/>
      <c r="FKA255" s="277"/>
      <c r="FKB255" s="277"/>
      <c r="FKC255" s="277"/>
      <c r="FKD255" s="402"/>
      <c r="FKE255" s="404"/>
      <c r="FKF255" s="49"/>
      <c r="FKG255" s="49"/>
      <c r="FKH255" s="49"/>
      <c r="FKI255" s="99"/>
      <c r="FKJ255" s="98"/>
      <c r="FKK255" s="49"/>
      <c r="FKL255" s="405"/>
      <c r="FKM255" s="405"/>
      <c r="FKN255" s="277"/>
      <c r="FKO255" s="277"/>
      <c r="FKP255" s="277"/>
      <c r="FKQ255" s="277"/>
      <c r="FKR255" s="277"/>
      <c r="FKS255" s="277"/>
      <c r="FKT255" s="277"/>
      <c r="FKU255" s="277"/>
      <c r="FKV255" s="402"/>
      <c r="FKW255" s="404"/>
      <c r="FKX255" s="49"/>
      <c r="FKY255" s="49"/>
      <c r="FKZ255" s="49"/>
      <c r="FLA255" s="99"/>
      <c r="FLB255" s="98"/>
      <c r="FLC255" s="49"/>
      <c r="FLD255" s="405"/>
      <c r="FLE255" s="405"/>
      <c r="FLF255" s="277"/>
      <c r="FLG255" s="277"/>
      <c r="FLH255" s="277"/>
      <c r="FLI255" s="277"/>
      <c r="FLJ255" s="277"/>
      <c r="FLK255" s="277"/>
      <c r="FLL255" s="277"/>
      <c r="FLM255" s="277"/>
      <c r="FLN255" s="402"/>
      <c r="FLO255" s="404"/>
      <c r="FLP255" s="49"/>
      <c r="FLQ255" s="49"/>
      <c r="FLR255" s="49"/>
      <c r="FLS255" s="99"/>
      <c r="FLT255" s="98"/>
      <c r="FLU255" s="49"/>
      <c r="FLV255" s="405"/>
      <c r="FLW255" s="405"/>
      <c r="FLX255" s="277"/>
      <c r="FLY255" s="277"/>
      <c r="FLZ255" s="277"/>
      <c r="FMA255" s="277"/>
      <c r="FMB255" s="277"/>
      <c r="FMC255" s="277"/>
      <c r="FMD255" s="277"/>
      <c r="FME255" s="277"/>
      <c r="FMF255" s="402"/>
      <c r="FMG255" s="404"/>
      <c r="FMH255" s="49"/>
      <c r="FMI255" s="49"/>
      <c r="FMJ255" s="49"/>
      <c r="FMK255" s="99"/>
      <c r="FML255" s="98"/>
      <c r="FMM255" s="49"/>
      <c r="FMN255" s="405"/>
      <c r="FMO255" s="405"/>
      <c r="FMP255" s="277"/>
      <c r="FMQ255" s="277"/>
      <c r="FMR255" s="277"/>
      <c r="FMS255" s="277"/>
      <c r="FMT255" s="277"/>
      <c r="FMU255" s="277"/>
      <c r="FMV255" s="277"/>
      <c r="FMW255" s="277"/>
      <c r="FMX255" s="402"/>
      <c r="FMY255" s="404"/>
      <c r="FMZ255" s="49"/>
      <c r="FNA255" s="49"/>
      <c r="FNB255" s="49"/>
      <c r="FNC255" s="99"/>
      <c r="FND255" s="98"/>
      <c r="FNE255" s="49"/>
      <c r="FNF255" s="405"/>
      <c r="FNG255" s="405"/>
      <c r="FNH255" s="277"/>
      <c r="FNI255" s="277"/>
      <c r="FNJ255" s="277"/>
      <c r="FNK255" s="277"/>
      <c r="FNL255" s="277"/>
      <c r="FNM255" s="277"/>
      <c r="FNN255" s="277"/>
      <c r="FNO255" s="277"/>
      <c r="FNP255" s="402"/>
      <c r="FNQ255" s="404"/>
      <c r="FNR255" s="49"/>
      <c r="FNS255" s="49"/>
      <c r="FNT255" s="49"/>
      <c r="FNU255" s="99"/>
      <c r="FNV255" s="98"/>
      <c r="FNW255" s="49"/>
      <c r="FNX255" s="405"/>
      <c r="FNY255" s="405"/>
      <c r="FNZ255" s="277"/>
      <c r="FOA255" s="277"/>
      <c r="FOB255" s="277"/>
      <c r="FOC255" s="277"/>
      <c r="FOD255" s="277"/>
      <c r="FOE255" s="277"/>
      <c r="FOF255" s="277"/>
      <c r="FOG255" s="277"/>
      <c r="FOH255" s="402"/>
      <c r="FOI255" s="404"/>
      <c r="FOJ255" s="49"/>
      <c r="FOK255" s="49"/>
      <c r="FOL255" s="49"/>
      <c r="FOM255" s="99"/>
      <c r="FON255" s="98"/>
      <c r="FOO255" s="49"/>
      <c r="FOP255" s="405"/>
      <c r="FOQ255" s="405"/>
      <c r="FOR255" s="277"/>
      <c r="FOS255" s="277"/>
      <c r="FOT255" s="277"/>
      <c r="FOU255" s="277"/>
      <c r="FOV255" s="277"/>
      <c r="FOW255" s="277"/>
      <c r="FOX255" s="277"/>
      <c r="FOY255" s="277"/>
      <c r="FOZ255" s="402"/>
      <c r="FPA255" s="404"/>
      <c r="FPB255" s="49"/>
      <c r="FPC255" s="49"/>
      <c r="FPD255" s="49"/>
      <c r="FPE255" s="99"/>
      <c r="FPF255" s="98"/>
      <c r="FPG255" s="49"/>
      <c r="FPH255" s="405"/>
      <c r="FPI255" s="405"/>
      <c r="FPJ255" s="277"/>
      <c r="FPK255" s="277"/>
      <c r="FPL255" s="277"/>
      <c r="FPM255" s="277"/>
      <c r="FPN255" s="277"/>
      <c r="FPO255" s="277"/>
      <c r="FPP255" s="277"/>
      <c r="FPQ255" s="277"/>
      <c r="FPR255" s="402"/>
      <c r="FPS255" s="404"/>
      <c r="FPT255" s="49"/>
      <c r="FPU255" s="49"/>
      <c r="FPV255" s="49"/>
      <c r="FPW255" s="99"/>
      <c r="FPX255" s="98"/>
      <c r="FPY255" s="49"/>
      <c r="FPZ255" s="405"/>
      <c r="FQA255" s="405"/>
      <c r="FQB255" s="277"/>
      <c r="FQC255" s="277"/>
      <c r="FQD255" s="277"/>
      <c r="FQE255" s="277"/>
      <c r="FQF255" s="277"/>
      <c r="FQG255" s="277"/>
      <c r="FQH255" s="277"/>
      <c r="FQI255" s="277"/>
      <c r="FQJ255" s="402"/>
      <c r="FQK255" s="404"/>
      <c r="FQL255" s="49"/>
      <c r="FQM255" s="49"/>
      <c r="FQN255" s="49"/>
      <c r="FQO255" s="99"/>
      <c r="FQP255" s="98"/>
      <c r="FQQ255" s="49"/>
      <c r="FQR255" s="405"/>
      <c r="FQS255" s="405"/>
      <c r="FQT255" s="277"/>
      <c r="FQU255" s="277"/>
      <c r="FQV255" s="277"/>
      <c r="FQW255" s="277"/>
      <c r="FQX255" s="277"/>
      <c r="FQY255" s="277"/>
      <c r="FQZ255" s="277"/>
      <c r="FRA255" s="277"/>
      <c r="FRB255" s="402"/>
      <c r="FRC255" s="404"/>
      <c r="FRD255" s="49"/>
      <c r="FRE255" s="49"/>
      <c r="FRF255" s="49"/>
      <c r="FRG255" s="99"/>
      <c r="FRH255" s="98"/>
      <c r="FRI255" s="49"/>
      <c r="FRJ255" s="405"/>
      <c r="FRK255" s="405"/>
      <c r="FRL255" s="277"/>
      <c r="FRM255" s="277"/>
      <c r="FRN255" s="277"/>
      <c r="FRO255" s="277"/>
      <c r="FRP255" s="277"/>
      <c r="FRQ255" s="277"/>
      <c r="FRR255" s="277"/>
      <c r="FRS255" s="277"/>
      <c r="FRT255" s="402"/>
      <c r="FRU255" s="404"/>
      <c r="FRV255" s="49"/>
      <c r="FRW255" s="49"/>
      <c r="FRX255" s="49"/>
      <c r="FRY255" s="99"/>
      <c r="FRZ255" s="98"/>
      <c r="FSA255" s="49"/>
      <c r="FSB255" s="405"/>
      <c r="FSC255" s="405"/>
      <c r="FSD255" s="277"/>
      <c r="FSE255" s="277"/>
      <c r="FSF255" s="277"/>
      <c r="FSG255" s="277"/>
      <c r="FSH255" s="277"/>
      <c r="FSI255" s="277"/>
      <c r="FSJ255" s="277"/>
      <c r="FSK255" s="277"/>
      <c r="FSL255" s="402"/>
      <c r="FSM255" s="404"/>
      <c r="FSN255" s="49"/>
      <c r="FSO255" s="49"/>
      <c r="FSP255" s="49"/>
      <c r="FSQ255" s="99"/>
      <c r="FSR255" s="98"/>
      <c r="FSS255" s="49"/>
      <c r="FST255" s="405"/>
      <c r="FSU255" s="405"/>
      <c r="FSV255" s="277"/>
      <c r="FSW255" s="277"/>
      <c r="FSX255" s="277"/>
      <c r="FSY255" s="277"/>
      <c r="FSZ255" s="277"/>
      <c r="FTA255" s="277"/>
      <c r="FTB255" s="277"/>
      <c r="FTC255" s="277"/>
      <c r="FTD255" s="402"/>
      <c r="FTE255" s="404"/>
      <c r="FTF255" s="49"/>
      <c r="FTG255" s="49"/>
      <c r="FTH255" s="49"/>
      <c r="FTI255" s="99"/>
      <c r="FTJ255" s="98"/>
      <c r="FTK255" s="49"/>
      <c r="FTL255" s="405"/>
      <c r="FTM255" s="405"/>
      <c r="FTN255" s="277"/>
      <c r="FTO255" s="277"/>
      <c r="FTP255" s="277"/>
      <c r="FTQ255" s="277"/>
      <c r="FTR255" s="277"/>
      <c r="FTS255" s="277"/>
      <c r="FTT255" s="277"/>
      <c r="FTU255" s="277"/>
      <c r="FTV255" s="402"/>
      <c r="FTW255" s="404"/>
      <c r="FTX255" s="49"/>
      <c r="FTY255" s="49"/>
      <c r="FTZ255" s="49"/>
      <c r="FUA255" s="99"/>
      <c r="FUB255" s="98"/>
      <c r="FUC255" s="49"/>
      <c r="FUD255" s="405"/>
      <c r="FUE255" s="405"/>
      <c r="FUF255" s="277"/>
      <c r="FUG255" s="277"/>
      <c r="FUH255" s="277"/>
      <c r="FUI255" s="277"/>
      <c r="FUJ255" s="277"/>
      <c r="FUK255" s="277"/>
      <c r="FUL255" s="277"/>
      <c r="FUM255" s="277"/>
      <c r="FUN255" s="402"/>
      <c r="FUO255" s="404"/>
      <c r="FUP255" s="49"/>
      <c r="FUQ255" s="49"/>
      <c r="FUR255" s="49"/>
      <c r="FUS255" s="99"/>
      <c r="FUT255" s="98"/>
      <c r="FUU255" s="49"/>
      <c r="FUV255" s="405"/>
      <c r="FUW255" s="405"/>
      <c r="FUX255" s="277"/>
      <c r="FUY255" s="277"/>
      <c r="FUZ255" s="277"/>
      <c r="FVA255" s="277"/>
      <c r="FVB255" s="277"/>
      <c r="FVC255" s="277"/>
      <c r="FVD255" s="277"/>
      <c r="FVE255" s="277"/>
      <c r="FVF255" s="402"/>
      <c r="FVG255" s="404"/>
      <c r="FVH255" s="49"/>
      <c r="FVI255" s="49"/>
      <c r="FVJ255" s="49"/>
      <c r="FVK255" s="99"/>
      <c r="FVL255" s="98"/>
      <c r="FVM255" s="49"/>
      <c r="FVN255" s="405"/>
      <c r="FVO255" s="405"/>
      <c r="FVP255" s="277"/>
      <c r="FVQ255" s="277"/>
      <c r="FVR255" s="277"/>
      <c r="FVS255" s="277"/>
      <c r="FVT255" s="277"/>
      <c r="FVU255" s="277"/>
      <c r="FVV255" s="277"/>
      <c r="FVW255" s="277"/>
      <c r="FVX255" s="402"/>
      <c r="FVY255" s="404"/>
      <c r="FVZ255" s="49"/>
      <c r="FWA255" s="49"/>
      <c r="FWB255" s="49"/>
      <c r="FWC255" s="99"/>
      <c r="FWD255" s="98"/>
      <c r="FWE255" s="49"/>
      <c r="FWF255" s="405"/>
      <c r="FWG255" s="405"/>
      <c r="FWH255" s="277"/>
      <c r="FWI255" s="277"/>
      <c r="FWJ255" s="277"/>
      <c r="FWK255" s="277"/>
      <c r="FWL255" s="277"/>
      <c r="FWM255" s="277"/>
      <c r="FWN255" s="277"/>
      <c r="FWO255" s="277"/>
      <c r="FWP255" s="402"/>
      <c r="FWQ255" s="404"/>
      <c r="FWR255" s="49"/>
      <c r="FWS255" s="49"/>
      <c r="FWT255" s="49"/>
      <c r="FWU255" s="99"/>
      <c r="FWV255" s="98"/>
      <c r="FWW255" s="49"/>
      <c r="FWX255" s="405"/>
      <c r="FWY255" s="405"/>
      <c r="FWZ255" s="277"/>
      <c r="FXA255" s="277"/>
      <c r="FXB255" s="277"/>
      <c r="FXC255" s="277"/>
      <c r="FXD255" s="277"/>
      <c r="FXE255" s="277"/>
      <c r="FXF255" s="277"/>
      <c r="FXG255" s="277"/>
      <c r="FXH255" s="402"/>
      <c r="FXI255" s="404"/>
      <c r="FXJ255" s="49"/>
      <c r="FXK255" s="49"/>
      <c r="FXL255" s="49"/>
      <c r="FXM255" s="99"/>
      <c r="FXN255" s="98"/>
      <c r="FXO255" s="49"/>
      <c r="FXP255" s="405"/>
      <c r="FXQ255" s="405"/>
      <c r="FXR255" s="277"/>
      <c r="FXS255" s="277"/>
      <c r="FXT255" s="277"/>
      <c r="FXU255" s="277"/>
      <c r="FXV255" s="277"/>
      <c r="FXW255" s="277"/>
      <c r="FXX255" s="277"/>
      <c r="FXY255" s="277"/>
      <c r="FXZ255" s="402"/>
      <c r="FYA255" s="404"/>
      <c r="FYB255" s="49"/>
      <c r="FYC255" s="49"/>
      <c r="FYD255" s="49"/>
      <c r="FYE255" s="99"/>
      <c r="FYF255" s="98"/>
      <c r="FYG255" s="49"/>
      <c r="FYH255" s="405"/>
      <c r="FYI255" s="405"/>
      <c r="FYJ255" s="277"/>
      <c r="FYK255" s="277"/>
      <c r="FYL255" s="277"/>
      <c r="FYM255" s="277"/>
      <c r="FYN255" s="277"/>
      <c r="FYO255" s="277"/>
      <c r="FYP255" s="277"/>
      <c r="FYQ255" s="277"/>
      <c r="FYR255" s="402"/>
      <c r="FYS255" s="404"/>
      <c r="FYT255" s="49"/>
      <c r="FYU255" s="49"/>
      <c r="FYV255" s="49"/>
      <c r="FYW255" s="99"/>
      <c r="FYX255" s="98"/>
      <c r="FYY255" s="49"/>
      <c r="FYZ255" s="405"/>
      <c r="FZA255" s="405"/>
      <c r="FZB255" s="277"/>
      <c r="FZC255" s="277"/>
      <c r="FZD255" s="277"/>
      <c r="FZE255" s="277"/>
      <c r="FZF255" s="277"/>
      <c r="FZG255" s="277"/>
      <c r="FZH255" s="277"/>
      <c r="FZI255" s="277"/>
      <c r="FZJ255" s="402"/>
      <c r="FZK255" s="404"/>
      <c r="FZL255" s="49"/>
      <c r="FZM255" s="49"/>
      <c r="FZN255" s="49"/>
      <c r="FZO255" s="99"/>
      <c r="FZP255" s="98"/>
      <c r="FZQ255" s="49"/>
      <c r="FZR255" s="405"/>
      <c r="FZS255" s="405"/>
      <c r="FZT255" s="277"/>
      <c r="FZU255" s="277"/>
      <c r="FZV255" s="277"/>
      <c r="FZW255" s="277"/>
      <c r="FZX255" s="277"/>
      <c r="FZY255" s="277"/>
      <c r="FZZ255" s="277"/>
      <c r="GAA255" s="277"/>
      <c r="GAB255" s="402"/>
      <c r="GAC255" s="404"/>
      <c r="GAD255" s="49"/>
      <c r="GAE255" s="49"/>
      <c r="GAF255" s="49"/>
      <c r="GAG255" s="99"/>
      <c r="GAH255" s="98"/>
      <c r="GAI255" s="49"/>
      <c r="GAJ255" s="405"/>
      <c r="GAK255" s="405"/>
      <c r="GAL255" s="277"/>
      <c r="GAM255" s="277"/>
      <c r="GAN255" s="277"/>
      <c r="GAO255" s="277"/>
      <c r="GAP255" s="277"/>
      <c r="GAQ255" s="277"/>
      <c r="GAR255" s="277"/>
      <c r="GAS255" s="277"/>
      <c r="GAT255" s="402"/>
      <c r="GAU255" s="404"/>
      <c r="GAV255" s="49"/>
      <c r="GAW255" s="49"/>
      <c r="GAX255" s="49"/>
      <c r="GAY255" s="99"/>
      <c r="GAZ255" s="98"/>
      <c r="GBA255" s="49"/>
      <c r="GBB255" s="405"/>
      <c r="GBC255" s="405"/>
      <c r="GBD255" s="277"/>
      <c r="GBE255" s="277"/>
      <c r="GBF255" s="277"/>
      <c r="GBG255" s="277"/>
      <c r="GBH255" s="277"/>
      <c r="GBI255" s="277"/>
      <c r="GBJ255" s="277"/>
      <c r="GBK255" s="277"/>
      <c r="GBL255" s="402"/>
      <c r="GBM255" s="404"/>
      <c r="GBN255" s="49"/>
      <c r="GBO255" s="49"/>
      <c r="GBP255" s="49"/>
      <c r="GBQ255" s="99"/>
      <c r="GBR255" s="98"/>
      <c r="GBS255" s="49"/>
      <c r="GBT255" s="405"/>
      <c r="GBU255" s="405"/>
      <c r="GBV255" s="277"/>
      <c r="GBW255" s="277"/>
      <c r="GBX255" s="277"/>
      <c r="GBY255" s="277"/>
      <c r="GBZ255" s="277"/>
      <c r="GCA255" s="277"/>
      <c r="GCB255" s="277"/>
      <c r="GCC255" s="277"/>
      <c r="GCD255" s="402"/>
      <c r="GCE255" s="404"/>
      <c r="GCF255" s="49"/>
      <c r="GCG255" s="49"/>
      <c r="GCH255" s="49"/>
      <c r="GCI255" s="99"/>
      <c r="GCJ255" s="98"/>
      <c r="GCK255" s="49"/>
      <c r="GCL255" s="405"/>
      <c r="GCM255" s="405"/>
      <c r="GCN255" s="277"/>
      <c r="GCO255" s="277"/>
      <c r="GCP255" s="277"/>
      <c r="GCQ255" s="277"/>
      <c r="GCR255" s="277"/>
      <c r="GCS255" s="277"/>
      <c r="GCT255" s="277"/>
      <c r="GCU255" s="277"/>
      <c r="GCV255" s="402"/>
      <c r="GCW255" s="404"/>
      <c r="GCX255" s="49"/>
      <c r="GCY255" s="49"/>
      <c r="GCZ255" s="49"/>
      <c r="GDA255" s="99"/>
      <c r="GDB255" s="98"/>
      <c r="GDC255" s="49"/>
      <c r="GDD255" s="405"/>
      <c r="GDE255" s="405"/>
      <c r="GDF255" s="277"/>
      <c r="GDG255" s="277"/>
      <c r="GDH255" s="277"/>
      <c r="GDI255" s="277"/>
      <c r="GDJ255" s="277"/>
      <c r="GDK255" s="277"/>
      <c r="GDL255" s="277"/>
      <c r="GDM255" s="277"/>
      <c r="GDN255" s="402"/>
      <c r="GDO255" s="404"/>
      <c r="GDP255" s="49"/>
      <c r="GDQ255" s="49"/>
      <c r="GDR255" s="49"/>
      <c r="GDS255" s="99"/>
      <c r="GDT255" s="98"/>
      <c r="GDU255" s="49"/>
      <c r="GDV255" s="405"/>
      <c r="GDW255" s="405"/>
      <c r="GDX255" s="277"/>
      <c r="GDY255" s="277"/>
      <c r="GDZ255" s="277"/>
      <c r="GEA255" s="277"/>
      <c r="GEB255" s="277"/>
      <c r="GEC255" s="277"/>
      <c r="GED255" s="277"/>
      <c r="GEE255" s="277"/>
      <c r="GEF255" s="402"/>
      <c r="GEG255" s="404"/>
      <c r="GEH255" s="49"/>
      <c r="GEI255" s="49"/>
      <c r="GEJ255" s="49"/>
      <c r="GEK255" s="99"/>
      <c r="GEL255" s="98"/>
      <c r="GEM255" s="49"/>
      <c r="GEN255" s="405"/>
      <c r="GEO255" s="405"/>
      <c r="GEP255" s="277"/>
      <c r="GEQ255" s="277"/>
      <c r="GER255" s="277"/>
      <c r="GES255" s="277"/>
      <c r="GET255" s="277"/>
      <c r="GEU255" s="277"/>
      <c r="GEV255" s="277"/>
      <c r="GEW255" s="277"/>
      <c r="GEX255" s="402"/>
      <c r="GEY255" s="404"/>
      <c r="GEZ255" s="49"/>
      <c r="GFA255" s="49"/>
      <c r="GFB255" s="49"/>
      <c r="GFC255" s="99"/>
      <c r="GFD255" s="98"/>
      <c r="GFE255" s="49"/>
      <c r="GFF255" s="405"/>
      <c r="GFG255" s="405"/>
      <c r="GFH255" s="277"/>
      <c r="GFI255" s="277"/>
      <c r="GFJ255" s="277"/>
      <c r="GFK255" s="277"/>
      <c r="GFL255" s="277"/>
      <c r="GFM255" s="277"/>
      <c r="GFN255" s="277"/>
      <c r="GFO255" s="277"/>
      <c r="GFP255" s="402"/>
      <c r="GFQ255" s="404"/>
      <c r="GFR255" s="49"/>
      <c r="GFS255" s="49"/>
      <c r="GFT255" s="49"/>
      <c r="GFU255" s="99"/>
      <c r="GFV255" s="98"/>
      <c r="GFW255" s="49"/>
      <c r="GFX255" s="405"/>
      <c r="GFY255" s="405"/>
      <c r="GFZ255" s="277"/>
      <c r="GGA255" s="277"/>
      <c r="GGB255" s="277"/>
      <c r="GGC255" s="277"/>
      <c r="GGD255" s="277"/>
      <c r="GGE255" s="277"/>
      <c r="GGF255" s="277"/>
      <c r="GGG255" s="277"/>
      <c r="GGH255" s="402"/>
      <c r="GGI255" s="404"/>
      <c r="GGJ255" s="49"/>
      <c r="GGK255" s="49"/>
      <c r="GGL255" s="49"/>
      <c r="GGM255" s="99"/>
      <c r="GGN255" s="98"/>
      <c r="GGO255" s="49"/>
      <c r="GGP255" s="405"/>
      <c r="GGQ255" s="405"/>
      <c r="GGR255" s="277"/>
      <c r="GGS255" s="277"/>
      <c r="GGT255" s="277"/>
      <c r="GGU255" s="277"/>
      <c r="GGV255" s="277"/>
      <c r="GGW255" s="277"/>
      <c r="GGX255" s="277"/>
      <c r="GGY255" s="277"/>
      <c r="GGZ255" s="402"/>
      <c r="GHA255" s="404"/>
      <c r="GHB255" s="49"/>
      <c r="GHC255" s="49"/>
      <c r="GHD255" s="49"/>
      <c r="GHE255" s="99"/>
      <c r="GHF255" s="98"/>
      <c r="GHG255" s="49"/>
      <c r="GHH255" s="405"/>
      <c r="GHI255" s="405"/>
      <c r="GHJ255" s="277"/>
      <c r="GHK255" s="277"/>
      <c r="GHL255" s="277"/>
      <c r="GHM255" s="277"/>
      <c r="GHN255" s="277"/>
      <c r="GHO255" s="277"/>
      <c r="GHP255" s="277"/>
      <c r="GHQ255" s="277"/>
      <c r="GHR255" s="402"/>
      <c r="GHS255" s="404"/>
      <c r="GHT255" s="49"/>
      <c r="GHU255" s="49"/>
      <c r="GHV255" s="49"/>
      <c r="GHW255" s="99"/>
      <c r="GHX255" s="98"/>
      <c r="GHY255" s="49"/>
      <c r="GHZ255" s="405"/>
      <c r="GIA255" s="405"/>
      <c r="GIB255" s="277"/>
      <c r="GIC255" s="277"/>
      <c r="GID255" s="277"/>
      <c r="GIE255" s="277"/>
      <c r="GIF255" s="277"/>
      <c r="GIG255" s="277"/>
      <c r="GIH255" s="277"/>
      <c r="GII255" s="277"/>
      <c r="GIJ255" s="402"/>
      <c r="GIK255" s="404"/>
      <c r="GIL255" s="49"/>
      <c r="GIM255" s="49"/>
      <c r="GIN255" s="49"/>
      <c r="GIO255" s="99"/>
      <c r="GIP255" s="98"/>
      <c r="GIQ255" s="49"/>
      <c r="GIR255" s="405"/>
      <c r="GIS255" s="405"/>
      <c r="GIT255" s="277"/>
      <c r="GIU255" s="277"/>
      <c r="GIV255" s="277"/>
      <c r="GIW255" s="277"/>
      <c r="GIX255" s="277"/>
      <c r="GIY255" s="277"/>
      <c r="GIZ255" s="277"/>
      <c r="GJA255" s="277"/>
      <c r="GJB255" s="402"/>
      <c r="GJC255" s="404"/>
      <c r="GJD255" s="49"/>
      <c r="GJE255" s="49"/>
      <c r="GJF255" s="49"/>
      <c r="GJG255" s="99"/>
      <c r="GJH255" s="98"/>
      <c r="GJI255" s="49"/>
      <c r="GJJ255" s="405"/>
      <c r="GJK255" s="405"/>
      <c r="GJL255" s="277"/>
      <c r="GJM255" s="277"/>
      <c r="GJN255" s="277"/>
      <c r="GJO255" s="277"/>
      <c r="GJP255" s="277"/>
      <c r="GJQ255" s="277"/>
      <c r="GJR255" s="277"/>
      <c r="GJS255" s="277"/>
      <c r="GJT255" s="402"/>
      <c r="GJU255" s="404"/>
      <c r="GJV255" s="49"/>
      <c r="GJW255" s="49"/>
      <c r="GJX255" s="49"/>
      <c r="GJY255" s="99"/>
      <c r="GJZ255" s="98"/>
      <c r="GKA255" s="49"/>
      <c r="GKB255" s="405"/>
      <c r="GKC255" s="405"/>
      <c r="GKD255" s="277"/>
      <c r="GKE255" s="277"/>
      <c r="GKF255" s="277"/>
      <c r="GKG255" s="277"/>
      <c r="GKH255" s="277"/>
      <c r="GKI255" s="277"/>
      <c r="GKJ255" s="277"/>
      <c r="GKK255" s="277"/>
      <c r="GKL255" s="402"/>
      <c r="GKM255" s="404"/>
      <c r="GKN255" s="49"/>
      <c r="GKO255" s="49"/>
      <c r="GKP255" s="49"/>
      <c r="GKQ255" s="99"/>
      <c r="GKR255" s="98"/>
      <c r="GKS255" s="49"/>
      <c r="GKT255" s="405"/>
      <c r="GKU255" s="405"/>
      <c r="GKV255" s="277"/>
      <c r="GKW255" s="277"/>
      <c r="GKX255" s="277"/>
      <c r="GKY255" s="277"/>
      <c r="GKZ255" s="277"/>
      <c r="GLA255" s="277"/>
      <c r="GLB255" s="277"/>
      <c r="GLC255" s="277"/>
      <c r="GLD255" s="402"/>
      <c r="GLE255" s="404"/>
      <c r="GLF255" s="49"/>
      <c r="GLG255" s="49"/>
      <c r="GLH255" s="49"/>
      <c r="GLI255" s="99"/>
      <c r="GLJ255" s="98"/>
      <c r="GLK255" s="49"/>
      <c r="GLL255" s="405"/>
      <c r="GLM255" s="405"/>
      <c r="GLN255" s="277"/>
      <c r="GLO255" s="277"/>
      <c r="GLP255" s="277"/>
      <c r="GLQ255" s="277"/>
      <c r="GLR255" s="277"/>
      <c r="GLS255" s="277"/>
      <c r="GLT255" s="277"/>
      <c r="GLU255" s="277"/>
      <c r="GLV255" s="402"/>
      <c r="GLW255" s="404"/>
      <c r="GLX255" s="49"/>
      <c r="GLY255" s="49"/>
      <c r="GLZ255" s="49"/>
      <c r="GMA255" s="99"/>
      <c r="GMB255" s="98"/>
      <c r="GMC255" s="49"/>
      <c r="GMD255" s="405"/>
      <c r="GME255" s="405"/>
      <c r="GMF255" s="277"/>
      <c r="GMG255" s="277"/>
      <c r="GMH255" s="277"/>
      <c r="GMI255" s="277"/>
      <c r="GMJ255" s="277"/>
      <c r="GMK255" s="277"/>
      <c r="GML255" s="277"/>
      <c r="GMM255" s="277"/>
      <c r="GMN255" s="402"/>
      <c r="GMO255" s="404"/>
      <c r="GMP255" s="49"/>
      <c r="GMQ255" s="49"/>
      <c r="GMR255" s="49"/>
      <c r="GMS255" s="99"/>
      <c r="GMT255" s="98"/>
      <c r="GMU255" s="49"/>
      <c r="GMV255" s="405"/>
      <c r="GMW255" s="405"/>
      <c r="GMX255" s="277"/>
      <c r="GMY255" s="277"/>
      <c r="GMZ255" s="277"/>
      <c r="GNA255" s="277"/>
      <c r="GNB255" s="277"/>
      <c r="GNC255" s="277"/>
      <c r="GND255" s="277"/>
      <c r="GNE255" s="277"/>
      <c r="GNF255" s="402"/>
      <c r="GNG255" s="404"/>
      <c r="GNH255" s="49"/>
      <c r="GNI255" s="49"/>
      <c r="GNJ255" s="49"/>
      <c r="GNK255" s="99"/>
      <c r="GNL255" s="98"/>
      <c r="GNM255" s="49"/>
      <c r="GNN255" s="405"/>
      <c r="GNO255" s="405"/>
      <c r="GNP255" s="277"/>
      <c r="GNQ255" s="277"/>
      <c r="GNR255" s="277"/>
      <c r="GNS255" s="277"/>
      <c r="GNT255" s="277"/>
      <c r="GNU255" s="277"/>
      <c r="GNV255" s="277"/>
      <c r="GNW255" s="277"/>
      <c r="GNX255" s="402"/>
      <c r="GNY255" s="404"/>
      <c r="GNZ255" s="49"/>
      <c r="GOA255" s="49"/>
      <c r="GOB255" s="49"/>
      <c r="GOC255" s="99"/>
      <c r="GOD255" s="98"/>
      <c r="GOE255" s="49"/>
      <c r="GOF255" s="405"/>
      <c r="GOG255" s="405"/>
      <c r="GOH255" s="277"/>
      <c r="GOI255" s="277"/>
      <c r="GOJ255" s="277"/>
      <c r="GOK255" s="277"/>
      <c r="GOL255" s="277"/>
      <c r="GOM255" s="277"/>
      <c r="GON255" s="277"/>
      <c r="GOO255" s="277"/>
      <c r="GOP255" s="402"/>
      <c r="GOQ255" s="404"/>
      <c r="GOR255" s="49"/>
      <c r="GOS255" s="49"/>
      <c r="GOT255" s="49"/>
      <c r="GOU255" s="99"/>
      <c r="GOV255" s="98"/>
      <c r="GOW255" s="49"/>
      <c r="GOX255" s="405"/>
      <c r="GOY255" s="405"/>
      <c r="GOZ255" s="277"/>
      <c r="GPA255" s="277"/>
      <c r="GPB255" s="277"/>
      <c r="GPC255" s="277"/>
      <c r="GPD255" s="277"/>
      <c r="GPE255" s="277"/>
      <c r="GPF255" s="277"/>
      <c r="GPG255" s="277"/>
      <c r="GPH255" s="402"/>
      <c r="GPI255" s="404"/>
      <c r="GPJ255" s="49"/>
      <c r="GPK255" s="49"/>
      <c r="GPL255" s="49"/>
      <c r="GPM255" s="99"/>
      <c r="GPN255" s="98"/>
      <c r="GPO255" s="49"/>
      <c r="GPP255" s="405"/>
      <c r="GPQ255" s="405"/>
      <c r="GPR255" s="277"/>
      <c r="GPS255" s="277"/>
      <c r="GPT255" s="277"/>
      <c r="GPU255" s="277"/>
      <c r="GPV255" s="277"/>
      <c r="GPW255" s="277"/>
      <c r="GPX255" s="277"/>
      <c r="GPY255" s="277"/>
      <c r="GPZ255" s="402"/>
      <c r="GQA255" s="404"/>
      <c r="GQB255" s="49"/>
      <c r="GQC255" s="49"/>
      <c r="GQD255" s="49"/>
      <c r="GQE255" s="99"/>
      <c r="GQF255" s="98"/>
      <c r="GQG255" s="49"/>
      <c r="GQH255" s="405"/>
      <c r="GQI255" s="405"/>
      <c r="GQJ255" s="277"/>
      <c r="GQK255" s="277"/>
      <c r="GQL255" s="277"/>
      <c r="GQM255" s="277"/>
      <c r="GQN255" s="277"/>
      <c r="GQO255" s="277"/>
      <c r="GQP255" s="277"/>
      <c r="GQQ255" s="277"/>
      <c r="GQR255" s="402"/>
      <c r="GQS255" s="404"/>
      <c r="GQT255" s="49"/>
      <c r="GQU255" s="49"/>
      <c r="GQV255" s="49"/>
      <c r="GQW255" s="99"/>
      <c r="GQX255" s="98"/>
      <c r="GQY255" s="49"/>
      <c r="GQZ255" s="405"/>
      <c r="GRA255" s="405"/>
      <c r="GRB255" s="277"/>
      <c r="GRC255" s="277"/>
      <c r="GRD255" s="277"/>
      <c r="GRE255" s="277"/>
      <c r="GRF255" s="277"/>
      <c r="GRG255" s="277"/>
      <c r="GRH255" s="277"/>
      <c r="GRI255" s="277"/>
      <c r="GRJ255" s="402"/>
      <c r="GRK255" s="404"/>
      <c r="GRL255" s="49"/>
      <c r="GRM255" s="49"/>
      <c r="GRN255" s="49"/>
      <c r="GRO255" s="99"/>
      <c r="GRP255" s="98"/>
      <c r="GRQ255" s="49"/>
      <c r="GRR255" s="405"/>
      <c r="GRS255" s="405"/>
      <c r="GRT255" s="277"/>
      <c r="GRU255" s="277"/>
      <c r="GRV255" s="277"/>
      <c r="GRW255" s="277"/>
      <c r="GRX255" s="277"/>
      <c r="GRY255" s="277"/>
      <c r="GRZ255" s="277"/>
      <c r="GSA255" s="277"/>
      <c r="GSB255" s="402"/>
      <c r="GSC255" s="404"/>
      <c r="GSD255" s="49"/>
      <c r="GSE255" s="49"/>
      <c r="GSF255" s="49"/>
      <c r="GSG255" s="99"/>
      <c r="GSH255" s="98"/>
      <c r="GSI255" s="49"/>
      <c r="GSJ255" s="405"/>
      <c r="GSK255" s="405"/>
      <c r="GSL255" s="277"/>
      <c r="GSM255" s="277"/>
      <c r="GSN255" s="277"/>
      <c r="GSO255" s="277"/>
      <c r="GSP255" s="277"/>
      <c r="GSQ255" s="277"/>
      <c r="GSR255" s="277"/>
      <c r="GSS255" s="277"/>
      <c r="GST255" s="402"/>
      <c r="GSU255" s="404"/>
      <c r="GSV255" s="49"/>
      <c r="GSW255" s="49"/>
      <c r="GSX255" s="49"/>
      <c r="GSY255" s="99"/>
      <c r="GSZ255" s="98"/>
      <c r="GTA255" s="49"/>
      <c r="GTB255" s="405"/>
      <c r="GTC255" s="405"/>
      <c r="GTD255" s="277"/>
      <c r="GTE255" s="277"/>
      <c r="GTF255" s="277"/>
      <c r="GTG255" s="277"/>
      <c r="GTH255" s="277"/>
      <c r="GTI255" s="277"/>
      <c r="GTJ255" s="277"/>
      <c r="GTK255" s="277"/>
      <c r="GTL255" s="402"/>
      <c r="GTM255" s="404"/>
      <c r="GTN255" s="49"/>
      <c r="GTO255" s="49"/>
      <c r="GTP255" s="49"/>
      <c r="GTQ255" s="99"/>
      <c r="GTR255" s="98"/>
      <c r="GTS255" s="49"/>
      <c r="GTT255" s="405"/>
      <c r="GTU255" s="405"/>
      <c r="GTV255" s="277"/>
      <c r="GTW255" s="277"/>
      <c r="GTX255" s="277"/>
      <c r="GTY255" s="277"/>
      <c r="GTZ255" s="277"/>
      <c r="GUA255" s="277"/>
      <c r="GUB255" s="277"/>
      <c r="GUC255" s="277"/>
      <c r="GUD255" s="402"/>
      <c r="GUE255" s="404"/>
      <c r="GUF255" s="49"/>
      <c r="GUG255" s="49"/>
      <c r="GUH255" s="49"/>
      <c r="GUI255" s="99"/>
      <c r="GUJ255" s="98"/>
      <c r="GUK255" s="49"/>
      <c r="GUL255" s="405"/>
      <c r="GUM255" s="405"/>
      <c r="GUN255" s="277"/>
      <c r="GUO255" s="277"/>
      <c r="GUP255" s="277"/>
      <c r="GUQ255" s="277"/>
      <c r="GUR255" s="277"/>
      <c r="GUS255" s="277"/>
      <c r="GUT255" s="277"/>
      <c r="GUU255" s="277"/>
      <c r="GUV255" s="402"/>
      <c r="GUW255" s="404"/>
      <c r="GUX255" s="49"/>
      <c r="GUY255" s="49"/>
      <c r="GUZ255" s="49"/>
      <c r="GVA255" s="99"/>
      <c r="GVB255" s="98"/>
      <c r="GVC255" s="49"/>
      <c r="GVD255" s="405"/>
      <c r="GVE255" s="405"/>
      <c r="GVF255" s="277"/>
      <c r="GVG255" s="277"/>
      <c r="GVH255" s="277"/>
      <c r="GVI255" s="277"/>
      <c r="GVJ255" s="277"/>
      <c r="GVK255" s="277"/>
      <c r="GVL255" s="277"/>
      <c r="GVM255" s="277"/>
      <c r="GVN255" s="402"/>
      <c r="GVO255" s="404"/>
      <c r="GVP255" s="49"/>
      <c r="GVQ255" s="49"/>
      <c r="GVR255" s="49"/>
      <c r="GVS255" s="99"/>
      <c r="GVT255" s="98"/>
      <c r="GVU255" s="49"/>
      <c r="GVV255" s="405"/>
      <c r="GVW255" s="405"/>
      <c r="GVX255" s="277"/>
      <c r="GVY255" s="277"/>
      <c r="GVZ255" s="277"/>
      <c r="GWA255" s="277"/>
      <c r="GWB255" s="277"/>
      <c r="GWC255" s="277"/>
      <c r="GWD255" s="277"/>
      <c r="GWE255" s="277"/>
      <c r="GWF255" s="402"/>
      <c r="GWG255" s="404"/>
      <c r="GWH255" s="49"/>
      <c r="GWI255" s="49"/>
      <c r="GWJ255" s="49"/>
      <c r="GWK255" s="99"/>
      <c r="GWL255" s="98"/>
      <c r="GWM255" s="49"/>
      <c r="GWN255" s="405"/>
      <c r="GWO255" s="405"/>
      <c r="GWP255" s="277"/>
      <c r="GWQ255" s="277"/>
      <c r="GWR255" s="277"/>
      <c r="GWS255" s="277"/>
      <c r="GWT255" s="277"/>
      <c r="GWU255" s="277"/>
      <c r="GWV255" s="277"/>
      <c r="GWW255" s="277"/>
      <c r="GWX255" s="402"/>
      <c r="GWY255" s="404"/>
      <c r="GWZ255" s="49"/>
      <c r="GXA255" s="49"/>
      <c r="GXB255" s="49"/>
      <c r="GXC255" s="99"/>
      <c r="GXD255" s="98"/>
      <c r="GXE255" s="49"/>
      <c r="GXF255" s="405"/>
      <c r="GXG255" s="405"/>
      <c r="GXH255" s="277"/>
      <c r="GXI255" s="277"/>
      <c r="GXJ255" s="277"/>
      <c r="GXK255" s="277"/>
      <c r="GXL255" s="277"/>
      <c r="GXM255" s="277"/>
      <c r="GXN255" s="277"/>
      <c r="GXO255" s="277"/>
      <c r="GXP255" s="402"/>
      <c r="GXQ255" s="404"/>
      <c r="GXR255" s="49"/>
      <c r="GXS255" s="49"/>
      <c r="GXT255" s="49"/>
      <c r="GXU255" s="99"/>
      <c r="GXV255" s="98"/>
      <c r="GXW255" s="49"/>
      <c r="GXX255" s="405"/>
      <c r="GXY255" s="405"/>
      <c r="GXZ255" s="277"/>
      <c r="GYA255" s="277"/>
      <c r="GYB255" s="277"/>
      <c r="GYC255" s="277"/>
      <c r="GYD255" s="277"/>
      <c r="GYE255" s="277"/>
      <c r="GYF255" s="277"/>
      <c r="GYG255" s="277"/>
      <c r="GYH255" s="402"/>
      <c r="GYI255" s="404"/>
      <c r="GYJ255" s="49"/>
      <c r="GYK255" s="49"/>
      <c r="GYL255" s="49"/>
      <c r="GYM255" s="99"/>
      <c r="GYN255" s="98"/>
      <c r="GYO255" s="49"/>
      <c r="GYP255" s="405"/>
      <c r="GYQ255" s="405"/>
      <c r="GYR255" s="277"/>
      <c r="GYS255" s="277"/>
      <c r="GYT255" s="277"/>
      <c r="GYU255" s="277"/>
      <c r="GYV255" s="277"/>
      <c r="GYW255" s="277"/>
      <c r="GYX255" s="277"/>
      <c r="GYY255" s="277"/>
      <c r="GYZ255" s="402"/>
      <c r="GZA255" s="404"/>
      <c r="GZB255" s="49"/>
      <c r="GZC255" s="49"/>
      <c r="GZD255" s="49"/>
      <c r="GZE255" s="99"/>
      <c r="GZF255" s="98"/>
      <c r="GZG255" s="49"/>
      <c r="GZH255" s="405"/>
      <c r="GZI255" s="405"/>
      <c r="GZJ255" s="277"/>
      <c r="GZK255" s="277"/>
      <c r="GZL255" s="277"/>
      <c r="GZM255" s="277"/>
      <c r="GZN255" s="277"/>
      <c r="GZO255" s="277"/>
      <c r="GZP255" s="277"/>
      <c r="GZQ255" s="277"/>
      <c r="GZR255" s="402"/>
      <c r="GZS255" s="404"/>
      <c r="GZT255" s="49"/>
      <c r="GZU255" s="49"/>
      <c r="GZV255" s="49"/>
      <c r="GZW255" s="99"/>
      <c r="GZX255" s="98"/>
      <c r="GZY255" s="49"/>
      <c r="GZZ255" s="405"/>
      <c r="HAA255" s="405"/>
      <c r="HAB255" s="277"/>
      <c r="HAC255" s="277"/>
      <c r="HAD255" s="277"/>
      <c r="HAE255" s="277"/>
      <c r="HAF255" s="277"/>
      <c r="HAG255" s="277"/>
      <c r="HAH255" s="277"/>
      <c r="HAI255" s="277"/>
      <c r="HAJ255" s="402"/>
      <c r="HAK255" s="404"/>
      <c r="HAL255" s="49"/>
      <c r="HAM255" s="49"/>
      <c r="HAN255" s="49"/>
      <c r="HAO255" s="99"/>
      <c r="HAP255" s="98"/>
      <c r="HAQ255" s="49"/>
      <c r="HAR255" s="405"/>
      <c r="HAS255" s="405"/>
      <c r="HAT255" s="277"/>
      <c r="HAU255" s="277"/>
      <c r="HAV255" s="277"/>
      <c r="HAW255" s="277"/>
      <c r="HAX255" s="277"/>
      <c r="HAY255" s="277"/>
      <c r="HAZ255" s="277"/>
      <c r="HBA255" s="277"/>
      <c r="HBB255" s="402"/>
      <c r="HBC255" s="404"/>
      <c r="HBD255" s="49"/>
      <c r="HBE255" s="49"/>
      <c r="HBF255" s="49"/>
      <c r="HBG255" s="99"/>
      <c r="HBH255" s="98"/>
      <c r="HBI255" s="49"/>
      <c r="HBJ255" s="405"/>
      <c r="HBK255" s="405"/>
      <c r="HBL255" s="277"/>
      <c r="HBM255" s="277"/>
      <c r="HBN255" s="277"/>
      <c r="HBO255" s="277"/>
      <c r="HBP255" s="277"/>
      <c r="HBQ255" s="277"/>
      <c r="HBR255" s="277"/>
      <c r="HBS255" s="277"/>
      <c r="HBT255" s="402"/>
      <c r="HBU255" s="404"/>
      <c r="HBV255" s="49"/>
      <c r="HBW255" s="49"/>
      <c r="HBX255" s="49"/>
      <c r="HBY255" s="99"/>
      <c r="HBZ255" s="98"/>
      <c r="HCA255" s="49"/>
      <c r="HCB255" s="405"/>
      <c r="HCC255" s="405"/>
      <c r="HCD255" s="277"/>
      <c r="HCE255" s="277"/>
      <c r="HCF255" s="277"/>
      <c r="HCG255" s="277"/>
      <c r="HCH255" s="277"/>
      <c r="HCI255" s="277"/>
      <c r="HCJ255" s="277"/>
      <c r="HCK255" s="277"/>
      <c r="HCL255" s="402"/>
      <c r="HCM255" s="404"/>
      <c r="HCN255" s="49"/>
      <c r="HCO255" s="49"/>
      <c r="HCP255" s="49"/>
      <c r="HCQ255" s="99"/>
      <c r="HCR255" s="98"/>
      <c r="HCS255" s="49"/>
      <c r="HCT255" s="405"/>
      <c r="HCU255" s="405"/>
      <c r="HCV255" s="277"/>
      <c r="HCW255" s="277"/>
      <c r="HCX255" s="277"/>
      <c r="HCY255" s="277"/>
      <c r="HCZ255" s="277"/>
      <c r="HDA255" s="277"/>
      <c r="HDB255" s="277"/>
      <c r="HDC255" s="277"/>
      <c r="HDD255" s="402"/>
      <c r="HDE255" s="404"/>
      <c r="HDF255" s="49"/>
      <c r="HDG255" s="49"/>
      <c r="HDH255" s="49"/>
      <c r="HDI255" s="99"/>
      <c r="HDJ255" s="98"/>
      <c r="HDK255" s="49"/>
      <c r="HDL255" s="405"/>
      <c r="HDM255" s="405"/>
      <c r="HDN255" s="277"/>
      <c r="HDO255" s="277"/>
      <c r="HDP255" s="277"/>
      <c r="HDQ255" s="277"/>
      <c r="HDR255" s="277"/>
      <c r="HDS255" s="277"/>
      <c r="HDT255" s="277"/>
      <c r="HDU255" s="277"/>
      <c r="HDV255" s="402"/>
      <c r="HDW255" s="404"/>
      <c r="HDX255" s="49"/>
      <c r="HDY255" s="49"/>
      <c r="HDZ255" s="49"/>
      <c r="HEA255" s="99"/>
      <c r="HEB255" s="98"/>
      <c r="HEC255" s="49"/>
      <c r="HED255" s="405"/>
      <c r="HEE255" s="405"/>
      <c r="HEF255" s="277"/>
      <c r="HEG255" s="277"/>
      <c r="HEH255" s="277"/>
      <c r="HEI255" s="277"/>
      <c r="HEJ255" s="277"/>
      <c r="HEK255" s="277"/>
      <c r="HEL255" s="277"/>
      <c r="HEM255" s="277"/>
      <c r="HEN255" s="402"/>
      <c r="HEO255" s="404"/>
      <c r="HEP255" s="49"/>
      <c r="HEQ255" s="49"/>
      <c r="HER255" s="49"/>
      <c r="HES255" s="99"/>
      <c r="HET255" s="98"/>
      <c r="HEU255" s="49"/>
      <c r="HEV255" s="405"/>
      <c r="HEW255" s="405"/>
      <c r="HEX255" s="277"/>
      <c r="HEY255" s="277"/>
      <c r="HEZ255" s="277"/>
      <c r="HFA255" s="277"/>
      <c r="HFB255" s="277"/>
      <c r="HFC255" s="277"/>
      <c r="HFD255" s="277"/>
      <c r="HFE255" s="277"/>
      <c r="HFF255" s="402"/>
      <c r="HFG255" s="404"/>
      <c r="HFH255" s="49"/>
      <c r="HFI255" s="49"/>
      <c r="HFJ255" s="49"/>
      <c r="HFK255" s="99"/>
      <c r="HFL255" s="98"/>
      <c r="HFM255" s="49"/>
      <c r="HFN255" s="405"/>
      <c r="HFO255" s="405"/>
      <c r="HFP255" s="277"/>
      <c r="HFQ255" s="277"/>
      <c r="HFR255" s="277"/>
      <c r="HFS255" s="277"/>
      <c r="HFT255" s="277"/>
      <c r="HFU255" s="277"/>
      <c r="HFV255" s="277"/>
      <c r="HFW255" s="277"/>
      <c r="HFX255" s="402"/>
      <c r="HFY255" s="404"/>
      <c r="HFZ255" s="49"/>
      <c r="HGA255" s="49"/>
      <c r="HGB255" s="49"/>
      <c r="HGC255" s="99"/>
      <c r="HGD255" s="98"/>
      <c r="HGE255" s="49"/>
      <c r="HGF255" s="405"/>
      <c r="HGG255" s="405"/>
      <c r="HGH255" s="277"/>
      <c r="HGI255" s="277"/>
      <c r="HGJ255" s="277"/>
      <c r="HGK255" s="277"/>
      <c r="HGL255" s="277"/>
      <c r="HGM255" s="277"/>
      <c r="HGN255" s="277"/>
      <c r="HGO255" s="277"/>
      <c r="HGP255" s="402"/>
      <c r="HGQ255" s="404"/>
      <c r="HGR255" s="49"/>
      <c r="HGS255" s="49"/>
      <c r="HGT255" s="49"/>
      <c r="HGU255" s="99"/>
      <c r="HGV255" s="98"/>
      <c r="HGW255" s="49"/>
      <c r="HGX255" s="405"/>
      <c r="HGY255" s="405"/>
      <c r="HGZ255" s="277"/>
      <c r="HHA255" s="277"/>
      <c r="HHB255" s="277"/>
      <c r="HHC255" s="277"/>
      <c r="HHD255" s="277"/>
      <c r="HHE255" s="277"/>
      <c r="HHF255" s="277"/>
      <c r="HHG255" s="277"/>
      <c r="HHH255" s="402"/>
      <c r="HHI255" s="404"/>
      <c r="HHJ255" s="49"/>
      <c r="HHK255" s="49"/>
      <c r="HHL255" s="49"/>
      <c r="HHM255" s="99"/>
      <c r="HHN255" s="98"/>
      <c r="HHO255" s="49"/>
      <c r="HHP255" s="405"/>
      <c r="HHQ255" s="405"/>
      <c r="HHR255" s="277"/>
      <c r="HHS255" s="277"/>
      <c r="HHT255" s="277"/>
      <c r="HHU255" s="277"/>
      <c r="HHV255" s="277"/>
      <c r="HHW255" s="277"/>
      <c r="HHX255" s="277"/>
      <c r="HHY255" s="277"/>
      <c r="HHZ255" s="402"/>
      <c r="HIA255" s="404"/>
      <c r="HIB255" s="49"/>
      <c r="HIC255" s="49"/>
      <c r="HID255" s="49"/>
      <c r="HIE255" s="99"/>
      <c r="HIF255" s="98"/>
      <c r="HIG255" s="49"/>
      <c r="HIH255" s="405"/>
      <c r="HII255" s="405"/>
      <c r="HIJ255" s="277"/>
      <c r="HIK255" s="277"/>
      <c r="HIL255" s="277"/>
      <c r="HIM255" s="277"/>
      <c r="HIN255" s="277"/>
      <c r="HIO255" s="277"/>
      <c r="HIP255" s="277"/>
      <c r="HIQ255" s="277"/>
      <c r="HIR255" s="402"/>
      <c r="HIS255" s="404"/>
      <c r="HIT255" s="49"/>
      <c r="HIU255" s="49"/>
      <c r="HIV255" s="49"/>
      <c r="HIW255" s="99"/>
      <c r="HIX255" s="98"/>
      <c r="HIY255" s="49"/>
      <c r="HIZ255" s="405"/>
      <c r="HJA255" s="405"/>
      <c r="HJB255" s="277"/>
      <c r="HJC255" s="277"/>
      <c r="HJD255" s="277"/>
      <c r="HJE255" s="277"/>
      <c r="HJF255" s="277"/>
      <c r="HJG255" s="277"/>
      <c r="HJH255" s="277"/>
      <c r="HJI255" s="277"/>
      <c r="HJJ255" s="402"/>
      <c r="HJK255" s="404"/>
      <c r="HJL255" s="49"/>
      <c r="HJM255" s="49"/>
      <c r="HJN255" s="49"/>
      <c r="HJO255" s="99"/>
      <c r="HJP255" s="98"/>
      <c r="HJQ255" s="49"/>
      <c r="HJR255" s="405"/>
      <c r="HJS255" s="405"/>
      <c r="HJT255" s="277"/>
      <c r="HJU255" s="277"/>
      <c r="HJV255" s="277"/>
      <c r="HJW255" s="277"/>
      <c r="HJX255" s="277"/>
      <c r="HJY255" s="277"/>
      <c r="HJZ255" s="277"/>
      <c r="HKA255" s="277"/>
      <c r="HKB255" s="402"/>
      <c r="HKC255" s="404"/>
      <c r="HKD255" s="49"/>
      <c r="HKE255" s="49"/>
      <c r="HKF255" s="49"/>
      <c r="HKG255" s="99"/>
      <c r="HKH255" s="98"/>
      <c r="HKI255" s="49"/>
      <c r="HKJ255" s="405"/>
      <c r="HKK255" s="405"/>
      <c r="HKL255" s="277"/>
      <c r="HKM255" s="277"/>
      <c r="HKN255" s="277"/>
      <c r="HKO255" s="277"/>
      <c r="HKP255" s="277"/>
      <c r="HKQ255" s="277"/>
      <c r="HKR255" s="277"/>
      <c r="HKS255" s="277"/>
      <c r="HKT255" s="402"/>
      <c r="HKU255" s="404"/>
      <c r="HKV255" s="49"/>
      <c r="HKW255" s="49"/>
      <c r="HKX255" s="49"/>
      <c r="HKY255" s="99"/>
      <c r="HKZ255" s="98"/>
      <c r="HLA255" s="49"/>
      <c r="HLB255" s="405"/>
      <c r="HLC255" s="405"/>
      <c r="HLD255" s="277"/>
      <c r="HLE255" s="277"/>
      <c r="HLF255" s="277"/>
      <c r="HLG255" s="277"/>
      <c r="HLH255" s="277"/>
      <c r="HLI255" s="277"/>
      <c r="HLJ255" s="277"/>
      <c r="HLK255" s="277"/>
      <c r="HLL255" s="402"/>
      <c r="HLM255" s="404"/>
      <c r="HLN255" s="49"/>
      <c r="HLO255" s="49"/>
      <c r="HLP255" s="49"/>
      <c r="HLQ255" s="99"/>
      <c r="HLR255" s="98"/>
      <c r="HLS255" s="49"/>
      <c r="HLT255" s="405"/>
      <c r="HLU255" s="405"/>
      <c r="HLV255" s="277"/>
      <c r="HLW255" s="277"/>
      <c r="HLX255" s="277"/>
      <c r="HLY255" s="277"/>
      <c r="HLZ255" s="277"/>
      <c r="HMA255" s="277"/>
      <c r="HMB255" s="277"/>
      <c r="HMC255" s="277"/>
      <c r="HMD255" s="402"/>
      <c r="HME255" s="404"/>
      <c r="HMF255" s="49"/>
      <c r="HMG255" s="49"/>
      <c r="HMH255" s="49"/>
      <c r="HMI255" s="99"/>
      <c r="HMJ255" s="98"/>
      <c r="HMK255" s="49"/>
      <c r="HML255" s="405"/>
      <c r="HMM255" s="405"/>
      <c r="HMN255" s="277"/>
      <c r="HMO255" s="277"/>
      <c r="HMP255" s="277"/>
      <c r="HMQ255" s="277"/>
      <c r="HMR255" s="277"/>
      <c r="HMS255" s="277"/>
      <c r="HMT255" s="277"/>
      <c r="HMU255" s="277"/>
      <c r="HMV255" s="402"/>
      <c r="HMW255" s="404"/>
      <c r="HMX255" s="49"/>
      <c r="HMY255" s="49"/>
      <c r="HMZ255" s="49"/>
      <c r="HNA255" s="99"/>
      <c r="HNB255" s="98"/>
      <c r="HNC255" s="49"/>
      <c r="HND255" s="405"/>
      <c r="HNE255" s="405"/>
      <c r="HNF255" s="277"/>
      <c r="HNG255" s="277"/>
      <c r="HNH255" s="277"/>
      <c r="HNI255" s="277"/>
      <c r="HNJ255" s="277"/>
      <c r="HNK255" s="277"/>
      <c r="HNL255" s="277"/>
      <c r="HNM255" s="277"/>
      <c r="HNN255" s="402"/>
      <c r="HNO255" s="404"/>
      <c r="HNP255" s="49"/>
      <c r="HNQ255" s="49"/>
      <c r="HNR255" s="49"/>
      <c r="HNS255" s="99"/>
      <c r="HNT255" s="98"/>
      <c r="HNU255" s="49"/>
      <c r="HNV255" s="405"/>
      <c r="HNW255" s="405"/>
      <c r="HNX255" s="277"/>
      <c r="HNY255" s="277"/>
      <c r="HNZ255" s="277"/>
      <c r="HOA255" s="277"/>
      <c r="HOB255" s="277"/>
      <c r="HOC255" s="277"/>
      <c r="HOD255" s="277"/>
      <c r="HOE255" s="277"/>
      <c r="HOF255" s="402"/>
      <c r="HOG255" s="404"/>
      <c r="HOH255" s="49"/>
      <c r="HOI255" s="49"/>
      <c r="HOJ255" s="49"/>
      <c r="HOK255" s="99"/>
      <c r="HOL255" s="98"/>
      <c r="HOM255" s="49"/>
      <c r="HON255" s="405"/>
      <c r="HOO255" s="405"/>
      <c r="HOP255" s="277"/>
      <c r="HOQ255" s="277"/>
      <c r="HOR255" s="277"/>
      <c r="HOS255" s="277"/>
      <c r="HOT255" s="277"/>
      <c r="HOU255" s="277"/>
      <c r="HOV255" s="277"/>
      <c r="HOW255" s="277"/>
      <c r="HOX255" s="402"/>
      <c r="HOY255" s="404"/>
      <c r="HOZ255" s="49"/>
      <c r="HPA255" s="49"/>
      <c r="HPB255" s="49"/>
      <c r="HPC255" s="99"/>
      <c r="HPD255" s="98"/>
      <c r="HPE255" s="49"/>
      <c r="HPF255" s="405"/>
      <c r="HPG255" s="405"/>
      <c r="HPH255" s="277"/>
      <c r="HPI255" s="277"/>
      <c r="HPJ255" s="277"/>
      <c r="HPK255" s="277"/>
      <c r="HPL255" s="277"/>
      <c r="HPM255" s="277"/>
      <c r="HPN255" s="277"/>
      <c r="HPO255" s="277"/>
      <c r="HPP255" s="402"/>
      <c r="HPQ255" s="404"/>
      <c r="HPR255" s="49"/>
      <c r="HPS255" s="49"/>
      <c r="HPT255" s="49"/>
      <c r="HPU255" s="99"/>
      <c r="HPV255" s="98"/>
      <c r="HPW255" s="49"/>
      <c r="HPX255" s="405"/>
      <c r="HPY255" s="405"/>
      <c r="HPZ255" s="277"/>
      <c r="HQA255" s="277"/>
      <c r="HQB255" s="277"/>
      <c r="HQC255" s="277"/>
      <c r="HQD255" s="277"/>
      <c r="HQE255" s="277"/>
      <c r="HQF255" s="277"/>
      <c r="HQG255" s="277"/>
      <c r="HQH255" s="402"/>
      <c r="HQI255" s="404"/>
      <c r="HQJ255" s="49"/>
      <c r="HQK255" s="49"/>
      <c r="HQL255" s="49"/>
      <c r="HQM255" s="99"/>
      <c r="HQN255" s="98"/>
      <c r="HQO255" s="49"/>
      <c r="HQP255" s="405"/>
      <c r="HQQ255" s="405"/>
      <c r="HQR255" s="277"/>
      <c r="HQS255" s="277"/>
      <c r="HQT255" s="277"/>
      <c r="HQU255" s="277"/>
      <c r="HQV255" s="277"/>
      <c r="HQW255" s="277"/>
      <c r="HQX255" s="277"/>
      <c r="HQY255" s="277"/>
      <c r="HQZ255" s="402"/>
      <c r="HRA255" s="404"/>
      <c r="HRB255" s="49"/>
      <c r="HRC255" s="49"/>
      <c r="HRD255" s="49"/>
      <c r="HRE255" s="99"/>
      <c r="HRF255" s="98"/>
      <c r="HRG255" s="49"/>
      <c r="HRH255" s="405"/>
      <c r="HRI255" s="405"/>
      <c r="HRJ255" s="277"/>
      <c r="HRK255" s="277"/>
      <c r="HRL255" s="277"/>
      <c r="HRM255" s="277"/>
      <c r="HRN255" s="277"/>
      <c r="HRO255" s="277"/>
      <c r="HRP255" s="277"/>
      <c r="HRQ255" s="277"/>
      <c r="HRR255" s="402"/>
      <c r="HRS255" s="404"/>
      <c r="HRT255" s="49"/>
      <c r="HRU255" s="49"/>
      <c r="HRV255" s="49"/>
      <c r="HRW255" s="99"/>
      <c r="HRX255" s="98"/>
      <c r="HRY255" s="49"/>
      <c r="HRZ255" s="405"/>
      <c r="HSA255" s="405"/>
      <c r="HSB255" s="277"/>
      <c r="HSC255" s="277"/>
      <c r="HSD255" s="277"/>
      <c r="HSE255" s="277"/>
      <c r="HSF255" s="277"/>
      <c r="HSG255" s="277"/>
      <c r="HSH255" s="277"/>
      <c r="HSI255" s="277"/>
      <c r="HSJ255" s="402"/>
      <c r="HSK255" s="404"/>
      <c r="HSL255" s="49"/>
      <c r="HSM255" s="49"/>
      <c r="HSN255" s="49"/>
      <c r="HSO255" s="99"/>
      <c r="HSP255" s="98"/>
      <c r="HSQ255" s="49"/>
      <c r="HSR255" s="405"/>
      <c r="HSS255" s="405"/>
      <c r="HST255" s="277"/>
      <c r="HSU255" s="277"/>
      <c r="HSV255" s="277"/>
      <c r="HSW255" s="277"/>
      <c r="HSX255" s="277"/>
      <c r="HSY255" s="277"/>
      <c r="HSZ255" s="277"/>
      <c r="HTA255" s="277"/>
      <c r="HTB255" s="402"/>
      <c r="HTC255" s="404"/>
      <c r="HTD255" s="49"/>
      <c r="HTE255" s="49"/>
      <c r="HTF255" s="49"/>
      <c r="HTG255" s="99"/>
      <c r="HTH255" s="98"/>
      <c r="HTI255" s="49"/>
      <c r="HTJ255" s="405"/>
      <c r="HTK255" s="405"/>
      <c r="HTL255" s="277"/>
      <c r="HTM255" s="277"/>
      <c r="HTN255" s="277"/>
      <c r="HTO255" s="277"/>
      <c r="HTP255" s="277"/>
      <c r="HTQ255" s="277"/>
      <c r="HTR255" s="277"/>
      <c r="HTS255" s="277"/>
      <c r="HTT255" s="402"/>
      <c r="HTU255" s="404"/>
      <c r="HTV255" s="49"/>
      <c r="HTW255" s="49"/>
      <c r="HTX255" s="49"/>
      <c r="HTY255" s="99"/>
      <c r="HTZ255" s="98"/>
      <c r="HUA255" s="49"/>
      <c r="HUB255" s="405"/>
      <c r="HUC255" s="405"/>
      <c r="HUD255" s="277"/>
      <c r="HUE255" s="277"/>
      <c r="HUF255" s="277"/>
      <c r="HUG255" s="277"/>
      <c r="HUH255" s="277"/>
      <c r="HUI255" s="277"/>
      <c r="HUJ255" s="277"/>
      <c r="HUK255" s="277"/>
      <c r="HUL255" s="402"/>
      <c r="HUM255" s="404"/>
      <c r="HUN255" s="49"/>
      <c r="HUO255" s="49"/>
      <c r="HUP255" s="49"/>
      <c r="HUQ255" s="99"/>
      <c r="HUR255" s="98"/>
      <c r="HUS255" s="49"/>
      <c r="HUT255" s="405"/>
      <c r="HUU255" s="405"/>
      <c r="HUV255" s="277"/>
      <c r="HUW255" s="277"/>
      <c r="HUX255" s="277"/>
      <c r="HUY255" s="277"/>
      <c r="HUZ255" s="277"/>
      <c r="HVA255" s="277"/>
      <c r="HVB255" s="277"/>
      <c r="HVC255" s="277"/>
      <c r="HVD255" s="402"/>
      <c r="HVE255" s="404"/>
      <c r="HVF255" s="49"/>
      <c r="HVG255" s="49"/>
      <c r="HVH255" s="49"/>
      <c r="HVI255" s="99"/>
      <c r="HVJ255" s="98"/>
      <c r="HVK255" s="49"/>
      <c r="HVL255" s="405"/>
      <c r="HVM255" s="405"/>
      <c r="HVN255" s="277"/>
      <c r="HVO255" s="277"/>
      <c r="HVP255" s="277"/>
      <c r="HVQ255" s="277"/>
      <c r="HVR255" s="277"/>
      <c r="HVS255" s="277"/>
      <c r="HVT255" s="277"/>
      <c r="HVU255" s="277"/>
      <c r="HVV255" s="402"/>
      <c r="HVW255" s="404"/>
      <c r="HVX255" s="49"/>
      <c r="HVY255" s="49"/>
      <c r="HVZ255" s="49"/>
      <c r="HWA255" s="99"/>
      <c r="HWB255" s="98"/>
      <c r="HWC255" s="49"/>
      <c r="HWD255" s="405"/>
      <c r="HWE255" s="405"/>
      <c r="HWF255" s="277"/>
      <c r="HWG255" s="277"/>
      <c r="HWH255" s="277"/>
      <c r="HWI255" s="277"/>
      <c r="HWJ255" s="277"/>
      <c r="HWK255" s="277"/>
      <c r="HWL255" s="277"/>
      <c r="HWM255" s="277"/>
      <c r="HWN255" s="402"/>
      <c r="HWO255" s="404"/>
      <c r="HWP255" s="49"/>
      <c r="HWQ255" s="49"/>
      <c r="HWR255" s="49"/>
      <c r="HWS255" s="99"/>
      <c r="HWT255" s="98"/>
      <c r="HWU255" s="49"/>
      <c r="HWV255" s="405"/>
      <c r="HWW255" s="405"/>
      <c r="HWX255" s="277"/>
      <c r="HWY255" s="277"/>
      <c r="HWZ255" s="277"/>
      <c r="HXA255" s="277"/>
      <c r="HXB255" s="277"/>
      <c r="HXC255" s="277"/>
      <c r="HXD255" s="277"/>
      <c r="HXE255" s="277"/>
      <c r="HXF255" s="402"/>
      <c r="HXG255" s="404"/>
      <c r="HXH255" s="49"/>
      <c r="HXI255" s="49"/>
      <c r="HXJ255" s="49"/>
      <c r="HXK255" s="99"/>
      <c r="HXL255" s="98"/>
      <c r="HXM255" s="49"/>
      <c r="HXN255" s="405"/>
      <c r="HXO255" s="405"/>
      <c r="HXP255" s="277"/>
      <c r="HXQ255" s="277"/>
      <c r="HXR255" s="277"/>
      <c r="HXS255" s="277"/>
      <c r="HXT255" s="277"/>
      <c r="HXU255" s="277"/>
      <c r="HXV255" s="277"/>
      <c r="HXW255" s="277"/>
      <c r="HXX255" s="402"/>
      <c r="HXY255" s="404"/>
      <c r="HXZ255" s="49"/>
      <c r="HYA255" s="49"/>
      <c r="HYB255" s="49"/>
      <c r="HYC255" s="99"/>
      <c r="HYD255" s="98"/>
      <c r="HYE255" s="49"/>
      <c r="HYF255" s="405"/>
      <c r="HYG255" s="405"/>
      <c r="HYH255" s="277"/>
      <c r="HYI255" s="277"/>
      <c r="HYJ255" s="277"/>
      <c r="HYK255" s="277"/>
      <c r="HYL255" s="277"/>
      <c r="HYM255" s="277"/>
      <c r="HYN255" s="277"/>
      <c r="HYO255" s="277"/>
      <c r="HYP255" s="402"/>
      <c r="HYQ255" s="404"/>
      <c r="HYR255" s="49"/>
      <c r="HYS255" s="49"/>
      <c r="HYT255" s="49"/>
      <c r="HYU255" s="99"/>
      <c r="HYV255" s="98"/>
      <c r="HYW255" s="49"/>
      <c r="HYX255" s="405"/>
      <c r="HYY255" s="405"/>
      <c r="HYZ255" s="277"/>
      <c r="HZA255" s="277"/>
      <c r="HZB255" s="277"/>
      <c r="HZC255" s="277"/>
      <c r="HZD255" s="277"/>
      <c r="HZE255" s="277"/>
      <c r="HZF255" s="277"/>
      <c r="HZG255" s="277"/>
      <c r="HZH255" s="402"/>
      <c r="HZI255" s="404"/>
      <c r="HZJ255" s="49"/>
      <c r="HZK255" s="49"/>
      <c r="HZL255" s="49"/>
      <c r="HZM255" s="99"/>
      <c r="HZN255" s="98"/>
      <c r="HZO255" s="49"/>
      <c r="HZP255" s="405"/>
      <c r="HZQ255" s="405"/>
      <c r="HZR255" s="277"/>
      <c r="HZS255" s="277"/>
      <c r="HZT255" s="277"/>
      <c r="HZU255" s="277"/>
      <c r="HZV255" s="277"/>
      <c r="HZW255" s="277"/>
      <c r="HZX255" s="277"/>
      <c r="HZY255" s="277"/>
      <c r="HZZ255" s="402"/>
      <c r="IAA255" s="404"/>
      <c r="IAB255" s="49"/>
      <c r="IAC255" s="49"/>
      <c r="IAD255" s="49"/>
      <c r="IAE255" s="99"/>
      <c r="IAF255" s="98"/>
      <c r="IAG255" s="49"/>
      <c r="IAH255" s="405"/>
      <c r="IAI255" s="405"/>
      <c r="IAJ255" s="277"/>
      <c r="IAK255" s="277"/>
      <c r="IAL255" s="277"/>
      <c r="IAM255" s="277"/>
      <c r="IAN255" s="277"/>
      <c r="IAO255" s="277"/>
      <c r="IAP255" s="277"/>
      <c r="IAQ255" s="277"/>
      <c r="IAR255" s="402"/>
      <c r="IAS255" s="404"/>
      <c r="IAT255" s="49"/>
      <c r="IAU255" s="49"/>
      <c r="IAV255" s="49"/>
      <c r="IAW255" s="99"/>
      <c r="IAX255" s="98"/>
      <c r="IAY255" s="49"/>
      <c r="IAZ255" s="405"/>
      <c r="IBA255" s="405"/>
      <c r="IBB255" s="277"/>
      <c r="IBC255" s="277"/>
      <c r="IBD255" s="277"/>
      <c r="IBE255" s="277"/>
      <c r="IBF255" s="277"/>
      <c r="IBG255" s="277"/>
      <c r="IBH255" s="277"/>
      <c r="IBI255" s="277"/>
      <c r="IBJ255" s="402"/>
      <c r="IBK255" s="404"/>
      <c r="IBL255" s="49"/>
      <c r="IBM255" s="49"/>
      <c r="IBN255" s="49"/>
      <c r="IBO255" s="99"/>
      <c r="IBP255" s="98"/>
      <c r="IBQ255" s="49"/>
      <c r="IBR255" s="405"/>
      <c r="IBS255" s="405"/>
      <c r="IBT255" s="277"/>
      <c r="IBU255" s="277"/>
      <c r="IBV255" s="277"/>
      <c r="IBW255" s="277"/>
      <c r="IBX255" s="277"/>
      <c r="IBY255" s="277"/>
      <c r="IBZ255" s="277"/>
      <c r="ICA255" s="277"/>
      <c r="ICB255" s="402"/>
      <c r="ICC255" s="404"/>
      <c r="ICD255" s="49"/>
      <c r="ICE255" s="49"/>
      <c r="ICF255" s="49"/>
      <c r="ICG255" s="99"/>
      <c r="ICH255" s="98"/>
      <c r="ICI255" s="49"/>
      <c r="ICJ255" s="405"/>
      <c r="ICK255" s="405"/>
      <c r="ICL255" s="277"/>
      <c r="ICM255" s="277"/>
      <c r="ICN255" s="277"/>
      <c r="ICO255" s="277"/>
      <c r="ICP255" s="277"/>
      <c r="ICQ255" s="277"/>
      <c r="ICR255" s="277"/>
      <c r="ICS255" s="277"/>
      <c r="ICT255" s="402"/>
      <c r="ICU255" s="404"/>
      <c r="ICV255" s="49"/>
      <c r="ICW255" s="49"/>
      <c r="ICX255" s="49"/>
      <c r="ICY255" s="99"/>
      <c r="ICZ255" s="98"/>
      <c r="IDA255" s="49"/>
      <c r="IDB255" s="405"/>
      <c r="IDC255" s="405"/>
      <c r="IDD255" s="277"/>
      <c r="IDE255" s="277"/>
      <c r="IDF255" s="277"/>
      <c r="IDG255" s="277"/>
      <c r="IDH255" s="277"/>
      <c r="IDI255" s="277"/>
      <c r="IDJ255" s="277"/>
      <c r="IDK255" s="277"/>
      <c r="IDL255" s="402"/>
      <c r="IDM255" s="404"/>
      <c r="IDN255" s="49"/>
      <c r="IDO255" s="49"/>
      <c r="IDP255" s="49"/>
      <c r="IDQ255" s="99"/>
      <c r="IDR255" s="98"/>
      <c r="IDS255" s="49"/>
      <c r="IDT255" s="405"/>
      <c r="IDU255" s="405"/>
      <c r="IDV255" s="277"/>
      <c r="IDW255" s="277"/>
      <c r="IDX255" s="277"/>
      <c r="IDY255" s="277"/>
      <c r="IDZ255" s="277"/>
      <c r="IEA255" s="277"/>
      <c r="IEB255" s="277"/>
      <c r="IEC255" s="277"/>
      <c r="IED255" s="402"/>
      <c r="IEE255" s="404"/>
      <c r="IEF255" s="49"/>
      <c r="IEG255" s="49"/>
      <c r="IEH255" s="49"/>
      <c r="IEI255" s="99"/>
      <c r="IEJ255" s="98"/>
      <c r="IEK255" s="49"/>
      <c r="IEL255" s="405"/>
      <c r="IEM255" s="405"/>
      <c r="IEN255" s="277"/>
      <c r="IEO255" s="277"/>
      <c r="IEP255" s="277"/>
      <c r="IEQ255" s="277"/>
      <c r="IER255" s="277"/>
      <c r="IES255" s="277"/>
      <c r="IET255" s="277"/>
      <c r="IEU255" s="277"/>
      <c r="IEV255" s="402"/>
      <c r="IEW255" s="404"/>
      <c r="IEX255" s="49"/>
      <c r="IEY255" s="49"/>
      <c r="IEZ255" s="49"/>
      <c r="IFA255" s="99"/>
      <c r="IFB255" s="98"/>
      <c r="IFC255" s="49"/>
      <c r="IFD255" s="405"/>
      <c r="IFE255" s="405"/>
      <c r="IFF255" s="277"/>
      <c r="IFG255" s="277"/>
      <c r="IFH255" s="277"/>
      <c r="IFI255" s="277"/>
      <c r="IFJ255" s="277"/>
      <c r="IFK255" s="277"/>
      <c r="IFL255" s="277"/>
      <c r="IFM255" s="277"/>
      <c r="IFN255" s="402"/>
      <c r="IFO255" s="404"/>
      <c r="IFP255" s="49"/>
      <c r="IFQ255" s="49"/>
      <c r="IFR255" s="49"/>
      <c r="IFS255" s="99"/>
      <c r="IFT255" s="98"/>
      <c r="IFU255" s="49"/>
      <c r="IFV255" s="405"/>
      <c r="IFW255" s="405"/>
      <c r="IFX255" s="277"/>
      <c r="IFY255" s="277"/>
      <c r="IFZ255" s="277"/>
      <c r="IGA255" s="277"/>
      <c r="IGB255" s="277"/>
      <c r="IGC255" s="277"/>
      <c r="IGD255" s="277"/>
      <c r="IGE255" s="277"/>
      <c r="IGF255" s="402"/>
      <c r="IGG255" s="404"/>
      <c r="IGH255" s="49"/>
      <c r="IGI255" s="49"/>
      <c r="IGJ255" s="49"/>
      <c r="IGK255" s="99"/>
      <c r="IGL255" s="98"/>
      <c r="IGM255" s="49"/>
      <c r="IGN255" s="405"/>
      <c r="IGO255" s="405"/>
      <c r="IGP255" s="277"/>
      <c r="IGQ255" s="277"/>
      <c r="IGR255" s="277"/>
      <c r="IGS255" s="277"/>
      <c r="IGT255" s="277"/>
      <c r="IGU255" s="277"/>
      <c r="IGV255" s="277"/>
      <c r="IGW255" s="277"/>
      <c r="IGX255" s="402"/>
      <c r="IGY255" s="404"/>
      <c r="IGZ255" s="49"/>
      <c r="IHA255" s="49"/>
      <c r="IHB255" s="49"/>
      <c r="IHC255" s="99"/>
      <c r="IHD255" s="98"/>
      <c r="IHE255" s="49"/>
      <c r="IHF255" s="405"/>
      <c r="IHG255" s="405"/>
      <c r="IHH255" s="277"/>
      <c r="IHI255" s="277"/>
      <c r="IHJ255" s="277"/>
      <c r="IHK255" s="277"/>
      <c r="IHL255" s="277"/>
      <c r="IHM255" s="277"/>
      <c r="IHN255" s="277"/>
      <c r="IHO255" s="277"/>
      <c r="IHP255" s="402"/>
      <c r="IHQ255" s="404"/>
      <c r="IHR255" s="49"/>
      <c r="IHS255" s="49"/>
      <c r="IHT255" s="49"/>
      <c r="IHU255" s="99"/>
      <c r="IHV255" s="98"/>
      <c r="IHW255" s="49"/>
      <c r="IHX255" s="405"/>
      <c r="IHY255" s="405"/>
      <c r="IHZ255" s="277"/>
      <c r="IIA255" s="277"/>
      <c r="IIB255" s="277"/>
      <c r="IIC255" s="277"/>
      <c r="IID255" s="277"/>
      <c r="IIE255" s="277"/>
      <c r="IIF255" s="277"/>
      <c r="IIG255" s="277"/>
      <c r="IIH255" s="402"/>
      <c r="III255" s="404"/>
      <c r="IIJ255" s="49"/>
      <c r="IIK255" s="49"/>
      <c r="IIL255" s="49"/>
      <c r="IIM255" s="99"/>
      <c r="IIN255" s="98"/>
      <c r="IIO255" s="49"/>
      <c r="IIP255" s="405"/>
      <c r="IIQ255" s="405"/>
      <c r="IIR255" s="277"/>
      <c r="IIS255" s="277"/>
      <c r="IIT255" s="277"/>
      <c r="IIU255" s="277"/>
      <c r="IIV255" s="277"/>
      <c r="IIW255" s="277"/>
      <c r="IIX255" s="277"/>
      <c r="IIY255" s="277"/>
      <c r="IIZ255" s="402"/>
      <c r="IJA255" s="404"/>
      <c r="IJB255" s="49"/>
      <c r="IJC255" s="49"/>
      <c r="IJD255" s="49"/>
      <c r="IJE255" s="99"/>
      <c r="IJF255" s="98"/>
      <c r="IJG255" s="49"/>
      <c r="IJH255" s="405"/>
      <c r="IJI255" s="405"/>
      <c r="IJJ255" s="277"/>
      <c r="IJK255" s="277"/>
      <c r="IJL255" s="277"/>
      <c r="IJM255" s="277"/>
      <c r="IJN255" s="277"/>
      <c r="IJO255" s="277"/>
      <c r="IJP255" s="277"/>
      <c r="IJQ255" s="277"/>
      <c r="IJR255" s="402"/>
      <c r="IJS255" s="404"/>
      <c r="IJT255" s="49"/>
      <c r="IJU255" s="49"/>
      <c r="IJV255" s="49"/>
      <c r="IJW255" s="99"/>
      <c r="IJX255" s="98"/>
      <c r="IJY255" s="49"/>
      <c r="IJZ255" s="405"/>
      <c r="IKA255" s="405"/>
      <c r="IKB255" s="277"/>
      <c r="IKC255" s="277"/>
      <c r="IKD255" s="277"/>
      <c r="IKE255" s="277"/>
      <c r="IKF255" s="277"/>
      <c r="IKG255" s="277"/>
      <c r="IKH255" s="277"/>
      <c r="IKI255" s="277"/>
      <c r="IKJ255" s="402"/>
      <c r="IKK255" s="404"/>
      <c r="IKL255" s="49"/>
      <c r="IKM255" s="49"/>
      <c r="IKN255" s="49"/>
      <c r="IKO255" s="99"/>
      <c r="IKP255" s="98"/>
      <c r="IKQ255" s="49"/>
      <c r="IKR255" s="405"/>
      <c r="IKS255" s="405"/>
      <c r="IKT255" s="277"/>
      <c r="IKU255" s="277"/>
      <c r="IKV255" s="277"/>
      <c r="IKW255" s="277"/>
      <c r="IKX255" s="277"/>
      <c r="IKY255" s="277"/>
      <c r="IKZ255" s="277"/>
      <c r="ILA255" s="277"/>
      <c r="ILB255" s="402"/>
      <c r="ILC255" s="404"/>
      <c r="ILD255" s="49"/>
      <c r="ILE255" s="49"/>
      <c r="ILF255" s="49"/>
      <c r="ILG255" s="99"/>
      <c r="ILH255" s="98"/>
      <c r="ILI255" s="49"/>
      <c r="ILJ255" s="405"/>
      <c r="ILK255" s="405"/>
      <c r="ILL255" s="277"/>
      <c r="ILM255" s="277"/>
      <c r="ILN255" s="277"/>
      <c r="ILO255" s="277"/>
      <c r="ILP255" s="277"/>
      <c r="ILQ255" s="277"/>
      <c r="ILR255" s="277"/>
      <c r="ILS255" s="277"/>
      <c r="ILT255" s="402"/>
      <c r="ILU255" s="404"/>
      <c r="ILV255" s="49"/>
      <c r="ILW255" s="49"/>
      <c r="ILX255" s="49"/>
      <c r="ILY255" s="99"/>
      <c r="ILZ255" s="98"/>
      <c r="IMA255" s="49"/>
      <c r="IMB255" s="405"/>
      <c r="IMC255" s="405"/>
      <c r="IMD255" s="277"/>
      <c r="IME255" s="277"/>
      <c r="IMF255" s="277"/>
      <c r="IMG255" s="277"/>
      <c r="IMH255" s="277"/>
      <c r="IMI255" s="277"/>
      <c r="IMJ255" s="277"/>
      <c r="IMK255" s="277"/>
      <c r="IML255" s="402"/>
      <c r="IMM255" s="404"/>
      <c r="IMN255" s="49"/>
      <c r="IMO255" s="49"/>
      <c r="IMP255" s="49"/>
      <c r="IMQ255" s="99"/>
      <c r="IMR255" s="98"/>
      <c r="IMS255" s="49"/>
      <c r="IMT255" s="405"/>
      <c r="IMU255" s="405"/>
      <c r="IMV255" s="277"/>
      <c r="IMW255" s="277"/>
      <c r="IMX255" s="277"/>
      <c r="IMY255" s="277"/>
      <c r="IMZ255" s="277"/>
      <c r="INA255" s="277"/>
      <c r="INB255" s="277"/>
      <c r="INC255" s="277"/>
      <c r="IND255" s="402"/>
      <c r="INE255" s="404"/>
      <c r="INF255" s="49"/>
      <c r="ING255" s="49"/>
      <c r="INH255" s="49"/>
      <c r="INI255" s="99"/>
      <c r="INJ255" s="98"/>
      <c r="INK255" s="49"/>
      <c r="INL255" s="405"/>
      <c r="INM255" s="405"/>
      <c r="INN255" s="277"/>
      <c r="INO255" s="277"/>
      <c r="INP255" s="277"/>
      <c r="INQ255" s="277"/>
      <c r="INR255" s="277"/>
      <c r="INS255" s="277"/>
      <c r="INT255" s="277"/>
      <c r="INU255" s="277"/>
      <c r="INV255" s="402"/>
      <c r="INW255" s="404"/>
      <c r="INX255" s="49"/>
      <c r="INY255" s="49"/>
      <c r="INZ255" s="49"/>
      <c r="IOA255" s="99"/>
      <c r="IOB255" s="98"/>
      <c r="IOC255" s="49"/>
      <c r="IOD255" s="405"/>
      <c r="IOE255" s="405"/>
      <c r="IOF255" s="277"/>
      <c r="IOG255" s="277"/>
      <c r="IOH255" s="277"/>
      <c r="IOI255" s="277"/>
      <c r="IOJ255" s="277"/>
      <c r="IOK255" s="277"/>
      <c r="IOL255" s="277"/>
      <c r="IOM255" s="277"/>
      <c r="ION255" s="402"/>
      <c r="IOO255" s="404"/>
      <c r="IOP255" s="49"/>
      <c r="IOQ255" s="49"/>
      <c r="IOR255" s="49"/>
      <c r="IOS255" s="99"/>
      <c r="IOT255" s="98"/>
      <c r="IOU255" s="49"/>
      <c r="IOV255" s="405"/>
      <c r="IOW255" s="405"/>
      <c r="IOX255" s="277"/>
      <c r="IOY255" s="277"/>
      <c r="IOZ255" s="277"/>
      <c r="IPA255" s="277"/>
      <c r="IPB255" s="277"/>
      <c r="IPC255" s="277"/>
      <c r="IPD255" s="277"/>
      <c r="IPE255" s="277"/>
      <c r="IPF255" s="402"/>
      <c r="IPG255" s="404"/>
      <c r="IPH255" s="49"/>
      <c r="IPI255" s="49"/>
      <c r="IPJ255" s="49"/>
      <c r="IPK255" s="99"/>
      <c r="IPL255" s="98"/>
      <c r="IPM255" s="49"/>
      <c r="IPN255" s="405"/>
      <c r="IPO255" s="405"/>
      <c r="IPP255" s="277"/>
      <c r="IPQ255" s="277"/>
      <c r="IPR255" s="277"/>
      <c r="IPS255" s="277"/>
      <c r="IPT255" s="277"/>
      <c r="IPU255" s="277"/>
      <c r="IPV255" s="277"/>
      <c r="IPW255" s="277"/>
      <c r="IPX255" s="402"/>
      <c r="IPY255" s="404"/>
      <c r="IPZ255" s="49"/>
      <c r="IQA255" s="49"/>
      <c r="IQB255" s="49"/>
      <c r="IQC255" s="99"/>
      <c r="IQD255" s="98"/>
      <c r="IQE255" s="49"/>
      <c r="IQF255" s="405"/>
      <c r="IQG255" s="405"/>
      <c r="IQH255" s="277"/>
      <c r="IQI255" s="277"/>
      <c r="IQJ255" s="277"/>
      <c r="IQK255" s="277"/>
      <c r="IQL255" s="277"/>
      <c r="IQM255" s="277"/>
      <c r="IQN255" s="277"/>
      <c r="IQO255" s="277"/>
      <c r="IQP255" s="402"/>
      <c r="IQQ255" s="404"/>
      <c r="IQR255" s="49"/>
      <c r="IQS255" s="49"/>
      <c r="IQT255" s="49"/>
      <c r="IQU255" s="99"/>
      <c r="IQV255" s="98"/>
      <c r="IQW255" s="49"/>
      <c r="IQX255" s="405"/>
      <c r="IQY255" s="405"/>
      <c r="IQZ255" s="277"/>
      <c r="IRA255" s="277"/>
      <c r="IRB255" s="277"/>
      <c r="IRC255" s="277"/>
      <c r="IRD255" s="277"/>
      <c r="IRE255" s="277"/>
      <c r="IRF255" s="277"/>
      <c r="IRG255" s="277"/>
      <c r="IRH255" s="402"/>
      <c r="IRI255" s="404"/>
      <c r="IRJ255" s="49"/>
      <c r="IRK255" s="49"/>
      <c r="IRL255" s="49"/>
      <c r="IRM255" s="99"/>
      <c r="IRN255" s="98"/>
      <c r="IRO255" s="49"/>
      <c r="IRP255" s="405"/>
      <c r="IRQ255" s="405"/>
      <c r="IRR255" s="277"/>
      <c r="IRS255" s="277"/>
      <c r="IRT255" s="277"/>
      <c r="IRU255" s="277"/>
      <c r="IRV255" s="277"/>
      <c r="IRW255" s="277"/>
      <c r="IRX255" s="277"/>
      <c r="IRY255" s="277"/>
      <c r="IRZ255" s="402"/>
      <c r="ISA255" s="404"/>
      <c r="ISB255" s="49"/>
      <c r="ISC255" s="49"/>
      <c r="ISD255" s="49"/>
      <c r="ISE255" s="99"/>
      <c r="ISF255" s="98"/>
      <c r="ISG255" s="49"/>
      <c r="ISH255" s="405"/>
      <c r="ISI255" s="405"/>
      <c r="ISJ255" s="277"/>
      <c r="ISK255" s="277"/>
      <c r="ISL255" s="277"/>
      <c r="ISM255" s="277"/>
      <c r="ISN255" s="277"/>
      <c r="ISO255" s="277"/>
      <c r="ISP255" s="277"/>
      <c r="ISQ255" s="277"/>
      <c r="ISR255" s="402"/>
      <c r="ISS255" s="404"/>
      <c r="IST255" s="49"/>
      <c r="ISU255" s="49"/>
      <c r="ISV255" s="49"/>
      <c r="ISW255" s="99"/>
      <c r="ISX255" s="98"/>
      <c r="ISY255" s="49"/>
      <c r="ISZ255" s="405"/>
      <c r="ITA255" s="405"/>
      <c r="ITB255" s="277"/>
      <c r="ITC255" s="277"/>
      <c r="ITD255" s="277"/>
      <c r="ITE255" s="277"/>
      <c r="ITF255" s="277"/>
      <c r="ITG255" s="277"/>
      <c r="ITH255" s="277"/>
      <c r="ITI255" s="277"/>
      <c r="ITJ255" s="402"/>
      <c r="ITK255" s="404"/>
      <c r="ITL255" s="49"/>
      <c r="ITM255" s="49"/>
      <c r="ITN255" s="49"/>
      <c r="ITO255" s="99"/>
      <c r="ITP255" s="98"/>
      <c r="ITQ255" s="49"/>
      <c r="ITR255" s="405"/>
      <c r="ITS255" s="405"/>
      <c r="ITT255" s="277"/>
      <c r="ITU255" s="277"/>
      <c r="ITV255" s="277"/>
      <c r="ITW255" s="277"/>
      <c r="ITX255" s="277"/>
      <c r="ITY255" s="277"/>
      <c r="ITZ255" s="277"/>
      <c r="IUA255" s="277"/>
      <c r="IUB255" s="402"/>
      <c r="IUC255" s="404"/>
      <c r="IUD255" s="49"/>
      <c r="IUE255" s="49"/>
      <c r="IUF255" s="49"/>
      <c r="IUG255" s="99"/>
      <c r="IUH255" s="98"/>
      <c r="IUI255" s="49"/>
      <c r="IUJ255" s="405"/>
      <c r="IUK255" s="405"/>
      <c r="IUL255" s="277"/>
      <c r="IUM255" s="277"/>
      <c r="IUN255" s="277"/>
      <c r="IUO255" s="277"/>
      <c r="IUP255" s="277"/>
      <c r="IUQ255" s="277"/>
      <c r="IUR255" s="277"/>
      <c r="IUS255" s="277"/>
      <c r="IUT255" s="402"/>
      <c r="IUU255" s="404"/>
      <c r="IUV255" s="49"/>
      <c r="IUW255" s="49"/>
      <c r="IUX255" s="49"/>
      <c r="IUY255" s="99"/>
      <c r="IUZ255" s="98"/>
      <c r="IVA255" s="49"/>
      <c r="IVB255" s="405"/>
      <c r="IVC255" s="405"/>
      <c r="IVD255" s="277"/>
      <c r="IVE255" s="277"/>
      <c r="IVF255" s="277"/>
      <c r="IVG255" s="277"/>
      <c r="IVH255" s="277"/>
      <c r="IVI255" s="277"/>
      <c r="IVJ255" s="277"/>
      <c r="IVK255" s="277"/>
      <c r="IVL255" s="402"/>
      <c r="IVM255" s="404"/>
      <c r="IVN255" s="49"/>
      <c r="IVO255" s="49"/>
      <c r="IVP255" s="49"/>
      <c r="IVQ255" s="99"/>
      <c r="IVR255" s="98"/>
      <c r="IVS255" s="49"/>
      <c r="IVT255" s="405"/>
      <c r="IVU255" s="405"/>
      <c r="IVV255" s="277"/>
      <c r="IVW255" s="277"/>
      <c r="IVX255" s="277"/>
      <c r="IVY255" s="277"/>
      <c r="IVZ255" s="277"/>
      <c r="IWA255" s="277"/>
      <c r="IWB255" s="277"/>
      <c r="IWC255" s="277"/>
      <c r="IWD255" s="402"/>
      <c r="IWE255" s="404"/>
      <c r="IWF255" s="49"/>
      <c r="IWG255" s="49"/>
      <c r="IWH255" s="49"/>
      <c r="IWI255" s="99"/>
      <c r="IWJ255" s="98"/>
      <c r="IWK255" s="49"/>
      <c r="IWL255" s="405"/>
      <c r="IWM255" s="405"/>
      <c r="IWN255" s="277"/>
      <c r="IWO255" s="277"/>
      <c r="IWP255" s="277"/>
      <c r="IWQ255" s="277"/>
      <c r="IWR255" s="277"/>
      <c r="IWS255" s="277"/>
      <c r="IWT255" s="277"/>
      <c r="IWU255" s="277"/>
      <c r="IWV255" s="402"/>
      <c r="IWW255" s="404"/>
      <c r="IWX255" s="49"/>
      <c r="IWY255" s="49"/>
      <c r="IWZ255" s="49"/>
      <c r="IXA255" s="99"/>
      <c r="IXB255" s="98"/>
      <c r="IXC255" s="49"/>
      <c r="IXD255" s="405"/>
      <c r="IXE255" s="405"/>
      <c r="IXF255" s="277"/>
      <c r="IXG255" s="277"/>
      <c r="IXH255" s="277"/>
      <c r="IXI255" s="277"/>
      <c r="IXJ255" s="277"/>
      <c r="IXK255" s="277"/>
      <c r="IXL255" s="277"/>
      <c r="IXM255" s="277"/>
      <c r="IXN255" s="402"/>
      <c r="IXO255" s="404"/>
      <c r="IXP255" s="49"/>
      <c r="IXQ255" s="49"/>
      <c r="IXR255" s="49"/>
      <c r="IXS255" s="99"/>
      <c r="IXT255" s="98"/>
      <c r="IXU255" s="49"/>
      <c r="IXV255" s="405"/>
      <c r="IXW255" s="405"/>
      <c r="IXX255" s="277"/>
      <c r="IXY255" s="277"/>
      <c r="IXZ255" s="277"/>
      <c r="IYA255" s="277"/>
      <c r="IYB255" s="277"/>
      <c r="IYC255" s="277"/>
      <c r="IYD255" s="277"/>
      <c r="IYE255" s="277"/>
      <c r="IYF255" s="402"/>
      <c r="IYG255" s="404"/>
      <c r="IYH255" s="49"/>
      <c r="IYI255" s="49"/>
      <c r="IYJ255" s="49"/>
      <c r="IYK255" s="99"/>
      <c r="IYL255" s="98"/>
      <c r="IYM255" s="49"/>
      <c r="IYN255" s="405"/>
      <c r="IYO255" s="405"/>
      <c r="IYP255" s="277"/>
      <c r="IYQ255" s="277"/>
      <c r="IYR255" s="277"/>
      <c r="IYS255" s="277"/>
      <c r="IYT255" s="277"/>
      <c r="IYU255" s="277"/>
      <c r="IYV255" s="277"/>
      <c r="IYW255" s="277"/>
      <c r="IYX255" s="402"/>
      <c r="IYY255" s="404"/>
      <c r="IYZ255" s="49"/>
      <c r="IZA255" s="49"/>
      <c r="IZB255" s="49"/>
      <c r="IZC255" s="99"/>
      <c r="IZD255" s="98"/>
      <c r="IZE255" s="49"/>
      <c r="IZF255" s="405"/>
      <c r="IZG255" s="405"/>
      <c r="IZH255" s="277"/>
      <c r="IZI255" s="277"/>
      <c r="IZJ255" s="277"/>
      <c r="IZK255" s="277"/>
      <c r="IZL255" s="277"/>
      <c r="IZM255" s="277"/>
      <c r="IZN255" s="277"/>
      <c r="IZO255" s="277"/>
      <c r="IZP255" s="402"/>
      <c r="IZQ255" s="404"/>
      <c r="IZR255" s="49"/>
      <c r="IZS255" s="49"/>
      <c r="IZT255" s="49"/>
      <c r="IZU255" s="99"/>
      <c r="IZV255" s="98"/>
      <c r="IZW255" s="49"/>
      <c r="IZX255" s="405"/>
      <c r="IZY255" s="405"/>
      <c r="IZZ255" s="277"/>
      <c r="JAA255" s="277"/>
      <c r="JAB255" s="277"/>
      <c r="JAC255" s="277"/>
      <c r="JAD255" s="277"/>
      <c r="JAE255" s="277"/>
      <c r="JAF255" s="277"/>
      <c r="JAG255" s="277"/>
      <c r="JAH255" s="402"/>
      <c r="JAI255" s="404"/>
      <c r="JAJ255" s="49"/>
      <c r="JAK255" s="49"/>
      <c r="JAL255" s="49"/>
      <c r="JAM255" s="99"/>
      <c r="JAN255" s="98"/>
      <c r="JAO255" s="49"/>
      <c r="JAP255" s="405"/>
      <c r="JAQ255" s="405"/>
      <c r="JAR255" s="277"/>
      <c r="JAS255" s="277"/>
      <c r="JAT255" s="277"/>
      <c r="JAU255" s="277"/>
      <c r="JAV255" s="277"/>
      <c r="JAW255" s="277"/>
      <c r="JAX255" s="277"/>
      <c r="JAY255" s="277"/>
      <c r="JAZ255" s="402"/>
      <c r="JBA255" s="404"/>
      <c r="JBB255" s="49"/>
      <c r="JBC255" s="49"/>
      <c r="JBD255" s="49"/>
      <c r="JBE255" s="99"/>
      <c r="JBF255" s="98"/>
      <c r="JBG255" s="49"/>
      <c r="JBH255" s="405"/>
      <c r="JBI255" s="405"/>
      <c r="JBJ255" s="277"/>
      <c r="JBK255" s="277"/>
      <c r="JBL255" s="277"/>
      <c r="JBM255" s="277"/>
      <c r="JBN255" s="277"/>
      <c r="JBO255" s="277"/>
      <c r="JBP255" s="277"/>
      <c r="JBQ255" s="277"/>
      <c r="JBR255" s="402"/>
      <c r="JBS255" s="404"/>
      <c r="JBT255" s="49"/>
      <c r="JBU255" s="49"/>
      <c r="JBV255" s="49"/>
      <c r="JBW255" s="99"/>
      <c r="JBX255" s="98"/>
      <c r="JBY255" s="49"/>
      <c r="JBZ255" s="405"/>
      <c r="JCA255" s="405"/>
      <c r="JCB255" s="277"/>
      <c r="JCC255" s="277"/>
      <c r="JCD255" s="277"/>
      <c r="JCE255" s="277"/>
      <c r="JCF255" s="277"/>
      <c r="JCG255" s="277"/>
      <c r="JCH255" s="277"/>
      <c r="JCI255" s="277"/>
      <c r="JCJ255" s="402"/>
      <c r="JCK255" s="404"/>
      <c r="JCL255" s="49"/>
      <c r="JCM255" s="49"/>
      <c r="JCN255" s="49"/>
      <c r="JCO255" s="99"/>
      <c r="JCP255" s="98"/>
      <c r="JCQ255" s="49"/>
      <c r="JCR255" s="405"/>
      <c r="JCS255" s="405"/>
      <c r="JCT255" s="277"/>
      <c r="JCU255" s="277"/>
      <c r="JCV255" s="277"/>
      <c r="JCW255" s="277"/>
      <c r="JCX255" s="277"/>
      <c r="JCY255" s="277"/>
      <c r="JCZ255" s="277"/>
      <c r="JDA255" s="277"/>
      <c r="JDB255" s="402"/>
      <c r="JDC255" s="404"/>
      <c r="JDD255" s="49"/>
      <c r="JDE255" s="49"/>
      <c r="JDF255" s="49"/>
      <c r="JDG255" s="99"/>
      <c r="JDH255" s="98"/>
      <c r="JDI255" s="49"/>
      <c r="JDJ255" s="405"/>
      <c r="JDK255" s="405"/>
      <c r="JDL255" s="277"/>
      <c r="JDM255" s="277"/>
      <c r="JDN255" s="277"/>
      <c r="JDO255" s="277"/>
      <c r="JDP255" s="277"/>
      <c r="JDQ255" s="277"/>
      <c r="JDR255" s="277"/>
      <c r="JDS255" s="277"/>
      <c r="JDT255" s="402"/>
      <c r="JDU255" s="404"/>
      <c r="JDV255" s="49"/>
      <c r="JDW255" s="49"/>
      <c r="JDX255" s="49"/>
      <c r="JDY255" s="99"/>
      <c r="JDZ255" s="98"/>
      <c r="JEA255" s="49"/>
      <c r="JEB255" s="405"/>
      <c r="JEC255" s="405"/>
      <c r="JED255" s="277"/>
      <c r="JEE255" s="277"/>
      <c r="JEF255" s="277"/>
      <c r="JEG255" s="277"/>
      <c r="JEH255" s="277"/>
      <c r="JEI255" s="277"/>
      <c r="JEJ255" s="277"/>
      <c r="JEK255" s="277"/>
      <c r="JEL255" s="402"/>
      <c r="JEM255" s="404"/>
      <c r="JEN255" s="49"/>
      <c r="JEO255" s="49"/>
      <c r="JEP255" s="49"/>
      <c r="JEQ255" s="99"/>
      <c r="JER255" s="98"/>
      <c r="JES255" s="49"/>
      <c r="JET255" s="405"/>
      <c r="JEU255" s="405"/>
      <c r="JEV255" s="277"/>
      <c r="JEW255" s="277"/>
      <c r="JEX255" s="277"/>
      <c r="JEY255" s="277"/>
      <c r="JEZ255" s="277"/>
      <c r="JFA255" s="277"/>
      <c r="JFB255" s="277"/>
      <c r="JFC255" s="277"/>
      <c r="JFD255" s="402"/>
      <c r="JFE255" s="404"/>
      <c r="JFF255" s="49"/>
      <c r="JFG255" s="49"/>
      <c r="JFH255" s="49"/>
      <c r="JFI255" s="99"/>
      <c r="JFJ255" s="98"/>
      <c r="JFK255" s="49"/>
      <c r="JFL255" s="405"/>
      <c r="JFM255" s="405"/>
      <c r="JFN255" s="277"/>
      <c r="JFO255" s="277"/>
      <c r="JFP255" s="277"/>
      <c r="JFQ255" s="277"/>
      <c r="JFR255" s="277"/>
      <c r="JFS255" s="277"/>
      <c r="JFT255" s="277"/>
      <c r="JFU255" s="277"/>
      <c r="JFV255" s="402"/>
      <c r="JFW255" s="404"/>
      <c r="JFX255" s="49"/>
      <c r="JFY255" s="49"/>
      <c r="JFZ255" s="49"/>
      <c r="JGA255" s="99"/>
      <c r="JGB255" s="98"/>
      <c r="JGC255" s="49"/>
      <c r="JGD255" s="405"/>
      <c r="JGE255" s="405"/>
      <c r="JGF255" s="277"/>
      <c r="JGG255" s="277"/>
      <c r="JGH255" s="277"/>
      <c r="JGI255" s="277"/>
      <c r="JGJ255" s="277"/>
      <c r="JGK255" s="277"/>
      <c r="JGL255" s="277"/>
      <c r="JGM255" s="277"/>
      <c r="JGN255" s="402"/>
      <c r="JGO255" s="404"/>
      <c r="JGP255" s="49"/>
      <c r="JGQ255" s="49"/>
      <c r="JGR255" s="49"/>
      <c r="JGS255" s="99"/>
      <c r="JGT255" s="98"/>
      <c r="JGU255" s="49"/>
      <c r="JGV255" s="405"/>
      <c r="JGW255" s="405"/>
      <c r="JGX255" s="277"/>
      <c r="JGY255" s="277"/>
      <c r="JGZ255" s="277"/>
      <c r="JHA255" s="277"/>
      <c r="JHB255" s="277"/>
      <c r="JHC255" s="277"/>
      <c r="JHD255" s="277"/>
      <c r="JHE255" s="277"/>
      <c r="JHF255" s="402"/>
      <c r="JHG255" s="404"/>
      <c r="JHH255" s="49"/>
      <c r="JHI255" s="49"/>
      <c r="JHJ255" s="49"/>
      <c r="JHK255" s="99"/>
      <c r="JHL255" s="98"/>
      <c r="JHM255" s="49"/>
      <c r="JHN255" s="405"/>
      <c r="JHO255" s="405"/>
      <c r="JHP255" s="277"/>
      <c r="JHQ255" s="277"/>
      <c r="JHR255" s="277"/>
      <c r="JHS255" s="277"/>
      <c r="JHT255" s="277"/>
      <c r="JHU255" s="277"/>
      <c r="JHV255" s="277"/>
      <c r="JHW255" s="277"/>
      <c r="JHX255" s="402"/>
      <c r="JHY255" s="404"/>
      <c r="JHZ255" s="49"/>
      <c r="JIA255" s="49"/>
      <c r="JIB255" s="49"/>
      <c r="JIC255" s="99"/>
      <c r="JID255" s="98"/>
      <c r="JIE255" s="49"/>
      <c r="JIF255" s="405"/>
      <c r="JIG255" s="405"/>
      <c r="JIH255" s="277"/>
      <c r="JII255" s="277"/>
      <c r="JIJ255" s="277"/>
      <c r="JIK255" s="277"/>
      <c r="JIL255" s="277"/>
      <c r="JIM255" s="277"/>
      <c r="JIN255" s="277"/>
      <c r="JIO255" s="277"/>
      <c r="JIP255" s="402"/>
      <c r="JIQ255" s="404"/>
      <c r="JIR255" s="49"/>
      <c r="JIS255" s="49"/>
      <c r="JIT255" s="49"/>
      <c r="JIU255" s="99"/>
      <c r="JIV255" s="98"/>
      <c r="JIW255" s="49"/>
      <c r="JIX255" s="405"/>
      <c r="JIY255" s="405"/>
      <c r="JIZ255" s="277"/>
      <c r="JJA255" s="277"/>
      <c r="JJB255" s="277"/>
      <c r="JJC255" s="277"/>
      <c r="JJD255" s="277"/>
      <c r="JJE255" s="277"/>
      <c r="JJF255" s="277"/>
      <c r="JJG255" s="277"/>
      <c r="JJH255" s="402"/>
      <c r="JJI255" s="404"/>
      <c r="JJJ255" s="49"/>
      <c r="JJK255" s="49"/>
      <c r="JJL255" s="49"/>
      <c r="JJM255" s="99"/>
      <c r="JJN255" s="98"/>
      <c r="JJO255" s="49"/>
      <c r="JJP255" s="405"/>
      <c r="JJQ255" s="405"/>
      <c r="JJR255" s="277"/>
      <c r="JJS255" s="277"/>
      <c r="JJT255" s="277"/>
      <c r="JJU255" s="277"/>
      <c r="JJV255" s="277"/>
      <c r="JJW255" s="277"/>
      <c r="JJX255" s="277"/>
      <c r="JJY255" s="277"/>
      <c r="JJZ255" s="402"/>
      <c r="JKA255" s="404"/>
      <c r="JKB255" s="49"/>
      <c r="JKC255" s="49"/>
      <c r="JKD255" s="49"/>
      <c r="JKE255" s="99"/>
      <c r="JKF255" s="98"/>
      <c r="JKG255" s="49"/>
      <c r="JKH255" s="405"/>
      <c r="JKI255" s="405"/>
      <c r="JKJ255" s="277"/>
      <c r="JKK255" s="277"/>
      <c r="JKL255" s="277"/>
      <c r="JKM255" s="277"/>
      <c r="JKN255" s="277"/>
      <c r="JKO255" s="277"/>
      <c r="JKP255" s="277"/>
      <c r="JKQ255" s="277"/>
      <c r="JKR255" s="402"/>
      <c r="JKS255" s="404"/>
      <c r="JKT255" s="49"/>
      <c r="JKU255" s="49"/>
      <c r="JKV255" s="49"/>
      <c r="JKW255" s="99"/>
      <c r="JKX255" s="98"/>
      <c r="JKY255" s="49"/>
      <c r="JKZ255" s="405"/>
      <c r="JLA255" s="405"/>
      <c r="JLB255" s="277"/>
      <c r="JLC255" s="277"/>
      <c r="JLD255" s="277"/>
      <c r="JLE255" s="277"/>
      <c r="JLF255" s="277"/>
      <c r="JLG255" s="277"/>
      <c r="JLH255" s="277"/>
      <c r="JLI255" s="277"/>
      <c r="JLJ255" s="402"/>
      <c r="JLK255" s="404"/>
      <c r="JLL255" s="49"/>
      <c r="JLM255" s="49"/>
      <c r="JLN255" s="49"/>
      <c r="JLO255" s="99"/>
      <c r="JLP255" s="98"/>
      <c r="JLQ255" s="49"/>
      <c r="JLR255" s="405"/>
      <c r="JLS255" s="405"/>
      <c r="JLT255" s="277"/>
      <c r="JLU255" s="277"/>
      <c r="JLV255" s="277"/>
      <c r="JLW255" s="277"/>
      <c r="JLX255" s="277"/>
      <c r="JLY255" s="277"/>
      <c r="JLZ255" s="277"/>
      <c r="JMA255" s="277"/>
      <c r="JMB255" s="402"/>
      <c r="JMC255" s="404"/>
      <c r="JMD255" s="49"/>
      <c r="JME255" s="49"/>
      <c r="JMF255" s="49"/>
      <c r="JMG255" s="99"/>
      <c r="JMH255" s="98"/>
      <c r="JMI255" s="49"/>
      <c r="JMJ255" s="405"/>
      <c r="JMK255" s="405"/>
      <c r="JML255" s="277"/>
      <c r="JMM255" s="277"/>
      <c r="JMN255" s="277"/>
      <c r="JMO255" s="277"/>
      <c r="JMP255" s="277"/>
      <c r="JMQ255" s="277"/>
      <c r="JMR255" s="277"/>
      <c r="JMS255" s="277"/>
      <c r="JMT255" s="402"/>
      <c r="JMU255" s="404"/>
      <c r="JMV255" s="49"/>
      <c r="JMW255" s="49"/>
      <c r="JMX255" s="49"/>
      <c r="JMY255" s="99"/>
      <c r="JMZ255" s="98"/>
      <c r="JNA255" s="49"/>
      <c r="JNB255" s="405"/>
      <c r="JNC255" s="405"/>
      <c r="JND255" s="277"/>
      <c r="JNE255" s="277"/>
      <c r="JNF255" s="277"/>
      <c r="JNG255" s="277"/>
      <c r="JNH255" s="277"/>
      <c r="JNI255" s="277"/>
      <c r="JNJ255" s="277"/>
      <c r="JNK255" s="277"/>
      <c r="JNL255" s="402"/>
      <c r="JNM255" s="404"/>
      <c r="JNN255" s="49"/>
      <c r="JNO255" s="49"/>
      <c r="JNP255" s="49"/>
      <c r="JNQ255" s="99"/>
      <c r="JNR255" s="98"/>
      <c r="JNS255" s="49"/>
      <c r="JNT255" s="405"/>
      <c r="JNU255" s="405"/>
      <c r="JNV255" s="277"/>
      <c r="JNW255" s="277"/>
      <c r="JNX255" s="277"/>
      <c r="JNY255" s="277"/>
      <c r="JNZ255" s="277"/>
      <c r="JOA255" s="277"/>
      <c r="JOB255" s="277"/>
      <c r="JOC255" s="277"/>
      <c r="JOD255" s="402"/>
      <c r="JOE255" s="404"/>
      <c r="JOF255" s="49"/>
      <c r="JOG255" s="49"/>
      <c r="JOH255" s="49"/>
      <c r="JOI255" s="99"/>
      <c r="JOJ255" s="98"/>
      <c r="JOK255" s="49"/>
      <c r="JOL255" s="405"/>
      <c r="JOM255" s="405"/>
      <c r="JON255" s="277"/>
      <c r="JOO255" s="277"/>
      <c r="JOP255" s="277"/>
      <c r="JOQ255" s="277"/>
      <c r="JOR255" s="277"/>
      <c r="JOS255" s="277"/>
      <c r="JOT255" s="277"/>
      <c r="JOU255" s="277"/>
      <c r="JOV255" s="402"/>
      <c r="JOW255" s="404"/>
      <c r="JOX255" s="49"/>
      <c r="JOY255" s="49"/>
      <c r="JOZ255" s="49"/>
      <c r="JPA255" s="99"/>
      <c r="JPB255" s="98"/>
      <c r="JPC255" s="49"/>
      <c r="JPD255" s="405"/>
      <c r="JPE255" s="405"/>
      <c r="JPF255" s="277"/>
      <c r="JPG255" s="277"/>
      <c r="JPH255" s="277"/>
      <c r="JPI255" s="277"/>
      <c r="JPJ255" s="277"/>
      <c r="JPK255" s="277"/>
      <c r="JPL255" s="277"/>
      <c r="JPM255" s="277"/>
      <c r="JPN255" s="402"/>
      <c r="JPO255" s="404"/>
      <c r="JPP255" s="49"/>
      <c r="JPQ255" s="49"/>
      <c r="JPR255" s="49"/>
      <c r="JPS255" s="99"/>
      <c r="JPT255" s="98"/>
      <c r="JPU255" s="49"/>
      <c r="JPV255" s="405"/>
      <c r="JPW255" s="405"/>
      <c r="JPX255" s="277"/>
      <c r="JPY255" s="277"/>
      <c r="JPZ255" s="277"/>
      <c r="JQA255" s="277"/>
      <c r="JQB255" s="277"/>
      <c r="JQC255" s="277"/>
      <c r="JQD255" s="277"/>
      <c r="JQE255" s="277"/>
      <c r="JQF255" s="402"/>
      <c r="JQG255" s="404"/>
      <c r="JQH255" s="49"/>
      <c r="JQI255" s="49"/>
      <c r="JQJ255" s="49"/>
      <c r="JQK255" s="99"/>
      <c r="JQL255" s="98"/>
      <c r="JQM255" s="49"/>
      <c r="JQN255" s="405"/>
      <c r="JQO255" s="405"/>
      <c r="JQP255" s="277"/>
      <c r="JQQ255" s="277"/>
      <c r="JQR255" s="277"/>
      <c r="JQS255" s="277"/>
      <c r="JQT255" s="277"/>
      <c r="JQU255" s="277"/>
      <c r="JQV255" s="277"/>
      <c r="JQW255" s="277"/>
      <c r="JQX255" s="402"/>
      <c r="JQY255" s="404"/>
      <c r="JQZ255" s="49"/>
      <c r="JRA255" s="49"/>
      <c r="JRB255" s="49"/>
      <c r="JRC255" s="99"/>
      <c r="JRD255" s="98"/>
      <c r="JRE255" s="49"/>
      <c r="JRF255" s="405"/>
      <c r="JRG255" s="405"/>
      <c r="JRH255" s="277"/>
      <c r="JRI255" s="277"/>
      <c r="JRJ255" s="277"/>
      <c r="JRK255" s="277"/>
      <c r="JRL255" s="277"/>
      <c r="JRM255" s="277"/>
      <c r="JRN255" s="277"/>
      <c r="JRO255" s="277"/>
      <c r="JRP255" s="402"/>
      <c r="JRQ255" s="404"/>
      <c r="JRR255" s="49"/>
      <c r="JRS255" s="49"/>
      <c r="JRT255" s="49"/>
      <c r="JRU255" s="99"/>
      <c r="JRV255" s="98"/>
      <c r="JRW255" s="49"/>
      <c r="JRX255" s="405"/>
      <c r="JRY255" s="405"/>
      <c r="JRZ255" s="277"/>
      <c r="JSA255" s="277"/>
      <c r="JSB255" s="277"/>
      <c r="JSC255" s="277"/>
      <c r="JSD255" s="277"/>
      <c r="JSE255" s="277"/>
      <c r="JSF255" s="277"/>
      <c r="JSG255" s="277"/>
      <c r="JSH255" s="402"/>
      <c r="JSI255" s="404"/>
      <c r="JSJ255" s="49"/>
      <c r="JSK255" s="49"/>
      <c r="JSL255" s="49"/>
      <c r="JSM255" s="99"/>
      <c r="JSN255" s="98"/>
      <c r="JSO255" s="49"/>
      <c r="JSP255" s="405"/>
      <c r="JSQ255" s="405"/>
      <c r="JSR255" s="277"/>
      <c r="JSS255" s="277"/>
      <c r="JST255" s="277"/>
      <c r="JSU255" s="277"/>
      <c r="JSV255" s="277"/>
      <c r="JSW255" s="277"/>
      <c r="JSX255" s="277"/>
      <c r="JSY255" s="277"/>
      <c r="JSZ255" s="402"/>
      <c r="JTA255" s="404"/>
      <c r="JTB255" s="49"/>
      <c r="JTC255" s="49"/>
      <c r="JTD255" s="49"/>
      <c r="JTE255" s="99"/>
      <c r="JTF255" s="98"/>
      <c r="JTG255" s="49"/>
      <c r="JTH255" s="405"/>
      <c r="JTI255" s="405"/>
      <c r="JTJ255" s="277"/>
      <c r="JTK255" s="277"/>
      <c r="JTL255" s="277"/>
      <c r="JTM255" s="277"/>
      <c r="JTN255" s="277"/>
      <c r="JTO255" s="277"/>
      <c r="JTP255" s="277"/>
      <c r="JTQ255" s="277"/>
      <c r="JTR255" s="402"/>
      <c r="JTS255" s="404"/>
      <c r="JTT255" s="49"/>
      <c r="JTU255" s="49"/>
      <c r="JTV255" s="49"/>
      <c r="JTW255" s="99"/>
      <c r="JTX255" s="98"/>
      <c r="JTY255" s="49"/>
      <c r="JTZ255" s="405"/>
      <c r="JUA255" s="405"/>
      <c r="JUB255" s="277"/>
      <c r="JUC255" s="277"/>
      <c r="JUD255" s="277"/>
      <c r="JUE255" s="277"/>
      <c r="JUF255" s="277"/>
      <c r="JUG255" s="277"/>
      <c r="JUH255" s="277"/>
      <c r="JUI255" s="277"/>
      <c r="JUJ255" s="402"/>
      <c r="JUK255" s="404"/>
      <c r="JUL255" s="49"/>
      <c r="JUM255" s="49"/>
      <c r="JUN255" s="49"/>
      <c r="JUO255" s="99"/>
      <c r="JUP255" s="98"/>
      <c r="JUQ255" s="49"/>
      <c r="JUR255" s="405"/>
      <c r="JUS255" s="405"/>
      <c r="JUT255" s="277"/>
      <c r="JUU255" s="277"/>
      <c r="JUV255" s="277"/>
      <c r="JUW255" s="277"/>
      <c r="JUX255" s="277"/>
      <c r="JUY255" s="277"/>
      <c r="JUZ255" s="277"/>
      <c r="JVA255" s="277"/>
      <c r="JVB255" s="402"/>
      <c r="JVC255" s="404"/>
      <c r="JVD255" s="49"/>
      <c r="JVE255" s="49"/>
      <c r="JVF255" s="49"/>
      <c r="JVG255" s="99"/>
      <c r="JVH255" s="98"/>
      <c r="JVI255" s="49"/>
      <c r="JVJ255" s="405"/>
      <c r="JVK255" s="405"/>
      <c r="JVL255" s="277"/>
      <c r="JVM255" s="277"/>
      <c r="JVN255" s="277"/>
      <c r="JVO255" s="277"/>
      <c r="JVP255" s="277"/>
      <c r="JVQ255" s="277"/>
      <c r="JVR255" s="277"/>
      <c r="JVS255" s="277"/>
      <c r="JVT255" s="402"/>
      <c r="JVU255" s="404"/>
      <c r="JVV255" s="49"/>
      <c r="JVW255" s="49"/>
      <c r="JVX255" s="49"/>
      <c r="JVY255" s="99"/>
      <c r="JVZ255" s="98"/>
      <c r="JWA255" s="49"/>
      <c r="JWB255" s="405"/>
      <c r="JWC255" s="405"/>
      <c r="JWD255" s="277"/>
      <c r="JWE255" s="277"/>
      <c r="JWF255" s="277"/>
      <c r="JWG255" s="277"/>
      <c r="JWH255" s="277"/>
      <c r="JWI255" s="277"/>
      <c r="JWJ255" s="277"/>
      <c r="JWK255" s="277"/>
      <c r="JWL255" s="402"/>
      <c r="JWM255" s="404"/>
      <c r="JWN255" s="49"/>
      <c r="JWO255" s="49"/>
      <c r="JWP255" s="49"/>
      <c r="JWQ255" s="99"/>
      <c r="JWR255" s="98"/>
      <c r="JWS255" s="49"/>
      <c r="JWT255" s="405"/>
      <c r="JWU255" s="405"/>
      <c r="JWV255" s="277"/>
      <c r="JWW255" s="277"/>
      <c r="JWX255" s="277"/>
      <c r="JWY255" s="277"/>
      <c r="JWZ255" s="277"/>
      <c r="JXA255" s="277"/>
      <c r="JXB255" s="277"/>
      <c r="JXC255" s="277"/>
      <c r="JXD255" s="402"/>
      <c r="JXE255" s="404"/>
      <c r="JXF255" s="49"/>
      <c r="JXG255" s="49"/>
      <c r="JXH255" s="49"/>
      <c r="JXI255" s="99"/>
      <c r="JXJ255" s="98"/>
      <c r="JXK255" s="49"/>
      <c r="JXL255" s="405"/>
      <c r="JXM255" s="405"/>
      <c r="JXN255" s="277"/>
      <c r="JXO255" s="277"/>
      <c r="JXP255" s="277"/>
      <c r="JXQ255" s="277"/>
      <c r="JXR255" s="277"/>
      <c r="JXS255" s="277"/>
      <c r="JXT255" s="277"/>
      <c r="JXU255" s="277"/>
      <c r="JXV255" s="402"/>
      <c r="JXW255" s="404"/>
      <c r="JXX255" s="49"/>
      <c r="JXY255" s="49"/>
      <c r="JXZ255" s="49"/>
      <c r="JYA255" s="99"/>
      <c r="JYB255" s="98"/>
      <c r="JYC255" s="49"/>
      <c r="JYD255" s="405"/>
      <c r="JYE255" s="405"/>
      <c r="JYF255" s="277"/>
      <c r="JYG255" s="277"/>
      <c r="JYH255" s="277"/>
      <c r="JYI255" s="277"/>
      <c r="JYJ255" s="277"/>
      <c r="JYK255" s="277"/>
      <c r="JYL255" s="277"/>
      <c r="JYM255" s="277"/>
      <c r="JYN255" s="402"/>
      <c r="JYO255" s="404"/>
      <c r="JYP255" s="49"/>
      <c r="JYQ255" s="49"/>
      <c r="JYR255" s="49"/>
      <c r="JYS255" s="99"/>
      <c r="JYT255" s="98"/>
      <c r="JYU255" s="49"/>
      <c r="JYV255" s="405"/>
      <c r="JYW255" s="405"/>
      <c r="JYX255" s="277"/>
      <c r="JYY255" s="277"/>
      <c r="JYZ255" s="277"/>
      <c r="JZA255" s="277"/>
      <c r="JZB255" s="277"/>
      <c r="JZC255" s="277"/>
      <c r="JZD255" s="277"/>
      <c r="JZE255" s="277"/>
      <c r="JZF255" s="402"/>
      <c r="JZG255" s="404"/>
      <c r="JZH255" s="49"/>
      <c r="JZI255" s="49"/>
      <c r="JZJ255" s="49"/>
      <c r="JZK255" s="99"/>
      <c r="JZL255" s="98"/>
      <c r="JZM255" s="49"/>
      <c r="JZN255" s="405"/>
      <c r="JZO255" s="405"/>
      <c r="JZP255" s="277"/>
      <c r="JZQ255" s="277"/>
      <c r="JZR255" s="277"/>
      <c r="JZS255" s="277"/>
      <c r="JZT255" s="277"/>
      <c r="JZU255" s="277"/>
      <c r="JZV255" s="277"/>
      <c r="JZW255" s="277"/>
      <c r="JZX255" s="402"/>
      <c r="JZY255" s="404"/>
      <c r="JZZ255" s="49"/>
      <c r="KAA255" s="49"/>
      <c r="KAB255" s="49"/>
      <c r="KAC255" s="99"/>
      <c r="KAD255" s="98"/>
      <c r="KAE255" s="49"/>
      <c r="KAF255" s="405"/>
      <c r="KAG255" s="405"/>
      <c r="KAH255" s="277"/>
      <c r="KAI255" s="277"/>
      <c r="KAJ255" s="277"/>
      <c r="KAK255" s="277"/>
      <c r="KAL255" s="277"/>
      <c r="KAM255" s="277"/>
      <c r="KAN255" s="277"/>
      <c r="KAO255" s="277"/>
      <c r="KAP255" s="402"/>
      <c r="KAQ255" s="404"/>
      <c r="KAR255" s="49"/>
      <c r="KAS255" s="49"/>
      <c r="KAT255" s="49"/>
      <c r="KAU255" s="99"/>
      <c r="KAV255" s="98"/>
      <c r="KAW255" s="49"/>
      <c r="KAX255" s="405"/>
      <c r="KAY255" s="405"/>
      <c r="KAZ255" s="277"/>
      <c r="KBA255" s="277"/>
      <c r="KBB255" s="277"/>
      <c r="KBC255" s="277"/>
      <c r="KBD255" s="277"/>
      <c r="KBE255" s="277"/>
      <c r="KBF255" s="277"/>
      <c r="KBG255" s="277"/>
      <c r="KBH255" s="402"/>
      <c r="KBI255" s="404"/>
      <c r="KBJ255" s="49"/>
      <c r="KBK255" s="49"/>
      <c r="KBL255" s="49"/>
      <c r="KBM255" s="99"/>
      <c r="KBN255" s="98"/>
      <c r="KBO255" s="49"/>
      <c r="KBP255" s="405"/>
      <c r="KBQ255" s="405"/>
      <c r="KBR255" s="277"/>
      <c r="KBS255" s="277"/>
      <c r="KBT255" s="277"/>
      <c r="KBU255" s="277"/>
      <c r="KBV255" s="277"/>
      <c r="KBW255" s="277"/>
      <c r="KBX255" s="277"/>
      <c r="KBY255" s="277"/>
      <c r="KBZ255" s="402"/>
      <c r="KCA255" s="404"/>
      <c r="KCB255" s="49"/>
      <c r="KCC255" s="49"/>
      <c r="KCD255" s="49"/>
      <c r="KCE255" s="99"/>
      <c r="KCF255" s="98"/>
      <c r="KCG255" s="49"/>
      <c r="KCH255" s="405"/>
      <c r="KCI255" s="405"/>
      <c r="KCJ255" s="277"/>
      <c r="KCK255" s="277"/>
      <c r="KCL255" s="277"/>
      <c r="KCM255" s="277"/>
      <c r="KCN255" s="277"/>
      <c r="KCO255" s="277"/>
      <c r="KCP255" s="277"/>
      <c r="KCQ255" s="277"/>
      <c r="KCR255" s="402"/>
      <c r="KCS255" s="404"/>
      <c r="KCT255" s="49"/>
      <c r="KCU255" s="49"/>
      <c r="KCV255" s="49"/>
      <c r="KCW255" s="99"/>
      <c r="KCX255" s="98"/>
      <c r="KCY255" s="49"/>
      <c r="KCZ255" s="405"/>
      <c r="KDA255" s="405"/>
      <c r="KDB255" s="277"/>
      <c r="KDC255" s="277"/>
      <c r="KDD255" s="277"/>
      <c r="KDE255" s="277"/>
      <c r="KDF255" s="277"/>
      <c r="KDG255" s="277"/>
      <c r="KDH255" s="277"/>
      <c r="KDI255" s="277"/>
      <c r="KDJ255" s="402"/>
      <c r="KDK255" s="404"/>
      <c r="KDL255" s="49"/>
      <c r="KDM255" s="49"/>
      <c r="KDN255" s="49"/>
      <c r="KDO255" s="99"/>
      <c r="KDP255" s="98"/>
      <c r="KDQ255" s="49"/>
      <c r="KDR255" s="405"/>
      <c r="KDS255" s="405"/>
      <c r="KDT255" s="277"/>
      <c r="KDU255" s="277"/>
      <c r="KDV255" s="277"/>
      <c r="KDW255" s="277"/>
      <c r="KDX255" s="277"/>
      <c r="KDY255" s="277"/>
      <c r="KDZ255" s="277"/>
      <c r="KEA255" s="277"/>
      <c r="KEB255" s="402"/>
      <c r="KEC255" s="404"/>
      <c r="KED255" s="49"/>
      <c r="KEE255" s="49"/>
      <c r="KEF255" s="49"/>
      <c r="KEG255" s="99"/>
      <c r="KEH255" s="98"/>
      <c r="KEI255" s="49"/>
      <c r="KEJ255" s="405"/>
      <c r="KEK255" s="405"/>
      <c r="KEL255" s="277"/>
      <c r="KEM255" s="277"/>
      <c r="KEN255" s="277"/>
      <c r="KEO255" s="277"/>
      <c r="KEP255" s="277"/>
      <c r="KEQ255" s="277"/>
      <c r="KER255" s="277"/>
      <c r="KES255" s="277"/>
      <c r="KET255" s="402"/>
      <c r="KEU255" s="404"/>
      <c r="KEV255" s="49"/>
      <c r="KEW255" s="49"/>
      <c r="KEX255" s="49"/>
      <c r="KEY255" s="99"/>
      <c r="KEZ255" s="98"/>
      <c r="KFA255" s="49"/>
      <c r="KFB255" s="405"/>
      <c r="KFC255" s="405"/>
      <c r="KFD255" s="277"/>
      <c r="KFE255" s="277"/>
      <c r="KFF255" s="277"/>
      <c r="KFG255" s="277"/>
      <c r="KFH255" s="277"/>
      <c r="KFI255" s="277"/>
      <c r="KFJ255" s="277"/>
      <c r="KFK255" s="277"/>
      <c r="KFL255" s="402"/>
      <c r="KFM255" s="404"/>
      <c r="KFN255" s="49"/>
      <c r="KFO255" s="49"/>
      <c r="KFP255" s="49"/>
      <c r="KFQ255" s="99"/>
      <c r="KFR255" s="98"/>
      <c r="KFS255" s="49"/>
      <c r="KFT255" s="405"/>
      <c r="KFU255" s="405"/>
      <c r="KFV255" s="277"/>
      <c r="KFW255" s="277"/>
      <c r="KFX255" s="277"/>
      <c r="KFY255" s="277"/>
      <c r="KFZ255" s="277"/>
      <c r="KGA255" s="277"/>
      <c r="KGB255" s="277"/>
      <c r="KGC255" s="277"/>
      <c r="KGD255" s="402"/>
      <c r="KGE255" s="404"/>
      <c r="KGF255" s="49"/>
      <c r="KGG255" s="49"/>
      <c r="KGH255" s="49"/>
      <c r="KGI255" s="99"/>
      <c r="KGJ255" s="98"/>
      <c r="KGK255" s="49"/>
      <c r="KGL255" s="405"/>
      <c r="KGM255" s="405"/>
      <c r="KGN255" s="277"/>
      <c r="KGO255" s="277"/>
      <c r="KGP255" s="277"/>
      <c r="KGQ255" s="277"/>
      <c r="KGR255" s="277"/>
      <c r="KGS255" s="277"/>
      <c r="KGT255" s="277"/>
      <c r="KGU255" s="277"/>
      <c r="KGV255" s="402"/>
      <c r="KGW255" s="404"/>
      <c r="KGX255" s="49"/>
      <c r="KGY255" s="49"/>
      <c r="KGZ255" s="49"/>
      <c r="KHA255" s="99"/>
      <c r="KHB255" s="98"/>
      <c r="KHC255" s="49"/>
      <c r="KHD255" s="405"/>
      <c r="KHE255" s="405"/>
      <c r="KHF255" s="277"/>
      <c r="KHG255" s="277"/>
      <c r="KHH255" s="277"/>
      <c r="KHI255" s="277"/>
      <c r="KHJ255" s="277"/>
      <c r="KHK255" s="277"/>
      <c r="KHL255" s="277"/>
      <c r="KHM255" s="277"/>
      <c r="KHN255" s="402"/>
      <c r="KHO255" s="404"/>
      <c r="KHP255" s="49"/>
      <c r="KHQ255" s="49"/>
      <c r="KHR255" s="49"/>
      <c r="KHS255" s="99"/>
      <c r="KHT255" s="98"/>
      <c r="KHU255" s="49"/>
      <c r="KHV255" s="405"/>
      <c r="KHW255" s="405"/>
      <c r="KHX255" s="277"/>
      <c r="KHY255" s="277"/>
      <c r="KHZ255" s="277"/>
      <c r="KIA255" s="277"/>
      <c r="KIB255" s="277"/>
      <c r="KIC255" s="277"/>
      <c r="KID255" s="277"/>
      <c r="KIE255" s="277"/>
      <c r="KIF255" s="402"/>
      <c r="KIG255" s="404"/>
      <c r="KIH255" s="49"/>
      <c r="KII255" s="49"/>
      <c r="KIJ255" s="49"/>
      <c r="KIK255" s="99"/>
      <c r="KIL255" s="98"/>
      <c r="KIM255" s="49"/>
      <c r="KIN255" s="405"/>
      <c r="KIO255" s="405"/>
      <c r="KIP255" s="277"/>
      <c r="KIQ255" s="277"/>
      <c r="KIR255" s="277"/>
      <c r="KIS255" s="277"/>
      <c r="KIT255" s="277"/>
      <c r="KIU255" s="277"/>
      <c r="KIV255" s="277"/>
      <c r="KIW255" s="277"/>
      <c r="KIX255" s="402"/>
      <c r="KIY255" s="404"/>
      <c r="KIZ255" s="49"/>
      <c r="KJA255" s="49"/>
      <c r="KJB255" s="49"/>
      <c r="KJC255" s="99"/>
      <c r="KJD255" s="98"/>
      <c r="KJE255" s="49"/>
      <c r="KJF255" s="405"/>
      <c r="KJG255" s="405"/>
      <c r="KJH255" s="277"/>
      <c r="KJI255" s="277"/>
      <c r="KJJ255" s="277"/>
      <c r="KJK255" s="277"/>
      <c r="KJL255" s="277"/>
      <c r="KJM255" s="277"/>
      <c r="KJN255" s="277"/>
      <c r="KJO255" s="277"/>
      <c r="KJP255" s="402"/>
      <c r="KJQ255" s="404"/>
      <c r="KJR255" s="49"/>
      <c r="KJS255" s="49"/>
      <c r="KJT255" s="49"/>
      <c r="KJU255" s="99"/>
      <c r="KJV255" s="98"/>
      <c r="KJW255" s="49"/>
      <c r="KJX255" s="405"/>
      <c r="KJY255" s="405"/>
      <c r="KJZ255" s="277"/>
      <c r="KKA255" s="277"/>
      <c r="KKB255" s="277"/>
      <c r="KKC255" s="277"/>
      <c r="KKD255" s="277"/>
      <c r="KKE255" s="277"/>
      <c r="KKF255" s="277"/>
      <c r="KKG255" s="277"/>
      <c r="KKH255" s="402"/>
      <c r="KKI255" s="404"/>
      <c r="KKJ255" s="49"/>
      <c r="KKK255" s="49"/>
      <c r="KKL255" s="49"/>
      <c r="KKM255" s="99"/>
      <c r="KKN255" s="98"/>
      <c r="KKO255" s="49"/>
      <c r="KKP255" s="405"/>
      <c r="KKQ255" s="405"/>
      <c r="KKR255" s="277"/>
      <c r="KKS255" s="277"/>
      <c r="KKT255" s="277"/>
      <c r="KKU255" s="277"/>
      <c r="KKV255" s="277"/>
      <c r="KKW255" s="277"/>
      <c r="KKX255" s="277"/>
      <c r="KKY255" s="277"/>
      <c r="KKZ255" s="402"/>
      <c r="KLA255" s="404"/>
      <c r="KLB255" s="49"/>
      <c r="KLC255" s="49"/>
      <c r="KLD255" s="49"/>
      <c r="KLE255" s="99"/>
      <c r="KLF255" s="98"/>
      <c r="KLG255" s="49"/>
      <c r="KLH255" s="405"/>
      <c r="KLI255" s="405"/>
      <c r="KLJ255" s="277"/>
      <c r="KLK255" s="277"/>
      <c r="KLL255" s="277"/>
      <c r="KLM255" s="277"/>
      <c r="KLN255" s="277"/>
      <c r="KLO255" s="277"/>
      <c r="KLP255" s="277"/>
      <c r="KLQ255" s="277"/>
      <c r="KLR255" s="402"/>
      <c r="KLS255" s="404"/>
      <c r="KLT255" s="49"/>
      <c r="KLU255" s="49"/>
      <c r="KLV255" s="49"/>
      <c r="KLW255" s="99"/>
      <c r="KLX255" s="98"/>
      <c r="KLY255" s="49"/>
      <c r="KLZ255" s="405"/>
      <c r="KMA255" s="405"/>
      <c r="KMB255" s="277"/>
      <c r="KMC255" s="277"/>
      <c r="KMD255" s="277"/>
      <c r="KME255" s="277"/>
      <c r="KMF255" s="277"/>
      <c r="KMG255" s="277"/>
      <c r="KMH255" s="277"/>
      <c r="KMI255" s="277"/>
      <c r="KMJ255" s="402"/>
      <c r="KMK255" s="404"/>
      <c r="KML255" s="49"/>
      <c r="KMM255" s="49"/>
      <c r="KMN255" s="49"/>
      <c r="KMO255" s="99"/>
      <c r="KMP255" s="98"/>
      <c r="KMQ255" s="49"/>
      <c r="KMR255" s="405"/>
      <c r="KMS255" s="405"/>
      <c r="KMT255" s="277"/>
      <c r="KMU255" s="277"/>
      <c r="KMV255" s="277"/>
      <c r="KMW255" s="277"/>
      <c r="KMX255" s="277"/>
      <c r="KMY255" s="277"/>
      <c r="KMZ255" s="277"/>
      <c r="KNA255" s="277"/>
      <c r="KNB255" s="402"/>
      <c r="KNC255" s="404"/>
      <c r="KND255" s="49"/>
      <c r="KNE255" s="49"/>
      <c r="KNF255" s="49"/>
      <c r="KNG255" s="99"/>
      <c r="KNH255" s="98"/>
      <c r="KNI255" s="49"/>
      <c r="KNJ255" s="405"/>
      <c r="KNK255" s="405"/>
      <c r="KNL255" s="277"/>
      <c r="KNM255" s="277"/>
      <c r="KNN255" s="277"/>
      <c r="KNO255" s="277"/>
      <c r="KNP255" s="277"/>
      <c r="KNQ255" s="277"/>
      <c r="KNR255" s="277"/>
      <c r="KNS255" s="277"/>
      <c r="KNT255" s="402"/>
      <c r="KNU255" s="404"/>
      <c r="KNV255" s="49"/>
      <c r="KNW255" s="49"/>
      <c r="KNX255" s="49"/>
      <c r="KNY255" s="99"/>
      <c r="KNZ255" s="98"/>
      <c r="KOA255" s="49"/>
      <c r="KOB255" s="405"/>
      <c r="KOC255" s="405"/>
      <c r="KOD255" s="277"/>
      <c r="KOE255" s="277"/>
      <c r="KOF255" s="277"/>
      <c r="KOG255" s="277"/>
      <c r="KOH255" s="277"/>
      <c r="KOI255" s="277"/>
      <c r="KOJ255" s="277"/>
      <c r="KOK255" s="277"/>
      <c r="KOL255" s="402"/>
      <c r="KOM255" s="404"/>
      <c r="KON255" s="49"/>
      <c r="KOO255" s="49"/>
      <c r="KOP255" s="49"/>
      <c r="KOQ255" s="99"/>
      <c r="KOR255" s="98"/>
      <c r="KOS255" s="49"/>
      <c r="KOT255" s="405"/>
      <c r="KOU255" s="405"/>
      <c r="KOV255" s="277"/>
      <c r="KOW255" s="277"/>
      <c r="KOX255" s="277"/>
      <c r="KOY255" s="277"/>
      <c r="KOZ255" s="277"/>
      <c r="KPA255" s="277"/>
      <c r="KPB255" s="277"/>
      <c r="KPC255" s="277"/>
      <c r="KPD255" s="402"/>
      <c r="KPE255" s="404"/>
      <c r="KPF255" s="49"/>
      <c r="KPG255" s="49"/>
      <c r="KPH255" s="49"/>
      <c r="KPI255" s="99"/>
      <c r="KPJ255" s="98"/>
      <c r="KPK255" s="49"/>
      <c r="KPL255" s="405"/>
      <c r="KPM255" s="405"/>
      <c r="KPN255" s="277"/>
      <c r="KPO255" s="277"/>
      <c r="KPP255" s="277"/>
      <c r="KPQ255" s="277"/>
      <c r="KPR255" s="277"/>
      <c r="KPS255" s="277"/>
      <c r="KPT255" s="277"/>
      <c r="KPU255" s="277"/>
      <c r="KPV255" s="402"/>
      <c r="KPW255" s="404"/>
      <c r="KPX255" s="49"/>
      <c r="KPY255" s="49"/>
      <c r="KPZ255" s="49"/>
      <c r="KQA255" s="99"/>
      <c r="KQB255" s="98"/>
      <c r="KQC255" s="49"/>
      <c r="KQD255" s="405"/>
      <c r="KQE255" s="405"/>
      <c r="KQF255" s="277"/>
      <c r="KQG255" s="277"/>
      <c r="KQH255" s="277"/>
      <c r="KQI255" s="277"/>
      <c r="KQJ255" s="277"/>
      <c r="KQK255" s="277"/>
      <c r="KQL255" s="277"/>
      <c r="KQM255" s="277"/>
      <c r="KQN255" s="402"/>
      <c r="KQO255" s="404"/>
      <c r="KQP255" s="49"/>
      <c r="KQQ255" s="49"/>
      <c r="KQR255" s="49"/>
      <c r="KQS255" s="99"/>
      <c r="KQT255" s="98"/>
      <c r="KQU255" s="49"/>
      <c r="KQV255" s="405"/>
      <c r="KQW255" s="405"/>
      <c r="KQX255" s="277"/>
      <c r="KQY255" s="277"/>
      <c r="KQZ255" s="277"/>
      <c r="KRA255" s="277"/>
      <c r="KRB255" s="277"/>
      <c r="KRC255" s="277"/>
      <c r="KRD255" s="277"/>
      <c r="KRE255" s="277"/>
      <c r="KRF255" s="402"/>
      <c r="KRG255" s="404"/>
      <c r="KRH255" s="49"/>
      <c r="KRI255" s="49"/>
      <c r="KRJ255" s="49"/>
      <c r="KRK255" s="99"/>
      <c r="KRL255" s="98"/>
      <c r="KRM255" s="49"/>
      <c r="KRN255" s="405"/>
      <c r="KRO255" s="405"/>
      <c r="KRP255" s="277"/>
      <c r="KRQ255" s="277"/>
      <c r="KRR255" s="277"/>
      <c r="KRS255" s="277"/>
      <c r="KRT255" s="277"/>
      <c r="KRU255" s="277"/>
      <c r="KRV255" s="277"/>
      <c r="KRW255" s="277"/>
      <c r="KRX255" s="402"/>
      <c r="KRY255" s="404"/>
      <c r="KRZ255" s="49"/>
      <c r="KSA255" s="49"/>
      <c r="KSB255" s="49"/>
      <c r="KSC255" s="99"/>
      <c r="KSD255" s="98"/>
      <c r="KSE255" s="49"/>
      <c r="KSF255" s="405"/>
      <c r="KSG255" s="405"/>
      <c r="KSH255" s="277"/>
      <c r="KSI255" s="277"/>
      <c r="KSJ255" s="277"/>
      <c r="KSK255" s="277"/>
      <c r="KSL255" s="277"/>
      <c r="KSM255" s="277"/>
      <c r="KSN255" s="277"/>
      <c r="KSO255" s="277"/>
      <c r="KSP255" s="402"/>
      <c r="KSQ255" s="404"/>
      <c r="KSR255" s="49"/>
      <c r="KSS255" s="49"/>
      <c r="KST255" s="49"/>
      <c r="KSU255" s="99"/>
      <c r="KSV255" s="98"/>
      <c r="KSW255" s="49"/>
      <c r="KSX255" s="405"/>
      <c r="KSY255" s="405"/>
      <c r="KSZ255" s="277"/>
      <c r="KTA255" s="277"/>
      <c r="KTB255" s="277"/>
      <c r="KTC255" s="277"/>
      <c r="KTD255" s="277"/>
      <c r="KTE255" s="277"/>
      <c r="KTF255" s="277"/>
      <c r="KTG255" s="277"/>
      <c r="KTH255" s="402"/>
      <c r="KTI255" s="404"/>
      <c r="KTJ255" s="49"/>
      <c r="KTK255" s="49"/>
      <c r="KTL255" s="49"/>
      <c r="KTM255" s="99"/>
      <c r="KTN255" s="98"/>
      <c r="KTO255" s="49"/>
      <c r="KTP255" s="405"/>
      <c r="KTQ255" s="405"/>
      <c r="KTR255" s="277"/>
      <c r="KTS255" s="277"/>
      <c r="KTT255" s="277"/>
      <c r="KTU255" s="277"/>
      <c r="KTV255" s="277"/>
      <c r="KTW255" s="277"/>
      <c r="KTX255" s="277"/>
      <c r="KTY255" s="277"/>
      <c r="KTZ255" s="402"/>
      <c r="KUA255" s="404"/>
      <c r="KUB255" s="49"/>
      <c r="KUC255" s="49"/>
      <c r="KUD255" s="49"/>
      <c r="KUE255" s="99"/>
      <c r="KUF255" s="98"/>
      <c r="KUG255" s="49"/>
      <c r="KUH255" s="405"/>
      <c r="KUI255" s="405"/>
      <c r="KUJ255" s="277"/>
      <c r="KUK255" s="277"/>
      <c r="KUL255" s="277"/>
      <c r="KUM255" s="277"/>
      <c r="KUN255" s="277"/>
      <c r="KUO255" s="277"/>
      <c r="KUP255" s="277"/>
      <c r="KUQ255" s="277"/>
      <c r="KUR255" s="402"/>
      <c r="KUS255" s="404"/>
      <c r="KUT255" s="49"/>
      <c r="KUU255" s="49"/>
      <c r="KUV255" s="49"/>
      <c r="KUW255" s="99"/>
      <c r="KUX255" s="98"/>
      <c r="KUY255" s="49"/>
      <c r="KUZ255" s="405"/>
      <c r="KVA255" s="405"/>
      <c r="KVB255" s="277"/>
      <c r="KVC255" s="277"/>
      <c r="KVD255" s="277"/>
      <c r="KVE255" s="277"/>
      <c r="KVF255" s="277"/>
      <c r="KVG255" s="277"/>
      <c r="KVH255" s="277"/>
      <c r="KVI255" s="277"/>
      <c r="KVJ255" s="402"/>
      <c r="KVK255" s="404"/>
      <c r="KVL255" s="49"/>
      <c r="KVM255" s="49"/>
      <c r="KVN255" s="49"/>
      <c r="KVO255" s="99"/>
      <c r="KVP255" s="98"/>
      <c r="KVQ255" s="49"/>
      <c r="KVR255" s="405"/>
      <c r="KVS255" s="405"/>
      <c r="KVT255" s="277"/>
      <c r="KVU255" s="277"/>
      <c r="KVV255" s="277"/>
      <c r="KVW255" s="277"/>
      <c r="KVX255" s="277"/>
      <c r="KVY255" s="277"/>
      <c r="KVZ255" s="277"/>
      <c r="KWA255" s="277"/>
      <c r="KWB255" s="402"/>
      <c r="KWC255" s="404"/>
      <c r="KWD255" s="49"/>
      <c r="KWE255" s="49"/>
      <c r="KWF255" s="49"/>
      <c r="KWG255" s="99"/>
      <c r="KWH255" s="98"/>
      <c r="KWI255" s="49"/>
      <c r="KWJ255" s="405"/>
      <c r="KWK255" s="405"/>
      <c r="KWL255" s="277"/>
      <c r="KWM255" s="277"/>
      <c r="KWN255" s="277"/>
      <c r="KWO255" s="277"/>
      <c r="KWP255" s="277"/>
      <c r="KWQ255" s="277"/>
      <c r="KWR255" s="277"/>
      <c r="KWS255" s="277"/>
      <c r="KWT255" s="402"/>
      <c r="KWU255" s="404"/>
      <c r="KWV255" s="49"/>
      <c r="KWW255" s="49"/>
      <c r="KWX255" s="49"/>
      <c r="KWY255" s="99"/>
      <c r="KWZ255" s="98"/>
      <c r="KXA255" s="49"/>
      <c r="KXB255" s="405"/>
      <c r="KXC255" s="405"/>
      <c r="KXD255" s="277"/>
      <c r="KXE255" s="277"/>
      <c r="KXF255" s="277"/>
      <c r="KXG255" s="277"/>
      <c r="KXH255" s="277"/>
      <c r="KXI255" s="277"/>
      <c r="KXJ255" s="277"/>
      <c r="KXK255" s="277"/>
      <c r="KXL255" s="402"/>
      <c r="KXM255" s="404"/>
      <c r="KXN255" s="49"/>
      <c r="KXO255" s="49"/>
      <c r="KXP255" s="49"/>
      <c r="KXQ255" s="99"/>
      <c r="KXR255" s="98"/>
      <c r="KXS255" s="49"/>
      <c r="KXT255" s="405"/>
      <c r="KXU255" s="405"/>
      <c r="KXV255" s="277"/>
      <c r="KXW255" s="277"/>
      <c r="KXX255" s="277"/>
      <c r="KXY255" s="277"/>
      <c r="KXZ255" s="277"/>
      <c r="KYA255" s="277"/>
      <c r="KYB255" s="277"/>
      <c r="KYC255" s="277"/>
      <c r="KYD255" s="402"/>
      <c r="KYE255" s="404"/>
      <c r="KYF255" s="49"/>
      <c r="KYG255" s="49"/>
      <c r="KYH255" s="49"/>
      <c r="KYI255" s="99"/>
      <c r="KYJ255" s="98"/>
      <c r="KYK255" s="49"/>
      <c r="KYL255" s="405"/>
      <c r="KYM255" s="405"/>
      <c r="KYN255" s="277"/>
      <c r="KYO255" s="277"/>
      <c r="KYP255" s="277"/>
      <c r="KYQ255" s="277"/>
      <c r="KYR255" s="277"/>
      <c r="KYS255" s="277"/>
      <c r="KYT255" s="277"/>
      <c r="KYU255" s="277"/>
      <c r="KYV255" s="402"/>
      <c r="KYW255" s="404"/>
      <c r="KYX255" s="49"/>
      <c r="KYY255" s="49"/>
      <c r="KYZ255" s="49"/>
      <c r="KZA255" s="99"/>
      <c r="KZB255" s="98"/>
      <c r="KZC255" s="49"/>
      <c r="KZD255" s="405"/>
      <c r="KZE255" s="405"/>
      <c r="KZF255" s="277"/>
      <c r="KZG255" s="277"/>
      <c r="KZH255" s="277"/>
      <c r="KZI255" s="277"/>
      <c r="KZJ255" s="277"/>
      <c r="KZK255" s="277"/>
      <c r="KZL255" s="277"/>
      <c r="KZM255" s="277"/>
      <c r="KZN255" s="402"/>
      <c r="KZO255" s="404"/>
      <c r="KZP255" s="49"/>
      <c r="KZQ255" s="49"/>
      <c r="KZR255" s="49"/>
      <c r="KZS255" s="99"/>
      <c r="KZT255" s="98"/>
      <c r="KZU255" s="49"/>
      <c r="KZV255" s="405"/>
      <c r="KZW255" s="405"/>
      <c r="KZX255" s="277"/>
      <c r="KZY255" s="277"/>
      <c r="KZZ255" s="277"/>
      <c r="LAA255" s="277"/>
      <c r="LAB255" s="277"/>
      <c r="LAC255" s="277"/>
      <c r="LAD255" s="277"/>
      <c r="LAE255" s="277"/>
      <c r="LAF255" s="402"/>
      <c r="LAG255" s="404"/>
      <c r="LAH255" s="49"/>
      <c r="LAI255" s="49"/>
      <c r="LAJ255" s="49"/>
      <c r="LAK255" s="99"/>
      <c r="LAL255" s="98"/>
      <c r="LAM255" s="49"/>
      <c r="LAN255" s="405"/>
      <c r="LAO255" s="405"/>
      <c r="LAP255" s="277"/>
      <c r="LAQ255" s="277"/>
      <c r="LAR255" s="277"/>
      <c r="LAS255" s="277"/>
      <c r="LAT255" s="277"/>
      <c r="LAU255" s="277"/>
      <c r="LAV255" s="277"/>
      <c r="LAW255" s="277"/>
      <c r="LAX255" s="402"/>
      <c r="LAY255" s="404"/>
      <c r="LAZ255" s="49"/>
      <c r="LBA255" s="49"/>
      <c r="LBB255" s="49"/>
      <c r="LBC255" s="99"/>
      <c r="LBD255" s="98"/>
      <c r="LBE255" s="49"/>
      <c r="LBF255" s="405"/>
      <c r="LBG255" s="405"/>
      <c r="LBH255" s="277"/>
      <c r="LBI255" s="277"/>
      <c r="LBJ255" s="277"/>
      <c r="LBK255" s="277"/>
      <c r="LBL255" s="277"/>
      <c r="LBM255" s="277"/>
      <c r="LBN255" s="277"/>
      <c r="LBO255" s="277"/>
      <c r="LBP255" s="402"/>
      <c r="LBQ255" s="404"/>
      <c r="LBR255" s="49"/>
      <c r="LBS255" s="49"/>
      <c r="LBT255" s="49"/>
      <c r="LBU255" s="99"/>
      <c r="LBV255" s="98"/>
      <c r="LBW255" s="49"/>
      <c r="LBX255" s="405"/>
      <c r="LBY255" s="405"/>
      <c r="LBZ255" s="277"/>
      <c r="LCA255" s="277"/>
      <c r="LCB255" s="277"/>
      <c r="LCC255" s="277"/>
      <c r="LCD255" s="277"/>
      <c r="LCE255" s="277"/>
      <c r="LCF255" s="277"/>
      <c r="LCG255" s="277"/>
      <c r="LCH255" s="402"/>
      <c r="LCI255" s="404"/>
      <c r="LCJ255" s="49"/>
      <c r="LCK255" s="49"/>
      <c r="LCL255" s="49"/>
      <c r="LCM255" s="99"/>
      <c r="LCN255" s="98"/>
      <c r="LCO255" s="49"/>
      <c r="LCP255" s="405"/>
      <c r="LCQ255" s="405"/>
      <c r="LCR255" s="277"/>
      <c r="LCS255" s="277"/>
      <c r="LCT255" s="277"/>
      <c r="LCU255" s="277"/>
      <c r="LCV255" s="277"/>
      <c r="LCW255" s="277"/>
      <c r="LCX255" s="277"/>
      <c r="LCY255" s="277"/>
      <c r="LCZ255" s="402"/>
      <c r="LDA255" s="404"/>
      <c r="LDB255" s="49"/>
      <c r="LDC255" s="49"/>
      <c r="LDD255" s="49"/>
      <c r="LDE255" s="99"/>
      <c r="LDF255" s="98"/>
      <c r="LDG255" s="49"/>
      <c r="LDH255" s="405"/>
      <c r="LDI255" s="405"/>
      <c r="LDJ255" s="277"/>
      <c r="LDK255" s="277"/>
      <c r="LDL255" s="277"/>
      <c r="LDM255" s="277"/>
      <c r="LDN255" s="277"/>
      <c r="LDO255" s="277"/>
      <c r="LDP255" s="277"/>
      <c r="LDQ255" s="277"/>
      <c r="LDR255" s="402"/>
      <c r="LDS255" s="404"/>
      <c r="LDT255" s="49"/>
      <c r="LDU255" s="49"/>
      <c r="LDV255" s="49"/>
      <c r="LDW255" s="99"/>
      <c r="LDX255" s="98"/>
      <c r="LDY255" s="49"/>
      <c r="LDZ255" s="405"/>
      <c r="LEA255" s="405"/>
      <c r="LEB255" s="277"/>
      <c r="LEC255" s="277"/>
      <c r="LED255" s="277"/>
      <c r="LEE255" s="277"/>
      <c r="LEF255" s="277"/>
      <c r="LEG255" s="277"/>
      <c r="LEH255" s="277"/>
      <c r="LEI255" s="277"/>
      <c r="LEJ255" s="402"/>
      <c r="LEK255" s="404"/>
      <c r="LEL255" s="49"/>
      <c r="LEM255" s="49"/>
      <c r="LEN255" s="49"/>
      <c r="LEO255" s="99"/>
      <c r="LEP255" s="98"/>
      <c r="LEQ255" s="49"/>
      <c r="LER255" s="405"/>
      <c r="LES255" s="405"/>
      <c r="LET255" s="277"/>
      <c r="LEU255" s="277"/>
      <c r="LEV255" s="277"/>
      <c r="LEW255" s="277"/>
      <c r="LEX255" s="277"/>
      <c r="LEY255" s="277"/>
      <c r="LEZ255" s="277"/>
      <c r="LFA255" s="277"/>
      <c r="LFB255" s="402"/>
      <c r="LFC255" s="404"/>
      <c r="LFD255" s="49"/>
      <c r="LFE255" s="49"/>
      <c r="LFF255" s="49"/>
      <c r="LFG255" s="99"/>
      <c r="LFH255" s="98"/>
      <c r="LFI255" s="49"/>
      <c r="LFJ255" s="405"/>
      <c r="LFK255" s="405"/>
      <c r="LFL255" s="277"/>
      <c r="LFM255" s="277"/>
      <c r="LFN255" s="277"/>
      <c r="LFO255" s="277"/>
      <c r="LFP255" s="277"/>
      <c r="LFQ255" s="277"/>
      <c r="LFR255" s="277"/>
      <c r="LFS255" s="277"/>
      <c r="LFT255" s="402"/>
      <c r="LFU255" s="404"/>
      <c r="LFV255" s="49"/>
      <c r="LFW255" s="49"/>
      <c r="LFX255" s="49"/>
      <c r="LFY255" s="99"/>
      <c r="LFZ255" s="98"/>
      <c r="LGA255" s="49"/>
      <c r="LGB255" s="405"/>
      <c r="LGC255" s="405"/>
      <c r="LGD255" s="277"/>
      <c r="LGE255" s="277"/>
      <c r="LGF255" s="277"/>
      <c r="LGG255" s="277"/>
      <c r="LGH255" s="277"/>
      <c r="LGI255" s="277"/>
      <c r="LGJ255" s="277"/>
      <c r="LGK255" s="277"/>
      <c r="LGL255" s="402"/>
      <c r="LGM255" s="404"/>
      <c r="LGN255" s="49"/>
      <c r="LGO255" s="49"/>
      <c r="LGP255" s="49"/>
      <c r="LGQ255" s="99"/>
      <c r="LGR255" s="98"/>
      <c r="LGS255" s="49"/>
      <c r="LGT255" s="405"/>
      <c r="LGU255" s="405"/>
      <c r="LGV255" s="277"/>
      <c r="LGW255" s="277"/>
      <c r="LGX255" s="277"/>
      <c r="LGY255" s="277"/>
      <c r="LGZ255" s="277"/>
      <c r="LHA255" s="277"/>
      <c r="LHB255" s="277"/>
      <c r="LHC255" s="277"/>
      <c r="LHD255" s="402"/>
      <c r="LHE255" s="404"/>
      <c r="LHF255" s="49"/>
      <c r="LHG255" s="49"/>
      <c r="LHH255" s="49"/>
      <c r="LHI255" s="99"/>
      <c r="LHJ255" s="98"/>
      <c r="LHK255" s="49"/>
      <c r="LHL255" s="405"/>
      <c r="LHM255" s="405"/>
      <c r="LHN255" s="277"/>
      <c r="LHO255" s="277"/>
      <c r="LHP255" s="277"/>
      <c r="LHQ255" s="277"/>
      <c r="LHR255" s="277"/>
      <c r="LHS255" s="277"/>
      <c r="LHT255" s="277"/>
      <c r="LHU255" s="277"/>
      <c r="LHV255" s="402"/>
      <c r="LHW255" s="404"/>
      <c r="LHX255" s="49"/>
      <c r="LHY255" s="49"/>
      <c r="LHZ255" s="49"/>
      <c r="LIA255" s="99"/>
      <c r="LIB255" s="98"/>
      <c r="LIC255" s="49"/>
      <c r="LID255" s="405"/>
      <c r="LIE255" s="405"/>
      <c r="LIF255" s="277"/>
      <c r="LIG255" s="277"/>
      <c r="LIH255" s="277"/>
      <c r="LII255" s="277"/>
      <c r="LIJ255" s="277"/>
      <c r="LIK255" s="277"/>
      <c r="LIL255" s="277"/>
      <c r="LIM255" s="277"/>
      <c r="LIN255" s="402"/>
      <c r="LIO255" s="404"/>
      <c r="LIP255" s="49"/>
      <c r="LIQ255" s="49"/>
      <c r="LIR255" s="49"/>
      <c r="LIS255" s="99"/>
      <c r="LIT255" s="98"/>
      <c r="LIU255" s="49"/>
      <c r="LIV255" s="405"/>
      <c r="LIW255" s="405"/>
      <c r="LIX255" s="277"/>
      <c r="LIY255" s="277"/>
      <c r="LIZ255" s="277"/>
      <c r="LJA255" s="277"/>
      <c r="LJB255" s="277"/>
      <c r="LJC255" s="277"/>
      <c r="LJD255" s="277"/>
      <c r="LJE255" s="277"/>
      <c r="LJF255" s="402"/>
      <c r="LJG255" s="404"/>
      <c r="LJH255" s="49"/>
      <c r="LJI255" s="49"/>
      <c r="LJJ255" s="49"/>
      <c r="LJK255" s="99"/>
      <c r="LJL255" s="98"/>
      <c r="LJM255" s="49"/>
      <c r="LJN255" s="405"/>
      <c r="LJO255" s="405"/>
      <c r="LJP255" s="277"/>
      <c r="LJQ255" s="277"/>
      <c r="LJR255" s="277"/>
      <c r="LJS255" s="277"/>
      <c r="LJT255" s="277"/>
      <c r="LJU255" s="277"/>
      <c r="LJV255" s="277"/>
      <c r="LJW255" s="277"/>
      <c r="LJX255" s="402"/>
      <c r="LJY255" s="404"/>
      <c r="LJZ255" s="49"/>
      <c r="LKA255" s="49"/>
      <c r="LKB255" s="49"/>
      <c r="LKC255" s="99"/>
      <c r="LKD255" s="98"/>
      <c r="LKE255" s="49"/>
      <c r="LKF255" s="405"/>
      <c r="LKG255" s="405"/>
      <c r="LKH255" s="277"/>
      <c r="LKI255" s="277"/>
      <c r="LKJ255" s="277"/>
      <c r="LKK255" s="277"/>
      <c r="LKL255" s="277"/>
      <c r="LKM255" s="277"/>
      <c r="LKN255" s="277"/>
      <c r="LKO255" s="277"/>
      <c r="LKP255" s="402"/>
      <c r="LKQ255" s="404"/>
      <c r="LKR255" s="49"/>
      <c r="LKS255" s="49"/>
      <c r="LKT255" s="49"/>
      <c r="LKU255" s="99"/>
      <c r="LKV255" s="98"/>
      <c r="LKW255" s="49"/>
      <c r="LKX255" s="405"/>
      <c r="LKY255" s="405"/>
      <c r="LKZ255" s="277"/>
      <c r="LLA255" s="277"/>
      <c r="LLB255" s="277"/>
      <c r="LLC255" s="277"/>
      <c r="LLD255" s="277"/>
      <c r="LLE255" s="277"/>
      <c r="LLF255" s="277"/>
      <c r="LLG255" s="277"/>
      <c r="LLH255" s="402"/>
      <c r="LLI255" s="404"/>
      <c r="LLJ255" s="49"/>
      <c r="LLK255" s="49"/>
      <c r="LLL255" s="49"/>
      <c r="LLM255" s="99"/>
      <c r="LLN255" s="98"/>
      <c r="LLO255" s="49"/>
      <c r="LLP255" s="405"/>
      <c r="LLQ255" s="405"/>
      <c r="LLR255" s="277"/>
      <c r="LLS255" s="277"/>
      <c r="LLT255" s="277"/>
      <c r="LLU255" s="277"/>
      <c r="LLV255" s="277"/>
      <c r="LLW255" s="277"/>
      <c r="LLX255" s="277"/>
      <c r="LLY255" s="277"/>
      <c r="LLZ255" s="402"/>
      <c r="LMA255" s="404"/>
      <c r="LMB255" s="49"/>
      <c r="LMC255" s="49"/>
      <c r="LMD255" s="49"/>
      <c r="LME255" s="99"/>
      <c r="LMF255" s="98"/>
      <c r="LMG255" s="49"/>
      <c r="LMH255" s="405"/>
      <c r="LMI255" s="405"/>
      <c r="LMJ255" s="277"/>
      <c r="LMK255" s="277"/>
      <c r="LML255" s="277"/>
      <c r="LMM255" s="277"/>
      <c r="LMN255" s="277"/>
      <c r="LMO255" s="277"/>
      <c r="LMP255" s="277"/>
      <c r="LMQ255" s="277"/>
      <c r="LMR255" s="402"/>
      <c r="LMS255" s="404"/>
      <c r="LMT255" s="49"/>
      <c r="LMU255" s="49"/>
      <c r="LMV255" s="49"/>
      <c r="LMW255" s="99"/>
      <c r="LMX255" s="98"/>
      <c r="LMY255" s="49"/>
      <c r="LMZ255" s="405"/>
      <c r="LNA255" s="405"/>
      <c r="LNB255" s="277"/>
      <c r="LNC255" s="277"/>
      <c r="LND255" s="277"/>
      <c r="LNE255" s="277"/>
      <c r="LNF255" s="277"/>
      <c r="LNG255" s="277"/>
      <c r="LNH255" s="277"/>
      <c r="LNI255" s="277"/>
      <c r="LNJ255" s="402"/>
      <c r="LNK255" s="404"/>
      <c r="LNL255" s="49"/>
      <c r="LNM255" s="49"/>
      <c r="LNN255" s="49"/>
      <c r="LNO255" s="99"/>
      <c r="LNP255" s="98"/>
      <c r="LNQ255" s="49"/>
      <c r="LNR255" s="405"/>
      <c r="LNS255" s="405"/>
      <c r="LNT255" s="277"/>
      <c r="LNU255" s="277"/>
      <c r="LNV255" s="277"/>
      <c r="LNW255" s="277"/>
      <c r="LNX255" s="277"/>
      <c r="LNY255" s="277"/>
      <c r="LNZ255" s="277"/>
      <c r="LOA255" s="277"/>
      <c r="LOB255" s="402"/>
      <c r="LOC255" s="404"/>
      <c r="LOD255" s="49"/>
      <c r="LOE255" s="49"/>
      <c r="LOF255" s="49"/>
      <c r="LOG255" s="99"/>
      <c r="LOH255" s="98"/>
      <c r="LOI255" s="49"/>
      <c r="LOJ255" s="405"/>
      <c r="LOK255" s="405"/>
      <c r="LOL255" s="277"/>
      <c r="LOM255" s="277"/>
      <c r="LON255" s="277"/>
      <c r="LOO255" s="277"/>
      <c r="LOP255" s="277"/>
      <c r="LOQ255" s="277"/>
      <c r="LOR255" s="277"/>
      <c r="LOS255" s="277"/>
      <c r="LOT255" s="402"/>
      <c r="LOU255" s="404"/>
      <c r="LOV255" s="49"/>
      <c r="LOW255" s="49"/>
      <c r="LOX255" s="49"/>
      <c r="LOY255" s="99"/>
      <c r="LOZ255" s="98"/>
      <c r="LPA255" s="49"/>
      <c r="LPB255" s="405"/>
      <c r="LPC255" s="405"/>
      <c r="LPD255" s="277"/>
      <c r="LPE255" s="277"/>
      <c r="LPF255" s="277"/>
      <c r="LPG255" s="277"/>
      <c r="LPH255" s="277"/>
      <c r="LPI255" s="277"/>
      <c r="LPJ255" s="277"/>
      <c r="LPK255" s="277"/>
      <c r="LPL255" s="402"/>
      <c r="LPM255" s="404"/>
      <c r="LPN255" s="49"/>
      <c r="LPO255" s="49"/>
      <c r="LPP255" s="49"/>
      <c r="LPQ255" s="99"/>
      <c r="LPR255" s="98"/>
      <c r="LPS255" s="49"/>
      <c r="LPT255" s="405"/>
      <c r="LPU255" s="405"/>
      <c r="LPV255" s="277"/>
      <c r="LPW255" s="277"/>
      <c r="LPX255" s="277"/>
      <c r="LPY255" s="277"/>
      <c r="LPZ255" s="277"/>
      <c r="LQA255" s="277"/>
      <c r="LQB255" s="277"/>
      <c r="LQC255" s="277"/>
      <c r="LQD255" s="402"/>
      <c r="LQE255" s="404"/>
      <c r="LQF255" s="49"/>
      <c r="LQG255" s="49"/>
      <c r="LQH255" s="49"/>
      <c r="LQI255" s="99"/>
      <c r="LQJ255" s="98"/>
      <c r="LQK255" s="49"/>
      <c r="LQL255" s="405"/>
      <c r="LQM255" s="405"/>
      <c r="LQN255" s="277"/>
      <c r="LQO255" s="277"/>
      <c r="LQP255" s="277"/>
      <c r="LQQ255" s="277"/>
      <c r="LQR255" s="277"/>
      <c r="LQS255" s="277"/>
      <c r="LQT255" s="277"/>
      <c r="LQU255" s="277"/>
      <c r="LQV255" s="402"/>
      <c r="LQW255" s="404"/>
      <c r="LQX255" s="49"/>
      <c r="LQY255" s="49"/>
      <c r="LQZ255" s="49"/>
      <c r="LRA255" s="99"/>
      <c r="LRB255" s="98"/>
      <c r="LRC255" s="49"/>
      <c r="LRD255" s="405"/>
      <c r="LRE255" s="405"/>
      <c r="LRF255" s="277"/>
      <c r="LRG255" s="277"/>
      <c r="LRH255" s="277"/>
      <c r="LRI255" s="277"/>
      <c r="LRJ255" s="277"/>
      <c r="LRK255" s="277"/>
      <c r="LRL255" s="277"/>
      <c r="LRM255" s="277"/>
      <c r="LRN255" s="402"/>
      <c r="LRO255" s="404"/>
      <c r="LRP255" s="49"/>
      <c r="LRQ255" s="49"/>
      <c r="LRR255" s="49"/>
      <c r="LRS255" s="99"/>
      <c r="LRT255" s="98"/>
      <c r="LRU255" s="49"/>
      <c r="LRV255" s="405"/>
      <c r="LRW255" s="405"/>
      <c r="LRX255" s="277"/>
      <c r="LRY255" s="277"/>
      <c r="LRZ255" s="277"/>
      <c r="LSA255" s="277"/>
      <c r="LSB255" s="277"/>
      <c r="LSC255" s="277"/>
      <c r="LSD255" s="277"/>
      <c r="LSE255" s="277"/>
      <c r="LSF255" s="402"/>
      <c r="LSG255" s="404"/>
      <c r="LSH255" s="49"/>
      <c r="LSI255" s="49"/>
      <c r="LSJ255" s="49"/>
      <c r="LSK255" s="99"/>
      <c r="LSL255" s="98"/>
      <c r="LSM255" s="49"/>
      <c r="LSN255" s="405"/>
      <c r="LSO255" s="405"/>
      <c r="LSP255" s="277"/>
      <c r="LSQ255" s="277"/>
      <c r="LSR255" s="277"/>
      <c r="LSS255" s="277"/>
      <c r="LST255" s="277"/>
      <c r="LSU255" s="277"/>
      <c r="LSV255" s="277"/>
      <c r="LSW255" s="277"/>
      <c r="LSX255" s="402"/>
      <c r="LSY255" s="404"/>
      <c r="LSZ255" s="49"/>
      <c r="LTA255" s="49"/>
      <c r="LTB255" s="49"/>
      <c r="LTC255" s="99"/>
      <c r="LTD255" s="98"/>
      <c r="LTE255" s="49"/>
      <c r="LTF255" s="405"/>
      <c r="LTG255" s="405"/>
      <c r="LTH255" s="277"/>
      <c r="LTI255" s="277"/>
      <c r="LTJ255" s="277"/>
      <c r="LTK255" s="277"/>
      <c r="LTL255" s="277"/>
      <c r="LTM255" s="277"/>
      <c r="LTN255" s="277"/>
      <c r="LTO255" s="277"/>
      <c r="LTP255" s="402"/>
      <c r="LTQ255" s="404"/>
      <c r="LTR255" s="49"/>
      <c r="LTS255" s="49"/>
      <c r="LTT255" s="49"/>
      <c r="LTU255" s="99"/>
      <c r="LTV255" s="98"/>
      <c r="LTW255" s="49"/>
      <c r="LTX255" s="405"/>
      <c r="LTY255" s="405"/>
      <c r="LTZ255" s="277"/>
      <c r="LUA255" s="277"/>
      <c r="LUB255" s="277"/>
      <c r="LUC255" s="277"/>
      <c r="LUD255" s="277"/>
      <c r="LUE255" s="277"/>
      <c r="LUF255" s="277"/>
      <c r="LUG255" s="277"/>
      <c r="LUH255" s="402"/>
      <c r="LUI255" s="404"/>
      <c r="LUJ255" s="49"/>
      <c r="LUK255" s="49"/>
      <c r="LUL255" s="49"/>
      <c r="LUM255" s="99"/>
      <c r="LUN255" s="98"/>
      <c r="LUO255" s="49"/>
      <c r="LUP255" s="405"/>
      <c r="LUQ255" s="405"/>
      <c r="LUR255" s="277"/>
      <c r="LUS255" s="277"/>
      <c r="LUT255" s="277"/>
      <c r="LUU255" s="277"/>
      <c r="LUV255" s="277"/>
      <c r="LUW255" s="277"/>
      <c r="LUX255" s="277"/>
      <c r="LUY255" s="277"/>
      <c r="LUZ255" s="402"/>
      <c r="LVA255" s="404"/>
      <c r="LVB255" s="49"/>
      <c r="LVC255" s="49"/>
      <c r="LVD255" s="49"/>
      <c r="LVE255" s="99"/>
      <c r="LVF255" s="98"/>
      <c r="LVG255" s="49"/>
      <c r="LVH255" s="405"/>
      <c r="LVI255" s="405"/>
      <c r="LVJ255" s="277"/>
      <c r="LVK255" s="277"/>
      <c r="LVL255" s="277"/>
      <c r="LVM255" s="277"/>
      <c r="LVN255" s="277"/>
      <c r="LVO255" s="277"/>
      <c r="LVP255" s="277"/>
      <c r="LVQ255" s="277"/>
      <c r="LVR255" s="402"/>
      <c r="LVS255" s="404"/>
      <c r="LVT255" s="49"/>
      <c r="LVU255" s="49"/>
      <c r="LVV255" s="49"/>
      <c r="LVW255" s="99"/>
      <c r="LVX255" s="98"/>
      <c r="LVY255" s="49"/>
      <c r="LVZ255" s="405"/>
      <c r="LWA255" s="405"/>
      <c r="LWB255" s="277"/>
      <c r="LWC255" s="277"/>
      <c r="LWD255" s="277"/>
      <c r="LWE255" s="277"/>
      <c r="LWF255" s="277"/>
      <c r="LWG255" s="277"/>
      <c r="LWH255" s="277"/>
      <c r="LWI255" s="277"/>
      <c r="LWJ255" s="402"/>
      <c r="LWK255" s="404"/>
      <c r="LWL255" s="49"/>
      <c r="LWM255" s="49"/>
      <c r="LWN255" s="49"/>
      <c r="LWO255" s="99"/>
      <c r="LWP255" s="98"/>
      <c r="LWQ255" s="49"/>
      <c r="LWR255" s="405"/>
      <c r="LWS255" s="405"/>
      <c r="LWT255" s="277"/>
      <c r="LWU255" s="277"/>
      <c r="LWV255" s="277"/>
      <c r="LWW255" s="277"/>
      <c r="LWX255" s="277"/>
      <c r="LWY255" s="277"/>
      <c r="LWZ255" s="277"/>
      <c r="LXA255" s="277"/>
      <c r="LXB255" s="402"/>
      <c r="LXC255" s="404"/>
      <c r="LXD255" s="49"/>
      <c r="LXE255" s="49"/>
      <c r="LXF255" s="49"/>
      <c r="LXG255" s="99"/>
      <c r="LXH255" s="98"/>
      <c r="LXI255" s="49"/>
      <c r="LXJ255" s="405"/>
      <c r="LXK255" s="405"/>
      <c r="LXL255" s="277"/>
      <c r="LXM255" s="277"/>
      <c r="LXN255" s="277"/>
      <c r="LXO255" s="277"/>
      <c r="LXP255" s="277"/>
      <c r="LXQ255" s="277"/>
      <c r="LXR255" s="277"/>
      <c r="LXS255" s="277"/>
      <c r="LXT255" s="402"/>
      <c r="LXU255" s="404"/>
      <c r="LXV255" s="49"/>
      <c r="LXW255" s="49"/>
      <c r="LXX255" s="49"/>
      <c r="LXY255" s="99"/>
      <c r="LXZ255" s="98"/>
      <c r="LYA255" s="49"/>
      <c r="LYB255" s="405"/>
      <c r="LYC255" s="405"/>
      <c r="LYD255" s="277"/>
      <c r="LYE255" s="277"/>
      <c r="LYF255" s="277"/>
      <c r="LYG255" s="277"/>
      <c r="LYH255" s="277"/>
      <c r="LYI255" s="277"/>
      <c r="LYJ255" s="277"/>
      <c r="LYK255" s="277"/>
      <c r="LYL255" s="402"/>
      <c r="LYM255" s="404"/>
      <c r="LYN255" s="49"/>
      <c r="LYO255" s="49"/>
      <c r="LYP255" s="49"/>
      <c r="LYQ255" s="99"/>
      <c r="LYR255" s="98"/>
      <c r="LYS255" s="49"/>
      <c r="LYT255" s="405"/>
      <c r="LYU255" s="405"/>
      <c r="LYV255" s="277"/>
      <c r="LYW255" s="277"/>
      <c r="LYX255" s="277"/>
      <c r="LYY255" s="277"/>
      <c r="LYZ255" s="277"/>
      <c r="LZA255" s="277"/>
      <c r="LZB255" s="277"/>
      <c r="LZC255" s="277"/>
      <c r="LZD255" s="402"/>
      <c r="LZE255" s="404"/>
      <c r="LZF255" s="49"/>
      <c r="LZG255" s="49"/>
      <c r="LZH255" s="49"/>
      <c r="LZI255" s="99"/>
      <c r="LZJ255" s="98"/>
      <c r="LZK255" s="49"/>
      <c r="LZL255" s="405"/>
      <c r="LZM255" s="405"/>
      <c r="LZN255" s="277"/>
      <c r="LZO255" s="277"/>
      <c r="LZP255" s="277"/>
      <c r="LZQ255" s="277"/>
      <c r="LZR255" s="277"/>
      <c r="LZS255" s="277"/>
      <c r="LZT255" s="277"/>
      <c r="LZU255" s="277"/>
      <c r="LZV255" s="402"/>
      <c r="LZW255" s="404"/>
      <c r="LZX255" s="49"/>
      <c r="LZY255" s="49"/>
      <c r="LZZ255" s="49"/>
      <c r="MAA255" s="99"/>
      <c r="MAB255" s="98"/>
      <c r="MAC255" s="49"/>
      <c r="MAD255" s="405"/>
      <c r="MAE255" s="405"/>
      <c r="MAF255" s="277"/>
      <c r="MAG255" s="277"/>
      <c r="MAH255" s="277"/>
      <c r="MAI255" s="277"/>
      <c r="MAJ255" s="277"/>
      <c r="MAK255" s="277"/>
      <c r="MAL255" s="277"/>
      <c r="MAM255" s="277"/>
      <c r="MAN255" s="402"/>
      <c r="MAO255" s="404"/>
      <c r="MAP255" s="49"/>
      <c r="MAQ255" s="49"/>
      <c r="MAR255" s="49"/>
      <c r="MAS255" s="99"/>
      <c r="MAT255" s="98"/>
      <c r="MAU255" s="49"/>
      <c r="MAV255" s="405"/>
      <c r="MAW255" s="405"/>
      <c r="MAX255" s="277"/>
      <c r="MAY255" s="277"/>
      <c r="MAZ255" s="277"/>
      <c r="MBA255" s="277"/>
      <c r="MBB255" s="277"/>
      <c r="MBC255" s="277"/>
      <c r="MBD255" s="277"/>
      <c r="MBE255" s="277"/>
      <c r="MBF255" s="402"/>
      <c r="MBG255" s="404"/>
      <c r="MBH255" s="49"/>
      <c r="MBI255" s="49"/>
      <c r="MBJ255" s="49"/>
      <c r="MBK255" s="99"/>
      <c r="MBL255" s="98"/>
      <c r="MBM255" s="49"/>
      <c r="MBN255" s="405"/>
      <c r="MBO255" s="405"/>
      <c r="MBP255" s="277"/>
      <c r="MBQ255" s="277"/>
      <c r="MBR255" s="277"/>
      <c r="MBS255" s="277"/>
      <c r="MBT255" s="277"/>
      <c r="MBU255" s="277"/>
      <c r="MBV255" s="277"/>
      <c r="MBW255" s="277"/>
      <c r="MBX255" s="402"/>
      <c r="MBY255" s="404"/>
      <c r="MBZ255" s="49"/>
      <c r="MCA255" s="49"/>
      <c r="MCB255" s="49"/>
      <c r="MCC255" s="99"/>
      <c r="MCD255" s="98"/>
      <c r="MCE255" s="49"/>
      <c r="MCF255" s="405"/>
      <c r="MCG255" s="405"/>
      <c r="MCH255" s="277"/>
      <c r="MCI255" s="277"/>
      <c r="MCJ255" s="277"/>
      <c r="MCK255" s="277"/>
      <c r="MCL255" s="277"/>
      <c r="MCM255" s="277"/>
      <c r="MCN255" s="277"/>
      <c r="MCO255" s="277"/>
      <c r="MCP255" s="402"/>
      <c r="MCQ255" s="404"/>
      <c r="MCR255" s="49"/>
      <c r="MCS255" s="49"/>
      <c r="MCT255" s="49"/>
      <c r="MCU255" s="99"/>
      <c r="MCV255" s="98"/>
      <c r="MCW255" s="49"/>
      <c r="MCX255" s="405"/>
      <c r="MCY255" s="405"/>
      <c r="MCZ255" s="277"/>
      <c r="MDA255" s="277"/>
      <c r="MDB255" s="277"/>
      <c r="MDC255" s="277"/>
      <c r="MDD255" s="277"/>
      <c r="MDE255" s="277"/>
      <c r="MDF255" s="277"/>
      <c r="MDG255" s="277"/>
      <c r="MDH255" s="402"/>
      <c r="MDI255" s="404"/>
      <c r="MDJ255" s="49"/>
      <c r="MDK255" s="49"/>
      <c r="MDL255" s="49"/>
      <c r="MDM255" s="99"/>
      <c r="MDN255" s="98"/>
      <c r="MDO255" s="49"/>
      <c r="MDP255" s="405"/>
      <c r="MDQ255" s="405"/>
      <c r="MDR255" s="277"/>
      <c r="MDS255" s="277"/>
      <c r="MDT255" s="277"/>
      <c r="MDU255" s="277"/>
      <c r="MDV255" s="277"/>
      <c r="MDW255" s="277"/>
      <c r="MDX255" s="277"/>
      <c r="MDY255" s="277"/>
      <c r="MDZ255" s="402"/>
      <c r="MEA255" s="404"/>
      <c r="MEB255" s="49"/>
      <c r="MEC255" s="49"/>
      <c r="MED255" s="49"/>
      <c r="MEE255" s="99"/>
      <c r="MEF255" s="98"/>
      <c r="MEG255" s="49"/>
      <c r="MEH255" s="405"/>
      <c r="MEI255" s="405"/>
      <c r="MEJ255" s="277"/>
      <c r="MEK255" s="277"/>
      <c r="MEL255" s="277"/>
      <c r="MEM255" s="277"/>
      <c r="MEN255" s="277"/>
      <c r="MEO255" s="277"/>
      <c r="MEP255" s="277"/>
      <c r="MEQ255" s="277"/>
      <c r="MER255" s="402"/>
      <c r="MES255" s="404"/>
      <c r="MET255" s="49"/>
      <c r="MEU255" s="49"/>
      <c r="MEV255" s="49"/>
      <c r="MEW255" s="99"/>
      <c r="MEX255" s="98"/>
      <c r="MEY255" s="49"/>
      <c r="MEZ255" s="405"/>
      <c r="MFA255" s="405"/>
      <c r="MFB255" s="277"/>
      <c r="MFC255" s="277"/>
      <c r="MFD255" s="277"/>
      <c r="MFE255" s="277"/>
      <c r="MFF255" s="277"/>
      <c r="MFG255" s="277"/>
      <c r="MFH255" s="277"/>
      <c r="MFI255" s="277"/>
      <c r="MFJ255" s="402"/>
      <c r="MFK255" s="404"/>
      <c r="MFL255" s="49"/>
      <c r="MFM255" s="49"/>
      <c r="MFN255" s="49"/>
      <c r="MFO255" s="99"/>
      <c r="MFP255" s="98"/>
      <c r="MFQ255" s="49"/>
      <c r="MFR255" s="405"/>
      <c r="MFS255" s="405"/>
      <c r="MFT255" s="277"/>
      <c r="MFU255" s="277"/>
      <c r="MFV255" s="277"/>
      <c r="MFW255" s="277"/>
      <c r="MFX255" s="277"/>
      <c r="MFY255" s="277"/>
      <c r="MFZ255" s="277"/>
      <c r="MGA255" s="277"/>
      <c r="MGB255" s="402"/>
      <c r="MGC255" s="404"/>
      <c r="MGD255" s="49"/>
      <c r="MGE255" s="49"/>
      <c r="MGF255" s="49"/>
      <c r="MGG255" s="99"/>
      <c r="MGH255" s="98"/>
      <c r="MGI255" s="49"/>
      <c r="MGJ255" s="405"/>
      <c r="MGK255" s="405"/>
      <c r="MGL255" s="277"/>
      <c r="MGM255" s="277"/>
      <c r="MGN255" s="277"/>
      <c r="MGO255" s="277"/>
      <c r="MGP255" s="277"/>
      <c r="MGQ255" s="277"/>
      <c r="MGR255" s="277"/>
      <c r="MGS255" s="277"/>
      <c r="MGT255" s="402"/>
      <c r="MGU255" s="404"/>
      <c r="MGV255" s="49"/>
      <c r="MGW255" s="49"/>
      <c r="MGX255" s="49"/>
      <c r="MGY255" s="99"/>
      <c r="MGZ255" s="98"/>
      <c r="MHA255" s="49"/>
      <c r="MHB255" s="405"/>
      <c r="MHC255" s="405"/>
      <c r="MHD255" s="277"/>
      <c r="MHE255" s="277"/>
      <c r="MHF255" s="277"/>
      <c r="MHG255" s="277"/>
      <c r="MHH255" s="277"/>
      <c r="MHI255" s="277"/>
      <c r="MHJ255" s="277"/>
      <c r="MHK255" s="277"/>
      <c r="MHL255" s="402"/>
      <c r="MHM255" s="404"/>
      <c r="MHN255" s="49"/>
      <c r="MHO255" s="49"/>
      <c r="MHP255" s="49"/>
      <c r="MHQ255" s="99"/>
      <c r="MHR255" s="98"/>
      <c r="MHS255" s="49"/>
      <c r="MHT255" s="405"/>
      <c r="MHU255" s="405"/>
      <c r="MHV255" s="277"/>
      <c r="MHW255" s="277"/>
      <c r="MHX255" s="277"/>
      <c r="MHY255" s="277"/>
      <c r="MHZ255" s="277"/>
      <c r="MIA255" s="277"/>
      <c r="MIB255" s="277"/>
      <c r="MIC255" s="277"/>
      <c r="MID255" s="402"/>
      <c r="MIE255" s="404"/>
      <c r="MIF255" s="49"/>
      <c r="MIG255" s="49"/>
      <c r="MIH255" s="49"/>
      <c r="MII255" s="99"/>
      <c r="MIJ255" s="98"/>
      <c r="MIK255" s="49"/>
      <c r="MIL255" s="405"/>
      <c r="MIM255" s="405"/>
      <c r="MIN255" s="277"/>
      <c r="MIO255" s="277"/>
      <c r="MIP255" s="277"/>
      <c r="MIQ255" s="277"/>
      <c r="MIR255" s="277"/>
      <c r="MIS255" s="277"/>
      <c r="MIT255" s="277"/>
      <c r="MIU255" s="277"/>
      <c r="MIV255" s="402"/>
      <c r="MIW255" s="404"/>
      <c r="MIX255" s="49"/>
      <c r="MIY255" s="49"/>
      <c r="MIZ255" s="49"/>
      <c r="MJA255" s="99"/>
      <c r="MJB255" s="98"/>
      <c r="MJC255" s="49"/>
      <c r="MJD255" s="405"/>
      <c r="MJE255" s="405"/>
      <c r="MJF255" s="277"/>
      <c r="MJG255" s="277"/>
      <c r="MJH255" s="277"/>
      <c r="MJI255" s="277"/>
      <c r="MJJ255" s="277"/>
      <c r="MJK255" s="277"/>
      <c r="MJL255" s="277"/>
      <c r="MJM255" s="277"/>
      <c r="MJN255" s="402"/>
      <c r="MJO255" s="404"/>
      <c r="MJP255" s="49"/>
      <c r="MJQ255" s="49"/>
      <c r="MJR255" s="49"/>
      <c r="MJS255" s="99"/>
      <c r="MJT255" s="98"/>
      <c r="MJU255" s="49"/>
      <c r="MJV255" s="405"/>
      <c r="MJW255" s="405"/>
      <c r="MJX255" s="277"/>
      <c r="MJY255" s="277"/>
      <c r="MJZ255" s="277"/>
      <c r="MKA255" s="277"/>
      <c r="MKB255" s="277"/>
      <c r="MKC255" s="277"/>
      <c r="MKD255" s="277"/>
      <c r="MKE255" s="277"/>
      <c r="MKF255" s="402"/>
      <c r="MKG255" s="404"/>
      <c r="MKH255" s="49"/>
      <c r="MKI255" s="49"/>
      <c r="MKJ255" s="49"/>
      <c r="MKK255" s="99"/>
      <c r="MKL255" s="98"/>
      <c r="MKM255" s="49"/>
      <c r="MKN255" s="405"/>
      <c r="MKO255" s="405"/>
      <c r="MKP255" s="277"/>
      <c r="MKQ255" s="277"/>
      <c r="MKR255" s="277"/>
      <c r="MKS255" s="277"/>
      <c r="MKT255" s="277"/>
      <c r="MKU255" s="277"/>
      <c r="MKV255" s="277"/>
      <c r="MKW255" s="277"/>
      <c r="MKX255" s="402"/>
      <c r="MKY255" s="404"/>
      <c r="MKZ255" s="49"/>
      <c r="MLA255" s="49"/>
      <c r="MLB255" s="49"/>
      <c r="MLC255" s="99"/>
      <c r="MLD255" s="98"/>
      <c r="MLE255" s="49"/>
      <c r="MLF255" s="405"/>
      <c r="MLG255" s="405"/>
      <c r="MLH255" s="277"/>
      <c r="MLI255" s="277"/>
      <c r="MLJ255" s="277"/>
      <c r="MLK255" s="277"/>
      <c r="MLL255" s="277"/>
      <c r="MLM255" s="277"/>
      <c r="MLN255" s="277"/>
      <c r="MLO255" s="277"/>
      <c r="MLP255" s="402"/>
      <c r="MLQ255" s="404"/>
      <c r="MLR255" s="49"/>
      <c r="MLS255" s="49"/>
      <c r="MLT255" s="49"/>
      <c r="MLU255" s="99"/>
      <c r="MLV255" s="98"/>
      <c r="MLW255" s="49"/>
      <c r="MLX255" s="405"/>
      <c r="MLY255" s="405"/>
      <c r="MLZ255" s="277"/>
      <c r="MMA255" s="277"/>
      <c r="MMB255" s="277"/>
      <c r="MMC255" s="277"/>
      <c r="MMD255" s="277"/>
      <c r="MME255" s="277"/>
      <c r="MMF255" s="277"/>
      <c r="MMG255" s="277"/>
      <c r="MMH255" s="402"/>
      <c r="MMI255" s="404"/>
      <c r="MMJ255" s="49"/>
      <c r="MMK255" s="49"/>
      <c r="MML255" s="49"/>
      <c r="MMM255" s="99"/>
      <c r="MMN255" s="98"/>
      <c r="MMO255" s="49"/>
      <c r="MMP255" s="405"/>
      <c r="MMQ255" s="405"/>
      <c r="MMR255" s="277"/>
      <c r="MMS255" s="277"/>
      <c r="MMT255" s="277"/>
      <c r="MMU255" s="277"/>
      <c r="MMV255" s="277"/>
      <c r="MMW255" s="277"/>
      <c r="MMX255" s="277"/>
      <c r="MMY255" s="277"/>
      <c r="MMZ255" s="402"/>
      <c r="MNA255" s="404"/>
      <c r="MNB255" s="49"/>
      <c r="MNC255" s="49"/>
      <c r="MND255" s="49"/>
      <c r="MNE255" s="99"/>
      <c r="MNF255" s="98"/>
      <c r="MNG255" s="49"/>
      <c r="MNH255" s="405"/>
      <c r="MNI255" s="405"/>
      <c r="MNJ255" s="277"/>
      <c r="MNK255" s="277"/>
      <c r="MNL255" s="277"/>
      <c r="MNM255" s="277"/>
      <c r="MNN255" s="277"/>
      <c r="MNO255" s="277"/>
      <c r="MNP255" s="277"/>
      <c r="MNQ255" s="277"/>
      <c r="MNR255" s="402"/>
      <c r="MNS255" s="404"/>
      <c r="MNT255" s="49"/>
      <c r="MNU255" s="49"/>
      <c r="MNV255" s="49"/>
      <c r="MNW255" s="99"/>
      <c r="MNX255" s="98"/>
      <c r="MNY255" s="49"/>
      <c r="MNZ255" s="405"/>
      <c r="MOA255" s="405"/>
      <c r="MOB255" s="277"/>
      <c r="MOC255" s="277"/>
      <c r="MOD255" s="277"/>
      <c r="MOE255" s="277"/>
      <c r="MOF255" s="277"/>
      <c r="MOG255" s="277"/>
      <c r="MOH255" s="277"/>
      <c r="MOI255" s="277"/>
      <c r="MOJ255" s="402"/>
      <c r="MOK255" s="404"/>
      <c r="MOL255" s="49"/>
      <c r="MOM255" s="49"/>
      <c r="MON255" s="49"/>
      <c r="MOO255" s="99"/>
      <c r="MOP255" s="98"/>
      <c r="MOQ255" s="49"/>
      <c r="MOR255" s="405"/>
      <c r="MOS255" s="405"/>
      <c r="MOT255" s="277"/>
      <c r="MOU255" s="277"/>
      <c r="MOV255" s="277"/>
      <c r="MOW255" s="277"/>
      <c r="MOX255" s="277"/>
      <c r="MOY255" s="277"/>
      <c r="MOZ255" s="277"/>
      <c r="MPA255" s="277"/>
      <c r="MPB255" s="402"/>
      <c r="MPC255" s="404"/>
      <c r="MPD255" s="49"/>
      <c r="MPE255" s="49"/>
      <c r="MPF255" s="49"/>
      <c r="MPG255" s="99"/>
      <c r="MPH255" s="98"/>
      <c r="MPI255" s="49"/>
      <c r="MPJ255" s="405"/>
      <c r="MPK255" s="405"/>
      <c r="MPL255" s="277"/>
      <c r="MPM255" s="277"/>
      <c r="MPN255" s="277"/>
      <c r="MPO255" s="277"/>
      <c r="MPP255" s="277"/>
      <c r="MPQ255" s="277"/>
      <c r="MPR255" s="277"/>
      <c r="MPS255" s="277"/>
      <c r="MPT255" s="402"/>
      <c r="MPU255" s="404"/>
      <c r="MPV255" s="49"/>
      <c r="MPW255" s="49"/>
      <c r="MPX255" s="49"/>
      <c r="MPY255" s="99"/>
      <c r="MPZ255" s="98"/>
      <c r="MQA255" s="49"/>
      <c r="MQB255" s="405"/>
      <c r="MQC255" s="405"/>
      <c r="MQD255" s="277"/>
      <c r="MQE255" s="277"/>
      <c r="MQF255" s="277"/>
      <c r="MQG255" s="277"/>
      <c r="MQH255" s="277"/>
      <c r="MQI255" s="277"/>
      <c r="MQJ255" s="277"/>
      <c r="MQK255" s="277"/>
      <c r="MQL255" s="402"/>
      <c r="MQM255" s="404"/>
      <c r="MQN255" s="49"/>
      <c r="MQO255" s="49"/>
      <c r="MQP255" s="49"/>
      <c r="MQQ255" s="99"/>
      <c r="MQR255" s="98"/>
      <c r="MQS255" s="49"/>
      <c r="MQT255" s="405"/>
      <c r="MQU255" s="405"/>
      <c r="MQV255" s="277"/>
      <c r="MQW255" s="277"/>
      <c r="MQX255" s="277"/>
      <c r="MQY255" s="277"/>
      <c r="MQZ255" s="277"/>
      <c r="MRA255" s="277"/>
      <c r="MRB255" s="277"/>
      <c r="MRC255" s="277"/>
      <c r="MRD255" s="402"/>
      <c r="MRE255" s="404"/>
      <c r="MRF255" s="49"/>
      <c r="MRG255" s="49"/>
      <c r="MRH255" s="49"/>
      <c r="MRI255" s="99"/>
      <c r="MRJ255" s="98"/>
      <c r="MRK255" s="49"/>
      <c r="MRL255" s="405"/>
      <c r="MRM255" s="405"/>
      <c r="MRN255" s="277"/>
      <c r="MRO255" s="277"/>
      <c r="MRP255" s="277"/>
      <c r="MRQ255" s="277"/>
      <c r="MRR255" s="277"/>
      <c r="MRS255" s="277"/>
      <c r="MRT255" s="277"/>
      <c r="MRU255" s="277"/>
      <c r="MRV255" s="402"/>
      <c r="MRW255" s="404"/>
      <c r="MRX255" s="49"/>
      <c r="MRY255" s="49"/>
      <c r="MRZ255" s="49"/>
      <c r="MSA255" s="99"/>
      <c r="MSB255" s="98"/>
      <c r="MSC255" s="49"/>
      <c r="MSD255" s="405"/>
      <c r="MSE255" s="405"/>
      <c r="MSF255" s="277"/>
      <c r="MSG255" s="277"/>
      <c r="MSH255" s="277"/>
      <c r="MSI255" s="277"/>
      <c r="MSJ255" s="277"/>
      <c r="MSK255" s="277"/>
      <c r="MSL255" s="277"/>
      <c r="MSM255" s="277"/>
      <c r="MSN255" s="402"/>
      <c r="MSO255" s="404"/>
      <c r="MSP255" s="49"/>
      <c r="MSQ255" s="49"/>
      <c r="MSR255" s="49"/>
      <c r="MSS255" s="99"/>
      <c r="MST255" s="98"/>
      <c r="MSU255" s="49"/>
      <c r="MSV255" s="405"/>
      <c r="MSW255" s="405"/>
      <c r="MSX255" s="277"/>
      <c r="MSY255" s="277"/>
      <c r="MSZ255" s="277"/>
      <c r="MTA255" s="277"/>
      <c r="MTB255" s="277"/>
      <c r="MTC255" s="277"/>
      <c r="MTD255" s="277"/>
      <c r="MTE255" s="277"/>
      <c r="MTF255" s="402"/>
      <c r="MTG255" s="404"/>
      <c r="MTH255" s="49"/>
      <c r="MTI255" s="49"/>
      <c r="MTJ255" s="49"/>
      <c r="MTK255" s="99"/>
      <c r="MTL255" s="98"/>
      <c r="MTM255" s="49"/>
      <c r="MTN255" s="405"/>
      <c r="MTO255" s="405"/>
      <c r="MTP255" s="277"/>
      <c r="MTQ255" s="277"/>
      <c r="MTR255" s="277"/>
      <c r="MTS255" s="277"/>
      <c r="MTT255" s="277"/>
      <c r="MTU255" s="277"/>
      <c r="MTV255" s="277"/>
      <c r="MTW255" s="277"/>
      <c r="MTX255" s="402"/>
      <c r="MTY255" s="404"/>
      <c r="MTZ255" s="49"/>
      <c r="MUA255" s="49"/>
      <c r="MUB255" s="49"/>
      <c r="MUC255" s="99"/>
      <c r="MUD255" s="98"/>
      <c r="MUE255" s="49"/>
      <c r="MUF255" s="405"/>
      <c r="MUG255" s="405"/>
      <c r="MUH255" s="277"/>
      <c r="MUI255" s="277"/>
      <c r="MUJ255" s="277"/>
      <c r="MUK255" s="277"/>
      <c r="MUL255" s="277"/>
      <c r="MUM255" s="277"/>
      <c r="MUN255" s="277"/>
      <c r="MUO255" s="277"/>
      <c r="MUP255" s="402"/>
      <c r="MUQ255" s="404"/>
      <c r="MUR255" s="49"/>
      <c r="MUS255" s="49"/>
      <c r="MUT255" s="49"/>
      <c r="MUU255" s="99"/>
      <c r="MUV255" s="98"/>
      <c r="MUW255" s="49"/>
      <c r="MUX255" s="405"/>
      <c r="MUY255" s="405"/>
      <c r="MUZ255" s="277"/>
      <c r="MVA255" s="277"/>
      <c r="MVB255" s="277"/>
      <c r="MVC255" s="277"/>
      <c r="MVD255" s="277"/>
      <c r="MVE255" s="277"/>
      <c r="MVF255" s="277"/>
      <c r="MVG255" s="277"/>
      <c r="MVH255" s="402"/>
      <c r="MVI255" s="404"/>
      <c r="MVJ255" s="49"/>
      <c r="MVK255" s="49"/>
      <c r="MVL255" s="49"/>
      <c r="MVM255" s="99"/>
      <c r="MVN255" s="98"/>
      <c r="MVO255" s="49"/>
      <c r="MVP255" s="405"/>
      <c r="MVQ255" s="405"/>
      <c r="MVR255" s="277"/>
      <c r="MVS255" s="277"/>
      <c r="MVT255" s="277"/>
      <c r="MVU255" s="277"/>
      <c r="MVV255" s="277"/>
      <c r="MVW255" s="277"/>
      <c r="MVX255" s="277"/>
      <c r="MVY255" s="277"/>
      <c r="MVZ255" s="402"/>
      <c r="MWA255" s="404"/>
      <c r="MWB255" s="49"/>
      <c r="MWC255" s="49"/>
      <c r="MWD255" s="49"/>
      <c r="MWE255" s="99"/>
      <c r="MWF255" s="98"/>
      <c r="MWG255" s="49"/>
      <c r="MWH255" s="405"/>
      <c r="MWI255" s="405"/>
      <c r="MWJ255" s="277"/>
      <c r="MWK255" s="277"/>
      <c r="MWL255" s="277"/>
      <c r="MWM255" s="277"/>
      <c r="MWN255" s="277"/>
      <c r="MWO255" s="277"/>
      <c r="MWP255" s="277"/>
      <c r="MWQ255" s="277"/>
      <c r="MWR255" s="402"/>
      <c r="MWS255" s="404"/>
      <c r="MWT255" s="49"/>
      <c r="MWU255" s="49"/>
      <c r="MWV255" s="49"/>
      <c r="MWW255" s="99"/>
      <c r="MWX255" s="98"/>
      <c r="MWY255" s="49"/>
      <c r="MWZ255" s="405"/>
      <c r="MXA255" s="405"/>
      <c r="MXB255" s="277"/>
      <c r="MXC255" s="277"/>
      <c r="MXD255" s="277"/>
      <c r="MXE255" s="277"/>
      <c r="MXF255" s="277"/>
      <c r="MXG255" s="277"/>
      <c r="MXH255" s="277"/>
      <c r="MXI255" s="277"/>
      <c r="MXJ255" s="402"/>
      <c r="MXK255" s="404"/>
      <c r="MXL255" s="49"/>
      <c r="MXM255" s="49"/>
      <c r="MXN255" s="49"/>
      <c r="MXO255" s="99"/>
      <c r="MXP255" s="98"/>
      <c r="MXQ255" s="49"/>
      <c r="MXR255" s="405"/>
      <c r="MXS255" s="405"/>
      <c r="MXT255" s="277"/>
      <c r="MXU255" s="277"/>
      <c r="MXV255" s="277"/>
      <c r="MXW255" s="277"/>
      <c r="MXX255" s="277"/>
      <c r="MXY255" s="277"/>
      <c r="MXZ255" s="277"/>
      <c r="MYA255" s="277"/>
      <c r="MYB255" s="402"/>
      <c r="MYC255" s="404"/>
      <c r="MYD255" s="49"/>
      <c r="MYE255" s="49"/>
      <c r="MYF255" s="49"/>
      <c r="MYG255" s="99"/>
      <c r="MYH255" s="98"/>
      <c r="MYI255" s="49"/>
      <c r="MYJ255" s="405"/>
      <c r="MYK255" s="405"/>
      <c r="MYL255" s="277"/>
      <c r="MYM255" s="277"/>
      <c r="MYN255" s="277"/>
      <c r="MYO255" s="277"/>
      <c r="MYP255" s="277"/>
      <c r="MYQ255" s="277"/>
      <c r="MYR255" s="277"/>
      <c r="MYS255" s="277"/>
      <c r="MYT255" s="402"/>
      <c r="MYU255" s="404"/>
      <c r="MYV255" s="49"/>
      <c r="MYW255" s="49"/>
      <c r="MYX255" s="49"/>
      <c r="MYY255" s="99"/>
      <c r="MYZ255" s="98"/>
      <c r="MZA255" s="49"/>
      <c r="MZB255" s="405"/>
      <c r="MZC255" s="405"/>
      <c r="MZD255" s="277"/>
      <c r="MZE255" s="277"/>
      <c r="MZF255" s="277"/>
      <c r="MZG255" s="277"/>
      <c r="MZH255" s="277"/>
      <c r="MZI255" s="277"/>
      <c r="MZJ255" s="277"/>
      <c r="MZK255" s="277"/>
      <c r="MZL255" s="402"/>
      <c r="MZM255" s="404"/>
      <c r="MZN255" s="49"/>
      <c r="MZO255" s="49"/>
      <c r="MZP255" s="49"/>
      <c r="MZQ255" s="99"/>
      <c r="MZR255" s="98"/>
      <c r="MZS255" s="49"/>
      <c r="MZT255" s="405"/>
      <c r="MZU255" s="405"/>
      <c r="MZV255" s="277"/>
      <c r="MZW255" s="277"/>
      <c r="MZX255" s="277"/>
      <c r="MZY255" s="277"/>
      <c r="MZZ255" s="277"/>
      <c r="NAA255" s="277"/>
      <c r="NAB255" s="277"/>
      <c r="NAC255" s="277"/>
      <c r="NAD255" s="402"/>
      <c r="NAE255" s="404"/>
      <c r="NAF255" s="49"/>
      <c r="NAG255" s="49"/>
      <c r="NAH255" s="49"/>
      <c r="NAI255" s="99"/>
      <c r="NAJ255" s="98"/>
      <c r="NAK255" s="49"/>
      <c r="NAL255" s="405"/>
      <c r="NAM255" s="405"/>
      <c r="NAN255" s="277"/>
      <c r="NAO255" s="277"/>
      <c r="NAP255" s="277"/>
      <c r="NAQ255" s="277"/>
      <c r="NAR255" s="277"/>
      <c r="NAS255" s="277"/>
      <c r="NAT255" s="277"/>
      <c r="NAU255" s="277"/>
      <c r="NAV255" s="402"/>
      <c r="NAW255" s="404"/>
      <c r="NAX255" s="49"/>
      <c r="NAY255" s="49"/>
      <c r="NAZ255" s="49"/>
      <c r="NBA255" s="99"/>
      <c r="NBB255" s="98"/>
      <c r="NBC255" s="49"/>
      <c r="NBD255" s="405"/>
      <c r="NBE255" s="405"/>
      <c r="NBF255" s="277"/>
      <c r="NBG255" s="277"/>
      <c r="NBH255" s="277"/>
      <c r="NBI255" s="277"/>
      <c r="NBJ255" s="277"/>
      <c r="NBK255" s="277"/>
      <c r="NBL255" s="277"/>
      <c r="NBM255" s="277"/>
      <c r="NBN255" s="402"/>
      <c r="NBO255" s="404"/>
      <c r="NBP255" s="49"/>
      <c r="NBQ255" s="49"/>
      <c r="NBR255" s="49"/>
      <c r="NBS255" s="99"/>
      <c r="NBT255" s="98"/>
      <c r="NBU255" s="49"/>
      <c r="NBV255" s="405"/>
      <c r="NBW255" s="405"/>
      <c r="NBX255" s="277"/>
      <c r="NBY255" s="277"/>
      <c r="NBZ255" s="277"/>
      <c r="NCA255" s="277"/>
      <c r="NCB255" s="277"/>
      <c r="NCC255" s="277"/>
      <c r="NCD255" s="277"/>
      <c r="NCE255" s="277"/>
      <c r="NCF255" s="402"/>
      <c r="NCG255" s="404"/>
      <c r="NCH255" s="49"/>
      <c r="NCI255" s="49"/>
      <c r="NCJ255" s="49"/>
      <c r="NCK255" s="99"/>
      <c r="NCL255" s="98"/>
      <c r="NCM255" s="49"/>
      <c r="NCN255" s="405"/>
      <c r="NCO255" s="405"/>
      <c r="NCP255" s="277"/>
      <c r="NCQ255" s="277"/>
      <c r="NCR255" s="277"/>
      <c r="NCS255" s="277"/>
      <c r="NCT255" s="277"/>
      <c r="NCU255" s="277"/>
      <c r="NCV255" s="277"/>
      <c r="NCW255" s="277"/>
      <c r="NCX255" s="402"/>
      <c r="NCY255" s="404"/>
      <c r="NCZ255" s="49"/>
      <c r="NDA255" s="49"/>
      <c r="NDB255" s="49"/>
      <c r="NDC255" s="99"/>
      <c r="NDD255" s="98"/>
      <c r="NDE255" s="49"/>
      <c r="NDF255" s="405"/>
      <c r="NDG255" s="405"/>
      <c r="NDH255" s="277"/>
      <c r="NDI255" s="277"/>
      <c r="NDJ255" s="277"/>
      <c r="NDK255" s="277"/>
      <c r="NDL255" s="277"/>
      <c r="NDM255" s="277"/>
      <c r="NDN255" s="277"/>
      <c r="NDO255" s="277"/>
      <c r="NDP255" s="402"/>
      <c r="NDQ255" s="404"/>
      <c r="NDR255" s="49"/>
      <c r="NDS255" s="49"/>
      <c r="NDT255" s="49"/>
      <c r="NDU255" s="99"/>
      <c r="NDV255" s="98"/>
      <c r="NDW255" s="49"/>
      <c r="NDX255" s="405"/>
      <c r="NDY255" s="405"/>
      <c r="NDZ255" s="277"/>
      <c r="NEA255" s="277"/>
      <c r="NEB255" s="277"/>
      <c r="NEC255" s="277"/>
      <c r="NED255" s="277"/>
      <c r="NEE255" s="277"/>
      <c r="NEF255" s="277"/>
      <c r="NEG255" s="277"/>
      <c r="NEH255" s="402"/>
      <c r="NEI255" s="404"/>
      <c r="NEJ255" s="49"/>
      <c r="NEK255" s="49"/>
      <c r="NEL255" s="49"/>
      <c r="NEM255" s="99"/>
      <c r="NEN255" s="98"/>
      <c r="NEO255" s="49"/>
      <c r="NEP255" s="405"/>
      <c r="NEQ255" s="405"/>
      <c r="NER255" s="277"/>
      <c r="NES255" s="277"/>
      <c r="NET255" s="277"/>
      <c r="NEU255" s="277"/>
      <c r="NEV255" s="277"/>
      <c r="NEW255" s="277"/>
      <c r="NEX255" s="277"/>
      <c r="NEY255" s="277"/>
      <c r="NEZ255" s="402"/>
      <c r="NFA255" s="404"/>
      <c r="NFB255" s="49"/>
      <c r="NFC255" s="49"/>
      <c r="NFD255" s="49"/>
      <c r="NFE255" s="99"/>
      <c r="NFF255" s="98"/>
      <c r="NFG255" s="49"/>
      <c r="NFH255" s="405"/>
      <c r="NFI255" s="405"/>
      <c r="NFJ255" s="277"/>
      <c r="NFK255" s="277"/>
      <c r="NFL255" s="277"/>
      <c r="NFM255" s="277"/>
      <c r="NFN255" s="277"/>
      <c r="NFO255" s="277"/>
      <c r="NFP255" s="277"/>
      <c r="NFQ255" s="277"/>
      <c r="NFR255" s="402"/>
      <c r="NFS255" s="404"/>
      <c r="NFT255" s="49"/>
      <c r="NFU255" s="49"/>
      <c r="NFV255" s="49"/>
      <c r="NFW255" s="99"/>
      <c r="NFX255" s="98"/>
      <c r="NFY255" s="49"/>
      <c r="NFZ255" s="405"/>
      <c r="NGA255" s="405"/>
      <c r="NGB255" s="277"/>
      <c r="NGC255" s="277"/>
      <c r="NGD255" s="277"/>
      <c r="NGE255" s="277"/>
      <c r="NGF255" s="277"/>
      <c r="NGG255" s="277"/>
      <c r="NGH255" s="277"/>
      <c r="NGI255" s="277"/>
      <c r="NGJ255" s="402"/>
      <c r="NGK255" s="404"/>
      <c r="NGL255" s="49"/>
      <c r="NGM255" s="49"/>
      <c r="NGN255" s="49"/>
      <c r="NGO255" s="99"/>
      <c r="NGP255" s="98"/>
      <c r="NGQ255" s="49"/>
      <c r="NGR255" s="405"/>
      <c r="NGS255" s="405"/>
      <c r="NGT255" s="277"/>
      <c r="NGU255" s="277"/>
      <c r="NGV255" s="277"/>
      <c r="NGW255" s="277"/>
      <c r="NGX255" s="277"/>
      <c r="NGY255" s="277"/>
      <c r="NGZ255" s="277"/>
      <c r="NHA255" s="277"/>
      <c r="NHB255" s="402"/>
      <c r="NHC255" s="404"/>
      <c r="NHD255" s="49"/>
      <c r="NHE255" s="49"/>
      <c r="NHF255" s="49"/>
      <c r="NHG255" s="99"/>
      <c r="NHH255" s="98"/>
      <c r="NHI255" s="49"/>
      <c r="NHJ255" s="405"/>
      <c r="NHK255" s="405"/>
      <c r="NHL255" s="277"/>
      <c r="NHM255" s="277"/>
      <c r="NHN255" s="277"/>
      <c r="NHO255" s="277"/>
      <c r="NHP255" s="277"/>
      <c r="NHQ255" s="277"/>
      <c r="NHR255" s="277"/>
      <c r="NHS255" s="277"/>
      <c r="NHT255" s="402"/>
      <c r="NHU255" s="404"/>
      <c r="NHV255" s="49"/>
      <c r="NHW255" s="49"/>
      <c r="NHX255" s="49"/>
      <c r="NHY255" s="99"/>
      <c r="NHZ255" s="98"/>
      <c r="NIA255" s="49"/>
      <c r="NIB255" s="405"/>
      <c r="NIC255" s="405"/>
      <c r="NID255" s="277"/>
      <c r="NIE255" s="277"/>
      <c r="NIF255" s="277"/>
      <c r="NIG255" s="277"/>
      <c r="NIH255" s="277"/>
      <c r="NII255" s="277"/>
      <c r="NIJ255" s="277"/>
      <c r="NIK255" s="277"/>
      <c r="NIL255" s="402"/>
      <c r="NIM255" s="404"/>
      <c r="NIN255" s="49"/>
      <c r="NIO255" s="49"/>
      <c r="NIP255" s="49"/>
      <c r="NIQ255" s="99"/>
      <c r="NIR255" s="98"/>
      <c r="NIS255" s="49"/>
      <c r="NIT255" s="405"/>
      <c r="NIU255" s="405"/>
      <c r="NIV255" s="277"/>
      <c r="NIW255" s="277"/>
      <c r="NIX255" s="277"/>
      <c r="NIY255" s="277"/>
      <c r="NIZ255" s="277"/>
      <c r="NJA255" s="277"/>
      <c r="NJB255" s="277"/>
      <c r="NJC255" s="277"/>
      <c r="NJD255" s="402"/>
      <c r="NJE255" s="404"/>
      <c r="NJF255" s="49"/>
      <c r="NJG255" s="49"/>
      <c r="NJH255" s="49"/>
      <c r="NJI255" s="99"/>
      <c r="NJJ255" s="98"/>
      <c r="NJK255" s="49"/>
      <c r="NJL255" s="405"/>
      <c r="NJM255" s="405"/>
      <c r="NJN255" s="277"/>
      <c r="NJO255" s="277"/>
      <c r="NJP255" s="277"/>
      <c r="NJQ255" s="277"/>
      <c r="NJR255" s="277"/>
      <c r="NJS255" s="277"/>
      <c r="NJT255" s="277"/>
      <c r="NJU255" s="277"/>
      <c r="NJV255" s="402"/>
      <c r="NJW255" s="404"/>
      <c r="NJX255" s="49"/>
      <c r="NJY255" s="49"/>
      <c r="NJZ255" s="49"/>
      <c r="NKA255" s="99"/>
      <c r="NKB255" s="98"/>
      <c r="NKC255" s="49"/>
      <c r="NKD255" s="405"/>
      <c r="NKE255" s="405"/>
      <c r="NKF255" s="277"/>
      <c r="NKG255" s="277"/>
      <c r="NKH255" s="277"/>
      <c r="NKI255" s="277"/>
      <c r="NKJ255" s="277"/>
      <c r="NKK255" s="277"/>
      <c r="NKL255" s="277"/>
      <c r="NKM255" s="277"/>
      <c r="NKN255" s="402"/>
      <c r="NKO255" s="404"/>
      <c r="NKP255" s="49"/>
      <c r="NKQ255" s="49"/>
      <c r="NKR255" s="49"/>
      <c r="NKS255" s="99"/>
      <c r="NKT255" s="98"/>
      <c r="NKU255" s="49"/>
      <c r="NKV255" s="405"/>
      <c r="NKW255" s="405"/>
      <c r="NKX255" s="277"/>
      <c r="NKY255" s="277"/>
      <c r="NKZ255" s="277"/>
      <c r="NLA255" s="277"/>
      <c r="NLB255" s="277"/>
      <c r="NLC255" s="277"/>
      <c r="NLD255" s="277"/>
      <c r="NLE255" s="277"/>
      <c r="NLF255" s="402"/>
      <c r="NLG255" s="404"/>
      <c r="NLH255" s="49"/>
      <c r="NLI255" s="49"/>
      <c r="NLJ255" s="49"/>
      <c r="NLK255" s="99"/>
      <c r="NLL255" s="98"/>
      <c r="NLM255" s="49"/>
      <c r="NLN255" s="405"/>
      <c r="NLO255" s="405"/>
      <c r="NLP255" s="277"/>
      <c r="NLQ255" s="277"/>
      <c r="NLR255" s="277"/>
      <c r="NLS255" s="277"/>
      <c r="NLT255" s="277"/>
      <c r="NLU255" s="277"/>
      <c r="NLV255" s="277"/>
      <c r="NLW255" s="277"/>
      <c r="NLX255" s="402"/>
      <c r="NLY255" s="404"/>
      <c r="NLZ255" s="49"/>
      <c r="NMA255" s="49"/>
      <c r="NMB255" s="49"/>
      <c r="NMC255" s="99"/>
      <c r="NMD255" s="98"/>
      <c r="NME255" s="49"/>
      <c r="NMF255" s="405"/>
      <c r="NMG255" s="405"/>
      <c r="NMH255" s="277"/>
      <c r="NMI255" s="277"/>
      <c r="NMJ255" s="277"/>
      <c r="NMK255" s="277"/>
      <c r="NML255" s="277"/>
      <c r="NMM255" s="277"/>
      <c r="NMN255" s="277"/>
      <c r="NMO255" s="277"/>
      <c r="NMP255" s="402"/>
      <c r="NMQ255" s="404"/>
      <c r="NMR255" s="49"/>
      <c r="NMS255" s="49"/>
      <c r="NMT255" s="49"/>
      <c r="NMU255" s="99"/>
      <c r="NMV255" s="98"/>
      <c r="NMW255" s="49"/>
      <c r="NMX255" s="405"/>
      <c r="NMY255" s="405"/>
      <c r="NMZ255" s="277"/>
      <c r="NNA255" s="277"/>
      <c r="NNB255" s="277"/>
      <c r="NNC255" s="277"/>
      <c r="NND255" s="277"/>
      <c r="NNE255" s="277"/>
      <c r="NNF255" s="277"/>
      <c r="NNG255" s="277"/>
      <c r="NNH255" s="402"/>
      <c r="NNI255" s="404"/>
      <c r="NNJ255" s="49"/>
      <c r="NNK255" s="49"/>
      <c r="NNL255" s="49"/>
      <c r="NNM255" s="99"/>
      <c r="NNN255" s="98"/>
      <c r="NNO255" s="49"/>
      <c r="NNP255" s="405"/>
      <c r="NNQ255" s="405"/>
      <c r="NNR255" s="277"/>
      <c r="NNS255" s="277"/>
      <c r="NNT255" s="277"/>
      <c r="NNU255" s="277"/>
      <c r="NNV255" s="277"/>
      <c r="NNW255" s="277"/>
      <c r="NNX255" s="277"/>
      <c r="NNY255" s="277"/>
      <c r="NNZ255" s="402"/>
      <c r="NOA255" s="404"/>
      <c r="NOB255" s="49"/>
      <c r="NOC255" s="49"/>
      <c r="NOD255" s="49"/>
      <c r="NOE255" s="99"/>
      <c r="NOF255" s="98"/>
      <c r="NOG255" s="49"/>
      <c r="NOH255" s="405"/>
      <c r="NOI255" s="405"/>
      <c r="NOJ255" s="277"/>
      <c r="NOK255" s="277"/>
      <c r="NOL255" s="277"/>
      <c r="NOM255" s="277"/>
      <c r="NON255" s="277"/>
      <c r="NOO255" s="277"/>
      <c r="NOP255" s="277"/>
      <c r="NOQ255" s="277"/>
      <c r="NOR255" s="402"/>
      <c r="NOS255" s="404"/>
      <c r="NOT255" s="49"/>
      <c r="NOU255" s="49"/>
      <c r="NOV255" s="49"/>
      <c r="NOW255" s="99"/>
      <c r="NOX255" s="98"/>
      <c r="NOY255" s="49"/>
      <c r="NOZ255" s="405"/>
      <c r="NPA255" s="405"/>
      <c r="NPB255" s="277"/>
      <c r="NPC255" s="277"/>
      <c r="NPD255" s="277"/>
      <c r="NPE255" s="277"/>
      <c r="NPF255" s="277"/>
      <c r="NPG255" s="277"/>
      <c r="NPH255" s="277"/>
      <c r="NPI255" s="277"/>
      <c r="NPJ255" s="402"/>
      <c r="NPK255" s="404"/>
      <c r="NPL255" s="49"/>
      <c r="NPM255" s="49"/>
      <c r="NPN255" s="49"/>
      <c r="NPO255" s="99"/>
      <c r="NPP255" s="98"/>
      <c r="NPQ255" s="49"/>
      <c r="NPR255" s="405"/>
      <c r="NPS255" s="405"/>
      <c r="NPT255" s="277"/>
      <c r="NPU255" s="277"/>
      <c r="NPV255" s="277"/>
      <c r="NPW255" s="277"/>
      <c r="NPX255" s="277"/>
      <c r="NPY255" s="277"/>
      <c r="NPZ255" s="277"/>
      <c r="NQA255" s="277"/>
      <c r="NQB255" s="402"/>
      <c r="NQC255" s="404"/>
      <c r="NQD255" s="49"/>
      <c r="NQE255" s="49"/>
      <c r="NQF255" s="49"/>
      <c r="NQG255" s="99"/>
      <c r="NQH255" s="98"/>
      <c r="NQI255" s="49"/>
      <c r="NQJ255" s="405"/>
      <c r="NQK255" s="405"/>
      <c r="NQL255" s="277"/>
      <c r="NQM255" s="277"/>
      <c r="NQN255" s="277"/>
      <c r="NQO255" s="277"/>
      <c r="NQP255" s="277"/>
      <c r="NQQ255" s="277"/>
      <c r="NQR255" s="277"/>
      <c r="NQS255" s="277"/>
      <c r="NQT255" s="402"/>
      <c r="NQU255" s="404"/>
      <c r="NQV255" s="49"/>
      <c r="NQW255" s="49"/>
      <c r="NQX255" s="49"/>
      <c r="NQY255" s="99"/>
      <c r="NQZ255" s="98"/>
      <c r="NRA255" s="49"/>
      <c r="NRB255" s="405"/>
      <c r="NRC255" s="405"/>
      <c r="NRD255" s="277"/>
      <c r="NRE255" s="277"/>
      <c r="NRF255" s="277"/>
      <c r="NRG255" s="277"/>
      <c r="NRH255" s="277"/>
      <c r="NRI255" s="277"/>
      <c r="NRJ255" s="277"/>
      <c r="NRK255" s="277"/>
      <c r="NRL255" s="402"/>
      <c r="NRM255" s="404"/>
      <c r="NRN255" s="49"/>
      <c r="NRO255" s="49"/>
      <c r="NRP255" s="49"/>
      <c r="NRQ255" s="99"/>
      <c r="NRR255" s="98"/>
      <c r="NRS255" s="49"/>
      <c r="NRT255" s="405"/>
      <c r="NRU255" s="405"/>
      <c r="NRV255" s="277"/>
      <c r="NRW255" s="277"/>
      <c r="NRX255" s="277"/>
      <c r="NRY255" s="277"/>
      <c r="NRZ255" s="277"/>
      <c r="NSA255" s="277"/>
      <c r="NSB255" s="277"/>
      <c r="NSC255" s="277"/>
      <c r="NSD255" s="402"/>
      <c r="NSE255" s="404"/>
      <c r="NSF255" s="49"/>
      <c r="NSG255" s="49"/>
      <c r="NSH255" s="49"/>
      <c r="NSI255" s="99"/>
      <c r="NSJ255" s="98"/>
      <c r="NSK255" s="49"/>
      <c r="NSL255" s="405"/>
      <c r="NSM255" s="405"/>
      <c r="NSN255" s="277"/>
      <c r="NSO255" s="277"/>
      <c r="NSP255" s="277"/>
      <c r="NSQ255" s="277"/>
      <c r="NSR255" s="277"/>
      <c r="NSS255" s="277"/>
      <c r="NST255" s="277"/>
      <c r="NSU255" s="277"/>
      <c r="NSV255" s="402"/>
      <c r="NSW255" s="404"/>
      <c r="NSX255" s="49"/>
      <c r="NSY255" s="49"/>
      <c r="NSZ255" s="49"/>
      <c r="NTA255" s="99"/>
      <c r="NTB255" s="98"/>
      <c r="NTC255" s="49"/>
      <c r="NTD255" s="405"/>
      <c r="NTE255" s="405"/>
      <c r="NTF255" s="277"/>
      <c r="NTG255" s="277"/>
      <c r="NTH255" s="277"/>
      <c r="NTI255" s="277"/>
      <c r="NTJ255" s="277"/>
      <c r="NTK255" s="277"/>
      <c r="NTL255" s="277"/>
      <c r="NTM255" s="277"/>
      <c r="NTN255" s="402"/>
      <c r="NTO255" s="404"/>
      <c r="NTP255" s="49"/>
      <c r="NTQ255" s="49"/>
      <c r="NTR255" s="49"/>
      <c r="NTS255" s="99"/>
      <c r="NTT255" s="98"/>
      <c r="NTU255" s="49"/>
      <c r="NTV255" s="405"/>
      <c r="NTW255" s="405"/>
      <c r="NTX255" s="277"/>
      <c r="NTY255" s="277"/>
      <c r="NTZ255" s="277"/>
      <c r="NUA255" s="277"/>
      <c r="NUB255" s="277"/>
      <c r="NUC255" s="277"/>
      <c r="NUD255" s="277"/>
      <c r="NUE255" s="277"/>
      <c r="NUF255" s="402"/>
      <c r="NUG255" s="404"/>
      <c r="NUH255" s="49"/>
      <c r="NUI255" s="49"/>
      <c r="NUJ255" s="49"/>
      <c r="NUK255" s="99"/>
      <c r="NUL255" s="98"/>
      <c r="NUM255" s="49"/>
      <c r="NUN255" s="405"/>
      <c r="NUO255" s="405"/>
      <c r="NUP255" s="277"/>
      <c r="NUQ255" s="277"/>
      <c r="NUR255" s="277"/>
      <c r="NUS255" s="277"/>
      <c r="NUT255" s="277"/>
      <c r="NUU255" s="277"/>
      <c r="NUV255" s="277"/>
      <c r="NUW255" s="277"/>
      <c r="NUX255" s="402"/>
      <c r="NUY255" s="404"/>
      <c r="NUZ255" s="49"/>
      <c r="NVA255" s="49"/>
      <c r="NVB255" s="49"/>
      <c r="NVC255" s="99"/>
      <c r="NVD255" s="98"/>
      <c r="NVE255" s="49"/>
      <c r="NVF255" s="405"/>
      <c r="NVG255" s="405"/>
      <c r="NVH255" s="277"/>
      <c r="NVI255" s="277"/>
      <c r="NVJ255" s="277"/>
      <c r="NVK255" s="277"/>
      <c r="NVL255" s="277"/>
      <c r="NVM255" s="277"/>
      <c r="NVN255" s="277"/>
      <c r="NVO255" s="277"/>
      <c r="NVP255" s="402"/>
      <c r="NVQ255" s="404"/>
      <c r="NVR255" s="49"/>
      <c r="NVS255" s="49"/>
      <c r="NVT255" s="49"/>
      <c r="NVU255" s="99"/>
      <c r="NVV255" s="98"/>
      <c r="NVW255" s="49"/>
      <c r="NVX255" s="405"/>
      <c r="NVY255" s="405"/>
      <c r="NVZ255" s="277"/>
      <c r="NWA255" s="277"/>
      <c r="NWB255" s="277"/>
      <c r="NWC255" s="277"/>
      <c r="NWD255" s="277"/>
      <c r="NWE255" s="277"/>
      <c r="NWF255" s="277"/>
      <c r="NWG255" s="277"/>
      <c r="NWH255" s="402"/>
      <c r="NWI255" s="404"/>
      <c r="NWJ255" s="49"/>
      <c r="NWK255" s="49"/>
      <c r="NWL255" s="49"/>
      <c r="NWM255" s="99"/>
      <c r="NWN255" s="98"/>
      <c r="NWO255" s="49"/>
      <c r="NWP255" s="405"/>
      <c r="NWQ255" s="405"/>
      <c r="NWR255" s="277"/>
      <c r="NWS255" s="277"/>
      <c r="NWT255" s="277"/>
      <c r="NWU255" s="277"/>
      <c r="NWV255" s="277"/>
      <c r="NWW255" s="277"/>
      <c r="NWX255" s="277"/>
      <c r="NWY255" s="277"/>
      <c r="NWZ255" s="402"/>
      <c r="NXA255" s="404"/>
      <c r="NXB255" s="49"/>
      <c r="NXC255" s="49"/>
      <c r="NXD255" s="49"/>
      <c r="NXE255" s="99"/>
      <c r="NXF255" s="98"/>
      <c r="NXG255" s="49"/>
      <c r="NXH255" s="405"/>
      <c r="NXI255" s="405"/>
      <c r="NXJ255" s="277"/>
      <c r="NXK255" s="277"/>
      <c r="NXL255" s="277"/>
      <c r="NXM255" s="277"/>
      <c r="NXN255" s="277"/>
      <c r="NXO255" s="277"/>
      <c r="NXP255" s="277"/>
      <c r="NXQ255" s="277"/>
      <c r="NXR255" s="402"/>
      <c r="NXS255" s="404"/>
      <c r="NXT255" s="49"/>
      <c r="NXU255" s="49"/>
      <c r="NXV255" s="49"/>
      <c r="NXW255" s="99"/>
      <c r="NXX255" s="98"/>
      <c r="NXY255" s="49"/>
      <c r="NXZ255" s="405"/>
      <c r="NYA255" s="405"/>
      <c r="NYB255" s="277"/>
      <c r="NYC255" s="277"/>
      <c r="NYD255" s="277"/>
      <c r="NYE255" s="277"/>
      <c r="NYF255" s="277"/>
      <c r="NYG255" s="277"/>
      <c r="NYH255" s="277"/>
      <c r="NYI255" s="277"/>
      <c r="NYJ255" s="402"/>
      <c r="NYK255" s="404"/>
      <c r="NYL255" s="49"/>
      <c r="NYM255" s="49"/>
      <c r="NYN255" s="49"/>
      <c r="NYO255" s="99"/>
      <c r="NYP255" s="98"/>
      <c r="NYQ255" s="49"/>
      <c r="NYR255" s="405"/>
      <c r="NYS255" s="405"/>
      <c r="NYT255" s="277"/>
      <c r="NYU255" s="277"/>
      <c r="NYV255" s="277"/>
      <c r="NYW255" s="277"/>
      <c r="NYX255" s="277"/>
      <c r="NYY255" s="277"/>
      <c r="NYZ255" s="277"/>
      <c r="NZA255" s="277"/>
      <c r="NZB255" s="402"/>
      <c r="NZC255" s="404"/>
      <c r="NZD255" s="49"/>
      <c r="NZE255" s="49"/>
      <c r="NZF255" s="49"/>
      <c r="NZG255" s="99"/>
      <c r="NZH255" s="98"/>
      <c r="NZI255" s="49"/>
      <c r="NZJ255" s="405"/>
      <c r="NZK255" s="405"/>
      <c r="NZL255" s="277"/>
      <c r="NZM255" s="277"/>
      <c r="NZN255" s="277"/>
      <c r="NZO255" s="277"/>
      <c r="NZP255" s="277"/>
      <c r="NZQ255" s="277"/>
      <c r="NZR255" s="277"/>
      <c r="NZS255" s="277"/>
      <c r="NZT255" s="402"/>
      <c r="NZU255" s="404"/>
      <c r="NZV255" s="49"/>
      <c r="NZW255" s="49"/>
      <c r="NZX255" s="49"/>
      <c r="NZY255" s="99"/>
      <c r="NZZ255" s="98"/>
      <c r="OAA255" s="49"/>
      <c r="OAB255" s="405"/>
      <c r="OAC255" s="405"/>
      <c r="OAD255" s="277"/>
      <c r="OAE255" s="277"/>
      <c r="OAF255" s="277"/>
      <c r="OAG255" s="277"/>
      <c r="OAH255" s="277"/>
      <c r="OAI255" s="277"/>
      <c r="OAJ255" s="277"/>
      <c r="OAK255" s="277"/>
      <c r="OAL255" s="402"/>
      <c r="OAM255" s="404"/>
      <c r="OAN255" s="49"/>
      <c r="OAO255" s="49"/>
      <c r="OAP255" s="49"/>
      <c r="OAQ255" s="99"/>
      <c r="OAR255" s="98"/>
      <c r="OAS255" s="49"/>
      <c r="OAT255" s="405"/>
      <c r="OAU255" s="405"/>
      <c r="OAV255" s="277"/>
      <c r="OAW255" s="277"/>
      <c r="OAX255" s="277"/>
      <c r="OAY255" s="277"/>
      <c r="OAZ255" s="277"/>
      <c r="OBA255" s="277"/>
      <c r="OBB255" s="277"/>
      <c r="OBC255" s="277"/>
      <c r="OBD255" s="402"/>
      <c r="OBE255" s="404"/>
      <c r="OBF255" s="49"/>
      <c r="OBG255" s="49"/>
      <c r="OBH255" s="49"/>
      <c r="OBI255" s="99"/>
      <c r="OBJ255" s="98"/>
      <c r="OBK255" s="49"/>
      <c r="OBL255" s="405"/>
      <c r="OBM255" s="405"/>
      <c r="OBN255" s="277"/>
      <c r="OBO255" s="277"/>
      <c r="OBP255" s="277"/>
      <c r="OBQ255" s="277"/>
      <c r="OBR255" s="277"/>
      <c r="OBS255" s="277"/>
      <c r="OBT255" s="277"/>
      <c r="OBU255" s="277"/>
      <c r="OBV255" s="402"/>
      <c r="OBW255" s="404"/>
      <c r="OBX255" s="49"/>
      <c r="OBY255" s="49"/>
      <c r="OBZ255" s="49"/>
      <c r="OCA255" s="99"/>
      <c r="OCB255" s="98"/>
      <c r="OCC255" s="49"/>
      <c r="OCD255" s="405"/>
      <c r="OCE255" s="405"/>
      <c r="OCF255" s="277"/>
      <c r="OCG255" s="277"/>
      <c r="OCH255" s="277"/>
      <c r="OCI255" s="277"/>
      <c r="OCJ255" s="277"/>
      <c r="OCK255" s="277"/>
      <c r="OCL255" s="277"/>
      <c r="OCM255" s="277"/>
      <c r="OCN255" s="402"/>
      <c r="OCO255" s="404"/>
      <c r="OCP255" s="49"/>
      <c r="OCQ255" s="49"/>
      <c r="OCR255" s="49"/>
      <c r="OCS255" s="99"/>
      <c r="OCT255" s="98"/>
      <c r="OCU255" s="49"/>
      <c r="OCV255" s="405"/>
      <c r="OCW255" s="405"/>
      <c r="OCX255" s="277"/>
      <c r="OCY255" s="277"/>
      <c r="OCZ255" s="277"/>
      <c r="ODA255" s="277"/>
      <c r="ODB255" s="277"/>
      <c r="ODC255" s="277"/>
      <c r="ODD255" s="277"/>
      <c r="ODE255" s="277"/>
      <c r="ODF255" s="402"/>
      <c r="ODG255" s="404"/>
      <c r="ODH255" s="49"/>
      <c r="ODI255" s="49"/>
      <c r="ODJ255" s="49"/>
      <c r="ODK255" s="99"/>
      <c r="ODL255" s="98"/>
      <c r="ODM255" s="49"/>
      <c r="ODN255" s="405"/>
      <c r="ODO255" s="405"/>
      <c r="ODP255" s="277"/>
      <c r="ODQ255" s="277"/>
      <c r="ODR255" s="277"/>
      <c r="ODS255" s="277"/>
      <c r="ODT255" s="277"/>
      <c r="ODU255" s="277"/>
      <c r="ODV255" s="277"/>
      <c r="ODW255" s="277"/>
      <c r="ODX255" s="402"/>
      <c r="ODY255" s="404"/>
      <c r="ODZ255" s="49"/>
      <c r="OEA255" s="49"/>
      <c r="OEB255" s="49"/>
      <c r="OEC255" s="99"/>
      <c r="OED255" s="98"/>
      <c r="OEE255" s="49"/>
      <c r="OEF255" s="405"/>
      <c r="OEG255" s="405"/>
      <c r="OEH255" s="277"/>
      <c r="OEI255" s="277"/>
      <c r="OEJ255" s="277"/>
      <c r="OEK255" s="277"/>
      <c r="OEL255" s="277"/>
      <c r="OEM255" s="277"/>
      <c r="OEN255" s="277"/>
      <c r="OEO255" s="277"/>
      <c r="OEP255" s="402"/>
      <c r="OEQ255" s="404"/>
      <c r="OER255" s="49"/>
      <c r="OES255" s="49"/>
      <c r="OET255" s="49"/>
      <c r="OEU255" s="99"/>
      <c r="OEV255" s="98"/>
      <c r="OEW255" s="49"/>
      <c r="OEX255" s="405"/>
      <c r="OEY255" s="405"/>
      <c r="OEZ255" s="277"/>
      <c r="OFA255" s="277"/>
      <c r="OFB255" s="277"/>
      <c r="OFC255" s="277"/>
      <c r="OFD255" s="277"/>
      <c r="OFE255" s="277"/>
      <c r="OFF255" s="277"/>
      <c r="OFG255" s="277"/>
      <c r="OFH255" s="402"/>
      <c r="OFI255" s="404"/>
      <c r="OFJ255" s="49"/>
      <c r="OFK255" s="49"/>
      <c r="OFL255" s="49"/>
      <c r="OFM255" s="99"/>
      <c r="OFN255" s="98"/>
      <c r="OFO255" s="49"/>
      <c r="OFP255" s="405"/>
      <c r="OFQ255" s="405"/>
      <c r="OFR255" s="277"/>
      <c r="OFS255" s="277"/>
      <c r="OFT255" s="277"/>
      <c r="OFU255" s="277"/>
      <c r="OFV255" s="277"/>
      <c r="OFW255" s="277"/>
      <c r="OFX255" s="277"/>
      <c r="OFY255" s="277"/>
      <c r="OFZ255" s="402"/>
      <c r="OGA255" s="404"/>
      <c r="OGB255" s="49"/>
      <c r="OGC255" s="49"/>
      <c r="OGD255" s="49"/>
      <c r="OGE255" s="99"/>
      <c r="OGF255" s="98"/>
      <c r="OGG255" s="49"/>
      <c r="OGH255" s="405"/>
      <c r="OGI255" s="405"/>
      <c r="OGJ255" s="277"/>
      <c r="OGK255" s="277"/>
      <c r="OGL255" s="277"/>
      <c r="OGM255" s="277"/>
      <c r="OGN255" s="277"/>
      <c r="OGO255" s="277"/>
      <c r="OGP255" s="277"/>
      <c r="OGQ255" s="277"/>
      <c r="OGR255" s="402"/>
      <c r="OGS255" s="404"/>
      <c r="OGT255" s="49"/>
      <c r="OGU255" s="49"/>
      <c r="OGV255" s="49"/>
      <c r="OGW255" s="99"/>
      <c r="OGX255" s="98"/>
      <c r="OGY255" s="49"/>
      <c r="OGZ255" s="405"/>
      <c r="OHA255" s="405"/>
      <c r="OHB255" s="277"/>
      <c r="OHC255" s="277"/>
      <c r="OHD255" s="277"/>
      <c r="OHE255" s="277"/>
      <c r="OHF255" s="277"/>
      <c r="OHG255" s="277"/>
      <c r="OHH255" s="277"/>
      <c r="OHI255" s="277"/>
      <c r="OHJ255" s="402"/>
      <c r="OHK255" s="404"/>
      <c r="OHL255" s="49"/>
      <c r="OHM255" s="49"/>
      <c r="OHN255" s="49"/>
      <c r="OHO255" s="99"/>
      <c r="OHP255" s="98"/>
      <c r="OHQ255" s="49"/>
      <c r="OHR255" s="405"/>
      <c r="OHS255" s="405"/>
      <c r="OHT255" s="277"/>
      <c r="OHU255" s="277"/>
      <c r="OHV255" s="277"/>
      <c r="OHW255" s="277"/>
      <c r="OHX255" s="277"/>
      <c r="OHY255" s="277"/>
      <c r="OHZ255" s="277"/>
      <c r="OIA255" s="277"/>
      <c r="OIB255" s="402"/>
      <c r="OIC255" s="404"/>
      <c r="OID255" s="49"/>
      <c r="OIE255" s="49"/>
      <c r="OIF255" s="49"/>
      <c r="OIG255" s="99"/>
      <c r="OIH255" s="98"/>
      <c r="OII255" s="49"/>
      <c r="OIJ255" s="405"/>
      <c r="OIK255" s="405"/>
      <c r="OIL255" s="277"/>
      <c r="OIM255" s="277"/>
      <c r="OIN255" s="277"/>
      <c r="OIO255" s="277"/>
      <c r="OIP255" s="277"/>
      <c r="OIQ255" s="277"/>
      <c r="OIR255" s="277"/>
      <c r="OIS255" s="277"/>
      <c r="OIT255" s="402"/>
      <c r="OIU255" s="404"/>
      <c r="OIV255" s="49"/>
      <c r="OIW255" s="49"/>
      <c r="OIX255" s="49"/>
      <c r="OIY255" s="99"/>
      <c r="OIZ255" s="98"/>
      <c r="OJA255" s="49"/>
      <c r="OJB255" s="405"/>
      <c r="OJC255" s="405"/>
      <c r="OJD255" s="277"/>
      <c r="OJE255" s="277"/>
      <c r="OJF255" s="277"/>
      <c r="OJG255" s="277"/>
      <c r="OJH255" s="277"/>
      <c r="OJI255" s="277"/>
      <c r="OJJ255" s="277"/>
      <c r="OJK255" s="277"/>
      <c r="OJL255" s="402"/>
      <c r="OJM255" s="404"/>
      <c r="OJN255" s="49"/>
      <c r="OJO255" s="49"/>
      <c r="OJP255" s="49"/>
      <c r="OJQ255" s="99"/>
      <c r="OJR255" s="98"/>
      <c r="OJS255" s="49"/>
      <c r="OJT255" s="405"/>
      <c r="OJU255" s="405"/>
      <c r="OJV255" s="277"/>
      <c r="OJW255" s="277"/>
      <c r="OJX255" s="277"/>
      <c r="OJY255" s="277"/>
      <c r="OJZ255" s="277"/>
      <c r="OKA255" s="277"/>
      <c r="OKB255" s="277"/>
      <c r="OKC255" s="277"/>
      <c r="OKD255" s="402"/>
      <c r="OKE255" s="404"/>
      <c r="OKF255" s="49"/>
      <c r="OKG255" s="49"/>
      <c r="OKH255" s="49"/>
      <c r="OKI255" s="99"/>
      <c r="OKJ255" s="98"/>
      <c r="OKK255" s="49"/>
      <c r="OKL255" s="405"/>
      <c r="OKM255" s="405"/>
      <c r="OKN255" s="277"/>
      <c r="OKO255" s="277"/>
      <c r="OKP255" s="277"/>
      <c r="OKQ255" s="277"/>
      <c r="OKR255" s="277"/>
      <c r="OKS255" s="277"/>
      <c r="OKT255" s="277"/>
      <c r="OKU255" s="277"/>
      <c r="OKV255" s="402"/>
      <c r="OKW255" s="404"/>
      <c r="OKX255" s="49"/>
      <c r="OKY255" s="49"/>
      <c r="OKZ255" s="49"/>
      <c r="OLA255" s="99"/>
      <c r="OLB255" s="98"/>
      <c r="OLC255" s="49"/>
      <c r="OLD255" s="405"/>
      <c r="OLE255" s="405"/>
      <c r="OLF255" s="277"/>
      <c r="OLG255" s="277"/>
      <c r="OLH255" s="277"/>
      <c r="OLI255" s="277"/>
      <c r="OLJ255" s="277"/>
      <c r="OLK255" s="277"/>
      <c r="OLL255" s="277"/>
      <c r="OLM255" s="277"/>
      <c r="OLN255" s="402"/>
      <c r="OLO255" s="404"/>
      <c r="OLP255" s="49"/>
      <c r="OLQ255" s="49"/>
      <c r="OLR255" s="49"/>
      <c r="OLS255" s="99"/>
      <c r="OLT255" s="98"/>
      <c r="OLU255" s="49"/>
      <c r="OLV255" s="405"/>
      <c r="OLW255" s="405"/>
      <c r="OLX255" s="277"/>
      <c r="OLY255" s="277"/>
      <c r="OLZ255" s="277"/>
      <c r="OMA255" s="277"/>
      <c r="OMB255" s="277"/>
      <c r="OMC255" s="277"/>
      <c r="OMD255" s="277"/>
      <c r="OME255" s="277"/>
      <c r="OMF255" s="402"/>
      <c r="OMG255" s="404"/>
      <c r="OMH255" s="49"/>
      <c r="OMI255" s="49"/>
      <c r="OMJ255" s="49"/>
      <c r="OMK255" s="99"/>
      <c r="OML255" s="98"/>
      <c r="OMM255" s="49"/>
      <c r="OMN255" s="405"/>
      <c r="OMO255" s="405"/>
      <c r="OMP255" s="277"/>
      <c r="OMQ255" s="277"/>
      <c r="OMR255" s="277"/>
      <c r="OMS255" s="277"/>
      <c r="OMT255" s="277"/>
      <c r="OMU255" s="277"/>
      <c r="OMV255" s="277"/>
      <c r="OMW255" s="277"/>
      <c r="OMX255" s="402"/>
      <c r="OMY255" s="404"/>
      <c r="OMZ255" s="49"/>
      <c r="ONA255" s="49"/>
      <c r="ONB255" s="49"/>
      <c r="ONC255" s="99"/>
      <c r="OND255" s="98"/>
      <c r="ONE255" s="49"/>
      <c r="ONF255" s="405"/>
      <c r="ONG255" s="405"/>
      <c r="ONH255" s="277"/>
      <c r="ONI255" s="277"/>
      <c r="ONJ255" s="277"/>
      <c r="ONK255" s="277"/>
      <c r="ONL255" s="277"/>
      <c r="ONM255" s="277"/>
      <c r="ONN255" s="277"/>
      <c r="ONO255" s="277"/>
      <c r="ONP255" s="402"/>
      <c r="ONQ255" s="404"/>
      <c r="ONR255" s="49"/>
      <c r="ONS255" s="49"/>
      <c r="ONT255" s="49"/>
      <c r="ONU255" s="99"/>
      <c r="ONV255" s="98"/>
      <c r="ONW255" s="49"/>
      <c r="ONX255" s="405"/>
      <c r="ONY255" s="405"/>
      <c r="ONZ255" s="277"/>
      <c r="OOA255" s="277"/>
      <c r="OOB255" s="277"/>
      <c r="OOC255" s="277"/>
      <c r="OOD255" s="277"/>
      <c r="OOE255" s="277"/>
      <c r="OOF255" s="277"/>
      <c r="OOG255" s="277"/>
      <c r="OOH255" s="402"/>
      <c r="OOI255" s="404"/>
      <c r="OOJ255" s="49"/>
      <c r="OOK255" s="49"/>
      <c r="OOL255" s="49"/>
      <c r="OOM255" s="99"/>
      <c r="OON255" s="98"/>
      <c r="OOO255" s="49"/>
      <c r="OOP255" s="405"/>
      <c r="OOQ255" s="405"/>
      <c r="OOR255" s="277"/>
      <c r="OOS255" s="277"/>
      <c r="OOT255" s="277"/>
      <c r="OOU255" s="277"/>
      <c r="OOV255" s="277"/>
      <c r="OOW255" s="277"/>
      <c r="OOX255" s="277"/>
      <c r="OOY255" s="277"/>
      <c r="OOZ255" s="402"/>
      <c r="OPA255" s="404"/>
      <c r="OPB255" s="49"/>
      <c r="OPC255" s="49"/>
      <c r="OPD255" s="49"/>
      <c r="OPE255" s="99"/>
      <c r="OPF255" s="98"/>
      <c r="OPG255" s="49"/>
      <c r="OPH255" s="405"/>
      <c r="OPI255" s="405"/>
      <c r="OPJ255" s="277"/>
      <c r="OPK255" s="277"/>
      <c r="OPL255" s="277"/>
      <c r="OPM255" s="277"/>
      <c r="OPN255" s="277"/>
      <c r="OPO255" s="277"/>
      <c r="OPP255" s="277"/>
      <c r="OPQ255" s="277"/>
      <c r="OPR255" s="402"/>
      <c r="OPS255" s="404"/>
      <c r="OPT255" s="49"/>
      <c r="OPU255" s="49"/>
      <c r="OPV255" s="49"/>
      <c r="OPW255" s="99"/>
      <c r="OPX255" s="98"/>
      <c r="OPY255" s="49"/>
      <c r="OPZ255" s="405"/>
      <c r="OQA255" s="405"/>
      <c r="OQB255" s="277"/>
      <c r="OQC255" s="277"/>
      <c r="OQD255" s="277"/>
      <c r="OQE255" s="277"/>
      <c r="OQF255" s="277"/>
      <c r="OQG255" s="277"/>
      <c r="OQH255" s="277"/>
      <c r="OQI255" s="277"/>
      <c r="OQJ255" s="402"/>
      <c r="OQK255" s="404"/>
      <c r="OQL255" s="49"/>
      <c r="OQM255" s="49"/>
      <c r="OQN255" s="49"/>
      <c r="OQO255" s="99"/>
      <c r="OQP255" s="98"/>
      <c r="OQQ255" s="49"/>
      <c r="OQR255" s="405"/>
      <c r="OQS255" s="405"/>
      <c r="OQT255" s="277"/>
      <c r="OQU255" s="277"/>
      <c r="OQV255" s="277"/>
      <c r="OQW255" s="277"/>
      <c r="OQX255" s="277"/>
      <c r="OQY255" s="277"/>
      <c r="OQZ255" s="277"/>
      <c r="ORA255" s="277"/>
      <c r="ORB255" s="402"/>
      <c r="ORC255" s="404"/>
      <c r="ORD255" s="49"/>
      <c r="ORE255" s="49"/>
      <c r="ORF255" s="49"/>
      <c r="ORG255" s="99"/>
      <c r="ORH255" s="98"/>
      <c r="ORI255" s="49"/>
      <c r="ORJ255" s="405"/>
      <c r="ORK255" s="405"/>
      <c r="ORL255" s="277"/>
      <c r="ORM255" s="277"/>
      <c r="ORN255" s="277"/>
      <c r="ORO255" s="277"/>
      <c r="ORP255" s="277"/>
      <c r="ORQ255" s="277"/>
      <c r="ORR255" s="277"/>
      <c r="ORS255" s="277"/>
      <c r="ORT255" s="402"/>
      <c r="ORU255" s="404"/>
      <c r="ORV255" s="49"/>
      <c r="ORW255" s="49"/>
      <c r="ORX255" s="49"/>
      <c r="ORY255" s="99"/>
      <c r="ORZ255" s="98"/>
      <c r="OSA255" s="49"/>
      <c r="OSB255" s="405"/>
      <c r="OSC255" s="405"/>
      <c r="OSD255" s="277"/>
      <c r="OSE255" s="277"/>
      <c r="OSF255" s="277"/>
      <c r="OSG255" s="277"/>
      <c r="OSH255" s="277"/>
      <c r="OSI255" s="277"/>
      <c r="OSJ255" s="277"/>
      <c r="OSK255" s="277"/>
      <c r="OSL255" s="402"/>
      <c r="OSM255" s="404"/>
      <c r="OSN255" s="49"/>
      <c r="OSO255" s="49"/>
      <c r="OSP255" s="49"/>
      <c r="OSQ255" s="99"/>
      <c r="OSR255" s="98"/>
      <c r="OSS255" s="49"/>
      <c r="OST255" s="405"/>
      <c r="OSU255" s="405"/>
      <c r="OSV255" s="277"/>
      <c r="OSW255" s="277"/>
      <c r="OSX255" s="277"/>
      <c r="OSY255" s="277"/>
      <c r="OSZ255" s="277"/>
      <c r="OTA255" s="277"/>
      <c r="OTB255" s="277"/>
      <c r="OTC255" s="277"/>
      <c r="OTD255" s="402"/>
      <c r="OTE255" s="404"/>
      <c r="OTF255" s="49"/>
      <c r="OTG255" s="49"/>
      <c r="OTH255" s="49"/>
      <c r="OTI255" s="99"/>
      <c r="OTJ255" s="98"/>
      <c r="OTK255" s="49"/>
      <c r="OTL255" s="405"/>
      <c r="OTM255" s="405"/>
      <c r="OTN255" s="277"/>
      <c r="OTO255" s="277"/>
      <c r="OTP255" s="277"/>
      <c r="OTQ255" s="277"/>
      <c r="OTR255" s="277"/>
      <c r="OTS255" s="277"/>
      <c r="OTT255" s="277"/>
      <c r="OTU255" s="277"/>
      <c r="OTV255" s="402"/>
      <c r="OTW255" s="404"/>
      <c r="OTX255" s="49"/>
      <c r="OTY255" s="49"/>
      <c r="OTZ255" s="49"/>
      <c r="OUA255" s="99"/>
      <c r="OUB255" s="98"/>
      <c r="OUC255" s="49"/>
      <c r="OUD255" s="405"/>
      <c r="OUE255" s="405"/>
      <c r="OUF255" s="277"/>
      <c r="OUG255" s="277"/>
      <c r="OUH255" s="277"/>
      <c r="OUI255" s="277"/>
      <c r="OUJ255" s="277"/>
      <c r="OUK255" s="277"/>
      <c r="OUL255" s="277"/>
      <c r="OUM255" s="277"/>
      <c r="OUN255" s="402"/>
      <c r="OUO255" s="404"/>
      <c r="OUP255" s="49"/>
      <c r="OUQ255" s="49"/>
      <c r="OUR255" s="49"/>
      <c r="OUS255" s="99"/>
      <c r="OUT255" s="98"/>
      <c r="OUU255" s="49"/>
      <c r="OUV255" s="405"/>
      <c r="OUW255" s="405"/>
      <c r="OUX255" s="277"/>
      <c r="OUY255" s="277"/>
      <c r="OUZ255" s="277"/>
      <c r="OVA255" s="277"/>
      <c r="OVB255" s="277"/>
      <c r="OVC255" s="277"/>
      <c r="OVD255" s="277"/>
      <c r="OVE255" s="277"/>
      <c r="OVF255" s="402"/>
      <c r="OVG255" s="404"/>
      <c r="OVH255" s="49"/>
      <c r="OVI255" s="49"/>
      <c r="OVJ255" s="49"/>
      <c r="OVK255" s="99"/>
      <c r="OVL255" s="98"/>
      <c r="OVM255" s="49"/>
      <c r="OVN255" s="405"/>
      <c r="OVO255" s="405"/>
      <c r="OVP255" s="277"/>
      <c r="OVQ255" s="277"/>
      <c r="OVR255" s="277"/>
      <c r="OVS255" s="277"/>
      <c r="OVT255" s="277"/>
      <c r="OVU255" s="277"/>
      <c r="OVV255" s="277"/>
      <c r="OVW255" s="277"/>
      <c r="OVX255" s="402"/>
      <c r="OVY255" s="404"/>
      <c r="OVZ255" s="49"/>
      <c r="OWA255" s="49"/>
      <c r="OWB255" s="49"/>
      <c r="OWC255" s="99"/>
      <c r="OWD255" s="98"/>
      <c r="OWE255" s="49"/>
      <c r="OWF255" s="405"/>
      <c r="OWG255" s="405"/>
      <c r="OWH255" s="277"/>
      <c r="OWI255" s="277"/>
      <c r="OWJ255" s="277"/>
      <c r="OWK255" s="277"/>
      <c r="OWL255" s="277"/>
      <c r="OWM255" s="277"/>
      <c r="OWN255" s="277"/>
      <c r="OWO255" s="277"/>
      <c r="OWP255" s="402"/>
      <c r="OWQ255" s="404"/>
      <c r="OWR255" s="49"/>
      <c r="OWS255" s="49"/>
      <c r="OWT255" s="49"/>
      <c r="OWU255" s="99"/>
      <c r="OWV255" s="98"/>
      <c r="OWW255" s="49"/>
      <c r="OWX255" s="405"/>
      <c r="OWY255" s="405"/>
      <c r="OWZ255" s="277"/>
      <c r="OXA255" s="277"/>
      <c r="OXB255" s="277"/>
      <c r="OXC255" s="277"/>
      <c r="OXD255" s="277"/>
      <c r="OXE255" s="277"/>
      <c r="OXF255" s="277"/>
      <c r="OXG255" s="277"/>
      <c r="OXH255" s="402"/>
      <c r="OXI255" s="404"/>
      <c r="OXJ255" s="49"/>
      <c r="OXK255" s="49"/>
      <c r="OXL255" s="49"/>
      <c r="OXM255" s="99"/>
      <c r="OXN255" s="98"/>
      <c r="OXO255" s="49"/>
      <c r="OXP255" s="405"/>
      <c r="OXQ255" s="405"/>
      <c r="OXR255" s="277"/>
      <c r="OXS255" s="277"/>
      <c r="OXT255" s="277"/>
      <c r="OXU255" s="277"/>
      <c r="OXV255" s="277"/>
      <c r="OXW255" s="277"/>
      <c r="OXX255" s="277"/>
      <c r="OXY255" s="277"/>
      <c r="OXZ255" s="402"/>
      <c r="OYA255" s="404"/>
      <c r="OYB255" s="49"/>
      <c r="OYC255" s="49"/>
      <c r="OYD255" s="49"/>
      <c r="OYE255" s="99"/>
      <c r="OYF255" s="98"/>
      <c r="OYG255" s="49"/>
      <c r="OYH255" s="405"/>
      <c r="OYI255" s="405"/>
      <c r="OYJ255" s="277"/>
      <c r="OYK255" s="277"/>
      <c r="OYL255" s="277"/>
      <c r="OYM255" s="277"/>
      <c r="OYN255" s="277"/>
      <c r="OYO255" s="277"/>
      <c r="OYP255" s="277"/>
      <c r="OYQ255" s="277"/>
      <c r="OYR255" s="402"/>
      <c r="OYS255" s="404"/>
      <c r="OYT255" s="49"/>
      <c r="OYU255" s="49"/>
      <c r="OYV255" s="49"/>
      <c r="OYW255" s="99"/>
      <c r="OYX255" s="98"/>
      <c r="OYY255" s="49"/>
      <c r="OYZ255" s="405"/>
      <c r="OZA255" s="405"/>
      <c r="OZB255" s="277"/>
      <c r="OZC255" s="277"/>
      <c r="OZD255" s="277"/>
      <c r="OZE255" s="277"/>
      <c r="OZF255" s="277"/>
      <c r="OZG255" s="277"/>
      <c r="OZH255" s="277"/>
      <c r="OZI255" s="277"/>
      <c r="OZJ255" s="402"/>
      <c r="OZK255" s="404"/>
      <c r="OZL255" s="49"/>
      <c r="OZM255" s="49"/>
      <c r="OZN255" s="49"/>
      <c r="OZO255" s="99"/>
      <c r="OZP255" s="98"/>
      <c r="OZQ255" s="49"/>
      <c r="OZR255" s="405"/>
      <c r="OZS255" s="405"/>
      <c r="OZT255" s="277"/>
      <c r="OZU255" s="277"/>
      <c r="OZV255" s="277"/>
      <c r="OZW255" s="277"/>
      <c r="OZX255" s="277"/>
      <c r="OZY255" s="277"/>
      <c r="OZZ255" s="277"/>
      <c r="PAA255" s="277"/>
      <c r="PAB255" s="402"/>
      <c r="PAC255" s="404"/>
      <c r="PAD255" s="49"/>
      <c r="PAE255" s="49"/>
      <c r="PAF255" s="49"/>
      <c r="PAG255" s="99"/>
      <c r="PAH255" s="98"/>
      <c r="PAI255" s="49"/>
      <c r="PAJ255" s="405"/>
      <c r="PAK255" s="405"/>
      <c r="PAL255" s="277"/>
      <c r="PAM255" s="277"/>
      <c r="PAN255" s="277"/>
      <c r="PAO255" s="277"/>
      <c r="PAP255" s="277"/>
      <c r="PAQ255" s="277"/>
      <c r="PAR255" s="277"/>
      <c r="PAS255" s="277"/>
      <c r="PAT255" s="402"/>
      <c r="PAU255" s="404"/>
      <c r="PAV255" s="49"/>
      <c r="PAW255" s="49"/>
      <c r="PAX255" s="49"/>
      <c r="PAY255" s="99"/>
      <c r="PAZ255" s="98"/>
      <c r="PBA255" s="49"/>
      <c r="PBB255" s="405"/>
      <c r="PBC255" s="405"/>
      <c r="PBD255" s="277"/>
      <c r="PBE255" s="277"/>
      <c r="PBF255" s="277"/>
      <c r="PBG255" s="277"/>
      <c r="PBH255" s="277"/>
      <c r="PBI255" s="277"/>
      <c r="PBJ255" s="277"/>
      <c r="PBK255" s="277"/>
      <c r="PBL255" s="402"/>
      <c r="PBM255" s="404"/>
      <c r="PBN255" s="49"/>
      <c r="PBO255" s="49"/>
      <c r="PBP255" s="49"/>
      <c r="PBQ255" s="99"/>
      <c r="PBR255" s="98"/>
      <c r="PBS255" s="49"/>
      <c r="PBT255" s="405"/>
      <c r="PBU255" s="405"/>
      <c r="PBV255" s="277"/>
      <c r="PBW255" s="277"/>
      <c r="PBX255" s="277"/>
      <c r="PBY255" s="277"/>
      <c r="PBZ255" s="277"/>
      <c r="PCA255" s="277"/>
      <c r="PCB255" s="277"/>
      <c r="PCC255" s="277"/>
      <c r="PCD255" s="402"/>
      <c r="PCE255" s="404"/>
      <c r="PCF255" s="49"/>
      <c r="PCG255" s="49"/>
      <c r="PCH255" s="49"/>
      <c r="PCI255" s="99"/>
      <c r="PCJ255" s="98"/>
      <c r="PCK255" s="49"/>
      <c r="PCL255" s="405"/>
      <c r="PCM255" s="405"/>
      <c r="PCN255" s="277"/>
      <c r="PCO255" s="277"/>
      <c r="PCP255" s="277"/>
      <c r="PCQ255" s="277"/>
      <c r="PCR255" s="277"/>
      <c r="PCS255" s="277"/>
      <c r="PCT255" s="277"/>
      <c r="PCU255" s="277"/>
      <c r="PCV255" s="402"/>
      <c r="PCW255" s="404"/>
      <c r="PCX255" s="49"/>
      <c r="PCY255" s="49"/>
      <c r="PCZ255" s="49"/>
      <c r="PDA255" s="99"/>
      <c r="PDB255" s="98"/>
      <c r="PDC255" s="49"/>
      <c r="PDD255" s="405"/>
      <c r="PDE255" s="405"/>
      <c r="PDF255" s="277"/>
      <c r="PDG255" s="277"/>
      <c r="PDH255" s="277"/>
      <c r="PDI255" s="277"/>
      <c r="PDJ255" s="277"/>
      <c r="PDK255" s="277"/>
      <c r="PDL255" s="277"/>
      <c r="PDM255" s="277"/>
      <c r="PDN255" s="402"/>
      <c r="PDO255" s="404"/>
      <c r="PDP255" s="49"/>
      <c r="PDQ255" s="49"/>
      <c r="PDR255" s="49"/>
      <c r="PDS255" s="99"/>
      <c r="PDT255" s="98"/>
      <c r="PDU255" s="49"/>
      <c r="PDV255" s="405"/>
      <c r="PDW255" s="405"/>
      <c r="PDX255" s="277"/>
      <c r="PDY255" s="277"/>
      <c r="PDZ255" s="277"/>
      <c r="PEA255" s="277"/>
      <c r="PEB255" s="277"/>
      <c r="PEC255" s="277"/>
      <c r="PED255" s="277"/>
      <c r="PEE255" s="277"/>
      <c r="PEF255" s="402"/>
      <c r="PEG255" s="404"/>
      <c r="PEH255" s="49"/>
      <c r="PEI255" s="49"/>
      <c r="PEJ255" s="49"/>
      <c r="PEK255" s="99"/>
      <c r="PEL255" s="98"/>
      <c r="PEM255" s="49"/>
      <c r="PEN255" s="405"/>
      <c r="PEO255" s="405"/>
      <c r="PEP255" s="277"/>
      <c r="PEQ255" s="277"/>
      <c r="PER255" s="277"/>
      <c r="PES255" s="277"/>
      <c r="PET255" s="277"/>
      <c r="PEU255" s="277"/>
      <c r="PEV255" s="277"/>
      <c r="PEW255" s="277"/>
      <c r="PEX255" s="402"/>
      <c r="PEY255" s="404"/>
      <c r="PEZ255" s="49"/>
      <c r="PFA255" s="49"/>
      <c r="PFB255" s="49"/>
      <c r="PFC255" s="99"/>
      <c r="PFD255" s="98"/>
      <c r="PFE255" s="49"/>
      <c r="PFF255" s="405"/>
      <c r="PFG255" s="405"/>
      <c r="PFH255" s="277"/>
      <c r="PFI255" s="277"/>
      <c r="PFJ255" s="277"/>
      <c r="PFK255" s="277"/>
      <c r="PFL255" s="277"/>
      <c r="PFM255" s="277"/>
      <c r="PFN255" s="277"/>
      <c r="PFO255" s="277"/>
      <c r="PFP255" s="402"/>
      <c r="PFQ255" s="404"/>
      <c r="PFR255" s="49"/>
      <c r="PFS255" s="49"/>
      <c r="PFT255" s="49"/>
      <c r="PFU255" s="99"/>
      <c r="PFV255" s="98"/>
      <c r="PFW255" s="49"/>
      <c r="PFX255" s="405"/>
      <c r="PFY255" s="405"/>
      <c r="PFZ255" s="277"/>
      <c r="PGA255" s="277"/>
      <c r="PGB255" s="277"/>
      <c r="PGC255" s="277"/>
      <c r="PGD255" s="277"/>
      <c r="PGE255" s="277"/>
      <c r="PGF255" s="277"/>
      <c r="PGG255" s="277"/>
      <c r="PGH255" s="402"/>
      <c r="PGI255" s="404"/>
      <c r="PGJ255" s="49"/>
      <c r="PGK255" s="49"/>
      <c r="PGL255" s="49"/>
      <c r="PGM255" s="99"/>
      <c r="PGN255" s="98"/>
      <c r="PGO255" s="49"/>
      <c r="PGP255" s="405"/>
      <c r="PGQ255" s="405"/>
      <c r="PGR255" s="277"/>
      <c r="PGS255" s="277"/>
      <c r="PGT255" s="277"/>
      <c r="PGU255" s="277"/>
      <c r="PGV255" s="277"/>
      <c r="PGW255" s="277"/>
      <c r="PGX255" s="277"/>
      <c r="PGY255" s="277"/>
      <c r="PGZ255" s="402"/>
      <c r="PHA255" s="404"/>
      <c r="PHB255" s="49"/>
      <c r="PHC255" s="49"/>
      <c r="PHD255" s="49"/>
      <c r="PHE255" s="99"/>
      <c r="PHF255" s="98"/>
      <c r="PHG255" s="49"/>
      <c r="PHH255" s="405"/>
      <c r="PHI255" s="405"/>
      <c r="PHJ255" s="277"/>
      <c r="PHK255" s="277"/>
      <c r="PHL255" s="277"/>
      <c r="PHM255" s="277"/>
      <c r="PHN255" s="277"/>
      <c r="PHO255" s="277"/>
      <c r="PHP255" s="277"/>
      <c r="PHQ255" s="277"/>
      <c r="PHR255" s="402"/>
      <c r="PHS255" s="404"/>
      <c r="PHT255" s="49"/>
      <c r="PHU255" s="49"/>
      <c r="PHV255" s="49"/>
      <c r="PHW255" s="99"/>
      <c r="PHX255" s="98"/>
      <c r="PHY255" s="49"/>
      <c r="PHZ255" s="405"/>
      <c r="PIA255" s="405"/>
      <c r="PIB255" s="277"/>
      <c r="PIC255" s="277"/>
      <c r="PID255" s="277"/>
      <c r="PIE255" s="277"/>
      <c r="PIF255" s="277"/>
      <c r="PIG255" s="277"/>
      <c r="PIH255" s="277"/>
      <c r="PII255" s="277"/>
      <c r="PIJ255" s="402"/>
      <c r="PIK255" s="404"/>
      <c r="PIL255" s="49"/>
      <c r="PIM255" s="49"/>
      <c r="PIN255" s="49"/>
      <c r="PIO255" s="99"/>
      <c r="PIP255" s="98"/>
      <c r="PIQ255" s="49"/>
      <c r="PIR255" s="405"/>
      <c r="PIS255" s="405"/>
      <c r="PIT255" s="277"/>
      <c r="PIU255" s="277"/>
      <c r="PIV255" s="277"/>
      <c r="PIW255" s="277"/>
      <c r="PIX255" s="277"/>
      <c r="PIY255" s="277"/>
      <c r="PIZ255" s="277"/>
      <c r="PJA255" s="277"/>
      <c r="PJB255" s="402"/>
      <c r="PJC255" s="404"/>
      <c r="PJD255" s="49"/>
      <c r="PJE255" s="49"/>
      <c r="PJF255" s="49"/>
      <c r="PJG255" s="99"/>
      <c r="PJH255" s="98"/>
      <c r="PJI255" s="49"/>
      <c r="PJJ255" s="405"/>
      <c r="PJK255" s="405"/>
      <c r="PJL255" s="277"/>
      <c r="PJM255" s="277"/>
      <c r="PJN255" s="277"/>
      <c r="PJO255" s="277"/>
      <c r="PJP255" s="277"/>
      <c r="PJQ255" s="277"/>
      <c r="PJR255" s="277"/>
      <c r="PJS255" s="277"/>
      <c r="PJT255" s="402"/>
      <c r="PJU255" s="404"/>
      <c r="PJV255" s="49"/>
      <c r="PJW255" s="49"/>
      <c r="PJX255" s="49"/>
      <c r="PJY255" s="99"/>
      <c r="PJZ255" s="98"/>
      <c r="PKA255" s="49"/>
      <c r="PKB255" s="405"/>
      <c r="PKC255" s="405"/>
      <c r="PKD255" s="277"/>
      <c r="PKE255" s="277"/>
      <c r="PKF255" s="277"/>
      <c r="PKG255" s="277"/>
      <c r="PKH255" s="277"/>
      <c r="PKI255" s="277"/>
      <c r="PKJ255" s="277"/>
      <c r="PKK255" s="277"/>
      <c r="PKL255" s="402"/>
      <c r="PKM255" s="404"/>
      <c r="PKN255" s="49"/>
      <c r="PKO255" s="49"/>
      <c r="PKP255" s="49"/>
      <c r="PKQ255" s="99"/>
      <c r="PKR255" s="98"/>
      <c r="PKS255" s="49"/>
      <c r="PKT255" s="405"/>
      <c r="PKU255" s="405"/>
      <c r="PKV255" s="277"/>
      <c r="PKW255" s="277"/>
      <c r="PKX255" s="277"/>
      <c r="PKY255" s="277"/>
      <c r="PKZ255" s="277"/>
      <c r="PLA255" s="277"/>
      <c r="PLB255" s="277"/>
      <c r="PLC255" s="277"/>
      <c r="PLD255" s="402"/>
      <c r="PLE255" s="404"/>
      <c r="PLF255" s="49"/>
      <c r="PLG255" s="49"/>
      <c r="PLH255" s="49"/>
      <c r="PLI255" s="99"/>
      <c r="PLJ255" s="98"/>
      <c r="PLK255" s="49"/>
      <c r="PLL255" s="405"/>
      <c r="PLM255" s="405"/>
      <c r="PLN255" s="277"/>
      <c r="PLO255" s="277"/>
      <c r="PLP255" s="277"/>
      <c r="PLQ255" s="277"/>
      <c r="PLR255" s="277"/>
      <c r="PLS255" s="277"/>
      <c r="PLT255" s="277"/>
      <c r="PLU255" s="277"/>
      <c r="PLV255" s="402"/>
      <c r="PLW255" s="404"/>
      <c r="PLX255" s="49"/>
      <c r="PLY255" s="49"/>
      <c r="PLZ255" s="49"/>
      <c r="PMA255" s="99"/>
      <c r="PMB255" s="98"/>
      <c r="PMC255" s="49"/>
      <c r="PMD255" s="405"/>
      <c r="PME255" s="405"/>
      <c r="PMF255" s="277"/>
      <c r="PMG255" s="277"/>
      <c r="PMH255" s="277"/>
      <c r="PMI255" s="277"/>
      <c r="PMJ255" s="277"/>
      <c r="PMK255" s="277"/>
      <c r="PML255" s="277"/>
      <c r="PMM255" s="277"/>
      <c r="PMN255" s="402"/>
      <c r="PMO255" s="404"/>
      <c r="PMP255" s="49"/>
      <c r="PMQ255" s="49"/>
      <c r="PMR255" s="49"/>
      <c r="PMS255" s="99"/>
      <c r="PMT255" s="98"/>
      <c r="PMU255" s="49"/>
      <c r="PMV255" s="405"/>
      <c r="PMW255" s="405"/>
      <c r="PMX255" s="277"/>
      <c r="PMY255" s="277"/>
      <c r="PMZ255" s="277"/>
      <c r="PNA255" s="277"/>
      <c r="PNB255" s="277"/>
      <c r="PNC255" s="277"/>
      <c r="PND255" s="277"/>
      <c r="PNE255" s="277"/>
      <c r="PNF255" s="402"/>
      <c r="PNG255" s="404"/>
      <c r="PNH255" s="49"/>
      <c r="PNI255" s="49"/>
      <c r="PNJ255" s="49"/>
      <c r="PNK255" s="99"/>
      <c r="PNL255" s="98"/>
      <c r="PNM255" s="49"/>
      <c r="PNN255" s="405"/>
      <c r="PNO255" s="405"/>
      <c r="PNP255" s="277"/>
      <c r="PNQ255" s="277"/>
      <c r="PNR255" s="277"/>
      <c r="PNS255" s="277"/>
      <c r="PNT255" s="277"/>
      <c r="PNU255" s="277"/>
      <c r="PNV255" s="277"/>
      <c r="PNW255" s="277"/>
      <c r="PNX255" s="402"/>
      <c r="PNY255" s="404"/>
      <c r="PNZ255" s="49"/>
      <c r="POA255" s="49"/>
      <c r="POB255" s="49"/>
      <c r="POC255" s="99"/>
      <c r="POD255" s="98"/>
      <c r="POE255" s="49"/>
      <c r="POF255" s="405"/>
      <c r="POG255" s="405"/>
      <c r="POH255" s="277"/>
      <c r="POI255" s="277"/>
      <c r="POJ255" s="277"/>
      <c r="POK255" s="277"/>
      <c r="POL255" s="277"/>
      <c r="POM255" s="277"/>
      <c r="PON255" s="277"/>
      <c r="POO255" s="277"/>
      <c r="POP255" s="402"/>
      <c r="POQ255" s="404"/>
      <c r="POR255" s="49"/>
      <c r="POS255" s="49"/>
      <c r="POT255" s="49"/>
      <c r="POU255" s="99"/>
      <c r="POV255" s="98"/>
      <c r="POW255" s="49"/>
      <c r="POX255" s="405"/>
      <c r="POY255" s="405"/>
      <c r="POZ255" s="277"/>
      <c r="PPA255" s="277"/>
      <c r="PPB255" s="277"/>
      <c r="PPC255" s="277"/>
      <c r="PPD255" s="277"/>
      <c r="PPE255" s="277"/>
      <c r="PPF255" s="277"/>
      <c r="PPG255" s="277"/>
      <c r="PPH255" s="402"/>
      <c r="PPI255" s="404"/>
      <c r="PPJ255" s="49"/>
      <c r="PPK255" s="49"/>
      <c r="PPL255" s="49"/>
      <c r="PPM255" s="99"/>
      <c r="PPN255" s="98"/>
      <c r="PPO255" s="49"/>
      <c r="PPP255" s="405"/>
      <c r="PPQ255" s="405"/>
      <c r="PPR255" s="277"/>
      <c r="PPS255" s="277"/>
      <c r="PPT255" s="277"/>
      <c r="PPU255" s="277"/>
      <c r="PPV255" s="277"/>
      <c r="PPW255" s="277"/>
      <c r="PPX255" s="277"/>
      <c r="PPY255" s="277"/>
      <c r="PPZ255" s="402"/>
      <c r="PQA255" s="404"/>
      <c r="PQB255" s="49"/>
      <c r="PQC255" s="49"/>
      <c r="PQD255" s="49"/>
      <c r="PQE255" s="99"/>
      <c r="PQF255" s="98"/>
      <c r="PQG255" s="49"/>
      <c r="PQH255" s="405"/>
      <c r="PQI255" s="405"/>
      <c r="PQJ255" s="277"/>
      <c r="PQK255" s="277"/>
      <c r="PQL255" s="277"/>
      <c r="PQM255" s="277"/>
      <c r="PQN255" s="277"/>
      <c r="PQO255" s="277"/>
      <c r="PQP255" s="277"/>
      <c r="PQQ255" s="277"/>
      <c r="PQR255" s="402"/>
      <c r="PQS255" s="404"/>
      <c r="PQT255" s="49"/>
      <c r="PQU255" s="49"/>
      <c r="PQV255" s="49"/>
      <c r="PQW255" s="99"/>
      <c r="PQX255" s="98"/>
      <c r="PQY255" s="49"/>
      <c r="PQZ255" s="405"/>
      <c r="PRA255" s="405"/>
      <c r="PRB255" s="277"/>
      <c r="PRC255" s="277"/>
      <c r="PRD255" s="277"/>
      <c r="PRE255" s="277"/>
      <c r="PRF255" s="277"/>
      <c r="PRG255" s="277"/>
      <c r="PRH255" s="277"/>
      <c r="PRI255" s="277"/>
      <c r="PRJ255" s="402"/>
      <c r="PRK255" s="404"/>
      <c r="PRL255" s="49"/>
      <c r="PRM255" s="49"/>
      <c r="PRN255" s="49"/>
      <c r="PRO255" s="99"/>
      <c r="PRP255" s="98"/>
      <c r="PRQ255" s="49"/>
      <c r="PRR255" s="405"/>
      <c r="PRS255" s="405"/>
      <c r="PRT255" s="277"/>
      <c r="PRU255" s="277"/>
      <c r="PRV255" s="277"/>
      <c r="PRW255" s="277"/>
      <c r="PRX255" s="277"/>
      <c r="PRY255" s="277"/>
      <c r="PRZ255" s="277"/>
      <c r="PSA255" s="277"/>
      <c r="PSB255" s="402"/>
      <c r="PSC255" s="404"/>
      <c r="PSD255" s="49"/>
      <c r="PSE255" s="49"/>
      <c r="PSF255" s="49"/>
      <c r="PSG255" s="99"/>
      <c r="PSH255" s="98"/>
      <c r="PSI255" s="49"/>
      <c r="PSJ255" s="405"/>
      <c r="PSK255" s="405"/>
      <c r="PSL255" s="277"/>
      <c r="PSM255" s="277"/>
      <c r="PSN255" s="277"/>
      <c r="PSO255" s="277"/>
      <c r="PSP255" s="277"/>
      <c r="PSQ255" s="277"/>
      <c r="PSR255" s="277"/>
      <c r="PSS255" s="277"/>
      <c r="PST255" s="402"/>
      <c r="PSU255" s="404"/>
      <c r="PSV255" s="49"/>
      <c r="PSW255" s="49"/>
      <c r="PSX255" s="49"/>
      <c r="PSY255" s="99"/>
      <c r="PSZ255" s="98"/>
      <c r="PTA255" s="49"/>
      <c r="PTB255" s="405"/>
      <c r="PTC255" s="405"/>
      <c r="PTD255" s="277"/>
      <c r="PTE255" s="277"/>
      <c r="PTF255" s="277"/>
      <c r="PTG255" s="277"/>
      <c r="PTH255" s="277"/>
      <c r="PTI255" s="277"/>
      <c r="PTJ255" s="277"/>
      <c r="PTK255" s="277"/>
      <c r="PTL255" s="402"/>
      <c r="PTM255" s="404"/>
      <c r="PTN255" s="49"/>
      <c r="PTO255" s="49"/>
      <c r="PTP255" s="49"/>
      <c r="PTQ255" s="99"/>
      <c r="PTR255" s="98"/>
      <c r="PTS255" s="49"/>
      <c r="PTT255" s="405"/>
      <c r="PTU255" s="405"/>
      <c r="PTV255" s="277"/>
      <c r="PTW255" s="277"/>
      <c r="PTX255" s="277"/>
      <c r="PTY255" s="277"/>
      <c r="PTZ255" s="277"/>
      <c r="PUA255" s="277"/>
      <c r="PUB255" s="277"/>
      <c r="PUC255" s="277"/>
      <c r="PUD255" s="402"/>
      <c r="PUE255" s="404"/>
      <c r="PUF255" s="49"/>
      <c r="PUG255" s="49"/>
      <c r="PUH255" s="49"/>
      <c r="PUI255" s="99"/>
      <c r="PUJ255" s="98"/>
      <c r="PUK255" s="49"/>
      <c r="PUL255" s="405"/>
      <c r="PUM255" s="405"/>
      <c r="PUN255" s="277"/>
      <c r="PUO255" s="277"/>
      <c r="PUP255" s="277"/>
      <c r="PUQ255" s="277"/>
      <c r="PUR255" s="277"/>
      <c r="PUS255" s="277"/>
      <c r="PUT255" s="277"/>
      <c r="PUU255" s="277"/>
      <c r="PUV255" s="402"/>
      <c r="PUW255" s="404"/>
      <c r="PUX255" s="49"/>
      <c r="PUY255" s="49"/>
      <c r="PUZ255" s="49"/>
      <c r="PVA255" s="99"/>
      <c r="PVB255" s="98"/>
      <c r="PVC255" s="49"/>
      <c r="PVD255" s="405"/>
      <c r="PVE255" s="405"/>
      <c r="PVF255" s="277"/>
      <c r="PVG255" s="277"/>
      <c r="PVH255" s="277"/>
      <c r="PVI255" s="277"/>
      <c r="PVJ255" s="277"/>
      <c r="PVK255" s="277"/>
      <c r="PVL255" s="277"/>
      <c r="PVM255" s="277"/>
      <c r="PVN255" s="402"/>
      <c r="PVO255" s="404"/>
      <c r="PVP255" s="49"/>
      <c r="PVQ255" s="49"/>
      <c r="PVR255" s="49"/>
      <c r="PVS255" s="99"/>
      <c r="PVT255" s="98"/>
      <c r="PVU255" s="49"/>
      <c r="PVV255" s="405"/>
      <c r="PVW255" s="405"/>
      <c r="PVX255" s="277"/>
      <c r="PVY255" s="277"/>
      <c r="PVZ255" s="277"/>
      <c r="PWA255" s="277"/>
      <c r="PWB255" s="277"/>
      <c r="PWC255" s="277"/>
      <c r="PWD255" s="277"/>
      <c r="PWE255" s="277"/>
      <c r="PWF255" s="402"/>
      <c r="PWG255" s="404"/>
      <c r="PWH255" s="49"/>
      <c r="PWI255" s="49"/>
      <c r="PWJ255" s="49"/>
      <c r="PWK255" s="99"/>
      <c r="PWL255" s="98"/>
      <c r="PWM255" s="49"/>
      <c r="PWN255" s="405"/>
      <c r="PWO255" s="405"/>
      <c r="PWP255" s="277"/>
      <c r="PWQ255" s="277"/>
      <c r="PWR255" s="277"/>
      <c r="PWS255" s="277"/>
      <c r="PWT255" s="277"/>
      <c r="PWU255" s="277"/>
      <c r="PWV255" s="277"/>
      <c r="PWW255" s="277"/>
      <c r="PWX255" s="402"/>
      <c r="PWY255" s="404"/>
      <c r="PWZ255" s="49"/>
      <c r="PXA255" s="49"/>
      <c r="PXB255" s="49"/>
      <c r="PXC255" s="99"/>
      <c r="PXD255" s="98"/>
      <c r="PXE255" s="49"/>
      <c r="PXF255" s="405"/>
      <c r="PXG255" s="405"/>
      <c r="PXH255" s="277"/>
      <c r="PXI255" s="277"/>
      <c r="PXJ255" s="277"/>
      <c r="PXK255" s="277"/>
      <c r="PXL255" s="277"/>
      <c r="PXM255" s="277"/>
      <c r="PXN255" s="277"/>
      <c r="PXO255" s="277"/>
      <c r="PXP255" s="402"/>
      <c r="PXQ255" s="404"/>
      <c r="PXR255" s="49"/>
      <c r="PXS255" s="49"/>
      <c r="PXT255" s="49"/>
      <c r="PXU255" s="99"/>
      <c r="PXV255" s="98"/>
      <c r="PXW255" s="49"/>
      <c r="PXX255" s="405"/>
      <c r="PXY255" s="405"/>
      <c r="PXZ255" s="277"/>
      <c r="PYA255" s="277"/>
      <c r="PYB255" s="277"/>
      <c r="PYC255" s="277"/>
      <c r="PYD255" s="277"/>
      <c r="PYE255" s="277"/>
      <c r="PYF255" s="277"/>
      <c r="PYG255" s="277"/>
      <c r="PYH255" s="402"/>
      <c r="PYI255" s="404"/>
      <c r="PYJ255" s="49"/>
      <c r="PYK255" s="49"/>
      <c r="PYL255" s="49"/>
      <c r="PYM255" s="99"/>
      <c r="PYN255" s="98"/>
      <c r="PYO255" s="49"/>
      <c r="PYP255" s="405"/>
      <c r="PYQ255" s="405"/>
      <c r="PYR255" s="277"/>
      <c r="PYS255" s="277"/>
      <c r="PYT255" s="277"/>
      <c r="PYU255" s="277"/>
      <c r="PYV255" s="277"/>
      <c r="PYW255" s="277"/>
      <c r="PYX255" s="277"/>
      <c r="PYY255" s="277"/>
      <c r="PYZ255" s="402"/>
      <c r="PZA255" s="404"/>
      <c r="PZB255" s="49"/>
      <c r="PZC255" s="49"/>
      <c r="PZD255" s="49"/>
      <c r="PZE255" s="99"/>
      <c r="PZF255" s="98"/>
      <c r="PZG255" s="49"/>
      <c r="PZH255" s="405"/>
      <c r="PZI255" s="405"/>
      <c r="PZJ255" s="277"/>
      <c r="PZK255" s="277"/>
      <c r="PZL255" s="277"/>
      <c r="PZM255" s="277"/>
      <c r="PZN255" s="277"/>
      <c r="PZO255" s="277"/>
      <c r="PZP255" s="277"/>
      <c r="PZQ255" s="277"/>
      <c r="PZR255" s="402"/>
      <c r="PZS255" s="404"/>
      <c r="PZT255" s="49"/>
      <c r="PZU255" s="49"/>
      <c r="PZV255" s="49"/>
      <c r="PZW255" s="99"/>
      <c r="PZX255" s="98"/>
      <c r="PZY255" s="49"/>
      <c r="PZZ255" s="405"/>
      <c r="QAA255" s="405"/>
      <c r="QAB255" s="277"/>
      <c r="QAC255" s="277"/>
      <c r="QAD255" s="277"/>
      <c r="QAE255" s="277"/>
      <c r="QAF255" s="277"/>
      <c r="QAG255" s="277"/>
      <c r="QAH255" s="277"/>
      <c r="QAI255" s="277"/>
      <c r="QAJ255" s="402"/>
      <c r="QAK255" s="404"/>
      <c r="QAL255" s="49"/>
      <c r="QAM255" s="49"/>
      <c r="QAN255" s="49"/>
      <c r="QAO255" s="99"/>
      <c r="QAP255" s="98"/>
      <c r="QAQ255" s="49"/>
      <c r="QAR255" s="405"/>
      <c r="QAS255" s="405"/>
      <c r="QAT255" s="277"/>
      <c r="QAU255" s="277"/>
      <c r="QAV255" s="277"/>
      <c r="QAW255" s="277"/>
      <c r="QAX255" s="277"/>
      <c r="QAY255" s="277"/>
      <c r="QAZ255" s="277"/>
      <c r="QBA255" s="277"/>
      <c r="QBB255" s="402"/>
      <c r="QBC255" s="404"/>
      <c r="QBD255" s="49"/>
      <c r="QBE255" s="49"/>
      <c r="QBF255" s="49"/>
      <c r="QBG255" s="99"/>
      <c r="QBH255" s="98"/>
      <c r="QBI255" s="49"/>
      <c r="QBJ255" s="405"/>
      <c r="QBK255" s="405"/>
      <c r="QBL255" s="277"/>
      <c r="QBM255" s="277"/>
      <c r="QBN255" s="277"/>
      <c r="QBO255" s="277"/>
      <c r="QBP255" s="277"/>
      <c r="QBQ255" s="277"/>
      <c r="QBR255" s="277"/>
      <c r="QBS255" s="277"/>
      <c r="QBT255" s="402"/>
      <c r="QBU255" s="404"/>
      <c r="QBV255" s="49"/>
      <c r="QBW255" s="49"/>
      <c r="QBX255" s="49"/>
      <c r="QBY255" s="99"/>
      <c r="QBZ255" s="98"/>
      <c r="QCA255" s="49"/>
      <c r="QCB255" s="405"/>
      <c r="QCC255" s="405"/>
      <c r="QCD255" s="277"/>
      <c r="QCE255" s="277"/>
      <c r="QCF255" s="277"/>
      <c r="QCG255" s="277"/>
      <c r="QCH255" s="277"/>
      <c r="QCI255" s="277"/>
      <c r="QCJ255" s="277"/>
      <c r="QCK255" s="277"/>
      <c r="QCL255" s="402"/>
      <c r="QCM255" s="404"/>
      <c r="QCN255" s="49"/>
      <c r="QCO255" s="49"/>
      <c r="QCP255" s="49"/>
      <c r="QCQ255" s="99"/>
      <c r="QCR255" s="98"/>
      <c r="QCS255" s="49"/>
      <c r="QCT255" s="405"/>
      <c r="QCU255" s="405"/>
      <c r="QCV255" s="277"/>
      <c r="QCW255" s="277"/>
      <c r="QCX255" s="277"/>
      <c r="QCY255" s="277"/>
      <c r="QCZ255" s="277"/>
      <c r="QDA255" s="277"/>
      <c r="QDB255" s="277"/>
      <c r="QDC255" s="277"/>
      <c r="QDD255" s="402"/>
      <c r="QDE255" s="404"/>
      <c r="QDF255" s="49"/>
      <c r="QDG255" s="49"/>
      <c r="QDH255" s="49"/>
      <c r="QDI255" s="99"/>
      <c r="QDJ255" s="98"/>
      <c r="QDK255" s="49"/>
      <c r="QDL255" s="405"/>
      <c r="QDM255" s="405"/>
      <c r="QDN255" s="277"/>
      <c r="QDO255" s="277"/>
      <c r="QDP255" s="277"/>
      <c r="QDQ255" s="277"/>
      <c r="QDR255" s="277"/>
      <c r="QDS255" s="277"/>
      <c r="QDT255" s="277"/>
      <c r="QDU255" s="277"/>
      <c r="QDV255" s="402"/>
      <c r="QDW255" s="404"/>
      <c r="QDX255" s="49"/>
      <c r="QDY255" s="49"/>
      <c r="QDZ255" s="49"/>
      <c r="QEA255" s="99"/>
      <c r="QEB255" s="98"/>
      <c r="QEC255" s="49"/>
      <c r="QED255" s="405"/>
      <c r="QEE255" s="405"/>
      <c r="QEF255" s="277"/>
      <c r="QEG255" s="277"/>
      <c r="QEH255" s="277"/>
      <c r="QEI255" s="277"/>
      <c r="QEJ255" s="277"/>
      <c r="QEK255" s="277"/>
      <c r="QEL255" s="277"/>
      <c r="QEM255" s="277"/>
      <c r="QEN255" s="402"/>
      <c r="QEO255" s="404"/>
      <c r="QEP255" s="49"/>
      <c r="QEQ255" s="49"/>
      <c r="QER255" s="49"/>
      <c r="QES255" s="99"/>
      <c r="QET255" s="98"/>
      <c r="QEU255" s="49"/>
      <c r="QEV255" s="405"/>
      <c r="QEW255" s="405"/>
      <c r="QEX255" s="277"/>
      <c r="QEY255" s="277"/>
      <c r="QEZ255" s="277"/>
      <c r="QFA255" s="277"/>
      <c r="QFB255" s="277"/>
      <c r="QFC255" s="277"/>
      <c r="QFD255" s="277"/>
      <c r="QFE255" s="277"/>
      <c r="QFF255" s="402"/>
      <c r="QFG255" s="404"/>
      <c r="QFH255" s="49"/>
      <c r="QFI255" s="49"/>
      <c r="QFJ255" s="49"/>
      <c r="QFK255" s="99"/>
      <c r="QFL255" s="98"/>
      <c r="QFM255" s="49"/>
      <c r="QFN255" s="405"/>
      <c r="QFO255" s="405"/>
      <c r="QFP255" s="277"/>
      <c r="QFQ255" s="277"/>
      <c r="QFR255" s="277"/>
      <c r="QFS255" s="277"/>
      <c r="QFT255" s="277"/>
      <c r="QFU255" s="277"/>
      <c r="QFV255" s="277"/>
      <c r="QFW255" s="277"/>
      <c r="QFX255" s="402"/>
      <c r="QFY255" s="404"/>
      <c r="QFZ255" s="49"/>
      <c r="QGA255" s="49"/>
      <c r="QGB255" s="49"/>
      <c r="QGC255" s="99"/>
      <c r="QGD255" s="98"/>
      <c r="QGE255" s="49"/>
      <c r="QGF255" s="405"/>
      <c r="QGG255" s="405"/>
      <c r="QGH255" s="277"/>
      <c r="QGI255" s="277"/>
      <c r="QGJ255" s="277"/>
      <c r="QGK255" s="277"/>
      <c r="QGL255" s="277"/>
      <c r="QGM255" s="277"/>
      <c r="QGN255" s="277"/>
      <c r="QGO255" s="277"/>
      <c r="QGP255" s="402"/>
      <c r="QGQ255" s="404"/>
      <c r="QGR255" s="49"/>
      <c r="QGS255" s="49"/>
      <c r="QGT255" s="49"/>
      <c r="QGU255" s="99"/>
      <c r="QGV255" s="98"/>
      <c r="QGW255" s="49"/>
      <c r="QGX255" s="405"/>
      <c r="QGY255" s="405"/>
      <c r="QGZ255" s="277"/>
      <c r="QHA255" s="277"/>
      <c r="QHB255" s="277"/>
      <c r="QHC255" s="277"/>
      <c r="QHD255" s="277"/>
      <c r="QHE255" s="277"/>
      <c r="QHF255" s="277"/>
      <c r="QHG255" s="277"/>
      <c r="QHH255" s="402"/>
      <c r="QHI255" s="404"/>
      <c r="QHJ255" s="49"/>
      <c r="QHK255" s="49"/>
      <c r="QHL255" s="49"/>
      <c r="QHM255" s="99"/>
      <c r="QHN255" s="98"/>
      <c r="QHO255" s="49"/>
      <c r="QHP255" s="405"/>
      <c r="QHQ255" s="405"/>
      <c r="QHR255" s="277"/>
      <c r="QHS255" s="277"/>
      <c r="QHT255" s="277"/>
      <c r="QHU255" s="277"/>
      <c r="QHV255" s="277"/>
      <c r="QHW255" s="277"/>
      <c r="QHX255" s="277"/>
      <c r="QHY255" s="277"/>
      <c r="QHZ255" s="402"/>
      <c r="QIA255" s="404"/>
      <c r="QIB255" s="49"/>
      <c r="QIC255" s="49"/>
      <c r="QID255" s="49"/>
      <c r="QIE255" s="99"/>
      <c r="QIF255" s="98"/>
      <c r="QIG255" s="49"/>
      <c r="QIH255" s="405"/>
      <c r="QII255" s="405"/>
      <c r="QIJ255" s="277"/>
      <c r="QIK255" s="277"/>
      <c r="QIL255" s="277"/>
      <c r="QIM255" s="277"/>
      <c r="QIN255" s="277"/>
      <c r="QIO255" s="277"/>
      <c r="QIP255" s="277"/>
      <c r="QIQ255" s="277"/>
      <c r="QIR255" s="402"/>
      <c r="QIS255" s="404"/>
      <c r="QIT255" s="49"/>
      <c r="QIU255" s="49"/>
      <c r="QIV255" s="49"/>
      <c r="QIW255" s="99"/>
      <c r="QIX255" s="98"/>
      <c r="QIY255" s="49"/>
      <c r="QIZ255" s="405"/>
      <c r="QJA255" s="405"/>
      <c r="QJB255" s="277"/>
      <c r="QJC255" s="277"/>
      <c r="QJD255" s="277"/>
      <c r="QJE255" s="277"/>
      <c r="QJF255" s="277"/>
      <c r="QJG255" s="277"/>
      <c r="QJH255" s="277"/>
      <c r="QJI255" s="277"/>
      <c r="QJJ255" s="402"/>
      <c r="QJK255" s="404"/>
      <c r="QJL255" s="49"/>
      <c r="QJM255" s="49"/>
      <c r="QJN255" s="49"/>
      <c r="QJO255" s="99"/>
      <c r="QJP255" s="98"/>
      <c r="QJQ255" s="49"/>
      <c r="QJR255" s="405"/>
      <c r="QJS255" s="405"/>
      <c r="QJT255" s="277"/>
      <c r="QJU255" s="277"/>
      <c r="QJV255" s="277"/>
      <c r="QJW255" s="277"/>
      <c r="QJX255" s="277"/>
      <c r="QJY255" s="277"/>
      <c r="QJZ255" s="277"/>
      <c r="QKA255" s="277"/>
      <c r="QKB255" s="402"/>
      <c r="QKC255" s="404"/>
      <c r="QKD255" s="49"/>
      <c r="QKE255" s="49"/>
      <c r="QKF255" s="49"/>
      <c r="QKG255" s="99"/>
      <c r="QKH255" s="98"/>
      <c r="QKI255" s="49"/>
      <c r="QKJ255" s="405"/>
      <c r="QKK255" s="405"/>
      <c r="QKL255" s="277"/>
      <c r="QKM255" s="277"/>
      <c r="QKN255" s="277"/>
      <c r="QKO255" s="277"/>
      <c r="QKP255" s="277"/>
      <c r="QKQ255" s="277"/>
      <c r="QKR255" s="277"/>
      <c r="QKS255" s="277"/>
      <c r="QKT255" s="402"/>
      <c r="QKU255" s="404"/>
      <c r="QKV255" s="49"/>
      <c r="QKW255" s="49"/>
      <c r="QKX255" s="49"/>
      <c r="QKY255" s="99"/>
      <c r="QKZ255" s="98"/>
      <c r="QLA255" s="49"/>
      <c r="QLB255" s="405"/>
      <c r="QLC255" s="405"/>
      <c r="QLD255" s="277"/>
      <c r="QLE255" s="277"/>
      <c r="QLF255" s="277"/>
      <c r="QLG255" s="277"/>
      <c r="QLH255" s="277"/>
      <c r="QLI255" s="277"/>
      <c r="QLJ255" s="277"/>
      <c r="QLK255" s="277"/>
      <c r="QLL255" s="402"/>
      <c r="QLM255" s="404"/>
      <c r="QLN255" s="49"/>
      <c r="QLO255" s="49"/>
      <c r="QLP255" s="49"/>
      <c r="QLQ255" s="99"/>
      <c r="QLR255" s="98"/>
      <c r="QLS255" s="49"/>
      <c r="QLT255" s="405"/>
      <c r="QLU255" s="405"/>
      <c r="QLV255" s="277"/>
      <c r="QLW255" s="277"/>
      <c r="QLX255" s="277"/>
      <c r="QLY255" s="277"/>
      <c r="QLZ255" s="277"/>
      <c r="QMA255" s="277"/>
      <c r="QMB255" s="277"/>
      <c r="QMC255" s="277"/>
      <c r="QMD255" s="402"/>
      <c r="QME255" s="404"/>
      <c r="QMF255" s="49"/>
      <c r="QMG255" s="49"/>
      <c r="QMH255" s="49"/>
      <c r="QMI255" s="99"/>
      <c r="QMJ255" s="98"/>
      <c r="QMK255" s="49"/>
      <c r="QML255" s="405"/>
      <c r="QMM255" s="405"/>
      <c r="QMN255" s="277"/>
      <c r="QMO255" s="277"/>
      <c r="QMP255" s="277"/>
      <c r="QMQ255" s="277"/>
      <c r="QMR255" s="277"/>
      <c r="QMS255" s="277"/>
      <c r="QMT255" s="277"/>
      <c r="QMU255" s="277"/>
      <c r="QMV255" s="402"/>
      <c r="QMW255" s="404"/>
      <c r="QMX255" s="49"/>
      <c r="QMY255" s="49"/>
      <c r="QMZ255" s="49"/>
      <c r="QNA255" s="99"/>
      <c r="QNB255" s="98"/>
      <c r="QNC255" s="49"/>
      <c r="QND255" s="405"/>
      <c r="QNE255" s="405"/>
      <c r="QNF255" s="277"/>
      <c r="QNG255" s="277"/>
      <c r="QNH255" s="277"/>
      <c r="QNI255" s="277"/>
      <c r="QNJ255" s="277"/>
      <c r="QNK255" s="277"/>
      <c r="QNL255" s="277"/>
      <c r="QNM255" s="277"/>
      <c r="QNN255" s="402"/>
      <c r="QNO255" s="404"/>
      <c r="QNP255" s="49"/>
      <c r="QNQ255" s="49"/>
      <c r="QNR255" s="49"/>
      <c r="QNS255" s="99"/>
      <c r="QNT255" s="98"/>
      <c r="QNU255" s="49"/>
      <c r="QNV255" s="405"/>
      <c r="QNW255" s="405"/>
      <c r="QNX255" s="277"/>
      <c r="QNY255" s="277"/>
      <c r="QNZ255" s="277"/>
      <c r="QOA255" s="277"/>
      <c r="QOB255" s="277"/>
      <c r="QOC255" s="277"/>
      <c r="QOD255" s="277"/>
      <c r="QOE255" s="277"/>
      <c r="QOF255" s="402"/>
      <c r="QOG255" s="404"/>
      <c r="QOH255" s="49"/>
      <c r="QOI255" s="49"/>
      <c r="QOJ255" s="49"/>
      <c r="QOK255" s="99"/>
      <c r="QOL255" s="98"/>
      <c r="QOM255" s="49"/>
      <c r="QON255" s="405"/>
      <c r="QOO255" s="405"/>
      <c r="QOP255" s="277"/>
      <c r="QOQ255" s="277"/>
      <c r="QOR255" s="277"/>
      <c r="QOS255" s="277"/>
      <c r="QOT255" s="277"/>
      <c r="QOU255" s="277"/>
      <c r="QOV255" s="277"/>
      <c r="QOW255" s="277"/>
      <c r="QOX255" s="402"/>
      <c r="QOY255" s="404"/>
      <c r="QOZ255" s="49"/>
      <c r="QPA255" s="49"/>
      <c r="QPB255" s="49"/>
      <c r="QPC255" s="99"/>
      <c r="QPD255" s="98"/>
      <c r="QPE255" s="49"/>
      <c r="QPF255" s="405"/>
      <c r="QPG255" s="405"/>
      <c r="QPH255" s="277"/>
      <c r="QPI255" s="277"/>
      <c r="QPJ255" s="277"/>
      <c r="QPK255" s="277"/>
      <c r="QPL255" s="277"/>
      <c r="QPM255" s="277"/>
      <c r="QPN255" s="277"/>
      <c r="QPO255" s="277"/>
      <c r="QPP255" s="402"/>
      <c r="QPQ255" s="404"/>
      <c r="QPR255" s="49"/>
      <c r="QPS255" s="49"/>
      <c r="QPT255" s="49"/>
      <c r="QPU255" s="99"/>
      <c r="QPV255" s="98"/>
      <c r="QPW255" s="49"/>
      <c r="QPX255" s="405"/>
      <c r="QPY255" s="405"/>
      <c r="QPZ255" s="277"/>
      <c r="QQA255" s="277"/>
      <c r="QQB255" s="277"/>
      <c r="QQC255" s="277"/>
      <c r="QQD255" s="277"/>
      <c r="QQE255" s="277"/>
      <c r="QQF255" s="277"/>
      <c r="QQG255" s="277"/>
      <c r="QQH255" s="402"/>
      <c r="QQI255" s="404"/>
      <c r="QQJ255" s="49"/>
      <c r="QQK255" s="49"/>
      <c r="QQL255" s="49"/>
      <c r="QQM255" s="99"/>
      <c r="QQN255" s="98"/>
      <c r="QQO255" s="49"/>
      <c r="QQP255" s="405"/>
      <c r="QQQ255" s="405"/>
      <c r="QQR255" s="277"/>
      <c r="QQS255" s="277"/>
      <c r="QQT255" s="277"/>
      <c r="QQU255" s="277"/>
      <c r="QQV255" s="277"/>
      <c r="QQW255" s="277"/>
      <c r="QQX255" s="277"/>
      <c r="QQY255" s="277"/>
      <c r="QQZ255" s="402"/>
      <c r="QRA255" s="404"/>
      <c r="QRB255" s="49"/>
      <c r="QRC255" s="49"/>
      <c r="QRD255" s="49"/>
      <c r="QRE255" s="99"/>
      <c r="QRF255" s="98"/>
      <c r="QRG255" s="49"/>
      <c r="QRH255" s="405"/>
      <c r="QRI255" s="405"/>
      <c r="QRJ255" s="277"/>
      <c r="QRK255" s="277"/>
      <c r="QRL255" s="277"/>
      <c r="QRM255" s="277"/>
      <c r="QRN255" s="277"/>
      <c r="QRO255" s="277"/>
      <c r="QRP255" s="277"/>
      <c r="QRQ255" s="277"/>
      <c r="QRR255" s="402"/>
      <c r="QRS255" s="404"/>
      <c r="QRT255" s="49"/>
      <c r="QRU255" s="49"/>
      <c r="QRV255" s="49"/>
      <c r="QRW255" s="99"/>
      <c r="QRX255" s="98"/>
      <c r="QRY255" s="49"/>
      <c r="QRZ255" s="405"/>
      <c r="QSA255" s="405"/>
      <c r="QSB255" s="277"/>
      <c r="QSC255" s="277"/>
      <c r="QSD255" s="277"/>
      <c r="QSE255" s="277"/>
      <c r="QSF255" s="277"/>
      <c r="QSG255" s="277"/>
      <c r="QSH255" s="277"/>
      <c r="QSI255" s="277"/>
      <c r="QSJ255" s="402"/>
      <c r="QSK255" s="404"/>
      <c r="QSL255" s="49"/>
      <c r="QSM255" s="49"/>
      <c r="QSN255" s="49"/>
      <c r="QSO255" s="99"/>
      <c r="QSP255" s="98"/>
      <c r="QSQ255" s="49"/>
      <c r="QSR255" s="405"/>
      <c r="QSS255" s="405"/>
      <c r="QST255" s="277"/>
      <c r="QSU255" s="277"/>
      <c r="QSV255" s="277"/>
      <c r="QSW255" s="277"/>
      <c r="QSX255" s="277"/>
      <c r="QSY255" s="277"/>
      <c r="QSZ255" s="277"/>
      <c r="QTA255" s="277"/>
      <c r="QTB255" s="402"/>
      <c r="QTC255" s="404"/>
      <c r="QTD255" s="49"/>
      <c r="QTE255" s="49"/>
      <c r="QTF255" s="49"/>
      <c r="QTG255" s="99"/>
      <c r="QTH255" s="98"/>
      <c r="QTI255" s="49"/>
      <c r="QTJ255" s="405"/>
      <c r="QTK255" s="405"/>
      <c r="QTL255" s="277"/>
      <c r="QTM255" s="277"/>
      <c r="QTN255" s="277"/>
      <c r="QTO255" s="277"/>
      <c r="QTP255" s="277"/>
      <c r="QTQ255" s="277"/>
      <c r="QTR255" s="277"/>
      <c r="QTS255" s="277"/>
      <c r="QTT255" s="402"/>
      <c r="QTU255" s="404"/>
      <c r="QTV255" s="49"/>
      <c r="QTW255" s="49"/>
      <c r="QTX255" s="49"/>
      <c r="QTY255" s="99"/>
      <c r="QTZ255" s="98"/>
      <c r="QUA255" s="49"/>
      <c r="QUB255" s="405"/>
      <c r="QUC255" s="405"/>
      <c r="QUD255" s="277"/>
      <c r="QUE255" s="277"/>
      <c r="QUF255" s="277"/>
      <c r="QUG255" s="277"/>
      <c r="QUH255" s="277"/>
      <c r="QUI255" s="277"/>
      <c r="QUJ255" s="277"/>
      <c r="QUK255" s="277"/>
      <c r="QUL255" s="402"/>
      <c r="QUM255" s="404"/>
      <c r="QUN255" s="49"/>
      <c r="QUO255" s="49"/>
      <c r="QUP255" s="49"/>
      <c r="QUQ255" s="99"/>
      <c r="QUR255" s="98"/>
      <c r="QUS255" s="49"/>
      <c r="QUT255" s="405"/>
      <c r="QUU255" s="405"/>
      <c r="QUV255" s="277"/>
      <c r="QUW255" s="277"/>
      <c r="QUX255" s="277"/>
      <c r="QUY255" s="277"/>
      <c r="QUZ255" s="277"/>
      <c r="QVA255" s="277"/>
      <c r="QVB255" s="277"/>
      <c r="QVC255" s="277"/>
      <c r="QVD255" s="402"/>
      <c r="QVE255" s="404"/>
      <c r="QVF255" s="49"/>
      <c r="QVG255" s="49"/>
      <c r="QVH255" s="49"/>
      <c r="QVI255" s="99"/>
      <c r="QVJ255" s="98"/>
      <c r="QVK255" s="49"/>
      <c r="QVL255" s="405"/>
      <c r="QVM255" s="405"/>
      <c r="QVN255" s="277"/>
      <c r="QVO255" s="277"/>
      <c r="QVP255" s="277"/>
      <c r="QVQ255" s="277"/>
      <c r="QVR255" s="277"/>
      <c r="QVS255" s="277"/>
      <c r="QVT255" s="277"/>
      <c r="QVU255" s="277"/>
      <c r="QVV255" s="402"/>
      <c r="QVW255" s="404"/>
      <c r="QVX255" s="49"/>
      <c r="QVY255" s="49"/>
      <c r="QVZ255" s="49"/>
      <c r="QWA255" s="99"/>
      <c r="QWB255" s="98"/>
      <c r="QWC255" s="49"/>
      <c r="QWD255" s="405"/>
      <c r="QWE255" s="405"/>
      <c r="QWF255" s="277"/>
      <c r="QWG255" s="277"/>
      <c r="QWH255" s="277"/>
      <c r="QWI255" s="277"/>
      <c r="QWJ255" s="277"/>
      <c r="QWK255" s="277"/>
      <c r="QWL255" s="277"/>
      <c r="QWM255" s="277"/>
      <c r="QWN255" s="402"/>
      <c r="QWO255" s="404"/>
      <c r="QWP255" s="49"/>
      <c r="QWQ255" s="49"/>
      <c r="QWR255" s="49"/>
      <c r="QWS255" s="99"/>
      <c r="QWT255" s="98"/>
      <c r="QWU255" s="49"/>
      <c r="QWV255" s="405"/>
      <c r="QWW255" s="405"/>
      <c r="QWX255" s="277"/>
      <c r="QWY255" s="277"/>
      <c r="QWZ255" s="277"/>
      <c r="QXA255" s="277"/>
      <c r="QXB255" s="277"/>
      <c r="QXC255" s="277"/>
      <c r="QXD255" s="277"/>
      <c r="QXE255" s="277"/>
      <c r="QXF255" s="402"/>
      <c r="QXG255" s="404"/>
      <c r="QXH255" s="49"/>
      <c r="QXI255" s="49"/>
      <c r="QXJ255" s="49"/>
      <c r="QXK255" s="99"/>
      <c r="QXL255" s="98"/>
      <c r="QXM255" s="49"/>
      <c r="QXN255" s="405"/>
      <c r="QXO255" s="405"/>
      <c r="QXP255" s="277"/>
      <c r="QXQ255" s="277"/>
      <c r="QXR255" s="277"/>
      <c r="QXS255" s="277"/>
      <c r="QXT255" s="277"/>
      <c r="QXU255" s="277"/>
      <c r="QXV255" s="277"/>
      <c r="QXW255" s="277"/>
      <c r="QXX255" s="402"/>
      <c r="QXY255" s="404"/>
      <c r="QXZ255" s="49"/>
      <c r="QYA255" s="49"/>
      <c r="QYB255" s="49"/>
      <c r="QYC255" s="99"/>
      <c r="QYD255" s="98"/>
      <c r="QYE255" s="49"/>
      <c r="QYF255" s="405"/>
      <c r="QYG255" s="405"/>
      <c r="QYH255" s="277"/>
      <c r="QYI255" s="277"/>
      <c r="QYJ255" s="277"/>
      <c r="QYK255" s="277"/>
      <c r="QYL255" s="277"/>
      <c r="QYM255" s="277"/>
      <c r="QYN255" s="277"/>
      <c r="QYO255" s="277"/>
      <c r="QYP255" s="402"/>
      <c r="QYQ255" s="404"/>
      <c r="QYR255" s="49"/>
      <c r="QYS255" s="49"/>
      <c r="QYT255" s="49"/>
      <c r="QYU255" s="99"/>
      <c r="QYV255" s="98"/>
      <c r="QYW255" s="49"/>
      <c r="QYX255" s="405"/>
      <c r="QYY255" s="405"/>
      <c r="QYZ255" s="277"/>
      <c r="QZA255" s="277"/>
      <c r="QZB255" s="277"/>
      <c r="QZC255" s="277"/>
      <c r="QZD255" s="277"/>
      <c r="QZE255" s="277"/>
      <c r="QZF255" s="277"/>
      <c r="QZG255" s="277"/>
      <c r="QZH255" s="402"/>
      <c r="QZI255" s="404"/>
      <c r="QZJ255" s="49"/>
      <c r="QZK255" s="49"/>
      <c r="QZL255" s="49"/>
      <c r="QZM255" s="99"/>
      <c r="QZN255" s="98"/>
      <c r="QZO255" s="49"/>
      <c r="QZP255" s="405"/>
      <c r="QZQ255" s="405"/>
      <c r="QZR255" s="277"/>
      <c r="QZS255" s="277"/>
      <c r="QZT255" s="277"/>
      <c r="QZU255" s="277"/>
      <c r="QZV255" s="277"/>
      <c r="QZW255" s="277"/>
      <c r="QZX255" s="277"/>
      <c r="QZY255" s="277"/>
      <c r="QZZ255" s="402"/>
      <c r="RAA255" s="404"/>
      <c r="RAB255" s="49"/>
      <c r="RAC255" s="49"/>
      <c r="RAD255" s="49"/>
      <c r="RAE255" s="99"/>
      <c r="RAF255" s="98"/>
      <c r="RAG255" s="49"/>
      <c r="RAH255" s="405"/>
      <c r="RAI255" s="405"/>
      <c r="RAJ255" s="277"/>
      <c r="RAK255" s="277"/>
      <c r="RAL255" s="277"/>
      <c r="RAM255" s="277"/>
      <c r="RAN255" s="277"/>
      <c r="RAO255" s="277"/>
      <c r="RAP255" s="277"/>
      <c r="RAQ255" s="277"/>
      <c r="RAR255" s="402"/>
      <c r="RAS255" s="404"/>
      <c r="RAT255" s="49"/>
      <c r="RAU255" s="49"/>
      <c r="RAV255" s="49"/>
      <c r="RAW255" s="99"/>
      <c r="RAX255" s="98"/>
      <c r="RAY255" s="49"/>
      <c r="RAZ255" s="405"/>
      <c r="RBA255" s="405"/>
      <c r="RBB255" s="277"/>
      <c r="RBC255" s="277"/>
      <c r="RBD255" s="277"/>
      <c r="RBE255" s="277"/>
      <c r="RBF255" s="277"/>
      <c r="RBG255" s="277"/>
      <c r="RBH255" s="277"/>
      <c r="RBI255" s="277"/>
      <c r="RBJ255" s="402"/>
      <c r="RBK255" s="404"/>
      <c r="RBL255" s="49"/>
      <c r="RBM255" s="49"/>
      <c r="RBN255" s="49"/>
      <c r="RBO255" s="99"/>
      <c r="RBP255" s="98"/>
      <c r="RBQ255" s="49"/>
      <c r="RBR255" s="405"/>
      <c r="RBS255" s="405"/>
      <c r="RBT255" s="277"/>
      <c r="RBU255" s="277"/>
      <c r="RBV255" s="277"/>
      <c r="RBW255" s="277"/>
      <c r="RBX255" s="277"/>
      <c r="RBY255" s="277"/>
      <c r="RBZ255" s="277"/>
      <c r="RCA255" s="277"/>
      <c r="RCB255" s="402"/>
      <c r="RCC255" s="404"/>
      <c r="RCD255" s="49"/>
      <c r="RCE255" s="49"/>
      <c r="RCF255" s="49"/>
      <c r="RCG255" s="99"/>
      <c r="RCH255" s="98"/>
      <c r="RCI255" s="49"/>
      <c r="RCJ255" s="405"/>
      <c r="RCK255" s="405"/>
      <c r="RCL255" s="277"/>
      <c r="RCM255" s="277"/>
      <c r="RCN255" s="277"/>
      <c r="RCO255" s="277"/>
      <c r="RCP255" s="277"/>
      <c r="RCQ255" s="277"/>
      <c r="RCR255" s="277"/>
      <c r="RCS255" s="277"/>
      <c r="RCT255" s="402"/>
      <c r="RCU255" s="404"/>
      <c r="RCV255" s="49"/>
      <c r="RCW255" s="49"/>
      <c r="RCX255" s="49"/>
      <c r="RCY255" s="99"/>
      <c r="RCZ255" s="98"/>
      <c r="RDA255" s="49"/>
      <c r="RDB255" s="405"/>
      <c r="RDC255" s="405"/>
      <c r="RDD255" s="277"/>
      <c r="RDE255" s="277"/>
      <c r="RDF255" s="277"/>
      <c r="RDG255" s="277"/>
      <c r="RDH255" s="277"/>
      <c r="RDI255" s="277"/>
      <c r="RDJ255" s="277"/>
      <c r="RDK255" s="277"/>
      <c r="RDL255" s="402"/>
      <c r="RDM255" s="404"/>
      <c r="RDN255" s="49"/>
      <c r="RDO255" s="49"/>
      <c r="RDP255" s="49"/>
      <c r="RDQ255" s="99"/>
      <c r="RDR255" s="98"/>
      <c r="RDS255" s="49"/>
      <c r="RDT255" s="405"/>
      <c r="RDU255" s="405"/>
      <c r="RDV255" s="277"/>
      <c r="RDW255" s="277"/>
      <c r="RDX255" s="277"/>
      <c r="RDY255" s="277"/>
      <c r="RDZ255" s="277"/>
      <c r="REA255" s="277"/>
      <c r="REB255" s="277"/>
      <c r="REC255" s="277"/>
      <c r="RED255" s="402"/>
      <c r="REE255" s="404"/>
      <c r="REF255" s="49"/>
      <c r="REG255" s="49"/>
      <c r="REH255" s="49"/>
      <c r="REI255" s="99"/>
      <c r="REJ255" s="98"/>
      <c r="REK255" s="49"/>
      <c r="REL255" s="405"/>
      <c r="REM255" s="405"/>
      <c r="REN255" s="277"/>
      <c r="REO255" s="277"/>
      <c r="REP255" s="277"/>
      <c r="REQ255" s="277"/>
      <c r="RER255" s="277"/>
      <c r="RES255" s="277"/>
      <c r="RET255" s="277"/>
      <c r="REU255" s="277"/>
      <c r="REV255" s="402"/>
      <c r="REW255" s="404"/>
      <c r="REX255" s="49"/>
      <c r="REY255" s="49"/>
      <c r="REZ255" s="49"/>
      <c r="RFA255" s="99"/>
      <c r="RFB255" s="98"/>
      <c r="RFC255" s="49"/>
      <c r="RFD255" s="405"/>
      <c r="RFE255" s="405"/>
      <c r="RFF255" s="277"/>
      <c r="RFG255" s="277"/>
      <c r="RFH255" s="277"/>
      <c r="RFI255" s="277"/>
      <c r="RFJ255" s="277"/>
      <c r="RFK255" s="277"/>
      <c r="RFL255" s="277"/>
      <c r="RFM255" s="277"/>
      <c r="RFN255" s="402"/>
      <c r="RFO255" s="404"/>
      <c r="RFP255" s="49"/>
      <c r="RFQ255" s="49"/>
      <c r="RFR255" s="49"/>
      <c r="RFS255" s="99"/>
      <c r="RFT255" s="98"/>
      <c r="RFU255" s="49"/>
      <c r="RFV255" s="405"/>
      <c r="RFW255" s="405"/>
      <c r="RFX255" s="277"/>
      <c r="RFY255" s="277"/>
      <c r="RFZ255" s="277"/>
      <c r="RGA255" s="277"/>
      <c r="RGB255" s="277"/>
      <c r="RGC255" s="277"/>
      <c r="RGD255" s="277"/>
      <c r="RGE255" s="277"/>
      <c r="RGF255" s="402"/>
      <c r="RGG255" s="404"/>
      <c r="RGH255" s="49"/>
      <c r="RGI255" s="49"/>
      <c r="RGJ255" s="49"/>
      <c r="RGK255" s="99"/>
      <c r="RGL255" s="98"/>
      <c r="RGM255" s="49"/>
      <c r="RGN255" s="405"/>
      <c r="RGO255" s="405"/>
      <c r="RGP255" s="277"/>
      <c r="RGQ255" s="277"/>
      <c r="RGR255" s="277"/>
      <c r="RGS255" s="277"/>
      <c r="RGT255" s="277"/>
      <c r="RGU255" s="277"/>
      <c r="RGV255" s="277"/>
      <c r="RGW255" s="277"/>
      <c r="RGX255" s="402"/>
      <c r="RGY255" s="404"/>
      <c r="RGZ255" s="49"/>
      <c r="RHA255" s="49"/>
      <c r="RHB255" s="49"/>
      <c r="RHC255" s="99"/>
      <c r="RHD255" s="98"/>
      <c r="RHE255" s="49"/>
      <c r="RHF255" s="405"/>
      <c r="RHG255" s="405"/>
      <c r="RHH255" s="277"/>
      <c r="RHI255" s="277"/>
      <c r="RHJ255" s="277"/>
      <c r="RHK255" s="277"/>
      <c r="RHL255" s="277"/>
      <c r="RHM255" s="277"/>
      <c r="RHN255" s="277"/>
      <c r="RHO255" s="277"/>
      <c r="RHP255" s="402"/>
      <c r="RHQ255" s="404"/>
      <c r="RHR255" s="49"/>
      <c r="RHS255" s="49"/>
      <c r="RHT255" s="49"/>
      <c r="RHU255" s="99"/>
      <c r="RHV255" s="98"/>
      <c r="RHW255" s="49"/>
      <c r="RHX255" s="405"/>
      <c r="RHY255" s="405"/>
      <c r="RHZ255" s="277"/>
      <c r="RIA255" s="277"/>
      <c r="RIB255" s="277"/>
      <c r="RIC255" s="277"/>
      <c r="RID255" s="277"/>
      <c r="RIE255" s="277"/>
      <c r="RIF255" s="277"/>
      <c r="RIG255" s="277"/>
      <c r="RIH255" s="402"/>
      <c r="RII255" s="404"/>
      <c r="RIJ255" s="49"/>
      <c r="RIK255" s="49"/>
      <c r="RIL255" s="49"/>
      <c r="RIM255" s="99"/>
      <c r="RIN255" s="98"/>
      <c r="RIO255" s="49"/>
      <c r="RIP255" s="405"/>
      <c r="RIQ255" s="405"/>
      <c r="RIR255" s="277"/>
      <c r="RIS255" s="277"/>
      <c r="RIT255" s="277"/>
      <c r="RIU255" s="277"/>
      <c r="RIV255" s="277"/>
      <c r="RIW255" s="277"/>
      <c r="RIX255" s="277"/>
      <c r="RIY255" s="277"/>
      <c r="RIZ255" s="402"/>
      <c r="RJA255" s="404"/>
      <c r="RJB255" s="49"/>
      <c r="RJC255" s="49"/>
      <c r="RJD255" s="49"/>
      <c r="RJE255" s="99"/>
      <c r="RJF255" s="98"/>
      <c r="RJG255" s="49"/>
      <c r="RJH255" s="405"/>
      <c r="RJI255" s="405"/>
      <c r="RJJ255" s="277"/>
      <c r="RJK255" s="277"/>
      <c r="RJL255" s="277"/>
      <c r="RJM255" s="277"/>
      <c r="RJN255" s="277"/>
      <c r="RJO255" s="277"/>
      <c r="RJP255" s="277"/>
      <c r="RJQ255" s="277"/>
      <c r="RJR255" s="402"/>
      <c r="RJS255" s="404"/>
      <c r="RJT255" s="49"/>
      <c r="RJU255" s="49"/>
      <c r="RJV255" s="49"/>
      <c r="RJW255" s="99"/>
      <c r="RJX255" s="98"/>
      <c r="RJY255" s="49"/>
      <c r="RJZ255" s="405"/>
      <c r="RKA255" s="405"/>
      <c r="RKB255" s="277"/>
      <c r="RKC255" s="277"/>
      <c r="RKD255" s="277"/>
      <c r="RKE255" s="277"/>
      <c r="RKF255" s="277"/>
      <c r="RKG255" s="277"/>
      <c r="RKH255" s="277"/>
      <c r="RKI255" s="277"/>
      <c r="RKJ255" s="402"/>
      <c r="RKK255" s="404"/>
      <c r="RKL255" s="49"/>
      <c r="RKM255" s="49"/>
      <c r="RKN255" s="49"/>
      <c r="RKO255" s="99"/>
      <c r="RKP255" s="98"/>
      <c r="RKQ255" s="49"/>
      <c r="RKR255" s="405"/>
      <c r="RKS255" s="405"/>
      <c r="RKT255" s="277"/>
      <c r="RKU255" s="277"/>
      <c r="RKV255" s="277"/>
      <c r="RKW255" s="277"/>
      <c r="RKX255" s="277"/>
      <c r="RKY255" s="277"/>
      <c r="RKZ255" s="277"/>
      <c r="RLA255" s="277"/>
      <c r="RLB255" s="402"/>
      <c r="RLC255" s="404"/>
      <c r="RLD255" s="49"/>
      <c r="RLE255" s="49"/>
      <c r="RLF255" s="49"/>
      <c r="RLG255" s="99"/>
      <c r="RLH255" s="98"/>
      <c r="RLI255" s="49"/>
      <c r="RLJ255" s="405"/>
      <c r="RLK255" s="405"/>
      <c r="RLL255" s="277"/>
      <c r="RLM255" s="277"/>
      <c r="RLN255" s="277"/>
      <c r="RLO255" s="277"/>
      <c r="RLP255" s="277"/>
      <c r="RLQ255" s="277"/>
      <c r="RLR255" s="277"/>
      <c r="RLS255" s="277"/>
      <c r="RLT255" s="402"/>
      <c r="RLU255" s="404"/>
      <c r="RLV255" s="49"/>
      <c r="RLW255" s="49"/>
      <c r="RLX255" s="49"/>
      <c r="RLY255" s="99"/>
      <c r="RLZ255" s="98"/>
      <c r="RMA255" s="49"/>
      <c r="RMB255" s="405"/>
      <c r="RMC255" s="405"/>
      <c r="RMD255" s="277"/>
      <c r="RME255" s="277"/>
      <c r="RMF255" s="277"/>
      <c r="RMG255" s="277"/>
      <c r="RMH255" s="277"/>
      <c r="RMI255" s="277"/>
      <c r="RMJ255" s="277"/>
      <c r="RMK255" s="277"/>
      <c r="RML255" s="402"/>
      <c r="RMM255" s="404"/>
      <c r="RMN255" s="49"/>
      <c r="RMO255" s="49"/>
      <c r="RMP255" s="49"/>
      <c r="RMQ255" s="99"/>
      <c r="RMR255" s="98"/>
      <c r="RMS255" s="49"/>
      <c r="RMT255" s="405"/>
      <c r="RMU255" s="405"/>
      <c r="RMV255" s="277"/>
      <c r="RMW255" s="277"/>
      <c r="RMX255" s="277"/>
      <c r="RMY255" s="277"/>
      <c r="RMZ255" s="277"/>
      <c r="RNA255" s="277"/>
      <c r="RNB255" s="277"/>
      <c r="RNC255" s="277"/>
      <c r="RND255" s="402"/>
      <c r="RNE255" s="404"/>
      <c r="RNF255" s="49"/>
      <c r="RNG255" s="49"/>
      <c r="RNH255" s="49"/>
      <c r="RNI255" s="99"/>
      <c r="RNJ255" s="98"/>
      <c r="RNK255" s="49"/>
      <c r="RNL255" s="405"/>
      <c r="RNM255" s="405"/>
      <c r="RNN255" s="277"/>
      <c r="RNO255" s="277"/>
      <c r="RNP255" s="277"/>
      <c r="RNQ255" s="277"/>
      <c r="RNR255" s="277"/>
      <c r="RNS255" s="277"/>
      <c r="RNT255" s="277"/>
      <c r="RNU255" s="277"/>
      <c r="RNV255" s="402"/>
      <c r="RNW255" s="404"/>
      <c r="RNX255" s="49"/>
      <c r="RNY255" s="49"/>
      <c r="RNZ255" s="49"/>
      <c r="ROA255" s="99"/>
      <c r="ROB255" s="98"/>
      <c r="ROC255" s="49"/>
      <c r="ROD255" s="405"/>
      <c r="ROE255" s="405"/>
      <c r="ROF255" s="277"/>
      <c r="ROG255" s="277"/>
      <c r="ROH255" s="277"/>
      <c r="ROI255" s="277"/>
      <c r="ROJ255" s="277"/>
      <c r="ROK255" s="277"/>
      <c r="ROL255" s="277"/>
      <c r="ROM255" s="277"/>
      <c r="RON255" s="402"/>
      <c r="ROO255" s="404"/>
      <c r="ROP255" s="49"/>
      <c r="ROQ255" s="49"/>
      <c r="ROR255" s="49"/>
      <c r="ROS255" s="99"/>
      <c r="ROT255" s="98"/>
      <c r="ROU255" s="49"/>
      <c r="ROV255" s="405"/>
      <c r="ROW255" s="405"/>
      <c r="ROX255" s="277"/>
      <c r="ROY255" s="277"/>
      <c r="ROZ255" s="277"/>
      <c r="RPA255" s="277"/>
      <c r="RPB255" s="277"/>
      <c r="RPC255" s="277"/>
      <c r="RPD255" s="277"/>
      <c r="RPE255" s="277"/>
      <c r="RPF255" s="402"/>
      <c r="RPG255" s="404"/>
      <c r="RPH255" s="49"/>
      <c r="RPI255" s="49"/>
      <c r="RPJ255" s="49"/>
      <c r="RPK255" s="99"/>
      <c r="RPL255" s="98"/>
      <c r="RPM255" s="49"/>
      <c r="RPN255" s="405"/>
      <c r="RPO255" s="405"/>
      <c r="RPP255" s="277"/>
      <c r="RPQ255" s="277"/>
      <c r="RPR255" s="277"/>
      <c r="RPS255" s="277"/>
      <c r="RPT255" s="277"/>
      <c r="RPU255" s="277"/>
      <c r="RPV255" s="277"/>
      <c r="RPW255" s="277"/>
      <c r="RPX255" s="402"/>
      <c r="RPY255" s="404"/>
      <c r="RPZ255" s="49"/>
      <c r="RQA255" s="49"/>
      <c r="RQB255" s="49"/>
      <c r="RQC255" s="99"/>
      <c r="RQD255" s="98"/>
      <c r="RQE255" s="49"/>
      <c r="RQF255" s="405"/>
      <c r="RQG255" s="405"/>
      <c r="RQH255" s="277"/>
      <c r="RQI255" s="277"/>
      <c r="RQJ255" s="277"/>
      <c r="RQK255" s="277"/>
      <c r="RQL255" s="277"/>
      <c r="RQM255" s="277"/>
      <c r="RQN255" s="277"/>
      <c r="RQO255" s="277"/>
      <c r="RQP255" s="402"/>
      <c r="RQQ255" s="404"/>
      <c r="RQR255" s="49"/>
      <c r="RQS255" s="49"/>
      <c r="RQT255" s="49"/>
      <c r="RQU255" s="99"/>
      <c r="RQV255" s="98"/>
      <c r="RQW255" s="49"/>
      <c r="RQX255" s="405"/>
      <c r="RQY255" s="405"/>
      <c r="RQZ255" s="277"/>
      <c r="RRA255" s="277"/>
      <c r="RRB255" s="277"/>
      <c r="RRC255" s="277"/>
      <c r="RRD255" s="277"/>
      <c r="RRE255" s="277"/>
      <c r="RRF255" s="277"/>
      <c r="RRG255" s="277"/>
      <c r="RRH255" s="402"/>
      <c r="RRI255" s="404"/>
      <c r="RRJ255" s="49"/>
      <c r="RRK255" s="49"/>
      <c r="RRL255" s="49"/>
      <c r="RRM255" s="99"/>
      <c r="RRN255" s="98"/>
      <c r="RRO255" s="49"/>
      <c r="RRP255" s="405"/>
      <c r="RRQ255" s="405"/>
      <c r="RRR255" s="277"/>
      <c r="RRS255" s="277"/>
      <c r="RRT255" s="277"/>
      <c r="RRU255" s="277"/>
      <c r="RRV255" s="277"/>
      <c r="RRW255" s="277"/>
      <c r="RRX255" s="277"/>
      <c r="RRY255" s="277"/>
      <c r="RRZ255" s="402"/>
      <c r="RSA255" s="404"/>
      <c r="RSB255" s="49"/>
      <c r="RSC255" s="49"/>
      <c r="RSD255" s="49"/>
      <c r="RSE255" s="99"/>
      <c r="RSF255" s="98"/>
      <c r="RSG255" s="49"/>
      <c r="RSH255" s="405"/>
      <c r="RSI255" s="405"/>
      <c r="RSJ255" s="277"/>
      <c r="RSK255" s="277"/>
      <c r="RSL255" s="277"/>
      <c r="RSM255" s="277"/>
      <c r="RSN255" s="277"/>
      <c r="RSO255" s="277"/>
      <c r="RSP255" s="277"/>
      <c r="RSQ255" s="277"/>
      <c r="RSR255" s="402"/>
      <c r="RSS255" s="404"/>
      <c r="RST255" s="49"/>
      <c r="RSU255" s="49"/>
      <c r="RSV255" s="49"/>
      <c r="RSW255" s="99"/>
      <c r="RSX255" s="98"/>
      <c r="RSY255" s="49"/>
      <c r="RSZ255" s="405"/>
      <c r="RTA255" s="405"/>
      <c r="RTB255" s="277"/>
      <c r="RTC255" s="277"/>
      <c r="RTD255" s="277"/>
      <c r="RTE255" s="277"/>
      <c r="RTF255" s="277"/>
      <c r="RTG255" s="277"/>
      <c r="RTH255" s="277"/>
      <c r="RTI255" s="277"/>
      <c r="RTJ255" s="402"/>
      <c r="RTK255" s="404"/>
      <c r="RTL255" s="49"/>
      <c r="RTM255" s="49"/>
      <c r="RTN255" s="49"/>
      <c r="RTO255" s="99"/>
      <c r="RTP255" s="98"/>
      <c r="RTQ255" s="49"/>
      <c r="RTR255" s="405"/>
      <c r="RTS255" s="405"/>
      <c r="RTT255" s="277"/>
      <c r="RTU255" s="277"/>
      <c r="RTV255" s="277"/>
      <c r="RTW255" s="277"/>
      <c r="RTX255" s="277"/>
      <c r="RTY255" s="277"/>
      <c r="RTZ255" s="277"/>
      <c r="RUA255" s="277"/>
      <c r="RUB255" s="402"/>
      <c r="RUC255" s="404"/>
      <c r="RUD255" s="49"/>
      <c r="RUE255" s="49"/>
      <c r="RUF255" s="49"/>
      <c r="RUG255" s="99"/>
      <c r="RUH255" s="98"/>
      <c r="RUI255" s="49"/>
      <c r="RUJ255" s="405"/>
      <c r="RUK255" s="405"/>
      <c r="RUL255" s="277"/>
      <c r="RUM255" s="277"/>
      <c r="RUN255" s="277"/>
      <c r="RUO255" s="277"/>
      <c r="RUP255" s="277"/>
      <c r="RUQ255" s="277"/>
      <c r="RUR255" s="277"/>
      <c r="RUS255" s="277"/>
      <c r="RUT255" s="402"/>
      <c r="RUU255" s="404"/>
      <c r="RUV255" s="49"/>
      <c r="RUW255" s="49"/>
      <c r="RUX255" s="49"/>
      <c r="RUY255" s="99"/>
      <c r="RUZ255" s="98"/>
      <c r="RVA255" s="49"/>
      <c r="RVB255" s="405"/>
      <c r="RVC255" s="405"/>
      <c r="RVD255" s="277"/>
      <c r="RVE255" s="277"/>
      <c r="RVF255" s="277"/>
      <c r="RVG255" s="277"/>
      <c r="RVH255" s="277"/>
      <c r="RVI255" s="277"/>
      <c r="RVJ255" s="277"/>
      <c r="RVK255" s="277"/>
      <c r="RVL255" s="402"/>
      <c r="RVM255" s="404"/>
      <c r="RVN255" s="49"/>
      <c r="RVO255" s="49"/>
      <c r="RVP255" s="49"/>
      <c r="RVQ255" s="99"/>
      <c r="RVR255" s="98"/>
      <c r="RVS255" s="49"/>
      <c r="RVT255" s="405"/>
      <c r="RVU255" s="405"/>
      <c r="RVV255" s="277"/>
      <c r="RVW255" s="277"/>
      <c r="RVX255" s="277"/>
      <c r="RVY255" s="277"/>
      <c r="RVZ255" s="277"/>
      <c r="RWA255" s="277"/>
      <c r="RWB255" s="277"/>
      <c r="RWC255" s="277"/>
      <c r="RWD255" s="402"/>
      <c r="RWE255" s="404"/>
      <c r="RWF255" s="49"/>
      <c r="RWG255" s="49"/>
      <c r="RWH255" s="49"/>
      <c r="RWI255" s="99"/>
      <c r="RWJ255" s="98"/>
      <c r="RWK255" s="49"/>
      <c r="RWL255" s="405"/>
      <c r="RWM255" s="405"/>
      <c r="RWN255" s="277"/>
      <c r="RWO255" s="277"/>
      <c r="RWP255" s="277"/>
      <c r="RWQ255" s="277"/>
      <c r="RWR255" s="277"/>
      <c r="RWS255" s="277"/>
      <c r="RWT255" s="277"/>
      <c r="RWU255" s="277"/>
      <c r="RWV255" s="402"/>
      <c r="RWW255" s="404"/>
      <c r="RWX255" s="49"/>
      <c r="RWY255" s="49"/>
      <c r="RWZ255" s="49"/>
      <c r="RXA255" s="99"/>
      <c r="RXB255" s="98"/>
      <c r="RXC255" s="49"/>
      <c r="RXD255" s="405"/>
      <c r="RXE255" s="405"/>
      <c r="RXF255" s="277"/>
      <c r="RXG255" s="277"/>
      <c r="RXH255" s="277"/>
      <c r="RXI255" s="277"/>
      <c r="RXJ255" s="277"/>
      <c r="RXK255" s="277"/>
      <c r="RXL255" s="277"/>
      <c r="RXM255" s="277"/>
      <c r="RXN255" s="402"/>
      <c r="RXO255" s="404"/>
      <c r="RXP255" s="49"/>
      <c r="RXQ255" s="49"/>
      <c r="RXR255" s="49"/>
      <c r="RXS255" s="99"/>
      <c r="RXT255" s="98"/>
      <c r="RXU255" s="49"/>
      <c r="RXV255" s="405"/>
      <c r="RXW255" s="405"/>
      <c r="RXX255" s="277"/>
      <c r="RXY255" s="277"/>
      <c r="RXZ255" s="277"/>
      <c r="RYA255" s="277"/>
      <c r="RYB255" s="277"/>
      <c r="RYC255" s="277"/>
      <c r="RYD255" s="277"/>
      <c r="RYE255" s="277"/>
      <c r="RYF255" s="402"/>
      <c r="RYG255" s="404"/>
      <c r="RYH255" s="49"/>
      <c r="RYI255" s="49"/>
      <c r="RYJ255" s="49"/>
      <c r="RYK255" s="99"/>
      <c r="RYL255" s="98"/>
      <c r="RYM255" s="49"/>
      <c r="RYN255" s="405"/>
      <c r="RYO255" s="405"/>
      <c r="RYP255" s="277"/>
      <c r="RYQ255" s="277"/>
      <c r="RYR255" s="277"/>
      <c r="RYS255" s="277"/>
      <c r="RYT255" s="277"/>
      <c r="RYU255" s="277"/>
      <c r="RYV255" s="277"/>
      <c r="RYW255" s="277"/>
      <c r="RYX255" s="402"/>
      <c r="RYY255" s="404"/>
      <c r="RYZ255" s="49"/>
      <c r="RZA255" s="49"/>
      <c r="RZB255" s="49"/>
      <c r="RZC255" s="99"/>
      <c r="RZD255" s="98"/>
      <c r="RZE255" s="49"/>
      <c r="RZF255" s="405"/>
      <c r="RZG255" s="405"/>
      <c r="RZH255" s="277"/>
      <c r="RZI255" s="277"/>
      <c r="RZJ255" s="277"/>
      <c r="RZK255" s="277"/>
      <c r="RZL255" s="277"/>
      <c r="RZM255" s="277"/>
      <c r="RZN255" s="277"/>
      <c r="RZO255" s="277"/>
      <c r="RZP255" s="402"/>
      <c r="RZQ255" s="404"/>
      <c r="RZR255" s="49"/>
      <c r="RZS255" s="49"/>
      <c r="RZT255" s="49"/>
      <c r="RZU255" s="99"/>
      <c r="RZV255" s="98"/>
      <c r="RZW255" s="49"/>
      <c r="RZX255" s="405"/>
      <c r="RZY255" s="405"/>
      <c r="RZZ255" s="277"/>
      <c r="SAA255" s="277"/>
      <c r="SAB255" s="277"/>
      <c r="SAC255" s="277"/>
      <c r="SAD255" s="277"/>
      <c r="SAE255" s="277"/>
      <c r="SAF255" s="277"/>
      <c r="SAG255" s="277"/>
      <c r="SAH255" s="402"/>
      <c r="SAI255" s="404"/>
      <c r="SAJ255" s="49"/>
      <c r="SAK255" s="49"/>
      <c r="SAL255" s="49"/>
      <c r="SAM255" s="99"/>
      <c r="SAN255" s="98"/>
      <c r="SAO255" s="49"/>
      <c r="SAP255" s="405"/>
      <c r="SAQ255" s="405"/>
      <c r="SAR255" s="277"/>
      <c r="SAS255" s="277"/>
      <c r="SAT255" s="277"/>
      <c r="SAU255" s="277"/>
      <c r="SAV255" s="277"/>
      <c r="SAW255" s="277"/>
      <c r="SAX255" s="277"/>
      <c r="SAY255" s="277"/>
      <c r="SAZ255" s="402"/>
      <c r="SBA255" s="404"/>
      <c r="SBB255" s="49"/>
      <c r="SBC255" s="49"/>
      <c r="SBD255" s="49"/>
      <c r="SBE255" s="99"/>
      <c r="SBF255" s="98"/>
      <c r="SBG255" s="49"/>
      <c r="SBH255" s="405"/>
      <c r="SBI255" s="405"/>
      <c r="SBJ255" s="277"/>
      <c r="SBK255" s="277"/>
      <c r="SBL255" s="277"/>
      <c r="SBM255" s="277"/>
      <c r="SBN255" s="277"/>
      <c r="SBO255" s="277"/>
      <c r="SBP255" s="277"/>
      <c r="SBQ255" s="277"/>
      <c r="SBR255" s="402"/>
      <c r="SBS255" s="404"/>
      <c r="SBT255" s="49"/>
      <c r="SBU255" s="49"/>
      <c r="SBV255" s="49"/>
      <c r="SBW255" s="99"/>
      <c r="SBX255" s="98"/>
      <c r="SBY255" s="49"/>
      <c r="SBZ255" s="405"/>
      <c r="SCA255" s="405"/>
      <c r="SCB255" s="277"/>
      <c r="SCC255" s="277"/>
      <c r="SCD255" s="277"/>
      <c r="SCE255" s="277"/>
      <c r="SCF255" s="277"/>
      <c r="SCG255" s="277"/>
      <c r="SCH255" s="277"/>
      <c r="SCI255" s="277"/>
      <c r="SCJ255" s="402"/>
      <c r="SCK255" s="404"/>
      <c r="SCL255" s="49"/>
      <c r="SCM255" s="49"/>
      <c r="SCN255" s="49"/>
      <c r="SCO255" s="99"/>
      <c r="SCP255" s="98"/>
      <c r="SCQ255" s="49"/>
      <c r="SCR255" s="405"/>
      <c r="SCS255" s="405"/>
      <c r="SCT255" s="277"/>
      <c r="SCU255" s="277"/>
      <c r="SCV255" s="277"/>
      <c r="SCW255" s="277"/>
      <c r="SCX255" s="277"/>
      <c r="SCY255" s="277"/>
      <c r="SCZ255" s="277"/>
      <c r="SDA255" s="277"/>
      <c r="SDB255" s="402"/>
      <c r="SDC255" s="404"/>
      <c r="SDD255" s="49"/>
      <c r="SDE255" s="49"/>
      <c r="SDF255" s="49"/>
      <c r="SDG255" s="99"/>
      <c r="SDH255" s="98"/>
      <c r="SDI255" s="49"/>
      <c r="SDJ255" s="405"/>
      <c r="SDK255" s="405"/>
      <c r="SDL255" s="277"/>
      <c r="SDM255" s="277"/>
      <c r="SDN255" s="277"/>
      <c r="SDO255" s="277"/>
      <c r="SDP255" s="277"/>
      <c r="SDQ255" s="277"/>
      <c r="SDR255" s="277"/>
      <c r="SDS255" s="277"/>
      <c r="SDT255" s="402"/>
      <c r="SDU255" s="404"/>
      <c r="SDV255" s="49"/>
      <c r="SDW255" s="49"/>
      <c r="SDX255" s="49"/>
      <c r="SDY255" s="99"/>
      <c r="SDZ255" s="98"/>
      <c r="SEA255" s="49"/>
      <c r="SEB255" s="405"/>
      <c r="SEC255" s="405"/>
      <c r="SED255" s="277"/>
      <c r="SEE255" s="277"/>
      <c r="SEF255" s="277"/>
      <c r="SEG255" s="277"/>
      <c r="SEH255" s="277"/>
      <c r="SEI255" s="277"/>
      <c r="SEJ255" s="277"/>
      <c r="SEK255" s="277"/>
      <c r="SEL255" s="402"/>
      <c r="SEM255" s="404"/>
      <c r="SEN255" s="49"/>
      <c r="SEO255" s="49"/>
      <c r="SEP255" s="49"/>
      <c r="SEQ255" s="99"/>
      <c r="SER255" s="98"/>
      <c r="SES255" s="49"/>
      <c r="SET255" s="405"/>
      <c r="SEU255" s="405"/>
      <c r="SEV255" s="277"/>
      <c r="SEW255" s="277"/>
      <c r="SEX255" s="277"/>
      <c r="SEY255" s="277"/>
      <c r="SEZ255" s="277"/>
      <c r="SFA255" s="277"/>
      <c r="SFB255" s="277"/>
      <c r="SFC255" s="277"/>
      <c r="SFD255" s="402"/>
      <c r="SFE255" s="404"/>
      <c r="SFF255" s="49"/>
      <c r="SFG255" s="49"/>
      <c r="SFH255" s="49"/>
      <c r="SFI255" s="99"/>
      <c r="SFJ255" s="98"/>
      <c r="SFK255" s="49"/>
      <c r="SFL255" s="405"/>
      <c r="SFM255" s="405"/>
      <c r="SFN255" s="277"/>
      <c r="SFO255" s="277"/>
      <c r="SFP255" s="277"/>
      <c r="SFQ255" s="277"/>
      <c r="SFR255" s="277"/>
      <c r="SFS255" s="277"/>
      <c r="SFT255" s="277"/>
      <c r="SFU255" s="277"/>
      <c r="SFV255" s="402"/>
      <c r="SFW255" s="404"/>
      <c r="SFX255" s="49"/>
      <c r="SFY255" s="49"/>
      <c r="SFZ255" s="49"/>
      <c r="SGA255" s="99"/>
      <c r="SGB255" s="98"/>
      <c r="SGC255" s="49"/>
      <c r="SGD255" s="405"/>
      <c r="SGE255" s="405"/>
      <c r="SGF255" s="277"/>
      <c r="SGG255" s="277"/>
      <c r="SGH255" s="277"/>
      <c r="SGI255" s="277"/>
      <c r="SGJ255" s="277"/>
      <c r="SGK255" s="277"/>
      <c r="SGL255" s="277"/>
      <c r="SGM255" s="277"/>
      <c r="SGN255" s="402"/>
      <c r="SGO255" s="404"/>
      <c r="SGP255" s="49"/>
      <c r="SGQ255" s="49"/>
      <c r="SGR255" s="49"/>
      <c r="SGS255" s="99"/>
      <c r="SGT255" s="98"/>
      <c r="SGU255" s="49"/>
      <c r="SGV255" s="405"/>
      <c r="SGW255" s="405"/>
      <c r="SGX255" s="277"/>
      <c r="SGY255" s="277"/>
      <c r="SGZ255" s="277"/>
      <c r="SHA255" s="277"/>
      <c r="SHB255" s="277"/>
      <c r="SHC255" s="277"/>
      <c r="SHD255" s="277"/>
      <c r="SHE255" s="277"/>
      <c r="SHF255" s="402"/>
      <c r="SHG255" s="404"/>
      <c r="SHH255" s="49"/>
      <c r="SHI255" s="49"/>
      <c r="SHJ255" s="49"/>
      <c r="SHK255" s="99"/>
      <c r="SHL255" s="98"/>
      <c r="SHM255" s="49"/>
      <c r="SHN255" s="405"/>
      <c r="SHO255" s="405"/>
      <c r="SHP255" s="277"/>
      <c r="SHQ255" s="277"/>
      <c r="SHR255" s="277"/>
      <c r="SHS255" s="277"/>
      <c r="SHT255" s="277"/>
      <c r="SHU255" s="277"/>
      <c r="SHV255" s="277"/>
      <c r="SHW255" s="277"/>
      <c r="SHX255" s="402"/>
      <c r="SHY255" s="404"/>
      <c r="SHZ255" s="49"/>
      <c r="SIA255" s="49"/>
      <c r="SIB255" s="49"/>
      <c r="SIC255" s="99"/>
      <c r="SID255" s="98"/>
      <c r="SIE255" s="49"/>
      <c r="SIF255" s="405"/>
      <c r="SIG255" s="405"/>
      <c r="SIH255" s="277"/>
      <c r="SII255" s="277"/>
      <c r="SIJ255" s="277"/>
      <c r="SIK255" s="277"/>
      <c r="SIL255" s="277"/>
      <c r="SIM255" s="277"/>
      <c r="SIN255" s="277"/>
      <c r="SIO255" s="277"/>
      <c r="SIP255" s="402"/>
      <c r="SIQ255" s="404"/>
      <c r="SIR255" s="49"/>
      <c r="SIS255" s="49"/>
      <c r="SIT255" s="49"/>
      <c r="SIU255" s="99"/>
      <c r="SIV255" s="98"/>
      <c r="SIW255" s="49"/>
      <c r="SIX255" s="405"/>
      <c r="SIY255" s="405"/>
      <c r="SIZ255" s="277"/>
      <c r="SJA255" s="277"/>
      <c r="SJB255" s="277"/>
      <c r="SJC255" s="277"/>
      <c r="SJD255" s="277"/>
      <c r="SJE255" s="277"/>
      <c r="SJF255" s="277"/>
      <c r="SJG255" s="277"/>
      <c r="SJH255" s="402"/>
      <c r="SJI255" s="404"/>
      <c r="SJJ255" s="49"/>
      <c r="SJK255" s="49"/>
      <c r="SJL255" s="49"/>
      <c r="SJM255" s="99"/>
      <c r="SJN255" s="98"/>
      <c r="SJO255" s="49"/>
      <c r="SJP255" s="405"/>
      <c r="SJQ255" s="405"/>
      <c r="SJR255" s="277"/>
      <c r="SJS255" s="277"/>
      <c r="SJT255" s="277"/>
      <c r="SJU255" s="277"/>
      <c r="SJV255" s="277"/>
      <c r="SJW255" s="277"/>
      <c r="SJX255" s="277"/>
      <c r="SJY255" s="277"/>
      <c r="SJZ255" s="402"/>
      <c r="SKA255" s="404"/>
      <c r="SKB255" s="49"/>
      <c r="SKC255" s="49"/>
      <c r="SKD255" s="49"/>
      <c r="SKE255" s="99"/>
      <c r="SKF255" s="98"/>
      <c r="SKG255" s="49"/>
      <c r="SKH255" s="405"/>
      <c r="SKI255" s="405"/>
      <c r="SKJ255" s="277"/>
      <c r="SKK255" s="277"/>
      <c r="SKL255" s="277"/>
      <c r="SKM255" s="277"/>
      <c r="SKN255" s="277"/>
      <c r="SKO255" s="277"/>
      <c r="SKP255" s="277"/>
      <c r="SKQ255" s="277"/>
      <c r="SKR255" s="402"/>
      <c r="SKS255" s="404"/>
      <c r="SKT255" s="49"/>
      <c r="SKU255" s="49"/>
      <c r="SKV255" s="49"/>
      <c r="SKW255" s="99"/>
      <c r="SKX255" s="98"/>
      <c r="SKY255" s="49"/>
      <c r="SKZ255" s="405"/>
      <c r="SLA255" s="405"/>
      <c r="SLB255" s="277"/>
      <c r="SLC255" s="277"/>
      <c r="SLD255" s="277"/>
      <c r="SLE255" s="277"/>
      <c r="SLF255" s="277"/>
      <c r="SLG255" s="277"/>
      <c r="SLH255" s="277"/>
      <c r="SLI255" s="277"/>
      <c r="SLJ255" s="402"/>
      <c r="SLK255" s="404"/>
      <c r="SLL255" s="49"/>
      <c r="SLM255" s="49"/>
      <c r="SLN255" s="49"/>
      <c r="SLO255" s="99"/>
      <c r="SLP255" s="98"/>
      <c r="SLQ255" s="49"/>
      <c r="SLR255" s="405"/>
      <c r="SLS255" s="405"/>
      <c r="SLT255" s="277"/>
      <c r="SLU255" s="277"/>
      <c r="SLV255" s="277"/>
      <c r="SLW255" s="277"/>
      <c r="SLX255" s="277"/>
      <c r="SLY255" s="277"/>
      <c r="SLZ255" s="277"/>
      <c r="SMA255" s="277"/>
      <c r="SMB255" s="402"/>
      <c r="SMC255" s="404"/>
      <c r="SMD255" s="49"/>
      <c r="SME255" s="49"/>
      <c r="SMF255" s="49"/>
      <c r="SMG255" s="99"/>
      <c r="SMH255" s="98"/>
      <c r="SMI255" s="49"/>
      <c r="SMJ255" s="405"/>
      <c r="SMK255" s="405"/>
      <c r="SML255" s="277"/>
      <c r="SMM255" s="277"/>
      <c r="SMN255" s="277"/>
      <c r="SMO255" s="277"/>
      <c r="SMP255" s="277"/>
      <c r="SMQ255" s="277"/>
      <c r="SMR255" s="277"/>
      <c r="SMS255" s="277"/>
      <c r="SMT255" s="402"/>
      <c r="SMU255" s="404"/>
      <c r="SMV255" s="49"/>
      <c r="SMW255" s="49"/>
      <c r="SMX255" s="49"/>
      <c r="SMY255" s="99"/>
      <c r="SMZ255" s="98"/>
      <c r="SNA255" s="49"/>
      <c r="SNB255" s="405"/>
      <c r="SNC255" s="405"/>
      <c r="SND255" s="277"/>
      <c r="SNE255" s="277"/>
      <c r="SNF255" s="277"/>
      <c r="SNG255" s="277"/>
      <c r="SNH255" s="277"/>
      <c r="SNI255" s="277"/>
      <c r="SNJ255" s="277"/>
      <c r="SNK255" s="277"/>
      <c r="SNL255" s="402"/>
      <c r="SNM255" s="404"/>
      <c r="SNN255" s="49"/>
      <c r="SNO255" s="49"/>
      <c r="SNP255" s="49"/>
      <c r="SNQ255" s="99"/>
      <c r="SNR255" s="98"/>
      <c r="SNS255" s="49"/>
      <c r="SNT255" s="405"/>
      <c r="SNU255" s="405"/>
      <c r="SNV255" s="277"/>
      <c r="SNW255" s="277"/>
      <c r="SNX255" s="277"/>
      <c r="SNY255" s="277"/>
      <c r="SNZ255" s="277"/>
      <c r="SOA255" s="277"/>
      <c r="SOB255" s="277"/>
      <c r="SOC255" s="277"/>
      <c r="SOD255" s="402"/>
      <c r="SOE255" s="404"/>
      <c r="SOF255" s="49"/>
      <c r="SOG255" s="49"/>
      <c r="SOH255" s="49"/>
      <c r="SOI255" s="99"/>
      <c r="SOJ255" s="98"/>
      <c r="SOK255" s="49"/>
      <c r="SOL255" s="405"/>
      <c r="SOM255" s="405"/>
      <c r="SON255" s="277"/>
      <c r="SOO255" s="277"/>
      <c r="SOP255" s="277"/>
      <c r="SOQ255" s="277"/>
      <c r="SOR255" s="277"/>
      <c r="SOS255" s="277"/>
      <c r="SOT255" s="277"/>
      <c r="SOU255" s="277"/>
      <c r="SOV255" s="402"/>
      <c r="SOW255" s="404"/>
      <c r="SOX255" s="49"/>
      <c r="SOY255" s="49"/>
      <c r="SOZ255" s="49"/>
      <c r="SPA255" s="99"/>
      <c r="SPB255" s="98"/>
      <c r="SPC255" s="49"/>
      <c r="SPD255" s="405"/>
      <c r="SPE255" s="405"/>
      <c r="SPF255" s="277"/>
      <c r="SPG255" s="277"/>
      <c r="SPH255" s="277"/>
      <c r="SPI255" s="277"/>
      <c r="SPJ255" s="277"/>
      <c r="SPK255" s="277"/>
      <c r="SPL255" s="277"/>
      <c r="SPM255" s="277"/>
      <c r="SPN255" s="402"/>
      <c r="SPO255" s="404"/>
      <c r="SPP255" s="49"/>
      <c r="SPQ255" s="49"/>
      <c r="SPR255" s="49"/>
      <c r="SPS255" s="99"/>
      <c r="SPT255" s="98"/>
      <c r="SPU255" s="49"/>
      <c r="SPV255" s="405"/>
      <c r="SPW255" s="405"/>
      <c r="SPX255" s="277"/>
      <c r="SPY255" s="277"/>
      <c r="SPZ255" s="277"/>
      <c r="SQA255" s="277"/>
      <c r="SQB255" s="277"/>
      <c r="SQC255" s="277"/>
      <c r="SQD255" s="277"/>
      <c r="SQE255" s="277"/>
      <c r="SQF255" s="402"/>
      <c r="SQG255" s="404"/>
      <c r="SQH255" s="49"/>
      <c r="SQI255" s="49"/>
      <c r="SQJ255" s="49"/>
      <c r="SQK255" s="99"/>
      <c r="SQL255" s="98"/>
      <c r="SQM255" s="49"/>
      <c r="SQN255" s="405"/>
      <c r="SQO255" s="405"/>
      <c r="SQP255" s="277"/>
      <c r="SQQ255" s="277"/>
      <c r="SQR255" s="277"/>
      <c r="SQS255" s="277"/>
      <c r="SQT255" s="277"/>
      <c r="SQU255" s="277"/>
      <c r="SQV255" s="277"/>
      <c r="SQW255" s="277"/>
      <c r="SQX255" s="402"/>
      <c r="SQY255" s="404"/>
      <c r="SQZ255" s="49"/>
      <c r="SRA255" s="49"/>
      <c r="SRB255" s="49"/>
      <c r="SRC255" s="99"/>
      <c r="SRD255" s="98"/>
      <c r="SRE255" s="49"/>
      <c r="SRF255" s="405"/>
      <c r="SRG255" s="405"/>
      <c r="SRH255" s="277"/>
      <c r="SRI255" s="277"/>
      <c r="SRJ255" s="277"/>
      <c r="SRK255" s="277"/>
      <c r="SRL255" s="277"/>
      <c r="SRM255" s="277"/>
      <c r="SRN255" s="277"/>
      <c r="SRO255" s="277"/>
      <c r="SRP255" s="402"/>
      <c r="SRQ255" s="404"/>
      <c r="SRR255" s="49"/>
      <c r="SRS255" s="49"/>
      <c r="SRT255" s="49"/>
      <c r="SRU255" s="99"/>
      <c r="SRV255" s="98"/>
      <c r="SRW255" s="49"/>
      <c r="SRX255" s="405"/>
      <c r="SRY255" s="405"/>
      <c r="SRZ255" s="277"/>
      <c r="SSA255" s="277"/>
      <c r="SSB255" s="277"/>
      <c r="SSC255" s="277"/>
      <c r="SSD255" s="277"/>
      <c r="SSE255" s="277"/>
      <c r="SSF255" s="277"/>
      <c r="SSG255" s="277"/>
      <c r="SSH255" s="402"/>
      <c r="SSI255" s="404"/>
      <c r="SSJ255" s="49"/>
      <c r="SSK255" s="49"/>
      <c r="SSL255" s="49"/>
      <c r="SSM255" s="99"/>
      <c r="SSN255" s="98"/>
      <c r="SSO255" s="49"/>
      <c r="SSP255" s="405"/>
      <c r="SSQ255" s="405"/>
      <c r="SSR255" s="277"/>
      <c r="SSS255" s="277"/>
      <c r="SST255" s="277"/>
      <c r="SSU255" s="277"/>
      <c r="SSV255" s="277"/>
      <c r="SSW255" s="277"/>
      <c r="SSX255" s="277"/>
      <c r="SSY255" s="277"/>
      <c r="SSZ255" s="402"/>
      <c r="STA255" s="404"/>
      <c r="STB255" s="49"/>
      <c r="STC255" s="49"/>
      <c r="STD255" s="49"/>
      <c r="STE255" s="99"/>
      <c r="STF255" s="98"/>
      <c r="STG255" s="49"/>
      <c r="STH255" s="405"/>
      <c r="STI255" s="405"/>
      <c r="STJ255" s="277"/>
      <c r="STK255" s="277"/>
      <c r="STL255" s="277"/>
      <c r="STM255" s="277"/>
      <c r="STN255" s="277"/>
      <c r="STO255" s="277"/>
      <c r="STP255" s="277"/>
      <c r="STQ255" s="277"/>
      <c r="STR255" s="402"/>
      <c r="STS255" s="404"/>
      <c r="STT255" s="49"/>
      <c r="STU255" s="49"/>
      <c r="STV255" s="49"/>
      <c r="STW255" s="99"/>
      <c r="STX255" s="98"/>
      <c r="STY255" s="49"/>
      <c r="STZ255" s="405"/>
      <c r="SUA255" s="405"/>
      <c r="SUB255" s="277"/>
      <c r="SUC255" s="277"/>
      <c r="SUD255" s="277"/>
      <c r="SUE255" s="277"/>
      <c r="SUF255" s="277"/>
      <c r="SUG255" s="277"/>
      <c r="SUH255" s="277"/>
      <c r="SUI255" s="277"/>
      <c r="SUJ255" s="402"/>
      <c r="SUK255" s="404"/>
      <c r="SUL255" s="49"/>
      <c r="SUM255" s="49"/>
      <c r="SUN255" s="49"/>
      <c r="SUO255" s="99"/>
      <c r="SUP255" s="98"/>
      <c r="SUQ255" s="49"/>
      <c r="SUR255" s="405"/>
      <c r="SUS255" s="405"/>
      <c r="SUT255" s="277"/>
      <c r="SUU255" s="277"/>
      <c r="SUV255" s="277"/>
      <c r="SUW255" s="277"/>
      <c r="SUX255" s="277"/>
      <c r="SUY255" s="277"/>
      <c r="SUZ255" s="277"/>
      <c r="SVA255" s="277"/>
      <c r="SVB255" s="402"/>
      <c r="SVC255" s="404"/>
      <c r="SVD255" s="49"/>
      <c r="SVE255" s="49"/>
      <c r="SVF255" s="49"/>
      <c r="SVG255" s="99"/>
      <c r="SVH255" s="98"/>
      <c r="SVI255" s="49"/>
      <c r="SVJ255" s="405"/>
      <c r="SVK255" s="405"/>
      <c r="SVL255" s="277"/>
      <c r="SVM255" s="277"/>
      <c r="SVN255" s="277"/>
      <c r="SVO255" s="277"/>
      <c r="SVP255" s="277"/>
      <c r="SVQ255" s="277"/>
      <c r="SVR255" s="277"/>
      <c r="SVS255" s="277"/>
      <c r="SVT255" s="402"/>
      <c r="SVU255" s="404"/>
      <c r="SVV255" s="49"/>
      <c r="SVW255" s="49"/>
      <c r="SVX255" s="49"/>
      <c r="SVY255" s="99"/>
      <c r="SVZ255" s="98"/>
      <c r="SWA255" s="49"/>
      <c r="SWB255" s="405"/>
      <c r="SWC255" s="405"/>
      <c r="SWD255" s="277"/>
      <c r="SWE255" s="277"/>
      <c r="SWF255" s="277"/>
      <c r="SWG255" s="277"/>
      <c r="SWH255" s="277"/>
      <c r="SWI255" s="277"/>
      <c r="SWJ255" s="277"/>
      <c r="SWK255" s="277"/>
      <c r="SWL255" s="402"/>
      <c r="SWM255" s="404"/>
      <c r="SWN255" s="49"/>
      <c r="SWO255" s="49"/>
      <c r="SWP255" s="49"/>
      <c r="SWQ255" s="99"/>
      <c r="SWR255" s="98"/>
      <c r="SWS255" s="49"/>
      <c r="SWT255" s="405"/>
      <c r="SWU255" s="405"/>
      <c r="SWV255" s="277"/>
      <c r="SWW255" s="277"/>
      <c r="SWX255" s="277"/>
      <c r="SWY255" s="277"/>
      <c r="SWZ255" s="277"/>
      <c r="SXA255" s="277"/>
      <c r="SXB255" s="277"/>
      <c r="SXC255" s="277"/>
      <c r="SXD255" s="402"/>
      <c r="SXE255" s="404"/>
      <c r="SXF255" s="49"/>
      <c r="SXG255" s="49"/>
      <c r="SXH255" s="49"/>
      <c r="SXI255" s="99"/>
      <c r="SXJ255" s="98"/>
      <c r="SXK255" s="49"/>
      <c r="SXL255" s="405"/>
      <c r="SXM255" s="405"/>
      <c r="SXN255" s="277"/>
      <c r="SXO255" s="277"/>
      <c r="SXP255" s="277"/>
      <c r="SXQ255" s="277"/>
      <c r="SXR255" s="277"/>
      <c r="SXS255" s="277"/>
      <c r="SXT255" s="277"/>
      <c r="SXU255" s="277"/>
      <c r="SXV255" s="402"/>
      <c r="SXW255" s="404"/>
      <c r="SXX255" s="49"/>
      <c r="SXY255" s="49"/>
      <c r="SXZ255" s="49"/>
      <c r="SYA255" s="99"/>
      <c r="SYB255" s="98"/>
      <c r="SYC255" s="49"/>
      <c r="SYD255" s="405"/>
      <c r="SYE255" s="405"/>
      <c r="SYF255" s="277"/>
      <c r="SYG255" s="277"/>
      <c r="SYH255" s="277"/>
      <c r="SYI255" s="277"/>
      <c r="SYJ255" s="277"/>
      <c r="SYK255" s="277"/>
      <c r="SYL255" s="277"/>
      <c r="SYM255" s="277"/>
      <c r="SYN255" s="402"/>
      <c r="SYO255" s="404"/>
      <c r="SYP255" s="49"/>
      <c r="SYQ255" s="49"/>
      <c r="SYR255" s="49"/>
      <c r="SYS255" s="99"/>
      <c r="SYT255" s="98"/>
      <c r="SYU255" s="49"/>
      <c r="SYV255" s="405"/>
      <c r="SYW255" s="405"/>
      <c r="SYX255" s="277"/>
      <c r="SYY255" s="277"/>
      <c r="SYZ255" s="277"/>
      <c r="SZA255" s="277"/>
      <c r="SZB255" s="277"/>
      <c r="SZC255" s="277"/>
      <c r="SZD255" s="277"/>
      <c r="SZE255" s="277"/>
      <c r="SZF255" s="402"/>
      <c r="SZG255" s="404"/>
      <c r="SZH255" s="49"/>
      <c r="SZI255" s="49"/>
      <c r="SZJ255" s="49"/>
      <c r="SZK255" s="99"/>
      <c r="SZL255" s="98"/>
      <c r="SZM255" s="49"/>
      <c r="SZN255" s="405"/>
      <c r="SZO255" s="405"/>
      <c r="SZP255" s="277"/>
      <c r="SZQ255" s="277"/>
      <c r="SZR255" s="277"/>
      <c r="SZS255" s="277"/>
      <c r="SZT255" s="277"/>
      <c r="SZU255" s="277"/>
      <c r="SZV255" s="277"/>
      <c r="SZW255" s="277"/>
      <c r="SZX255" s="402"/>
      <c r="SZY255" s="404"/>
      <c r="SZZ255" s="49"/>
      <c r="TAA255" s="49"/>
      <c r="TAB255" s="49"/>
      <c r="TAC255" s="99"/>
      <c r="TAD255" s="98"/>
      <c r="TAE255" s="49"/>
      <c r="TAF255" s="405"/>
      <c r="TAG255" s="405"/>
      <c r="TAH255" s="277"/>
      <c r="TAI255" s="277"/>
      <c r="TAJ255" s="277"/>
      <c r="TAK255" s="277"/>
      <c r="TAL255" s="277"/>
      <c r="TAM255" s="277"/>
      <c r="TAN255" s="277"/>
      <c r="TAO255" s="277"/>
      <c r="TAP255" s="402"/>
      <c r="TAQ255" s="404"/>
      <c r="TAR255" s="49"/>
      <c r="TAS255" s="49"/>
      <c r="TAT255" s="49"/>
      <c r="TAU255" s="99"/>
      <c r="TAV255" s="98"/>
      <c r="TAW255" s="49"/>
      <c r="TAX255" s="405"/>
      <c r="TAY255" s="405"/>
      <c r="TAZ255" s="277"/>
      <c r="TBA255" s="277"/>
      <c r="TBB255" s="277"/>
      <c r="TBC255" s="277"/>
      <c r="TBD255" s="277"/>
      <c r="TBE255" s="277"/>
      <c r="TBF255" s="277"/>
      <c r="TBG255" s="277"/>
      <c r="TBH255" s="402"/>
      <c r="TBI255" s="404"/>
      <c r="TBJ255" s="49"/>
      <c r="TBK255" s="49"/>
      <c r="TBL255" s="49"/>
      <c r="TBM255" s="99"/>
      <c r="TBN255" s="98"/>
      <c r="TBO255" s="49"/>
      <c r="TBP255" s="405"/>
      <c r="TBQ255" s="405"/>
      <c r="TBR255" s="277"/>
      <c r="TBS255" s="277"/>
      <c r="TBT255" s="277"/>
      <c r="TBU255" s="277"/>
      <c r="TBV255" s="277"/>
      <c r="TBW255" s="277"/>
      <c r="TBX255" s="277"/>
      <c r="TBY255" s="277"/>
      <c r="TBZ255" s="402"/>
      <c r="TCA255" s="404"/>
      <c r="TCB255" s="49"/>
      <c r="TCC255" s="49"/>
      <c r="TCD255" s="49"/>
      <c r="TCE255" s="99"/>
      <c r="TCF255" s="98"/>
      <c r="TCG255" s="49"/>
      <c r="TCH255" s="405"/>
      <c r="TCI255" s="405"/>
      <c r="TCJ255" s="277"/>
      <c r="TCK255" s="277"/>
      <c r="TCL255" s="277"/>
      <c r="TCM255" s="277"/>
      <c r="TCN255" s="277"/>
      <c r="TCO255" s="277"/>
      <c r="TCP255" s="277"/>
      <c r="TCQ255" s="277"/>
      <c r="TCR255" s="402"/>
      <c r="TCS255" s="404"/>
      <c r="TCT255" s="49"/>
      <c r="TCU255" s="49"/>
      <c r="TCV255" s="49"/>
      <c r="TCW255" s="99"/>
      <c r="TCX255" s="98"/>
      <c r="TCY255" s="49"/>
      <c r="TCZ255" s="405"/>
      <c r="TDA255" s="405"/>
      <c r="TDB255" s="277"/>
      <c r="TDC255" s="277"/>
      <c r="TDD255" s="277"/>
      <c r="TDE255" s="277"/>
      <c r="TDF255" s="277"/>
      <c r="TDG255" s="277"/>
      <c r="TDH255" s="277"/>
      <c r="TDI255" s="277"/>
      <c r="TDJ255" s="402"/>
      <c r="TDK255" s="404"/>
      <c r="TDL255" s="49"/>
      <c r="TDM255" s="49"/>
      <c r="TDN255" s="49"/>
      <c r="TDO255" s="99"/>
      <c r="TDP255" s="98"/>
      <c r="TDQ255" s="49"/>
      <c r="TDR255" s="405"/>
      <c r="TDS255" s="405"/>
      <c r="TDT255" s="277"/>
      <c r="TDU255" s="277"/>
      <c r="TDV255" s="277"/>
      <c r="TDW255" s="277"/>
      <c r="TDX255" s="277"/>
      <c r="TDY255" s="277"/>
      <c r="TDZ255" s="277"/>
      <c r="TEA255" s="277"/>
      <c r="TEB255" s="402"/>
      <c r="TEC255" s="404"/>
      <c r="TED255" s="49"/>
      <c r="TEE255" s="49"/>
      <c r="TEF255" s="49"/>
      <c r="TEG255" s="99"/>
      <c r="TEH255" s="98"/>
      <c r="TEI255" s="49"/>
      <c r="TEJ255" s="405"/>
      <c r="TEK255" s="405"/>
      <c r="TEL255" s="277"/>
      <c r="TEM255" s="277"/>
      <c r="TEN255" s="277"/>
      <c r="TEO255" s="277"/>
      <c r="TEP255" s="277"/>
      <c r="TEQ255" s="277"/>
      <c r="TER255" s="277"/>
      <c r="TES255" s="277"/>
      <c r="TET255" s="402"/>
      <c r="TEU255" s="404"/>
      <c r="TEV255" s="49"/>
      <c r="TEW255" s="49"/>
      <c r="TEX255" s="49"/>
      <c r="TEY255" s="99"/>
      <c r="TEZ255" s="98"/>
      <c r="TFA255" s="49"/>
      <c r="TFB255" s="405"/>
      <c r="TFC255" s="405"/>
      <c r="TFD255" s="277"/>
      <c r="TFE255" s="277"/>
      <c r="TFF255" s="277"/>
      <c r="TFG255" s="277"/>
      <c r="TFH255" s="277"/>
      <c r="TFI255" s="277"/>
      <c r="TFJ255" s="277"/>
      <c r="TFK255" s="277"/>
      <c r="TFL255" s="402"/>
      <c r="TFM255" s="404"/>
      <c r="TFN255" s="49"/>
      <c r="TFO255" s="49"/>
      <c r="TFP255" s="49"/>
      <c r="TFQ255" s="99"/>
      <c r="TFR255" s="98"/>
      <c r="TFS255" s="49"/>
      <c r="TFT255" s="405"/>
      <c r="TFU255" s="405"/>
      <c r="TFV255" s="277"/>
      <c r="TFW255" s="277"/>
      <c r="TFX255" s="277"/>
      <c r="TFY255" s="277"/>
      <c r="TFZ255" s="277"/>
      <c r="TGA255" s="277"/>
      <c r="TGB255" s="277"/>
      <c r="TGC255" s="277"/>
      <c r="TGD255" s="402"/>
      <c r="TGE255" s="404"/>
      <c r="TGF255" s="49"/>
      <c r="TGG255" s="49"/>
      <c r="TGH255" s="49"/>
      <c r="TGI255" s="99"/>
      <c r="TGJ255" s="98"/>
      <c r="TGK255" s="49"/>
      <c r="TGL255" s="405"/>
      <c r="TGM255" s="405"/>
      <c r="TGN255" s="277"/>
      <c r="TGO255" s="277"/>
      <c r="TGP255" s="277"/>
      <c r="TGQ255" s="277"/>
      <c r="TGR255" s="277"/>
      <c r="TGS255" s="277"/>
      <c r="TGT255" s="277"/>
      <c r="TGU255" s="277"/>
      <c r="TGV255" s="402"/>
      <c r="TGW255" s="404"/>
      <c r="TGX255" s="49"/>
      <c r="TGY255" s="49"/>
      <c r="TGZ255" s="49"/>
      <c r="THA255" s="99"/>
      <c r="THB255" s="98"/>
      <c r="THC255" s="49"/>
      <c r="THD255" s="405"/>
      <c r="THE255" s="405"/>
      <c r="THF255" s="277"/>
      <c r="THG255" s="277"/>
      <c r="THH255" s="277"/>
      <c r="THI255" s="277"/>
      <c r="THJ255" s="277"/>
      <c r="THK255" s="277"/>
      <c r="THL255" s="277"/>
      <c r="THM255" s="277"/>
      <c r="THN255" s="402"/>
      <c r="THO255" s="404"/>
      <c r="THP255" s="49"/>
      <c r="THQ255" s="49"/>
      <c r="THR255" s="49"/>
      <c r="THS255" s="99"/>
      <c r="THT255" s="98"/>
      <c r="THU255" s="49"/>
      <c r="THV255" s="405"/>
      <c r="THW255" s="405"/>
      <c r="THX255" s="277"/>
      <c r="THY255" s="277"/>
      <c r="THZ255" s="277"/>
      <c r="TIA255" s="277"/>
      <c r="TIB255" s="277"/>
      <c r="TIC255" s="277"/>
      <c r="TID255" s="277"/>
      <c r="TIE255" s="277"/>
      <c r="TIF255" s="402"/>
      <c r="TIG255" s="404"/>
      <c r="TIH255" s="49"/>
      <c r="TII255" s="49"/>
      <c r="TIJ255" s="49"/>
      <c r="TIK255" s="99"/>
      <c r="TIL255" s="98"/>
      <c r="TIM255" s="49"/>
      <c r="TIN255" s="405"/>
      <c r="TIO255" s="405"/>
      <c r="TIP255" s="277"/>
      <c r="TIQ255" s="277"/>
      <c r="TIR255" s="277"/>
      <c r="TIS255" s="277"/>
      <c r="TIT255" s="277"/>
      <c r="TIU255" s="277"/>
      <c r="TIV255" s="277"/>
      <c r="TIW255" s="277"/>
      <c r="TIX255" s="402"/>
      <c r="TIY255" s="404"/>
      <c r="TIZ255" s="49"/>
      <c r="TJA255" s="49"/>
      <c r="TJB255" s="49"/>
      <c r="TJC255" s="99"/>
      <c r="TJD255" s="98"/>
      <c r="TJE255" s="49"/>
      <c r="TJF255" s="405"/>
      <c r="TJG255" s="405"/>
      <c r="TJH255" s="277"/>
      <c r="TJI255" s="277"/>
      <c r="TJJ255" s="277"/>
      <c r="TJK255" s="277"/>
      <c r="TJL255" s="277"/>
      <c r="TJM255" s="277"/>
      <c r="TJN255" s="277"/>
      <c r="TJO255" s="277"/>
      <c r="TJP255" s="402"/>
      <c r="TJQ255" s="404"/>
      <c r="TJR255" s="49"/>
      <c r="TJS255" s="49"/>
      <c r="TJT255" s="49"/>
      <c r="TJU255" s="99"/>
      <c r="TJV255" s="98"/>
      <c r="TJW255" s="49"/>
      <c r="TJX255" s="405"/>
      <c r="TJY255" s="405"/>
      <c r="TJZ255" s="277"/>
      <c r="TKA255" s="277"/>
      <c r="TKB255" s="277"/>
      <c r="TKC255" s="277"/>
      <c r="TKD255" s="277"/>
      <c r="TKE255" s="277"/>
      <c r="TKF255" s="277"/>
      <c r="TKG255" s="277"/>
      <c r="TKH255" s="402"/>
      <c r="TKI255" s="404"/>
      <c r="TKJ255" s="49"/>
      <c r="TKK255" s="49"/>
      <c r="TKL255" s="49"/>
      <c r="TKM255" s="99"/>
      <c r="TKN255" s="98"/>
      <c r="TKO255" s="49"/>
      <c r="TKP255" s="405"/>
      <c r="TKQ255" s="405"/>
      <c r="TKR255" s="277"/>
      <c r="TKS255" s="277"/>
      <c r="TKT255" s="277"/>
      <c r="TKU255" s="277"/>
      <c r="TKV255" s="277"/>
      <c r="TKW255" s="277"/>
      <c r="TKX255" s="277"/>
      <c r="TKY255" s="277"/>
      <c r="TKZ255" s="402"/>
      <c r="TLA255" s="404"/>
      <c r="TLB255" s="49"/>
      <c r="TLC255" s="49"/>
      <c r="TLD255" s="49"/>
      <c r="TLE255" s="99"/>
      <c r="TLF255" s="98"/>
      <c r="TLG255" s="49"/>
      <c r="TLH255" s="405"/>
      <c r="TLI255" s="405"/>
      <c r="TLJ255" s="277"/>
      <c r="TLK255" s="277"/>
      <c r="TLL255" s="277"/>
      <c r="TLM255" s="277"/>
      <c r="TLN255" s="277"/>
      <c r="TLO255" s="277"/>
      <c r="TLP255" s="277"/>
      <c r="TLQ255" s="277"/>
      <c r="TLR255" s="402"/>
      <c r="TLS255" s="404"/>
      <c r="TLT255" s="49"/>
      <c r="TLU255" s="49"/>
      <c r="TLV255" s="49"/>
      <c r="TLW255" s="99"/>
      <c r="TLX255" s="98"/>
      <c r="TLY255" s="49"/>
      <c r="TLZ255" s="405"/>
      <c r="TMA255" s="405"/>
      <c r="TMB255" s="277"/>
      <c r="TMC255" s="277"/>
      <c r="TMD255" s="277"/>
      <c r="TME255" s="277"/>
      <c r="TMF255" s="277"/>
      <c r="TMG255" s="277"/>
      <c r="TMH255" s="277"/>
      <c r="TMI255" s="277"/>
      <c r="TMJ255" s="402"/>
      <c r="TMK255" s="404"/>
      <c r="TML255" s="49"/>
      <c r="TMM255" s="49"/>
      <c r="TMN255" s="49"/>
      <c r="TMO255" s="99"/>
      <c r="TMP255" s="98"/>
      <c r="TMQ255" s="49"/>
      <c r="TMR255" s="405"/>
      <c r="TMS255" s="405"/>
      <c r="TMT255" s="277"/>
      <c r="TMU255" s="277"/>
      <c r="TMV255" s="277"/>
      <c r="TMW255" s="277"/>
      <c r="TMX255" s="277"/>
      <c r="TMY255" s="277"/>
      <c r="TMZ255" s="277"/>
      <c r="TNA255" s="277"/>
      <c r="TNB255" s="402"/>
      <c r="TNC255" s="404"/>
      <c r="TND255" s="49"/>
      <c r="TNE255" s="49"/>
      <c r="TNF255" s="49"/>
      <c r="TNG255" s="99"/>
      <c r="TNH255" s="98"/>
      <c r="TNI255" s="49"/>
      <c r="TNJ255" s="405"/>
      <c r="TNK255" s="405"/>
      <c r="TNL255" s="277"/>
      <c r="TNM255" s="277"/>
      <c r="TNN255" s="277"/>
      <c r="TNO255" s="277"/>
      <c r="TNP255" s="277"/>
      <c r="TNQ255" s="277"/>
      <c r="TNR255" s="277"/>
      <c r="TNS255" s="277"/>
      <c r="TNT255" s="402"/>
      <c r="TNU255" s="404"/>
      <c r="TNV255" s="49"/>
      <c r="TNW255" s="49"/>
      <c r="TNX255" s="49"/>
      <c r="TNY255" s="99"/>
      <c r="TNZ255" s="98"/>
      <c r="TOA255" s="49"/>
      <c r="TOB255" s="405"/>
      <c r="TOC255" s="405"/>
      <c r="TOD255" s="277"/>
      <c r="TOE255" s="277"/>
      <c r="TOF255" s="277"/>
      <c r="TOG255" s="277"/>
      <c r="TOH255" s="277"/>
      <c r="TOI255" s="277"/>
      <c r="TOJ255" s="277"/>
      <c r="TOK255" s="277"/>
      <c r="TOL255" s="402"/>
      <c r="TOM255" s="404"/>
      <c r="TON255" s="49"/>
      <c r="TOO255" s="49"/>
      <c r="TOP255" s="49"/>
      <c r="TOQ255" s="99"/>
      <c r="TOR255" s="98"/>
      <c r="TOS255" s="49"/>
      <c r="TOT255" s="405"/>
      <c r="TOU255" s="405"/>
      <c r="TOV255" s="277"/>
      <c r="TOW255" s="277"/>
      <c r="TOX255" s="277"/>
      <c r="TOY255" s="277"/>
      <c r="TOZ255" s="277"/>
      <c r="TPA255" s="277"/>
      <c r="TPB255" s="277"/>
      <c r="TPC255" s="277"/>
      <c r="TPD255" s="402"/>
      <c r="TPE255" s="404"/>
      <c r="TPF255" s="49"/>
      <c r="TPG255" s="49"/>
      <c r="TPH255" s="49"/>
      <c r="TPI255" s="99"/>
      <c r="TPJ255" s="98"/>
      <c r="TPK255" s="49"/>
      <c r="TPL255" s="405"/>
      <c r="TPM255" s="405"/>
      <c r="TPN255" s="277"/>
      <c r="TPO255" s="277"/>
      <c r="TPP255" s="277"/>
      <c r="TPQ255" s="277"/>
      <c r="TPR255" s="277"/>
      <c r="TPS255" s="277"/>
      <c r="TPT255" s="277"/>
      <c r="TPU255" s="277"/>
      <c r="TPV255" s="402"/>
      <c r="TPW255" s="404"/>
      <c r="TPX255" s="49"/>
      <c r="TPY255" s="49"/>
      <c r="TPZ255" s="49"/>
      <c r="TQA255" s="99"/>
      <c r="TQB255" s="98"/>
      <c r="TQC255" s="49"/>
      <c r="TQD255" s="405"/>
      <c r="TQE255" s="405"/>
      <c r="TQF255" s="277"/>
      <c r="TQG255" s="277"/>
      <c r="TQH255" s="277"/>
      <c r="TQI255" s="277"/>
      <c r="TQJ255" s="277"/>
      <c r="TQK255" s="277"/>
      <c r="TQL255" s="277"/>
      <c r="TQM255" s="277"/>
      <c r="TQN255" s="402"/>
      <c r="TQO255" s="404"/>
      <c r="TQP255" s="49"/>
      <c r="TQQ255" s="49"/>
      <c r="TQR255" s="49"/>
      <c r="TQS255" s="99"/>
      <c r="TQT255" s="98"/>
      <c r="TQU255" s="49"/>
      <c r="TQV255" s="405"/>
      <c r="TQW255" s="405"/>
      <c r="TQX255" s="277"/>
      <c r="TQY255" s="277"/>
      <c r="TQZ255" s="277"/>
      <c r="TRA255" s="277"/>
      <c r="TRB255" s="277"/>
      <c r="TRC255" s="277"/>
      <c r="TRD255" s="277"/>
      <c r="TRE255" s="277"/>
      <c r="TRF255" s="402"/>
      <c r="TRG255" s="404"/>
      <c r="TRH255" s="49"/>
      <c r="TRI255" s="49"/>
      <c r="TRJ255" s="49"/>
      <c r="TRK255" s="99"/>
      <c r="TRL255" s="98"/>
      <c r="TRM255" s="49"/>
      <c r="TRN255" s="405"/>
      <c r="TRO255" s="405"/>
      <c r="TRP255" s="277"/>
      <c r="TRQ255" s="277"/>
      <c r="TRR255" s="277"/>
      <c r="TRS255" s="277"/>
      <c r="TRT255" s="277"/>
      <c r="TRU255" s="277"/>
      <c r="TRV255" s="277"/>
      <c r="TRW255" s="277"/>
      <c r="TRX255" s="402"/>
      <c r="TRY255" s="404"/>
      <c r="TRZ255" s="49"/>
      <c r="TSA255" s="49"/>
      <c r="TSB255" s="49"/>
      <c r="TSC255" s="99"/>
      <c r="TSD255" s="98"/>
      <c r="TSE255" s="49"/>
      <c r="TSF255" s="405"/>
      <c r="TSG255" s="405"/>
      <c r="TSH255" s="277"/>
      <c r="TSI255" s="277"/>
      <c r="TSJ255" s="277"/>
      <c r="TSK255" s="277"/>
      <c r="TSL255" s="277"/>
      <c r="TSM255" s="277"/>
      <c r="TSN255" s="277"/>
      <c r="TSO255" s="277"/>
      <c r="TSP255" s="402"/>
      <c r="TSQ255" s="404"/>
      <c r="TSR255" s="49"/>
      <c r="TSS255" s="49"/>
      <c r="TST255" s="49"/>
      <c r="TSU255" s="99"/>
      <c r="TSV255" s="98"/>
      <c r="TSW255" s="49"/>
      <c r="TSX255" s="405"/>
      <c r="TSY255" s="405"/>
      <c r="TSZ255" s="277"/>
      <c r="TTA255" s="277"/>
      <c r="TTB255" s="277"/>
      <c r="TTC255" s="277"/>
      <c r="TTD255" s="277"/>
      <c r="TTE255" s="277"/>
      <c r="TTF255" s="277"/>
      <c r="TTG255" s="277"/>
      <c r="TTH255" s="402"/>
      <c r="TTI255" s="404"/>
      <c r="TTJ255" s="49"/>
      <c r="TTK255" s="49"/>
      <c r="TTL255" s="49"/>
      <c r="TTM255" s="99"/>
      <c r="TTN255" s="98"/>
      <c r="TTO255" s="49"/>
      <c r="TTP255" s="405"/>
      <c r="TTQ255" s="405"/>
      <c r="TTR255" s="277"/>
      <c r="TTS255" s="277"/>
      <c r="TTT255" s="277"/>
      <c r="TTU255" s="277"/>
      <c r="TTV255" s="277"/>
      <c r="TTW255" s="277"/>
      <c r="TTX255" s="277"/>
      <c r="TTY255" s="277"/>
      <c r="TTZ255" s="402"/>
      <c r="TUA255" s="404"/>
      <c r="TUB255" s="49"/>
      <c r="TUC255" s="49"/>
      <c r="TUD255" s="49"/>
      <c r="TUE255" s="99"/>
      <c r="TUF255" s="98"/>
      <c r="TUG255" s="49"/>
      <c r="TUH255" s="405"/>
      <c r="TUI255" s="405"/>
      <c r="TUJ255" s="277"/>
      <c r="TUK255" s="277"/>
      <c r="TUL255" s="277"/>
      <c r="TUM255" s="277"/>
      <c r="TUN255" s="277"/>
      <c r="TUO255" s="277"/>
      <c r="TUP255" s="277"/>
      <c r="TUQ255" s="277"/>
      <c r="TUR255" s="402"/>
      <c r="TUS255" s="404"/>
      <c r="TUT255" s="49"/>
      <c r="TUU255" s="49"/>
      <c r="TUV255" s="49"/>
      <c r="TUW255" s="99"/>
      <c r="TUX255" s="98"/>
      <c r="TUY255" s="49"/>
      <c r="TUZ255" s="405"/>
      <c r="TVA255" s="405"/>
      <c r="TVB255" s="277"/>
      <c r="TVC255" s="277"/>
      <c r="TVD255" s="277"/>
      <c r="TVE255" s="277"/>
      <c r="TVF255" s="277"/>
      <c r="TVG255" s="277"/>
      <c r="TVH255" s="277"/>
      <c r="TVI255" s="277"/>
      <c r="TVJ255" s="402"/>
      <c r="TVK255" s="404"/>
      <c r="TVL255" s="49"/>
      <c r="TVM255" s="49"/>
      <c r="TVN255" s="49"/>
      <c r="TVO255" s="99"/>
      <c r="TVP255" s="98"/>
      <c r="TVQ255" s="49"/>
      <c r="TVR255" s="405"/>
      <c r="TVS255" s="405"/>
      <c r="TVT255" s="277"/>
      <c r="TVU255" s="277"/>
      <c r="TVV255" s="277"/>
      <c r="TVW255" s="277"/>
      <c r="TVX255" s="277"/>
      <c r="TVY255" s="277"/>
      <c r="TVZ255" s="277"/>
      <c r="TWA255" s="277"/>
      <c r="TWB255" s="402"/>
      <c r="TWC255" s="404"/>
      <c r="TWD255" s="49"/>
      <c r="TWE255" s="49"/>
      <c r="TWF255" s="49"/>
      <c r="TWG255" s="99"/>
      <c r="TWH255" s="98"/>
      <c r="TWI255" s="49"/>
      <c r="TWJ255" s="405"/>
      <c r="TWK255" s="405"/>
      <c r="TWL255" s="277"/>
      <c r="TWM255" s="277"/>
      <c r="TWN255" s="277"/>
      <c r="TWO255" s="277"/>
      <c r="TWP255" s="277"/>
      <c r="TWQ255" s="277"/>
      <c r="TWR255" s="277"/>
      <c r="TWS255" s="277"/>
      <c r="TWT255" s="402"/>
      <c r="TWU255" s="404"/>
      <c r="TWV255" s="49"/>
      <c r="TWW255" s="49"/>
      <c r="TWX255" s="49"/>
      <c r="TWY255" s="99"/>
      <c r="TWZ255" s="98"/>
      <c r="TXA255" s="49"/>
      <c r="TXB255" s="405"/>
      <c r="TXC255" s="405"/>
      <c r="TXD255" s="277"/>
      <c r="TXE255" s="277"/>
      <c r="TXF255" s="277"/>
      <c r="TXG255" s="277"/>
      <c r="TXH255" s="277"/>
      <c r="TXI255" s="277"/>
      <c r="TXJ255" s="277"/>
      <c r="TXK255" s="277"/>
      <c r="TXL255" s="402"/>
      <c r="TXM255" s="404"/>
      <c r="TXN255" s="49"/>
      <c r="TXO255" s="49"/>
      <c r="TXP255" s="49"/>
      <c r="TXQ255" s="99"/>
      <c r="TXR255" s="98"/>
      <c r="TXS255" s="49"/>
      <c r="TXT255" s="405"/>
      <c r="TXU255" s="405"/>
      <c r="TXV255" s="277"/>
      <c r="TXW255" s="277"/>
      <c r="TXX255" s="277"/>
      <c r="TXY255" s="277"/>
      <c r="TXZ255" s="277"/>
      <c r="TYA255" s="277"/>
      <c r="TYB255" s="277"/>
      <c r="TYC255" s="277"/>
      <c r="TYD255" s="402"/>
      <c r="TYE255" s="404"/>
      <c r="TYF255" s="49"/>
      <c r="TYG255" s="49"/>
      <c r="TYH255" s="49"/>
      <c r="TYI255" s="99"/>
      <c r="TYJ255" s="98"/>
      <c r="TYK255" s="49"/>
      <c r="TYL255" s="405"/>
      <c r="TYM255" s="405"/>
      <c r="TYN255" s="277"/>
      <c r="TYO255" s="277"/>
      <c r="TYP255" s="277"/>
      <c r="TYQ255" s="277"/>
      <c r="TYR255" s="277"/>
      <c r="TYS255" s="277"/>
      <c r="TYT255" s="277"/>
      <c r="TYU255" s="277"/>
      <c r="TYV255" s="402"/>
      <c r="TYW255" s="404"/>
      <c r="TYX255" s="49"/>
      <c r="TYY255" s="49"/>
      <c r="TYZ255" s="49"/>
      <c r="TZA255" s="99"/>
      <c r="TZB255" s="98"/>
      <c r="TZC255" s="49"/>
      <c r="TZD255" s="405"/>
      <c r="TZE255" s="405"/>
      <c r="TZF255" s="277"/>
      <c r="TZG255" s="277"/>
      <c r="TZH255" s="277"/>
      <c r="TZI255" s="277"/>
      <c r="TZJ255" s="277"/>
      <c r="TZK255" s="277"/>
      <c r="TZL255" s="277"/>
      <c r="TZM255" s="277"/>
      <c r="TZN255" s="402"/>
      <c r="TZO255" s="404"/>
      <c r="TZP255" s="49"/>
      <c r="TZQ255" s="49"/>
      <c r="TZR255" s="49"/>
      <c r="TZS255" s="99"/>
      <c r="TZT255" s="98"/>
      <c r="TZU255" s="49"/>
      <c r="TZV255" s="405"/>
      <c r="TZW255" s="405"/>
      <c r="TZX255" s="277"/>
      <c r="TZY255" s="277"/>
      <c r="TZZ255" s="277"/>
      <c r="UAA255" s="277"/>
      <c r="UAB255" s="277"/>
      <c r="UAC255" s="277"/>
      <c r="UAD255" s="277"/>
      <c r="UAE255" s="277"/>
      <c r="UAF255" s="402"/>
      <c r="UAG255" s="404"/>
      <c r="UAH255" s="49"/>
      <c r="UAI255" s="49"/>
      <c r="UAJ255" s="49"/>
      <c r="UAK255" s="99"/>
      <c r="UAL255" s="98"/>
      <c r="UAM255" s="49"/>
      <c r="UAN255" s="405"/>
      <c r="UAO255" s="405"/>
      <c r="UAP255" s="277"/>
      <c r="UAQ255" s="277"/>
      <c r="UAR255" s="277"/>
      <c r="UAS255" s="277"/>
      <c r="UAT255" s="277"/>
      <c r="UAU255" s="277"/>
      <c r="UAV255" s="277"/>
      <c r="UAW255" s="277"/>
      <c r="UAX255" s="402"/>
      <c r="UAY255" s="404"/>
      <c r="UAZ255" s="49"/>
      <c r="UBA255" s="49"/>
      <c r="UBB255" s="49"/>
      <c r="UBC255" s="99"/>
      <c r="UBD255" s="98"/>
      <c r="UBE255" s="49"/>
      <c r="UBF255" s="405"/>
      <c r="UBG255" s="405"/>
      <c r="UBH255" s="277"/>
      <c r="UBI255" s="277"/>
      <c r="UBJ255" s="277"/>
      <c r="UBK255" s="277"/>
      <c r="UBL255" s="277"/>
      <c r="UBM255" s="277"/>
      <c r="UBN255" s="277"/>
      <c r="UBO255" s="277"/>
      <c r="UBP255" s="402"/>
      <c r="UBQ255" s="404"/>
      <c r="UBR255" s="49"/>
      <c r="UBS255" s="49"/>
      <c r="UBT255" s="49"/>
      <c r="UBU255" s="99"/>
      <c r="UBV255" s="98"/>
      <c r="UBW255" s="49"/>
      <c r="UBX255" s="405"/>
      <c r="UBY255" s="405"/>
      <c r="UBZ255" s="277"/>
      <c r="UCA255" s="277"/>
      <c r="UCB255" s="277"/>
      <c r="UCC255" s="277"/>
      <c r="UCD255" s="277"/>
      <c r="UCE255" s="277"/>
      <c r="UCF255" s="277"/>
      <c r="UCG255" s="277"/>
      <c r="UCH255" s="402"/>
      <c r="UCI255" s="404"/>
      <c r="UCJ255" s="49"/>
      <c r="UCK255" s="49"/>
      <c r="UCL255" s="49"/>
      <c r="UCM255" s="99"/>
      <c r="UCN255" s="98"/>
      <c r="UCO255" s="49"/>
      <c r="UCP255" s="405"/>
      <c r="UCQ255" s="405"/>
      <c r="UCR255" s="277"/>
      <c r="UCS255" s="277"/>
      <c r="UCT255" s="277"/>
      <c r="UCU255" s="277"/>
      <c r="UCV255" s="277"/>
      <c r="UCW255" s="277"/>
      <c r="UCX255" s="277"/>
      <c r="UCY255" s="277"/>
      <c r="UCZ255" s="402"/>
      <c r="UDA255" s="404"/>
      <c r="UDB255" s="49"/>
      <c r="UDC255" s="49"/>
      <c r="UDD255" s="49"/>
      <c r="UDE255" s="99"/>
      <c r="UDF255" s="98"/>
      <c r="UDG255" s="49"/>
      <c r="UDH255" s="405"/>
      <c r="UDI255" s="405"/>
      <c r="UDJ255" s="277"/>
      <c r="UDK255" s="277"/>
      <c r="UDL255" s="277"/>
      <c r="UDM255" s="277"/>
      <c r="UDN255" s="277"/>
      <c r="UDO255" s="277"/>
      <c r="UDP255" s="277"/>
      <c r="UDQ255" s="277"/>
      <c r="UDR255" s="402"/>
      <c r="UDS255" s="404"/>
      <c r="UDT255" s="49"/>
      <c r="UDU255" s="49"/>
      <c r="UDV255" s="49"/>
      <c r="UDW255" s="99"/>
      <c r="UDX255" s="98"/>
      <c r="UDY255" s="49"/>
      <c r="UDZ255" s="405"/>
      <c r="UEA255" s="405"/>
      <c r="UEB255" s="277"/>
      <c r="UEC255" s="277"/>
      <c r="UED255" s="277"/>
      <c r="UEE255" s="277"/>
      <c r="UEF255" s="277"/>
      <c r="UEG255" s="277"/>
      <c r="UEH255" s="277"/>
      <c r="UEI255" s="277"/>
      <c r="UEJ255" s="402"/>
      <c r="UEK255" s="404"/>
      <c r="UEL255" s="49"/>
      <c r="UEM255" s="49"/>
      <c r="UEN255" s="49"/>
      <c r="UEO255" s="99"/>
      <c r="UEP255" s="98"/>
      <c r="UEQ255" s="49"/>
      <c r="UER255" s="405"/>
      <c r="UES255" s="405"/>
      <c r="UET255" s="277"/>
      <c r="UEU255" s="277"/>
      <c r="UEV255" s="277"/>
      <c r="UEW255" s="277"/>
      <c r="UEX255" s="277"/>
      <c r="UEY255" s="277"/>
      <c r="UEZ255" s="277"/>
      <c r="UFA255" s="277"/>
      <c r="UFB255" s="402"/>
      <c r="UFC255" s="404"/>
      <c r="UFD255" s="49"/>
      <c r="UFE255" s="49"/>
      <c r="UFF255" s="49"/>
      <c r="UFG255" s="99"/>
      <c r="UFH255" s="98"/>
      <c r="UFI255" s="49"/>
      <c r="UFJ255" s="405"/>
      <c r="UFK255" s="405"/>
      <c r="UFL255" s="277"/>
      <c r="UFM255" s="277"/>
      <c r="UFN255" s="277"/>
      <c r="UFO255" s="277"/>
      <c r="UFP255" s="277"/>
      <c r="UFQ255" s="277"/>
      <c r="UFR255" s="277"/>
      <c r="UFS255" s="277"/>
      <c r="UFT255" s="402"/>
      <c r="UFU255" s="404"/>
      <c r="UFV255" s="49"/>
      <c r="UFW255" s="49"/>
      <c r="UFX255" s="49"/>
      <c r="UFY255" s="99"/>
      <c r="UFZ255" s="98"/>
      <c r="UGA255" s="49"/>
      <c r="UGB255" s="405"/>
      <c r="UGC255" s="405"/>
      <c r="UGD255" s="277"/>
      <c r="UGE255" s="277"/>
      <c r="UGF255" s="277"/>
      <c r="UGG255" s="277"/>
      <c r="UGH255" s="277"/>
      <c r="UGI255" s="277"/>
      <c r="UGJ255" s="277"/>
      <c r="UGK255" s="277"/>
      <c r="UGL255" s="402"/>
      <c r="UGM255" s="404"/>
      <c r="UGN255" s="49"/>
      <c r="UGO255" s="49"/>
      <c r="UGP255" s="49"/>
      <c r="UGQ255" s="99"/>
      <c r="UGR255" s="98"/>
      <c r="UGS255" s="49"/>
      <c r="UGT255" s="405"/>
      <c r="UGU255" s="405"/>
      <c r="UGV255" s="277"/>
      <c r="UGW255" s="277"/>
      <c r="UGX255" s="277"/>
      <c r="UGY255" s="277"/>
      <c r="UGZ255" s="277"/>
      <c r="UHA255" s="277"/>
      <c r="UHB255" s="277"/>
      <c r="UHC255" s="277"/>
      <c r="UHD255" s="402"/>
      <c r="UHE255" s="404"/>
      <c r="UHF255" s="49"/>
      <c r="UHG255" s="49"/>
      <c r="UHH255" s="49"/>
      <c r="UHI255" s="99"/>
      <c r="UHJ255" s="98"/>
      <c r="UHK255" s="49"/>
      <c r="UHL255" s="405"/>
      <c r="UHM255" s="405"/>
      <c r="UHN255" s="277"/>
      <c r="UHO255" s="277"/>
      <c r="UHP255" s="277"/>
      <c r="UHQ255" s="277"/>
      <c r="UHR255" s="277"/>
      <c r="UHS255" s="277"/>
      <c r="UHT255" s="277"/>
      <c r="UHU255" s="277"/>
      <c r="UHV255" s="402"/>
      <c r="UHW255" s="404"/>
      <c r="UHX255" s="49"/>
      <c r="UHY255" s="49"/>
      <c r="UHZ255" s="49"/>
      <c r="UIA255" s="99"/>
      <c r="UIB255" s="98"/>
      <c r="UIC255" s="49"/>
      <c r="UID255" s="405"/>
      <c r="UIE255" s="405"/>
      <c r="UIF255" s="277"/>
      <c r="UIG255" s="277"/>
      <c r="UIH255" s="277"/>
      <c r="UII255" s="277"/>
      <c r="UIJ255" s="277"/>
      <c r="UIK255" s="277"/>
      <c r="UIL255" s="277"/>
      <c r="UIM255" s="277"/>
      <c r="UIN255" s="402"/>
      <c r="UIO255" s="404"/>
      <c r="UIP255" s="49"/>
      <c r="UIQ255" s="49"/>
      <c r="UIR255" s="49"/>
      <c r="UIS255" s="99"/>
      <c r="UIT255" s="98"/>
      <c r="UIU255" s="49"/>
      <c r="UIV255" s="405"/>
      <c r="UIW255" s="405"/>
      <c r="UIX255" s="277"/>
      <c r="UIY255" s="277"/>
      <c r="UIZ255" s="277"/>
      <c r="UJA255" s="277"/>
      <c r="UJB255" s="277"/>
      <c r="UJC255" s="277"/>
      <c r="UJD255" s="277"/>
      <c r="UJE255" s="277"/>
      <c r="UJF255" s="402"/>
      <c r="UJG255" s="404"/>
      <c r="UJH255" s="49"/>
      <c r="UJI255" s="49"/>
      <c r="UJJ255" s="49"/>
      <c r="UJK255" s="99"/>
      <c r="UJL255" s="98"/>
      <c r="UJM255" s="49"/>
      <c r="UJN255" s="405"/>
      <c r="UJO255" s="405"/>
      <c r="UJP255" s="277"/>
      <c r="UJQ255" s="277"/>
      <c r="UJR255" s="277"/>
      <c r="UJS255" s="277"/>
      <c r="UJT255" s="277"/>
      <c r="UJU255" s="277"/>
      <c r="UJV255" s="277"/>
      <c r="UJW255" s="277"/>
      <c r="UJX255" s="402"/>
      <c r="UJY255" s="404"/>
      <c r="UJZ255" s="49"/>
      <c r="UKA255" s="49"/>
      <c r="UKB255" s="49"/>
      <c r="UKC255" s="99"/>
      <c r="UKD255" s="98"/>
      <c r="UKE255" s="49"/>
      <c r="UKF255" s="405"/>
      <c r="UKG255" s="405"/>
      <c r="UKH255" s="277"/>
      <c r="UKI255" s="277"/>
      <c r="UKJ255" s="277"/>
      <c r="UKK255" s="277"/>
      <c r="UKL255" s="277"/>
      <c r="UKM255" s="277"/>
      <c r="UKN255" s="277"/>
      <c r="UKO255" s="277"/>
      <c r="UKP255" s="402"/>
      <c r="UKQ255" s="404"/>
      <c r="UKR255" s="49"/>
      <c r="UKS255" s="49"/>
      <c r="UKT255" s="49"/>
      <c r="UKU255" s="99"/>
      <c r="UKV255" s="98"/>
      <c r="UKW255" s="49"/>
      <c r="UKX255" s="405"/>
      <c r="UKY255" s="405"/>
      <c r="UKZ255" s="277"/>
      <c r="ULA255" s="277"/>
      <c r="ULB255" s="277"/>
      <c r="ULC255" s="277"/>
      <c r="ULD255" s="277"/>
      <c r="ULE255" s="277"/>
      <c r="ULF255" s="277"/>
      <c r="ULG255" s="277"/>
      <c r="ULH255" s="402"/>
      <c r="ULI255" s="404"/>
      <c r="ULJ255" s="49"/>
      <c r="ULK255" s="49"/>
      <c r="ULL255" s="49"/>
      <c r="ULM255" s="99"/>
      <c r="ULN255" s="98"/>
      <c r="ULO255" s="49"/>
      <c r="ULP255" s="405"/>
      <c r="ULQ255" s="405"/>
      <c r="ULR255" s="277"/>
      <c r="ULS255" s="277"/>
      <c r="ULT255" s="277"/>
      <c r="ULU255" s="277"/>
      <c r="ULV255" s="277"/>
      <c r="ULW255" s="277"/>
      <c r="ULX255" s="277"/>
      <c r="ULY255" s="277"/>
      <c r="ULZ255" s="402"/>
      <c r="UMA255" s="404"/>
      <c r="UMB255" s="49"/>
      <c r="UMC255" s="49"/>
      <c r="UMD255" s="49"/>
      <c r="UME255" s="99"/>
      <c r="UMF255" s="98"/>
      <c r="UMG255" s="49"/>
      <c r="UMH255" s="405"/>
      <c r="UMI255" s="405"/>
      <c r="UMJ255" s="277"/>
      <c r="UMK255" s="277"/>
      <c r="UML255" s="277"/>
      <c r="UMM255" s="277"/>
      <c r="UMN255" s="277"/>
      <c r="UMO255" s="277"/>
      <c r="UMP255" s="277"/>
      <c r="UMQ255" s="277"/>
      <c r="UMR255" s="402"/>
      <c r="UMS255" s="404"/>
      <c r="UMT255" s="49"/>
      <c r="UMU255" s="49"/>
      <c r="UMV255" s="49"/>
      <c r="UMW255" s="99"/>
      <c r="UMX255" s="98"/>
      <c r="UMY255" s="49"/>
      <c r="UMZ255" s="405"/>
      <c r="UNA255" s="405"/>
      <c r="UNB255" s="277"/>
      <c r="UNC255" s="277"/>
      <c r="UND255" s="277"/>
      <c r="UNE255" s="277"/>
      <c r="UNF255" s="277"/>
      <c r="UNG255" s="277"/>
      <c r="UNH255" s="277"/>
      <c r="UNI255" s="277"/>
      <c r="UNJ255" s="402"/>
      <c r="UNK255" s="404"/>
      <c r="UNL255" s="49"/>
      <c r="UNM255" s="49"/>
      <c r="UNN255" s="49"/>
      <c r="UNO255" s="99"/>
      <c r="UNP255" s="98"/>
      <c r="UNQ255" s="49"/>
      <c r="UNR255" s="405"/>
      <c r="UNS255" s="405"/>
      <c r="UNT255" s="277"/>
      <c r="UNU255" s="277"/>
      <c r="UNV255" s="277"/>
      <c r="UNW255" s="277"/>
      <c r="UNX255" s="277"/>
      <c r="UNY255" s="277"/>
      <c r="UNZ255" s="277"/>
      <c r="UOA255" s="277"/>
      <c r="UOB255" s="402"/>
      <c r="UOC255" s="404"/>
      <c r="UOD255" s="49"/>
      <c r="UOE255" s="49"/>
      <c r="UOF255" s="49"/>
      <c r="UOG255" s="99"/>
      <c r="UOH255" s="98"/>
      <c r="UOI255" s="49"/>
      <c r="UOJ255" s="405"/>
      <c r="UOK255" s="405"/>
      <c r="UOL255" s="277"/>
      <c r="UOM255" s="277"/>
      <c r="UON255" s="277"/>
      <c r="UOO255" s="277"/>
      <c r="UOP255" s="277"/>
      <c r="UOQ255" s="277"/>
      <c r="UOR255" s="277"/>
      <c r="UOS255" s="277"/>
      <c r="UOT255" s="402"/>
      <c r="UOU255" s="404"/>
      <c r="UOV255" s="49"/>
      <c r="UOW255" s="49"/>
      <c r="UOX255" s="49"/>
      <c r="UOY255" s="99"/>
      <c r="UOZ255" s="98"/>
      <c r="UPA255" s="49"/>
      <c r="UPB255" s="405"/>
      <c r="UPC255" s="405"/>
      <c r="UPD255" s="277"/>
      <c r="UPE255" s="277"/>
      <c r="UPF255" s="277"/>
      <c r="UPG255" s="277"/>
      <c r="UPH255" s="277"/>
      <c r="UPI255" s="277"/>
      <c r="UPJ255" s="277"/>
      <c r="UPK255" s="277"/>
      <c r="UPL255" s="402"/>
      <c r="UPM255" s="404"/>
      <c r="UPN255" s="49"/>
      <c r="UPO255" s="49"/>
      <c r="UPP255" s="49"/>
      <c r="UPQ255" s="99"/>
      <c r="UPR255" s="98"/>
      <c r="UPS255" s="49"/>
      <c r="UPT255" s="405"/>
      <c r="UPU255" s="405"/>
      <c r="UPV255" s="277"/>
      <c r="UPW255" s="277"/>
      <c r="UPX255" s="277"/>
      <c r="UPY255" s="277"/>
      <c r="UPZ255" s="277"/>
      <c r="UQA255" s="277"/>
      <c r="UQB255" s="277"/>
      <c r="UQC255" s="277"/>
      <c r="UQD255" s="402"/>
      <c r="UQE255" s="404"/>
      <c r="UQF255" s="49"/>
      <c r="UQG255" s="49"/>
      <c r="UQH255" s="49"/>
      <c r="UQI255" s="99"/>
      <c r="UQJ255" s="98"/>
      <c r="UQK255" s="49"/>
      <c r="UQL255" s="405"/>
      <c r="UQM255" s="405"/>
      <c r="UQN255" s="277"/>
      <c r="UQO255" s="277"/>
      <c r="UQP255" s="277"/>
      <c r="UQQ255" s="277"/>
      <c r="UQR255" s="277"/>
      <c r="UQS255" s="277"/>
      <c r="UQT255" s="277"/>
      <c r="UQU255" s="277"/>
      <c r="UQV255" s="402"/>
      <c r="UQW255" s="404"/>
      <c r="UQX255" s="49"/>
      <c r="UQY255" s="49"/>
      <c r="UQZ255" s="49"/>
      <c r="URA255" s="99"/>
      <c r="URB255" s="98"/>
      <c r="URC255" s="49"/>
      <c r="URD255" s="405"/>
      <c r="URE255" s="405"/>
      <c r="URF255" s="277"/>
      <c r="URG255" s="277"/>
      <c r="URH255" s="277"/>
      <c r="URI255" s="277"/>
      <c r="URJ255" s="277"/>
      <c r="URK255" s="277"/>
      <c r="URL255" s="277"/>
      <c r="URM255" s="277"/>
      <c r="URN255" s="402"/>
      <c r="URO255" s="404"/>
      <c r="URP255" s="49"/>
      <c r="URQ255" s="49"/>
      <c r="URR255" s="49"/>
      <c r="URS255" s="99"/>
      <c r="URT255" s="98"/>
      <c r="URU255" s="49"/>
      <c r="URV255" s="405"/>
      <c r="URW255" s="405"/>
      <c r="URX255" s="277"/>
      <c r="URY255" s="277"/>
      <c r="URZ255" s="277"/>
      <c r="USA255" s="277"/>
      <c r="USB255" s="277"/>
      <c r="USC255" s="277"/>
      <c r="USD255" s="277"/>
      <c r="USE255" s="277"/>
      <c r="USF255" s="402"/>
      <c r="USG255" s="404"/>
      <c r="USH255" s="49"/>
      <c r="USI255" s="49"/>
      <c r="USJ255" s="49"/>
      <c r="USK255" s="99"/>
      <c r="USL255" s="98"/>
      <c r="USM255" s="49"/>
      <c r="USN255" s="405"/>
      <c r="USO255" s="405"/>
      <c r="USP255" s="277"/>
      <c r="USQ255" s="277"/>
      <c r="USR255" s="277"/>
      <c r="USS255" s="277"/>
      <c r="UST255" s="277"/>
      <c r="USU255" s="277"/>
      <c r="USV255" s="277"/>
      <c r="USW255" s="277"/>
      <c r="USX255" s="402"/>
      <c r="USY255" s="404"/>
      <c r="USZ255" s="49"/>
      <c r="UTA255" s="49"/>
      <c r="UTB255" s="49"/>
      <c r="UTC255" s="99"/>
      <c r="UTD255" s="98"/>
      <c r="UTE255" s="49"/>
      <c r="UTF255" s="405"/>
      <c r="UTG255" s="405"/>
      <c r="UTH255" s="277"/>
      <c r="UTI255" s="277"/>
      <c r="UTJ255" s="277"/>
      <c r="UTK255" s="277"/>
      <c r="UTL255" s="277"/>
      <c r="UTM255" s="277"/>
      <c r="UTN255" s="277"/>
      <c r="UTO255" s="277"/>
      <c r="UTP255" s="402"/>
      <c r="UTQ255" s="404"/>
      <c r="UTR255" s="49"/>
      <c r="UTS255" s="49"/>
      <c r="UTT255" s="49"/>
      <c r="UTU255" s="99"/>
      <c r="UTV255" s="98"/>
      <c r="UTW255" s="49"/>
      <c r="UTX255" s="405"/>
      <c r="UTY255" s="405"/>
      <c r="UTZ255" s="277"/>
      <c r="UUA255" s="277"/>
      <c r="UUB255" s="277"/>
      <c r="UUC255" s="277"/>
      <c r="UUD255" s="277"/>
      <c r="UUE255" s="277"/>
      <c r="UUF255" s="277"/>
      <c r="UUG255" s="277"/>
      <c r="UUH255" s="402"/>
      <c r="UUI255" s="404"/>
      <c r="UUJ255" s="49"/>
      <c r="UUK255" s="49"/>
      <c r="UUL255" s="49"/>
      <c r="UUM255" s="99"/>
      <c r="UUN255" s="98"/>
      <c r="UUO255" s="49"/>
      <c r="UUP255" s="405"/>
      <c r="UUQ255" s="405"/>
      <c r="UUR255" s="277"/>
      <c r="UUS255" s="277"/>
      <c r="UUT255" s="277"/>
      <c r="UUU255" s="277"/>
      <c r="UUV255" s="277"/>
      <c r="UUW255" s="277"/>
      <c r="UUX255" s="277"/>
      <c r="UUY255" s="277"/>
      <c r="UUZ255" s="402"/>
      <c r="UVA255" s="404"/>
      <c r="UVB255" s="49"/>
      <c r="UVC255" s="49"/>
      <c r="UVD255" s="49"/>
      <c r="UVE255" s="99"/>
      <c r="UVF255" s="98"/>
      <c r="UVG255" s="49"/>
      <c r="UVH255" s="405"/>
      <c r="UVI255" s="405"/>
      <c r="UVJ255" s="277"/>
      <c r="UVK255" s="277"/>
      <c r="UVL255" s="277"/>
      <c r="UVM255" s="277"/>
      <c r="UVN255" s="277"/>
      <c r="UVO255" s="277"/>
      <c r="UVP255" s="277"/>
      <c r="UVQ255" s="277"/>
      <c r="UVR255" s="402"/>
      <c r="UVS255" s="404"/>
      <c r="UVT255" s="49"/>
      <c r="UVU255" s="49"/>
      <c r="UVV255" s="49"/>
      <c r="UVW255" s="99"/>
      <c r="UVX255" s="98"/>
      <c r="UVY255" s="49"/>
      <c r="UVZ255" s="405"/>
      <c r="UWA255" s="405"/>
      <c r="UWB255" s="277"/>
      <c r="UWC255" s="277"/>
      <c r="UWD255" s="277"/>
      <c r="UWE255" s="277"/>
      <c r="UWF255" s="277"/>
      <c r="UWG255" s="277"/>
      <c r="UWH255" s="277"/>
      <c r="UWI255" s="277"/>
      <c r="UWJ255" s="402"/>
      <c r="UWK255" s="404"/>
      <c r="UWL255" s="49"/>
      <c r="UWM255" s="49"/>
      <c r="UWN255" s="49"/>
      <c r="UWO255" s="99"/>
      <c r="UWP255" s="98"/>
      <c r="UWQ255" s="49"/>
      <c r="UWR255" s="405"/>
      <c r="UWS255" s="405"/>
      <c r="UWT255" s="277"/>
      <c r="UWU255" s="277"/>
      <c r="UWV255" s="277"/>
      <c r="UWW255" s="277"/>
      <c r="UWX255" s="277"/>
      <c r="UWY255" s="277"/>
      <c r="UWZ255" s="277"/>
      <c r="UXA255" s="277"/>
      <c r="UXB255" s="402"/>
      <c r="UXC255" s="404"/>
      <c r="UXD255" s="49"/>
      <c r="UXE255" s="49"/>
      <c r="UXF255" s="49"/>
      <c r="UXG255" s="99"/>
      <c r="UXH255" s="98"/>
      <c r="UXI255" s="49"/>
      <c r="UXJ255" s="405"/>
      <c r="UXK255" s="405"/>
      <c r="UXL255" s="277"/>
      <c r="UXM255" s="277"/>
      <c r="UXN255" s="277"/>
      <c r="UXO255" s="277"/>
      <c r="UXP255" s="277"/>
      <c r="UXQ255" s="277"/>
      <c r="UXR255" s="277"/>
      <c r="UXS255" s="277"/>
      <c r="UXT255" s="402"/>
      <c r="UXU255" s="404"/>
      <c r="UXV255" s="49"/>
      <c r="UXW255" s="49"/>
      <c r="UXX255" s="49"/>
      <c r="UXY255" s="99"/>
      <c r="UXZ255" s="98"/>
      <c r="UYA255" s="49"/>
      <c r="UYB255" s="405"/>
      <c r="UYC255" s="405"/>
      <c r="UYD255" s="277"/>
      <c r="UYE255" s="277"/>
      <c r="UYF255" s="277"/>
      <c r="UYG255" s="277"/>
      <c r="UYH255" s="277"/>
      <c r="UYI255" s="277"/>
      <c r="UYJ255" s="277"/>
      <c r="UYK255" s="277"/>
      <c r="UYL255" s="402"/>
      <c r="UYM255" s="404"/>
      <c r="UYN255" s="49"/>
      <c r="UYO255" s="49"/>
      <c r="UYP255" s="49"/>
      <c r="UYQ255" s="99"/>
      <c r="UYR255" s="98"/>
      <c r="UYS255" s="49"/>
      <c r="UYT255" s="405"/>
      <c r="UYU255" s="405"/>
      <c r="UYV255" s="277"/>
      <c r="UYW255" s="277"/>
      <c r="UYX255" s="277"/>
      <c r="UYY255" s="277"/>
      <c r="UYZ255" s="277"/>
      <c r="UZA255" s="277"/>
      <c r="UZB255" s="277"/>
      <c r="UZC255" s="277"/>
      <c r="UZD255" s="402"/>
      <c r="UZE255" s="404"/>
      <c r="UZF255" s="49"/>
      <c r="UZG255" s="49"/>
      <c r="UZH255" s="49"/>
      <c r="UZI255" s="99"/>
      <c r="UZJ255" s="98"/>
      <c r="UZK255" s="49"/>
      <c r="UZL255" s="405"/>
      <c r="UZM255" s="405"/>
      <c r="UZN255" s="277"/>
      <c r="UZO255" s="277"/>
      <c r="UZP255" s="277"/>
      <c r="UZQ255" s="277"/>
      <c r="UZR255" s="277"/>
      <c r="UZS255" s="277"/>
      <c r="UZT255" s="277"/>
      <c r="UZU255" s="277"/>
      <c r="UZV255" s="402"/>
      <c r="UZW255" s="404"/>
      <c r="UZX255" s="49"/>
      <c r="UZY255" s="49"/>
      <c r="UZZ255" s="49"/>
      <c r="VAA255" s="99"/>
      <c r="VAB255" s="98"/>
      <c r="VAC255" s="49"/>
      <c r="VAD255" s="405"/>
      <c r="VAE255" s="405"/>
      <c r="VAF255" s="277"/>
      <c r="VAG255" s="277"/>
      <c r="VAH255" s="277"/>
      <c r="VAI255" s="277"/>
      <c r="VAJ255" s="277"/>
      <c r="VAK255" s="277"/>
      <c r="VAL255" s="277"/>
      <c r="VAM255" s="277"/>
      <c r="VAN255" s="402"/>
      <c r="VAO255" s="404"/>
      <c r="VAP255" s="49"/>
      <c r="VAQ255" s="49"/>
      <c r="VAR255" s="49"/>
      <c r="VAS255" s="99"/>
      <c r="VAT255" s="98"/>
      <c r="VAU255" s="49"/>
      <c r="VAV255" s="405"/>
      <c r="VAW255" s="405"/>
      <c r="VAX255" s="277"/>
      <c r="VAY255" s="277"/>
      <c r="VAZ255" s="277"/>
      <c r="VBA255" s="277"/>
      <c r="VBB255" s="277"/>
      <c r="VBC255" s="277"/>
      <c r="VBD255" s="277"/>
      <c r="VBE255" s="277"/>
      <c r="VBF255" s="402"/>
      <c r="VBG255" s="404"/>
      <c r="VBH255" s="49"/>
      <c r="VBI255" s="49"/>
      <c r="VBJ255" s="49"/>
      <c r="VBK255" s="99"/>
      <c r="VBL255" s="98"/>
      <c r="VBM255" s="49"/>
      <c r="VBN255" s="405"/>
      <c r="VBO255" s="405"/>
      <c r="VBP255" s="277"/>
      <c r="VBQ255" s="277"/>
      <c r="VBR255" s="277"/>
      <c r="VBS255" s="277"/>
      <c r="VBT255" s="277"/>
      <c r="VBU255" s="277"/>
      <c r="VBV255" s="277"/>
      <c r="VBW255" s="277"/>
      <c r="VBX255" s="402"/>
      <c r="VBY255" s="404"/>
      <c r="VBZ255" s="49"/>
      <c r="VCA255" s="49"/>
      <c r="VCB255" s="49"/>
      <c r="VCC255" s="99"/>
      <c r="VCD255" s="98"/>
      <c r="VCE255" s="49"/>
      <c r="VCF255" s="405"/>
      <c r="VCG255" s="405"/>
      <c r="VCH255" s="277"/>
      <c r="VCI255" s="277"/>
      <c r="VCJ255" s="277"/>
      <c r="VCK255" s="277"/>
      <c r="VCL255" s="277"/>
      <c r="VCM255" s="277"/>
      <c r="VCN255" s="277"/>
      <c r="VCO255" s="277"/>
      <c r="VCP255" s="402"/>
      <c r="VCQ255" s="404"/>
      <c r="VCR255" s="49"/>
      <c r="VCS255" s="49"/>
      <c r="VCT255" s="49"/>
      <c r="VCU255" s="99"/>
      <c r="VCV255" s="98"/>
      <c r="VCW255" s="49"/>
      <c r="VCX255" s="405"/>
      <c r="VCY255" s="405"/>
      <c r="VCZ255" s="277"/>
      <c r="VDA255" s="277"/>
      <c r="VDB255" s="277"/>
      <c r="VDC255" s="277"/>
      <c r="VDD255" s="277"/>
      <c r="VDE255" s="277"/>
      <c r="VDF255" s="277"/>
      <c r="VDG255" s="277"/>
      <c r="VDH255" s="402"/>
      <c r="VDI255" s="404"/>
      <c r="VDJ255" s="49"/>
      <c r="VDK255" s="49"/>
      <c r="VDL255" s="49"/>
      <c r="VDM255" s="99"/>
      <c r="VDN255" s="98"/>
      <c r="VDO255" s="49"/>
      <c r="VDP255" s="405"/>
      <c r="VDQ255" s="405"/>
      <c r="VDR255" s="277"/>
      <c r="VDS255" s="277"/>
      <c r="VDT255" s="277"/>
      <c r="VDU255" s="277"/>
      <c r="VDV255" s="277"/>
      <c r="VDW255" s="277"/>
      <c r="VDX255" s="277"/>
      <c r="VDY255" s="277"/>
      <c r="VDZ255" s="402"/>
      <c r="VEA255" s="404"/>
      <c r="VEB255" s="49"/>
      <c r="VEC255" s="49"/>
      <c r="VED255" s="49"/>
      <c r="VEE255" s="99"/>
      <c r="VEF255" s="98"/>
      <c r="VEG255" s="49"/>
      <c r="VEH255" s="405"/>
      <c r="VEI255" s="405"/>
      <c r="VEJ255" s="277"/>
      <c r="VEK255" s="277"/>
      <c r="VEL255" s="277"/>
      <c r="VEM255" s="277"/>
      <c r="VEN255" s="277"/>
      <c r="VEO255" s="277"/>
      <c r="VEP255" s="277"/>
      <c r="VEQ255" s="277"/>
      <c r="VER255" s="402"/>
      <c r="VES255" s="404"/>
      <c r="VET255" s="49"/>
      <c r="VEU255" s="49"/>
      <c r="VEV255" s="49"/>
      <c r="VEW255" s="99"/>
      <c r="VEX255" s="98"/>
      <c r="VEY255" s="49"/>
      <c r="VEZ255" s="405"/>
      <c r="VFA255" s="405"/>
      <c r="VFB255" s="277"/>
      <c r="VFC255" s="277"/>
      <c r="VFD255" s="277"/>
      <c r="VFE255" s="277"/>
      <c r="VFF255" s="277"/>
      <c r="VFG255" s="277"/>
      <c r="VFH255" s="277"/>
      <c r="VFI255" s="277"/>
      <c r="VFJ255" s="402"/>
      <c r="VFK255" s="404"/>
      <c r="VFL255" s="49"/>
      <c r="VFM255" s="49"/>
      <c r="VFN255" s="49"/>
      <c r="VFO255" s="99"/>
      <c r="VFP255" s="98"/>
      <c r="VFQ255" s="49"/>
      <c r="VFR255" s="405"/>
      <c r="VFS255" s="405"/>
      <c r="VFT255" s="277"/>
      <c r="VFU255" s="277"/>
      <c r="VFV255" s="277"/>
      <c r="VFW255" s="277"/>
      <c r="VFX255" s="277"/>
      <c r="VFY255" s="277"/>
      <c r="VFZ255" s="277"/>
      <c r="VGA255" s="277"/>
      <c r="VGB255" s="402"/>
      <c r="VGC255" s="404"/>
      <c r="VGD255" s="49"/>
      <c r="VGE255" s="49"/>
      <c r="VGF255" s="49"/>
      <c r="VGG255" s="99"/>
      <c r="VGH255" s="98"/>
      <c r="VGI255" s="49"/>
      <c r="VGJ255" s="405"/>
      <c r="VGK255" s="405"/>
      <c r="VGL255" s="277"/>
      <c r="VGM255" s="277"/>
      <c r="VGN255" s="277"/>
      <c r="VGO255" s="277"/>
      <c r="VGP255" s="277"/>
      <c r="VGQ255" s="277"/>
      <c r="VGR255" s="277"/>
      <c r="VGS255" s="277"/>
      <c r="VGT255" s="402"/>
      <c r="VGU255" s="404"/>
      <c r="VGV255" s="49"/>
      <c r="VGW255" s="49"/>
      <c r="VGX255" s="49"/>
      <c r="VGY255" s="99"/>
      <c r="VGZ255" s="98"/>
      <c r="VHA255" s="49"/>
      <c r="VHB255" s="405"/>
      <c r="VHC255" s="405"/>
      <c r="VHD255" s="277"/>
      <c r="VHE255" s="277"/>
      <c r="VHF255" s="277"/>
      <c r="VHG255" s="277"/>
      <c r="VHH255" s="277"/>
      <c r="VHI255" s="277"/>
      <c r="VHJ255" s="277"/>
      <c r="VHK255" s="277"/>
      <c r="VHL255" s="402"/>
      <c r="VHM255" s="404"/>
      <c r="VHN255" s="49"/>
      <c r="VHO255" s="49"/>
      <c r="VHP255" s="49"/>
      <c r="VHQ255" s="99"/>
      <c r="VHR255" s="98"/>
      <c r="VHS255" s="49"/>
      <c r="VHT255" s="405"/>
      <c r="VHU255" s="405"/>
      <c r="VHV255" s="277"/>
      <c r="VHW255" s="277"/>
      <c r="VHX255" s="277"/>
      <c r="VHY255" s="277"/>
      <c r="VHZ255" s="277"/>
      <c r="VIA255" s="277"/>
      <c r="VIB255" s="277"/>
      <c r="VIC255" s="277"/>
      <c r="VID255" s="402"/>
      <c r="VIE255" s="404"/>
      <c r="VIF255" s="49"/>
      <c r="VIG255" s="49"/>
      <c r="VIH255" s="49"/>
      <c r="VII255" s="99"/>
      <c r="VIJ255" s="98"/>
      <c r="VIK255" s="49"/>
      <c r="VIL255" s="405"/>
      <c r="VIM255" s="405"/>
      <c r="VIN255" s="277"/>
      <c r="VIO255" s="277"/>
      <c r="VIP255" s="277"/>
      <c r="VIQ255" s="277"/>
      <c r="VIR255" s="277"/>
      <c r="VIS255" s="277"/>
      <c r="VIT255" s="277"/>
      <c r="VIU255" s="277"/>
      <c r="VIV255" s="402"/>
      <c r="VIW255" s="404"/>
      <c r="VIX255" s="49"/>
      <c r="VIY255" s="49"/>
      <c r="VIZ255" s="49"/>
      <c r="VJA255" s="99"/>
      <c r="VJB255" s="98"/>
      <c r="VJC255" s="49"/>
      <c r="VJD255" s="405"/>
      <c r="VJE255" s="405"/>
      <c r="VJF255" s="277"/>
      <c r="VJG255" s="277"/>
      <c r="VJH255" s="277"/>
      <c r="VJI255" s="277"/>
      <c r="VJJ255" s="277"/>
      <c r="VJK255" s="277"/>
      <c r="VJL255" s="277"/>
      <c r="VJM255" s="277"/>
      <c r="VJN255" s="402"/>
      <c r="VJO255" s="404"/>
      <c r="VJP255" s="49"/>
      <c r="VJQ255" s="49"/>
      <c r="VJR255" s="49"/>
      <c r="VJS255" s="99"/>
      <c r="VJT255" s="98"/>
      <c r="VJU255" s="49"/>
      <c r="VJV255" s="405"/>
      <c r="VJW255" s="405"/>
      <c r="VJX255" s="277"/>
      <c r="VJY255" s="277"/>
      <c r="VJZ255" s="277"/>
      <c r="VKA255" s="277"/>
      <c r="VKB255" s="277"/>
      <c r="VKC255" s="277"/>
      <c r="VKD255" s="277"/>
      <c r="VKE255" s="277"/>
      <c r="VKF255" s="402"/>
      <c r="VKG255" s="404"/>
      <c r="VKH255" s="49"/>
      <c r="VKI255" s="49"/>
      <c r="VKJ255" s="49"/>
      <c r="VKK255" s="99"/>
      <c r="VKL255" s="98"/>
      <c r="VKM255" s="49"/>
      <c r="VKN255" s="405"/>
      <c r="VKO255" s="405"/>
      <c r="VKP255" s="277"/>
      <c r="VKQ255" s="277"/>
      <c r="VKR255" s="277"/>
      <c r="VKS255" s="277"/>
      <c r="VKT255" s="277"/>
      <c r="VKU255" s="277"/>
      <c r="VKV255" s="277"/>
      <c r="VKW255" s="277"/>
      <c r="VKX255" s="402"/>
      <c r="VKY255" s="404"/>
      <c r="VKZ255" s="49"/>
      <c r="VLA255" s="49"/>
      <c r="VLB255" s="49"/>
      <c r="VLC255" s="99"/>
      <c r="VLD255" s="98"/>
      <c r="VLE255" s="49"/>
      <c r="VLF255" s="405"/>
      <c r="VLG255" s="405"/>
      <c r="VLH255" s="277"/>
      <c r="VLI255" s="277"/>
      <c r="VLJ255" s="277"/>
      <c r="VLK255" s="277"/>
      <c r="VLL255" s="277"/>
      <c r="VLM255" s="277"/>
      <c r="VLN255" s="277"/>
      <c r="VLO255" s="277"/>
      <c r="VLP255" s="402"/>
      <c r="VLQ255" s="404"/>
      <c r="VLR255" s="49"/>
      <c r="VLS255" s="49"/>
      <c r="VLT255" s="49"/>
      <c r="VLU255" s="99"/>
      <c r="VLV255" s="98"/>
      <c r="VLW255" s="49"/>
      <c r="VLX255" s="405"/>
      <c r="VLY255" s="405"/>
      <c r="VLZ255" s="277"/>
      <c r="VMA255" s="277"/>
      <c r="VMB255" s="277"/>
      <c r="VMC255" s="277"/>
      <c r="VMD255" s="277"/>
      <c r="VME255" s="277"/>
      <c r="VMF255" s="277"/>
      <c r="VMG255" s="277"/>
      <c r="VMH255" s="402"/>
      <c r="VMI255" s="404"/>
      <c r="VMJ255" s="49"/>
      <c r="VMK255" s="49"/>
      <c r="VML255" s="49"/>
      <c r="VMM255" s="99"/>
      <c r="VMN255" s="98"/>
      <c r="VMO255" s="49"/>
      <c r="VMP255" s="405"/>
      <c r="VMQ255" s="405"/>
      <c r="VMR255" s="277"/>
      <c r="VMS255" s="277"/>
      <c r="VMT255" s="277"/>
      <c r="VMU255" s="277"/>
      <c r="VMV255" s="277"/>
      <c r="VMW255" s="277"/>
      <c r="VMX255" s="277"/>
      <c r="VMY255" s="277"/>
      <c r="VMZ255" s="402"/>
      <c r="VNA255" s="404"/>
      <c r="VNB255" s="49"/>
      <c r="VNC255" s="49"/>
      <c r="VND255" s="49"/>
      <c r="VNE255" s="99"/>
      <c r="VNF255" s="98"/>
      <c r="VNG255" s="49"/>
      <c r="VNH255" s="405"/>
      <c r="VNI255" s="405"/>
      <c r="VNJ255" s="277"/>
      <c r="VNK255" s="277"/>
      <c r="VNL255" s="277"/>
      <c r="VNM255" s="277"/>
      <c r="VNN255" s="277"/>
      <c r="VNO255" s="277"/>
      <c r="VNP255" s="277"/>
      <c r="VNQ255" s="277"/>
      <c r="VNR255" s="402"/>
      <c r="VNS255" s="404"/>
      <c r="VNT255" s="49"/>
      <c r="VNU255" s="49"/>
      <c r="VNV255" s="49"/>
      <c r="VNW255" s="99"/>
      <c r="VNX255" s="98"/>
      <c r="VNY255" s="49"/>
      <c r="VNZ255" s="405"/>
      <c r="VOA255" s="405"/>
      <c r="VOB255" s="277"/>
      <c r="VOC255" s="277"/>
      <c r="VOD255" s="277"/>
      <c r="VOE255" s="277"/>
      <c r="VOF255" s="277"/>
      <c r="VOG255" s="277"/>
      <c r="VOH255" s="277"/>
      <c r="VOI255" s="277"/>
      <c r="VOJ255" s="402"/>
      <c r="VOK255" s="404"/>
      <c r="VOL255" s="49"/>
      <c r="VOM255" s="49"/>
      <c r="VON255" s="49"/>
      <c r="VOO255" s="99"/>
      <c r="VOP255" s="98"/>
      <c r="VOQ255" s="49"/>
      <c r="VOR255" s="405"/>
      <c r="VOS255" s="405"/>
      <c r="VOT255" s="277"/>
      <c r="VOU255" s="277"/>
      <c r="VOV255" s="277"/>
      <c r="VOW255" s="277"/>
      <c r="VOX255" s="277"/>
      <c r="VOY255" s="277"/>
      <c r="VOZ255" s="277"/>
      <c r="VPA255" s="277"/>
      <c r="VPB255" s="402"/>
      <c r="VPC255" s="404"/>
      <c r="VPD255" s="49"/>
      <c r="VPE255" s="49"/>
      <c r="VPF255" s="49"/>
      <c r="VPG255" s="99"/>
      <c r="VPH255" s="98"/>
      <c r="VPI255" s="49"/>
      <c r="VPJ255" s="405"/>
      <c r="VPK255" s="405"/>
      <c r="VPL255" s="277"/>
      <c r="VPM255" s="277"/>
      <c r="VPN255" s="277"/>
      <c r="VPO255" s="277"/>
      <c r="VPP255" s="277"/>
      <c r="VPQ255" s="277"/>
      <c r="VPR255" s="277"/>
      <c r="VPS255" s="277"/>
      <c r="VPT255" s="402"/>
      <c r="VPU255" s="404"/>
      <c r="VPV255" s="49"/>
      <c r="VPW255" s="49"/>
      <c r="VPX255" s="49"/>
      <c r="VPY255" s="99"/>
      <c r="VPZ255" s="98"/>
      <c r="VQA255" s="49"/>
      <c r="VQB255" s="405"/>
      <c r="VQC255" s="405"/>
      <c r="VQD255" s="277"/>
      <c r="VQE255" s="277"/>
      <c r="VQF255" s="277"/>
      <c r="VQG255" s="277"/>
      <c r="VQH255" s="277"/>
      <c r="VQI255" s="277"/>
      <c r="VQJ255" s="277"/>
      <c r="VQK255" s="277"/>
      <c r="VQL255" s="402"/>
      <c r="VQM255" s="404"/>
      <c r="VQN255" s="49"/>
      <c r="VQO255" s="49"/>
      <c r="VQP255" s="49"/>
      <c r="VQQ255" s="99"/>
      <c r="VQR255" s="98"/>
      <c r="VQS255" s="49"/>
      <c r="VQT255" s="405"/>
      <c r="VQU255" s="405"/>
      <c r="VQV255" s="277"/>
      <c r="VQW255" s="277"/>
      <c r="VQX255" s="277"/>
      <c r="VQY255" s="277"/>
      <c r="VQZ255" s="277"/>
      <c r="VRA255" s="277"/>
      <c r="VRB255" s="277"/>
      <c r="VRC255" s="277"/>
      <c r="VRD255" s="402"/>
      <c r="VRE255" s="404"/>
      <c r="VRF255" s="49"/>
      <c r="VRG255" s="49"/>
      <c r="VRH255" s="49"/>
      <c r="VRI255" s="99"/>
      <c r="VRJ255" s="98"/>
      <c r="VRK255" s="49"/>
      <c r="VRL255" s="405"/>
      <c r="VRM255" s="405"/>
      <c r="VRN255" s="277"/>
      <c r="VRO255" s="277"/>
      <c r="VRP255" s="277"/>
      <c r="VRQ255" s="277"/>
      <c r="VRR255" s="277"/>
      <c r="VRS255" s="277"/>
      <c r="VRT255" s="277"/>
      <c r="VRU255" s="277"/>
      <c r="VRV255" s="402"/>
      <c r="VRW255" s="404"/>
      <c r="VRX255" s="49"/>
      <c r="VRY255" s="49"/>
      <c r="VRZ255" s="49"/>
      <c r="VSA255" s="99"/>
      <c r="VSB255" s="98"/>
      <c r="VSC255" s="49"/>
      <c r="VSD255" s="405"/>
      <c r="VSE255" s="405"/>
      <c r="VSF255" s="277"/>
      <c r="VSG255" s="277"/>
      <c r="VSH255" s="277"/>
      <c r="VSI255" s="277"/>
      <c r="VSJ255" s="277"/>
      <c r="VSK255" s="277"/>
      <c r="VSL255" s="277"/>
      <c r="VSM255" s="277"/>
      <c r="VSN255" s="402"/>
      <c r="VSO255" s="404"/>
      <c r="VSP255" s="49"/>
      <c r="VSQ255" s="49"/>
      <c r="VSR255" s="49"/>
      <c r="VSS255" s="99"/>
      <c r="VST255" s="98"/>
      <c r="VSU255" s="49"/>
      <c r="VSV255" s="405"/>
      <c r="VSW255" s="405"/>
      <c r="VSX255" s="277"/>
      <c r="VSY255" s="277"/>
      <c r="VSZ255" s="277"/>
      <c r="VTA255" s="277"/>
      <c r="VTB255" s="277"/>
      <c r="VTC255" s="277"/>
      <c r="VTD255" s="277"/>
      <c r="VTE255" s="277"/>
      <c r="VTF255" s="402"/>
      <c r="VTG255" s="404"/>
      <c r="VTH255" s="49"/>
      <c r="VTI255" s="49"/>
      <c r="VTJ255" s="49"/>
      <c r="VTK255" s="99"/>
      <c r="VTL255" s="98"/>
      <c r="VTM255" s="49"/>
      <c r="VTN255" s="405"/>
      <c r="VTO255" s="405"/>
      <c r="VTP255" s="277"/>
      <c r="VTQ255" s="277"/>
      <c r="VTR255" s="277"/>
      <c r="VTS255" s="277"/>
      <c r="VTT255" s="277"/>
      <c r="VTU255" s="277"/>
      <c r="VTV255" s="277"/>
      <c r="VTW255" s="277"/>
      <c r="VTX255" s="402"/>
      <c r="VTY255" s="404"/>
      <c r="VTZ255" s="49"/>
      <c r="VUA255" s="49"/>
      <c r="VUB255" s="49"/>
      <c r="VUC255" s="99"/>
      <c r="VUD255" s="98"/>
      <c r="VUE255" s="49"/>
      <c r="VUF255" s="405"/>
      <c r="VUG255" s="405"/>
      <c r="VUH255" s="277"/>
      <c r="VUI255" s="277"/>
      <c r="VUJ255" s="277"/>
      <c r="VUK255" s="277"/>
      <c r="VUL255" s="277"/>
      <c r="VUM255" s="277"/>
      <c r="VUN255" s="277"/>
      <c r="VUO255" s="277"/>
      <c r="VUP255" s="402"/>
      <c r="VUQ255" s="404"/>
      <c r="VUR255" s="49"/>
      <c r="VUS255" s="49"/>
      <c r="VUT255" s="49"/>
      <c r="VUU255" s="99"/>
      <c r="VUV255" s="98"/>
      <c r="VUW255" s="49"/>
      <c r="VUX255" s="405"/>
      <c r="VUY255" s="405"/>
      <c r="VUZ255" s="277"/>
      <c r="VVA255" s="277"/>
      <c r="VVB255" s="277"/>
      <c r="VVC255" s="277"/>
      <c r="VVD255" s="277"/>
      <c r="VVE255" s="277"/>
      <c r="VVF255" s="277"/>
      <c r="VVG255" s="277"/>
      <c r="VVH255" s="402"/>
      <c r="VVI255" s="404"/>
      <c r="VVJ255" s="49"/>
      <c r="VVK255" s="49"/>
      <c r="VVL255" s="49"/>
      <c r="VVM255" s="99"/>
      <c r="VVN255" s="98"/>
      <c r="VVO255" s="49"/>
      <c r="VVP255" s="405"/>
      <c r="VVQ255" s="405"/>
      <c r="VVR255" s="277"/>
      <c r="VVS255" s="277"/>
      <c r="VVT255" s="277"/>
      <c r="VVU255" s="277"/>
      <c r="VVV255" s="277"/>
      <c r="VVW255" s="277"/>
      <c r="VVX255" s="277"/>
      <c r="VVY255" s="277"/>
      <c r="VVZ255" s="402"/>
      <c r="VWA255" s="404"/>
      <c r="VWB255" s="49"/>
      <c r="VWC255" s="49"/>
      <c r="VWD255" s="49"/>
      <c r="VWE255" s="99"/>
      <c r="VWF255" s="98"/>
      <c r="VWG255" s="49"/>
      <c r="VWH255" s="405"/>
      <c r="VWI255" s="405"/>
      <c r="VWJ255" s="277"/>
      <c r="VWK255" s="277"/>
      <c r="VWL255" s="277"/>
      <c r="VWM255" s="277"/>
      <c r="VWN255" s="277"/>
      <c r="VWO255" s="277"/>
      <c r="VWP255" s="277"/>
      <c r="VWQ255" s="277"/>
      <c r="VWR255" s="402"/>
      <c r="VWS255" s="404"/>
      <c r="VWT255" s="49"/>
      <c r="VWU255" s="49"/>
      <c r="VWV255" s="49"/>
      <c r="VWW255" s="99"/>
      <c r="VWX255" s="98"/>
      <c r="VWY255" s="49"/>
      <c r="VWZ255" s="405"/>
      <c r="VXA255" s="405"/>
      <c r="VXB255" s="277"/>
      <c r="VXC255" s="277"/>
      <c r="VXD255" s="277"/>
      <c r="VXE255" s="277"/>
      <c r="VXF255" s="277"/>
      <c r="VXG255" s="277"/>
      <c r="VXH255" s="277"/>
      <c r="VXI255" s="277"/>
      <c r="VXJ255" s="402"/>
      <c r="VXK255" s="404"/>
      <c r="VXL255" s="49"/>
      <c r="VXM255" s="49"/>
      <c r="VXN255" s="49"/>
      <c r="VXO255" s="99"/>
      <c r="VXP255" s="98"/>
      <c r="VXQ255" s="49"/>
      <c r="VXR255" s="405"/>
      <c r="VXS255" s="405"/>
      <c r="VXT255" s="277"/>
      <c r="VXU255" s="277"/>
      <c r="VXV255" s="277"/>
      <c r="VXW255" s="277"/>
      <c r="VXX255" s="277"/>
      <c r="VXY255" s="277"/>
      <c r="VXZ255" s="277"/>
      <c r="VYA255" s="277"/>
      <c r="VYB255" s="402"/>
      <c r="VYC255" s="404"/>
      <c r="VYD255" s="49"/>
      <c r="VYE255" s="49"/>
      <c r="VYF255" s="49"/>
      <c r="VYG255" s="99"/>
      <c r="VYH255" s="98"/>
      <c r="VYI255" s="49"/>
      <c r="VYJ255" s="405"/>
      <c r="VYK255" s="405"/>
      <c r="VYL255" s="277"/>
      <c r="VYM255" s="277"/>
      <c r="VYN255" s="277"/>
      <c r="VYO255" s="277"/>
      <c r="VYP255" s="277"/>
      <c r="VYQ255" s="277"/>
      <c r="VYR255" s="277"/>
      <c r="VYS255" s="277"/>
      <c r="VYT255" s="402"/>
      <c r="VYU255" s="404"/>
      <c r="VYV255" s="49"/>
      <c r="VYW255" s="49"/>
      <c r="VYX255" s="49"/>
      <c r="VYY255" s="99"/>
      <c r="VYZ255" s="98"/>
      <c r="VZA255" s="49"/>
      <c r="VZB255" s="405"/>
      <c r="VZC255" s="405"/>
      <c r="VZD255" s="277"/>
      <c r="VZE255" s="277"/>
      <c r="VZF255" s="277"/>
      <c r="VZG255" s="277"/>
      <c r="VZH255" s="277"/>
      <c r="VZI255" s="277"/>
      <c r="VZJ255" s="277"/>
      <c r="VZK255" s="277"/>
      <c r="VZL255" s="402"/>
      <c r="VZM255" s="404"/>
      <c r="VZN255" s="49"/>
      <c r="VZO255" s="49"/>
      <c r="VZP255" s="49"/>
      <c r="VZQ255" s="99"/>
      <c r="VZR255" s="98"/>
      <c r="VZS255" s="49"/>
      <c r="VZT255" s="405"/>
      <c r="VZU255" s="405"/>
      <c r="VZV255" s="277"/>
      <c r="VZW255" s="277"/>
      <c r="VZX255" s="277"/>
      <c r="VZY255" s="277"/>
      <c r="VZZ255" s="277"/>
      <c r="WAA255" s="277"/>
      <c r="WAB255" s="277"/>
      <c r="WAC255" s="277"/>
      <c r="WAD255" s="402"/>
      <c r="WAE255" s="404"/>
      <c r="WAF255" s="49"/>
      <c r="WAG255" s="49"/>
      <c r="WAH255" s="49"/>
      <c r="WAI255" s="99"/>
      <c r="WAJ255" s="98"/>
      <c r="WAK255" s="49"/>
      <c r="WAL255" s="405"/>
      <c r="WAM255" s="405"/>
      <c r="WAN255" s="277"/>
      <c r="WAO255" s="277"/>
      <c r="WAP255" s="277"/>
      <c r="WAQ255" s="277"/>
      <c r="WAR255" s="277"/>
      <c r="WAS255" s="277"/>
      <c r="WAT255" s="277"/>
      <c r="WAU255" s="277"/>
      <c r="WAV255" s="402"/>
      <c r="WAW255" s="404"/>
      <c r="WAX255" s="49"/>
      <c r="WAY255" s="49"/>
      <c r="WAZ255" s="49"/>
      <c r="WBA255" s="99"/>
      <c r="WBB255" s="98"/>
      <c r="WBC255" s="49"/>
      <c r="WBD255" s="405"/>
      <c r="WBE255" s="405"/>
      <c r="WBF255" s="277"/>
      <c r="WBG255" s="277"/>
      <c r="WBH255" s="277"/>
      <c r="WBI255" s="277"/>
      <c r="WBJ255" s="277"/>
      <c r="WBK255" s="277"/>
      <c r="WBL255" s="277"/>
      <c r="WBM255" s="277"/>
      <c r="WBN255" s="402"/>
      <c r="WBO255" s="404"/>
      <c r="WBP255" s="49"/>
      <c r="WBQ255" s="49"/>
      <c r="WBR255" s="49"/>
      <c r="WBS255" s="99"/>
      <c r="WBT255" s="98"/>
      <c r="WBU255" s="49"/>
      <c r="WBV255" s="405"/>
      <c r="WBW255" s="405"/>
      <c r="WBX255" s="277"/>
      <c r="WBY255" s="277"/>
      <c r="WBZ255" s="277"/>
      <c r="WCA255" s="277"/>
      <c r="WCB255" s="277"/>
      <c r="WCC255" s="277"/>
      <c r="WCD255" s="277"/>
      <c r="WCE255" s="277"/>
      <c r="WCF255" s="402"/>
      <c r="WCG255" s="404"/>
      <c r="WCH255" s="49"/>
      <c r="WCI255" s="49"/>
      <c r="WCJ255" s="49"/>
      <c r="WCK255" s="99"/>
      <c r="WCL255" s="98"/>
      <c r="WCM255" s="49"/>
      <c r="WCN255" s="405"/>
      <c r="WCO255" s="405"/>
      <c r="WCP255" s="277"/>
      <c r="WCQ255" s="277"/>
      <c r="WCR255" s="277"/>
      <c r="WCS255" s="277"/>
      <c r="WCT255" s="277"/>
      <c r="WCU255" s="277"/>
      <c r="WCV255" s="277"/>
      <c r="WCW255" s="277"/>
      <c r="WCX255" s="402"/>
      <c r="WCY255" s="404"/>
      <c r="WCZ255" s="49"/>
      <c r="WDA255" s="49"/>
      <c r="WDB255" s="49"/>
      <c r="WDC255" s="99"/>
      <c r="WDD255" s="98"/>
      <c r="WDE255" s="49"/>
      <c r="WDF255" s="405"/>
      <c r="WDG255" s="405"/>
      <c r="WDH255" s="277"/>
      <c r="WDI255" s="277"/>
      <c r="WDJ255" s="277"/>
      <c r="WDK255" s="277"/>
      <c r="WDL255" s="277"/>
      <c r="WDM255" s="277"/>
      <c r="WDN255" s="277"/>
      <c r="WDO255" s="277"/>
      <c r="WDP255" s="402"/>
      <c r="WDQ255" s="404"/>
      <c r="WDR255" s="49"/>
      <c r="WDS255" s="49"/>
      <c r="WDT255" s="49"/>
      <c r="WDU255" s="99"/>
      <c r="WDV255" s="98"/>
      <c r="WDW255" s="49"/>
      <c r="WDX255" s="405"/>
      <c r="WDY255" s="405"/>
      <c r="WDZ255" s="277"/>
      <c r="WEA255" s="277"/>
      <c r="WEB255" s="277"/>
      <c r="WEC255" s="277"/>
      <c r="WED255" s="277"/>
      <c r="WEE255" s="277"/>
      <c r="WEF255" s="277"/>
      <c r="WEG255" s="277"/>
      <c r="WEH255" s="402"/>
      <c r="WEI255" s="404"/>
      <c r="WEJ255" s="49"/>
      <c r="WEK255" s="49"/>
      <c r="WEL255" s="49"/>
      <c r="WEM255" s="99"/>
      <c r="WEN255" s="98"/>
      <c r="WEO255" s="49"/>
      <c r="WEP255" s="405"/>
      <c r="WEQ255" s="405"/>
      <c r="WER255" s="277"/>
      <c r="WES255" s="277"/>
      <c r="WET255" s="277"/>
      <c r="WEU255" s="277"/>
      <c r="WEV255" s="277"/>
      <c r="WEW255" s="277"/>
      <c r="WEX255" s="277"/>
      <c r="WEY255" s="277"/>
      <c r="WEZ255" s="402"/>
      <c r="WFA255" s="404"/>
      <c r="WFB255" s="49"/>
      <c r="WFC255" s="49"/>
      <c r="WFD255" s="49"/>
      <c r="WFE255" s="99"/>
      <c r="WFF255" s="98"/>
      <c r="WFG255" s="49"/>
      <c r="WFH255" s="405"/>
      <c r="WFI255" s="405"/>
      <c r="WFJ255" s="277"/>
      <c r="WFK255" s="277"/>
      <c r="WFL255" s="277"/>
      <c r="WFM255" s="277"/>
      <c r="WFN255" s="277"/>
      <c r="WFO255" s="277"/>
      <c r="WFP255" s="277"/>
      <c r="WFQ255" s="277"/>
      <c r="WFR255" s="402"/>
      <c r="WFS255" s="404"/>
      <c r="WFT255" s="49"/>
      <c r="WFU255" s="49"/>
      <c r="WFV255" s="49"/>
      <c r="WFW255" s="99"/>
      <c r="WFX255" s="98"/>
      <c r="WFY255" s="49"/>
      <c r="WFZ255" s="405"/>
      <c r="WGA255" s="405"/>
      <c r="WGB255" s="277"/>
      <c r="WGC255" s="277"/>
      <c r="WGD255" s="277"/>
      <c r="WGE255" s="277"/>
      <c r="WGF255" s="277"/>
      <c r="WGG255" s="277"/>
      <c r="WGH255" s="277"/>
      <c r="WGI255" s="277"/>
      <c r="WGJ255" s="402"/>
      <c r="WGK255" s="404"/>
      <c r="WGL255" s="49"/>
      <c r="WGM255" s="49"/>
      <c r="WGN255" s="49"/>
      <c r="WGO255" s="99"/>
      <c r="WGP255" s="98"/>
      <c r="WGQ255" s="49"/>
      <c r="WGR255" s="405"/>
      <c r="WGS255" s="405"/>
      <c r="WGT255" s="277"/>
      <c r="WGU255" s="277"/>
      <c r="WGV255" s="277"/>
      <c r="WGW255" s="277"/>
      <c r="WGX255" s="277"/>
      <c r="WGY255" s="277"/>
      <c r="WGZ255" s="277"/>
      <c r="WHA255" s="277"/>
      <c r="WHB255" s="402"/>
      <c r="WHC255" s="404"/>
      <c r="WHD255" s="49"/>
      <c r="WHE255" s="49"/>
      <c r="WHF255" s="49"/>
      <c r="WHG255" s="99"/>
      <c r="WHH255" s="98"/>
      <c r="WHI255" s="49"/>
      <c r="WHJ255" s="405"/>
      <c r="WHK255" s="405"/>
      <c r="WHL255" s="277"/>
      <c r="WHM255" s="277"/>
      <c r="WHN255" s="277"/>
      <c r="WHO255" s="277"/>
      <c r="WHP255" s="277"/>
      <c r="WHQ255" s="277"/>
      <c r="WHR255" s="277"/>
      <c r="WHS255" s="277"/>
      <c r="WHT255" s="402"/>
      <c r="WHU255" s="404"/>
      <c r="WHV255" s="49"/>
      <c r="WHW255" s="49"/>
      <c r="WHX255" s="49"/>
      <c r="WHY255" s="99"/>
      <c r="WHZ255" s="98"/>
      <c r="WIA255" s="49"/>
      <c r="WIB255" s="405"/>
      <c r="WIC255" s="405"/>
      <c r="WID255" s="277"/>
      <c r="WIE255" s="277"/>
      <c r="WIF255" s="277"/>
      <c r="WIG255" s="277"/>
      <c r="WIH255" s="277"/>
      <c r="WII255" s="277"/>
      <c r="WIJ255" s="277"/>
      <c r="WIK255" s="277"/>
      <c r="WIL255" s="402"/>
      <c r="WIM255" s="404"/>
      <c r="WIN255" s="49"/>
      <c r="WIO255" s="49"/>
      <c r="WIP255" s="49"/>
      <c r="WIQ255" s="99"/>
      <c r="WIR255" s="98"/>
      <c r="WIS255" s="49"/>
      <c r="WIT255" s="405"/>
      <c r="WIU255" s="405"/>
      <c r="WIV255" s="277"/>
      <c r="WIW255" s="277"/>
      <c r="WIX255" s="277"/>
      <c r="WIY255" s="277"/>
      <c r="WIZ255" s="277"/>
      <c r="WJA255" s="277"/>
      <c r="WJB255" s="277"/>
      <c r="WJC255" s="277"/>
      <c r="WJD255" s="402"/>
      <c r="WJE255" s="404"/>
      <c r="WJF255" s="49"/>
      <c r="WJG255" s="49"/>
      <c r="WJH255" s="49"/>
      <c r="WJI255" s="99"/>
      <c r="WJJ255" s="98"/>
      <c r="WJK255" s="49"/>
      <c r="WJL255" s="405"/>
      <c r="WJM255" s="405"/>
      <c r="WJN255" s="277"/>
      <c r="WJO255" s="277"/>
      <c r="WJP255" s="277"/>
      <c r="WJQ255" s="277"/>
      <c r="WJR255" s="277"/>
      <c r="WJS255" s="277"/>
      <c r="WJT255" s="277"/>
      <c r="WJU255" s="277"/>
      <c r="WJV255" s="402"/>
      <c r="WJW255" s="404"/>
      <c r="WJX255" s="49"/>
      <c r="WJY255" s="49"/>
      <c r="WJZ255" s="49"/>
      <c r="WKA255" s="99"/>
      <c r="WKB255" s="98"/>
      <c r="WKC255" s="49"/>
      <c r="WKD255" s="405"/>
      <c r="WKE255" s="405"/>
      <c r="WKF255" s="277"/>
      <c r="WKG255" s="277"/>
      <c r="WKH255" s="277"/>
      <c r="WKI255" s="277"/>
      <c r="WKJ255" s="277"/>
      <c r="WKK255" s="277"/>
      <c r="WKL255" s="277"/>
      <c r="WKM255" s="277"/>
      <c r="WKN255" s="402"/>
      <c r="WKO255" s="404"/>
      <c r="WKP255" s="49"/>
      <c r="WKQ255" s="49"/>
      <c r="WKR255" s="49"/>
      <c r="WKS255" s="99"/>
      <c r="WKT255" s="98"/>
      <c r="WKU255" s="49"/>
      <c r="WKV255" s="405"/>
      <c r="WKW255" s="405"/>
      <c r="WKX255" s="277"/>
      <c r="WKY255" s="277"/>
      <c r="WKZ255" s="277"/>
      <c r="WLA255" s="277"/>
      <c r="WLB255" s="277"/>
      <c r="WLC255" s="277"/>
      <c r="WLD255" s="277"/>
      <c r="WLE255" s="277"/>
      <c r="WLF255" s="402"/>
      <c r="WLG255" s="404"/>
      <c r="WLH255" s="49"/>
      <c r="WLI255" s="49"/>
      <c r="WLJ255" s="49"/>
      <c r="WLK255" s="99"/>
      <c r="WLL255" s="98"/>
      <c r="WLM255" s="49"/>
      <c r="WLN255" s="405"/>
      <c r="WLO255" s="405"/>
      <c r="WLP255" s="277"/>
      <c r="WLQ255" s="277"/>
      <c r="WLR255" s="277"/>
      <c r="WLS255" s="277"/>
      <c r="WLT255" s="277"/>
      <c r="WLU255" s="277"/>
      <c r="WLV255" s="277"/>
      <c r="WLW255" s="277"/>
      <c r="WLX255" s="402"/>
      <c r="WLY255" s="404"/>
      <c r="WLZ255" s="49"/>
      <c r="WMA255" s="49"/>
      <c r="WMB255" s="49"/>
      <c r="WMC255" s="99"/>
      <c r="WMD255" s="98"/>
      <c r="WME255" s="49"/>
      <c r="WMF255" s="405"/>
      <c r="WMG255" s="405"/>
      <c r="WMH255" s="277"/>
      <c r="WMI255" s="277"/>
      <c r="WMJ255" s="277"/>
      <c r="WMK255" s="277"/>
      <c r="WML255" s="277"/>
      <c r="WMM255" s="277"/>
      <c r="WMN255" s="277"/>
      <c r="WMO255" s="277"/>
      <c r="WMP255" s="402"/>
      <c r="WMQ255" s="404"/>
      <c r="WMR255" s="49"/>
      <c r="WMS255" s="49"/>
      <c r="WMT255" s="49"/>
      <c r="WMU255" s="99"/>
      <c r="WMV255" s="98"/>
      <c r="WMW255" s="49"/>
      <c r="WMX255" s="405"/>
      <c r="WMY255" s="405"/>
      <c r="WMZ255" s="277"/>
      <c r="WNA255" s="277"/>
      <c r="WNB255" s="277"/>
      <c r="WNC255" s="277"/>
      <c r="WND255" s="277"/>
      <c r="WNE255" s="277"/>
      <c r="WNF255" s="277"/>
      <c r="WNG255" s="277"/>
      <c r="WNH255" s="402"/>
      <c r="WNI255" s="404"/>
      <c r="WNJ255" s="49"/>
      <c r="WNK255" s="49"/>
      <c r="WNL255" s="49"/>
      <c r="WNM255" s="99"/>
      <c r="WNN255" s="98"/>
      <c r="WNO255" s="49"/>
      <c r="WNP255" s="405"/>
      <c r="WNQ255" s="405"/>
      <c r="WNR255" s="277"/>
      <c r="WNS255" s="277"/>
      <c r="WNT255" s="277"/>
      <c r="WNU255" s="277"/>
      <c r="WNV255" s="277"/>
      <c r="WNW255" s="277"/>
      <c r="WNX255" s="277"/>
      <c r="WNY255" s="277"/>
      <c r="WNZ255" s="402"/>
      <c r="WOA255" s="404"/>
      <c r="WOB255" s="49"/>
      <c r="WOC255" s="49"/>
      <c r="WOD255" s="49"/>
      <c r="WOE255" s="99"/>
      <c r="WOF255" s="98"/>
      <c r="WOG255" s="49"/>
      <c r="WOH255" s="405"/>
      <c r="WOI255" s="405"/>
      <c r="WOJ255" s="277"/>
      <c r="WOK255" s="277"/>
      <c r="WOL255" s="277"/>
      <c r="WOM255" s="277"/>
      <c r="WON255" s="277"/>
      <c r="WOO255" s="277"/>
      <c r="WOP255" s="277"/>
      <c r="WOQ255" s="277"/>
      <c r="WOR255" s="402"/>
      <c r="WOS255" s="404"/>
      <c r="WOT255" s="49"/>
      <c r="WOU255" s="49"/>
      <c r="WOV255" s="49"/>
      <c r="WOW255" s="99"/>
      <c r="WOX255" s="98"/>
      <c r="WOY255" s="49"/>
      <c r="WOZ255" s="405"/>
      <c r="WPA255" s="405"/>
      <c r="WPB255" s="277"/>
      <c r="WPC255" s="277"/>
      <c r="WPD255" s="277"/>
      <c r="WPE255" s="277"/>
      <c r="WPF255" s="277"/>
      <c r="WPG255" s="277"/>
      <c r="WPH255" s="277"/>
      <c r="WPI255" s="277"/>
      <c r="WPJ255" s="402"/>
      <c r="WPK255" s="404"/>
      <c r="WPL255" s="49"/>
      <c r="WPM255" s="49"/>
      <c r="WPN255" s="49"/>
      <c r="WPO255" s="99"/>
      <c r="WPP255" s="98"/>
      <c r="WPQ255" s="49"/>
      <c r="WPR255" s="405"/>
      <c r="WPS255" s="405"/>
      <c r="WPT255" s="277"/>
      <c r="WPU255" s="277"/>
      <c r="WPV255" s="277"/>
      <c r="WPW255" s="277"/>
      <c r="WPX255" s="277"/>
      <c r="WPY255" s="277"/>
      <c r="WPZ255" s="277"/>
      <c r="WQA255" s="277"/>
      <c r="WQB255" s="402"/>
      <c r="WQC255" s="404"/>
      <c r="WQD255" s="49"/>
      <c r="WQE255" s="49"/>
      <c r="WQF255" s="49"/>
      <c r="WQG255" s="99"/>
      <c r="WQH255" s="98"/>
      <c r="WQI255" s="49"/>
      <c r="WQJ255" s="405"/>
      <c r="WQK255" s="405"/>
      <c r="WQL255" s="277"/>
      <c r="WQM255" s="277"/>
      <c r="WQN255" s="277"/>
      <c r="WQO255" s="277"/>
      <c r="WQP255" s="277"/>
      <c r="WQQ255" s="277"/>
      <c r="WQR255" s="277"/>
      <c r="WQS255" s="277"/>
      <c r="WQT255" s="402"/>
      <c r="WQU255" s="404"/>
      <c r="WQV255" s="49"/>
      <c r="WQW255" s="49"/>
      <c r="WQX255" s="49"/>
      <c r="WQY255" s="99"/>
      <c r="WQZ255" s="98"/>
      <c r="WRA255" s="49"/>
      <c r="WRB255" s="405"/>
      <c r="WRC255" s="405"/>
      <c r="WRD255" s="277"/>
      <c r="WRE255" s="277"/>
      <c r="WRF255" s="277"/>
      <c r="WRG255" s="277"/>
      <c r="WRH255" s="277"/>
      <c r="WRI255" s="277"/>
      <c r="WRJ255" s="277"/>
      <c r="WRK255" s="277"/>
      <c r="WRL255" s="402"/>
      <c r="WRM255" s="404"/>
      <c r="WRN255" s="49"/>
      <c r="WRO255" s="49"/>
      <c r="WRP255" s="49"/>
      <c r="WRQ255" s="99"/>
      <c r="WRR255" s="98"/>
      <c r="WRS255" s="49"/>
      <c r="WRT255" s="405"/>
      <c r="WRU255" s="405"/>
      <c r="WRV255" s="277"/>
      <c r="WRW255" s="277"/>
      <c r="WRX255" s="277"/>
      <c r="WRY255" s="277"/>
      <c r="WRZ255" s="277"/>
      <c r="WSA255" s="277"/>
      <c r="WSB255" s="277"/>
      <c r="WSC255" s="277"/>
      <c r="WSD255" s="402"/>
      <c r="WSE255" s="404"/>
      <c r="WSF255" s="49"/>
      <c r="WSG255" s="49"/>
      <c r="WSH255" s="49"/>
      <c r="WSI255" s="99"/>
      <c r="WSJ255" s="98"/>
      <c r="WSK255" s="49"/>
      <c r="WSL255" s="405"/>
      <c r="WSM255" s="405"/>
      <c r="WSN255" s="277"/>
      <c r="WSO255" s="277"/>
      <c r="WSP255" s="277"/>
      <c r="WSQ255" s="277"/>
      <c r="WSR255" s="277"/>
      <c r="WSS255" s="277"/>
      <c r="WST255" s="277"/>
      <c r="WSU255" s="277"/>
      <c r="WSV255" s="402"/>
      <c r="WSW255" s="404"/>
      <c r="WSX255" s="49"/>
      <c r="WSY255" s="49"/>
      <c r="WSZ255" s="49"/>
      <c r="WTA255" s="99"/>
      <c r="WTB255" s="98"/>
      <c r="WTC255" s="49"/>
      <c r="WTD255" s="405"/>
      <c r="WTE255" s="405"/>
      <c r="WTF255" s="277"/>
      <c r="WTG255" s="277"/>
      <c r="WTH255" s="277"/>
      <c r="WTI255" s="277"/>
      <c r="WTJ255" s="277"/>
      <c r="WTK255" s="277"/>
      <c r="WTL255" s="277"/>
      <c r="WTM255" s="277"/>
      <c r="WTN255" s="402"/>
      <c r="WTO255" s="404"/>
      <c r="WTP255" s="49"/>
      <c r="WTQ255" s="49"/>
      <c r="WTR255" s="49"/>
      <c r="WTS255" s="99"/>
      <c r="WTT255" s="98"/>
      <c r="WTU255" s="49"/>
      <c r="WTV255" s="405"/>
      <c r="WTW255" s="405"/>
      <c r="WTX255" s="277"/>
      <c r="WTY255" s="277"/>
      <c r="WTZ255" s="277"/>
      <c r="WUA255" s="277"/>
      <c r="WUB255" s="277"/>
      <c r="WUC255" s="277"/>
      <c r="WUD255" s="277"/>
      <c r="WUE255" s="277"/>
      <c r="WUF255" s="402"/>
      <c r="WUG255" s="404"/>
      <c r="WUH255" s="49"/>
      <c r="WUI255" s="49"/>
      <c r="WUJ255" s="49"/>
      <c r="WUK255" s="99"/>
      <c r="WUL255" s="98"/>
      <c r="WUM255" s="49"/>
      <c r="WUN255" s="405"/>
      <c r="WUO255" s="405"/>
      <c r="WUP255" s="277"/>
      <c r="WUQ255" s="277"/>
      <c r="WUR255" s="277"/>
      <c r="WUS255" s="277"/>
      <c r="WUT255" s="277"/>
      <c r="WUU255" s="277"/>
      <c r="WUV255" s="277"/>
      <c r="WUW255" s="277"/>
      <c r="WUX255" s="402"/>
      <c r="WUY255" s="404"/>
      <c r="WUZ255" s="49"/>
      <c r="WVA255" s="49"/>
      <c r="WVB255" s="49"/>
      <c r="WVC255" s="99"/>
      <c r="WVD255" s="98"/>
      <c r="WVE255" s="49"/>
      <c r="WVF255" s="405"/>
      <c r="WVG255" s="405"/>
      <c r="WVH255" s="277"/>
      <c r="WVI255" s="277"/>
      <c r="WVJ255" s="277"/>
      <c r="WVK255" s="277"/>
      <c r="WVL255" s="277"/>
      <c r="WVM255" s="277"/>
      <c r="WVN255" s="277"/>
      <c r="WVO255" s="277"/>
      <c r="WVP255" s="402"/>
      <c r="WVQ255" s="404"/>
      <c r="WVR255" s="49"/>
      <c r="WVS255" s="49"/>
      <c r="WVT255" s="49"/>
      <c r="WVU255" s="99"/>
      <c r="WVV255" s="98"/>
      <c r="WVW255" s="49"/>
      <c r="WVX255" s="405"/>
      <c r="WVY255" s="405"/>
      <c r="WVZ255" s="277"/>
      <c r="WWA255" s="277"/>
      <c r="WWB255" s="277"/>
      <c r="WWC255" s="277"/>
      <c r="WWD255" s="277"/>
      <c r="WWE255" s="277"/>
      <c r="WWF255" s="277"/>
      <c r="WWG255" s="277"/>
      <c r="WWH255" s="402"/>
      <c r="WWI255" s="404"/>
      <c r="WWJ255" s="49"/>
      <c r="WWK255" s="49"/>
      <c r="WWL255" s="49"/>
      <c r="WWM255" s="99"/>
      <c r="WWN255" s="98"/>
      <c r="WWO255" s="49"/>
      <c r="WWP255" s="405"/>
      <c r="WWQ255" s="405"/>
      <c r="WWR255" s="277"/>
      <c r="WWS255" s="277"/>
      <c r="WWT255" s="277"/>
      <c r="WWU255" s="277"/>
      <c r="WWV255" s="277"/>
      <c r="WWW255" s="277"/>
      <c r="WWX255" s="277"/>
      <c r="WWY255" s="277"/>
      <c r="WWZ255" s="402"/>
      <c r="WXA255" s="404"/>
      <c r="WXB255" s="49"/>
      <c r="WXC255" s="49"/>
      <c r="WXD255" s="49"/>
      <c r="WXE255" s="99"/>
      <c r="WXF255" s="98"/>
      <c r="WXG255" s="49"/>
      <c r="WXH255" s="405"/>
      <c r="WXI255" s="405"/>
      <c r="WXJ255" s="277"/>
      <c r="WXK255" s="277"/>
      <c r="WXL255" s="277"/>
      <c r="WXM255" s="277"/>
      <c r="WXN255" s="277"/>
      <c r="WXO255" s="277"/>
      <c r="WXP255" s="277"/>
      <c r="WXQ255" s="277"/>
      <c r="WXR255" s="402"/>
      <c r="WXS255" s="404"/>
      <c r="WXT255" s="49"/>
      <c r="WXU255" s="49"/>
      <c r="WXV255" s="49"/>
      <c r="WXW255" s="99"/>
      <c r="WXX255" s="98"/>
      <c r="WXY255" s="49"/>
      <c r="WXZ255" s="405"/>
      <c r="WYA255" s="405"/>
      <c r="WYB255" s="277"/>
      <c r="WYC255" s="277"/>
      <c r="WYD255" s="277"/>
      <c r="WYE255" s="277"/>
      <c r="WYF255" s="277"/>
      <c r="WYG255" s="277"/>
      <c r="WYH255" s="277"/>
      <c r="WYI255" s="277"/>
      <c r="WYJ255" s="402"/>
      <c r="WYK255" s="404"/>
      <c r="WYL255" s="49"/>
      <c r="WYM255" s="49"/>
      <c r="WYN255" s="49"/>
      <c r="WYO255" s="99"/>
      <c r="WYP255" s="98"/>
      <c r="WYQ255" s="49"/>
      <c r="WYR255" s="405"/>
      <c r="WYS255" s="405"/>
      <c r="WYT255" s="277"/>
      <c r="WYU255" s="277"/>
      <c r="WYV255" s="277"/>
      <c r="WYW255" s="277"/>
      <c r="WYX255" s="277"/>
      <c r="WYY255" s="277"/>
      <c r="WYZ255" s="277"/>
      <c r="WZA255" s="277"/>
      <c r="WZB255" s="402"/>
      <c r="WZC255" s="404"/>
      <c r="WZD255" s="49"/>
      <c r="WZE255" s="49"/>
      <c r="WZF255" s="49"/>
      <c r="WZG255" s="99"/>
      <c r="WZH255" s="98"/>
      <c r="WZI255" s="49"/>
      <c r="WZJ255" s="405"/>
      <c r="WZK255" s="405"/>
      <c r="WZL255" s="277"/>
      <c r="WZM255" s="277"/>
      <c r="WZN255" s="277"/>
      <c r="WZO255" s="277"/>
      <c r="WZP255" s="277"/>
      <c r="WZQ255" s="277"/>
      <c r="WZR255" s="277"/>
      <c r="WZS255" s="277"/>
      <c r="WZT255" s="402"/>
      <c r="WZU255" s="404"/>
      <c r="WZV255" s="49"/>
      <c r="WZW255" s="49"/>
      <c r="WZX255" s="49"/>
      <c r="WZY255" s="99"/>
      <c r="WZZ255" s="98"/>
      <c r="XAA255" s="49"/>
      <c r="XAB255" s="405"/>
      <c r="XAC255" s="405"/>
      <c r="XAD255" s="277"/>
      <c r="XAE255" s="277"/>
      <c r="XAF255" s="277"/>
      <c r="XAG255" s="277"/>
      <c r="XAH255" s="277"/>
      <c r="XAI255" s="277"/>
      <c r="XAJ255" s="277"/>
      <c r="XAK255" s="277"/>
      <c r="XAL255" s="402"/>
      <c r="XAM255" s="404"/>
      <c r="XAN255" s="49"/>
      <c r="XAO255" s="49"/>
      <c r="XAP255" s="49"/>
      <c r="XAQ255" s="99"/>
      <c r="XAR255" s="98"/>
      <c r="XAS255" s="49"/>
      <c r="XAT255" s="405"/>
      <c r="XAU255" s="405"/>
      <c r="XAV255" s="277"/>
      <c r="XAW255" s="277"/>
      <c r="XAX255" s="277"/>
      <c r="XAY255" s="277"/>
      <c r="XAZ255" s="277"/>
      <c r="XBA255" s="277"/>
      <c r="XBB255" s="277"/>
      <c r="XBC255" s="277"/>
      <c r="XBD255" s="402"/>
      <c r="XBE255" s="404"/>
      <c r="XBF255" s="49"/>
      <c r="XBG255" s="49"/>
      <c r="XBH255" s="49"/>
      <c r="XBI255" s="99"/>
      <c r="XBJ255" s="98"/>
      <c r="XBK255" s="49"/>
      <c r="XBL255" s="405"/>
      <c r="XBM255" s="405"/>
      <c r="XBN255" s="277"/>
      <c r="XBO255" s="277"/>
      <c r="XBP255" s="277"/>
      <c r="XBQ255" s="277"/>
      <c r="XBR255" s="277"/>
      <c r="XBS255" s="277"/>
      <c r="XBT255" s="277"/>
      <c r="XBU255" s="277"/>
      <c r="XBV255" s="402"/>
      <c r="XBW255" s="404"/>
      <c r="XBX255" s="49"/>
      <c r="XBY255" s="49"/>
      <c r="XBZ255" s="49"/>
      <c r="XCA255" s="99"/>
      <c r="XCB255" s="98"/>
      <c r="XCC255" s="49"/>
      <c r="XCD255" s="405"/>
      <c r="XCE255" s="405"/>
      <c r="XCF255" s="277"/>
      <c r="XCG255" s="277"/>
      <c r="XCH255" s="277"/>
      <c r="XCI255" s="277"/>
      <c r="XCJ255" s="277"/>
      <c r="XCK255" s="277"/>
      <c r="XCL255" s="277"/>
      <c r="XCM255" s="277"/>
      <c r="XCN255" s="402"/>
      <c r="XCO255" s="404"/>
      <c r="XCP255" s="49"/>
      <c r="XCQ255" s="49"/>
      <c r="XCR255" s="49"/>
      <c r="XCS255" s="99"/>
      <c r="XCT255" s="98"/>
      <c r="XCU255" s="49"/>
      <c r="XCV255" s="405"/>
      <c r="XCW255" s="405"/>
      <c r="XCX255" s="277"/>
      <c r="XCY255" s="277"/>
      <c r="XCZ255" s="277"/>
      <c r="XDA255" s="277"/>
      <c r="XDB255" s="277"/>
      <c r="XDC255" s="277"/>
      <c r="XDD255" s="277"/>
      <c r="XDE255" s="277"/>
      <c r="XDF255" s="402"/>
      <c r="XDG255" s="404"/>
      <c r="XDH255" s="49"/>
      <c r="XDI255" s="49"/>
      <c r="XDJ255" s="49"/>
    </row>
    <row r="256" spans="1:16338" s="407" customFormat="1" x14ac:dyDescent="0.2">
      <c r="A256" s="234"/>
      <c r="B256" s="208"/>
      <c r="C256" s="208"/>
      <c r="D256" s="208"/>
      <c r="E256" s="449"/>
      <c r="F256" s="450" t="s">
        <v>924</v>
      </c>
      <c r="G256" s="202"/>
      <c r="H256" s="207"/>
      <c r="I256" s="207"/>
      <c r="J256" s="572">
        <v>120</v>
      </c>
      <c r="K256" s="207"/>
      <c r="L256" s="417">
        <v>120</v>
      </c>
      <c r="M256" s="549"/>
      <c r="N256" s="320"/>
      <c r="O256" s="522"/>
      <c r="P256" s="522"/>
      <c r="Q256" s="522"/>
      <c r="R256" s="485"/>
      <c r="S256" s="277"/>
      <c r="T256" s="277"/>
      <c r="U256" s="277"/>
      <c r="V256" s="277"/>
      <c r="W256" s="277"/>
      <c r="X256" s="277"/>
      <c r="Y256" s="277"/>
      <c r="Z256" s="402"/>
      <c r="AA256" s="404"/>
      <c r="AB256" s="49"/>
      <c r="AC256" s="49"/>
      <c r="AD256" s="49"/>
      <c r="AE256" s="99"/>
      <c r="AF256" s="98"/>
      <c r="AG256" s="49"/>
      <c r="AH256" s="405"/>
      <c r="AI256" s="405"/>
      <c r="AJ256" s="277"/>
      <c r="AK256" s="277"/>
      <c r="AL256" s="277"/>
      <c r="AM256" s="277"/>
      <c r="AN256" s="277"/>
      <c r="AO256" s="277"/>
      <c r="AP256" s="277"/>
      <c r="AQ256" s="277"/>
      <c r="AR256" s="402"/>
      <c r="AS256" s="404"/>
      <c r="AT256" s="49"/>
      <c r="AU256" s="49"/>
      <c r="AV256" s="49"/>
      <c r="AW256" s="99"/>
      <c r="AX256" s="98"/>
      <c r="AY256" s="49"/>
      <c r="AZ256" s="405"/>
      <c r="BA256" s="405"/>
      <c r="BB256" s="277"/>
      <c r="BC256" s="277"/>
      <c r="BD256" s="277"/>
      <c r="BE256" s="277"/>
      <c r="BF256" s="277"/>
      <c r="BG256" s="277"/>
      <c r="BH256" s="277"/>
      <c r="BI256" s="277"/>
      <c r="BJ256" s="402"/>
      <c r="BK256" s="404"/>
      <c r="BL256" s="49"/>
      <c r="BM256" s="49"/>
      <c r="BN256" s="49"/>
      <c r="BO256" s="99"/>
      <c r="BP256" s="98"/>
      <c r="BQ256" s="49"/>
      <c r="BR256" s="405"/>
      <c r="BS256" s="405"/>
      <c r="BT256" s="277"/>
      <c r="BU256" s="277"/>
      <c r="BV256" s="277"/>
      <c r="BW256" s="277"/>
      <c r="BX256" s="277"/>
      <c r="BY256" s="277"/>
      <c r="BZ256" s="277"/>
      <c r="CA256" s="277"/>
      <c r="CB256" s="402"/>
      <c r="CC256" s="404"/>
      <c r="CD256" s="49"/>
      <c r="CE256" s="49"/>
      <c r="CF256" s="49"/>
      <c r="CG256" s="99"/>
      <c r="CH256" s="98"/>
      <c r="CI256" s="49"/>
      <c r="CJ256" s="405"/>
      <c r="CK256" s="405"/>
      <c r="CL256" s="277"/>
      <c r="CM256" s="277"/>
      <c r="CN256" s="277"/>
      <c r="CO256" s="277"/>
      <c r="CP256" s="277"/>
      <c r="CQ256" s="277"/>
      <c r="CR256" s="277"/>
      <c r="CS256" s="277"/>
      <c r="CT256" s="402"/>
      <c r="CU256" s="404"/>
      <c r="CV256" s="49"/>
      <c r="CW256" s="49"/>
      <c r="CX256" s="49"/>
      <c r="CY256" s="99"/>
      <c r="CZ256" s="98"/>
      <c r="DA256" s="49"/>
      <c r="DB256" s="405"/>
      <c r="DC256" s="405"/>
      <c r="DD256" s="277"/>
      <c r="DE256" s="277"/>
      <c r="DF256" s="277"/>
      <c r="DG256" s="277"/>
      <c r="DH256" s="277"/>
      <c r="DI256" s="277"/>
      <c r="DJ256" s="277"/>
      <c r="DK256" s="277"/>
      <c r="DL256" s="402"/>
      <c r="DM256" s="404"/>
      <c r="DN256" s="49"/>
      <c r="DO256" s="49"/>
      <c r="DP256" s="49"/>
      <c r="DQ256" s="99"/>
      <c r="DR256" s="98"/>
      <c r="DS256" s="49"/>
      <c r="DT256" s="405"/>
      <c r="DU256" s="405"/>
      <c r="DV256" s="277"/>
      <c r="DW256" s="277"/>
      <c r="DX256" s="277"/>
      <c r="DY256" s="277"/>
      <c r="DZ256" s="277"/>
      <c r="EA256" s="277"/>
      <c r="EB256" s="277"/>
      <c r="EC256" s="277"/>
      <c r="ED256" s="402"/>
      <c r="EE256" s="404"/>
      <c r="EF256" s="49"/>
      <c r="EG256" s="49"/>
      <c r="EH256" s="49"/>
      <c r="EI256" s="99"/>
      <c r="EJ256" s="98"/>
      <c r="EK256" s="49"/>
      <c r="EL256" s="405"/>
      <c r="EM256" s="405"/>
      <c r="EN256" s="277"/>
      <c r="EO256" s="277"/>
      <c r="EP256" s="277"/>
      <c r="EQ256" s="277"/>
      <c r="ER256" s="277"/>
      <c r="ES256" s="277"/>
      <c r="ET256" s="277"/>
      <c r="EU256" s="277"/>
      <c r="EV256" s="402"/>
      <c r="EW256" s="404"/>
      <c r="EX256" s="49"/>
      <c r="EY256" s="49"/>
      <c r="EZ256" s="49"/>
      <c r="FA256" s="99"/>
      <c r="FB256" s="98"/>
      <c r="FC256" s="49"/>
      <c r="FD256" s="405"/>
      <c r="FE256" s="405"/>
      <c r="FF256" s="277"/>
      <c r="FG256" s="277"/>
      <c r="FH256" s="277"/>
      <c r="FI256" s="277"/>
      <c r="FJ256" s="277"/>
      <c r="FK256" s="277"/>
      <c r="FL256" s="277"/>
      <c r="FM256" s="277"/>
      <c r="FN256" s="402"/>
      <c r="FO256" s="404"/>
      <c r="FP256" s="49"/>
      <c r="FQ256" s="49"/>
      <c r="FR256" s="49"/>
      <c r="FS256" s="99"/>
      <c r="FT256" s="98"/>
      <c r="FU256" s="49"/>
      <c r="FV256" s="405"/>
      <c r="FW256" s="405"/>
      <c r="FX256" s="277"/>
      <c r="FY256" s="277"/>
      <c r="FZ256" s="277"/>
      <c r="GA256" s="277"/>
      <c r="GB256" s="277"/>
      <c r="GC256" s="277"/>
      <c r="GD256" s="277"/>
      <c r="GE256" s="277"/>
      <c r="GF256" s="402"/>
      <c r="GG256" s="404"/>
      <c r="GH256" s="49"/>
      <c r="GI256" s="49"/>
      <c r="GJ256" s="49"/>
      <c r="GK256" s="99"/>
      <c r="GL256" s="98"/>
      <c r="GM256" s="49"/>
      <c r="GN256" s="405"/>
      <c r="GO256" s="405"/>
      <c r="GP256" s="277"/>
      <c r="GQ256" s="277"/>
      <c r="GR256" s="277"/>
      <c r="GS256" s="277"/>
      <c r="GT256" s="277"/>
      <c r="GU256" s="277"/>
      <c r="GV256" s="277"/>
      <c r="GW256" s="277"/>
      <c r="GX256" s="402"/>
      <c r="GY256" s="404"/>
      <c r="GZ256" s="49"/>
      <c r="HA256" s="49"/>
      <c r="HB256" s="49"/>
      <c r="HC256" s="99"/>
      <c r="HD256" s="98"/>
      <c r="HE256" s="49"/>
      <c r="HF256" s="405"/>
      <c r="HG256" s="405"/>
      <c r="HH256" s="277"/>
      <c r="HI256" s="277"/>
      <c r="HJ256" s="277"/>
      <c r="HK256" s="277"/>
      <c r="HL256" s="277"/>
      <c r="HM256" s="277"/>
      <c r="HN256" s="277"/>
      <c r="HO256" s="277"/>
      <c r="HP256" s="402"/>
      <c r="HQ256" s="404"/>
      <c r="HR256" s="49"/>
      <c r="HS256" s="49"/>
      <c r="HT256" s="49"/>
      <c r="HU256" s="99"/>
      <c r="HV256" s="98"/>
      <c r="HW256" s="49"/>
      <c r="HX256" s="405"/>
      <c r="HY256" s="405"/>
      <c r="HZ256" s="277"/>
      <c r="IA256" s="277"/>
      <c r="IB256" s="277"/>
      <c r="IC256" s="277"/>
      <c r="ID256" s="277"/>
      <c r="IE256" s="277"/>
      <c r="IF256" s="277"/>
      <c r="IG256" s="277"/>
      <c r="IH256" s="402"/>
      <c r="II256" s="404"/>
      <c r="IJ256" s="49"/>
      <c r="IK256" s="49"/>
      <c r="IL256" s="49"/>
      <c r="IM256" s="99"/>
      <c r="IN256" s="98"/>
      <c r="IO256" s="49"/>
      <c r="IP256" s="405"/>
      <c r="IQ256" s="405"/>
      <c r="IR256" s="277"/>
      <c r="IS256" s="277"/>
      <c r="IT256" s="277"/>
      <c r="IU256" s="277"/>
      <c r="IV256" s="277"/>
      <c r="IW256" s="277"/>
      <c r="IX256" s="277"/>
      <c r="IY256" s="277"/>
      <c r="IZ256" s="402"/>
      <c r="JA256" s="404"/>
      <c r="JB256" s="49"/>
      <c r="JC256" s="49"/>
      <c r="JD256" s="49"/>
      <c r="JE256" s="99"/>
      <c r="JF256" s="98"/>
      <c r="JG256" s="49"/>
      <c r="JH256" s="405"/>
      <c r="JI256" s="405"/>
      <c r="JJ256" s="277"/>
      <c r="JK256" s="277"/>
      <c r="JL256" s="277"/>
      <c r="JM256" s="277"/>
      <c r="JN256" s="277"/>
      <c r="JO256" s="277"/>
      <c r="JP256" s="277"/>
      <c r="JQ256" s="277"/>
      <c r="JR256" s="402"/>
      <c r="JS256" s="404"/>
      <c r="JT256" s="49"/>
      <c r="JU256" s="49"/>
      <c r="JV256" s="49"/>
      <c r="JW256" s="99"/>
      <c r="JX256" s="98"/>
      <c r="JY256" s="49"/>
      <c r="JZ256" s="405"/>
      <c r="KA256" s="405"/>
      <c r="KB256" s="277"/>
      <c r="KC256" s="277"/>
      <c r="KD256" s="277"/>
      <c r="KE256" s="277"/>
      <c r="KF256" s="277"/>
      <c r="KG256" s="277"/>
      <c r="KH256" s="277"/>
      <c r="KI256" s="277"/>
      <c r="KJ256" s="402"/>
      <c r="KK256" s="404"/>
      <c r="KL256" s="49"/>
      <c r="KM256" s="49"/>
      <c r="KN256" s="49"/>
      <c r="KO256" s="99"/>
      <c r="KP256" s="98"/>
      <c r="KQ256" s="49"/>
      <c r="KR256" s="405"/>
      <c r="KS256" s="405"/>
      <c r="KT256" s="277"/>
      <c r="KU256" s="277"/>
      <c r="KV256" s="277"/>
      <c r="KW256" s="277"/>
      <c r="KX256" s="277"/>
      <c r="KY256" s="277"/>
      <c r="KZ256" s="277"/>
      <c r="LA256" s="277"/>
      <c r="LB256" s="402"/>
      <c r="LC256" s="404"/>
      <c r="LD256" s="49"/>
      <c r="LE256" s="49"/>
      <c r="LF256" s="49"/>
      <c r="LG256" s="99"/>
      <c r="LH256" s="98"/>
      <c r="LI256" s="49"/>
      <c r="LJ256" s="405"/>
      <c r="LK256" s="405"/>
      <c r="LL256" s="277"/>
      <c r="LM256" s="277"/>
      <c r="LN256" s="277"/>
      <c r="LO256" s="277"/>
      <c r="LP256" s="277"/>
      <c r="LQ256" s="277"/>
      <c r="LR256" s="277"/>
      <c r="LS256" s="277"/>
      <c r="LT256" s="402"/>
      <c r="LU256" s="404"/>
      <c r="LV256" s="49"/>
      <c r="LW256" s="49"/>
      <c r="LX256" s="49"/>
      <c r="LY256" s="99"/>
      <c r="LZ256" s="98"/>
      <c r="MA256" s="49"/>
      <c r="MB256" s="405"/>
      <c r="MC256" s="405"/>
      <c r="MD256" s="277"/>
      <c r="ME256" s="277"/>
      <c r="MF256" s="277"/>
      <c r="MG256" s="277"/>
      <c r="MH256" s="277"/>
      <c r="MI256" s="277"/>
      <c r="MJ256" s="277"/>
      <c r="MK256" s="277"/>
      <c r="ML256" s="402"/>
      <c r="MM256" s="404"/>
      <c r="MN256" s="49"/>
      <c r="MO256" s="49"/>
      <c r="MP256" s="49"/>
      <c r="MQ256" s="99"/>
      <c r="MR256" s="98"/>
      <c r="MS256" s="49"/>
      <c r="MT256" s="405"/>
      <c r="MU256" s="405"/>
      <c r="MV256" s="277"/>
      <c r="MW256" s="277"/>
      <c r="MX256" s="277"/>
      <c r="MY256" s="277"/>
      <c r="MZ256" s="277"/>
      <c r="NA256" s="277"/>
      <c r="NB256" s="277"/>
      <c r="NC256" s="277"/>
      <c r="ND256" s="402"/>
      <c r="NE256" s="404"/>
      <c r="NF256" s="49"/>
      <c r="NG256" s="49"/>
      <c r="NH256" s="49"/>
      <c r="NI256" s="99"/>
      <c r="NJ256" s="98"/>
      <c r="NK256" s="49"/>
      <c r="NL256" s="405"/>
      <c r="NM256" s="405"/>
      <c r="NN256" s="277"/>
      <c r="NO256" s="277"/>
      <c r="NP256" s="277"/>
      <c r="NQ256" s="277"/>
      <c r="NR256" s="277"/>
      <c r="NS256" s="277"/>
      <c r="NT256" s="277"/>
      <c r="NU256" s="277"/>
      <c r="NV256" s="402"/>
      <c r="NW256" s="404"/>
      <c r="NX256" s="49"/>
      <c r="NY256" s="49"/>
      <c r="NZ256" s="49"/>
      <c r="OA256" s="99"/>
      <c r="OB256" s="98"/>
      <c r="OC256" s="49"/>
      <c r="OD256" s="405"/>
      <c r="OE256" s="405"/>
      <c r="OF256" s="277"/>
      <c r="OG256" s="277"/>
      <c r="OH256" s="277"/>
      <c r="OI256" s="277"/>
      <c r="OJ256" s="277"/>
      <c r="OK256" s="277"/>
      <c r="OL256" s="277"/>
      <c r="OM256" s="277"/>
      <c r="ON256" s="402"/>
      <c r="OO256" s="404"/>
      <c r="OP256" s="49"/>
      <c r="OQ256" s="49"/>
      <c r="OR256" s="49"/>
      <c r="OS256" s="99"/>
      <c r="OT256" s="98"/>
      <c r="OU256" s="49"/>
      <c r="OV256" s="405"/>
      <c r="OW256" s="405"/>
      <c r="OX256" s="277"/>
      <c r="OY256" s="277"/>
      <c r="OZ256" s="277"/>
      <c r="PA256" s="277"/>
      <c r="PB256" s="277"/>
      <c r="PC256" s="277"/>
      <c r="PD256" s="277"/>
      <c r="PE256" s="277"/>
      <c r="PF256" s="402"/>
      <c r="PG256" s="404"/>
      <c r="PH256" s="49"/>
      <c r="PI256" s="49"/>
      <c r="PJ256" s="49"/>
      <c r="PK256" s="99"/>
      <c r="PL256" s="98"/>
      <c r="PM256" s="49"/>
      <c r="PN256" s="405"/>
      <c r="PO256" s="405"/>
      <c r="PP256" s="277"/>
      <c r="PQ256" s="277"/>
      <c r="PR256" s="277"/>
      <c r="PS256" s="277"/>
      <c r="PT256" s="277"/>
      <c r="PU256" s="277"/>
      <c r="PV256" s="277"/>
      <c r="PW256" s="277"/>
      <c r="PX256" s="402"/>
      <c r="PY256" s="404"/>
      <c r="PZ256" s="49"/>
      <c r="QA256" s="49"/>
      <c r="QB256" s="49"/>
      <c r="QC256" s="99"/>
      <c r="QD256" s="98"/>
      <c r="QE256" s="49"/>
      <c r="QF256" s="405"/>
      <c r="QG256" s="405"/>
      <c r="QH256" s="277"/>
      <c r="QI256" s="277"/>
      <c r="QJ256" s="277"/>
      <c r="QK256" s="277"/>
      <c r="QL256" s="277"/>
      <c r="QM256" s="277"/>
      <c r="QN256" s="277"/>
      <c r="QO256" s="277"/>
      <c r="QP256" s="402"/>
      <c r="QQ256" s="404"/>
      <c r="QR256" s="49"/>
      <c r="QS256" s="49"/>
      <c r="QT256" s="49"/>
      <c r="QU256" s="99"/>
      <c r="QV256" s="98"/>
      <c r="QW256" s="49"/>
      <c r="QX256" s="405"/>
      <c r="QY256" s="405"/>
      <c r="QZ256" s="277"/>
      <c r="RA256" s="277"/>
      <c r="RB256" s="277"/>
      <c r="RC256" s="277"/>
      <c r="RD256" s="277"/>
      <c r="RE256" s="277"/>
      <c r="RF256" s="277"/>
      <c r="RG256" s="277"/>
      <c r="RH256" s="402"/>
      <c r="RI256" s="404"/>
      <c r="RJ256" s="49"/>
      <c r="RK256" s="49"/>
      <c r="RL256" s="49"/>
      <c r="RM256" s="99"/>
      <c r="RN256" s="98"/>
      <c r="RO256" s="49"/>
      <c r="RP256" s="405"/>
      <c r="RQ256" s="405"/>
      <c r="RR256" s="277"/>
      <c r="RS256" s="277"/>
      <c r="RT256" s="277"/>
      <c r="RU256" s="277"/>
      <c r="RV256" s="277"/>
      <c r="RW256" s="277"/>
      <c r="RX256" s="277"/>
      <c r="RY256" s="277"/>
      <c r="RZ256" s="402"/>
      <c r="SA256" s="404"/>
      <c r="SB256" s="49"/>
      <c r="SC256" s="49"/>
      <c r="SD256" s="49"/>
      <c r="SE256" s="99"/>
      <c r="SF256" s="98"/>
      <c r="SG256" s="49"/>
      <c r="SH256" s="405"/>
      <c r="SI256" s="405"/>
      <c r="SJ256" s="277"/>
      <c r="SK256" s="277"/>
      <c r="SL256" s="277"/>
      <c r="SM256" s="277"/>
      <c r="SN256" s="277"/>
      <c r="SO256" s="277"/>
      <c r="SP256" s="277"/>
      <c r="SQ256" s="277"/>
      <c r="SR256" s="402"/>
      <c r="SS256" s="404"/>
      <c r="ST256" s="49"/>
      <c r="SU256" s="49"/>
      <c r="SV256" s="49"/>
      <c r="SW256" s="99"/>
      <c r="SX256" s="98"/>
      <c r="SY256" s="49"/>
      <c r="SZ256" s="405"/>
      <c r="TA256" s="405"/>
      <c r="TB256" s="277"/>
      <c r="TC256" s="277"/>
      <c r="TD256" s="277"/>
      <c r="TE256" s="277"/>
      <c r="TF256" s="277"/>
      <c r="TG256" s="277"/>
      <c r="TH256" s="277"/>
      <c r="TI256" s="277"/>
      <c r="TJ256" s="402"/>
      <c r="TK256" s="404"/>
      <c r="TL256" s="49"/>
      <c r="TM256" s="49"/>
      <c r="TN256" s="49"/>
      <c r="TO256" s="99"/>
      <c r="TP256" s="98"/>
      <c r="TQ256" s="49"/>
      <c r="TR256" s="405"/>
      <c r="TS256" s="405"/>
      <c r="TT256" s="277"/>
      <c r="TU256" s="277"/>
      <c r="TV256" s="277"/>
      <c r="TW256" s="277"/>
      <c r="TX256" s="277"/>
      <c r="TY256" s="277"/>
      <c r="TZ256" s="277"/>
      <c r="UA256" s="277"/>
      <c r="UB256" s="402"/>
      <c r="UC256" s="404"/>
      <c r="UD256" s="49"/>
      <c r="UE256" s="49"/>
      <c r="UF256" s="49"/>
      <c r="UG256" s="99"/>
      <c r="UH256" s="98"/>
      <c r="UI256" s="49"/>
      <c r="UJ256" s="405"/>
      <c r="UK256" s="405"/>
      <c r="UL256" s="277"/>
      <c r="UM256" s="277"/>
      <c r="UN256" s="277"/>
      <c r="UO256" s="277"/>
      <c r="UP256" s="277"/>
      <c r="UQ256" s="277"/>
      <c r="UR256" s="277"/>
      <c r="US256" s="277"/>
      <c r="UT256" s="402"/>
      <c r="UU256" s="404"/>
      <c r="UV256" s="49"/>
      <c r="UW256" s="49"/>
      <c r="UX256" s="49"/>
      <c r="UY256" s="99"/>
      <c r="UZ256" s="98"/>
      <c r="VA256" s="49"/>
      <c r="VB256" s="405"/>
      <c r="VC256" s="405"/>
      <c r="VD256" s="277"/>
      <c r="VE256" s="277"/>
      <c r="VF256" s="277"/>
      <c r="VG256" s="277"/>
      <c r="VH256" s="277"/>
      <c r="VI256" s="277"/>
      <c r="VJ256" s="277"/>
      <c r="VK256" s="277"/>
      <c r="VL256" s="402"/>
      <c r="VM256" s="404"/>
      <c r="VN256" s="49"/>
      <c r="VO256" s="49"/>
      <c r="VP256" s="49"/>
      <c r="VQ256" s="99"/>
      <c r="VR256" s="98"/>
      <c r="VS256" s="49"/>
      <c r="VT256" s="405"/>
      <c r="VU256" s="405"/>
      <c r="VV256" s="277"/>
      <c r="VW256" s="277"/>
      <c r="VX256" s="277"/>
      <c r="VY256" s="277"/>
      <c r="VZ256" s="277"/>
      <c r="WA256" s="277"/>
      <c r="WB256" s="277"/>
      <c r="WC256" s="277"/>
      <c r="WD256" s="402"/>
      <c r="WE256" s="404"/>
      <c r="WF256" s="49"/>
      <c r="WG256" s="49"/>
      <c r="WH256" s="49"/>
      <c r="WI256" s="99"/>
      <c r="WJ256" s="98"/>
      <c r="WK256" s="49"/>
      <c r="WL256" s="405"/>
      <c r="WM256" s="405"/>
      <c r="WN256" s="277"/>
      <c r="WO256" s="277"/>
      <c r="WP256" s="277"/>
      <c r="WQ256" s="277"/>
      <c r="WR256" s="277"/>
      <c r="WS256" s="277"/>
      <c r="WT256" s="277"/>
      <c r="WU256" s="277"/>
      <c r="WV256" s="402"/>
      <c r="WW256" s="404"/>
      <c r="WX256" s="49"/>
      <c r="WY256" s="49"/>
      <c r="WZ256" s="49"/>
      <c r="XA256" s="99"/>
      <c r="XB256" s="98"/>
      <c r="XC256" s="49"/>
      <c r="XD256" s="405"/>
      <c r="XE256" s="405"/>
      <c r="XF256" s="277"/>
      <c r="XG256" s="277"/>
      <c r="XH256" s="277"/>
      <c r="XI256" s="277"/>
      <c r="XJ256" s="277"/>
      <c r="XK256" s="277"/>
      <c r="XL256" s="277"/>
      <c r="XM256" s="277"/>
      <c r="XN256" s="402"/>
      <c r="XO256" s="404"/>
      <c r="XP256" s="49"/>
      <c r="XQ256" s="49"/>
      <c r="XR256" s="49"/>
      <c r="XS256" s="99"/>
      <c r="XT256" s="98"/>
      <c r="XU256" s="49"/>
      <c r="XV256" s="405"/>
      <c r="XW256" s="405"/>
      <c r="XX256" s="277"/>
      <c r="XY256" s="277"/>
      <c r="XZ256" s="277"/>
      <c r="YA256" s="277"/>
      <c r="YB256" s="277"/>
      <c r="YC256" s="277"/>
      <c r="YD256" s="277"/>
      <c r="YE256" s="277"/>
      <c r="YF256" s="402"/>
      <c r="YG256" s="404"/>
      <c r="YH256" s="49"/>
      <c r="YI256" s="49"/>
      <c r="YJ256" s="49"/>
      <c r="YK256" s="99"/>
      <c r="YL256" s="98"/>
      <c r="YM256" s="49"/>
      <c r="YN256" s="405"/>
      <c r="YO256" s="405"/>
      <c r="YP256" s="277"/>
      <c r="YQ256" s="277"/>
      <c r="YR256" s="277"/>
      <c r="YS256" s="277"/>
      <c r="YT256" s="277"/>
      <c r="YU256" s="277"/>
      <c r="YV256" s="277"/>
      <c r="YW256" s="277"/>
      <c r="YX256" s="402"/>
      <c r="YY256" s="404"/>
      <c r="YZ256" s="49"/>
      <c r="ZA256" s="49"/>
      <c r="ZB256" s="49"/>
      <c r="ZC256" s="99"/>
      <c r="ZD256" s="98"/>
      <c r="ZE256" s="49"/>
      <c r="ZF256" s="405"/>
      <c r="ZG256" s="405"/>
      <c r="ZH256" s="277"/>
      <c r="ZI256" s="277"/>
      <c r="ZJ256" s="277"/>
      <c r="ZK256" s="277"/>
      <c r="ZL256" s="277"/>
      <c r="ZM256" s="277"/>
      <c r="ZN256" s="277"/>
      <c r="ZO256" s="277"/>
      <c r="ZP256" s="402"/>
      <c r="ZQ256" s="404"/>
      <c r="ZR256" s="49"/>
      <c r="ZS256" s="49"/>
      <c r="ZT256" s="49"/>
      <c r="ZU256" s="99"/>
      <c r="ZV256" s="98"/>
      <c r="ZW256" s="49"/>
      <c r="ZX256" s="405"/>
      <c r="ZY256" s="405"/>
      <c r="ZZ256" s="277"/>
      <c r="AAA256" s="277"/>
      <c r="AAB256" s="277"/>
      <c r="AAC256" s="277"/>
      <c r="AAD256" s="277"/>
      <c r="AAE256" s="277"/>
      <c r="AAF256" s="277"/>
      <c r="AAG256" s="277"/>
      <c r="AAH256" s="402"/>
      <c r="AAI256" s="404"/>
      <c r="AAJ256" s="49"/>
      <c r="AAK256" s="49"/>
      <c r="AAL256" s="49"/>
      <c r="AAM256" s="99"/>
      <c r="AAN256" s="98"/>
      <c r="AAO256" s="49"/>
      <c r="AAP256" s="405"/>
      <c r="AAQ256" s="405"/>
      <c r="AAR256" s="277"/>
      <c r="AAS256" s="277"/>
      <c r="AAT256" s="277"/>
      <c r="AAU256" s="277"/>
      <c r="AAV256" s="277"/>
      <c r="AAW256" s="277"/>
      <c r="AAX256" s="277"/>
      <c r="AAY256" s="277"/>
      <c r="AAZ256" s="402"/>
      <c r="ABA256" s="404"/>
      <c r="ABB256" s="49"/>
      <c r="ABC256" s="49"/>
      <c r="ABD256" s="49"/>
      <c r="ABE256" s="99"/>
      <c r="ABF256" s="98"/>
      <c r="ABG256" s="49"/>
      <c r="ABH256" s="405"/>
      <c r="ABI256" s="405"/>
      <c r="ABJ256" s="277"/>
      <c r="ABK256" s="277"/>
      <c r="ABL256" s="277"/>
      <c r="ABM256" s="277"/>
      <c r="ABN256" s="277"/>
      <c r="ABO256" s="277"/>
      <c r="ABP256" s="277"/>
      <c r="ABQ256" s="277"/>
      <c r="ABR256" s="402"/>
      <c r="ABS256" s="404"/>
      <c r="ABT256" s="49"/>
      <c r="ABU256" s="49"/>
      <c r="ABV256" s="49"/>
      <c r="ABW256" s="99"/>
      <c r="ABX256" s="98"/>
      <c r="ABY256" s="49"/>
      <c r="ABZ256" s="405"/>
      <c r="ACA256" s="405"/>
      <c r="ACB256" s="277"/>
      <c r="ACC256" s="277"/>
      <c r="ACD256" s="277"/>
      <c r="ACE256" s="277"/>
      <c r="ACF256" s="277"/>
      <c r="ACG256" s="277"/>
      <c r="ACH256" s="277"/>
      <c r="ACI256" s="277"/>
      <c r="ACJ256" s="402"/>
      <c r="ACK256" s="404"/>
      <c r="ACL256" s="49"/>
      <c r="ACM256" s="49"/>
      <c r="ACN256" s="49"/>
      <c r="ACO256" s="99"/>
      <c r="ACP256" s="98"/>
      <c r="ACQ256" s="49"/>
      <c r="ACR256" s="405"/>
      <c r="ACS256" s="405"/>
      <c r="ACT256" s="277"/>
      <c r="ACU256" s="277"/>
      <c r="ACV256" s="277"/>
      <c r="ACW256" s="277"/>
      <c r="ACX256" s="277"/>
      <c r="ACY256" s="277"/>
      <c r="ACZ256" s="277"/>
      <c r="ADA256" s="277"/>
      <c r="ADB256" s="402"/>
      <c r="ADC256" s="404"/>
      <c r="ADD256" s="49"/>
      <c r="ADE256" s="49"/>
      <c r="ADF256" s="49"/>
      <c r="ADG256" s="99"/>
      <c r="ADH256" s="98"/>
      <c r="ADI256" s="49"/>
      <c r="ADJ256" s="405"/>
      <c r="ADK256" s="405"/>
      <c r="ADL256" s="277"/>
      <c r="ADM256" s="277"/>
      <c r="ADN256" s="277"/>
      <c r="ADO256" s="277"/>
      <c r="ADP256" s="277"/>
      <c r="ADQ256" s="277"/>
      <c r="ADR256" s="277"/>
      <c r="ADS256" s="277"/>
      <c r="ADT256" s="402"/>
      <c r="ADU256" s="404"/>
      <c r="ADV256" s="49"/>
      <c r="ADW256" s="49"/>
      <c r="ADX256" s="49"/>
      <c r="ADY256" s="99"/>
      <c r="ADZ256" s="98"/>
      <c r="AEA256" s="49"/>
      <c r="AEB256" s="405"/>
      <c r="AEC256" s="405"/>
      <c r="AED256" s="277"/>
      <c r="AEE256" s="277"/>
      <c r="AEF256" s="277"/>
      <c r="AEG256" s="277"/>
      <c r="AEH256" s="277"/>
      <c r="AEI256" s="277"/>
      <c r="AEJ256" s="277"/>
      <c r="AEK256" s="277"/>
      <c r="AEL256" s="402"/>
      <c r="AEM256" s="404"/>
      <c r="AEN256" s="49"/>
      <c r="AEO256" s="49"/>
      <c r="AEP256" s="49"/>
      <c r="AEQ256" s="99"/>
      <c r="AER256" s="98"/>
      <c r="AES256" s="49"/>
      <c r="AET256" s="405"/>
      <c r="AEU256" s="405"/>
      <c r="AEV256" s="277"/>
      <c r="AEW256" s="277"/>
      <c r="AEX256" s="277"/>
      <c r="AEY256" s="277"/>
      <c r="AEZ256" s="277"/>
      <c r="AFA256" s="277"/>
      <c r="AFB256" s="277"/>
      <c r="AFC256" s="277"/>
      <c r="AFD256" s="402"/>
      <c r="AFE256" s="404"/>
      <c r="AFF256" s="49"/>
      <c r="AFG256" s="49"/>
      <c r="AFH256" s="49"/>
      <c r="AFI256" s="99"/>
      <c r="AFJ256" s="98"/>
      <c r="AFK256" s="49"/>
      <c r="AFL256" s="405"/>
      <c r="AFM256" s="405"/>
      <c r="AFN256" s="277"/>
      <c r="AFO256" s="277"/>
      <c r="AFP256" s="277"/>
      <c r="AFQ256" s="277"/>
      <c r="AFR256" s="277"/>
      <c r="AFS256" s="277"/>
      <c r="AFT256" s="277"/>
      <c r="AFU256" s="277"/>
      <c r="AFV256" s="402"/>
      <c r="AFW256" s="404"/>
      <c r="AFX256" s="49"/>
      <c r="AFY256" s="49"/>
      <c r="AFZ256" s="49"/>
      <c r="AGA256" s="99"/>
      <c r="AGB256" s="98"/>
      <c r="AGC256" s="49"/>
      <c r="AGD256" s="405"/>
      <c r="AGE256" s="405"/>
      <c r="AGF256" s="277"/>
      <c r="AGG256" s="277"/>
      <c r="AGH256" s="277"/>
      <c r="AGI256" s="277"/>
      <c r="AGJ256" s="277"/>
      <c r="AGK256" s="277"/>
      <c r="AGL256" s="277"/>
      <c r="AGM256" s="277"/>
      <c r="AGN256" s="402"/>
      <c r="AGO256" s="404"/>
      <c r="AGP256" s="49"/>
      <c r="AGQ256" s="49"/>
      <c r="AGR256" s="49"/>
      <c r="AGS256" s="99"/>
      <c r="AGT256" s="98"/>
      <c r="AGU256" s="49"/>
      <c r="AGV256" s="405"/>
      <c r="AGW256" s="405"/>
      <c r="AGX256" s="277"/>
      <c r="AGY256" s="277"/>
      <c r="AGZ256" s="277"/>
      <c r="AHA256" s="277"/>
      <c r="AHB256" s="277"/>
      <c r="AHC256" s="277"/>
      <c r="AHD256" s="277"/>
      <c r="AHE256" s="277"/>
      <c r="AHF256" s="402"/>
      <c r="AHG256" s="404"/>
      <c r="AHH256" s="49"/>
      <c r="AHI256" s="49"/>
      <c r="AHJ256" s="49"/>
      <c r="AHK256" s="99"/>
      <c r="AHL256" s="98"/>
      <c r="AHM256" s="49"/>
      <c r="AHN256" s="405"/>
      <c r="AHO256" s="405"/>
      <c r="AHP256" s="277"/>
      <c r="AHQ256" s="277"/>
      <c r="AHR256" s="277"/>
      <c r="AHS256" s="277"/>
      <c r="AHT256" s="277"/>
      <c r="AHU256" s="277"/>
      <c r="AHV256" s="277"/>
      <c r="AHW256" s="277"/>
      <c r="AHX256" s="402"/>
      <c r="AHY256" s="404"/>
      <c r="AHZ256" s="49"/>
      <c r="AIA256" s="49"/>
      <c r="AIB256" s="49"/>
      <c r="AIC256" s="99"/>
      <c r="AID256" s="98"/>
      <c r="AIE256" s="49"/>
      <c r="AIF256" s="405"/>
      <c r="AIG256" s="405"/>
      <c r="AIH256" s="277"/>
      <c r="AII256" s="277"/>
      <c r="AIJ256" s="277"/>
      <c r="AIK256" s="277"/>
      <c r="AIL256" s="277"/>
      <c r="AIM256" s="277"/>
      <c r="AIN256" s="277"/>
      <c r="AIO256" s="277"/>
      <c r="AIP256" s="402"/>
      <c r="AIQ256" s="404"/>
      <c r="AIR256" s="49"/>
      <c r="AIS256" s="49"/>
      <c r="AIT256" s="49"/>
      <c r="AIU256" s="99"/>
      <c r="AIV256" s="98"/>
      <c r="AIW256" s="49"/>
      <c r="AIX256" s="405"/>
      <c r="AIY256" s="405"/>
      <c r="AIZ256" s="277"/>
      <c r="AJA256" s="277"/>
      <c r="AJB256" s="277"/>
      <c r="AJC256" s="277"/>
      <c r="AJD256" s="277"/>
      <c r="AJE256" s="277"/>
      <c r="AJF256" s="277"/>
      <c r="AJG256" s="277"/>
      <c r="AJH256" s="402"/>
      <c r="AJI256" s="404"/>
      <c r="AJJ256" s="49"/>
      <c r="AJK256" s="49"/>
      <c r="AJL256" s="49"/>
      <c r="AJM256" s="99"/>
      <c r="AJN256" s="98"/>
      <c r="AJO256" s="49"/>
      <c r="AJP256" s="405"/>
      <c r="AJQ256" s="405"/>
      <c r="AJR256" s="277"/>
      <c r="AJS256" s="277"/>
      <c r="AJT256" s="277"/>
      <c r="AJU256" s="277"/>
      <c r="AJV256" s="277"/>
      <c r="AJW256" s="277"/>
      <c r="AJX256" s="277"/>
      <c r="AJY256" s="277"/>
      <c r="AJZ256" s="402"/>
      <c r="AKA256" s="404"/>
      <c r="AKB256" s="49"/>
      <c r="AKC256" s="49"/>
      <c r="AKD256" s="49"/>
      <c r="AKE256" s="99"/>
      <c r="AKF256" s="98"/>
      <c r="AKG256" s="49"/>
      <c r="AKH256" s="405"/>
      <c r="AKI256" s="405"/>
      <c r="AKJ256" s="277"/>
      <c r="AKK256" s="277"/>
      <c r="AKL256" s="277"/>
      <c r="AKM256" s="277"/>
      <c r="AKN256" s="277"/>
      <c r="AKO256" s="277"/>
      <c r="AKP256" s="277"/>
      <c r="AKQ256" s="277"/>
      <c r="AKR256" s="402"/>
      <c r="AKS256" s="404"/>
      <c r="AKT256" s="49"/>
      <c r="AKU256" s="49"/>
      <c r="AKV256" s="49"/>
      <c r="AKW256" s="99"/>
      <c r="AKX256" s="98"/>
      <c r="AKY256" s="49"/>
      <c r="AKZ256" s="405"/>
      <c r="ALA256" s="405"/>
      <c r="ALB256" s="277"/>
      <c r="ALC256" s="277"/>
      <c r="ALD256" s="277"/>
      <c r="ALE256" s="277"/>
      <c r="ALF256" s="277"/>
      <c r="ALG256" s="277"/>
      <c r="ALH256" s="277"/>
      <c r="ALI256" s="277"/>
      <c r="ALJ256" s="402"/>
      <c r="ALK256" s="404"/>
      <c r="ALL256" s="49"/>
      <c r="ALM256" s="49"/>
      <c r="ALN256" s="49"/>
      <c r="ALO256" s="99"/>
      <c r="ALP256" s="98"/>
      <c r="ALQ256" s="49"/>
      <c r="ALR256" s="405"/>
      <c r="ALS256" s="405"/>
      <c r="ALT256" s="277"/>
      <c r="ALU256" s="277"/>
      <c r="ALV256" s="277"/>
      <c r="ALW256" s="277"/>
      <c r="ALX256" s="277"/>
      <c r="ALY256" s="277"/>
      <c r="ALZ256" s="277"/>
      <c r="AMA256" s="277"/>
      <c r="AMB256" s="402"/>
      <c r="AMC256" s="404"/>
      <c r="AMD256" s="49"/>
      <c r="AME256" s="49"/>
      <c r="AMF256" s="49"/>
      <c r="AMG256" s="99"/>
      <c r="AMH256" s="98"/>
      <c r="AMI256" s="49"/>
      <c r="AMJ256" s="405"/>
      <c r="AMK256" s="405"/>
      <c r="AML256" s="277"/>
      <c r="AMM256" s="277"/>
      <c r="AMN256" s="277"/>
      <c r="AMO256" s="277"/>
      <c r="AMP256" s="277"/>
      <c r="AMQ256" s="277"/>
      <c r="AMR256" s="277"/>
      <c r="AMS256" s="277"/>
      <c r="AMT256" s="402"/>
      <c r="AMU256" s="404"/>
      <c r="AMV256" s="49"/>
      <c r="AMW256" s="49"/>
      <c r="AMX256" s="49"/>
      <c r="AMY256" s="99"/>
      <c r="AMZ256" s="98"/>
      <c r="ANA256" s="49"/>
      <c r="ANB256" s="405"/>
      <c r="ANC256" s="405"/>
      <c r="AND256" s="277"/>
      <c r="ANE256" s="277"/>
      <c r="ANF256" s="277"/>
      <c r="ANG256" s="277"/>
      <c r="ANH256" s="277"/>
      <c r="ANI256" s="277"/>
      <c r="ANJ256" s="277"/>
      <c r="ANK256" s="277"/>
      <c r="ANL256" s="402"/>
      <c r="ANM256" s="404"/>
      <c r="ANN256" s="49"/>
      <c r="ANO256" s="49"/>
      <c r="ANP256" s="49"/>
      <c r="ANQ256" s="99"/>
      <c r="ANR256" s="98"/>
      <c r="ANS256" s="49"/>
      <c r="ANT256" s="405"/>
      <c r="ANU256" s="405"/>
      <c r="ANV256" s="277"/>
      <c r="ANW256" s="277"/>
      <c r="ANX256" s="277"/>
      <c r="ANY256" s="277"/>
      <c r="ANZ256" s="277"/>
      <c r="AOA256" s="277"/>
      <c r="AOB256" s="277"/>
      <c r="AOC256" s="277"/>
      <c r="AOD256" s="402"/>
      <c r="AOE256" s="404"/>
      <c r="AOF256" s="49"/>
      <c r="AOG256" s="49"/>
      <c r="AOH256" s="49"/>
      <c r="AOI256" s="99"/>
      <c r="AOJ256" s="98"/>
      <c r="AOK256" s="49"/>
      <c r="AOL256" s="405"/>
      <c r="AOM256" s="405"/>
      <c r="AON256" s="277"/>
      <c r="AOO256" s="277"/>
      <c r="AOP256" s="277"/>
      <c r="AOQ256" s="277"/>
      <c r="AOR256" s="277"/>
      <c r="AOS256" s="277"/>
      <c r="AOT256" s="277"/>
      <c r="AOU256" s="277"/>
      <c r="AOV256" s="402"/>
      <c r="AOW256" s="404"/>
      <c r="AOX256" s="49"/>
      <c r="AOY256" s="49"/>
      <c r="AOZ256" s="49"/>
      <c r="APA256" s="99"/>
      <c r="APB256" s="98"/>
      <c r="APC256" s="49"/>
      <c r="APD256" s="405"/>
      <c r="APE256" s="405"/>
      <c r="APF256" s="277"/>
      <c r="APG256" s="277"/>
      <c r="APH256" s="277"/>
      <c r="API256" s="277"/>
      <c r="APJ256" s="277"/>
      <c r="APK256" s="277"/>
      <c r="APL256" s="277"/>
      <c r="APM256" s="277"/>
      <c r="APN256" s="402"/>
      <c r="APO256" s="404"/>
      <c r="APP256" s="49"/>
      <c r="APQ256" s="49"/>
      <c r="APR256" s="49"/>
      <c r="APS256" s="99"/>
      <c r="APT256" s="98"/>
      <c r="APU256" s="49"/>
      <c r="APV256" s="405"/>
      <c r="APW256" s="405"/>
      <c r="APX256" s="277"/>
      <c r="APY256" s="277"/>
      <c r="APZ256" s="277"/>
      <c r="AQA256" s="277"/>
      <c r="AQB256" s="277"/>
      <c r="AQC256" s="277"/>
      <c r="AQD256" s="277"/>
      <c r="AQE256" s="277"/>
      <c r="AQF256" s="402"/>
      <c r="AQG256" s="404"/>
      <c r="AQH256" s="49"/>
      <c r="AQI256" s="49"/>
      <c r="AQJ256" s="49"/>
      <c r="AQK256" s="99"/>
      <c r="AQL256" s="98"/>
      <c r="AQM256" s="49"/>
      <c r="AQN256" s="405"/>
      <c r="AQO256" s="405"/>
      <c r="AQP256" s="277"/>
      <c r="AQQ256" s="277"/>
      <c r="AQR256" s="277"/>
      <c r="AQS256" s="277"/>
      <c r="AQT256" s="277"/>
      <c r="AQU256" s="277"/>
      <c r="AQV256" s="277"/>
      <c r="AQW256" s="277"/>
      <c r="AQX256" s="402"/>
      <c r="AQY256" s="404"/>
      <c r="AQZ256" s="49"/>
      <c r="ARA256" s="49"/>
      <c r="ARB256" s="49"/>
      <c r="ARC256" s="99"/>
      <c r="ARD256" s="98"/>
      <c r="ARE256" s="49"/>
      <c r="ARF256" s="405"/>
      <c r="ARG256" s="405"/>
      <c r="ARH256" s="277"/>
      <c r="ARI256" s="277"/>
      <c r="ARJ256" s="277"/>
      <c r="ARK256" s="277"/>
      <c r="ARL256" s="277"/>
      <c r="ARM256" s="277"/>
      <c r="ARN256" s="277"/>
      <c r="ARO256" s="277"/>
      <c r="ARP256" s="402"/>
      <c r="ARQ256" s="404"/>
      <c r="ARR256" s="49"/>
      <c r="ARS256" s="49"/>
      <c r="ART256" s="49"/>
      <c r="ARU256" s="99"/>
      <c r="ARV256" s="98"/>
      <c r="ARW256" s="49"/>
      <c r="ARX256" s="405"/>
      <c r="ARY256" s="405"/>
      <c r="ARZ256" s="277"/>
      <c r="ASA256" s="277"/>
      <c r="ASB256" s="277"/>
      <c r="ASC256" s="277"/>
      <c r="ASD256" s="277"/>
      <c r="ASE256" s="277"/>
      <c r="ASF256" s="277"/>
      <c r="ASG256" s="277"/>
      <c r="ASH256" s="402"/>
      <c r="ASI256" s="404"/>
      <c r="ASJ256" s="49"/>
      <c r="ASK256" s="49"/>
      <c r="ASL256" s="49"/>
      <c r="ASM256" s="99"/>
      <c r="ASN256" s="98"/>
      <c r="ASO256" s="49"/>
      <c r="ASP256" s="405"/>
      <c r="ASQ256" s="405"/>
      <c r="ASR256" s="277"/>
      <c r="ASS256" s="277"/>
      <c r="AST256" s="277"/>
      <c r="ASU256" s="277"/>
      <c r="ASV256" s="277"/>
      <c r="ASW256" s="277"/>
      <c r="ASX256" s="277"/>
      <c r="ASY256" s="277"/>
      <c r="ASZ256" s="402"/>
      <c r="ATA256" s="404"/>
      <c r="ATB256" s="49"/>
      <c r="ATC256" s="49"/>
      <c r="ATD256" s="49"/>
      <c r="ATE256" s="99"/>
      <c r="ATF256" s="98"/>
      <c r="ATG256" s="49"/>
      <c r="ATH256" s="405"/>
      <c r="ATI256" s="405"/>
      <c r="ATJ256" s="277"/>
      <c r="ATK256" s="277"/>
      <c r="ATL256" s="277"/>
      <c r="ATM256" s="277"/>
      <c r="ATN256" s="277"/>
      <c r="ATO256" s="277"/>
      <c r="ATP256" s="277"/>
      <c r="ATQ256" s="277"/>
      <c r="ATR256" s="402"/>
      <c r="ATS256" s="404"/>
      <c r="ATT256" s="49"/>
      <c r="ATU256" s="49"/>
      <c r="ATV256" s="49"/>
      <c r="ATW256" s="99"/>
      <c r="ATX256" s="98"/>
      <c r="ATY256" s="49"/>
      <c r="ATZ256" s="405"/>
      <c r="AUA256" s="405"/>
      <c r="AUB256" s="277"/>
      <c r="AUC256" s="277"/>
      <c r="AUD256" s="277"/>
      <c r="AUE256" s="277"/>
      <c r="AUF256" s="277"/>
      <c r="AUG256" s="277"/>
      <c r="AUH256" s="277"/>
      <c r="AUI256" s="277"/>
      <c r="AUJ256" s="402"/>
      <c r="AUK256" s="404"/>
      <c r="AUL256" s="49"/>
      <c r="AUM256" s="49"/>
      <c r="AUN256" s="49"/>
      <c r="AUO256" s="99"/>
      <c r="AUP256" s="98"/>
      <c r="AUQ256" s="49"/>
      <c r="AUR256" s="405"/>
      <c r="AUS256" s="405"/>
      <c r="AUT256" s="277"/>
      <c r="AUU256" s="277"/>
      <c r="AUV256" s="277"/>
      <c r="AUW256" s="277"/>
      <c r="AUX256" s="277"/>
      <c r="AUY256" s="277"/>
      <c r="AUZ256" s="277"/>
      <c r="AVA256" s="277"/>
      <c r="AVB256" s="402"/>
      <c r="AVC256" s="404"/>
      <c r="AVD256" s="49"/>
      <c r="AVE256" s="49"/>
      <c r="AVF256" s="49"/>
      <c r="AVG256" s="99"/>
      <c r="AVH256" s="98"/>
      <c r="AVI256" s="49"/>
      <c r="AVJ256" s="405"/>
      <c r="AVK256" s="405"/>
      <c r="AVL256" s="277"/>
      <c r="AVM256" s="277"/>
      <c r="AVN256" s="277"/>
      <c r="AVO256" s="277"/>
      <c r="AVP256" s="277"/>
      <c r="AVQ256" s="277"/>
      <c r="AVR256" s="277"/>
      <c r="AVS256" s="277"/>
      <c r="AVT256" s="402"/>
      <c r="AVU256" s="404"/>
      <c r="AVV256" s="49"/>
      <c r="AVW256" s="49"/>
      <c r="AVX256" s="49"/>
      <c r="AVY256" s="99"/>
      <c r="AVZ256" s="98"/>
      <c r="AWA256" s="49"/>
      <c r="AWB256" s="405"/>
      <c r="AWC256" s="405"/>
      <c r="AWD256" s="277"/>
      <c r="AWE256" s="277"/>
      <c r="AWF256" s="277"/>
      <c r="AWG256" s="277"/>
      <c r="AWH256" s="277"/>
      <c r="AWI256" s="277"/>
      <c r="AWJ256" s="277"/>
      <c r="AWK256" s="277"/>
      <c r="AWL256" s="402"/>
      <c r="AWM256" s="404"/>
      <c r="AWN256" s="49"/>
      <c r="AWO256" s="49"/>
      <c r="AWP256" s="49"/>
      <c r="AWQ256" s="99"/>
      <c r="AWR256" s="98"/>
      <c r="AWS256" s="49"/>
      <c r="AWT256" s="405"/>
      <c r="AWU256" s="405"/>
      <c r="AWV256" s="277"/>
      <c r="AWW256" s="277"/>
      <c r="AWX256" s="277"/>
      <c r="AWY256" s="277"/>
      <c r="AWZ256" s="277"/>
      <c r="AXA256" s="277"/>
      <c r="AXB256" s="277"/>
      <c r="AXC256" s="277"/>
      <c r="AXD256" s="402"/>
      <c r="AXE256" s="404"/>
      <c r="AXF256" s="49"/>
      <c r="AXG256" s="49"/>
      <c r="AXH256" s="49"/>
      <c r="AXI256" s="99"/>
      <c r="AXJ256" s="98"/>
      <c r="AXK256" s="49"/>
      <c r="AXL256" s="405"/>
      <c r="AXM256" s="405"/>
      <c r="AXN256" s="277"/>
      <c r="AXO256" s="277"/>
      <c r="AXP256" s="277"/>
      <c r="AXQ256" s="277"/>
      <c r="AXR256" s="277"/>
      <c r="AXS256" s="277"/>
      <c r="AXT256" s="277"/>
      <c r="AXU256" s="277"/>
      <c r="AXV256" s="402"/>
      <c r="AXW256" s="404"/>
      <c r="AXX256" s="49"/>
      <c r="AXY256" s="49"/>
      <c r="AXZ256" s="49"/>
      <c r="AYA256" s="99"/>
      <c r="AYB256" s="98"/>
      <c r="AYC256" s="49"/>
      <c r="AYD256" s="405"/>
      <c r="AYE256" s="405"/>
      <c r="AYF256" s="277"/>
      <c r="AYG256" s="277"/>
      <c r="AYH256" s="277"/>
      <c r="AYI256" s="277"/>
      <c r="AYJ256" s="277"/>
      <c r="AYK256" s="277"/>
      <c r="AYL256" s="277"/>
      <c r="AYM256" s="277"/>
      <c r="AYN256" s="402"/>
      <c r="AYO256" s="404"/>
      <c r="AYP256" s="49"/>
      <c r="AYQ256" s="49"/>
      <c r="AYR256" s="49"/>
      <c r="AYS256" s="99"/>
      <c r="AYT256" s="98"/>
      <c r="AYU256" s="49"/>
      <c r="AYV256" s="405"/>
      <c r="AYW256" s="405"/>
      <c r="AYX256" s="277"/>
      <c r="AYY256" s="277"/>
      <c r="AYZ256" s="277"/>
      <c r="AZA256" s="277"/>
      <c r="AZB256" s="277"/>
      <c r="AZC256" s="277"/>
      <c r="AZD256" s="277"/>
      <c r="AZE256" s="277"/>
      <c r="AZF256" s="402"/>
      <c r="AZG256" s="404"/>
      <c r="AZH256" s="49"/>
      <c r="AZI256" s="49"/>
      <c r="AZJ256" s="49"/>
      <c r="AZK256" s="99"/>
      <c r="AZL256" s="98"/>
      <c r="AZM256" s="49"/>
      <c r="AZN256" s="405"/>
      <c r="AZO256" s="405"/>
      <c r="AZP256" s="277"/>
      <c r="AZQ256" s="277"/>
      <c r="AZR256" s="277"/>
      <c r="AZS256" s="277"/>
      <c r="AZT256" s="277"/>
      <c r="AZU256" s="277"/>
      <c r="AZV256" s="277"/>
      <c r="AZW256" s="277"/>
      <c r="AZX256" s="402"/>
      <c r="AZY256" s="404"/>
      <c r="AZZ256" s="49"/>
      <c r="BAA256" s="49"/>
      <c r="BAB256" s="49"/>
      <c r="BAC256" s="99"/>
      <c r="BAD256" s="98"/>
      <c r="BAE256" s="49"/>
      <c r="BAF256" s="405"/>
      <c r="BAG256" s="405"/>
      <c r="BAH256" s="277"/>
      <c r="BAI256" s="277"/>
      <c r="BAJ256" s="277"/>
      <c r="BAK256" s="277"/>
      <c r="BAL256" s="277"/>
      <c r="BAM256" s="277"/>
      <c r="BAN256" s="277"/>
      <c r="BAO256" s="277"/>
      <c r="BAP256" s="402"/>
      <c r="BAQ256" s="404"/>
      <c r="BAR256" s="49"/>
      <c r="BAS256" s="49"/>
      <c r="BAT256" s="49"/>
      <c r="BAU256" s="99"/>
      <c r="BAV256" s="98"/>
      <c r="BAW256" s="49"/>
      <c r="BAX256" s="405"/>
      <c r="BAY256" s="405"/>
      <c r="BAZ256" s="277"/>
      <c r="BBA256" s="277"/>
      <c r="BBB256" s="277"/>
      <c r="BBC256" s="277"/>
      <c r="BBD256" s="277"/>
      <c r="BBE256" s="277"/>
      <c r="BBF256" s="277"/>
      <c r="BBG256" s="277"/>
      <c r="BBH256" s="402"/>
      <c r="BBI256" s="404"/>
      <c r="BBJ256" s="49"/>
      <c r="BBK256" s="49"/>
      <c r="BBL256" s="49"/>
      <c r="BBM256" s="99"/>
      <c r="BBN256" s="98"/>
      <c r="BBO256" s="49"/>
      <c r="BBP256" s="405"/>
      <c r="BBQ256" s="405"/>
      <c r="BBR256" s="277"/>
      <c r="BBS256" s="277"/>
      <c r="BBT256" s="277"/>
      <c r="BBU256" s="277"/>
      <c r="BBV256" s="277"/>
      <c r="BBW256" s="277"/>
      <c r="BBX256" s="277"/>
      <c r="BBY256" s="277"/>
      <c r="BBZ256" s="402"/>
      <c r="BCA256" s="404"/>
      <c r="BCB256" s="49"/>
      <c r="BCC256" s="49"/>
      <c r="BCD256" s="49"/>
      <c r="BCE256" s="99"/>
      <c r="BCF256" s="98"/>
      <c r="BCG256" s="49"/>
      <c r="BCH256" s="405"/>
      <c r="BCI256" s="405"/>
      <c r="BCJ256" s="277"/>
      <c r="BCK256" s="277"/>
      <c r="BCL256" s="277"/>
      <c r="BCM256" s="277"/>
      <c r="BCN256" s="277"/>
      <c r="BCO256" s="277"/>
      <c r="BCP256" s="277"/>
      <c r="BCQ256" s="277"/>
      <c r="BCR256" s="402"/>
      <c r="BCS256" s="404"/>
      <c r="BCT256" s="49"/>
      <c r="BCU256" s="49"/>
      <c r="BCV256" s="49"/>
      <c r="BCW256" s="99"/>
      <c r="BCX256" s="98"/>
      <c r="BCY256" s="49"/>
      <c r="BCZ256" s="405"/>
      <c r="BDA256" s="405"/>
      <c r="BDB256" s="277"/>
      <c r="BDC256" s="277"/>
      <c r="BDD256" s="277"/>
      <c r="BDE256" s="277"/>
      <c r="BDF256" s="277"/>
      <c r="BDG256" s="277"/>
      <c r="BDH256" s="277"/>
      <c r="BDI256" s="277"/>
      <c r="BDJ256" s="402"/>
      <c r="BDK256" s="404"/>
      <c r="BDL256" s="49"/>
      <c r="BDM256" s="49"/>
      <c r="BDN256" s="49"/>
      <c r="BDO256" s="99"/>
      <c r="BDP256" s="98"/>
      <c r="BDQ256" s="49"/>
      <c r="BDR256" s="405"/>
      <c r="BDS256" s="405"/>
      <c r="BDT256" s="277"/>
      <c r="BDU256" s="277"/>
      <c r="BDV256" s="277"/>
      <c r="BDW256" s="277"/>
      <c r="BDX256" s="277"/>
      <c r="BDY256" s="277"/>
      <c r="BDZ256" s="277"/>
      <c r="BEA256" s="277"/>
      <c r="BEB256" s="402"/>
      <c r="BEC256" s="404"/>
      <c r="BED256" s="49"/>
      <c r="BEE256" s="49"/>
      <c r="BEF256" s="49"/>
      <c r="BEG256" s="99"/>
      <c r="BEH256" s="98"/>
      <c r="BEI256" s="49"/>
      <c r="BEJ256" s="405"/>
      <c r="BEK256" s="405"/>
      <c r="BEL256" s="277"/>
      <c r="BEM256" s="277"/>
      <c r="BEN256" s="277"/>
      <c r="BEO256" s="277"/>
      <c r="BEP256" s="277"/>
      <c r="BEQ256" s="277"/>
      <c r="BER256" s="277"/>
      <c r="BES256" s="277"/>
      <c r="BET256" s="402"/>
      <c r="BEU256" s="404"/>
      <c r="BEV256" s="49"/>
      <c r="BEW256" s="49"/>
      <c r="BEX256" s="49"/>
      <c r="BEY256" s="99"/>
      <c r="BEZ256" s="98"/>
      <c r="BFA256" s="49"/>
      <c r="BFB256" s="405"/>
      <c r="BFC256" s="405"/>
      <c r="BFD256" s="277"/>
      <c r="BFE256" s="277"/>
      <c r="BFF256" s="277"/>
      <c r="BFG256" s="277"/>
      <c r="BFH256" s="277"/>
      <c r="BFI256" s="277"/>
      <c r="BFJ256" s="277"/>
      <c r="BFK256" s="277"/>
      <c r="BFL256" s="402"/>
      <c r="BFM256" s="404"/>
      <c r="BFN256" s="49"/>
      <c r="BFO256" s="49"/>
      <c r="BFP256" s="49"/>
      <c r="BFQ256" s="99"/>
      <c r="BFR256" s="98"/>
      <c r="BFS256" s="49"/>
      <c r="BFT256" s="405"/>
      <c r="BFU256" s="405"/>
      <c r="BFV256" s="277"/>
      <c r="BFW256" s="277"/>
      <c r="BFX256" s="277"/>
      <c r="BFY256" s="277"/>
      <c r="BFZ256" s="277"/>
      <c r="BGA256" s="277"/>
      <c r="BGB256" s="277"/>
      <c r="BGC256" s="277"/>
      <c r="BGD256" s="402"/>
      <c r="BGE256" s="404"/>
      <c r="BGF256" s="49"/>
      <c r="BGG256" s="49"/>
      <c r="BGH256" s="49"/>
      <c r="BGI256" s="99"/>
      <c r="BGJ256" s="98"/>
      <c r="BGK256" s="49"/>
      <c r="BGL256" s="405"/>
      <c r="BGM256" s="405"/>
      <c r="BGN256" s="277"/>
      <c r="BGO256" s="277"/>
      <c r="BGP256" s="277"/>
      <c r="BGQ256" s="277"/>
      <c r="BGR256" s="277"/>
      <c r="BGS256" s="277"/>
      <c r="BGT256" s="277"/>
      <c r="BGU256" s="277"/>
      <c r="BGV256" s="402"/>
      <c r="BGW256" s="404"/>
      <c r="BGX256" s="49"/>
      <c r="BGY256" s="49"/>
      <c r="BGZ256" s="49"/>
      <c r="BHA256" s="99"/>
      <c r="BHB256" s="98"/>
      <c r="BHC256" s="49"/>
      <c r="BHD256" s="405"/>
      <c r="BHE256" s="405"/>
      <c r="BHF256" s="277"/>
      <c r="BHG256" s="277"/>
      <c r="BHH256" s="277"/>
      <c r="BHI256" s="277"/>
      <c r="BHJ256" s="277"/>
      <c r="BHK256" s="277"/>
      <c r="BHL256" s="277"/>
      <c r="BHM256" s="277"/>
      <c r="BHN256" s="402"/>
      <c r="BHO256" s="404"/>
      <c r="BHP256" s="49"/>
      <c r="BHQ256" s="49"/>
      <c r="BHR256" s="49"/>
      <c r="BHS256" s="99"/>
      <c r="BHT256" s="98"/>
      <c r="BHU256" s="49"/>
      <c r="BHV256" s="405"/>
      <c r="BHW256" s="405"/>
      <c r="BHX256" s="277"/>
      <c r="BHY256" s="277"/>
      <c r="BHZ256" s="277"/>
      <c r="BIA256" s="277"/>
      <c r="BIB256" s="277"/>
      <c r="BIC256" s="277"/>
      <c r="BID256" s="277"/>
      <c r="BIE256" s="277"/>
      <c r="BIF256" s="402"/>
      <c r="BIG256" s="404"/>
      <c r="BIH256" s="49"/>
      <c r="BII256" s="49"/>
      <c r="BIJ256" s="49"/>
      <c r="BIK256" s="99"/>
      <c r="BIL256" s="98"/>
      <c r="BIM256" s="49"/>
      <c r="BIN256" s="405"/>
      <c r="BIO256" s="405"/>
      <c r="BIP256" s="277"/>
      <c r="BIQ256" s="277"/>
      <c r="BIR256" s="277"/>
      <c r="BIS256" s="277"/>
      <c r="BIT256" s="277"/>
      <c r="BIU256" s="277"/>
      <c r="BIV256" s="277"/>
      <c r="BIW256" s="277"/>
      <c r="BIX256" s="402"/>
      <c r="BIY256" s="404"/>
      <c r="BIZ256" s="49"/>
      <c r="BJA256" s="49"/>
      <c r="BJB256" s="49"/>
      <c r="BJC256" s="99"/>
      <c r="BJD256" s="98"/>
      <c r="BJE256" s="49"/>
      <c r="BJF256" s="405"/>
      <c r="BJG256" s="405"/>
      <c r="BJH256" s="277"/>
      <c r="BJI256" s="277"/>
      <c r="BJJ256" s="277"/>
      <c r="BJK256" s="277"/>
      <c r="BJL256" s="277"/>
      <c r="BJM256" s="277"/>
      <c r="BJN256" s="277"/>
      <c r="BJO256" s="277"/>
      <c r="BJP256" s="402"/>
      <c r="BJQ256" s="404"/>
      <c r="BJR256" s="49"/>
      <c r="BJS256" s="49"/>
      <c r="BJT256" s="49"/>
      <c r="BJU256" s="99"/>
      <c r="BJV256" s="98"/>
      <c r="BJW256" s="49"/>
      <c r="BJX256" s="405"/>
      <c r="BJY256" s="405"/>
      <c r="BJZ256" s="277"/>
      <c r="BKA256" s="277"/>
      <c r="BKB256" s="277"/>
      <c r="BKC256" s="277"/>
      <c r="BKD256" s="277"/>
      <c r="BKE256" s="277"/>
      <c r="BKF256" s="277"/>
      <c r="BKG256" s="277"/>
      <c r="BKH256" s="402"/>
      <c r="BKI256" s="404"/>
      <c r="BKJ256" s="49"/>
      <c r="BKK256" s="49"/>
      <c r="BKL256" s="49"/>
      <c r="BKM256" s="99"/>
      <c r="BKN256" s="98"/>
      <c r="BKO256" s="49"/>
      <c r="BKP256" s="405"/>
      <c r="BKQ256" s="405"/>
      <c r="BKR256" s="277"/>
      <c r="BKS256" s="277"/>
      <c r="BKT256" s="277"/>
      <c r="BKU256" s="277"/>
      <c r="BKV256" s="277"/>
      <c r="BKW256" s="277"/>
      <c r="BKX256" s="277"/>
      <c r="BKY256" s="277"/>
      <c r="BKZ256" s="402"/>
      <c r="BLA256" s="404"/>
      <c r="BLB256" s="49"/>
      <c r="BLC256" s="49"/>
      <c r="BLD256" s="49"/>
      <c r="BLE256" s="99"/>
      <c r="BLF256" s="98"/>
      <c r="BLG256" s="49"/>
      <c r="BLH256" s="405"/>
      <c r="BLI256" s="405"/>
      <c r="BLJ256" s="277"/>
      <c r="BLK256" s="277"/>
      <c r="BLL256" s="277"/>
      <c r="BLM256" s="277"/>
      <c r="BLN256" s="277"/>
      <c r="BLO256" s="277"/>
      <c r="BLP256" s="277"/>
      <c r="BLQ256" s="277"/>
      <c r="BLR256" s="402"/>
      <c r="BLS256" s="404"/>
      <c r="BLT256" s="49"/>
      <c r="BLU256" s="49"/>
      <c r="BLV256" s="49"/>
      <c r="BLW256" s="99"/>
      <c r="BLX256" s="98"/>
      <c r="BLY256" s="49"/>
      <c r="BLZ256" s="405"/>
      <c r="BMA256" s="405"/>
      <c r="BMB256" s="277"/>
      <c r="BMC256" s="277"/>
      <c r="BMD256" s="277"/>
      <c r="BME256" s="277"/>
      <c r="BMF256" s="277"/>
      <c r="BMG256" s="277"/>
      <c r="BMH256" s="277"/>
      <c r="BMI256" s="277"/>
      <c r="BMJ256" s="402"/>
      <c r="BMK256" s="404"/>
      <c r="BML256" s="49"/>
      <c r="BMM256" s="49"/>
      <c r="BMN256" s="49"/>
      <c r="BMO256" s="99"/>
      <c r="BMP256" s="98"/>
      <c r="BMQ256" s="49"/>
      <c r="BMR256" s="405"/>
      <c r="BMS256" s="405"/>
      <c r="BMT256" s="277"/>
      <c r="BMU256" s="277"/>
      <c r="BMV256" s="277"/>
      <c r="BMW256" s="277"/>
      <c r="BMX256" s="277"/>
      <c r="BMY256" s="277"/>
      <c r="BMZ256" s="277"/>
      <c r="BNA256" s="277"/>
      <c r="BNB256" s="402"/>
      <c r="BNC256" s="404"/>
      <c r="BND256" s="49"/>
      <c r="BNE256" s="49"/>
      <c r="BNF256" s="49"/>
      <c r="BNG256" s="99"/>
      <c r="BNH256" s="98"/>
      <c r="BNI256" s="49"/>
      <c r="BNJ256" s="405"/>
      <c r="BNK256" s="405"/>
      <c r="BNL256" s="277"/>
      <c r="BNM256" s="277"/>
      <c r="BNN256" s="277"/>
      <c r="BNO256" s="277"/>
      <c r="BNP256" s="277"/>
      <c r="BNQ256" s="277"/>
      <c r="BNR256" s="277"/>
      <c r="BNS256" s="277"/>
      <c r="BNT256" s="402"/>
      <c r="BNU256" s="404"/>
      <c r="BNV256" s="49"/>
      <c r="BNW256" s="49"/>
      <c r="BNX256" s="49"/>
      <c r="BNY256" s="99"/>
      <c r="BNZ256" s="98"/>
      <c r="BOA256" s="49"/>
      <c r="BOB256" s="405"/>
      <c r="BOC256" s="405"/>
      <c r="BOD256" s="277"/>
      <c r="BOE256" s="277"/>
      <c r="BOF256" s="277"/>
      <c r="BOG256" s="277"/>
      <c r="BOH256" s="277"/>
      <c r="BOI256" s="277"/>
      <c r="BOJ256" s="277"/>
      <c r="BOK256" s="277"/>
      <c r="BOL256" s="402"/>
      <c r="BOM256" s="404"/>
      <c r="BON256" s="49"/>
      <c r="BOO256" s="49"/>
      <c r="BOP256" s="49"/>
      <c r="BOQ256" s="99"/>
      <c r="BOR256" s="98"/>
      <c r="BOS256" s="49"/>
      <c r="BOT256" s="405"/>
      <c r="BOU256" s="405"/>
      <c r="BOV256" s="277"/>
      <c r="BOW256" s="277"/>
      <c r="BOX256" s="277"/>
      <c r="BOY256" s="277"/>
      <c r="BOZ256" s="277"/>
      <c r="BPA256" s="277"/>
      <c r="BPB256" s="277"/>
      <c r="BPC256" s="277"/>
      <c r="BPD256" s="402"/>
      <c r="BPE256" s="404"/>
      <c r="BPF256" s="49"/>
      <c r="BPG256" s="49"/>
      <c r="BPH256" s="49"/>
      <c r="BPI256" s="99"/>
      <c r="BPJ256" s="98"/>
      <c r="BPK256" s="49"/>
      <c r="BPL256" s="405"/>
      <c r="BPM256" s="405"/>
      <c r="BPN256" s="277"/>
      <c r="BPO256" s="277"/>
      <c r="BPP256" s="277"/>
      <c r="BPQ256" s="277"/>
      <c r="BPR256" s="277"/>
      <c r="BPS256" s="277"/>
      <c r="BPT256" s="277"/>
      <c r="BPU256" s="277"/>
      <c r="BPV256" s="402"/>
      <c r="BPW256" s="404"/>
      <c r="BPX256" s="49"/>
      <c r="BPY256" s="49"/>
      <c r="BPZ256" s="49"/>
      <c r="BQA256" s="99"/>
      <c r="BQB256" s="98"/>
      <c r="BQC256" s="49"/>
      <c r="BQD256" s="405"/>
      <c r="BQE256" s="405"/>
      <c r="BQF256" s="277"/>
      <c r="BQG256" s="277"/>
      <c r="BQH256" s="277"/>
      <c r="BQI256" s="277"/>
      <c r="BQJ256" s="277"/>
      <c r="BQK256" s="277"/>
      <c r="BQL256" s="277"/>
      <c r="BQM256" s="277"/>
      <c r="BQN256" s="402"/>
      <c r="BQO256" s="404"/>
      <c r="BQP256" s="49"/>
      <c r="BQQ256" s="49"/>
      <c r="BQR256" s="49"/>
      <c r="BQS256" s="99"/>
      <c r="BQT256" s="98"/>
      <c r="BQU256" s="49"/>
      <c r="BQV256" s="405"/>
      <c r="BQW256" s="405"/>
      <c r="BQX256" s="277"/>
      <c r="BQY256" s="277"/>
      <c r="BQZ256" s="277"/>
      <c r="BRA256" s="277"/>
      <c r="BRB256" s="277"/>
      <c r="BRC256" s="277"/>
      <c r="BRD256" s="277"/>
      <c r="BRE256" s="277"/>
      <c r="BRF256" s="402"/>
      <c r="BRG256" s="404"/>
      <c r="BRH256" s="49"/>
      <c r="BRI256" s="49"/>
      <c r="BRJ256" s="49"/>
      <c r="BRK256" s="99"/>
      <c r="BRL256" s="98"/>
      <c r="BRM256" s="49"/>
      <c r="BRN256" s="405"/>
      <c r="BRO256" s="405"/>
      <c r="BRP256" s="277"/>
      <c r="BRQ256" s="277"/>
      <c r="BRR256" s="277"/>
      <c r="BRS256" s="277"/>
      <c r="BRT256" s="277"/>
      <c r="BRU256" s="277"/>
      <c r="BRV256" s="277"/>
      <c r="BRW256" s="277"/>
      <c r="BRX256" s="402"/>
      <c r="BRY256" s="404"/>
      <c r="BRZ256" s="49"/>
      <c r="BSA256" s="49"/>
      <c r="BSB256" s="49"/>
      <c r="BSC256" s="99"/>
      <c r="BSD256" s="98"/>
      <c r="BSE256" s="49"/>
      <c r="BSF256" s="405"/>
      <c r="BSG256" s="405"/>
      <c r="BSH256" s="277"/>
      <c r="BSI256" s="277"/>
      <c r="BSJ256" s="277"/>
      <c r="BSK256" s="277"/>
      <c r="BSL256" s="277"/>
      <c r="BSM256" s="277"/>
      <c r="BSN256" s="277"/>
      <c r="BSO256" s="277"/>
      <c r="BSP256" s="402"/>
      <c r="BSQ256" s="404"/>
      <c r="BSR256" s="49"/>
      <c r="BSS256" s="49"/>
      <c r="BST256" s="49"/>
      <c r="BSU256" s="99"/>
      <c r="BSV256" s="98"/>
      <c r="BSW256" s="49"/>
      <c r="BSX256" s="405"/>
      <c r="BSY256" s="405"/>
      <c r="BSZ256" s="277"/>
      <c r="BTA256" s="277"/>
      <c r="BTB256" s="277"/>
      <c r="BTC256" s="277"/>
      <c r="BTD256" s="277"/>
      <c r="BTE256" s="277"/>
      <c r="BTF256" s="277"/>
      <c r="BTG256" s="277"/>
      <c r="BTH256" s="402"/>
      <c r="BTI256" s="404"/>
      <c r="BTJ256" s="49"/>
      <c r="BTK256" s="49"/>
      <c r="BTL256" s="49"/>
      <c r="BTM256" s="99"/>
      <c r="BTN256" s="98"/>
      <c r="BTO256" s="49"/>
      <c r="BTP256" s="405"/>
      <c r="BTQ256" s="405"/>
      <c r="BTR256" s="277"/>
      <c r="BTS256" s="277"/>
      <c r="BTT256" s="277"/>
      <c r="BTU256" s="277"/>
      <c r="BTV256" s="277"/>
      <c r="BTW256" s="277"/>
      <c r="BTX256" s="277"/>
      <c r="BTY256" s="277"/>
      <c r="BTZ256" s="402"/>
      <c r="BUA256" s="404"/>
      <c r="BUB256" s="49"/>
      <c r="BUC256" s="49"/>
      <c r="BUD256" s="49"/>
      <c r="BUE256" s="99"/>
      <c r="BUF256" s="98"/>
      <c r="BUG256" s="49"/>
      <c r="BUH256" s="405"/>
      <c r="BUI256" s="405"/>
      <c r="BUJ256" s="277"/>
      <c r="BUK256" s="277"/>
      <c r="BUL256" s="277"/>
      <c r="BUM256" s="277"/>
      <c r="BUN256" s="277"/>
      <c r="BUO256" s="277"/>
      <c r="BUP256" s="277"/>
      <c r="BUQ256" s="277"/>
      <c r="BUR256" s="402"/>
      <c r="BUS256" s="404"/>
      <c r="BUT256" s="49"/>
      <c r="BUU256" s="49"/>
      <c r="BUV256" s="49"/>
      <c r="BUW256" s="99"/>
      <c r="BUX256" s="98"/>
      <c r="BUY256" s="49"/>
      <c r="BUZ256" s="405"/>
      <c r="BVA256" s="405"/>
      <c r="BVB256" s="277"/>
      <c r="BVC256" s="277"/>
      <c r="BVD256" s="277"/>
      <c r="BVE256" s="277"/>
      <c r="BVF256" s="277"/>
      <c r="BVG256" s="277"/>
      <c r="BVH256" s="277"/>
      <c r="BVI256" s="277"/>
      <c r="BVJ256" s="402"/>
      <c r="BVK256" s="404"/>
      <c r="BVL256" s="49"/>
      <c r="BVM256" s="49"/>
      <c r="BVN256" s="49"/>
      <c r="BVO256" s="99"/>
      <c r="BVP256" s="98"/>
      <c r="BVQ256" s="49"/>
      <c r="BVR256" s="405"/>
      <c r="BVS256" s="405"/>
      <c r="BVT256" s="277"/>
      <c r="BVU256" s="277"/>
      <c r="BVV256" s="277"/>
      <c r="BVW256" s="277"/>
      <c r="BVX256" s="277"/>
      <c r="BVY256" s="277"/>
      <c r="BVZ256" s="277"/>
      <c r="BWA256" s="277"/>
      <c r="BWB256" s="402"/>
      <c r="BWC256" s="404"/>
      <c r="BWD256" s="49"/>
      <c r="BWE256" s="49"/>
      <c r="BWF256" s="49"/>
      <c r="BWG256" s="99"/>
      <c r="BWH256" s="98"/>
      <c r="BWI256" s="49"/>
      <c r="BWJ256" s="405"/>
      <c r="BWK256" s="405"/>
      <c r="BWL256" s="277"/>
      <c r="BWM256" s="277"/>
      <c r="BWN256" s="277"/>
      <c r="BWO256" s="277"/>
      <c r="BWP256" s="277"/>
      <c r="BWQ256" s="277"/>
      <c r="BWR256" s="277"/>
      <c r="BWS256" s="277"/>
      <c r="BWT256" s="402"/>
      <c r="BWU256" s="404"/>
      <c r="BWV256" s="49"/>
      <c r="BWW256" s="49"/>
      <c r="BWX256" s="49"/>
      <c r="BWY256" s="99"/>
      <c r="BWZ256" s="98"/>
      <c r="BXA256" s="49"/>
      <c r="BXB256" s="405"/>
      <c r="BXC256" s="405"/>
      <c r="BXD256" s="277"/>
      <c r="BXE256" s="277"/>
      <c r="BXF256" s="277"/>
      <c r="BXG256" s="277"/>
      <c r="BXH256" s="277"/>
      <c r="BXI256" s="277"/>
      <c r="BXJ256" s="277"/>
      <c r="BXK256" s="277"/>
      <c r="BXL256" s="402"/>
      <c r="BXM256" s="404"/>
      <c r="BXN256" s="49"/>
      <c r="BXO256" s="49"/>
      <c r="BXP256" s="49"/>
      <c r="BXQ256" s="99"/>
      <c r="BXR256" s="98"/>
      <c r="BXS256" s="49"/>
      <c r="BXT256" s="405"/>
      <c r="BXU256" s="405"/>
      <c r="BXV256" s="277"/>
      <c r="BXW256" s="277"/>
      <c r="BXX256" s="277"/>
      <c r="BXY256" s="277"/>
      <c r="BXZ256" s="277"/>
      <c r="BYA256" s="277"/>
      <c r="BYB256" s="277"/>
      <c r="BYC256" s="277"/>
      <c r="BYD256" s="402"/>
      <c r="BYE256" s="404"/>
      <c r="BYF256" s="49"/>
      <c r="BYG256" s="49"/>
      <c r="BYH256" s="49"/>
      <c r="BYI256" s="99"/>
      <c r="BYJ256" s="98"/>
      <c r="BYK256" s="49"/>
      <c r="BYL256" s="405"/>
      <c r="BYM256" s="405"/>
      <c r="BYN256" s="277"/>
      <c r="BYO256" s="277"/>
      <c r="BYP256" s="277"/>
      <c r="BYQ256" s="277"/>
      <c r="BYR256" s="277"/>
      <c r="BYS256" s="277"/>
      <c r="BYT256" s="277"/>
      <c r="BYU256" s="277"/>
      <c r="BYV256" s="402"/>
      <c r="BYW256" s="404"/>
      <c r="BYX256" s="49"/>
      <c r="BYY256" s="49"/>
      <c r="BYZ256" s="49"/>
      <c r="BZA256" s="99"/>
      <c r="BZB256" s="98"/>
      <c r="BZC256" s="49"/>
      <c r="BZD256" s="405"/>
      <c r="BZE256" s="405"/>
      <c r="BZF256" s="277"/>
      <c r="BZG256" s="277"/>
      <c r="BZH256" s="277"/>
      <c r="BZI256" s="277"/>
      <c r="BZJ256" s="277"/>
      <c r="BZK256" s="277"/>
      <c r="BZL256" s="277"/>
      <c r="BZM256" s="277"/>
      <c r="BZN256" s="402"/>
      <c r="BZO256" s="404"/>
      <c r="BZP256" s="49"/>
      <c r="BZQ256" s="49"/>
      <c r="BZR256" s="49"/>
      <c r="BZS256" s="99"/>
      <c r="BZT256" s="98"/>
      <c r="BZU256" s="49"/>
      <c r="BZV256" s="405"/>
      <c r="BZW256" s="405"/>
      <c r="BZX256" s="277"/>
      <c r="BZY256" s="277"/>
      <c r="BZZ256" s="277"/>
      <c r="CAA256" s="277"/>
      <c r="CAB256" s="277"/>
      <c r="CAC256" s="277"/>
      <c r="CAD256" s="277"/>
      <c r="CAE256" s="277"/>
      <c r="CAF256" s="402"/>
      <c r="CAG256" s="404"/>
      <c r="CAH256" s="49"/>
      <c r="CAI256" s="49"/>
      <c r="CAJ256" s="49"/>
      <c r="CAK256" s="99"/>
      <c r="CAL256" s="98"/>
      <c r="CAM256" s="49"/>
      <c r="CAN256" s="405"/>
      <c r="CAO256" s="405"/>
      <c r="CAP256" s="277"/>
      <c r="CAQ256" s="277"/>
      <c r="CAR256" s="277"/>
      <c r="CAS256" s="277"/>
      <c r="CAT256" s="277"/>
      <c r="CAU256" s="277"/>
      <c r="CAV256" s="277"/>
      <c r="CAW256" s="277"/>
      <c r="CAX256" s="402"/>
      <c r="CAY256" s="404"/>
      <c r="CAZ256" s="49"/>
      <c r="CBA256" s="49"/>
      <c r="CBB256" s="49"/>
      <c r="CBC256" s="99"/>
      <c r="CBD256" s="98"/>
      <c r="CBE256" s="49"/>
      <c r="CBF256" s="405"/>
      <c r="CBG256" s="405"/>
      <c r="CBH256" s="277"/>
      <c r="CBI256" s="277"/>
      <c r="CBJ256" s="277"/>
      <c r="CBK256" s="277"/>
      <c r="CBL256" s="277"/>
      <c r="CBM256" s="277"/>
      <c r="CBN256" s="277"/>
      <c r="CBO256" s="277"/>
      <c r="CBP256" s="402"/>
      <c r="CBQ256" s="404"/>
      <c r="CBR256" s="49"/>
      <c r="CBS256" s="49"/>
      <c r="CBT256" s="49"/>
      <c r="CBU256" s="99"/>
      <c r="CBV256" s="98"/>
      <c r="CBW256" s="49"/>
      <c r="CBX256" s="405"/>
      <c r="CBY256" s="405"/>
      <c r="CBZ256" s="277"/>
      <c r="CCA256" s="277"/>
      <c r="CCB256" s="277"/>
      <c r="CCC256" s="277"/>
      <c r="CCD256" s="277"/>
      <c r="CCE256" s="277"/>
      <c r="CCF256" s="277"/>
      <c r="CCG256" s="277"/>
      <c r="CCH256" s="402"/>
      <c r="CCI256" s="404"/>
      <c r="CCJ256" s="49"/>
      <c r="CCK256" s="49"/>
      <c r="CCL256" s="49"/>
      <c r="CCM256" s="99"/>
      <c r="CCN256" s="98"/>
      <c r="CCO256" s="49"/>
      <c r="CCP256" s="405"/>
      <c r="CCQ256" s="405"/>
      <c r="CCR256" s="277"/>
      <c r="CCS256" s="277"/>
      <c r="CCT256" s="277"/>
      <c r="CCU256" s="277"/>
      <c r="CCV256" s="277"/>
      <c r="CCW256" s="277"/>
      <c r="CCX256" s="277"/>
      <c r="CCY256" s="277"/>
      <c r="CCZ256" s="402"/>
      <c r="CDA256" s="404"/>
      <c r="CDB256" s="49"/>
      <c r="CDC256" s="49"/>
      <c r="CDD256" s="49"/>
      <c r="CDE256" s="99"/>
      <c r="CDF256" s="98"/>
      <c r="CDG256" s="49"/>
      <c r="CDH256" s="405"/>
      <c r="CDI256" s="405"/>
      <c r="CDJ256" s="277"/>
      <c r="CDK256" s="277"/>
      <c r="CDL256" s="277"/>
      <c r="CDM256" s="277"/>
      <c r="CDN256" s="277"/>
      <c r="CDO256" s="277"/>
      <c r="CDP256" s="277"/>
      <c r="CDQ256" s="277"/>
      <c r="CDR256" s="402"/>
      <c r="CDS256" s="404"/>
      <c r="CDT256" s="49"/>
      <c r="CDU256" s="49"/>
      <c r="CDV256" s="49"/>
      <c r="CDW256" s="99"/>
      <c r="CDX256" s="98"/>
      <c r="CDY256" s="49"/>
      <c r="CDZ256" s="405"/>
      <c r="CEA256" s="405"/>
      <c r="CEB256" s="277"/>
      <c r="CEC256" s="277"/>
      <c r="CED256" s="277"/>
      <c r="CEE256" s="277"/>
      <c r="CEF256" s="277"/>
      <c r="CEG256" s="277"/>
      <c r="CEH256" s="277"/>
      <c r="CEI256" s="277"/>
      <c r="CEJ256" s="402"/>
      <c r="CEK256" s="404"/>
      <c r="CEL256" s="49"/>
      <c r="CEM256" s="49"/>
      <c r="CEN256" s="49"/>
      <c r="CEO256" s="99"/>
      <c r="CEP256" s="98"/>
      <c r="CEQ256" s="49"/>
      <c r="CER256" s="405"/>
      <c r="CES256" s="405"/>
      <c r="CET256" s="277"/>
      <c r="CEU256" s="277"/>
      <c r="CEV256" s="277"/>
      <c r="CEW256" s="277"/>
      <c r="CEX256" s="277"/>
      <c r="CEY256" s="277"/>
      <c r="CEZ256" s="277"/>
      <c r="CFA256" s="277"/>
      <c r="CFB256" s="402"/>
      <c r="CFC256" s="404"/>
      <c r="CFD256" s="49"/>
      <c r="CFE256" s="49"/>
      <c r="CFF256" s="49"/>
      <c r="CFG256" s="99"/>
      <c r="CFH256" s="98"/>
      <c r="CFI256" s="49"/>
      <c r="CFJ256" s="405"/>
      <c r="CFK256" s="405"/>
      <c r="CFL256" s="277"/>
      <c r="CFM256" s="277"/>
      <c r="CFN256" s="277"/>
      <c r="CFO256" s="277"/>
      <c r="CFP256" s="277"/>
      <c r="CFQ256" s="277"/>
      <c r="CFR256" s="277"/>
      <c r="CFS256" s="277"/>
      <c r="CFT256" s="402"/>
      <c r="CFU256" s="404"/>
      <c r="CFV256" s="49"/>
      <c r="CFW256" s="49"/>
      <c r="CFX256" s="49"/>
      <c r="CFY256" s="99"/>
      <c r="CFZ256" s="98"/>
      <c r="CGA256" s="49"/>
      <c r="CGB256" s="405"/>
      <c r="CGC256" s="405"/>
      <c r="CGD256" s="277"/>
      <c r="CGE256" s="277"/>
      <c r="CGF256" s="277"/>
      <c r="CGG256" s="277"/>
      <c r="CGH256" s="277"/>
      <c r="CGI256" s="277"/>
      <c r="CGJ256" s="277"/>
      <c r="CGK256" s="277"/>
      <c r="CGL256" s="402"/>
      <c r="CGM256" s="404"/>
      <c r="CGN256" s="49"/>
      <c r="CGO256" s="49"/>
      <c r="CGP256" s="49"/>
      <c r="CGQ256" s="99"/>
      <c r="CGR256" s="98"/>
      <c r="CGS256" s="49"/>
      <c r="CGT256" s="405"/>
      <c r="CGU256" s="405"/>
      <c r="CGV256" s="277"/>
      <c r="CGW256" s="277"/>
      <c r="CGX256" s="277"/>
      <c r="CGY256" s="277"/>
      <c r="CGZ256" s="277"/>
      <c r="CHA256" s="277"/>
      <c r="CHB256" s="277"/>
      <c r="CHC256" s="277"/>
      <c r="CHD256" s="402"/>
      <c r="CHE256" s="404"/>
      <c r="CHF256" s="49"/>
      <c r="CHG256" s="49"/>
      <c r="CHH256" s="49"/>
      <c r="CHI256" s="99"/>
      <c r="CHJ256" s="98"/>
      <c r="CHK256" s="49"/>
      <c r="CHL256" s="405"/>
      <c r="CHM256" s="405"/>
      <c r="CHN256" s="277"/>
      <c r="CHO256" s="277"/>
      <c r="CHP256" s="277"/>
      <c r="CHQ256" s="277"/>
      <c r="CHR256" s="277"/>
      <c r="CHS256" s="277"/>
      <c r="CHT256" s="277"/>
      <c r="CHU256" s="277"/>
      <c r="CHV256" s="402"/>
      <c r="CHW256" s="404"/>
      <c r="CHX256" s="49"/>
      <c r="CHY256" s="49"/>
      <c r="CHZ256" s="49"/>
      <c r="CIA256" s="99"/>
      <c r="CIB256" s="98"/>
      <c r="CIC256" s="49"/>
      <c r="CID256" s="405"/>
      <c r="CIE256" s="405"/>
      <c r="CIF256" s="277"/>
      <c r="CIG256" s="277"/>
      <c r="CIH256" s="277"/>
      <c r="CII256" s="277"/>
      <c r="CIJ256" s="277"/>
      <c r="CIK256" s="277"/>
      <c r="CIL256" s="277"/>
      <c r="CIM256" s="277"/>
      <c r="CIN256" s="402"/>
      <c r="CIO256" s="404"/>
      <c r="CIP256" s="49"/>
      <c r="CIQ256" s="49"/>
      <c r="CIR256" s="49"/>
      <c r="CIS256" s="99"/>
      <c r="CIT256" s="98"/>
      <c r="CIU256" s="49"/>
      <c r="CIV256" s="405"/>
      <c r="CIW256" s="405"/>
      <c r="CIX256" s="277"/>
      <c r="CIY256" s="277"/>
      <c r="CIZ256" s="277"/>
      <c r="CJA256" s="277"/>
      <c r="CJB256" s="277"/>
      <c r="CJC256" s="277"/>
      <c r="CJD256" s="277"/>
      <c r="CJE256" s="277"/>
      <c r="CJF256" s="402"/>
      <c r="CJG256" s="404"/>
      <c r="CJH256" s="49"/>
      <c r="CJI256" s="49"/>
      <c r="CJJ256" s="49"/>
      <c r="CJK256" s="99"/>
      <c r="CJL256" s="98"/>
      <c r="CJM256" s="49"/>
      <c r="CJN256" s="405"/>
      <c r="CJO256" s="405"/>
      <c r="CJP256" s="277"/>
      <c r="CJQ256" s="277"/>
      <c r="CJR256" s="277"/>
      <c r="CJS256" s="277"/>
      <c r="CJT256" s="277"/>
      <c r="CJU256" s="277"/>
      <c r="CJV256" s="277"/>
      <c r="CJW256" s="277"/>
      <c r="CJX256" s="402"/>
      <c r="CJY256" s="404"/>
      <c r="CJZ256" s="49"/>
      <c r="CKA256" s="49"/>
      <c r="CKB256" s="49"/>
      <c r="CKC256" s="99"/>
      <c r="CKD256" s="98"/>
      <c r="CKE256" s="49"/>
      <c r="CKF256" s="405"/>
      <c r="CKG256" s="405"/>
      <c r="CKH256" s="277"/>
      <c r="CKI256" s="277"/>
      <c r="CKJ256" s="277"/>
      <c r="CKK256" s="277"/>
      <c r="CKL256" s="277"/>
      <c r="CKM256" s="277"/>
      <c r="CKN256" s="277"/>
      <c r="CKO256" s="277"/>
      <c r="CKP256" s="402"/>
      <c r="CKQ256" s="404"/>
      <c r="CKR256" s="49"/>
      <c r="CKS256" s="49"/>
      <c r="CKT256" s="49"/>
      <c r="CKU256" s="99"/>
      <c r="CKV256" s="98"/>
      <c r="CKW256" s="49"/>
      <c r="CKX256" s="405"/>
      <c r="CKY256" s="405"/>
      <c r="CKZ256" s="277"/>
      <c r="CLA256" s="277"/>
      <c r="CLB256" s="277"/>
      <c r="CLC256" s="277"/>
      <c r="CLD256" s="277"/>
      <c r="CLE256" s="277"/>
      <c r="CLF256" s="277"/>
      <c r="CLG256" s="277"/>
      <c r="CLH256" s="402"/>
      <c r="CLI256" s="404"/>
      <c r="CLJ256" s="49"/>
      <c r="CLK256" s="49"/>
      <c r="CLL256" s="49"/>
      <c r="CLM256" s="99"/>
      <c r="CLN256" s="98"/>
      <c r="CLO256" s="49"/>
      <c r="CLP256" s="405"/>
      <c r="CLQ256" s="405"/>
      <c r="CLR256" s="277"/>
      <c r="CLS256" s="277"/>
      <c r="CLT256" s="277"/>
      <c r="CLU256" s="277"/>
      <c r="CLV256" s="277"/>
      <c r="CLW256" s="277"/>
      <c r="CLX256" s="277"/>
      <c r="CLY256" s="277"/>
      <c r="CLZ256" s="402"/>
      <c r="CMA256" s="404"/>
      <c r="CMB256" s="49"/>
      <c r="CMC256" s="49"/>
      <c r="CMD256" s="49"/>
      <c r="CME256" s="99"/>
      <c r="CMF256" s="98"/>
      <c r="CMG256" s="49"/>
      <c r="CMH256" s="405"/>
      <c r="CMI256" s="405"/>
      <c r="CMJ256" s="277"/>
      <c r="CMK256" s="277"/>
      <c r="CML256" s="277"/>
      <c r="CMM256" s="277"/>
      <c r="CMN256" s="277"/>
      <c r="CMO256" s="277"/>
      <c r="CMP256" s="277"/>
      <c r="CMQ256" s="277"/>
      <c r="CMR256" s="402"/>
      <c r="CMS256" s="404"/>
      <c r="CMT256" s="49"/>
      <c r="CMU256" s="49"/>
      <c r="CMV256" s="49"/>
      <c r="CMW256" s="99"/>
      <c r="CMX256" s="98"/>
      <c r="CMY256" s="49"/>
      <c r="CMZ256" s="405"/>
      <c r="CNA256" s="405"/>
      <c r="CNB256" s="277"/>
      <c r="CNC256" s="277"/>
      <c r="CND256" s="277"/>
      <c r="CNE256" s="277"/>
      <c r="CNF256" s="277"/>
      <c r="CNG256" s="277"/>
      <c r="CNH256" s="277"/>
      <c r="CNI256" s="277"/>
      <c r="CNJ256" s="402"/>
      <c r="CNK256" s="404"/>
      <c r="CNL256" s="49"/>
      <c r="CNM256" s="49"/>
      <c r="CNN256" s="49"/>
      <c r="CNO256" s="99"/>
      <c r="CNP256" s="98"/>
      <c r="CNQ256" s="49"/>
      <c r="CNR256" s="405"/>
      <c r="CNS256" s="405"/>
      <c r="CNT256" s="277"/>
      <c r="CNU256" s="277"/>
      <c r="CNV256" s="277"/>
      <c r="CNW256" s="277"/>
      <c r="CNX256" s="277"/>
      <c r="CNY256" s="277"/>
      <c r="CNZ256" s="277"/>
      <c r="COA256" s="277"/>
      <c r="COB256" s="402"/>
      <c r="COC256" s="404"/>
      <c r="COD256" s="49"/>
      <c r="COE256" s="49"/>
      <c r="COF256" s="49"/>
      <c r="COG256" s="99"/>
      <c r="COH256" s="98"/>
      <c r="COI256" s="49"/>
      <c r="COJ256" s="405"/>
      <c r="COK256" s="405"/>
      <c r="COL256" s="277"/>
      <c r="COM256" s="277"/>
      <c r="CON256" s="277"/>
      <c r="COO256" s="277"/>
      <c r="COP256" s="277"/>
      <c r="COQ256" s="277"/>
      <c r="COR256" s="277"/>
      <c r="COS256" s="277"/>
      <c r="COT256" s="402"/>
      <c r="COU256" s="404"/>
      <c r="COV256" s="49"/>
      <c r="COW256" s="49"/>
      <c r="COX256" s="49"/>
      <c r="COY256" s="99"/>
      <c r="COZ256" s="98"/>
      <c r="CPA256" s="49"/>
      <c r="CPB256" s="405"/>
      <c r="CPC256" s="405"/>
      <c r="CPD256" s="277"/>
      <c r="CPE256" s="277"/>
      <c r="CPF256" s="277"/>
      <c r="CPG256" s="277"/>
      <c r="CPH256" s="277"/>
      <c r="CPI256" s="277"/>
      <c r="CPJ256" s="277"/>
      <c r="CPK256" s="277"/>
      <c r="CPL256" s="402"/>
      <c r="CPM256" s="404"/>
      <c r="CPN256" s="49"/>
      <c r="CPO256" s="49"/>
      <c r="CPP256" s="49"/>
      <c r="CPQ256" s="99"/>
      <c r="CPR256" s="98"/>
      <c r="CPS256" s="49"/>
      <c r="CPT256" s="405"/>
      <c r="CPU256" s="405"/>
      <c r="CPV256" s="277"/>
      <c r="CPW256" s="277"/>
      <c r="CPX256" s="277"/>
      <c r="CPY256" s="277"/>
      <c r="CPZ256" s="277"/>
      <c r="CQA256" s="277"/>
      <c r="CQB256" s="277"/>
      <c r="CQC256" s="277"/>
      <c r="CQD256" s="402"/>
      <c r="CQE256" s="404"/>
      <c r="CQF256" s="49"/>
      <c r="CQG256" s="49"/>
      <c r="CQH256" s="49"/>
      <c r="CQI256" s="99"/>
      <c r="CQJ256" s="98"/>
      <c r="CQK256" s="49"/>
      <c r="CQL256" s="405"/>
      <c r="CQM256" s="405"/>
      <c r="CQN256" s="277"/>
      <c r="CQO256" s="277"/>
      <c r="CQP256" s="277"/>
      <c r="CQQ256" s="277"/>
      <c r="CQR256" s="277"/>
      <c r="CQS256" s="277"/>
      <c r="CQT256" s="277"/>
      <c r="CQU256" s="277"/>
      <c r="CQV256" s="402"/>
      <c r="CQW256" s="404"/>
      <c r="CQX256" s="49"/>
      <c r="CQY256" s="49"/>
      <c r="CQZ256" s="49"/>
      <c r="CRA256" s="99"/>
      <c r="CRB256" s="98"/>
      <c r="CRC256" s="49"/>
      <c r="CRD256" s="405"/>
      <c r="CRE256" s="405"/>
      <c r="CRF256" s="277"/>
      <c r="CRG256" s="277"/>
      <c r="CRH256" s="277"/>
      <c r="CRI256" s="277"/>
      <c r="CRJ256" s="277"/>
      <c r="CRK256" s="277"/>
      <c r="CRL256" s="277"/>
      <c r="CRM256" s="277"/>
      <c r="CRN256" s="402"/>
      <c r="CRO256" s="404"/>
      <c r="CRP256" s="49"/>
      <c r="CRQ256" s="49"/>
      <c r="CRR256" s="49"/>
      <c r="CRS256" s="99"/>
      <c r="CRT256" s="98"/>
      <c r="CRU256" s="49"/>
      <c r="CRV256" s="405"/>
      <c r="CRW256" s="405"/>
      <c r="CRX256" s="277"/>
      <c r="CRY256" s="277"/>
      <c r="CRZ256" s="277"/>
      <c r="CSA256" s="277"/>
      <c r="CSB256" s="277"/>
      <c r="CSC256" s="277"/>
      <c r="CSD256" s="277"/>
      <c r="CSE256" s="277"/>
      <c r="CSF256" s="402"/>
      <c r="CSG256" s="404"/>
      <c r="CSH256" s="49"/>
      <c r="CSI256" s="49"/>
      <c r="CSJ256" s="49"/>
      <c r="CSK256" s="99"/>
      <c r="CSL256" s="98"/>
      <c r="CSM256" s="49"/>
      <c r="CSN256" s="405"/>
      <c r="CSO256" s="405"/>
      <c r="CSP256" s="277"/>
      <c r="CSQ256" s="277"/>
      <c r="CSR256" s="277"/>
      <c r="CSS256" s="277"/>
      <c r="CST256" s="277"/>
      <c r="CSU256" s="277"/>
      <c r="CSV256" s="277"/>
      <c r="CSW256" s="277"/>
      <c r="CSX256" s="402"/>
      <c r="CSY256" s="404"/>
      <c r="CSZ256" s="49"/>
      <c r="CTA256" s="49"/>
      <c r="CTB256" s="49"/>
      <c r="CTC256" s="99"/>
      <c r="CTD256" s="98"/>
      <c r="CTE256" s="49"/>
      <c r="CTF256" s="405"/>
      <c r="CTG256" s="405"/>
      <c r="CTH256" s="277"/>
      <c r="CTI256" s="277"/>
      <c r="CTJ256" s="277"/>
      <c r="CTK256" s="277"/>
      <c r="CTL256" s="277"/>
      <c r="CTM256" s="277"/>
      <c r="CTN256" s="277"/>
      <c r="CTO256" s="277"/>
      <c r="CTP256" s="402"/>
      <c r="CTQ256" s="404"/>
      <c r="CTR256" s="49"/>
      <c r="CTS256" s="49"/>
      <c r="CTT256" s="49"/>
      <c r="CTU256" s="99"/>
      <c r="CTV256" s="98"/>
      <c r="CTW256" s="49"/>
      <c r="CTX256" s="405"/>
      <c r="CTY256" s="405"/>
      <c r="CTZ256" s="277"/>
      <c r="CUA256" s="277"/>
      <c r="CUB256" s="277"/>
      <c r="CUC256" s="277"/>
      <c r="CUD256" s="277"/>
      <c r="CUE256" s="277"/>
      <c r="CUF256" s="277"/>
      <c r="CUG256" s="277"/>
      <c r="CUH256" s="402"/>
      <c r="CUI256" s="404"/>
      <c r="CUJ256" s="49"/>
      <c r="CUK256" s="49"/>
      <c r="CUL256" s="49"/>
      <c r="CUM256" s="99"/>
      <c r="CUN256" s="98"/>
      <c r="CUO256" s="49"/>
      <c r="CUP256" s="405"/>
      <c r="CUQ256" s="405"/>
      <c r="CUR256" s="277"/>
      <c r="CUS256" s="277"/>
      <c r="CUT256" s="277"/>
      <c r="CUU256" s="277"/>
      <c r="CUV256" s="277"/>
      <c r="CUW256" s="277"/>
      <c r="CUX256" s="277"/>
      <c r="CUY256" s="277"/>
      <c r="CUZ256" s="402"/>
      <c r="CVA256" s="404"/>
      <c r="CVB256" s="49"/>
      <c r="CVC256" s="49"/>
      <c r="CVD256" s="49"/>
      <c r="CVE256" s="99"/>
      <c r="CVF256" s="98"/>
      <c r="CVG256" s="49"/>
      <c r="CVH256" s="405"/>
      <c r="CVI256" s="405"/>
      <c r="CVJ256" s="277"/>
      <c r="CVK256" s="277"/>
      <c r="CVL256" s="277"/>
      <c r="CVM256" s="277"/>
      <c r="CVN256" s="277"/>
      <c r="CVO256" s="277"/>
      <c r="CVP256" s="277"/>
      <c r="CVQ256" s="277"/>
      <c r="CVR256" s="402"/>
      <c r="CVS256" s="404"/>
      <c r="CVT256" s="49"/>
      <c r="CVU256" s="49"/>
      <c r="CVV256" s="49"/>
      <c r="CVW256" s="99"/>
      <c r="CVX256" s="98"/>
      <c r="CVY256" s="49"/>
      <c r="CVZ256" s="405"/>
      <c r="CWA256" s="405"/>
      <c r="CWB256" s="277"/>
      <c r="CWC256" s="277"/>
      <c r="CWD256" s="277"/>
      <c r="CWE256" s="277"/>
      <c r="CWF256" s="277"/>
      <c r="CWG256" s="277"/>
      <c r="CWH256" s="277"/>
      <c r="CWI256" s="277"/>
      <c r="CWJ256" s="402"/>
      <c r="CWK256" s="404"/>
      <c r="CWL256" s="49"/>
      <c r="CWM256" s="49"/>
      <c r="CWN256" s="49"/>
      <c r="CWO256" s="99"/>
      <c r="CWP256" s="98"/>
      <c r="CWQ256" s="49"/>
      <c r="CWR256" s="405"/>
      <c r="CWS256" s="405"/>
      <c r="CWT256" s="277"/>
      <c r="CWU256" s="277"/>
      <c r="CWV256" s="277"/>
      <c r="CWW256" s="277"/>
      <c r="CWX256" s="277"/>
      <c r="CWY256" s="277"/>
      <c r="CWZ256" s="277"/>
      <c r="CXA256" s="277"/>
      <c r="CXB256" s="402"/>
      <c r="CXC256" s="404"/>
      <c r="CXD256" s="49"/>
      <c r="CXE256" s="49"/>
      <c r="CXF256" s="49"/>
      <c r="CXG256" s="99"/>
      <c r="CXH256" s="98"/>
      <c r="CXI256" s="49"/>
      <c r="CXJ256" s="405"/>
      <c r="CXK256" s="405"/>
      <c r="CXL256" s="277"/>
      <c r="CXM256" s="277"/>
      <c r="CXN256" s="277"/>
      <c r="CXO256" s="277"/>
      <c r="CXP256" s="277"/>
      <c r="CXQ256" s="277"/>
      <c r="CXR256" s="277"/>
      <c r="CXS256" s="277"/>
      <c r="CXT256" s="402"/>
      <c r="CXU256" s="404"/>
      <c r="CXV256" s="49"/>
      <c r="CXW256" s="49"/>
      <c r="CXX256" s="49"/>
      <c r="CXY256" s="99"/>
      <c r="CXZ256" s="98"/>
      <c r="CYA256" s="49"/>
      <c r="CYB256" s="405"/>
      <c r="CYC256" s="405"/>
      <c r="CYD256" s="277"/>
      <c r="CYE256" s="277"/>
      <c r="CYF256" s="277"/>
      <c r="CYG256" s="277"/>
      <c r="CYH256" s="277"/>
      <c r="CYI256" s="277"/>
      <c r="CYJ256" s="277"/>
      <c r="CYK256" s="277"/>
      <c r="CYL256" s="402"/>
      <c r="CYM256" s="404"/>
      <c r="CYN256" s="49"/>
      <c r="CYO256" s="49"/>
      <c r="CYP256" s="49"/>
      <c r="CYQ256" s="99"/>
      <c r="CYR256" s="98"/>
      <c r="CYS256" s="49"/>
      <c r="CYT256" s="405"/>
      <c r="CYU256" s="405"/>
      <c r="CYV256" s="277"/>
      <c r="CYW256" s="277"/>
      <c r="CYX256" s="277"/>
      <c r="CYY256" s="277"/>
      <c r="CYZ256" s="277"/>
      <c r="CZA256" s="277"/>
      <c r="CZB256" s="277"/>
      <c r="CZC256" s="277"/>
      <c r="CZD256" s="402"/>
      <c r="CZE256" s="404"/>
      <c r="CZF256" s="49"/>
      <c r="CZG256" s="49"/>
      <c r="CZH256" s="49"/>
      <c r="CZI256" s="99"/>
      <c r="CZJ256" s="98"/>
      <c r="CZK256" s="49"/>
      <c r="CZL256" s="405"/>
      <c r="CZM256" s="405"/>
      <c r="CZN256" s="277"/>
      <c r="CZO256" s="277"/>
      <c r="CZP256" s="277"/>
      <c r="CZQ256" s="277"/>
      <c r="CZR256" s="277"/>
      <c r="CZS256" s="277"/>
      <c r="CZT256" s="277"/>
      <c r="CZU256" s="277"/>
      <c r="CZV256" s="402"/>
      <c r="CZW256" s="404"/>
      <c r="CZX256" s="49"/>
      <c r="CZY256" s="49"/>
      <c r="CZZ256" s="49"/>
      <c r="DAA256" s="99"/>
      <c r="DAB256" s="98"/>
      <c r="DAC256" s="49"/>
      <c r="DAD256" s="405"/>
      <c r="DAE256" s="405"/>
      <c r="DAF256" s="277"/>
      <c r="DAG256" s="277"/>
      <c r="DAH256" s="277"/>
      <c r="DAI256" s="277"/>
      <c r="DAJ256" s="277"/>
      <c r="DAK256" s="277"/>
      <c r="DAL256" s="277"/>
      <c r="DAM256" s="277"/>
      <c r="DAN256" s="402"/>
      <c r="DAO256" s="404"/>
      <c r="DAP256" s="49"/>
      <c r="DAQ256" s="49"/>
      <c r="DAR256" s="49"/>
      <c r="DAS256" s="99"/>
      <c r="DAT256" s="98"/>
      <c r="DAU256" s="49"/>
      <c r="DAV256" s="405"/>
      <c r="DAW256" s="405"/>
      <c r="DAX256" s="277"/>
      <c r="DAY256" s="277"/>
      <c r="DAZ256" s="277"/>
      <c r="DBA256" s="277"/>
      <c r="DBB256" s="277"/>
      <c r="DBC256" s="277"/>
      <c r="DBD256" s="277"/>
      <c r="DBE256" s="277"/>
      <c r="DBF256" s="402"/>
      <c r="DBG256" s="404"/>
      <c r="DBH256" s="49"/>
      <c r="DBI256" s="49"/>
      <c r="DBJ256" s="49"/>
      <c r="DBK256" s="99"/>
      <c r="DBL256" s="98"/>
      <c r="DBM256" s="49"/>
      <c r="DBN256" s="405"/>
      <c r="DBO256" s="405"/>
      <c r="DBP256" s="277"/>
      <c r="DBQ256" s="277"/>
      <c r="DBR256" s="277"/>
      <c r="DBS256" s="277"/>
      <c r="DBT256" s="277"/>
      <c r="DBU256" s="277"/>
      <c r="DBV256" s="277"/>
      <c r="DBW256" s="277"/>
      <c r="DBX256" s="402"/>
      <c r="DBY256" s="404"/>
      <c r="DBZ256" s="49"/>
      <c r="DCA256" s="49"/>
      <c r="DCB256" s="49"/>
      <c r="DCC256" s="99"/>
      <c r="DCD256" s="98"/>
      <c r="DCE256" s="49"/>
      <c r="DCF256" s="405"/>
      <c r="DCG256" s="405"/>
      <c r="DCH256" s="277"/>
      <c r="DCI256" s="277"/>
      <c r="DCJ256" s="277"/>
      <c r="DCK256" s="277"/>
      <c r="DCL256" s="277"/>
      <c r="DCM256" s="277"/>
      <c r="DCN256" s="277"/>
      <c r="DCO256" s="277"/>
      <c r="DCP256" s="402"/>
      <c r="DCQ256" s="404"/>
      <c r="DCR256" s="49"/>
      <c r="DCS256" s="49"/>
      <c r="DCT256" s="49"/>
      <c r="DCU256" s="99"/>
      <c r="DCV256" s="98"/>
      <c r="DCW256" s="49"/>
      <c r="DCX256" s="405"/>
      <c r="DCY256" s="405"/>
      <c r="DCZ256" s="277"/>
      <c r="DDA256" s="277"/>
      <c r="DDB256" s="277"/>
      <c r="DDC256" s="277"/>
      <c r="DDD256" s="277"/>
      <c r="DDE256" s="277"/>
      <c r="DDF256" s="277"/>
      <c r="DDG256" s="277"/>
      <c r="DDH256" s="402"/>
      <c r="DDI256" s="404"/>
      <c r="DDJ256" s="49"/>
      <c r="DDK256" s="49"/>
      <c r="DDL256" s="49"/>
      <c r="DDM256" s="99"/>
      <c r="DDN256" s="98"/>
      <c r="DDO256" s="49"/>
      <c r="DDP256" s="405"/>
      <c r="DDQ256" s="405"/>
      <c r="DDR256" s="277"/>
      <c r="DDS256" s="277"/>
      <c r="DDT256" s="277"/>
      <c r="DDU256" s="277"/>
      <c r="DDV256" s="277"/>
      <c r="DDW256" s="277"/>
      <c r="DDX256" s="277"/>
      <c r="DDY256" s="277"/>
      <c r="DDZ256" s="402"/>
      <c r="DEA256" s="404"/>
      <c r="DEB256" s="49"/>
      <c r="DEC256" s="49"/>
      <c r="DED256" s="49"/>
      <c r="DEE256" s="99"/>
      <c r="DEF256" s="98"/>
      <c r="DEG256" s="49"/>
      <c r="DEH256" s="405"/>
      <c r="DEI256" s="405"/>
      <c r="DEJ256" s="277"/>
      <c r="DEK256" s="277"/>
      <c r="DEL256" s="277"/>
      <c r="DEM256" s="277"/>
      <c r="DEN256" s="277"/>
      <c r="DEO256" s="277"/>
      <c r="DEP256" s="277"/>
      <c r="DEQ256" s="277"/>
      <c r="DER256" s="402"/>
      <c r="DES256" s="404"/>
      <c r="DET256" s="49"/>
      <c r="DEU256" s="49"/>
      <c r="DEV256" s="49"/>
      <c r="DEW256" s="99"/>
      <c r="DEX256" s="98"/>
      <c r="DEY256" s="49"/>
      <c r="DEZ256" s="405"/>
      <c r="DFA256" s="405"/>
      <c r="DFB256" s="277"/>
      <c r="DFC256" s="277"/>
      <c r="DFD256" s="277"/>
      <c r="DFE256" s="277"/>
      <c r="DFF256" s="277"/>
      <c r="DFG256" s="277"/>
      <c r="DFH256" s="277"/>
      <c r="DFI256" s="277"/>
      <c r="DFJ256" s="402"/>
      <c r="DFK256" s="404"/>
      <c r="DFL256" s="49"/>
      <c r="DFM256" s="49"/>
      <c r="DFN256" s="49"/>
      <c r="DFO256" s="99"/>
      <c r="DFP256" s="98"/>
      <c r="DFQ256" s="49"/>
      <c r="DFR256" s="405"/>
      <c r="DFS256" s="405"/>
      <c r="DFT256" s="277"/>
      <c r="DFU256" s="277"/>
      <c r="DFV256" s="277"/>
      <c r="DFW256" s="277"/>
      <c r="DFX256" s="277"/>
      <c r="DFY256" s="277"/>
      <c r="DFZ256" s="277"/>
      <c r="DGA256" s="277"/>
      <c r="DGB256" s="402"/>
      <c r="DGC256" s="404"/>
      <c r="DGD256" s="49"/>
      <c r="DGE256" s="49"/>
      <c r="DGF256" s="49"/>
      <c r="DGG256" s="99"/>
      <c r="DGH256" s="98"/>
      <c r="DGI256" s="49"/>
      <c r="DGJ256" s="405"/>
      <c r="DGK256" s="405"/>
      <c r="DGL256" s="277"/>
      <c r="DGM256" s="277"/>
      <c r="DGN256" s="277"/>
      <c r="DGO256" s="277"/>
      <c r="DGP256" s="277"/>
      <c r="DGQ256" s="277"/>
      <c r="DGR256" s="277"/>
      <c r="DGS256" s="277"/>
      <c r="DGT256" s="402"/>
      <c r="DGU256" s="404"/>
      <c r="DGV256" s="49"/>
      <c r="DGW256" s="49"/>
      <c r="DGX256" s="49"/>
      <c r="DGY256" s="99"/>
      <c r="DGZ256" s="98"/>
      <c r="DHA256" s="49"/>
      <c r="DHB256" s="405"/>
      <c r="DHC256" s="405"/>
      <c r="DHD256" s="277"/>
      <c r="DHE256" s="277"/>
      <c r="DHF256" s="277"/>
      <c r="DHG256" s="277"/>
      <c r="DHH256" s="277"/>
      <c r="DHI256" s="277"/>
      <c r="DHJ256" s="277"/>
      <c r="DHK256" s="277"/>
      <c r="DHL256" s="402"/>
      <c r="DHM256" s="404"/>
      <c r="DHN256" s="49"/>
      <c r="DHO256" s="49"/>
      <c r="DHP256" s="49"/>
      <c r="DHQ256" s="99"/>
      <c r="DHR256" s="98"/>
      <c r="DHS256" s="49"/>
      <c r="DHT256" s="405"/>
      <c r="DHU256" s="405"/>
      <c r="DHV256" s="277"/>
      <c r="DHW256" s="277"/>
      <c r="DHX256" s="277"/>
      <c r="DHY256" s="277"/>
      <c r="DHZ256" s="277"/>
      <c r="DIA256" s="277"/>
      <c r="DIB256" s="277"/>
      <c r="DIC256" s="277"/>
      <c r="DID256" s="402"/>
      <c r="DIE256" s="404"/>
      <c r="DIF256" s="49"/>
      <c r="DIG256" s="49"/>
      <c r="DIH256" s="49"/>
      <c r="DII256" s="99"/>
      <c r="DIJ256" s="98"/>
      <c r="DIK256" s="49"/>
      <c r="DIL256" s="405"/>
      <c r="DIM256" s="405"/>
      <c r="DIN256" s="277"/>
      <c r="DIO256" s="277"/>
      <c r="DIP256" s="277"/>
      <c r="DIQ256" s="277"/>
      <c r="DIR256" s="277"/>
      <c r="DIS256" s="277"/>
      <c r="DIT256" s="277"/>
      <c r="DIU256" s="277"/>
      <c r="DIV256" s="402"/>
      <c r="DIW256" s="404"/>
      <c r="DIX256" s="49"/>
      <c r="DIY256" s="49"/>
      <c r="DIZ256" s="49"/>
      <c r="DJA256" s="99"/>
      <c r="DJB256" s="98"/>
      <c r="DJC256" s="49"/>
      <c r="DJD256" s="405"/>
      <c r="DJE256" s="405"/>
      <c r="DJF256" s="277"/>
      <c r="DJG256" s="277"/>
      <c r="DJH256" s="277"/>
      <c r="DJI256" s="277"/>
      <c r="DJJ256" s="277"/>
      <c r="DJK256" s="277"/>
      <c r="DJL256" s="277"/>
      <c r="DJM256" s="277"/>
      <c r="DJN256" s="402"/>
      <c r="DJO256" s="404"/>
      <c r="DJP256" s="49"/>
      <c r="DJQ256" s="49"/>
      <c r="DJR256" s="49"/>
      <c r="DJS256" s="99"/>
      <c r="DJT256" s="98"/>
      <c r="DJU256" s="49"/>
      <c r="DJV256" s="405"/>
      <c r="DJW256" s="405"/>
      <c r="DJX256" s="277"/>
      <c r="DJY256" s="277"/>
      <c r="DJZ256" s="277"/>
      <c r="DKA256" s="277"/>
      <c r="DKB256" s="277"/>
      <c r="DKC256" s="277"/>
      <c r="DKD256" s="277"/>
      <c r="DKE256" s="277"/>
      <c r="DKF256" s="402"/>
      <c r="DKG256" s="404"/>
      <c r="DKH256" s="49"/>
      <c r="DKI256" s="49"/>
      <c r="DKJ256" s="49"/>
      <c r="DKK256" s="99"/>
      <c r="DKL256" s="98"/>
      <c r="DKM256" s="49"/>
      <c r="DKN256" s="405"/>
      <c r="DKO256" s="405"/>
      <c r="DKP256" s="277"/>
      <c r="DKQ256" s="277"/>
      <c r="DKR256" s="277"/>
      <c r="DKS256" s="277"/>
      <c r="DKT256" s="277"/>
      <c r="DKU256" s="277"/>
      <c r="DKV256" s="277"/>
      <c r="DKW256" s="277"/>
      <c r="DKX256" s="402"/>
      <c r="DKY256" s="404"/>
      <c r="DKZ256" s="49"/>
      <c r="DLA256" s="49"/>
      <c r="DLB256" s="49"/>
      <c r="DLC256" s="99"/>
      <c r="DLD256" s="98"/>
      <c r="DLE256" s="49"/>
      <c r="DLF256" s="405"/>
      <c r="DLG256" s="405"/>
      <c r="DLH256" s="277"/>
      <c r="DLI256" s="277"/>
      <c r="DLJ256" s="277"/>
      <c r="DLK256" s="277"/>
      <c r="DLL256" s="277"/>
      <c r="DLM256" s="277"/>
      <c r="DLN256" s="277"/>
      <c r="DLO256" s="277"/>
      <c r="DLP256" s="402"/>
      <c r="DLQ256" s="404"/>
      <c r="DLR256" s="49"/>
      <c r="DLS256" s="49"/>
      <c r="DLT256" s="49"/>
      <c r="DLU256" s="99"/>
      <c r="DLV256" s="98"/>
      <c r="DLW256" s="49"/>
      <c r="DLX256" s="405"/>
      <c r="DLY256" s="405"/>
      <c r="DLZ256" s="277"/>
      <c r="DMA256" s="277"/>
      <c r="DMB256" s="277"/>
      <c r="DMC256" s="277"/>
      <c r="DMD256" s="277"/>
      <c r="DME256" s="277"/>
      <c r="DMF256" s="277"/>
      <c r="DMG256" s="277"/>
      <c r="DMH256" s="402"/>
      <c r="DMI256" s="404"/>
      <c r="DMJ256" s="49"/>
      <c r="DMK256" s="49"/>
      <c r="DML256" s="49"/>
      <c r="DMM256" s="99"/>
      <c r="DMN256" s="98"/>
      <c r="DMO256" s="49"/>
      <c r="DMP256" s="405"/>
      <c r="DMQ256" s="405"/>
      <c r="DMR256" s="277"/>
      <c r="DMS256" s="277"/>
      <c r="DMT256" s="277"/>
      <c r="DMU256" s="277"/>
      <c r="DMV256" s="277"/>
      <c r="DMW256" s="277"/>
      <c r="DMX256" s="277"/>
      <c r="DMY256" s="277"/>
      <c r="DMZ256" s="402"/>
      <c r="DNA256" s="404"/>
      <c r="DNB256" s="49"/>
      <c r="DNC256" s="49"/>
      <c r="DND256" s="49"/>
      <c r="DNE256" s="99"/>
      <c r="DNF256" s="98"/>
      <c r="DNG256" s="49"/>
      <c r="DNH256" s="405"/>
      <c r="DNI256" s="405"/>
      <c r="DNJ256" s="277"/>
      <c r="DNK256" s="277"/>
      <c r="DNL256" s="277"/>
      <c r="DNM256" s="277"/>
      <c r="DNN256" s="277"/>
      <c r="DNO256" s="277"/>
      <c r="DNP256" s="277"/>
      <c r="DNQ256" s="277"/>
      <c r="DNR256" s="402"/>
      <c r="DNS256" s="404"/>
      <c r="DNT256" s="49"/>
      <c r="DNU256" s="49"/>
      <c r="DNV256" s="49"/>
      <c r="DNW256" s="99"/>
      <c r="DNX256" s="98"/>
      <c r="DNY256" s="49"/>
      <c r="DNZ256" s="405"/>
      <c r="DOA256" s="405"/>
      <c r="DOB256" s="277"/>
      <c r="DOC256" s="277"/>
      <c r="DOD256" s="277"/>
      <c r="DOE256" s="277"/>
      <c r="DOF256" s="277"/>
      <c r="DOG256" s="277"/>
      <c r="DOH256" s="277"/>
      <c r="DOI256" s="277"/>
      <c r="DOJ256" s="402"/>
      <c r="DOK256" s="404"/>
      <c r="DOL256" s="49"/>
      <c r="DOM256" s="49"/>
      <c r="DON256" s="49"/>
      <c r="DOO256" s="99"/>
      <c r="DOP256" s="98"/>
      <c r="DOQ256" s="49"/>
      <c r="DOR256" s="405"/>
      <c r="DOS256" s="405"/>
      <c r="DOT256" s="277"/>
      <c r="DOU256" s="277"/>
      <c r="DOV256" s="277"/>
      <c r="DOW256" s="277"/>
      <c r="DOX256" s="277"/>
      <c r="DOY256" s="277"/>
      <c r="DOZ256" s="277"/>
      <c r="DPA256" s="277"/>
      <c r="DPB256" s="402"/>
      <c r="DPC256" s="404"/>
      <c r="DPD256" s="49"/>
      <c r="DPE256" s="49"/>
      <c r="DPF256" s="49"/>
      <c r="DPG256" s="99"/>
      <c r="DPH256" s="98"/>
      <c r="DPI256" s="49"/>
      <c r="DPJ256" s="405"/>
      <c r="DPK256" s="405"/>
      <c r="DPL256" s="277"/>
      <c r="DPM256" s="277"/>
      <c r="DPN256" s="277"/>
      <c r="DPO256" s="277"/>
      <c r="DPP256" s="277"/>
      <c r="DPQ256" s="277"/>
      <c r="DPR256" s="277"/>
      <c r="DPS256" s="277"/>
      <c r="DPT256" s="402"/>
      <c r="DPU256" s="404"/>
      <c r="DPV256" s="49"/>
      <c r="DPW256" s="49"/>
      <c r="DPX256" s="49"/>
      <c r="DPY256" s="99"/>
      <c r="DPZ256" s="98"/>
      <c r="DQA256" s="49"/>
      <c r="DQB256" s="405"/>
      <c r="DQC256" s="405"/>
      <c r="DQD256" s="277"/>
      <c r="DQE256" s="277"/>
      <c r="DQF256" s="277"/>
      <c r="DQG256" s="277"/>
      <c r="DQH256" s="277"/>
      <c r="DQI256" s="277"/>
      <c r="DQJ256" s="277"/>
      <c r="DQK256" s="277"/>
      <c r="DQL256" s="402"/>
      <c r="DQM256" s="404"/>
      <c r="DQN256" s="49"/>
      <c r="DQO256" s="49"/>
      <c r="DQP256" s="49"/>
      <c r="DQQ256" s="99"/>
      <c r="DQR256" s="98"/>
      <c r="DQS256" s="49"/>
      <c r="DQT256" s="405"/>
      <c r="DQU256" s="405"/>
      <c r="DQV256" s="277"/>
      <c r="DQW256" s="277"/>
      <c r="DQX256" s="277"/>
      <c r="DQY256" s="277"/>
      <c r="DQZ256" s="277"/>
      <c r="DRA256" s="277"/>
      <c r="DRB256" s="277"/>
      <c r="DRC256" s="277"/>
      <c r="DRD256" s="402"/>
      <c r="DRE256" s="404"/>
      <c r="DRF256" s="49"/>
      <c r="DRG256" s="49"/>
      <c r="DRH256" s="49"/>
      <c r="DRI256" s="99"/>
      <c r="DRJ256" s="98"/>
      <c r="DRK256" s="49"/>
      <c r="DRL256" s="405"/>
      <c r="DRM256" s="405"/>
      <c r="DRN256" s="277"/>
      <c r="DRO256" s="277"/>
      <c r="DRP256" s="277"/>
      <c r="DRQ256" s="277"/>
      <c r="DRR256" s="277"/>
      <c r="DRS256" s="277"/>
      <c r="DRT256" s="277"/>
      <c r="DRU256" s="277"/>
      <c r="DRV256" s="402"/>
      <c r="DRW256" s="404"/>
      <c r="DRX256" s="49"/>
      <c r="DRY256" s="49"/>
      <c r="DRZ256" s="49"/>
      <c r="DSA256" s="99"/>
      <c r="DSB256" s="98"/>
      <c r="DSC256" s="49"/>
      <c r="DSD256" s="405"/>
      <c r="DSE256" s="405"/>
      <c r="DSF256" s="277"/>
      <c r="DSG256" s="277"/>
      <c r="DSH256" s="277"/>
      <c r="DSI256" s="277"/>
      <c r="DSJ256" s="277"/>
      <c r="DSK256" s="277"/>
      <c r="DSL256" s="277"/>
      <c r="DSM256" s="277"/>
      <c r="DSN256" s="402"/>
      <c r="DSO256" s="404"/>
      <c r="DSP256" s="49"/>
      <c r="DSQ256" s="49"/>
      <c r="DSR256" s="49"/>
      <c r="DSS256" s="99"/>
      <c r="DST256" s="98"/>
      <c r="DSU256" s="49"/>
      <c r="DSV256" s="405"/>
      <c r="DSW256" s="405"/>
      <c r="DSX256" s="277"/>
      <c r="DSY256" s="277"/>
      <c r="DSZ256" s="277"/>
      <c r="DTA256" s="277"/>
      <c r="DTB256" s="277"/>
      <c r="DTC256" s="277"/>
      <c r="DTD256" s="277"/>
      <c r="DTE256" s="277"/>
      <c r="DTF256" s="402"/>
      <c r="DTG256" s="404"/>
      <c r="DTH256" s="49"/>
      <c r="DTI256" s="49"/>
      <c r="DTJ256" s="49"/>
      <c r="DTK256" s="99"/>
      <c r="DTL256" s="98"/>
      <c r="DTM256" s="49"/>
      <c r="DTN256" s="405"/>
      <c r="DTO256" s="405"/>
      <c r="DTP256" s="277"/>
      <c r="DTQ256" s="277"/>
      <c r="DTR256" s="277"/>
      <c r="DTS256" s="277"/>
      <c r="DTT256" s="277"/>
      <c r="DTU256" s="277"/>
      <c r="DTV256" s="277"/>
      <c r="DTW256" s="277"/>
      <c r="DTX256" s="402"/>
      <c r="DTY256" s="404"/>
      <c r="DTZ256" s="49"/>
      <c r="DUA256" s="49"/>
      <c r="DUB256" s="49"/>
      <c r="DUC256" s="99"/>
      <c r="DUD256" s="98"/>
      <c r="DUE256" s="49"/>
      <c r="DUF256" s="405"/>
      <c r="DUG256" s="405"/>
      <c r="DUH256" s="277"/>
      <c r="DUI256" s="277"/>
      <c r="DUJ256" s="277"/>
      <c r="DUK256" s="277"/>
      <c r="DUL256" s="277"/>
      <c r="DUM256" s="277"/>
      <c r="DUN256" s="277"/>
      <c r="DUO256" s="277"/>
      <c r="DUP256" s="402"/>
      <c r="DUQ256" s="404"/>
      <c r="DUR256" s="49"/>
      <c r="DUS256" s="49"/>
      <c r="DUT256" s="49"/>
      <c r="DUU256" s="99"/>
      <c r="DUV256" s="98"/>
      <c r="DUW256" s="49"/>
      <c r="DUX256" s="405"/>
      <c r="DUY256" s="405"/>
      <c r="DUZ256" s="277"/>
      <c r="DVA256" s="277"/>
      <c r="DVB256" s="277"/>
      <c r="DVC256" s="277"/>
      <c r="DVD256" s="277"/>
      <c r="DVE256" s="277"/>
      <c r="DVF256" s="277"/>
      <c r="DVG256" s="277"/>
      <c r="DVH256" s="402"/>
      <c r="DVI256" s="404"/>
      <c r="DVJ256" s="49"/>
      <c r="DVK256" s="49"/>
      <c r="DVL256" s="49"/>
      <c r="DVM256" s="99"/>
      <c r="DVN256" s="98"/>
      <c r="DVO256" s="49"/>
      <c r="DVP256" s="405"/>
      <c r="DVQ256" s="405"/>
      <c r="DVR256" s="277"/>
      <c r="DVS256" s="277"/>
      <c r="DVT256" s="277"/>
      <c r="DVU256" s="277"/>
      <c r="DVV256" s="277"/>
      <c r="DVW256" s="277"/>
      <c r="DVX256" s="277"/>
      <c r="DVY256" s="277"/>
      <c r="DVZ256" s="402"/>
      <c r="DWA256" s="404"/>
      <c r="DWB256" s="49"/>
      <c r="DWC256" s="49"/>
      <c r="DWD256" s="49"/>
      <c r="DWE256" s="99"/>
      <c r="DWF256" s="98"/>
      <c r="DWG256" s="49"/>
      <c r="DWH256" s="405"/>
      <c r="DWI256" s="405"/>
      <c r="DWJ256" s="277"/>
      <c r="DWK256" s="277"/>
      <c r="DWL256" s="277"/>
      <c r="DWM256" s="277"/>
      <c r="DWN256" s="277"/>
      <c r="DWO256" s="277"/>
      <c r="DWP256" s="277"/>
      <c r="DWQ256" s="277"/>
      <c r="DWR256" s="402"/>
      <c r="DWS256" s="404"/>
      <c r="DWT256" s="49"/>
      <c r="DWU256" s="49"/>
      <c r="DWV256" s="49"/>
      <c r="DWW256" s="99"/>
      <c r="DWX256" s="98"/>
      <c r="DWY256" s="49"/>
      <c r="DWZ256" s="405"/>
      <c r="DXA256" s="405"/>
      <c r="DXB256" s="277"/>
      <c r="DXC256" s="277"/>
      <c r="DXD256" s="277"/>
      <c r="DXE256" s="277"/>
      <c r="DXF256" s="277"/>
      <c r="DXG256" s="277"/>
      <c r="DXH256" s="277"/>
      <c r="DXI256" s="277"/>
      <c r="DXJ256" s="402"/>
      <c r="DXK256" s="404"/>
      <c r="DXL256" s="49"/>
      <c r="DXM256" s="49"/>
      <c r="DXN256" s="49"/>
      <c r="DXO256" s="99"/>
      <c r="DXP256" s="98"/>
      <c r="DXQ256" s="49"/>
      <c r="DXR256" s="405"/>
      <c r="DXS256" s="405"/>
      <c r="DXT256" s="277"/>
      <c r="DXU256" s="277"/>
      <c r="DXV256" s="277"/>
      <c r="DXW256" s="277"/>
      <c r="DXX256" s="277"/>
      <c r="DXY256" s="277"/>
      <c r="DXZ256" s="277"/>
      <c r="DYA256" s="277"/>
      <c r="DYB256" s="402"/>
      <c r="DYC256" s="404"/>
      <c r="DYD256" s="49"/>
      <c r="DYE256" s="49"/>
      <c r="DYF256" s="49"/>
      <c r="DYG256" s="99"/>
      <c r="DYH256" s="98"/>
      <c r="DYI256" s="49"/>
      <c r="DYJ256" s="405"/>
      <c r="DYK256" s="405"/>
      <c r="DYL256" s="277"/>
      <c r="DYM256" s="277"/>
      <c r="DYN256" s="277"/>
      <c r="DYO256" s="277"/>
      <c r="DYP256" s="277"/>
      <c r="DYQ256" s="277"/>
      <c r="DYR256" s="277"/>
      <c r="DYS256" s="277"/>
      <c r="DYT256" s="402"/>
      <c r="DYU256" s="404"/>
      <c r="DYV256" s="49"/>
      <c r="DYW256" s="49"/>
      <c r="DYX256" s="49"/>
      <c r="DYY256" s="99"/>
      <c r="DYZ256" s="98"/>
      <c r="DZA256" s="49"/>
      <c r="DZB256" s="405"/>
      <c r="DZC256" s="405"/>
      <c r="DZD256" s="277"/>
      <c r="DZE256" s="277"/>
      <c r="DZF256" s="277"/>
      <c r="DZG256" s="277"/>
      <c r="DZH256" s="277"/>
      <c r="DZI256" s="277"/>
      <c r="DZJ256" s="277"/>
      <c r="DZK256" s="277"/>
      <c r="DZL256" s="402"/>
      <c r="DZM256" s="404"/>
      <c r="DZN256" s="49"/>
      <c r="DZO256" s="49"/>
      <c r="DZP256" s="49"/>
      <c r="DZQ256" s="99"/>
      <c r="DZR256" s="98"/>
      <c r="DZS256" s="49"/>
      <c r="DZT256" s="405"/>
      <c r="DZU256" s="405"/>
      <c r="DZV256" s="277"/>
      <c r="DZW256" s="277"/>
      <c r="DZX256" s="277"/>
      <c r="DZY256" s="277"/>
      <c r="DZZ256" s="277"/>
      <c r="EAA256" s="277"/>
      <c r="EAB256" s="277"/>
      <c r="EAC256" s="277"/>
      <c r="EAD256" s="402"/>
      <c r="EAE256" s="404"/>
      <c r="EAF256" s="49"/>
      <c r="EAG256" s="49"/>
      <c r="EAH256" s="49"/>
      <c r="EAI256" s="99"/>
      <c r="EAJ256" s="98"/>
      <c r="EAK256" s="49"/>
      <c r="EAL256" s="405"/>
      <c r="EAM256" s="405"/>
      <c r="EAN256" s="277"/>
      <c r="EAO256" s="277"/>
      <c r="EAP256" s="277"/>
      <c r="EAQ256" s="277"/>
      <c r="EAR256" s="277"/>
      <c r="EAS256" s="277"/>
      <c r="EAT256" s="277"/>
      <c r="EAU256" s="277"/>
      <c r="EAV256" s="402"/>
      <c r="EAW256" s="404"/>
      <c r="EAX256" s="49"/>
      <c r="EAY256" s="49"/>
      <c r="EAZ256" s="49"/>
      <c r="EBA256" s="99"/>
      <c r="EBB256" s="98"/>
      <c r="EBC256" s="49"/>
      <c r="EBD256" s="405"/>
      <c r="EBE256" s="405"/>
      <c r="EBF256" s="277"/>
      <c r="EBG256" s="277"/>
      <c r="EBH256" s="277"/>
      <c r="EBI256" s="277"/>
      <c r="EBJ256" s="277"/>
      <c r="EBK256" s="277"/>
      <c r="EBL256" s="277"/>
      <c r="EBM256" s="277"/>
      <c r="EBN256" s="402"/>
      <c r="EBO256" s="404"/>
      <c r="EBP256" s="49"/>
      <c r="EBQ256" s="49"/>
      <c r="EBR256" s="49"/>
      <c r="EBS256" s="99"/>
      <c r="EBT256" s="98"/>
      <c r="EBU256" s="49"/>
      <c r="EBV256" s="405"/>
      <c r="EBW256" s="405"/>
      <c r="EBX256" s="277"/>
      <c r="EBY256" s="277"/>
      <c r="EBZ256" s="277"/>
      <c r="ECA256" s="277"/>
      <c r="ECB256" s="277"/>
      <c r="ECC256" s="277"/>
      <c r="ECD256" s="277"/>
      <c r="ECE256" s="277"/>
      <c r="ECF256" s="402"/>
      <c r="ECG256" s="404"/>
      <c r="ECH256" s="49"/>
      <c r="ECI256" s="49"/>
      <c r="ECJ256" s="49"/>
      <c r="ECK256" s="99"/>
      <c r="ECL256" s="98"/>
      <c r="ECM256" s="49"/>
      <c r="ECN256" s="405"/>
      <c r="ECO256" s="405"/>
      <c r="ECP256" s="277"/>
      <c r="ECQ256" s="277"/>
      <c r="ECR256" s="277"/>
      <c r="ECS256" s="277"/>
      <c r="ECT256" s="277"/>
      <c r="ECU256" s="277"/>
      <c r="ECV256" s="277"/>
      <c r="ECW256" s="277"/>
      <c r="ECX256" s="402"/>
      <c r="ECY256" s="404"/>
      <c r="ECZ256" s="49"/>
      <c r="EDA256" s="49"/>
      <c r="EDB256" s="49"/>
      <c r="EDC256" s="99"/>
      <c r="EDD256" s="98"/>
      <c r="EDE256" s="49"/>
      <c r="EDF256" s="405"/>
      <c r="EDG256" s="405"/>
      <c r="EDH256" s="277"/>
      <c r="EDI256" s="277"/>
      <c r="EDJ256" s="277"/>
      <c r="EDK256" s="277"/>
      <c r="EDL256" s="277"/>
      <c r="EDM256" s="277"/>
      <c r="EDN256" s="277"/>
      <c r="EDO256" s="277"/>
      <c r="EDP256" s="402"/>
      <c r="EDQ256" s="404"/>
      <c r="EDR256" s="49"/>
      <c r="EDS256" s="49"/>
      <c r="EDT256" s="49"/>
      <c r="EDU256" s="99"/>
      <c r="EDV256" s="98"/>
      <c r="EDW256" s="49"/>
      <c r="EDX256" s="405"/>
      <c r="EDY256" s="405"/>
      <c r="EDZ256" s="277"/>
      <c r="EEA256" s="277"/>
      <c r="EEB256" s="277"/>
      <c r="EEC256" s="277"/>
      <c r="EED256" s="277"/>
      <c r="EEE256" s="277"/>
      <c r="EEF256" s="277"/>
      <c r="EEG256" s="277"/>
      <c r="EEH256" s="402"/>
      <c r="EEI256" s="404"/>
      <c r="EEJ256" s="49"/>
      <c r="EEK256" s="49"/>
      <c r="EEL256" s="49"/>
      <c r="EEM256" s="99"/>
      <c r="EEN256" s="98"/>
      <c r="EEO256" s="49"/>
      <c r="EEP256" s="405"/>
      <c r="EEQ256" s="405"/>
      <c r="EER256" s="277"/>
      <c r="EES256" s="277"/>
      <c r="EET256" s="277"/>
      <c r="EEU256" s="277"/>
      <c r="EEV256" s="277"/>
      <c r="EEW256" s="277"/>
      <c r="EEX256" s="277"/>
      <c r="EEY256" s="277"/>
      <c r="EEZ256" s="402"/>
      <c r="EFA256" s="404"/>
      <c r="EFB256" s="49"/>
      <c r="EFC256" s="49"/>
      <c r="EFD256" s="49"/>
      <c r="EFE256" s="99"/>
      <c r="EFF256" s="98"/>
      <c r="EFG256" s="49"/>
      <c r="EFH256" s="405"/>
      <c r="EFI256" s="405"/>
      <c r="EFJ256" s="277"/>
      <c r="EFK256" s="277"/>
      <c r="EFL256" s="277"/>
      <c r="EFM256" s="277"/>
      <c r="EFN256" s="277"/>
      <c r="EFO256" s="277"/>
      <c r="EFP256" s="277"/>
      <c r="EFQ256" s="277"/>
      <c r="EFR256" s="402"/>
      <c r="EFS256" s="404"/>
      <c r="EFT256" s="49"/>
      <c r="EFU256" s="49"/>
      <c r="EFV256" s="49"/>
      <c r="EFW256" s="99"/>
      <c r="EFX256" s="98"/>
      <c r="EFY256" s="49"/>
      <c r="EFZ256" s="405"/>
      <c r="EGA256" s="405"/>
      <c r="EGB256" s="277"/>
      <c r="EGC256" s="277"/>
      <c r="EGD256" s="277"/>
      <c r="EGE256" s="277"/>
      <c r="EGF256" s="277"/>
      <c r="EGG256" s="277"/>
      <c r="EGH256" s="277"/>
      <c r="EGI256" s="277"/>
      <c r="EGJ256" s="402"/>
      <c r="EGK256" s="404"/>
      <c r="EGL256" s="49"/>
      <c r="EGM256" s="49"/>
      <c r="EGN256" s="49"/>
      <c r="EGO256" s="99"/>
      <c r="EGP256" s="98"/>
      <c r="EGQ256" s="49"/>
      <c r="EGR256" s="405"/>
      <c r="EGS256" s="405"/>
      <c r="EGT256" s="277"/>
      <c r="EGU256" s="277"/>
      <c r="EGV256" s="277"/>
      <c r="EGW256" s="277"/>
      <c r="EGX256" s="277"/>
      <c r="EGY256" s="277"/>
      <c r="EGZ256" s="277"/>
      <c r="EHA256" s="277"/>
      <c r="EHB256" s="402"/>
      <c r="EHC256" s="404"/>
      <c r="EHD256" s="49"/>
      <c r="EHE256" s="49"/>
      <c r="EHF256" s="49"/>
      <c r="EHG256" s="99"/>
      <c r="EHH256" s="98"/>
      <c r="EHI256" s="49"/>
      <c r="EHJ256" s="405"/>
      <c r="EHK256" s="405"/>
      <c r="EHL256" s="277"/>
      <c r="EHM256" s="277"/>
      <c r="EHN256" s="277"/>
      <c r="EHO256" s="277"/>
      <c r="EHP256" s="277"/>
      <c r="EHQ256" s="277"/>
      <c r="EHR256" s="277"/>
      <c r="EHS256" s="277"/>
      <c r="EHT256" s="402"/>
      <c r="EHU256" s="404"/>
      <c r="EHV256" s="49"/>
      <c r="EHW256" s="49"/>
      <c r="EHX256" s="49"/>
      <c r="EHY256" s="99"/>
      <c r="EHZ256" s="98"/>
      <c r="EIA256" s="49"/>
      <c r="EIB256" s="405"/>
      <c r="EIC256" s="405"/>
      <c r="EID256" s="277"/>
      <c r="EIE256" s="277"/>
      <c r="EIF256" s="277"/>
      <c r="EIG256" s="277"/>
      <c r="EIH256" s="277"/>
      <c r="EII256" s="277"/>
      <c r="EIJ256" s="277"/>
      <c r="EIK256" s="277"/>
      <c r="EIL256" s="402"/>
      <c r="EIM256" s="404"/>
      <c r="EIN256" s="49"/>
      <c r="EIO256" s="49"/>
      <c r="EIP256" s="49"/>
      <c r="EIQ256" s="99"/>
      <c r="EIR256" s="98"/>
      <c r="EIS256" s="49"/>
      <c r="EIT256" s="405"/>
      <c r="EIU256" s="405"/>
      <c r="EIV256" s="277"/>
      <c r="EIW256" s="277"/>
      <c r="EIX256" s="277"/>
      <c r="EIY256" s="277"/>
      <c r="EIZ256" s="277"/>
      <c r="EJA256" s="277"/>
      <c r="EJB256" s="277"/>
      <c r="EJC256" s="277"/>
      <c r="EJD256" s="402"/>
      <c r="EJE256" s="404"/>
      <c r="EJF256" s="49"/>
      <c r="EJG256" s="49"/>
      <c r="EJH256" s="49"/>
      <c r="EJI256" s="99"/>
      <c r="EJJ256" s="98"/>
      <c r="EJK256" s="49"/>
      <c r="EJL256" s="405"/>
      <c r="EJM256" s="405"/>
      <c r="EJN256" s="277"/>
      <c r="EJO256" s="277"/>
      <c r="EJP256" s="277"/>
      <c r="EJQ256" s="277"/>
      <c r="EJR256" s="277"/>
      <c r="EJS256" s="277"/>
      <c r="EJT256" s="277"/>
      <c r="EJU256" s="277"/>
      <c r="EJV256" s="402"/>
      <c r="EJW256" s="404"/>
      <c r="EJX256" s="49"/>
      <c r="EJY256" s="49"/>
      <c r="EJZ256" s="49"/>
      <c r="EKA256" s="99"/>
      <c r="EKB256" s="98"/>
      <c r="EKC256" s="49"/>
      <c r="EKD256" s="405"/>
      <c r="EKE256" s="405"/>
      <c r="EKF256" s="277"/>
      <c r="EKG256" s="277"/>
      <c r="EKH256" s="277"/>
      <c r="EKI256" s="277"/>
      <c r="EKJ256" s="277"/>
      <c r="EKK256" s="277"/>
      <c r="EKL256" s="277"/>
      <c r="EKM256" s="277"/>
      <c r="EKN256" s="402"/>
      <c r="EKO256" s="404"/>
      <c r="EKP256" s="49"/>
      <c r="EKQ256" s="49"/>
      <c r="EKR256" s="49"/>
      <c r="EKS256" s="99"/>
      <c r="EKT256" s="98"/>
      <c r="EKU256" s="49"/>
      <c r="EKV256" s="405"/>
      <c r="EKW256" s="405"/>
      <c r="EKX256" s="277"/>
      <c r="EKY256" s="277"/>
      <c r="EKZ256" s="277"/>
      <c r="ELA256" s="277"/>
      <c r="ELB256" s="277"/>
      <c r="ELC256" s="277"/>
      <c r="ELD256" s="277"/>
      <c r="ELE256" s="277"/>
      <c r="ELF256" s="402"/>
      <c r="ELG256" s="404"/>
      <c r="ELH256" s="49"/>
      <c r="ELI256" s="49"/>
      <c r="ELJ256" s="49"/>
      <c r="ELK256" s="99"/>
      <c r="ELL256" s="98"/>
      <c r="ELM256" s="49"/>
      <c r="ELN256" s="405"/>
      <c r="ELO256" s="405"/>
      <c r="ELP256" s="277"/>
      <c r="ELQ256" s="277"/>
      <c r="ELR256" s="277"/>
      <c r="ELS256" s="277"/>
      <c r="ELT256" s="277"/>
      <c r="ELU256" s="277"/>
      <c r="ELV256" s="277"/>
      <c r="ELW256" s="277"/>
      <c r="ELX256" s="402"/>
      <c r="ELY256" s="404"/>
      <c r="ELZ256" s="49"/>
      <c r="EMA256" s="49"/>
      <c r="EMB256" s="49"/>
      <c r="EMC256" s="99"/>
      <c r="EMD256" s="98"/>
      <c r="EME256" s="49"/>
      <c r="EMF256" s="405"/>
      <c r="EMG256" s="405"/>
      <c r="EMH256" s="277"/>
      <c r="EMI256" s="277"/>
      <c r="EMJ256" s="277"/>
      <c r="EMK256" s="277"/>
      <c r="EML256" s="277"/>
      <c r="EMM256" s="277"/>
      <c r="EMN256" s="277"/>
      <c r="EMO256" s="277"/>
      <c r="EMP256" s="402"/>
      <c r="EMQ256" s="404"/>
      <c r="EMR256" s="49"/>
      <c r="EMS256" s="49"/>
      <c r="EMT256" s="49"/>
      <c r="EMU256" s="99"/>
      <c r="EMV256" s="98"/>
      <c r="EMW256" s="49"/>
      <c r="EMX256" s="405"/>
      <c r="EMY256" s="405"/>
      <c r="EMZ256" s="277"/>
      <c r="ENA256" s="277"/>
      <c r="ENB256" s="277"/>
      <c r="ENC256" s="277"/>
      <c r="END256" s="277"/>
      <c r="ENE256" s="277"/>
      <c r="ENF256" s="277"/>
      <c r="ENG256" s="277"/>
      <c r="ENH256" s="402"/>
      <c r="ENI256" s="404"/>
      <c r="ENJ256" s="49"/>
      <c r="ENK256" s="49"/>
      <c r="ENL256" s="49"/>
      <c r="ENM256" s="99"/>
      <c r="ENN256" s="98"/>
      <c r="ENO256" s="49"/>
      <c r="ENP256" s="405"/>
      <c r="ENQ256" s="405"/>
      <c r="ENR256" s="277"/>
      <c r="ENS256" s="277"/>
      <c r="ENT256" s="277"/>
      <c r="ENU256" s="277"/>
      <c r="ENV256" s="277"/>
      <c r="ENW256" s="277"/>
      <c r="ENX256" s="277"/>
      <c r="ENY256" s="277"/>
      <c r="ENZ256" s="402"/>
      <c r="EOA256" s="404"/>
      <c r="EOB256" s="49"/>
      <c r="EOC256" s="49"/>
      <c r="EOD256" s="49"/>
      <c r="EOE256" s="99"/>
      <c r="EOF256" s="98"/>
      <c r="EOG256" s="49"/>
      <c r="EOH256" s="405"/>
      <c r="EOI256" s="405"/>
      <c r="EOJ256" s="277"/>
      <c r="EOK256" s="277"/>
      <c r="EOL256" s="277"/>
      <c r="EOM256" s="277"/>
      <c r="EON256" s="277"/>
      <c r="EOO256" s="277"/>
      <c r="EOP256" s="277"/>
      <c r="EOQ256" s="277"/>
      <c r="EOR256" s="402"/>
      <c r="EOS256" s="404"/>
      <c r="EOT256" s="49"/>
      <c r="EOU256" s="49"/>
      <c r="EOV256" s="49"/>
      <c r="EOW256" s="99"/>
      <c r="EOX256" s="98"/>
      <c r="EOY256" s="49"/>
      <c r="EOZ256" s="405"/>
      <c r="EPA256" s="405"/>
      <c r="EPB256" s="277"/>
      <c r="EPC256" s="277"/>
      <c r="EPD256" s="277"/>
      <c r="EPE256" s="277"/>
      <c r="EPF256" s="277"/>
      <c r="EPG256" s="277"/>
      <c r="EPH256" s="277"/>
      <c r="EPI256" s="277"/>
      <c r="EPJ256" s="402"/>
      <c r="EPK256" s="404"/>
      <c r="EPL256" s="49"/>
      <c r="EPM256" s="49"/>
      <c r="EPN256" s="49"/>
      <c r="EPO256" s="99"/>
      <c r="EPP256" s="98"/>
      <c r="EPQ256" s="49"/>
      <c r="EPR256" s="405"/>
      <c r="EPS256" s="405"/>
      <c r="EPT256" s="277"/>
      <c r="EPU256" s="277"/>
      <c r="EPV256" s="277"/>
      <c r="EPW256" s="277"/>
      <c r="EPX256" s="277"/>
      <c r="EPY256" s="277"/>
      <c r="EPZ256" s="277"/>
      <c r="EQA256" s="277"/>
      <c r="EQB256" s="402"/>
      <c r="EQC256" s="404"/>
      <c r="EQD256" s="49"/>
      <c r="EQE256" s="49"/>
      <c r="EQF256" s="49"/>
      <c r="EQG256" s="99"/>
      <c r="EQH256" s="98"/>
      <c r="EQI256" s="49"/>
      <c r="EQJ256" s="405"/>
      <c r="EQK256" s="405"/>
      <c r="EQL256" s="277"/>
      <c r="EQM256" s="277"/>
      <c r="EQN256" s="277"/>
      <c r="EQO256" s="277"/>
      <c r="EQP256" s="277"/>
      <c r="EQQ256" s="277"/>
      <c r="EQR256" s="277"/>
      <c r="EQS256" s="277"/>
      <c r="EQT256" s="402"/>
      <c r="EQU256" s="404"/>
      <c r="EQV256" s="49"/>
      <c r="EQW256" s="49"/>
      <c r="EQX256" s="49"/>
      <c r="EQY256" s="99"/>
      <c r="EQZ256" s="98"/>
      <c r="ERA256" s="49"/>
      <c r="ERB256" s="405"/>
      <c r="ERC256" s="405"/>
      <c r="ERD256" s="277"/>
      <c r="ERE256" s="277"/>
      <c r="ERF256" s="277"/>
      <c r="ERG256" s="277"/>
      <c r="ERH256" s="277"/>
      <c r="ERI256" s="277"/>
      <c r="ERJ256" s="277"/>
      <c r="ERK256" s="277"/>
      <c r="ERL256" s="402"/>
      <c r="ERM256" s="404"/>
      <c r="ERN256" s="49"/>
      <c r="ERO256" s="49"/>
      <c r="ERP256" s="49"/>
      <c r="ERQ256" s="99"/>
      <c r="ERR256" s="98"/>
      <c r="ERS256" s="49"/>
      <c r="ERT256" s="405"/>
      <c r="ERU256" s="405"/>
      <c r="ERV256" s="277"/>
      <c r="ERW256" s="277"/>
      <c r="ERX256" s="277"/>
      <c r="ERY256" s="277"/>
      <c r="ERZ256" s="277"/>
      <c r="ESA256" s="277"/>
      <c r="ESB256" s="277"/>
      <c r="ESC256" s="277"/>
      <c r="ESD256" s="402"/>
      <c r="ESE256" s="404"/>
      <c r="ESF256" s="49"/>
      <c r="ESG256" s="49"/>
      <c r="ESH256" s="49"/>
      <c r="ESI256" s="99"/>
      <c r="ESJ256" s="98"/>
      <c r="ESK256" s="49"/>
      <c r="ESL256" s="405"/>
      <c r="ESM256" s="405"/>
      <c r="ESN256" s="277"/>
      <c r="ESO256" s="277"/>
      <c r="ESP256" s="277"/>
      <c r="ESQ256" s="277"/>
      <c r="ESR256" s="277"/>
      <c r="ESS256" s="277"/>
      <c r="EST256" s="277"/>
      <c r="ESU256" s="277"/>
      <c r="ESV256" s="402"/>
      <c r="ESW256" s="404"/>
      <c r="ESX256" s="49"/>
      <c r="ESY256" s="49"/>
      <c r="ESZ256" s="49"/>
      <c r="ETA256" s="99"/>
      <c r="ETB256" s="98"/>
      <c r="ETC256" s="49"/>
      <c r="ETD256" s="405"/>
      <c r="ETE256" s="405"/>
      <c r="ETF256" s="277"/>
      <c r="ETG256" s="277"/>
      <c r="ETH256" s="277"/>
      <c r="ETI256" s="277"/>
      <c r="ETJ256" s="277"/>
      <c r="ETK256" s="277"/>
      <c r="ETL256" s="277"/>
      <c r="ETM256" s="277"/>
      <c r="ETN256" s="402"/>
      <c r="ETO256" s="404"/>
      <c r="ETP256" s="49"/>
      <c r="ETQ256" s="49"/>
      <c r="ETR256" s="49"/>
      <c r="ETS256" s="99"/>
      <c r="ETT256" s="98"/>
      <c r="ETU256" s="49"/>
      <c r="ETV256" s="405"/>
      <c r="ETW256" s="405"/>
      <c r="ETX256" s="277"/>
      <c r="ETY256" s="277"/>
      <c r="ETZ256" s="277"/>
      <c r="EUA256" s="277"/>
      <c r="EUB256" s="277"/>
      <c r="EUC256" s="277"/>
      <c r="EUD256" s="277"/>
      <c r="EUE256" s="277"/>
      <c r="EUF256" s="402"/>
      <c r="EUG256" s="404"/>
      <c r="EUH256" s="49"/>
      <c r="EUI256" s="49"/>
      <c r="EUJ256" s="49"/>
      <c r="EUK256" s="99"/>
      <c r="EUL256" s="98"/>
      <c r="EUM256" s="49"/>
      <c r="EUN256" s="405"/>
      <c r="EUO256" s="405"/>
      <c r="EUP256" s="277"/>
      <c r="EUQ256" s="277"/>
      <c r="EUR256" s="277"/>
      <c r="EUS256" s="277"/>
      <c r="EUT256" s="277"/>
      <c r="EUU256" s="277"/>
      <c r="EUV256" s="277"/>
      <c r="EUW256" s="277"/>
      <c r="EUX256" s="402"/>
      <c r="EUY256" s="404"/>
      <c r="EUZ256" s="49"/>
      <c r="EVA256" s="49"/>
      <c r="EVB256" s="49"/>
      <c r="EVC256" s="99"/>
      <c r="EVD256" s="98"/>
      <c r="EVE256" s="49"/>
      <c r="EVF256" s="405"/>
      <c r="EVG256" s="405"/>
      <c r="EVH256" s="277"/>
      <c r="EVI256" s="277"/>
      <c r="EVJ256" s="277"/>
      <c r="EVK256" s="277"/>
      <c r="EVL256" s="277"/>
      <c r="EVM256" s="277"/>
      <c r="EVN256" s="277"/>
      <c r="EVO256" s="277"/>
      <c r="EVP256" s="402"/>
      <c r="EVQ256" s="404"/>
      <c r="EVR256" s="49"/>
      <c r="EVS256" s="49"/>
      <c r="EVT256" s="49"/>
      <c r="EVU256" s="99"/>
      <c r="EVV256" s="98"/>
      <c r="EVW256" s="49"/>
      <c r="EVX256" s="405"/>
      <c r="EVY256" s="405"/>
      <c r="EVZ256" s="277"/>
      <c r="EWA256" s="277"/>
      <c r="EWB256" s="277"/>
      <c r="EWC256" s="277"/>
      <c r="EWD256" s="277"/>
      <c r="EWE256" s="277"/>
      <c r="EWF256" s="277"/>
      <c r="EWG256" s="277"/>
      <c r="EWH256" s="402"/>
      <c r="EWI256" s="404"/>
      <c r="EWJ256" s="49"/>
      <c r="EWK256" s="49"/>
      <c r="EWL256" s="49"/>
      <c r="EWM256" s="99"/>
      <c r="EWN256" s="98"/>
      <c r="EWO256" s="49"/>
      <c r="EWP256" s="405"/>
      <c r="EWQ256" s="405"/>
      <c r="EWR256" s="277"/>
      <c r="EWS256" s="277"/>
      <c r="EWT256" s="277"/>
      <c r="EWU256" s="277"/>
      <c r="EWV256" s="277"/>
      <c r="EWW256" s="277"/>
      <c r="EWX256" s="277"/>
      <c r="EWY256" s="277"/>
      <c r="EWZ256" s="402"/>
      <c r="EXA256" s="404"/>
      <c r="EXB256" s="49"/>
      <c r="EXC256" s="49"/>
      <c r="EXD256" s="49"/>
      <c r="EXE256" s="99"/>
      <c r="EXF256" s="98"/>
      <c r="EXG256" s="49"/>
      <c r="EXH256" s="405"/>
      <c r="EXI256" s="405"/>
      <c r="EXJ256" s="277"/>
      <c r="EXK256" s="277"/>
      <c r="EXL256" s="277"/>
      <c r="EXM256" s="277"/>
      <c r="EXN256" s="277"/>
      <c r="EXO256" s="277"/>
      <c r="EXP256" s="277"/>
      <c r="EXQ256" s="277"/>
      <c r="EXR256" s="402"/>
      <c r="EXS256" s="404"/>
      <c r="EXT256" s="49"/>
      <c r="EXU256" s="49"/>
      <c r="EXV256" s="49"/>
      <c r="EXW256" s="99"/>
      <c r="EXX256" s="98"/>
      <c r="EXY256" s="49"/>
      <c r="EXZ256" s="405"/>
      <c r="EYA256" s="405"/>
      <c r="EYB256" s="277"/>
      <c r="EYC256" s="277"/>
      <c r="EYD256" s="277"/>
      <c r="EYE256" s="277"/>
      <c r="EYF256" s="277"/>
      <c r="EYG256" s="277"/>
      <c r="EYH256" s="277"/>
      <c r="EYI256" s="277"/>
      <c r="EYJ256" s="402"/>
      <c r="EYK256" s="404"/>
      <c r="EYL256" s="49"/>
      <c r="EYM256" s="49"/>
      <c r="EYN256" s="49"/>
      <c r="EYO256" s="99"/>
      <c r="EYP256" s="98"/>
      <c r="EYQ256" s="49"/>
      <c r="EYR256" s="405"/>
      <c r="EYS256" s="405"/>
      <c r="EYT256" s="277"/>
      <c r="EYU256" s="277"/>
      <c r="EYV256" s="277"/>
      <c r="EYW256" s="277"/>
      <c r="EYX256" s="277"/>
      <c r="EYY256" s="277"/>
      <c r="EYZ256" s="277"/>
      <c r="EZA256" s="277"/>
      <c r="EZB256" s="402"/>
      <c r="EZC256" s="404"/>
      <c r="EZD256" s="49"/>
      <c r="EZE256" s="49"/>
      <c r="EZF256" s="49"/>
      <c r="EZG256" s="99"/>
      <c r="EZH256" s="98"/>
      <c r="EZI256" s="49"/>
      <c r="EZJ256" s="405"/>
      <c r="EZK256" s="405"/>
      <c r="EZL256" s="277"/>
      <c r="EZM256" s="277"/>
      <c r="EZN256" s="277"/>
      <c r="EZO256" s="277"/>
      <c r="EZP256" s="277"/>
      <c r="EZQ256" s="277"/>
      <c r="EZR256" s="277"/>
      <c r="EZS256" s="277"/>
      <c r="EZT256" s="402"/>
      <c r="EZU256" s="404"/>
      <c r="EZV256" s="49"/>
      <c r="EZW256" s="49"/>
      <c r="EZX256" s="49"/>
      <c r="EZY256" s="99"/>
      <c r="EZZ256" s="98"/>
      <c r="FAA256" s="49"/>
      <c r="FAB256" s="405"/>
      <c r="FAC256" s="405"/>
      <c r="FAD256" s="277"/>
      <c r="FAE256" s="277"/>
      <c r="FAF256" s="277"/>
      <c r="FAG256" s="277"/>
      <c r="FAH256" s="277"/>
      <c r="FAI256" s="277"/>
      <c r="FAJ256" s="277"/>
      <c r="FAK256" s="277"/>
      <c r="FAL256" s="402"/>
      <c r="FAM256" s="404"/>
      <c r="FAN256" s="49"/>
      <c r="FAO256" s="49"/>
      <c r="FAP256" s="49"/>
      <c r="FAQ256" s="99"/>
      <c r="FAR256" s="98"/>
      <c r="FAS256" s="49"/>
      <c r="FAT256" s="405"/>
      <c r="FAU256" s="405"/>
      <c r="FAV256" s="277"/>
      <c r="FAW256" s="277"/>
      <c r="FAX256" s="277"/>
      <c r="FAY256" s="277"/>
      <c r="FAZ256" s="277"/>
      <c r="FBA256" s="277"/>
      <c r="FBB256" s="277"/>
      <c r="FBC256" s="277"/>
      <c r="FBD256" s="402"/>
      <c r="FBE256" s="404"/>
      <c r="FBF256" s="49"/>
      <c r="FBG256" s="49"/>
      <c r="FBH256" s="49"/>
      <c r="FBI256" s="99"/>
      <c r="FBJ256" s="98"/>
      <c r="FBK256" s="49"/>
      <c r="FBL256" s="405"/>
      <c r="FBM256" s="405"/>
      <c r="FBN256" s="277"/>
      <c r="FBO256" s="277"/>
      <c r="FBP256" s="277"/>
      <c r="FBQ256" s="277"/>
      <c r="FBR256" s="277"/>
      <c r="FBS256" s="277"/>
      <c r="FBT256" s="277"/>
      <c r="FBU256" s="277"/>
      <c r="FBV256" s="402"/>
      <c r="FBW256" s="404"/>
      <c r="FBX256" s="49"/>
      <c r="FBY256" s="49"/>
      <c r="FBZ256" s="49"/>
      <c r="FCA256" s="99"/>
      <c r="FCB256" s="98"/>
      <c r="FCC256" s="49"/>
      <c r="FCD256" s="405"/>
      <c r="FCE256" s="405"/>
      <c r="FCF256" s="277"/>
      <c r="FCG256" s="277"/>
      <c r="FCH256" s="277"/>
      <c r="FCI256" s="277"/>
      <c r="FCJ256" s="277"/>
      <c r="FCK256" s="277"/>
      <c r="FCL256" s="277"/>
      <c r="FCM256" s="277"/>
      <c r="FCN256" s="402"/>
      <c r="FCO256" s="404"/>
      <c r="FCP256" s="49"/>
      <c r="FCQ256" s="49"/>
      <c r="FCR256" s="49"/>
      <c r="FCS256" s="99"/>
      <c r="FCT256" s="98"/>
      <c r="FCU256" s="49"/>
      <c r="FCV256" s="405"/>
      <c r="FCW256" s="405"/>
      <c r="FCX256" s="277"/>
      <c r="FCY256" s="277"/>
      <c r="FCZ256" s="277"/>
      <c r="FDA256" s="277"/>
      <c r="FDB256" s="277"/>
      <c r="FDC256" s="277"/>
      <c r="FDD256" s="277"/>
      <c r="FDE256" s="277"/>
      <c r="FDF256" s="402"/>
      <c r="FDG256" s="404"/>
      <c r="FDH256" s="49"/>
      <c r="FDI256" s="49"/>
      <c r="FDJ256" s="49"/>
      <c r="FDK256" s="99"/>
      <c r="FDL256" s="98"/>
      <c r="FDM256" s="49"/>
      <c r="FDN256" s="405"/>
      <c r="FDO256" s="405"/>
      <c r="FDP256" s="277"/>
      <c r="FDQ256" s="277"/>
      <c r="FDR256" s="277"/>
      <c r="FDS256" s="277"/>
      <c r="FDT256" s="277"/>
      <c r="FDU256" s="277"/>
      <c r="FDV256" s="277"/>
      <c r="FDW256" s="277"/>
      <c r="FDX256" s="402"/>
      <c r="FDY256" s="404"/>
      <c r="FDZ256" s="49"/>
      <c r="FEA256" s="49"/>
      <c r="FEB256" s="49"/>
      <c r="FEC256" s="99"/>
      <c r="FED256" s="98"/>
      <c r="FEE256" s="49"/>
      <c r="FEF256" s="405"/>
      <c r="FEG256" s="405"/>
      <c r="FEH256" s="277"/>
      <c r="FEI256" s="277"/>
      <c r="FEJ256" s="277"/>
      <c r="FEK256" s="277"/>
      <c r="FEL256" s="277"/>
      <c r="FEM256" s="277"/>
      <c r="FEN256" s="277"/>
      <c r="FEO256" s="277"/>
      <c r="FEP256" s="402"/>
      <c r="FEQ256" s="404"/>
      <c r="FER256" s="49"/>
      <c r="FES256" s="49"/>
      <c r="FET256" s="49"/>
      <c r="FEU256" s="99"/>
      <c r="FEV256" s="98"/>
      <c r="FEW256" s="49"/>
      <c r="FEX256" s="405"/>
      <c r="FEY256" s="405"/>
      <c r="FEZ256" s="277"/>
      <c r="FFA256" s="277"/>
      <c r="FFB256" s="277"/>
      <c r="FFC256" s="277"/>
      <c r="FFD256" s="277"/>
      <c r="FFE256" s="277"/>
      <c r="FFF256" s="277"/>
      <c r="FFG256" s="277"/>
      <c r="FFH256" s="402"/>
      <c r="FFI256" s="404"/>
      <c r="FFJ256" s="49"/>
      <c r="FFK256" s="49"/>
      <c r="FFL256" s="49"/>
      <c r="FFM256" s="99"/>
      <c r="FFN256" s="98"/>
      <c r="FFO256" s="49"/>
      <c r="FFP256" s="405"/>
      <c r="FFQ256" s="405"/>
      <c r="FFR256" s="277"/>
      <c r="FFS256" s="277"/>
      <c r="FFT256" s="277"/>
      <c r="FFU256" s="277"/>
      <c r="FFV256" s="277"/>
      <c r="FFW256" s="277"/>
      <c r="FFX256" s="277"/>
      <c r="FFY256" s="277"/>
      <c r="FFZ256" s="402"/>
      <c r="FGA256" s="404"/>
      <c r="FGB256" s="49"/>
      <c r="FGC256" s="49"/>
      <c r="FGD256" s="49"/>
      <c r="FGE256" s="99"/>
      <c r="FGF256" s="98"/>
      <c r="FGG256" s="49"/>
      <c r="FGH256" s="405"/>
      <c r="FGI256" s="405"/>
      <c r="FGJ256" s="277"/>
      <c r="FGK256" s="277"/>
      <c r="FGL256" s="277"/>
      <c r="FGM256" s="277"/>
      <c r="FGN256" s="277"/>
      <c r="FGO256" s="277"/>
      <c r="FGP256" s="277"/>
      <c r="FGQ256" s="277"/>
      <c r="FGR256" s="402"/>
      <c r="FGS256" s="404"/>
      <c r="FGT256" s="49"/>
      <c r="FGU256" s="49"/>
      <c r="FGV256" s="49"/>
      <c r="FGW256" s="99"/>
      <c r="FGX256" s="98"/>
      <c r="FGY256" s="49"/>
      <c r="FGZ256" s="405"/>
      <c r="FHA256" s="405"/>
      <c r="FHB256" s="277"/>
      <c r="FHC256" s="277"/>
      <c r="FHD256" s="277"/>
      <c r="FHE256" s="277"/>
      <c r="FHF256" s="277"/>
      <c r="FHG256" s="277"/>
      <c r="FHH256" s="277"/>
      <c r="FHI256" s="277"/>
      <c r="FHJ256" s="402"/>
      <c r="FHK256" s="404"/>
      <c r="FHL256" s="49"/>
      <c r="FHM256" s="49"/>
      <c r="FHN256" s="49"/>
      <c r="FHO256" s="99"/>
      <c r="FHP256" s="98"/>
      <c r="FHQ256" s="49"/>
      <c r="FHR256" s="405"/>
      <c r="FHS256" s="405"/>
      <c r="FHT256" s="277"/>
      <c r="FHU256" s="277"/>
      <c r="FHV256" s="277"/>
      <c r="FHW256" s="277"/>
      <c r="FHX256" s="277"/>
      <c r="FHY256" s="277"/>
      <c r="FHZ256" s="277"/>
      <c r="FIA256" s="277"/>
      <c r="FIB256" s="402"/>
      <c r="FIC256" s="404"/>
      <c r="FID256" s="49"/>
      <c r="FIE256" s="49"/>
      <c r="FIF256" s="49"/>
      <c r="FIG256" s="99"/>
      <c r="FIH256" s="98"/>
      <c r="FII256" s="49"/>
      <c r="FIJ256" s="405"/>
      <c r="FIK256" s="405"/>
      <c r="FIL256" s="277"/>
      <c r="FIM256" s="277"/>
      <c r="FIN256" s="277"/>
      <c r="FIO256" s="277"/>
      <c r="FIP256" s="277"/>
      <c r="FIQ256" s="277"/>
      <c r="FIR256" s="277"/>
      <c r="FIS256" s="277"/>
      <c r="FIT256" s="402"/>
      <c r="FIU256" s="404"/>
      <c r="FIV256" s="49"/>
      <c r="FIW256" s="49"/>
      <c r="FIX256" s="49"/>
      <c r="FIY256" s="99"/>
      <c r="FIZ256" s="98"/>
      <c r="FJA256" s="49"/>
      <c r="FJB256" s="405"/>
      <c r="FJC256" s="405"/>
      <c r="FJD256" s="277"/>
      <c r="FJE256" s="277"/>
      <c r="FJF256" s="277"/>
      <c r="FJG256" s="277"/>
      <c r="FJH256" s="277"/>
      <c r="FJI256" s="277"/>
      <c r="FJJ256" s="277"/>
      <c r="FJK256" s="277"/>
      <c r="FJL256" s="402"/>
      <c r="FJM256" s="404"/>
      <c r="FJN256" s="49"/>
      <c r="FJO256" s="49"/>
      <c r="FJP256" s="49"/>
      <c r="FJQ256" s="99"/>
      <c r="FJR256" s="98"/>
      <c r="FJS256" s="49"/>
      <c r="FJT256" s="405"/>
      <c r="FJU256" s="405"/>
      <c r="FJV256" s="277"/>
      <c r="FJW256" s="277"/>
      <c r="FJX256" s="277"/>
      <c r="FJY256" s="277"/>
      <c r="FJZ256" s="277"/>
      <c r="FKA256" s="277"/>
      <c r="FKB256" s="277"/>
      <c r="FKC256" s="277"/>
      <c r="FKD256" s="402"/>
      <c r="FKE256" s="404"/>
      <c r="FKF256" s="49"/>
      <c r="FKG256" s="49"/>
      <c r="FKH256" s="49"/>
      <c r="FKI256" s="99"/>
      <c r="FKJ256" s="98"/>
      <c r="FKK256" s="49"/>
      <c r="FKL256" s="405"/>
      <c r="FKM256" s="405"/>
      <c r="FKN256" s="277"/>
      <c r="FKO256" s="277"/>
      <c r="FKP256" s="277"/>
      <c r="FKQ256" s="277"/>
      <c r="FKR256" s="277"/>
      <c r="FKS256" s="277"/>
      <c r="FKT256" s="277"/>
      <c r="FKU256" s="277"/>
      <c r="FKV256" s="402"/>
      <c r="FKW256" s="404"/>
      <c r="FKX256" s="49"/>
      <c r="FKY256" s="49"/>
      <c r="FKZ256" s="49"/>
      <c r="FLA256" s="99"/>
      <c r="FLB256" s="98"/>
      <c r="FLC256" s="49"/>
      <c r="FLD256" s="405"/>
      <c r="FLE256" s="405"/>
      <c r="FLF256" s="277"/>
      <c r="FLG256" s="277"/>
      <c r="FLH256" s="277"/>
      <c r="FLI256" s="277"/>
      <c r="FLJ256" s="277"/>
      <c r="FLK256" s="277"/>
      <c r="FLL256" s="277"/>
      <c r="FLM256" s="277"/>
      <c r="FLN256" s="402"/>
      <c r="FLO256" s="404"/>
      <c r="FLP256" s="49"/>
      <c r="FLQ256" s="49"/>
      <c r="FLR256" s="49"/>
      <c r="FLS256" s="99"/>
      <c r="FLT256" s="98"/>
      <c r="FLU256" s="49"/>
      <c r="FLV256" s="405"/>
      <c r="FLW256" s="405"/>
      <c r="FLX256" s="277"/>
      <c r="FLY256" s="277"/>
      <c r="FLZ256" s="277"/>
      <c r="FMA256" s="277"/>
      <c r="FMB256" s="277"/>
      <c r="FMC256" s="277"/>
      <c r="FMD256" s="277"/>
      <c r="FME256" s="277"/>
      <c r="FMF256" s="402"/>
      <c r="FMG256" s="404"/>
      <c r="FMH256" s="49"/>
      <c r="FMI256" s="49"/>
      <c r="FMJ256" s="49"/>
      <c r="FMK256" s="99"/>
      <c r="FML256" s="98"/>
      <c r="FMM256" s="49"/>
      <c r="FMN256" s="405"/>
      <c r="FMO256" s="405"/>
      <c r="FMP256" s="277"/>
      <c r="FMQ256" s="277"/>
      <c r="FMR256" s="277"/>
      <c r="FMS256" s="277"/>
      <c r="FMT256" s="277"/>
      <c r="FMU256" s="277"/>
      <c r="FMV256" s="277"/>
      <c r="FMW256" s="277"/>
      <c r="FMX256" s="402"/>
      <c r="FMY256" s="404"/>
      <c r="FMZ256" s="49"/>
      <c r="FNA256" s="49"/>
      <c r="FNB256" s="49"/>
      <c r="FNC256" s="99"/>
      <c r="FND256" s="98"/>
      <c r="FNE256" s="49"/>
      <c r="FNF256" s="405"/>
      <c r="FNG256" s="405"/>
      <c r="FNH256" s="277"/>
      <c r="FNI256" s="277"/>
      <c r="FNJ256" s="277"/>
      <c r="FNK256" s="277"/>
      <c r="FNL256" s="277"/>
      <c r="FNM256" s="277"/>
      <c r="FNN256" s="277"/>
      <c r="FNO256" s="277"/>
      <c r="FNP256" s="402"/>
      <c r="FNQ256" s="404"/>
      <c r="FNR256" s="49"/>
      <c r="FNS256" s="49"/>
      <c r="FNT256" s="49"/>
      <c r="FNU256" s="99"/>
      <c r="FNV256" s="98"/>
      <c r="FNW256" s="49"/>
      <c r="FNX256" s="405"/>
      <c r="FNY256" s="405"/>
      <c r="FNZ256" s="277"/>
      <c r="FOA256" s="277"/>
      <c r="FOB256" s="277"/>
      <c r="FOC256" s="277"/>
      <c r="FOD256" s="277"/>
      <c r="FOE256" s="277"/>
      <c r="FOF256" s="277"/>
      <c r="FOG256" s="277"/>
      <c r="FOH256" s="402"/>
      <c r="FOI256" s="404"/>
      <c r="FOJ256" s="49"/>
      <c r="FOK256" s="49"/>
      <c r="FOL256" s="49"/>
      <c r="FOM256" s="99"/>
      <c r="FON256" s="98"/>
      <c r="FOO256" s="49"/>
      <c r="FOP256" s="405"/>
      <c r="FOQ256" s="405"/>
      <c r="FOR256" s="277"/>
      <c r="FOS256" s="277"/>
      <c r="FOT256" s="277"/>
      <c r="FOU256" s="277"/>
      <c r="FOV256" s="277"/>
      <c r="FOW256" s="277"/>
      <c r="FOX256" s="277"/>
      <c r="FOY256" s="277"/>
      <c r="FOZ256" s="402"/>
      <c r="FPA256" s="404"/>
      <c r="FPB256" s="49"/>
      <c r="FPC256" s="49"/>
      <c r="FPD256" s="49"/>
      <c r="FPE256" s="99"/>
      <c r="FPF256" s="98"/>
      <c r="FPG256" s="49"/>
      <c r="FPH256" s="405"/>
      <c r="FPI256" s="405"/>
      <c r="FPJ256" s="277"/>
      <c r="FPK256" s="277"/>
      <c r="FPL256" s="277"/>
      <c r="FPM256" s="277"/>
      <c r="FPN256" s="277"/>
      <c r="FPO256" s="277"/>
      <c r="FPP256" s="277"/>
      <c r="FPQ256" s="277"/>
      <c r="FPR256" s="402"/>
      <c r="FPS256" s="404"/>
      <c r="FPT256" s="49"/>
      <c r="FPU256" s="49"/>
      <c r="FPV256" s="49"/>
      <c r="FPW256" s="99"/>
      <c r="FPX256" s="98"/>
      <c r="FPY256" s="49"/>
      <c r="FPZ256" s="405"/>
      <c r="FQA256" s="405"/>
      <c r="FQB256" s="277"/>
      <c r="FQC256" s="277"/>
      <c r="FQD256" s="277"/>
      <c r="FQE256" s="277"/>
      <c r="FQF256" s="277"/>
      <c r="FQG256" s="277"/>
      <c r="FQH256" s="277"/>
      <c r="FQI256" s="277"/>
      <c r="FQJ256" s="402"/>
      <c r="FQK256" s="404"/>
      <c r="FQL256" s="49"/>
      <c r="FQM256" s="49"/>
      <c r="FQN256" s="49"/>
      <c r="FQO256" s="99"/>
      <c r="FQP256" s="98"/>
      <c r="FQQ256" s="49"/>
      <c r="FQR256" s="405"/>
      <c r="FQS256" s="405"/>
      <c r="FQT256" s="277"/>
      <c r="FQU256" s="277"/>
      <c r="FQV256" s="277"/>
      <c r="FQW256" s="277"/>
      <c r="FQX256" s="277"/>
      <c r="FQY256" s="277"/>
      <c r="FQZ256" s="277"/>
      <c r="FRA256" s="277"/>
      <c r="FRB256" s="402"/>
      <c r="FRC256" s="404"/>
      <c r="FRD256" s="49"/>
      <c r="FRE256" s="49"/>
      <c r="FRF256" s="49"/>
      <c r="FRG256" s="99"/>
      <c r="FRH256" s="98"/>
      <c r="FRI256" s="49"/>
      <c r="FRJ256" s="405"/>
      <c r="FRK256" s="405"/>
      <c r="FRL256" s="277"/>
      <c r="FRM256" s="277"/>
      <c r="FRN256" s="277"/>
      <c r="FRO256" s="277"/>
      <c r="FRP256" s="277"/>
      <c r="FRQ256" s="277"/>
      <c r="FRR256" s="277"/>
      <c r="FRS256" s="277"/>
      <c r="FRT256" s="402"/>
      <c r="FRU256" s="404"/>
      <c r="FRV256" s="49"/>
      <c r="FRW256" s="49"/>
      <c r="FRX256" s="49"/>
      <c r="FRY256" s="99"/>
      <c r="FRZ256" s="98"/>
      <c r="FSA256" s="49"/>
      <c r="FSB256" s="405"/>
      <c r="FSC256" s="405"/>
      <c r="FSD256" s="277"/>
      <c r="FSE256" s="277"/>
      <c r="FSF256" s="277"/>
      <c r="FSG256" s="277"/>
      <c r="FSH256" s="277"/>
      <c r="FSI256" s="277"/>
      <c r="FSJ256" s="277"/>
      <c r="FSK256" s="277"/>
      <c r="FSL256" s="402"/>
      <c r="FSM256" s="404"/>
      <c r="FSN256" s="49"/>
      <c r="FSO256" s="49"/>
      <c r="FSP256" s="49"/>
      <c r="FSQ256" s="99"/>
      <c r="FSR256" s="98"/>
      <c r="FSS256" s="49"/>
      <c r="FST256" s="405"/>
      <c r="FSU256" s="405"/>
      <c r="FSV256" s="277"/>
      <c r="FSW256" s="277"/>
      <c r="FSX256" s="277"/>
      <c r="FSY256" s="277"/>
      <c r="FSZ256" s="277"/>
      <c r="FTA256" s="277"/>
      <c r="FTB256" s="277"/>
      <c r="FTC256" s="277"/>
      <c r="FTD256" s="402"/>
      <c r="FTE256" s="404"/>
      <c r="FTF256" s="49"/>
      <c r="FTG256" s="49"/>
      <c r="FTH256" s="49"/>
      <c r="FTI256" s="99"/>
      <c r="FTJ256" s="98"/>
      <c r="FTK256" s="49"/>
      <c r="FTL256" s="405"/>
      <c r="FTM256" s="405"/>
      <c r="FTN256" s="277"/>
      <c r="FTO256" s="277"/>
      <c r="FTP256" s="277"/>
      <c r="FTQ256" s="277"/>
      <c r="FTR256" s="277"/>
      <c r="FTS256" s="277"/>
      <c r="FTT256" s="277"/>
      <c r="FTU256" s="277"/>
      <c r="FTV256" s="402"/>
      <c r="FTW256" s="404"/>
      <c r="FTX256" s="49"/>
      <c r="FTY256" s="49"/>
      <c r="FTZ256" s="49"/>
      <c r="FUA256" s="99"/>
      <c r="FUB256" s="98"/>
      <c r="FUC256" s="49"/>
      <c r="FUD256" s="405"/>
      <c r="FUE256" s="405"/>
      <c r="FUF256" s="277"/>
      <c r="FUG256" s="277"/>
      <c r="FUH256" s="277"/>
      <c r="FUI256" s="277"/>
      <c r="FUJ256" s="277"/>
      <c r="FUK256" s="277"/>
      <c r="FUL256" s="277"/>
      <c r="FUM256" s="277"/>
      <c r="FUN256" s="402"/>
      <c r="FUO256" s="404"/>
      <c r="FUP256" s="49"/>
      <c r="FUQ256" s="49"/>
      <c r="FUR256" s="49"/>
      <c r="FUS256" s="99"/>
      <c r="FUT256" s="98"/>
      <c r="FUU256" s="49"/>
      <c r="FUV256" s="405"/>
      <c r="FUW256" s="405"/>
      <c r="FUX256" s="277"/>
      <c r="FUY256" s="277"/>
      <c r="FUZ256" s="277"/>
      <c r="FVA256" s="277"/>
      <c r="FVB256" s="277"/>
      <c r="FVC256" s="277"/>
      <c r="FVD256" s="277"/>
      <c r="FVE256" s="277"/>
      <c r="FVF256" s="402"/>
      <c r="FVG256" s="404"/>
      <c r="FVH256" s="49"/>
      <c r="FVI256" s="49"/>
      <c r="FVJ256" s="49"/>
      <c r="FVK256" s="99"/>
      <c r="FVL256" s="98"/>
      <c r="FVM256" s="49"/>
      <c r="FVN256" s="405"/>
      <c r="FVO256" s="405"/>
      <c r="FVP256" s="277"/>
      <c r="FVQ256" s="277"/>
      <c r="FVR256" s="277"/>
      <c r="FVS256" s="277"/>
      <c r="FVT256" s="277"/>
      <c r="FVU256" s="277"/>
      <c r="FVV256" s="277"/>
      <c r="FVW256" s="277"/>
      <c r="FVX256" s="402"/>
      <c r="FVY256" s="404"/>
      <c r="FVZ256" s="49"/>
      <c r="FWA256" s="49"/>
      <c r="FWB256" s="49"/>
      <c r="FWC256" s="99"/>
      <c r="FWD256" s="98"/>
      <c r="FWE256" s="49"/>
      <c r="FWF256" s="405"/>
      <c r="FWG256" s="405"/>
      <c r="FWH256" s="277"/>
      <c r="FWI256" s="277"/>
      <c r="FWJ256" s="277"/>
      <c r="FWK256" s="277"/>
      <c r="FWL256" s="277"/>
      <c r="FWM256" s="277"/>
      <c r="FWN256" s="277"/>
      <c r="FWO256" s="277"/>
      <c r="FWP256" s="402"/>
      <c r="FWQ256" s="404"/>
      <c r="FWR256" s="49"/>
      <c r="FWS256" s="49"/>
      <c r="FWT256" s="49"/>
      <c r="FWU256" s="99"/>
      <c r="FWV256" s="98"/>
      <c r="FWW256" s="49"/>
      <c r="FWX256" s="405"/>
      <c r="FWY256" s="405"/>
      <c r="FWZ256" s="277"/>
      <c r="FXA256" s="277"/>
      <c r="FXB256" s="277"/>
      <c r="FXC256" s="277"/>
      <c r="FXD256" s="277"/>
      <c r="FXE256" s="277"/>
      <c r="FXF256" s="277"/>
      <c r="FXG256" s="277"/>
      <c r="FXH256" s="402"/>
      <c r="FXI256" s="404"/>
      <c r="FXJ256" s="49"/>
      <c r="FXK256" s="49"/>
      <c r="FXL256" s="49"/>
      <c r="FXM256" s="99"/>
      <c r="FXN256" s="98"/>
      <c r="FXO256" s="49"/>
      <c r="FXP256" s="405"/>
      <c r="FXQ256" s="405"/>
      <c r="FXR256" s="277"/>
      <c r="FXS256" s="277"/>
      <c r="FXT256" s="277"/>
      <c r="FXU256" s="277"/>
      <c r="FXV256" s="277"/>
      <c r="FXW256" s="277"/>
      <c r="FXX256" s="277"/>
      <c r="FXY256" s="277"/>
      <c r="FXZ256" s="402"/>
      <c r="FYA256" s="404"/>
      <c r="FYB256" s="49"/>
      <c r="FYC256" s="49"/>
      <c r="FYD256" s="49"/>
      <c r="FYE256" s="99"/>
      <c r="FYF256" s="98"/>
      <c r="FYG256" s="49"/>
      <c r="FYH256" s="405"/>
      <c r="FYI256" s="405"/>
      <c r="FYJ256" s="277"/>
      <c r="FYK256" s="277"/>
      <c r="FYL256" s="277"/>
      <c r="FYM256" s="277"/>
      <c r="FYN256" s="277"/>
      <c r="FYO256" s="277"/>
      <c r="FYP256" s="277"/>
      <c r="FYQ256" s="277"/>
      <c r="FYR256" s="402"/>
      <c r="FYS256" s="404"/>
      <c r="FYT256" s="49"/>
      <c r="FYU256" s="49"/>
      <c r="FYV256" s="49"/>
      <c r="FYW256" s="99"/>
      <c r="FYX256" s="98"/>
      <c r="FYY256" s="49"/>
      <c r="FYZ256" s="405"/>
      <c r="FZA256" s="405"/>
      <c r="FZB256" s="277"/>
      <c r="FZC256" s="277"/>
      <c r="FZD256" s="277"/>
      <c r="FZE256" s="277"/>
      <c r="FZF256" s="277"/>
      <c r="FZG256" s="277"/>
      <c r="FZH256" s="277"/>
      <c r="FZI256" s="277"/>
      <c r="FZJ256" s="402"/>
      <c r="FZK256" s="404"/>
      <c r="FZL256" s="49"/>
      <c r="FZM256" s="49"/>
      <c r="FZN256" s="49"/>
      <c r="FZO256" s="99"/>
      <c r="FZP256" s="98"/>
      <c r="FZQ256" s="49"/>
      <c r="FZR256" s="405"/>
      <c r="FZS256" s="405"/>
      <c r="FZT256" s="277"/>
      <c r="FZU256" s="277"/>
      <c r="FZV256" s="277"/>
      <c r="FZW256" s="277"/>
      <c r="FZX256" s="277"/>
      <c r="FZY256" s="277"/>
      <c r="FZZ256" s="277"/>
      <c r="GAA256" s="277"/>
      <c r="GAB256" s="402"/>
      <c r="GAC256" s="404"/>
      <c r="GAD256" s="49"/>
      <c r="GAE256" s="49"/>
      <c r="GAF256" s="49"/>
      <c r="GAG256" s="99"/>
      <c r="GAH256" s="98"/>
      <c r="GAI256" s="49"/>
      <c r="GAJ256" s="405"/>
      <c r="GAK256" s="405"/>
      <c r="GAL256" s="277"/>
      <c r="GAM256" s="277"/>
      <c r="GAN256" s="277"/>
      <c r="GAO256" s="277"/>
      <c r="GAP256" s="277"/>
      <c r="GAQ256" s="277"/>
      <c r="GAR256" s="277"/>
      <c r="GAS256" s="277"/>
      <c r="GAT256" s="402"/>
      <c r="GAU256" s="404"/>
      <c r="GAV256" s="49"/>
      <c r="GAW256" s="49"/>
      <c r="GAX256" s="49"/>
      <c r="GAY256" s="99"/>
      <c r="GAZ256" s="98"/>
      <c r="GBA256" s="49"/>
      <c r="GBB256" s="405"/>
      <c r="GBC256" s="405"/>
      <c r="GBD256" s="277"/>
      <c r="GBE256" s="277"/>
      <c r="GBF256" s="277"/>
      <c r="GBG256" s="277"/>
      <c r="GBH256" s="277"/>
      <c r="GBI256" s="277"/>
      <c r="GBJ256" s="277"/>
      <c r="GBK256" s="277"/>
      <c r="GBL256" s="402"/>
      <c r="GBM256" s="404"/>
      <c r="GBN256" s="49"/>
      <c r="GBO256" s="49"/>
      <c r="GBP256" s="49"/>
      <c r="GBQ256" s="99"/>
      <c r="GBR256" s="98"/>
      <c r="GBS256" s="49"/>
      <c r="GBT256" s="405"/>
      <c r="GBU256" s="405"/>
      <c r="GBV256" s="277"/>
      <c r="GBW256" s="277"/>
      <c r="GBX256" s="277"/>
      <c r="GBY256" s="277"/>
      <c r="GBZ256" s="277"/>
      <c r="GCA256" s="277"/>
      <c r="GCB256" s="277"/>
      <c r="GCC256" s="277"/>
      <c r="GCD256" s="402"/>
      <c r="GCE256" s="404"/>
      <c r="GCF256" s="49"/>
      <c r="GCG256" s="49"/>
      <c r="GCH256" s="49"/>
      <c r="GCI256" s="99"/>
      <c r="GCJ256" s="98"/>
      <c r="GCK256" s="49"/>
      <c r="GCL256" s="405"/>
      <c r="GCM256" s="405"/>
      <c r="GCN256" s="277"/>
      <c r="GCO256" s="277"/>
      <c r="GCP256" s="277"/>
      <c r="GCQ256" s="277"/>
      <c r="GCR256" s="277"/>
      <c r="GCS256" s="277"/>
      <c r="GCT256" s="277"/>
      <c r="GCU256" s="277"/>
      <c r="GCV256" s="402"/>
      <c r="GCW256" s="404"/>
      <c r="GCX256" s="49"/>
      <c r="GCY256" s="49"/>
      <c r="GCZ256" s="49"/>
      <c r="GDA256" s="99"/>
      <c r="GDB256" s="98"/>
      <c r="GDC256" s="49"/>
      <c r="GDD256" s="405"/>
      <c r="GDE256" s="405"/>
      <c r="GDF256" s="277"/>
      <c r="GDG256" s="277"/>
      <c r="GDH256" s="277"/>
      <c r="GDI256" s="277"/>
      <c r="GDJ256" s="277"/>
      <c r="GDK256" s="277"/>
      <c r="GDL256" s="277"/>
      <c r="GDM256" s="277"/>
      <c r="GDN256" s="402"/>
      <c r="GDO256" s="404"/>
      <c r="GDP256" s="49"/>
      <c r="GDQ256" s="49"/>
      <c r="GDR256" s="49"/>
      <c r="GDS256" s="99"/>
      <c r="GDT256" s="98"/>
      <c r="GDU256" s="49"/>
      <c r="GDV256" s="405"/>
      <c r="GDW256" s="405"/>
      <c r="GDX256" s="277"/>
      <c r="GDY256" s="277"/>
      <c r="GDZ256" s="277"/>
      <c r="GEA256" s="277"/>
      <c r="GEB256" s="277"/>
      <c r="GEC256" s="277"/>
      <c r="GED256" s="277"/>
      <c r="GEE256" s="277"/>
      <c r="GEF256" s="402"/>
      <c r="GEG256" s="404"/>
      <c r="GEH256" s="49"/>
      <c r="GEI256" s="49"/>
      <c r="GEJ256" s="49"/>
      <c r="GEK256" s="99"/>
      <c r="GEL256" s="98"/>
      <c r="GEM256" s="49"/>
      <c r="GEN256" s="405"/>
      <c r="GEO256" s="405"/>
      <c r="GEP256" s="277"/>
      <c r="GEQ256" s="277"/>
      <c r="GER256" s="277"/>
      <c r="GES256" s="277"/>
      <c r="GET256" s="277"/>
      <c r="GEU256" s="277"/>
      <c r="GEV256" s="277"/>
      <c r="GEW256" s="277"/>
      <c r="GEX256" s="402"/>
      <c r="GEY256" s="404"/>
      <c r="GEZ256" s="49"/>
      <c r="GFA256" s="49"/>
      <c r="GFB256" s="49"/>
      <c r="GFC256" s="99"/>
      <c r="GFD256" s="98"/>
      <c r="GFE256" s="49"/>
      <c r="GFF256" s="405"/>
      <c r="GFG256" s="405"/>
      <c r="GFH256" s="277"/>
      <c r="GFI256" s="277"/>
      <c r="GFJ256" s="277"/>
      <c r="GFK256" s="277"/>
      <c r="GFL256" s="277"/>
      <c r="GFM256" s="277"/>
      <c r="GFN256" s="277"/>
      <c r="GFO256" s="277"/>
      <c r="GFP256" s="402"/>
      <c r="GFQ256" s="404"/>
      <c r="GFR256" s="49"/>
      <c r="GFS256" s="49"/>
      <c r="GFT256" s="49"/>
      <c r="GFU256" s="99"/>
      <c r="GFV256" s="98"/>
      <c r="GFW256" s="49"/>
      <c r="GFX256" s="405"/>
      <c r="GFY256" s="405"/>
      <c r="GFZ256" s="277"/>
      <c r="GGA256" s="277"/>
      <c r="GGB256" s="277"/>
      <c r="GGC256" s="277"/>
      <c r="GGD256" s="277"/>
      <c r="GGE256" s="277"/>
      <c r="GGF256" s="277"/>
      <c r="GGG256" s="277"/>
      <c r="GGH256" s="402"/>
      <c r="GGI256" s="404"/>
      <c r="GGJ256" s="49"/>
      <c r="GGK256" s="49"/>
      <c r="GGL256" s="49"/>
      <c r="GGM256" s="99"/>
      <c r="GGN256" s="98"/>
      <c r="GGO256" s="49"/>
      <c r="GGP256" s="405"/>
      <c r="GGQ256" s="405"/>
      <c r="GGR256" s="277"/>
      <c r="GGS256" s="277"/>
      <c r="GGT256" s="277"/>
      <c r="GGU256" s="277"/>
      <c r="GGV256" s="277"/>
      <c r="GGW256" s="277"/>
      <c r="GGX256" s="277"/>
      <c r="GGY256" s="277"/>
      <c r="GGZ256" s="402"/>
      <c r="GHA256" s="404"/>
      <c r="GHB256" s="49"/>
      <c r="GHC256" s="49"/>
      <c r="GHD256" s="49"/>
      <c r="GHE256" s="99"/>
      <c r="GHF256" s="98"/>
      <c r="GHG256" s="49"/>
      <c r="GHH256" s="405"/>
      <c r="GHI256" s="405"/>
      <c r="GHJ256" s="277"/>
      <c r="GHK256" s="277"/>
      <c r="GHL256" s="277"/>
      <c r="GHM256" s="277"/>
      <c r="GHN256" s="277"/>
      <c r="GHO256" s="277"/>
      <c r="GHP256" s="277"/>
      <c r="GHQ256" s="277"/>
      <c r="GHR256" s="402"/>
      <c r="GHS256" s="404"/>
      <c r="GHT256" s="49"/>
      <c r="GHU256" s="49"/>
      <c r="GHV256" s="49"/>
      <c r="GHW256" s="99"/>
      <c r="GHX256" s="98"/>
      <c r="GHY256" s="49"/>
      <c r="GHZ256" s="405"/>
      <c r="GIA256" s="405"/>
      <c r="GIB256" s="277"/>
      <c r="GIC256" s="277"/>
      <c r="GID256" s="277"/>
      <c r="GIE256" s="277"/>
      <c r="GIF256" s="277"/>
      <c r="GIG256" s="277"/>
      <c r="GIH256" s="277"/>
      <c r="GII256" s="277"/>
      <c r="GIJ256" s="402"/>
      <c r="GIK256" s="404"/>
      <c r="GIL256" s="49"/>
      <c r="GIM256" s="49"/>
      <c r="GIN256" s="49"/>
      <c r="GIO256" s="99"/>
      <c r="GIP256" s="98"/>
      <c r="GIQ256" s="49"/>
      <c r="GIR256" s="405"/>
      <c r="GIS256" s="405"/>
      <c r="GIT256" s="277"/>
      <c r="GIU256" s="277"/>
      <c r="GIV256" s="277"/>
      <c r="GIW256" s="277"/>
      <c r="GIX256" s="277"/>
      <c r="GIY256" s="277"/>
      <c r="GIZ256" s="277"/>
      <c r="GJA256" s="277"/>
      <c r="GJB256" s="402"/>
      <c r="GJC256" s="404"/>
      <c r="GJD256" s="49"/>
      <c r="GJE256" s="49"/>
      <c r="GJF256" s="49"/>
      <c r="GJG256" s="99"/>
      <c r="GJH256" s="98"/>
      <c r="GJI256" s="49"/>
      <c r="GJJ256" s="405"/>
      <c r="GJK256" s="405"/>
      <c r="GJL256" s="277"/>
      <c r="GJM256" s="277"/>
      <c r="GJN256" s="277"/>
      <c r="GJO256" s="277"/>
      <c r="GJP256" s="277"/>
      <c r="GJQ256" s="277"/>
      <c r="GJR256" s="277"/>
      <c r="GJS256" s="277"/>
      <c r="GJT256" s="402"/>
      <c r="GJU256" s="404"/>
      <c r="GJV256" s="49"/>
      <c r="GJW256" s="49"/>
      <c r="GJX256" s="49"/>
      <c r="GJY256" s="99"/>
      <c r="GJZ256" s="98"/>
      <c r="GKA256" s="49"/>
      <c r="GKB256" s="405"/>
      <c r="GKC256" s="405"/>
      <c r="GKD256" s="277"/>
      <c r="GKE256" s="277"/>
      <c r="GKF256" s="277"/>
      <c r="GKG256" s="277"/>
      <c r="GKH256" s="277"/>
      <c r="GKI256" s="277"/>
      <c r="GKJ256" s="277"/>
      <c r="GKK256" s="277"/>
      <c r="GKL256" s="402"/>
      <c r="GKM256" s="404"/>
      <c r="GKN256" s="49"/>
      <c r="GKO256" s="49"/>
      <c r="GKP256" s="49"/>
      <c r="GKQ256" s="99"/>
      <c r="GKR256" s="98"/>
      <c r="GKS256" s="49"/>
      <c r="GKT256" s="405"/>
      <c r="GKU256" s="405"/>
      <c r="GKV256" s="277"/>
      <c r="GKW256" s="277"/>
      <c r="GKX256" s="277"/>
      <c r="GKY256" s="277"/>
      <c r="GKZ256" s="277"/>
      <c r="GLA256" s="277"/>
      <c r="GLB256" s="277"/>
      <c r="GLC256" s="277"/>
      <c r="GLD256" s="402"/>
      <c r="GLE256" s="404"/>
      <c r="GLF256" s="49"/>
      <c r="GLG256" s="49"/>
      <c r="GLH256" s="49"/>
      <c r="GLI256" s="99"/>
      <c r="GLJ256" s="98"/>
      <c r="GLK256" s="49"/>
      <c r="GLL256" s="405"/>
      <c r="GLM256" s="405"/>
      <c r="GLN256" s="277"/>
      <c r="GLO256" s="277"/>
      <c r="GLP256" s="277"/>
      <c r="GLQ256" s="277"/>
      <c r="GLR256" s="277"/>
      <c r="GLS256" s="277"/>
      <c r="GLT256" s="277"/>
      <c r="GLU256" s="277"/>
      <c r="GLV256" s="402"/>
      <c r="GLW256" s="404"/>
      <c r="GLX256" s="49"/>
      <c r="GLY256" s="49"/>
      <c r="GLZ256" s="49"/>
      <c r="GMA256" s="99"/>
      <c r="GMB256" s="98"/>
      <c r="GMC256" s="49"/>
      <c r="GMD256" s="405"/>
      <c r="GME256" s="405"/>
      <c r="GMF256" s="277"/>
      <c r="GMG256" s="277"/>
      <c r="GMH256" s="277"/>
      <c r="GMI256" s="277"/>
      <c r="GMJ256" s="277"/>
      <c r="GMK256" s="277"/>
      <c r="GML256" s="277"/>
      <c r="GMM256" s="277"/>
      <c r="GMN256" s="402"/>
      <c r="GMO256" s="404"/>
      <c r="GMP256" s="49"/>
      <c r="GMQ256" s="49"/>
      <c r="GMR256" s="49"/>
      <c r="GMS256" s="99"/>
      <c r="GMT256" s="98"/>
      <c r="GMU256" s="49"/>
      <c r="GMV256" s="405"/>
      <c r="GMW256" s="405"/>
      <c r="GMX256" s="277"/>
      <c r="GMY256" s="277"/>
      <c r="GMZ256" s="277"/>
      <c r="GNA256" s="277"/>
      <c r="GNB256" s="277"/>
      <c r="GNC256" s="277"/>
      <c r="GND256" s="277"/>
      <c r="GNE256" s="277"/>
      <c r="GNF256" s="402"/>
      <c r="GNG256" s="404"/>
      <c r="GNH256" s="49"/>
      <c r="GNI256" s="49"/>
      <c r="GNJ256" s="49"/>
      <c r="GNK256" s="99"/>
      <c r="GNL256" s="98"/>
      <c r="GNM256" s="49"/>
      <c r="GNN256" s="405"/>
      <c r="GNO256" s="405"/>
      <c r="GNP256" s="277"/>
      <c r="GNQ256" s="277"/>
      <c r="GNR256" s="277"/>
      <c r="GNS256" s="277"/>
      <c r="GNT256" s="277"/>
      <c r="GNU256" s="277"/>
      <c r="GNV256" s="277"/>
      <c r="GNW256" s="277"/>
      <c r="GNX256" s="402"/>
      <c r="GNY256" s="404"/>
      <c r="GNZ256" s="49"/>
      <c r="GOA256" s="49"/>
      <c r="GOB256" s="49"/>
      <c r="GOC256" s="99"/>
      <c r="GOD256" s="98"/>
      <c r="GOE256" s="49"/>
      <c r="GOF256" s="405"/>
      <c r="GOG256" s="405"/>
      <c r="GOH256" s="277"/>
      <c r="GOI256" s="277"/>
      <c r="GOJ256" s="277"/>
      <c r="GOK256" s="277"/>
      <c r="GOL256" s="277"/>
      <c r="GOM256" s="277"/>
      <c r="GON256" s="277"/>
      <c r="GOO256" s="277"/>
      <c r="GOP256" s="402"/>
      <c r="GOQ256" s="404"/>
      <c r="GOR256" s="49"/>
      <c r="GOS256" s="49"/>
      <c r="GOT256" s="49"/>
      <c r="GOU256" s="99"/>
      <c r="GOV256" s="98"/>
      <c r="GOW256" s="49"/>
      <c r="GOX256" s="405"/>
      <c r="GOY256" s="405"/>
      <c r="GOZ256" s="277"/>
      <c r="GPA256" s="277"/>
      <c r="GPB256" s="277"/>
      <c r="GPC256" s="277"/>
      <c r="GPD256" s="277"/>
      <c r="GPE256" s="277"/>
      <c r="GPF256" s="277"/>
      <c r="GPG256" s="277"/>
      <c r="GPH256" s="402"/>
      <c r="GPI256" s="404"/>
      <c r="GPJ256" s="49"/>
      <c r="GPK256" s="49"/>
      <c r="GPL256" s="49"/>
      <c r="GPM256" s="99"/>
      <c r="GPN256" s="98"/>
      <c r="GPO256" s="49"/>
      <c r="GPP256" s="405"/>
      <c r="GPQ256" s="405"/>
      <c r="GPR256" s="277"/>
      <c r="GPS256" s="277"/>
      <c r="GPT256" s="277"/>
      <c r="GPU256" s="277"/>
      <c r="GPV256" s="277"/>
      <c r="GPW256" s="277"/>
      <c r="GPX256" s="277"/>
      <c r="GPY256" s="277"/>
      <c r="GPZ256" s="402"/>
      <c r="GQA256" s="404"/>
      <c r="GQB256" s="49"/>
      <c r="GQC256" s="49"/>
      <c r="GQD256" s="49"/>
      <c r="GQE256" s="99"/>
      <c r="GQF256" s="98"/>
      <c r="GQG256" s="49"/>
      <c r="GQH256" s="405"/>
      <c r="GQI256" s="405"/>
      <c r="GQJ256" s="277"/>
      <c r="GQK256" s="277"/>
      <c r="GQL256" s="277"/>
      <c r="GQM256" s="277"/>
      <c r="GQN256" s="277"/>
      <c r="GQO256" s="277"/>
      <c r="GQP256" s="277"/>
      <c r="GQQ256" s="277"/>
      <c r="GQR256" s="402"/>
      <c r="GQS256" s="404"/>
      <c r="GQT256" s="49"/>
      <c r="GQU256" s="49"/>
      <c r="GQV256" s="49"/>
      <c r="GQW256" s="99"/>
      <c r="GQX256" s="98"/>
      <c r="GQY256" s="49"/>
      <c r="GQZ256" s="405"/>
      <c r="GRA256" s="405"/>
      <c r="GRB256" s="277"/>
      <c r="GRC256" s="277"/>
      <c r="GRD256" s="277"/>
      <c r="GRE256" s="277"/>
      <c r="GRF256" s="277"/>
      <c r="GRG256" s="277"/>
      <c r="GRH256" s="277"/>
      <c r="GRI256" s="277"/>
      <c r="GRJ256" s="402"/>
      <c r="GRK256" s="404"/>
      <c r="GRL256" s="49"/>
      <c r="GRM256" s="49"/>
      <c r="GRN256" s="49"/>
      <c r="GRO256" s="99"/>
      <c r="GRP256" s="98"/>
      <c r="GRQ256" s="49"/>
      <c r="GRR256" s="405"/>
      <c r="GRS256" s="405"/>
      <c r="GRT256" s="277"/>
      <c r="GRU256" s="277"/>
      <c r="GRV256" s="277"/>
      <c r="GRW256" s="277"/>
      <c r="GRX256" s="277"/>
      <c r="GRY256" s="277"/>
      <c r="GRZ256" s="277"/>
      <c r="GSA256" s="277"/>
      <c r="GSB256" s="402"/>
      <c r="GSC256" s="404"/>
      <c r="GSD256" s="49"/>
      <c r="GSE256" s="49"/>
      <c r="GSF256" s="49"/>
      <c r="GSG256" s="99"/>
      <c r="GSH256" s="98"/>
      <c r="GSI256" s="49"/>
      <c r="GSJ256" s="405"/>
      <c r="GSK256" s="405"/>
      <c r="GSL256" s="277"/>
      <c r="GSM256" s="277"/>
      <c r="GSN256" s="277"/>
      <c r="GSO256" s="277"/>
      <c r="GSP256" s="277"/>
      <c r="GSQ256" s="277"/>
      <c r="GSR256" s="277"/>
      <c r="GSS256" s="277"/>
      <c r="GST256" s="402"/>
      <c r="GSU256" s="404"/>
      <c r="GSV256" s="49"/>
      <c r="GSW256" s="49"/>
      <c r="GSX256" s="49"/>
      <c r="GSY256" s="99"/>
      <c r="GSZ256" s="98"/>
      <c r="GTA256" s="49"/>
      <c r="GTB256" s="405"/>
      <c r="GTC256" s="405"/>
      <c r="GTD256" s="277"/>
      <c r="GTE256" s="277"/>
      <c r="GTF256" s="277"/>
      <c r="GTG256" s="277"/>
      <c r="GTH256" s="277"/>
      <c r="GTI256" s="277"/>
      <c r="GTJ256" s="277"/>
      <c r="GTK256" s="277"/>
      <c r="GTL256" s="402"/>
      <c r="GTM256" s="404"/>
      <c r="GTN256" s="49"/>
      <c r="GTO256" s="49"/>
      <c r="GTP256" s="49"/>
      <c r="GTQ256" s="99"/>
      <c r="GTR256" s="98"/>
      <c r="GTS256" s="49"/>
      <c r="GTT256" s="405"/>
      <c r="GTU256" s="405"/>
      <c r="GTV256" s="277"/>
      <c r="GTW256" s="277"/>
      <c r="GTX256" s="277"/>
      <c r="GTY256" s="277"/>
      <c r="GTZ256" s="277"/>
      <c r="GUA256" s="277"/>
      <c r="GUB256" s="277"/>
      <c r="GUC256" s="277"/>
      <c r="GUD256" s="402"/>
      <c r="GUE256" s="404"/>
      <c r="GUF256" s="49"/>
      <c r="GUG256" s="49"/>
      <c r="GUH256" s="49"/>
      <c r="GUI256" s="99"/>
      <c r="GUJ256" s="98"/>
      <c r="GUK256" s="49"/>
      <c r="GUL256" s="405"/>
      <c r="GUM256" s="405"/>
      <c r="GUN256" s="277"/>
      <c r="GUO256" s="277"/>
      <c r="GUP256" s="277"/>
      <c r="GUQ256" s="277"/>
      <c r="GUR256" s="277"/>
      <c r="GUS256" s="277"/>
      <c r="GUT256" s="277"/>
      <c r="GUU256" s="277"/>
      <c r="GUV256" s="402"/>
      <c r="GUW256" s="404"/>
      <c r="GUX256" s="49"/>
      <c r="GUY256" s="49"/>
      <c r="GUZ256" s="49"/>
      <c r="GVA256" s="99"/>
      <c r="GVB256" s="98"/>
      <c r="GVC256" s="49"/>
      <c r="GVD256" s="405"/>
      <c r="GVE256" s="405"/>
      <c r="GVF256" s="277"/>
      <c r="GVG256" s="277"/>
      <c r="GVH256" s="277"/>
      <c r="GVI256" s="277"/>
      <c r="GVJ256" s="277"/>
      <c r="GVK256" s="277"/>
      <c r="GVL256" s="277"/>
      <c r="GVM256" s="277"/>
      <c r="GVN256" s="402"/>
      <c r="GVO256" s="404"/>
      <c r="GVP256" s="49"/>
      <c r="GVQ256" s="49"/>
      <c r="GVR256" s="49"/>
      <c r="GVS256" s="99"/>
      <c r="GVT256" s="98"/>
      <c r="GVU256" s="49"/>
      <c r="GVV256" s="405"/>
      <c r="GVW256" s="405"/>
      <c r="GVX256" s="277"/>
      <c r="GVY256" s="277"/>
      <c r="GVZ256" s="277"/>
      <c r="GWA256" s="277"/>
      <c r="GWB256" s="277"/>
      <c r="GWC256" s="277"/>
      <c r="GWD256" s="277"/>
      <c r="GWE256" s="277"/>
      <c r="GWF256" s="402"/>
      <c r="GWG256" s="404"/>
      <c r="GWH256" s="49"/>
      <c r="GWI256" s="49"/>
      <c r="GWJ256" s="49"/>
      <c r="GWK256" s="99"/>
      <c r="GWL256" s="98"/>
      <c r="GWM256" s="49"/>
      <c r="GWN256" s="405"/>
      <c r="GWO256" s="405"/>
      <c r="GWP256" s="277"/>
      <c r="GWQ256" s="277"/>
      <c r="GWR256" s="277"/>
      <c r="GWS256" s="277"/>
      <c r="GWT256" s="277"/>
      <c r="GWU256" s="277"/>
      <c r="GWV256" s="277"/>
      <c r="GWW256" s="277"/>
      <c r="GWX256" s="402"/>
      <c r="GWY256" s="404"/>
      <c r="GWZ256" s="49"/>
      <c r="GXA256" s="49"/>
      <c r="GXB256" s="49"/>
      <c r="GXC256" s="99"/>
      <c r="GXD256" s="98"/>
      <c r="GXE256" s="49"/>
      <c r="GXF256" s="405"/>
      <c r="GXG256" s="405"/>
      <c r="GXH256" s="277"/>
      <c r="GXI256" s="277"/>
      <c r="GXJ256" s="277"/>
      <c r="GXK256" s="277"/>
      <c r="GXL256" s="277"/>
      <c r="GXM256" s="277"/>
      <c r="GXN256" s="277"/>
      <c r="GXO256" s="277"/>
      <c r="GXP256" s="402"/>
      <c r="GXQ256" s="404"/>
      <c r="GXR256" s="49"/>
      <c r="GXS256" s="49"/>
      <c r="GXT256" s="49"/>
      <c r="GXU256" s="99"/>
      <c r="GXV256" s="98"/>
      <c r="GXW256" s="49"/>
      <c r="GXX256" s="405"/>
      <c r="GXY256" s="405"/>
      <c r="GXZ256" s="277"/>
      <c r="GYA256" s="277"/>
      <c r="GYB256" s="277"/>
      <c r="GYC256" s="277"/>
      <c r="GYD256" s="277"/>
      <c r="GYE256" s="277"/>
      <c r="GYF256" s="277"/>
      <c r="GYG256" s="277"/>
      <c r="GYH256" s="402"/>
      <c r="GYI256" s="404"/>
      <c r="GYJ256" s="49"/>
      <c r="GYK256" s="49"/>
      <c r="GYL256" s="49"/>
      <c r="GYM256" s="99"/>
      <c r="GYN256" s="98"/>
      <c r="GYO256" s="49"/>
      <c r="GYP256" s="405"/>
      <c r="GYQ256" s="405"/>
      <c r="GYR256" s="277"/>
      <c r="GYS256" s="277"/>
      <c r="GYT256" s="277"/>
      <c r="GYU256" s="277"/>
      <c r="GYV256" s="277"/>
      <c r="GYW256" s="277"/>
      <c r="GYX256" s="277"/>
      <c r="GYY256" s="277"/>
      <c r="GYZ256" s="402"/>
      <c r="GZA256" s="404"/>
      <c r="GZB256" s="49"/>
      <c r="GZC256" s="49"/>
      <c r="GZD256" s="49"/>
      <c r="GZE256" s="99"/>
      <c r="GZF256" s="98"/>
      <c r="GZG256" s="49"/>
      <c r="GZH256" s="405"/>
      <c r="GZI256" s="405"/>
      <c r="GZJ256" s="277"/>
      <c r="GZK256" s="277"/>
      <c r="GZL256" s="277"/>
      <c r="GZM256" s="277"/>
      <c r="GZN256" s="277"/>
      <c r="GZO256" s="277"/>
      <c r="GZP256" s="277"/>
      <c r="GZQ256" s="277"/>
      <c r="GZR256" s="402"/>
      <c r="GZS256" s="404"/>
      <c r="GZT256" s="49"/>
      <c r="GZU256" s="49"/>
      <c r="GZV256" s="49"/>
      <c r="GZW256" s="99"/>
      <c r="GZX256" s="98"/>
      <c r="GZY256" s="49"/>
      <c r="GZZ256" s="405"/>
      <c r="HAA256" s="405"/>
      <c r="HAB256" s="277"/>
      <c r="HAC256" s="277"/>
      <c r="HAD256" s="277"/>
      <c r="HAE256" s="277"/>
      <c r="HAF256" s="277"/>
      <c r="HAG256" s="277"/>
      <c r="HAH256" s="277"/>
      <c r="HAI256" s="277"/>
      <c r="HAJ256" s="402"/>
      <c r="HAK256" s="404"/>
      <c r="HAL256" s="49"/>
      <c r="HAM256" s="49"/>
      <c r="HAN256" s="49"/>
      <c r="HAO256" s="99"/>
      <c r="HAP256" s="98"/>
      <c r="HAQ256" s="49"/>
      <c r="HAR256" s="405"/>
      <c r="HAS256" s="405"/>
      <c r="HAT256" s="277"/>
      <c r="HAU256" s="277"/>
      <c r="HAV256" s="277"/>
      <c r="HAW256" s="277"/>
      <c r="HAX256" s="277"/>
      <c r="HAY256" s="277"/>
      <c r="HAZ256" s="277"/>
      <c r="HBA256" s="277"/>
      <c r="HBB256" s="402"/>
      <c r="HBC256" s="404"/>
      <c r="HBD256" s="49"/>
      <c r="HBE256" s="49"/>
      <c r="HBF256" s="49"/>
      <c r="HBG256" s="99"/>
      <c r="HBH256" s="98"/>
      <c r="HBI256" s="49"/>
      <c r="HBJ256" s="405"/>
      <c r="HBK256" s="405"/>
      <c r="HBL256" s="277"/>
      <c r="HBM256" s="277"/>
      <c r="HBN256" s="277"/>
      <c r="HBO256" s="277"/>
      <c r="HBP256" s="277"/>
      <c r="HBQ256" s="277"/>
      <c r="HBR256" s="277"/>
      <c r="HBS256" s="277"/>
      <c r="HBT256" s="402"/>
      <c r="HBU256" s="404"/>
      <c r="HBV256" s="49"/>
      <c r="HBW256" s="49"/>
      <c r="HBX256" s="49"/>
      <c r="HBY256" s="99"/>
      <c r="HBZ256" s="98"/>
      <c r="HCA256" s="49"/>
      <c r="HCB256" s="405"/>
      <c r="HCC256" s="405"/>
      <c r="HCD256" s="277"/>
      <c r="HCE256" s="277"/>
      <c r="HCF256" s="277"/>
      <c r="HCG256" s="277"/>
      <c r="HCH256" s="277"/>
      <c r="HCI256" s="277"/>
      <c r="HCJ256" s="277"/>
      <c r="HCK256" s="277"/>
      <c r="HCL256" s="402"/>
      <c r="HCM256" s="404"/>
      <c r="HCN256" s="49"/>
      <c r="HCO256" s="49"/>
      <c r="HCP256" s="49"/>
      <c r="HCQ256" s="99"/>
      <c r="HCR256" s="98"/>
      <c r="HCS256" s="49"/>
      <c r="HCT256" s="405"/>
      <c r="HCU256" s="405"/>
      <c r="HCV256" s="277"/>
      <c r="HCW256" s="277"/>
      <c r="HCX256" s="277"/>
      <c r="HCY256" s="277"/>
      <c r="HCZ256" s="277"/>
      <c r="HDA256" s="277"/>
      <c r="HDB256" s="277"/>
      <c r="HDC256" s="277"/>
      <c r="HDD256" s="402"/>
      <c r="HDE256" s="404"/>
      <c r="HDF256" s="49"/>
      <c r="HDG256" s="49"/>
      <c r="HDH256" s="49"/>
      <c r="HDI256" s="99"/>
      <c r="HDJ256" s="98"/>
      <c r="HDK256" s="49"/>
      <c r="HDL256" s="405"/>
      <c r="HDM256" s="405"/>
      <c r="HDN256" s="277"/>
      <c r="HDO256" s="277"/>
      <c r="HDP256" s="277"/>
      <c r="HDQ256" s="277"/>
      <c r="HDR256" s="277"/>
      <c r="HDS256" s="277"/>
      <c r="HDT256" s="277"/>
      <c r="HDU256" s="277"/>
      <c r="HDV256" s="402"/>
      <c r="HDW256" s="404"/>
      <c r="HDX256" s="49"/>
      <c r="HDY256" s="49"/>
      <c r="HDZ256" s="49"/>
      <c r="HEA256" s="99"/>
      <c r="HEB256" s="98"/>
      <c r="HEC256" s="49"/>
      <c r="HED256" s="405"/>
      <c r="HEE256" s="405"/>
      <c r="HEF256" s="277"/>
      <c r="HEG256" s="277"/>
      <c r="HEH256" s="277"/>
      <c r="HEI256" s="277"/>
      <c r="HEJ256" s="277"/>
      <c r="HEK256" s="277"/>
      <c r="HEL256" s="277"/>
      <c r="HEM256" s="277"/>
      <c r="HEN256" s="402"/>
      <c r="HEO256" s="404"/>
      <c r="HEP256" s="49"/>
      <c r="HEQ256" s="49"/>
      <c r="HER256" s="49"/>
      <c r="HES256" s="99"/>
      <c r="HET256" s="98"/>
      <c r="HEU256" s="49"/>
      <c r="HEV256" s="405"/>
      <c r="HEW256" s="405"/>
      <c r="HEX256" s="277"/>
      <c r="HEY256" s="277"/>
      <c r="HEZ256" s="277"/>
      <c r="HFA256" s="277"/>
      <c r="HFB256" s="277"/>
      <c r="HFC256" s="277"/>
      <c r="HFD256" s="277"/>
      <c r="HFE256" s="277"/>
      <c r="HFF256" s="402"/>
      <c r="HFG256" s="404"/>
      <c r="HFH256" s="49"/>
      <c r="HFI256" s="49"/>
      <c r="HFJ256" s="49"/>
      <c r="HFK256" s="99"/>
      <c r="HFL256" s="98"/>
      <c r="HFM256" s="49"/>
      <c r="HFN256" s="405"/>
      <c r="HFO256" s="405"/>
      <c r="HFP256" s="277"/>
      <c r="HFQ256" s="277"/>
      <c r="HFR256" s="277"/>
      <c r="HFS256" s="277"/>
      <c r="HFT256" s="277"/>
      <c r="HFU256" s="277"/>
      <c r="HFV256" s="277"/>
      <c r="HFW256" s="277"/>
      <c r="HFX256" s="402"/>
      <c r="HFY256" s="404"/>
      <c r="HFZ256" s="49"/>
      <c r="HGA256" s="49"/>
      <c r="HGB256" s="49"/>
      <c r="HGC256" s="99"/>
      <c r="HGD256" s="98"/>
      <c r="HGE256" s="49"/>
      <c r="HGF256" s="405"/>
      <c r="HGG256" s="405"/>
      <c r="HGH256" s="277"/>
      <c r="HGI256" s="277"/>
      <c r="HGJ256" s="277"/>
      <c r="HGK256" s="277"/>
      <c r="HGL256" s="277"/>
      <c r="HGM256" s="277"/>
      <c r="HGN256" s="277"/>
      <c r="HGO256" s="277"/>
      <c r="HGP256" s="402"/>
      <c r="HGQ256" s="404"/>
      <c r="HGR256" s="49"/>
      <c r="HGS256" s="49"/>
      <c r="HGT256" s="49"/>
      <c r="HGU256" s="99"/>
      <c r="HGV256" s="98"/>
      <c r="HGW256" s="49"/>
      <c r="HGX256" s="405"/>
      <c r="HGY256" s="405"/>
      <c r="HGZ256" s="277"/>
      <c r="HHA256" s="277"/>
      <c r="HHB256" s="277"/>
      <c r="HHC256" s="277"/>
      <c r="HHD256" s="277"/>
      <c r="HHE256" s="277"/>
      <c r="HHF256" s="277"/>
      <c r="HHG256" s="277"/>
      <c r="HHH256" s="402"/>
      <c r="HHI256" s="404"/>
      <c r="HHJ256" s="49"/>
      <c r="HHK256" s="49"/>
      <c r="HHL256" s="49"/>
      <c r="HHM256" s="99"/>
      <c r="HHN256" s="98"/>
      <c r="HHO256" s="49"/>
      <c r="HHP256" s="405"/>
      <c r="HHQ256" s="405"/>
      <c r="HHR256" s="277"/>
      <c r="HHS256" s="277"/>
      <c r="HHT256" s="277"/>
      <c r="HHU256" s="277"/>
      <c r="HHV256" s="277"/>
      <c r="HHW256" s="277"/>
      <c r="HHX256" s="277"/>
      <c r="HHY256" s="277"/>
      <c r="HHZ256" s="402"/>
      <c r="HIA256" s="404"/>
      <c r="HIB256" s="49"/>
      <c r="HIC256" s="49"/>
      <c r="HID256" s="49"/>
      <c r="HIE256" s="99"/>
      <c r="HIF256" s="98"/>
      <c r="HIG256" s="49"/>
      <c r="HIH256" s="405"/>
      <c r="HII256" s="405"/>
      <c r="HIJ256" s="277"/>
      <c r="HIK256" s="277"/>
      <c r="HIL256" s="277"/>
      <c r="HIM256" s="277"/>
      <c r="HIN256" s="277"/>
      <c r="HIO256" s="277"/>
      <c r="HIP256" s="277"/>
      <c r="HIQ256" s="277"/>
      <c r="HIR256" s="402"/>
      <c r="HIS256" s="404"/>
      <c r="HIT256" s="49"/>
      <c r="HIU256" s="49"/>
      <c r="HIV256" s="49"/>
      <c r="HIW256" s="99"/>
      <c r="HIX256" s="98"/>
      <c r="HIY256" s="49"/>
      <c r="HIZ256" s="405"/>
      <c r="HJA256" s="405"/>
      <c r="HJB256" s="277"/>
      <c r="HJC256" s="277"/>
      <c r="HJD256" s="277"/>
      <c r="HJE256" s="277"/>
      <c r="HJF256" s="277"/>
      <c r="HJG256" s="277"/>
      <c r="HJH256" s="277"/>
      <c r="HJI256" s="277"/>
      <c r="HJJ256" s="402"/>
      <c r="HJK256" s="404"/>
      <c r="HJL256" s="49"/>
      <c r="HJM256" s="49"/>
      <c r="HJN256" s="49"/>
      <c r="HJO256" s="99"/>
      <c r="HJP256" s="98"/>
      <c r="HJQ256" s="49"/>
      <c r="HJR256" s="405"/>
      <c r="HJS256" s="405"/>
      <c r="HJT256" s="277"/>
      <c r="HJU256" s="277"/>
      <c r="HJV256" s="277"/>
      <c r="HJW256" s="277"/>
      <c r="HJX256" s="277"/>
      <c r="HJY256" s="277"/>
      <c r="HJZ256" s="277"/>
      <c r="HKA256" s="277"/>
      <c r="HKB256" s="402"/>
      <c r="HKC256" s="404"/>
      <c r="HKD256" s="49"/>
      <c r="HKE256" s="49"/>
      <c r="HKF256" s="49"/>
      <c r="HKG256" s="99"/>
      <c r="HKH256" s="98"/>
      <c r="HKI256" s="49"/>
      <c r="HKJ256" s="405"/>
      <c r="HKK256" s="405"/>
      <c r="HKL256" s="277"/>
      <c r="HKM256" s="277"/>
      <c r="HKN256" s="277"/>
      <c r="HKO256" s="277"/>
      <c r="HKP256" s="277"/>
      <c r="HKQ256" s="277"/>
      <c r="HKR256" s="277"/>
      <c r="HKS256" s="277"/>
      <c r="HKT256" s="402"/>
      <c r="HKU256" s="404"/>
      <c r="HKV256" s="49"/>
      <c r="HKW256" s="49"/>
      <c r="HKX256" s="49"/>
      <c r="HKY256" s="99"/>
      <c r="HKZ256" s="98"/>
      <c r="HLA256" s="49"/>
      <c r="HLB256" s="405"/>
      <c r="HLC256" s="405"/>
      <c r="HLD256" s="277"/>
      <c r="HLE256" s="277"/>
      <c r="HLF256" s="277"/>
      <c r="HLG256" s="277"/>
      <c r="HLH256" s="277"/>
      <c r="HLI256" s="277"/>
      <c r="HLJ256" s="277"/>
      <c r="HLK256" s="277"/>
      <c r="HLL256" s="402"/>
      <c r="HLM256" s="404"/>
      <c r="HLN256" s="49"/>
      <c r="HLO256" s="49"/>
      <c r="HLP256" s="49"/>
      <c r="HLQ256" s="99"/>
      <c r="HLR256" s="98"/>
      <c r="HLS256" s="49"/>
      <c r="HLT256" s="405"/>
      <c r="HLU256" s="405"/>
      <c r="HLV256" s="277"/>
      <c r="HLW256" s="277"/>
      <c r="HLX256" s="277"/>
      <c r="HLY256" s="277"/>
      <c r="HLZ256" s="277"/>
      <c r="HMA256" s="277"/>
      <c r="HMB256" s="277"/>
      <c r="HMC256" s="277"/>
      <c r="HMD256" s="402"/>
      <c r="HME256" s="404"/>
      <c r="HMF256" s="49"/>
      <c r="HMG256" s="49"/>
      <c r="HMH256" s="49"/>
      <c r="HMI256" s="99"/>
      <c r="HMJ256" s="98"/>
      <c r="HMK256" s="49"/>
      <c r="HML256" s="405"/>
      <c r="HMM256" s="405"/>
      <c r="HMN256" s="277"/>
      <c r="HMO256" s="277"/>
      <c r="HMP256" s="277"/>
      <c r="HMQ256" s="277"/>
      <c r="HMR256" s="277"/>
      <c r="HMS256" s="277"/>
      <c r="HMT256" s="277"/>
      <c r="HMU256" s="277"/>
      <c r="HMV256" s="402"/>
      <c r="HMW256" s="404"/>
      <c r="HMX256" s="49"/>
      <c r="HMY256" s="49"/>
      <c r="HMZ256" s="49"/>
      <c r="HNA256" s="99"/>
      <c r="HNB256" s="98"/>
      <c r="HNC256" s="49"/>
      <c r="HND256" s="405"/>
      <c r="HNE256" s="405"/>
      <c r="HNF256" s="277"/>
      <c r="HNG256" s="277"/>
      <c r="HNH256" s="277"/>
      <c r="HNI256" s="277"/>
      <c r="HNJ256" s="277"/>
      <c r="HNK256" s="277"/>
      <c r="HNL256" s="277"/>
      <c r="HNM256" s="277"/>
      <c r="HNN256" s="402"/>
      <c r="HNO256" s="404"/>
      <c r="HNP256" s="49"/>
      <c r="HNQ256" s="49"/>
      <c r="HNR256" s="49"/>
      <c r="HNS256" s="99"/>
      <c r="HNT256" s="98"/>
      <c r="HNU256" s="49"/>
      <c r="HNV256" s="405"/>
      <c r="HNW256" s="405"/>
      <c r="HNX256" s="277"/>
      <c r="HNY256" s="277"/>
      <c r="HNZ256" s="277"/>
      <c r="HOA256" s="277"/>
      <c r="HOB256" s="277"/>
      <c r="HOC256" s="277"/>
      <c r="HOD256" s="277"/>
      <c r="HOE256" s="277"/>
      <c r="HOF256" s="402"/>
      <c r="HOG256" s="404"/>
      <c r="HOH256" s="49"/>
      <c r="HOI256" s="49"/>
      <c r="HOJ256" s="49"/>
      <c r="HOK256" s="99"/>
      <c r="HOL256" s="98"/>
      <c r="HOM256" s="49"/>
      <c r="HON256" s="405"/>
      <c r="HOO256" s="405"/>
      <c r="HOP256" s="277"/>
      <c r="HOQ256" s="277"/>
      <c r="HOR256" s="277"/>
      <c r="HOS256" s="277"/>
      <c r="HOT256" s="277"/>
      <c r="HOU256" s="277"/>
      <c r="HOV256" s="277"/>
      <c r="HOW256" s="277"/>
      <c r="HOX256" s="402"/>
      <c r="HOY256" s="404"/>
      <c r="HOZ256" s="49"/>
      <c r="HPA256" s="49"/>
      <c r="HPB256" s="49"/>
      <c r="HPC256" s="99"/>
      <c r="HPD256" s="98"/>
      <c r="HPE256" s="49"/>
      <c r="HPF256" s="405"/>
      <c r="HPG256" s="405"/>
      <c r="HPH256" s="277"/>
      <c r="HPI256" s="277"/>
      <c r="HPJ256" s="277"/>
      <c r="HPK256" s="277"/>
      <c r="HPL256" s="277"/>
      <c r="HPM256" s="277"/>
      <c r="HPN256" s="277"/>
      <c r="HPO256" s="277"/>
      <c r="HPP256" s="402"/>
      <c r="HPQ256" s="404"/>
      <c r="HPR256" s="49"/>
      <c r="HPS256" s="49"/>
      <c r="HPT256" s="49"/>
      <c r="HPU256" s="99"/>
      <c r="HPV256" s="98"/>
      <c r="HPW256" s="49"/>
      <c r="HPX256" s="405"/>
      <c r="HPY256" s="405"/>
      <c r="HPZ256" s="277"/>
      <c r="HQA256" s="277"/>
      <c r="HQB256" s="277"/>
      <c r="HQC256" s="277"/>
      <c r="HQD256" s="277"/>
      <c r="HQE256" s="277"/>
      <c r="HQF256" s="277"/>
      <c r="HQG256" s="277"/>
      <c r="HQH256" s="402"/>
      <c r="HQI256" s="404"/>
      <c r="HQJ256" s="49"/>
      <c r="HQK256" s="49"/>
      <c r="HQL256" s="49"/>
      <c r="HQM256" s="99"/>
      <c r="HQN256" s="98"/>
      <c r="HQO256" s="49"/>
      <c r="HQP256" s="405"/>
      <c r="HQQ256" s="405"/>
      <c r="HQR256" s="277"/>
      <c r="HQS256" s="277"/>
      <c r="HQT256" s="277"/>
      <c r="HQU256" s="277"/>
      <c r="HQV256" s="277"/>
      <c r="HQW256" s="277"/>
      <c r="HQX256" s="277"/>
      <c r="HQY256" s="277"/>
      <c r="HQZ256" s="402"/>
      <c r="HRA256" s="404"/>
      <c r="HRB256" s="49"/>
      <c r="HRC256" s="49"/>
      <c r="HRD256" s="49"/>
      <c r="HRE256" s="99"/>
      <c r="HRF256" s="98"/>
      <c r="HRG256" s="49"/>
      <c r="HRH256" s="405"/>
      <c r="HRI256" s="405"/>
      <c r="HRJ256" s="277"/>
      <c r="HRK256" s="277"/>
      <c r="HRL256" s="277"/>
      <c r="HRM256" s="277"/>
      <c r="HRN256" s="277"/>
      <c r="HRO256" s="277"/>
      <c r="HRP256" s="277"/>
      <c r="HRQ256" s="277"/>
      <c r="HRR256" s="402"/>
      <c r="HRS256" s="404"/>
      <c r="HRT256" s="49"/>
      <c r="HRU256" s="49"/>
      <c r="HRV256" s="49"/>
      <c r="HRW256" s="99"/>
      <c r="HRX256" s="98"/>
      <c r="HRY256" s="49"/>
      <c r="HRZ256" s="405"/>
      <c r="HSA256" s="405"/>
      <c r="HSB256" s="277"/>
      <c r="HSC256" s="277"/>
      <c r="HSD256" s="277"/>
      <c r="HSE256" s="277"/>
      <c r="HSF256" s="277"/>
      <c r="HSG256" s="277"/>
      <c r="HSH256" s="277"/>
      <c r="HSI256" s="277"/>
      <c r="HSJ256" s="402"/>
      <c r="HSK256" s="404"/>
      <c r="HSL256" s="49"/>
      <c r="HSM256" s="49"/>
      <c r="HSN256" s="49"/>
      <c r="HSO256" s="99"/>
      <c r="HSP256" s="98"/>
      <c r="HSQ256" s="49"/>
      <c r="HSR256" s="405"/>
      <c r="HSS256" s="405"/>
      <c r="HST256" s="277"/>
      <c r="HSU256" s="277"/>
      <c r="HSV256" s="277"/>
      <c r="HSW256" s="277"/>
      <c r="HSX256" s="277"/>
      <c r="HSY256" s="277"/>
      <c r="HSZ256" s="277"/>
      <c r="HTA256" s="277"/>
      <c r="HTB256" s="402"/>
      <c r="HTC256" s="404"/>
      <c r="HTD256" s="49"/>
      <c r="HTE256" s="49"/>
      <c r="HTF256" s="49"/>
      <c r="HTG256" s="99"/>
      <c r="HTH256" s="98"/>
      <c r="HTI256" s="49"/>
      <c r="HTJ256" s="405"/>
      <c r="HTK256" s="405"/>
      <c r="HTL256" s="277"/>
      <c r="HTM256" s="277"/>
      <c r="HTN256" s="277"/>
      <c r="HTO256" s="277"/>
      <c r="HTP256" s="277"/>
      <c r="HTQ256" s="277"/>
      <c r="HTR256" s="277"/>
      <c r="HTS256" s="277"/>
      <c r="HTT256" s="402"/>
      <c r="HTU256" s="404"/>
      <c r="HTV256" s="49"/>
      <c r="HTW256" s="49"/>
      <c r="HTX256" s="49"/>
      <c r="HTY256" s="99"/>
      <c r="HTZ256" s="98"/>
      <c r="HUA256" s="49"/>
      <c r="HUB256" s="405"/>
      <c r="HUC256" s="405"/>
      <c r="HUD256" s="277"/>
      <c r="HUE256" s="277"/>
      <c r="HUF256" s="277"/>
      <c r="HUG256" s="277"/>
      <c r="HUH256" s="277"/>
      <c r="HUI256" s="277"/>
      <c r="HUJ256" s="277"/>
      <c r="HUK256" s="277"/>
      <c r="HUL256" s="402"/>
      <c r="HUM256" s="404"/>
      <c r="HUN256" s="49"/>
      <c r="HUO256" s="49"/>
      <c r="HUP256" s="49"/>
      <c r="HUQ256" s="99"/>
      <c r="HUR256" s="98"/>
      <c r="HUS256" s="49"/>
      <c r="HUT256" s="405"/>
      <c r="HUU256" s="405"/>
      <c r="HUV256" s="277"/>
      <c r="HUW256" s="277"/>
      <c r="HUX256" s="277"/>
      <c r="HUY256" s="277"/>
      <c r="HUZ256" s="277"/>
      <c r="HVA256" s="277"/>
      <c r="HVB256" s="277"/>
      <c r="HVC256" s="277"/>
      <c r="HVD256" s="402"/>
      <c r="HVE256" s="404"/>
      <c r="HVF256" s="49"/>
      <c r="HVG256" s="49"/>
      <c r="HVH256" s="49"/>
      <c r="HVI256" s="99"/>
      <c r="HVJ256" s="98"/>
      <c r="HVK256" s="49"/>
      <c r="HVL256" s="405"/>
      <c r="HVM256" s="405"/>
      <c r="HVN256" s="277"/>
      <c r="HVO256" s="277"/>
      <c r="HVP256" s="277"/>
      <c r="HVQ256" s="277"/>
      <c r="HVR256" s="277"/>
      <c r="HVS256" s="277"/>
      <c r="HVT256" s="277"/>
      <c r="HVU256" s="277"/>
      <c r="HVV256" s="402"/>
      <c r="HVW256" s="404"/>
      <c r="HVX256" s="49"/>
      <c r="HVY256" s="49"/>
      <c r="HVZ256" s="49"/>
      <c r="HWA256" s="99"/>
      <c r="HWB256" s="98"/>
      <c r="HWC256" s="49"/>
      <c r="HWD256" s="405"/>
      <c r="HWE256" s="405"/>
      <c r="HWF256" s="277"/>
      <c r="HWG256" s="277"/>
      <c r="HWH256" s="277"/>
      <c r="HWI256" s="277"/>
      <c r="HWJ256" s="277"/>
      <c r="HWK256" s="277"/>
      <c r="HWL256" s="277"/>
      <c r="HWM256" s="277"/>
      <c r="HWN256" s="402"/>
      <c r="HWO256" s="404"/>
      <c r="HWP256" s="49"/>
      <c r="HWQ256" s="49"/>
      <c r="HWR256" s="49"/>
      <c r="HWS256" s="99"/>
      <c r="HWT256" s="98"/>
      <c r="HWU256" s="49"/>
      <c r="HWV256" s="405"/>
      <c r="HWW256" s="405"/>
      <c r="HWX256" s="277"/>
      <c r="HWY256" s="277"/>
      <c r="HWZ256" s="277"/>
      <c r="HXA256" s="277"/>
      <c r="HXB256" s="277"/>
      <c r="HXC256" s="277"/>
      <c r="HXD256" s="277"/>
      <c r="HXE256" s="277"/>
      <c r="HXF256" s="402"/>
      <c r="HXG256" s="404"/>
      <c r="HXH256" s="49"/>
      <c r="HXI256" s="49"/>
      <c r="HXJ256" s="49"/>
      <c r="HXK256" s="99"/>
      <c r="HXL256" s="98"/>
      <c r="HXM256" s="49"/>
      <c r="HXN256" s="405"/>
      <c r="HXO256" s="405"/>
      <c r="HXP256" s="277"/>
      <c r="HXQ256" s="277"/>
      <c r="HXR256" s="277"/>
      <c r="HXS256" s="277"/>
      <c r="HXT256" s="277"/>
      <c r="HXU256" s="277"/>
      <c r="HXV256" s="277"/>
      <c r="HXW256" s="277"/>
      <c r="HXX256" s="402"/>
      <c r="HXY256" s="404"/>
      <c r="HXZ256" s="49"/>
      <c r="HYA256" s="49"/>
      <c r="HYB256" s="49"/>
      <c r="HYC256" s="99"/>
      <c r="HYD256" s="98"/>
      <c r="HYE256" s="49"/>
      <c r="HYF256" s="405"/>
      <c r="HYG256" s="405"/>
      <c r="HYH256" s="277"/>
      <c r="HYI256" s="277"/>
      <c r="HYJ256" s="277"/>
      <c r="HYK256" s="277"/>
      <c r="HYL256" s="277"/>
      <c r="HYM256" s="277"/>
      <c r="HYN256" s="277"/>
      <c r="HYO256" s="277"/>
      <c r="HYP256" s="402"/>
      <c r="HYQ256" s="404"/>
      <c r="HYR256" s="49"/>
      <c r="HYS256" s="49"/>
      <c r="HYT256" s="49"/>
      <c r="HYU256" s="99"/>
      <c r="HYV256" s="98"/>
      <c r="HYW256" s="49"/>
      <c r="HYX256" s="405"/>
      <c r="HYY256" s="405"/>
      <c r="HYZ256" s="277"/>
      <c r="HZA256" s="277"/>
      <c r="HZB256" s="277"/>
      <c r="HZC256" s="277"/>
      <c r="HZD256" s="277"/>
      <c r="HZE256" s="277"/>
      <c r="HZF256" s="277"/>
      <c r="HZG256" s="277"/>
      <c r="HZH256" s="402"/>
      <c r="HZI256" s="404"/>
      <c r="HZJ256" s="49"/>
      <c r="HZK256" s="49"/>
      <c r="HZL256" s="49"/>
      <c r="HZM256" s="99"/>
      <c r="HZN256" s="98"/>
      <c r="HZO256" s="49"/>
      <c r="HZP256" s="405"/>
      <c r="HZQ256" s="405"/>
      <c r="HZR256" s="277"/>
      <c r="HZS256" s="277"/>
      <c r="HZT256" s="277"/>
      <c r="HZU256" s="277"/>
      <c r="HZV256" s="277"/>
      <c r="HZW256" s="277"/>
      <c r="HZX256" s="277"/>
      <c r="HZY256" s="277"/>
      <c r="HZZ256" s="402"/>
      <c r="IAA256" s="404"/>
      <c r="IAB256" s="49"/>
      <c r="IAC256" s="49"/>
      <c r="IAD256" s="49"/>
      <c r="IAE256" s="99"/>
      <c r="IAF256" s="98"/>
      <c r="IAG256" s="49"/>
      <c r="IAH256" s="405"/>
      <c r="IAI256" s="405"/>
      <c r="IAJ256" s="277"/>
      <c r="IAK256" s="277"/>
      <c r="IAL256" s="277"/>
      <c r="IAM256" s="277"/>
      <c r="IAN256" s="277"/>
      <c r="IAO256" s="277"/>
      <c r="IAP256" s="277"/>
      <c r="IAQ256" s="277"/>
      <c r="IAR256" s="402"/>
      <c r="IAS256" s="404"/>
      <c r="IAT256" s="49"/>
      <c r="IAU256" s="49"/>
      <c r="IAV256" s="49"/>
      <c r="IAW256" s="99"/>
      <c r="IAX256" s="98"/>
      <c r="IAY256" s="49"/>
      <c r="IAZ256" s="405"/>
      <c r="IBA256" s="405"/>
      <c r="IBB256" s="277"/>
      <c r="IBC256" s="277"/>
      <c r="IBD256" s="277"/>
      <c r="IBE256" s="277"/>
      <c r="IBF256" s="277"/>
      <c r="IBG256" s="277"/>
      <c r="IBH256" s="277"/>
      <c r="IBI256" s="277"/>
      <c r="IBJ256" s="402"/>
      <c r="IBK256" s="404"/>
      <c r="IBL256" s="49"/>
      <c r="IBM256" s="49"/>
      <c r="IBN256" s="49"/>
      <c r="IBO256" s="99"/>
      <c r="IBP256" s="98"/>
      <c r="IBQ256" s="49"/>
      <c r="IBR256" s="405"/>
      <c r="IBS256" s="405"/>
      <c r="IBT256" s="277"/>
      <c r="IBU256" s="277"/>
      <c r="IBV256" s="277"/>
      <c r="IBW256" s="277"/>
      <c r="IBX256" s="277"/>
      <c r="IBY256" s="277"/>
      <c r="IBZ256" s="277"/>
      <c r="ICA256" s="277"/>
      <c r="ICB256" s="402"/>
      <c r="ICC256" s="404"/>
      <c r="ICD256" s="49"/>
      <c r="ICE256" s="49"/>
      <c r="ICF256" s="49"/>
      <c r="ICG256" s="99"/>
      <c r="ICH256" s="98"/>
      <c r="ICI256" s="49"/>
      <c r="ICJ256" s="405"/>
      <c r="ICK256" s="405"/>
      <c r="ICL256" s="277"/>
      <c r="ICM256" s="277"/>
      <c r="ICN256" s="277"/>
      <c r="ICO256" s="277"/>
      <c r="ICP256" s="277"/>
      <c r="ICQ256" s="277"/>
      <c r="ICR256" s="277"/>
      <c r="ICS256" s="277"/>
      <c r="ICT256" s="402"/>
      <c r="ICU256" s="404"/>
      <c r="ICV256" s="49"/>
      <c r="ICW256" s="49"/>
      <c r="ICX256" s="49"/>
      <c r="ICY256" s="99"/>
      <c r="ICZ256" s="98"/>
      <c r="IDA256" s="49"/>
      <c r="IDB256" s="405"/>
      <c r="IDC256" s="405"/>
      <c r="IDD256" s="277"/>
      <c r="IDE256" s="277"/>
      <c r="IDF256" s="277"/>
      <c r="IDG256" s="277"/>
      <c r="IDH256" s="277"/>
      <c r="IDI256" s="277"/>
      <c r="IDJ256" s="277"/>
      <c r="IDK256" s="277"/>
      <c r="IDL256" s="402"/>
      <c r="IDM256" s="404"/>
      <c r="IDN256" s="49"/>
      <c r="IDO256" s="49"/>
      <c r="IDP256" s="49"/>
      <c r="IDQ256" s="99"/>
      <c r="IDR256" s="98"/>
      <c r="IDS256" s="49"/>
      <c r="IDT256" s="405"/>
      <c r="IDU256" s="405"/>
      <c r="IDV256" s="277"/>
      <c r="IDW256" s="277"/>
      <c r="IDX256" s="277"/>
      <c r="IDY256" s="277"/>
      <c r="IDZ256" s="277"/>
      <c r="IEA256" s="277"/>
      <c r="IEB256" s="277"/>
      <c r="IEC256" s="277"/>
      <c r="IED256" s="402"/>
      <c r="IEE256" s="404"/>
      <c r="IEF256" s="49"/>
      <c r="IEG256" s="49"/>
      <c r="IEH256" s="49"/>
      <c r="IEI256" s="99"/>
      <c r="IEJ256" s="98"/>
      <c r="IEK256" s="49"/>
      <c r="IEL256" s="405"/>
      <c r="IEM256" s="405"/>
      <c r="IEN256" s="277"/>
      <c r="IEO256" s="277"/>
      <c r="IEP256" s="277"/>
      <c r="IEQ256" s="277"/>
      <c r="IER256" s="277"/>
      <c r="IES256" s="277"/>
      <c r="IET256" s="277"/>
      <c r="IEU256" s="277"/>
      <c r="IEV256" s="402"/>
      <c r="IEW256" s="404"/>
      <c r="IEX256" s="49"/>
      <c r="IEY256" s="49"/>
      <c r="IEZ256" s="49"/>
      <c r="IFA256" s="99"/>
      <c r="IFB256" s="98"/>
      <c r="IFC256" s="49"/>
      <c r="IFD256" s="405"/>
      <c r="IFE256" s="405"/>
      <c r="IFF256" s="277"/>
      <c r="IFG256" s="277"/>
      <c r="IFH256" s="277"/>
      <c r="IFI256" s="277"/>
      <c r="IFJ256" s="277"/>
      <c r="IFK256" s="277"/>
      <c r="IFL256" s="277"/>
      <c r="IFM256" s="277"/>
      <c r="IFN256" s="402"/>
      <c r="IFO256" s="404"/>
      <c r="IFP256" s="49"/>
      <c r="IFQ256" s="49"/>
      <c r="IFR256" s="49"/>
      <c r="IFS256" s="99"/>
      <c r="IFT256" s="98"/>
      <c r="IFU256" s="49"/>
      <c r="IFV256" s="405"/>
      <c r="IFW256" s="405"/>
      <c r="IFX256" s="277"/>
      <c r="IFY256" s="277"/>
      <c r="IFZ256" s="277"/>
      <c r="IGA256" s="277"/>
      <c r="IGB256" s="277"/>
      <c r="IGC256" s="277"/>
      <c r="IGD256" s="277"/>
      <c r="IGE256" s="277"/>
      <c r="IGF256" s="402"/>
      <c r="IGG256" s="404"/>
      <c r="IGH256" s="49"/>
      <c r="IGI256" s="49"/>
      <c r="IGJ256" s="49"/>
      <c r="IGK256" s="99"/>
      <c r="IGL256" s="98"/>
      <c r="IGM256" s="49"/>
      <c r="IGN256" s="405"/>
      <c r="IGO256" s="405"/>
      <c r="IGP256" s="277"/>
      <c r="IGQ256" s="277"/>
      <c r="IGR256" s="277"/>
      <c r="IGS256" s="277"/>
      <c r="IGT256" s="277"/>
      <c r="IGU256" s="277"/>
      <c r="IGV256" s="277"/>
      <c r="IGW256" s="277"/>
      <c r="IGX256" s="402"/>
      <c r="IGY256" s="404"/>
      <c r="IGZ256" s="49"/>
      <c r="IHA256" s="49"/>
      <c r="IHB256" s="49"/>
      <c r="IHC256" s="99"/>
      <c r="IHD256" s="98"/>
      <c r="IHE256" s="49"/>
      <c r="IHF256" s="405"/>
      <c r="IHG256" s="405"/>
      <c r="IHH256" s="277"/>
      <c r="IHI256" s="277"/>
      <c r="IHJ256" s="277"/>
      <c r="IHK256" s="277"/>
      <c r="IHL256" s="277"/>
      <c r="IHM256" s="277"/>
      <c r="IHN256" s="277"/>
      <c r="IHO256" s="277"/>
      <c r="IHP256" s="402"/>
      <c r="IHQ256" s="404"/>
      <c r="IHR256" s="49"/>
      <c r="IHS256" s="49"/>
      <c r="IHT256" s="49"/>
      <c r="IHU256" s="99"/>
      <c r="IHV256" s="98"/>
      <c r="IHW256" s="49"/>
      <c r="IHX256" s="405"/>
      <c r="IHY256" s="405"/>
      <c r="IHZ256" s="277"/>
      <c r="IIA256" s="277"/>
      <c r="IIB256" s="277"/>
      <c r="IIC256" s="277"/>
      <c r="IID256" s="277"/>
      <c r="IIE256" s="277"/>
      <c r="IIF256" s="277"/>
      <c r="IIG256" s="277"/>
      <c r="IIH256" s="402"/>
      <c r="III256" s="404"/>
      <c r="IIJ256" s="49"/>
      <c r="IIK256" s="49"/>
      <c r="IIL256" s="49"/>
      <c r="IIM256" s="99"/>
      <c r="IIN256" s="98"/>
      <c r="IIO256" s="49"/>
      <c r="IIP256" s="405"/>
      <c r="IIQ256" s="405"/>
      <c r="IIR256" s="277"/>
      <c r="IIS256" s="277"/>
      <c r="IIT256" s="277"/>
      <c r="IIU256" s="277"/>
      <c r="IIV256" s="277"/>
      <c r="IIW256" s="277"/>
      <c r="IIX256" s="277"/>
      <c r="IIY256" s="277"/>
      <c r="IIZ256" s="402"/>
      <c r="IJA256" s="404"/>
      <c r="IJB256" s="49"/>
      <c r="IJC256" s="49"/>
      <c r="IJD256" s="49"/>
      <c r="IJE256" s="99"/>
      <c r="IJF256" s="98"/>
      <c r="IJG256" s="49"/>
      <c r="IJH256" s="405"/>
      <c r="IJI256" s="405"/>
      <c r="IJJ256" s="277"/>
      <c r="IJK256" s="277"/>
      <c r="IJL256" s="277"/>
      <c r="IJM256" s="277"/>
      <c r="IJN256" s="277"/>
      <c r="IJO256" s="277"/>
      <c r="IJP256" s="277"/>
      <c r="IJQ256" s="277"/>
      <c r="IJR256" s="402"/>
      <c r="IJS256" s="404"/>
      <c r="IJT256" s="49"/>
      <c r="IJU256" s="49"/>
      <c r="IJV256" s="49"/>
      <c r="IJW256" s="99"/>
      <c r="IJX256" s="98"/>
      <c r="IJY256" s="49"/>
      <c r="IJZ256" s="405"/>
      <c r="IKA256" s="405"/>
      <c r="IKB256" s="277"/>
      <c r="IKC256" s="277"/>
      <c r="IKD256" s="277"/>
      <c r="IKE256" s="277"/>
      <c r="IKF256" s="277"/>
      <c r="IKG256" s="277"/>
      <c r="IKH256" s="277"/>
      <c r="IKI256" s="277"/>
      <c r="IKJ256" s="402"/>
      <c r="IKK256" s="404"/>
      <c r="IKL256" s="49"/>
      <c r="IKM256" s="49"/>
      <c r="IKN256" s="49"/>
      <c r="IKO256" s="99"/>
      <c r="IKP256" s="98"/>
      <c r="IKQ256" s="49"/>
      <c r="IKR256" s="405"/>
      <c r="IKS256" s="405"/>
      <c r="IKT256" s="277"/>
      <c r="IKU256" s="277"/>
      <c r="IKV256" s="277"/>
      <c r="IKW256" s="277"/>
      <c r="IKX256" s="277"/>
      <c r="IKY256" s="277"/>
      <c r="IKZ256" s="277"/>
      <c r="ILA256" s="277"/>
      <c r="ILB256" s="402"/>
      <c r="ILC256" s="404"/>
      <c r="ILD256" s="49"/>
      <c r="ILE256" s="49"/>
      <c r="ILF256" s="49"/>
      <c r="ILG256" s="99"/>
      <c r="ILH256" s="98"/>
      <c r="ILI256" s="49"/>
      <c r="ILJ256" s="405"/>
      <c r="ILK256" s="405"/>
      <c r="ILL256" s="277"/>
      <c r="ILM256" s="277"/>
      <c r="ILN256" s="277"/>
      <c r="ILO256" s="277"/>
      <c r="ILP256" s="277"/>
      <c r="ILQ256" s="277"/>
      <c r="ILR256" s="277"/>
      <c r="ILS256" s="277"/>
      <c r="ILT256" s="402"/>
      <c r="ILU256" s="404"/>
      <c r="ILV256" s="49"/>
      <c r="ILW256" s="49"/>
      <c r="ILX256" s="49"/>
      <c r="ILY256" s="99"/>
      <c r="ILZ256" s="98"/>
      <c r="IMA256" s="49"/>
      <c r="IMB256" s="405"/>
      <c r="IMC256" s="405"/>
      <c r="IMD256" s="277"/>
      <c r="IME256" s="277"/>
      <c r="IMF256" s="277"/>
      <c r="IMG256" s="277"/>
      <c r="IMH256" s="277"/>
      <c r="IMI256" s="277"/>
      <c r="IMJ256" s="277"/>
      <c r="IMK256" s="277"/>
      <c r="IML256" s="402"/>
      <c r="IMM256" s="404"/>
      <c r="IMN256" s="49"/>
      <c r="IMO256" s="49"/>
      <c r="IMP256" s="49"/>
      <c r="IMQ256" s="99"/>
      <c r="IMR256" s="98"/>
      <c r="IMS256" s="49"/>
      <c r="IMT256" s="405"/>
      <c r="IMU256" s="405"/>
      <c r="IMV256" s="277"/>
      <c r="IMW256" s="277"/>
      <c r="IMX256" s="277"/>
      <c r="IMY256" s="277"/>
      <c r="IMZ256" s="277"/>
      <c r="INA256" s="277"/>
      <c r="INB256" s="277"/>
      <c r="INC256" s="277"/>
      <c r="IND256" s="402"/>
      <c r="INE256" s="404"/>
      <c r="INF256" s="49"/>
      <c r="ING256" s="49"/>
      <c r="INH256" s="49"/>
      <c r="INI256" s="99"/>
      <c r="INJ256" s="98"/>
      <c r="INK256" s="49"/>
      <c r="INL256" s="405"/>
      <c r="INM256" s="405"/>
      <c r="INN256" s="277"/>
      <c r="INO256" s="277"/>
      <c r="INP256" s="277"/>
      <c r="INQ256" s="277"/>
      <c r="INR256" s="277"/>
      <c r="INS256" s="277"/>
      <c r="INT256" s="277"/>
      <c r="INU256" s="277"/>
      <c r="INV256" s="402"/>
      <c r="INW256" s="404"/>
      <c r="INX256" s="49"/>
      <c r="INY256" s="49"/>
      <c r="INZ256" s="49"/>
      <c r="IOA256" s="99"/>
      <c r="IOB256" s="98"/>
      <c r="IOC256" s="49"/>
      <c r="IOD256" s="405"/>
      <c r="IOE256" s="405"/>
      <c r="IOF256" s="277"/>
      <c r="IOG256" s="277"/>
      <c r="IOH256" s="277"/>
      <c r="IOI256" s="277"/>
      <c r="IOJ256" s="277"/>
      <c r="IOK256" s="277"/>
      <c r="IOL256" s="277"/>
      <c r="IOM256" s="277"/>
      <c r="ION256" s="402"/>
      <c r="IOO256" s="404"/>
      <c r="IOP256" s="49"/>
      <c r="IOQ256" s="49"/>
      <c r="IOR256" s="49"/>
      <c r="IOS256" s="99"/>
      <c r="IOT256" s="98"/>
      <c r="IOU256" s="49"/>
      <c r="IOV256" s="405"/>
      <c r="IOW256" s="405"/>
      <c r="IOX256" s="277"/>
      <c r="IOY256" s="277"/>
      <c r="IOZ256" s="277"/>
      <c r="IPA256" s="277"/>
      <c r="IPB256" s="277"/>
      <c r="IPC256" s="277"/>
      <c r="IPD256" s="277"/>
      <c r="IPE256" s="277"/>
      <c r="IPF256" s="402"/>
      <c r="IPG256" s="404"/>
      <c r="IPH256" s="49"/>
      <c r="IPI256" s="49"/>
      <c r="IPJ256" s="49"/>
      <c r="IPK256" s="99"/>
      <c r="IPL256" s="98"/>
      <c r="IPM256" s="49"/>
      <c r="IPN256" s="405"/>
      <c r="IPO256" s="405"/>
      <c r="IPP256" s="277"/>
      <c r="IPQ256" s="277"/>
      <c r="IPR256" s="277"/>
      <c r="IPS256" s="277"/>
      <c r="IPT256" s="277"/>
      <c r="IPU256" s="277"/>
      <c r="IPV256" s="277"/>
      <c r="IPW256" s="277"/>
      <c r="IPX256" s="402"/>
      <c r="IPY256" s="404"/>
      <c r="IPZ256" s="49"/>
      <c r="IQA256" s="49"/>
      <c r="IQB256" s="49"/>
      <c r="IQC256" s="99"/>
      <c r="IQD256" s="98"/>
      <c r="IQE256" s="49"/>
      <c r="IQF256" s="405"/>
      <c r="IQG256" s="405"/>
      <c r="IQH256" s="277"/>
      <c r="IQI256" s="277"/>
      <c r="IQJ256" s="277"/>
      <c r="IQK256" s="277"/>
      <c r="IQL256" s="277"/>
      <c r="IQM256" s="277"/>
      <c r="IQN256" s="277"/>
      <c r="IQO256" s="277"/>
      <c r="IQP256" s="402"/>
      <c r="IQQ256" s="404"/>
      <c r="IQR256" s="49"/>
      <c r="IQS256" s="49"/>
      <c r="IQT256" s="49"/>
      <c r="IQU256" s="99"/>
      <c r="IQV256" s="98"/>
      <c r="IQW256" s="49"/>
      <c r="IQX256" s="405"/>
      <c r="IQY256" s="405"/>
      <c r="IQZ256" s="277"/>
      <c r="IRA256" s="277"/>
      <c r="IRB256" s="277"/>
      <c r="IRC256" s="277"/>
      <c r="IRD256" s="277"/>
      <c r="IRE256" s="277"/>
      <c r="IRF256" s="277"/>
      <c r="IRG256" s="277"/>
      <c r="IRH256" s="402"/>
      <c r="IRI256" s="404"/>
      <c r="IRJ256" s="49"/>
      <c r="IRK256" s="49"/>
      <c r="IRL256" s="49"/>
      <c r="IRM256" s="99"/>
      <c r="IRN256" s="98"/>
      <c r="IRO256" s="49"/>
      <c r="IRP256" s="405"/>
      <c r="IRQ256" s="405"/>
      <c r="IRR256" s="277"/>
      <c r="IRS256" s="277"/>
      <c r="IRT256" s="277"/>
      <c r="IRU256" s="277"/>
      <c r="IRV256" s="277"/>
      <c r="IRW256" s="277"/>
      <c r="IRX256" s="277"/>
      <c r="IRY256" s="277"/>
      <c r="IRZ256" s="402"/>
      <c r="ISA256" s="404"/>
      <c r="ISB256" s="49"/>
      <c r="ISC256" s="49"/>
      <c r="ISD256" s="49"/>
      <c r="ISE256" s="99"/>
      <c r="ISF256" s="98"/>
      <c r="ISG256" s="49"/>
      <c r="ISH256" s="405"/>
      <c r="ISI256" s="405"/>
      <c r="ISJ256" s="277"/>
      <c r="ISK256" s="277"/>
      <c r="ISL256" s="277"/>
      <c r="ISM256" s="277"/>
      <c r="ISN256" s="277"/>
      <c r="ISO256" s="277"/>
      <c r="ISP256" s="277"/>
      <c r="ISQ256" s="277"/>
      <c r="ISR256" s="402"/>
      <c r="ISS256" s="404"/>
      <c r="IST256" s="49"/>
      <c r="ISU256" s="49"/>
      <c r="ISV256" s="49"/>
      <c r="ISW256" s="99"/>
      <c r="ISX256" s="98"/>
      <c r="ISY256" s="49"/>
      <c r="ISZ256" s="405"/>
      <c r="ITA256" s="405"/>
      <c r="ITB256" s="277"/>
      <c r="ITC256" s="277"/>
      <c r="ITD256" s="277"/>
      <c r="ITE256" s="277"/>
      <c r="ITF256" s="277"/>
      <c r="ITG256" s="277"/>
      <c r="ITH256" s="277"/>
      <c r="ITI256" s="277"/>
      <c r="ITJ256" s="402"/>
      <c r="ITK256" s="404"/>
      <c r="ITL256" s="49"/>
      <c r="ITM256" s="49"/>
      <c r="ITN256" s="49"/>
      <c r="ITO256" s="99"/>
      <c r="ITP256" s="98"/>
      <c r="ITQ256" s="49"/>
      <c r="ITR256" s="405"/>
      <c r="ITS256" s="405"/>
      <c r="ITT256" s="277"/>
      <c r="ITU256" s="277"/>
      <c r="ITV256" s="277"/>
      <c r="ITW256" s="277"/>
      <c r="ITX256" s="277"/>
      <c r="ITY256" s="277"/>
      <c r="ITZ256" s="277"/>
      <c r="IUA256" s="277"/>
      <c r="IUB256" s="402"/>
      <c r="IUC256" s="404"/>
      <c r="IUD256" s="49"/>
      <c r="IUE256" s="49"/>
      <c r="IUF256" s="49"/>
      <c r="IUG256" s="99"/>
      <c r="IUH256" s="98"/>
      <c r="IUI256" s="49"/>
      <c r="IUJ256" s="405"/>
      <c r="IUK256" s="405"/>
      <c r="IUL256" s="277"/>
      <c r="IUM256" s="277"/>
      <c r="IUN256" s="277"/>
      <c r="IUO256" s="277"/>
      <c r="IUP256" s="277"/>
      <c r="IUQ256" s="277"/>
      <c r="IUR256" s="277"/>
      <c r="IUS256" s="277"/>
      <c r="IUT256" s="402"/>
      <c r="IUU256" s="404"/>
      <c r="IUV256" s="49"/>
      <c r="IUW256" s="49"/>
      <c r="IUX256" s="49"/>
      <c r="IUY256" s="99"/>
      <c r="IUZ256" s="98"/>
      <c r="IVA256" s="49"/>
      <c r="IVB256" s="405"/>
      <c r="IVC256" s="405"/>
      <c r="IVD256" s="277"/>
      <c r="IVE256" s="277"/>
      <c r="IVF256" s="277"/>
      <c r="IVG256" s="277"/>
      <c r="IVH256" s="277"/>
      <c r="IVI256" s="277"/>
      <c r="IVJ256" s="277"/>
      <c r="IVK256" s="277"/>
      <c r="IVL256" s="402"/>
      <c r="IVM256" s="404"/>
      <c r="IVN256" s="49"/>
      <c r="IVO256" s="49"/>
      <c r="IVP256" s="49"/>
      <c r="IVQ256" s="99"/>
      <c r="IVR256" s="98"/>
      <c r="IVS256" s="49"/>
      <c r="IVT256" s="405"/>
      <c r="IVU256" s="405"/>
      <c r="IVV256" s="277"/>
      <c r="IVW256" s="277"/>
      <c r="IVX256" s="277"/>
      <c r="IVY256" s="277"/>
      <c r="IVZ256" s="277"/>
      <c r="IWA256" s="277"/>
      <c r="IWB256" s="277"/>
      <c r="IWC256" s="277"/>
      <c r="IWD256" s="402"/>
      <c r="IWE256" s="404"/>
      <c r="IWF256" s="49"/>
      <c r="IWG256" s="49"/>
      <c r="IWH256" s="49"/>
      <c r="IWI256" s="99"/>
      <c r="IWJ256" s="98"/>
      <c r="IWK256" s="49"/>
      <c r="IWL256" s="405"/>
      <c r="IWM256" s="405"/>
      <c r="IWN256" s="277"/>
      <c r="IWO256" s="277"/>
      <c r="IWP256" s="277"/>
      <c r="IWQ256" s="277"/>
      <c r="IWR256" s="277"/>
      <c r="IWS256" s="277"/>
      <c r="IWT256" s="277"/>
      <c r="IWU256" s="277"/>
      <c r="IWV256" s="402"/>
      <c r="IWW256" s="404"/>
      <c r="IWX256" s="49"/>
      <c r="IWY256" s="49"/>
      <c r="IWZ256" s="49"/>
      <c r="IXA256" s="99"/>
      <c r="IXB256" s="98"/>
      <c r="IXC256" s="49"/>
      <c r="IXD256" s="405"/>
      <c r="IXE256" s="405"/>
      <c r="IXF256" s="277"/>
      <c r="IXG256" s="277"/>
      <c r="IXH256" s="277"/>
      <c r="IXI256" s="277"/>
      <c r="IXJ256" s="277"/>
      <c r="IXK256" s="277"/>
      <c r="IXL256" s="277"/>
      <c r="IXM256" s="277"/>
      <c r="IXN256" s="402"/>
      <c r="IXO256" s="404"/>
      <c r="IXP256" s="49"/>
      <c r="IXQ256" s="49"/>
      <c r="IXR256" s="49"/>
      <c r="IXS256" s="99"/>
      <c r="IXT256" s="98"/>
      <c r="IXU256" s="49"/>
      <c r="IXV256" s="405"/>
      <c r="IXW256" s="405"/>
      <c r="IXX256" s="277"/>
      <c r="IXY256" s="277"/>
      <c r="IXZ256" s="277"/>
      <c r="IYA256" s="277"/>
      <c r="IYB256" s="277"/>
      <c r="IYC256" s="277"/>
      <c r="IYD256" s="277"/>
      <c r="IYE256" s="277"/>
      <c r="IYF256" s="402"/>
      <c r="IYG256" s="404"/>
      <c r="IYH256" s="49"/>
      <c r="IYI256" s="49"/>
      <c r="IYJ256" s="49"/>
      <c r="IYK256" s="99"/>
      <c r="IYL256" s="98"/>
      <c r="IYM256" s="49"/>
      <c r="IYN256" s="405"/>
      <c r="IYO256" s="405"/>
      <c r="IYP256" s="277"/>
      <c r="IYQ256" s="277"/>
      <c r="IYR256" s="277"/>
      <c r="IYS256" s="277"/>
      <c r="IYT256" s="277"/>
      <c r="IYU256" s="277"/>
      <c r="IYV256" s="277"/>
      <c r="IYW256" s="277"/>
      <c r="IYX256" s="402"/>
      <c r="IYY256" s="404"/>
      <c r="IYZ256" s="49"/>
      <c r="IZA256" s="49"/>
      <c r="IZB256" s="49"/>
      <c r="IZC256" s="99"/>
      <c r="IZD256" s="98"/>
      <c r="IZE256" s="49"/>
      <c r="IZF256" s="405"/>
      <c r="IZG256" s="405"/>
      <c r="IZH256" s="277"/>
      <c r="IZI256" s="277"/>
      <c r="IZJ256" s="277"/>
      <c r="IZK256" s="277"/>
      <c r="IZL256" s="277"/>
      <c r="IZM256" s="277"/>
      <c r="IZN256" s="277"/>
      <c r="IZO256" s="277"/>
      <c r="IZP256" s="402"/>
      <c r="IZQ256" s="404"/>
      <c r="IZR256" s="49"/>
      <c r="IZS256" s="49"/>
      <c r="IZT256" s="49"/>
      <c r="IZU256" s="99"/>
      <c r="IZV256" s="98"/>
      <c r="IZW256" s="49"/>
      <c r="IZX256" s="405"/>
      <c r="IZY256" s="405"/>
      <c r="IZZ256" s="277"/>
      <c r="JAA256" s="277"/>
      <c r="JAB256" s="277"/>
      <c r="JAC256" s="277"/>
      <c r="JAD256" s="277"/>
      <c r="JAE256" s="277"/>
      <c r="JAF256" s="277"/>
      <c r="JAG256" s="277"/>
      <c r="JAH256" s="402"/>
      <c r="JAI256" s="404"/>
      <c r="JAJ256" s="49"/>
      <c r="JAK256" s="49"/>
      <c r="JAL256" s="49"/>
      <c r="JAM256" s="99"/>
      <c r="JAN256" s="98"/>
      <c r="JAO256" s="49"/>
      <c r="JAP256" s="405"/>
      <c r="JAQ256" s="405"/>
      <c r="JAR256" s="277"/>
      <c r="JAS256" s="277"/>
      <c r="JAT256" s="277"/>
      <c r="JAU256" s="277"/>
      <c r="JAV256" s="277"/>
      <c r="JAW256" s="277"/>
      <c r="JAX256" s="277"/>
      <c r="JAY256" s="277"/>
      <c r="JAZ256" s="402"/>
      <c r="JBA256" s="404"/>
      <c r="JBB256" s="49"/>
      <c r="JBC256" s="49"/>
      <c r="JBD256" s="49"/>
      <c r="JBE256" s="99"/>
      <c r="JBF256" s="98"/>
      <c r="JBG256" s="49"/>
      <c r="JBH256" s="405"/>
      <c r="JBI256" s="405"/>
      <c r="JBJ256" s="277"/>
      <c r="JBK256" s="277"/>
      <c r="JBL256" s="277"/>
      <c r="JBM256" s="277"/>
      <c r="JBN256" s="277"/>
      <c r="JBO256" s="277"/>
      <c r="JBP256" s="277"/>
      <c r="JBQ256" s="277"/>
      <c r="JBR256" s="402"/>
      <c r="JBS256" s="404"/>
      <c r="JBT256" s="49"/>
      <c r="JBU256" s="49"/>
      <c r="JBV256" s="49"/>
      <c r="JBW256" s="99"/>
      <c r="JBX256" s="98"/>
      <c r="JBY256" s="49"/>
      <c r="JBZ256" s="405"/>
      <c r="JCA256" s="405"/>
      <c r="JCB256" s="277"/>
      <c r="JCC256" s="277"/>
      <c r="JCD256" s="277"/>
      <c r="JCE256" s="277"/>
      <c r="JCF256" s="277"/>
      <c r="JCG256" s="277"/>
      <c r="JCH256" s="277"/>
      <c r="JCI256" s="277"/>
      <c r="JCJ256" s="402"/>
      <c r="JCK256" s="404"/>
      <c r="JCL256" s="49"/>
      <c r="JCM256" s="49"/>
      <c r="JCN256" s="49"/>
      <c r="JCO256" s="99"/>
      <c r="JCP256" s="98"/>
      <c r="JCQ256" s="49"/>
      <c r="JCR256" s="405"/>
      <c r="JCS256" s="405"/>
      <c r="JCT256" s="277"/>
      <c r="JCU256" s="277"/>
      <c r="JCV256" s="277"/>
      <c r="JCW256" s="277"/>
      <c r="JCX256" s="277"/>
      <c r="JCY256" s="277"/>
      <c r="JCZ256" s="277"/>
      <c r="JDA256" s="277"/>
      <c r="JDB256" s="402"/>
      <c r="JDC256" s="404"/>
      <c r="JDD256" s="49"/>
      <c r="JDE256" s="49"/>
      <c r="JDF256" s="49"/>
      <c r="JDG256" s="99"/>
      <c r="JDH256" s="98"/>
      <c r="JDI256" s="49"/>
      <c r="JDJ256" s="405"/>
      <c r="JDK256" s="405"/>
      <c r="JDL256" s="277"/>
      <c r="JDM256" s="277"/>
      <c r="JDN256" s="277"/>
      <c r="JDO256" s="277"/>
      <c r="JDP256" s="277"/>
      <c r="JDQ256" s="277"/>
      <c r="JDR256" s="277"/>
      <c r="JDS256" s="277"/>
      <c r="JDT256" s="402"/>
      <c r="JDU256" s="404"/>
      <c r="JDV256" s="49"/>
      <c r="JDW256" s="49"/>
      <c r="JDX256" s="49"/>
      <c r="JDY256" s="99"/>
      <c r="JDZ256" s="98"/>
      <c r="JEA256" s="49"/>
      <c r="JEB256" s="405"/>
      <c r="JEC256" s="405"/>
      <c r="JED256" s="277"/>
      <c r="JEE256" s="277"/>
      <c r="JEF256" s="277"/>
      <c r="JEG256" s="277"/>
      <c r="JEH256" s="277"/>
      <c r="JEI256" s="277"/>
      <c r="JEJ256" s="277"/>
      <c r="JEK256" s="277"/>
      <c r="JEL256" s="402"/>
      <c r="JEM256" s="404"/>
      <c r="JEN256" s="49"/>
      <c r="JEO256" s="49"/>
      <c r="JEP256" s="49"/>
      <c r="JEQ256" s="99"/>
      <c r="JER256" s="98"/>
      <c r="JES256" s="49"/>
      <c r="JET256" s="405"/>
      <c r="JEU256" s="405"/>
      <c r="JEV256" s="277"/>
      <c r="JEW256" s="277"/>
      <c r="JEX256" s="277"/>
      <c r="JEY256" s="277"/>
      <c r="JEZ256" s="277"/>
      <c r="JFA256" s="277"/>
      <c r="JFB256" s="277"/>
      <c r="JFC256" s="277"/>
      <c r="JFD256" s="402"/>
      <c r="JFE256" s="404"/>
      <c r="JFF256" s="49"/>
      <c r="JFG256" s="49"/>
      <c r="JFH256" s="49"/>
      <c r="JFI256" s="99"/>
      <c r="JFJ256" s="98"/>
      <c r="JFK256" s="49"/>
      <c r="JFL256" s="405"/>
      <c r="JFM256" s="405"/>
      <c r="JFN256" s="277"/>
      <c r="JFO256" s="277"/>
      <c r="JFP256" s="277"/>
      <c r="JFQ256" s="277"/>
      <c r="JFR256" s="277"/>
      <c r="JFS256" s="277"/>
      <c r="JFT256" s="277"/>
      <c r="JFU256" s="277"/>
      <c r="JFV256" s="402"/>
      <c r="JFW256" s="404"/>
      <c r="JFX256" s="49"/>
      <c r="JFY256" s="49"/>
      <c r="JFZ256" s="49"/>
      <c r="JGA256" s="99"/>
      <c r="JGB256" s="98"/>
      <c r="JGC256" s="49"/>
      <c r="JGD256" s="405"/>
      <c r="JGE256" s="405"/>
      <c r="JGF256" s="277"/>
      <c r="JGG256" s="277"/>
      <c r="JGH256" s="277"/>
      <c r="JGI256" s="277"/>
      <c r="JGJ256" s="277"/>
      <c r="JGK256" s="277"/>
      <c r="JGL256" s="277"/>
      <c r="JGM256" s="277"/>
      <c r="JGN256" s="402"/>
      <c r="JGO256" s="404"/>
      <c r="JGP256" s="49"/>
      <c r="JGQ256" s="49"/>
      <c r="JGR256" s="49"/>
      <c r="JGS256" s="99"/>
      <c r="JGT256" s="98"/>
      <c r="JGU256" s="49"/>
      <c r="JGV256" s="405"/>
      <c r="JGW256" s="405"/>
      <c r="JGX256" s="277"/>
      <c r="JGY256" s="277"/>
      <c r="JGZ256" s="277"/>
      <c r="JHA256" s="277"/>
      <c r="JHB256" s="277"/>
      <c r="JHC256" s="277"/>
      <c r="JHD256" s="277"/>
      <c r="JHE256" s="277"/>
      <c r="JHF256" s="402"/>
      <c r="JHG256" s="404"/>
      <c r="JHH256" s="49"/>
      <c r="JHI256" s="49"/>
      <c r="JHJ256" s="49"/>
      <c r="JHK256" s="99"/>
      <c r="JHL256" s="98"/>
      <c r="JHM256" s="49"/>
      <c r="JHN256" s="405"/>
      <c r="JHO256" s="405"/>
      <c r="JHP256" s="277"/>
      <c r="JHQ256" s="277"/>
      <c r="JHR256" s="277"/>
      <c r="JHS256" s="277"/>
      <c r="JHT256" s="277"/>
      <c r="JHU256" s="277"/>
      <c r="JHV256" s="277"/>
      <c r="JHW256" s="277"/>
      <c r="JHX256" s="402"/>
      <c r="JHY256" s="404"/>
      <c r="JHZ256" s="49"/>
      <c r="JIA256" s="49"/>
      <c r="JIB256" s="49"/>
      <c r="JIC256" s="99"/>
      <c r="JID256" s="98"/>
      <c r="JIE256" s="49"/>
      <c r="JIF256" s="405"/>
      <c r="JIG256" s="405"/>
      <c r="JIH256" s="277"/>
      <c r="JII256" s="277"/>
      <c r="JIJ256" s="277"/>
      <c r="JIK256" s="277"/>
      <c r="JIL256" s="277"/>
      <c r="JIM256" s="277"/>
      <c r="JIN256" s="277"/>
      <c r="JIO256" s="277"/>
      <c r="JIP256" s="402"/>
      <c r="JIQ256" s="404"/>
      <c r="JIR256" s="49"/>
      <c r="JIS256" s="49"/>
      <c r="JIT256" s="49"/>
      <c r="JIU256" s="99"/>
      <c r="JIV256" s="98"/>
      <c r="JIW256" s="49"/>
      <c r="JIX256" s="405"/>
      <c r="JIY256" s="405"/>
      <c r="JIZ256" s="277"/>
      <c r="JJA256" s="277"/>
      <c r="JJB256" s="277"/>
      <c r="JJC256" s="277"/>
      <c r="JJD256" s="277"/>
      <c r="JJE256" s="277"/>
      <c r="JJF256" s="277"/>
      <c r="JJG256" s="277"/>
      <c r="JJH256" s="402"/>
      <c r="JJI256" s="404"/>
      <c r="JJJ256" s="49"/>
      <c r="JJK256" s="49"/>
      <c r="JJL256" s="49"/>
      <c r="JJM256" s="99"/>
      <c r="JJN256" s="98"/>
      <c r="JJO256" s="49"/>
      <c r="JJP256" s="405"/>
      <c r="JJQ256" s="405"/>
      <c r="JJR256" s="277"/>
      <c r="JJS256" s="277"/>
      <c r="JJT256" s="277"/>
      <c r="JJU256" s="277"/>
      <c r="JJV256" s="277"/>
      <c r="JJW256" s="277"/>
      <c r="JJX256" s="277"/>
      <c r="JJY256" s="277"/>
      <c r="JJZ256" s="402"/>
      <c r="JKA256" s="404"/>
      <c r="JKB256" s="49"/>
      <c r="JKC256" s="49"/>
      <c r="JKD256" s="49"/>
      <c r="JKE256" s="99"/>
      <c r="JKF256" s="98"/>
      <c r="JKG256" s="49"/>
      <c r="JKH256" s="405"/>
      <c r="JKI256" s="405"/>
      <c r="JKJ256" s="277"/>
      <c r="JKK256" s="277"/>
      <c r="JKL256" s="277"/>
      <c r="JKM256" s="277"/>
      <c r="JKN256" s="277"/>
      <c r="JKO256" s="277"/>
      <c r="JKP256" s="277"/>
      <c r="JKQ256" s="277"/>
      <c r="JKR256" s="402"/>
      <c r="JKS256" s="404"/>
      <c r="JKT256" s="49"/>
      <c r="JKU256" s="49"/>
      <c r="JKV256" s="49"/>
      <c r="JKW256" s="99"/>
      <c r="JKX256" s="98"/>
      <c r="JKY256" s="49"/>
      <c r="JKZ256" s="405"/>
      <c r="JLA256" s="405"/>
      <c r="JLB256" s="277"/>
      <c r="JLC256" s="277"/>
      <c r="JLD256" s="277"/>
      <c r="JLE256" s="277"/>
      <c r="JLF256" s="277"/>
      <c r="JLG256" s="277"/>
      <c r="JLH256" s="277"/>
      <c r="JLI256" s="277"/>
      <c r="JLJ256" s="402"/>
      <c r="JLK256" s="404"/>
      <c r="JLL256" s="49"/>
      <c r="JLM256" s="49"/>
      <c r="JLN256" s="49"/>
      <c r="JLO256" s="99"/>
      <c r="JLP256" s="98"/>
      <c r="JLQ256" s="49"/>
      <c r="JLR256" s="405"/>
      <c r="JLS256" s="405"/>
      <c r="JLT256" s="277"/>
      <c r="JLU256" s="277"/>
      <c r="JLV256" s="277"/>
      <c r="JLW256" s="277"/>
      <c r="JLX256" s="277"/>
      <c r="JLY256" s="277"/>
      <c r="JLZ256" s="277"/>
      <c r="JMA256" s="277"/>
      <c r="JMB256" s="402"/>
      <c r="JMC256" s="404"/>
      <c r="JMD256" s="49"/>
      <c r="JME256" s="49"/>
      <c r="JMF256" s="49"/>
      <c r="JMG256" s="99"/>
      <c r="JMH256" s="98"/>
      <c r="JMI256" s="49"/>
      <c r="JMJ256" s="405"/>
      <c r="JMK256" s="405"/>
      <c r="JML256" s="277"/>
      <c r="JMM256" s="277"/>
      <c r="JMN256" s="277"/>
      <c r="JMO256" s="277"/>
      <c r="JMP256" s="277"/>
      <c r="JMQ256" s="277"/>
      <c r="JMR256" s="277"/>
      <c r="JMS256" s="277"/>
      <c r="JMT256" s="402"/>
      <c r="JMU256" s="404"/>
      <c r="JMV256" s="49"/>
      <c r="JMW256" s="49"/>
      <c r="JMX256" s="49"/>
      <c r="JMY256" s="99"/>
      <c r="JMZ256" s="98"/>
      <c r="JNA256" s="49"/>
      <c r="JNB256" s="405"/>
      <c r="JNC256" s="405"/>
      <c r="JND256" s="277"/>
      <c r="JNE256" s="277"/>
      <c r="JNF256" s="277"/>
      <c r="JNG256" s="277"/>
      <c r="JNH256" s="277"/>
      <c r="JNI256" s="277"/>
      <c r="JNJ256" s="277"/>
      <c r="JNK256" s="277"/>
      <c r="JNL256" s="402"/>
      <c r="JNM256" s="404"/>
      <c r="JNN256" s="49"/>
      <c r="JNO256" s="49"/>
      <c r="JNP256" s="49"/>
      <c r="JNQ256" s="99"/>
      <c r="JNR256" s="98"/>
      <c r="JNS256" s="49"/>
      <c r="JNT256" s="405"/>
      <c r="JNU256" s="405"/>
      <c r="JNV256" s="277"/>
      <c r="JNW256" s="277"/>
      <c r="JNX256" s="277"/>
      <c r="JNY256" s="277"/>
      <c r="JNZ256" s="277"/>
      <c r="JOA256" s="277"/>
      <c r="JOB256" s="277"/>
      <c r="JOC256" s="277"/>
      <c r="JOD256" s="402"/>
      <c r="JOE256" s="404"/>
      <c r="JOF256" s="49"/>
      <c r="JOG256" s="49"/>
      <c r="JOH256" s="49"/>
      <c r="JOI256" s="99"/>
      <c r="JOJ256" s="98"/>
      <c r="JOK256" s="49"/>
      <c r="JOL256" s="405"/>
      <c r="JOM256" s="405"/>
      <c r="JON256" s="277"/>
      <c r="JOO256" s="277"/>
      <c r="JOP256" s="277"/>
      <c r="JOQ256" s="277"/>
      <c r="JOR256" s="277"/>
      <c r="JOS256" s="277"/>
      <c r="JOT256" s="277"/>
      <c r="JOU256" s="277"/>
      <c r="JOV256" s="402"/>
      <c r="JOW256" s="404"/>
      <c r="JOX256" s="49"/>
      <c r="JOY256" s="49"/>
      <c r="JOZ256" s="49"/>
      <c r="JPA256" s="99"/>
      <c r="JPB256" s="98"/>
      <c r="JPC256" s="49"/>
      <c r="JPD256" s="405"/>
      <c r="JPE256" s="405"/>
      <c r="JPF256" s="277"/>
      <c r="JPG256" s="277"/>
      <c r="JPH256" s="277"/>
      <c r="JPI256" s="277"/>
      <c r="JPJ256" s="277"/>
      <c r="JPK256" s="277"/>
      <c r="JPL256" s="277"/>
      <c r="JPM256" s="277"/>
      <c r="JPN256" s="402"/>
      <c r="JPO256" s="404"/>
      <c r="JPP256" s="49"/>
      <c r="JPQ256" s="49"/>
      <c r="JPR256" s="49"/>
      <c r="JPS256" s="99"/>
      <c r="JPT256" s="98"/>
      <c r="JPU256" s="49"/>
      <c r="JPV256" s="405"/>
      <c r="JPW256" s="405"/>
      <c r="JPX256" s="277"/>
      <c r="JPY256" s="277"/>
      <c r="JPZ256" s="277"/>
      <c r="JQA256" s="277"/>
      <c r="JQB256" s="277"/>
      <c r="JQC256" s="277"/>
      <c r="JQD256" s="277"/>
      <c r="JQE256" s="277"/>
      <c r="JQF256" s="402"/>
      <c r="JQG256" s="404"/>
      <c r="JQH256" s="49"/>
      <c r="JQI256" s="49"/>
      <c r="JQJ256" s="49"/>
      <c r="JQK256" s="99"/>
      <c r="JQL256" s="98"/>
      <c r="JQM256" s="49"/>
      <c r="JQN256" s="405"/>
      <c r="JQO256" s="405"/>
      <c r="JQP256" s="277"/>
      <c r="JQQ256" s="277"/>
      <c r="JQR256" s="277"/>
      <c r="JQS256" s="277"/>
      <c r="JQT256" s="277"/>
      <c r="JQU256" s="277"/>
      <c r="JQV256" s="277"/>
      <c r="JQW256" s="277"/>
      <c r="JQX256" s="402"/>
      <c r="JQY256" s="404"/>
      <c r="JQZ256" s="49"/>
      <c r="JRA256" s="49"/>
      <c r="JRB256" s="49"/>
      <c r="JRC256" s="99"/>
      <c r="JRD256" s="98"/>
      <c r="JRE256" s="49"/>
      <c r="JRF256" s="405"/>
      <c r="JRG256" s="405"/>
      <c r="JRH256" s="277"/>
      <c r="JRI256" s="277"/>
      <c r="JRJ256" s="277"/>
      <c r="JRK256" s="277"/>
      <c r="JRL256" s="277"/>
      <c r="JRM256" s="277"/>
      <c r="JRN256" s="277"/>
      <c r="JRO256" s="277"/>
      <c r="JRP256" s="402"/>
      <c r="JRQ256" s="404"/>
      <c r="JRR256" s="49"/>
      <c r="JRS256" s="49"/>
      <c r="JRT256" s="49"/>
      <c r="JRU256" s="99"/>
      <c r="JRV256" s="98"/>
      <c r="JRW256" s="49"/>
      <c r="JRX256" s="405"/>
      <c r="JRY256" s="405"/>
      <c r="JRZ256" s="277"/>
      <c r="JSA256" s="277"/>
      <c r="JSB256" s="277"/>
      <c r="JSC256" s="277"/>
      <c r="JSD256" s="277"/>
      <c r="JSE256" s="277"/>
      <c r="JSF256" s="277"/>
      <c r="JSG256" s="277"/>
      <c r="JSH256" s="402"/>
      <c r="JSI256" s="404"/>
      <c r="JSJ256" s="49"/>
      <c r="JSK256" s="49"/>
      <c r="JSL256" s="49"/>
      <c r="JSM256" s="99"/>
      <c r="JSN256" s="98"/>
      <c r="JSO256" s="49"/>
      <c r="JSP256" s="405"/>
      <c r="JSQ256" s="405"/>
      <c r="JSR256" s="277"/>
      <c r="JSS256" s="277"/>
      <c r="JST256" s="277"/>
      <c r="JSU256" s="277"/>
      <c r="JSV256" s="277"/>
      <c r="JSW256" s="277"/>
      <c r="JSX256" s="277"/>
      <c r="JSY256" s="277"/>
      <c r="JSZ256" s="402"/>
      <c r="JTA256" s="404"/>
      <c r="JTB256" s="49"/>
      <c r="JTC256" s="49"/>
      <c r="JTD256" s="49"/>
      <c r="JTE256" s="99"/>
      <c r="JTF256" s="98"/>
      <c r="JTG256" s="49"/>
      <c r="JTH256" s="405"/>
      <c r="JTI256" s="405"/>
      <c r="JTJ256" s="277"/>
      <c r="JTK256" s="277"/>
      <c r="JTL256" s="277"/>
      <c r="JTM256" s="277"/>
      <c r="JTN256" s="277"/>
      <c r="JTO256" s="277"/>
      <c r="JTP256" s="277"/>
      <c r="JTQ256" s="277"/>
      <c r="JTR256" s="402"/>
      <c r="JTS256" s="404"/>
      <c r="JTT256" s="49"/>
      <c r="JTU256" s="49"/>
      <c r="JTV256" s="49"/>
      <c r="JTW256" s="99"/>
      <c r="JTX256" s="98"/>
      <c r="JTY256" s="49"/>
      <c r="JTZ256" s="405"/>
      <c r="JUA256" s="405"/>
      <c r="JUB256" s="277"/>
      <c r="JUC256" s="277"/>
      <c r="JUD256" s="277"/>
      <c r="JUE256" s="277"/>
      <c r="JUF256" s="277"/>
      <c r="JUG256" s="277"/>
      <c r="JUH256" s="277"/>
      <c r="JUI256" s="277"/>
      <c r="JUJ256" s="402"/>
      <c r="JUK256" s="404"/>
      <c r="JUL256" s="49"/>
      <c r="JUM256" s="49"/>
      <c r="JUN256" s="49"/>
      <c r="JUO256" s="99"/>
      <c r="JUP256" s="98"/>
      <c r="JUQ256" s="49"/>
      <c r="JUR256" s="405"/>
      <c r="JUS256" s="405"/>
      <c r="JUT256" s="277"/>
      <c r="JUU256" s="277"/>
      <c r="JUV256" s="277"/>
      <c r="JUW256" s="277"/>
      <c r="JUX256" s="277"/>
      <c r="JUY256" s="277"/>
      <c r="JUZ256" s="277"/>
      <c r="JVA256" s="277"/>
      <c r="JVB256" s="402"/>
      <c r="JVC256" s="404"/>
      <c r="JVD256" s="49"/>
      <c r="JVE256" s="49"/>
      <c r="JVF256" s="49"/>
      <c r="JVG256" s="99"/>
      <c r="JVH256" s="98"/>
      <c r="JVI256" s="49"/>
      <c r="JVJ256" s="405"/>
      <c r="JVK256" s="405"/>
      <c r="JVL256" s="277"/>
      <c r="JVM256" s="277"/>
      <c r="JVN256" s="277"/>
      <c r="JVO256" s="277"/>
      <c r="JVP256" s="277"/>
      <c r="JVQ256" s="277"/>
      <c r="JVR256" s="277"/>
      <c r="JVS256" s="277"/>
      <c r="JVT256" s="402"/>
      <c r="JVU256" s="404"/>
      <c r="JVV256" s="49"/>
      <c r="JVW256" s="49"/>
      <c r="JVX256" s="49"/>
      <c r="JVY256" s="99"/>
      <c r="JVZ256" s="98"/>
      <c r="JWA256" s="49"/>
      <c r="JWB256" s="405"/>
      <c r="JWC256" s="405"/>
      <c r="JWD256" s="277"/>
      <c r="JWE256" s="277"/>
      <c r="JWF256" s="277"/>
      <c r="JWG256" s="277"/>
      <c r="JWH256" s="277"/>
      <c r="JWI256" s="277"/>
      <c r="JWJ256" s="277"/>
      <c r="JWK256" s="277"/>
      <c r="JWL256" s="402"/>
      <c r="JWM256" s="404"/>
      <c r="JWN256" s="49"/>
      <c r="JWO256" s="49"/>
      <c r="JWP256" s="49"/>
      <c r="JWQ256" s="99"/>
      <c r="JWR256" s="98"/>
      <c r="JWS256" s="49"/>
      <c r="JWT256" s="405"/>
      <c r="JWU256" s="405"/>
      <c r="JWV256" s="277"/>
      <c r="JWW256" s="277"/>
      <c r="JWX256" s="277"/>
      <c r="JWY256" s="277"/>
      <c r="JWZ256" s="277"/>
      <c r="JXA256" s="277"/>
      <c r="JXB256" s="277"/>
      <c r="JXC256" s="277"/>
      <c r="JXD256" s="402"/>
      <c r="JXE256" s="404"/>
      <c r="JXF256" s="49"/>
      <c r="JXG256" s="49"/>
      <c r="JXH256" s="49"/>
      <c r="JXI256" s="99"/>
      <c r="JXJ256" s="98"/>
      <c r="JXK256" s="49"/>
      <c r="JXL256" s="405"/>
      <c r="JXM256" s="405"/>
      <c r="JXN256" s="277"/>
      <c r="JXO256" s="277"/>
      <c r="JXP256" s="277"/>
      <c r="JXQ256" s="277"/>
      <c r="JXR256" s="277"/>
      <c r="JXS256" s="277"/>
      <c r="JXT256" s="277"/>
      <c r="JXU256" s="277"/>
      <c r="JXV256" s="402"/>
      <c r="JXW256" s="404"/>
      <c r="JXX256" s="49"/>
      <c r="JXY256" s="49"/>
      <c r="JXZ256" s="49"/>
      <c r="JYA256" s="99"/>
      <c r="JYB256" s="98"/>
      <c r="JYC256" s="49"/>
      <c r="JYD256" s="405"/>
      <c r="JYE256" s="405"/>
      <c r="JYF256" s="277"/>
      <c r="JYG256" s="277"/>
      <c r="JYH256" s="277"/>
      <c r="JYI256" s="277"/>
      <c r="JYJ256" s="277"/>
      <c r="JYK256" s="277"/>
      <c r="JYL256" s="277"/>
      <c r="JYM256" s="277"/>
      <c r="JYN256" s="402"/>
      <c r="JYO256" s="404"/>
      <c r="JYP256" s="49"/>
      <c r="JYQ256" s="49"/>
      <c r="JYR256" s="49"/>
      <c r="JYS256" s="99"/>
      <c r="JYT256" s="98"/>
      <c r="JYU256" s="49"/>
      <c r="JYV256" s="405"/>
      <c r="JYW256" s="405"/>
      <c r="JYX256" s="277"/>
      <c r="JYY256" s="277"/>
      <c r="JYZ256" s="277"/>
      <c r="JZA256" s="277"/>
      <c r="JZB256" s="277"/>
      <c r="JZC256" s="277"/>
      <c r="JZD256" s="277"/>
      <c r="JZE256" s="277"/>
      <c r="JZF256" s="402"/>
      <c r="JZG256" s="404"/>
      <c r="JZH256" s="49"/>
      <c r="JZI256" s="49"/>
      <c r="JZJ256" s="49"/>
      <c r="JZK256" s="99"/>
      <c r="JZL256" s="98"/>
      <c r="JZM256" s="49"/>
      <c r="JZN256" s="405"/>
      <c r="JZO256" s="405"/>
      <c r="JZP256" s="277"/>
      <c r="JZQ256" s="277"/>
      <c r="JZR256" s="277"/>
      <c r="JZS256" s="277"/>
      <c r="JZT256" s="277"/>
      <c r="JZU256" s="277"/>
      <c r="JZV256" s="277"/>
      <c r="JZW256" s="277"/>
      <c r="JZX256" s="402"/>
      <c r="JZY256" s="404"/>
      <c r="JZZ256" s="49"/>
      <c r="KAA256" s="49"/>
      <c r="KAB256" s="49"/>
      <c r="KAC256" s="99"/>
      <c r="KAD256" s="98"/>
      <c r="KAE256" s="49"/>
      <c r="KAF256" s="405"/>
      <c r="KAG256" s="405"/>
      <c r="KAH256" s="277"/>
      <c r="KAI256" s="277"/>
      <c r="KAJ256" s="277"/>
      <c r="KAK256" s="277"/>
      <c r="KAL256" s="277"/>
      <c r="KAM256" s="277"/>
      <c r="KAN256" s="277"/>
      <c r="KAO256" s="277"/>
      <c r="KAP256" s="402"/>
      <c r="KAQ256" s="404"/>
      <c r="KAR256" s="49"/>
      <c r="KAS256" s="49"/>
      <c r="KAT256" s="49"/>
      <c r="KAU256" s="99"/>
      <c r="KAV256" s="98"/>
      <c r="KAW256" s="49"/>
      <c r="KAX256" s="405"/>
      <c r="KAY256" s="405"/>
      <c r="KAZ256" s="277"/>
      <c r="KBA256" s="277"/>
      <c r="KBB256" s="277"/>
      <c r="KBC256" s="277"/>
      <c r="KBD256" s="277"/>
      <c r="KBE256" s="277"/>
      <c r="KBF256" s="277"/>
      <c r="KBG256" s="277"/>
      <c r="KBH256" s="402"/>
      <c r="KBI256" s="404"/>
      <c r="KBJ256" s="49"/>
      <c r="KBK256" s="49"/>
      <c r="KBL256" s="49"/>
      <c r="KBM256" s="99"/>
      <c r="KBN256" s="98"/>
      <c r="KBO256" s="49"/>
      <c r="KBP256" s="405"/>
      <c r="KBQ256" s="405"/>
      <c r="KBR256" s="277"/>
      <c r="KBS256" s="277"/>
      <c r="KBT256" s="277"/>
      <c r="KBU256" s="277"/>
      <c r="KBV256" s="277"/>
      <c r="KBW256" s="277"/>
      <c r="KBX256" s="277"/>
      <c r="KBY256" s="277"/>
      <c r="KBZ256" s="402"/>
      <c r="KCA256" s="404"/>
      <c r="KCB256" s="49"/>
      <c r="KCC256" s="49"/>
      <c r="KCD256" s="49"/>
      <c r="KCE256" s="99"/>
      <c r="KCF256" s="98"/>
      <c r="KCG256" s="49"/>
      <c r="KCH256" s="405"/>
      <c r="KCI256" s="405"/>
      <c r="KCJ256" s="277"/>
      <c r="KCK256" s="277"/>
      <c r="KCL256" s="277"/>
      <c r="KCM256" s="277"/>
      <c r="KCN256" s="277"/>
      <c r="KCO256" s="277"/>
      <c r="KCP256" s="277"/>
      <c r="KCQ256" s="277"/>
      <c r="KCR256" s="402"/>
      <c r="KCS256" s="404"/>
      <c r="KCT256" s="49"/>
      <c r="KCU256" s="49"/>
      <c r="KCV256" s="49"/>
      <c r="KCW256" s="99"/>
      <c r="KCX256" s="98"/>
      <c r="KCY256" s="49"/>
      <c r="KCZ256" s="405"/>
      <c r="KDA256" s="405"/>
      <c r="KDB256" s="277"/>
      <c r="KDC256" s="277"/>
      <c r="KDD256" s="277"/>
      <c r="KDE256" s="277"/>
      <c r="KDF256" s="277"/>
      <c r="KDG256" s="277"/>
      <c r="KDH256" s="277"/>
      <c r="KDI256" s="277"/>
      <c r="KDJ256" s="402"/>
      <c r="KDK256" s="404"/>
      <c r="KDL256" s="49"/>
      <c r="KDM256" s="49"/>
      <c r="KDN256" s="49"/>
      <c r="KDO256" s="99"/>
      <c r="KDP256" s="98"/>
      <c r="KDQ256" s="49"/>
      <c r="KDR256" s="405"/>
      <c r="KDS256" s="405"/>
      <c r="KDT256" s="277"/>
      <c r="KDU256" s="277"/>
      <c r="KDV256" s="277"/>
      <c r="KDW256" s="277"/>
      <c r="KDX256" s="277"/>
      <c r="KDY256" s="277"/>
      <c r="KDZ256" s="277"/>
      <c r="KEA256" s="277"/>
      <c r="KEB256" s="402"/>
      <c r="KEC256" s="404"/>
      <c r="KED256" s="49"/>
      <c r="KEE256" s="49"/>
      <c r="KEF256" s="49"/>
      <c r="KEG256" s="99"/>
      <c r="KEH256" s="98"/>
      <c r="KEI256" s="49"/>
      <c r="KEJ256" s="405"/>
      <c r="KEK256" s="405"/>
      <c r="KEL256" s="277"/>
      <c r="KEM256" s="277"/>
      <c r="KEN256" s="277"/>
      <c r="KEO256" s="277"/>
      <c r="KEP256" s="277"/>
      <c r="KEQ256" s="277"/>
      <c r="KER256" s="277"/>
      <c r="KES256" s="277"/>
      <c r="KET256" s="402"/>
      <c r="KEU256" s="404"/>
      <c r="KEV256" s="49"/>
      <c r="KEW256" s="49"/>
      <c r="KEX256" s="49"/>
      <c r="KEY256" s="99"/>
      <c r="KEZ256" s="98"/>
      <c r="KFA256" s="49"/>
      <c r="KFB256" s="405"/>
      <c r="KFC256" s="405"/>
      <c r="KFD256" s="277"/>
      <c r="KFE256" s="277"/>
      <c r="KFF256" s="277"/>
      <c r="KFG256" s="277"/>
      <c r="KFH256" s="277"/>
      <c r="KFI256" s="277"/>
      <c r="KFJ256" s="277"/>
      <c r="KFK256" s="277"/>
      <c r="KFL256" s="402"/>
      <c r="KFM256" s="404"/>
      <c r="KFN256" s="49"/>
      <c r="KFO256" s="49"/>
      <c r="KFP256" s="49"/>
      <c r="KFQ256" s="99"/>
      <c r="KFR256" s="98"/>
      <c r="KFS256" s="49"/>
      <c r="KFT256" s="405"/>
      <c r="KFU256" s="405"/>
      <c r="KFV256" s="277"/>
      <c r="KFW256" s="277"/>
      <c r="KFX256" s="277"/>
      <c r="KFY256" s="277"/>
      <c r="KFZ256" s="277"/>
      <c r="KGA256" s="277"/>
      <c r="KGB256" s="277"/>
      <c r="KGC256" s="277"/>
      <c r="KGD256" s="402"/>
      <c r="KGE256" s="404"/>
      <c r="KGF256" s="49"/>
      <c r="KGG256" s="49"/>
      <c r="KGH256" s="49"/>
      <c r="KGI256" s="99"/>
      <c r="KGJ256" s="98"/>
      <c r="KGK256" s="49"/>
      <c r="KGL256" s="405"/>
      <c r="KGM256" s="405"/>
      <c r="KGN256" s="277"/>
      <c r="KGO256" s="277"/>
      <c r="KGP256" s="277"/>
      <c r="KGQ256" s="277"/>
      <c r="KGR256" s="277"/>
      <c r="KGS256" s="277"/>
      <c r="KGT256" s="277"/>
      <c r="KGU256" s="277"/>
      <c r="KGV256" s="402"/>
      <c r="KGW256" s="404"/>
      <c r="KGX256" s="49"/>
      <c r="KGY256" s="49"/>
      <c r="KGZ256" s="49"/>
      <c r="KHA256" s="99"/>
      <c r="KHB256" s="98"/>
      <c r="KHC256" s="49"/>
      <c r="KHD256" s="405"/>
      <c r="KHE256" s="405"/>
      <c r="KHF256" s="277"/>
      <c r="KHG256" s="277"/>
      <c r="KHH256" s="277"/>
      <c r="KHI256" s="277"/>
      <c r="KHJ256" s="277"/>
      <c r="KHK256" s="277"/>
      <c r="KHL256" s="277"/>
      <c r="KHM256" s="277"/>
      <c r="KHN256" s="402"/>
      <c r="KHO256" s="404"/>
      <c r="KHP256" s="49"/>
      <c r="KHQ256" s="49"/>
      <c r="KHR256" s="49"/>
      <c r="KHS256" s="99"/>
      <c r="KHT256" s="98"/>
      <c r="KHU256" s="49"/>
      <c r="KHV256" s="405"/>
      <c r="KHW256" s="405"/>
      <c r="KHX256" s="277"/>
      <c r="KHY256" s="277"/>
      <c r="KHZ256" s="277"/>
      <c r="KIA256" s="277"/>
      <c r="KIB256" s="277"/>
      <c r="KIC256" s="277"/>
      <c r="KID256" s="277"/>
      <c r="KIE256" s="277"/>
      <c r="KIF256" s="402"/>
      <c r="KIG256" s="404"/>
      <c r="KIH256" s="49"/>
      <c r="KII256" s="49"/>
      <c r="KIJ256" s="49"/>
      <c r="KIK256" s="99"/>
      <c r="KIL256" s="98"/>
      <c r="KIM256" s="49"/>
      <c r="KIN256" s="405"/>
      <c r="KIO256" s="405"/>
      <c r="KIP256" s="277"/>
      <c r="KIQ256" s="277"/>
      <c r="KIR256" s="277"/>
      <c r="KIS256" s="277"/>
      <c r="KIT256" s="277"/>
      <c r="KIU256" s="277"/>
      <c r="KIV256" s="277"/>
      <c r="KIW256" s="277"/>
      <c r="KIX256" s="402"/>
      <c r="KIY256" s="404"/>
      <c r="KIZ256" s="49"/>
      <c r="KJA256" s="49"/>
      <c r="KJB256" s="49"/>
      <c r="KJC256" s="99"/>
      <c r="KJD256" s="98"/>
      <c r="KJE256" s="49"/>
      <c r="KJF256" s="405"/>
      <c r="KJG256" s="405"/>
      <c r="KJH256" s="277"/>
      <c r="KJI256" s="277"/>
      <c r="KJJ256" s="277"/>
      <c r="KJK256" s="277"/>
      <c r="KJL256" s="277"/>
      <c r="KJM256" s="277"/>
      <c r="KJN256" s="277"/>
      <c r="KJO256" s="277"/>
      <c r="KJP256" s="402"/>
      <c r="KJQ256" s="404"/>
      <c r="KJR256" s="49"/>
      <c r="KJS256" s="49"/>
      <c r="KJT256" s="49"/>
      <c r="KJU256" s="99"/>
      <c r="KJV256" s="98"/>
      <c r="KJW256" s="49"/>
      <c r="KJX256" s="405"/>
      <c r="KJY256" s="405"/>
      <c r="KJZ256" s="277"/>
      <c r="KKA256" s="277"/>
      <c r="KKB256" s="277"/>
      <c r="KKC256" s="277"/>
      <c r="KKD256" s="277"/>
      <c r="KKE256" s="277"/>
      <c r="KKF256" s="277"/>
      <c r="KKG256" s="277"/>
      <c r="KKH256" s="402"/>
      <c r="KKI256" s="404"/>
      <c r="KKJ256" s="49"/>
      <c r="KKK256" s="49"/>
      <c r="KKL256" s="49"/>
      <c r="KKM256" s="99"/>
      <c r="KKN256" s="98"/>
      <c r="KKO256" s="49"/>
      <c r="KKP256" s="405"/>
      <c r="KKQ256" s="405"/>
      <c r="KKR256" s="277"/>
      <c r="KKS256" s="277"/>
      <c r="KKT256" s="277"/>
      <c r="KKU256" s="277"/>
      <c r="KKV256" s="277"/>
      <c r="KKW256" s="277"/>
      <c r="KKX256" s="277"/>
      <c r="KKY256" s="277"/>
      <c r="KKZ256" s="402"/>
      <c r="KLA256" s="404"/>
      <c r="KLB256" s="49"/>
      <c r="KLC256" s="49"/>
      <c r="KLD256" s="49"/>
      <c r="KLE256" s="99"/>
      <c r="KLF256" s="98"/>
      <c r="KLG256" s="49"/>
      <c r="KLH256" s="405"/>
      <c r="KLI256" s="405"/>
      <c r="KLJ256" s="277"/>
      <c r="KLK256" s="277"/>
      <c r="KLL256" s="277"/>
      <c r="KLM256" s="277"/>
      <c r="KLN256" s="277"/>
      <c r="KLO256" s="277"/>
      <c r="KLP256" s="277"/>
      <c r="KLQ256" s="277"/>
      <c r="KLR256" s="402"/>
      <c r="KLS256" s="404"/>
      <c r="KLT256" s="49"/>
      <c r="KLU256" s="49"/>
      <c r="KLV256" s="49"/>
      <c r="KLW256" s="99"/>
      <c r="KLX256" s="98"/>
      <c r="KLY256" s="49"/>
      <c r="KLZ256" s="405"/>
      <c r="KMA256" s="405"/>
      <c r="KMB256" s="277"/>
      <c r="KMC256" s="277"/>
      <c r="KMD256" s="277"/>
      <c r="KME256" s="277"/>
      <c r="KMF256" s="277"/>
      <c r="KMG256" s="277"/>
      <c r="KMH256" s="277"/>
      <c r="KMI256" s="277"/>
      <c r="KMJ256" s="402"/>
      <c r="KMK256" s="404"/>
      <c r="KML256" s="49"/>
      <c r="KMM256" s="49"/>
      <c r="KMN256" s="49"/>
      <c r="KMO256" s="99"/>
      <c r="KMP256" s="98"/>
      <c r="KMQ256" s="49"/>
      <c r="KMR256" s="405"/>
      <c r="KMS256" s="405"/>
      <c r="KMT256" s="277"/>
      <c r="KMU256" s="277"/>
      <c r="KMV256" s="277"/>
      <c r="KMW256" s="277"/>
      <c r="KMX256" s="277"/>
      <c r="KMY256" s="277"/>
      <c r="KMZ256" s="277"/>
      <c r="KNA256" s="277"/>
      <c r="KNB256" s="402"/>
      <c r="KNC256" s="404"/>
      <c r="KND256" s="49"/>
      <c r="KNE256" s="49"/>
      <c r="KNF256" s="49"/>
      <c r="KNG256" s="99"/>
      <c r="KNH256" s="98"/>
      <c r="KNI256" s="49"/>
      <c r="KNJ256" s="405"/>
      <c r="KNK256" s="405"/>
      <c r="KNL256" s="277"/>
      <c r="KNM256" s="277"/>
      <c r="KNN256" s="277"/>
      <c r="KNO256" s="277"/>
      <c r="KNP256" s="277"/>
      <c r="KNQ256" s="277"/>
      <c r="KNR256" s="277"/>
      <c r="KNS256" s="277"/>
      <c r="KNT256" s="402"/>
      <c r="KNU256" s="404"/>
      <c r="KNV256" s="49"/>
      <c r="KNW256" s="49"/>
      <c r="KNX256" s="49"/>
      <c r="KNY256" s="99"/>
      <c r="KNZ256" s="98"/>
      <c r="KOA256" s="49"/>
      <c r="KOB256" s="405"/>
      <c r="KOC256" s="405"/>
      <c r="KOD256" s="277"/>
      <c r="KOE256" s="277"/>
      <c r="KOF256" s="277"/>
      <c r="KOG256" s="277"/>
      <c r="KOH256" s="277"/>
      <c r="KOI256" s="277"/>
      <c r="KOJ256" s="277"/>
      <c r="KOK256" s="277"/>
      <c r="KOL256" s="402"/>
      <c r="KOM256" s="404"/>
      <c r="KON256" s="49"/>
      <c r="KOO256" s="49"/>
      <c r="KOP256" s="49"/>
      <c r="KOQ256" s="99"/>
      <c r="KOR256" s="98"/>
      <c r="KOS256" s="49"/>
      <c r="KOT256" s="405"/>
      <c r="KOU256" s="405"/>
      <c r="KOV256" s="277"/>
      <c r="KOW256" s="277"/>
      <c r="KOX256" s="277"/>
      <c r="KOY256" s="277"/>
      <c r="KOZ256" s="277"/>
      <c r="KPA256" s="277"/>
      <c r="KPB256" s="277"/>
      <c r="KPC256" s="277"/>
      <c r="KPD256" s="402"/>
      <c r="KPE256" s="404"/>
      <c r="KPF256" s="49"/>
      <c r="KPG256" s="49"/>
      <c r="KPH256" s="49"/>
      <c r="KPI256" s="99"/>
      <c r="KPJ256" s="98"/>
      <c r="KPK256" s="49"/>
      <c r="KPL256" s="405"/>
      <c r="KPM256" s="405"/>
      <c r="KPN256" s="277"/>
      <c r="KPO256" s="277"/>
      <c r="KPP256" s="277"/>
      <c r="KPQ256" s="277"/>
      <c r="KPR256" s="277"/>
      <c r="KPS256" s="277"/>
      <c r="KPT256" s="277"/>
      <c r="KPU256" s="277"/>
      <c r="KPV256" s="402"/>
      <c r="KPW256" s="404"/>
      <c r="KPX256" s="49"/>
      <c r="KPY256" s="49"/>
      <c r="KPZ256" s="49"/>
      <c r="KQA256" s="99"/>
      <c r="KQB256" s="98"/>
      <c r="KQC256" s="49"/>
      <c r="KQD256" s="405"/>
      <c r="KQE256" s="405"/>
      <c r="KQF256" s="277"/>
      <c r="KQG256" s="277"/>
      <c r="KQH256" s="277"/>
      <c r="KQI256" s="277"/>
      <c r="KQJ256" s="277"/>
      <c r="KQK256" s="277"/>
      <c r="KQL256" s="277"/>
      <c r="KQM256" s="277"/>
      <c r="KQN256" s="402"/>
      <c r="KQO256" s="404"/>
      <c r="KQP256" s="49"/>
      <c r="KQQ256" s="49"/>
      <c r="KQR256" s="49"/>
      <c r="KQS256" s="99"/>
      <c r="KQT256" s="98"/>
      <c r="KQU256" s="49"/>
      <c r="KQV256" s="405"/>
      <c r="KQW256" s="405"/>
      <c r="KQX256" s="277"/>
      <c r="KQY256" s="277"/>
      <c r="KQZ256" s="277"/>
      <c r="KRA256" s="277"/>
      <c r="KRB256" s="277"/>
      <c r="KRC256" s="277"/>
      <c r="KRD256" s="277"/>
      <c r="KRE256" s="277"/>
      <c r="KRF256" s="402"/>
      <c r="KRG256" s="404"/>
      <c r="KRH256" s="49"/>
      <c r="KRI256" s="49"/>
      <c r="KRJ256" s="49"/>
      <c r="KRK256" s="99"/>
      <c r="KRL256" s="98"/>
      <c r="KRM256" s="49"/>
      <c r="KRN256" s="405"/>
      <c r="KRO256" s="405"/>
      <c r="KRP256" s="277"/>
      <c r="KRQ256" s="277"/>
      <c r="KRR256" s="277"/>
      <c r="KRS256" s="277"/>
      <c r="KRT256" s="277"/>
      <c r="KRU256" s="277"/>
      <c r="KRV256" s="277"/>
      <c r="KRW256" s="277"/>
      <c r="KRX256" s="402"/>
      <c r="KRY256" s="404"/>
      <c r="KRZ256" s="49"/>
      <c r="KSA256" s="49"/>
      <c r="KSB256" s="49"/>
      <c r="KSC256" s="99"/>
      <c r="KSD256" s="98"/>
      <c r="KSE256" s="49"/>
      <c r="KSF256" s="405"/>
      <c r="KSG256" s="405"/>
      <c r="KSH256" s="277"/>
      <c r="KSI256" s="277"/>
      <c r="KSJ256" s="277"/>
      <c r="KSK256" s="277"/>
      <c r="KSL256" s="277"/>
      <c r="KSM256" s="277"/>
      <c r="KSN256" s="277"/>
      <c r="KSO256" s="277"/>
      <c r="KSP256" s="402"/>
      <c r="KSQ256" s="404"/>
      <c r="KSR256" s="49"/>
      <c r="KSS256" s="49"/>
      <c r="KST256" s="49"/>
      <c r="KSU256" s="99"/>
      <c r="KSV256" s="98"/>
      <c r="KSW256" s="49"/>
      <c r="KSX256" s="405"/>
      <c r="KSY256" s="405"/>
      <c r="KSZ256" s="277"/>
      <c r="KTA256" s="277"/>
      <c r="KTB256" s="277"/>
      <c r="KTC256" s="277"/>
      <c r="KTD256" s="277"/>
      <c r="KTE256" s="277"/>
      <c r="KTF256" s="277"/>
      <c r="KTG256" s="277"/>
      <c r="KTH256" s="402"/>
      <c r="KTI256" s="404"/>
      <c r="KTJ256" s="49"/>
      <c r="KTK256" s="49"/>
      <c r="KTL256" s="49"/>
      <c r="KTM256" s="99"/>
      <c r="KTN256" s="98"/>
      <c r="KTO256" s="49"/>
      <c r="KTP256" s="405"/>
      <c r="KTQ256" s="405"/>
      <c r="KTR256" s="277"/>
      <c r="KTS256" s="277"/>
      <c r="KTT256" s="277"/>
      <c r="KTU256" s="277"/>
      <c r="KTV256" s="277"/>
      <c r="KTW256" s="277"/>
      <c r="KTX256" s="277"/>
      <c r="KTY256" s="277"/>
      <c r="KTZ256" s="402"/>
      <c r="KUA256" s="404"/>
      <c r="KUB256" s="49"/>
      <c r="KUC256" s="49"/>
      <c r="KUD256" s="49"/>
      <c r="KUE256" s="99"/>
      <c r="KUF256" s="98"/>
      <c r="KUG256" s="49"/>
      <c r="KUH256" s="405"/>
      <c r="KUI256" s="405"/>
      <c r="KUJ256" s="277"/>
      <c r="KUK256" s="277"/>
      <c r="KUL256" s="277"/>
      <c r="KUM256" s="277"/>
      <c r="KUN256" s="277"/>
      <c r="KUO256" s="277"/>
      <c r="KUP256" s="277"/>
      <c r="KUQ256" s="277"/>
      <c r="KUR256" s="402"/>
      <c r="KUS256" s="404"/>
      <c r="KUT256" s="49"/>
      <c r="KUU256" s="49"/>
      <c r="KUV256" s="49"/>
      <c r="KUW256" s="99"/>
      <c r="KUX256" s="98"/>
      <c r="KUY256" s="49"/>
      <c r="KUZ256" s="405"/>
      <c r="KVA256" s="405"/>
      <c r="KVB256" s="277"/>
      <c r="KVC256" s="277"/>
      <c r="KVD256" s="277"/>
      <c r="KVE256" s="277"/>
      <c r="KVF256" s="277"/>
      <c r="KVG256" s="277"/>
      <c r="KVH256" s="277"/>
      <c r="KVI256" s="277"/>
      <c r="KVJ256" s="402"/>
      <c r="KVK256" s="404"/>
      <c r="KVL256" s="49"/>
      <c r="KVM256" s="49"/>
      <c r="KVN256" s="49"/>
      <c r="KVO256" s="99"/>
      <c r="KVP256" s="98"/>
      <c r="KVQ256" s="49"/>
      <c r="KVR256" s="405"/>
      <c r="KVS256" s="405"/>
      <c r="KVT256" s="277"/>
      <c r="KVU256" s="277"/>
      <c r="KVV256" s="277"/>
      <c r="KVW256" s="277"/>
      <c r="KVX256" s="277"/>
      <c r="KVY256" s="277"/>
      <c r="KVZ256" s="277"/>
      <c r="KWA256" s="277"/>
      <c r="KWB256" s="402"/>
      <c r="KWC256" s="404"/>
      <c r="KWD256" s="49"/>
      <c r="KWE256" s="49"/>
      <c r="KWF256" s="49"/>
      <c r="KWG256" s="99"/>
      <c r="KWH256" s="98"/>
      <c r="KWI256" s="49"/>
      <c r="KWJ256" s="405"/>
      <c r="KWK256" s="405"/>
      <c r="KWL256" s="277"/>
      <c r="KWM256" s="277"/>
      <c r="KWN256" s="277"/>
      <c r="KWO256" s="277"/>
      <c r="KWP256" s="277"/>
      <c r="KWQ256" s="277"/>
      <c r="KWR256" s="277"/>
      <c r="KWS256" s="277"/>
      <c r="KWT256" s="402"/>
      <c r="KWU256" s="404"/>
      <c r="KWV256" s="49"/>
      <c r="KWW256" s="49"/>
      <c r="KWX256" s="49"/>
      <c r="KWY256" s="99"/>
      <c r="KWZ256" s="98"/>
      <c r="KXA256" s="49"/>
      <c r="KXB256" s="405"/>
      <c r="KXC256" s="405"/>
      <c r="KXD256" s="277"/>
      <c r="KXE256" s="277"/>
      <c r="KXF256" s="277"/>
      <c r="KXG256" s="277"/>
      <c r="KXH256" s="277"/>
      <c r="KXI256" s="277"/>
      <c r="KXJ256" s="277"/>
      <c r="KXK256" s="277"/>
      <c r="KXL256" s="402"/>
      <c r="KXM256" s="404"/>
      <c r="KXN256" s="49"/>
      <c r="KXO256" s="49"/>
      <c r="KXP256" s="49"/>
      <c r="KXQ256" s="99"/>
      <c r="KXR256" s="98"/>
      <c r="KXS256" s="49"/>
      <c r="KXT256" s="405"/>
      <c r="KXU256" s="405"/>
      <c r="KXV256" s="277"/>
      <c r="KXW256" s="277"/>
      <c r="KXX256" s="277"/>
      <c r="KXY256" s="277"/>
      <c r="KXZ256" s="277"/>
      <c r="KYA256" s="277"/>
      <c r="KYB256" s="277"/>
      <c r="KYC256" s="277"/>
      <c r="KYD256" s="402"/>
      <c r="KYE256" s="404"/>
      <c r="KYF256" s="49"/>
      <c r="KYG256" s="49"/>
      <c r="KYH256" s="49"/>
      <c r="KYI256" s="99"/>
      <c r="KYJ256" s="98"/>
      <c r="KYK256" s="49"/>
      <c r="KYL256" s="405"/>
      <c r="KYM256" s="405"/>
      <c r="KYN256" s="277"/>
      <c r="KYO256" s="277"/>
      <c r="KYP256" s="277"/>
      <c r="KYQ256" s="277"/>
      <c r="KYR256" s="277"/>
      <c r="KYS256" s="277"/>
      <c r="KYT256" s="277"/>
      <c r="KYU256" s="277"/>
      <c r="KYV256" s="402"/>
      <c r="KYW256" s="404"/>
      <c r="KYX256" s="49"/>
      <c r="KYY256" s="49"/>
      <c r="KYZ256" s="49"/>
      <c r="KZA256" s="99"/>
      <c r="KZB256" s="98"/>
      <c r="KZC256" s="49"/>
      <c r="KZD256" s="405"/>
      <c r="KZE256" s="405"/>
      <c r="KZF256" s="277"/>
      <c r="KZG256" s="277"/>
      <c r="KZH256" s="277"/>
      <c r="KZI256" s="277"/>
      <c r="KZJ256" s="277"/>
      <c r="KZK256" s="277"/>
      <c r="KZL256" s="277"/>
      <c r="KZM256" s="277"/>
      <c r="KZN256" s="402"/>
      <c r="KZO256" s="404"/>
      <c r="KZP256" s="49"/>
      <c r="KZQ256" s="49"/>
      <c r="KZR256" s="49"/>
      <c r="KZS256" s="99"/>
      <c r="KZT256" s="98"/>
      <c r="KZU256" s="49"/>
      <c r="KZV256" s="405"/>
      <c r="KZW256" s="405"/>
      <c r="KZX256" s="277"/>
      <c r="KZY256" s="277"/>
      <c r="KZZ256" s="277"/>
      <c r="LAA256" s="277"/>
      <c r="LAB256" s="277"/>
      <c r="LAC256" s="277"/>
      <c r="LAD256" s="277"/>
      <c r="LAE256" s="277"/>
      <c r="LAF256" s="402"/>
      <c r="LAG256" s="404"/>
      <c r="LAH256" s="49"/>
      <c r="LAI256" s="49"/>
      <c r="LAJ256" s="49"/>
      <c r="LAK256" s="99"/>
      <c r="LAL256" s="98"/>
      <c r="LAM256" s="49"/>
      <c r="LAN256" s="405"/>
      <c r="LAO256" s="405"/>
      <c r="LAP256" s="277"/>
      <c r="LAQ256" s="277"/>
      <c r="LAR256" s="277"/>
      <c r="LAS256" s="277"/>
      <c r="LAT256" s="277"/>
      <c r="LAU256" s="277"/>
      <c r="LAV256" s="277"/>
      <c r="LAW256" s="277"/>
      <c r="LAX256" s="402"/>
      <c r="LAY256" s="404"/>
      <c r="LAZ256" s="49"/>
      <c r="LBA256" s="49"/>
      <c r="LBB256" s="49"/>
      <c r="LBC256" s="99"/>
      <c r="LBD256" s="98"/>
      <c r="LBE256" s="49"/>
      <c r="LBF256" s="405"/>
      <c r="LBG256" s="405"/>
      <c r="LBH256" s="277"/>
      <c r="LBI256" s="277"/>
      <c r="LBJ256" s="277"/>
      <c r="LBK256" s="277"/>
      <c r="LBL256" s="277"/>
      <c r="LBM256" s="277"/>
      <c r="LBN256" s="277"/>
      <c r="LBO256" s="277"/>
      <c r="LBP256" s="402"/>
      <c r="LBQ256" s="404"/>
      <c r="LBR256" s="49"/>
      <c r="LBS256" s="49"/>
      <c r="LBT256" s="49"/>
      <c r="LBU256" s="99"/>
      <c r="LBV256" s="98"/>
      <c r="LBW256" s="49"/>
      <c r="LBX256" s="405"/>
      <c r="LBY256" s="405"/>
      <c r="LBZ256" s="277"/>
      <c r="LCA256" s="277"/>
      <c r="LCB256" s="277"/>
      <c r="LCC256" s="277"/>
      <c r="LCD256" s="277"/>
      <c r="LCE256" s="277"/>
      <c r="LCF256" s="277"/>
      <c r="LCG256" s="277"/>
      <c r="LCH256" s="402"/>
      <c r="LCI256" s="404"/>
      <c r="LCJ256" s="49"/>
      <c r="LCK256" s="49"/>
      <c r="LCL256" s="49"/>
      <c r="LCM256" s="99"/>
      <c r="LCN256" s="98"/>
      <c r="LCO256" s="49"/>
      <c r="LCP256" s="405"/>
      <c r="LCQ256" s="405"/>
      <c r="LCR256" s="277"/>
      <c r="LCS256" s="277"/>
      <c r="LCT256" s="277"/>
      <c r="LCU256" s="277"/>
      <c r="LCV256" s="277"/>
      <c r="LCW256" s="277"/>
      <c r="LCX256" s="277"/>
      <c r="LCY256" s="277"/>
      <c r="LCZ256" s="402"/>
      <c r="LDA256" s="404"/>
      <c r="LDB256" s="49"/>
      <c r="LDC256" s="49"/>
      <c r="LDD256" s="49"/>
      <c r="LDE256" s="99"/>
      <c r="LDF256" s="98"/>
      <c r="LDG256" s="49"/>
      <c r="LDH256" s="405"/>
      <c r="LDI256" s="405"/>
      <c r="LDJ256" s="277"/>
      <c r="LDK256" s="277"/>
      <c r="LDL256" s="277"/>
      <c r="LDM256" s="277"/>
      <c r="LDN256" s="277"/>
      <c r="LDO256" s="277"/>
      <c r="LDP256" s="277"/>
      <c r="LDQ256" s="277"/>
      <c r="LDR256" s="402"/>
      <c r="LDS256" s="404"/>
      <c r="LDT256" s="49"/>
      <c r="LDU256" s="49"/>
      <c r="LDV256" s="49"/>
      <c r="LDW256" s="99"/>
      <c r="LDX256" s="98"/>
      <c r="LDY256" s="49"/>
      <c r="LDZ256" s="405"/>
      <c r="LEA256" s="405"/>
      <c r="LEB256" s="277"/>
      <c r="LEC256" s="277"/>
      <c r="LED256" s="277"/>
      <c r="LEE256" s="277"/>
      <c r="LEF256" s="277"/>
      <c r="LEG256" s="277"/>
      <c r="LEH256" s="277"/>
      <c r="LEI256" s="277"/>
      <c r="LEJ256" s="402"/>
      <c r="LEK256" s="404"/>
      <c r="LEL256" s="49"/>
      <c r="LEM256" s="49"/>
      <c r="LEN256" s="49"/>
      <c r="LEO256" s="99"/>
      <c r="LEP256" s="98"/>
      <c r="LEQ256" s="49"/>
      <c r="LER256" s="405"/>
      <c r="LES256" s="405"/>
      <c r="LET256" s="277"/>
      <c r="LEU256" s="277"/>
      <c r="LEV256" s="277"/>
      <c r="LEW256" s="277"/>
      <c r="LEX256" s="277"/>
      <c r="LEY256" s="277"/>
      <c r="LEZ256" s="277"/>
      <c r="LFA256" s="277"/>
      <c r="LFB256" s="402"/>
      <c r="LFC256" s="404"/>
      <c r="LFD256" s="49"/>
      <c r="LFE256" s="49"/>
      <c r="LFF256" s="49"/>
      <c r="LFG256" s="99"/>
      <c r="LFH256" s="98"/>
      <c r="LFI256" s="49"/>
      <c r="LFJ256" s="405"/>
      <c r="LFK256" s="405"/>
      <c r="LFL256" s="277"/>
      <c r="LFM256" s="277"/>
      <c r="LFN256" s="277"/>
      <c r="LFO256" s="277"/>
      <c r="LFP256" s="277"/>
      <c r="LFQ256" s="277"/>
      <c r="LFR256" s="277"/>
      <c r="LFS256" s="277"/>
      <c r="LFT256" s="402"/>
      <c r="LFU256" s="404"/>
      <c r="LFV256" s="49"/>
      <c r="LFW256" s="49"/>
      <c r="LFX256" s="49"/>
      <c r="LFY256" s="99"/>
      <c r="LFZ256" s="98"/>
      <c r="LGA256" s="49"/>
      <c r="LGB256" s="405"/>
      <c r="LGC256" s="405"/>
      <c r="LGD256" s="277"/>
      <c r="LGE256" s="277"/>
      <c r="LGF256" s="277"/>
      <c r="LGG256" s="277"/>
      <c r="LGH256" s="277"/>
      <c r="LGI256" s="277"/>
      <c r="LGJ256" s="277"/>
      <c r="LGK256" s="277"/>
      <c r="LGL256" s="402"/>
      <c r="LGM256" s="404"/>
      <c r="LGN256" s="49"/>
      <c r="LGO256" s="49"/>
      <c r="LGP256" s="49"/>
      <c r="LGQ256" s="99"/>
      <c r="LGR256" s="98"/>
      <c r="LGS256" s="49"/>
      <c r="LGT256" s="405"/>
      <c r="LGU256" s="405"/>
      <c r="LGV256" s="277"/>
      <c r="LGW256" s="277"/>
      <c r="LGX256" s="277"/>
      <c r="LGY256" s="277"/>
      <c r="LGZ256" s="277"/>
      <c r="LHA256" s="277"/>
      <c r="LHB256" s="277"/>
      <c r="LHC256" s="277"/>
      <c r="LHD256" s="402"/>
      <c r="LHE256" s="404"/>
      <c r="LHF256" s="49"/>
      <c r="LHG256" s="49"/>
      <c r="LHH256" s="49"/>
      <c r="LHI256" s="99"/>
      <c r="LHJ256" s="98"/>
      <c r="LHK256" s="49"/>
      <c r="LHL256" s="405"/>
      <c r="LHM256" s="405"/>
      <c r="LHN256" s="277"/>
      <c r="LHO256" s="277"/>
      <c r="LHP256" s="277"/>
      <c r="LHQ256" s="277"/>
      <c r="LHR256" s="277"/>
      <c r="LHS256" s="277"/>
      <c r="LHT256" s="277"/>
      <c r="LHU256" s="277"/>
      <c r="LHV256" s="402"/>
      <c r="LHW256" s="404"/>
      <c r="LHX256" s="49"/>
      <c r="LHY256" s="49"/>
      <c r="LHZ256" s="49"/>
      <c r="LIA256" s="99"/>
      <c r="LIB256" s="98"/>
      <c r="LIC256" s="49"/>
      <c r="LID256" s="405"/>
      <c r="LIE256" s="405"/>
      <c r="LIF256" s="277"/>
      <c r="LIG256" s="277"/>
      <c r="LIH256" s="277"/>
      <c r="LII256" s="277"/>
      <c r="LIJ256" s="277"/>
      <c r="LIK256" s="277"/>
      <c r="LIL256" s="277"/>
      <c r="LIM256" s="277"/>
      <c r="LIN256" s="402"/>
      <c r="LIO256" s="404"/>
      <c r="LIP256" s="49"/>
      <c r="LIQ256" s="49"/>
      <c r="LIR256" s="49"/>
      <c r="LIS256" s="99"/>
      <c r="LIT256" s="98"/>
      <c r="LIU256" s="49"/>
      <c r="LIV256" s="405"/>
      <c r="LIW256" s="405"/>
      <c r="LIX256" s="277"/>
      <c r="LIY256" s="277"/>
      <c r="LIZ256" s="277"/>
      <c r="LJA256" s="277"/>
      <c r="LJB256" s="277"/>
      <c r="LJC256" s="277"/>
      <c r="LJD256" s="277"/>
      <c r="LJE256" s="277"/>
      <c r="LJF256" s="402"/>
      <c r="LJG256" s="404"/>
      <c r="LJH256" s="49"/>
      <c r="LJI256" s="49"/>
      <c r="LJJ256" s="49"/>
      <c r="LJK256" s="99"/>
      <c r="LJL256" s="98"/>
      <c r="LJM256" s="49"/>
      <c r="LJN256" s="405"/>
      <c r="LJO256" s="405"/>
      <c r="LJP256" s="277"/>
      <c r="LJQ256" s="277"/>
      <c r="LJR256" s="277"/>
      <c r="LJS256" s="277"/>
      <c r="LJT256" s="277"/>
      <c r="LJU256" s="277"/>
      <c r="LJV256" s="277"/>
      <c r="LJW256" s="277"/>
      <c r="LJX256" s="402"/>
      <c r="LJY256" s="404"/>
      <c r="LJZ256" s="49"/>
      <c r="LKA256" s="49"/>
      <c r="LKB256" s="49"/>
      <c r="LKC256" s="99"/>
      <c r="LKD256" s="98"/>
      <c r="LKE256" s="49"/>
      <c r="LKF256" s="405"/>
      <c r="LKG256" s="405"/>
      <c r="LKH256" s="277"/>
      <c r="LKI256" s="277"/>
      <c r="LKJ256" s="277"/>
      <c r="LKK256" s="277"/>
      <c r="LKL256" s="277"/>
      <c r="LKM256" s="277"/>
      <c r="LKN256" s="277"/>
      <c r="LKO256" s="277"/>
      <c r="LKP256" s="402"/>
      <c r="LKQ256" s="404"/>
      <c r="LKR256" s="49"/>
      <c r="LKS256" s="49"/>
      <c r="LKT256" s="49"/>
      <c r="LKU256" s="99"/>
      <c r="LKV256" s="98"/>
      <c r="LKW256" s="49"/>
      <c r="LKX256" s="405"/>
      <c r="LKY256" s="405"/>
      <c r="LKZ256" s="277"/>
      <c r="LLA256" s="277"/>
      <c r="LLB256" s="277"/>
      <c r="LLC256" s="277"/>
      <c r="LLD256" s="277"/>
      <c r="LLE256" s="277"/>
      <c r="LLF256" s="277"/>
      <c r="LLG256" s="277"/>
      <c r="LLH256" s="402"/>
      <c r="LLI256" s="404"/>
      <c r="LLJ256" s="49"/>
      <c r="LLK256" s="49"/>
      <c r="LLL256" s="49"/>
      <c r="LLM256" s="99"/>
      <c r="LLN256" s="98"/>
      <c r="LLO256" s="49"/>
      <c r="LLP256" s="405"/>
      <c r="LLQ256" s="405"/>
      <c r="LLR256" s="277"/>
      <c r="LLS256" s="277"/>
      <c r="LLT256" s="277"/>
      <c r="LLU256" s="277"/>
      <c r="LLV256" s="277"/>
      <c r="LLW256" s="277"/>
      <c r="LLX256" s="277"/>
      <c r="LLY256" s="277"/>
      <c r="LLZ256" s="402"/>
      <c r="LMA256" s="404"/>
      <c r="LMB256" s="49"/>
      <c r="LMC256" s="49"/>
      <c r="LMD256" s="49"/>
      <c r="LME256" s="99"/>
      <c r="LMF256" s="98"/>
      <c r="LMG256" s="49"/>
      <c r="LMH256" s="405"/>
      <c r="LMI256" s="405"/>
      <c r="LMJ256" s="277"/>
      <c r="LMK256" s="277"/>
      <c r="LML256" s="277"/>
      <c r="LMM256" s="277"/>
      <c r="LMN256" s="277"/>
      <c r="LMO256" s="277"/>
      <c r="LMP256" s="277"/>
      <c r="LMQ256" s="277"/>
      <c r="LMR256" s="402"/>
      <c r="LMS256" s="404"/>
      <c r="LMT256" s="49"/>
      <c r="LMU256" s="49"/>
      <c r="LMV256" s="49"/>
      <c r="LMW256" s="99"/>
      <c r="LMX256" s="98"/>
      <c r="LMY256" s="49"/>
      <c r="LMZ256" s="405"/>
      <c r="LNA256" s="405"/>
      <c r="LNB256" s="277"/>
      <c r="LNC256" s="277"/>
      <c r="LND256" s="277"/>
      <c r="LNE256" s="277"/>
      <c r="LNF256" s="277"/>
      <c r="LNG256" s="277"/>
      <c r="LNH256" s="277"/>
      <c r="LNI256" s="277"/>
      <c r="LNJ256" s="402"/>
      <c r="LNK256" s="404"/>
      <c r="LNL256" s="49"/>
      <c r="LNM256" s="49"/>
      <c r="LNN256" s="49"/>
      <c r="LNO256" s="99"/>
      <c r="LNP256" s="98"/>
      <c r="LNQ256" s="49"/>
      <c r="LNR256" s="405"/>
      <c r="LNS256" s="405"/>
      <c r="LNT256" s="277"/>
      <c r="LNU256" s="277"/>
      <c r="LNV256" s="277"/>
      <c r="LNW256" s="277"/>
      <c r="LNX256" s="277"/>
      <c r="LNY256" s="277"/>
      <c r="LNZ256" s="277"/>
      <c r="LOA256" s="277"/>
      <c r="LOB256" s="402"/>
      <c r="LOC256" s="404"/>
      <c r="LOD256" s="49"/>
      <c r="LOE256" s="49"/>
      <c r="LOF256" s="49"/>
      <c r="LOG256" s="99"/>
      <c r="LOH256" s="98"/>
      <c r="LOI256" s="49"/>
      <c r="LOJ256" s="405"/>
      <c r="LOK256" s="405"/>
      <c r="LOL256" s="277"/>
      <c r="LOM256" s="277"/>
      <c r="LON256" s="277"/>
      <c r="LOO256" s="277"/>
      <c r="LOP256" s="277"/>
      <c r="LOQ256" s="277"/>
      <c r="LOR256" s="277"/>
      <c r="LOS256" s="277"/>
      <c r="LOT256" s="402"/>
      <c r="LOU256" s="404"/>
      <c r="LOV256" s="49"/>
      <c r="LOW256" s="49"/>
      <c r="LOX256" s="49"/>
      <c r="LOY256" s="99"/>
      <c r="LOZ256" s="98"/>
      <c r="LPA256" s="49"/>
      <c r="LPB256" s="405"/>
      <c r="LPC256" s="405"/>
      <c r="LPD256" s="277"/>
      <c r="LPE256" s="277"/>
      <c r="LPF256" s="277"/>
      <c r="LPG256" s="277"/>
      <c r="LPH256" s="277"/>
      <c r="LPI256" s="277"/>
      <c r="LPJ256" s="277"/>
      <c r="LPK256" s="277"/>
      <c r="LPL256" s="402"/>
      <c r="LPM256" s="404"/>
      <c r="LPN256" s="49"/>
      <c r="LPO256" s="49"/>
      <c r="LPP256" s="49"/>
      <c r="LPQ256" s="99"/>
      <c r="LPR256" s="98"/>
      <c r="LPS256" s="49"/>
      <c r="LPT256" s="405"/>
      <c r="LPU256" s="405"/>
      <c r="LPV256" s="277"/>
      <c r="LPW256" s="277"/>
      <c r="LPX256" s="277"/>
      <c r="LPY256" s="277"/>
      <c r="LPZ256" s="277"/>
      <c r="LQA256" s="277"/>
      <c r="LQB256" s="277"/>
      <c r="LQC256" s="277"/>
      <c r="LQD256" s="402"/>
      <c r="LQE256" s="404"/>
      <c r="LQF256" s="49"/>
      <c r="LQG256" s="49"/>
      <c r="LQH256" s="49"/>
      <c r="LQI256" s="99"/>
      <c r="LQJ256" s="98"/>
      <c r="LQK256" s="49"/>
      <c r="LQL256" s="405"/>
      <c r="LQM256" s="405"/>
      <c r="LQN256" s="277"/>
      <c r="LQO256" s="277"/>
      <c r="LQP256" s="277"/>
      <c r="LQQ256" s="277"/>
      <c r="LQR256" s="277"/>
      <c r="LQS256" s="277"/>
      <c r="LQT256" s="277"/>
      <c r="LQU256" s="277"/>
      <c r="LQV256" s="402"/>
      <c r="LQW256" s="404"/>
      <c r="LQX256" s="49"/>
      <c r="LQY256" s="49"/>
      <c r="LQZ256" s="49"/>
      <c r="LRA256" s="99"/>
      <c r="LRB256" s="98"/>
      <c r="LRC256" s="49"/>
      <c r="LRD256" s="405"/>
      <c r="LRE256" s="405"/>
      <c r="LRF256" s="277"/>
      <c r="LRG256" s="277"/>
      <c r="LRH256" s="277"/>
      <c r="LRI256" s="277"/>
      <c r="LRJ256" s="277"/>
      <c r="LRK256" s="277"/>
      <c r="LRL256" s="277"/>
      <c r="LRM256" s="277"/>
      <c r="LRN256" s="402"/>
      <c r="LRO256" s="404"/>
      <c r="LRP256" s="49"/>
      <c r="LRQ256" s="49"/>
      <c r="LRR256" s="49"/>
      <c r="LRS256" s="99"/>
      <c r="LRT256" s="98"/>
      <c r="LRU256" s="49"/>
      <c r="LRV256" s="405"/>
      <c r="LRW256" s="405"/>
      <c r="LRX256" s="277"/>
      <c r="LRY256" s="277"/>
      <c r="LRZ256" s="277"/>
      <c r="LSA256" s="277"/>
      <c r="LSB256" s="277"/>
      <c r="LSC256" s="277"/>
      <c r="LSD256" s="277"/>
      <c r="LSE256" s="277"/>
      <c r="LSF256" s="402"/>
      <c r="LSG256" s="404"/>
      <c r="LSH256" s="49"/>
      <c r="LSI256" s="49"/>
      <c r="LSJ256" s="49"/>
      <c r="LSK256" s="99"/>
      <c r="LSL256" s="98"/>
      <c r="LSM256" s="49"/>
      <c r="LSN256" s="405"/>
      <c r="LSO256" s="405"/>
      <c r="LSP256" s="277"/>
      <c r="LSQ256" s="277"/>
      <c r="LSR256" s="277"/>
      <c r="LSS256" s="277"/>
      <c r="LST256" s="277"/>
      <c r="LSU256" s="277"/>
      <c r="LSV256" s="277"/>
      <c r="LSW256" s="277"/>
      <c r="LSX256" s="402"/>
      <c r="LSY256" s="404"/>
      <c r="LSZ256" s="49"/>
      <c r="LTA256" s="49"/>
      <c r="LTB256" s="49"/>
      <c r="LTC256" s="99"/>
      <c r="LTD256" s="98"/>
      <c r="LTE256" s="49"/>
      <c r="LTF256" s="405"/>
      <c r="LTG256" s="405"/>
      <c r="LTH256" s="277"/>
      <c r="LTI256" s="277"/>
      <c r="LTJ256" s="277"/>
      <c r="LTK256" s="277"/>
      <c r="LTL256" s="277"/>
      <c r="LTM256" s="277"/>
      <c r="LTN256" s="277"/>
      <c r="LTO256" s="277"/>
      <c r="LTP256" s="402"/>
      <c r="LTQ256" s="404"/>
      <c r="LTR256" s="49"/>
      <c r="LTS256" s="49"/>
      <c r="LTT256" s="49"/>
      <c r="LTU256" s="99"/>
      <c r="LTV256" s="98"/>
      <c r="LTW256" s="49"/>
      <c r="LTX256" s="405"/>
      <c r="LTY256" s="405"/>
      <c r="LTZ256" s="277"/>
      <c r="LUA256" s="277"/>
      <c r="LUB256" s="277"/>
      <c r="LUC256" s="277"/>
      <c r="LUD256" s="277"/>
      <c r="LUE256" s="277"/>
      <c r="LUF256" s="277"/>
      <c r="LUG256" s="277"/>
      <c r="LUH256" s="402"/>
      <c r="LUI256" s="404"/>
      <c r="LUJ256" s="49"/>
      <c r="LUK256" s="49"/>
      <c r="LUL256" s="49"/>
      <c r="LUM256" s="99"/>
      <c r="LUN256" s="98"/>
      <c r="LUO256" s="49"/>
      <c r="LUP256" s="405"/>
      <c r="LUQ256" s="405"/>
      <c r="LUR256" s="277"/>
      <c r="LUS256" s="277"/>
      <c r="LUT256" s="277"/>
      <c r="LUU256" s="277"/>
      <c r="LUV256" s="277"/>
      <c r="LUW256" s="277"/>
      <c r="LUX256" s="277"/>
      <c r="LUY256" s="277"/>
      <c r="LUZ256" s="402"/>
      <c r="LVA256" s="404"/>
      <c r="LVB256" s="49"/>
      <c r="LVC256" s="49"/>
      <c r="LVD256" s="49"/>
      <c r="LVE256" s="99"/>
      <c r="LVF256" s="98"/>
      <c r="LVG256" s="49"/>
      <c r="LVH256" s="405"/>
      <c r="LVI256" s="405"/>
      <c r="LVJ256" s="277"/>
      <c r="LVK256" s="277"/>
      <c r="LVL256" s="277"/>
      <c r="LVM256" s="277"/>
      <c r="LVN256" s="277"/>
      <c r="LVO256" s="277"/>
      <c r="LVP256" s="277"/>
      <c r="LVQ256" s="277"/>
      <c r="LVR256" s="402"/>
      <c r="LVS256" s="404"/>
      <c r="LVT256" s="49"/>
      <c r="LVU256" s="49"/>
      <c r="LVV256" s="49"/>
      <c r="LVW256" s="99"/>
      <c r="LVX256" s="98"/>
      <c r="LVY256" s="49"/>
      <c r="LVZ256" s="405"/>
      <c r="LWA256" s="405"/>
      <c r="LWB256" s="277"/>
      <c r="LWC256" s="277"/>
      <c r="LWD256" s="277"/>
      <c r="LWE256" s="277"/>
      <c r="LWF256" s="277"/>
      <c r="LWG256" s="277"/>
      <c r="LWH256" s="277"/>
      <c r="LWI256" s="277"/>
      <c r="LWJ256" s="402"/>
      <c r="LWK256" s="404"/>
      <c r="LWL256" s="49"/>
      <c r="LWM256" s="49"/>
      <c r="LWN256" s="49"/>
      <c r="LWO256" s="99"/>
      <c r="LWP256" s="98"/>
      <c r="LWQ256" s="49"/>
      <c r="LWR256" s="405"/>
      <c r="LWS256" s="405"/>
      <c r="LWT256" s="277"/>
      <c r="LWU256" s="277"/>
      <c r="LWV256" s="277"/>
      <c r="LWW256" s="277"/>
      <c r="LWX256" s="277"/>
      <c r="LWY256" s="277"/>
      <c r="LWZ256" s="277"/>
      <c r="LXA256" s="277"/>
      <c r="LXB256" s="402"/>
      <c r="LXC256" s="404"/>
      <c r="LXD256" s="49"/>
      <c r="LXE256" s="49"/>
      <c r="LXF256" s="49"/>
      <c r="LXG256" s="99"/>
      <c r="LXH256" s="98"/>
      <c r="LXI256" s="49"/>
      <c r="LXJ256" s="405"/>
      <c r="LXK256" s="405"/>
      <c r="LXL256" s="277"/>
      <c r="LXM256" s="277"/>
      <c r="LXN256" s="277"/>
      <c r="LXO256" s="277"/>
      <c r="LXP256" s="277"/>
      <c r="LXQ256" s="277"/>
      <c r="LXR256" s="277"/>
      <c r="LXS256" s="277"/>
      <c r="LXT256" s="402"/>
      <c r="LXU256" s="404"/>
      <c r="LXV256" s="49"/>
      <c r="LXW256" s="49"/>
      <c r="LXX256" s="49"/>
      <c r="LXY256" s="99"/>
      <c r="LXZ256" s="98"/>
      <c r="LYA256" s="49"/>
      <c r="LYB256" s="405"/>
      <c r="LYC256" s="405"/>
      <c r="LYD256" s="277"/>
      <c r="LYE256" s="277"/>
      <c r="LYF256" s="277"/>
      <c r="LYG256" s="277"/>
      <c r="LYH256" s="277"/>
      <c r="LYI256" s="277"/>
      <c r="LYJ256" s="277"/>
      <c r="LYK256" s="277"/>
      <c r="LYL256" s="402"/>
      <c r="LYM256" s="404"/>
      <c r="LYN256" s="49"/>
      <c r="LYO256" s="49"/>
      <c r="LYP256" s="49"/>
      <c r="LYQ256" s="99"/>
      <c r="LYR256" s="98"/>
      <c r="LYS256" s="49"/>
      <c r="LYT256" s="405"/>
      <c r="LYU256" s="405"/>
      <c r="LYV256" s="277"/>
      <c r="LYW256" s="277"/>
      <c r="LYX256" s="277"/>
      <c r="LYY256" s="277"/>
      <c r="LYZ256" s="277"/>
      <c r="LZA256" s="277"/>
      <c r="LZB256" s="277"/>
      <c r="LZC256" s="277"/>
      <c r="LZD256" s="402"/>
      <c r="LZE256" s="404"/>
      <c r="LZF256" s="49"/>
      <c r="LZG256" s="49"/>
      <c r="LZH256" s="49"/>
      <c r="LZI256" s="99"/>
      <c r="LZJ256" s="98"/>
      <c r="LZK256" s="49"/>
      <c r="LZL256" s="405"/>
      <c r="LZM256" s="405"/>
      <c r="LZN256" s="277"/>
      <c r="LZO256" s="277"/>
      <c r="LZP256" s="277"/>
      <c r="LZQ256" s="277"/>
      <c r="LZR256" s="277"/>
      <c r="LZS256" s="277"/>
      <c r="LZT256" s="277"/>
      <c r="LZU256" s="277"/>
      <c r="LZV256" s="402"/>
      <c r="LZW256" s="404"/>
      <c r="LZX256" s="49"/>
      <c r="LZY256" s="49"/>
      <c r="LZZ256" s="49"/>
      <c r="MAA256" s="99"/>
      <c r="MAB256" s="98"/>
      <c r="MAC256" s="49"/>
      <c r="MAD256" s="405"/>
      <c r="MAE256" s="405"/>
      <c r="MAF256" s="277"/>
      <c r="MAG256" s="277"/>
      <c r="MAH256" s="277"/>
      <c r="MAI256" s="277"/>
      <c r="MAJ256" s="277"/>
      <c r="MAK256" s="277"/>
      <c r="MAL256" s="277"/>
      <c r="MAM256" s="277"/>
      <c r="MAN256" s="402"/>
      <c r="MAO256" s="404"/>
      <c r="MAP256" s="49"/>
      <c r="MAQ256" s="49"/>
      <c r="MAR256" s="49"/>
      <c r="MAS256" s="99"/>
      <c r="MAT256" s="98"/>
      <c r="MAU256" s="49"/>
      <c r="MAV256" s="405"/>
      <c r="MAW256" s="405"/>
      <c r="MAX256" s="277"/>
      <c r="MAY256" s="277"/>
      <c r="MAZ256" s="277"/>
      <c r="MBA256" s="277"/>
      <c r="MBB256" s="277"/>
      <c r="MBC256" s="277"/>
      <c r="MBD256" s="277"/>
      <c r="MBE256" s="277"/>
      <c r="MBF256" s="402"/>
      <c r="MBG256" s="404"/>
      <c r="MBH256" s="49"/>
      <c r="MBI256" s="49"/>
      <c r="MBJ256" s="49"/>
      <c r="MBK256" s="99"/>
      <c r="MBL256" s="98"/>
      <c r="MBM256" s="49"/>
      <c r="MBN256" s="405"/>
      <c r="MBO256" s="405"/>
      <c r="MBP256" s="277"/>
      <c r="MBQ256" s="277"/>
      <c r="MBR256" s="277"/>
      <c r="MBS256" s="277"/>
      <c r="MBT256" s="277"/>
      <c r="MBU256" s="277"/>
      <c r="MBV256" s="277"/>
      <c r="MBW256" s="277"/>
      <c r="MBX256" s="402"/>
      <c r="MBY256" s="404"/>
      <c r="MBZ256" s="49"/>
      <c r="MCA256" s="49"/>
      <c r="MCB256" s="49"/>
      <c r="MCC256" s="99"/>
      <c r="MCD256" s="98"/>
      <c r="MCE256" s="49"/>
      <c r="MCF256" s="405"/>
      <c r="MCG256" s="405"/>
      <c r="MCH256" s="277"/>
      <c r="MCI256" s="277"/>
      <c r="MCJ256" s="277"/>
      <c r="MCK256" s="277"/>
      <c r="MCL256" s="277"/>
      <c r="MCM256" s="277"/>
      <c r="MCN256" s="277"/>
      <c r="MCO256" s="277"/>
      <c r="MCP256" s="402"/>
      <c r="MCQ256" s="404"/>
      <c r="MCR256" s="49"/>
      <c r="MCS256" s="49"/>
      <c r="MCT256" s="49"/>
      <c r="MCU256" s="99"/>
      <c r="MCV256" s="98"/>
      <c r="MCW256" s="49"/>
      <c r="MCX256" s="405"/>
      <c r="MCY256" s="405"/>
      <c r="MCZ256" s="277"/>
      <c r="MDA256" s="277"/>
      <c r="MDB256" s="277"/>
      <c r="MDC256" s="277"/>
      <c r="MDD256" s="277"/>
      <c r="MDE256" s="277"/>
      <c r="MDF256" s="277"/>
      <c r="MDG256" s="277"/>
      <c r="MDH256" s="402"/>
      <c r="MDI256" s="404"/>
      <c r="MDJ256" s="49"/>
      <c r="MDK256" s="49"/>
      <c r="MDL256" s="49"/>
      <c r="MDM256" s="99"/>
      <c r="MDN256" s="98"/>
      <c r="MDO256" s="49"/>
      <c r="MDP256" s="405"/>
      <c r="MDQ256" s="405"/>
      <c r="MDR256" s="277"/>
      <c r="MDS256" s="277"/>
      <c r="MDT256" s="277"/>
      <c r="MDU256" s="277"/>
      <c r="MDV256" s="277"/>
      <c r="MDW256" s="277"/>
      <c r="MDX256" s="277"/>
      <c r="MDY256" s="277"/>
      <c r="MDZ256" s="402"/>
      <c r="MEA256" s="404"/>
      <c r="MEB256" s="49"/>
      <c r="MEC256" s="49"/>
      <c r="MED256" s="49"/>
      <c r="MEE256" s="99"/>
      <c r="MEF256" s="98"/>
      <c r="MEG256" s="49"/>
      <c r="MEH256" s="405"/>
      <c r="MEI256" s="405"/>
      <c r="MEJ256" s="277"/>
      <c r="MEK256" s="277"/>
      <c r="MEL256" s="277"/>
      <c r="MEM256" s="277"/>
      <c r="MEN256" s="277"/>
      <c r="MEO256" s="277"/>
      <c r="MEP256" s="277"/>
      <c r="MEQ256" s="277"/>
      <c r="MER256" s="402"/>
      <c r="MES256" s="404"/>
      <c r="MET256" s="49"/>
      <c r="MEU256" s="49"/>
      <c r="MEV256" s="49"/>
      <c r="MEW256" s="99"/>
      <c r="MEX256" s="98"/>
      <c r="MEY256" s="49"/>
      <c r="MEZ256" s="405"/>
      <c r="MFA256" s="405"/>
      <c r="MFB256" s="277"/>
      <c r="MFC256" s="277"/>
      <c r="MFD256" s="277"/>
      <c r="MFE256" s="277"/>
      <c r="MFF256" s="277"/>
      <c r="MFG256" s="277"/>
      <c r="MFH256" s="277"/>
      <c r="MFI256" s="277"/>
      <c r="MFJ256" s="402"/>
      <c r="MFK256" s="404"/>
      <c r="MFL256" s="49"/>
      <c r="MFM256" s="49"/>
      <c r="MFN256" s="49"/>
      <c r="MFO256" s="99"/>
      <c r="MFP256" s="98"/>
      <c r="MFQ256" s="49"/>
      <c r="MFR256" s="405"/>
      <c r="MFS256" s="405"/>
      <c r="MFT256" s="277"/>
      <c r="MFU256" s="277"/>
      <c r="MFV256" s="277"/>
      <c r="MFW256" s="277"/>
      <c r="MFX256" s="277"/>
      <c r="MFY256" s="277"/>
      <c r="MFZ256" s="277"/>
      <c r="MGA256" s="277"/>
      <c r="MGB256" s="402"/>
      <c r="MGC256" s="404"/>
      <c r="MGD256" s="49"/>
      <c r="MGE256" s="49"/>
      <c r="MGF256" s="49"/>
      <c r="MGG256" s="99"/>
      <c r="MGH256" s="98"/>
      <c r="MGI256" s="49"/>
      <c r="MGJ256" s="405"/>
      <c r="MGK256" s="405"/>
      <c r="MGL256" s="277"/>
      <c r="MGM256" s="277"/>
      <c r="MGN256" s="277"/>
      <c r="MGO256" s="277"/>
      <c r="MGP256" s="277"/>
      <c r="MGQ256" s="277"/>
      <c r="MGR256" s="277"/>
      <c r="MGS256" s="277"/>
      <c r="MGT256" s="402"/>
      <c r="MGU256" s="404"/>
      <c r="MGV256" s="49"/>
      <c r="MGW256" s="49"/>
      <c r="MGX256" s="49"/>
      <c r="MGY256" s="99"/>
      <c r="MGZ256" s="98"/>
      <c r="MHA256" s="49"/>
      <c r="MHB256" s="405"/>
      <c r="MHC256" s="405"/>
      <c r="MHD256" s="277"/>
      <c r="MHE256" s="277"/>
      <c r="MHF256" s="277"/>
      <c r="MHG256" s="277"/>
      <c r="MHH256" s="277"/>
      <c r="MHI256" s="277"/>
      <c r="MHJ256" s="277"/>
      <c r="MHK256" s="277"/>
      <c r="MHL256" s="402"/>
      <c r="MHM256" s="404"/>
      <c r="MHN256" s="49"/>
      <c r="MHO256" s="49"/>
      <c r="MHP256" s="49"/>
      <c r="MHQ256" s="99"/>
      <c r="MHR256" s="98"/>
      <c r="MHS256" s="49"/>
      <c r="MHT256" s="405"/>
      <c r="MHU256" s="405"/>
      <c r="MHV256" s="277"/>
      <c r="MHW256" s="277"/>
      <c r="MHX256" s="277"/>
      <c r="MHY256" s="277"/>
      <c r="MHZ256" s="277"/>
      <c r="MIA256" s="277"/>
      <c r="MIB256" s="277"/>
      <c r="MIC256" s="277"/>
      <c r="MID256" s="402"/>
      <c r="MIE256" s="404"/>
      <c r="MIF256" s="49"/>
      <c r="MIG256" s="49"/>
      <c r="MIH256" s="49"/>
      <c r="MII256" s="99"/>
      <c r="MIJ256" s="98"/>
      <c r="MIK256" s="49"/>
      <c r="MIL256" s="405"/>
      <c r="MIM256" s="405"/>
      <c r="MIN256" s="277"/>
      <c r="MIO256" s="277"/>
      <c r="MIP256" s="277"/>
      <c r="MIQ256" s="277"/>
      <c r="MIR256" s="277"/>
      <c r="MIS256" s="277"/>
      <c r="MIT256" s="277"/>
      <c r="MIU256" s="277"/>
      <c r="MIV256" s="402"/>
      <c r="MIW256" s="404"/>
      <c r="MIX256" s="49"/>
      <c r="MIY256" s="49"/>
      <c r="MIZ256" s="49"/>
      <c r="MJA256" s="99"/>
      <c r="MJB256" s="98"/>
      <c r="MJC256" s="49"/>
      <c r="MJD256" s="405"/>
      <c r="MJE256" s="405"/>
      <c r="MJF256" s="277"/>
      <c r="MJG256" s="277"/>
      <c r="MJH256" s="277"/>
      <c r="MJI256" s="277"/>
      <c r="MJJ256" s="277"/>
      <c r="MJK256" s="277"/>
      <c r="MJL256" s="277"/>
      <c r="MJM256" s="277"/>
      <c r="MJN256" s="402"/>
      <c r="MJO256" s="404"/>
      <c r="MJP256" s="49"/>
      <c r="MJQ256" s="49"/>
      <c r="MJR256" s="49"/>
      <c r="MJS256" s="99"/>
      <c r="MJT256" s="98"/>
      <c r="MJU256" s="49"/>
      <c r="MJV256" s="405"/>
      <c r="MJW256" s="405"/>
      <c r="MJX256" s="277"/>
      <c r="MJY256" s="277"/>
      <c r="MJZ256" s="277"/>
      <c r="MKA256" s="277"/>
      <c r="MKB256" s="277"/>
      <c r="MKC256" s="277"/>
      <c r="MKD256" s="277"/>
      <c r="MKE256" s="277"/>
      <c r="MKF256" s="402"/>
      <c r="MKG256" s="404"/>
      <c r="MKH256" s="49"/>
      <c r="MKI256" s="49"/>
      <c r="MKJ256" s="49"/>
      <c r="MKK256" s="99"/>
      <c r="MKL256" s="98"/>
      <c r="MKM256" s="49"/>
      <c r="MKN256" s="405"/>
      <c r="MKO256" s="405"/>
      <c r="MKP256" s="277"/>
      <c r="MKQ256" s="277"/>
      <c r="MKR256" s="277"/>
      <c r="MKS256" s="277"/>
      <c r="MKT256" s="277"/>
      <c r="MKU256" s="277"/>
      <c r="MKV256" s="277"/>
      <c r="MKW256" s="277"/>
      <c r="MKX256" s="402"/>
      <c r="MKY256" s="404"/>
      <c r="MKZ256" s="49"/>
      <c r="MLA256" s="49"/>
      <c r="MLB256" s="49"/>
      <c r="MLC256" s="99"/>
      <c r="MLD256" s="98"/>
      <c r="MLE256" s="49"/>
      <c r="MLF256" s="405"/>
      <c r="MLG256" s="405"/>
      <c r="MLH256" s="277"/>
      <c r="MLI256" s="277"/>
      <c r="MLJ256" s="277"/>
      <c r="MLK256" s="277"/>
      <c r="MLL256" s="277"/>
      <c r="MLM256" s="277"/>
      <c r="MLN256" s="277"/>
      <c r="MLO256" s="277"/>
      <c r="MLP256" s="402"/>
      <c r="MLQ256" s="404"/>
      <c r="MLR256" s="49"/>
      <c r="MLS256" s="49"/>
      <c r="MLT256" s="49"/>
      <c r="MLU256" s="99"/>
      <c r="MLV256" s="98"/>
      <c r="MLW256" s="49"/>
      <c r="MLX256" s="405"/>
      <c r="MLY256" s="405"/>
      <c r="MLZ256" s="277"/>
      <c r="MMA256" s="277"/>
      <c r="MMB256" s="277"/>
      <c r="MMC256" s="277"/>
      <c r="MMD256" s="277"/>
      <c r="MME256" s="277"/>
      <c r="MMF256" s="277"/>
      <c r="MMG256" s="277"/>
      <c r="MMH256" s="402"/>
      <c r="MMI256" s="404"/>
      <c r="MMJ256" s="49"/>
      <c r="MMK256" s="49"/>
      <c r="MML256" s="49"/>
      <c r="MMM256" s="99"/>
      <c r="MMN256" s="98"/>
      <c r="MMO256" s="49"/>
      <c r="MMP256" s="405"/>
      <c r="MMQ256" s="405"/>
      <c r="MMR256" s="277"/>
      <c r="MMS256" s="277"/>
      <c r="MMT256" s="277"/>
      <c r="MMU256" s="277"/>
      <c r="MMV256" s="277"/>
      <c r="MMW256" s="277"/>
      <c r="MMX256" s="277"/>
      <c r="MMY256" s="277"/>
      <c r="MMZ256" s="402"/>
      <c r="MNA256" s="404"/>
      <c r="MNB256" s="49"/>
      <c r="MNC256" s="49"/>
      <c r="MND256" s="49"/>
      <c r="MNE256" s="99"/>
      <c r="MNF256" s="98"/>
      <c r="MNG256" s="49"/>
      <c r="MNH256" s="405"/>
      <c r="MNI256" s="405"/>
      <c r="MNJ256" s="277"/>
      <c r="MNK256" s="277"/>
      <c r="MNL256" s="277"/>
      <c r="MNM256" s="277"/>
      <c r="MNN256" s="277"/>
      <c r="MNO256" s="277"/>
      <c r="MNP256" s="277"/>
      <c r="MNQ256" s="277"/>
      <c r="MNR256" s="402"/>
      <c r="MNS256" s="404"/>
      <c r="MNT256" s="49"/>
      <c r="MNU256" s="49"/>
      <c r="MNV256" s="49"/>
      <c r="MNW256" s="99"/>
      <c r="MNX256" s="98"/>
      <c r="MNY256" s="49"/>
      <c r="MNZ256" s="405"/>
      <c r="MOA256" s="405"/>
      <c r="MOB256" s="277"/>
      <c r="MOC256" s="277"/>
      <c r="MOD256" s="277"/>
      <c r="MOE256" s="277"/>
      <c r="MOF256" s="277"/>
      <c r="MOG256" s="277"/>
      <c r="MOH256" s="277"/>
      <c r="MOI256" s="277"/>
      <c r="MOJ256" s="402"/>
      <c r="MOK256" s="404"/>
      <c r="MOL256" s="49"/>
      <c r="MOM256" s="49"/>
      <c r="MON256" s="49"/>
      <c r="MOO256" s="99"/>
      <c r="MOP256" s="98"/>
      <c r="MOQ256" s="49"/>
      <c r="MOR256" s="405"/>
      <c r="MOS256" s="405"/>
      <c r="MOT256" s="277"/>
      <c r="MOU256" s="277"/>
      <c r="MOV256" s="277"/>
      <c r="MOW256" s="277"/>
      <c r="MOX256" s="277"/>
      <c r="MOY256" s="277"/>
      <c r="MOZ256" s="277"/>
      <c r="MPA256" s="277"/>
      <c r="MPB256" s="402"/>
      <c r="MPC256" s="404"/>
      <c r="MPD256" s="49"/>
      <c r="MPE256" s="49"/>
      <c r="MPF256" s="49"/>
      <c r="MPG256" s="99"/>
      <c r="MPH256" s="98"/>
      <c r="MPI256" s="49"/>
      <c r="MPJ256" s="405"/>
      <c r="MPK256" s="405"/>
      <c r="MPL256" s="277"/>
      <c r="MPM256" s="277"/>
      <c r="MPN256" s="277"/>
      <c r="MPO256" s="277"/>
      <c r="MPP256" s="277"/>
      <c r="MPQ256" s="277"/>
      <c r="MPR256" s="277"/>
      <c r="MPS256" s="277"/>
      <c r="MPT256" s="402"/>
      <c r="MPU256" s="404"/>
      <c r="MPV256" s="49"/>
      <c r="MPW256" s="49"/>
      <c r="MPX256" s="49"/>
      <c r="MPY256" s="99"/>
      <c r="MPZ256" s="98"/>
      <c r="MQA256" s="49"/>
      <c r="MQB256" s="405"/>
      <c r="MQC256" s="405"/>
      <c r="MQD256" s="277"/>
      <c r="MQE256" s="277"/>
      <c r="MQF256" s="277"/>
      <c r="MQG256" s="277"/>
      <c r="MQH256" s="277"/>
      <c r="MQI256" s="277"/>
      <c r="MQJ256" s="277"/>
      <c r="MQK256" s="277"/>
      <c r="MQL256" s="402"/>
      <c r="MQM256" s="404"/>
      <c r="MQN256" s="49"/>
      <c r="MQO256" s="49"/>
      <c r="MQP256" s="49"/>
      <c r="MQQ256" s="99"/>
      <c r="MQR256" s="98"/>
      <c r="MQS256" s="49"/>
      <c r="MQT256" s="405"/>
      <c r="MQU256" s="405"/>
      <c r="MQV256" s="277"/>
      <c r="MQW256" s="277"/>
      <c r="MQX256" s="277"/>
      <c r="MQY256" s="277"/>
      <c r="MQZ256" s="277"/>
      <c r="MRA256" s="277"/>
      <c r="MRB256" s="277"/>
      <c r="MRC256" s="277"/>
      <c r="MRD256" s="402"/>
      <c r="MRE256" s="404"/>
      <c r="MRF256" s="49"/>
      <c r="MRG256" s="49"/>
      <c r="MRH256" s="49"/>
      <c r="MRI256" s="99"/>
      <c r="MRJ256" s="98"/>
      <c r="MRK256" s="49"/>
      <c r="MRL256" s="405"/>
      <c r="MRM256" s="405"/>
      <c r="MRN256" s="277"/>
      <c r="MRO256" s="277"/>
      <c r="MRP256" s="277"/>
      <c r="MRQ256" s="277"/>
      <c r="MRR256" s="277"/>
      <c r="MRS256" s="277"/>
      <c r="MRT256" s="277"/>
      <c r="MRU256" s="277"/>
      <c r="MRV256" s="402"/>
      <c r="MRW256" s="404"/>
      <c r="MRX256" s="49"/>
      <c r="MRY256" s="49"/>
      <c r="MRZ256" s="49"/>
      <c r="MSA256" s="99"/>
      <c r="MSB256" s="98"/>
      <c r="MSC256" s="49"/>
      <c r="MSD256" s="405"/>
      <c r="MSE256" s="405"/>
      <c r="MSF256" s="277"/>
      <c r="MSG256" s="277"/>
      <c r="MSH256" s="277"/>
      <c r="MSI256" s="277"/>
      <c r="MSJ256" s="277"/>
      <c r="MSK256" s="277"/>
      <c r="MSL256" s="277"/>
      <c r="MSM256" s="277"/>
      <c r="MSN256" s="402"/>
      <c r="MSO256" s="404"/>
      <c r="MSP256" s="49"/>
      <c r="MSQ256" s="49"/>
      <c r="MSR256" s="49"/>
      <c r="MSS256" s="99"/>
      <c r="MST256" s="98"/>
      <c r="MSU256" s="49"/>
      <c r="MSV256" s="405"/>
      <c r="MSW256" s="405"/>
      <c r="MSX256" s="277"/>
      <c r="MSY256" s="277"/>
      <c r="MSZ256" s="277"/>
      <c r="MTA256" s="277"/>
      <c r="MTB256" s="277"/>
      <c r="MTC256" s="277"/>
      <c r="MTD256" s="277"/>
      <c r="MTE256" s="277"/>
      <c r="MTF256" s="402"/>
      <c r="MTG256" s="404"/>
      <c r="MTH256" s="49"/>
      <c r="MTI256" s="49"/>
      <c r="MTJ256" s="49"/>
      <c r="MTK256" s="99"/>
      <c r="MTL256" s="98"/>
      <c r="MTM256" s="49"/>
      <c r="MTN256" s="405"/>
      <c r="MTO256" s="405"/>
      <c r="MTP256" s="277"/>
      <c r="MTQ256" s="277"/>
      <c r="MTR256" s="277"/>
      <c r="MTS256" s="277"/>
      <c r="MTT256" s="277"/>
      <c r="MTU256" s="277"/>
      <c r="MTV256" s="277"/>
      <c r="MTW256" s="277"/>
      <c r="MTX256" s="402"/>
      <c r="MTY256" s="404"/>
      <c r="MTZ256" s="49"/>
      <c r="MUA256" s="49"/>
      <c r="MUB256" s="49"/>
      <c r="MUC256" s="99"/>
      <c r="MUD256" s="98"/>
      <c r="MUE256" s="49"/>
      <c r="MUF256" s="405"/>
      <c r="MUG256" s="405"/>
      <c r="MUH256" s="277"/>
      <c r="MUI256" s="277"/>
      <c r="MUJ256" s="277"/>
      <c r="MUK256" s="277"/>
      <c r="MUL256" s="277"/>
      <c r="MUM256" s="277"/>
      <c r="MUN256" s="277"/>
      <c r="MUO256" s="277"/>
      <c r="MUP256" s="402"/>
      <c r="MUQ256" s="404"/>
      <c r="MUR256" s="49"/>
      <c r="MUS256" s="49"/>
      <c r="MUT256" s="49"/>
      <c r="MUU256" s="99"/>
      <c r="MUV256" s="98"/>
      <c r="MUW256" s="49"/>
      <c r="MUX256" s="405"/>
      <c r="MUY256" s="405"/>
      <c r="MUZ256" s="277"/>
      <c r="MVA256" s="277"/>
      <c r="MVB256" s="277"/>
      <c r="MVC256" s="277"/>
      <c r="MVD256" s="277"/>
      <c r="MVE256" s="277"/>
      <c r="MVF256" s="277"/>
      <c r="MVG256" s="277"/>
      <c r="MVH256" s="402"/>
      <c r="MVI256" s="404"/>
      <c r="MVJ256" s="49"/>
      <c r="MVK256" s="49"/>
      <c r="MVL256" s="49"/>
      <c r="MVM256" s="99"/>
      <c r="MVN256" s="98"/>
      <c r="MVO256" s="49"/>
      <c r="MVP256" s="405"/>
      <c r="MVQ256" s="405"/>
      <c r="MVR256" s="277"/>
      <c r="MVS256" s="277"/>
      <c r="MVT256" s="277"/>
      <c r="MVU256" s="277"/>
      <c r="MVV256" s="277"/>
      <c r="MVW256" s="277"/>
      <c r="MVX256" s="277"/>
      <c r="MVY256" s="277"/>
      <c r="MVZ256" s="402"/>
      <c r="MWA256" s="404"/>
      <c r="MWB256" s="49"/>
      <c r="MWC256" s="49"/>
      <c r="MWD256" s="49"/>
      <c r="MWE256" s="99"/>
      <c r="MWF256" s="98"/>
      <c r="MWG256" s="49"/>
      <c r="MWH256" s="405"/>
      <c r="MWI256" s="405"/>
      <c r="MWJ256" s="277"/>
      <c r="MWK256" s="277"/>
      <c r="MWL256" s="277"/>
      <c r="MWM256" s="277"/>
      <c r="MWN256" s="277"/>
      <c r="MWO256" s="277"/>
      <c r="MWP256" s="277"/>
      <c r="MWQ256" s="277"/>
      <c r="MWR256" s="402"/>
      <c r="MWS256" s="404"/>
      <c r="MWT256" s="49"/>
      <c r="MWU256" s="49"/>
      <c r="MWV256" s="49"/>
      <c r="MWW256" s="99"/>
      <c r="MWX256" s="98"/>
      <c r="MWY256" s="49"/>
      <c r="MWZ256" s="405"/>
      <c r="MXA256" s="405"/>
      <c r="MXB256" s="277"/>
      <c r="MXC256" s="277"/>
      <c r="MXD256" s="277"/>
      <c r="MXE256" s="277"/>
      <c r="MXF256" s="277"/>
      <c r="MXG256" s="277"/>
      <c r="MXH256" s="277"/>
      <c r="MXI256" s="277"/>
      <c r="MXJ256" s="402"/>
      <c r="MXK256" s="404"/>
      <c r="MXL256" s="49"/>
      <c r="MXM256" s="49"/>
      <c r="MXN256" s="49"/>
      <c r="MXO256" s="99"/>
      <c r="MXP256" s="98"/>
      <c r="MXQ256" s="49"/>
      <c r="MXR256" s="405"/>
      <c r="MXS256" s="405"/>
      <c r="MXT256" s="277"/>
      <c r="MXU256" s="277"/>
      <c r="MXV256" s="277"/>
      <c r="MXW256" s="277"/>
      <c r="MXX256" s="277"/>
      <c r="MXY256" s="277"/>
      <c r="MXZ256" s="277"/>
      <c r="MYA256" s="277"/>
      <c r="MYB256" s="402"/>
      <c r="MYC256" s="404"/>
      <c r="MYD256" s="49"/>
      <c r="MYE256" s="49"/>
      <c r="MYF256" s="49"/>
      <c r="MYG256" s="99"/>
      <c r="MYH256" s="98"/>
      <c r="MYI256" s="49"/>
      <c r="MYJ256" s="405"/>
      <c r="MYK256" s="405"/>
      <c r="MYL256" s="277"/>
      <c r="MYM256" s="277"/>
      <c r="MYN256" s="277"/>
      <c r="MYO256" s="277"/>
      <c r="MYP256" s="277"/>
      <c r="MYQ256" s="277"/>
      <c r="MYR256" s="277"/>
      <c r="MYS256" s="277"/>
      <c r="MYT256" s="402"/>
      <c r="MYU256" s="404"/>
      <c r="MYV256" s="49"/>
      <c r="MYW256" s="49"/>
      <c r="MYX256" s="49"/>
      <c r="MYY256" s="99"/>
      <c r="MYZ256" s="98"/>
      <c r="MZA256" s="49"/>
      <c r="MZB256" s="405"/>
      <c r="MZC256" s="405"/>
      <c r="MZD256" s="277"/>
      <c r="MZE256" s="277"/>
      <c r="MZF256" s="277"/>
      <c r="MZG256" s="277"/>
      <c r="MZH256" s="277"/>
      <c r="MZI256" s="277"/>
      <c r="MZJ256" s="277"/>
      <c r="MZK256" s="277"/>
      <c r="MZL256" s="402"/>
      <c r="MZM256" s="404"/>
      <c r="MZN256" s="49"/>
      <c r="MZO256" s="49"/>
      <c r="MZP256" s="49"/>
      <c r="MZQ256" s="99"/>
      <c r="MZR256" s="98"/>
      <c r="MZS256" s="49"/>
      <c r="MZT256" s="405"/>
      <c r="MZU256" s="405"/>
      <c r="MZV256" s="277"/>
      <c r="MZW256" s="277"/>
      <c r="MZX256" s="277"/>
      <c r="MZY256" s="277"/>
      <c r="MZZ256" s="277"/>
      <c r="NAA256" s="277"/>
      <c r="NAB256" s="277"/>
      <c r="NAC256" s="277"/>
      <c r="NAD256" s="402"/>
      <c r="NAE256" s="404"/>
      <c r="NAF256" s="49"/>
      <c r="NAG256" s="49"/>
      <c r="NAH256" s="49"/>
      <c r="NAI256" s="99"/>
      <c r="NAJ256" s="98"/>
      <c r="NAK256" s="49"/>
      <c r="NAL256" s="405"/>
      <c r="NAM256" s="405"/>
      <c r="NAN256" s="277"/>
      <c r="NAO256" s="277"/>
      <c r="NAP256" s="277"/>
      <c r="NAQ256" s="277"/>
      <c r="NAR256" s="277"/>
      <c r="NAS256" s="277"/>
      <c r="NAT256" s="277"/>
      <c r="NAU256" s="277"/>
      <c r="NAV256" s="402"/>
      <c r="NAW256" s="404"/>
      <c r="NAX256" s="49"/>
      <c r="NAY256" s="49"/>
      <c r="NAZ256" s="49"/>
      <c r="NBA256" s="99"/>
      <c r="NBB256" s="98"/>
      <c r="NBC256" s="49"/>
      <c r="NBD256" s="405"/>
      <c r="NBE256" s="405"/>
      <c r="NBF256" s="277"/>
      <c r="NBG256" s="277"/>
      <c r="NBH256" s="277"/>
      <c r="NBI256" s="277"/>
      <c r="NBJ256" s="277"/>
      <c r="NBK256" s="277"/>
      <c r="NBL256" s="277"/>
      <c r="NBM256" s="277"/>
      <c r="NBN256" s="402"/>
      <c r="NBO256" s="404"/>
      <c r="NBP256" s="49"/>
      <c r="NBQ256" s="49"/>
      <c r="NBR256" s="49"/>
      <c r="NBS256" s="99"/>
      <c r="NBT256" s="98"/>
      <c r="NBU256" s="49"/>
      <c r="NBV256" s="405"/>
      <c r="NBW256" s="405"/>
      <c r="NBX256" s="277"/>
      <c r="NBY256" s="277"/>
      <c r="NBZ256" s="277"/>
      <c r="NCA256" s="277"/>
      <c r="NCB256" s="277"/>
      <c r="NCC256" s="277"/>
      <c r="NCD256" s="277"/>
      <c r="NCE256" s="277"/>
      <c r="NCF256" s="402"/>
      <c r="NCG256" s="404"/>
      <c r="NCH256" s="49"/>
      <c r="NCI256" s="49"/>
      <c r="NCJ256" s="49"/>
      <c r="NCK256" s="99"/>
      <c r="NCL256" s="98"/>
      <c r="NCM256" s="49"/>
      <c r="NCN256" s="405"/>
      <c r="NCO256" s="405"/>
      <c r="NCP256" s="277"/>
      <c r="NCQ256" s="277"/>
      <c r="NCR256" s="277"/>
      <c r="NCS256" s="277"/>
      <c r="NCT256" s="277"/>
      <c r="NCU256" s="277"/>
      <c r="NCV256" s="277"/>
      <c r="NCW256" s="277"/>
      <c r="NCX256" s="402"/>
      <c r="NCY256" s="404"/>
      <c r="NCZ256" s="49"/>
      <c r="NDA256" s="49"/>
      <c r="NDB256" s="49"/>
      <c r="NDC256" s="99"/>
      <c r="NDD256" s="98"/>
      <c r="NDE256" s="49"/>
      <c r="NDF256" s="405"/>
      <c r="NDG256" s="405"/>
      <c r="NDH256" s="277"/>
      <c r="NDI256" s="277"/>
      <c r="NDJ256" s="277"/>
      <c r="NDK256" s="277"/>
      <c r="NDL256" s="277"/>
      <c r="NDM256" s="277"/>
      <c r="NDN256" s="277"/>
      <c r="NDO256" s="277"/>
      <c r="NDP256" s="402"/>
      <c r="NDQ256" s="404"/>
      <c r="NDR256" s="49"/>
      <c r="NDS256" s="49"/>
      <c r="NDT256" s="49"/>
      <c r="NDU256" s="99"/>
      <c r="NDV256" s="98"/>
      <c r="NDW256" s="49"/>
      <c r="NDX256" s="405"/>
      <c r="NDY256" s="405"/>
      <c r="NDZ256" s="277"/>
      <c r="NEA256" s="277"/>
      <c r="NEB256" s="277"/>
      <c r="NEC256" s="277"/>
      <c r="NED256" s="277"/>
      <c r="NEE256" s="277"/>
      <c r="NEF256" s="277"/>
      <c r="NEG256" s="277"/>
      <c r="NEH256" s="402"/>
      <c r="NEI256" s="404"/>
      <c r="NEJ256" s="49"/>
      <c r="NEK256" s="49"/>
      <c r="NEL256" s="49"/>
      <c r="NEM256" s="99"/>
      <c r="NEN256" s="98"/>
      <c r="NEO256" s="49"/>
      <c r="NEP256" s="405"/>
      <c r="NEQ256" s="405"/>
      <c r="NER256" s="277"/>
      <c r="NES256" s="277"/>
      <c r="NET256" s="277"/>
      <c r="NEU256" s="277"/>
      <c r="NEV256" s="277"/>
      <c r="NEW256" s="277"/>
      <c r="NEX256" s="277"/>
      <c r="NEY256" s="277"/>
      <c r="NEZ256" s="402"/>
      <c r="NFA256" s="404"/>
      <c r="NFB256" s="49"/>
      <c r="NFC256" s="49"/>
      <c r="NFD256" s="49"/>
      <c r="NFE256" s="99"/>
      <c r="NFF256" s="98"/>
      <c r="NFG256" s="49"/>
      <c r="NFH256" s="405"/>
      <c r="NFI256" s="405"/>
      <c r="NFJ256" s="277"/>
      <c r="NFK256" s="277"/>
      <c r="NFL256" s="277"/>
      <c r="NFM256" s="277"/>
      <c r="NFN256" s="277"/>
      <c r="NFO256" s="277"/>
      <c r="NFP256" s="277"/>
      <c r="NFQ256" s="277"/>
      <c r="NFR256" s="402"/>
      <c r="NFS256" s="404"/>
      <c r="NFT256" s="49"/>
      <c r="NFU256" s="49"/>
      <c r="NFV256" s="49"/>
      <c r="NFW256" s="99"/>
      <c r="NFX256" s="98"/>
      <c r="NFY256" s="49"/>
      <c r="NFZ256" s="405"/>
      <c r="NGA256" s="405"/>
      <c r="NGB256" s="277"/>
      <c r="NGC256" s="277"/>
      <c r="NGD256" s="277"/>
      <c r="NGE256" s="277"/>
      <c r="NGF256" s="277"/>
      <c r="NGG256" s="277"/>
      <c r="NGH256" s="277"/>
      <c r="NGI256" s="277"/>
      <c r="NGJ256" s="402"/>
      <c r="NGK256" s="404"/>
      <c r="NGL256" s="49"/>
      <c r="NGM256" s="49"/>
      <c r="NGN256" s="49"/>
      <c r="NGO256" s="99"/>
      <c r="NGP256" s="98"/>
      <c r="NGQ256" s="49"/>
      <c r="NGR256" s="405"/>
      <c r="NGS256" s="405"/>
      <c r="NGT256" s="277"/>
      <c r="NGU256" s="277"/>
      <c r="NGV256" s="277"/>
      <c r="NGW256" s="277"/>
      <c r="NGX256" s="277"/>
      <c r="NGY256" s="277"/>
      <c r="NGZ256" s="277"/>
      <c r="NHA256" s="277"/>
      <c r="NHB256" s="402"/>
      <c r="NHC256" s="404"/>
      <c r="NHD256" s="49"/>
      <c r="NHE256" s="49"/>
      <c r="NHF256" s="49"/>
      <c r="NHG256" s="99"/>
      <c r="NHH256" s="98"/>
      <c r="NHI256" s="49"/>
      <c r="NHJ256" s="405"/>
      <c r="NHK256" s="405"/>
      <c r="NHL256" s="277"/>
      <c r="NHM256" s="277"/>
      <c r="NHN256" s="277"/>
      <c r="NHO256" s="277"/>
      <c r="NHP256" s="277"/>
      <c r="NHQ256" s="277"/>
      <c r="NHR256" s="277"/>
      <c r="NHS256" s="277"/>
      <c r="NHT256" s="402"/>
      <c r="NHU256" s="404"/>
      <c r="NHV256" s="49"/>
      <c r="NHW256" s="49"/>
      <c r="NHX256" s="49"/>
      <c r="NHY256" s="99"/>
      <c r="NHZ256" s="98"/>
      <c r="NIA256" s="49"/>
      <c r="NIB256" s="405"/>
      <c r="NIC256" s="405"/>
      <c r="NID256" s="277"/>
      <c r="NIE256" s="277"/>
      <c r="NIF256" s="277"/>
      <c r="NIG256" s="277"/>
      <c r="NIH256" s="277"/>
      <c r="NII256" s="277"/>
      <c r="NIJ256" s="277"/>
      <c r="NIK256" s="277"/>
      <c r="NIL256" s="402"/>
      <c r="NIM256" s="404"/>
      <c r="NIN256" s="49"/>
      <c r="NIO256" s="49"/>
      <c r="NIP256" s="49"/>
      <c r="NIQ256" s="99"/>
      <c r="NIR256" s="98"/>
      <c r="NIS256" s="49"/>
      <c r="NIT256" s="405"/>
      <c r="NIU256" s="405"/>
      <c r="NIV256" s="277"/>
      <c r="NIW256" s="277"/>
      <c r="NIX256" s="277"/>
      <c r="NIY256" s="277"/>
      <c r="NIZ256" s="277"/>
      <c r="NJA256" s="277"/>
      <c r="NJB256" s="277"/>
      <c r="NJC256" s="277"/>
      <c r="NJD256" s="402"/>
      <c r="NJE256" s="404"/>
      <c r="NJF256" s="49"/>
      <c r="NJG256" s="49"/>
      <c r="NJH256" s="49"/>
      <c r="NJI256" s="99"/>
      <c r="NJJ256" s="98"/>
      <c r="NJK256" s="49"/>
      <c r="NJL256" s="405"/>
      <c r="NJM256" s="405"/>
      <c r="NJN256" s="277"/>
      <c r="NJO256" s="277"/>
      <c r="NJP256" s="277"/>
      <c r="NJQ256" s="277"/>
      <c r="NJR256" s="277"/>
      <c r="NJS256" s="277"/>
      <c r="NJT256" s="277"/>
      <c r="NJU256" s="277"/>
      <c r="NJV256" s="402"/>
      <c r="NJW256" s="404"/>
      <c r="NJX256" s="49"/>
      <c r="NJY256" s="49"/>
      <c r="NJZ256" s="49"/>
      <c r="NKA256" s="99"/>
      <c r="NKB256" s="98"/>
      <c r="NKC256" s="49"/>
      <c r="NKD256" s="405"/>
      <c r="NKE256" s="405"/>
      <c r="NKF256" s="277"/>
      <c r="NKG256" s="277"/>
      <c r="NKH256" s="277"/>
      <c r="NKI256" s="277"/>
      <c r="NKJ256" s="277"/>
      <c r="NKK256" s="277"/>
      <c r="NKL256" s="277"/>
      <c r="NKM256" s="277"/>
      <c r="NKN256" s="402"/>
      <c r="NKO256" s="404"/>
      <c r="NKP256" s="49"/>
      <c r="NKQ256" s="49"/>
      <c r="NKR256" s="49"/>
      <c r="NKS256" s="99"/>
      <c r="NKT256" s="98"/>
      <c r="NKU256" s="49"/>
      <c r="NKV256" s="405"/>
      <c r="NKW256" s="405"/>
      <c r="NKX256" s="277"/>
      <c r="NKY256" s="277"/>
      <c r="NKZ256" s="277"/>
      <c r="NLA256" s="277"/>
      <c r="NLB256" s="277"/>
      <c r="NLC256" s="277"/>
      <c r="NLD256" s="277"/>
      <c r="NLE256" s="277"/>
      <c r="NLF256" s="402"/>
      <c r="NLG256" s="404"/>
      <c r="NLH256" s="49"/>
      <c r="NLI256" s="49"/>
      <c r="NLJ256" s="49"/>
      <c r="NLK256" s="99"/>
      <c r="NLL256" s="98"/>
      <c r="NLM256" s="49"/>
      <c r="NLN256" s="405"/>
      <c r="NLO256" s="405"/>
      <c r="NLP256" s="277"/>
      <c r="NLQ256" s="277"/>
      <c r="NLR256" s="277"/>
      <c r="NLS256" s="277"/>
      <c r="NLT256" s="277"/>
      <c r="NLU256" s="277"/>
      <c r="NLV256" s="277"/>
      <c r="NLW256" s="277"/>
      <c r="NLX256" s="402"/>
      <c r="NLY256" s="404"/>
      <c r="NLZ256" s="49"/>
      <c r="NMA256" s="49"/>
      <c r="NMB256" s="49"/>
      <c r="NMC256" s="99"/>
      <c r="NMD256" s="98"/>
      <c r="NME256" s="49"/>
      <c r="NMF256" s="405"/>
      <c r="NMG256" s="405"/>
      <c r="NMH256" s="277"/>
      <c r="NMI256" s="277"/>
      <c r="NMJ256" s="277"/>
      <c r="NMK256" s="277"/>
      <c r="NML256" s="277"/>
      <c r="NMM256" s="277"/>
      <c r="NMN256" s="277"/>
      <c r="NMO256" s="277"/>
      <c r="NMP256" s="402"/>
      <c r="NMQ256" s="404"/>
      <c r="NMR256" s="49"/>
      <c r="NMS256" s="49"/>
      <c r="NMT256" s="49"/>
      <c r="NMU256" s="99"/>
      <c r="NMV256" s="98"/>
      <c r="NMW256" s="49"/>
      <c r="NMX256" s="405"/>
      <c r="NMY256" s="405"/>
      <c r="NMZ256" s="277"/>
      <c r="NNA256" s="277"/>
      <c r="NNB256" s="277"/>
      <c r="NNC256" s="277"/>
      <c r="NND256" s="277"/>
      <c r="NNE256" s="277"/>
      <c r="NNF256" s="277"/>
      <c r="NNG256" s="277"/>
      <c r="NNH256" s="402"/>
      <c r="NNI256" s="404"/>
      <c r="NNJ256" s="49"/>
      <c r="NNK256" s="49"/>
      <c r="NNL256" s="49"/>
      <c r="NNM256" s="99"/>
      <c r="NNN256" s="98"/>
      <c r="NNO256" s="49"/>
      <c r="NNP256" s="405"/>
      <c r="NNQ256" s="405"/>
      <c r="NNR256" s="277"/>
      <c r="NNS256" s="277"/>
      <c r="NNT256" s="277"/>
      <c r="NNU256" s="277"/>
      <c r="NNV256" s="277"/>
      <c r="NNW256" s="277"/>
      <c r="NNX256" s="277"/>
      <c r="NNY256" s="277"/>
      <c r="NNZ256" s="402"/>
      <c r="NOA256" s="404"/>
      <c r="NOB256" s="49"/>
      <c r="NOC256" s="49"/>
      <c r="NOD256" s="49"/>
      <c r="NOE256" s="99"/>
      <c r="NOF256" s="98"/>
      <c r="NOG256" s="49"/>
      <c r="NOH256" s="405"/>
      <c r="NOI256" s="405"/>
      <c r="NOJ256" s="277"/>
      <c r="NOK256" s="277"/>
      <c r="NOL256" s="277"/>
      <c r="NOM256" s="277"/>
      <c r="NON256" s="277"/>
      <c r="NOO256" s="277"/>
      <c r="NOP256" s="277"/>
      <c r="NOQ256" s="277"/>
      <c r="NOR256" s="402"/>
      <c r="NOS256" s="404"/>
      <c r="NOT256" s="49"/>
      <c r="NOU256" s="49"/>
      <c r="NOV256" s="49"/>
      <c r="NOW256" s="99"/>
      <c r="NOX256" s="98"/>
      <c r="NOY256" s="49"/>
      <c r="NOZ256" s="405"/>
      <c r="NPA256" s="405"/>
      <c r="NPB256" s="277"/>
      <c r="NPC256" s="277"/>
      <c r="NPD256" s="277"/>
      <c r="NPE256" s="277"/>
      <c r="NPF256" s="277"/>
      <c r="NPG256" s="277"/>
      <c r="NPH256" s="277"/>
      <c r="NPI256" s="277"/>
      <c r="NPJ256" s="402"/>
      <c r="NPK256" s="404"/>
      <c r="NPL256" s="49"/>
      <c r="NPM256" s="49"/>
      <c r="NPN256" s="49"/>
      <c r="NPO256" s="99"/>
      <c r="NPP256" s="98"/>
      <c r="NPQ256" s="49"/>
      <c r="NPR256" s="405"/>
      <c r="NPS256" s="405"/>
      <c r="NPT256" s="277"/>
      <c r="NPU256" s="277"/>
      <c r="NPV256" s="277"/>
      <c r="NPW256" s="277"/>
      <c r="NPX256" s="277"/>
      <c r="NPY256" s="277"/>
      <c r="NPZ256" s="277"/>
      <c r="NQA256" s="277"/>
      <c r="NQB256" s="402"/>
      <c r="NQC256" s="404"/>
      <c r="NQD256" s="49"/>
      <c r="NQE256" s="49"/>
      <c r="NQF256" s="49"/>
      <c r="NQG256" s="99"/>
      <c r="NQH256" s="98"/>
      <c r="NQI256" s="49"/>
      <c r="NQJ256" s="405"/>
      <c r="NQK256" s="405"/>
      <c r="NQL256" s="277"/>
      <c r="NQM256" s="277"/>
      <c r="NQN256" s="277"/>
      <c r="NQO256" s="277"/>
      <c r="NQP256" s="277"/>
      <c r="NQQ256" s="277"/>
      <c r="NQR256" s="277"/>
      <c r="NQS256" s="277"/>
      <c r="NQT256" s="402"/>
      <c r="NQU256" s="404"/>
      <c r="NQV256" s="49"/>
      <c r="NQW256" s="49"/>
      <c r="NQX256" s="49"/>
      <c r="NQY256" s="99"/>
      <c r="NQZ256" s="98"/>
      <c r="NRA256" s="49"/>
      <c r="NRB256" s="405"/>
      <c r="NRC256" s="405"/>
      <c r="NRD256" s="277"/>
      <c r="NRE256" s="277"/>
      <c r="NRF256" s="277"/>
      <c r="NRG256" s="277"/>
      <c r="NRH256" s="277"/>
      <c r="NRI256" s="277"/>
      <c r="NRJ256" s="277"/>
      <c r="NRK256" s="277"/>
      <c r="NRL256" s="402"/>
      <c r="NRM256" s="404"/>
      <c r="NRN256" s="49"/>
      <c r="NRO256" s="49"/>
      <c r="NRP256" s="49"/>
      <c r="NRQ256" s="99"/>
      <c r="NRR256" s="98"/>
      <c r="NRS256" s="49"/>
      <c r="NRT256" s="405"/>
      <c r="NRU256" s="405"/>
      <c r="NRV256" s="277"/>
      <c r="NRW256" s="277"/>
      <c r="NRX256" s="277"/>
      <c r="NRY256" s="277"/>
      <c r="NRZ256" s="277"/>
      <c r="NSA256" s="277"/>
      <c r="NSB256" s="277"/>
      <c r="NSC256" s="277"/>
      <c r="NSD256" s="402"/>
      <c r="NSE256" s="404"/>
      <c r="NSF256" s="49"/>
      <c r="NSG256" s="49"/>
      <c r="NSH256" s="49"/>
      <c r="NSI256" s="99"/>
      <c r="NSJ256" s="98"/>
      <c r="NSK256" s="49"/>
      <c r="NSL256" s="405"/>
      <c r="NSM256" s="405"/>
      <c r="NSN256" s="277"/>
      <c r="NSO256" s="277"/>
      <c r="NSP256" s="277"/>
      <c r="NSQ256" s="277"/>
      <c r="NSR256" s="277"/>
      <c r="NSS256" s="277"/>
      <c r="NST256" s="277"/>
      <c r="NSU256" s="277"/>
      <c r="NSV256" s="402"/>
      <c r="NSW256" s="404"/>
      <c r="NSX256" s="49"/>
      <c r="NSY256" s="49"/>
      <c r="NSZ256" s="49"/>
      <c r="NTA256" s="99"/>
      <c r="NTB256" s="98"/>
      <c r="NTC256" s="49"/>
      <c r="NTD256" s="405"/>
      <c r="NTE256" s="405"/>
      <c r="NTF256" s="277"/>
      <c r="NTG256" s="277"/>
      <c r="NTH256" s="277"/>
      <c r="NTI256" s="277"/>
      <c r="NTJ256" s="277"/>
      <c r="NTK256" s="277"/>
      <c r="NTL256" s="277"/>
      <c r="NTM256" s="277"/>
      <c r="NTN256" s="402"/>
      <c r="NTO256" s="404"/>
      <c r="NTP256" s="49"/>
      <c r="NTQ256" s="49"/>
      <c r="NTR256" s="49"/>
      <c r="NTS256" s="99"/>
      <c r="NTT256" s="98"/>
      <c r="NTU256" s="49"/>
      <c r="NTV256" s="405"/>
      <c r="NTW256" s="405"/>
      <c r="NTX256" s="277"/>
      <c r="NTY256" s="277"/>
      <c r="NTZ256" s="277"/>
      <c r="NUA256" s="277"/>
      <c r="NUB256" s="277"/>
      <c r="NUC256" s="277"/>
      <c r="NUD256" s="277"/>
      <c r="NUE256" s="277"/>
      <c r="NUF256" s="402"/>
      <c r="NUG256" s="404"/>
      <c r="NUH256" s="49"/>
      <c r="NUI256" s="49"/>
      <c r="NUJ256" s="49"/>
      <c r="NUK256" s="99"/>
      <c r="NUL256" s="98"/>
      <c r="NUM256" s="49"/>
      <c r="NUN256" s="405"/>
      <c r="NUO256" s="405"/>
      <c r="NUP256" s="277"/>
      <c r="NUQ256" s="277"/>
      <c r="NUR256" s="277"/>
      <c r="NUS256" s="277"/>
      <c r="NUT256" s="277"/>
      <c r="NUU256" s="277"/>
      <c r="NUV256" s="277"/>
      <c r="NUW256" s="277"/>
      <c r="NUX256" s="402"/>
      <c r="NUY256" s="404"/>
      <c r="NUZ256" s="49"/>
      <c r="NVA256" s="49"/>
      <c r="NVB256" s="49"/>
      <c r="NVC256" s="99"/>
      <c r="NVD256" s="98"/>
      <c r="NVE256" s="49"/>
      <c r="NVF256" s="405"/>
      <c r="NVG256" s="405"/>
      <c r="NVH256" s="277"/>
      <c r="NVI256" s="277"/>
      <c r="NVJ256" s="277"/>
      <c r="NVK256" s="277"/>
      <c r="NVL256" s="277"/>
      <c r="NVM256" s="277"/>
      <c r="NVN256" s="277"/>
      <c r="NVO256" s="277"/>
      <c r="NVP256" s="402"/>
      <c r="NVQ256" s="404"/>
      <c r="NVR256" s="49"/>
      <c r="NVS256" s="49"/>
      <c r="NVT256" s="49"/>
      <c r="NVU256" s="99"/>
      <c r="NVV256" s="98"/>
      <c r="NVW256" s="49"/>
      <c r="NVX256" s="405"/>
      <c r="NVY256" s="405"/>
      <c r="NVZ256" s="277"/>
      <c r="NWA256" s="277"/>
      <c r="NWB256" s="277"/>
      <c r="NWC256" s="277"/>
      <c r="NWD256" s="277"/>
      <c r="NWE256" s="277"/>
      <c r="NWF256" s="277"/>
      <c r="NWG256" s="277"/>
      <c r="NWH256" s="402"/>
      <c r="NWI256" s="404"/>
      <c r="NWJ256" s="49"/>
      <c r="NWK256" s="49"/>
      <c r="NWL256" s="49"/>
      <c r="NWM256" s="99"/>
      <c r="NWN256" s="98"/>
      <c r="NWO256" s="49"/>
      <c r="NWP256" s="405"/>
      <c r="NWQ256" s="405"/>
      <c r="NWR256" s="277"/>
      <c r="NWS256" s="277"/>
      <c r="NWT256" s="277"/>
      <c r="NWU256" s="277"/>
      <c r="NWV256" s="277"/>
      <c r="NWW256" s="277"/>
      <c r="NWX256" s="277"/>
      <c r="NWY256" s="277"/>
      <c r="NWZ256" s="402"/>
      <c r="NXA256" s="404"/>
      <c r="NXB256" s="49"/>
      <c r="NXC256" s="49"/>
      <c r="NXD256" s="49"/>
      <c r="NXE256" s="99"/>
      <c r="NXF256" s="98"/>
      <c r="NXG256" s="49"/>
      <c r="NXH256" s="405"/>
      <c r="NXI256" s="405"/>
      <c r="NXJ256" s="277"/>
      <c r="NXK256" s="277"/>
      <c r="NXL256" s="277"/>
      <c r="NXM256" s="277"/>
      <c r="NXN256" s="277"/>
      <c r="NXO256" s="277"/>
      <c r="NXP256" s="277"/>
      <c r="NXQ256" s="277"/>
      <c r="NXR256" s="402"/>
      <c r="NXS256" s="404"/>
      <c r="NXT256" s="49"/>
      <c r="NXU256" s="49"/>
      <c r="NXV256" s="49"/>
      <c r="NXW256" s="99"/>
      <c r="NXX256" s="98"/>
      <c r="NXY256" s="49"/>
      <c r="NXZ256" s="405"/>
      <c r="NYA256" s="405"/>
      <c r="NYB256" s="277"/>
      <c r="NYC256" s="277"/>
      <c r="NYD256" s="277"/>
      <c r="NYE256" s="277"/>
      <c r="NYF256" s="277"/>
      <c r="NYG256" s="277"/>
      <c r="NYH256" s="277"/>
      <c r="NYI256" s="277"/>
      <c r="NYJ256" s="402"/>
      <c r="NYK256" s="404"/>
      <c r="NYL256" s="49"/>
      <c r="NYM256" s="49"/>
      <c r="NYN256" s="49"/>
      <c r="NYO256" s="99"/>
      <c r="NYP256" s="98"/>
      <c r="NYQ256" s="49"/>
      <c r="NYR256" s="405"/>
      <c r="NYS256" s="405"/>
      <c r="NYT256" s="277"/>
      <c r="NYU256" s="277"/>
      <c r="NYV256" s="277"/>
      <c r="NYW256" s="277"/>
      <c r="NYX256" s="277"/>
      <c r="NYY256" s="277"/>
      <c r="NYZ256" s="277"/>
      <c r="NZA256" s="277"/>
      <c r="NZB256" s="402"/>
      <c r="NZC256" s="404"/>
      <c r="NZD256" s="49"/>
      <c r="NZE256" s="49"/>
      <c r="NZF256" s="49"/>
      <c r="NZG256" s="99"/>
      <c r="NZH256" s="98"/>
      <c r="NZI256" s="49"/>
      <c r="NZJ256" s="405"/>
      <c r="NZK256" s="405"/>
      <c r="NZL256" s="277"/>
      <c r="NZM256" s="277"/>
      <c r="NZN256" s="277"/>
      <c r="NZO256" s="277"/>
      <c r="NZP256" s="277"/>
      <c r="NZQ256" s="277"/>
      <c r="NZR256" s="277"/>
      <c r="NZS256" s="277"/>
      <c r="NZT256" s="402"/>
      <c r="NZU256" s="404"/>
      <c r="NZV256" s="49"/>
      <c r="NZW256" s="49"/>
      <c r="NZX256" s="49"/>
      <c r="NZY256" s="99"/>
      <c r="NZZ256" s="98"/>
      <c r="OAA256" s="49"/>
      <c r="OAB256" s="405"/>
      <c r="OAC256" s="405"/>
      <c r="OAD256" s="277"/>
      <c r="OAE256" s="277"/>
      <c r="OAF256" s="277"/>
      <c r="OAG256" s="277"/>
      <c r="OAH256" s="277"/>
      <c r="OAI256" s="277"/>
      <c r="OAJ256" s="277"/>
      <c r="OAK256" s="277"/>
      <c r="OAL256" s="402"/>
      <c r="OAM256" s="404"/>
      <c r="OAN256" s="49"/>
      <c r="OAO256" s="49"/>
      <c r="OAP256" s="49"/>
      <c r="OAQ256" s="99"/>
      <c r="OAR256" s="98"/>
      <c r="OAS256" s="49"/>
      <c r="OAT256" s="405"/>
      <c r="OAU256" s="405"/>
      <c r="OAV256" s="277"/>
      <c r="OAW256" s="277"/>
      <c r="OAX256" s="277"/>
      <c r="OAY256" s="277"/>
      <c r="OAZ256" s="277"/>
      <c r="OBA256" s="277"/>
      <c r="OBB256" s="277"/>
      <c r="OBC256" s="277"/>
      <c r="OBD256" s="402"/>
      <c r="OBE256" s="404"/>
      <c r="OBF256" s="49"/>
      <c r="OBG256" s="49"/>
      <c r="OBH256" s="49"/>
      <c r="OBI256" s="99"/>
      <c r="OBJ256" s="98"/>
      <c r="OBK256" s="49"/>
      <c r="OBL256" s="405"/>
      <c r="OBM256" s="405"/>
      <c r="OBN256" s="277"/>
      <c r="OBO256" s="277"/>
      <c r="OBP256" s="277"/>
      <c r="OBQ256" s="277"/>
      <c r="OBR256" s="277"/>
      <c r="OBS256" s="277"/>
      <c r="OBT256" s="277"/>
      <c r="OBU256" s="277"/>
      <c r="OBV256" s="402"/>
      <c r="OBW256" s="404"/>
      <c r="OBX256" s="49"/>
      <c r="OBY256" s="49"/>
      <c r="OBZ256" s="49"/>
      <c r="OCA256" s="99"/>
      <c r="OCB256" s="98"/>
      <c r="OCC256" s="49"/>
      <c r="OCD256" s="405"/>
      <c r="OCE256" s="405"/>
      <c r="OCF256" s="277"/>
      <c r="OCG256" s="277"/>
      <c r="OCH256" s="277"/>
      <c r="OCI256" s="277"/>
      <c r="OCJ256" s="277"/>
      <c r="OCK256" s="277"/>
      <c r="OCL256" s="277"/>
      <c r="OCM256" s="277"/>
      <c r="OCN256" s="402"/>
      <c r="OCO256" s="404"/>
      <c r="OCP256" s="49"/>
      <c r="OCQ256" s="49"/>
      <c r="OCR256" s="49"/>
      <c r="OCS256" s="99"/>
      <c r="OCT256" s="98"/>
      <c r="OCU256" s="49"/>
      <c r="OCV256" s="405"/>
      <c r="OCW256" s="405"/>
      <c r="OCX256" s="277"/>
      <c r="OCY256" s="277"/>
      <c r="OCZ256" s="277"/>
      <c r="ODA256" s="277"/>
      <c r="ODB256" s="277"/>
      <c r="ODC256" s="277"/>
      <c r="ODD256" s="277"/>
      <c r="ODE256" s="277"/>
      <c r="ODF256" s="402"/>
      <c r="ODG256" s="404"/>
      <c r="ODH256" s="49"/>
      <c r="ODI256" s="49"/>
      <c r="ODJ256" s="49"/>
      <c r="ODK256" s="99"/>
      <c r="ODL256" s="98"/>
      <c r="ODM256" s="49"/>
      <c r="ODN256" s="405"/>
      <c r="ODO256" s="405"/>
      <c r="ODP256" s="277"/>
      <c r="ODQ256" s="277"/>
      <c r="ODR256" s="277"/>
      <c r="ODS256" s="277"/>
      <c r="ODT256" s="277"/>
      <c r="ODU256" s="277"/>
      <c r="ODV256" s="277"/>
      <c r="ODW256" s="277"/>
      <c r="ODX256" s="402"/>
      <c r="ODY256" s="404"/>
      <c r="ODZ256" s="49"/>
      <c r="OEA256" s="49"/>
      <c r="OEB256" s="49"/>
      <c r="OEC256" s="99"/>
      <c r="OED256" s="98"/>
      <c r="OEE256" s="49"/>
      <c r="OEF256" s="405"/>
      <c r="OEG256" s="405"/>
      <c r="OEH256" s="277"/>
      <c r="OEI256" s="277"/>
      <c r="OEJ256" s="277"/>
      <c r="OEK256" s="277"/>
      <c r="OEL256" s="277"/>
      <c r="OEM256" s="277"/>
      <c r="OEN256" s="277"/>
      <c r="OEO256" s="277"/>
      <c r="OEP256" s="402"/>
      <c r="OEQ256" s="404"/>
      <c r="OER256" s="49"/>
      <c r="OES256" s="49"/>
      <c r="OET256" s="49"/>
      <c r="OEU256" s="99"/>
      <c r="OEV256" s="98"/>
      <c r="OEW256" s="49"/>
      <c r="OEX256" s="405"/>
      <c r="OEY256" s="405"/>
      <c r="OEZ256" s="277"/>
      <c r="OFA256" s="277"/>
      <c r="OFB256" s="277"/>
      <c r="OFC256" s="277"/>
      <c r="OFD256" s="277"/>
      <c r="OFE256" s="277"/>
      <c r="OFF256" s="277"/>
      <c r="OFG256" s="277"/>
      <c r="OFH256" s="402"/>
      <c r="OFI256" s="404"/>
      <c r="OFJ256" s="49"/>
      <c r="OFK256" s="49"/>
      <c r="OFL256" s="49"/>
      <c r="OFM256" s="99"/>
      <c r="OFN256" s="98"/>
      <c r="OFO256" s="49"/>
      <c r="OFP256" s="405"/>
      <c r="OFQ256" s="405"/>
      <c r="OFR256" s="277"/>
      <c r="OFS256" s="277"/>
      <c r="OFT256" s="277"/>
      <c r="OFU256" s="277"/>
      <c r="OFV256" s="277"/>
      <c r="OFW256" s="277"/>
      <c r="OFX256" s="277"/>
      <c r="OFY256" s="277"/>
      <c r="OFZ256" s="402"/>
      <c r="OGA256" s="404"/>
      <c r="OGB256" s="49"/>
      <c r="OGC256" s="49"/>
      <c r="OGD256" s="49"/>
      <c r="OGE256" s="99"/>
      <c r="OGF256" s="98"/>
      <c r="OGG256" s="49"/>
      <c r="OGH256" s="405"/>
      <c r="OGI256" s="405"/>
      <c r="OGJ256" s="277"/>
      <c r="OGK256" s="277"/>
      <c r="OGL256" s="277"/>
      <c r="OGM256" s="277"/>
      <c r="OGN256" s="277"/>
      <c r="OGO256" s="277"/>
      <c r="OGP256" s="277"/>
      <c r="OGQ256" s="277"/>
      <c r="OGR256" s="402"/>
      <c r="OGS256" s="404"/>
      <c r="OGT256" s="49"/>
      <c r="OGU256" s="49"/>
      <c r="OGV256" s="49"/>
      <c r="OGW256" s="99"/>
      <c r="OGX256" s="98"/>
      <c r="OGY256" s="49"/>
      <c r="OGZ256" s="405"/>
      <c r="OHA256" s="405"/>
      <c r="OHB256" s="277"/>
      <c r="OHC256" s="277"/>
      <c r="OHD256" s="277"/>
      <c r="OHE256" s="277"/>
      <c r="OHF256" s="277"/>
      <c r="OHG256" s="277"/>
      <c r="OHH256" s="277"/>
      <c r="OHI256" s="277"/>
      <c r="OHJ256" s="402"/>
      <c r="OHK256" s="404"/>
      <c r="OHL256" s="49"/>
      <c r="OHM256" s="49"/>
      <c r="OHN256" s="49"/>
      <c r="OHO256" s="99"/>
      <c r="OHP256" s="98"/>
      <c r="OHQ256" s="49"/>
      <c r="OHR256" s="405"/>
      <c r="OHS256" s="405"/>
      <c r="OHT256" s="277"/>
      <c r="OHU256" s="277"/>
      <c r="OHV256" s="277"/>
      <c r="OHW256" s="277"/>
      <c r="OHX256" s="277"/>
      <c r="OHY256" s="277"/>
      <c r="OHZ256" s="277"/>
      <c r="OIA256" s="277"/>
      <c r="OIB256" s="402"/>
      <c r="OIC256" s="404"/>
      <c r="OID256" s="49"/>
      <c r="OIE256" s="49"/>
      <c r="OIF256" s="49"/>
      <c r="OIG256" s="99"/>
      <c r="OIH256" s="98"/>
      <c r="OII256" s="49"/>
      <c r="OIJ256" s="405"/>
      <c r="OIK256" s="405"/>
      <c r="OIL256" s="277"/>
      <c r="OIM256" s="277"/>
      <c r="OIN256" s="277"/>
      <c r="OIO256" s="277"/>
      <c r="OIP256" s="277"/>
      <c r="OIQ256" s="277"/>
      <c r="OIR256" s="277"/>
      <c r="OIS256" s="277"/>
      <c r="OIT256" s="402"/>
      <c r="OIU256" s="404"/>
      <c r="OIV256" s="49"/>
      <c r="OIW256" s="49"/>
      <c r="OIX256" s="49"/>
      <c r="OIY256" s="99"/>
      <c r="OIZ256" s="98"/>
      <c r="OJA256" s="49"/>
      <c r="OJB256" s="405"/>
      <c r="OJC256" s="405"/>
      <c r="OJD256" s="277"/>
      <c r="OJE256" s="277"/>
      <c r="OJF256" s="277"/>
      <c r="OJG256" s="277"/>
      <c r="OJH256" s="277"/>
      <c r="OJI256" s="277"/>
      <c r="OJJ256" s="277"/>
      <c r="OJK256" s="277"/>
      <c r="OJL256" s="402"/>
      <c r="OJM256" s="404"/>
      <c r="OJN256" s="49"/>
      <c r="OJO256" s="49"/>
      <c r="OJP256" s="49"/>
      <c r="OJQ256" s="99"/>
      <c r="OJR256" s="98"/>
      <c r="OJS256" s="49"/>
      <c r="OJT256" s="405"/>
      <c r="OJU256" s="405"/>
      <c r="OJV256" s="277"/>
      <c r="OJW256" s="277"/>
      <c r="OJX256" s="277"/>
      <c r="OJY256" s="277"/>
      <c r="OJZ256" s="277"/>
      <c r="OKA256" s="277"/>
      <c r="OKB256" s="277"/>
      <c r="OKC256" s="277"/>
      <c r="OKD256" s="402"/>
      <c r="OKE256" s="404"/>
      <c r="OKF256" s="49"/>
      <c r="OKG256" s="49"/>
      <c r="OKH256" s="49"/>
      <c r="OKI256" s="99"/>
      <c r="OKJ256" s="98"/>
      <c r="OKK256" s="49"/>
      <c r="OKL256" s="405"/>
      <c r="OKM256" s="405"/>
      <c r="OKN256" s="277"/>
      <c r="OKO256" s="277"/>
      <c r="OKP256" s="277"/>
      <c r="OKQ256" s="277"/>
      <c r="OKR256" s="277"/>
      <c r="OKS256" s="277"/>
      <c r="OKT256" s="277"/>
      <c r="OKU256" s="277"/>
      <c r="OKV256" s="402"/>
      <c r="OKW256" s="404"/>
      <c r="OKX256" s="49"/>
      <c r="OKY256" s="49"/>
      <c r="OKZ256" s="49"/>
      <c r="OLA256" s="99"/>
      <c r="OLB256" s="98"/>
      <c r="OLC256" s="49"/>
      <c r="OLD256" s="405"/>
      <c r="OLE256" s="405"/>
      <c r="OLF256" s="277"/>
      <c r="OLG256" s="277"/>
      <c r="OLH256" s="277"/>
      <c r="OLI256" s="277"/>
      <c r="OLJ256" s="277"/>
      <c r="OLK256" s="277"/>
      <c r="OLL256" s="277"/>
      <c r="OLM256" s="277"/>
      <c r="OLN256" s="402"/>
      <c r="OLO256" s="404"/>
      <c r="OLP256" s="49"/>
      <c r="OLQ256" s="49"/>
      <c r="OLR256" s="49"/>
      <c r="OLS256" s="99"/>
      <c r="OLT256" s="98"/>
      <c r="OLU256" s="49"/>
      <c r="OLV256" s="405"/>
      <c r="OLW256" s="405"/>
      <c r="OLX256" s="277"/>
      <c r="OLY256" s="277"/>
      <c r="OLZ256" s="277"/>
      <c r="OMA256" s="277"/>
      <c r="OMB256" s="277"/>
      <c r="OMC256" s="277"/>
      <c r="OMD256" s="277"/>
      <c r="OME256" s="277"/>
      <c r="OMF256" s="402"/>
      <c r="OMG256" s="404"/>
      <c r="OMH256" s="49"/>
      <c r="OMI256" s="49"/>
      <c r="OMJ256" s="49"/>
      <c r="OMK256" s="99"/>
      <c r="OML256" s="98"/>
      <c r="OMM256" s="49"/>
      <c r="OMN256" s="405"/>
      <c r="OMO256" s="405"/>
      <c r="OMP256" s="277"/>
      <c r="OMQ256" s="277"/>
      <c r="OMR256" s="277"/>
      <c r="OMS256" s="277"/>
      <c r="OMT256" s="277"/>
      <c r="OMU256" s="277"/>
      <c r="OMV256" s="277"/>
      <c r="OMW256" s="277"/>
      <c r="OMX256" s="402"/>
      <c r="OMY256" s="404"/>
      <c r="OMZ256" s="49"/>
      <c r="ONA256" s="49"/>
      <c r="ONB256" s="49"/>
      <c r="ONC256" s="99"/>
      <c r="OND256" s="98"/>
      <c r="ONE256" s="49"/>
      <c r="ONF256" s="405"/>
      <c r="ONG256" s="405"/>
      <c r="ONH256" s="277"/>
      <c r="ONI256" s="277"/>
      <c r="ONJ256" s="277"/>
      <c r="ONK256" s="277"/>
      <c r="ONL256" s="277"/>
      <c r="ONM256" s="277"/>
      <c r="ONN256" s="277"/>
      <c r="ONO256" s="277"/>
      <c r="ONP256" s="402"/>
      <c r="ONQ256" s="404"/>
      <c r="ONR256" s="49"/>
      <c r="ONS256" s="49"/>
      <c r="ONT256" s="49"/>
      <c r="ONU256" s="99"/>
      <c r="ONV256" s="98"/>
      <c r="ONW256" s="49"/>
      <c r="ONX256" s="405"/>
      <c r="ONY256" s="405"/>
      <c r="ONZ256" s="277"/>
      <c r="OOA256" s="277"/>
      <c r="OOB256" s="277"/>
      <c r="OOC256" s="277"/>
      <c r="OOD256" s="277"/>
      <c r="OOE256" s="277"/>
      <c r="OOF256" s="277"/>
      <c r="OOG256" s="277"/>
      <c r="OOH256" s="402"/>
      <c r="OOI256" s="404"/>
      <c r="OOJ256" s="49"/>
      <c r="OOK256" s="49"/>
      <c r="OOL256" s="49"/>
      <c r="OOM256" s="99"/>
      <c r="OON256" s="98"/>
      <c r="OOO256" s="49"/>
      <c r="OOP256" s="405"/>
      <c r="OOQ256" s="405"/>
      <c r="OOR256" s="277"/>
      <c r="OOS256" s="277"/>
      <c r="OOT256" s="277"/>
      <c r="OOU256" s="277"/>
      <c r="OOV256" s="277"/>
      <c r="OOW256" s="277"/>
      <c r="OOX256" s="277"/>
      <c r="OOY256" s="277"/>
      <c r="OOZ256" s="402"/>
      <c r="OPA256" s="404"/>
      <c r="OPB256" s="49"/>
      <c r="OPC256" s="49"/>
      <c r="OPD256" s="49"/>
      <c r="OPE256" s="99"/>
      <c r="OPF256" s="98"/>
      <c r="OPG256" s="49"/>
      <c r="OPH256" s="405"/>
      <c r="OPI256" s="405"/>
      <c r="OPJ256" s="277"/>
      <c r="OPK256" s="277"/>
      <c r="OPL256" s="277"/>
      <c r="OPM256" s="277"/>
      <c r="OPN256" s="277"/>
      <c r="OPO256" s="277"/>
      <c r="OPP256" s="277"/>
      <c r="OPQ256" s="277"/>
      <c r="OPR256" s="402"/>
      <c r="OPS256" s="404"/>
      <c r="OPT256" s="49"/>
      <c r="OPU256" s="49"/>
      <c r="OPV256" s="49"/>
      <c r="OPW256" s="99"/>
      <c r="OPX256" s="98"/>
      <c r="OPY256" s="49"/>
      <c r="OPZ256" s="405"/>
      <c r="OQA256" s="405"/>
      <c r="OQB256" s="277"/>
      <c r="OQC256" s="277"/>
      <c r="OQD256" s="277"/>
      <c r="OQE256" s="277"/>
      <c r="OQF256" s="277"/>
      <c r="OQG256" s="277"/>
      <c r="OQH256" s="277"/>
      <c r="OQI256" s="277"/>
      <c r="OQJ256" s="402"/>
      <c r="OQK256" s="404"/>
      <c r="OQL256" s="49"/>
      <c r="OQM256" s="49"/>
      <c r="OQN256" s="49"/>
      <c r="OQO256" s="99"/>
      <c r="OQP256" s="98"/>
      <c r="OQQ256" s="49"/>
      <c r="OQR256" s="405"/>
      <c r="OQS256" s="405"/>
      <c r="OQT256" s="277"/>
      <c r="OQU256" s="277"/>
      <c r="OQV256" s="277"/>
      <c r="OQW256" s="277"/>
      <c r="OQX256" s="277"/>
      <c r="OQY256" s="277"/>
      <c r="OQZ256" s="277"/>
      <c r="ORA256" s="277"/>
      <c r="ORB256" s="402"/>
      <c r="ORC256" s="404"/>
      <c r="ORD256" s="49"/>
      <c r="ORE256" s="49"/>
      <c r="ORF256" s="49"/>
      <c r="ORG256" s="99"/>
      <c r="ORH256" s="98"/>
      <c r="ORI256" s="49"/>
      <c r="ORJ256" s="405"/>
      <c r="ORK256" s="405"/>
      <c r="ORL256" s="277"/>
      <c r="ORM256" s="277"/>
      <c r="ORN256" s="277"/>
      <c r="ORO256" s="277"/>
      <c r="ORP256" s="277"/>
      <c r="ORQ256" s="277"/>
      <c r="ORR256" s="277"/>
      <c r="ORS256" s="277"/>
      <c r="ORT256" s="402"/>
      <c r="ORU256" s="404"/>
      <c r="ORV256" s="49"/>
      <c r="ORW256" s="49"/>
      <c r="ORX256" s="49"/>
      <c r="ORY256" s="99"/>
      <c r="ORZ256" s="98"/>
      <c r="OSA256" s="49"/>
      <c r="OSB256" s="405"/>
      <c r="OSC256" s="405"/>
      <c r="OSD256" s="277"/>
      <c r="OSE256" s="277"/>
      <c r="OSF256" s="277"/>
      <c r="OSG256" s="277"/>
      <c r="OSH256" s="277"/>
      <c r="OSI256" s="277"/>
      <c r="OSJ256" s="277"/>
      <c r="OSK256" s="277"/>
      <c r="OSL256" s="402"/>
      <c r="OSM256" s="404"/>
      <c r="OSN256" s="49"/>
      <c r="OSO256" s="49"/>
      <c r="OSP256" s="49"/>
      <c r="OSQ256" s="99"/>
      <c r="OSR256" s="98"/>
      <c r="OSS256" s="49"/>
      <c r="OST256" s="405"/>
      <c r="OSU256" s="405"/>
      <c r="OSV256" s="277"/>
      <c r="OSW256" s="277"/>
      <c r="OSX256" s="277"/>
      <c r="OSY256" s="277"/>
      <c r="OSZ256" s="277"/>
      <c r="OTA256" s="277"/>
      <c r="OTB256" s="277"/>
      <c r="OTC256" s="277"/>
      <c r="OTD256" s="402"/>
      <c r="OTE256" s="404"/>
      <c r="OTF256" s="49"/>
      <c r="OTG256" s="49"/>
      <c r="OTH256" s="49"/>
      <c r="OTI256" s="99"/>
      <c r="OTJ256" s="98"/>
      <c r="OTK256" s="49"/>
      <c r="OTL256" s="405"/>
      <c r="OTM256" s="405"/>
      <c r="OTN256" s="277"/>
      <c r="OTO256" s="277"/>
      <c r="OTP256" s="277"/>
      <c r="OTQ256" s="277"/>
      <c r="OTR256" s="277"/>
      <c r="OTS256" s="277"/>
      <c r="OTT256" s="277"/>
      <c r="OTU256" s="277"/>
      <c r="OTV256" s="402"/>
      <c r="OTW256" s="404"/>
      <c r="OTX256" s="49"/>
      <c r="OTY256" s="49"/>
      <c r="OTZ256" s="49"/>
      <c r="OUA256" s="99"/>
      <c r="OUB256" s="98"/>
      <c r="OUC256" s="49"/>
      <c r="OUD256" s="405"/>
      <c r="OUE256" s="405"/>
      <c r="OUF256" s="277"/>
      <c r="OUG256" s="277"/>
      <c r="OUH256" s="277"/>
      <c r="OUI256" s="277"/>
      <c r="OUJ256" s="277"/>
      <c r="OUK256" s="277"/>
      <c r="OUL256" s="277"/>
      <c r="OUM256" s="277"/>
      <c r="OUN256" s="402"/>
      <c r="OUO256" s="404"/>
      <c r="OUP256" s="49"/>
      <c r="OUQ256" s="49"/>
      <c r="OUR256" s="49"/>
      <c r="OUS256" s="99"/>
      <c r="OUT256" s="98"/>
      <c r="OUU256" s="49"/>
      <c r="OUV256" s="405"/>
      <c r="OUW256" s="405"/>
      <c r="OUX256" s="277"/>
      <c r="OUY256" s="277"/>
      <c r="OUZ256" s="277"/>
      <c r="OVA256" s="277"/>
      <c r="OVB256" s="277"/>
      <c r="OVC256" s="277"/>
      <c r="OVD256" s="277"/>
      <c r="OVE256" s="277"/>
      <c r="OVF256" s="402"/>
      <c r="OVG256" s="404"/>
      <c r="OVH256" s="49"/>
      <c r="OVI256" s="49"/>
      <c r="OVJ256" s="49"/>
      <c r="OVK256" s="99"/>
      <c r="OVL256" s="98"/>
      <c r="OVM256" s="49"/>
      <c r="OVN256" s="405"/>
      <c r="OVO256" s="405"/>
      <c r="OVP256" s="277"/>
      <c r="OVQ256" s="277"/>
      <c r="OVR256" s="277"/>
      <c r="OVS256" s="277"/>
      <c r="OVT256" s="277"/>
      <c r="OVU256" s="277"/>
      <c r="OVV256" s="277"/>
      <c r="OVW256" s="277"/>
      <c r="OVX256" s="402"/>
      <c r="OVY256" s="404"/>
      <c r="OVZ256" s="49"/>
      <c r="OWA256" s="49"/>
      <c r="OWB256" s="49"/>
      <c r="OWC256" s="99"/>
      <c r="OWD256" s="98"/>
      <c r="OWE256" s="49"/>
      <c r="OWF256" s="405"/>
      <c r="OWG256" s="405"/>
      <c r="OWH256" s="277"/>
      <c r="OWI256" s="277"/>
      <c r="OWJ256" s="277"/>
      <c r="OWK256" s="277"/>
      <c r="OWL256" s="277"/>
      <c r="OWM256" s="277"/>
      <c r="OWN256" s="277"/>
      <c r="OWO256" s="277"/>
      <c r="OWP256" s="402"/>
      <c r="OWQ256" s="404"/>
      <c r="OWR256" s="49"/>
      <c r="OWS256" s="49"/>
      <c r="OWT256" s="49"/>
      <c r="OWU256" s="99"/>
      <c r="OWV256" s="98"/>
      <c r="OWW256" s="49"/>
      <c r="OWX256" s="405"/>
      <c r="OWY256" s="405"/>
      <c r="OWZ256" s="277"/>
      <c r="OXA256" s="277"/>
      <c r="OXB256" s="277"/>
      <c r="OXC256" s="277"/>
      <c r="OXD256" s="277"/>
      <c r="OXE256" s="277"/>
      <c r="OXF256" s="277"/>
      <c r="OXG256" s="277"/>
      <c r="OXH256" s="402"/>
      <c r="OXI256" s="404"/>
      <c r="OXJ256" s="49"/>
      <c r="OXK256" s="49"/>
      <c r="OXL256" s="49"/>
      <c r="OXM256" s="99"/>
      <c r="OXN256" s="98"/>
      <c r="OXO256" s="49"/>
      <c r="OXP256" s="405"/>
      <c r="OXQ256" s="405"/>
      <c r="OXR256" s="277"/>
      <c r="OXS256" s="277"/>
      <c r="OXT256" s="277"/>
      <c r="OXU256" s="277"/>
      <c r="OXV256" s="277"/>
      <c r="OXW256" s="277"/>
      <c r="OXX256" s="277"/>
      <c r="OXY256" s="277"/>
      <c r="OXZ256" s="402"/>
      <c r="OYA256" s="404"/>
      <c r="OYB256" s="49"/>
      <c r="OYC256" s="49"/>
      <c r="OYD256" s="49"/>
      <c r="OYE256" s="99"/>
      <c r="OYF256" s="98"/>
      <c r="OYG256" s="49"/>
      <c r="OYH256" s="405"/>
      <c r="OYI256" s="405"/>
      <c r="OYJ256" s="277"/>
      <c r="OYK256" s="277"/>
      <c r="OYL256" s="277"/>
      <c r="OYM256" s="277"/>
      <c r="OYN256" s="277"/>
      <c r="OYO256" s="277"/>
      <c r="OYP256" s="277"/>
      <c r="OYQ256" s="277"/>
      <c r="OYR256" s="402"/>
      <c r="OYS256" s="404"/>
      <c r="OYT256" s="49"/>
      <c r="OYU256" s="49"/>
      <c r="OYV256" s="49"/>
      <c r="OYW256" s="99"/>
      <c r="OYX256" s="98"/>
      <c r="OYY256" s="49"/>
      <c r="OYZ256" s="405"/>
      <c r="OZA256" s="405"/>
      <c r="OZB256" s="277"/>
      <c r="OZC256" s="277"/>
      <c r="OZD256" s="277"/>
      <c r="OZE256" s="277"/>
      <c r="OZF256" s="277"/>
      <c r="OZG256" s="277"/>
      <c r="OZH256" s="277"/>
      <c r="OZI256" s="277"/>
      <c r="OZJ256" s="402"/>
      <c r="OZK256" s="404"/>
      <c r="OZL256" s="49"/>
      <c r="OZM256" s="49"/>
      <c r="OZN256" s="49"/>
      <c r="OZO256" s="99"/>
      <c r="OZP256" s="98"/>
      <c r="OZQ256" s="49"/>
      <c r="OZR256" s="405"/>
      <c r="OZS256" s="405"/>
      <c r="OZT256" s="277"/>
      <c r="OZU256" s="277"/>
      <c r="OZV256" s="277"/>
      <c r="OZW256" s="277"/>
      <c r="OZX256" s="277"/>
      <c r="OZY256" s="277"/>
      <c r="OZZ256" s="277"/>
      <c r="PAA256" s="277"/>
      <c r="PAB256" s="402"/>
      <c r="PAC256" s="404"/>
      <c r="PAD256" s="49"/>
      <c r="PAE256" s="49"/>
      <c r="PAF256" s="49"/>
      <c r="PAG256" s="99"/>
      <c r="PAH256" s="98"/>
      <c r="PAI256" s="49"/>
      <c r="PAJ256" s="405"/>
      <c r="PAK256" s="405"/>
      <c r="PAL256" s="277"/>
      <c r="PAM256" s="277"/>
      <c r="PAN256" s="277"/>
      <c r="PAO256" s="277"/>
      <c r="PAP256" s="277"/>
      <c r="PAQ256" s="277"/>
      <c r="PAR256" s="277"/>
      <c r="PAS256" s="277"/>
      <c r="PAT256" s="402"/>
      <c r="PAU256" s="404"/>
      <c r="PAV256" s="49"/>
      <c r="PAW256" s="49"/>
      <c r="PAX256" s="49"/>
      <c r="PAY256" s="99"/>
      <c r="PAZ256" s="98"/>
      <c r="PBA256" s="49"/>
      <c r="PBB256" s="405"/>
      <c r="PBC256" s="405"/>
      <c r="PBD256" s="277"/>
      <c r="PBE256" s="277"/>
      <c r="PBF256" s="277"/>
      <c r="PBG256" s="277"/>
      <c r="PBH256" s="277"/>
      <c r="PBI256" s="277"/>
      <c r="PBJ256" s="277"/>
      <c r="PBK256" s="277"/>
      <c r="PBL256" s="402"/>
      <c r="PBM256" s="404"/>
      <c r="PBN256" s="49"/>
      <c r="PBO256" s="49"/>
      <c r="PBP256" s="49"/>
      <c r="PBQ256" s="99"/>
      <c r="PBR256" s="98"/>
      <c r="PBS256" s="49"/>
      <c r="PBT256" s="405"/>
      <c r="PBU256" s="405"/>
      <c r="PBV256" s="277"/>
      <c r="PBW256" s="277"/>
      <c r="PBX256" s="277"/>
      <c r="PBY256" s="277"/>
      <c r="PBZ256" s="277"/>
      <c r="PCA256" s="277"/>
      <c r="PCB256" s="277"/>
      <c r="PCC256" s="277"/>
      <c r="PCD256" s="402"/>
      <c r="PCE256" s="404"/>
      <c r="PCF256" s="49"/>
      <c r="PCG256" s="49"/>
      <c r="PCH256" s="49"/>
      <c r="PCI256" s="99"/>
      <c r="PCJ256" s="98"/>
      <c r="PCK256" s="49"/>
      <c r="PCL256" s="405"/>
      <c r="PCM256" s="405"/>
      <c r="PCN256" s="277"/>
      <c r="PCO256" s="277"/>
      <c r="PCP256" s="277"/>
      <c r="PCQ256" s="277"/>
      <c r="PCR256" s="277"/>
      <c r="PCS256" s="277"/>
      <c r="PCT256" s="277"/>
      <c r="PCU256" s="277"/>
      <c r="PCV256" s="402"/>
      <c r="PCW256" s="404"/>
      <c r="PCX256" s="49"/>
      <c r="PCY256" s="49"/>
      <c r="PCZ256" s="49"/>
      <c r="PDA256" s="99"/>
      <c r="PDB256" s="98"/>
      <c r="PDC256" s="49"/>
      <c r="PDD256" s="405"/>
      <c r="PDE256" s="405"/>
      <c r="PDF256" s="277"/>
      <c r="PDG256" s="277"/>
      <c r="PDH256" s="277"/>
      <c r="PDI256" s="277"/>
      <c r="PDJ256" s="277"/>
      <c r="PDK256" s="277"/>
      <c r="PDL256" s="277"/>
      <c r="PDM256" s="277"/>
      <c r="PDN256" s="402"/>
      <c r="PDO256" s="404"/>
      <c r="PDP256" s="49"/>
      <c r="PDQ256" s="49"/>
      <c r="PDR256" s="49"/>
      <c r="PDS256" s="99"/>
      <c r="PDT256" s="98"/>
      <c r="PDU256" s="49"/>
      <c r="PDV256" s="405"/>
      <c r="PDW256" s="405"/>
      <c r="PDX256" s="277"/>
      <c r="PDY256" s="277"/>
      <c r="PDZ256" s="277"/>
      <c r="PEA256" s="277"/>
      <c r="PEB256" s="277"/>
      <c r="PEC256" s="277"/>
      <c r="PED256" s="277"/>
      <c r="PEE256" s="277"/>
      <c r="PEF256" s="402"/>
      <c r="PEG256" s="404"/>
      <c r="PEH256" s="49"/>
      <c r="PEI256" s="49"/>
      <c r="PEJ256" s="49"/>
      <c r="PEK256" s="99"/>
      <c r="PEL256" s="98"/>
      <c r="PEM256" s="49"/>
      <c r="PEN256" s="405"/>
      <c r="PEO256" s="405"/>
      <c r="PEP256" s="277"/>
      <c r="PEQ256" s="277"/>
      <c r="PER256" s="277"/>
      <c r="PES256" s="277"/>
      <c r="PET256" s="277"/>
      <c r="PEU256" s="277"/>
      <c r="PEV256" s="277"/>
      <c r="PEW256" s="277"/>
      <c r="PEX256" s="402"/>
      <c r="PEY256" s="404"/>
      <c r="PEZ256" s="49"/>
      <c r="PFA256" s="49"/>
      <c r="PFB256" s="49"/>
      <c r="PFC256" s="99"/>
      <c r="PFD256" s="98"/>
      <c r="PFE256" s="49"/>
      <c r="PFF256" s="405"/>
      <c r="PFG256" s="405"/>
      <c r="PFH256" s="277"/>
      <c r="PFI256" s="277"/>
      <c r="PFJ256" s="277"/>
      <c r="PFK256" s="277"/>
      <c r="PFL256" s="277"/>
      <c r="PFM256" s="277"/>
      <c r="PFN256" s="277"/>
      <c r="PFO256" s="277"/>
      <c r="PFP256" s="402"/>
      <c r="PFQ256" s="404"/>
      <c r="PFR256" s="49"/>
      <c r="PFS256" s="49"/>
      <c r="PFT256" s="49"/>
      <c r="PFU256" s="99"/>
      <c r="PFV256" s="98"/>
      <c r="PFW256" s="49"/>
      <c r="PFX256" s="405"/>
      <c r="PFY256" s="405"/>
      <c r="PFZ256" s="277"/>
      <c r="PGA256" s="277"/>
      <c r="PGB256" s="277"/>
      <c r="PGC256" s="277"/>
      <c r="PGD256" s="277"/>
      <c r="PGE256" s="277"/>
      <c r="PGF256" s="277"/>
      <c r="PGG256" s="277"/>
      <c r="PGH256" s="402"/>
      <c r="PGI256" s="404"/>
      <c r="PGJ256" s="49"/>
      <c r="PGK256" s="49"/>
      <c r="PGL256" s="49"/>
      <c r="PGM256" s="99"/>
      <c r="PGN256" s="98"/>
      <c r="PGO256" s="49"/>
      <c r="PGP256" s="405"/>
      <c r="PGQ256" s="405"/>
      <c r="PGR256" s="277"/>
      <c r="PGS256" s="277"/>
      <c r="PGT256" s="277"/>
      <c r="PGU256" s="277"/>
      <c r="PGV256" s="277"/>
      <c r="PGW256" s="277"/>
      <c r="PGX256" s="277"/>
      <c r="PGY256" s="277"/>
      <c r="PGZ256" s="402"/>
      <c r="PHA256" s="404"/>
      <c r="PHB256" s="49"/>
      <c r="PHC256" s="49"/>
      <c r="PHD256" s="49"/>
      <c r="PHE256" s="99"/>
      <c r="PHF256" s="98"/>
      <c r="PHG256" s="49"/>
      <c r="PHH256" s="405"/>
      <c r="PHI256" s="405"/>
      <c r="PHJ256" s="277"/>
      <c r="PHK256" s="277"/>
      <c r="PHL256" s="277"/>
      <c r="PHM256" s="277"/>
      <c r="PHN256" s="277"/>
      <c r="PHO256" s="277"/>
      <c r="PHP256" s="277"/>
      <c r="PHQ256" s="277"/>
      <c r="PHR256" s="402"/>
      <c r="PHS256" s="404"/>
      <c r="PHT256" s="49"/>
      <c r="PHU256" s="49"/>
      <c r="PHV256" s="49"/>
      <c r="PHW256" s="99"/>
      <c r="PHX256" s="98"/>
      <c r="PHY256" s="49"/>
      <c r="PHZ256" s="405"/>
      <c r="PIA256" s="405"/>
      <c r="PIB256" s="277"/>
      <c r="PIC256" s="277"/>
      <c r="PID256" s="277"/>
      <c r="PIE256" s="277"/>
      <c r="PIF256" s="277"/>
      <c r="PIG256" s="277"/>
      <c r="PIH256" s="277"/>
      <c r="PII256" s="277"/>
      <c r="PIJ256" s="402"/>
      <c r="PIK256" s="404"/>
      <c r="PIL256" s="49"/>
      <c r="PIM256" s="49"/>
      <c r="PIN256" s="49"/>
      <c r="PIO256" s="99"/>
      <c r="PIP256" s="98"/>
      <c r="PIQ256" s="49"/>
      <c r="PIR256" s="405"/>
      <c r="PIS256" s="405"/>
      <c r="PIT256" s="277"/>
      <c r="PIU256" s="277"/>
      <c r="PIV256" s="277"/>
      <c r="PIW256" s="277"/>
      <c r="PIX256" s="277"/>
      <c r="PIY256" s="277"/>
      <c r="PIZ256" s="277"/>
      <c r="PJA256" s="277"/>
      <c r="PJB256" s="402"/>
      <c r="PJC256" s="404"/>
      <c r="PJD256" s="49"/>
      <c r="PJE256" s="49"/>
      <c r="PJF256" s="49"/>
      <c r="PJG256" s="99"/>
      <c r="PJH256" s="98"/>
      <c r="PJI256" s="49"/>
      <c r="PJJ256" s="405"/>
      <c r="PJK256" s="405"/>
      <c r="PJL256" s="277"/>
      <c r="PJM256" s="277"/>
      <c r="PJN256" s="277"/>
      <c r="PJO256" s="277"/>
      <c r="PJP256" s="277"/>
      <c r="PJQ256" s="277"/>
      <c r="PJR256" s="277"/>
      <c r="PJS256" s="277"/>
      <c r="PJT256" s="402"/>
      <c r="PJU256" s="404"/>
      <c r="PJV256" s="49"/>
      <c r="PJW256" s="49"/>
      <c r="PJX256" s="49"/>
      <c r="PJY256" s="99"/>
      <c r="PJZ256" s="98"/>
      <c r="PKA256" s="49"/>
      <c r="PKB256" s="405"/>
      <c r="PKC256" s="405"/>
      <c r="PKD256" s="277"/>
      <c r="PKE256" s="277"/>
      <c r="PKF256" s="277"/>
      <c r="PKG256" s="277"/>
      <c r="PKH256" s="277"/>
      <c r="PKI256" s="277"/>
      <c r="PKJ256" s="277"/>
      <c r="PKK256" s="277"/>
      <c r="PKL256" s="402"/>
      <c r="PKM256" s="404"/>
      <c r="PKN256" s="49"/>
      <c r="PKO256" s="49"/>
      <c r="PKP256" s="49"/>
      <c r="PKQ256" s="99"/>
      <c r="PKR256" s="98"/>
      <c r="PKS256" s="49"/>
      <c r="PKT256" s="405"/>
      <c r="PKU256" s="405"/>
      <c r="PKV256" s="277"/>
      <c r="PKW256" s="277"/>
      <c r="PKX256" s="277"/>
      <c r="PKY256" s="277"/>
      <c r="PKZ256" s="277"/>
      <c r="PLA256" s="277"/>
      <c r="PLB256" s="277"/>
      <c r="PLC256" s="277"/>
      <c r="PLD256" s="402"/>
      <c r="PLE256" s="404"/>
      <c r="PLF256" s="49"/>
      <c r="PLG256" s="49"/>
      <c r="PLH256" s="49"/>
      <c r="PLI256" s="99"/>
      <c r="PLJ256" s="98"/>
      <c r="PLK256" s="49"/>
      <c r="PLL256" s="405"/>
      <c r="PLM256" s="405"/>
      <c r="PLN256" s="277"/>
      <c r="PLO256" s="277"/>
      <c r="PLP256" s="277"/>
      <c r="PLQ256" s="277"/>
      <c r="PLR256" s="277"/>
      <c r="PLS256" s="277"/>
      <c r="PLT256" s="277"/>
      <c r="PLU256" s="277"/>
      <c r="PLV256" s="402"/>
      <c r="PLW256" s="404"/>
      <c r="PLX256" s="49"/>
      <c r="PLY256" s="49"/>
      <c r="PLZ256" s="49"/>
      <c r="PMA256" s="99"/>
      <c r="PMB256" s="98"/>
      <c r="PMC256" s="49"/>
      <c r="PMD256" s="405"/>
      <c r="PME256" s="405"/>
      <c r="PMF256" s="277"/>
      <c r="PMG256" s="277"/>
      <c r="PMH256" s="277"/>
      <c r="PMI256" s="277"/>
      <c r="PMJ256" s="277"/>
      <c r="PMK256" s="277"/>
      <c r="PML256" s="277"/>
      <c r="PMM256" s="277"/>
      <c r="PMN256" s="402"/>
      <c r="PMO256" s="404"/>
      <c r="PMP256" s="49"/>
      <c r="PMQ256" s="49"/>
      <c r="PMR256" s="49"/>
      <c r="PMS256" s="99"/>
      <c r="PMT256" s="98"/>
      <c r="PMU256" s="49"/>
      <c r="PMV256" s="405"/>
      <c r="PMW256" s="405"/>
      <c r="PMX256" s="277"/>
      <c r="PMY256" s="277"/>
      <c r="PMZ256" s="277"/>
      <c r="PNA256" s="277"/>
      <c r="PNB256" s="277"/>
      <c r="PNC256" s="277"/>
      <c r="PND256" s="277"/>
      <c r="PNE256" s="277"/>
      <c r="PNF256" s="402"/>
      <c r="PNG256" s="404"/>
      <c r="PNH256" s="49"/>
      <c r="PNI256" s="49"/>
      <c r="PNJ256" s="49"/>
      <c r="PNK256" s="99"/>
      <c r="PNL256" s="98"/>
      <c r="PNM256" s="49"/>
      <c r="PNN256" s="405"/>
      <c r="PNO256" s="405"/>
      <c r="PNP256" s="277"/>
      <c r="PNQ256" s="277"/>
      <c r="PNR256" s="277"/>
      <c r="PNS256" s="277"/>
      <c r="PNT256" s="277"/>
      <c r="PNU256" s="277"/>
      <c r="PNV256" s="277"/>
      <c r="PNW256" s="277"/>
      <c r="PNX256" s="402"/>
      <c r="PNY256" s="404"/>
      <c r="PNZ256" s="49"/>
      <c r="POA256" s="49"/>
      <c r="POB256" s="49"/>
      <c r="POC256" s="99"/>
      <c r="POD256" s="98"/>
      <c r="POE256" s="49"/>
      <c r="POF256" s="405"/>
      <c r="POG256" s="405"/>
      <c r="POH256" s="277"/>
      <c r="POI256" s="277"/>
      <c r="POJ256" s="277"/>
      <c r="POK256" s="277"/>
      <c r="POL256" s="277"/>
      <c r="POM256" s="277"/>
      <c r="PON256" s="277"/>
      <c r="POO256" s="277"/>
      <c r="POP256" s="402"/>
      <c r="POQ256" s="404"/>
      <c r="POR256" s="49"/>
      <c r="POS256" s="49"/>
      <c r="POT256" s="49"/>
      <c r="POU256" s="99"/>
      <c r="POV256" s="98"/>
      <c r="POW256" s="49"/>
      <c r="POX256" s="405"/>
      <c r="POY256" s="405"/>
      <c r="POZ256" s="277"/>
      <c r="PPA256" s="277"/>
      <c r="PPB256" s="277"/>
      <c r="PPC256" s="277"/>
      <c r="PPD256" s="277"/>
      <c r="PPE256" s="277"/>
      <c r="PPF256" s="277"/>
      <c r="PPG256" s="277"/>
      <c r="PPH256" s="402"/>
      <c r="PPI256" s="404"/>
      <c r="PPJ256" s="49"/>
      <c r="PPK256" s="49"/>
      <c r="PPL256" s="49"/>
      <c r="PPM256" s="99"/>
      <c r="PPN256" s="98"/>
      <c r="PPO256" s="49"/>
      <c r="PPP256" s="405"/>
      <c r="PPQ256" s="405"/>
      <c r="PPR256" s="277"/>
      <c r="PPS256" s="277"/>
      <c r="PPT256" s="277"/>
      <c r="PPU256" s="277"/>
      <c r="PPV256" s="277"/>
      <c r="PPW256" s="277"/>
      <c r="PPX256" s="277"/>
      <c r="PPY256" s="277"/>
      <c r="PPZ256" s="402"/>
      <c r="PQA256" s="404"/>
      <c r="PQB256" s="49"/>
      <c r="PQC256" s="49"/>
      <c r="PQD256" s="49"/>
      <c r="PQE256" s="99"/>
      <c r="PQF256" s="98"/>
      <c r="PQG256" s="49"/>
      <c r="PQH256" s="405"/>
      <c r="PQI256" s="405"/>
      <c r="PQJ256" s="277"/>
      <c r="PQK256" s="277"/>
      <c r="PQL256" s="277"/>
      <c r="PQM256" s="277"/>
      <c r="PQN256" s="277"/>
      <c r="PQO256" s="277"/>
      <c r="PQP256" s="277"/>
      <c r="PQQ256" s="277"/>
      <c r="PQR256" s="402"/>
      <c r="PQS256" s="404"/>
      <c r="PQT256" s="49"/>
      <c r="PQU256" s="49"/>
      <c r="PQV256" s="49"/>
      <c r="PQW256" s="99"/>
      <c r="PQX256" s="98"/>
      <c r="PQY256" s="49"/>
      <c r="PQZ256" s="405"/>
      <c r="PRA256" s="405"/>
      <c r="PRB256" s="277"/>
      <c r="PRC256" s="277"/>
      <c r="PRD256" s="277"/>
      <c r="PRE256" s="277"/>
      <c r="PRF256" s="277"/>
      <c r="PRG256" s="277"/>
      <c r="PRH256" s="277"/>
      <c r="PRI256" s="277"/>
      <c r="PRJ256" s="402"/>
      <c r="PRK256" s="404"/>
      <c r="PRL256" s="49"/>
      <c r="PRM256" s="49"/>
      <c r="PRN256" s="49"/>
      <c r="PRO256" s="99"/>
      <c r="PRP256" s="98"/>
      <c r="PRQ256" s="49"/>
      <c r="PRR256" s="405"/>
      <c r="PRS256" s="405"/>
      <c r="PRT256" s="277"/>
      <c r="PRU256" s="277"/>
      <c r="PRV256" s="277"/>
      <c r="PRW256" s="277"/>
      <c r="PRX256" s="277"/>
      <c r="PRY256" s="277"/>
      <c r="PRZ256" s="277"/>
      <c r="PSA256" s="277"/>
      <c r="PSB256" s="402"/>
      <c r="PSC256" s="404"/>
      <c r="PSD256" s="49"/>
      <c r="PSE256" s="49"/>
      <c r="PSF256" s="49"/>
      <c r="PSG256" s="99"/>
      <c r="PSH256" s="98"/>
      <c r="PSI256" s="49"/>
      <c r="PSJ256" s="405"/>
      <c r="PSK256" s="405"/>
      <c r="PSL256" s="277"/>
      <c r="PSM256" s="277"/>
      <c r="PSN256" s="277"/>
      <c r="PSO256" s="277"/>
      <c r="PSP256" s="277"/>
      <c r="PSQ256" s="277"/>
      <c r="PSR256" s="277"/>
      <c r="PSS256" s="277"/>
      <c r="PST256" s="402"/>
      <c r="PSU256" s="404"/>
      <c r="PSV256" s="49"/>
      <c r="PSW256" s="49"/>
      <c r="PSX256" s="49"/>
      <c r="PSY256" s="99"/>
      <c r="PSZ256" s="98"/>
      <c r="PTA256" s="49"/>
      <c r="PTB256" s="405"/>
      <c r="PTC256" s="405"/>
      <c r="PTD256" s="277"/>
      <c r="PTE256" s="277"/>
      <c r="PTF256" s="277"/>
      <c r="PTG256" s="277"/>
      <c r="PTH256" s="277"/>
      <c r="PTI256" s="277"/>
      <c r="PTJ256" s="277"/>
      <c r="PTK256" s="277"/>
      <c r="PTL256" s="402"/>
      <c r="PTM256" s="404"/>
      <c r="PTN256" s="49"/>
      <c r="PTO256" s="49"/>
      <c r="PTP256" s="49"/>
      <c r="PTQ256" s="99"/>
      <c r="PTR256" s="98"/>
      <c r="PTS256" s="49"/>
      <c r="PTT256" s="405"/>
      <c r="PTU256" s="405"/>
      <c r="PTV256" s="277"/>
      <c r="PTW256" s="277"/>
      <c r="PTX256" s="277"/>
      <c r="PTY256" s="277"/>
      <c r="PTZ256" s="277"/>
      <c r="PUA256" s="277"/>
      <c r="PUB256" s="277"/>
      <c r="PUC256" s="277"/>
      <c r="PUD256" s="402"/>
      <c r="PUE256" s="404"/>
      <c r="PUF256" s="49"/>
      <c r="PUG256" s="49"/>
      <c r="PUH256" s="49"/>
      <c r="PUI256" s="99"/>
      <c r="PUJ256" s="98"/>
      <c r="PUK256" s="49"/>
      <c r="PUL256" s="405"/>
      <c r="PUM256" s="405"/>
      <c r="PUN256" s="277"/>
      <c r="PUO256" s="277"/>
      <c r="PUP256" s="277"/>
      <c r="PUQ256" s="277"/>
      <c r="PUR256" s="277"/>
      <c r="PUS256" s="277"/>
      <c r="PUT256" s="277"/>
      <c r="PUU256" s="277"/>
      <c r="PUV256" s="402"/>
      <c r="PUW256" s="404"/>
      <c r="PUX256" s="49"/>
      <c r="PUY256" s="49"/>
      <c r="PUZ256" s="49"/>
      <c r="PVA256" s="99"/>
      <c r="PVB256" s="98"/>
      <c r="PVC256" s="49"/>
      <c r="PVD256" s="405"/>
      <c r="PVE256" s="405"/>
      <c r="PVF256" s="277"/>
      <c r="PVG256" s="277"/>
      <c r="PVH256" s="277"/>
      <c r="PVI256" s="277"/>
      <c r="PVJ256" s="277"/>
      <c r="PVK256" s="277"/>
      <c r="PVL256" s="277"/>
      <c r="PVM256" s="277"/>
      <c r="PVN256" s="402"/>
      <c r="PVO256" s="404"/>
      <c r="PVP256" s="49"/>
      <c r="PVQ256" s="49"/>
      <c r="PVR256" s="49"/>
      <c r="PVS256" s="99"/>
      <c r="PVT256" s="98"/>
      <c r="PVU256" s="49"/>
      <c r="PVV256" s="405"/>
      <c r="PVW256" s="405"/>
      <c r="PVX256" s="277"/>
      <c r="PVY256" s="277"/>
      <c r="PVZ256" s="277"/>
      <c r="PWA256" s="277"/>
      <c r="PWB256" s="277"/>
      <c r="PWC256" s="277"/>
      <c r="PWD256" s="277"/>
      <c r="PWE256" s="277"/>
      <c r="PWF256" s="402"/>
      <c r="PWG256" s="404"/>
      <c r="PWH256" s="49"/>
      <c r="PWI256" s="49"/>
      <c r="PWJ256" s="49"/>
      <c r="PWK256" s="99"/>
      <c r="PWL256" s="98"/>
      <c r="PWM256" s="49"/>
      <c r="PWN256" s="405"/>
      <c r="PWO256" s="405"/>
      <c r="PWP256" s="277"/>
      <c r="PWQ256" s="277"/>
      <c r="PWR256" s="277"/>
      <c r="PWS256" s="277"/>
      <c r="PWT256" s="277"/>
      <c r="PWU256" s="277"/>
      <c r="PWV256" s="277"/>
      <c r="PWW256" s="277"/>
      <c r="PWX256" s="402"/>
      <c r="PWY256" s="404"/>
      <c r="PWZ256" s="49"/>
      <c r="PXA256" s="49"/>
      <c r="PXB256" s="49"/>
      <c r="PXC256" s="99"/>
      <c r="PXD256" s="98"/>
      <c r="PXE256" s="49"/>
      <c r="PXF256" s="405"/>
      <c r="PXG256" s="405"/>
      <c r="PXH256" s="277"/>
      <c r="PXI256" s="277"/>
      <c r="PXJ256" s="277"/>
      <c r="PXK256" s="277"/>
      <c r="PXL256" s="277"/>
      <c r="PXM256" s="277"/>
      <c r="PXN256" s="277"/>
      <c r="PXO256" s="277"/>
      <c r="PXP256" s="402"/>
      <c r="PXQ256" s="404"/>
      <c r="PXR256" s="49"/>
      <c r="PXS256" s="49"/>
      <c r="PXT256" s="49"/>
      <c r="PXU256" s="99"/>
      <c r="PXV256" s="98"/>
      <c r="PXW256" s="49"/>
      <c r="PXX256" s="405"/>
      <c r="PXY256" s="405"/>
      <c r="PXZ256" s="277"/>
      <c r="PYA256" s="277"/>
      <c r="PYB256" s="277"/>
      <c r="PYC256" s="277"/>
      <c r="PYD256" s="277"/>
      <c r="PYE256" s="277"/>
      <c r="PYF256" s="277"/>
      <c r="PYG256" s="277"/>
      <c r="PYH256" s="402"/>
      <c r="PYI256" s="404"/>
      <c r="PYJ256" s="49"/>
      <c r="PYK256" s="49"/>
      <c r="PYL256" s="49"/>
      <c r="PYM256" s="99"/>
      <c r="PYN256" s="98"/>
      <c r="PYO256" s="49"/>
      <c r="PYP256" s="405"/>
      <c r="PYQ256" s="405"/>
      <c r="PYR256" s="277"/>
      <c r="PYS256" s="277"/>
      <c r="PYT256" s="277"/>
      <c r="PYU256" s="277"/>
      <c r="PYV256" s="277"/>
      <c r="PYW256" s="277"/>
      <c r="PYX256" s="277"/>
      <c r="PYY256" s="277"/>
      <c r="PYZ256" s="402"/>
      <c r="PZA256" s="404"/>
      <c r="PZB256" s="49"/>
      <c r="PZC256" s="49"/>
      <c r="PZD256" s="49"/>
      <c r="PZE256" s="99"/>
      <c r="PZF256" s="98"/>
      <c r="PZG256" s="49"/>
      <c r="PZH256" s="405"/>
      <c r="PZI256" s="405"/>
      <c r="PZJ256" s="277"/>
      <c r="PZK256" s="277"/>
      <c r="PZL256" s="277"/>
      <c r="PZM256" s="277"/>
      <c r="PZN256" s="277"/>
      <c r="PZO256" s="277"/>
      <c r="PZP256" s="277"/>
      <c r="PZQ256" s="277"/>
      <c r="PZR256" s="402"/>
      <c r="PZS256" s="404"/>
      <c r="PZT256" s="49"/>
      <c r="PZU256" s="49"/>
      <c r="PZV256" s="49"/>
      <c r="PZW256" s="99"/>
      <c r="PZX256" s="98"/>
      <c r="PZY256" s="49"/>
      <c r="PZZ256" s="405"/>
      <c r="QAA256" s="405"/>
      <c r="QAB256" s="277"/>
      <c r="QAC256" s="277"/>
      <c r="QAD256" s="277"/>
      <c r="QAE256" s="277"/>
      <c r="QAF256" s="277"/>
      <c r="QAG256" s="277"/>
      <c r="QAH256" s="277"/>
      <c r="QAI256" s="277"/>
      <c r="QAJ256" s="402"/>
      <c r="QAK256" s="404"/>
      <c r="QAL256" s="49"/>
      <c r="QAM256" s="49"/>
      <c r="QAN256" s="49"/>
      <c r="QAO256" s="99"/>
      <c r="QAP256" s="98"/>
      <c r="QAQ256" s="49"/>
      <c r="QAR256" s="405"/>
      <c r="QAS256" s="405"/>
      <c r="QAT256" s="277"/>
      <c r="QAU256" s="277"/>
      <c r="QAV256" s="277"/>
      <c r="QAW256" s="277"/>
      <c r="QAX256" s="277"/>
      <c r="QAY256" s="277"/>
      <c r="QAZ256" s="277"/>
      <c r="QBA256" s="277"/>
      <c r="QBB256" s="402"/>
      <c r="QBC256" s="404"/>
      <c r="QBD256" s="49"/>
      <c r="QBE256" s="49"/>
      <c r="QBF256" s="49"/>
      <c r="QBG256" s="99"/>
      <c r="QBH256" s="98"/>
      <c r="QBI256" s="49"/>
      <c r="QBJ256" s="405"/>
      <c r="QBK256" s="405"/>
      <c r="QBL256" s="277"/>
      <c r="QBM256" s="277"/>
      <c r="QBN256" s="277"/>
      <c r="QBO256" s="277"/>
      <c r="QBP256" s="277"/>
      <c r="QBQ256" s="277"/>
      <c r="QBR256" s="277"/>
      <c r="QBS256" s="277"/>
      <c r="QBT256" s="402"/>
      <c r="QBU256" s="404"/>
      <c r="QBV256" s="49"/>
      <c r="QBW256" s="49"/>
      <c r="QBX256" s="49"/>
      <c r="QBY256" s="99"/>
      <c r="QBZ256" s="98"/>
      <c r="QCA256" s="49"/>
      <c r="QCB256" s="405"/>
      <c r="QCC256" s="405"/>
      <c r="QCD256" s="277"/>
      <c r="QCE256" s="277"/>
      <c r="QCF256" s="277"/>
      <c r="QCG256" s="277"/>
      <c r="QCH256" s="277"/>
      <c r="QCI256" s="277"/>
      <c r="QCJ256" s="277"/>
      <c r="QCK256" s="277"/>
      <c r="QCL256" s="402"/>
      <c r="QCM256" s="404"/>
      <c r="QCN256" s="49"/>
      <c r="QCO256" s="49"/>
      <c r="QCP256" s="49"/>
      <c r="QCQ256" s="99"/>
      <c r="QCR256" s="98"/>
      <c r="QCS256" s="49"/>
      <c r="QCT256" s="405"/>
      <c r="QCU256" s="405"/>
      <c r="QCV256" s="277"/>
      <c r="QCW256" s="277"/>
      <c r="QCX256" s="277"/>
      <c r="QCY256" s="277"/>
      <c r="QCZ256" s="277"/>
      <c r="QDA256" s="277"/>
      <c r="QDB256" s="277"/>
      <c r="QDC256" s="277"/>
      <c r="QDD256" s="402"/>
      <c r="QDE256" s="404"/>
      <c r="QDF256" s="49"/>
      <c r="QDG256" s="49"/>
      <c r="QDH256" s="49"/>
      <c r="QDI256" s="99"/>
      <c r="QDJ256" s="98"/>
      <c r="QDK256" s="49"/>
      <c r="QDL256" s="405"/>
      <c r="QDM256" s="405"/>
      <c r="QDN256" s="277"/>
      <c r="QDO256" s="277"/>
      <c r="QDP256" s="277"/>
      <c r="QDQ256" s="277"/>
      <c r="QDR256" s="277"/>
      <c r="QDS256" s="277"/>
      <c r="QDT256" s="277"/>
      <c r="QDU256" s="277"/>
      <c r="QDV256" s="402"/>
      <c r="QDW256" s="404"/>
      <c r="QDX256" s="49"/>
      <c r="QDY256" s="49"/>
      <c r="QDZ256" s="49"/>
      <c r="QEA256" s="99"/>
      <c r="QEB256" s="98"/>
      <c r="QEC256" s="49"/>
      <c r="QED256" s="405"/>
      <c r="QEE256" s="405"/>
      <c r="QEF256" s="277"/>
      <c r="QEG256" s="277"/>
      <c r="QEH256" s="277"/>
      <c r="QEI256" s="277"/>
      <c r="QEJ256" s="277"/>
      <c r="QEK256" s="277"/>
      <c r="QEL256" s="277"/>
      <c r="QEM256" s="277"/>
      <c r="QEN256" s="402"/>
      <c r="QEO256" s="404"/>
      <c r="QEP256" s="49"/>
      <c r="QEQ256" s="49"/>
      <c r="QER256" s="49"/>
      <c r="QES256" s="99"/>
      <c r="QET256" s="98"/>
      <c r="QEU256" s="49"/>
      <c r="QEV256" s="405"/>
      <c r="QEW256" s="405"/>
      <c r="QEX256" s="277"/>
      <c r="QEY256" s="277"/>
      <c r="QEZ256" s="277"/>
      <c r="QFA256" s="277"/>
      <c r="QFB256" s="277"/>
      <c r="QFC256" s="277"/>
      <c r="QFD256" s="277"/>
      <c r="QFE256" s="277"/>
      <c r="QFF256" s="402"/>
      <c r="QFG256" s="404"/>
      <c r="QFH256" s="49"/>
      <c r="QFI256" s="49"/>
      <c r="QFJ256" s="49"/>
      <c r="QFK256" s="99"/>
      <c r="QFL256" s="98"/>
      <c r="QFM256" s="49"/>
      <c r="QFN256" s="405"/>
      <c r="QFO256" s="405"/>
      <c r="QFP256" s="277"/>
      <c r="QFQ256" s="277"/>
      <c r="QFR256" s="277"/>
      <c r="QFS256" s="277"/>
      <c r="QFT256" s="277"/>
      <c r="QFU256" s="277"/>
      <c r="QFV256" s="277"/>
      <c r="QFW256" s="277"/>
      <c r="QFX256" s="402"/>
      <c r="QFY256" s="404"/>
      <c r="QFZ256" s="49"/>
      <c r="QGA256" s="49"/>
      <c r="QGB256" s="49"/>
      <c r="QGC256" s="99"/>
      <c r="QGD256" s="98"/>
      <c r="QGE256" s="49"/>
      <c r="QGF256" s="405"/>
      <c r="QGG256" s="405"/>
      <c r="QGH256" s="277"/>
      <c r="QGI256" s="277"/>
      <c r="QGJ256" s="277"/>
      <c r="QGK256" s="277"/>
      <c r="QGL256" s="277"/>
      <c r="QGM256" s="277"/>
      <c r="QGN256" s="277"/>
      <c r="QGO256" s="277"/>
      <c r="QGP256" s="402"/>
      <c r="QGQ256" s="404"/>
      <c r="QGR256" s="49"/>
      <c r="QGS256" s="49"/>
      <c r="QGT256" s="49"/>
      <c r="QGU256" s="99"/>
      <c r="QGV256" s="98"/>
      <c r="QGW256" s="49"/>
      <c r="QGX256" s="405"/>
      <c r="QGY256" s="405"/>
      <c r="QGZ256" s="277"/>
      <c r="QHA256" s="277"/>
      <c r="QHB256" s="277"/>
      <c r="QHC256" s="277"/>
      <c r="QHD256" s="277"/>
      <c r="QHE256" s="277"/>
      <c r="QHF256" s="277"/>
      <c r="QHG256" s="277"/>
      <c r="QHH256" s="402"/>
      <c r="QHI256" s="404"/>
      <c r="QHJ256" s="49"/>
      <c r="QHK256" s="49"/>
      <c r="QHL256" s="49"/>
      <c r="QHM256" s="99"/>
      <c r="QHN256" s="98"/>
      <c r="QHO256" s="49"/>
      <c r="QHP256" s="405"/>
      <c r="QHQ256" s="405"/>
      <c r="QHR256" s="277"/>
      <c r="QHS256" s="277"/>
      <c r="QHT256" s="277"/>
      <c r="QHU256" s="277"/>
      <c r="QHV256" s="277"/>
      <c r="QHW256" s="277"/>
      <c r="QHX256" s="277"/>
      <c r="QHY256" s="277"/>
      <c r="QHZ256" s="402"/>
      <c r="QIA256" s="404"/>
      <c r="QIB256" s="49"/>
      <c r="QIC256" s="49"/>
      <c r="QID256" s="49"/>
      <c r="QIE256" s="99"/>
      <c r="QIF256" s="98"/>
      <c r="QIG256" s="49"/>
      <c r="QIH256" s="405"/>
      <c r="QII256" s="405"/>
      <c r="QIJ256" s="277"/>
      <c r="QIK256" s="277"/>
      <c r="QIL256" s="277"/>
      <c r="QIM256" s="277"/>
      <c r="QIN256" s="277"/>
      <c r="QIO256" s="277"/>
      <c r="QIP256" s="277"/>
      <c r="QIQ256" s="277"/>
      <c r="QIR256" s="402"/>
      <c r="QIS256" s="404"/>
      <c r="QIT256" s="49"/>
      <c r="QIU256" s="49"/>
      <c r="QIV256" s="49"/>
      <c r="QIW256" s="99"/>
      <c r="QIX256" s="98"/>
      <c r="QIY256" s="49"/>
      <c r="QIZ256" s="405"/>
      <c r="QJA256" s="405"/>
      <c r="QJB256" s="277"/>
      <c r="QJC256" s="277"/>
      <c r="QJD256" s="277"/>
      <c r="QJE256" s="277"/>
      <c r="QJF256" s="277"/>
      <c r="QJG256" s="277"/>
      <c r="QJH256" s="277"/>
      <c r="QJI256" s="277"/>
      <c r="QJJ256" s="402"/>
      <c r="QJK256" s="404"/>
      <c r="QJL256" s="49"/>
      <c r="QJM256" s="49"/>
      <c r="QJN256" s="49"/>
      <c r="QJO256" s="99"/>
      <c r="QJP256" s="98"/>
      <c r="QJQ256" s="49"/>
      <c r="QJR256" s="405"/>
      <c r="QJS256" s="405"/>
      <c r="QJT256" s="277"/>
      <c r="QJU256" s="277"/>
      <c r="QJV256" s="277"/>
      <c r="QJW256" s="277"/>
      <c r="QJX256" s="277"/>
      <c r="QJY256" s="277"/>
      <c r="QJZ256" s="277"/>
      <c r="QKA256" s="277"/>
      <c r="QKB256" s="402"/>
      <c r="QKC256" s="404"/>
      <c r="QKD256" s="49"/>
      <c r="QKE256" s="49"/>
      <c r="QKF256" s="49"/>
      <c r="QKG256" s="99"/>
      <c r="QKH256" s="98"/>
      <c r="QKI256" s="49"/>
      <c r="QKJ256" s="405"/>
      <c r="QKK256" s="405"/>
      <c r="QKL256" s="277"/>
      <c r="QKM256" s="277"/>
      <c r="QKN256" s="277"/>
      <c r="QKO256" s="277"/>
      <c r="QKP256" s="277"/>
      <c r="QKQ256" s="277"/>
      <c r="QKR256" s="277"/>
      <c r="QKS256" s="277"/>
      <c r="QKT256" s="402"/>
      <c r="QKU256" s="404"/>
      <c r="QKV256" s="49"/>
      <c r="QKW256" s="49"/>
      <c r="QKX256" s="49"/>
      <c r="QKY256" s="99"/>
      <c r="QKZ256" s="98"/>
      <c r="QLA256" s="49"/>
      <c r="QLB256" s="405"/>
      <c r="QLC256" s="405"/>
      <c r="QLD256" s="277"/>
      <c r="QLE256" s="277"/>
      <c r="QLF256" s="277"/>
      <c r="QLG256" s="277"/>
      <c r="QLH256" s="277"/>
      <c r="QLI256" s="277"/>
      <c r="QLJ256" s="277"/>
      <c r="QLK256" s="277"/>
      <c r="QLL256" s="402"/>
      <c r="QLM256" s="404"/>
      <c r="QLN256" s="49"/>
      <c r="QLO256" s="49"/>
      <c r="QLP256" s="49"/>
      <c r="QLQ256" s="99"/>
      <c r="QLR256" s="98"/>
      <c r="QLS256" s="49"/>
      <c r="QLT256" s="405"/>
      <c r="QLU256" s="405"/>
      <c r="QLV256" s="277"/>
      <c r="QLW256" s="277"/>
      <c r="QLX256" s="277"/>
      <c r="QLY256" s="277"/>
      <c r="QLZ256" s="277"/>
      <c r="QMA256" s="277"/>
      <c r="QMB256" s="277"/>
      <c r="QMC256" s="277"/>
      <c r="QMD256" s="402"/>
      <c r="QME256" s="404"/>
      <c r="QMF256" s="49"/>
      <c r="QMG256" s="49"/>
      <c r="QMH256" s="49"/>
      <c r="QMI256" s="99"/>
      <c r="QMJ256" s="98"/>
      <c r="QMK256" s="49"/>
      <c r="QML256" s="405"/>
      <c r="QMM256" s="405"/>
      <c r="QMN256" s="277"/>
      <c r="QMO256" s="277"/>
      <c r="QMP256" s="277"/>
      <c r="QMQ256" s="277"/>
      <c r="QMR256" s="277"/>
      <c r="QMS256" s="277"/>
      <c r="QMT256" s="277"/>
      <c r="QMU256" s="277"/>
      <c r="QMV256" s="402"/>
      <c r="QMW256" s="404"/>
      <c r="QMX256" s="49"/>
      <c r="QMY256" s="49"/>
      <c r="QMZ256" s="49"/>
      <c r="QNA256" s="99"/>
      <c r="QNB256" s="98"/>
      <c r="QNC256" s="49"/>
      <c r="QND256" s="405"/>
      <c r="QNE256" s="405"/>
      <c r="QNF256" s="277"/>
      <c r="QNG256" s="277"/>
      <c r="QNH256" s="277"/>
      <c r="QNI256" s="277"/>
      <c r="QNJ256" s="277"/>
      <c r="QNK256" s="277"/>
      <c r="QNL256" s="277"/>
      <c r="QNM256" s="277"/>
      <c r="QNN256" s="402"/>
      <c r="QNO256" s="404"/>
      <c r="QNP256" s="49"/>
      <c r="QNQ256" s="49"/>
      <c r="QNR256" s="49"/>
      <c r="QNS256" s="99"/>
      <c r="QNT256" s="98"/>
      <c r="QNU256" s="49"/>
      <c r="QNV256" s="405"/>
      <c r="QNW256" s="405"/>
      <c r="QNX256" s="277"/>
      <c r="QNY256" s="277"/>
      <c r="QNZ256" s="277"/>
      <c r="QOA256" s="277"/>
      <c r="QOB256" s="277"/>
      <c r="QOC256" s="277"/>
      <c r="QOD256" s="277"/>
      <c r="QOE256" s="277"/>
      <c r="QOF256" s="402"/>
      <c r="QOG256" s="404"/>
      <c r="QOH256" s="49"/>
      <c r="QOI256" s="49"/>
      <c r="QOJ256" s="49"/>
      <c r="QOK256" s="99"/>
      <c r="QOL256" s="98"/>
      <c r="QOM256" s="49"/>
      <c r="QON256" s="405"/>
      <c r="QOO256" s="405"/>
      <c r="QOP256" s="277"/>
      <c r="QOQ256" s="277"/>
      <c r="QOR256" s="277"/>
      <c r="QOS256" s="277"/>
      <c r="QOT256" s="277"/>
      <c r="QOU256" s="277"/>
      <c r="QOV256" s="277"/>
      <c r="QOW256" s="277"/>
      <c r="QOX256" s="402"/>
      <c r="QOY256" s="404"/>
      <c r="QOZ256" s="49"/>
      <c r="QPA256" s="49"/>
      <c r="QPB256" s="49"/>
      <c r="QPC256" s="99"/>
      <c r="QPD256" s="98"/>
      <c r="QPE256" s="49"/>
      <c r="QPF256" s="405"/>
      <c r="QPG256" s="405"/>
      <c r="QPH256" s="277"/>
      <c r="QPI256" s="277"/>
      <c r="QPJ256" s="277"/>
      <c r="QPK256" s="277"/>
      <c r="QPL256" s="277"/>
      <c r="QPM256" s="277"/>
      <c r="QPN256" s="277"/>
      <c r="QPO256" s="277"/>
      <c r="QPP256" s="402"/>
      <c r="QPQ256" s="404"/>
      <c r="QPR256" s="49"/>
      <c r="QPS256" s="49"/>
      <c r="QPT256" s="49"/>
      <c r="QPU256" s="99"/>
      <c r="QPV256" s="98"/>
      <c r="QPW256" s="49"/>
      <c r="QPX256" s="405"/>
      <c r="QPY256" s="405"/>
      <c r="QPZ256" s="277"/>
      <c r="QQA256" s="277"/>
      <c r="QQB256" s="277"/>
      <c r="QQC256" s="277"/>
      <c r="QQD256" s="277"/>
      <c r="QQE256" s="277"/>
      <c r="QQF256" s="277"/>
      <c r="QQG256" s="277"/>
      <c r="QQH256" s="402"/>
      <c r="QQI256" s="404"/>
      <c r="QQJ256" s="49"/>
      <c r="QQK256" s="49"/>
      <c r="QQL256" s="49"/>
      <c r="QQM256" s="99"/>
      <c r="QQN256" s="98"/>
      <c r="QQO256" s="49"/>
      <c r="QQP256" s="405"/>
      <c r="QQQ256" s="405"/>
      <c r="QQR256" s="277"/>
      <c r="QQS256" s="277"/>
      <c r="QQT256" s="277"/>
      <c r="QQU256" s="277"/>
      <c r="QQV256" s="277"/>
      <c r="QQW256" s="277"/>
      <c r="QQX256" s="277"/>
      <c r="QQY256" s="277"/>
      <c r="QQZ256" s="402"/>
      <c r="QRA256" s="404"/>
      <c r="QRB256" s="49"/>
      <c r="QRC256" s="49"/>
      <c r="QRD256" s="49"/>
      <c r="QRE256" s="99"/>
      <c r="QRF256" s="98"/>
      <c r="QRG256" s="49"/>
      <c r="QRH256" s="405"/>
      <c r="QRI256" s="405"/>
      <c r="QRJ256" s="277"/>
      <c r="QRK256" s="277"/>
      <c r="QRL256" s="277"/>
      <c r="QRM256" s="277"/>
      <c r="QRN256" s="277"/>
      <c r="QRO256" s="277"/>
      <c r="QRP256" s="277"/>
      <c r="QRQ256" s="277"/>
      <c r="QRR256" s="402"/>
      <c r="QRS256" s="404"/>
      <c r="QRT256" s="49"/>
      <c r="QRU256" s="49"/>
      <c r="QRV256" s="49"/>
      <c r="QRW256" s="99"/>
      <c r="QRX256" s="98"/>
      <c r="QRY256" s="49"/>
      <c r="QRZ256" s="405"/>
      <c r="QSA256" s="405"/>
      <c r="QSB256" s="277"/>
      <c r="QSC256" s="277"/>
      <c r="QSD256" s="277"/>
      <c r="QSE256" s="277"/>
      <c r="QSF256" s="277"/>
      <c r="QSG256" s="277"/>
      <c r="QSH256" s="277"/>
      <c r="QSI256" s="277"/>
      <c r="QSJ256" s="402"/>
      <c r="QSK256" s="404"/>
      <c r="QSL256" s="49"/>
      <c r="QSM256" s="49"/>
      <c r="QSN256" s="49"/>
      <c r="QSO256" s="99"/>
      <c r="QSP256" s="98"/>
      <c r="QSQ256" s="49"/>
      <c r="QSR256" s="405"/>
      <c r="QSS256" s="405"/>
      <c r="QST256" s="277"/>
      <c r="QSU256" s="277"/>
      <c r="QSV256" s="277"/>
      <c r="QSW256" s="277"/>
      <c r="QSX256" s="277"/>
      <c r="QSY256" s="277"/>
      <c r="QSZ256" s="277"/>
      <c r="QTA256" s="277"/>
      <c r="QTB256" s="402"/>
      <c r="QTC256" s="404"/>
      <c r="QTD256" s="49"/>
      <c r="QTE256" s="49"/>
      <c r="QTF256" s="49"/>
      <c r="QTG256" s="99"/>
      <c r="QTH256" s="98"/>
      <c r="QTI256" s="49"/>
      <c r="QTJ256" s="405"/>
      <c r="QTK256" s="405"/>
      <c r="QTL256" s="277"/>
      <c r="QTM256" s="277"/>
      <c r="QTN256" s="277"/>
      <c r="QTO256" s="277"/>
      <c r="QTP256" s="277"/>
      <c r="QTQ256" s="277"/>
      <c r="QTR256" s="277"/>
      <c r="QTS256" s="277"/>
      <c r="QTT256" s="402"/>
      <c r="QTU256" s="404"/>
      <c r="QTV256" s="49"/>
      <c r="QTW256" s="49"/>
      <c r="QTX256" s="49"/>
      <c r="QTY256" s="99"/>
      <c r="QTZ256" s="98"/>
      <c r="QUA256" s="49"/>
      <c r="QUB256" s="405"/>
      <c r="QUC256" s="405"/>
      <c r="QUD256" s="277"/>
      <c r="QUE256" s="277"/>
      <c r="QUF256" s="277"/>
      <c r="QUG256" s="277"/>
      <c r="QUH256" s="277"/>
      <c r="QUI256" s="277"/>
      <c r="QUJ256" s="277"/>
      <c r="QUK256" s="277"/>
      <c r="QUL256" s="402"/>
      <c r="QUM256" s="404"/>
      <c r="QUN256" s="49"/>
      <c r="QUO256" s="49"/>
      <c r="QUP256" s="49"/>
      <c r="QUQ256" s="99"/>
      <c r="QUR256" s="98"/>
      <c r="QUS256" s="49"/>
      <c r="QUT256" s="405"/>
      <c r="QUU256" s="405"/>
      <c r="QUV256" s="277"/>
      <c r="QUW256" s="277"/>
      <c r="QUX256" s="277"/>
      <c r="QUY256" s="277"/>
      <c r="QUZ256" s="277"/>
      <c r="QVA256" s="277"/>
      <c r="QVB256" s="277"/>
      <c r="QVC256" s="277"/>
      <c r="QVD256" s="402"/>
      <c r="QVE256" s="404"/>
      <c r="QVF256" s="49"/>
      <c r="QVG256" s="49"/>
      <c r="QVH256" s="49"/>
      <c r="QVI256" s="99"/>
      <c r="QVJ256" s="98"/>
      <c r="QVK256" s="49"/>
      <c r="QVL256" s="405"/>
      <c r="QVM256" s="405"/>
      <c r="QVN256" s="277"/>
      <c r="QVO256" s="277"/>
      <c r="QVP256" s="277"/>
      <c r="QVQ256" s="277"/>
      <c r="QVR256" s="277"/>
      <c r="QVS256" s="277"/>
      <c r="QVT256" s="277"/>
      <c r="QVU256" s="277"/>
      <c r="QVV256" s="402"/>
      <c r="QVW256" s="404"/>
      <c r="QVX256" s="49"/>
      <c r="QVY256" s="49"/>
      <c r="QVZ256" s="49"/>
      <c r="QWA256" s="99"/>
      <c r="QWB256" s="98"/>
      <c r="QWC256" s="49"/>
      <c r="QWD256" s="405"/>
      <c r="QWE256" s="405"/>
      <c r="QWF256" s="277"/>
      <c r="QWG256" s="277"/>
      <c r="QWH256" s="277"/>
      <c r="QWI256" s="277"/>
      <c r="QWJ256" s="277"/>
      <c r="QWK256" s="277"/>
      <c r="QWL256" s="277"/>
      <c r="QWM256" s="277"/>
      <c r="QWN256" s="402"/>
      <c r="QWO256" s="404"/>
      <c r="QWP256" s="49"/>
      <c r="QWQ256" s="49"/>
      <c r="QWR256" s="49"/>
      <c r="QWS256" s="99"/>
      <c r="QWT256" s="98"/>
      <c r="QWU256" s="49"/>
      <c r="QWV256" s="405"/>
      <c r="QWW256" s="405"/>
      <c r="QWX256" s="277"/>
      <c r="QWY256" s="277"/>
      <c r="QWZ256" s="277"/>
      <c r="QXA256" s="277"/>
      <c r="QXB256" s="277"/>
      <c r="QXC256" s="277"/>
      <c r="QXD256" s="277"/>
      <c r="QXE256" s="277"/>
      <c r="QXF256" s="402"/>
      <c r="QXG256" s="404"/>
      <c r="QXH256" s="49"/>
      <c r="QXI256" s="49"/>
      <c r="QXJ256" s="49"/>
      <c r="QXK256" s="99"/>
      <c r="QXL256" s="98"/>
      <c r="QXM256" s="49"/>
      <c r="QXN256" s="405"/>
      <c r="QXO256" s="405"/>
      <c r="QXP256" s="277"/>
      <c r="QXQ256" s="277"/>
      <c r="QXR256" s="277"/>
      <c r="QXS256" s="277"/>
      <c r="QXT256" s="277"/>
      <c r="QXU256" s="277"/>
      <c r="QXV256" s="277"/>
      <c r="QXW256" s="277"/>
      <c r="QXX256" s="402"/>
      <c r="QXY256" s="404"/>
      <c r="QXZ256" s="49"/>
      <c r="QYA256" s="49"/>
      <c r="QYB256" s="49"/>
      <c r="QYC256" s="99"/>
      <c r="QYD256" s="98"/>
      <c r="QYE256" s="49"/>
      <c r="QYF256" s="405"/>
      <c r="QYG256" s="405"/>
      <c r="QYH256" s="277"/>
      <c r="QYI256" s="277"/>
      <c r="QYJ256" s="277"/>
      <c r="QYK256" s="277"/>
      <c r="QYL256" s="277"/>
      <c r="QYM256" s="277"/>
      <c r="QYN256" s="277"/>
      <c r="QYO256" s="277"/>
      <c r="QYP256" s="402"/>
      <c r="QYQ256" s="404"/>
      <c r="QYR256" s="49"/>
      <c r="QYS256" s="49"/>
      <c r="QYT256" s="49"/>
      <c r="QYU256" s="99"/>
      <c r="QYV256" s="98"/>
      <c r="QYW256" s="49"/>
      <c r="QYX256" s="405"/>
      <c r="QYY256" s="405"/>
      <c r="QYZ256" s="277"/>
      <c r="QZA256" s="277"/>
      <c r="QZB256" s="277"/>
      <c r="QZC256" s="277"/>
      <c r="QZD256" s="277"/>
      <c r="QZE256" s="277"/>
      <c r="QZF256" s="277"/>
      <c r="QZG256" s="277"/>
      <c r="QZH256" s="402"/>
      <c r="QZI256" s="404"/>
      <c r="QZJ256" s="49"/>
      <c r="QZK256" s="49"/>
      <c r="QZL256" s="49"/>
      <c r="QZM256" s="99"/>
      <c r="QZN256" s="98"/>
      <c r="QZO256" s="49"/>
      <c r="QZP256" s="405"/>
      <c r="QZQ256" s="405"/>
      <c r="QZR256" s="277"/>
      <c r="QZS256" s="277"/>
      <c r="QZT256" s="277"/>
      <c r="QZU256" s="277"/>
      <c r="QZV256" s="277"/>
      <c r="QZW256" s="277"/>
      <c r="QZX256" s="277"/>
      <c r="QZY256" s="277"/>
      <c r="QZZ256" s="402"/>
      <c r="RAA256" s="404"/>
      <c r="RAB256" s="49"/>
      <c r="RAC256" s="49"/>
      <c r="RAD256" s="49"/>
      <c r="RAE256" s="99"/>
      <c r="RAF256" s="98"/>
      <c r="RAG256" s="49"/>
      <c r="RAH256" s="405"/>
      <c r="RAI256" s="405"/>
      <c r="RAJ256" s="277"/>
      <c r="RAK256" s="277"/>
      <c r="RAL256" s="277"/>
      <c r="RAM256" s="277"/>
      <c r="RAN256" s="277"/>
      <c r="RAO256" s="277"/>
      <c r="RAP256" s="277"/>
      <c r="RAQ256" s="277"/>
      <c r="RAR256" s="402"/>
      <c r="RAS256" s="404"/>
      <c r="RAT256" s="49"/>
      <c r="RAU256" s="49"/>
      <c r="RAV256" s="49"/>
      <c r="RAW256" s="99"/>
      <c r="RAX256" s="98"/>
      <c r="RAY256" s="49"/>
      <c r="RAZ256" s="405"/>
      <c r="RBA256" s="405"/>
      <c r="RBB256" s="277"/>
      <c r="RBC256" s="277"/>
      <c r="RBD256" s="277"/>
      <c r="RBE256" s="277"/>
      <c r="RBF256" s="277"/>
      <c r="RBG256" s="277"/>
      <c r="RBH256" s="277"/>
      <c r="RBI256" s="277"/>
      <c r="RBJ256" s="402"/>
      <c r="RBK256" s="404"/>
      <c r="RBL256" s="49"/>
      <c r="RBM256" s="49"/>
      <c r="RBN256" s="49"/>
      <c r="RBO256" s="99"/>
      <c r="RBP256" s="98"/>
      <c r="RBQ256" s="49"/>
      <c r="RBR256" s="405"/>
      <c r="RBS256" s="405"/>
      <c r="RBT256" s="277"/>
      <c r="RBU256" s="277"/>
      <c r="RBV256" s="277"/>
      <c r="RBW256" s="277"/>
      <c r="RBX256" s="277"/>
      <c r="RBY256" s="277"/>
      <c r="RBZ256" s="277"/>
      <c r="RCA256" s="277"/>
      <c r="RCB256" s="402"/>
      <c r="RCC256" s="404"/>
      <c r="RCD256" s="49"/>
      <c r="RCE256" s="49"/>
      <c r="RCF256" s="49"/>
      <c r="RCG256" s="99"/>
      <c r="RCH256" s="98"/>
      <c r="RCI256" s="49"/>
      <c r="RCJ256" s="405"/>
      <c r="RCK256" s="405"/>
      <c r="RCL256" s="277"/>
      <c r="RCM256" s="277"/>
      <c r="RCN256" s="277"/>
      <c r="RCO256" s="277"/>
      <c r="RCP256" s="277"/>
      <c r="RCQ256" s="277"/>
      <c r="RCR256" s="277"/>
      <c r="RCS256" s="277"/>
      <c r="RCT256" s="402"/>
      <c r="RCU256" s="404"/>
      <c r="RCV256" s="49"/>
      <c r="RCW256" s="49"/>
      <c r="RCX256" s="49"/>
      <c r="RCY256" s="99"/>
      <c r="RCZ256" s="98"/>
      <c r="RDA256" s="49"/>
      <c r="RDB256" s="405"/>
      <c r="RDC256" s="405"/>
      <c r="RDD256" s="277"/>
      <c r="RDE256" s="277"/>
      <c r="RDF256" s="277"/>
      <c r="RDG256" s="277"/>
      <c r="RDH256" s="277"/>
      <c r="RDI256" s="277"/>
      <c r="RDJ256" s="277"/>
      <c r="RDK256" s="277"/>
      <c r="RDL256" s="402"/>
      <c r="RDM256" s="404"/>
      <c r="RDN256" s="49"/>
      <c r="RDO256" s="49"/>
      <c r="RDP256" s="49"/>
      <c r="RDQ256" s="99"/>
      <c r="RDR256" s="98"/>
      <c r="RDS256" s="49"/>
      <c r="RDT256" s="405"/>
      <c r="RDU256" s="405"/>
      <c r="RDV256" s="277"/>
      <c r="RDW256" s="277"/>
      <c r="RDX256" s="277"/>
      <c r="RDY256" s="277"/>
      <c r="RDZ256" s="277"/>
      <c r="REA256" s="277"/>
      <c r="REB256" s="277"/>
      <c r="REC256" s="277"/>
      <c r="RED256" s="402"/>
      <c r="REE256" s="404"/>
      <c r="REF256" s="49"/>
      <c r="REG256" s="49"/>
      <c r="REH256" s="49"/>
      <c r="REI256" s="99"/>
      <c r="REJ256" s="98"/>
      <c r="REK256" s="49"/>
      <c r="REL256" s="405"/>
      <c r="REM256" s="405"/>
      <c r="REN256" s="277"/>
      <c r="REO256" s="277"/>
      <c r="REP256" s="277"/>
      <c r="REQ256" s="277"/>
      <c r="RER256" s="277"/>
      <c r="RES256" s="277"/>
      <c r="RET256" s="277"/>
      <c r="REU256" s="277"/>
      <c r="REV256" s="402"/>
      <c r="REW256" s="404"/>
      <c r="REX256" s="49"/>
      <c r="REY256" s="49"/>
      <c r="REZ256" s="49"/>
      <c r="RFA256" s="99"/>
      <c r="RFB256" s="98"/>
      <c r="RFC256" s="49"/>
      <c r="RFD256" s="405"/>
      <c r="RFE256" s="405"/>
      <c r="RFF256" s="277"/>
      <c r="RFG256" s="277"/>
      <c r="RFH256" s="277"/>
      <c r="RFI256" s="277"/>
      <c r="RFJ256" s="277"/>
      <c r="RFK256" s="277"/>
      <c r="RFL256" s="277"/>
      <c r="RFM256" s="277"/>
      <c r="RFN256" s="402"/>
      <c r="RFO256" s="404"/>
      <c r="RFP256" s="49"/>
      <c r="RFQ256" s="49"/>
      <c r="RFR256" s="49"/>
      <c r="RFS256" s="99"/>
      <c r="RFT256" s="98"/>
      <c r="RFU256" s="49"/>
      <c r="RFV256" s="405"/>
      <c r="RFW256" s="405"/>
      <c r="RFX256" s="277"/>
      <c r="RFY256" s="277"/>
      <c r="RFZ256" s="277"/>
      <c r="RGA256" s="277"/>
      <c r="RGB256" s="277"/>
      <c r="RGC256" s="277"/>
      <c r="RGD256" s="277"/>
      <c r="RGE256" s="277"/>
      <c r="RGF256" s="402"/>
      <c r="RGG256" s="404"/>
      <c r="RGH256" s="49"/>
      <c r="RGI256" s="49"/>
      <c r="RGJ256" s="49"/>
      <c r="RGK256" s="99"/>
      <c r="RGL256" s="98"/>
      <c r="RGM256" s="49"/>
      <c r="RGN256" s="405"/>
      <c r="RGO256" s="405"/>
      <c r="RGP256" s="277"/>
      <c r="RGQ256" s="277"/>
      <c r="RGR256" s="277"/>
      <c r="RGS256" s="277"/>
      <c r="RGT256" s="277"/>
      <c r="RGU256" s="277"/>
      <c r="RGV256" s="277"/>
      <c r="RGW256" s="277"/>
      <c r="RGX256" s="402"/>
      <c r="RGY256" s="404"/>
      <c r="RGZ256" s="49"/>
      <c r="RHA256" s="49"/>
      <c r="RHB256" s="49"/>
      <c r="RHC256" s="99"/>
      <c r="RHD256" s="98"/>
      <c r="RHE256" s="49"/>
      <c r="RHF256" s="405"/>
      <c r="RHG256" s="405"/>
      <c r="RHH256" s="277"/>
      <c r="RHI256" s="277"/>
      <c r="RHJ256" s="277"/>
      <c r="RHK256" s="277"/>
      <c r="RHL256" s="277"/>
      <c r="RHM256" s="277"/>
      <c r="RHN256" s="277"/>
      <c r="RHO256" s="277"/>
      <c r="RHP256" s="402"/>
      <c r="RHQ256" s="404"/>
      <c r="RHR256" s="49"/>
      <c r="RHS256" s="49"/>
      <c r="RHT256" s="49"/>
      <c r="RHU256" s="99"/>
      <c r="RHV256" s="98"/>
      <c r="RHW256" s="49"/>
      <c r="RHX256" s="405"/>
      <c r="RHY256" s="405"/>
      <c r="RHZ256" s="277"/>
      <c r="RIA256" s="277"/>
      <c r="RIB256" s="277"/>
      <c r="RIC256" s="277"/>
      <c r="RID256" s="277"/>
      <c r="RIE256" s="277"/>
      <c r="RIF256" s="277"/>
      <c r="RIG256" s="277"/>
      <c r="RIH256" s="402"/>
      <c r="RII256" s="404"/>
      <c r="RIJ256" s="49"/>
      <c r="RIK256" s="49"/>
      <c r="RIL256" s="49"/>
      <c r="RIM256" s="99"/>
      <c r="RIN256" s="98"/>
      <c r="RIO256" s="49"/>
      <c r="RIP256" s="405"/>
      <c r="RIQ256" s="405"/>
      <c r="RIR256" s="277"/>
      <c r="RIS256" s="277"/>
      <c r="RIT256" s="277"/>
      <c r="RIU256" s="277"/>
      <c r="RIV256" s="277"/>
      <c r="RIW256" s="277"/>
      <c r="RIX256" s="277"/>
      <c r="RIY256" s="277"/>
      <c r="RIZ256" s="402"/>
      <c r="RJA256" s="404"/>
      <c r="RJB256" s="49"/>
      <c r="RJC256" s="49"/>
      <c r="RJD256" s="49"/>
      <c r="RJE256" s="99"/>
      <c r="RJF256" s="98"/>
      <c r="RJG256" s="49"/>
      <c r="RJH256" s="405"/>
      <c r="RJI256" s="405"/>
      <c r="RJJ256" s="277"/>
      <c r="RJK256" s="277"/>
      <c r="RJL256" s="277"/>
      <c r="RJM256" s="277"/>
      <c r="RJN256" s="277"/>
      <c r="RJO256" s="277"/>
      <c r="RJP256" s="277"/>
      <c r="RJQ256" s="277"/>
      <c r="RJR256" s="402"/>
      <c r="RJS256" s="404"/>
      <c r="RJT256" s="49"/>
      <c r="RJU256" s="49"/>
      <c r="RJV256" s="49"/>
      <c r="RJW256" s="99"/>
      <c r="RJX256" s="98"/>
      <c r="RJY256" s="49"/>
      <c r="RJZ256" s="405"/>
      <c r="RKA256" s="405"/>
      <c r="RKB256" s="277"/>
      <c r="RKC256" s="277"/>
      <c r="RKD256" s="277"/>
      <c r="RKE256" s="277"/>
      <c r="RKF256" s="277"/>
      <c r="RKG256" s="277"/>
      <c r="RKH256" s="277"/>
      <c r="RKI256" s="277"/>
      <c r="RKJ256" s="402"/>
      <c r="RKK256" s="404"/>
      <c r="RKL256" s="49"/>
      <c r="RKM256" s="49"/>
      <c r="RKN256" s="49"/>
      <c r="RKO256" s="99"/>
      <c r="RKP256" s="98"/>
      <c r="RKQ256" s="49"/>
      <c r="RKR256" s="405"/>
      <c r="RKS256" s="405"/>
      <c r="RKT256" s="277"/>
      <c r="RKU256" s="277"/>
      <c r="RKV256" s="277"/>
      <c r="RKW256" s="277"/>
      <c r="RKX256" s="277"/>
      <c r="RKY256" s="277"/>
      <c r="RKZ256" s="277"/>
      <c r="RLA256" s="277"/>
      <c r="RLB256" s="402"/>
      <c r="RLC256" s="404"/>
      <c r="RLD256" s="49"/>
      <c r="RLE256" s="49"/>
      <c r="RLF256" s="49"/>
      <c r="RLG256" s="99"/>
      <c r="RLH256" s="98"/>
      <c r="RLI256" s="49"/>
      <c r="RLJ256" s="405"/>
      <c r="RLK256" s="405"/>
      <c r="RLL256" s="277"/>
      <c r="RLM256" s="277"/>
      <c r="RLN256" s="277"/>
      <c r="RLO256" s="277"/>
      <c r="RLP256" s="277"/>
      <c r="RLQ256" s="277"/>
      <c r="RLR256" s="277"/>
      <c r="RLS256" s="277"/>
      <c r="RLT256" s="402"/>
      <c r="RLU256" s="404"/>
      <c r="RLV256" s="49"/>
      <c r="RLW256" s="49"/>
      <c r="RLX256" s="49"/>
      <c r="RLY256" s="99"/>
      <c r="RLZ256" s="98"/>
      <c r="RMA256" s="49"/>
      <c r="RMB256" s="405"/>
      <c r="RMC256" s="405"/>
      <c r="RMD256" s="277"/>
      <c r="RME256" s="277"/>
      <c r="RMF256" s="277"/>
      <c r="RMG256" s="277"/>
      <c r="RMH256" s="277"/>
      <c r="RMI256" s="277"/>
      <c r="RMJ256" s="277"/>
      <c r="RMK256" s="277"/>
      <c r="RML256" s="402"/>
      <c r="RMM256" s="404"/>
      <c r="RMN256" s="49"/>
      <c r="RMO256" s="49"/>
      <c r="RMP256" s="49"/>
      <c r="RMQ256" s="99"/>
      <c r="RMR256" s="98"/>
      <c r="RMS256" s="49"/>
      <c r="RMT256" s="405"/>
      <c r="RMU256" s="405"/>
      <c r="RMV256" s="277"/>
      <c r="RMW256" s="277"/>
      <c r="RMX256" s="277"/>
      <c r="RMY256" s="277"/>
      <c r="RMZ256" s="277"/>
      <c r="RNA256" s="277"/>
      <c r="RNB256" s="277"/>
      <c r="RNC256" s="277"/>
      <c r="RND256" s="402"/>
      <c r="RNE256" s="404"/>
      <c r="RNF256" s="49"/>
      <c r="RNG256" s="49"/>
      <c r="RNH256" s="49"/>
      <c r="RNI256" s="99"/>
      <c r="RNJ256" s="98"/>
      <c r="RNK256" s="49"/>
      <c r="RNL256" s="405"/>
      <c r="RNM256" s="405"/>
      <c r="RNN256" s="277"/>
      <c r="RNO256" s="277"/>
      <c r="RNP256" s="277"/>
      <c r="RNQ256" s="277"/>
      <c r="RNR256" s="277"/>
      <c r="RNS256" s="277"/>
      <c r="RNT256" s="277"/>
      <c r="RNU256" s="277"/>
      <c r="RNV256" s="402"/>
      <c r="RNW256" s="404"/>
      <c r="RNX256" s="49"/>
      <c r="RNY256" s="49"/>
      <c r="RNZ256" s="49"/>
      <c r="ROA256" s="99"/>
      <c r="ROB256" s="98"/>
      <c r="ROC256" s="49"/>
      <c r="ROD256" s="405"/>
      <c r="ROE256" s="405"/>
      <c r="ROF256" s="277"/>
      <c r="ROG256" s="277"/>
      <c r="ROH256" s="277"/>
      <c r="ROI256" s="277"/>
      <c r="ROJ256" s="277"/>
      <c r="ROK256" s="277"/>
      <c r="ROL256" s="277"/>
      <c r="ROM256" s="277"/>
      <c r="RON256" s="402"/>
      <c r="ROO256" s="404"/>
      <c r="ROP256" s="49"/>
      <c r="ROQ256" s="49"/>
      <c r="ROR256" s="49"/>
      <c r="ROS256" s="99"/>
      <c r="ROT256" s="98"/>
      <c r="ROU256" s="49"/>
      <c r="ROV256" s="405"/>
      <c r="ROW256" s="405"/>
      <c r="ROX256" s="277"/>
      <c r="ROY256" s="277"/>
      <c r="ROZ256" s="277"/>
      <c r="RPA256" s="277"/>
      <c r="RPB256" s="277"/>
      <c r="RPC256" s="277"/>
      <c r="RPD256" s="277"/>
      <c r="RPE256" s="277"/>
      <c r="RPF256" s="402"/>
      <c r="RPG256" s="404"/>
      <c r="RPH256" s="49"/>
      <c r="RPI256" s="49"/>
      <c r="RPJ256" s="49"/>
      <c r="RPK256" s="99"/>
      <c r="RPL256" s="98"/>
      <c r="RPM256" s="49"/>
      <c r="RPN256" s="405"/>
      <c r="RPO256" s="405"/>
      <c r="RPP256" s="277"/>
      <c r="RPQ256" s="277"/>
      <c r="RPR256" s="277"/>
      <c r="RPS256" s="277"/>
      <c r="RPT256" s="277"/>
      <c r="RPU256" s="277"/>
      <c r="RPV256" s="277"/>
      <c r="RPW256" s="277"/>
      <c r="RPX256" s="402"/>
      <c r="RPY256" s="404"/>
      <c r="RPZ256" s="49"/>
      <c r="RQA256" s="49"/>
      <c r="RQB256" s="49"/>
      <c r="RQC256" s="99"/>
      <c r="RQD256" s="98"/>
      <c r="RQE256" s="49"/>
      <c r="RQF256" s="405"/>
      <c r="RQG256" s="405"/>
      <c r="RQH256" s="277"/>
      <c r="RQI256" s="277"/>
      <c r="RQJ256" s="277"/>
      <c r="RQK256" s="277"/>
      <c r="RQL256" s="277"/>
      <c r="RQM256" s="277"/>
      <c r="RQN256" s="277"/>
      <c r="RQO256" s="277"/>
      <c r="RQP256" s="402"/>
      <c r="RQQ256" s="404"/>
      <c r="RQR256" s="49"/>
      <c r="RQS256" s="49"/>
      <c r="RQT256" s="49"/>
      <c r="RQU256" s="99"/>
      <c r="RQV256" s="98"/>
      <c r="RQW256" s="49"/>
      <c r="RQX256" s="405"/>
      <c r="RQY256" s="405"/>
      <c r="RQZ256" s="277"/>
      <c r="RRA256" s="277"/>
      <c r="RRB256" s="277"/>
      <c r="RRC256" s="277"/>
      <c r="RRD256" s="277"/>
      <c r="RRE256" s="277"/>
      <c r="RRF256" s="277"/>
      <c r="RRG256" s="277"/>
      <c r="RRH256" s="402"/>
      <c r="RRI256" s="404"/>
      <c r="RRJ256" s="49"/>
      <c r="RRK256" s="49"/>
      <c r="RRL256" s="49"/>
      <c r="RRM256" s="99"/>
      <c r="RRN256" s="98"/>
      <c r="RRO256" s="49"/>
      <c r="RRP256" s="405"/>
      <c r="RRQ256" s="405"/>
      <c r="RRR256" s="277"/>
      <c r="RRS256" s="277"/>
      <c r="RRT256" s="277"/>
      <c r="RRU256" s="277"/>
      <c r="RRV256" s="277"/>
      <c r="RRW256" s="277"/>
      <c r="RRX256" s="277"/>
      <c r="RRY256" s="277"/>
      <c r="RRZ256" s="402"/>
      <c r="RSA256" s="404"/>
      <c r="RSB256" s="49"/>
      <c r="RSC256" s="49"/>
      <c r="RSD256" s="49"/>
      <c r="RSE256" s="99"/>
      <c r="RSF256" s="98"/>
      <c r="RSG256" s="49"/>
      <c r="RSH256" s="405"/>
      <c r="RSI256" s="405"/>
      <c r="RSJ256" s="277"/>
      <c r="RSK256" s="277"/>
      <c r="RSL256" s="277"/>
      <c r="RSM256" s="277"/>
      <c r="RSN256" s="277"/>
      <c r="RSO256" s="277"/>
      <c r="RSP256" s="277"/>
      <c r="RSQ256" s="277"/>
      <c r="RSR256" s="402"/>
      <c r="RSS256" s="404"/>
      <c r="RST256" s="49"/>
      <c r="RSU256" s="49"/>
      <c r="RSV256" s="49"/>
      <c r="RSW256" s="99"/>
      <c r="RSX256" s="98"/>
      <c r="RSY256" s="49"/>
      <c r="RSZ256" s="405"/>
      <c r="RTA256" s="405"/>
      <c r="RTB256" s="277"/>
      <c r="RTC256" s="277"/>
      <c r="RTD256" s="277"/>
      <c r="RTE256" s="277"/>
      <c r="RTF256" s="277"/>
      <c r="RTG256" s="277"/>
      <c r="RTH256" s="277"/>
      <c r="RTI256" s="277"/>
      <c r="RTJ256" s="402"/>
      <c r="RTK256" s="404"/>
      <c r="RTL256" s="49"/>
      <c r="RTM256" s="49"/>
      <c r="RTN256" s="49"/>
      <c r="RTO256" s="99"/>
      <c r="RTP256" s="98"/>
      <c r="RTQ256" s="49"/>
      <c r="RTR256" s="405"/>
      <c r="RTS256" s="405"/>
      <c r="RTT256" s="277"/>
      <c r="RTU256" s="277"/>
      <c r="RTV256" s="277"/>
      <c r="RTW256" s="277"/>
      <c r="RTX256" s="277"/>
      <c r="RTY256" s="277"/>
      <c r="RTZ256" s="277"/>
      <c r="RUA256" s="277"/>
      <c r="RUB256" s="402"/>
      <c r="RUC256" s="404"/>
      <c r="RUD256" s="49"/>
      <c r="RUE256" s="49"/>
      <c r="RUF256" s="49"/>
      <c r="RUG256" s="99"/>
      <c r="RUH256" s="98"/>
      <c r="RUI256" s="49"/>
      <c r="RUJ256" s="405"/>
      <c r="RUK256" s="405"/>
      <c r="RUL256" s="277"/>
      <c r="RUM256" s="277"/>
      <c r="RUN256" s="277"/>
      <c r="RUO256" s="277"/>
      <c r="RUP256" s="277"/>
      <c r="RUQ256" s="277"/>
      <c r="RUR256" s="277"/>
      <c r="RUS256" s="277"/>
      <c r="RUT256" s="402"/>
      <c r="RUU256" s="404"/>
      <c r="RUV256" s="49"/>
      <c r="RUW256" s="49"/>
      <c r="RUX256" s="49"/>
      <c r="RUY256" s="99"/>
      <c r="RUZ256" s="98"/>
      <c r="RVA256" s="49"/>
      <c r="RVB256" s="405"/>
      <c r="RVC256" s="405"/>
      <c r="RVD256" s="277"/>
      <c r="RVE256" s="277"/>
      <c r="RVF256" s="277"/>
      <c r="RVG256" s="277"/>
      <c r="RVH256" s="277"/>
      <c r="RVI256" s="277"/>
      <c r="RVJ256" s="277"/>
      <c r="RVK256" s="277"/>
      <c r="RVL256" s="402"/>
      <c r="RVM256" s="404"/>
      <c r="RVN256" s="49"/>
      <c r="RVO256" s="49"/>
      <c r="RVP256" s="49"/>
      <c r="RVQ256" s="99"/>
      <c r="RVR256" s="98"/>
      <c r="RVS256" s="49"/>
      <c r="RVT256" s="405"/>
      <c r="RVU256" s="405"/>
      <c r="RVV256" s="277"/>
      <c r="RVW256" s="277"/>
      <c r="RVX256" s="277"/>
      <c r="RVY256" s="277"/>
      <c r="RVZ256" s="277"/>
      <c r="RWA256" s="277"/>
      <c r="RWB256" s="277"/>
      <c r="RWC256" s="277"/>
      <c r="RWD256" s="402"/>
      <c r="RWE256" s="404"/>
      <c r="RWF256" s="49"/>
      <c r="RWG256" s="49"/>
      <c r="RWH256" s="49"/>
      <c r="RWI256" s="99"/>
      <c r="RWJ256" s="98"/>
      <c r="RWK256" s="49"/>
      <c r="RWL256" s="405"/>
      <c r="RWM256" s="405"/>
      <c r="RWN256" s="277"/>
      <c r="RWO256" s="277"/>
      <c r="RWP256" s="277"/>
      <c r="RWQ256" s="277"/>
      <c r="RWR256" s="277"/>
      <c r="RWS256" s="277"/>
      <c r="RWT256" s="277"/>
      <c r="RWU256" s="277"/>
      <c r="RWV256" s="402"/>
      <c r="RWW256" s="404"/>
      <c r="RWX256" s="49"/>
      <c r="RWY256" s="49"/>
      <c r="RWZ256" s="49"/>
      <c r="RXA256" s="99"/>
      <c r="RXB256" s="98"/>
      <c r="RXC256" s="49"/>
      <c r="RXD256" s="405"/>
      <c r="RXE256" s="405"/>
      <c r="RXF256" s="277"/>
      <c r="RXG256" s="277"/>
      <c r="RXH256" s="277"/>
      <c r="RXI256" s="277"/>
      <c r="RXJ256" s="277"/>
      <c r="RXK256" s="277"/>
      <c r="RXL256" s="277"/>
      <c r="RXM256" s="277"/>
      <c r="RXN256" s="402"/>
      <c r="RXO256" s="404"/>
      <c r="RXP256" s="49"/>
      <c r="RXQ256" s="49"/>
      <c r="RXR256" s="49"/>
      <c r="RXS256" s="99"/>
      <c r="RXT256" s="98"/>
      <c r="RXU256" s="49"/>
      <c r="RXV256" s="405"/>
      <c r="RXW256" s="405"/>
      <c r="RXX256" s="277"/>
      <c r="RXY256" s="277"/>
      <c r="RXZ256" s="277"/>
      <c r="RYA256" s="277"/>
      <c r="RYB256" s="277"/>
      <c r="RYC256" s="277"/>
      <c r="RYD256" s="277"/>
      <c r="RYE256" s="277"/>
      <c r="RYF256" s="402"/>
      <c r="RYG256" s="404"/>
      <c r="RYH256" s="49"/>
      <c r="RYI256" s="49"/>
      <c r="RYJ256" s="49"/>
      <c r="RYK256" s="99"/>
      <c r="RYL256" s="98"/>
      <c r="RYM256" s="49"/>
      <c r="RYN256" s="405"/>
      <c r="RYO256" s="405"/>
      <c r="RYP256" s="277"/>
      <c r="RYQ256" s="277"/>
      <c r="RYR256" s="277"/>
      <c r="RYS256" s="277"/>
      <c r="RYT256" s="277"/>
      <c r="RYU256" s="277"/>
      <c r="RYV256" s="277"/>
      <c r="RYW256" s="277"/>
      <c r="RYX256" s="402"/>
      <c r="RYY256" s="404"/>
      <c r="RYZ256" s="49"/>
      <c r="RZA256" s="49"/>
      <c r="RZB256" s="49"/>
      <c r="RZC256" s="99"/>
      <c r="RZD256" s="98"/>
      <c r="RZE256" s="49"/>
      <c r="RZF256" s="405"/>
      <c r="RZG256" s="405"/>
      <c r="RZH256" s="277"/>
      <c r="RZI256" s="277"/>
      <c r="RZJ256" s="277"/>
      <c r="RZK256" s="277"/>
      <c r="RZL256" s="277"/>
      <c r="RZM256" s="277"/>
      <c r="RZN256" s="277"/>
      <c r="RZO256" s="277"/>
      <c r="RZP256" s="402"/>
      <c r="RZQ256" s="404"/>
      <c r="RZR256" s="49"/>
      <c r="RZS256" s="49"/>
      <c r="RZT256" s="49"/>
      <c r="RZU256" s="99"/>
      <c r="RZV256" s="98"/>
      <c r="RZW256" s="49"/>
      <c r="RZX256" s="405"/>
      <c r="RZY256" s="405"/>
      <c r="RZZ256" s="277"/>
      <c r="SAA256" s="277"/>
      <c r="SAB256" s="277"/>
      <c r="SAC256" s="277"/>
      <c r="SAD256" s="277"/>
      <c r="SAE256" s="277"/>
      <c r="SAF256" s="277"/>
      <c r="SAG256" s="277"/>
      <c r="SAH256" s="402"/>
      <c r="SAI256" s="404"/>
      <c r="SAJ256" s="49"/>
      <c r="SAK256" s="49"/>
      <c r="SAL256" s="49"/>
      <c r="SAM256" s="99"/>
      <c r="SAN256" s="98"/>
      <c r="SAO256" s="49"/>
      <c r="SAP256" s="405"/>
      <c r="SAQ256" s="405"/>
      <c r="SAR256" s="277"/>
      <c r="SAS256" s="277"/>
      <c r="SAT256" s="277"/>
      <c r="SAU256" s="277"/>
      <c r="SAV256" s="277"/>
      <c r="SAW256" s="277"/>
      <c r="SAX256" s="277"/>
      <c r="SAY256" s="277"/>
      <c r="SAZ256" s="402"/>
      <c r="SBA256" s="404"/>
      <c r="SBB256" s="49"/>
      <c r="SBC256" s="49"/>
      <c r="SBD256" s="49"/>
      <c r="SBE256" s="99"/>
      <c r="SBF256" s="98"/>
      <c r="SBG256" s="49"/>
      <c r="SBH256" s="405"/>
      <c r="SBI256" s="405"/>
      <c r="SBJ256" s="277"/>
      <c r="SBK256" s="277"/>
      <c r="SBL256" s="277"/>
      <c r="SBM256" s="277"/>
      <c r="SBN256" s="277"/>
      <c r="SBO256" s="277"/>
      <c r="SBP256" s="277"/>
      <c r="SBQ256" s="277"/>
      <c r="SBR256" s="402"/>
      <c r="SBS256" s="404"/>
      <c r="SBT256" s="49"/>
      <c r="SBU256" s="49"/>
      <c r="SBV256" s="49"/>
      <c r="SBW256" s="99"/>
      <c r="SBX256" s="98"/>
      <c r="SBY256" s="49"/>
      <c r="SBZ256" s="405"/>
      <c r="SCA256" s="405"/>
      <c r="SCB256" s="277"/>
      <c r="SCC256" s="277"/>
      <c r="SCD256" s="277"/>
      <c r="SCE256" s="277"/>
      <c r="SCF256" s="277"/>
      <c r="SCG256" s="277"/>
      <c r="SCH256" s="277"/>
      <c r="SCI256" s="277"/>
      <c r="SCJ256" s="402"/>
      <c r="SCK256" s="404"/>
      <c r="SCL256" s="49"/>
      <c r="SCM256" s="49"/>
      <c r="SCN256" s="49"/>
      <c r="SCO256" s="99"/>
      <c r="SCP256" s="98"/>
      <c r="SCQ256" s="49"/>
      <c r="SCR256" s="405"/>
      <c r="SCS256" s="405"/>
      <c r="SCT256" s="277"/>
      <c r="SCU256" s="277"/>
      <c r="SCV256" s="277"/>
      <c r="SCW256" s="277"/>
      <c r="SCX256" s="277"/>
      <c r="SCY256" s="277"/>
      <c r="SCZ256" s="277"/>
      <c r="SDA256" s="277"/>
      <c r="SDB256" s="402"/>
      <c r="SDC256" s="404"/>
      <c r="SDD256" s="49"/>
      <c r="SDE256" s="49"/>
      <c r="SDF256" s="49"/>
      <c r="SDG256" s="99"/>
      <c r="SDH256" s="98"/>
      <c r="SDI256" s="49"/>
      <c r="SDJ256" s="405"/>
      <c r="SDK256" s="405"/>
      <c r="SDL256" s="277"/>
      <c r="SDM256" s="277"/>
      <c r="SDN256" s="277"/>
      <c r="SDO256" s="277"/>
      <c r="SDP256" s="277"/>
      <c r="SDQ256" s="277"/>
      <c r="SDR256" s="277"/>
      <c r="SDS256" s="277"/>
      <c r="SDT256" s="402"/>
      <c r="SDU256" s="404"/>
      <c r="SDV256" s="49"/>
      <c r="SDW256" s="49"/>
      <c r="SDX256" s="49"/>
      <c r="SDY256" s="99"/>
      <c r="SDZ256" s="98"/>
      <c r="SEA256" s="49"/>
      <c r="SEB256" s="405"/>
      <c r="SEC256" s="405"/>
      <c r="SED256" s="277"/>
      <c r="SEE256" s="277"/>
      <c r="SEF256" s="277"/>
      <c r="SEG256" s="277"/>
      <c r="SEH256" s="277"/>
      <c r="SEI256" s="277"/>
      <c r="SEJ256" s="277"/>
      <c r="SEK256" s="277"/>
      <c r="SEL256" s="402"/>
      <c r="SEM256" s="404"/>
      <c r="SEN256" s="49"/>
      <c r="SEO256" s="49"/>
      <c r="SEP256" s="49"/>
      <c r="SEQ256" s="99"/>
      <c r="SER256" s="98"/>
      <c r="SES256" s="49"/>
      <c r="SET256" s="405"/>
      <c r="SEU256" s="405"/>
      <c r="SEV256" s="277"/>
      <c r="SEW256" s="277"/>
      <c r="SEX256" s="277"/>
      <c r="SEY256" s="277"/>
      <c r="SEZ256" s="277"/>
      <c r="SFA256" s="277"/>
      <c r="SFB256" s="277"/>
      <c r="SFC256" s="277"/>
      <c r="SFD256" s="402"/>
      <c r="SFE256" s="404"/>
      <c r="SFF256" s="49"/>
      <c r="SFG256" s="49"/>
      <c r="SFH256" s="49"/>
      <c r="SFI256" s="99"/>
      <c r="SFJ256" s="98"/>
      <c r="SFK256" s="49"/>
      <c r="SFL256" s="405"/>
      <c r="SFM256" s="405"/>
      <c r="SFN256" s="277"/>
      <c r="SFO256" s="277"/>
      <c r="SFP256" s="277"/>
      <c r="SFQ256" s="277"/>
      <c r="SFR256" s="277"/>
      <c r="SFS256" s="277"/>
      <c r="SFT256" s="277"/>
      <c r="SFU256" s="277"/>
      <c r="SFV256" s="402"/>
      <c r="SFW256" s="404"/>
      <c r="SFX256" s="49"/>
      <c r="SFY256" s="49"/>
      <c r="SFZ256" s="49"/>
      <c r="SGA256" s="99"/>
      <c r="SGB256" s="98"/>
      <c r="SGC256" s="49"/>
      <c r="SGD256" s="405"/>
      <c r="SGE256" s="405"/>
      <c r="SGF256" s="277"/>
      <c r="SGG256" s="277"/>
      <c r="SGH256" s="277"/>
      <c r="SGI256" s="277"/>
      <c r="SGJ256" s="277"/>
      <c r="SGK256" s="277"/>
      <c r="SGL256" s="277"/>
      <c r="SGM256" s="277"/>
      <c r="SGN256" s="402"/>
      <c r="SGO256" s="404"/>
      <c r="SGP256" s="49"/>
      <c r="SGQ256" s="49"/>
      <c r="SGR256" s="49"/>
      <c r="SGS256" s="99"/>
      <c r="SGT256" s="98"/>
      <c r="SGU256" s="49"/>
      <c r="SGV256" s="405"/>
      <c r="SGW256" s="405"/>
      <c r="SGX256" s="277"/>
      <c r="SGY256" s="277"/>
      <c r="SGZ256" s="277"/>
      <c r="SHA256" s="277"/>
      <c r="SHB256" s="277"/>
      <c r="SHC256" s="277"/>
      <c r="SHD256" s="277"/>
      <c r="SHE256" s="277"/>
      <c r="SHF256" s="402"/>
      <c r="SHG256" s="404"/>
      <c r="SHH256" s="49"/>
      <c r="SHI256" s="49"/>
      <c r="SHJ256" s="49"/>
      <c r="SHK256" s="99"/>
      <c r="SHL256" s="98"/>
      <c r="SHM256" s="49"/>
      <c r="SHN256" s="405"/>
      <c r="SHO256" s="405"/>
      <c r="SHP256" s="277"/>
      <c r="SHQ256" s="277"/>
      <c r="SHR256" s="277"/>
      <c r="SHS256" s="277"/>
      <c r="SHT256" s="277"/>
      <c r="SHU256" s="277"/>
      <c r="SHV256" s="277"/>
      <c r="SHW256" s="277"/>
      <c r="SHX256" s="402"/>
      <c r="SHY256" s="404"/>
      <c r="SHZ256" s="49"/>
      <c r="SIA256" s="49"/>
      <c r="SIB256" s="49"/>
      <c r="SIC256" s="99"/>
      <c r="SID256" s="98"/>
      <c r="SIE256" s="49"/>
      <c r="SIF256" s="405"/>
      <c r="SIG256" s="405"/>
      <c r="SIH256" s="277"/>
      <c r="SII256" s="277"/>
      <c r="SIJ256" s="277"/>
      <c r="SIK256" s="277"/>
      <c r="SIL256" s="277"/>
      <c r="SIM256" s="277"/>
      <c r="SIN256" s="277"/>
      <c r="SIO256" s="277"/>
      <c r="SIP256" s="402"/>
      <c r="SIQ256" s="404"/>
      <c r="SIR256" s="49"/>
      <c r="SIS256" s="49"/>
      <c r="SIT256" s="49"/>
      <c r="SIU256" s="99"/>
      <c r="SIV256" s="98"/>
      <c r="SIW256" s="49"/>
      <c r="SIX256" s="405"/>
      <c r="SIY256" s="405"/>
      <c r="SIZ256" s="277"/>
      <c r="SJA256" s="277"/>
      <c r="SJB256" s="277"/>
      <c r="SJC256" s="277"/>
      <c r="SJD256" s="277"/>
      <c r="SJE256" s="277"/>
      <c r="SJF256" s="277"/>
      <c r="SJG256" s="277"/>
      <c r="SJH256" s="402"/>
      <c r="SJI256" s="404"/>
      <c r="SJJ256" s="49"/>
      <c r="SJK256" s="49"/>
      <c r="SJL256" s="49"/>
      <c r="SJM256" s="99"/>
      <c r="SJN256" s="98"/>
      <c r="SJO256" s="49"/>
      <c r="SJP256" s="405"/>
      <c r="SJQ256" s="405"/>
      <c r="SJR256" s="277"/>
      <c r="SJS256" s="277"/>
      <c r="SJT256" s="277"/>
      <c r="SJU256" s="277"/>
      <c r="SJV256" s="277"/>
      <c r="SJW256" s="277"/>
      <c r="SJX256" s="277"/>
      <c r="SJY256" s="277"/>
      <c r="SJZ256" s="402"/>
      <c r="SKA256" s="404"/>
      <c r="SKB256" s="49"/>
      <c r="SKC256" s="49"/>
      <c r="SKD256" s="49"/>
      <c r="SKE256" s="99"/>
      <c r="SKF256" s="98"/>
      <c r="SKG256" s="49"/>
      <c r="SKH256" s="405"/>
      <c r="SKI256" s="405"/>
      <c r="SKJ256" s="277"/>
      <c r="SKK256" s="277"/>
      <c r="SKL256" s="277"/>
      <c r="SKM256" s="277"/>
      <c r="SKN256" s="277"/>
      <c r="SKO256" s="277"/>
      <c r="SKP256" s="277"/>
      <c r="SKQ256" s="277"/>
      <c r="SKR256" s="402"/>
      <c r="SKS256" s="404"/>
      <c r="SKT256" s="49"/>
      <c r="SKU256" s="49"/>
      <c r="SKV256" s="49"/>
      <c r="SKW256" s="99"/>
      <c r="SKX256" s="98"/>
      <c r="SKY256" s="49"/>
      <c r="SKZ256" s="405"/>
      <c r="SLA256" s="405"/>
      <c r="SLB256" s="277"/>
      <c r="SLC256" s="277"/>
      <c r="SLD256" s="277"/>
      <c r="SLE256" s="277"/>
      <c r="SLF256" s="277"/>
      <c r="SLG256" s="277"/>
      <c r="SLH256" s="277"/>
      <c r="SLI256" s="277"/>
      <c r="SLJ256" s="402"/>
      <c r="SLK256" s="404"/>
      <c r="SLL256" s="49"/>
      <c r="SLM256" s="49"/>
      <c r="SLN256" s="49"/>
      <c r="SLO256" s="99"/>
      <c r="SLP256" s="98"/>
      <c r="SLQ256" s="49"/>
      <c r="SLR256" s="405"/>
      <c r="SLS256" s="405"/>
      <c r="SLT256" s="277"/>
      <c r="SLU256" s="277"/>
      <c r="SLV256" s="277"/>
      <c r="SLW256" s="277"/>
      <c r="SLX256" s="277"/>
      <c r="SLY256" s="277"/>
      <c r="SLZ256" s="277"/>
      <c r="SMA256" s="277"/>
      <c r="SMB256" s="402"/>
      <c r="SMC256" s="404"/>
      <c r="SMD256" s="49"/>
      <c r="SME256" s="49"/>
      <c r="SMF256" s="49"/>
      <c r="SMG256" s="99"/>
      <c r="SMH256" s="98"/>
      <c r="SMI256" s="49"/>
      <c r="SMJ256" s="405"/>
      <c r="SMK256" s="405"/>
      <c r="SML256" s="277"/>
      <c r="SMM256" s="277"/>
      <c r="SMN256" s="277"/>
      <c r="SMO256" s="277"/>
      <c r="SMP256" s="277"/>
      <c r="SMQ256" s="277"/>
      <c r="SMR256" s="277"/>
      <c r="SMS256" s="277"/>
      <c r="SMT256" s="402"/>
      <c r="SMU256" s="404"/>
      <c r="SMV256" s="49"/>
      <c r="SMW256" s="49"/>
      <c r="SMX256" s="49"/>
      <c r="SMY256" s="99"/>
      <c r="SMZ256" s="98"/>
      <c r="SNA256" s="49"/>
      <c r="SNB256" s="405"/>
      <c r="SNC256" s="405"/>
      <c r="SND256" s="277"/>
      <c r="SNE256" s="277"/>
      <c r="SNF256" s="277"/>
      <c r="SNG256" s="277"/>
      <c r="SNH256" s="277"/>
      <c r="SNI256" s="277"/>
      <c r="SNJ256" s="277"/>
      <c r="SNK256" s="277"/>
      <c r="SNL256" s="402"/>
      <c r="SNM256" s="404"/>
      <c r="SNN256" s="49"/>
      <c r="SNO256" s="49"/>
      <c r="SNP256" s="49"/>
      <c r="SNQ256" s="99"/>
      <c r="SNR256" s="98"/>
      <c r="SNS256" s="49"/>
      <c r="SNT256" s="405"/>
      <c r="SNU256" s="405"/>
      <c r="SNV256" s="277"/>
      <c r="SNW256" s="277"/>
      <c r="SNX256" s="277"/>
      <c r="SNY256" s="277"/>
      <c r="SNZ256" s="277"/>
      <c r="SOA256" s="277"/>
      <c r="SOB256" s="277"/>
      <c r="SOC256" s="277"/>
      <c r="SOD256" s="402"/>
      <c r="SOE256" s="404"/>
      <c r="SOF256" s="49"/>
      <c r="SOG256" s="49"/>
      <c r="SOH256" s="49"/>
      <c r="SOI256" s="99"/>
      <c r="SOJ256" s="98"/>
      <c r="SOK256" s="49"/>
      <c r="SOL256" s="405"/>
      <c r="SOM256" s="405"/>
      <c r="SON256" s="277"/>
      <c r="SOO256" s="277"/>
      <c r="SOP256" s="277"/>
      <c r="SOQ256" s="277"/>
      <c r="SOR256" s="277"/>
      <c r="SOS256" s="277"/>
      <c r="SOT256" s="277"/>
      <c r="SOU256" s="277"/>
      <c r="SOV256" s="402"/>
      <c r="SOW256" s="404"/>
      <c r="SOX256" s="49"/>
      <c r="SOY256" s="49"/>
      <c r="SOZ256" s="49"/>
      <c r="SPA256" s="99"/>
      <c r="SPB256" s="98"/>
      <c r="SPC256" s="49"/>
      <c r="SPD256" s="405"/>
      <c r="SPE256" s="405"/>
      <c r="SPF256" s="277"/>
      <c r="SPG256" s="277"/>
      <c r="SPH256" s="277"/>
      <c r="SPI256" s="277"/>
      <c r="SPJ256" s="277"/>
      <c r="SPK256" s="277"/>
      <c r="SPL256" s="277"/>
      <c r="SPM256" s="277"/>
      <c r="SPN256" s="402"/>
      <c r="SPO256" s="404"/>
      <c r="SPP256" s="49"/>
      <c r="SPQ256" s="49"/>
      <c r="SPR256" s="49"/>
      <c r="SPS256" s="99"/>
      <c r="SPT256" s="98"/>
      <c r="SPU256" s="49"/>
      <c r="SPV256" s="405"/>
      <c r="SPW256" s="405"/>
      <c r="SPX256" s="277"/>
      <c r="SPY256" s="277"/>
      <c r="SPZ256" s="277"/>
      <c r="SQA256" s="277"/>
      <c r="SQB256" s="277"/>
      <c r="SQC256" s="277"/>
      <c r="SQD256" s="277"/>
      <c r="SQE256" s="277"/>
      <c r="SQF256" s="402"/>
      <c r="SQG256" s="404"/>
      <c r="SQH256" s="49"/>
      <c r="SQI256" s="49"/>
      <c r="SQJ256" s="49"/>
      <c r="SQK256" s="99"/>
      <c r="SQL256" s="98"/>
      <c r="SQM256" s="49"/>
      <c r="SQN256" s="405"/>
      <c r="SQO256" s="405"/>
      <c r="SQP256" s="277"/>
      <c r="SQQ256" s="277"/>
      <c r="SQR256" s="277"/>
      <c r="SQS256" s="277"/>
      <c r="SQT256" s="277"/>
      <c r="SQU256" s="277"/>
      <c r="SQV256" s="277"/>
      <c r="SQW256" s="277"/>
      <c r="SQX256" s="402"/>
      <c r="SQY256" s="404"/>
      <c r="SQZ256" s="49"/>
      <c r="SRA256" s="49"/>
      <c r="SRB256" s="49"/>
      <c r="SRC256" s="99"/>
      <c r="SRD256" s="98"/>
      <c r="SRE256" s="49"/>
      <c r="SRF256" s="405"/>
      <c r="SRG256" s="405"/>
      <c r="SRH256" s="277"/>
      <c r="SRI256" s="277"/>
      <c r="SRJ256" s="277"/>
      <c r="SRK256" s="277"/>
      <c r="SRL256" s="277"/>
      <c r="SRM256" s="277"/>
      <c r="SRN256" s="277"/>
      <c r="SRO256" s="277"/>
      <c r="SRP256" s="402"/>
      <c r="SRQ256" s="404"/>
      <c r="SRR256" s="49"/>
      <c r="SRS256" s="49"/>
      <c r="SRT256" s="49"/>
      <c r="SRU256" s="99"/>
      <c r="SRV256" s="98"/>
      <c r="SRW256" s="49"/>
      <c r="SRX256" s="405"/>
      <c r="SRY256" s="405"/>
      <c r="SRZ256" s="277"/>
      <c r="SSA256" s="277"/>
      <c r="SSB256" s="277"/>
      <c r="SSC256" s="277"/>
      <c r="SSD256" s="277"/>
      <c r="SSE256" s="277"/>
      <c r="SSF256" s="277"/>
      <c r="SSG256" s="277"/>
      <c r="SSH256" s="402"/>
      <c r="SSI256" s="404"/>
      <c r="SSJ256" s="49"/>
      <c r="SSK256" s="49"/>
      <c r="SSL256" s="49"/>
      <c r="SSM256" s="99"/>
      <c r="SSN256" s="98"/>
      <c r="SSO256" s="49"/>
      <c r="SSP256" s="405"/>
      <c r="SSQ256" s="405"/>
      <c r="SSR256" s="277"/>
      <c r="SSS256" s="277"/>
      <c r="SST256" s="277"/>
      <c r="SSU256" s="277"/>
      <c r="SSV256" s="277"/>
      <c r="SSW256" s="277"/>
      <c r="SSX256" s="277"/>
      <c r="SSY256" s="277"/>
      <c r="SSZ256" s="402"/>
      <c r="STA256" s="404"/>
      <c r="STB256" s="49"/>
      <c r="STC256" s="49"/>
      <c r="STD256" s="49"/>
      <c r="STE256" s="99"/>
      <c r="STF256" s="98"/>
      <c r="STG256" s="49"/>
      <c r="STH256" s="405"/>
      <c r="STI256" s="405"/>
      <c r="STJ256" s="277"/>
      <c r="STK256" s="277"/>
      <c r="STL256" s="277"/>
      <c r="STM256" s="277"/>
      <c r="STN256" s="277"/>
      <c r="STO256" s="277"/>
      <c r="STP256" s="277"/>
      <c r="STQ256" s="277"/>
      <c r="STR256" s="402"/>
      <c r="STS256" s="404"/>
      <c r="STT256" s="49"/>
      <c r="STU256" s="49"/>
      <c r="STV256" s="49"/>
      <c r="STW256" s="99"/>
      <c r="STX256" s="98"/>
      <c r="STY256" s="49"/>
      <c r="STZ256" s="405"/>
      <c r="SUA256" s="405"/>
      <c r="SUB256" s="277"/>
      <c r="SUC256" s="277"/>
      <c r="SUD256" s="277"/>
      <c r="SUE256" s="277"/>
      <c r="SUF256" s="277"/>
      <c r="SUG256" s="277"/>
      <c r="SUH256" s="277"/>
      <c r="SUI256" s="277"/>
      <c r="SUJ256" s="402"/>
      <c r="SUK256" s="404"/>
      <c r="SUL256" s="49"/>
      <c r="SUM256" s="49"/>
      <c r="SUN256" s="49"/>
      <c r="SUO256" s="99"/>
      <c r="SUP256" s="98"/>
      <c r="SUQ256" s="49"/>
      <c r="SUR256" s="405"/>
      <c r="SUS256" s="405"/>
      <c r="SUT256" s="277"/>
      <c r="SUU256" s="277"/>
      <c r="SUV256" s="277"/>
      <c r="SUW256" s="277"/>
      <c r="SUX256" s="277"/>
      <c r="SUY256" s="277"/>
      <c r="SUZ256" s="277"/>
      <c r="SVA256" s="277"/>
      <c r="SVB256" s="402"/>
      <c r="SVC256" s="404"/>
      <c r="SVD256" s="49"/>
      <c r="SVE256" s="49"/>
      <c r="SVF256" s="49"/>
      <c r="SVG256" s="99"/>
      <c r="SVH256" s="98"/>
      <c r="SVI256" s="49"/>
      <c r="SVJ256" s="405"/>
      <c r="SVK256" s="405"/>
      <c r="SVL256" s="277"/>
      <c r="SVM256" s="277"/>
      <c r="SVN256" s="277"/>
      <c r="SVO256" s="277"/>
      <c r="SVP256" s="277"/>
      <c r="SVQ256" s="277"/>
      <c r="SVR256" s="277"/>
      <c r="SVS256" s="277"/>
      <c r="SVT256" s="402"/>
      <c r="SVU256" s="404"/>
      <c r="SVV256" s="49"/>
      <c r="SVW256" s="49"/>
      <c r="SVX256" s="49"/>
      <c r="SVY256" s="99"/>
      <c r="SVZ256" s="98"/>
      <c r="SWA256" s="49"/>
      <c r="SWB256" s="405"/>
      <c r="SWC256" s="405"/>
      <c r="SWD256" s="277"/>
      <c r="SWE256" s="277"/>
      <c r="SWF256" s="277"/>
      <c r="SWG256" s="277"/>
      <c r="SWH256" s="277"/>
      <c r="SWI256" s="277"/>
      <c r="SWJ256" s="277"/>
      <c r="SWK256" s="277"/>
      <c r="SWL256" s="402"/>
      <c r="SWM256" s="404"/>
      <c r="SWN256" s="49"/>
      <c r="SWO256" s="49"/>
      <c r="SWP256" s="49"/>
      <c r="SWQ256" s="99"/>
      <c r="SWR256" s="98"/>
      <c r="SWS256" s="49"/>
      <c r="SWT256" s="405"/>
      <c r="SWU256" s="405"/>
      <c r="SWV256" s="277"/>
      <c r="SWW256" s="277"/>
      <c r="SWX256" s="277"/>
      <c r="SWY256" s="277"/>
      <c r="SWZ256" s="277"/>
      <c r="SXA256" s="277"/>
      <c r="SXB256" s="277"/>
      <c r="SXC256" s="277"/>
      <c r="SXD256" s="402"/>
      <c r="SXE256" s="404"/>
      <c r="SXF256" s="49"/>
      <c r="SXG256" s="49"/>
      <c r="SXH256" s="49"/>
      <c r="SXI256" s="99"/>
      <c r="SXJ256" s="98"/>
      <c r="SXK256" s="49"/>
      <c r="SXL256" s="405"/>
      <c r="SXM256" s="405"/>
      <c r="SXN256" s="277"/>
      <c r="SXO256" s="277"/>
      <c r="SXP256" s="277"/>
      <c r="SXQ256" s="277"/>
      <c r="SXR256" s="277"/>
      <c r="SXS256" s="277"/>
      <c r="SXT256" s="277"/>
      <c r="SXU256" s="277"/>
      <c r="SXV256" s="402"/>
      <c r="SXW256" s="404"/>
      <c r="SXX256" s="49"/>
      <c r="SXY256" s="49"/>
      <c r="SXZ256" s="49"/>
      <c r="SYA256" s="99"/>
      <c r="SYB256" s="98"/>
      <c r="SYC256" s="49"/>
      <c r="SYD256" s="405"/>
      <c r="SYE256" s="405"/>
      <c r="SYF256" s="277"/>
      <c r="SYG256" s="277"/>
      <c r="SYH256" s="277"/>
      <c r="SYI256" s="277"/>
      <c r="SYJ256" s="277"/>
      <c r="SYK256" s="277"/>
      <c r="SYL256" s="277"/>
      <c r="SYM256" s="277"/>
      <c r="SYN256" s="402"/>
      <c r="SYO256" s="404"/>
      <c r="SYP256" s="49"/>
      <c r="SYQ256" s="49"/>
      <c r="SYR256" s="49"/>
      <c r="SYS256" s="99"/>
      <c r="SYT256" s="98"/>
      <c r="SYU256" s="49"/>
      <c r="SYV256" s="405"/>
      <c r="SYW256" s="405"/>
      <c r="SYX256" s="277"/>
      <c r="SYY256" s="277"/>
      <c r="SYZ256" s="277"/>
      <c r="SZA256" s="277"/>
      <c r="SZB256" s="277"/>
      <c r="SZC256" s="277"/>
      <c r="SZD256" s="277"/>
      <c r="SZE256" s="277"/>
      <c r="SZF256" s="402"/>
      <c r="SZG256" s="404"/>
      <c r="SZH256" s="49"/>
      <c r="SZI256" s="49"/>
      <c r="SZJ256" s="49"/>
      <c r="SZK256" s="99"/>
      <c r="SZL256" s="98"/>
      <c r="SZM256" s="49"/>
      <c r="SZN256" s="405"/>
      <c r="SZO256" s="405"/>
      <c r="SZP256" s="277"/>
      <c r="SZQ256" s="277"/>
      <c r="SZR256" s="277"/>
      <c r="SZS256" s="277"/>
      <c r="SZT256" s="277"/>
      <c r="SZU256" s="277"/>
      <c r="SZV256" s="277"/>
      <c r="SZW256" s="277"/>
      <c r="SZX256" s="402"/>
      <c r="SZY256" s="404"/>
      <c r="SZZ256" s="49"/>
      <c r="TAA256" s="49"/>
      <c r="TAB256" s="49"/>
      <c r="TAC256" s="99"/>
      <c r="TAD256" s="98"/>
      <c r="TAE256" s="49"/>
      <c r="TAF256" s="405"/>
      <c r="TAG256" s="405"/>
      <c r="TAH256" s="277"/>
      <c r="TAI256" s="277"/>
      <c r="TAJ256" s="277"/>
      <c r="TAK256" s="277"/>
      <c r="TAL256" s="277"/>
      <c r="TAM256" s="277"/>
      <c r="TAN256" s="277"/>
      <c r="TAO256" s="277"/>
      <c r="TAP256" s="402"/>
      <c r="TAQ256" s="404"/>
      <c r="TAR256" s="49"/>
      <c r="TAS256" s="49"/>
      <c r="TAT256" s="49"/>
      <c r="TAU256" s="99"/>
      <c r="TAV256" s="98"/>
      <c r="TAW256" s="49"/>
      <c r="TAX256" s="405"/>
      <c r="TAY256" s="405"/>
      <c r="TAZ256" s="277"/>
      <c r="TBA256" s="277"/>
      <c r="TBB256" s="277"/>
      <c r="TBC256" s="277"/>
      <c r="TBD256" s="277"/>
      <c r="TBE256" s="277"/>
      <c r="TBF256" s="277"/>
      <c r="TBG256" s="277"/>
      <c r="TBH256" s="402"/>
      <c r="TBI256" s="404"/>
      <c r="TBJ256" s="49"/>
      <c r="TBK256" s="49"/>
      <c r="TBL256" s="49"/>
      <c r="TBM256" s="99"/>
      <c r="TBN256" s="98"/>
      <c r="TBO256" s="49"/>
      <c r="TBP256" s="405"/>
      <c r="TBQ256" s="405"/>
      <c r="TBR256" s="277"/>
      <c r="TBS256" s="277"/>
      <c r="TBT256" s="277"/>
      <c r="TBU256" s="277"/>
      <c r="TBV256" s="277"/>
      <c r="TBW256" s="277"/>
      <c r="TBX256" s="277"/>
      <c r="TBY256" s="277"/>
      <c r="TBZ256" s="402"/>
      <c r="TCA256" s="404"/>
      <c r="TCB256" s="49"/>
      <c r="TCC256" s="49"/>
      <c r="TCD256" s="49"/>
      <c r="TCE256" s="99"/>
      <c r="TCF256" s="98"/>
      <c r="TCG256" s="49"/>
      <c r="TCH256" s="405"/>
      <c r="TCI256" s="405"/>
      <c r="TCJ256" s="277"/>
      <c r="TCK256" s="277"/>
      <c r="TCL256" s="277"/>
      <c r="TCM256" s="277"/>
      <c r="TCN256" s="277"/>
      <c r="TCO256" s="277"/>
      <c r="TCP256" s="277"/>
      <c r="TCQ256" s="277"/>
      <c r="TCR256" s="402"/>
      <c r="TCS256" s="404"/>
      <c r="TCT256" s="49"/>
      <c r="TCU256" s="49"/>
      <c r="TCV256" s="49"/>
      <c r="TCW256" s="99"/>
      <c r="TCX256" s="98"/>
      <c r="TCY256" s="49"/>
      <c r="TCZ256" s="405"/>
      <c r="TDA256" s="405"/>
      <c r="TDB256" s="277"/>
      <c r="TDC256" s="277"/>
      <c r="TDD256" s="277"/>
      <c r="TDE256" s="277"/>
      <c r="TDF256" s="277"/>
      <c r="TDG256" s="277"/>
      <c r="TDH256" s="277"/>
      <c r="TDI256" s="277"/>
      <c r="TDJ256" s="402"/>
      <c r="TDK256" s="404"/>
      <c r="TDL256" s="49"/>
      <c r="TDM256" s="49"/>
      <c r="TDN256" s="49"/>
      <c r="TDO256" s="99"/>
      <c r="TDP256" s="98"/>
      <c r="TDQ256" s="49"/>
      <c r="TDR256" s="405"/>
      <c r="TDS256" s="405"/>
      <c r="TDT256" s="277"/>
      <c r="TDU256" s="277"/>
      <c r="TDV256" s="277"/>
      <c r="TDW256" s="277"/>
      <c r="TDX256" s="277"/>
      <c r="TDY256" s="277"/>
      <c r="TDZ256" s="277"/>
      <c r="TEA256" s="277"/>
      <c r="TEB256" s="402"/>
      <c r="TEC256" s="404"/>
      <c r="TED256" s="49"/>
      <c r="TEE256" s="49"/>
      <c r="TEF256" s="49"/>
      <c r="TEG256" s="99"/>
      <c r="TEH256" s="98"/>
      <c r="TEI256" s="49"/>
      <c r="TEJ256" s="405"/>
      <c r="TEK256" s="405"/>
      <c r="TEL256" s="277"/>
      <c r="TEM256" s="277"/>
      <c r="TEN256" s="277"/>
      <c r="TEO256" s="277"/>
      <c r="TEP256" s="277"/>
      <c r="TEQ256" s="277"/>
      <c r="TER256" s="277"/>
      <c r="TES256" s="277"/>
      <c r="TET256" s="402"/>
      <c r="TEU256" s="404"/>
      <c r="TEV256" s="49"/>
      <c r="TEW256" s="49"/>
      <c r="TEX256" s="49"/>
      <c r="TEY256" s="99"/>
      <c r="TEZ256" s="98"/>
      <c r="TFA256" s="49"/>
      <c r="TFB256" s="405"/>
      <c r="TFC256" s="405"/>
      <c r="TFD256" s="277"/>
      <c r="TFE256" s="277"/>
      <c r="TFF256" s="277"/>
      <c r="TFG256" s="277"/>
      <c r="TFH256" s="277"/>
      <c r="TFI256" s="277"/>
      <c r="TFJ256" s="277"/>
      <c r="TFK256" s="277"/>
      <c r="TFL256" s="402"/>
      <c r="TFM256" s="404"/>
      <c r="TFN256" s="49"/>
      <c r="TFO256" s="49"/>
      <c r="TFP256" s="49"/>
      <c r="TFQ256" s="99"/>
      <c r="TFR256" s="98"/>
      <c r="TFS256" s="49"/>
      <c r="TFT256" s="405"/>
      <c r="TFU256" s="405"/>
      <c r="TFV256" s="277"/>
      <c r="TFW256" s="277"/>
      <c r="TFX256" s="277"/>
      <c r="TFY256" s="277"/>
      <c r="TFZ256" s="277"/>
      <c r="TGA256" s="277"/>
      <c r="TGB256" s="277"/>
      <c r="TGC256" s="277"/>
      <c r="TGD256" s="402"/>
      <c r="TGE256" s="404"/>
      <c r="TGF256" s="49"/>
      <c r="TGG256" s="49"/>
      <c r="TGH256" s="49"/>
      <c r="TGI256" s="99"/>
      <c r="TGJ256" s="98"/>
      <c r="TGK256" s="49"/>
      <c r="TGL256" s="405"/>
      <c r="TGM256" s="405"/>
      <c r="TGN256" s="277"/>
      <c r="TGO256" s="277"/>
      <c r="TGP256" s="277"/>
      <c r="TGQ256" s="277"/>
      <c r="TGR256" s="277"/>
      <c r="TGS256" s="277"/>
      <c r="TGT256" s="277"/>
      <c r="TGU256" s="277"/>
      <c r="TGV256" s="402"/>
      <c r="TGW256" s="404"/>
      <c r="TGX256" s="49"/>
      <c r="TGY256" s="49"/>
      <c r="TGZ256" s="49"/>
      <c r="THA256" s="99"/>
      <c r="THB256" s="98"/>
      <c r="THC256" s="49"/>
      <c r="THD256" s="405"/>
      <c r="THE256" s="405"/>
      <c r="THF256" s="277"/>
      <c r="THG256" s="277"/>
      <c r="THH256" s="277"/>
      <c r="THI256" s="277"/>
      <c r="THJ256" s="277"/>
      <c r="THK256" s="277"/>
      <c r="THL256" s="277"/>
      <c r="THM256" s="277"/>
      <c r="THN256" s="402"/>
      <c r="THO256" s="404"/>
      <c r="THP256" s="49"/>
      <c r="THQ256" s="49"/>
      <c r="THR256" s="49"/>
      <c r="THS256" s="99"/>
      <c r="THT256" s="98"/>
      <c r="THU256" s="49"/>
      <c r="THV256" s="405"/>
      <c r="THW256" s="405"/>
      <c r="THX256" s="277"/>
      <c r="THY256" s="277"/>
      <c r="THZ256" s="277"/>
      <c r="TIA256" s="277"/>
      <c r="TIB256" s="277"/>
      <c r="TIC256" s="277"/>
      <c r="TID256" s="277"/>
      <c r="TIE256" s="277"/>
      <c r="TIF256" s="402"/>
      <c r="TIG256" s="404"/>
      <c r="TIH256" s="49"/>
      <c r="TII256" s="49"/>
      <c r="TIJ256" s="49"/>
      <c r="TIK256" s="99"/>
      <c r="TIL256" s="98"/>
      <c r="TIM256" s="49"/>
      <c r="TIN256" s="405"/>
      <c r="TIO256" s="405"/>
      <c r="TIP256" s="277"/>
      <c r="TIQ256" s="277"/>
      <c r="TIR256" s="277"/>
      <c r="TIS256" s="277"/>
      <c r="TIT256" s="277"/>
      <c r="TIU256" s="277"/>
      <c r="TIV256" s="277"/>
      <c r="TIW256" s="277"/>
      <c r="TIX256" s="402"/>
      <c r="TIY256" s="404"/>
      <c r="TIZ256" s="49"/>
      <c r="TJA256" s="49"/>
      <c r="TJB256" s="49"/>
      <c r="TJC256" s="99"/>
      <c r="TJD256" s="98"/>
      <c r="TJE256" s="49"/>
      <c r="TJF256" s="405"/>
      <c r="TJG256" s="405"/>
      <c r="TJH256" s="277"/>
      <c r="TJI256" s="277"/>
      <c r="TJJ256" s="277"/>
      <c r="TJK256" s="277"/>
      <c r="TJL256" s="277"/>
      <c r="TJM256" s="277"/>
      <c r="TJN256" s="277"/>
      <c r="TJO256" s="277"/>
      <c r="TJP256" s="402"/>
      <c r="TJQ256" s="404"/>
      <c r="TJR256" s="49"/>
      <c r="TJS256" s="49"/>
      <c r="TJT256" s="49"/>
      <c r="TJU256" s="99"/>
      <c r="TJV256" s="98"/>
      <c r="TJW256" s="49"/>
      <c r="TJX256" s="405"/>
      <c r="TJY256" s="405"/>
      <c r="TJZ256" s="277"/>
      <c r="TKA256" s="277"/>
      <c r="TKB256" s="277"/>
      <c r="TKC256" s="277"/>
      <c r="TKD256" s="277"/>
      <c r="TKE256" s="277"/>
      <c r="TKF256" s="277"/>
      <c r="TKG256" s="277"/>
      <c r="TKH256" s="402"/>
      <c r="TKI256" s="404"/>
      <c r="TKJ256" s="49"/>
      <c r="TKK256" s="49"/>
      <c r="TKL256" s="49"/>
      <c r="TKM256" s="99"/>
      <c r="TKN256" s="98"/>
      <c r="TKO256" s="49"/>
      <c r="TKP256" s="405"/>
      <c r="TKQ256" s="405"/>
      <c r="TKR256" s="277"/>
      <c r="TKS256" s="277"/>
      <c r="TKT256" s="277"/>
      <c r="TKU256" s="277"/>
      <c r="TKV256" s="277"/>
      <c r="TKW256" s="277"/>
      <c r="TKX256" s="277"/>
      <c r="TKY256" s="277"/>
      <c r="TKZ256" s="402"/>
      <c r="TLA256" s="404"/>
      <c r="TLB256" s="49"/>
      <c r="TLC256" s="49"/>
      <c r="TLD256" s="49"/>
      <c r="TLE256" s="99"/>
      <c r="TLF256" s="98"/>
      <c r="TLG256" s="49"/>
      <c r="TLH256" s="405"/>
      <c r="TLI256" s="405"/>
      <c r="TLJ256" s="277"/>
      <c r="TLK256" s="277"/>
      <c r="TLL256" s="277"/>
      <c r="TLM256" s="277"/>
      <c r="TLN256" s="277"/>
      <c r="TLO256" s="277"/>
      <c r="TLP256" s="277"/>
      <c r="TLQ256" s="277"/>
      <c r="TLR256" s="402"/>
      <c r="TLS256" s="404"/>
      <c r="TLT256" s="49"/>
      <c r="TLU256" s="49"/>
      <c r="TLV256" s="49"/>
      <c r="TLW256" s="99"/>
      <c r="TLX256" s="98"/>
      <c r="TLY256" s="49"/>
      <c r="TLZ256" s="405"/>
      <c r="TMA256" s="405"/>
      <c r="TMB256" s="277"/>
      <c r="TMC256" s="277"/>
      <c r="TMD256" s="277"/>
      <c r="TME256" s="277"/>
      <c r="TMF256" s="277"/>
      <c r="TMG256" s="277"/>
      <c r="TMH256" s="277"/>
      <c r="TMI256" s="277"/>
      <c r="TMJ256" s="402"/>
      <c r="TMK256" s="404"/>
      <c r="TML256" s="49"/>
      <c r="TMM256" s="49"/>
      <c r="TMN256" s="49"/>
      <c r="TMO256" s="99"/>
      <c r="TMP256" s="98"/>
      <c r="TMQ256" s="49"/>
      <c r="TMR256" s="405"/>
      <c r="TMS256" s="405"/>
      <c r="TMT256" s="277"/>
      <c r="TMU256" s="277"/>
      <c r="TMV256" s="277"/>
      <c r="TMW256" s="277"/>
      <c r="TMX256" s="277"/>
      <c r="TMY256" s="277"/>
      <c r="TMZ256" s="277"/>
      <c r="TNA256" s="277"/>
      <c r="TNB256" s="402"/>
      <c r="TNC256" s="404"/>
      <c r="TND256" s="49"/>
      <c r="TNE256" s="49"/>
      <c r="TNF256" s="49"/>
      <c r="TNG256" s="99"/>
      <c r="TNH256" s="98"/>
      <c r="TNI256" s="49"/>
      <c r="TNJ256" s="405"/>
      <c r="TNK256" s="405"/>
      <c r="TNL256" s="277"/>
      <c r="TNM256" s="277"/>
      <c r="TNN256" s="277"/>
      <c r="TNO256" s="277"/>
      <c r="TNP256" s="277"/>
      <c r="TNQ256" s="277"/>
      <c r="TNR256" s="277"/>
      <c r="TNS256" s="277"/>
      <c r="TNT256" s="402"/>
      <c r="TNU256" s="404"/>
      <c r="TNV256" s="49"/>
      <c r="TNW256" s="49"/>
      <c r="TNX256" s="49"/>
      <c r="TNY256" s="99"/>
      <c r="TNZ256" s="98"/>
      <c r="TOA256" s="49"/>
      <c r="TOB256" s="405"/>
      <c r="TOC256" s="405"/>
      <c r="TOD256" s="277"/>
      <c r="TOE256" s="277"/>
      <c r="TOF256" s="277"/>
      <c r="TOG256" s="277"/>
      <c r="TOH256" s="277"/>
      <c r="TOI256" s="277"/>
      <c r="TOJ256" s="277"/>
      <c r="TOK256" s="277"/>
      <c r="TOL256" s="402"/>
      <c r="TOM256" s="404"/>
      <c r="TON256" s="49"/>
      <c r="TOO256" s="49"/>
      <c r="TOP256" s="49"/>
      <c r="TOQ256" s="99"/>
      <c r="TOR256" s="98"/>
      <c r="TOS256" s="49"/>
      <c r="TOT256" s="405"/>
      <c r="TOU256" s="405"/>
      <c r="TOV256" s="277"/>
      <c r="TOW256" s="277"/>
      <c r="TOX256" s="277"/>
      <c r="TOY256" s="277"/>
      <c r="TOZ256" s="277"/>
      <c r="TPA256" s="277"/>
      <c r="TPB256" s="277"/>
      <c r="TPC256" s="277"/>
      <c r="TPD256" s="402"/>
      <c r="TPE256" s="404"/>
      <c r="TPF256" s="49"/>
      <c r="TPG256" s="49"/>
      <c r="TPH256" s="49"/>
      <c r="TPI256" s="99"/>
      <c r="TPJ256" s="98"/>
      <c r="TPK256" s="49"/>
      <c r="TPL256" s="405"/>
      <c r="TPM256" s="405"/>
      <c r="TPN256" s="277"/>
      <c r="TPO256" s="277"/>
      <c r="TPP256" s="277"/>
      <c r="TPQ256" s="277"/>
      <c r="TPR256" s="277"/>
      <c r="TPS256" s="277"/>
      <c r="TPT256" s="277"/>
      <c r="TPU256" s="277"/>
      <c r="TPV256" s="402"/>
      <c r="TPW256" s="404"/>
      <c r="TPX256" s="49"/>
      <c r="TPY256" s="49"/>
      <c r="TPZ256" s="49"/>
      <c r="TQA256" s="99"/>
      <c r="TQB256" s="98"/>
      <c r="TQC256" s="49"/>
      <c r="TQD256" s="405"/>
      <c r="TQE256" s="405"/>
      <c r="TQF256" s="277"/>
      <c r="TQG256" s="277"/>
      <c r="TQH256" s="277"/>
      <c r="TQI256" s="277"/>
      <c r="TQJ256" s="277"/>
      <c r="TQK256" s="277"/>
      <c r="TQL256" s="277"/>
      <c r="TQM256" s="277"/>
      <c r="TQN256" s="402"/>
      <c r="TQO256" s="404"/>
      <c r="TQP256" s="49"/>
      <c r="TQQ256" s="49"/>
      <c r="TQR256" s="49"/>
      <c r="TQS256" s="99"/>
      <c r="TQT256" s="98"/>
      <c r="TQU256" s="49"/>
      <c r="TQV256" s="405"/>
      <c r="TQW256" s="405"/>
      <c r="TQX256" s="277"/>
      <c r="TQY256" s="277"/>
      <c r="TQZ256" s="277"/>
      <c r="TRA256" s="277"/>
      <c r="TRB256" s="277"/>
      <c r="TRC256" s="277"/>
      <c r="TRD256" s="277"/>
      <c r="TRE256" s="277"/>
      <c r="TRF256" s="402"/>
      <c r="TRG256" s="404"/>
      <c r="TRH256" s="49"/>
      <c r="TRI256" s="49"/>
      <c r="TRJ256" s="49"/>
      <c r="TRK256" s="99"/>
      <c r="TRL256" s="98"/>
      <c r="TRM256" s="49"/>
      <c r="TRN256" s="405"/>
      <c r="TRO256" s="405"/>
      <c r="TRP256" s="277"/>
      <c r="TRQ256" s="277"/>
      <c r="TRR256" s="277"/>
      <c r="TRS256" s="277"/>
      <c r="TRT256" s="277"/>
      <c r="TRU256" s="277"/>
      <c r="TRV256" s="277"/>
      <c r="TRW256" s="277"/>
      <c r="TRX256" s="402"/>
      <c r="TRY256" s="404"/>
      <c r="TRZ256" s="49"/>
      <c r="TSA256" s="49"/>
      <c r="TSB256" s="49"/>
      <c r="TSC256" s="99"/>
      <c r="TSD256" s="98"/>
      <c r="TSE256" s="49"/>
      <c r="TSF256" s="405"/>
      <c r="TSG256" s="405"/>
      <c r="TSH256" s="277"/>
      <c r="TSI256" s="277"/>
      <c r="TSJ256" s="277"/>
      <c r="TSK256" s="277"/>
      <c r="TSL256" s="277"/>
      <c r="TSM256" s="277"/>
      <c r="TSN256" s="277"/>
      <c r="TSO256" s="277"/>
      <c r="TSP256" s="402"/>
      <c r="TSQ256" s="404"/>
      <c r="TSR256" s="49"/>
      <c r="TSS256" s="49"/>
      <c r="TST256" s="49"/>
      <c r="TSU256" s="99"/>
      <c r="TSV256" s="98"/>
      <c r="TSW256" s="49"/>
      <c r="TSX256" s="405"/>
      <c r="TSY256" s="405"/>
      <c r="TSZ256" s="277"/>
      <c r="TTA256" s="277"/>
      <c r="TTB256" s="277"/>
      <c r="TTC256" s="277"/>
      <c r="TTD256" s="277"/>
      <c r="TTE256" s="277"/>
      <c r="TTF256" s="277"/>
      <c r="TTG256" s="277"/>
      <c r="TTH256" s="402"/>
      <c r="TTI256" s="404"/>
      <c r="TTJ256" s="49"/>
      <c r="TTK256" s="49"/>
      <c r="TTL256" s="49"/>
      <c r="TTM256" s="99"/>
      <c r="TTN256" s="98"/>
      <c r="TTO256" s="49"/>
      <c r="TTP256" s="405"/>
      <c r="TTQ256" s="405"/>
      <c r="TTR256" s="277"/>
      <c r="TTS256" s="277"/>
      <c r="TTT256" s="277"/>
      <c r="TTU256" s="277"/>
      <c r="TTV256" s="277"/>
      <c r="TTW256" s="277"/>
      <c r="TTX256" s="277"/>
      <c r="TTY256" s="277"/>
      <c r="TTZ256" s="402"/>
      <c r="TUA256" s="404"/>
      <c r="TUB256" s="49"/>
      <c r="TUC256" s="49"/>
      <c r="TUD256" s="49"/>
      <c r="TUE256" s="99"/>
      <c r="TUF256" s="98"/>
      <c r="TUG256" s="49"/>
      <c r="TUH256" s="405"/>
      <c r="TUI256" s="405"/>
      <c r="TUJ256" s="277"/>
      <c r="TUK256" s="277"/>
      <c r="TUL256" s="277"/>
      <c r="TUM256" s="277"/>
      <c r="TUN256" s="277"/>
      <c r="TUO256" s="277"/>
      <c r="TUP256" s="277"/>
      <c r="TUQ256" s="277"/>
      <c r="TUR256" s="402"/>
      <c r="TUS256" s="404"/>
      <c r="TUT256" s="49"/>
      <c r="TUU256" s="49"/>
      <c r="TUV256" s="49"/>
      <c r="TUW256" s="99"/>
      <c r="TUX256" s="98"/>
      <c r="TUY256" s="49"/>
      <c r="TUZ256" s="405"/>
      <c r="TVA256" s="405"/>
      <c r="TVB256" s="277"/>
      <c r="TVC256" s="277"/>
      <c r="TVD256" s="277"/>
      <c r="TVE256" s="277"/>
      <c r="TVF256" s="277"/>
      <c r="TVG256" s="277"/>
      <c r="TVH256" s="277"/>
      <c r="TVI256" s="277"/>
      <c r="TVJ256" s="402"/>
      <c r="TVK256" s="404"/>
      <c r="TVL256" s="49"/>
      <c r="TVM256" s="49"/>
      <c r="TVN256" s="49"/>
      <c r="TVO256" s="99"/>
      <c r="TVP256" s="98"/>
      <c r="TVQ256" s="49"/>
      <c r="TVR256" s="405"/>
      <c r="TVS256" s="405"/>
      <c r="TVT256" s="277"/>
      <c r="TVU256" s="277"/>
      <c r="TVV256" s="277"/>
      <c r="TVW256" s="277"/>
      <c r="TVX256" s="277"/>
      <c r="TVY256" s="277"/>
      <c r="TVZ256" s="277"/>
      <c r="TWA256" s="277"/>
      <c r="TWB256" s="402"/>
      <c r="TWC256" s="404"/>
      <c r="TWD256" s="49"/>
      <c r="TWE256" s="49"/>
      <c r="TWF256" s="49"/>
      <c r="TWG256" s="99"/>
      <c r="TWH256" s="98"/>
      <c r="TWI256" s="49"/>
      <c r="TWJ256" s="405"/>
      <c r="TWK256" s="405"/>
      <c r="TWL256" s="277"/>
      <c r="TWM256" s="277"/>
      <c r="TWN256" s="277"/>
      <c r="TWO256" s="277"/>
      <c r="TWP256" s="277"/>
      <c r="TWQ256" s="277"/>
      <c r="TWR256" s="277"/>
      <c r="TWS256" s="277"/>
      <c r="TWT256" s="402"/>
      <c r="TWU256" s="404"/>
      <c r="TWV256" s="49"/>
      <c r="TWW256" s="49"/>
      <c r="TWX256" s="49"/>
      <c r="TWY256" s="99"/>
      <c r="TWZ256" s="98"/>
      <c r="TXA256" s="49"/>
      <c r="TXB256" s="405"/>
      <c r="TXC256" s="405"/>
      <c r="TXD256" s="277"/>
      <c r="TXE256" s="277"/>
      <c r="TXF256" s="277"/>
      <c r="TXG256" s="277"/>
      <c r="TXH256" s="277"/>
      <c r="TXI256" s="277"/>
      <c r="TXJ256" s="277"/>
      <c r="TXK256" s="277"/>
      <c r="TXL256" s="402"/>
      <c r="TXM256" s="404"/>
      <c r="TXN256" s="49"/>
      <c r="TXO256" s="49"/>
      <c r="TXP256" s="49"/>
      <c r="TXQ256" s="99"/>
      <c r="TXR256" s="98"/>
      <c r="TXS256" s="49"/>
      <c r="TXT256" s="405"/>
      <c r="TXU256" s="405"/>
      <c r="TXV256" s="277"/>
      <c r="TXW256" s="277"/>
      <c r="TXX256" s="277"/>
      <c r="TXY256" s="277"/>
      <c r="TXZ256" s="277"/>
      <c r="TYA256" s="277"/>
      <c r="TYB256" s="277"/>
      <c r="TYC256" s="277"/>
      <c r="TYD256" s="402"/>
      <c r="TYE256" s="404"/>
      <c r="TYF256" s="49"/>
      <c r="TYG256" s="49"/>
      <c r="TYH256" s="49"/>
      <c r="TYI256" s="99"/>
      <c r="TYJ256" s="98"/>
      <c r="TYK256" s="49"/>
      <c r="TYL256" s="405"/>
      <c r="TYM256" s="405"/>
      <c r="TYN256" s="277"/>
      <c r="TYO256" s="277"/>
      <c r="TYP256" s="277"/>
      <c r="TYQ256" s="277"/>
      <c r="TYR256" s="277"/>
      <c r="TYS256" s="277"/>
      <c r="TYT256" s="277"/>
      <c r="TYU256" s="277"/>
      <c r="TYV256" s="402"/>
      <c r="TYW256" s="404"/>
      <c r="TYX256" s="49"/>
      <c r="TYY256" s="49"/>
      <c r="TYZ256" s="49"/>
      <c r="TZA256" s="99"/>
      <c r="TZB256" s="98"/>
      <c r="TZC256" s="49"/>
      <c r="TZD256" s="405"/>
      <c r="TZE256" s="405"/>
      <c r="TZF256" s="277"/>
      <c r="TZG256" s="277"/>
      <c r="TZH256" s="277"/>
      <c r="TZI256" s="277"/>
      <c r="TZJ256" s="277"/>
      <c r="TZK256" s="277"/>
      <c r="TZL256" s="277"/>
      <c r="TZM256" s="277"/>
      <c r="TZN256" s="402"/>
      <c r="TZO256" s="404"/>
      <c r="TZP256" s="49"/>
      <c r="TZQ256" s="49"/>
      <c r="TZR256" s="49"/>
      <c r="TZS256" s="99"/>
      <c r="TZT256" s="98"/>
      <c r="TZU256" s="49"/>
      <c r="TZV256" s="405"/>
      <c r="TZW256" s="405"/>
      <c r="TZX256" s="277"/>
      <c r="TZY256" s="277"/>
      <c r="TZZ256" s="277"/>
      <c r="UAA256" s="277"/>
      <c r="UAB256" s="277"/>
      <c r="UAC256" s="277"/>
      <c r="UAD256" s="277"/>
      <c r="UAE256" s="277"/>
      <c r="UAF256" s="402"/>
      <c r="UAG256" s="404"/>
      <c r="UAH256" s="49"/>
      <c r="UAI256" s="49"/>
      <c r="UAJ256" s="49"/>
      <c r="UAK256" s="99"/>
      <c r="UAL256" s="98"/>
      <c r="UAM256" s="49"/>
      <c r="UAN256" s="405"/>
      <c r="UAO256" s="405"/>
      <c r="UAP256" s="277"/>
      <c r="UAQ256" s="277"/>
      <c r="UAR256" s="277"/>
      <c r="UAS256" s="277"/>
      <c r="UAT256" s="277"/>
      <c r="UAU256" s="277"/>
      <c r="UAV256" s="277"/>
      <c r="UAW256" s="277"/>
      <c r="UAX256" s="402"/>
      <c r="UAY256" s="404"/>
      <c r="UAZ256" s="49"/>
      <c r="UBA256" s="49"/>
      <c r="UBB256" s="49"/>
      <c r="UBC256" s="99"/>
      <c r="UBD256" s="98"/>
      <c r="UBE256" s="49"/>
      <c r="UBF256" s="405"/>
      <c r="UBG256" s="405"/>
      <c r="UBH256" s="277"/>
      <c r="UBI256" s="277"/>
      <c r="UBJ256" s="277"/>
      <c r="UBK256" s="277"/>
      <c r="UBL256" s="277"/>
      <c r="UBM256" s="277"/>
      <c r="UBN256" s="277"/>
      <c r="UBO256" s="277"/>
      <c r="UBP256" s="402"/>
      <c r="UBQ256" s="404"/>
      <c r="UBR256" s="49"/>
      <c r="UBS256" s="49"/>
      <c r="UBT256" s="49"/>
      <c r="UBU256" s="99"/>
      <c r="UBV256" s="98"/>
      <c r="UBW256" s="49"/>
      <c r="UBX256" s="405"/>
      <c r="UBY256" s="405"/>
      <c r="UBZ256" s="277"/>
      <c r="UCA256" s="277"/>
      <c r="UCB256" s="277"/>
      <c r="UCC256" s="277"/>
      <c r="UCD256" s="277"/>
      <c r="UCE256" s="277"/>
      <c r="UCF256" s="277"/>
      <c r="UCG256" s="277"/>
      <c r="UCH256" s="402"/>
      <c r="UCI256" s="404"/>
      <c r="UCJ256" s="49"/>
      <c r="UCK256" s="49"/>
      <c r="UCL256" s="49"/>
      <c r="UCM256" s="99"/>
      <c r="UCN256" s="98"/>
      <c r="UCO256" s="49"/>
      <c r="UCP256" s="405"/>
      <c r="UCQ256" s="405"/>
      <c r="UCR256" s="277"/>
      <c r="UCS256" s="277"/>
      <c r="UCT256" s="277"/>
      <c r="UCU256" s="277"/>
      <c r="UCV256" s="277"/>
      <c r="UCW256" s="277"/>
      <c r="UCX256" s="277"/>
      <c r="UCY256" s="277"/>
      <c r="UCZ256" s="402"/>
      <c r="UDA256" s="404"/>
      <c r="UDB256" s="49"/>
      <c r="UDC256" s="49"/>
      <c r="UDD256" s="49"/>
      <c r="UDE256" s="99"/>
      <c r="UDF256" s="98"/>
      <c r="UDG256" s="49"/>
      <c r="UDH256" s="405"/>
      <c r="UDI256" s="405"/>
      <c r="UDJ256" s="277"/>
      <c r="UDK256" s="277"/>
      <c r="UDL256" s="277"/>
      <c r="UDM256" s="277"/>
      <c r="UDN256" s="277"/>
      <c r="UDO256" s="277"/>
      <c r="UDP256" s="277"/>
      <c r="UDQ256" s="277"/>
      <c r="UDR256" s="402"/>
      <c r="UDS256" s="404"/>
      <c r="UDT256" s="49"/>
      <c r="UDU256" s="49"/>
      <c r="UDV256" s="49"/>
      <c r="UDW256" s="99"/>
      <c r="UDX256" s="98"/>
      <c r="UDY256" s="49"/>
      <c r="UDZ256" s="405"/>
      <c r="UEA256" s="405"/>
      <c r="UEB256" s="277"/>
      <c r="UEC256" s="277"/>
      <c r="UED256" s="277"/>
      <c r="UEE256" s="277"/>
      <c r="UEF256" s="277"/>
      <c r="UEG256" s="277"/>
      <c r="UEH256" s="277"/>
      <c r="UEI256" s="277"/>
      <c r="UEJ256" s="402"/>
      <c r="UEK256" s="404"/>
      <c r="UEL256" s="49"/>
      <c r="UEM256" s="49"/>
      <c r="UEN256" s="49"/>
      <c r="UEO256" s="99"/>
      <c r="UEP256" s="98"/>
      <c r="UEQ256" s="49"/>
      <c r="UER256" s="405"/>
      <c r="UES256" s="405"/>
      <c r="UET256" s="277"/>
      <c r="UEU256" s="277"/>
      <c r="UEV256" s="277"/>
      <c r="UEW256" s="277"/>
      <c r="UEX256" s="277"/>
      <c r="UEY256" s="277"/>
      <c r="UEZ256" s="277"/>
      <c r="UFA256" s="277"/>
      <c r="UFB256" s="402"/>
      <c r="UFC256" s="404"/>
      <c r="UFD256" s="49"/>
      <c r="UFE256" s="49"/>
      <c r="UFF256" s="49"/>
      <c r="UFG256" s="99"/>
      <c r="UFH256" s="98"/>
      <c r="UFI256" s="49"/>
      <c r="UFJ256" s="405"/>
      <c r="UFK256" s="405"/>
      <c r="UFL256" s="277"/>
      <c r="UFM256" s="277"/>
      <c r="UFN256" s="277"/>
      <c r="UFO256" s="277"/>
      <c r="UFP256" s="277"/>
      <c r="UFQ256" s="277"/>
      <c r="UFR256" s="277"/>
      <c r="UFS256" s="277"/>
      <c r="UFT256" s="402"/>
      <c r="UFU256" s="404"/>
      <c r="UFV256" s="49"/>
      <c r="UFW256" s="49"/>
      <c r="UFX256" s="49"/>
      <c r="UFY256" s="99"/>
      <c r="UFZ256" s="98"/>
      <c r="UGA256" s="49"/>
      <c r="UGB256" s="405"/>
      <c r="UGC256" s="405"/>
      <c r="UGD256" s="277"/>
      <c r="UGE256" s="277"/>
      <c r="UGF256" s="277"/>
      <c r="UGG256" s="277"/>
      <c r="UGH256" s="277"/>
      <c r="UGI256" s="277"/>
      <c r="UGJ256" s="277"/>
      <c r="UGK256" s="277"/>
      <c r="UGL256" s="402"/>
      <c r="UGM256" s="404"/>
      <c r="UGN256" s="49"/>
      <c r="UGO256" s="49"/>
      <c r="UGP256" s="49"/>
      <c r="UGQ256" s="99"/>
      <c r="UGR256" s="98"/>
      <c r="UGS256" s="49"/>
      <c r="UGT256" s="405"/>
      <c r="UGU256" s="405"/>
      <c r="UGV256" s="277"/>
      <c r="UGW256" s="277"/>
      <c r="UGX256" s="277"/>
      <c r="UGY256" s="277"/>
      <c r="UGZ256" s="277"/>
      <c r="UHA256" s="277"/>
      <c r="UHB256" s="277"/>
      <c r="UHC256" s="277"/>
      <c r="UHD256" s="402"/>
      <c r="UHE256" s="404"/>
      <c r="UHF256" s="49"/>
      <c r="UHG256" s="49"/>
      <c r="UHH256" s="49"/>
      <c r="UHI256" s="99"/>
      <c r="UHJ256" s="98"/>
      <c r="UHK256" s="49"/>
      <c r="UHL256" s="405"/>
      <c r="UHM256" s="405"/>
      <c r="UHN256" s="277"/>
      <c r="UHO256" s="277"/>
      <c r="UHP256" s="277"/>
      <c r="UHQ256" s="277"/>
      <c r="UHR256" s="277"/>
      <c r="UHS256" s="277"/>
      <c r="UHT256" s="277"/>
      <c r="UHU256" s="277"/>
      <c r="UHV256" s="402"/>
      <c r="UHW256" s="404"/>
      <c r="UHX256" s="49"/>
      <c r="UHY256" s="49"/>
      <c r="UHZ256" s="49"/>
      <c r="UIA256" s="99"/>
      <c r="UIB256" s="98"/>
      <c r="UIC256" s="49"/>
      <c r="UID256" s="405"/>
      <c r="UIE256" s="405"/>
      <c r="UIF256" s="277"/>
      <c r="UIG256" s="277"/>
      <c r="UIH256" s="277"/>
      <c r="UII256" s="277"/>
      <c r="UIJ256" s="277"/>
      <c r="UIK256" s="277"/>
      <c r="UIL256" s="277"/>
      <c r="UIM256" s="277"/>
      <c r="UIN256" s="402"/>
      <c r="UIO256" s="404"/>
      <c r="UIP256" s="49"/>
      <c r="UIQ256" s="49"/>
      <c r="UIR256" s="49"/>
      <c r="UIS256" s="99"/>
      <c r="UIT256" s="98"/>
      <c r="UIU256" s="49"/>
      <c r="UIV256" s="405"/>
      <c r="UIW256" s="405"/>
      <c r="UIX256" s="277"/>
      <c r="UIY256" s="277"/>
      <c r="UIZ256" s="277"/>
      <c r="UJA256" s="277"/>
      <c r="UJB256" s="277"/>
      <c r="UJC256" s="277"/>
      <c r="UJD256" s="277"/>
      <c r="UJE256" s="277"/>
      <c r="UJF256" s="402"/>
      <c r="UJG256" s="404"/>
      <c r="UJH256" s="49"/>
      <c r="UJI256" s="49"/>
      <c r="UJJ256" s="49"/>
      <c r="UJK256" s="99"/>
      <c r="UJL256" s="98"/>
      <c r="UJM256" s="49"/>
      <c r="UJN256" s="405"/>
      <c r="UJO256" s="405"/>
      <c r="UJP256" s="277"/>
      <c r="UJQ256" s="277"/>
      <c r="UJR256" s="277"/>
      <c r="UJS256" s="277"/>
      <c r="UJT256" s="277"/>
      <c r="UJU256" s="277"/>
      <c r="UJV256" s="277"/>
      <c r="UJW256" s="277"/>
      <c r="UJX256" s="402"/>
      <c r="UJY256" s="404"/>
      <c r="UJZ256" s="49"/>
      <c r="UKA256" s="49"/>
      <c r="UKB256" s="49"/>
      <c r="UKC256" s="99"/>
      <c r="UKD256" s="98"/>
      <c r="UKE256" s="49"/>
      <c r="UKF256" s="405"/>
      <c r="UKG256" s="405"/>
      <c r="UKH256" s="277"/>
      <c r="UKI256" s="277"/>
      <c r="UKJ256" s="277"/>
      <c r="UKK256" s="277"/>
      <c r="UKL256" s="277"/>
      <c r="UKM256" s="277"/>
      <c r="UKN256" s="277"/>
      <c r="UKO256" s="277"/>
      <c r="UKP256" s="402"/>
      <c r="UKQ256" s="404"/>
      <c r="UKR256" s="49"/>
      <c r="UKS256" s="49"/>
      <c r="UKT256" s="49"/>
      <c r="UKU256" s="99"/>
      <c r="UKV256" s="98"/>
      <c r="UKW256" s="49"/>
      <c r="UKX256" s="405"/>
      <c r="UKY256" s="405"/>
      <c r="UKZ256" s="277"/>
      <c r="ULA256" s="277"/>
      <c r="ULB256" s="277"/>
      <c r="ULC256" s="277"/>
      <c r="ULD256" s="277"/>
      <c r="ULE256" s="277"/>
      <c r="ULF256" s="277"/>
      <c r="ULG256" s="277"/>
      <c r="ULH256" s="402"/>
      <c r="ULI256" s="404"/>
      <c r="ULJ256" s="49"/>
      <c r="ULK256" s="49"/>
      <c r="ULL256" s="49"/>
      <c r="ULM256" s="99"/>
      <c r="ULN256" s="98"/>
      <c r="ULO256" s="49"/>
      <c r="ULP256" s="405"/>
      <c r="ULQ256" s="405"/>
      <c r="ULR256" s="277"/>
      <c r="ULS256" s="277"/>
      <c r="ULT256" s="277"/>
      <c r="ULU256" s="277"/>
      <c r="ULV256" s="277"/>
      <c r="ULW256" s="277"/>
      <c r="ULX256" s="277"/>
      <c r="ULY256" s="277"/>
      <c r="ULZ256" s="402"/>
      <c r="UMA256" s="404"/>
      <c r="UMB256" s="49"/>
      <c r="UMC256" s="49"/>
      <c r="UMD256" s="49"/>
      <c r="UME256" s="99"/>
      <c r="UMF256" s="98"/>
      <c r="UMG256" s="49"/>
      <c r="UMH256" s="405"/>
      <c r="UMI256" s="405"/>
      <c r="UMJ256" s="277"/>
      <c r="UMK256" s="277"/>
      <c r="UML256" s="277"/>
      <c r="UMM256" s="277"/>
      <c r="UMN256" s="277"/>
      <c r="UMO256" s="277"/>
      <c r="UMP256" s="277"/>
      <c r="UMQ256" s="277"/>
      <c r="UMR256" s="402"/>
      <c r="UMS256" s="404"/>
      <c r="UMT256" s="49"/>
      <c r="UMU256" s="49"/>
      <c r="UMV256" s="49"/>
      <c r="UMW256" s="99"/>
      <c r="UMX256" s="98"/>
      <c r="UMY256" s="49"/>
      <c r="UMZ256" s="405"/>
      <c r="UNA256" s="405"/>
      <c r="UNB256" s="277"/>
      <c r="UNC256" s="277"/>
      <c r="UND256" s="277"/>
      <c r="UNE256" s="277"/>
      <c r="UNF256" s="277"/>
      <c r="UNG256" s="277"/>
      <c r="UNH256" s="277"/>
      <c r="UNI256" s="277"/>
      <c r="UNJ256" s="402"/>
      <c r="UNK256" s="404"/>
      <c r="UNL256" s="49"/>
      <c r="UNM256" s="49"/>
      <c r="UNN256" s="49"/>
      <c r="UNO256" s="99"/>
      <c r="UNP256" s="98"/>
      <c r="UNQ256" s="49"/>
      <c r="UNR256" s="405"/>
      <c r="UNS256" s="405"/>
      <c r="UNT256" s="277"/>
      <c r="UNU256" s="277"/>
      <c r="UNV256" s="277"/>
      <c r="UNW256" s="277"/>
      <c r="UNX256" s="277"/>
      <c r="UNY256" s="277"/>
      <c r="UNZ256" s="277"/>
      <c r="UOA256" s="277"/>
      <c r="UOB256" s="402"/>
      <c r="UOC256" s="404"/>
      <c r="UOD256" s="49"/>
      <c r="UOE256" s="49"/>
      <c r="UOF256" s="49"/>
      <c r="UOG256" s="99"/>
      <c r="UOH256" s="98"/>
      <c r="UOI256" s="49"/>
      <c r="UOJ256" s="405"/>
      <c r="UOK256" s="405"/>
      <c r="UOL256" s="277"/>
      <c r="UOM256" s="277"/>
      <c r="UON256" s="277"/>
      <c r="UOO256" s="277"/>
      <c r="UOP256" s="277"/>
      <c r="UOQ256" s="277"/>
      <c r="UOR256" s="277"/>
      <c r="UOS256" s="277"/>
      <c r="UOT256" s="402"/>
      <c r="UOU256" s="404"/>
      <c r="UOV256" s="49"/>
      <c r="UOW256" s="49"/>
      <c r="UOX256" s="49"/>
      <c r="UOY256" s="99"/>
      <c r="UOZ256" s="98"/>
      <c r="UPA256" s="49"/>
      <c r="UPB256" s="405"/>
      <c r="UPC256" s="405"/>
      <c r="UPD256" s="277"/>
      <c r="UPE256" s="277"/>
      <c r="UPF256" s="277"/>
      <c r="UPG256" s="277"/>
      <c r="UPH256" s="277"/>
      <c r="UPI256" s="277"/>
      <c r="UPJ256" s="277"/>
      <c r="UPK256" s="277"/>
      <c r="UPL256" s="402"/>
      <c r="UPM256" s="404"/>
      <c r="UPN256" s="49"/>
      <c r="UPO256" s="49"/>
      <c r="UPP256" s="49"/>
      <c r="UPQ256" s="99"/>
      <c r="UPR256" s="98"/>
      <c r="UPS256" s="49"/>
      <c r="UPT256" s="405"/>
      <c r="UPU256" s="405"/>
      <c r="UPV256" s="277"/>
      <c r="UPW256" s="277"/>
      <c r="UPX256" s="277"/>
      <c r="UPY256" s="277"/>
      <c r="UPZ256" s="277"/>
      <c r="UQA256" s="277"/>
      <c r="UQB256" s="277"/>
      <c r="UQC256" s="277"/>
      <c r="UQD256" s="402"/>
      <c r="UQE256" s="404"/>
      <c r="UQF256" s="49"/>
      <c r="UQG256" s="49"/>
      <c r="UQH256" s="49"/>
      <c r="UQI256" s="99"/>
      <c r="UQJ256" s="98"/>
      <c r="UQK256" s="49"/>
      <c r="UQL256" s="405"/>
      <c r="UQM256" s="405"/>
      <c r="UQN256" s="277"/>
      <c r="UQO256" s="277"/>
      <c r="UQP256" s="277"/>
      <c r="UQQ256" s="277"/>
      <c r="UQR256" s="277"/>
      <c r="UQS256" s="277"/>
      <c r="UQT256" s="277"/>
      <c r="UQU256" s="277"/>
      <c r="UQV256" s="402"/>
      <c r="UQW256" s="404"/>
      <c r="UQX256" s="49"/>
      <c r="UQY256" s="49"/>
      <c r="UQZ256" s="49"/>
      <c r="URA256" s="99"/>
      <c r="URB256" s="98"/>
      <c r="URC256" s="49"/>
      <c r="URD256" s="405"/>
      <c r="URE256" s="405"/>
      <c r="URF256" s="277"/>
      <c r="URG256" s="277"/>
      <c r="URH256" s="277"/>
      <c r="URI256" s="277"/>
      <c r="URJ256" s="277"/>
      <c r="URK256" s="277"/>
      <c r="URL256" s="277"/>
      <c r="URM256" s="277"/>
      <c r="URN256" s="402"/>
      <c r="URO256" s="404"/>
      <c r="URP256" s="49"/>
      <c r="URQ256" s="49"/>
      <c r="URR256" s="49"/>
      <c r="URS256" s="99"/>
      <c r="URT256" s="98"/>
      <c r="URU256" s="49"/>
      <c r="URV256" s="405"/>
      <c r="URW256" s="405"/>
      <c r="URX256" s="277"/>
      <c r="URY256" s="277"/>
      <c r="URZ256" s="277"/>
      <c r="USA256" s="277"/>
      <c r="USB256" s="277"/>
      <c r="USC256" s="277"/>
      <c r="USD256" s="277"/>
      <c r="USE256" s="277"/>
      <c r="USF256" s="402"/>
      <c r="USG256" s="404"/>
      <c r="USH256" s="49"/>
      <c r="USI256" s="49"/>
      <c r="USJ256" s="49"/>
      <c r="USK256" s="99"/>
      <c r="USL256" s="98"/>
      <c r="USM256" s="49"/>
      <c r="USN256" s="405"/>
      <c r="USO256" s="405"/>
      <c r="USP256" s="277"/>
      <c r="USQ256" s="277"/>
      <c r="USR256" s="277"/>
      <c r="USS256" s="277"/>
      <c r="UST256" s="277"/>
      <c r="USU256" s="277"/>
      <c r="USV256" s="277"/>
      <c r="USW256" s="277"/>
      <c r="USX256" s="402"/>
      <c r="USY256" s="404"/>
      <c r="USZ256" s="49"/>
      <c r="UTA256" s="49"/>
      <c r="UTB256" s="49"/>
      <c r="UTC256" s="99"/>
      <c r="UTD256" s="98"/>
      <c r="UTE256" s="49"/>
      <c r="UTF256" s="405"/>
      <c r="UTG256" s="405"/>
      <c r="UTH256" s="277"/>
      <c r="UTI256" s="277"/>
      <c r="UTJ256" s="277"/>
      <c r="UTK256" s="277"/>
      <c r="UTL256" s="277"/>
      <c r="UTM256" s="277"/>
      <c r="UTN256" s="277"/>
      <c r="UTO256" s="277"/>
      <c r="UTP256" s="402"/>
      <c r="UTQ256" s="404"/>
      <c r="UTR256" s="49"/>
      <c r="UTS256" s="49"/>
      <c r="UTT256" s="49"/>
      <c r="UTU256" s="99"/>
      <c r="UTV256" s="98"/>
      <c r="UTW256" s="49"/>
      <c r="UTX256" s="405"/>
      <c r="UTY256" s="405"/>
      <c r="UTZ256" s="277"/>
      <c r="UUA256" s="277"/>
      <c r="UUB256" s="277"/>
      <c r="UUC256" s="277"/>
      <c r="UUD256" s="277"/>
      <c r="UUE256" s="277"/>
      <c r="UUF256" s="277"/>
      <c r="UUG256" s="277"/>
      <c r="UUH256" s="402"/>
      <c r="UUI256" s="404"/>
      <c r="UUJ256" s="49"/>
      <c r="UUK256" s="49"/>
      <c r="UUL256" s="49"/>
      <c r="UUM256" s="99"/>
      <c r="UUN256" s="98"/>
      <c r="UUO256" s="49"/>
      <c r="UUP256" s="405"/>
      <c r="UUQ256" s="405"/>
      <c r="UUR256" s="277"/>
      <c r="UUS256" s="277"/>
      <c r="UUT256" s="277"/>
      <c r="UUU256" s="277"/>
      <c r="UUV256" s="277"/>
      <c r="UUW256" s="277"/>
      <c r="UUX256" s="277"/>
      <c r="UUY256" s="277"/>
      <c r="UUZ256" s="402"/>
      <c r="UVA256" s="404"/>
      <c r="UVB256" s="49"/>
      <c r="UVC256" s="49"/>
      <c r="UVD256" s="49"/>
      <c r="UVE256" s="99"/>
      <c r="UVF256" s="98"/>
      <c r="UVG256" s="49"/>
      <c r="UVH256" s="405"/>
      <c r="UVI256" s="405"/>
      <c r="UVJ256" s="277"/>
      <c r="UVK256" s="277"/>
      <c r="UVL256" s="277"/>
      <c r="UVM256" s="277"/>
      <c r="UVN256" s="277"/>
      <c r="UVO256" s="277"/>
      <c r="UVP256" s="277"/>
      <c r="UVQ256" s="277"/>
      <c r="UVR256" s="402"/>
      <c r="UVS256" s="404"/>
      <c r="UVT256" s="49"/>
      <c r="UVU256" s="49"/>
      <c r="UVV256" s="49"/>
      <c r="UVW256" s="99"/>
      <c r="UVX256" s="98"/>
      <c r="UVY256" s="49"/>
      <c r="UVZ256" s="405"/>
      <c r="UWA256" s="405"/>
      <c r="UWB256" s="277"/>
      <c r="UWC256" s="277"/>
      <c r="UWD256" s="277"/>
      <c r="UWE256" s="277"/>
      <c r="UWF256" s="277"/>
      <c r="UWG256" s="277"/>
      <c r="UWH256" s="277"/>
      <c r="UWI256" s="277"/>
      <c r="UWJ256" s="402"/>
      <c r="UWK256" s="404"/>
      <c r="UWL256" s="49"/>
      <c r="UWM256" s="49"/>
      <c r="UWN256" s="49"/>
      <c r="UWO256" s="99"/>
      <c r="UWP256" s="98"/>
      <c r="UWQ256" s="49"/>
      <c r="UWR256" s="405"/>
      <c r="UWS256" s="405"/>
      <c r="UWT256" s="277"/>
      <c r="UWU256" s="277"/>
      <c r="UWV256" s="277"/>
      <c r="UWW256" s="277"/>
      <c r="UWX256" s="277"/>
      <c r="UWY256" s="277"/>
      <c r="UWZ256" s="277"/>
      <c r="UXA256" s="277"/>
      <c r="UXB256" s="402"/>
      <c r="UXC256" s="404"/>
      <c r="UXD256" s="49"/>
      <c r="UXE256" s="49"/>
      <c r="UXF256" s="49"/>
      <c r="UXG256" s="99"/>
      <c r="UXH256" s="98"/>
      <c r="UXI256" s="49"/>
      <c r="UXJ256" s="405"/>
      <c r="UXK256" s="405"/>
      <c r="UXL256" s="277"/>
      <c r="UXM256" s="277"/>
      <c r="UXN256" s="277"/>
      <c r="UXO256" s="277"/>
      <c r="UXP256" s="277"/>
      <c r="UXQ256" s="277"/>
      <c r="UXR256" s="277"/>
      <c r="UXS256" s="277"/>
      <c r="UXT256" s="402"/>
      <c r="UXU256" s="404"/>
      <c r="UXV256" s="49"/>
      <c r="UXW256" s="49"/>
      <c r="UXX256" s="49"/>
      <c r="UXY256" s="99"/>
      <c r="UXZ256" s="98"/>
      <c r="UYA256" s="49"/>
      <c r="UYB256" s="405"/>
      <c r="UYC256" s="405"/>
      <c r="UYD256" s="277"/>
      <c r="UYE256" s="277"/>
      <c r="UYF256" s="277"/>
      <c r="UYG256" s="277"/>
      <c r="UYH256" s="277"/>
      <c r="UYI256" s="277"/>
      <c r="UYJ256" s="277"/>
      <c r="UYK256" s="277"/>
      <c r="UYL256" s="402"/>
      <c r="UYM256" s="404"/>
      <c r="UYN256" s="49"/>
      <c r="UYO256" s="49"/>
      <c r="UYP256" s="49"/>
      <c r="UYQ256" s="99"/>
      <c r="UYR256" s="98"/>
      <c r="UYS256" s="49"/>
      <c r="UYT256" s="405"/>
      <c r="UYU256" s="405"/>
      <c r="UYV256" s="277"/>
      <c r="UYW256" s="277"/>
      <c r="UYX256" s="277"/>
      <c r="UYY256" s="277"/>
      <c r="UYZ256" s="277"/>
      <c r="UZA256" s="277"/>
      <c r="UZB256" s="277"/>
      <c r="UZC256" s="277"/>
      <c r="UZD256" s="402"/>
      <c r="UZE256" s="404"/>
      <c r="UZF256" s="49"/>
      <c r="UZG256" s="49"/>
      <c r="UZH256" s="49"/>
      <c r="UZI256" s="99"/>
      <c r="UZJ256" s="98"/>
      <c r="UZK256" s="49"/>
      <c r="UZL256" s="405"/>
      <c r="UZM256" s="405"/>
      <c r="UZN256" s="277"/>
      <c r="UZO256" s="277"/>
      <c r="UZP256" s="277"/>
      <c r="UZQ256" s="277"/>
      <c r="UZR256" s="277"/>
      <c r="UZS256" s="277"/>
      <c r="UZT256" s="277"/>
      <c r="UZU256" s="277"/>
      <c r="UZV256" s="402"/>
      <c r="UZW256" s="404"/>
      <c r="UZX256" s="49"/>
      <c r="UZY256" s="49"/>
      <c r="UZZ256" s="49"/>
      <c r="VAA256" s="99"/>
      <c r="VAB256" s="98"/>
      <c r="VAC256" s="49"/>
      <c r="VAD256" s="405"/>
      <c r="VAE256" s="405"/>
      <c r="VAF256" s="277"/>
      <c r="VAG256" s="277"/>
      <c r="VAH256" s="277"/>
      <c r="VAI256" s="277"/>
      <c r="VAJ256" s="277"/>
      <c r="VAK256" s="277"/>
      <c r="VAL256" s="277"/>
      <c r="VAM256" s="277"/>
      <c r="VAN256" s="402"/>
      <c r="VAO256" s="404"/>
      <c r="VAP256" s="49"/>
      <c r="VAQ256" s="49"/>
      <c r="VAR256" s="49"/>
      <c r="VAS256" s="99"/>
      <c r="VAT256" s="98"/>
      <c r="VAU256" s="49"/>
      <c r="VAV256" s="405"/>
      <c r="VAW256" s="405"/>
      <c r="VAX256" s="277"/>
      <c r="VAY256" s="277"/>
      <c r="VAZ256" s="277"/>
      <c r="VBA256" s="277"/>
      <c r="VBB256" s="277"/>
      <c r="VBC256" s="277"/>
      <c r="VBD256" s="277"/>
      <c r="VBE256" s="277"/>
      <c r="VBF256" s="402"/>
      <c r="VBG256" s="404"/>
      <c r="VBH256" s="49"/>
      <c r="VBI256" s="49"/>
      <c r="VBJ256" s="49"/>
      <c r="VBK256" s="99"/>
      <c r="VBL256" s="98"/>
      <c r="VBM256" s="49"/>
      <c r="VBN256" s="405"/>
      <c r="VBO256" s="405"/>
      <c r="VBP256" s="277"/>
      <c r="VBQ256" s="277"/>
      <c r="VBR256" s="277"/>
      <c r="VBS256" s="277"/>
      <c r="VBT256" s="277"/>
      <c r="VBU256" s="277"/>
      <c r="VBV256" s="277"/>
      <c r="VBW256" s="277"/>
      <c r="VBX256" s="402"/>
      <c r="VBY256" s="404"/>
      <c r="VBZ256" s="49"/>
      <c r="VCA256" s="49"/>
      <c r="VCB256" s="49"/>
      <c r="VCC256" s="99"/>
      <c r="VCD256" s="98"/>
      <c r="VCE256" s="49"/>
      <c r="VCF256" s="405"/>
      <c r="VCG256" s="405"/>
      <c r="VCH256" s="277"/>
      <c r="VCI256" s="277"/>
      <c r="VCJ256" s="277"/>
      <c r="VCK256" s="277"/>
      <c r="VCL256" s="277"/>
      <c r="VCM256" s="277"/>
      <c r="VCN256" s="277"/>
      <c r="VCO256" s="277"/>
      <c r="VCP256" s="402"/>
      <c r="VCQ256" s="404"/>
      <c r="VCR256" s="49"/>
      <c r="VCS256" s="49"/>
      <c r="VCT256" s="49"/>
      <c r="VCU256" s="99"/>
      <c r="VCV256" s="98"/>
      <c r="VCW256" s="49"/>
      <c r="VCX256" s="405"/>
      <c r="VCY256" s="405"/>
      <c r="VCZ256" s="277"/>
      <c r="VDA256" s="277"/>
      <c r="VDB256" s="277"/>
      <c r="VDC256" s="277"/>
      <c r="VDD256" s="277"/>
      <c r="VDE256" s="277"/>
      <c r="VDF256" s="277"/>
      <c r="VDG256" s="277"/>
      <c r="VDH256" s="402"/>
      <c r="VDI256" s="404"/>
      <c r="VDJ256" s="49"/>
      <c r="VDK256" s="49"/>
      <c r="VDL256" s="49"/>
      <c r="VDM256" s="99"/>
      <c r="VDN256" s="98"/>
      <c r="VDO256" s="49"/>
      <c r="VDP256" s="405"/>
      <c r="VDQ256" s="405"/>
      <c r="VDR256" s="277"/>
      <c r="VDS256" s="277"/>
      <c r="VDT256" s="277"/>
      <c r="VDU256" s="277"/>
      <c r="VDV256" s="277"/>
      <c r="VDW256" s="277"/>
      <c r="VDX256" s="277"/>
      <c r="VDY256" s="277"/>
      <c r="VDZ256" s="402"/>
      <c r="VEA256" s="404"/>
      <c r="VEB256" s="49"/>
      <c r="VEC256" s="49"/>
      <c r="VED256" s="49"/>
      <c r="VEE256" s="99"/>
      <c r="VEF256" s="98"/>
      <c r="VEG256" s="49"/>
      <c r="VEH256" s="405"/>
      <c r="VEI256" s="405"/>
      <c r="VEJ256" s="277"/>
      <c r="VEK256" s="277"/>
      <c r="VEL256" s="277"/>
      <c r="VEM256" s="277"/>
      <c r="VEN256" s="277"/>
      <c r="VEO256" s="277"/>
      <c r="VEP256" s="277"/>
      <c r="VEQ256" s="277"/>
      <c r="VER256" s="402"/>
      <c r="VES256" s="404"/>
      <c r="VET256" s="49"/>
      <c r="VEU256" s="49"/>
      <c r="VEV256" s="49"/>
      <c r="VEW256" s="99"/>
      <c r="VEX256" s="98"/>
      <c r="VEY256" s="49"/>
      <c r="VEZ256" s="405"/>
      <c r="VFA256" s="405"/>
      <c r="VFB256" s="277"/>
      <c r="VFC256" s="277"/>
      <c r="VFD256" s="277"/>
      <c r="VFE256" s="277"/>
      <c r="VFF256" s="277"/>
      <c r="VFG256" s="277"/>
      <c r="VFH256" s="277"/>
      <c r="VFI256" s="277"/>
      <c r="VFJ256" s="402"/>
      <c r="VFK256" s="404"/>
      <c r="VFL256" s="49"/>
      <c r="VFM256" s="49"/>
      <c r="VFN256" s="49"/>
      <c r="VFO256" s="99"/>
      <c r="VFP256" s="98"/>
      <c r="VFQ256" s="49"/>
      <c r="VFR256" s="405"/>
      <c r="VFS256" s="405"/>
      <c r="VFT256" s="277"/>
      <c r="VFU256" s="277"/>
      <c r="VFV256" s="277"/>
      <c r="VFW256" s="277"/>
      <c r="VFX256" s="277"/>
      <c r="VFY256" s="277"/>
      <c r="VFZ256" s="277"/>
      <c r="VGA256" s="277"/>
      <c r="VGB256" s="402"/>
      <c r="VGC256" s="404"/>
      <c r="VGD256" s="49"/>
      <c r="VGE256" s="49"/>
      <c r="VGF256" s="49"/>
      <c r="VGG256" s="99"/>
      <c r="VGH256" s="98"/>
      <c r="VGI256" s="49"/>
      <c r="VGJ256" s="405"/>
      <c r="VGK256" s="405"/>
      <c r="VGL256" s="277"/>
      <c r="VGM256" s="277"/>
      <c r="VGN256" s="277"/>
      <c r="VGO256" s="277"/>
      <c r="VGP256" s="277"/>
      <c r="VGQ256" s="277"/>
      <c r="VGR256" s="277"/>
      <c r="VGS256" s="277"/>
      <c r="VGT256" s="402"/>
      <c r="VGU256" s="404"/>
      <c r="VGV256" s="49"/>
      <c r="VGW256" s="49"/>
      <c r="VGX256" s="49"/>
      <c r="VGY256" s="99"/>
      <c r="VGZ256" s="98"/>
      <c r="VHA256" s="49"/>
      <c r="VHB256" s="405"/>
      <c r="VHC256" s="405"/>
      <c r="VHD256" s="277"/>
      <c r="VHE256" s="277"/>
      <c r="VHF256" s="277"/>
      <c r="VHG256" s="277"/>
      <c r="VHH256" s="277"/>
      <c r="VHI256" s="277"/>
      <c r="VHJ256" s="277"/>
      <c r="VHK256" s="277"/>
      <c r="VHL256" s="402"/>
      <c r="VHM256" s="404"/>
      <c r="VHN256" s="49"/>
      <c r="VHO256" s="49"/>
      <c r="VHP256" s="49"/>
      <c r="VHQ256" s="99"/>
      <c r="VHR256" s="98"/>
      <c r="VHS256" s="49"/>
      <c r="VHT256" s="405"/>
      <c r="VHU256" s="405"/>
      <c r="VHV256" s="277"/>
      <c r="VHW256" s="277"/>
      <c r="VHX256" s="277"/>
      <c r="VHY256" s="277"/>
      <c r="VHZ256" s="277"/>
      <c r="VIA256" s="277"/>
      <c r="VIB256" s="277"/>
      <c r="VIC256" s="277"/>
      <c r="VID256" s="402"/>
      <c r="VIE256" s="404"/>
      <c r="VIF256" s="49"/>
      <c r="VIG256" s="49"/>
      <c r="VIH256" s="49"/>
      <c r="VII256" s="99"/>
      <c r="VIJ256" s="98"/>
      <c r="VIK256" s="49"/>
      <c r="VIL256" s="405"/>
      <c r="VIM256" s="405"/>
      <c r="VIN256" s="277"/>
      <c r="VIO256" s="277"/>
      <c r="VIP256" s="277"/>
      <c r="VIQ256" s="277"/>
      <c r="VIR256" s="277"/>
      <c r="VIS256" s="277"/>
      <c r="VIT256" s="277"/>
      <c r="VIU256" s="277"/>
      <c r="VIV256" s="402"/>
      <c r="VIW256" s="404"/>
      <c r="VIX256" s="49"/>
      <c r="VIY256" s="49"/>
      <c r="VIZ256" s="49"/>
      <c r="VJA256" s="99"/>
      <c r="VJB256" s="98"/>
      <c r="VJC256" s="49"/>
      <c r="VJD256" s="405"/>
      <c r="VJE256" s="405"/>
      <c r="VJF256" s="277"/>
      <c r="VJG256" s="277"/>
      <c r="VJH256" s="277"/>
      <c r="VJI256" s="277"/>
      <c r="VJJ256" s="277"/>
      <c r="VJK256" s="277"/>
      <c r="VJL256" s="277"/>
      <c r="VJM256" s="277"/>
      <c r="VJN256" s="402"/>
      <c r="VJO256" s="404"/>
      <c r="VJP256" s="49"/>
      <c r="VJQ256" s="49"/>
      <c r="VJR256" s="49"/>
      <c r="VJS256" s="99"/>
      <c r="VJT256" s="98"/>
      <c r="VJU256" s="49"/>
      <c r="VJV256" s="405"/>
      <c r="VJW256" s="405"/>
      <c r="VJX256" s="277"/>
      <c r="VJY256" s="277"/>
      <c r="VJZ256" s="277"/>
      <c r="VKA256" s="277"/>
      <c r="VKB256" s="277"/>
      <c r="VKC256" s="277"/>
      <c r="VKD256" s="277"/>
      <c r="VKE256" s="277"/>
      <c r="VKF256" s="402"/>
      <c r="VKG256" s="404"/>
      <c r="VKH256" s="49"/>
      <c r="VKI256" s="49"/>
      <c r="VKJ256" s="49"/>
      <c r="VKK256" s="99"/>
      <c r="VKL256" s="98"/>
      <c r="VKM256" s="49"/>
      <c r="VKN256" s="405"/>
      <c r="VKO256" s="405"/>
      <c r="VKP256" s="277"/>
      <c r="VKQ256" s="277"/>
      <c r="VKR256" s="277"/>
      <c r="VKS256" s="277"/>
      <c r="VKT256" s="277"/>
      <c r="VKU256" s="277"/>
      <c r="VKV256" s="277"/>
      <c r="VKW256" s="277"/>
      <c r="VKX256" s="402"/>
      <c r="VKY256" s="404"/>
      <c r="VKZ256" s="49"/>
      <c r="VLA256" s="49"/>
      <c r="VLB256" s="49"/>
      <c r="VLC256" s="99"/>
      <c r="VLD256" s="98"/>
      <c r="VLE256" s="49"/>
      <c r="VLF256" s="405"/>
      <c r="VLG256" s="405"/>
      <c r="VLH256" s="277"/>
      <c r="VLI256" s="277"/>
      <c r="VLJ256" s="277"/>
      <c r="VLK256" s="277"/>
      <c r="VLL256" s="277"/>
      <c r="VLM256" s="277"/>
      <c r="VLN256" s="277"/>
      <c r="VLO256" s="277"/>
      <c r="VLP256" s="402"/>
      <c r="VLQ256" s="404"/>
      <c r="VLR256" s="49"/>
      <c r="VLS256" s="49"/>
      <c r="VLT256" s="49"/>
      <c r="VLU256" s="99"/>
      <c r="VLV256" s="98"/>
      <c r="VLW256" s="49"/>
      <c r="VLX256" s="405"/>
      <c r="VLY256" s="405"/>
      <c r="VLZ256" s="277"/>
      <c r="VMA256" s="277"/>
      <c r="VMB256" s="277"/>
      <c r="VMC256" s="277"/>
      <c r="VMD256" s="277"/>
      <c r="VME256" s="277"/>
      <c r="VMF256" s="277"/>
      <c r="VMG256" s="277"/>
      <c r="VMH256" s="402"/>
      <c r="VMI256" s="404"/>
      <c r="VMJ256" s="49"/>
      <c r="VMK256" s="49"/>
      <c r="VML256" s="49"/>
      <c r="VMM256" s="99"/>
      <c r="VMN256" s="98"/>
      <c r="VMO256" s="49"/>
      <c r="VMP256" s="405"/>
      <c r="VMQ256" s="405"/>
      <c r="VMR256" s="277"/>
      <c r="VMS256" s="277"/>
      <c r="VMT256" s="277"/>
      <c r="VMU256" s="277"/>
      <c r="VMV256" s="277"/>
      <c r="VMW256" s="277"/>
      <c r="VMX256" s="277"/>
      <c r="VMY256" s="277"/>
      <c r="VMZ256" s="402"/>
      <c r="VNA256" s="404"/>
      <c r="VNB256" s="49"/>
      <c r="VNC256" s="49"/>
      <c r="VND256" s="49"/>
      <c r="VNE256" s="99"/>
      <c r="VNF256" s="98"/>
      <c r="VNG256" s="49"/>
      <c r="VNH256" s="405"/>
      <c r="VNI256" s="405"/>
      <c r="VNJ256" s="277"/>
      <c r="VNK256" s="277"/>
      <c r="VNL256" s="277"/>
      <c r="VNM256" s="277"/>
      <c r="VNN256" s="277"/>
      <c r="VNO256" s="277"/>
      <c r="VNP256" s="277"/>
      <c r="VNQ256" s="277"/>
      <c r="VNR256" s="402"/>
      <c r="VNS256" s="404"/>
      <c r="VNT256" s="49"/>
      <c r="VNU256" s="49"/>
      <c r="VNV256" s="49"/>
      <c r="VNW256" s="99"/>
      <c r="VNX256" s="98"/>
      <c r="VNY256" s="49"/>
      <c r="VNZ256" s="405"/>
      <c r="VOA256" s="405"/>
      <c r="VOB256" s="277"/>
      <c r="VOC256" s="277"/>
      <c r="VOD256" s="277"/>
      <c r="VOE256" s="277"/>
      <c r="VOF256" s="277"/>
      <c r="VOG256" s="277"/>
      <c r="VOH256" s="277"/>
      <c r="VOI256" s="277"/>
      <c r="VOJ256" s="402"/>
      <c r="VOK256" s="404"/>
      <c r="VOL256" s="49"/>
      <c r="VOM256" s="49"/>
      <c r="VON256" s="49"/>
      <c r="VOO256" s="99"/>
      <c r="VOP256" s="98"/>
      <c r="VOQ256" s="49"/>
      <c r="VOR256" s="405"/>
      <c r="VOS256" s="405"/>
      <c r="VOT256" s="277"/>
      <c r="VOU256" s="277"/>
      <c r="VOV256" s="277"/>
      <c r="VOW256" s="277"/>
      <c r="VOX256" s="277"/>
      <c r="VOY256" s="277"/>
      <c r="VOZ256" s="277"/>
      <c r="VPA256" s="277"/>
      <c r="VPB256" s="402"/>
      <c r="VPC256" s="404"/>
      <c r="VPD256" s="49"/>
      <c r="VPE256" s="49"/>
      <c r="VPF256" s="49"/>
      <c r="VPG256" s="99"/>
      <c r="VPH256" s="98"/>
      <c r="VPI256" s="49"/>
      <c r="VPJ256" s="405"/>
      <c r="VPK256" s="405"/>
      <c r="VPL256" s="277"/>
      <c r="VPM256" s="277"/>
      <c r="VPN256" s="277"/>
      <c r="VPO256" s="277"/>
      <c r="VPP256" s="277"/>
      <c r="VPQ256" s="277"/>
      <c r="VPR256" s="277"/>
      <c r="VPS256" s="277"/>
      <c r="VPT256" s="402"/>
      <c r="VPU256" s="404"/>
      <c r="VPV256" s="49"/>
      <c r="VPW256" s="49"/>
      <c r="VPX256" s="49"/>
      <c r="VPY256" s="99"/>
      <c r="VPZ256" s="98"/>
      <c r="VQA256" s="49"/>
      <c r="VQB256" s="405"/>
      <c r="VQC256" s="405"/>
      <c r="VQD256" s="277"/>
      <c r="VQE256" s="277"/>
      <c r="VQF256" s="277"/>
      <c r="VQG256" s="277"/>
      <c r="VQH256" s="277"/>
      <c r="VQI256" s="277"/>
      <c r="VQJ256" s="277"/>
      <c r="VQK256" s="277"/>
      <c r="VQL256" s="402"/>
      <c r="VQM256" s="404"/>
      <c r="VQN256" s="49"/>
      <c r="VQO256" s="49"/>
      <c r="VQP256" s="49"/>
      <c r="VQQ256" s="99"/>
      <c r="VQR256" s="98"/>
      <c r="VQS256" s="49"/>
      <c r="VQT256" s="405"/>
      <c r="VQU256" s="405"/>
      <c r="VQV256" s="277"/>
      <c r="VQW256" s="277"/>
      <c r="VQX256" s="277"/>
      <c r="VQY256" s="277"/>
      <c r="VQZ256" s="277"/>
      <c r="VRA256" s="277"/>
      <c r="VRB256" s="277"/>
      <c r="VRC256" s="277"/>
      <c r="VRD256" s="402"/>
      <c r="VRE256" s="404"/>
      <c r="VRF256" s="49"/>
      <c r="VRG256" s="49"/>
      <c r="VRH256" s="49"/>
      <c r="VRI256" s="99"/>
      <c r="VRJ256" s="98"/>
      <c r="VRK256" s="49"/>
      <c r="VRL256" s="405"/>
      <c r="VRM256" s="405"/>
      <c r="VRN256" s="277"/>
      <c r="VRO256" s="277"/>
      <c r="VRP256" s="277"/>
      <c r="VRQ256" s="277"/>
      <c r="VRR256" s="277"/>
      <c r="VRS256" s="277"/>
      <c r="VRT256" s="277"/>
      <c r="VRU256" s="277"/>
      <c r="VRV256" s="402"/>
      <c r="VRW256" s="404"/>
      <c r="VRX256" s="49"/>
      <c r="VRY256" s="49"/>
      <c r="VRZ256" s="49"/>
      <c r="VSA256" s="99"/>
      <c r="VSB256" s="98"/>
      <c r="VSC256" s="49"/>
      <c r="VSD256" s="405"/>
      <c r="VSE256" s="405"/>
      <c r="VSF256" s="277"/>
      <c r="VSG256" s="277"/>
      <c r="VSH256" s="277"/>
      <c r="VSI256" s="277"/>
      <c r="VSJ256" s="277"/>
      <c r="VSK256" s="277"/>
      <c r="VSL256" s="277"/>
      <c r="VSM256" s="277"/>
      <c r="VSN256" s="402"/>
      <c r="VSO256" s="404"/>
      <c r="VSP256" s="49"/>
      <c r="VSQ256" s="49"/>
      <c r="VSR256" s="49"/>
      <c r="VSS256" s="99"/>
      <c r="VST256" s="98"/>
      <c r="VSU256" s="49"/>
      <c r="VSV256" s="405"/>
      <c r="VSW256" s="405"/>
      <c r="VSX256" s="277"/>
      <c r="VSY256" s="277"/>
      <c r="VSZ256" s="277"/>
      <c r="VTA256" s="277"/>
      <c r="VTB256" s="277"/>
      <c r="VTC256" s="277"/>
      <c r="VTD256" s="277"/>
      <c r="VTE256" s="277"/>
      <c r="VTF256" s="402"/>
      <c r="VTG256" s="404"/>
      <c r="VTH256" s="49"/>
      <c r="VTI256" s="49"/>
      <c r="VTJ256" s="49"/>
      <c r="VTK256" s="99"/>
      <c r="VTL256" s="98"/>
      <c r="VTM256" s="49"/>
      <c r="VTN256" s="405"/>
      <c r="VTO256" s="405"/>
      <c r="VTP256" s="277"/>
      <c r="VTQ256" s="277"/>
      <c r="VTR256" s="277"/>
      <c r="VTS256" s="277"/>
      <c r="VTT256" s="277"/>
      <c r="VTU256" s="277"/>
      <c r="VTV256" s="277"/>
      <c r="VTW256" s="277"/>
      <c r="VTX256" s="402"/>
      <c r="VTY256" s="404"/>
      <c r="VTZ256" s="49"/>
      <c r="VUA256" s="49"/>
      <c r="VUB256" s="49"/>
      <c r="VUC256" s="99"/>
      <c r="VUD256" s="98"/>
      <c r="VUE256" s="49"/>
      <c r="VUF256" s="405"/>
      <c r="VUG256" s="405"/>
      <c r="VUH256" s="277"/>
      <c r="VUI256" s="277"/>
      <c r="VUJ256" s="277"/>
      <c r="VUK256" s="277"/>
      <c r="VUL256" s="277"/>
      <c r="VUM256" s="277"/>
      <c r="VUN256" s="277"/>
      <c r="VUO256" s="277"/>
      <c r="VUP256" s="402"/>
      <c r="VUQ256" s="404"/>
      <c r="VUR256" s="49"/>
      <c r="VUS256" s="49"/>
      <c r="VUT256" s="49"/>
      <c r="VUU256" s="99"/>
      <c r="VUV256" s="98"/>
      <c r="VUW256" s="49"/>
      <c r="VUX256" s="405"/>
      <c r="VUY256" s="405"/>
      <c r="VUZ256" s="277"/>
      <c r="VVA256" s="277"/>
      <c r="VVB256" s="277"/>
      <c r="VVC256" s="277"/>
      <c r="VVD256" s="277"/>
      <c r="VVE256" s="277"/>
      <c r="VVF256" s="277"/>
      <c r="VVG256" s="277"/>
      <c r="VVH256" s="402"/>
      <c r="VVI256" s="404"/>
      <c r="VVJ256" s="49"/>
      <c r="VVK256" s="49"/>
      <c r="VVL256" s="49"/>
      <c r="VVM256" s="99"/>
      <c r="VVN256" s="98"/>
      <c r="VVO256" s="49"/>
      <c r="VVP256" s="405"/>
      <c r="VVQ256" s="405"/>
      <c r="VVR256" s="277"/>
      <c r="VVS256" s="277"/>
      <c r="VVT256" s="277"/>
      <c r="VVU256" s="277"/>
      <c r="VVV256" s="277"/>
      <c r="VVW256" s="277"/>
      <c r="VVX256" s="277"/>
      <c r="VVY256" s="277"/>
      <c r="VVZ256" s="402"/>
      <c r="VWA256" s="404"/>
      <c r="VWB256" s="49"/>
      <c r="VWC256" s="49"/>
      <c r="VWD256" s="49"/>
      <c r="VWE256" s="99"/>
      <c r="VWF256" s="98"/>
      <c r="VWG256" s="49"/>
      <c r="VWH256" s="405"/>
      <c r="VWI256" s="405"/>
      <c r="VWJ256" s="277"/>
      <c r="VWK256" s="277"/>
      <c r="VWL256" s="277"/>
      <c r="VWM256" s="277"/>
      <c r="VWN256" s="277"/>
      <c r="VWO256" s="277"/>
      <c r="VWP256" s="277"/>
      <c r="VWQ256" s="277"/>
      <c r="VWR256" s="402"/>
      <c r="VWS256" s="404"/>
      <c r="VWT256" s="49"/>
      <c r="VWU256" s="49"/>
      <c r="VWV256" s="49"/>
      <c r="VWW256" s="99"/>
      <c r="VWX256" s="98"/>
      <c r="VWY256" s="49"/>
      <c r="VWZ256" s="405"/>
      <c r="VXA256" s="405"/>
      <c r="VXB256" s="277"/>
      <c r="VXC256" s="277"/>
      <c r="VXD256" s="277"/>
      <c r="VXE256" s="277"/>
      <c r="VXF256" s="277"/>
      <c r="VXG256" s="277"/>
      <c r="VXH256" s="277"/>
      <c r="VXI256" s="277"/>
      <c r="VXJ256" s="402"/>
      <c r="VXK256" s="404"/>
      <c r="VXL256" s="49"/>
      <c r="VXM256" s="49"/>
      <c r="VXN256" s="49"/>
      <c r="VXO256" s="99"/>
      <c r="VXP256" s="98"/>
      <c r="VXQ256" s="49"/>
      <c r="VXR256" s="405"/>
      <c r="VXS256" s="405"/>
      <c r="VXT256" s="277"/>
      <c r="VXU256" s="277"/>
      <c r="VXV256" s="277"/>
      <c r="VXW256" s="277"/>
      <c r="VXX256" s="277"/>
      <c r="VXY256" s="277"/>
      <c r="VXZ256" s="277"/>
      <c r="VYA256" s="277"/>
      <c r="VYB256" s="402"/>
      <c r="VYC256" s="404"/>
      <c r="VYD256" s="49"/>
      <c r="VYE256" s="49"/>
      <c r="VYF256" s="49"/>
      <c r="VYG256" s="99"/>
      <c r="VYH256" s="98"/>
      <c r="VYI256" s="49"/>
      <c r="VYJ256" s="405"/>
      <c r="VYK256" s="405"/>
      <c r="VYL256" s="277"/>
      <c r="VYM256" s="277"/>
      <c r="VYN256" s="277"/>
      <c r="VYO256" s="277"/>
      <c r="VYP256" s="277"/>
      <c r="VYQ256" s="277"/>
      <c r="VYR256" s="277"/>
      <c r="VYS256" s="277"/>
      <c r="VYT256" s="402"/>
      <c r="VYU256" s="404"/>
      <c r="VYV256" s="49"/>
      <c r="VYW256" s="49"/>
      <c r="VYX256" s="49"/>
      <c r="VYY256" s="99"/>
      <c r="VYZ256" s="98"/>
      <c r="VZA256" s="49"/>
      <c r="VZB256" s="405"/>
      <c r="VZC256" s="405"/>
      <c r="VZD256" s="277"/>
      <c r="VZE256" s="277"/>
      <c r="VZF256" s="277"/>
      <c r="VZG256" s="277"/>
      <c r="VZH256" s="277"/>
      <c r="VZI256" s="277"/>
      <c r="VZJ256" s="277"/>
      <c r="VZK256" s="277"/>
      <c r="VZL256" s="402"/>
      <c r="VZM256" s="404"/>
      <c r="VZN256" s="49"/>
      <c r="VZO256" s="49"/>
      <c r="VZP256" s="49"/>
      <c r="VZQ256" s="99"/>
      <c r="VZR256" s="98"/>
      <c r="VZS256" s="49"/>
      <c r="VZT256" s="405"/>
      <c r="VZU256" s="405"/>
      <c r="VZV256" s="277"/>
      <c r="VZW256" s="277"/>
      <c r="VZX256" s="277"/>
      <c r="VZY256" s="277"/>
      <c r="VZZ256" s="277"/>
      <c r="WAA256" s="277"/>
      <c r="WAB256" s="277"/>
      <c r="WAC256" s="277"/>
      <c r="WAD256" s="402"/>
      <c r="WAE256" s="404"/>
      <c r="WAF256" s="49"/>
      <c r="WAG256" s="49"/>
      <c r="WAH256" s="49"/>
      <c r="WAI256" s="99"/>
      <c r="WAJ256" s="98"/>
      <c r="WAK256" s="49"/>
      <c r="WAL256" s="405"/>
      <c r="WAM256" s="405"/>
      <c r="WAN256" s="277"/>
      <c r="WAO256" s="277"/>
      <c r="WAP256" s="277"/>
      <c r="WAQ256" s="277"/>
      <c r="WAR256" s="277"/>
      <c r="WAS256" s="277"/>
      <c r="WAT256" s="277"/>
      <c r="WAU256" s="277"/>
      <c r="WAV256" s="402"/>
      <c r="WAW256" s="404"/>
      <c r="WAX256" s="49"/>
      <c r="WAY256" s="49"/>
      <c r="WAZ256" s="49"/>
      <c r="WBA256" s="99"/>
      <c r="WBB256" s="98"/>
      <c r="WBC256" s="49"/>
      <c r="WBD256" s="405"/>
      <c r="WBE256" s="405"/>
      <c r="WBF256" s="277"/>
      <c r="WBG256" s="277"/>
      <c r="WBH256" s="277"/>
      <c r="WBI256" s="277"/>
      <c r="WBJ256" s="277"/>
      <c r="WBK256" s="277"/>
      <c r="WBL256" s="277"/>
      <c r="WBM256" s="277"/>
      <c r="WBN256" s="402"/>
      <c r="WBO256" s="404"/>
      <c r="WBP256" s="49"/>
      <c r="WBQ256" s="49"/>
      <c r="WBR256" s="49"/>
      <c r="WBS256" s="99"/>
      <c r="WBT256" s="98"/>
      <c r="WBU256" s="49"/>
      <c r="WBV256" s="405"/>
      <c r="WBW256" s="405"/>
      <c r="WBX256" s="277"/>
      <c r="WBY256" s="277"/>
      <c r="WBZ256" s="277"/>
      <c r="WCA256" s="277"/>
      <c r="WCB256" s="277"/>
      <c r="WCC256" s="277"/>
      <c r="WCD256" s="277"/>
      <c r="WCE256" s="277"/>
      <c r="WCF256" s="402"/>
      <c r="WCG256" s="404"/>
      <c r="WCH256" s="49"/>
      <c r="WCI256" s="49"/>
      <c r="WCJ256" s="49"/>
      <c r="WCK256" s="99"/>
      <c r="WCL256" s="98"/>
      <c r="WCM256" s="49"/>
      <c r="WCN256" s="405"/>
      <c r="WCO256" s="405"/>
      <c r="WCP256" s="277"/>
      <c r="WCQ256" s="277"/>
      <c r="WCR256" s="277"/>
      <c r="WCS256" s="277"/>
      <c r="WCT256" s="277"/>
      <c r="WCU256" s="277"/>
      <c r="WCV256" s="277"/>
      <c r="WCW256" s="277"/>
      <c r="WCX256" s="402"/>
      <c r="WCY256" s="404"/>
      <c r="WCZ256" s="49"/>
      <c r="WDA256" s="49"/>
      <c r="WDB256" s="49"/>
      <c r="WDC256" s="99"/>
      <c r="WDD256" s="98"/>
      <c r="WDE256" s="49"/>
      <c r="WDF256" s="405"/>
      <c r="WDG256" s="405"/>
      <c r="WDH256" s="277"/>
      <c r="WDI256" s="277"/>
      <c r="WDJ256" s="277"/>
      <c r="WDK256" s="277"/>
      <c r="WDL256" s="277"/>
      <c r="WDM256" s="277"/>
      <c r="WDN256" s="277"/>
      <c r="WDO256" s="277"/>
      <c r="WDP256" s="402"/>
      <c r="WDQ256" s="404"/>
      <c r="WDR256" s="49"/>
      <c r="WDS256" s="49"/>
      <c r="WDT256" s="49"/>
      <c r="WDU256" s="99"/>
      <c r="WDV256" s="98"/>
      <c r="WDW256" s="49"/>
      <c r="WDX256" s="405"/>
      <c r="WDY256" s="405"/>
      <c r="WDZ256" s="277"/>
      <c r="WEA256" s="277"/>
      <c r="WEB256" s="277"/>
      <c r="WEC256" s="277"/>
      <c r="WED256" s="277"/>
      <c r="WEE256" s="277"/>
      <c r="WEF256" s="277"/>
      <c r="WEG256" s="277"/>
      <c r="WEH256" s="402"/>
      <c r="WEI256" s="404"/>
      <c r="WEJ256" s="49"/>
      <c r="WEK256" s="49"/>
      <c r="WEL256" s="49"/>
      <c r="WEM256" s="99"/>
      <c r="WEN256" s="98"/>
      <c r="WEO256" s="49"/>
      <c r="WEP256" s="405"/>
      <c r="WEQ256" s="405"/>
      <c r="WER256" s="277"/>
      <c r="WES256" s="277"/>
      <c r="WET256" s="277"/>
      <c r="WEU256" s="277"/>
      <c r="WEV256" s="277"/>
      <c r="WEW256" s="277"/>
      <c r="WEX256" s="277"/>
      <c r="WEY256" s="277"/>
      <c r="WEZ256" s="402"/>
      <c r="WFA256" s="404"/>
      <c r="WFB256" s="49"/>
      <c r="WFC256" s="49"/>
      <c r="WFD256" s="49"/>
      <c r="WFE256" s="99"/>
      <c r="WFF256" s="98"/>
      <c r="WFG256" s="49"/>
      <c r="WFH256" s="405"/>
      <c r="WFI256" s="405"/>
      <c r="WFJ256" s="277"/>
      <c r="WFK256" s="277"/>
      <c r="WFL256" s="277"/>
      <c r="WFM256" s="277"/>
      <c r="WFN256" s="277"/>
      <c r="WFO256" s="277"/>
      <c r="WFP256" s="277"/>
      <c r="WFQ256" s="277"/>
      <c r="WFR256" s="402"/>
      <c r="WFS256" s="404"/>
      <c r="WFT256" s="49"/>
      <c r="WFU256" s="49"/>
      <c r="WFV256" s="49"/>
      <c r="WFW256" s="99"/>
      <c r="WFX256" s="98"/>
      <c r="WFY256" s="49"/>
      <c r="WFZ256" s="405"/>
      <c r="WGA256" s="405"/>
      <c r="WGB256" s="277"/>
      <c r="WGC256" s="277"/>
      <c r="WGD256" s="277"/>
      <c r="WGE256" s="277"/>
      <c r="WGF256" s="277"/>
      <c r="WGG256" s="277"/>
      <c r="WGH256" s="277"/>
      <c r="WGI256" s="277"/>
      <c r="WGJ256" s="402"/>
      <c r="WGK256" s="404"/>
      <c r="WGL256" s="49"/>
      <c r="WGM256" s="49"/>
      <c r="WGN256" s="49"/>
      <c r="WGO256" s="99"/>
      <c r="WGP256" s="98"/>
      <c r="WGQ256" s="49"/>
      <c r="WGR256" s="405"/>
      <c r="WGS256" s="405"/>
      <c r="WGT256" s="277"/>
      <c r="WGU256" s="277"/>
      <c r="WGV256" s="277"/>
      <c r="WGW256" s="277"/>
      <c r="WGX256" s="277"/>
      <c r="WGY256" s="277"/>
      <c r="WGZ256" s="277"/>
      <c r="WHA256" s="277"/>
      <c r="WHB256" s="402"/>
      <c r="WHC256" s="404"/>
      <c r="WHD256" s="49"/>
      <c r="WHE256" s="49"/>
      <c r="WHF256" s="49"/>
      <c r="WHG256" s="99"/>
      <c r="WHH256" s="98"/>
      <c r="WHI256" s="49"/>
      <c r="WHJ256" s="405"/>
      <c r="WHK256" s="405"/>
      <c r="WHL256" s="277"/>
      <c r="WHM256" s="277"/>
      <c r="WHN256" s="277"/>
      <c r="WHO256" s="277"/>
      <c r="WHP256" s="277"/>
      <c r="WHQ256" s="277"/>
      <c r="WHR256" s="277"/>
      <c r="WHS256" s="277"/>
      <c r="WHT256" s="402"/>
      <c r="WHU256" s="404"/>
      <c r="WHV256" s="49"/>
      <c r="WHW256" s="49"/>
      <c r="WHX256" s="49"/>
      <c r="WHY256" s="99"/>
      <c r="WHZ256" s="98"/>
      <c r="WIA256" s="49"/>
      <c r="WIB256" s="405"/>
      <c r="WIC256" s="405"/>
      <c r="WID256" s="277"/>
      <c r="WIE256" s="277"/>
      <c r="WIF256" s="277"/>
      <c r="WIG256" s="277"/>
      <c r="WIH256" s="277"/>
      <c r="WII256" s="277"/>
      <c r="WIJ256" s="277"/>
      <c r="WIK256" s="277"/>
      <c r="WIL256" s="402"/>
      <c r="WIM256" s="404"/>
      <c r="WIN256" s="49"/>
      <c r="WIO256" s="49"/>
      <c r="WIP256" s="49"/>
      <c r="WIQ256" s="99"/>
      <c r="WIR256" s="98"/>
      <c r="WIS256" s="49"/>
      <c r="WIT256" s="405"/>
      <c r="WIU256" s="405"/>
      <c r="WIV256" s="277"/>
      <c r="WIW256" s="277"/>
      <c r="WIX256" s="277"/>
      <c r="WIY256" s="277"/>
      <c r="WIZ256" s="277"/>
      <c r="WJA256" s="277"/>
      <c r="WJB256" s="277"/>
      <c r="WJC256" s="277"/>
      <c r="WJD256" s="402"/>
      <c r="WJE256" s="404"/>
      <c r="WJF256" s="49"/>
      <c r="WJG256" s="49"/>
      <c r="WJH256" s="49"/>
      <c r="WJI256" s="99"/>
      <c r="WJJ256" s="98"/>
      <c r="WJK256" s="49"/>
      <c r="WJL256" s="405"/>
      <c r="WJM256" s="405"/>
      <c r="WJN256" s="277"/>
      <c r="WJO256" s="277"/>
      <c r="WJP256" s="277"/>
      <c r="WJQ256" s="277"/>
      <c r="WJR256" s="277"/>
      <c r="WJS256" s="277"/>
      <c r="WJT256" s="277"/>
      <c r="WJU256" s="277"/>
      <c r="WJV256" s="402"/>
      <c r="WJW256" s="404"/>
      <c r="WJX256" s="49"/>
      <c r="WJY256" s="49"/>
      <c r="WJZ256" s="49"/>
      <c r="WKA256" s="99"/>
      <c r="WKB256" s="98"/>
      <c r="WKC256" s="49"/>
      <c r="WKD256" s="405"/>
      <c r="WKE256" s="405"/>
      <c r="WKF256" s="277"/>
      <c r="WKG256" s="277"/>
      <c r="WKH256" s="277"/>
      <c r="WKI256" s="277"/>
      <c r="WKJ256" s="277"/>
      <c r="WKK256" s="277"/>
      <c r="WKL256" s="277"/>
      <c r="WKM256" s="277"/>
      <c r="WKN256" s="402"/>
      <c r="WKO256" s="404"/>
      <c r="WKP256" s="49"/>
      <c r="WKQ256" s="49"/>
      <c r="WKR256" s="49"/>
      <c r="WKS256" s="99"/>
      <c r="WKT256" s="98"/>
      <c r="WKU256" s="49"/>
      <c r="WKV256" s="405"/>
      <c r="WKW256" s="405"/>
      <c r="WKX256" s="277"/>
      <c r="WKY256" s="277"/>
      <c r="WKZ256" s="277"/>
      <c r="WLA256" s="277"/>
      <c r="WLB256" s="277"/>
      <c r="WLC256" s="277"/>
      <c r="WLD256" s="277"/>
      <c r="WLE256" s="277"/>
      <c r="WLF256" s="402"/>
      <c r="WLG256" s="404"/>
      <c r="WLH256" s="49"/>
      <c r="WLI256" s="49"/>
      <c r="WLJ256" s="49"/>
      <c r="WLK256" s="99"/>
      <c r="WLL256" s="98"/>
      <c r="WLM256" s="49"/>
      <c r="WLN256" s="405"/>
      <c r="WLO256" s="405"/>
      <c r="WLP256" s="277"/>
      <c r="WLQ256" s="277"/>
      <c r="WLR256" s="277"/>
      <c r="WLS256" s="277"/>
      <c r="WLT256" s="277"/>
      <c r="WLU256" s="277"/>
      <c r="WLV256" s="277"/>
      <c r="WLW256" s="277"/>
      <c r="WLX256" s="402"/>
      <c r="WLY256" s="404"/>
      <c r="WLZ256" s="49"/>
      <c r="WMA256" s="49"/>
      <c r="WMB256" s="49"/>
      <c r="WMC256" s="99"/>
      <c r="WMD256" s="98"/>
      <c r="WME256" s="49"/>
      <c r="WMF256" s="405"/>
      <c r="WMG256" s="405"/>
      <c r="WMH256" s="277"/>
      <c r="WMI256" s="277"/>
      <c r="WMJ256" s="277"/>
      <c r="WMK256" s="277"/>
      <c r="WML256" s="277"/>
      <c r="WMM256" s="277"/>
      <c r="WMN256" s="277"/>
      <c r="WMO256" s="277"/>
      <c r="WMP256" s="402"/>
      <c r="WMQ256" s="404"/>
      <c r="WMR256" s="49"/>
      <c r="WMS256" s="49"/>
      <c r="WMT256" s="49"/>
      <c r="WMU256" s="99"/>
      <c r="WMV256" s="98"/>
      <c r="WMW256" s="49"/>
      <c r="WMX256" s="405"/>
      <c r="WMY256" s="405"/>
      <c r="WMZ256" s="277"/>
      <c r="WNA256" s="277"/>
      <c r="WNB256" s="277"/>
      <c r="WNC256" s="277"/>
      <c r="WND256" s="277"/>
      <c r="WNE256" s="277"/>
      <c r="WNF256" s="277"/>
      <c r="WNG256" s="277"/>
      <c r="WNH256" s="402"/>
      <c r="WNI256" s="404"/>
      <c r="WNJ256" s="49"/>
      <c r="WNK256" s="49"/>
      <c r="WNL256" s="49"/>
      <c r="WNM256" s="99"/>
      <c r="WNN256" s="98"/>
      <c r="WNO256" s="49"/>
      <c r="WNP256" s="405"/>
      <c r="WNQ256" s="405"/>
      <c r="WNR256" s="277"/>
      <c r="WNS256" s="277"/>
      <c r="WNT256" s="277"/>
      <c r="WNU256" s="277"/>
      <c r="WNV256" s="277"/>
      <c r="WNW256" s="277"/>
      <c r="WNX256" s="277"/>
      <c r="WNY256" s="277"/>
      <c r="WNZ256" s="402"/>
      <c r="WOA256" s="404"/>
      <c r="WOB256" s="49"/>
      <c r="WOC256" s="49"/>
      <c r="WOD256" s="49"/>
      <c r="WOE256" s="99"/>
      <c r="WOF256" s="98"/>
      <c r="WOG256" s="49"/>
      <c r="WOH256" s="405"/>
      <c r="WOI256" s="405"/>
      <c r="WOJ256" s="277"/>
      <c r="WOK256" s="277"/>
      <c r="WOL256" s="277"/>
      <c r="WOM256" s="277"/>
      <c r="WON256" s="277"/>
      <c r="WOO256" s="277"/>
      <c r="WOP256" s="277"/>
      <c r="WOQ256" s="277"/>
      <c r="WOR256" s="402"/>
      <c r="WOS256" s="404"/>
      <c r="WOT256" s="49"/>
      <c r="WOU256" s="49"/>
      <c r="WOV256" s="49"/>
      <c r="WOW256" s="99"/>
      <c r="WOX256" s="98"/>
      <c r="WOY256" s="49"/>
      <c r="WOZ256" s="405"/>
      <c r="WPA256" s="405"/>
      <c r="WPB256" s="277"/>
      <c r="WPC256" s="277"/>
      <c r="WPD256" s="277"/>
      <c r="WPE256" s="277"/>
      <c r="WPF256" s="277"/>
      <c r="WPG256" s="277"/>
      <c r="WPH256" s="277"/>
      <c r="WPI256" s="277"/>
      <c r="WPJ256" s="402"/>
      <c r="WPK256" s="404"/>
      <c r="WPL256" s="49"/>
      <c r="WPM256" s="49"/>
      <c r="WPN256" s="49"/>
      <c r="WPO256" s="99"/>
      <c r="WPP256" s="98"/>
      <c r="WPQ256" s="49"/>
      <c r="WPR256" s="405"/>
      <c r="WPS256" s="405"/>
      <c r="WPT256" s="277"/>
      <c r="WPU256" s="277"/>
      <c r="WPV256" s="277"/>
      <c r="WPW256" s="277"/>
      <c r="WPX256" s="277"/>
      <c r="WPY256" s="277"/>
      <c r="WPZ256" s="277"/>
      <c r="WQA256" s="277"/>
      <c r="WQB256" s="402"/>
      <c r="WQC256" s="404"/>
      <c r="WQD256" s="49"/>
      <c r="WQE256" s="49"/>
      <c r="WQF256" s="49"/>
      <c r="WQG256" s="99"/>
      <c r="WQH256" s="98"/>
      <c r="WQI256" s="49"/>
      <c r="WQJ256" s="405"/>
      <c r="WQK256" s="405"/>
      <c r="WQL256" s="277"/>
      <c r="WQM256" s="277"/>
      <c r="WQN256" s="277"/>
      <c r="WQO256" s="277"/>
      <c r="WQP256" s="277"/>
      <c r="WQQ256" s="277"/>
      <c r="WQR256" s="277"/>
      <c r="WQS256" s="277"/>
      <c r="WQT256" s="402"/>
      <c r="WQU256" s="404"/>
      <c r="WQV256" s="49"/>
      <c r="WQW256" s="49"/>
      <c r="WQX256" s="49"/>
      <c r="WQY256" s="99"/>
      <c r="WQZ256" s="98"/>
      <c r="WRA256" s="49"/>
      <c r="WRB256" s="405"/>
      <c r="WRC256" s="405"/>
      <c r="WRD256" s="277"/>
      <c r="WRE256" s="277"/>
      <c r="WRF256" s="277"/>
      <c r="WRG256" s="277"/>
      <c r="WRH256" s="277"/>
      <c r="WRI256" s="277"/>
      <c r="WRJ256" s="277"/>
      <c r="WRK256" s="277"/>
      <c r="WRL256" s="402"/>
      <c r="WRM256" s="404"/>
      <c r="WRN256" s="49"/>
      <c r="WRO256" s="49"/>
      <c r="WRP256" s="49"/>
      <c r="WRQ256" s="99"/>
      <c r="WRR256" s="98"/>
      <c r="WRS256" s="49"/>
      <c r="WRT256" s="405"/>
      <c r="WRU256" s="405"/>
      <c r="WRV256" s="277"/>
      <c r="WRW256" s="277"/>
      <c r="WRX256" s="277"/>
      <c r="WRY256" s="277"/>
      <c r="WRZ256" s="277"/>
      <c r="WSA256" s="277"/>
      <c r="WSB256" s="277"/>
      <c r="WSC256" s="277"/>
      <c r="WSD256" s="402"/>
      <c r="WSE256" s="404"/>
      <c r="WSF256" s="49"/>
      <c r="WSG256" s="49"/>
      <c r="WSH256" s="49"/>
      <c r="WSI256" s="99"/>
      <c r="WSJ256" s="98"/>
      <c r="WSK256" s="49"/>
      <c r="WSL256" s="405"/>
      <c r="WSM256" s="405"/>
      <c r="WSN256" s="277"/>
      <c r="WSO256" s="277"/>
      <c r="WSP256" s="277"/>
      <c r="WSQ256" s="277"/>
      <c r="WSR256" s="277"/>
      <c r="WSS256" s="277"/>
      <c r="WST256" s="277"/>
      <c r="WSU256" s="277"/>
      <c r="WSV256" s="402"/>
      <c r="WSW256" s="404"/>
      <c r="WSX256" s="49"/>
      <c r="WSY256" s="49"/>
      <c r="WSZ256" s="49"/>
      <c r="WTA256" s="99"/>
      <c r="WTB256" s="98"/>
      <c r="WTC256" s="49"/>
      <c r="WTD256" s="405"/>
      <c r="WTE256" s="405"/>
      <c r="WTF256" s="277"/>
      <c r="WTG256" s="277"/>
      <c r="WTH256" s="277"/>
      <c r="WTI256" s="277"/>
      <c r="WTJ256" s="277"/>
      <c r="WTK256" s="277"/>
      <c r="WTL256" s="277"/>
      <c r="WTM256" s="277"/>
      <c r="WTN256" s="402"/>
      <c r="WTO256" s="404"/>
      <c r="WTP256" s="49"/>
      <c r="WTQ256" s="49"/>
      <c r="WTR256" s="49"/>
      <c r="WTS256" s="99"/>
      <c r="WTT256" s="98"/>
      <c r="WTU256" s="49"/>
      <c r="WTV256" s="405"/>
      <c r="WTW256" s="405"/>
      <c r="WTX256" s="277"/>
      <c r="WTY256" s="277"/>
      <c r="WTZ256" s="277"/>
      <c r="WUA256" s="277"/>
      <c r="WUB256" s="277"/>
      <c r="WUC256" s="277"/>
      <c r="WUD256" s="277"/>
      <c r="WUE256" s="277"/>
      <c r="WUF256" s="402"/>
      <c r="WUG256" s="404"/>
      <c r="WUH256" s="49"/>
      <c r="WUI256" s="49"/>
      <c r="WUJ256" s="49"/>
      <c r="WUK256" s="99"/>
      <c r="WUL256" s="98"/>
      <c r="WUM256" s="49"/>
      <c r="WUN256" s="405"/>
      <c r="WUO256" s="405"/>
      <c r="WUP256" s="277"/>
      <c r="WUQ256" s="277"/>
      <c r="WUR256" s="277"/>
      <c r="WUS256" s="277"/>
      <c r="WUT256" s="277"/>
      <c r="WUU256" s="277"/>
      <c r="WUV256" s="277"/>
      <c r="WUW256" s="277"/>
      <c r="WUX256" s="402"/>
      <c r="WUY256" s="404"/>
      <c r="WUZ256" s="49"/>
      <c r="WVA256" s="49"/>
      <c r="WVB256" s="49"/>
      <c r="WVC256" s="99"/>
      <c r="WVD256" s="98"/>
      <c r="WVE256" s="49"/>
      <c r="WVF256" s="405"/>
      <c r="WVG256" s="405"/>
      <c r="WVH256" s="277"/>
      <c r="WVI256" s="277"/>
      <c r="WVJ256" s="277"/>
      <c r="WVK256" s="277"/>
      <c r="WVL256" s="277"/>
      <c r="WVM256" s="277"/>
      <c r="WVN256" s="277"/>
      <c r="WVO256" s="277"/>
      <c r="WVP256" s="402"/>
      <c r="WVQ256" s="404"/>
      <c r="WVR256" s="49"/>
      <c r="WVS256" s="49"/>
      <c r="WVT256" s="49"/>
      <c r="WVU256" s="99"/>
      <c r="WVV256" s="98"/>
      <c r="WVW256" s="49"/>
      <c r="WVX256" s="405"/>
      <c r="WVY256" s="405"/>
      <c r="WVZ256" s="277"/>
      <c r="WWA256" s="277"/>
      <c r="WWB256" s="277"/>
      <c r="WWC256" s="277"/>
      <c r="WWD256" s="277"/>
      <c r="WWE256" s="277"/>
      <c r="WWF256" s="277"/>
      <c r="WWG256" s="277"/>
      <c r="WWH256" s="402"/>
      <c r="WWI256" s="404"/>
      <c r="WWJ256" s="49"/>
      <c r="WWK256" s="49"/>
      <c r="WWL256" s="49"/>
      <c r="WWM256" s="99"/>
      <c r="WWN256" s="98"/>
      <c r="WWO256" s="49"/>
      <c r="WWP256" s="405"/>
      <c r="WWQ256" s="405"/>
      <c r="WWR256" s="277"/>
      <c r="WWS256" s="277"/>
      <c r="WWT256" s="277"/>
      <c r="WWU256" s="277"/>
      <c r="WWV256" s="277"/>
      <c r="WWW256" s="277"/>
      <c r="WWX256" s="277"/>
      <c r="WWY256" s="277"/>
      <c r="WWZ256" s="402"/>
      <c r="WXA256" s="404"/>
      <c r="WXB256" s="49"/>
      <c r="WXC256" s="49"/>
      <c r="WXD256" s="49"/>
      <c r="WXE256" s="99"/>
      <c r="WXF256" s="98"/>
      <c r="WXG256" s="49"/>
      <c r="WXH256" s="405"/>
      <c r="WXI256" s="405"/>
      <c r="WXJ256" s="277"/>
      <c r="WXK256" s="277"/>
      <c r="WXL256" s="277"/>
      <c r="WXM256" s="277"/>
      <c r="WXN256" s="277"/>
      <c r="WXO256" s="277"/>
      <c r="WXP256" s="277"/>
      <c r="WXQ256" s="277"/>
      <c r="WXR256" s="402"/>
      <c r="WXS256" s="404"/>
      <c r="WXT256" s="49"/>
      <c r="WXU256" s="49"/>
      <c r="WXV256" s="49"/>
      <c r="WXW256" s="99"/>
      <c r="WXX256" s="98"/>
      <c r="WXY256" s="49"/>
      <c r="WXZ256" s="405"/>
      <c r="WYA256" s="405"/>
      <c r="WYB256" s="277"/>
      <c r="WYC256" s="277"/>
      <c r="WYD256" s="277"/>
      <c r="WYE256" s="277"/>
      <c r="WYF256" s="277"/>
      <c r="WYG256" s="277"/>
      <c r="WYH256" s="277"/>
      <c r="WYI256" s="277"/>
      <c r="WYJ256" s="402"/>
      <c r="WYK256" s="404"/>
      <c r="WYL256" s="49"/>
      <c r="WYM256" s="49"/>
      <c r="WYN256" s="49"/>
      <c r="WYO256" s="99"/>
      <c r="WYP256" s="98"/>
      <c r="WYQ256" s="49"/>
      <c r="WYR256" s="405"/>
      <c r="WYS256" s="405"/>
      <c r="WYT256" s="277"/>
      <c r="WYU256" s="277"/>
      <c r="WYV256" s="277"/>
      <c r="WYW256" s="277"/>
      <c r="WYX256" s="277"/>
      <c r="WYY256" s="277"/>
      <c r="WYZ256" s="277"/>
      <c r="WZA256" s="277"/>
      <c r="WZB256" s="402"/>
      <c r="WZC256" s="404"/>
      <c r="WZD256" s="49"/>
      <c r="WZE256" s="49"/>
      <c r="WZF256" s="49"/>
      <c r="WZG256" s="99"/>
      <c r="WZH256" s="98"/>
      <c r="WZI256" s="49"/>
      <c r="WZJ256" s="405"/>
      <c r="WZK256" s="405"/>
      <c r="WZL256" s="277"/>
      <c r="WZM256" s="277"/>
      <c r="WZN256" s="277"/>
      <c r="WZO256" s="277"/>
      <c r="WZP256" s="277"/>
      <c r="WZQ256" s="277"/>
      <c r="WZR256" s="277"/>
      <c r="WZS256" s="277"/>
      <c r="WZT256" s="402"/>
      <c r="WZU256" s="404"/>
      <c r="WZV256" s="49"/>
      <c r="WZW256" s="49"/>
      <c r="WZX256" s="49"/>
      <c r="WZY256" s="99"/>
      <c r="WZZ256" s="98"/>
      <c r="XAA256" s="49"/>
      <c r="XAB256" s="405"/>
      <c r="XAC256" s="405"/>
      <c r="XAD256" s="277"/>
      <c r="XAE256" s="277"/>
      <c r="XAF256" s="277"/>
      <c r="XAG256" s="277"/>
      <c r="XAH256" s="277"/>
      <c r="XAI256" s="277"/>
      <c r="XAJ256" s="277"/>
      <c r="XAK256" s="277"/>
      <c r="XAL256" s="402"/>
      <c r="XAM256" s="404"/>
      <c r="XAN256" s="49"/>
      <c r="XAO256" s="49"/>
      <c r="XAP256" s="49"/>
      <c r="XAQ256" s="99"/>
      <c r="XAR256" s="98"/>
      <c r="XAS256" s="49"/>
      <c r="XAT256" s="405"/>
      <c r="XAU256" s="405"/>
      <c r="XAV256" s="277"/>
      <c r="XAW256" s="277"/>
      <c r="XAX256" s="277"/>
      <c r="XAY256" s="277"/>
      <c r="XAZ256" s="277"/>
      <c r="XBA256" s="277"/>
      <c r="XBB256" s="277"/>
      <c r="XBC256" s="277"/>
      <c r="XBD256" s="402"/>
      <c r="XBE256" s="404"/>
      <c r="XBF256" s="49"/>
      <c r="XBG256" s="49"/>
      <c r="XBH256" s="49"/>
      <c r="XBI256" s="99"/>
      <c r="XBJ256" s="98"/>
      <c r="XBK256" s="49"/>
      <c r="XBL256" s="405"/>
      <c r="XBM256" s="405"/>
      <c r="XBN256" s="277"/>
      <c r="XBO256" s="277"/>
      <c r="XBP256" s="277"/>
      <c r="XBQ256" s="277"/>
      <c r="XBR256" s="277"/>
      <c r="XBS256" s="277"/>
      <c r="XBT256" s="277"/>
      <c r="XBU256" s="277"/>
      <c r="XBV256" s="402"/>
      <c r="XBW256" s="404"/>
      <c r="XBX256" s="49"/>
      <c r="XBY256" s="49"/>
      <c r="XBZ256" s="49"/>
      <c r="XCA256" s="99"/>
      <c r="XCB256" s="98"/>
      <c r="XCC256" s="49"/>
      <c r="XCD256" s="405"/>
      <c r="XCE256" s="405"/>
      <c r="XCF256" s="277"/>
      <c r="XCG256" s="277"/>
      <c r="XCH256" s="277"/>
      <c r="XCI256" s="277"/>
      <c r="XCJ256" s="277"/>
      <c r="XCK256" s="277"/>
      <c r="XCL256" s="277"/>
      <c r="XCM256" s="277"/>
      <c r="XCN256" s="402"/>
      <c r="XCO256" s="404"/>
      <c r="XCP256" s="49"/>
      <c r="XCQ256" s="49"/>
      <c r="XCR256" s="49"/>
      <c r="XCS256" s="99"/>
      <c r="XCT256" s="98"/>
      <c r="XCU256" s="49"/>
      <c r="XCV256" s="405"/>
      <c r="XCW256" s="405"/>
      <c r="XCX256" s="277"/>
      <c r="XCY256" s="277"/>
      <c r="XCZ256" s="277"/>
      <c r="XDA256" s="277"/>
      <c r="XDB256" s="277"/>
      <c r="XDC256" s="277"/>
      <c r="XDD256" s="277"/>
      <c r="XDE256" s="277"/>
      <c r="XDF256" s="402"/>
      <c r="XDG256" s="404"/>
      <c r="XDH256" s="49"/>
      <c r="XDI256" s="49"/>
      <c r="XDJ256" s="49"/>
    </row>
    <row r="257" spans="1:16338" s="407" customFormat="1" x14ac:dyDescent="0.2">
      <c r="A257" s="234"/>
      <c r="B257" s="208"/>
      <c r="C257" s="208"/>
      <c r="D257" s="208"/>
      <c r="E257" s="458"/>
      <c r="F257" s="450" t="s">
        <v>965</v>
      </c>
      <c r="G257" s="202"/>
      <c r="H257" s="207"/>
      <c r="I257" s="207"/>
      <c r="J257" s="572">
        <v>20</v>
      </c>
      <c r="K257" s="207"/>
      <c r="L257" s="417">
        <v>20</v>
      </c>
      <c r="M257" s="560"/>
      <c r="N257" s="320"/>
      <c r="O257" s="522"/>
      <c r="P257" s="522"/>
      <c r="Q257" s="522"/>
      <c r="R257" s="485"/>
      <c r="S257" s="277"/>
      <c r="T257" s="277"/>
      <c r="U257" s="277"/>
      <c r="V257" s="277"/>
      <c r="W257" s="277"/>
      <c r="X257" s="277"/>
      <c r="Y257" s="277"/>
      <c r="Z257" s="402"/>
      <c r="AA257" s="404"/>
      <c r="AB257" s="49"/>
      <c r="AC257" s="49"/>
      <c r="AD257" s="49"/>
      <c r="AE257" s="99"/>
      <c r="AF257" s="98"/>
      <c r="AG257" s="49"/>
      <c r="AH257" s="405"/>
      <c r="AI257" s="405"/>
      <c r="AJ257" s="277"/>
      <c r="AK257" s="277"/>
      <c r="AL257" s="277"/>
      <c r="AM257" s="277"/>
      <c r="AN257" s="277"/>
      <c r="AO257" s="277"/>
      <c r="AP257" s="277"/>
      <c r="AQ257" s="277"/>
      <c r="AR257" s="402"/>
      <c r="AS257" s="404"/>
      <c r="AT257" s="49"/>
      <c r="AU257" s="49"/>
      <c r="AV257" s="49"/>
      <c r="AW257" s="99"/>
      <c r="AX257" s="98"/>
      <c r="AY257" s="49"/>
      <c r="AZ257" s="405"/>
      <c r="BA257" s="405"/>
      <c r="BB257" s="277"/>
      <c r="BC257" s="277"/>
      <c r="BD257" s="277"/>
      <c r="BE257" s="277"/>
      <c r="BF257" s="277"/>
      <c r="BG257" s="277"/>
      <c r="BH257" s="277"/>
      <c r="BI257" s="277"/>
      <c r="BJ257" s="402"/>
      <c r="BK257" s="404"/>
      <c r="BL257" s="49"/>
      <c r="BM257" s="49"/>
      <c r="BN257" s="49"/>
      <c r="BO257" s="99"/>
      <c r="BP257" s="98"/>
      <c r="BQ257" s="49"/>
      <c r="BR257" s="405"/>
      <c r="BS257" s="405"/>
      <c r="BT257" s="277"/>
      <c r="BU257" s="277"/>
      <c r="BV257" s="277"/>
      <c r="BW257" s="277"/>
      <c r="BX257" s="277"/>
      <c r="BY257" s="277"/>
      <c r="BZ257" s="277"/>
      <c r="CA257" s="277"/>
      <c r="CB257" s="402"/>
      <c r="CC257" s="404"/>
      <c r="CD257" s="49"/>
      <c r="CE257" s="49"/>
      <c r="CF257" s="49"/>
      <c r="CG257" s="99"/>
      <c r="CH257" s="98"/>
      <c r="CI257" s="49"/>
      <c r="CJ257" s="405"/>
      <c r="CK257" s="405"/>
      <c r="CL257" s="277"/>
      <c r="CM257" s="277"/>
      <c r="CN257" s="277"/>
      <c r="CO257" s="277"/>
      <c r="CP257" s="277"/>
      <c r="CQ257" s="277"/>
      <c r="CR257" s="277"/>
      <c r="CS257" s="277"/>
      <c r="CT257" s="402"/>
      <c r="CU257" s="404"/>
      <c r="CV257" s="49"/>
      <c r="CW257" s="49"/>
      <c r="CX257" s="49"/>
      <c r="CY257" s="99"/>
      <c r="CZ257" s="98"/>
      <c r="DA257" s="49"/>
      <c r="DB257" s="405"/>
      <c r="DC257" s="405"/>
      <c r="DD257" s="277"/>
      <c r="DE257" s="277"/>
      <c r="DF257" s="277"/>
      <c r="DG257" s="277"/>
      <c r="DH257" s="277"/>
      <c r="DI257" s="277"/>
      <c r="DJ257" s="277"/>
      <c r="DK257" s="277"/>
      <c r="DL257" s="402"/>
      <c r="DM257" s="404"/>
      <c r="DN257" s="49"/>
      <c r="DO257" s="49"/>
      <c r="DP257" s="49"/>
      <c r="DQ257" s="99"/>
      <c r="DR257" s="98"/>
      <c r="DS257" s="49"/>
      <c r="DT257" s="405"/>
      <c r="DU257" s="405"/>
      <c r="DV257" s="277"/>
      <c r="DW257" s="277"/>
      <c r="DX257" s="277"/>
      <c r="DY257" s="277"/>
      <c r="DZ257" s="277"/>
      <c r="EA257" s="277"/>
      <c r="EB257" s="277"/>
      <c r="EC257" s="277"/>
      <c r="ED257" s="402"/>
      <c r="EE257" s="404"/>
      <c r="EF257" s="49"/>
      <c r="EG257" s="49"/>
      <c r="EH257" s="49"/>
      <c r="EI257" s="99"/>
      <c r="EJ257" s="98"/>
      <c r="EK257" s="49"/>
      <c r="EL257" s="405"/>
      <c r="EM257" s="405"/>
      <c r="EN257" s="277"/>
      <c r="EO257" s="277"/>
      <c r="EP257" s="277"/>
      <c r="EQ257" s="277"/>
      <c r="ER257" s="277"/>
      <c r="ES257" s="277"/>
      <c r="ET257" s="277"/>
      <c r="EU257" s="277"/>
      <c r="EV257" s="402"/>
      <c r="EW257" s="404"/>
      <c r="EX257" s="49"/>
      <c r="EY257" s="49"/>
      <c r="EZ257" s="49"/>
      <c r="FA257" s="99"/>
      <c r="FB257" s="98"/>
      <c r="FC257" s="49"/>
      <c r="FD257" s="405"/>
      <c r="FE257" s="405"/>
      <c r="FF257" s="277"/>
      <c r="FG257" s="277"/>
      <c r="FH257" s="277"/>
      <c r="FI257" s="277"/>
      <c r="FJ257" s="277"/>
      <c r="FK257" s="277"/>
      <c r="FL257" s="277"/>
      <c r="FM257" s="277"/>
      <c r="FN257" s="402"/>
      <c r="FO257" s="404"/>
      <c r="FP257" s="49"/>
      <c r="FQ257" s="49"/>
      <c r="FR257" s="49"/>
      <c r="FS257" s="99"/>
      <c r="FT257" s="98"/>
      <c r="FU257" s="49"/>
      <c r="FV257" s="405"/>
      <c r="FW257" s="405"/>
      <c r="FX257" s="277"/>
      <c r="FY257" s="277"/>
      <c r="FZ257" s="277"/>
      <c r="GA257" s="277"/>
      <c r="GB257" s="277"/>
      <c r="GC257" s="277"/>
      <c r="GD257" s="277"/>
      <c r="GE257" s="277"/>
      <c r="GF257" s="402"/>
      <c r="GG257" s="404"/>
      <c r="GH257" s="49"/>
      <c r="GI257" s="49"/>
      <c r="GJ257" s="49"/>
      <c r="GK257" s="99"/>
      <c r="GL257" s="98"/>
      <c r="GM257" s="49"/>
      <c r="GN257" s="405"/>
      <c r="GO257" s="405"/>
      <c r="GP257" s="277"/>
      <c r="GQ257" s="277"/>
      <c r="GR257" s="277"/>
      <c r="GS257" s="277"/>
      <c r="GT257" s="277"/>
      <c r="GU257" s="277"/>
      <c r="GV257" s="277"/>
      <c r="GW257" s="277"/>
      <c r="GX257" s="402"/>
      <c r="GY257" s="404"/>
      <c r="GZ257" s="49"/>
      <c r="HA257" s="49"/>
      <c r="HB257" s="49"/>
      <c r="HC257" s="99"/>
      <c r="HD257" s="98"/>
      <c r="HE257" s="49"/>
      <c r="HF257" s="405"/>
      <c r="HG257" s="405"/>
      <c r="HH257" s="277"/>
      <c r="HI257" s="277"/>
      <c r="HJ257" s="277"/>
      <c r="HK257" s="277"/>
      <c r="HL257" s="277"/>
      <c r="HM257" s="277"/>
      <c r="HN257" s="277"/>
      <c r="HO257" s="277"/>
      <c r="HP257" s="402"/>
      <c r="HQ257" s="404"/>
      <c r="HR257" s="49"/>
      <c r="HS257" s="49"/>
      <c r="HT257" s="49"/>
      <c r="HU257" s="99"/>
      <c r="HV257" s="98"/>
      <c r="HW257" s="49"/>
      <c r="HX257" s="405"/>
      <c r="HY257" s="405"/>
      <c r="HZ257" s="277"/>
      <c r="IA257" s="277"/>
      <c r="IB257" s="277"/>
      <c r="IC257" s="277"/>
      <c r="ID257" s="277"/>
      <c r="IE257" s="277"/>
      <c r="IF257" s="277"/>
      <c r="IG257" s="277"/>
      <c r="IH257" s="402"/>
      <c r="II257" s="404"/>
      <c r="IJ257" s="49"/>
      <c r="IK257" s="49"/>
      <c r="IL257" s="49"/>
      <c r="IM257" s="99"/>
      <c r="IN257" s="98"/>
      <c r="IO257" s="49"/>
      <c r="IP257" s="405"/>
      <c r="IQ257" s="405"/>
      <c r="IR257" s="277"/>
      <c r="IS257" s="277"/>
      <c r="IT257" s="277"/>
      <c r="IU257" s="277"/>
      <c r="IV257" s="277"/>
      <c r="IW257" s="277"/>
      <c r="IX257" s="277"/>
      <c r="IY257" s="277"/>
      <c r="IZ257" s="402"/>
      <c r="JA257" s="404"/>
      <c r="JB257" s="49"/>
      <c r="JC257" s="49"/>
      <c r="JD257" s="49"/>
      <c r="JE257" s="99"/>
      <c r="JF257" s="98"/>
      <c r="JG257" s="49"/>
      <c r="JH257" s="405"/>
      <c r="JI257" s="405"/>
      <c r="JJ257" s="277"/>
      <c r="JK257" s="277"/>
      <c r="JL257" s="277"/>
      <c r="JM257" s="277"/>
      <c r="JN257" s="277"/>
      <c r="JO257" s="277"/>
      <c r="JP257" s="277"/>
      <c r="JQ257" s="277"/>
      <c r="JR257" s="402"/>
      <c r="JS257" s="404"/>
      <c r="JT257" s="49"/>
      <c r="JU257" s="49"/>
      <c r="JV257" s="49"/>
      <c r="JW257" s="99"/>
      <c r="JX257" s="98"/>
      <c r="JY257" s="49"/>
      <c r="JZ257" s="405"/>
      <c r="KA257" s="405"/>
      <c r="KB257" s="277"/>
      <c r="KC257" s="277"/>
      <c r="KD257" s="277"/>
      <c r="KE257" s="277"/>
      <c r="KF257" s="277"/>
      <c r="KG257" s="277"/>
      <c r="KH257" s="277"/>
      <c r="KI257" s="277"/>
      <c r="KJ257" s="402"/>
      <c r="KK257" s="404"/>
      <c r="KL257" s="49"/>
      <c r="KM257" s="49"/>
      <c r="KN257" s="49"/>
      <c r="KO257" s="99"/>
      <c r="KP257" s="98"/>
      <c r="KQ257" s="49"/>
      <c r="KR257" s="405"/>
      <c r="KS257" s="405"/>
      <c r="KT257" s="277"/>
      <c r="KU257" s="277"/>
      <c r="KV257" s="277"/>
      <c r="KW257" s="277"/>
      <c r="KX257" s="277"/>
      <c r="KY257" s="277"/>
      <c r="KZ257" s="277"/>
      <c r="LA257" s="277"/>
      <c r="LB257" s="402"/>
      <c r="LC257" s="404"/>
      <c r="LD257" s="49"/>
      <c r="LE257" s="49"/>
      <c r="LF257" s="49"/>
      <c r="LG257" s="99"/>
      <c r="LH257" s="98"/>
      <c r="LI257" s="49"/>
      <c r="LJ257" s="405"/>
      <c r="LK257" s="405"/>
      <c r="LL257" s="277"/>
      <c r="LM257" s="277"/>
      <c r="LN257" s="277"/>
      <c r="LO257" s="277"/>
      <c r="LP257" s="277"/>
      <c r="LQ257" s="277"/>
      <c r="LR257" s="277"/>
      <c r="LS257" s="277"/>
      <c r="LT257" s="402"/>
      <c r="LU257" s="404"/>
      <c r="LV257" s="49"/>
      <c r="LW257" s="49"/>
      <c r="LX257" s="49"/>
      <c r="LY257" s="99"/>
      <c r="LZ257" s="98"/>
      <c r="MA257" s="49"/>
      <c r="MB257" s="405"/>
      <c r="MC257" s="405"/>
      <c r="MD257" s="277"/>
      <c r="ME257" s="277"/>
      <c r="MF257" s="277"/>
      <c r="MG257" s="277"/>
      <c r="MH257" s="277"/>
      <c r="MI257" s="277"/>
      <c r="MJ257" s="277"/>
      <c r="MK257" s="277"/>
      <c r="ML257" s="402"/>
      <c r="MM257" s="404"/>
      <c r="MN257" s="49"/>
      <c r="MO257" s="49"/>
      <c r="MP257" s="49"/>
      <c r="MQ257" s="99"/>
      <c r="MR257" s="98"/>
      <c r="MS257" s="49"/>
      <c r="MT257" s="405"/>
      <c r="MU257" s="405"/>
      <c r="MV257" s="277"/>
      <c r="MW257" s="277"/>
      <c r="MX257" s="277"/>
      <c r="MY257" s="277"/>
      <c r="MZ257" s="277"/>
      <c r="NA257" s="277"/>
      <c r="NB257" s="277"/>
      <c r="NC257" s="277"/>
      <c r="ND257" s="402"/>
      <c r="NE257" s="404"/>
      <c r="NF257" s="49"/>
      <c r="NG257" s="49"/>
      <c r="NH257" s="49"/>
      <c r="NI257" s="99"/>
      <c r="NJ257" s="98"/>
      <c r="NK257" s="49"/>
      <c r="NL257" s="405"/>
      <c r="NM257" s="405"/>
      <c r="NN257" s="277"/>
      <c r="NO257" s="277"/>
      <c r="NP257" s="277"/>
      <c r="NQ257" s="277"/>
      <c r="NR257" s="277"/>
      <c r="NS257" s="277"/>
      <c r="NT257" s="277"/>
      <c r="NU257" s="277"/>
      <c r="NV257" s="402"/>
      <c r="NW257" s="404"/>
      <c r="NX257" s="49"/>
      <c r="NY257" s="49"/>
      <c r="NZ257" s="49"/>
      <c r="OA257" s="99"/>
      <c r="OB257" s="98"/>
      <c r="OC257" s="49"/>
      <c r="OD257" s="405"/>
      <c r="OE257" s="405"/>
      <c r="OF257" s="277"/>
      <c r="OG257" s="277"/>
      <c r="OH257" s="277"/>
      <c r="OI257" s="277"/>
      <c r="OJ257" s="277"/>
      <c r="OK257" s="277"/>
      <c r="OL257" s="277"/>
      <c r="OM257" s="277"/>
      <c r="ON257" s="402"/>
      <c r="OO257" s="404"/>
      <c r="OP257" s="49"/>
      <c r="OQ257" s="49"/>
      <c r="OR257" s="49"/>
      <c r="OS257" s="99"/>
      <c r="OT257" s="98"/>
      <c r="OU257" s="49"/>
      <c r="OV257" s="405"/>
      <c r="OW257" s="405"/>
      <c r="OX257" s="277"/>
      <c r="OY257" s="277"/>
      <c r="OZ257" s="277"/>
      <c r="PA257" s="277"/>
      <c r="PB257" s="277"/>
      <c r="PC257" s="277"/>
      <c r="PD257" s="277"/>
      <c r="PE257" s="277"/>
      <c r="PF257" s="402"/>
      <c r="PG257" s="404"/>
      <c r="PH257" s="49"/>
      <c r="PI257" s="49"/>
      <c r="PJ257" s="49"/>
      <c r="PK257" s="99"/>
      <c r="PL257" s="98"/>
      <c r="PM257" s="49"/>
      <c r="PN257" s="405"/>
      <c r="PO257" s="405"/>
      <c r="PP257" s="277"/>
      <c r="PQ257" s="277"/>
      <c r="PR257" s="277"/>
      <c r="PS257" s="277"/>
      <c r="PT257" s="277"/>
      <c r="PU257" s="277"/>
      <c r="PV257" s="277"/>
      <c r="PW257" s="277"/>
      <c r="PX257" s="402"/>
      <c r="PY257" s="404"/>
      <c r="PZ257" s="49"/>
      <c r="QA257" s="49"/>
      <c r="QB257" s="49"/>
      <c r="QC257" s="99"/>
      <c r="QD257" s="98"/>
      <c r="QE257" s="49"/>
      <c r="QF257" s="405"/>
      <c r="QG257" s="405"/>
      <c r="QH257" s="277"/>
      <c r="QI257" s="277"/>
      <c r="QJ257" s="277"/>
      <c r="QK257" s="277"/>
      <c r="QL257" s="277"/>
      <c r="QM257" s="277"/>
      <c r="QN257" s="277"/>
      <c r="QO257" s="277"/>
      <c r="QP257" s="402"/>
      <c r="QQ257" s="404"/>
      <c r="QR257" s="49"/>
      <c r="QS257" s="49"/>
      <c r="QT257" s="49"/>
      <c r="QU257" s="99"/>
      <c r="QV257" s="98"/>
      <c r="QW257" s="49"/>
      <c r="QX257" s="405"/>
      <c r="QY257" s="405"/>
      <c r="QZ257" s="277"/>
      <c r="RA257" s="277"/>
      <c r="RB257" s="277"/>
      <c r="RC257" s="277"/>
      <c r="RD257" s="277"/>
      <c r="RE257" s="277"/>
      <c r="RF257" s="277"/>
      <c r="RG257" s="277"/>
      <c r="RH257" s="402"/>
      <c r="RI257" s="404"/>
      <c r="RJ257" s="49"/>
      <c r="RK257" s="49"/>
      <c r="RL257" s="49"/>
      <c r="RM257" s="99"/>
      <c r="RN257" s="98"/>
      <c r="RO257" s="49"/>
      <c r="RP257" s="405"/>
      <c r="RQ257" s="405"/>
      <c r="RR257" s="277"/>
      <c r="RS257" s="277"/>
      <c r="RT257" s="277"/>
      <c r="RU257" s="277"/>
      <c r="RV257" s="277"/>
      <c r="RW257" s="277"/>
      <c r="RX257" s="277"/>
      <c r="RY257" s="277"/>
      <c r="RZ257" s="402"/>
      <c r="SA257" s="404"/>
      <c r="SB257" s="49"/>
      <c r="SC257" s="49"/>
      <c r="SD257" s="49"/>
      <c r="SE257" s="99"/>
      <c r="SF257" s="98"/>
      <c r="SG257" s="49"/>
      <c r="SH257" s="405"/>
      <c r="SI257" s="405"/>
      <c r="SJ257" s="277"/>
      <c r="SK257" s="277"/>
      <c r="SL257" s="277"/>
      <c r="SM257" s="277"/>
      <c r="SN257" s="277"/>
      <c r="SO257" s="277"/>
      <c r="SP257" s="277"/>
      <c r="SQ257" s="277"/>
      <c r="SR257" s="402"/>
      <c r="SS257" s="404"/>
      <c r="ST257" s="49"/>
      <c r="SU257" s="49"/>
      <c r="SV257" s="49"/>
      <c r="SW257" s="99"/>
      <c r="SX257" s="98"/>
      <c r="SY257" s="49"/>
      <c r="SZ257" s="405"/>
      <c r="TA257" s="405"/>
      <c r="TB257" s="277"/>
      <c r="TC257" s="277"/>
      <c r="TD257" s="277"/>
      <c r="TE257" s="277"/>
      <c r="TF257" s="277"/>
      <c r="TG257" s="277"/>
      <c r="TH257" s="277"/>
      <c r="TI257" s="277"/>
      <c r="TJ257" s="402"/>
      <c r="TK257" s="404"/>
      <c r="TL257" s="49"/>
      <c r="TM257" s="49"/>
      <c r="TN257" s="49"/>
      <c r="TO257" s="99"/>
      <c r="TP257" s="98"/>
      <c r="TQ257" s="49"/>
      <c r="TR257" s="405"/>
      <c r="TS257" s="405"/>
      <c r="TT257" s="277"/>
      <c r="TU257" s="277"/>
      <c r="TV257" s="277"/>
      <c r="TW257" s="277"/>
      <c r="TX257" s="277"/>
      <c r="TY257" s="277"/>
      <c r="TZ257" s="277"/>
      <c r="UA257" s="277"/>
      <c r="UB257" s="402"/>
      <c r="UC257" s="404"/>
      <c r="UD257" s="49"/>
      <c r="UE257" s="49"/>
      <c r="UF257" s="49"/>
      <c r="UG257" s="99"/>
      <c r="UH257" s="98"/>
      <c r="UI257" s="49"/>
      <c r="UJ257" s="405"/>
      <c r="UK257" s="405"/>
      <c r="UL257" s="277"/>
      <c r="UM257" s="277"/>
      <c r="UN257" s="277"/>
      <c r="UO257" s="277"/>
      <c r="UP257" s="277"/>
      <c r="UQ257" s="277"/>
      <c r="UR257" s="277"/>
      <c r="US257" s="277"/>
      <c r="UT257" s="402"/>
      <c r="UU257" s="404"/>
      <c r="UV257" s="49"/>
      <c r="UW257" s="49"/>
      <c r="UX257" s="49"/>
      <c r="UY257" s="99"/>
      <c r="UZ257" s="98"/>
      <c r="VA257" s="49"/>
      <c r="VB257" s="405"/>
      <c r="VC257" s="405"/>
      <c r="VD257" s="277"/>
      <c r="VE257" s="277"/>
      <c r="VF257" s="277"/>
      <c r="VG257" s="277"/>
      <c r="VH257" s="277"/>
      <c r="VI257" s="277"/>
      <c r="VJ257" s="277"/>
      <c r="VK257" s="277"/>
      <c r="VL257" s="402"/>
      <c r="VM257" s="404"/>
      <c r="VN257" s="49"/>
      <c r="VO257" s="49"/>
      <c r="VP257" s="49"/>
      <c r="VQ257" s="99"/>
      <c r="VR257" s="98"/>
      <c r="VS257" s="49"/>
      <c r="VT257" s="405"/>
      <c r="VU257" s="405"/>
      <c r="VV257" s="277"/>
      <c r="VW257" s="277"/>
      <c r="VX257" s="277"/>
      <c r="VY257" s="277"/>
      <c r="VZ257" s="277"/>
      <c r="WA257" s="277"/>
      <c r="WB257" s="277"/>
      <c r="WC257" s="277"/>
      <c r="WD257" s="402"/>
      <c r="WE257" s="404"/>
      <c r="WF257" s="49"/>
      <c r="WG257" s="49"/>
      <c r="WH257" s="49"/>
      <c r="WI257" s="99"/>
      <c r="WJ257" s="98"/>
      <c r="WK257" s="49"/>
      <c r="WL257" s="405"/>
      <c r="WM257" s="405"/>
      <c r="WN257" s="277"/>
      <c r="WO257" s="277"/>
      <c r="WP257" s="277"/>
      <c r="WQ257" s="277"/>
      <c r="WR257" s="277"/>
      <c r="WS257" s="277"/>
      <c r="WT257" s="277"/>
      <c r="WU257" s="277"/>
      <c r="WV257" s="402"/>
      <c r="WW257" s="404"/>
      <c r="WX257" s="49"/>
      <c r="WY257" s="49"/>
      <c r="WZ257" s="49"/>
      <c r="XA257" s="99"/>
      <c r="XB257" s="98"/>
      <c r="XC257" s="49"/>
      <c r="XD257" s="405"/>
      <c r="XE257" s="405"/>
      <c r="XF257" s="277"/>
      <c r="XG257" s="277"/>
      <c r="XH257" s="277"/>
      <c r="XI257" s="277"/>
      <c r="XJ257" s="277"/>
      <c r="XK257" s="277"/>
      <c r="XL257" s="277"/>
      <c r="XM257" s="277"/>
      <c r="XN257" s="402"/>
      <c r="XO257" s="404"/>
      <c r="XP257" s="49"/>
      <c r="XQ257" s="49"/>
      <c r="XR257" s="49"/>
      <c r="XS257" s="99"/>
      <c r="XT257" s="98"/>
      <c r="XU257" s="49"/>
      <c r="XV257" s="405"/>
      <c r="XW257" s="405"/>
      <c r="XX257" s="277"/>
      <c r="XY257" s="277"/>
      <c r="XZ257" s="277"/>
      <c r="YA257" s="277"/>
      <c r="YB257" s="277"/>
      <c r="YC257" s="277"/>
      <c r="YD257" s="277"/>
      <c r="YE257" s="277"/>
      <c r="YF257" s="402"/>
      <c r="YG257" s="404"/>
      <c r="YH257" s="49"/>
      <c r="YI257" s="49"/>
      <c r="YJ257" s="49"/>
      <c r="YK257" s="99"/>
      <c r="YL257" s="98"/>
      <c r="YM257" s="49"/>
      <c r="YN257" s="405"/>
      <c r="YO257" s="405"/>
      <c r="YP257" s="277"/>
      <c r="YQ257" s="277"/>
      <c r="YR257" s="277"/>
      <c r="YS257" s="277"/>
      <c r="YT257" s="277"/>
      <c r="YU257" s="277"/>
      <c r="YV257" s="277"/>
      <c r="YW257" s="277"/>
      <c r="YX257" s="402"/>
      <c r="YY257" s="404"/>
      <c r="YZ257" s="49"/>
      <c r="ZA257" s="49"/>
      <c r="ZB257" s="49"/>
      <c r="ZC257" s="99"/>
      <c r="ZD257" s="98"/>
      <c r="ZE257" s="49"/>
      <c r="ZF257" s="405"/>
      <c r="ZG257" s="405"/>
      <c r="ZH257" s="277"/>
      <c r="ZI257" s="277"/>
      <c r="ZJ257" s="277"/>
      <c r="ZK257" s="277"/>
      <c r="ZL257" s="277"/>
      <c r="ZM257" s="277"/>
      <c r="ZN257" s="277"/>
      <c r="ZO257" s="277"/>
      <c r="ZP257" s="402"/>
      <c r="ZQ257" s="404"/>
      <c r="ZR257" s="49"/>
      <c r="ZS257" s="49"/>
      <c r="ZT257" s="49"/>
      <c r="ZU257" s="99"/>
      <c r="ZV257" s="98"/>
      <c r="ZW257" s="49"/>
      <c r="ZX257" s="405"/>
      <c r="ZY257" s="405"/>
      <c r="ZZ257" s="277"/>
      <c r="AAA257" s="277"/>
      <c r="AAB257" s="277"/>
      <c r="AAC257" s="277"/>
      <c r="AAD257" s="277"/>
      <c r="AAE257" s="277"/>
      <c r="AAF257" s="277"/>
      <c r="AAG257" s="277"/>
      <c r="AAH257" s="402"/>
      <c r="AAI257" s="404"/>
      <c r="AAJ257" s="49"/>
      <c r="AAK257" s="49"/>
      <c r="AAL257" s="49"/>
      <c r="AAM257" s="99"/>
      <c r="AAN257" s="98"/>
      <c r="AAO257" s="49"/>
      <c r="AAP257" s="405"/>
      <c r="AAQ257" s="405"/>
      <c r="AAR257" s="277"/>
      <c r="AAS257" s="277"/>
      <c r="AAT257" s="277"/>
      <c r="AAU257" s="277"/>
      <c r="AAV257" s="277"/>
      <c r="AAW257" s="277"/>
      <c r="AAX257" s="277"/>
      <c r="AAY257" s="277"/>
      <c r="AAZ257" s="402"/>
      <c r="ABA257" s="404"/>
      <c r="ABB257" s="49"/>
      <c r="ABC257" s="49"/>
      <c r="ABD257" s="49"/>
      <c r="ABE257" s="99"/>
      <c r="ABF257" s="98"/>
      <c r="ABG257" s="49"/>
      <c r="ABH257" s="405"/>
      <c r="ABI257" s="405"/>
      <c r="ABJ257" s="277"/>
      <c r="ABK257" s="277"/>
      <c r="ABL257" s="277"/>
      <c r="ABM257" s="277"/>
      <c r="ABN257" s="277"/>
      <c r="ABO257" s="277"/>
      <c r="ABP257" s="277"/>
      <c r="ABQ257" s="277"/>
      <c r="ABR257" s="402"/>
      <c r="ABS257" s="404"/>
      <c r="ABT257" s="49"/>
      <c r="ABU257" s="49"/>
      <c r="ABV257" s="49"/>
      <c r="ABW257" s="99"/>
      <c r="ABX257" s="98"/>
      <c r="ABY257" s="49"/>
      <c r="ABZ257" s="405"/>
      <c r="ACA257" s="405"/>
      <c r="ACB257" s="277"/>
      <c r="ACC257" s="277"/>
      <c r="ACD257" s="277"/>
      <c r="ACE257" s="277"/>
      <c r="ACF257" s="277"/>
      <c r="ACG257" s="277"/>
      <c r="ACH257" s="277"/>
      <c r="ACI257" s="277"/>
      <c r="ACJ257" s="402"/>
      <c r="ACK257" s="404"/>
      <c r="ACL257" s="49"/>
      <c r="ACM257" s="49"/>
      <c r="ACN257" s="49"/>
      <c r="ACO257" s="99"/>
      <c r="ACP257" s="98"/>
      <c r="ACQ257" s="49"/>
      <c r="ACR257" s="405"/>
      <c r="ACS257" s="405"/>
      <c r="ACT257" s="277"/>
      <c r="ACU257" s="277"/>
      <c r="ACV257" s="277"/>
      <c r="ACW257" s="277"/>
      <c r="ACX257" s="277"/>
      <c r="ACY257" s="277"/>
      <c r="ACZ257" s="277"/>
      <c r="ADA257" s="277"/>
      <c r="ADB257" s="402"/>
      <c r="ADC257" s="404"/>
      <c r="ADD257" s="49"/>
      <c r="ADE257" s="49"/>
      <c r="ADF257" s="49"/>
      <c r="ADG257" s="99"/>
      <c r="ADH257" s="98"/>
      <c r="ADI257" s="49"/>
      <c r="ADJ257" s="405"/>
      <c r="ADK257" s="405"/>
      <c r="ADL257" s="277"/>
      <c r="ADM257" s="277"/>
      <c r="ADN257" s="277"/>
      <c r="ADO257" s="277"/>
      <c r="ADP257" s="277"/>
      <c r="ADQ257" s="277"/>
      <c r="ADR257" s="277"/>
      <c r="ADS257" s="277"/>
      <c r="ADT257" s="402"/>
      <c r="ADU257" s="404"/>
      <c r="ADV257" s="49"/>
      <c r="ADW257" s="49"/>
      <c r="ADX257" s="49"/>
      <c r="ADY257" s="99"/>
      <c r="ADZ257" s="98"/>
      <c r="AEA257" s="49"/>
      <c r="AEB257" s="405"/>
      <c r="AEC257" s="405"/>
      <c r="AED257" s="277"/>
      <c r="AEE257" s="277"/>
      <c r="AEF257" s="277"/>
      <c r="AEG257" s="277"/>
      <c r="AEH257" s="277"/>
      <c r="AEI257" s="277"/>
      <c r="AEJ257" s="277"/>
      <c r="AEK257" s="277"/>
      <c r="AEL257" s="402"/>
      <c r="AEM257" s="404"/>
      <c r="AEN257" s="49"/>
      <c r="AEO257" s="49"/>
      <c r="AEP257" s="49"/>
      <c r="AEQ257" s="99"/>
      <c r="AER257" s="98"/>
      <c r="AES257" s="49"/>
      <c r="AET257" s="405"/>
      <c r="AEU257" s="405"/>
      <c r="AEV257" s="277"/>
      <c r="AEW257" s="277"/>
      <c r="AEX257" s="277"/>
      <c r="AEY257" s="277"/>
      <c r="AEZ257" s="277"/>
      <c r="AFA257" s="277"/>
      <c r="AFB257" s="277"/>
      <c r="AFC257" s="277"/>
      <c r="AFD257" s="402"/>
      <c r="AFE257" s="404"/>
      <c r="AFF257" s="49"/>
      <c r="AFG257" s="49"/>
      <c r="AFH257" s="49"/>
      <c r="AFI257" s="99"/>
      <c r="AFJ257" s="98"/>
      <c r="AFK257" s="49"/>
      <c r="AFL257" s="405"/>
      <c r="AFM257" s="405"/>
      <c r="AFN257" s="277"/>
      <c r="AFO257" s="277"/>
      <c r="AFP257" s="277"/>
      <c r="AFQ257" s="277"/>
      <c r="AFR257" s="277"/>
      <c r="AFS257" s="277"/>
      <c r="AFT257" s="277"/>
      <c r="AFU257" s="277"/>
      <c r="AFV257" s="402"/>
      <c r="AFW257" s="404"/>
      <c r="AFX257" s="49"/>
      <c r="AFY257" s="49"/>
      <c r="AFZ257" s="49"/>
      <c r="AGA257" s="99"/>
      <c r="AGB257" s="98"/>
      <c r="AGC257" s="49"/>
      <c r="AGD257" s="405"/>
      <c r="AGE257" s="405"/>
      <c r="AGF257" s="277"/>
      <c r="AGG257" s="277"/>
      <c r="AGH257" s="277"/>
      <c r="AGI257" s="277"/>
      <c r="AGJ257" s="277"/>
      <c r="AGK257" s="277"/>
      <c r="AGL257" s="277"/>
      <c r="AGM257" s="277"/>
      <c r="AGN257" s="402"/>
      <c r="AGO257" s="404"/>
      <c r="AGP257" s="49"/>
      <c r="AGQ257" s="49"/>
      <c r="AGR257" s="49"/>
      <c r="AGS257" s="99"/>
      <c r="AGT257" s="98"/>
      <c r="AGU257" s="49"/>
      <c r="AGV257" s="405"/>
      <c r="AGW257" s="405"/>
      <c r="AGX257" s="277"/>
      <c r="AGY257" s="277"/>
      <c r="AGZ257" s="277"/>
      <c r="AHA257" s="277"/>
      <c r="AHB257" s="277"/>
      <c r="AHC257" s="277"/>
      <c r="AHD257" s="277"/>
      <c r="AHE257" s="277"/>
      <c r="AHF257" s="402"/>
      <c r="AHG257" s="404"/>
      <c r="AHH257" s="49"/>
      <c r="AHI257" s="49"/>
      <c r="AHJ257" s="49"/>
      <c r="AHK257" s="99"/>
      <c r="AHL257" s="98"/>
      <c r="AHM257" s="49"/>
      <c r="AHN257" s="405"/>
      <c r="AHO257" s="405"/>
      <c r="AHP257" s="277"/>
      <c r="AHQ257" s="277"/>
      <c r="AHR257" s="277"/>
      <c r="AHS257" s="277"/>
      <c r="AHT257" s="277"/>
      <c r="AHU257" s="277"/>
      <c r="AHV257" s="277"/>
      <c r="AHW257" s="277"/>
      <c r="AHX257" s="402"/>
      <c r="AHY257" s="404"/>
      <c r="AHZ257" s="49"/>
      <c r="AIA257" s="49"/>
      <c r="AIB257" s="49"/>
      <c r="AIC257" s="99"/>
      <c r="AID257" s="98"/>
      <c r="AIE257" s="49"/>
      <c r="AIF257" s="405"/>
      <c r="AIG257" s="405"/>
      <c r="AIH257" s="277"/>
      <c r="AII257" s="277"/>
      <c r="AIJ257" s="277"/>
      <c r="AIK257" s="277"/>
      <c r="AIL257" s="277"/>
      <c r="AIM257" s="277"/>
      <c r="AIN257" s="277"/>
      <c r="AIO257" s="277"/>
      <c r="AIP257" s="402"/>
      <c r="AIQ257" s="404"/>
      <c r="AIR257" s="49"/>
      <c r="AIS257" s="49"/>
      <c r="AIT257" s="49"/>
      <c r="AIU257" s="99"/>
      <c r="AIV257" s="98"/>
      <c r="AIW257" s="49"/>
      <c r="AIX257" s="405"/>
      <c r="AIY257" s="405"/>
      <c r="AIZ257" s="277"/>
      <c r="AJA257" s="277"/>
      <c r="AJB257" s="277"/>
      <c r="AJC257" s="277"/>
      <c r="AJD257" s="277"/>
      <c r="AJE257" s="277"/>
      <c r="AJF257" s="277"/>
      <c r="AJG257" s="277"/>
      <c r="AJH257" s="402"/>
      <c r="AJI257" s="404"/>
      <c r="AJJ257" s="49"/>
      <c r="AJK257" s="49"/>
      <c r="AJL257" s="49"/>
      <c r="AJM257" s="99"/>
      <c r="AJN257" s="98"/>
      <c r="AJO257" s="49"/>
      <c r="AJP257" s="405"/>
      <c r="AJQ257" s="405"/>
      <c r="AJR257" s="277"/>
      <c r="AJS257" s="277"/>
      <c r="AJT257" s="277"/>
      <c r="AJU257" s="277"/>
      <c r="AJV257" s="277"/>
      <c r="AJW257" s="277"/>
      <c r="AJX257" s="277"/>
      <c r="AJY257" s="277"/>
      <c r="AJZ257" s="402"/>
      <c r="AKA257" s="404"/>
      <c r="AKB257" s="49"/>
      <c r="AKC257" s="49"/>
      <c r="AKD257" s="49"/>
      <c r="AKE257" s="99"/>
      <c r="AKF257" s="98"/>
      <c r="AKG257" s="49"/>
      <c r="AKH257" s="405"/>
      <c r="AKI257" s="405"/>
      <c r="AKJ257" s="277"/>
      <c r="AKK257" s="277"/>
      <c r="AKL257" s="277"/>
      <c r="AKM257" s="277"/>
      <c r="AKN257" s="277"/>
      <c r="AKO257" s="277"/>
      <c r="AKP257" s="277"/>
      <c r="AKQ257" s="277"/>
      <c r="AKR257" s="402"/>
      <c r="AKS257" s="404"/>
      <c r="AKT257" s="49"/>
      <c r="AKU257" s="49"/>
      <c r="AKV257" s="49"/>
      <c r="AKW257" s="99"/>
      <c r="AKX257" s="98"/>
      <c r="AKY257" s="49"/>
      <c r="AKZ257" s="405"/>
      <c r="ALA257" s="405"/>
      <c r="ALB257" s="277"/>
      <c r="ALC257" s="277"/>
      <c r="ALD257" s="277"/>
      <c r="ALE257" s="277"/>
      <c r="ALF257" s="277"/>
      <c r="ALG257" s="277"/>
      <c r="ALH257" s="277"/>
      <c r="ALI257" s="277"/>
      <c r="ALJ257" s="402"/>
      <c r="ALK257" s="404"/>
      <c r="ALL257" s="49"/>
      <c r="ALM257" s="49"/>
      <c r="ALN257" s="49"/>
      <c r="ALO257" s="99"/>
      <c r="ALP257" s="98"/>
      <c r="ALQ257" s="49"/>
      <c r="ALR257" s="405"/>
      <c r="ALS257" s="405"/>
      <c r="ALT257" s="277"/>
      <c r="ALU257" s="277"/>
      <c r="ALV257" s="277"/>
      <c r="ALW257" s="277"/>
      <c r="ALX257" s="277"/>
      <c r="ALY257" s="277"/>
      <c r="ALZ257" s="277"/>
      <c r="AMA257" s="277"/>
      <c r="AMB257" s="402"/>
      <c r="AMC257" s="404"/>
      <c r="AMD257" s="49"/>
      <c r="AME257" s="49"/>
      <c r="AMF257" s="49"/>
      <c r="AMG257" s="99"/>
      <c r="AMH257" s="98"/>
      <c r="AMI257" s="49"/>
      <c r="AMJ257" s="405"/>
      <c r="AMK257" s="405"/>
      <c r="AML257" s="277"/>
      <c r="AMM257" s="277"/>
      <c r="AMN257" s="277"/>
      <c r="AMO257" s="277"/>
      <c r="AMP257" s="277"/>
      <c r="AMQ257" s="277"/>
      <c r="AMR257" s="277"/>
      <c r="AMS257" s="277"/>
      <c r="AMT257" s="402"/>
      <c r="AMU257" s="404"/>
      <c r="AMV257" s="49"/>
      <c r="AMW257" s="49"/>
      <c r="AMX257" s="49"/>
      <c r="AMY257" s="99"/>
      <c r="AMZ257" s="98"/>
      <c r="ANA257" s="49"/>
      <c r="ANB257" s="405"/>
      <c r="ANC257" s="405"/>
      <c r="AND257" s="277"/>
      <c r="ANE257" s="277"/>
      <c r="ANF257" s="277"/>
      <c r="ANG257" s="277"/>
      <c r="ANH257" s="277"/>
      <c r="ANI257" s="277"/>
      <c r="ANJ257" s="277"/>
      <c r="ANK257" s="277"/>
      <c r="ANL257" s="402"/>
      <c r="ANM257" s="404"/>
      <c r="ANN257" s="49"/>
      <c r="ANO257" s="49"/>
      <c r="ANP257" s="49"/>
      <c r="ANQ257" s="99"/>
      <c r="ANR257" s="98"/>
      <c r="ANS257" s="49"/>
      <c r="ANT257" s="405"/>
      <c r="ANU257" s="405"/>
      <c r="ANV257" s="277"/>
      <c r="ANW257" s="277"/>
      <c r="ANX257" s="277"/>
      <c r="ANY257" s="277"/>
      <c r="ANZ257" s="277"/>
      <c r="AOA257" s="277"/>
      <c r="AOB257" s="277"/>
      <c r="AOC257" s="277"/>
      <c r="AOD257" s="402"/>
      <c r="AOE257" s="404"/>
      <c r="AOF257" s="49"/>
      <c r="AOG257" s="49"/>
      <c r="AOH257" s="49"/>
      <c r="AOI257" s="99"/>
      <c r="AOJ257" s="98"/>
      <c r="AOK257" s="49"/>
      <c r="AOL257" s="405"/>
      <c r="AOM257" s="405"/>
      <c r="AON257" s="277"/>
      <c r="AOO257" s="277"/>
      <c r="AOP257" s="277"/>
      <c r="AOQ257" s="277"/>
      <c r="AOR257" s="277"/>
      <c r="AOS257" s="277"/>
      <c r="AOT257" s="277"/>
      <c r="AOU257" s="277"/>
      <c r="AOV257" s="402"/>
      <c r="AOW257" s="404"/>
      <c r="AOX257" s="49"/>
      <c r="AOY257" s="49"/>
      <c r="AOZ257" s="49"/>
      <c r="APA257" s="99"/>
      <c r="APB257" s="98"/>
      <c r="APC257" s="49"/>
      <c r="APD257" s="405"/>
      <c r="APE257" s="405"/>
      <c r="APF257" s="277"/>
      <c r="APG257" s="277"/>
      <c r="APH257" s="277"/>
      <c r="API257" s="277"/>
      <c r="APJ257" s="277"/>
      <c r="APK257" s="277"/>
      <c r="APL257" s="277"/>
      <c r="APM257" s="277"/>
      <c r="APN257" s="402"/>
      <c r="APO257" s="404"/>
      <c r="APP257" s="49"/>
      <c r="APQ257" s="49"/>
      <c r="APR257" s="49"/>
      <c r="APS257" s="99"/>
      <c r="APT257" s="98"/>
      <c r="APU257" s="49"/>
      <c r="APV257" s="405"/>
      <c r="APW257" s="405"/>
      <c r="APX257" s="277"/>
      <c r="APY257" s="277"/>
      <c r="APZ257" s="277"/>
      <c r="AQA257" s="277"/>
      <c r="AQB257" s="277"/>
      <c r="AQC257" s="277"/>
      <c r="AQD257" s="277"/>
      <c r="AQE257" s="277"/>
      <c r="AQF257" s="402"/>
      <c r="AQG257" s="404"/>
      <c r="AQH257" s="49"/>
      <c r="AQI257" s="49"/>
      <c r="AQJ257" s="49"/>
      <c r="AQK257" s="99"/>
      <c r="AQL257" s="98"/>
      <c r="AQM257" s="49"/>
      <c r="AQN257" s="405"/>
      <c r="AQO257" s="405"/>
      <c r="AQP257" s="277"/>
      <c r="AQQ257" s="277"/>
      <c r="AQR257" s="277"/>
      <c r="AQS257" s="277"/>
      <c r="AQT257" s="277"/>
      <c r="AQU257" s="277"/>
      <c r="AQV257" s="277"/>
      <c r="AQW257" s="277"/>
      <c r="AQX257" s="402"/>
      <c r="AQY257" s="404"/>
      <c r="AQZ257" s="49"/>
      <c r="ARA257" s="49"/>
      <c r="ARB257" s="49"/>
      <c r="ARC257" s="99"/>
      <c r="ARD257" s="98"/>
      <c r="ARE257" s="49"/>
      <c r="ARF257" s="405"/>
      <c r="ARG257" s="405"/>
      <c r="ARH257" s="277"/>
      <c r="ARI257" s="277"/>
      <c r="ARJ257" s="277"/>
      <c r="ARK257" s="277"/>
      <c r="ARL257" s="277"/>
      <c r="ARM257" s="277"/>
      <c r="ARN257" s="277"/>
      <c r="ARO257" s="277"/>
      <c r="ARP257" s="402"/>
      <c r="ARQ257" s="404"/>
      <c r="ARR257" s="49"/>
      <c r="ARS257" s="49"/>
      <c r="ART257" s="49"/>
      <c r="ARU257" s="99"/>
      <c r="ARV257" s="98"/>
      <c r="ARW257" s="49"/>
      <c r="ARX257" s="405"/>
      <c r="ARY257" s="405"/>
      <c r="ARZ257" s="277"/>
      <c r="ASA257" s="277"/>
      <c r="ASB257" s="277"/>
      <c r="ASC257" s="277"/>
      <c r="ASD257" s="277"/>
      <c r="ASE257" s="277"/>
      <c r="ASF257" s="277"/>
      <c r="ASG257" s="277"/>
      <c r="ASH257" s="402"/>
      <c r="ASI257" s="404"/>
      <c r="ASJ257" s="49"/>
      <c r="ASK257" s="49"/>
      <c r="ASL257" s="49"/>
      <c r="ASM257" s="99"/>
      <c r="ASN257" s="98"/>
      <c r="ASO257" s="49"/>
      <c r="ASP257" s="405"/>
      <c r="ASQ257" s="405"/>
      <c r="ASR257" s="277"/>
      <c r="ASS257" s="277"/>
      <c r="AST257" s="277"/>
      <c r="ASU257" s="277"/>
      <c r="ASV257" s="277"/>
      <c r="ASW257" s="277"/>
      <c r="ASX257" s="277"/>
      <c r="ASY257" s="277"/>
      <c r="ASZ257" s="402"/>
      <c r="ATA257" s="404"/>
      <c r="ATB257" s="49"/>
      <c r="ATC257" s="49"/>
      <c r="ATD257" s="49"/>
      <c r="ATE257" s="99"/>
      <c r="ATF257" s="98"/>
      <c r="ATG257" s="49"/>
      <c r="ATH257" s="405"/>
      <c r="ATI257" s="405"/>
      <c r="ATJ257" s="277"/>
      <c r="ATK257" s="277"/>
      <c r="ATL257" s="277"/>
      <c r="ATM257" s="277"/>
      <c r="ATN257" s="277"/>
      <c r="ATO257" s="277"/>
      <c r="ATP257" s="277"/>
      <c r="ATQ257" s="277"/>
      <c r="ATR257" s="402"/>
      <c r="ATS257" s="404"/>
      <c r="ATT257" s="49"/>
      <c r="ATU257" s="49"/>
      <c r="ATV257" s="49"/>
      <c r="ATW257" s="99"/>
      <c r="ATX257" s="98"/>
      <c r="ATY257" s="49"/>
      <c r="ATZ257" s="405"/>
      <c r="AUA257" s="405"/>
      <c r="AUB257" s="277"/>
      <c r="AUC257" s="277"/>
      <c r="AUD257" s="277"/>
      <c r="AUE257" s="277"/>
      <c r="AUF257" s="277"/>
      <c r="AUG257" s="277"/>
      <c r="AUH257" s="277"/>
      <c r="AUI257" s="277"/>
      <c r="AUJ257" s="402"/>
      <c r="AUK257" s="404"/>
      <c r="AUL257" s="49"/>
      <c r="AUM257" s="49"/>
      <c r="AUN257" s="49"/>
      <c r="AUO257" s="99"/>
      <c r="AUP257" s="98"/>
      <c r="AUQ257" s="49"/>
      <c r="AUR257" s="405"/>
      <c r="AUS257" s="405"/>
      <c r="AUT257" s="277"/>
      <c r="AUU257" s="277"/>
      <c r="AUV257" s="277"/>
      <c r="AUW257" s="277"/>
      <c r="AUX257" s="277"/>
      <c r="AUY257" s="277"/>
      <c r="AUZ257" s="277"/>
      <c r="AVA257" s="277"/>
      <c r="AVB257" s="402"/>
      <c r="AVC257" s="404"/>
      <c r="AVD257" s="49"/>
      <c r="AVE257" s="49"/>
      <c r="AVF257" s="49"/>
      <c r="AVG257" s="99"/>
      <c r="AVH257" s="98"/>
      <c r="AVI257" s="49"/>
      <c r="AVJ257" s="405"/>
      <c r="AVK257" s="405"/>
      <c r="AVL257" s="277"/>
      <c r="AVM257" s="277"/>
      <c r="AVN257" s="277"/>
      <c r="AVO257" s="277"/>
      <c r="AVP257" s="277"/>
      <c r="AVQ257" s="277"/>
      <c r="AVR257" s="277"/>
      <c r="AVS257" s="277"/>
      <c r="AVT257" s="402"/>
      <c r="AVU257" s="404"/>
      <c r="AVV257" s="49"/>
      <c r="AVW257" s="49"/>
      <c r="AVX257" s="49"/>
      <c r="AVY257" s="99"/>
      <c r="AVZ257" s="98"/>
      <c r="AWA257" s="49"/>
      <c r="AWB257" s="405"/>
      <c r="AWC257" s="405"/>
      <c r="AWD257" s="277"/>
      <c r="AWE257" s="277"/>
      <c r="AWF257" s="277"/>
      <c r="AWG257" s="277"/>
      <c r="AWH257" s="277"/>
      <c r="AWI257" s="277"/>
      <c r="AWJ257" s="277"/>
      <c r="AWK257" s="277"/>
      <c r="AWL257" s="402"/>
      <c r="AWM257" s="404"/>
      <c r="AWN257" s="49"/>
      <c r="AWO257" s="49"/>
      <c r="AWP257" s="49"/>
      <c r="AWQ257" s="99"/>
      <c r="AWR257" s="98"/>
      <c r="AWS257" s="49"/>
      <c r="AWT257" s="405"/>
      <c r="AWU257" s="405"/>
      <c r="AWV257" s="277"/>
      <c r="AWW257" s="277"/>
      <c r="AWX257" s="277"/>
      <c r="AWY257" s="277"/>
      <c r="AWZ257" s="277"/>
      <c r="AXA257" s="277"/>
      <c r="AXB257" s="277"/>
      <c r="AXC257" s="277"/>
      <c r="AXD257" s="402"/>
      <c r="AXE257" s="404"/>
      <c r="AXF257" s="49"/>
      <c r="AXG257" s="49"/>
      <c r="AXH257" s="49"/>
      <c r="AXI257" s="99"/>
      <c r="AXJ257" s="98"/>
      <c r="AXK257" s="49"/>
      <c r="AXL257" s="405"/>
      <c r="AXM257" s="405"/>
      <c r="AXN257" s="277"/>
      <c r="AXO257" s="277"/>
      <c r="AXP257" s="277"/>
      <c r="AXQ257" s="277"/>
      <c r="AXR257" s="277"/>
      <c r="AXS257" s="277"/>
      <c r="AXT257" s="277"/>
      <c r="AXU257" s="277"/>
      <c r="AXV257" s="402"/>
      <c r="AXW257" s="404"/>
      <c r="AXX257" s="49"/>
      <c r="AXY257" s="49"/>
      <c r="AXZ257" s="49"/>
      <c r="AYA257" s="99"/>
      <c r="AYB257" s="98"/>
      <c r="AYC257" s="49"/>
      <c r="AYD257" s="405"/>
      <c r="AYE257" s="405"/>
      <c r="AYF257" s="277"/>
      <c r="AYG257" s="277"/>
      <c r="AYH257" s="277"/>
      <c r="AYI257" s="277"/>
      <c r="AYJ257" s="277"/>
      <c r="AYK257" s="277"/>
      <c r="AYL257" s="277"/>
      <c r="AYM257" s="277"/>
      <c r="AYN257" s="402"/>
      <c r="AYO257" s="404"/>
      <c r="AYP257" s="49"/>
      <c r="AYQ257" s="49"/>
      <c r="AYR257" s="49"/>
      <c r="AYS257" s="99"/>
      <c r="AYT257" s="98"/>
      <c r="AYU257" s="49"/>
      <c r="AYV257" s="405"/>
      <c r="AYW257" s="405"/>
      <c r="AYX257" s="277"/>
      <c r="AYY257" s="277"/>
      <c r="AYZ257" s="277"/>
      <c r="AZA257" s="277"/>
      <c r="AZB257" s="277"/>
      <c r="AZC257" s="277"/>
      <c r="AZD257" s="277"/>
      <c r="AZE257" s="277"/>
      <c r="AZF257" s="402"/>
      <c r="AZG257" s="404"/>
      <c r="AZH257" s="49"/>
      <c r="AZI257" s="49"/>
      <c r="AZJ257" s="49"/>
      <c r="AZK257" s="99"/>
      <c r="AZL257" s="98"/>
      <c r="AZM257" s="49"/>
      <c r="AZN257" s="405"/>
      <c r="AZO257" s="405"/>
      <c r="AZP257" s="277"/>
      <c r="AZQ257" s="277"/>
      <c r="AZR257" s="277"/>
      <c r="AZS257" s="277"/>
      <c r="AZT257" s="277"/>
      <c r="AZU257" s="277"/>
      <c r="AZV257" s="277"/>
      <c r="AZW257" s="277"/>
      <c r="AZX257" s="402"/>
      <c r="AZY257" s="404"/>
      <c r="AZZ257" s="49"/>
      <c r="BAA257" s="49"/>
      <c r="BAB257" s="49"/>
      <c r="BAC257" s="99"/>
      <c r="BAD257" s="98"/>
      <c r="BAE257" s="49"/>
      <c r="BAF257" s="405"/>
      <c r="BAG257" s="405"/>
      <c r="BAH257" s="277"/>
      <c r="BAI257" s="277"/>
      <c r="BAJ257" s="277"/>
      <c r="BAK257" s="277"/>
      <c r="BAL257" s="277"/>
      <c r="BAM257" s="277"/>
      <c r="BAN257" s="277"/>
      <c r="BAO257" s="277"/>
      <c r="BAP257" s="402"/>
      <c r="BAQ257" s="404"/>
      <c r="BAR257" s="49"/>
      <c r="BAS257" s="49"/>
      <c r="BAT257" s="49"/>
      <c r="BAU257" s="99"/>
      <c r="BAV257" s="98"/>
      <c r="BAW257" s="49"/>
      <c r="BAX257" s="405"/>
      <c r="BAY257" s="405"/>
      <c r="BAZ257" s="277"/>
      <c r="BBA257" s="277"/>
      <c r="BBB257" s="277"/>
      <c r="BBC257" s="277"/>
      <c r="BBD257" s="277"/>
      <c r="BBE257" s="277"/>
      <c r="BBF257" s="277"/>
      <c r="BBG257" s="277"/>
      <c r="BBH257" s="402"/>
      <c r="BBI257" s="404"/>
      <c r="BBJ257" s="49"/>
      <c r="BBK257" s="49"/>
      <c r="BBL257" s="49"/>
      <c r="BBM257" s="99"/>
      <c r="BBN257" s="98"/>
      <c r="BBO257" s="49"/>
      <c r="BBP257" s="405"/>
      <c r="BBQ257" s="405"/>
      <c r="BBR257" s="277"/>
      <c r="BBS257" s="277"/>
      <c r="BBT257" s="277"/>
      <c r="BBU257" s="277"/>
      <c r="BBV257" s="277"/>
      <c r="BBW257" s="277"/>
      <c r="BBX257" s="277"/>
      <c r="BBY257" s="277"/>
      <c r="BBZ257" s="402"/>
      <c r="BCA257" s="404"/>
      <c r="BCB257" s="49"/>
      <c r="BCC257" s="49"/>
      <c r="BCD257" s="49"/>
      <c r="BCE257" s="99"/>
      <c r="BCF257" s="98"/>
      <c r="BCG257" s="49"/>
      <c r="BCH257" s="405"/>
      <c r="BCI257" s="405"/>
      <c r="BCJ257" s="277"/>
      <c r="BCK257" s="277"/>
      <c r="BCL257" s="277"/>
      <c r="BCM257" s="277"/>
      <c r="BCN257" s="277"/>
      <c r="BCO257" s="277"/>
      <c r="BCP257" s="277"/>
      <c r="BCQ257" s="277"/>
      <c r="BCR257" s="402"/>
      <c r="BCS257" s="404"/>
      <c r="BCT257" s="49"/>
      <c r="BCU257" s="49"/>
      <c r="BCV257" s="49"/>
      <c r="BCW257" s="99"/>
      <c r="BCX257" s="98"/>
      <c r="BCY257" s="49"/>
      <c r="BCZ257" s="405"/>
      <c r="BDA257" s="405"/>
      <c r="BDB257" s="277"/>
      <c r="BDC257" s="277"/>
      <c r="BDD257" s="277"/>
      <c r="BDE257" s="277"/>
      <c r="BDF257" s="277"/>
      <c r="BDG257" s="277"/>
      <c r="BDH257" s="277"/>
      <c r="BDI257" s="277"/>
      <c r="BDJ257" s="402"/>
      <c r="BDK257" s="404"/>
      <c r="BDL257" s="49"/>
      <c r="BDM257" s="49"/>
      <c r="BDN257" s="49"/>
      <c r="BDO257" s="99"/>
      <c r="BDP257" s="98"/>
      <c r="BDQ257" s="49"/>
      <c r="BDR257" s="405"/>
      <c r="BDS257" s="405"/>
      <c r="BDT257" s="277"/>
      <c r="BDU257" s="277"/>
      <c r="BDV257" s="277"/>
      <c r="BDW257" s="277"/>
      <c r="BDX257" s="277"/>
      <c r="BDY257" s="277"/>
      <c r="BDZ257" s="277"/>
      <c r="BEA257" s="277"/>
      <c r="BEB257" s="402"/>
      <c r="BEC257" s="404"/>
      <c r="BED257" s="49"/>
      <c r="BEE257" s="49"/>
      <c r="BEF257" s="49"/>
      <c r="BEG257" s="99"/>
      <c r="BEH257" s="98"/>
      <c r="BEI257" s="49"/>
      <c r="BEJ257" s="405"/>
      <c r="BEK257" s="405"/>
      <c r="BEL257" s="277"/>
      <c r="BEM257" s="277"/>
      <c r="BEN257" s="277"/>
      <c r="BEO257" s="277"/>
      <c r="BEP257" s="277"/>
      <c r="BEQ257" s="277"/>
      <c r="BER257" s="277"/>
      <c r="BES257" s="277"/>
      <c r="BET257" s="402"/>
      <c r="BEU257" s="404"/>
      <c r="BEV257" s="49"/>
      <c r="BEW257" s="49"/>
      <c r="BEX257" s="49"/>
      <c r="BEY257" s="99"/>
      <c r="BEZ257" s="98"/>
      <c r="BFA257" s="49"/>
      <c r="BFB257" s="405"/>
      <c r="BFC257" s="405"/>
      <c r="BFD257" s="277"/>
      <c r="BFE257" s="277"/>
      <c r="BFF257" s="277"/>
      <c r="BFG257" s="277"/>
      <c r="BFH257" s="277"/>
      <c r="BFI257" s="277"/>
      <c r="BFJ257" s="277"/>
      <c r="BFK257" s="277"/>
      <c r="BFL257" s="402"/>
      <c r="BFM257" s="404"/>
      <c r="BFN257" s="49"/>
      <c r="BFO257" s="49"/>
      <c r="BFP257" s="49"/>
      <c r="BFQ257" s="99"/>
      <c r="BFR257" s="98"/>
      <c r="BFS257" s="49"/>
      <c r="BFT257" s="405"/>
      <c r="BFU257" s="405"/>
      <c r="BFV257" s="277"/>
      <c r="BFW257" s="277"/>
      <c r="BFX257" s="277"/>
      <c r="BFY257" s="277"/>
      <c r="BFZ257" s="277"/>
      <c r="BGA257" s="277"/>
      <c r="BGB257" s="277"/>
      <c r="BGC257" s="277"/>
      <c r="BGD257" s="402"/>
      <c r="BGE257" s="404"/>
      <c r="BGF257" s="49"/>
      <c r="BGG257" s="49"/>
      <c r="BGH257" s="49"/>
      <c r="BGI257" s="99"/>
      <c r="BGJ257" s="98"/>
      <c r="BGK257" s="49"/>
      <c r="BGL257" s="405"/>
      <c r="BGM257" s="405"/>
      <c r="BGN257" s="277"/>
      <c r="BGO257" s="277"/>
      <c r="BGP257" s="277"/>
      <c r="BGQ257" s="277"/>
      <c r="BGR257" s="277"/>
      <c r="BGS257" s="277"/>
      <c r="BGT257" s="277"/>
      <c r="BGU257" s="277"/>
      <c r="BGV257" s="402"/>
      <c r="BGW257" s="404"/>
      <c r="BGX257" s="49"/>
      <c r="BGY257" s="49"/>
      <c r="BGZ257" s="49"/>
      <c r="BHA257" s="99"/>
      <c r="BHB257" s="98"/>
      <c r="BHC257" s="49"/>
      <c r="BHD257" s="405"/>
      <c r="BHE257" s="405"/>
      <c r="BHF257" s="277"/>
      <c r="BHG257" s="277"/>
      <c r="BHH257" s="277"/>
      <c r="BHI257" s="277"/>
      <c r="BHJ257" s="277"/>
      <c r="BHK257" s="277"/>
      <c r="BHL257" s="277"/>
      <c r="BHM257" s="277"/>
      <c r="BHN257" s="402"/>
      <c r="BHO257" s="404"/>
      <c r="BHP257" s="49"/>
      <c r="BHQ257" s="49"/>
      <c r="BHR257" s="49"/>
      <c r="BHS257" s="99"/>
      <c r="BHT257" s="98"/>
      <c r="BHU257" s="49"/>
      <c r="BHV257" s="405"/>
      <c r="BHW257" s="405"/>
      <c r="BHX257" s="277"/>
      <c r="BHY257" s="277"/>
      <c r="BHZ257" s="277"/>
      <c r="BIA257" s="277"/>
      <c r="BIB257" s="277"/>
      <c r="BIC257" s="277"/>
      <c r="BID257" s="277"/>
      <c r="BIE257" s="277"/>
      <c r="BIF257" s="402"/>
      <c r="BIG257" s="404"/>
      <c r="BIH257" s="49"/>
      <c r="BII257" s="49"/>
      <c r="BIJ257" s="49"/>
      <c r="BIK257" s="99"/>
      <c r="BIL257" s="98"/>
      <c r="BIM257" s="49"/>
      <c r="BIN257" s="405"/>
      <c r="BIO257" s="405"/>
      <c r="BIP257" s="277"/>
      <c r="BIQ257" s="277"/>
      <c r="BIR257" s="277"/>
      <c r="BIS257" s="277"/>
      <c r="BIT257" s="277"/>
      <c r="BIU257" s="277"/>
      <c r="BIV257" s="277"/>
      <c r="BIW257" s="277"/>
      <c r="BIX257" s="402"/>
      <c r="BIY257" s="404"/>
      <c r="BIZ257" s="49"/>
      <c r="BJA257" s="49"/>
      <c r="BJB257" s="49"/>
      <c r="BJC257" s="99"/>
      <c r="BJD257" s="98"/>
      <c r="BJE257" s="49"/>
      <c r="BJF257" s="405"/>
      <c r="BJG257" s="405"/>
      <c r="BJH257" s="277"/>
      <c r="BJI257" s="277"/>
      <c r="BJJ257" s="277"/>
      <c r="BJK257" s="277"/>
      <c r="BJL257" s="277"/>
      <c r="BJM257" s="277"/>
      <c r="BJN257" s="277"/>
      <c r="BJO257" s="277"/>
      <c r="BJP257" s="402"/>
      <c r="BJQ257" s="404"/>
      <c r="BJR257" s="49"/>
      <c r="BJS257" s="49"/>
      <c r="BJT257" s="49"/>
      <c r="BJU257" s="99"/>
      <c r="BJV257" s="98"/>
      <c r="BJW257" s="49"/>
      <c r="BJX257" s="405"/>
      <c r="BJY257" s="405"/>
      <c r="BJZ257" s="277"/>
      <c r="BKA257" s="277"/>
      <c r="BKB257" s="277"/>
      <c r="BKC257" s="277"/>
      <c r="BKD257" s="277"/>
      <c r="BKE257" s="277"/>
      <c r="BKF257" s="277"/>
      <c r="BKG257" s="277"/>
      <c r="BKH257" s="402"/>
      <c r="BKI257" s="404"/>
      <c r="BKJ257" s="49"/>
      <c r="BKK257" s="49"/>
      <c r="BKL257" s="49"/>
      <c r="BKM257" s="99"/>
      <c r="BKN257" s="98"/>
      <c r="BKO257" s="49"/>
      <c r="BKP257" s="405"/>
      <c r="BKQ257" s="405"/>
      <c r="BKR257" s="277"/>
      <c r="BKS257" s="277"/>
      <c r="BKT257" s="277"/>
      <c r="BKU257" s="277"/>
      <c r="BKV257" s="277"/>
      <c r="BKW257" s="277"/>
      <c r="BKX257" s="277"/>
      <c r="BKY257" s="277"/>
      <c r="BKZ257" s="402"/>
      <c r="BLA257" s="404"/>
      <c r="BLB257" s="49"/>
      <c r="BLC257" s="49"/>
      <c r="BLD257" s="49"/>
      <c r="BLE257" s="99"/>
      <c r="BLF257" s="98"/>
      <c r="BLG257" s="49"/>
      <c r="BLH257" s="405"/>
      <c r="BLI257" s="405"/>
      <c r="BLJ257" s="277"/>
      <c r="BLK257" s="277"/>
      <c r="BLL257" s="277"/>
      <c r="BLM257" s="277"/>
      <c r="BLN257" s="277"/>
      <c r="BLO257" s="277"/>
      <c r="BLP257" s="277"/>
      <c r="BLQ257" s="277"/>
      <c r="BLR257" s="402"/>
      <c r="BLS257" s="404"/>
      <c r="BLT257" s="49"/>
      <c r="BLU257" s="49"/>
      <c r="BLV257" s="49"/>
      <c r="BLW257" s="99"/>
      <c r="BLX257" s="98"/>
      <c r="BLY257" s="49"/>
      <c r="BLZ257" s="405"/>
      <c r="BMA257" s="405"/>
      <c r="BMB257" s="277"/>
      <c r="BMC257" s="277"/>
      <c r="BMD257" s="277"/>
      <c r="BME257" s="277"/>
      <c r="BMF257" s="277"/>
      <c r="BMG257" s="277"/>
      <c r="BMH257" s="277"/>
      <c r="BMI257" s="277"/>
      <c r="BMJ257" s="402"/>
      <c r="BMK257" s="404"/>
      <c r="BML257" s="49"/>
      <c r="BMM257" s="49"/>
      <c r="BMN257" s="49"/>
      <c r="BMO257" s="99"/>
      <c r="BMP257" s="98"/>
      <c r="BMQ257" s="49"/>
      <c r="BMR257" s="405"/>
      <c r="BMS257" s="405"/>
      <c r="BMT257" s="277"/>
      <c r="BMU257" s="277"/>
      <c r="BMV257" s="277"/>
      <c r="BMW257" s="277"/>
      <c r="BMX257" s="277"/>
      <c r="BMY257" s="277"/>
      <c r="BMZ257" s="277"/>
      <c r="BNA257" s="277"/>
      <c r="BNB257" s="402"/>
      <c r="BNC257" s="404"/>
      <c r="BND257" s="49"/>
      <c r="BNE257" s="49"/>
      <c r="BNF257" s="49"/>
      <c r="BNG257" s="99"/>
      <c r="BNH257" s="98"/>
      <c r="BNI257" s="49"/>
      <c r="BNJ257" s="405"/>
      <c r="BNK257" s="405"/>
      <c r="BNL257" s="277"/>
      <c r="BNM257" s="277"/>
      <c r="BNN257" s="277"/>
      <c r="BNO257" s="277"/>
      <c r="BNP257" s="277"/>
      <c r="BNQ257" s="277"/>
      <c r="BNR257" s="277"/>
      <c r="BNS257" s="277"/>
      <c r="BNT257" s="402"/>
      <c r="BNU257" s="404"/>
      <c r="BNV257" s="49"/>
      <c r="BNW257" s="49"/>
      <c r="BNX257" s="49"/>
      <c r="BNY257" s="99"/>
      <c r="BNZ257" s="98"/>
      <c r="BOA257" s="49"/>
      <c r="BOB257" s="405"/>
      <c r="BOC257" s="405"/>
      <c r="BOD257" s="277"/>
      <c r="BOE257" s="277"/>
      <c r="BOF257" s="277"/>
      <c r="BOG257" s="277"/>
      <c r="BOH257" s="277"/>
      <c r="BOI257" s="277"/>
      <c r="BOJ257" s="277"/>
      <c r="BOK257" s="277"/>
      <c r="BOL257" s="402"/>
      <c r="BOM257" s="404"/>
      <c r="BON257" s="49"/>
      <c r="BOO257" s="49"/>
      <c r="BOP257" s="49"/>
      <c r="BOQ257" s="99"/>
      <c r="BOR257" s="98"/>
      <c r="BOS257" s="49"/>
      <c r="BOT257" s="405"/>
      <c r="BOU257" s="405"/>
      <c r="BOV257" s="277"/>
      <c r="BOW257" s="277"/>
      <c r="BOX257" s="277"/>
      <c r="BOY257" s="277"/>
      <c r="BOZ257" s="277"/>
      <c r="BPA257" s="277"/>
      <c r="BPB257" s="277"/>
      <c r="BPC257" s="277"/>
      <c r="BPD257" s="402"/>
      <c r="BPE257" s="404"/>
      <c r="BPF257" s="49"/>
      <c r="BPG257" s="49"/>
      <c r="BPH257" s="49"/>
      <c r="BPI257" s="99"/>
      <c r="BPJ257" s="98"/>
      <c r="BPK257" s="49"/>
      <c r="BPL257" s="405"/>
      <c r="BPM257" s="405"/>
      <c r="BPN257" s="277"/>
      <c r="BPO257" s="277"/>
      <c r="BPP257" s="277"/>
      <c r="BPQ257" s="277"/>
      <c r="BPR257" s="277"/>
      <c r="BPS257" s="277"/>
      <c r="BPT257" s="277"/>
      <c r="BPU257" s="277"/>
      <c r="BPV257" s="402"/>
      <c r="BPW257" s="404"/>
      <c r="BPX257" s="49"/>
      <c r="BPY257" s="49"/>
      <c r="BPZ257" s="49"/>
      <c r="BQA257" s="99"/>
      <c r="BQB257" s="98"/>
      <c r="BQC257" s="49"/>
      <c r="BQD257" s="405"/>
      <c r="BQE257" s="405"/>
      <c r="BQF257" s="277"/>
      <c r="BQG257" s="277"/>
      <c r="BQH257" s="277"/>
      <c r="BQI257" s="277"/>
      <c r="BQJ257" s="277"/>
      <c r="BQK257" s="277"/>
      <c r="BQL257" s="277"/>
      <c r="BQM257" s="277"/>
      <c r="BQN257" s="402"/>
      <c r="BQO257" s="404"/>
      <c r="BQP257" s="49"/>
      <c r="BQQ257" s="49"/>
      <c r="BQR257" s="49"/>
      <c r="BQS257" s="99"/>
      <c r="BQT257" s="98"/>
      <c r="BQU257" s="49"/>
      <c r="BQV257" s="405"/>
      <c r="BQW257" s="405"/>
      <c r="BQX257" s="277"/>
      <c r="BQY257" s="277"/>
      <c r="BQZ257" s="277"/>
      <c r="BRA257" s="277"/>
      <c r="BRB257" s="277"/>
      <c r="BRC257" s="277"/>
      <c r="BRD257" s="277"/>
      <c r="BRE257" s="277"/>
      <c r="BRF257" s="402"/>
      <c r="BRG257" s="404"/>
      <c r="BRH257" s="49"/>
      <c r="BRI257" s="49"/>
      <c r="BRJ257" s="49"/>
      <c r="BRK257" s="99"/>
      <c r="BRL257" s="98"/>
      <c r="BRM257" s="49"/>
      <c r="BRN257" s="405"/>
      <c r="BRO257" s="405"/>
      <c r="BRP257" s="277"/>
      <c r="BRQ257" s="277"/>
      <c r="BRR257" s="277"/>
      <c r="BRS257" s="277"/>
      <c r="BRT257" s="277"/>
      <c r="BRU257" s="277"/>
      <c r="BRV257" s="277"/>
      <c r="BRW257" s="277"/>
      <c r="BRX257" s="402"/>
      <c r="BRY257" s="404"/>
      <c r="BRZ257" s="49"/>
      <c r="BSA257" s="49"/>
      <c r="BSB257" s="49"/>
      <c r="BSC257" s="99"/>
      <c r="BSD257" s="98"/>
      <c r="BSE257" s="49"/>
      <c r="BSF257" s="405"/>
      <c r="BSG257" s="405"/>
      <c r="BSH257" s="277"/>
      <c r="BSI257" s="277"/>
      <c r="BSJ257" s="277"/>
      <c r="BSK257" s="277"/>
      <c r="BSL257" s="277"/>
      <c r="BSM257" s="277"/>
      <c r="BSN257" s="277"/>
      <c r="BSO257" s="277"/>
      <c r="BSP257" s="402"/>
      <c r="BSQ257" s="404"/>
      <c r="BSR257" s="49"/>
      <c r="BSS257" s="49"/>
      <c r="BST257" s="49"/>
      <c r="BSU257" s="99"/>
      <c r="BSV257" s="98"/>
      <c r="BSW257" s="49"/>
      <c r="BSX257" s="405"/>
      <c r="BSY257" s="405"/>
      <c r="BSZ257" s="277"/>
      <c r="BTA257" s="277"/>
      <c r="BTB257" s="277"/>
      <c r="BTC257" s="277"/>
      <c r="BTD257" s="277"/>
      <c r="BTE257" s="277"/>
      <c r="BTF257" s="277"/>
      <c r="BTG257" s="277"/>
      <c r="BTH257" s="402"/>
      <c r="BTI257" s="404"/>
      <c r="BTJ257" s="49"/>
      <c r="BTK257" s="49"/>
      <c r="BTL257" s="49"/>
      <c r="BTM257" s="99"/>
      <c r="BTN257" s="98"/>
      <c r="BTO257" s="49"/>
      <c r="BTP257" s="405"/>
      <c r="BTQ257" s="405"/>
      <c r="BTR257" s="277"/>
      <c r="BTS257" s="277"/>
      <c r="BTT257" s="277"/>
      <c r="BTU257" s="277"/>
      <c r="BTV257" s="277"/>
      <c r="BTW257" s="277"/>
      <c r="BTX257" s="277"/>
      <c r="BTY257" s="277"/>
      <c r="BTZ257" s="402"/>
      <c r="BUA257" s="404"/>
      <c r="BUB257" s="49"/>
      <c r="BUC257" s="49"/>
      <c r="BUD257" s="49"/>
      <c r="BUE257" s="99"/>
      <c r="BUF257" s="98"/>
      <c r="BUG257" s="49"/>
      <c r="BUH257" s="405"/>
      <c r="BUI257" s="405"/>
      <c r="BUJ257" s="277"/>
      <c r="BUK257" s="277"/>
      <c r="BUL257" s="277"/>
      <c r="BUM257" s="277"/>
      <c r="BUN257" s="277"/>
      <c r="BUO257" s="277"/>
      <c r="BUP257" s="277"/>
      <c r="BUQ257" s="277"/>
      <c r="BUR257" s="402"/>
      <c r="BUS257" s="404"/>
      <c r="BUT257" s="49"/>
      <c r="BUU257" s="49"/>
      <c r="BUV257" s="49"/>
      <c r="BUW257" s="99"/>
      <c r="BUX257" s="98"/>
      <c r="BUY257" s="49"/>
      <c r="BUZ257" s="405"/>
      <c r="BVA257" s="405"/>
      <c r="BVB257" s="277"/>
      <c r="BVC257" s="277"/>
      <c r="BVD257" s="277"/>
      <c r="BVE257" s="277"/>
      <c r="BVF257" s="277"/>
      <c r="BVG257" s="277"/>
      <c r="BVH257" s="277"/>
      <c r="BVI257" s="277"/>
      <c r="BVJ257" s="402"/>
      <c r="BVK257" s="404"/>
      <c r="BVL257" s="49"/>
      <c r="BVM257" s="49"/>
      <c r="BVN257" s="49"/>
      <c r="BVO257" s="99"/>
      <c r="BVP257" s="98"/>
      <c r="BVQ257" s="49"/>
      <c r="BVR257" s="405"/>
      <c r="BVS257" s="405"/>
      <c r="BVT257" s="277"/>
      <c r="BVU257" s="277"/>
      <c r="BVV257" s="277"/>
      <c r="BVW257" s="277"/>
      <c r="BVX257" s="277"/>
      <c r="BVY257" s="277"/>
      <c r="BVZ257" s="277"/>
      <c r="BWA257" s="277"/>
      <c r="BWB257" s="402"/>
      <c r="BWC257" s="404"/>
      <c r="BWD257" s="49"/>
      <c r="BWE257" s="49"/>
      <c r="BWF257" s="49"/>
      <c r="BWG257" s="99"/>
      <c r="BWH257" s="98"/>
      <c r="BWI257" s="49"/>
      <c r="BWJ257" s="405"/>
      <c r="BWK257" s="405"/>
      <c r="BWL257" s="277"/>
      <c r="BWM257" s="277"/>
      <c r="BWN257" s="277"/>
      <c r="BWO257" s="277"/>
      <c r="BWP257" s="277"/>
      <c r="BWQ257" s="277"/>
      <c r="BWR257" s="277"/>
      <c r="BWS257" s="277"/>
      <c r="BWT257" s="402"/>
      <c r="BWU257" s="404"/>
      <c r="BWV257" s="49"/>
      <c r="BWW257" s="49"/>
      <c r="BWX257" s="49"/>
      <c r="BWY257" s="99"/>
      <c r="BWZ257" s="98"/>
      <c r="BXA257" s="49"/>
      <c r="BXB257" s="405"/>
      <c r="BXC257" s="405"/>
      <c r="BXD257" s="277"/>
      <c r="BXE257" s="277"/>
      <c r="BXF257" s="277"/>
      <c r="BXG257" s="277"/>
      <c r="BXH257" s="277"/>
      <c r="BXI257" s="277"/>
      <c r="BXJ257" s="277"/>
      <c r="BXK257" s="277"/>
      <c r="BXL257" s="402"/>
      <c r="BXM257" s="404"/>
      <c r="BXN257" s="49"/>
      <c r="BXO257" s="49"/>
      <c r="BXP257" s="49"/>
      <c r="BXQ257" s="99"/>
      <c r="BXR257" s="98"/>
      <c r="BXS257" s="49"/>
      <c r="BXT257" s="405"/>
      <c r="BXU257" s="405"/>
      <c r="BXV257" s="277"/>
      <c r="BXW257" s="277"/>
      <c r="BXX257" s="277"/>
      <c r="BXY257" s="277"/>
      <c r="BXZ257" s="277"/>
      <c r="BYA257" s="277"/>
      <c r="BYB257" s="277"/>
      <c r="BYC257" s="277"/>
      <c r="BYD257" s="402"/>
      <c r="BYE257" s="404"/>
      <c r="BYF257" s="49"/>
      <c r="BYG257" s="49"/>
      <c r="BYH257" s="49"/>
      <c r="BYI257" s="99"/>
      <c r="BYJ257" s="98"/>
      <c r="BYK257" s="49"/>
      <c r="BYL257" s="405"/>
      <c r="BYM257" s="405"/>
      <c r="BYN257" s="277"/>
      <c r="BYO257" s="277"/>
      <c r="BYP257" s="277"/>
      <c r="BYQ257" s="277"/>
      <c r="BYR257" s="277"/>
      <c r="BYS257" s="277"/>
      <c r="BYT257" s="277"/>
      <c r="BYU257" s="277"/>
      <c r="BYV257" s="402"/>
      <c r="BYW257" s="404"/>
      <c r="BYX257" s="49"/>
      <c r="BYY257" s="49"/>
      <c r="BYZ257" s="49"/>
      <c r="BZA257" s="99"/>
      <c r="BZB257" s="98"/>
      <c r="BZC257" s="49"/>
      <c r="BZD257" s="405"/>
      <c r="BZE257" s="405"/>
      <c r="BZF257" s="277"/>
      <c r="BZG257" s="277"/>
      <c r="BZH257" s="277"/>
      <c r="BZI257" s="277"/>
      <c r="BZJ257" s="277"/>
      <c r="BZK257" s="277"/>
      <c r="BZL257" s="277"/>
      <c r="BZM257" s="277"/>
      <c r="BZN257" s="402"/>
      <c r="BZO257" s="404"/>
      <c r="BZP257" s="49"/>
      <c r="BZQ257" s="49"/>
      <c r="BZR257" s="49"/>
      <c r="BZS257" s="99"/>
      <c r="BZT257" s="98"/>
      <c r="BZU257" s="49"/>
      <c r="BZV257" s="405"/>
      <c r="BZW257" s="405"/>
      <c r="BZX257" s="277"/>
      <c r="BZY257" s="277"/>
      <c r="BZZ257" s="277"/>
      <c r="CAA257" s="277"/>
      <c r="CAB257" s="277"/>
      <c r="CAC257" s="277"/>
      <c r="CAD257" s="277"/>
      <c r="CAE257" s="277"/>
      <c r="CAF257" s="402"/>
      <c r="CAG257" s="404"/>
      <c r="CAH257" s="49"/>
      <c r="CAI257" s="49"/>
      <c r="CAJ257" s="49"/>
      <c r="CAK257" s="99"/>
      <c r="CAL257" s="98"/>
      <c r="CAM257" s="49"/>
      <c r="CAN257" s="405"/>
      <c r="CAO257" s="405"/>
      <c r="CAP257" s="277"/>
      <c r="CAQ257" s="277"/>
      <c r="CAR257" s="277"/>
      <c r="CAS257" s="277"/>
      <c r="CAT257" s="277"/>
      <c r="CAU257" s="277"/>
      <c r="CAV257" s="277"/>
      <c r="CAW257" s="277"/>
      <c r="CAX257" s="402"/>
      <c r="CAY257" s="404"/>
      <c r="CAZ257" s="49"/>
      <c r="CBA257" s="49"/>
      <c r="CBB257" s="49"/>
      <c r="CBC257" s="99"/>
      <c r="CBD257" s="98"/>
      <c r="CBE257" s="49"/>
      <c r="CBF257" s="405"/>
      <c r="CBG257" s="405"/>
      <c r="CBH257" s="277"/>
      <c r="CBI257" s="277"/>
      <c r="CBJ257" s="277"/>
      <c r="CBK257" s="277"/>
      <c r="CBL257" s="277"/>
      <c r="CBM257" s="277"/>
      <c r="CBN257" s="277"/>
      <c r="CBO257" s="277"/>
      <c r="CBP257" s="402"/>
      <c r="CBQ257" s="404"/>
      <c r="CBR257" s="49"/>
      <c r="CBS257" s="49"/>
      <c r="CBT257" s="49"/>
      <c r="CBU257" s="99"/>
      <c r="CBV257" s="98"/>
      <c r="CBW257" s="49"/>
      <c r="CBX257" s="405"/>
      <c r="CBY257" s="405"/>
      <c r="CBZ257" s="277"/>
      <c r="CCA257" s="277"/>
      <c r="CCB257" s="277"/>
      <c r="CCC257" s="277"/>
      <c r="CCD257" s="277"/>
      <c r="CCE257" s="277"/>
      <c r="CCF257" s="277"/>
      <c r="CCG257" s="277"/>
      <c r="CCH257" s="402"/>
      <c r="CCI257" s="404"/>
      <c r="CCJ257" s="49"/>
      <c r="CCK257" s="49"/>
      <c r="CCL257" s="49"/>
      <c r="CCM257" s="99"/>
      <c r="CCN257" s="98"/>
      <c r="CCO257" s="49"/>
      <c r="CCP257" s="405"/>
      <c r="CCQ257" s="405"/>
      <c r="CCR257" s="277"/>
      <c r="CCS257" s="277"/>
      <c r="CCT257" s="277"/>
      <c r="CCU257" s="277"/>
      <c r="CCV257" s="277"/>
      <c r="CCW257" s="277"/>
      <c r="CCX257" s="277"/>
      <c r="CCY257" s="277"/>
      <c r="CCZ257" s="402"/>
      <c r="CDA257" s="404"/>
      <c r="CDB257" s="49"/>
      <c r="CDC257" s="49"/>
      <c r="CDD257" s="49"/>
      <c r="CDE257" s="99"/>
      <c r="CDF257" s="98"/>
      <c r="CDG257" s="49"/>
      <c r="CDH257" s="405"/>
      <c r="CDI257" s="405"/>
      <c r="CDJ257" s="277"/>
      <c r="CDK257" s="277"/>
      <c r="CDL257" s="277"/>
      <c r="CDM257" s="277"/>
      <c r="CDN257" s="277"/>
      <c r="CDO257" s="277"/>
      <c r="CDP257" s="277"/>
      <c r="CDQ257" s="277"/>
      <c r="CDR257" s="402"/>
      <c r="CDS257" s="404"/>
      <c r="CDT257" s="49"/>
      <c r="CDU257" s="49"/>
      <c r="CDV257" s="49"/>
      <c r="CDW257" s="99"/>
      <c r="CDX257" s="98"/>
      <c r="CDY257" s="49"/>
      <c r="CDZ257" s="405"/>
      <c r="CEA257" s="405"/>
      <c r="CEB257" s="277"/>
      <c r="CEC257" s="277"/>
      <c r="CED257" s="277"/>
      <c r="CEE257" s="277"/>
      <c r="CEF257" s="277"/>
      <c r="CEG257" s="277"/>
      <c r="CEH257" s="277"/>
      <c r="CEI257" s="277"/>
      <c r="CEJ257" s="402"/>
      <c r="CEK257" s="404"/>
      <c r="CEL257" s="49"/>
      <c r="CEM257" s="49"/>
      <c r="CEN257" s="49"/>
      <c r="CEO257" s="99"/>
      <c r="CEP257" s="98"/>
      <c r="CEQ257" s="49"/>
      <c r="CER257" s="405"/>
      <c r="CES257" s="405"/>
      <c r="CET257" s="277"/>
      <c r="CEU257" s="277"/>
      <c r="CEV257" s="277"/>
      <c r="CEW257" s="277"/>
      <c r="CEX257" s="277"/>
      <c r="CEY257" s="277"/>
      <c r="CEZ257" s="277"/>
      <c r="CFA257" s="277"/>
      <c r="CFB257" s="402"/>
      <c r="CFC257" s="404"/>
      <c r="CFD257" s="49"/>
      <c r="CFE257" s="49"/>
      <c r="CFF257" s="49"/>
      <c r="CFG257" s="99"/>
      <c r="CFH257" s="98"/>
      <c r="CFI257" s="49"/>
      <c r="CFJ257" s="405"/>
      <c r="CFK257" s="405"/>
      <c r="CFL257" s="277"/>
      <c r="CFM257" s="277"/>
      <c r="CFN257" s="277"/>
      <c r="CFO257" s="277"/>
      <c r="CFP257" s="277"/>
      <c r="CFQ257" s="277"/>
      <c r="CFR257" s="277"/>
      <c r="CFS257" s="277"/>
      <c r="CFT257" s="402"/>
      <c r="CFU257" s="404"/>
      <c r="CFV257" s="49"/>
      <c r="CFW257" s="49"/>
      <c r="CFX257" s="49"/>
      <c r="CFY257" s="99"/>
      <c r="CFZ257" s="98"/>
      <c r="CGA257" s="49"/>
      <c r="CGB257" s="405"/>
      <c r="CGC257" s="405"/>
      <c r="CGD257" s="277"/>
      <c r="CGE257" s="277"/>
      <c r="CGF257" s="277"/>
      <c r="CGG257" s="277"/>
      <c r="CGH257" s="277"/>
      <c r="CGI257" s="277"/>
      <c r="CGJ257" s="277"/>
      <c r="CGK257" s="277"/>
      <c r="CGL257" s="402"/>
      <c r="CGM257" s="404"/>
      <c r="CGN257" s="49"/>
      <c r="CGO257" s="49"/>
      <c r="CGP257" s="49"/>
      <c r="CGQ257" s="99"/>
      <c r="CGR257" s="98"/>
      <c r="CGS257" s="49"/>
      <c r="CGT257" s="405"/>
      <c r="CGU257" s="405"/>
      <c r="CGV257" s="277"/>
      <c r="CGW257" s="277"/>
      <c r="CGX257" s="277"/>
      <c r="CGY257" s="277"/>
      <c r="CGZ257" s="277"/>
      <c r="CHA257" s="277"/>
      <c r="CHB257" s="277"/>
      <c r="CHC257" s="277"/>
      <c r="CHD257" s="402"/>
      <c r="CHE257" s="404"/>
      <c r="CHF257" s="49"/>
      <c r="CHG257" s="49"/>
      <c r="CHH257" s="49"/>
      <c r="CHI257" s="99"/>
      <c r="CHJ257" s="98"/>
      <c r="CHK257" s="49"/>
      <c r="CHL257" s="405"/>
      <c r="CHM257" s="405"/>
      <c r="CHN257" s="277"/>
      <c r="CHO257" s="277"/>
      <c r="CHP257" s="277"/>
      <c r="CHQ257" s="277"/>
      <c r="CHR257" s="277"/>
      <c r="CHS257" s="277"/>
      <c r="CHT257" s="277"/>
      <c r="CHU257" s="277"/>
      <c r="CHV257" s="402"/>
      <c r="CHW257" s="404"/>
      <c r="CHX257" s="49"/>
      <c r="CHY257" s="49"/>
      <c r="CHZ257" s="49"/>
      <c r="CIA257" s="99"/>
      <c r="CIB257" s="98"/>
      <c r="CIC257" s="49"/>
      <c r="CID257" s="405"/>
      <c r="CIE257" s="405"/>
      <c r="CIF257" s="277"/>
      <c r="CIG257" s="277"/>
      <c r="CIH257" s="277"/>
      <c r="CII257" s="277"/>
      <c r="CIJ257" s="277"/>
      <c r="CIK257" s="277"/>
      <c r="CIL257" s="277"/>
      <c r="CIM257" s="277"/>
      <c r="CIN257" s="402"/>
      <c r="CIO257" s="404"/>
      <c r="CIP257" s="49"/>
      <c r="CIQ257" s="49"/>
      <c r="CIR257" s="49"/>
      <c r="CIS257" s="99"/>
      <c r="CIT257" s="98"/>
      <c r="CIU257" s="49"/>
      <c r="CIV257" s="405"/>
      <c r="CIW257" s="405"/>
      <c r="CIX257" s="277"/>
      <c r="CIY257" s="277"/>
      <c r="CIZ257" s="277"/>
      <c r="CJA257" s="277"/>
      <c r="CJB257" s="277"/>
      <c r="CJC257" s="277"/>
      <c r="CJD257" s="277"/>
      <c r="CJE257" s="277"/>
      <c r="CJF257" s="402"/>
      <c r="CJG257" s="404"/>
      <c r="CJH257" s="49"/>
      <c r="CJI257" s="49"/>
      <c r="CJJ257" s="49"/>
      <c r="CJK257" s="99"/>
      <c r="CJL257" s="98"/>
      <c r="CJM257" s="49"/>
      <c r="CJN257" s="405"/>
      <c r="CJO257" s="405"/>
      <c r="CJP257" s="277"/>
      <c r="CJQ257" s="277"/>
      <c r="CJR257" s="277"/>
      <c r="CJS257" s="277"/>
      <c r="CJT257" s="277"/>
      <c r="CJU257" s="277"/>
      <c r="CJV257" s="277"/>
      <c r="CJW257" s="277"/>
      <c r="CJX257" s="402"/>
      <c r="CJY257" s="404"/>
      <c r="CJZ257" s="49"/>
      <c r="CKA257" s="49"/>
      <c r="CKB257" s="49"/>
      <c r="CKC257" s="99"/>
      <c r="CKD257" s="98"/>
      <c r="CKE257" s="49"/>
      <c r="CKF257" s="405"/>
      <c r="CKG257" s="405"/>
      <c r="CKH257" s="277"/>
      <c r="CKI257" s="277"/>
      <c r="CKJ257" s="277"/>
      <c r="CKK257" s="277"/>
      <c r="CKL257" s="277"/>
      <c r="CKM257" s="277"/>
      <c r="CKN257" s="277"/>
      <c r="CKO257" s="277"/>
      <c r="CKP257" s="402"/>
      <c r="CKQ257" s="404"/>
      <c r="CKR257" s="49"/>
      <c r="CKS257" s="49"/>
      <c r="CKT257" s="49"/>
      <c r="CKU257" s="99"/>
      <c r="CKV257" s="98"/>
      <c r="CKW257" s="49"/>
      <c r="CKX257" s="405"/>
      <c r="CKY257" s="405"/>
      <c r="CKZ257" s="277"/>
      <c r="CLA257" s="277"/>
      <c r="CLB257" s="277"/>
      <c r="CLC257" s="277"/>
      <c r="CLD257" s="277"/>
      <c r="CLE257" s="277"/>
      <c r="CLF257" s="277"/>
      <c r="CLG257" s="277"/>
      <c r="CLH257" s="402"/>
      <c r="CLI257" s="404"/>
      <c r="CLJ257" s="49"/>
      <c r="CLK257" s="49"/>
      <c r="CLL257" s="49"/>
      <c r="CLM257" s="99"/>
      <c r="CLN257" s="98"/>
      <c r="CLO257" s="49"/>
      <c r="CLP257" s="405"/>
      <c r="CLQ257" s="405"/>
      <c r="CLR257" s="277"/>
      <c r="CLS257" s="277"/>
      <c r="CLT257" s="277"/>
      <c r="CLU257" s="277"/>
      <c r="CLV257" s="277"/>
      <c r="CLW257" s="277"/>
      <c r="CLX257" s="277"/>
      <c r="CLY257" s="277"/>
      <c r="CLZ257" s="402"/>
      <c r="CMA257" s="404"/>
      <c r="CMB257" s="49"/>
      <c r="CMC257" s="49"/>
      <c r="CMD257" s="49"/>
      <c r="CME257" s="99"/>
      <c r="CMF257" s="98"/>
      <c r="CMG257" s="49"/>
      <c r="CMH257" s="405"/>
      <c r="CMI257" s="405"/>
      <c r="CMJ257" s="277"/>
      <c r="CMK257" s="277"/>
      <c r="CML257" s="277"/>
      <c r="CMM257" s="277"/>
      <c r="CMN257" s="277"/>
      <c r="CMO257" s="277"/>
      <c r="CMP257" s="277"/>
      <c r="CMQ257" s="277"/>
      <c r="CMR257" s="402"/>
      <c r="CMS257" s="404"/>
      <c r="CMT257" s="49"/>
      <c r="CMU257" s="49"/>
      <c r="CMV257" s="49"/>
      <c r="CMW257" s="99"/>
      <c r="CMX257" s="98"/>
      <c r="CMY257" s="49"/>
      <c r="CMZ257" s="405"/>
      <c r="CNA257" s="405"/>
      <c r="CNB257" s="277"/>
      <c r="CNC257" s="277"/>
      <c r="CND257" s="277"/>
      <c r="CNE257" s="277"/>
      <c r="CNF257" s="277"/>
      <c r="CNG257" s="277"/>
      <c r="CNH257" s="277"/>
      <c r="CNI257" s="277"/>
      <c r="CNJ257" s="402"/>
      <c r="CNK257" s="404"/>
      <c r="CNL257" s="49"/>
      <c r="CNM257" s="49"/>
      <c r="CNN257" s="49"/>
      <c r="CNO257" s="99"/>
      <c r="CNP257" s="98"/>
      <c r="CNQ257" s="49"/>
      <c r="CNR257" s="405"/>
      <c r="CNS257" s="405"/>
      <c r="CNT257" s="277"/>
      <c r="CNU257" s="277"/>
      <c r="CNV257" s="277"/>
      <c r="CNW257" s="277"/>
      <c r="CNX257" s="277"/>
      <c r="CNY257" s="277"/>
      <c r="CNZ257" s="277"/>
      <c r="COA257" s="277"/>
      <c r="COB257" s="402"/>
      <c r="COC257" s="404"/>
      <c r="COD257" s="49"/>
      <c r="COE257" s="49"/>
      <c r="COF257" s="49"/>
      <c r="COG257" s="99"/>
      <c r="COH257" s="98"/>
      <c r="COI257" s="49"/>
      <c r="COJ257" s="405"/>
      <c r="COK257" s="405"/>
      <c r="COL257" s="277"/>
      <c r="COM257" s="277"/>
      <c r="CON257" s="277"/>
      <c r="COO257" s="277"/>
      <c r="COP257" s="277"/>
      <c r="COQ257" s="277"/>
      <c r="COR257" s="277"/>
      <c r="COS257" s="277"/>
      <c r="COT257" s="402"/>
      <c r="COU257" s="404"/>
      <c r="COV257" s="49"/>
      <c r="COW257" s="49"/>
      <c r="COX257" s="49"/>
      <c r="COY257" s="99"/>
      <c r="COZ257" s="98"/>
      <c r="CPA257" s="49"/>
      <c r="CPB257" s="405"/>
      <c r="CPC257" s="405"/>
      <c r="CPD257" s="277"/>
      <c r="CPE257" s="277"/>
      <c r="CPF257" s="277"/>
      <c r="CPG257" s="277"/>
      <c r="CPH257" s="277"/>
      <c r="CPI257" s="277"/>
      <c r="CPJ257" s="277"/>
      <c r="CPK257" s="277"/>
      <c r="CPL257" s="402"/>
      <c r="CPM257" s="404"/>
      <c r="CPN257" s="49"/>
      <c r="CPO257" s="49"/>
      <c r="CPP257" s="49"/>
      <c r="CPQ257" s="99"/>
      <c r="CPR257" s="98"/>
      <c r="CPS257" s="49"/>
      <c r="CPT257" s="405"/>
      <c r="CPU257" s="405"/>
      <c r="CPV257" s="277"/>
      <c r="CPW257" s="277"/>
      <c r="CPX257" s="277"/>
      <c r="CPY257" s="277"/>
      <c r="CPZ257" s="277"/>
      <c r="CQA257" s="277"/>
      <c r="CQB257" s="277"/>
      <c r="CQC257" s="277"/>
      <c r="CQD257" s="402"/>
      <c r="CQE257" s="404"/>
      <c r="CQF257" s="49"/>
      <c r="CQG257" s="49"/>
      <c r="CQH257" s="49"/>
      <c r="CQI257" s="99"/>
      <c r="CQJ257" s="98"/>
      <c r="CQK257" s="49"/>
      <c r="CQL257" s="405"/>
      <c r="CQM257" s="405"/>
      <c r="CQN257" s="277"/>
      <c r="CQO257" s="277"/>
      <c r="CQP257" s="277"/>
      <c r="CQQ257" s="277"/>
      <c r="CQR257" s="277"/>
      <c r="CQS257" s="277"/>
      <c r="CQT257" s="277"/>
      <c r="CQU257" s="277"/>
      <c r="CQV257" s="402"/>
      <c r="CQW257" s="404"/>
      <c r="CQX257" s="49"/>
      <c r="CQY257" s="49"/>
      <c r="CQZ257" s="49"/>
      <c r="CRA257" s="99"/>
      <c r="CRB257" s="98"/>
      <c r="CRC257" s="49"/>
      <c r="CRD257" s="405"/>
      <c r="CRE257" s="405"/>
      <c r="CRF257" s="277"/>
      <c r="CRG257" s="277"/>
      <c r="CRH257" s="277"/>
      <c r="CRI257" s="277"/>
      <c r="CRJ257" s="277"/>
      <c r="CRK257" s="277"/>
      <c r="CRL257" s="277"/>
      <c r="CRM257" s="277"/>
      <c r="CRN257" s="402"/>
      <c r="CRO257" s="404"/>
      <c r="CRP257" s="49"/>
      <c r="CRQ257" s="49"/>
      <c r="CRR257" s="49"/>
      <c r="CRS257" s="99"/>
      <c r="CRT257" s="98"/>
      <c r="CRU257" s="49"/>
      <c r="CRV257" s="405"/>
      <c r="CRW257" s="405"/>
      <c r="CRX257" s="277"/>
      <c r="CRY257" s="277"/>
      <c r="CRZ257" s="277"/>
      <c r="CSA257" s="277"/>
      <c r="CSB257" s="277"/>
      <c r="CSC257" s="277"/>
      <c r="CSD257" s="277"/>
      <c r="CSE257" s="277"/>
      <c r="CSF257" s="402"/>
      <c r="CSG257" s="404"/>
      <c r="CSH257" s="49"/>
      <c r="CSI257" s="49"/>
      <c r="CSJ257" s="49"/>
      <c r="CSK257" s="99"/>
      <c r="CSL257" s="98"/>
      <c r="CSM257" s="49"/>
      <c r="CSN257" s="405"/>
      <c r="CSO257" s="405"/>
      <c r="CSP257" s="277"/>
      <c r="CSQ257" s="277"/>
      <c r="CSR257" s="277"/>
      <c r="CSS257" s="277"/>
      <c r="CST257" s="277"/>
      <c r="CSU257" s="277"/>
      <c r="CSV257" s="277"/>
      <c r="CSW257" s="277"/>
      <c r="CSX257" s="402"/>
      <c r="CSY257" s="404"/>
      <c r="CSZ257" s="49"/>
      <c r="CTA257" s="49"/>
      <c r="CTB257" s="49"/>
      <c r="CTC257" s="99"/>
      <c r="CTD257" s="98"/>
      <c r="CTE257" s="49"/>
      <c r="CTF257" s="405"/>
      <c r="CTG257" s="405"/>
      <c r="CTH257" s="277"/>
      <c r="CTI257" s="277"/>
      <c r="CTJ257" s="277"/>
      <c r="CTK257" s="277"/>
      <c r="CTL257" s="277"/>
      <c r="CTM257" s="277"/>
      <c r="CTN257" s="277"/>
      <c r="CTO257" s="277"/>
      <c r="CTP257" s="402"/>
      <c r="CTQ257" s="404"/>
      <c r="CTR257" s="49"/>
      <c r="CTS257" s="49"/>
      <c r="CTT257" s="49"/>
      <c r="CTU257" s="99"/>
      <c r="CTV257" s="98"/>
      <c r="CTW257" s="49"/>
      <c r="CTX257" s="405"/>
      <c r="CTY257" s="405"/>
      <c r="CTZ257" s="277"/>
      <c r="CUA257" s="277"/>
      <c r="CUB257" s="277"/>
      <c r="CUC257" s="277"/>
      <c r="CUD257" s="277"/>
      <c r="CUE257" s="277"/>
      <c r="CUF257" s="277"/>
      <c r="CUG257" s="277"/>
      <c r="CUH257" s="402"/>
      <c r="CUI257" s="404"/>
      <c r="CUJ257" s="49"/>
      <c r="CUK257" s="49"/>
      <c r="CUL257" s="49"/>
      <c r="CUM257" s="99"/>
      <c r="CUN257" s="98"/>
      <c r="CUO257" s="49"/>
      <c r="CUP257" s="405"/>
      <c r="CUQ257" s="405"/>
      <c r="CUR257" s="277"/>
      <c r="CUS257" s="277"/>
      <c r="CUT257" s="277"/>
      <c r="CUU257" s="277"/>
      <c r="CUV257" s="277"/>
      <c r="CUW257" s="277"/>
      <c r="CUX257" s="277"/>
      <c r="CUY257" s="277"/>
      <c r="CUZ257" s="402"/>
      <c r="CVA257" s="404"/>
      <c r="CVB257" s="49"/>
      <c r="CVC257" s="49"/>
      <c r="CVD257" s="49"/>
      <c r="CVE257" s="99"/>
      <c r="CVF257" s="98"/>
      <c r="CVG257" s="49"/>
      <c r="CVH257" s="405"/>
      <c r="CVI257" s="405"/>
      <c r="CVJ257" s="277"/>
      <c r="CVK257" s="277"/>
      <c r="CVL257" s="277"/>
      <c r="CVM257" s="277"/>
      <c r="CVN257" s="277"/>
      <c r="CVO257" s="277"/>
      <c r="CVP257" s="277"/>
      <c r="CVQ257" s="277"/>
      <c r="CVR257" s="402"/>
      <c r="CVS257" s="404"/>
      <c r="CVT257" s="49"/>
      <c r="CVU257" s="49"/>
      <c r="CVV257" s="49"/>
      <c r="CVW257" s="99"/>
      <c r="CVX257" s="98"/>
      <c r="CVY257" s="49"/>
      <c r="CVZ257" s="405"/>
      <c r="CWA257" s="405"/>
      <c r="CWB257" s="277"/>
      <c r="CWC257" s="277"/>
      <c r="CWD257" s="277"/>
      <c r="CWE257" s="277"/>
      <c r="CWF257" s="277"/>
      <c r="CWG257" s="277"/>
      <c r="CWH257" s="277"/>
      <c r="CWI257" s="277"/>
      <c r="CWJ257" s="402"/>
      <c r="CWK257" s="404"/>
      <c r="CWL257" s="49"/>
      <c r="CWM257" s="49"/>
      <c r="CWN257" s="49"/>
      <c r="CWO257" s="99"/>
      <c r="CWP257" s="98"/>
      <c r="CWQ257" s="49"/>
      <c r="CWR257" s="405"/>
      <c r="CWS257" s="405"/>
      <c r="CWT257" s="277"/>
      <c r="CWU257" s="277"/>
      <c r="CWV257" s="277"/>
      <c r="CWW257" s="277"/>
      <c r="CWX257" s="277"/>
      <c r="CWY257" s="277"/>
      <c r="CWZ257" s="277"/>
      <c r="CXA257" s="277"/>
      <c r="CXB257" s="402"/>
      <c r="CXC257" s="404"/>
      <c r="CXD257" s="49"/>
      <c r="CXE257" s="49"/>
      <c r="CXF257" s="49"/>
      <c r="CXG257" s="99"/>
      <c r="CXH257" s="98"/>
      <c r="CXI257" s="49"/>
      <c r="CXJ257" s="405"/>
      <c r="CXK257" s="405"/>
      <c r="CXL257" s="277"/>
      <c r="CXM257" s="277"/>
      <c r="CXN257" s="277"/>
      <c r="CXO257" s="277"/>
      <c r="CXP257" s="277"/>
      <c r="CXQ257" s="277"/>
      <c r="CXR257" s="277"/>
      <c r="CXS257" s="277"/>
      <c r="CXT257" s="402"/>
      <c r="CXU257" s="404"/>
      <c r="CXV257" s="49"/>
      <c r="CXW257" s="49"/>
      <c r="CXX257" s="49"/>
      <c r="CXY257" s="99"/>
      <c r="CXZ257" s="98"/>
      <c r="CYA257" s="49"/>
      <c r="CYB257" s="405"/>
      <c r="CYC257" s="405"/>
      <c r="CYD257" s="277"/>
      <c r="CYE257" s="277"/>
      <c r="CYF257" s="277"/>
      <c r="CYG257" s="277"/>
      <c r="CYH257" s="277"/>
      <c r="CYI257" s="277"/>
      <c r="CYJ257" s="277"/>
      <c r="CYK257" s="277"/>
      <c r="CYL257" s="402"/>
      <c r="CYM257" s="404"/>
      <c r="CYN257" s="49"/>
      <c r="CYO257" s="49"/>
      <c r="CYP257" s="49"/>
      <c r="CYQ257" s="99"/>
      <c r="CYR257" s="98"/>
      <c r="CYS257" s="49"/>
      <c r="CYT257" s="405"/>
      <c r="CYU257" s="405"/>
      <c r="CYV257" s="277"/>
      <c r="CYW257" s="277"/>
      <c r="CYX257" s="277"/>
      <c r="CYY257" s="277"/>
      <c r="CYZ257" s="277"/>
      <c r="CZA257" s="277"/>
      <c r="CZB257" s="277"/>
      <c r="CZC257" s="277"/>
      <c r="CZD257" s="402"/>
      <c r="CZE257" s="404"/>
      <c r="CZF257" s="49"/>
      <c r="CZG257" s="49"/>
      <c r="CZH257" s="49"/>
      <c r="CZI257" s="99"/>
      <c r="CZJ257" s="98"/>
      <c r="CZK257" s="49"/>
      <c r="CZL257" s="405"/>
      <c r="CZM257" s="405"/>
      <c r="CZN257" s="277"/>
      <c r="CZO257" s="277"/>
      <c r="CZP257" s="277"/>
      <c r="CZQ257" s="277"/>
      <c r="CZR257" s="277"/>
      <c r="CZS257" s="277"/>
      <c r="CZT257" s="277"/>
      <c r="CZU257" s="277"/>
      <c r="CZV257" s="402"/>
      <c r="CZW257" s="404"/>
      <c r="CZX257" s="49"/>
      <c r="CZY257" s="49"/>
      <c r="CZZ257" s="49"/>
      <c r="DAA257" s="99"/>
      <c r="DAB257" s="98"/>
      <c r="DAC257" s="49"/>
      <c r="DAD257" s="405"/>
      <c r="DAE257" s="405"/>
      <c r="DAF257" s="277"/>
      <c r="DAG257" s="277"/>
      <c r="DAH257" s="277"/>
      <c r="DAI257" s="277"/>
      <c r="DAJ257" s="277"/>
      <c r="DAK257" s="277"/>
      <c r="DAL257" s="277"/>
      <c r="DAM257" s="277"/>
      <c r="DAN257" s="402"/>
      <c r="DAO257" s="404"/>
      <c r="DAP257" s="49"/>
      <c r="DAQ257" s="49"/>
      <c r="DAR257" s="49"/>
      <c r="DAS257" s="99"/>
      <c r="DAT257" s="98"/>
      <c r="DAU257" s="49"/>
      <c r="DAV257" s="405"/>
      <c r="DAW257" s="405"/>
      <c r="DAX257" s="277"/>
      <c r="DAY257" s="277"/>
      <c r="DAZ257" s="277"/>
      <c r="DBA257" s="277"/>
      <c r="DBB257" s="277"/>
      <c r="DBC257" s="277"/>
      <c r="DBD257" s="277"/>
      <c r="DBE257" s="277"/>
      <c r="DBF257" s="402"/>
      <c r="DBG257" s="404"/>
      <c r="DBH257" s="49"/>
      <c r="DBI257" s="49"/>
      <c r="DBJ257" s="49"/>
      <c r="DBK257" s="99"/>
      <c r="DBL257" s="98"/>
      <c r="DBM257" s="49"/>
      <c r="DBN257" s="405"/>
      <c r="DBO257" s="405"/>
      <c r="DBP257" s="277"/>
      <c r="DBQ257" s="277"/>
      <c r="DBR257" s="277"/>
      <c r="DBS257" s="277"/>
      <c r="DBT257" s="277"/>
      <c r="DBU257" s="277"/>
      <c r="DBV257" s="277"/>
      <c r="DBW257" s="277"/>
      <c r="DBX257" s="402"/>
      <c r="DBY257" s="404"/>
      <c r="DBZ257" s="49"/>
      <c r="DCA257" s="49"/>
      <c r="DCB257" s="49"/>
      <c r="DCC257" s="99"/>
      <c r="DCD257" s="98"/>
      <c r="DCE257" s="49"/>
      <c r="DCF257" s="405"/>
      <c r="DCG257" s="405"/>
      <c r="DCH257" s="277"/>
      <c r="DCI257" s="277"/>
      <c r="DCJ257" s="277"/>
      <c r="DCK257" s="277"/>
      <c r="DCL257" s="277"/>
      <c r="DCM257" s="277"/>
      <c r="DCN257" s="277"/>
      <c r="DCO257" s="277"/>
      <c r="DCP257" s="402"/>
      <c r="DCQ257" s="404"/>
      <c r="DCR257" s="49"/>
      <c r="DCS257" s="49"/>
      <c r="DCT257" s="49"/>
      <c r="DCU257" s="99"/>
      <c r="DCV257" s="98"/>
      <c r="DCW257" s="49"/>
      <c r="DCX257" s="405"/>
      <c r="DCY257" s="405"/>
      <c r="DCZ257" s="277"/>
      <c r="DDA257" s="277"/>
      <c r="DDB257" s="277"/>
      <c r="DDC257" s="277"/>
      <c r="DDD257" s="277"/>
      <c r="DDE257" s="277"/>
      <c r="DDF257" s="277"/>
      <c r="DDG257" s="277"/>
      <c r="DDH257" s="402"/>
      <c r="DDI257" s="404"/>
      <c r="DDJ257" s="49"/>
      <c r="DDK257" s="49"/>
      <c r="DDL257" s="49"/>
      <c r="DDM257" s="99"/>
      <c r="DDN257" s="98"/>
      <c r="DDO257" s="49"/>
      <c r="DDP257" s="405"/>
      <c r="DDQ257" s="405"/>
      <c r="DDR257" s="277"/>
      <c r="DDS257" s="277"/>
      <c r="DDT257" s="277"/>
      <c r="DDU257" s="277"/>
      <c r="DDV257" s="277"/>
      <c r="DDW257" s="277"/>
      <c r="DDX257" s="277"/>
      <c r="DDY257" s="277"/>
      <c r="DDZ257" s="402"/>
      <c r="DEA257" s="404"/>
      <c r="DEB257" s="49"/>
      <c r="DEC257" s="49"/>
      <c r="DED257" s="49"/>
      <c r="DEE257" s="99"/>
      <c r="DEF257" s="98"/>
      <c r="DEG257" s="49"/>
      <c r="DEH257" s="405"/>
      <c r="DEI257" s="405"/>
      <c r="DEJ257" s="277"/>
      <c r="DEK257" s="277"/>
      <c r="DEL257" s="277"/>
      <c r="DEM257" s="277"/>
      <c r="DEN257" s="277"/>
      <c r="DEO257" s="277"/>
      <c r="DEP257" s="277"/>
      <c r="DEQ257" s="277"/>
      <c r="DER257" s="402"/>
      <c r="DES257" s="404"/>
      <c r="DET257" s="49"/>
      <c r="DEU257" s="49"/>
      <c r="DEV257" s="49"/>
      <c r="DEW257" s="99"/>
      <c r="DEX257" s="98"/>
      <c r="DEY257" s="49"/>
      <c r="DEZ257" s="405"/>
      <c r="DFA257" s="405"/>
      <c r="DFB257" s="277"/>
      <c r="DFC257" s="277"/>
      <c r="DFD257" s="277"/>
      <c r="DFE257" s="277"/>
      <c r="DFF257" s="277"/>
      <c r="DFG257" s="277"/>
      <c r="DFH257" s="277"/>
      <c r="DFI257" s="277"/>
      <c r="DFJ257" s="402"/>
      <c r="DFK257" s="404"/>
      <c r="DFL257" s="49"/>
      <c r="DFM257" s="49"/>
      <c r="DFN257" s="49"/>
      <c r="DFO257" s="99"/>
      <c r="DFP257" s="98"/>
      <c r="DFQ257" s="49"/>
      <c r="DFR257" s="405"/>
      <c r="DFS257" s="405"/>
      <c r="DFT257" s="277"/>
      <c r="DFU257" s="277"/>
      <c r="DFV257" s="277"/>
      <c r="DFW257" s="277"/>
      <c r="DFX257" s="277"/>
      <c r="DFY257" s="277"/>
      <c r="DFZ257" s="277"/>
      <c r="DGA257" s="277"/>
      <c r="DGB257" s="402"/>
      <c r="DGC257" s="404"/>
      <c r="DGD257" s="49"/>
      <c r="DGE257" s="49"/>
      <c r="DGF257" s="49"/>
      <c r="DGG257" s="99"/>
      <c r="DGH257" s="98"/>
      <c r="DGI257" s="49"/>
      <c r="DGJ257" s="405"/>
      <c r="DGK257" s="405"/>
      <c r="DGL257" s="277"/>
      <c r="DGM257" s="277"/>
      <c r="DGN257" s="277"/>
      <c r="DGO257" s="277"/>
      <c r="DGP257" s="277"/>
      <c r="DGQ257" s="277"/>
      <c r="DGR257" s="277"/>
      <c r="DGS257" s="277"/>
      <c r="DGT257" s="402"/>
      <c r="DGU257" s="404"/>
      <c r="DGV257" s="49"/>
      <c r="DGW257" s="49"/>
      <c r="DGX257" s="49"/>
      <c r="DGY257" s="99"/>
      <c r="DGZ257" s="98"/>
      <c r="DHA257" s="49"/>
      <c r="DHB257" s="405"/>
      <c r="DHC257" s="405"/>
      <c r="DHD257" s="277"/>
      <c r="DHE257" s="277"/>
      <c r="DHF257" s="277"/>
      <c r="DHG257" s="277"/>
      <c r="DHH257" s="277"/>
      <c r="DHI257" s="277"/>
      <c r="DHJ257" s="277"/>
      <c r="DHK257" s="277"/>
      <c r="DHL257" s="402"/>
      <c r="DHM257" s="404"/>
      <c r="DHN257" s="49"/>
      <c r="DHO257" s="49"/>
      <c r="DHP257" s="49"/>
      <c r="DHQ257" s="99"/>
      <c r="DHR257" s="98"/>
      <c r="DHS257" s="49"/>
      <c r="DHT257" s="405"/>
      <c r="DHU257" s="405"/>
      <c r="DHV257" s="277"/>
      <c r="DHW257" s="277"/>
      <c r="DHX257" s="277"/>
      <c r="DHY257" s="277"/>
      <c r="DHZ257" s="277"/>
      <c r="DIA257" s="277"/>
      <c r="DIB257" s="277"/>
      <c r="DIC257" s="277"/>
      <c r="DID257" s="402"/>
      <c r="DIE257" s="404"/>
      <c r="DIF257" s="49"/>
      <c r="DIG257" s="49"/>
      <c r="DIH257" s="49"/>
      <c r="DII257" s="99"/>
      <c r="DIJ257" s="98"/>
      <c r="DIK257" s="49"/>
      <c r="DIL257" s="405"/>
      <c r="DIM257" s="405"/>
      <c r="DIN257" s="277"/>
      <c r="DIO257" s="277"/>
      <c r="DIP257" s="277"/>
      <c r="DIQ257" s="277"/>
      <c r="DIR257" s="277"/>
      <c r="DIS257" s="277"/>
      <c r="DIT257" s="277"/>
      <c r="DIU257" s="277"/>
      <c r="DIV257" s="402"/>
      <c r="DIW257" s="404"/>
      <c r="DIX257" s="49"/>
      <c r="DIY257" s="49"/>
      <c r="DIZ257" s="49"/>
      <c r="DJA257" s="99"/>
      <c r="DJB257" s="98"/>
      <c r="DJC257" s="49"/>
      <c r="DJD257" s="405"/>
      <c r="DJE257" s="405"/>
      <c r="DJF257" s="277"/>
      <c r="DJG257" s="277"/>
      <c r="DJH257" s="277"/>
      <c r="DJI257" s="277"/>
      <c r="DJJ257" s="277"/>
      <c r="DJK257" s="277"/>
      <c r="DJL257" s="277"/>
      <c r="DJM257" s="277"/>
      <c r="DJN257" s="402"/>
      <c r="DJO257" s="404"/>
      <c r="DJP257" s="49"/>
      <c r="DJQ257" s="49"/>
      <c r="DJR257" s="49"/>
      <c r="DJS257" s="99"/>
      <c r="DJT257" s="98"/>
      <c r="DJU257" s="49"/>
      <c r="DJV257" s="405"/>
      <c r="DJW257" s="405"/>
      <c r="DJX257" s="277"/>
      <c r="DJY257" s="277"/>
      <c r="DJZ257" s="277"/>
      <c r="DKA257" s="277"/>
      <c r="DKB257" s="277"/>
      <c r="DKC257" s="277"/>
      <c r="DKD257" s="277"/>
      <c r="DKE257" s="277"/>
      <c r="DKF257" s="402"/>
      <c r="DKG257" s="404"/>
      <c r="DKH257" s="49"/>
      <c r="DKI257" s="49"/>
      <c r="DKJ257" s="49"/>
      <c r="DKK257" s="99"/>
      <c r="DKL257" s="98"/>
      <c r="DKM257" s="49"/>
      <c r="DKN257" s="405"/>
      <c r="DKO257" s="405"/>
      <c r="DKP257" s="277"/>
      <c r="DKQ257" s="277"/>
      <c r="DKR257" s="277"/>
      <c r="DKS257" s="277"/>
      <c r="DKT257" s="277"/>
      <c r="DKU257" s="277"/>
      <c r="DKV257" s="277"/>
      <c r="DKW257" s="277"/>
      <c r="DKX257" s="402"/>
      <c r="DKY257" s="404"/>
      <c r="DKZ257" s="49"/>
      <c r="DLA257" s="49"/>
      <c r="DLB257" s="49"/>
      <c r="DLC257" s="99"/>
      <c r="DLD257" s="98"/>
      <c r="DLE257" s="49"/>
      <c r="DLF257" s="405"/>
      <c r="DLG257" s="405"/>
      <c r="DLH257" s="277"/>
      <c r="DLI257" s="277"/>
      <c r="DLJ257" s="277"/>
      <c r="DLK257" s="277"/>
      <c r="DLL257" s="277"/>
      <c r="DLM257" s="277"/>
      <c r="DLN257" s="277"/>
      <c r="DLO257" s="277"/>
      <c r="DLP257" s="402"/>
      <c r="DLQ257" s="404"/>
      <c r="DLR257" s="49"/>
      <c r="DLS257" s="49"/>
      <c r="DLT257" s="49"/>
      <c r="DLU257" s="99"/>
      <c r="DLV257" s="98"/>
      <c r="DLW257" s="49"/>
      <c r="DLX257" s="405"/>
      <c r="DLY257" s="405"/>
      <c r="DLZ257" s="277"/>
      <c r="DMA257" s="277"/>
      <c r="DMB257" s="277"/>
      <c r="DMC257" s="277"/>
      <c r="DMD257" s="277"/>
      <c r="DME257" s="277"/>
      <c r="DMF257" s="277"/>
      <c r="DMG257" s="277"/>
      <c r="DMH257" s="402"/>
      <c r="DMI257" s="404"/>
      <c r="DMJ257" s="49"/>
      <c r="DMK257" s="49"/>
      <c r="DML257" s="49"/>
      <c r="DMM257" s="99"/>
      <c r="DMN257" s="98"/>
      <c r="DMO257" s="49"/>
      <c r="DMP257" s="405"/>
      <c r="DMQ257" s="405"/>
      <c r="DMR257" s="277"/>
      <c r="DMS257" s="277"/>
      <c r="DMT257" s="277"/>
      <c r="DMU257" s="277"/>
      <c r="DMV257" s="277"/>
      <c r="DMW257" s="277"/>
      <c r="DMX257" s="277"/>
      <c r="DMY257" s="277"/>
      <c r="DMZ257" s="402"/>
      <c r="DNA257" s="404"/>
      <c r="DNB257" s="49"/>
      <c r="DNC257" s="49"/>
      <c r="DND257" s="49"/>
      <c r="DNE257" s="99"/>
      <c r="DNF257" s="98"/>
      <c r="DNG257" s="49"/>
      <c r="DNH257" s="405"/>
      <c r="DNI257" s="405"/>
      <c r="DNJ257" s="277"/>
      <c r="DNK257" s="277"/>
      <c r="DNL257" s="277"/>
      <c r="DNM257" s="277"/>
      <c r="DNN257" s="277"/>
      <c r="DNO257" s="277"/>
      <c r="DNP257" s="277"/>
      <c r="DNQ257" s="277"/>
      <c r="DNR257" s="402"/>
      <c r="DNS257" s="404"/>
      <c r="DNT257" s="49"/>
      <c r="DNU257" s="49"/>
      <c r="DNV257" s="49"/>
      <c r="DNW257" s="99"/>
      <c r="DNX257" s="98"/>
      <c r="DNY257" s="49"/>
      <c r="DNZ257" s="405"/>
      <c r="DOA257" s="405"/>
      <c r="DOB257" s="277"/>
      <c r="DOC257" s="277"/>
      <c r="DOD257" s="277"/>
      <c r="DOE257" s="277"/>
      <c r="DOF257" s="277"/>
      <c r="DOG257" s="277"/>
      <c r="DOH257" s="277"/>
      <c r="DOI257" s="277"/>
      <c r="DOJ257" s="402"/>
      <c r="DOK257" s="404"/>
      <c r="DOL257" s="49"/>
      <c r="DOM257" s="49"/>
      <c r="DON257" s="49"/>
      <c r="DOO257" s="99"/>
      <c r="DOP257" s="98"/>
      <c r="DOQ257" s="49"/>
      <c r="DOR257" s="405"/>
      <c r="DOS257" s="405"/>
      <c r="DOT257" s="277"/>
      <c r="DOU257" s="277"/>
      <c r="DOV257" s="277"/>
      <c r="DOW257" s="277"/>
      <c r="DOX257" s="277"/>
      <c r="DOY257" s="277"/>
      <c r="DOZ257" s="277"/>
      <c r="DPA257" s="277"/>
      <c r="DPB257" s="402"/>
      <c r="DPC257" s="404"/>
      <c r="DPD257" s="49"/>
      <c r="DPE257" s="49"/>
      <c r="DPF257" s="49"/>
      <c r="DPG257" s="99"/>
      <c r="DPH257" s="98"/>
      <c r="DPI257" s="49"/>
      <c r="DPJ257" s="405"/>
      <c r="DPK257" s="405"/>
      <c r="DPL257" s="277"/>
      <c r="DPM257" s="277"/>
      <c r="DPN257" s="277"/>
      <c r="DPO257" s="277"/>
      <c r="DPP257" s="277"/>
      <c r="DPQ257" s="277"/>
      <c r="DPR257" s="277"/>
      <c r="DPS257" s="277"/>
      <c r="DPT257" s="402"/>
      <c r="DPU257" s="404"/>
      <c r="DPV257" s="49"/>
      <c r="DPW257" s="49"/>
      <c r="DPX257" s="49"/>
      <c r="DPY257" s="99"/>
      <c r="DPZ257" s="98"/>
      <c r="DQA257" s="49"/>
      <c r="DQB257" s="405"/>
      <c r="DQC257" s="405"/>
      <c r="DQD257" s="277"/>
      <c r="DQE257" s="277"/>
      <c r="DQF257" s="277"/>
      <c r="DQG257" s="277"/>
      <c r="DQH257" s="277"/>
      <c r="DQI257" s="277"/>
      <c r="DQJ257" s="277"/>
      <c r="DQK257" s="277"/>
      <c r="DQL257" s="402"/>
      <c r="DQM257" s="404"/>
      <c r="DQN257" s="49"/>
      <c r="DQO257" s="49"/>
      <c r="DQP257" s="49"/>
      <c r="DQQ257" s="99"/>
      <c r="DQR257" s="98"/>
      <c r="DQS257" s="49"/>
      <c r="DQT257" s="405"/>
      <c r="DQU257" s="405"/>
      <c r="DQV257" s="277"/>
      <c r="DQW257" s="277"/>
      <c r="DQX257" s="277"/>
      <c r="DQY257" s="277"/>
      <c r="DQZ257" s="277"/>
      <c r="DRA257" s="277"/>
      <c r="DRB257" s="277"/>
      <c r="DRC257" s="277"/>
      <c r="DRD257" s="402"/>
      <c r="DRE257" s="404"/>
      <c r="DRF257" s="49"/>
      <c r="DRG257" s="49"/>
      <c r="DRH257" s="49"/>
      <c r="DRI257" s="99"/>
      <c r="DRJ257" s="98"/>
      <c r="DRK257" s="49"/>
      <c r="DRL257" s="405"/>
      <c r="DRM257" s="405"/>
      <c r="DRN257" s="277"/>
      <c r="DRO257" s="277"/>
      <c r="DRP257" s="277"/>
      <c r="DRQ257" s="277"/>
      <c r="DRR257" s="277"/>
      <c r="DRS257" s="277"/>
      <c r="DRT257" s="277"/>
      <c r="DRU257" s="277"/>
      <c r="DRV257" s="402"/>
      <c r="DRW257" s="404"/>
      <c r="DRX257" s="49"/>
      <c r="DRY257" s="49"/>
      <c r="DRZ257" s="49"/>
      <c r="DSA257" s="99"/>
      <c r="DSB257" s="98"/>
      <c r="DSC257" s="49"/>
      <c r="DSD257" s="405"/>
      <c r="DSE257" s="405"/>
      <c r="DSF257" s="277"/>
      <c r="DSG257" s="277"/>
      <c r="DSH257" s="277"/>
      <c r="DSI257" s="277"/>
      <c r="DSJ257" s="277"/>
      <c r="DSK257" s="277"/>
      <c r="DSL257" s="277"/>
      <c r="DSM257" s="277"/>
      <c r="DSN257" s="402"/>
      <c r="DSO257" s="404"/>
      <c r="DSP257" s="49"/>
      <c r="DSQ257" s="49"/>
      <c r="DSR257" s="49"/>
      <c r="DSS257" s="99"/>
      <c r="DST257" s="98"/>
      <c r="DSU257" s="49"/>
      <c r="DSV257" s="405"/>
      <c r="DSW257" s="405"/>
      <c r="DSX257" s="277"/>
      <c r="DSY257" s="277"/>
      <c r="DSZ257" s="277"/>
      <c r="DTA257" s="277"/>
      <c r="DTB257" s="277"/>
      <c r="DTC257" s="277"/>
      <c r="DTD257" s="277"/>
      <c r="DTE257" s="277"/>
      <c r="DTF257" s="402"/>
      <c r="DTG257" s="404"/>
      <c r="DTH257" s="49"/>
      <c r="DTI257" s="49"/>
      <c r="DTJ257" s="49"/>
      <c r="DTK257" s="99"/>
      <c r="DTL257" s="98"/>
      <c r="DTM257" s="49"/>
      <c r="DTN257" s="405"/>
      <c r="DTO257" s="405"/>
      <c r="DTP257" s="277"/>
      <c r="DTQ257" s="277"/>
      <c r="DTR257" s="277"/>
      <c r="DTS257" s="277"/>
      <c r="DTT257" s="277"/>
      <c r="DTU257" s="277"/>
      <c r="DTV257" s="277"/>
      <c r="DTW257" s="277"/>
      <c r="DTX257" s="402"/>
      <c r="DTY257" s="404"/>
      <c r="DTZ257" s="49"/>
      <c r="DUA257" s="49"/>
      <c r="DUB257" s="49"/>
      <c r="DUC257" s="99"/>
      <c r="DUD257" s="98"/>
      <c r="DUE257" s="49"/>
      <c r="DUF257" s="405"/>
      <c r="DUG257" s="405"/>
      <c r="DUH257" s="277"/>
      <c r="DUI257" s="277"/>
      <c r="DUJ257" s="277"/>
      <c r="DUK257" s="277"/>
      <c r="DUL257" s="277"/>
      <c r="DUM257" s="277"/>
      <c r="DUN257" s="277"/>
      <c r="DUO257" s="277"/>
      <c r="DUP257" s="402"/>
      <c r="DUQ257" s="404"/>
      <c r="DUR257" s="49"/>
      <c r="DUS257" s="49"/>
      <c r="DUT257" s="49"/>
      <c r="DUU257" s="99"/>
      <c r="DUV257" s="98"/>
      <c r="DUW257" s="49"/>
      <c r="DUX257" s="405"/>
      <c r="DUY257" s="405"/>
      <c r="DUZ257" s="277"/>
      <c r="DVA257" s="277"/>
      <c r="DVB257" s="277"/>
      <c r="DVC257" s="277"/>
      <c r="DVD257" s="277"/>
      <c r="DVE257" s="277"/>
      <c r="DVF257" s="277"/>
      <c r="DVG257" s="277"/>
      <c r="DVH257" s="402"/>
      <c r="DVI257" s="404"/>
      <c r="DVJ257" s="49"/>
      <c r="DVK257" s="49"/>
      <c r="DVL257" s="49"/>
      <c r="DVM257" s="99"/>
      <c r="DVN257" s="98"/>
      <c r="DVO257" s="49"/>
      <c r="DVP257" s="405"/>
      <c r="DVQ257" s="405"/>
      <c r="DVR257" s="277"/>
      <c r="DVS257" s="277"/>
      <c r="DVT257" s="277"/>
      <c r="DVU257" s="277"/>
      <c r="DVV257" s="277"/>
      <c r="DVW257" s="277"/>
      <c r="DVX257" s="277"/>
      <c r="DVY257" s="277"/>
      <c r="DVZ257" s="402"/>
      <c r="DWA257" s="404"/>
      <c r="DWB257" s="49"/>
      <c r="DWC257" s="49"/>
      <c r="DWD257" s="49"/>
      <c r="DWE257" s="99"/>
      <c r="DWF257" s="98"/>
      <c r="DWG257" s="49"/>
      <c r="DWH257" s="405"/>
      <c r="DWI257" s="405"/>
      <c r="DWJ257" s="277"/>
      <c r="DWK257" s="277"/>
      <c r="DWL257" s="277"/>
      <c r="DWM257" s="277"/>
      <c r="DWN257" s="277"/>
      <c r="DWO257" s="277"/>
      <c r="DWP257" s="277"/>
      <c r="DWQ257" s="277"/>
      <c r="DWR257" s="402"/>
      <c r="DWS257" s="404"/>
      <c r="DWT257" s="49"/>
      <c r="DWU257" s="49"/>
      <c r="DWV257" s="49"/>
      <c r="DWW257" s="99"/>
      <c r="DWX257" s="98"/>
      <c r="DWY257" s="49"/>
      <c r="DWZ257" s="405"/>
      <c r="DXA257" s="405"/>
      <c r="DXB257" s="277"/>
      <c r="DXC257" s="277"/>
      <c r="DXD257" s="277"/>
      <c r="DXE257" s="277"/>
      <c r="DXF257" s="277"/>
      <c r="DXG257" s="277"/>
      <c r="DXH257" s="277"/>
      <c r="DXI257" s="277"/>
      <c r="DXJ257" s="402"/>
      <c r="DXK257" s="404"/>
      <c r="DXL257" s="49"/>
      <c r="DXM257" s="49"/>
      <c r="DXN257" s="49"/>
      <c r="DXO257" s="99"/>
      <c r="DXP257" s="98"/>
      <c r="DXQ257" s="49"/>
      <c r="DXR257" s="405"/>
      <c r="DXS257" s="405"/>
      <c r="DXT257" s="277"/>
      <c r="DXU257" s="277"/>
      <c r="DXV257" s="277"/>
      <c r="DXW257" s="277"/>
      <c r="DXX257" s="277"/>
      <c r="DXY257" s="277"/>
      <c r="DXZ257" s="277"/>
      <c r="DYA257" s="277"/>
      <c r="DYB257" s="402"/>
      <c r="DYC257" s="404"/>
      <c r="DYD257" s="49"/>
      <c r="DYE257" s="49"/>
      <c r="DYF257" s="49"/>
      <c r="DYG257" s="99"/>
      <c r="DYH257" s="98"/>
      <c r="DYI257" s="49"/>
      <c r="DYJ257" s="405"/>
      <c r="DYK257" s="405"/>
      <c r="DYL257" s="277"/>
      <c r="DYM257" s="277"/>
      <c r="DYN257" s="277"/>
      <c r="DYO257" s="277"/>
      <c r="DYP257" s="277"/>
      <c r="DYQ257" s="277"/>
      <c r="DYR257" s="277"/>
      <c r="DYS257" s="277"/>
      <c r="DYT257" s="402"/>
      <c r="DYU257" s="404"/>
      <c r="DYV257" s="49"/>
      <c r="DYW257" s="49"/>
      <c r="DYX257" s="49"/>
      <c r="DYY257" s="99"/>
      <c r="DYZ257" s="98"/>
      <c r="DZA257" s="49"/>
      <c r="DZB257" s="405"/>
      <c r="DZC257" s="405"/>
      <c r="DZD257" s="277"/>
      <c r="DZE257" s="277"/>
      <c r="DZF257" s="277"/>
      <c r="DZG257" s="277"/>
      <c r="DZH257" s="277"/>
      <c r="DZI257" s="277"/>
      <c r="DZJ257" s="277"/>
      <c r="DZK257" s="277"/>
      <c r="DZL257" s="402"/>
      <c r="DZM257" s="404"/>
      <c r="DZN257" s="49"/>
      <c r="DZO257" s="49"/>
      <c r="DZP257" s="49"/>
      <c r="DZQ257" s="99"/>
      <c r="DZR257" s="98"/>
      <c r="DZS257" s="49"/>
      <c r="DZT257" s="405"/>
      <c r="DZU257" s="405"/>
      <c r="DZV257" s="277"/>
      <c r="DZW257" s="277"/>
      <c r="DZX257" s="277"/>
      <c r="DZY257" s="277"/>
      <c r="DZZ257" s="277"/>
      <c r="EAA257" s="277"/>
      <c r="EAB257" s="277"/>
      <c r="EAC257" s="277"/>
      <c r="EAD257" s="402"/>
      <c r="EAE257" s="404"/>
      <c r="EAF257" s="49"/>
      <c r="EAG257" s="49"/>
      <c r="EAH257" s="49"/>
      <c r="EAI257" s="99"/>
      <c r="EAJ257" s="98"/>
      <c r="EAK257" s="49"/>
      <c r="EAL257" s="405"/>
      <c r="EAM257" s="405"/>
      <c r="EAN257" s="277"/>
      <c r="EAO257" s="277"/>
      <c r="EAP257" s="277"/>
      <c r="EAQ257" s="277"/>
      <c r="EAR257" s="277"/>
      <c r="EAS257" s="277"/>
      <c r="EAT257" s="277"/>
      <c r="EAU257" s="277"/>
      <c r="EAV257" s="402"/>
      <c r="EAW257" s="404"/>
      <c r="EAX257" s="49"/>
      <c r="EAY257" s="49"/>
      <c r="EAZ257" s="49"/>
      <c r="EBA257" s="99"/>
      <c r="EBB257" s="98"/>
      <c r="EBC257" s="49"/>
      <c r="EBD257" s="405"/>
      <c r="EBE257" s="405"/>
      <c r="EBF257" s="277"/>
      <c r="EBG257" s="277"/>
      <c r="EBH257" s="277"/>
      <c r="EBI257" s="277"/>
      <c r="EBJ257" s="277"/>
      <c r="EBK257" s="277"/>
      <c r="EBL257" s="277"/>
      <c r="EBM257" s="277"/>
      <c r="EBN257" s="402"/>
      <c r="EBO257" s="404"/>
      <c r="EBP257" s="49"/>
      <c r="EBQ257" s="49"/>
      <c r="EBR257" s="49"/>
      <c r="EBS257" s="99"/>
      <c r="EBT257" s="98"/>
      <c r="EBU257" s="49"/>
      <c r="EBV257" s="405"/>
      <c r="EBW257" s="405"/>
      <c r="EBX257" s="277"/>
      <c r="EBY257" s="277"/>
      <c r="EBZ257" s="277"/>
      <c r="ECA257" s="277"/>
      <c r="ECB257" s="277"/>
      <c r="ECC257" s="277"/>
      <c r="ECD257" s="277"/>
      <c r="ECE257" s="277"/>
      <c r="ECF257" s="402"/>
      <c r="ECG257" s="404"/>
      <c r="ECH257" s="49"/>
      <c r="ECI257" s="49"/>
      <c r="ECJ257" s="49"/>
      <c r="ECK257" s="99"/>
      <c r="ECL257" s="98"/>
      <c r="ECM257" s="49"/>
      <c r="ECN257" s="405"/>
      <c r="ECO257" s="405"/>
      <c r="ECP257" s="277"/>
      <c r="ECQ257" s="277"/>
      <c r="ECR257" s="277"/>
      <c r="ECS257" s="277"/>
      <c r="ECT257" s="277"/>
      <c r="ECU257" s="277"/>
      <c r="ECV257" s="277"/>
      <c r="ECW257" s="277"/>
      <c r="ECX257" s="402"/>
      <c r="ECY257" s="404"/>
      <c r="ECZ257" s="49"/>
      <c r="EDA257" s="49"/>
      <c r="EDB257" s="49"/>
      <c r="EDC257" s="99"/>
      <c r="EDD257" s="98"/>
      <c r="EDE257" s="49"/>
      <c r="EDF257" s="405"/>
      <c r="EDG257" s="405"/>
      <c r="EDH257" s="277"/>
      <c r="EDI257" s="277"/>
      <c r="EDJ257" s="277"/>
      <c r="EDK257" s="277"/>
      <c r="EDL257" s="277"/>
      <c r="EDM257" s="277"/>
      <c r="EDN257" s="277"/>
      <c r="EDO257" s="277"/>
      <c r="EDP257" s="402"/>
      <c r="EDQ257" s="404"/>
      <c r="EDR257" s="49"/>
      <c r="EDS257" s="49"/>
      <c r="EDT257" s="49"/>
      <c r="EDU257" s="99"/>
      <c r="EDV257" s="98"/>
      <c r="EDW257" s="49"/>
      <c r="EDX257" s="405"/>
      <c r="EDY257" s="405"/>
      <c r="EDZ257" s="277"/>
      <c r="EEA257" s="277"/>
      <c r="EEB257" s="277"/>
      <c r="EEC257" s="277"/>
      <c r="EED257" s="277"/>
      <c r="EEE257" s="277"/>
      <c r="EEF257" s="277"/>
      <c r="EEG257" s="277"/>
      <c r="EEH257" s="402"/>
      <c r="EEI257" s="404"/>
      <c r="EEJ257" s="49"/>
      <c r="EEK257" s="49"/>
      <c r="EEL257" s="49"/>
      <c r="EEM257" s="99"/>
      <c r="EEN257" s="98"/>
      <c r="EEO257" s="49"/>
      <c r="EEP257" s="405"/>
      <c r="EEQ257" s="405"/>
      <c r="EER257" s="277"/>
      <c r="EES257" s="277"/>
      <c r="EET257" s="277"/>
      <c r="EEU257" s="277"/>
      <c r="EEV257" s="277"/>
      <c r="EEW257" s="277"/>
      <c r="EEX257" s="277"/>
      <c r="EEY257" s="277"/>
      <c r="EEZ257" s="402"/>
      <c r="EFA257" s="404"/>
      <c r="EFB257" s="49"/>
      <c r="EFC257" s="49"/>
      <c r="EFD257" s="49"/>
      <c r="EFE257" s="99"/>
      <c r="EFF257" s="98"/>
      <c r="EFG257" s="49"/>
      <c r="EFH257" s="405"/>
      <c r="EFI257" s="405"/>
      <c r="EFJ257" s="277"/>
      <c r="EFK257" s="277"/>
      <c r="EFL257" s="277"/>
      <c r="EFM257" s="277"/>
      <c r="EFN257" s="277"/>
      <c r="EFO257" s="277"/>
      <c r="EFP257" s="277"/>
      <c r="EFQ257" s="277"/>
      <c r="EFR257" s="402"/>
      <c r="EFS257" s="404"/>
      <c r="EFT257" s="49"/>
      <c r="EFU257" s="49"/>
      <c r="EFV257" s="49"/>
      <c r="EFW257" s="99"/>
      <c r="EFX257" s="98"/>
      <c r="EFY257" s="49"/>
      <c r="EFZ257" s="405"/>
      <c r="EGA257" s="405"/>
      <c r="EGB257" s="277"/>
      <c r="EGC257" s="277"/>
      <c r="EGD257" s="277"/>
      <c r="EGE257" s="277"/>
      <c r="EGF257" s="277"/>
      <c r="EGG257" s="277"/>
      <c r="EGH257" s="277"/>
      <c r="EGI257" s="277"/>
      <c r="EGJ257" s="402"/>
      <c r="EGK257" s="404"/>
      <c r="EGL257" s="49"/>
      <c r="EGM257" s="49"/>
      <c r="EGN257" s="49"/>
      <c r="EGO257" s="99"/>
      <c r="EGP257" s="98"/>
      <c r="EGQ257" s="49"/>
      <c r="EGR257" s="405"/>
      <c r="EGS257" s="405"/>
      <c r="EGT257" s="277"/>
      <c r="EGU257" s="277"/>
      <c r="EGV257" s="277"/>
      <c r="EGW257" s="277"/>
      <c r="EGX257" s="277"/>
      <c r="EGY257" s="277"/>
      <c r="EGZ257" s="277"/>
      <c r="EHA257" s="277"/>
      <c r="EHB257" s="402"/>
      <c r="EHC257" s="404"/>
      <c r="EHD257" s="49"/>
      <c r="EHE257" s="49"/>
      <c r="EHF257" s="49"/>
      <c r="EHG257" s="99"/>
      <c r="EHH257" s="98"/>
      <c r="EHI257" s="49"/>
      <c r="EHJ257" s="405"/>
      <c r="EHK257" s="405"/>
      <c r="EHL257" s="277"/>
      <c r="EHM257" s="277"/>
      <c r="EHN257" s="277"/>
      <c r="EHO257" s="277"/>
      <c r="EHP257" s="277"/>
      <c r="EHQ257" s="277"/>
      <c r="EHR257" s="277"/>
      <c r="EHS257" s="277"/>
      <c r="EHT257" s="402"/>
      <c r="EHU257" s="404"/>
      <c r="EHV257" s="49"/>
      <c r="EHW257" s="49"/>
      <c r="EHX257" s="49"/>
      <c r="EHY257" s="99"/>
      <c r="EHZ257" s="98"/>
      <c r="EIA257" s="49"/>
      <c r="EIB257" s="405"/>
      <c r="EIC257" s="405"/>
      <c r="EID257" s="277"/>
      <c r="EIE257" s="277"/>
      <c r="EIF257" s="277"/>
      <c r="EIG257" s="277"/>
      <c r="EIH257" s="277"/>
      <c r="EII257" s="277"/>
      <c r="EIJ257" s="277"/>
      <c r="EIK257" s="277"/>
      <c r="EIL257" s="402"/>
      <c r="EIM257" s="404"/>
      <c r="EIN257" s="49"/>
      <c r="EIO257" s="49"/>
      <c r="EIP257" s="49"/>
      <c r="EIQ257" s="99"/>
      <c r="EIR257" s="98"/>
      <c r="EIS257" s="49"/>
      <c r="EIT257" s="405"/>
      <c r="EIU257" s="405"/>
      <c r="EIV257" s="277"/>
      <c r="EIW257" s="277"/>
      <c r="EIX257" s="277"/>
      <c r="EIY257" s="277"/>
      <c r="EIZ257" s="277"/>
      <c r="EJA257" s="277"/>
      <c r="EJB257" s="277"/>
      <c r="EJC257" s="277"/>
      <c r="EJD257" s="402"/>
      <c r="EJE257" s="404"/>
      <c r="EJF257" s="49"/>
      <c r="EJG257" s="49"/>
      <c r="EJH257" s="49"/>
      <c r="EJI257" s="99"/>
      <c r="EJJ257" s="98"/>
      <c r="EJK257" s="49"/>
      <c r="EJL257" s="405"/>
      <c r="EJM257" s="405"/>
      <c r="EJN257" s="277"/>
      <c r="EJO257" s="277"/>
      <c r="EJP257" s="277"/>
      <c r="EJQ257" s="277"/>
      <c r="EJR257" s="277"/>
      <c r="EJS257" s="277"/>
      <c r="EJT257" s="277"/>
      <c r="EJU257" s="277"/>
      <c r="EJV257" s="402"/>
      <c r="EJW257" s="404"/>
      <c r="EJX257" s="49"/>
      <c r="EJY257" s="49"/>
      <c r="EJZ257" s="49"/>
      <c r="EKA257" s="99"/>
      <c r="EKB257" s="98"/>
      <c r="EKC257" s="49"/>
      <c r="EKD257" s="405"/>
      <c r="EKE257" s="405"/>
      <c r="EKF257" s="277"/>
      <c r="EKG257" s="277"/>
      <c r="EKH257" s="277"/>
      <c r="EKI257" s="277"/>
      <c r="EKJ257" s="277"/>
      <c r="EKK257" s="277"/>
      <c r="EKL257" s="277"/>
      <c r="EKM257" s="277"/>
      <c r="EKN257" s="402"/>
      <c r="EKO257" s="404"/>
      <c r="EKP257" s="49"/>
      <c r="EKQ257" s="49"/>
      <c r="EKR257" s="49"/>
      <c r="EKS257" s="99"/>
      <c r="EKT257" s="98"/>
      <c r="EKU257" s="49"/>
      <c r="EKV257" s="405"/>
      <c r="EKW257" s="405"/>
      <c r="EKX257" s="277"/>
      <c r="EKY257" s="277"/>
      <c r="EKZ257" s="277"/>
      <c r="ELA257" s="277"/>
      <c r="ELB257" s="277"/>
      <c r="ELC257" s="277"/>
      <c r="ELD257" s="277"/>
      <c r="ELE257" s="277"/>
      <c r="ELF257" s="402"/>
      <c r="ELG257" s="404"/>
      <c r="ELH257" s="49"/>
      <c r="ELI257" s="49"/>
      <c r="ELJ257" s="49"/>
      <c r="ELK257" s="99"/>
      <c r="ELL257" s="98"/>
      <c r="ELM257" s="49"/>
      <c r="ELN257" s="405"/>
      <c r="ELO257" s="405"/>
      <c r="ELP257" s="277"/>
      <c r="ELQ257" s="277"/>
      <c r="ELR257" s="277"/>
      <c r="ELS257" s="277"/>
      <c r="ELT257" s="277"/>
      <c r="ELU257" s="277"/>
      <c r="ELV257" s="277"/>
      <c r="ELW257" s="277"/>
      <c r="ELX257" s="402"/>
      <c r="ELY257" s="404"/>
      <c r="ELZ257" s="49"/>
      <c r="EMA257" s="49"/>
      <c r="EMB257" s="49"/>
      <c r="EMC257" s="99"/>
      <c r="EMD257" s="98"/>
      <c r="EME257" s="49"/>
      <c r="EMF257" s="405"/>
      <c r="EMG257" s="405"/>
      <c r="EMH257" s="277"/>
      <c r="EMI257" s="277"/>
      <c r="EMJ257" s="277"/>
      <c r="EMK257" s="277"/>
      <c r="EML257" s="277"/>
      <c r="EMM257" s="277"/>
      <c r="EMN257" s="277"/>
      <c r="EMO257" s="277"/>
      <c r="EMP257" s="402"/>
      <c r="EMQ257" s="404"/>
      <c r="EMR257" s="49"/>
      <c r="EMS257" s="49"/>
      <c r="EMT257" s="49"/>
      <c r="EMU257" s="99"/>
      <c r="EMV257" s="98"/>
      <c r="EMW257" s="49"/>
      <c r="EMX257" s="405"/>
      <c r="EMY257" s="405"/>
      <c r="EMZ257" s="277"/>
      <c r="ENA257" s="277"/>
      <c r="ENB257" s="277"/>
      <c r="ENC257" s="277"/>
      <c r="END257" s="277"/>
      <c r="ENE257" s="277"/>
      <c r="ENF257" s="277"/>
      <c r="ENG257" s="277"/>
      <c r="ENH257" s="402"/>
      <c r="ENI257" s="404"/>
      <c r="ENJ257" s="49"/>
      <c r="ENK257" s="49"/>
      <c r="ENL257" s="49"/>
      <c r="ENM257" s="99"/>
      <c r="ENN257" s="98"/>
      <c r="ENO257" s="49"/>
      <c r="ENP257" s="405"/>
      <c r="ENQ257" s="405"/>
      <c r="ENR257" s="277"/>
      <c r="ENS257" s="277"/>
      <c r="ENT257" s="277"/>
      <c r="ENU257" s="277"/>
      <c r="ENV257" s="277"/>
      <c r="ENW257" s="277"/>
      <c r="ENX257" s="277"/>
      <c r="ENY257" s="277"/>
      <c r="ENZ257" s="402"/>
      <c r="EOA257" s="404"/>
      <c r="EOB257" s="49"/>
      <c r="EOC257" s="49"/>
      <c r="EOD257" s="49"/>
      <c r="EOE257" s="99"/>
      <c r="EOF257" s="98"/>
      <c r="EOG257" s="49"/>
      <c r="EOH257" s="405"/>
      <c r="EOI257" s="405"/>
      <c r="EOJ257" s="277"/>
      <c r="EOK257" s="277"/>
      <c r="EOL257" s="277"/>
      <c r="EOM257" s="277"/>
      <c r="EON257" s="277"/>
      <c r="EOO257" s="277"/>
      <c r="EOP257" s="277"/>
      <c r="EOQ257" s="277"/>
      <c r="EOR257" s="402"/>
      <c r="EOS257" s="404"/>
      <c r="EOT257" s="49"/>
      <c r="EOU257" s="49"/>
      <c r="EOV257" s="49"/>
      <c r="EOW257" s="99"/>
      <c r="EOX257" s="98"/>
      <c r="EOY257" s="49"/>
      <c r="EOZ257" s="405"/>
      <c r="EPA257" s="405"/>
      <c r="EPB257" s="277"/>
      <c r="EPC257" s="277"/>
      <c r="EPD257" s="277"/>
      <c r="EPE257" s="277"/>
      <c r="EPF257" s="277"/>
      <c r="EPG257" s="277"/>
      <c r="EPH257" s="277"/>
      <c r="EPI257" s="277"/>
      <c r="EPJ257" s="402"/>
      <c r="EPK257" s="404"/>
      <c r="EPL257" s="49"/>
      <c r="EPM257" s="49"/>
      <c r="EPN257" s="49"/>
      <c r="EPO257" s="99"/>
      <c r="EPP257" s="98"/>
      <c r="EPQ257" s="49"/>
      <c r="EPR257" s="405"/>
      <c r="EPS257" s="405"/>
      <c r="EPT257" s="277"/>
      <c r="EPU257" s="277"/>
      <c r="EPV257" s="277"/>
      <c r="EPW257" s="277"/>
      <c r="EPX257" s="277"/>
      <c r="EPY257" s="277"/>
      <c r="EPZ257" s="277"/>
      <c r="EQA257" s="277"/>
      <c r="EQB257" s="402"/>
      <c r="EQC257" s="404"/>
      <c r="EQD257" s="49"/>
      <c r="EQE257" s="49"/>
      <c r="EQF257" s="49"/>
      <c r="EQG257" s="99"/>
      <c r="EQH257" s="98"/>
      <c r="EQI257" s="49"/>
      <c r="EQJ257" s="405"/>
      <c r="EQK257" s="405"/>
      <c r="EQL257" s="277"/>
      <c r="EQM257" s="277"/>
      <c r="EQN257" s="277"/>
      <c r="EQO257" s="277"/>
      <c r="EQP257" s="277"/>
      <c r="EQQ257" s="277"/>
      <c r="EQR257" s="277"/>
      <c r="EQS257" s="277"/>
      <c r="EQT257" s="402"/>
      <c r="EQU257" s="404"/>
      <c r="EQV257" s="49"/>
      <c r="EQW257" s="49"/>
      <c r="EQX257" s="49"/>
      <c r="EQY257" s="99"/>
      <c r="EQZ257" s="98"/>
      <c r="ERA257" s="49"/>
      <c r="ERB257" s="405"/>
      <c r="ERC257" s="405"/>
      <c r="ERD257" s="277"/>
      <c r="ERE257" s="277"/>
      <c r="ERF257" s="277"/>
      <c r="ERG257" s="277"/>
      <c r="ERH257" s="277"/>
      <c r="ERI257" s="277"/>
      <c r="ERJ257" s="277"/>
      <c r="ERK257" s="277"/>
      <c r="ERL257" s="402"/>
      <c r="ERM257" s="404"/>
      <c r="ERN257" s="49"/>
      <c r="ERO257" s="49"/>
      <c r="ERP257" s="49"/>
      <c r="ERQ257" s="99"/>
      <c r="ERR257" s="98"/>
      <c r="ERS257" s="49"/>
      <c r="ERT257" s="405"/>
      <c r="ERU257" s="405"/>
      <c r="ERV257" s="277"/>
      <c r="ERW257" s="277"/>
      <c r="ERX257" s="277"/>
      <c r="ERY257" s="277"/>
      <c r="ERZ257" s="277"/>
      <c r="ESA257" s="277"/>
      <c r="ESB257" s="277"/>
      <c r="ESC257" s="277"/>
      <c r="ESD257" s="402"/>
      <c r="ESE257" s="404"/>
      <c r="ESF257" s="49"/>
      <c r="ESG257" s="49"/>
      <c r="ESH257" s="49"/>
      <c r="ESI257" s="99"/>
      <c r="ESJ257" s="98"/>
      <c r="ESK257" s="49"/>
      <c r="ESL257" s="405"/>
      <c r="ESM257" s="405"/>
      <c r="ESN257" s="277"/>
      <c r="ESO257" s="277"/>
      <c r="ESP257" s="277"/>
      <c r="ESQ257" s="277"/>
      <c r="ESR257" s="277"/>
      <c r="ESS257" s="277"/>
      <c r="EST257" s="277"/>
      <c r="ESU257" s="277"/>
      <c r="ESV257" s="402"/>
      <c r="ESW257" s="404"/>
      <c r="ESX257" s="49"/>
      <c r="ESY257" s="49"/>
      <c r="ESZ257" s="49"/>
      <c r="ETA257" s="99"/>
      <c r="ETB257" s="98"/>
      <c r="ETC257" s="49"/>
      <c r="ETD257" s="405"/>
      <c r="ETE257" s="405"/>
      <c r="ETF257" s="277"/>
      <c r="ETG257" s="277"/>
      <c r="ETH257" s="277"/>
      <c r="ETI257" s="277"/>
      <c r="ETJ257" s="277"/>
      <c r="ETK257" s="277"/>
      <c r="ETL257" s="277"/>
      <c r="ETM257" s="277"/>
      <c r="ETN257" s="402"/>
      <c r="ETO257" s="404"/>
      <c r="ETP257" s="49"/>
      <c r="ETQ257" s="49"/>
      <c r="ETR257" s="49"/>
      <c r="ETS257" s="99"/>
      <c r="ETT257" s="98"/>
      <c r="ETU257" s="49"/>
      <c r="ETV257" s="405"/>
      <c r="ETW257" s="405"/>
      <c r="ETX257" s="277"/>
      <c r="ETY257" s="277"/>
      <c r="ETZ257" s="277"/>
      <c r="EUA257" s="277"/>
      <c r="EUB257" s="277"/>
      <c r="EUC257" s="277"/>
      <c r="EUD257" s="277"/>
      <c r="EUE257" s="277"/>
      <c r="EUF257" s="402"/>
      <c r="EUG257" s="404"/>
      <c r="EUH257" s="49"/>
      <c r="EUI257" s="49"/>
      <c r="EUJ257" s="49"/>
      <c r="EUK257" s="99"/>
      <c r="EUL257" s="98"/>
      <c r="EUM257" s="49"/>
      <c r="EUN257" s="405"/>
      <c r="EUO257" s="405"/>
      <c r="EUP257" s="277"/>
      <c r="EUQ257" s="277"/>
      <c r="EUR257" s="277"/>
      <c r="EUS257" s="277"/>
      <c r="EUT257" s="277"/>
      <c r="EUU257" s="277"/>
      <c r="EUV257" s="277"/>
      <c r="EUW257" s="277"/>
      <c r="EUX257" s="402"/>
      <c r="EUY257" s="404"/>
      <c r="EUZ257" s="49"/>
      <c r="EVA257" s="49"/>
      <c r="EVB257" s="49"/>
      <c r="EVC257" s="99"/>
      <c r="EVD257" s="98"/>
      <c r="EVE257" s="49"/>
      <c r="EVF257" s="405"/>
      <c r="EVG257" s="405"/>
      <c r="EVH257" s="277"/>
      <c r="EVI257" s="277"/>
      <c r="EVJ257" s="277"/>
      <c r="EVK257" s="277"/>
      <c r="EVL257" s="277"/>
      <c r="EVM257" s="277"/>
      <c r="EVN257" s="277"/>
      <c r="EVO257" s="277"/>
      <c r="EVP257" s="402"/>
      <c r="EVQ257" s="404"/>
      <c r="EVR257" s="49"/>
      <c r="EVS257" s="49"/>
      <c r="EVT257" s="49"/>
      <c r="EVU257" s="99"/>
      <c r="EVV257" s="98"/>
      <c r="EVW257" s="49"/>
      <c r="EVX257" s="405"/>
      <c r="EVY257" s="405"/>
      <c r="EVZ257" s="277"/>
      <c r="EWA257" s="277"/>
      <c r="EWB257" s="277"/>
      <c r="EWC257" s="277"/>
      <c r="EWD257" s="277"/>
      <c r="EWE257" s="277"/>
      <c r="EWF257" s="277"/>
      <c r="EWG257" s="277"/>
      <c r="EWH257" s="402"/>
      <c r="EWI257" s="404"/>
      <c r="EWJ257" s="49"/>
      <c r="EWK257" s="49"/>
      <c r="EWL257" s="49"/>
      <c r="EWM257" s="99"/>
      <c r="EWN257" s="98"/>
      <c r="EWO257" s="49"/>
      <c r="EWP257" s="405"/>
      <c r="EWQ257" s="405"/>
      <c r="EWR257" s="277"/>
      <c r="EWS257" s="277"/>
      <c r="EWT257" s="277"/>
      <c r="EWU257" s="277"/>
      <c r="EWV257" s="277"/>
      <c r="EWW257" s="277"/>
      <c r="EWX257" s="277"/>
      <c r="EWY257" s="277"/>
      <c r="EWZ257" s="402"/>
      <c r="EXA257" s="404"/>
      <c r="EXB257" s="49"/>
      <c r="EXC257" s="49"/>
      <c r="EXD257" s="49"/>
      <c r="EXE257" s="99"/>
      <c r="EXF257" s="98"/>
      <c r="EXG257" s="49"/>
      <c r="EXH257" s="405"/>
      <c r="EXI257" s="405"/>
      <c r="EXJ257" s="277"/>
      <c r="EXK257" s="277"/>
      <c r="EXL257" s="277"/>
      <c r="EXM257" s="277"/>
      <c r="EXN257" s="277"/>
      <c r="EXO257" s="277"/>
      <c r="EXP257" s="277"/>
      <c r="EXQ257" s="277"/>
      <c r="EXR257" s="402"/>
      <c r="EXS257" s="404"/>
      <c r="EXT257" s="49"/>
      <c r="EXU257" s="49"/>
      <c r="EXV257" s="49"/>
      <c r="EXW257" s="99"/>
      <c r="EXX257" s="98"/>
      <c r="EXY257" s="49"/>
      <c r="EXZ257" s="405"/>
      <c r="EYA257" s="405"/>
      <c r="EYB257" s="277"/>
      <c r="EYC257" s="277"/>
      <c r="EYD257" s="277"/>
      <c r="EYE257" s="277"/>
      <c r="EYF257" s="277"/>
      <c r="EYG257" s="277"/>
      <c r="EYH257" s="277"/>
      <c r="EYI257" s="277"/>
      <c r="EYJ257" s="402"/>
      <c r="EYK257" s="404"/>
      <c r="EYL257" s="49"/>
      <c r="EYM257" s="49"/>
      <c r="EYN257" s="49"/>
      <c r="EYO257" s="99"/>
      <c r="EYP257" s="98"/>
      <c r="EYQ257" s="49"/>
      <c r="EYR257" s="405"/>
      <c r="EYS257" s="405"/>
      <c r="EYT257" s="277"/>
      <c r="EYU257" s="277"/>
      <c r="EYV257" s="277"/>
      <c r="EYW257" s="277"/>
      <c r="EYX257" s="277"/>
      <c r="EYY257" s="277"/>
      <c r="EYZ257" s="277"/>
      <c r="EZA257" s="277"/>
      <c r="EZB257" s="402"/>
      <c r="EZC257" s="404"/>
      <c r="EZD257" s="49"/>
      <c r="EZE257" s="49"/>
      <c r="EZF257" s="49"/>
      <c r="EZG257" s="99"/>
      <c r="EZH257" s="98"/>
      <c r="EZI257" s="49"/>
      <c r="EZJ257" s="405"/>
      <c r="EZK257" s="405"/>
      <c r="EZL257" s="277"/>
      <c r="EZM257" s="277"/>
      <c r="EZN257" s="277"/>
      <c r="EZO257" s="277"/>
      <c r="EZP257" s="277"/>
      <c r="EZQ257" s="277"/>
      <c r="EZR257" s="277"/>
      <c r="EZS257" s="277"/>
      <c r="EZT257" s="402"/>
      <c r="EZU257" s="404"/>
      <c r="EZV257" s="49"/>
      <c r="EZW257" s="49"/>
      <c r="EZX257" s="49"/>
      <c r="EZY257" s="99"/>
      <c r="EZZ257" s="98"/>
      <c r="FAA257" s="49"/>
      <c r="FAB257" s="405"/>
      <c r="FAC257" s="405"/>
      <c r="FAD257" s="277"/>
      <c r="FAE257" s="277"/>
      <c r="FAF257" s="277"/>
      <c r="FAG257" s="277"/>
      <c r="FAH257" s="277"/>
      <c r="FAI257" s="277"/>
      <c r="FAJ257" s="277"/>
      <c r="FAK257" s="277"/>
      <c r="FAL257" s="402"/>
      <c r="FAM257" s="404"/>
      <c r="FAN257" s="49"/>
      <c r="FAO257" s="49"/>
      <c r="FAP257" s="49"/>
      <c r="FAQ257" s="99"/>
      <c r="FAR257" s="98"/>
      <c r="FAS257" s="49"/>
      <c r="FAT257" s="405"/>
      <c r="FAU257" s="405"/>
      <c r="FAV257" s="277"/>
      <c r="FAW257" s="277"/>
      <c r="FAX257" s="277"/>
      <c r="FAY257" s="277"/>
      <c r="FAZ257" s="277"/>
      <c r="FBA257" s="277"/>
      <c r="FBB257" s="277"/>
      <c r="FBC257" s="277"/>
      <c r="FBD257" s="402"/>
      <c r="FBE257" s="404"/>
      <c r="FBF257" s="49"/>
      <c r="FBG257" s="49"/>
      <c r="FBH257" s="49"/>
      <c r="FBI257" s="99"/>
      <c r="FBJ257" s="98"/>
      <c r="FBK257" s="49"/>
      <c r="FBL257" s="405"/>
      <c r="FBM257" s="405"/>
      <c r="FBN257" s="277"/>
      <c r="FBO257" s="277"/>
      <c r="FBP257" s="277"/>
      <c r="FBQ257" s="277"/>
      <c r="FBR257" s="277"/>
      <c r="FBS257" s="277"/>
      <c r="FBT257" s="277"/>
      <c r="FBU257" s="277"/>
      <c r="FBV257" s="402"/>
      <c r="FBW257" s="404"/>
      <c r="FBX257" s="49"/>
      <c r="FBY257" s="49"/>
      <c r="FBZ257" s="49"/>
      <c r="FCA257" s="99"/>
      <c r="FCB257" s="98"/>
      <c r="FCC257" s="49"/>
      <c r="FCD257" s="405"/>
      <c r="FCE257" s="405"/>
      <c r="FCF257" s="277"/>
      <c r="FCG257" s="277"/>
      <c r="FCH257" s="277"/>
      <c r="FCI257" s="277"/>
      <c r="FCJ257" s="277"/>
      <c r="FCK257" s="277"/>
      <c r="FCL257" s="277"/>
      <c r="FCM257" s="277"/>
      <c r="FCN257" s="402"/>
      <c r="FCO257" s="404"/>
      <c r="FCP257" s="49"/>
      <c r="FCQ257" s="49"/>
      <c r="FCR257" s="49"/>
      <c r="FCS257" s="99"/>
      <c r="FCT257" s="98"/>
      <c r="FCU257" s="49"/>
      <c r="FCV257" s="405"/>
      <c r="FCW257" s="405"/>
      <c r="FCX257" s="277"/>
      <c r="FCY257" s="277"/>
      <c r="FCZ257" s="277"/>
      <c r="FDA257" s="277"/>
      <c r="FDB257" s="277"/>
      <c r="FDC257" s="277"/>
      <c r="FDD257" s="277"/>
      <c r="FDE257" s="277"/>
      <c r="FDF257" s="402"/>
      <c r="FDG257" s="404"/>
      <c r="FDH257" s="49"/>
      <c r="FDI257" s="49"/>
      <c r="FDJ257" s="49"/>
      <c r="FDK257" s="99"/>
      <c r="FDL257" s="98"/>
      <c r="FDM257" s="49"/>
      <c r="FDN257" s="405"/>
      <c r="FDO257" s="405"/>
      <c r="FDP257" s="277"/>
      <c r="FDQ257" s="277"/>
      <c r="FDR257" s="277"/>
      <c r="FDS257" s="277"/>
      <c r="FDT257" s="277"/>
      <c r="FDU257" s="277"/>
      <c r="FDV257" s="277"/>
      <c r="FDW257" s="277"/>
      <c r="FDX257" s="402"/>
      <c r="FDY257" s="404"/>
      <c r="FDZ257" s="49"/>
      <c r="FEA257" s="49"/>
      <c r="FEB257" s="49"/>
      <c r="FEC257" s="99"/>
      <c r="FED257" s="98"/>
      <c r="FEE257" s="49"/>
      <c r="FEF257" s="405"/>
      <c r="FEG257" s="405"/>
      <c r="FEH257" s="277"/>
      <c r="FEI257" s="277"/>
      <c r="FEJ257" s="277"/>
      <c r="FEK257" s="277"/>
      <c r="FEL257" s="277"/>
      <c r="FEM257" s="277"/>
      <c r="FEN257" s="277"/>
      <c r="FEO257" s="277"/>
      <c r="FEP257" s="402"/>
      <c r="FEQ257" s="404"/>
      <c r="FER257" s="49"/>
      <c r="FES257" s="49"/>
      <c r="FET257" s="49"/>
      <c r="FEU257" s="99"/>
      <c r="FEV257" s="98"/>
      <c r="FEW257" s="49"/>
      <c r="FEX257" s="405"/>
      <c r="FEY257" s="405"/>
      <c r="FEZ257" s="277"/>
      <c r="FFA257" s="277"/>
      <c r="FFB257" s="277"/>
      <c r="FFC257" s="277"/>
      <c r="FFD257" s="277"/>
      <c r="FFE257" s="277"/>
      <c r="FFF257" s="277"/>
      <c r="FFG257" s="277"/>
      <c r="FFH257" s="402"/>
      <c r="FFI257" s="404"/>
      <c r="FFJ257" s="49"/>
      <c r="FFK257" s="49"/>
      <c r="FFL257" s="49"/>
      <c r="FFM257" s="99"/>
      <c r="FFN257" s="98"/>
      <c r="FFO257" s="49"/>
      <c r="FFP257" s="405"/>
      <c r="FFQ257" s="405"/>
      <c r="FFR257" s="277"/>
      <c r="FFS257" s="277"/>
      <c r="FFT257" s="277"/>
      <c r="FFU257" s="277"/>
      <c r="FFV257" s="277"/>
      <c r="FFW257" s="277"/>
      <c r="FFX257" s="277"/>
      <c r="FFY257" s="277"/>
      <c r="FFZ257" s="402"/>
      <c r="FGA257" s="404"/>
      <c r="FGB257" s="49"/>
      <c r="FGC257" s="49"/>
      <c r="FGD257" s="49"/>
      <c r="FGE257" s="99"/>
      <c r="FGF257" s="98"/>
      <c r="FGG257" s="49"/>
      <c r="FGH257" s="405"/>
      <c r="FGI257" s="405"/>
      <c r="FGJ257" s="277"/>
      <c r="FGK257" s="277"/>
      <c r="FGL257" s="277"/>
      <c r="FGM257" s="277"/>
      <c r="FGN257" s="277"/>
      <c r="FGO257" s="277"/>
      <c r="FGP257" s="277"/>
      <c r="FGQ257" s="277"/>
      <c r="FGR257" s="402"/>
      <c r="FGS257" s="404"/>
      <c r="FGT257" s="49"/>
      <c r="FGU257" s="49"/>
      <c r="FGV257" s="49"/>
      <c r="FGW257" s="99"/>
      <c r="FGX257" s="98"/>
      <c r="FGY257" s="49"/>
      <c r="FGZ257" s="405"/>
      <c r="FHA257" s="405"/>
      <c r="FHB257" s="277"/>
      <c r="FHC257" s="277"/>
      <c r="FHD257" s="277"/>
      <c r="FHE257" s="277"/>
      <c r="FHF257" s="277"/>
      <c r="FHG257" s="277"/>
      <c r="FHH257" s="277"/>
      <c r="FHI257" s="277"/>
      <c r="FHJ257" s="402"/>
      <c r="FHK257" s="404"/>
      <c r="FHL257" s="49"/>
      <c r="FHM257" s="49"/>
      <c r="FHN257" s="49"/>
      <c r="FHO257" s="99"/>
      <c r="FHP257" s="98"/>
      <c r="FHQ257" s="49"/>
      <c r="FHR257" s="405"/>
      <c r="FHS257" s="405"/>
      <c r="FHT257" s="277"/>
      <c r="FHU257" s="277"/>
      <c r="FHV257" s="277"/>
      <c r="FHW257" s="277"/>
      <c r="FHX257" s="277"/>
      <c r="FHY257" s="277"/>
      <c r="FHZ257" s="277"/>
      <c r="FIA257" s="277"/>
      <c r="FIB257" s="402"/>
      <c r="FIC257" s="404"/>
      <c r="FID257" s="49"/>
      <c r="FIE257" s="49"/>
      <c r="FIF257" s="49"/>
      <c r="FIG257" s="99"/>
      <c r="FIH257" s="98"/>
      <c r="FII257" s="49"/>
      <c r="FIJ257" s="405"/>
      <c r="FIK257" s="405"/>
      <c r="FIL257" s="277"/>
      <c r="FIM257" s="277"/>
      <c r="FIN257" s="277"/>
      <c r="FIO257" s="277"/>
      <c r="FIP257" s="277"/>
      <c r="FIQ257" s="277"/>
      <c r="FIR257" s="277"/>
      <c r="FIS257" s="277"/>
      <c r="FIT257" s="402"/>
      <c r="FIU257" s="404"/>
      <c r="FIV257" s="49"/>
      <c r="FIW257" s="49"/>
      <c r="FIX257" s="49"/>
      <c r="FIY257" s="99"/>
      <c r="FIZ257" s="98"/>
      <c r="FJA257" s="49"/>
      <c r="FJB257" s="405"/>
      <c r="FJC257" s="405"/>
      <c r="FJD257" s="277"/>
      <c r="FJE257" s="277"/>
      <c r="FJF257" s="277"/>
      <c r="FJG257" s="277"/>
      <c r="FJH257" s="277"/>
      <c r="FJI257" s="277"/>
      <c r="FJJ257" s="277"/>
      <c r="FJK257" s="277"/>
      <c r="FJL257" s="402"/>
      <c r="FJM257" s="404"/>
      <c r="FJN257" s="49"/>
      <c r="FJO257" s="49"/>
      <c r="FJP257" s="49"/>
      <c r="FJQ257" s="99"/>
      <c r="FJR257" s="98"/>
      <c r="FJS257" s="49"/>
      <c r="FJT257" s="405"/>
      <c r="FJU257" s="405"/>
      <c r="FJV257" s="277"/>
      <c r="FJW257" s="277"/>
      <c r="FJX257" s="277"/>
      <c r="FJY257" s="277"/>
      <c r="FJZ257" s="277"/>
      <c r="FKA257" s="277"/>
      <c r="FKB257" s="277"/>
      <c r="FKC257" s="277"/>
      <c r="FKD257" s="402"/>
      <c r="FKE257" s="404"/>
      <c r="FKF257" s="49"/>
      <c r="FKG257" s="49"/>
      <c r="FKH257" s="49"/>
      <c r="FKI257" s="99"/>
      <c r="FKJ257" s="98"/>
      <c r="FKK257" s="49"/>
      <c r="FKL257" s="405"/>
      <c r="FKM257" s="405"/>
      <c r="FKN257" s="277"/>
      <c r="FKO257" s="277"/>
      <c r="FKP257" s="277"/>
      <c r="FKQ257" s="277"/>
      <c r="FKR257" s="277"/>
      <c r="FKS257" s="277"/>
      <c r="FKT257" s="277"/>
      <c r="FKU257" s="277"/>
      <c r="FKV257" s="402"/>
      <c r="FKW257" s="404"/>
      <c r="FKX257" s="49"/>
      <c r="FKY257" s="49"/>
      <c r="FKZ257" s="49"/>
      <c r="FLA257" s="99"/>
      <c r="FLB257" s="98"/>
      <c r="FLC257" s="49"/>
      <c r="FLD257" s="405"/>
      <c r="FLE257" s="405"/>
      <c r="FLF257" s="277"/>
      <c r="FLG257" s="277"/>
      <c r="FLH257" s="277"/>
      <c r="FLI257" s="277"/>
      <c r="FLJ257" s="277"/>
      <c r="FLK257" s="277"/>
      <c r="FLL257" s="277"/>
      <c r="FLM257" s="277"/>
      <c r="FLN257" s="402"/>
      <c r="FLO257" s="404"/>
      <c r="FLP257" s="49"/>
      <c r="FLQ257" s="49"/>
      <c r="FLR257" s="49"/>
      <c r="FLS257" s="99"/>
      <c r="FLT257" s="98"/>
      <c r="FLU257" s="49"/>
      <c r="FLV257" s="405"/>
      <c r="FLW257" s="405"/>
      <c r="FLX257" s="277"/>
      <c r="FLY257" s="277"/>
      <c r="FLZ257" s="277"/>
      <c r="FMA257" s="277"/>
      <c r="FMB257" s="277"/>
      <c r="FMC257" s="277"/>
      <c r="FMD257" s="277"/>
      <c r="FME257" s="277"/>
      <c r="FMF257" s="402"/>
      <c r="FMG257" s="404"/>
      <c r="FMH257" s="49"/>
      <c r="FMI257" s="49"/>
      <c r="FMJ257" s="49"/>
      <c r="FMK257" s="99"/>
      <c r="FML257" s="98"/>
      <c r="FMM257" s="49"/>
      <c r="FMN257" s="405"/>
      <c r="FMO257" s="405"/>
      <c r="FMP257" s="277"/>
      <c r="FMQ257" s="277"/>
      <c r="FMR257" s="277"/>
      <c r="FMS257" s="277"/>
      <c r="FMT257" s="277"/>
      <c r="FMU257" s="277"/>
      <c r="FMV257" s="277"/>
      <c r="FMW257" s="277"/>
      <c r="FMX257" s="402"/>
      <c r="FMY257" s="404"/>
      <c r="FMZ257" s="49"/>
      <c r="FNA257" s="49"/>
      <c r="FNB257" s="49"/>
      <c r="FNC257" s="99"/>
      <c r="FND257" s="98"/>
      <c r="FNE257" s="49"/>
      <c r="FNF257" s="405"/>
      <c r="FNG257" s="405"/>
      <c r="FNH257" s="277"/>
      <c r="FNI257" s="277"/>
      <c r="FNJ257" s="277"/>
      <c r="FNK257" s="277"/>
      <c r="FNL257" s="277"/>
      <c r="FNM257" s="277"/>
      <c r="FNN257" s="277"/>
      <c r="FNO257" s="277"/>
      <c r="FNP257" s="402"/>
      <c r="FNQ257" s="404"/>
      <c r="FNR257" s="49"/>
      <c r="FNS257" s="49"/>
      <c r="FNT257" s="49"/>
      <c r="FNU257" s="99"/>
      <c r="FNV257" s="98"/>
      <c r="FNW257" s="49"/>
      <c r="FNX257" s="405"/>
      <c r="FNY257" s="405"/>
      <c r="FNZ257" s="277"/>
      <c r="FOA257" s="277"/>
      <c r="FOB257" s="277"/>
      <c r="FOC257" s="277"/>
      <c r="FOD257" s="277"/>
      <c r="FOE257" s="277"/>
      <c r="FOF257" s="277"/>
      <c r="FOG257" s="277"/>
      <c r="FOH257" s="402"/>
      <c r="FOI257" s="404"/>
      <c r="FOJ257" s="49"/>
      <c r="FOK257" s="49"/>
      <c r="FOL257" s="49"/>
      <c r="FOM257" s="99"/>
      <c r="FON257" s="98"/>
      <c r="FOO257" s="49"/>
      <c r="FOP257" s="405"/>
      <c r="FOQ257" s="405"/>
      <c r="FOR257" s="277"/>
      <c r="FOS257" s="277"/>
      <c r="FOT257" s="277"/>
      <c r="FOU257" s="277"/>
      <c r="FOV257" s="277"/>
      <c r="FOW257" s="277"/>
      <c r="FOX257" s="277"/>
      <c r="FOY257" s="277"/>
      <c r="FOZ257" s="402"/>
      <c r="FPA257" s="404"/>
      <c r="FPB257" s="49"/>
      <c r="FPC257" s="49"/>
      <c r="FPD257" s="49"/>
      <c r="FPE257" s="99"/>
      <c r="FPF257" s="98"/>
      <c r="FPG257" s="49"/>
      <c r="FPH257" s="405"/>
      <c r="FPI257" s="405"/>
      <c r="FPJ257" s="277"/>
      <c r="FPK257" s="277"/>
      <c r="FPL257" s="277"/>
      <c r="FPM257" s="277"/>
      <c r="FPN257" s="277"/>
      <c r="FPO257" s="277"/>
      <c r="FPP257" s="277"/>
      <c r="FPQ257" s="277"/>
      <c r="FPR257" s="402"/>
      <c r="FPS257" s="404"/>
      <c r="FPT257" s="49"/>
      <c r="FPU257" s="49"/>
      <c r="FPV257" s="49"/>
      <c r="FPW257" s="99"/>
      <c r="FPX257" s="98"/>
      <c r="FPY257" s="49"/>
      <c r="FPZ257" s="405"/>
      <c r="FQA257" s="405"/>
      <c r="FQB257" s="277"/>
      <c r="FQC257" s="277"/>
      <c r="FQD257" s="277"/>
      <c r="FQE257" s="277"/>
      <c r="FQF257" s="277"/>
      <c r="FQG257" s="277"/>
      <c r="FQH257" s="277"/>
      <c r="FQI257" s="277"/>
      <c r="FQJ257" s="402"/>
      <c r="FQK257" s="404"/>
      <c r="FQL257" s="49"/>
      <c r="FQM257" s="49"/>
      <c r="FQN257" s="49"/>
      <c r="FQO257" s="99"/>
      <c r="FQP257" s="98"/>
      <c r="FQQ257" s="49"/>
      <c r="FQR257" s="405"/>
      <c r="FQS257" s="405"/>
      <c r="FQT257" s="277"/>
      <c r="FQU257" s="277"/>
      <c r="FQV257" s="277"/>
      <c r="FQW257" s="277"/>
      <c r="FQX257" s="277"/>
      <c r="FQY257" s="277"/>
      <c r="FQZ257" s="277"/>
      <c r="FRA257" s="277"/>
      <c r="FRB257" s="402"/>
      <c r="FRC257" s="404"/>
      <c r="FRD257" s="49"/>
      <c r="FRE257" s="49"/>
      <c r="FRF257" s="49"/>
      <c r="FRG257" s="99"/>
      <c r="FRH257" s="98"/>
      <c r="FRI257" s="49"/>
      <c r="FRJ257" s="405"/>
      <c r="FRK257" s="405"/>
      <c r="FRL257" s="277"/>
      <c r="FRM257" s="277"/>
      <c r="FRN257" s="277"/>
      <c r="FRO257" s="277"/>
      <c r="FRP257" s="277"/>
      <c r="FRQ257" s="277"/>
      <c r="FRR257" s="277"/>
      <c r="FRS257" s="277"/>
      <c r="FRT257" s="402"/>
      <c r="FRU257" s="404"/>
      <c r="FRV257" s="49"/>
      <c r="FRW257" s="49"/>
      <c r="FRX257" s="49"/>
      <c r="FRY257" s="99"/>
      <c r="FRZ257" s="98"/>
      <c r="FSA257" s="49"/>
      <c r="FSB257" s="405"/>
      <c r="FSC257" s="405"/>
      <c r="FSD257" s="277"/>
      <c r="FSE257" s="277"/>
      <c r="FSF257" s="277"/>
      <c r="FSG257" s="277"/>
      <c r="FSH257" s="277"/>
      <c r="FSI257" s="277"/>
      <c r="FSJ257" s="277"/>
      <c r="FSK257" s="277"/>
      <c r="FSL257" s="402"/>
      <c r="FSM257" s="404"/>
      <c r="FSN257" s="49"/>
      <c r="FSO257" s="49"/>
      <c r="FSP257" s="49"/>
      <c r="FSQ257" s="99"/>
      <c r="FSR257" s="98"/>
      <c r="FSS257" s="49"/>
      <c r="FST257" s="405"/>
      <c r="FSU257" s="405"/>
      <c r="FSV257" s="277"/>
      <c r="FSW257" s="277"/>
      <c r="FSX257" s="277"/>
      <c r="FSY257" s="277"/>
      <c r="FSZ257" s="277"/>
      <c r="FTA257" s="277"/>
      <c r="FTB257" s="277"/>
      <c r="FTC257" s="277"/>
      <c r="FTD257" s="402"/>
      <c r="FTE257" s="404"/>
      <c r="FTF257" s="49"/>
      <c r="FTG257" s="49"/>
      <c r="FTH257" s="49"/>
      <c r="FTI257" s="99"/>
      <c r="FTJ257" s="98"/>
      <c r="FTK257" s="49"/>
      <c r="FTL257" s="405"/>
      <c r="FTM257" s="405"/>
      <c r="FTN257" s="277"/>
      <c r="FTO257" s="277"/>
      <c r="FTP257" s="277"/>
      <c r="FTQ257" s="277"/>
      <c r="FTR257" s="277"/>
      <c r="FTS257" s="277"/>
      <c r="FTT257" s="277"/>
      <c r="FTU257" s="277"/>
      <c r="FTV257" s="402"/>
      <c r="FTW257" s="404"/>
      <c r="FTX257" s="49"/>
      <c r="FTY257" s="49"/>
      <c r="FTZ257" s="49"/>
      <c r="FUA257" s="99"/>
      <c r="FUB257" s="98"/>
      <c r="FUC257" s="49"/>
      <c r="FUD257" s="405"/>
      <c r="FUE257" s="405"/>
      <c r="FUF257" s="277"/>
      <c r="FUG257" s="277"/>
      <c r="FUH257" s="277"/>
      <c r="FUI257" s="277"/>
      <c r="FUJ257" s="277"/>
      <c r="FUK257" s="277"/>
      <c r="FUL257" s="277"/>
      <c r="FUM257" s="277"/>
      <c r="FUN257" s="402"/>
      <c r="FUO257" s="404"/>
      <c r="FUP257" s="49"/>
      <c r="FUQ257" s="49"/>
      <c r="FUR257" s="49"/>
      <c r="FUS257" s="99"/>
      <c r="FUT257" s="98"/>
      <c r="FUU257" s="49"/>
      <c r="FUV257" s="405"/>
      <c r="FUW257" s="405"/>
      <c r="FUX257" s="277"/>
      <c r="FUY257" s="277"/>
      <c r="FUZ257" s="277"/>
      <c r="FVA257" s="277"/>
      <c r="FVB257" s="277"/>
      <c r="FVC257" s="277"/>
      <c r="FVD257" s="277"/>
      <c r="FVE257" s="277"/>
      <c r="FVF257" s="402"/>
      <c r="FVG257" s="404"/>
      <c r="FVH257" s="49"/>
      <c r="FVI257" s="49"/>
      <c r="FVJ257" s="49"/>
      <c r="FVK257" s="99"/>
      <c r="FVL257" s="98"/>
      <c r="FVM257" s="49"/>
      <c r="FVN257" s="405"/>
      <c r="FVO257" s="405"/>
      <c r="FVP257" s="277"/>
      <c r="FVQ257" s="277"/>
      <c r="FVR257" s="277"/>
      <c r="FVS257" s="277"/>
      <c r="FVT257" s="277"/>
      <c r="FVU257" s="277"/>
      <c r="FVV257" s="277"/>
      <c r="FVW257" s="277"/>
      <c r="FVX257" s="402"/>
      <c r="FVY257" s="404"/>
      <c r="FVZ257" s="49"/>
      <c r="FWA257" s="49"/>
      <c r="FWB257" s="49"/>
      <c r="FWC257" s="99"/>
      <c r="FWD257" s="98"/>
      <c r="FWE257" s="49"/>
      <c r="FWF257" s="405"/>
      <c r="FWG257" s="405"/>
      <c r="FWH257" s="277"/>
      <c r="FWI257" s="277"/>
      <c r="FWJ257" s="277"/>
      <c r="FWK257" s="277"/>
      <c r="FWL257" s="277"/>
      <c r="FWM257" s="277"/>
      <c r="FWN257" s="277"/>
      <c r="FWO257" s="277"/>
      <c r="FWP257" s="402"/>
      <c r="FWQ257" s="404"/>
      <c r="FWR257" s="49"/>
      <c r="FWS257" s="49"/>
      <c r="FWT257" s="49"/>
      <c r="FWU257" s="99"/>
      <c r="FWV257" s="98"/>
      <c r="FWW257" s="49"/>
      <c r="FWX257" s="405"/>
      <c r="FWY257" s="405"/>
      <c r="FWZ257" s="277"/>
      <c r="FXA257" s="277"/>
      <c r="FXB257" s="277"/>
      <c r="FXC257" s="277"/>
      <c r="FXD257" s="277"/>
      <c r="FXE257" s="277"/>
      <c r="FXF257" s="277"/>
      <c r="FXG257" s="277"/>
      <c r="FXH257" s="402"/>
      <c r="FXI257" s="404"/>
      <c r="FXJ257" s="49"/>
      <c r="FXK257" s="49"/>
      <c r="FXL257" s="49"/>
      <c r="FXM257" s="99"/>
      <c r="FXN257" s="98"/>
      <c r="FXO257" s="49"/>
      <c r="FXP257" s="405"/>
      <c r="FXQ257" s="405"/>
      <c r="FXR257" s="277"/>
      <c r="FXS257" s="277"/>
      <c r="FXT257" s="277"/>
      <c r="FXU257" s="277"/>
      <c r="FXV257" s="277"/>
      <c r="FXW257" s="277"/>
      <c r="FXX257" s="277"/>
      <c r="FXY257" s="277"/>
      <c r="FXZ257" s="402"/>
      <c r="FYA257" s="404"/>
      <c r="FYB257" s="49"/>
      <c r="FYC257" s="49"/>
      <c r="FYD257" s="49"/>
      <c r="FYE257" s="99"/>
      <c r="FYF257" s="98"/>
      <c r="FYG257" s="49"/>
      <c r="FYH257" s="405"/>
      <c r="FYI257" s="405"/>
      <c r="FYJ257" s="277"/>
      <c r="FYK257" s="277"/>
      <c r="FYL257" s="277"/>
      <c r="FYM257" s="277"/>
      <c r="FYN257" s="277"/>
      <c r="FYO257" s="277"/>
      <c r="FYP257" s="277"/>
      <c r="FYQ257" s="277"/>
      <c r="FYR257" s="402"/>
      <c r="FYS257" s="404"/>
      <c r="FYT257" s="49"/>
      <c r="FYU257" s="49"/>
      <c r="FYV257" s="49"/>
      <c r="FYW257" s="99"/>
      <c r="FYX257" s="98"/>
      <c r="FYY257" s="49"/>
      <c r="FYZ257" s="405"/>
      <c r="FZA257" s="405"/>
      <c r="FZB257" s="277"/>
      <c r="FZC257" s="277"/>
      <c r="FZD257" s="277"/>
      <c r="FZE257" s="277"/>
      <c r="FZF257" s="277"/>
      <c r="FZG257" s="277"/>
      <c r="FZH257" s="277"/>
      <c r="FZI257" s="277"/>
      <c r="FZJ257" s="402"/>
      <c r="FZK257" s="404"/>
      <c r="FZL257" s="49"/>
      <c r="FZM257" s="49"/>
      <c r="FZN257" s="49"/>
      <c r="FZO257" s="99"/>
      <c r="FZP257" s="98"/>
      <c r="FZQ257" s="49"/>
      <c r="FZR257" s="405"/>
      <c r="FZS257" s="405"/>
      <c r="FZT257" s="277"/>
      <c r="FZU257" s="277"/>
      <c r="FZV257" s="277"/>
      <c r="FZW257" s="277"/>
      <c r="FZX257" s="277"/>
      <c r="FZY257" s="277"/>
      <c r="FZZ257" s="277"/>
      <c r="GAA257" s="277"/>
      <c r="GAB257" s="402"/>
      <c r="GAC257" s="404"/>
      <c r="GAD257" s="49"/>
      <c r="GAE257" s="49"/>
      <c r="GAF257" s="49"/>
      <c r="GAG257" s="99"/>
      <c r="GAH257" s="98"/>
      <c r="GAI257" s="49"/>
      <c r="GAJ257" s="405"/>
      <c r="GAK257" s="405"/>
      <c r="GAL257" s="277"/>
      <c r="GAM257" s="277"/>
      <c r="GAN257" s="277"/>
      <c r="GAO257" s="277"/>
      <c r="GAP257" s="277"/>
      <c r="GAQ257" s="277"/>
      <c r="GAR257" s="277"/>
      <c r="GAS257" s="277"/>
      <c r="GAT257" s="402"/>
      <c r="GAU257" s="404"/>
      <c r="GAV257" s="49"/>
      <c r="GAW257" s="49"/>
      <c r="GAX257" s="49"/>
      <c r="GAY257" s="99"/>
      <c r="GAZ257" s="98"/>
      <c r="GBA257" s="49"/>
      <c r="GBB257" s="405"/>
      <c r="GBC257" s="405"/>
      <c r="GBD257" s="277"/>
      <c r="GBE257" s="277"/>
      <c r="GBF257" s="277"/>
      <c r="GBG257" s="277"/>
      <c r="GBH257" s="277"/>
      <c r="GBI257" s="277"/>
      <c r="GBJ257" s="277"/>
      <c r="GBK257" s="277"/>
      <c r="GBL257" s="402"/>
      <c r="GBM257" s="404"/>
      <c r="GBN257" s="49"/>
      <c r="GBO257" s="49"/>
      <c r="GBP257" s="49"/>
      <c r="GBQ257" s="99"/>
      <c r="GBR257" s="98"/>
      <c r="GBS257" s="49"/>
      <c r="GBT257" s="405"/>
      <c r="GBU257" s="405"/>
      <c r="GBV257" s="277"/>
      <c r="GBW257" s="277"/>
      <c r="GBX257" s="277"/>
      <c r="GBY257" s="277"/>
      <c r="GBZ257" s="277"/>
      <c r="GCA257" s="277"/>
      <c r="GCB257" s="277"/>
      <c r="GCC257" s="277"/>
      <c r="GCD257" s="402"/>
      <c r="GCE257" s="404"/>
      <c r="GCF257" s="49"/>
      <c r="GCG257" s="49"/>
      <c r="GCH257" s="49"/>
      <c r="GCI257" s="99"/>
      <c r="GCJ257" s="98"/>
      <c r="GCK257" s="49"/>
      <c r="GCL257" s="405"/>
      <c r="GCM257" s="405"/>
      <c r="GCN257" s="277"/>
      <c r="GCO257" s="277"/>
      <c r="GCP257" s="277"/>
      <c r="GCQ257" s="277"/>
      <c r="GCR257" s="277"/>
      <c r="GCS257" s="277"/>
      <c r="GCT257" s="277"/>
      <c r="GCU257" s="277"/>
      <c r="GCV257" s="402"/>
      <c r="GCW257" s="404"/>
      <c r="GCX257" s="49"/>
      <c r="GCY257" s="49"/>
      <c r="GCZ257" s="49"/>
      <c r="GDA257" s="99"/>
      <c r="GDB257" s="98"/>
      <c r="GDC257" s="49"/>
      <c r="GDD257" s="405"/>
      <c r="GDE257" s="405"/>
      <c r="GDF257" s="277"/>
      <c r="GDG257" s="277"/>
      <c r="GDH257" s="277"/>
      <c r="GDI257" s="277"/>
      <c r="GDJ257" s="277"/>
      <c r="GDK257" s="277"/>
      <c r="GDL257" s="277"/>
      <c r="GDM257" s="277"/>
      <c r="GDN257" s="402"/>
      <c r="GDO257" s="404"/>
      <c r="GDP257" s="49"/>
      <c r="GDQ257" s="49"/>
      <c r="GDR257" s="49"/>
      <c r="GDS257" s="99"/>
      <c r="GDT257" s="98"/>
      <c r="GDU257" s="49"/>
      <c r="GDV257" s="405"/>
      <c r="GDW257" s="405"/>
      <c r="GDX257" s="277"/>
      <c r="GDY257" s="277"/>
      <c r="GDZ257" s="277"/>
      <c r="GEA257" s="277"/>
      <c r="GEB257" s="277"/>
      <c r="GEC257" s="277"/>
      <c r="GED257" s="277"/>
      <c r="GEE257" s="277"/>
      <c r="GEF257" s="402"/>
      <c r="GEG257" s="404"/>
      <c r="GEH257" s="49"/>
      <c r="GEI257" s="49"/>
      <c r="GEJ257" s="49"/>
      <c r="GEK257" s="99"/>
      <c r="GEL257" s="98"/>
      <c r="GEM257" s="49"/>
      <c r="GEN257" s="405"/>
      <c r="GEO257" s="405"/>
      <c r="GEP257" s="277"/>
      <c r="GEQ257" s="277"/>
      <c r="GER257" s="277"/>
      <c r="GES257" s="277"/>
      <c r="GET257" s="277"/>
      <c r="GEU257" s="277"/>
      <c r="GEV257" s="277"/>
      <c r="GEW257" s="277"/>
      <c r="GEX257" s="402"/>
      <c r="GEY257" s="404"/>
      <c r="GEZ257" s="49"/>
      <c r="GFA257" s="49"/>
      <c r="GFB257" s="49"/>
      <c r="GFC257" s="99"/>
      <c r="GFD257" s="98"/>
      <c r="GFE257" s="49"/>
      <c r="GFF257" s="405"/>
      <c r="GFG257" s="405"/>
      <c r="GFH257" s="277"/>
      <c r="GFI257" s="277"/>
      <c r="GFJ257" s="277"/>
      <c r="GFK257" s="277"/>
      <c r="GFL257" s="277"/>
      <c r="GFM257" s="277"/>
      <c r="GFN257" s="277"/>
      <c r="GFO257" s="277"/>
      <c r="GFP257" s="402"/>
      <c r="GFQ257" s="404"/>
      <c r="GFR257" s="49"/>
      <c r="GFS257" s="49"/>
      <c r="GFT257" s="49"/>
      <c r="GFU257" s="99"/>
      <c r="GFV257" s="98"/>
      <c r="GFW257" s="49"/>
      <c r="GFX257" s="405"/>
      <c r="GFY257" s="405"/>
      <c r="GFZ257" s="277"/>
      <c r="GGA257" s="277"/>
      <c r="GGB257" s="277"/>
      <c r="GGC257" s="277"/>
      <c r="GGD257" s="277"/>
      <c r="GGE257" s="277"/>
      <c r="GGF257" s="277"/>
      <c r="GGG257" s="277"/>
      <c r="GGH257" s="402"/>
      <c r="GGI257" s="404"/>
      <c r="GGJ257" s="49"/>
      <c r="GGK257" s="49"/>
      <c r="GGL257" s="49"/>
      <c r="GGM257" s="99"/>
      <c r="GGN257" s="98"/>
      <c r="GGO257" s="49"/>
      <c r="GGP257" s="405"/>
      <c r="GGQ257" s="405"/>
      <c r="GGR257" s="277"/>
      <c r="GGS257" s="277"/>
      <c r="GGT257" s="277"/>
      <c r="GGU257" s="277"/>
      <c r="GGV257" s="277"/>
      <c r="GGW257" s="277"/>
      <c r="GGX257" s="277"/>
      <c r="GGY257" s="277"/>
      <c r="GGZ257" s="402"/>
      <c r="GHA257" s="404"/>
      <c r="GHB257" s="49"/>
      <c r="GHC257" s="49"/>
      <c r="GHD257" s="49"/>
      <c r="GHE257" s="99"/>
      <c r="GHF257" s="98"/>
      <c r="GHG257" s="49"/>
      <c r="GHH257" s="405"/>
      <c r="GHI257" s="405"/>
      <c r="GHJ257" s="277"/>
      <c r="GHK257" s="277"/>
      <c r="GHL257" s="277"/>
      <c r="GHM257" s="277"/>
      <c r="GHN257" s="277"/>
      <c r="GHO257" s="277"/>
      <c r="GHP257" s="277"/>
      <c r="GHQ257" s="277"/>
      <c r="GHR257" s="402"/>
      <c r="GHS257" s="404"/>
      <c r="GHT257" s="49"/>
      <c r="GHU257" s="49"/>
      <c r="GHV257" s="49"/>
      <c r="GHW257" s="99"/>
      <c r="GHX257" s="98"/>
      <c r="GHY257" s="49"/>
      <c r="GHZ257" s="405"/>
      <c r="GIA257" s="405"/>
      <c r="GIB257" s="277"/>
      <c r="GIC257" s="277"/>
      <c r="GID257" s="277"/>
      <c r="GIE257" s="277"/>
      <c r="GIF257" s="277"/>
      <c r="GIG257" s="277"/>
      <c r="GIH257" s="277"/>
      <c r="GII257" s="277"/>
      <c r="GIJ257" s="402"/>
      <c r="GIK257" s="404"/>
      <c r="GIL257" s="49"/>
      <c r="GIM257" s="49"/>
      <c r="GIN257" s="49"/>
      <c r="GIO257" s="99"/>
      <c r="GIP257" s="98"/>
      <c r="GIQ257" s="49"/>
      <c r="GIR257" s="405"/>
      <c r="GIS257" s="405"/>
      <c r="GIT257" s="277"/>
      <c r="GIU257" s="277"/>
      <c r="GIV257" s="277"/>
      <c r="GIW257" s="277"/>
      <c r="GIX257" s="277"/>
      <c r="GIY257" s="277"/>
      <c r="GIZ257" s="277"/>
      <c r="GJA257" s="277"/>
      <c r="GJB257" s="402"/>
      <c r="GJC257" s="404"/>
      <c r="GJD257" s="49"/>
      <c r="GJE257" s="49"/>
      <c r="GJF257" s="49"/>
      <c r="GJG257" s="99"/>
      <c r="GJH257" s="98"/>
      <c r="GJI257" s="49"/>
      <c r="GJJ257" s="405"/>
      <c r="GJK257" s="405"/>
      <c r="GJL257" s="277"/>
      <c r="GJM257" s="277"/>
      <c r="GJN257" s="277"/>
      <c r="GJO257" s="277"/>
      <c r="GJP257" s="277"/>
      <c r="GJQ257" s="277"/>
      <c r="GJR257" s="277"/>
      <c r="GJS257" s="277"/>
      <c r="GJT257" s="402"/>
      <c r="GJU257" s="404"/>
      <c r="GJV257" s="49"/>
      <c r="GJW257" s="49"/>
      <c r="GJX257" s="49"/>
      <c r="GJY257" s="99"/>
      <c r="GJZ257" s="98"/>
      <c r="GKA257" s="49"/>
      <c r="GKB257" s="405"/>
      <c r="GKC257" s="405"/>
      <c r="GKD257" s="277"/>
      <c r="GKE257" s="277"/>
      <c r="GKF257" s="277"/>
      <c r="GKG257" s="277"/>
      <c r="GKH257" s="277"/>
      <c r="GKI257" s="277"/>
      <c r="GKJ257" s="277"/>
      <c r="GKK257" s="277"/>
      <c r="GKL257" s="402"/>
      <c r="GKM257" s="404"/>
      <c r="GKN257" s="49"/>
      <c r="GKO257" s="49"/>
      <c r="GKP257" s="49"/>
      <c r="GKQ257" s="99"/>
      <c r="GKR257" s="98"/>
      <c r="GKS257" s="49"/>
      <c r="GKT257" s="405"/>
      <c r="GKU257" s="405"/>
      <c r="GKV257" s="277"/>
      <c r="GKW257" s="277"/>
      <c r="GKX257" s="277"/>
      <c r="GKY257" s="277"/>
      <c r="GKZ257" s="277"/>
      <c r="GLA257" s="277"/>
      <c r="GLB257" s="277"/>
      <c r="GLC257" s="277"/>
      <c r="GLD257" s="402"/>
      <c r="GLE257" s="404"/>
      <c r="GLF257" s="49"/>
      <c r="GLG257" s="49"/>
      <c r="GLH257" s="49"/>
      <c r="GLI257" s="99"/>
      <c r="GLJ257" s="98"/>
      <c r="GLK257" s="49"/>
      <c r="GLL257" s="405"/>
      <c r="GLM257" s="405"/>
      <c r="GLN257" s="277"/>
      <c r="GLO257" s="277"/>
      <c r="GLP257" s="277"/>
      <c r="GLQ257" s="277"/>
      <c r="GLR257" s="277"/>
      <c r="GLS257" s="277"/>
      <c r="GLT257" s="277"/>
      <c r="GLU257" s="277"/>
      <c r="GLV257" s="402"/>
      <c r="GLW257" s="404"/>
      <c r="GLX257" s="49"/>
      <c r="GLY257" s="49"/>
      <c r="GLZ257" s="49"/>
      <c r="GMA257" s="99"/>
      <c r="GMB257" s="98"/>
      <c r="GMC257" s="49"/>
      <c r="GMD257" s="405"/>
      <c r="GME257" s="405"/>
      <c r="GMF257" s="277"/>
      <c r="GMG257" s="277"/>
      <c r="GMH257" s="277"/>
      <c r="GMI257" s="277"/>
      <c r="GMJ257" s="277"/>
      <c r="GMK257" s="277"/>
      <c r="GML257" s="277"/>
      <c r="GMM257" s="277"/>
      <c r="GMN257" s="402"/>
      <c r="GMO257" s="404"/>
      <c r="GMP257" s="49"/>
      <c r="GMQ257" s="49"/>
      <c r="GMR257" s="49"/>
      <c r="GMS257" s="99"/>
      <c r="GMT257" s="98"/>
      <c r="GMU257" s="49"/>
      <c r="GMV257" s="405"/>
      <c r="GMW257" s="405"/>
      <c r="GMX257" s="277"/>
      <c r="GMY257" s="277"/>
      <c r="GMZ257" s="277"/>
      <c r="GNA257" s="277"/>
      <c r="GNB257" s="277"/>
      <c r="GNC257" s="277"/>
      <c r="GND257" s="277"/>
      <c r="GNE257" s="277"/>
      <c r="GNF257" s="402"/>
      <c r="GNG257" s="404"/>
      <c r="GNH257" s="49"/>
      <c r="GNI257" s="49"/>
      <c r="GNJ257" s="49"/>
      <c r="GNK257" s="99"/>
      <c r="GNL257" s="98"/>
      <c r="GNM257" s="49"/>
      <c r="GNN257" s="405"/>
      <c r="GNO257" s="405"/>
      <c r="GNP257" s="277"/>
      <c r="GNQ257" s="277"/>
      <c r="GNR257" s="277"/>
      <c r="GNS257" s="277"/>
      <c r="GNT257" s="277"/>
      <c r="GNU257" s="277"/>
      <c r="GNV257" s="277"/>
      <c r="GNW257" s="277"/>
      <c r="GNX257" s="402"/>
      <c r="GNY257" s="404"/>
      <c r="GNZ257" s="49"/>
      <c r="GOA257" s="49"/>
      <c r="GOB257" s="49"/>
      <c r="GOC257" s="99"/>
      <c r="GOD257" s="98"/>
      <c r="GOE257" s="49"/>
      <c r="GOF257" s="405"/>
      <c r="GOG257" s="405"/>
      <c r="GOH257" s="277"/>
      <c r="GOI257" s="277"/>
      <c r="GOJ257" s="277"/>
      <c r="GOK257" s="277"/>
      <c r="GOL257" s="277"/>
      <c r="GOM257" s="277"/>
      <c r="GON257" s="277"/>
      <c r="GOO257" s="277"/>
      <c r="GOP257" s="402"/>
      <c r="GOQ257" s="404"/>
      <c r="GOR257" s="49"/>
      <c r="GOS257" s="49"/>
      <c r="GOT257" s="49"/>
      <c r="GOU257" s="99"/>
      <c r="GOV257" s="98"/>
      <c r="GOW257" s="49"/>
      <c r="GOX257" s="405"/>
      <c r="GOY257" s="405"/>
      <c r="GOZ257" s="277"/>
      <c r="GPA257" s="277"/>
      <c r="GPB257" s="277"/>
      <c r="GPC257" s="277"/>
      <c r="GPD257" s="277"/>
      <c r="GPE257" s="277"/>
      <c r="GPF257" s="277"/>
      <c r="GPG257" s="277"/>
      <c r="GPH257" s="402"/>
      <c r="GPI257" s="404"/>
      <c r="GPJ257" s="49"/>
      <c r="GPK257" s="49"/>
      <c r="GPL257" s="49"/>
      <c r="GPM257" s="99"/>
      <c r="GPN257" s="98"/>
      <c r="GPO257" s="49"/>
      <c r="GPP257" s="405"/>
      <c r="GPQ257" s="405"/>
      <c r="GPR257" s="277"/>
      <c r="GPS257" s="277"/>
      <c r="GPT257" s="277"/>
      <c r="GPU257" s="277"/>
      <c r="GPV257" s="277"/>
      <c r="GPW257" s="277"/>
      <c r="GPX257" s="277"/>
      <c r="GPY257" s="277"/>
      <c r="GPZ257" s="402"/>
      <c r="GQA257" s="404"/>
      <c r="GQB257" s="49"/>
      <c r="GQC257" s="49"/>
      <c r="GQD257" s="49"/>
      <c r="GQE257" s="99"/>
      <c r="GQF257" s="98"/>
      <c r="GQG257" s="49"/>
      <c r="GQH257" s="405"/>
      <c r="GQI257" s="405"/>
      <c r="GQJ257" s="277"/>
      <c r="GQK257" s="277"/>
      <c r="GQL257" s="277"/>
      <c r="GQM257" s="277"/>
      <c r="GQN257" s="277"/>
      <c r="GQO257" s="277"/>
      <c r="GQP257" s="277"/>
      <c r="GQQ257" s="277"/>
      <c r="GQR257" s="402"/>
      <c r="GQS257" s="404"/>
      <c r="GQT257" s="49"/>
      <c r="GQU257" s="49"/>
      <c r="GQV257" s="49"/>
      <c r="GQW257" s="99"/>
      <c r="GQX257" s="98"/>
      <c r="GQY257" s="49"/>
      <c r="GQZ257" s="405"/>
      <c r="GRA257" s="405"/>
      <c r="GRB257" s="277"/>
      <c r="GRC257" s="277"/>
      <c r="GRD257" s="277"/>
      <c r="GRE257" s="277"/>
      <c r="GRF257" s="277"/>
      <c r="GRG257" s="277"/>
      <c r="GRH257" s="277"/>
      <c r="GRI257" s="277"/>
      <c r="GRJ257" s="402"/>
      <c r="GRK257" s="404"/>
      <c r="GRL257" s="49"/>
      <c r="GRM257" s="49"/>
      <c r="GRN257" s="49"/>
      <c r="GRO257" s="99"/>
      <c r="GRP257" s="98"/>
      <c r="GRQ257" s="49"/>
      <c r="GRR257" s="405"/>
      <c r="GRS257" s="405"/>
      <c r="GRT257" s="277"/>
      <c r="GRU257" s="277"/>
      <c r="GRV257" s="277"/>
      <c r="GRW257" s="277"/>
      <c r="GRX257" s="277"/>
      <c r="GRY257" s="277"/>
      <c r="GRZ257" s="277"/>
      <c r="GSA257" s="277"/>
      <c r="GSB257" s="402"/>
      <c r="GSC257" s="404"/>
      <c r="GSD257" s="49"/>
      <c r="GSE257" s="49"/>
      <c r="GSF257" s="49"/>
      <c r="GSG257" s="99"/>
      <c r="GSH257" s="98"/>
      <c r="GSI257" s="49"/>
      <c r="GSJ257" s="405"/>
      <c r="GSK257" s="405"/>
      <c r="GSL257" s="277"/>
      <c r="GSM257" s="277"/>
      <c r="GSN257" s="277"/>
      <c r="GSO257" s="277"/>
      <c r="GSP257" s="277"/>
      <c r="GSQ257" s="277"/>
      <c r="GSR257" s="277"/>
      <c r="GSS257" s="277"/>
      <c r="GST257" s="402"/>
      <c r="GSU257" s="404"/>
      <c r="GSV257" s="49"/>
      <c r="GSW257" s="49"/>
      <c r="GSX257" s="49"/>
      <c r="GSY257" s="99"/>
      <c r="GSZ257" s="98"/>
      <c r="GTA257" s="49"/>
      <c r="GTB257" s="405"/>
      <c r="GTC257" s="405"/>
      <c r="GTD257" s="277"/>
      <c r="GTE257" s="277"/>
      <c r="GTF257" s="277"/>
      <c r="GTG257" s="277"/>
      <c r="GTH257" s="277"/>
      <c r="GTI257" s="277"/>
      <c r="GTJ257" s="277"/>
      <c r="GTK257" s="277"/>
      <c r="GTL257" s="402"/>
      <c r="GTM257" s="404"/>
      <c r="GTN257" s="49"/>
      <c r="GTO257" s="49"/>
      <c r="GTP257" s="49"/>
      <c r="GTQ257" s="99"/>
      <c r="GTR257" s="98"/>
      <c r="GTS257" s="49"/>
      <c r="GTT257" s="405"/>
      <c r="GTU257" s="405"/>
      <c r="GTV257" s="277"/>
      <c r="GTW257" s="277"/>
      <c r="GTX257" s="277"/>
      <c r="GTY257" s="277"/>
      <c r="GTZ257" s="277"/>
      <c r="GUA257" s="277"/>
      <c r="GUB257" s="277"/>
      <c r="GUC257" s="277"/>
      <c r="GUD257" s="402"/>
      <c r="GUE257" s="404"/>
      <c r="GUF257" s="49"/>
      <c r="GUG257" s="49"/>
      <c r="GUH257" s="49"/>
      <c r="GUI257" s="99"/>
      <c r="GUJ257" s="98"/>
      <c r="GUK257" s="49"/>
      <c r="GUL257" s="405"/>
      <c r="GUM257" s="405"/>
      <c r="GUN257" s="277"/>
      <c r="GUO257" s="277"/>
      <c r="GUP257" s="277"/>
      <c r="GUQ257" s="277"/>
      <c r="GUR257" s="277"/>
      <c r="GUS257" s="277"/>
      <c r="GUT257" s="277"/>
      <c r="GUU257" s="277"/>
      <c r="GUV257" s="402"/>
      <c r="GUW257" s="404"/>
      <c r="GUX257" s="49"/>
      <c r="GUY257" s="49"/>
      <c r="GUZ257" s="49"/>
      <c r="GVA257" s="99"/>
      <c r="GVB257" s="98"/>
      <c r="GVC257" s="49"/>
      <c r="GVD257" s="405"/>
      <c r="GVE257" s="405"/>
      <c r="GVF257" s="277"/>
      <c r="GVG257" s="277"/>
      <c r="GVH257" s="277"/>
      <c r="GVI257" s="277"/>
      <c r="GVJ257" s="277"/>
      <c r="GVK257" s="277"/>
      <c r="GVL257" s="277"/>
      <c r="GVM257" s="277"/>
      <c r="GVN257" s="402"/>
      <c r="GVO257" s="404"/>
      <c r="GVP257" s="49"/>
      <c r="GVQ257" s="49"/>
      <c r="GVR257" s="49"/>
      <c r="GVS257" s="99"/>
      <c r="GVT257" s="98"/>
      <c r="GVU257" s="49"/>
      <c r="GVV257" s="405"/>
      <c r="GVW257" s="405"/>
      <c r="GVX257" s="277"/>
      <c r="GVY257" s="277"/>
      <c r="GVZ257" s="277"/>
      <c r="GWA257" s="277"/>
      <c r="GWB257" s="277"/>
      <c r="GWC257" s="277"/>
      <c r="GWD257" s="277"/>
      <c r="GWE257" s="277"/>
      <c r="GWF257" s="402"/>
      <c r="GWG257" s="404"/>
      <c r="GWH257" s="49"/>
      <c r="GWI257" s="49"/>
      <c r="GWJ257" s="49"/>
      <c r="GWK257" s="99"/>
      <c r="GWL257" s="98"/>
      <c r="GWM257" s="49"/>
      <c r="GWN257" s="405"/>
      <c r="GWO257" s="405"/>
      <c r="GWP257" s="277"/>
      <c r="GWQ257" s="277"/>
      <c r="GWR257" s="277"/>
      <c r="GWS257" s="277"/>
      <c r="GWT257" s="277"/>
      <c r="GWU257" s="277"/>
      <c r="GWV257" s="277"/>
      <c r="GWW257" s="277"/>
      <c r="GWX257" s="402"/>
      <c r="GWY257" s="404"/>
      <c r="GWZ257" s="49"/>
      <c r="GXA257" s="49"/>
      <c r="GXB257" s="49"/>
      <c r="GXC257" s="99"/>
      <c r="GXD257" s="98"/>
      <c r="GXE257" s="49"/>
      <c r="GXF257" s="405"/>
      <c r="GXG257" s="405"/>
      <c r="GXH257" s="277"/>
      <c r="GXI257" s="277"/>
      <c r="GXJ257" s="277"/>
      <c r="GXK257" s="277"/>
      <c r="GXL257" s="277"/>
      <c r="GXM257" s="277"/>
      <c r="GXN257" s="277"/>
      <c r="GXO257" s="277"/>
      <c r="GXP257" s="402"/>
      <c r="GXQ257" s="404"/>
      <c r="GXR257" s="49"/>
      <c r="GXS257" s="49"/>
      <c r="GXT257" s="49"/>
      <c r="GXU257" s="99"/>
      <c r="GXV257" s="98"/>
      <c r="GXW257" s="49"/>
      <c r="GXX257" s="405"/>
      <c r="GXY257" s="405"/>
      <c r="GXZ257" s="277"/>
      <c r="GYA257" s="277"/>
      <c r="GYB257" s="277"/>
      <c r="GYC257" s="277"/>
      <c r="GYD257" s="277"/>
      <c r="GYE257" s="277"/>
      <c r="GYF257" s="277"/>
      <c r="GYG257" s="277"/>
      <c r="GYH257" s="402"/>
      <c r="GYI257" s="404"/>
      <c r="GYJ257" s="49"/>
      <c r="GYK257" s="49"/>
      <c r="GYL257" s="49"/>
      <c r="GYM257" s="99"/>
      <c r="GYN257" s="98"/>
      <c r="GYO257" s="49"/>
      <c r="GYP257" s="405"/>
      <c r="GYQ257" s="405"/>
      <c r="GYR257" s="277"/>
      <c r="GYS257" s="277"/>
      <c r="GYT257" s="277"/>
      <c r="GYU257" s="277"/>
      <c r="GYV257" s="277"/>
      <c r="GYW257" s="277"/>
      <c r="GYX257" s="277"/>
      <c r="GYY257" s="277"/>
      <c r="GYZ257" s="402"/>
      <c r="GZA257" s="404"/>
      <c r="GZB257" s="49"/>
      <c r="GZC257" s="49"/>
      <c r="GZD257" s="49"/>
      <c r="GZE257" s="99"/>
      <c r="GZF257" s="98"/>
      <c r="GZG257" s="49"/>
      <c r="GZH257" s="405"/>
      <c r="GZI257" s="405"/>
      <c r="GZJ257" s="277"/>
      <c r="GZK257" s="277"/>
      <c r="GZL257" s="277"/>
      <c r="GZM257" s="277"/>
      <c r="GZN257" s="277"/>
      <c r="GZO257" s="277"/>
      <c r="GZP257" s="277"/>
      <c r="GZQ257" s="277"/>
      <c r="GZR257" s="402"/>
      <c r="GZS257" s="404"/>
      <c r="GZT257" s="49"/>
      <c r="GZU257" s="49"/>
      <c r="GZV257" s="49"/>
      <c r="GZW257" s="99"/>
      <c r="GZX257" s="98"/>
      <c r="GZY257" s="49"/>
      <c r="GZZ257" s="405"/>
      <c r="HAA257" s="405"/>
      <c r="HAB257" s="277"/>
      <c r="HAC257" s="277"/>
      <c r="HAD257" s="277"/>
      <c r="HAE257" s="277"/>
      <c r="HAF257" s="277"/>
      <c r="HAG257" s="277"/>
      <c r="HAH257" s="277"/>
      <c r="HAI257" s="277"/>
      <c r="HAJ257" s="402"/>
      <c r="HAK257" s="404"/>
      <c r="HAL257" s="49"/>
      <c r="HAM257" s="49"/>
      <c r="HAN257" s="49"/>
      <c r="HAO257" s="99"/>
      <c r="HAP257" s="98"/>
      <c r="HAQ257" s="49"/>
      <c r="HAR257" s="405"/>
      <c r="HAS257" s="405"/>
      <c r="HAT257" s="277"/>
      <c r="HAU257" s="277"/>
      <c r="HAV257" s="277"/>
      <c r="HAW257" s="277"/>
      <c r="HAX257" s="277"/>
      <c r="HAY257" s="277"/>
      <c r="HAZ257" s="277"/>
      <c r="HBA257" s="277"/>
      <c r="HBB257" s="402"/>
      <c r="HBC257" s="404"/>
      <c r="HBD257" s="49"/>
      <c r="HBE257" s="49"/>
      <c r="HBF257" s="49"/>
      <c r="HBG257" s="99"/>
      <c r="HBH257" s="98"/>
      <c r="HBI257" s="49"/>
      <c r="HBJ257" s="405"/>
      <c r="HBK257" s="405"/>
      <c r="HBL257" s="277"/>
      <c r="HBM257" s="277"/>
      <c r="HBN257" s="277"/>
      <c r="HBO257" s="277"/>
      <c r="HBP257" s="277"/>
      <c r="HBQ257" s="277"/>
      <c r="HBR257" s="277"/>
      <c r="HBS257" s="277"/>
      <c r="HBT257" s="402"/>
      <c r="HBU257" s="404"/>
      <c r="HBV257" s="49"/>
      <c r="HBW257" s="49"/>
      <c r="HBX257" s="49"/>
      <c r="HBY257" s="99"/>
      <c r="HBZ257" s="98"/>
      <c r="HCA257" s="49"/>
      <c r="HCB257" s="405"/>
      <c r="HCC257" s="405"/>
      <c r="HCD257" s="277"/>
      <c r="HCE257" s="277"/>
      <c r="HCF257" s="277"/>
      <c r="HCG257" s="277"/>
      <c r="HCH257" s="277"/>
      <c r="HCI257" s="277"/>
      <c r="HCJ257" s="277"/>
      <c r="HCK257" s="277"/>
      <c r="HCL257" s="402"/>
      <c r="HCM257" s="404"/>
      <c r="HCN257" s="49"/>
      <c r="HCO257" s="49"/>
      <c r="HCP257" s="49"/>
      <c r="HCQ257" s="99"/>
      <c r="HCR257" s="98"/>
      <c r="HCS257" s="49"/>
      <c r="HCT257" s="405"/>
      <c r="HCU257" s="405"/>
      <c r="HCV257" s="277"/>
      <c r="HCW257" s="277"/>
      <c r="HCX257" s="277"/>
      <c r="HCY257" s="277"/>
      <c r="HCZ257" s="277"/>
      <c r="HDA257" s="277"/>
      <c r="HDB257" s="277"/>
      <c r="HDC257" s="277"/>
      <c r="HDD257" s="402"/>
      <c r="HDE257" s="404"/>
      <c r="HDF257" s="49"/>
      <c r="HDG257" s="49"/>
      <c r="HDH257" s="49"/>
      <c r="HDI257" s="99"/>
      <c r="HDJ257" s="98"/>
      <c r="HDK257" s="49"/>
      <c r="HDL257" s="405"/>
      <c r="HDM257" s="405"/>
      <c r="HDN257" s="277"/>
      <c r="HDO257" s="277"/>
      <c r="HDP257" s="277"/>
      <c r="HDQ257" s="277"/>
      <c r="HDR257" s="277"/>
      <c r="HDS257" s="277"/>
      <c r="HDT257" s="277"/>
      <c r="HDU257" s="277"/>
      <c r="HDV257" s="402"/>
      <c r="HDW257" s="404"/>
      <c r="HDX257" s="49"/>
      <c r="HDY257" s="49"/>
      <c r="HDZ257" s="49"/>
      <c r="HEA257" s="99"/>
      <c r="HEB257" s="98"/>
      <c r="HEC257" s="49"/>
      <c r="HED257" s="405"/>
      <c r="HEE257" s="405"/>
      <c r="HEF257" s="277"/>
      <c r="HEG257" s="277"/>
      <c r="HEH257" s="277"/>
      <c r="HEI257" s="277"/>
      <c r="HEJ257" s="277"/>
      <c r="HEK257" s="277"/>
      <c r="HEL257" s="277"/>
      <c r="HEM257" s="277"/>
      <c r="HEN257" s="402"/>
      <c r="HEO257" s="404"/>
      <c r="HEP257" s="49"/>
      <c r="HEQ257" s="49"/>
      <c r="HER257" s="49"/>
      <c r="HES257" s="99"/>
      <c r="HET257" s="98"/>
      <c r="HEU257" s="49"/>
      <c r="HEV257" s="405"/>
      <c r="HEW257" s="405"/>
      <c r="HEX257" s="277"/>
      <c r="HEY257" s="277"/>
      <c r="HEZ257" s="277"/>
      <c r="HFA257" s="277"/>
      <c r="HFB257" s="277"/>
      <c r="HFC257" s="277"/>
      <c r="HFD257" s="277"/>
      <c r="HFE257" s="277"/>
      <c r="HFF257" s="402"/>
      <c r="HFG257" s="404"/>
      <c r="HFH257" s="49"/>
      <c r="HFI257" s="49"/>
      <c r="HFJ257" s="49"/>
      <c r="HFK257" s="99"/>
      <c r="HFL257" s="98"/>
      <c r="HFM257" s="49"/>
      <c r="HFN257" s="405"/>
      <c r="HFO257" s="405"/>
      <c r="HFP257" s="277"/>
      <c r="HFQ257" s="277"/>
      <c r="HFR257" s="277"/>
      <c r="HFS257" s="277"/>
      <c r="HFT257" s="277"/>
      <c r="HFU257" s="277"/>
      <c r="HFV257" s="277"/>
      <c r="HFW257" s="277"/>
      <c r="HFX257" s="402"/>
      <c r="HFY257" s="404"/>
      <c r="HFZ257" s="49"/>
      <c r="HGA257" s="49"/>
      <c r="HGB257" s="49"/>
      <c r="HGC257" s="99"/>
      <c r="HGD257" s="98"/>
      <c r="HGE257" s="49"/>
      <c r="HGF257" s="405"/>
      <c r="HGG257" s="405"/>
      <c r="HGH257" s="277"/>
      <c r="HGI257" s="277"/>
      <c r="HGJ257" s="277"/>
      <c r="HGK257" s="277"/>
      <c r="HGL257" s="277"/>
      <c r="HGM257" s="277"/>
      <c r="HGN257" s="277"/>
      <c r="HGO257" s="277"/>
      <c r="HGP257" s="402"/>
      <c r="HGQ257" s="404"/>
      <c r="HGR257" s="49"/>
      <c r="HGS257" s="49"/>
      <c r="HGT257" s="49"/>
      <c r="HGU257" s="99"/>
      <c r="HGV257" s="98"/>
      <c r="HGW257" s="49"/>
      <c r="HGX257" s="405"/>
      <c r="HGY257" s="405"/>
      <c r="HGZ257" s="277"/>
      <c r="HHA257" s="277"/>
      <c r="HHB257" s="277"/>
      <c r="HHC257" s="277"/>
      <c r="HHD257" s="277"/>
      <c r="HHE257" s="277"/>
      <c r="HHF257" s="277"/>
      <c r="HHG257" s="277"/>
      <c r="HHH257" s="402"/>
      <c r="HHI257" s="404"/>
      <c r="HHJ257" s="49"/>
      <c r="HHK257" s="49"/>
      <c r="HHL257" s="49"/>
      <c r="HHM257" s="99"/>
      <c r="HHN257" s="98"/>
      <c r="HHO257" s="49"/>
      <c r="HHP257" s="405"/>
      <c r="HHQ257" s="405"/>
      <c r="HHR257" s="277"/>
      <c r="HHS257" s="277"/>
      <c r="HHT257" s="277"/>
      <c r="HHU257" s="277"/>
      <c r="HHV257" s="277"/>
      <c r="HHW257" s="277"/>
      <c r="HHX257" s="277"/>
      <c r="HHY257" s="277"/>
      <c r="HHZ257" s="402"/>
      <c r="HIA257" s="404"/>
      <c r="HIB257" s="49"/>
      <c r="HIC257" s="49"/>
      <c r="HID257" s="49"/>
      <c r="HIE257" s="99"/>
      <c r="HIF257" s="98"/>
      <c r="HIG257" s="49"/>
      <c r="HIH257" s="405"/>
      <c r="HII257" s="405"/>
      <c r="HIJ257" s="277"/>
      <c r="HIK257" s="277"/>
      <c r="HIL257" s="277"/>
      <c r="HIM257" s="277"/>
      <c r="HIN257" s="277"/>
      <c r="HIO257" s="277"/>
      <c r="HIP257" s="277"/>
      <c r="HIQ257" s="277"/>
      <c r="HIR257" s="402"/>
      <c r="HIS257" s="404"/>
      <c r="HIT257" s="49"/>
      <c r="HIU257" s="49"/>
      <c r="HIV257" s="49"/>
      <c r="HIW257" s="99"/>
      <c r="HIX257" s="98"/>
      <c r="HIY257" s="49"/>
      <c r="HIZ257" s="405"/>
      <c r="HJA257" s="405"/>
      <c r="HJB257" s="277"/>
      <c r="HJC257" s="277"/>
      <c r="HJD257" s="277"/>
      <c r="HJE257" s="277"/>
      <c r="HJF257" s="277"/>
      <c r="HJG257" s="277"/>
      <c r="HJH257" s="277"/>
      <c r="HJI257" s="277"/>
      <c r="HJJ257" s="402"/>
      <c r="HJK257" s="404"/>
      <c r="HJL257" s="49"/>
      <c r="HJM257" s="49"/>
      <c r="HJN257" s="49"/>
      <c r="HJO257" s="99"/>
      <c r="HJP257" s="98"/>
      <c r="HJQ257" s="49"/>
      <c r="HJR257" s="405"/>
      <c r="HJS257" s="405"/>
      <c r="HJT257" s="277"/>
      <c r="HJU257" s="277"/>
      <c r="HJV257" s="277"/>
      <c r="HJW257" s="277"/>
      <c r="HJX257" s="277"/>
      <c r="HJY257" s="277"/>
      <c r="HJZ257" s="277"/>
      <c r="HKA257" s="277"/>
      <c r="HKB257" s="402"/>
      <c r="HKC257" s="404"/>
      <c r="HKD257" s="49"/>
      <c r="HKE257" s="49"/>
      <c r="HKF257" s="49"/>
      <c r="HKG257" s="99"/>
      <c r="HKH257" s="98"/>
      <c r="HKI257" s="49"/>
      <c r="HKJ257" s="405"/>
      <c r="HKK257" s="405"/>
      <c r="HKL257" s="277"/>
      <c r="HKM257" s="277"/>
      <c r="HKN257" s="277"/>
      <c r="HKO257" s="277"/>
      <c r="HKP257" s="277"/>
      <c r="HKQ257" s="277"/>
      <c r="HKR257" s="277"/>
      <c r="HKS257" s="277"/>
      <c r="HKT257" s="402"/>
      <c r="HKU257" s="404"/>
      <c r="HKV257" s="49"/>
      <c r="HKW257" s="49"/>
      <c r="HKX257" s="49"/>
      <c r="HKY257" s="99"/>
      <c r="HKZ257" s="98"/>
      <c r="HLA257" s="49"/>
      <c r="HLB257" s="405"/>
      <c r="HLC257" s="405"/>
      <c r="HLD257" s="277"/>
      <c r="HLE257" s="277"/>
      <c r="HLF257" s="277"/>
      <c r="HLG257" s="277"/>
      <c r="HLH257" s="277"/>
      <c r="HLI257" s="277"/>
      <c r="HLJ257" s="277"/>
      <c r="HLK257" s="277"/>
      <c r="HLL257" s="402"/>
      <c r="HLM257" s="404"/>
      <c r="HLN257" s="49"/>
      <c r="HLO257" s="49"/>
      <c r="HLP257" s="49"/>
      <c r="HLQ257" s="99"/>
      <c r="HLR257" s="98"/>
      <c r="HLS257" s="49"/>
      <c r="HLT257" s="405"/>
      <c r="HLU257" s="405"/>
      <c r="HLV257" s="277"/>
      <c r="HLW257" s="277"/>
      <c r="HLX257" s="277"/>
      <c r="HLY257" s="277"/>
      <c r="HLZ257" s="277"/>
      <c r="HMA257" s="277"/>
      <c r="HMB257" s="277"/>
      <c r="HMC257" s="277"/>
      <c r="HMD257" s="402"/>
      <c r="HME257" s="404"/>
      <c r="HMF257" s="49"/>
      <c r="HMG257" s="49"/>
      <c r="HMH257" s="49"/>
      <c r="HMI257" s="99"/>
      <c r="HMJ257" s="98"/>
      <c r="HMK257" s="49"/>
      <c r="HML257" s="405"/>
      <c r="HMM257" s="405"/>
      <c r="HMN257" s="277"/>
      <c r="HMO257" s="277"/>
      <c r="HMP257" s="277"/>
      <c r="HMQ257" s="277"/>
      <c r="HMR257" s="277"/>
      <c r="HMS257" s="277"/>
      <c r="HMT257" s="277"/>
      <c r="HMU257" s="277"/>
      <c r="HMV257" s="402"/>
      <c r="HMW257" s="404"/>
      <c r="HMX257" s="49"/>
      <c r="HMY257" s="49"/>
      <c r="HMZ257" s="49"/>
      <c r="HNA257" s="99"/>
      <c r="HNB257" s="98"/>
      <c r="HNC257" s="49"/>
      <c r="HND257" s="405"/>
      <c r="HNE257" s="405"/>
      <c r="HNF257" s="277"/>
      <c r="HNG257" s="277"/>
      <c r="HNH257" s="277"/>
      <c r="HNI257" s="277"/>
      <c r="HNJ257" s="277"/>
      <c r="HNK257" s="277"/>
      <c r="HNL257" s="277"/>
      <c r="HNM257" s="277"/>
      <c r="HNN257" s="402"/>
      <c r="HNO257" s="404"/>
      <c r="HNP257" s="49"/>
      <c r="HNQ257" s="49"/>
      <c r="HNR257" s="49"/>
      <c r="HNS257" s="99"/>
      <c r="HNT257" s="98"/>
      <c r="HNU257" s="49"/>
      <c r="HNV257" s="405"/>
      <c r="HNW257" s="405"/>
      <c r="HNX257" s="277"/>
      <c r="HNY257" s="277"/>
      <c r="HNZ257" s="277"/>
      <c r="HOA257" s="277"/>
      <c r="HOB257" s="277"/>
      <c r="HOC257" s="277"/>
      <c r="HOD257" s="277"/>
      <c r="HOE257" s="277"/>
      <c r="HOF257" s="402"/>
      <c r="HOG257" s="404"/>
      <c r="HOH257" s="49"/>
      <c r="HOI257" s="49"/>
      <c r="HOJ257" s="49"/>
      <c r="HOK257" s="99"/>
      <c r="HOL257" s="98"/>
      <c r="HOM257" s="49"/>
      <c r="HON257" s="405"/>
      <c r="HOO257" s="405"/>
      <c r="HOP257" s="277"/>
      <c r="HOQ257" s="277"/>
      <c r="HOR257" s="277"/>
      <c r="HOS257" s="277"/>
      <c r="HOT257" s="277"/>
      <c r="HOU257" s="277"/>
      <c r="HOV257" s="277"/>
      <c r="HOW257" s="277"/>
      <c r="HOX257" s="402"/>
      <c r="HOY257" s="404"/>
      <c r="HOZ257" s="49"/>
      <c r="HPA257" s="49"/>
      <c r="HPB257" s="49"/>
      <c r="HPC257" s="99"/>
      <c r="HPD257" s="98"/>
      <c r="HPE257" s="49"/>
      <c r="HPF257" s="405"/>
      <c r="HPG257" s="405"/>
      <c r="HPH257" s="277"/>
      <c r="HPI257" s="277"/>
      <c r="HPJ257" s="277"/>
      <c r="HPK257" s="277"/>
      <c r="HPL257" s="277"/>
      <c r="HPM257" s="277"/>
      <c r="HPN257" s="277"/>
      <c r="HPO257" s="277"/>
      <c r="HPP257" s="402"/>
      <c r="HPQ257" s="404"/>
      <c r="HPR257" s="49"/>
      <c r="HPS257" s="49"/>
      <c r="HPT257" s="49"/>
      <c r="HPU257" s="99"/>
      <c r="HPV257" s="98"/>
      <c r="HPW257" s="49"/>
      <c r="HPX257" s="405"/>
      <c r="HPY257" s="405"/>
      <c r="HPZ257" s="277"/>
      <c r="HQA257" s="277"/>
      <c r="HQB257" s="277"/>
      <c r="HQC257" s="277"/>
      <c r="HQD257" s="277"/>
      <c r="HQE257" s="277"/>
      <c r="HQF257" s="277"/>
      <c r="HQG257" s="277"/>
      <c r="HQH257" s="402"/>
      <c r="HQI257" s="404"/>
      <c r="HQJ257" s="49"/>
      <c r="HQK257" s="49"/>
      <c r="HQL257" s="49"/>
      <c r="HQM257" s="99"/>
      <c r="HQN257" s="98"/>
      <c r="HQO257" s="49"/>
      <c r="HQP257" s="405"/>
      <c r="HQQ257" s="405"/>
      <c r="HQR257" s="277"/>
      <c r="HQS257" s="277"/>
      <c r="HQT257" s="277"/>
      <c r="HQU257" s="277"/>
      <c r="HQV257" s="277"/>
      <c r="HQW257" s="277"/>
      <c r="HQX257" s="277"/>
      <c r="HQY257" s="277"/>
      <c r="HQZ257" s="402"/>
      <c r="HRA257" s="404"/>
      <c r="HRB257" s="49"/>
      <c r="HRC257" s="49"/>
      <c r="HRD257" s="49"/>
      <c r="HRE257" s="99"/>
      <c r="HRF257" s="98"/>
      <c r="HRG257" s="49"/>
      <c r="HRH257" s="405"/>
      <c r="HRI257" s="405"/>
      <c r="HRJ257" s="277"/>
      <c r="HRK257" s="277"/>
      <c r="HRL257" s="277"/>
      <c r="HRM257" s="277"/>
      <c r="HRN257" s="277"/>
      <c r="HRO257" s="277"/>
      <c r="HRP257" s="277"/>
      <c r="HRQ257" s="277"/>
      <c r="HRR257" s="402"/>
      <c r="HRS257" s="404"/>
      <c r="HRT257" s="49"/>
      <c r="HRU257" s="49"/>
      <c r="HRV257" s="49"/>
      <c r="HRW257" s="99"/>
      <c r="HRX257" s="98"/>
      <c r="HRY257" s="49"/>
      <c r="HRZ257" s="405"/>
      <c r="HSA257" s="405"/>
      <c r="HSB257" s="277"/>
      <c r="HSC257" s="277"/>
      <c r="HSD257" s="277"/>
      <c r="HSE257" s="277"/>
      <c r="HSF257" s="277"/>
      <c r="HSG257" s="277"/>
      <c r="HSH257" s="277"/>
      <c r="HSI257" s="277"/>
      <c r="HSJ257" s="402"/>
      <c r="HSK257" s="404"/>
      <c r="HSL257" s="49"/>
      <c r="HSM257" s="49"/>
      <c r="HSN257" s="49"/>
      <c r="HSO257" s="99"/>
      <c r="HSP257" s="98"/>
      <c r="HSQ257" s="49"/>
      <c r="HSR257" s="405"/>
      <c r="HSS257" s="405"/>
      <c r="HST257" s="277"/>
      <c r="HSU257" s="277"/>
      <c r="HSV257" s="277"/>
      <c r="HSW257" s="277"/>
      <c r="HSX257" s="277"/>
      <c r="HSY257" s="277"/>
      <c r="HSZ257" s="277"/>
      <c r="HTA257" s="277"/>
      <c r="HTB257" s="402"/>
      <c r="HTC257" s="404"/>
      <c r="HTD257" s="49"/>
      <c r="HTE257" s="49"/>
      <c r="HTF257" s="49"/>
      <c r="HTG257" s="99"/>
      <c r="HTH257" s="98"/>
      <c r="HTI257" s="49"/>
      <c r="HTJ257" s="405"/>
      <c r="HTK257" s="405"/>
      <c r="HTL257" s="277"/>
      <c r="HTM257" s="277"/>
      <c r="HTN257" s="277"/>
      <c r="HTO257" s="277"/>
      <c r="HTP257" s="277"/>
      <c r="HTQ257" s="277"/>
      <c r="HTR257" s="277"/>
      <c r="HTS257" s="277"/>
      <c r="HTT257" s="402"/>
      <c r="HTU257" s="404"/>
      <c r="HTV257" s="49"/>
      <c r="HTW257" s="49"/>
      <c r="HTX257" s="49"/>
      <c r="HTY257" s="99"/>
      <c r="HTZ257" s="98"/>
      <c r="HUA257" s="49"/>
      <c r="HUB257" s="405"/>
      <c r="HUC257" s="405"/>
      <c r="HUD257" s="277"/>
      <c r="HUE257" s="277"/>
      <c r="HUF257" s="277"/>
      <c r="HUG257" s="277"/>
      <c r="HUH257" s="277"/>
      <c r="HUI257" s="277"/>
      <c r="HUJ257" s="277"/>
      <c r="HUK257" s="277"/>
      <c r="HUL257" s="402"/>
      <c r="HUM257" s="404"/>
      <c r="HUN257" s="49"/>
      <c r="HUO257" s="49"/>
      <c r="HUP257" s="49"/>
      <c r="HUQ257" s="99"/>
      <c r="HUR257" s="98"/>
      <c r="HUS257" s="49"/>
      <c r="HUT257" s="405"/>
      <c r="HUU257" s="405"/>
      <c r="HUV257" s="277"/>
      <c r="HUW257" s="277"/>
      <c r="HUX257" s="277"/>
      <c r="HUY257" s="277"/>
      <c r="HUZ257" s="277"/>
      <c r="HVA257" s="277"/>
      <c r="HVB257" s="277"/>
      <c r="HVC257" s="277"/>
      <c r="HVD257" s="402"/>
      <c r="HVE257" s="404"/>
      <c r="HVF257" s="49"/>
      <c r="HVG257" s="49"/>
      <c r="HVH257" s="49"/>
      <c r="HVI257" s="99"/>
      <c r="HVJ257" s="98"/>
      <c r="HVK257" s="49"/>
      <c r="HVL257" s="405"/>
      <c r="HVM257" s="405"/>
      <c r="HVN257" s="277"/>
      <c r="HVO257" s="277"/>
      <c r="HVP257" s="277"/>
      <c r="HVQ257" s="277"/>
      <c r="HVR257" s="277"/>
      <c r="HVS257" s="277"/>
      <c r="HVT257" s="277"/>
      <c r="HVU257" s="277"/>
      <c r="HVV257" s="402"/>
      <c r="HVW257" s="404"/>
      <c r="HVX257" s="49"/>
      <c r="HVY257" s="49"/>
      <c r="HVZ257" s="49"/>
      <c r="HWA257" s="99"/>
      <c r="HWB257" s="98"/>
      <c r="HWC257" s="49"/>
      <c r="HWD257" s="405"/>
      <c r="HWE257" s="405"/>
      <c r="HWF257" s="277"/>
      <c r="HWG257" s="277"/>
      <c r="HWH257" s="277"/>
      <c r="HWI257" s="277"/>
      <c r="HWJ257" s="277"/>
      <c r="HWK257" s="277"/>
      <c r="HWL257" s="277"/>
      <c r="HWM257" s="277"/>
      <c r="HWN257" s="402"/>
      <c r="HWO257" s="404"/>
      <c r="HWP257" s="49"/>
      <c r="HWQ257" s="49"/>
      <c r="HWR257" s="49"/>
      <c r="HWS257" s="99"/>
      <c r="HWT257" s="98"/>
      <c r="HWU257" s="49"/>
      <c r="HWV257" s="405"/>
      <c r="HWW257" s="405"/>
      <c r="HWX257" s="277"/>
      <c r="HWY257" s="277"/>
      <c r="HWZ257" s="277"/>
      <c r="HXA257" s="277"/>
      <c r="HXB257" s="277"/>
      <c r="HXC257" s="277"/>
      <c r="HXD257" s="277"/>
      <c r="HXE257" s="277"/>
      <c r="HXF257" s="402"/>
      <c r="HXG257" s="404"/>
      <c r="HXH257" s="49"/>
      <c r="HXI257" s="49"/>
      <c r="HXJ257" s="49"/>
      <c r="HXK257" s="99"/>
      <c r="HXL257" s="98"/>
      <c r="HXM257" s="49"/>
      <c r="HXN257" s="405"/>
      <c r="HXO257" s="405"/>
      <c r="HXP257" s="277"/>
      <c r="HXQ257" s="277"/>
      <c r="HXR257" s="277"/>
      <c r="HXS257" s="277"/>
      <c r="HXT257" s="277"/>
      <c r="HXU257" s="277"/>
      <c r="HXV257" s="277"/>
      <c r="HXW257" s="277"/>
      <c r="HXX257" s="402"/>
      <c r="HXY257" s="404"/>
      <c r="HXZ257" s="49"/>
      <c r="HYA257" s="49"/>
      <c r="HYB257" s="49"/>
      <c r="HYC257" s="99"/>
      <c r="HYD257" s="98"/>
      <c r="HYE257" s="49"/>
      <c r="HYF257" s="405"/>
      <c r="HYG257" s="405"/>
      <c r="HYH257" s="277"/>
      <c r="HYI257" s="277"/>
      <c r="HYJ257" s="277"/>
      <c r="HYK257" s="277"/>
      <c r="HYL257" s="277"/>
      <c r="HYM257" s="277"/>
      <c r="HYN257" s="277"/>
      <c r="HYO257" s="277"/>
      <c r="HYP257" s="402"/>
      <c r="HYQ257" s="404"/>
      <c r="HYR257" s="49"/>
      <c r="HYS257" s="49"/>
      <c r="HYT257" s="49"/>
      <c r="HYU257" s="99"/>
      <c r="HYV257" s="98"/>
      <c r="HYW257" s="49"/>
      <c r="HYX257" s="405"/>
      <c r="HYY257" s="405"/>
      <c r="HYZ257" s="277"/>
      <c r="HZA257" s="277"/>
      <c r="HZB257" s="277"/>
      <c r="HZC257" s="277"/>
      <c r="HZD257" s="277"/>
      <c r="HZE257" s="277"/>
      <c r="HZF257" s="277"/>
      <c r="HZG257" s="277"/>
      <c r="HZH257" s="402"/>
      <c r="HZI257" s="404"/>
      <c r="HZJ257" s="49"/>
      <c r="HZK257" s="49"/>
      <c r="HZL257" s="49"/>
      <c r="HZM257" s="99"/>
      <c r="HZN257" s="98"/>
      <c r="HZO257" s="49"/>
      <c r="HZP257" s="405"/>
      <c r="HZQ257" s="405"/>
      <c r="HZR257" s="277"/>
      <c r="HZS257" s="277"/>
      <c r="HZT257" s="277"/>
      <c r="HZU257" s="277"/>
      <c r="HZV257" s="277"/>
      <c r="HZW257" s="277"/>
      <c r="HZX257" s="277"/>
      <c r="HZY257" s="277"/>
      <c r="HZZ257" s="402"/>
      <c r="IAA257" s="404"/>
      <c r="IAB257" s="49"/>
      <c r="IAC257" s="49"/>
      <c r="IAD257" s="49"/>
      <c r="IAE257" s="99"/>
      <c r="IAF257" s="98"/>
      <c r="IAG257" s="49"/>
      <c r="IAH257" s="405"/>
      <c r="IAI257" s="405"/>
      <c r="IAJ257" s="277"/>
      <c r="IAK257" s="277"/>
      <c r="IAL257" s="277"/>
      <c r="IAM257" s="277"/>
      <c r="IAN257" s="277"/>
      <c r="IAO257" s="277"/>
      <c r="IAP257" s="277"/>
      <c r="IAQ257" s="277"/>
      <c r="IAR257" s="402"/>
      <c r="IAS257" s="404"/>
      <c r="IAT257" s="49"/>
      <c r="IAU257" s="49"/>
      <c r="IAV257" s="49"/>
      <c r="IAW257" s="99"/>
      <c r="IAX257" s="98"/>
      <c r="IAY257" s="49"/>
      <c r="IAZ257" s="405"/>
      <c r="IBA257" s="405"/>
      <c r="IBB257" s="277"/>
      <c r="IBC257" s="277"/>
      <c r="IBD257" s="277"/>
      <c r="IBE257" s="277"/>
      <c r="IBF257" s="277"/>
      <c r="IBG257" s="277"/>
      <c r="IBH257" s="277"/>
      <c r="IBI257" s="277"/>
      <c r="IBJ257" s="402"/>
      <c r="IBK257" s="404"/>
      <c r="IBL257" s="49"/>
      <c r="IBM257" s="49"/>
      <c r="IBN257" s="49"/>
      <c r="IBO257" s="99"/>
      <c r="IBP257" s="98"/>
      <c r="IBQ257" s="49"/>
      <c r="IBR257" s="405"/>
      <c r="IBS257" s="405"/>
      <c r="IBT257" s="277"/>
      <c r="IBU257" s="277"/>
      <c r="IBV257" s="277"/>
      <c r="IBW257" s="277"/>
      <c r="IBX257" s="277"/>
      <c r="IBY257" s="277"/>
      <c r="IBZ257" s="277"/>
      <c r="ICA257" s="277"/>
      <c r="ICB257" s="402"/>
      <c r="ICC257" s="404"/>
      <c r="ICD257" s="49"/>
      <c r="ICE257" s="49"/>
      <c r="ICF257" s="49"/>
      <c r="ICG257" s="99"/>
      <c r="ICH257" s="98"/>
      <c r="ICI257" s="49"/>
      <c r="ICJ257" s="405"/>
      <c r="ICK257" s="405"/>
      <c r="ICL257" s="277"/>
      <c r="ICM257" s="277"/>
      <c r="ICN257" s="277"/>
      <c r="ICO257" s="277"/>
      <c r="ICP257" s="277"/>
      <c r="ICQ257" s="277"/>
      <c r="ICR257" s="277"/>
      <c r="ICS257" s="277"/>
      <c r="ICT257" s="402"/>
      <c r="ICU257" s="404"/>
      <c r="ICV257" s="49"/>
      <c r="ICW257" s="49"/>
      <c r="ICX257" s="49"/>
      <c r="ICY257" s="99"/>
      <c r="ICZ257" s="98"/>
      <c r="IDA257" s="49"/>
      <c r="IDB257" s="405"/>
      <c r="IDC257" s="405"/>
      <c r="IDD257" s="277"/>
      <c r="IDE257" s="277"/>
      <c r="IDF257" s="277"/>
      <c r="IDG257" s="277"/>
      <c r="IDH257" s="277"/>
      <c r="IDI257" s="277"/>
      <c r="IDJ257" s="277"/>
      <c r="IDK257" s="277"/>
      <c r="IDL257" s="402"/>
      <c r="IDM257" s="404"/>
      <c r="IDN257" s="49"/>
      <c r="IDO257" s="49"/>
      <c r="IDP257" s="49"/>
      <c r="IDQ257" s="99"/>
      <c r="IDR257" s="98"/>
      <c r="IDS257" s="49"/>
      <c r="IDT257" s="405"/>
      <c r="IDU257" s="405"/>
      <c r="IDV257" s="277"/>
      <c r="IDW257" s="277"/>
      <c r="IDX257" s="277"/>
      <c r="IDY257" s="277"/>
      <c r="IDZ257" s="277"/>
      <c r="IEA257" s="277"/>
      <c r="IEB257" s="277"/>
      <c r="IEC257" s="277"/>
      <c r="IED257" s="402"/>
      <c r="IEE257" s="404"/>
      <c r="IEF257" s="49"/>
      <c r="IEG257" s="49"/>
      <c r="IEH257" s="49"/>
      <c r="IEI257" s="99"/>
      <c r="IEJ257" s="98"/>
      <c r="IEK257" s="49"/>
      <c r="IEL257" s="405"/>
      <c r="IEM257" s="405"/>
      <c r="IEN257" s="277"/>
      <c r="IEO257" s="277"/>
      <c r="IEP257" s="277"/>
      <c r="IEQ257" s="277"/>
      <c r="IER257" s="277"/>
      <c r="IES257" s="277"/>
      <c r="IET257" s="277"/>
      <c r="IEU257" s="277"/>
      <c r="IEV257" s="402"/>
      <c r="IEW257" s="404"/>
      <c r="IEX257" s="49"/>
      <c r="IEY257" s="49"/>
      <c r="IEZ257" s="49"/>
      <c r="IFA257" s="99"/>
      <c r="IFB257" s="98"/>
      <c r="IFC257" s="49"/>
      <c r="IFD257" s="405"/>
      <c r="IFE257" s="405"/>
      <c r="IFF257" s="277"/>
      <c r="IFG257" s="277"/>
      <c r="IFH257" s="277"/>
      <c r="IFI257" s="277"/>
      <c r="IFJ257" s="277"/>
      <c r="IFK257" s="277"/>
      <c r="IFL257" s="277"/>
      <c r="IFM257" s="277"/>
      <c r="IFN257" s="402"/>
      <c r="IFO257" s="404"/>
      <c r="IFP257" s="49"/>
      <c r="IFQ257" s="49"/>
      <c r="IFR257" s="49"/>
      <c r="IFS257" s="99"/>
      <c r="IFT257" s="98"/>
      <c r="IFU257" s="49"/>
      <c r="IFV257" s="405"/>
      <c r="IFW257" s="405"/>
      <c r="IFX257" s="277"/>
      <c r="IFY257" s="277"/>
      <c r="IFZ257" s="277"/>
      <c r="IGA257" s="277"/>
      <c r="IGB257" s="277"/>
      <c r="IGC257" s="277"/>
      <c r="IGD257" s="277"/>
      <c r="IGE257" s="277"/>
      <c r="IGF257" s="402"/>
      <c r="IGG257" s="404"/>
      <c r="IGH257" s="49"/>
      <c r="IGI257" s="49"/>
      <c r="IGJ257" s="49"/>
      <c r="IGK257" s="99"/>
      <c r="IGL257" s="98"/>
      <c r="IGM257" s="49"/>
      <c r="IGN257" s="405"/>
      <c r="IGO257" s="405"/>
      <c r="IGP257" s="277"/>
      <c r="IGQ257" s="277"/>
      <c r="IGR257" s="277"/>
      <c r="IGS257" s="277"/>
      <c r="IGT257" s="277"/>
      <c r="IGU257" s="277"/>
      <c r="IGV257" s="277"/>
      <c r="IGW257" s="277"/>
      <c r="IGX257" s="402"/>
      <c r="IGY257" s="404"/>
      <c r="IGZ257" s="49"/>
      <c r="IHA257" s="49"/>
      <c r="IHB257" s="49"/>
      <c r="IHC257" s="99"/>
      <c r="IHD257" s="98"/>
      <c r="IHE257" s="49"/>
      <c r="IHF257" s="405"/>
      <c r="IHG257" s="405"/>
      <c r="IHH257" s="277"/>
      <c r="IHI257" s="277"/>
      <c r="IHJ257" s="277"/>
      <c r="IHK257" s="277"/>
      <c r="IHL257" s="277"/>
      <c r="IHM257" s="277"/>
      <c r="IHN257" s="277"/>
      <c r="IHO257" s="277"/>
      <c r="IHP257" s="402"/>
      <c r="IHQ257" s="404"/>
      <c r="IHR257" s="49"/>
      <c r="IHS257" s="49"/>
      <c r="IHT257" s="49"/>
      <c r="IHU257" s="99"/>
      <c r="IHV257" s="98"/>
      <c r="IHW257" s="49"/>
      <c r="IHX257" s="405"/>
      <c r="IHY257" s="405"/>
      <c r="IHZ257" s="277"/>
      <c r="IIA257" s="277"/>
      <c r="IIB257" s="277"/>
      <c r="IIC257" s="277"/>
      <c r="IID257" s="277"/>
      <c r="IIE257" s="277"/>
      <c r="IIF257" s="277"/>
      <c r="IIG257" s="277"/>
      <c r="IIH257" s="402"/>
      <c r="III257" s="404"/>
      <c r="IIJ257" s="49"/>
      <c r="IIK257" s="49"/>
      <c r="IIL257" s="49"/>
      <c r="IIM257" s="99"/>
      <c r="IIN257" s="98"/>
      <c r="IIO257" s="49"/>
      <c r="IIP257" s="405"/>
      <c r="IIQ257" s="405"/>
      <c r="IIR257" s="277"/>
      <c r="IIS257" s="277"/>
      <c r="IIT257" s="277"/>
      <c r="IIU257" s="277"/>
      <c r="IIV257" s="277"/>
      <c r="IIW257" s="277"/>
      <c r="IIX257" s="277"/>
      <c r="IIY257" s="277"/>
      <c r="IIZ257" s="402"/>
      <c r="IJA257" s="404"/>
      <c r="IJB257" s="49"/>
      <c r="IJC257" s="49"/>
      <c r="IJD257" s="49"/>
      <c r="IJE257" s="99"/>
      <c r="IJF257" s="98"/>
      <c r="IJG257" s="49"/>
      <c r="IJH257" s="405"/>
      <c r="IJI257" s="405"/>
      <c r="IJJ257" s="277"/>
      <c r="IJK257" s="277"/>
      <c r="IJL257" s="277"/>
      <c r="IJM257" s="277"/>
      <c r="IJN257" s="277"/>
      <c r="IJO257" s="277"/>
      <c r="IJP257" s="277"/>
      <c r="IJQ257" s="277"/>
      <c r="IJR257" s="402"/>
      <c r="IJS257" s="404"/>
      <c r="IJT257" s="49"/>
      <c r="IJU257" s="49"/>
      <c r="IJV257" s="49"/>
      <c r="IJW257" s="99"/>
      <c r="IJX257" s="98"/>
      <c r="IJY257" s="49"/>
      <c r="IJZ257" s="405"/>
      <c r="IKA257" s="405"/>
      <c r="IKB257" s="277"/>
      <c r="IKC257" s="277"/>
      <c r="IKD257" s="277"/>
      <c r="IKE257" s="277"/>
      <c r="IKF257" s="277"/>
      <c r="IKG257" s="277"/>
      <c r="IKH257" s="277"/>
      <c r="IKI257" s="277"/>
      <c r="IKJ257" s="402"/>
      <c r="IKK257" s="404"/>
      <c r="IKL257" s="49"/>
      <c r="IKM257" s="49"/>
      <c r="IKN257" s="49"/>
      <c r="IKO257" s="99"/>
      <c r="IKP257" s="98"/>
      <c r="IKQ257" s="49"/>
      <c r="IKR257" s="405"/>
      <c r="IKS257" s="405"/>
      <c r="IKT257" s="277"/>
      <c r="IKU257" s="277"/>
      <c r="IKV257" s="277"/>
      <c r="IKW257" s="277"/>
      <c r="IKX257" s="277"/>
      <c r="IKY257" s="277"/>
      <c r="IKZ257" s="277"/>
      <c r="ILA257" s="277"/>
      <c r="ILB257" s="402"/>
      <c r="ILC257" s="404"/>
      <c r="ILD257" s="49"/>
      <c r="ILE257" s="49"/>
      <c r="ILF257" s="49"/>
      <c r="ILG257" s="99"/>
      <c r="ILH257" s="98"/>
      <c r="ILI257" s="49"/>
      <c r="ILJ257" s="405"/>
      <c r="ILK257" s="405"/>
      <c r="ILL257" s="277"/>
      <c r="ILM257" s="277"/>
      <c r="ILN257" s="277"/>
      <c r="ILO257" s="277"/>
      <c r="ILP257" s="277"/>
      <c r="ILQ257" s="277"/>
      <c r="ILR257" s="277"/>
      <c r="ILS257" s="277"/>
      <c r="ILT257" s="402"/>
      <c r="ILU257" s="404"/>
      <c r="ILV257" s="49"/>
      <c r="ILW257" s="49"/>
      <c r="ILX257" s="49"/>
      <c r="ILY257" s="99"/>
      <c r="ILZ257" s="98"/>
      <c r="IMA257" s="49"/>
      <c r="IMB257" s="405"/>
      <c r="IMC257" s="405"/>
      <c r="IMD257" s="277"/>
      <c r="IME257" s="277"/>
      <c r="IMF257" s="277"/>
      <c r="IMG257" s="277"/>
      <c r="IMH257" s="277"/>
      <c r="IMI257" s="277"/>
      <c r="IMJ257" s="277"/>
      <c r="IMK257" s="277"/>
      <c r="IML257" s="402"/>
      <c r="IMM257" s="404"/>
      <c r="IMN257" s="49"/>
      <c r="IMO257" s="49"/>
      <c r="IMP257" s="49"/>
      <c r="IMQ257" s="99"/>
      <c r="IMR257" s="98"/>
      <c r="IMS257" s="49"/>
      <c r="IMT257" s="405"/>
      <c r="IMU257" s="405"/>
      <c r="IMV257" s="277"/>
      <c r="IMW257" s="277"/>
      <c r="IMX257" s="277"/>
      <c r="IMY257" s="277"/>
      <c r="IMZ257" s="277"/>
      <c r="INA257" s="277"/>
      <c r="INB257" s="277"/>
      <c r="INC257" s="277"/>
      <c r="IND257" s="402"/>
      <c r="INE257" s="404"/>
      <c r="INF257" s="49"/>
      <c r="ING257" s="49"/>
      <c r="INH257" s="49"/>
      <c r="INI257" s="99"/>
      <c r="INJ257" s="98"/>
      <c r="INK257" s="49"/>
      <c r="INL257" s="405"/>
      <c r="INM257" s="405"/>
      <c r="INN257" s="277"/>
      <c r="INO257" s="277"/>
      <c r="INP257" s="277"/>
      <c r="INQ257" s="277"/>
      <c r="INR257" s="277"/>
      <c r="INS257" s="277"/>
      <c r="INT257" s="277"/>
      <c r="INU257" s="277"/>
      <c r="INV257" s="402"/>
      <c r="INW257" s="404"/>
      <c r="INX257" s="49"/>
      <c r="INY257" s="49"/>
      <c r="INZ257" s="49"/>
      <c r="IOA257" s="99"/>
      <c r="IOB257" s="98"/>
      <c r="IOC257" s="49"/>
      <c r="IOD257" s="405"/>
      <c r="IOE257" s="405"/>
      <c r="IOF257" s="277"/>
      <c r="IOG257" s="277"/>
      <c r="IOH257" s="277"/>
      <c r="IOI257" s="277"/>
      <c r="IOJ257" s="277"/>
      <c r="IOK257" s="277"/>
      <c r="IOL257" s="277"/>
      <c r="IOM257" s="277"/>
      <c r="ION257" s="402"/>
      <c r="IOO257" s="404"/>
      <c r="IOP257" s="49"/>
      <c r="IOQ257" s="49"/>
      <c r="IOR257" s="49"/>
      <c r="IOS257" s="99"/>
      <c r="IOT257" s="98"/>
      <c r="IOU257" s="49"/>
      <c r="IOV257" s="405"/>
      <c r="IOW257" s="405"/>
      <c r="IOX257" s="277"/>
      <c r="IOY257" s="277"/>
      <c r="IOZ257" s="277"/>
      <c r="IPA257" s="277"/>
      <c r="IPB257" s="277"/>
      <c r="IPC257" s="277"/>
      <c r="IPD257" s="277"/>
      <c r="IPE257" s="277"/>
      <c r="IPF257" s="402"/>
      <c r="IPG257" s="404"/>
      <c r="IPH257" s="49"/>
      <c r="IPI257" s="49"/>
      <c r="IPJ257" s="49"/>
      <c r="IPK257" s="99"/>
      <c r="IPL257" s="98"/>
      <c r="IPM257" s="49"/>
      <c r="IPN257" s="405"/>
      <c r="IPO257" s="405"/>
      <c r="IPP257" s="277"/>
      <c r="IPQ257" s="277"/>
      <c r="IPR257" s="277"/>
      <c r="IPS257" s="277"/>
      <c r="IPT257" s="277"/>
      <c r="IPU257" s="277"/>
      <c r="IPV257" s="277"/>
      <c r="IPW257" s="277"/>
      <c r="IPX257" s="402"/>
      <c r="IPY257" s="404"/>
      <c r="IPZ257" s="49"/>
      <c r="IQA257" s="49"/>
      <c r="IQB257" s="49"/>
      <c r="IQC257" s="99"/>
      <c r="IQD257" s="98"/>
      <c r="IQE257" s="49"/>
      <c r="IQF257" s="405"/>
      <c r="IQG257" s="405"/>
      <c r="IQH257" s="277"/>
      <c r="IQI257" s="277"/>
      <c r="IQJ257" s="277"/>
      <c r="IQK257" s="277"/>
      <c r="IQL257" s="277"/>
      <c r="IQM257" s="277"/>
      <c r="IQN257" s="277"/>
      <c r="IQO257" s="277"/>
      <c r="IQP257" s="402"/>
      <c r="IQQ257" s="404"/>
      <c r="IQR257" s="49"/>
      <c r="IQS257" s="49"/>
      <c r="IQT257" s="49"/>
      <c r="IQU257" s="99"/>
      <c r="IQV257" s="98"/>
      <c r="IQW257" s="49"/>
      <c r="IQX257" s="405"/>
      <c r="IQY257" s="405"/>
      <c r="IQZ257" s="277"/>
      <c r="IRA257" s="277"/>
      <c r="IRB257" s="277"/>
      <c r="IRC257" s="277"/>
      <c r="IRD257" s="277"/>
      <c r="IRE257" s="277"/>
      <c r="IRF257" s="277"/>
      <c r="IRG257" s="277"/>
      <c r="IRH257" s="402"/>
      <c r="IRI257" s="404"/>
      <c r="IRJ257" s="49"/>
      <c r="IRK257" s="49"/>
      <c r="IRL257" s="49"/>
      <c r="IRM257" s="99"/>
      <c r="IRN257" s="98"/>
      <c r="IRO257" s="49"/>
      <c r="IRP257" s="405"/>
      <c r="IRQ257" s="405"/>
      <c r="IRR257" s="277"/>
      <c r="IRS257" s="277"/>
      <c r="IRT257" s="277"/>
      <c r="IRU257" s="277"/>
      <c r="IRV257" s="277"/>
      <c r="IRW257" s="277"/>
      <c r="IRX257" s="277"/>
      <c r="IRY257" s="277"/>
      <c r="IRZ257" s="402"/>
      <c r="ISA257" s="404"/>
      <c r="ISB257" s="49"/>
      <c r="ISC257" s="49"/>
      <c r="ISD257" s="49"/>
      <c r="ISE257" s="99"/>
      <c r="ISF257" s="98"/>
      <c r="ISG257" s="49"/>
      <c r="ISH257" s="405"/>
      <c r="ISI257" s="405"/>
      <c r="ISJ257" s="277"/>
      <c r="ISK257" s="277"/>
      <c r="ISL257" s="277"/>
      <c r="ISM257" s="277"/>
      <c r="ISN257" s="277"/>
      <c r="ISO257" s="277"/>
      <c r="ISP257" s="277"/>
      <c r="ISQ257" s="277"/>
      <c r="ISR257" s="402"/>
      <c r="ISS257" s="404"/>
      <c r="IST257" s="49"/>
      <c r="ISU257" s="49"/>
      <c r="ISV257" s="49"/>
      <c r="ISW257" s="99"/>
      <c r="ISX257" s="98"/>
      <c r="ISY257" s="49"/>
      <c r="ISZ257" s="405"/>
      <c r="ITA257" s="405"/>
      <c r="ITB257" s="277"/>
      <c r="ITC257" s="277"/>
      <c r="ITD257" s="277"/>
      <c r="ITE257" s="277"/>
      <c r="ITF257" s="277"/>
      <c r="ITG257" s="277"/>
      <c r="ITH257" s="277"/>
      <c r="ITI257" s="277"/>
      <c r="ITJ257" s="402"/>
      <c r="ITK257" s="404"/>
      <c r="ITL257" s="49"/>
      <c r="ITM257" s="49"/>
      <c r="ITN257" s="49"/>
      <c r="ITO257" s="99"/>
      <c r="ITP257" s="98"/>
      <c r="ITQ257" s="49"/>
      <c r="ITR257" s="405"/>
      <c r="ITS257" s="405"/>
      <c r="ITT257" s="277"/>
      <c r="ITU257" s="277"/>
      <c r="ITV257" s="277"/>
      <c r="ITW257" s="277"/>
      <c r="ITX257" s="277"/>
      <c r="ITY257" s="277"/>
      <c r="ITZ257" s="277"/>
      <c r="IUA257" s="277"/>
      <c r="IUB257" s="402"/>
      <c r="IUC257" s="404"/>
      <c r="IUD257" s="49"/>
      <c r="IUE257" s="49"/>
      <c r="IUF257" s="49"/>
      <c r="IUG257" s="99"/>
      <c r="IUH257" s="98"/>
      <c r="IUI257" s="49"/>
      <c r="IUJ257" s="405"/>
      <c r="IUK257" s="405"/>
      <c r="IUL257" s="277"/>
      <c r="IUM257" s="277"/>
      <c r="IUN257" s="277"/>
      <c r="IUO257" s="277"/>
      <c r="IUP257" s="277"/>
      <c r="IUQ257" s="277"/>
      <c r="IUR257" s="277"/>
      <c r="IUS257" s="277"/>
      <c r="IUT257" s="402"/>
      <c r="IUU257" s="404"/>
      <c r="IUV257" s="49"/>
      <c r="IUW257" s="49"/>
      <c r="IUX257" s="49"/>
      <c r="IUY257" s="99"/>
      <c r="IUZ257" s="98"/>
      <c r="IVA257" s="49"/>
      <c r="IVB257" s="405"/>
      <c r="IVC257" s="405"/>
      <c r="IVD257" s="277"/>
      <c r="IVE257" s="277"/>
      <c r="IVF257" s="277"/>
      <c r="IVG257" s="277"/>
      <c r="IVH257" s="277"/>
      <c r="IVI257" s="277"/>
      <c r="IVJ257" s="277"/>
      <c r="IVK257" s="277"/>
      <c r="IVL257" s="402"/>
      <c r="IVM257" s="404"/>
      <c r="IVN257" s="49"/>
      <c r="IVO257" s="49"/>
      <c r="IVP257" s="49"/>
      <c r="IVQ257" s="99"/>
      <c r="IVR257" s="98"/>
      <c r="IVS257" s="49"/>
      <c r="IVT257" s="405"/>
      <c r="IVU257" s="405"/>
      <c r="IVV257" s="277"/>
      <c r="IVW257" s="277"/>
      <c r="IVX257" s="277"/>
      <c r="IVY257" s="277"/>
      <c r="IVZ257" s="277"/>
      <c r="IWA257" s="277"/>
      <c r="IWB257" s="277"/>
      <c r="IWC257" s="277"/>
      <c r="IWD257" s="402"/>
      <c r="IWE257" s="404"/>
      <c r="IWF257" s="49"/>
      <c r="IWG257" s="49"/>
      <c r="IWH257" s="49"/>
      <c r="IWI257" s="99"/>
      <c r="IWJ257" s="98"/>
      <c r="IWK257" s="49"/>
      <c r="IWL257" s="405"/>
      <c r="IWM257" s="405"/>
      <c r="IWN257" s="277"/>
      <c r="IWO257" s="277"/>
      <c r="IWP257" s="277"/>
      <c r="IWQ257" s="277"/>
      <c r="IWR257" s="277"/>
      <c r="IWS257" s="277"/>
      <c r="IWT257" s="277"/>
      <c r="IWU257" s="277"/>
      <c r="IWV257" s="402"/>
      <c r="IWW257" s="404"/>
      <c r="IWX257" s="49"/>
      <c r="IWY257" s="49"/>
      <c r="IWZ257" s="49"/>
      <c r="IXA257" s="99"/>
      <c r="IXB257" s="98"/>
      <c r="IXC257" s="49"/>
      <c r="IXD257" s="405"/>
      <c r="IXE257" s="405"/>
      <c r="IXF257" s="277"/>
      <c r="IXG257" s="277"/>
      <c r="IXH257" s="277"/>
      <c r="IXI257" s="277"/>
      <c r="IXJ257" s="277"/>
      <c r="IXK257" s="277"/>
      <c r="IXL257" s="277"/>
      <c r="IXM257" s="277"/>
      <c r="IXN257" s="402"/>
      <c r="IXO257" s="404"/>
      <c r="IXP257" s="49"/>
      <c r="IXQ257" s="49"/>
      <c r="IXR257" s="49"/>
      <c r="IXS257" s="99"/>
      <c r="IXT257" s="98"/>
      <c r="IXU257" s="49"/>
      <c r="IXV257" s="405"/>
      <c r="IXW257" s="405"/>
      <c r="IXX257" s="277"/>
      <c r="IXY257" s="277"/>
      <c r="IXZ257" s="277"/>
      <c r="IYA257" s="277"/>
      <c r="IYB257" s="277"/>
      <c r="IYC257" s="277"/>
      <c r="IYD257" s="277"/>
      <c r="IYE257" s="277"/>
      <c r="IYF257" s="402"/>
      <c r="IYG257" s="404"/>
      <c r="IYH257" s="49"/>
      <c r="IYI257" s="49"/>
      <c r="IYJ257" s="49"/>
      <c r="IYK257" s="99"/>
      <c r="IYL257" s="98"/>
      <c r="IYM257" s="49"/>
      <c r="IYN257" s="405"/>
      <c r="IYO257" s="405"/>
      <c r="IYP257" s="277"/>
      <c r="IYQ257" s="277"/>
      <c r="IYR257" s="277"/>
      <c r="IYS257" s="277"/>
      <c r="IYT257" s="277"/>
      <c r="IYU257" s="277"/>
      <c r="IYV257" s="277"/>
      <c r="IYW257" s="277"/>
      <c r="IYX257" s="402"/>
      <c r="IYY257" s="404"/>
      <c r="IYZ257" s="49"/>
      <c r="IZA257" s="49"/>
      <c r="IZB257" s="49"/>
      <c r="IZC257" s="99"/>
      <c r="IZD257" s="98"/>
      <c r="IZE257" s="49"/>
      <c r="IZF257" s="405"/>
      <c r="IZG257" s="405"/>
      <c r="IZH257" s="277"/>
      <c r="IZI257" s="277"/>
      <c r="IZJ257" s="277"/>
      <c r="IZK257" s="277"/>
      <c r="IZL257" s="277"/>
      <c r="IZM257" s="277"/>
      <c r="IZN257" s="277"/>
      <c r="IZO257" s="277"/>
      <c r="IZP257" s="402"/>
      <c r="IZQ257" s="404"/>
      <c r="IZR257" s="49"/>
      <c r="IZS257" s="49"/>
      <c r="IZT257" s="49"/>
      <c r="IZU257" s="99"/>
      <c r="IZV257" s="98"/>
      <c r="IZW257" s="49"/>
      <c r="IZX257" s="405"/>
      <c r="IZY257" s="405"/>
      <c r="IZZ257" s="277"/>
      <c r="JAA257" s="277"/>
      <c r="JAB257" s="277"/>
      <c r="JAC257" s="277"/>
      <c r="JAD257" s="277"/>
      <c r="JAE257" s="277"/>
      <c r="JAF257" s="277"/>
      <c r="JAG257" s="277"/>
      <c r="JAH257" s="402"/>
      <c r="JAI257" s="404"/>
      <c r="JAJ257" s="49"/>
      <c r="JAK257" s="49"/>
      <c r="JAL257" s="49"/>
      <c r="JAM257" s="99"/>
      <c r="JAN257" s="98"/>
      <c r="JAO257" s="49"/>
      <c r="JAP257" s="405"/>
      <c r="JAQ257" s="405"/>
      <c r="JAR257" s="277"/>
      <c r="JAS257" s="277"/>
      <c r="JAT257" s="277"/>
      <c r="JAU257" s="277"/>
      <c r="JAV257" s="277"/>
      <c r="JAW257" s="277"/>
      <c r="JAX257" s="277"/>
      <c r="JAY257" s="277"/>
      <c r="JAZ257" s="402"/>
      <c r="JBA257" s="404"/>
      <c r="JBB257" s="49"/>
      <c r="JBC257" s="49"/>
      <c r="JBD257" s="49"/>
      <c r="JBE257" s="99"/>
      <c r="JBF257" s="98"/>
      <c r="JBG257" s="49"/>
      <c r="JBH257" s="405"/>
      <c r="JBI257" s="405"/>
      <c r="JBJ257" s="277"/>
      <c r="JBK257" s="277"/>
      <c r="JBL257" s="277"/>
      <c r="JBM257" s="277"/>
      <c r="JBN257" s="277"/>
      <c r="JBO257" s="277"/>
      <c r="JBP257" s="277"/>
      <c r="JBQ257" s="277"/>
      <c r="JBR257" s="402"/>
      <c r="JBS257" s="404"/>
      <c r="JBT257" s="49"/>
      <c r="JBU257" s="49"/>
      <c r="JBV257" s="49"/>
      <c r="JBW257" s="99"/>
      <c r="JBX257" s="98"/>
      <c r="JBY257" s="49"/>
      <c r="JBZ257" s="405"/>
      <c r="JCA257" s="405"/>
      <c r="JCB257" s="277"/>
      <c r="JCC257" s="277"/>
      <c r="JCD257" s="277"/>
      <c r="JCE257" s="277"/>
      <c r="JCF257" s="277"/>
      <c r="JCG257" s="277"/>
      <c r="JCH257" s="277"/>
      <c r="JCI257" s="277"/>
      <c r="JCJ257" s="402"/>
      <c r="JCK257" s="404"/>
      <c r="JCL257" s="49"/>
      <c r="JCM257" s="49"/>
      <c r="JCN257" s="49"/>
      <c r="JCO257" s="99"/>
      <c r="JCP257" s="98"/>
      <c r="JCQ257" s="49"/>
      <c r="JCR257" s="405"/>
      <c r="JCS257" s="405"/>
      <c r="JCT257" s="277"/>
      <c r="JCU257" s="277"/>
      <c r="JCV257" s="277"/>
      <c r="JCW257" s="277"/>
      <c r="JCX257" s="277"/>
      <c r="JCY257" s="277"/>
      <c r="JCZ257" s="277"/>
      <c r="JDA257" s="277"/>
      <c r="JDB257" s="402"/>
      <c r="JDC257" s="404"/>
      <c r="JDD257" s="49"/>
      <c r="JDE257" s="49"/>
      <c r="JDF257" s="49"/>
      <c r="JDG257" s="99"/>
      <c r="JDH257" s="98"/>
      <c r="JDI257" s="49"/>
      <c r="JDJ257" s="405"/>
      <c r="JDK257" s="405"/>
      <c r="JDL257" s="277"/>
      <c r="JDM257" s="277"/>
      <c r="JDN257" s="277"/>
      <c r="JDO257" s="277"/>
      <c r="JDP257" s="277"/>
      <c r="JDQ257" s="277"/>
      <c r="JDR257" s="277"/>
      <c r="JDS257" s="277"/>
      <c r="JDT257" s="402"/>
      <c r="JDU257" s="404"/>
      <c r="JDV257" s="49"/>
      <c r="JDW257" s="49"/>
      <c r="JDX257" s="49"/>
      <c r="JDY257" s="99"/>
      <c r="JDZ257" s="98"/>
      <c r="JEA257" s="49"/>
      <c r="JEB257" s="405"/>
      <c r="JEC257" s="405"/>
      <c r="JED257" s="277"/>
      <c r="JEE257" s="277"/>
      <c r="JEF257" s="277"/>
      <c r="JEG257" s="277"/>
      <c r="JEH257" s="277"/>
      <c r="JEI257" s="277"/>
      <c r="JEJ257" s="277"/>
      <c r="JEK257" s="277"/>
      <c r="JEL257" s="402"/>
      <c r="JEM257" s="404"/>
      <c r="JEN257" s="49"/>
      <c r="JEO257" s="49"/>
      <c r="JEP257" s="49"/>
      <c r="JEQ257" s="99"/>
      <c r="JER257" s="98"/>
      <c r="JES257" s="49"/>
      <c r="JET257" s="405"/>
      <c r="JEU257" s="405"/>
      <c r="JEV257" s="277"/>
      <c r="JEW257" s="277"/>
      <c r="JEX257" s="277"/>
      <c r="JEY257" s="277"/>
      <c r="JEZ257" s="277"/>
      <c r="JFA257" s="277"/>
      <c r="JFB257" s="277"/>
      <c r="JFC257" s="277"/>
      <c r="JFD257" s="402"/>
      <c r="JFE257" s="404"/>
      <c r="JFF257" s="49"/>
      <c r="JFG257" s="49"/>
      <c r="JFH257" s="49"/>
      <c r="JFI257" s="99"/>
      <c r="JFJ257" s="98"/>
      <c r="JFK257" s="49"/>
      <c r="JFL257" s="405"/>
      <c r="JFM257" s="405"/>
      <c r="JFN257" s="277"/>
      <c r="JFO257" s="277"/>
      <c r="JFP257" s="277"/>
      <c r="JFQ257" s="277"/>
      <c r="JFR257" s="277"/>
      <c r="JFS257" s="277"/>
      <c r="JFT257" s="277"/>
      <c r="JFU257" s="277"/>
      <c r="JFV257" s="402"/>
      <c r="JFW257" s="404"/>
      <c r="JFX257" s="49"/>
      <c r="JFY257" s="49"/>
      <c r="JFZ257" s="49"/>
      <c r="JGA257" s="99"/>
      <c r="JGB257" s="98"/>
      <c r="JGC257" s="49"/>
      <c r="JGD257" s="405"/>
      <c r="JGE257" s="405"/>
      <c r="JGF257" s="277"/>
      <c r="JGG257" s="277"/>
      <c r="JGH257" s="277"/>
      <c r="JGI257" s="277"/>
      <c r="JGJ257" s="277"/>
      <c r="JGK257" s="277"/>
      <c r="JGL257" s="277"/>
      <c r="JGM257" s="277"/>
      <c r="JGN257" s="402"/>
      <c r="JGO257" s="404"/>
      <c r="JGP257" s="49"/>
      <c r="JGQ257" s="49"/>
      <c r="JGR257" s="49"/>
      <c r="JGS257" s="99"/>
      <c r="JGT257" s="98"/>
      <c r="JGU257" s="49"/>
      <c r="JGV257" s="405"/>
      <c r="JGW257" s="405"/>
      <c r="JGX257" s="277"/>
      <c r="JGY257" s="277"/>
      <c r="JGZ257" s="277"/>
      <c r="JHA257" s="277"/>
      <c r="JHB257" s="277"/>
      <c r="JHC257" s="277"/>
      <c r="JHD257" s="277"/>
      <c r="JHE257" s="277"/>
      <c r="JHF257" s="402"/>
      <c r="JHG257" s="404"/>
      <c r="JHH257" s="49"/>
      <c r="JHI257" s="49"/>
      <c r="JHJ257" s="49"/>
      <c r="JHK257" s="99"/>
      <c r="JHL257" s="98"/>
      <c r="JHM257" s="49"/>
      <c r="JHN257" s="405"/>
      <c r="JHO257" s="405"/>
      <c r="JHP257" s="277"/>
      <c r="JHQ257" s="277"/>
      <c r="JHR257" s="277"/>
      <c r="JHS257" s="277"/>
      <c r="JHT257" s="277"/>
      <c r="JHU257" s="277"/>
      <c r="JHV257" s="277"/>
      <c r="JHW257" s="277"/>
      <c r="JHX257" s="402"/>
      <c r="JHY257" s="404"/>
      <c r="JHZ257" s="49"/>
      <c r="JIA257" s="49"/>
      <c r="JIB257" s="49"/>
      <c r="JIC257" s="99"/>
      <c r="JID257" s="98"/>
      <c r="JIE257" s="49"/>
      <c r="JIF257" s="405"/>
      <c r="JIG257" s="405"/>
      <c r="JIH257" s="277"/>
      <c r="JII257" s="277"/>
      <c r="JIJ257" s="277"/>
      <c r="JIK257" s="277"/>
      <c r="JIL257" s="277"/>
      <c r="JIM257" s="277"/>
      <c r="JIN257" s="277"/>
      <c r="JIO257" s="277"/>
      <c r="JIP257" s="402"/>
      <c r="JIQ257" s="404"/>
      <c r="JIR257" s="49"/>
      <c r="JIS257" s="49"/>
      <c r="JIT257" s="49"/>
      <c r="JIU257" s="99"/>
      <c r="JIV257" s="98"/>
      <c r="JIW257" s="49"/>
      <c r="JIX257" s="405"/>
      <c r="JIY257" s="405"/>
      <c r="JIZ257" s="277"/>
      <c r="JJA257" s="277"/>
      <c r="JJB257" s="277"/>
      <c r="JJC257" s="277"/>
      <c r="JJD257" s="277"/>
      <c r="JJE257" s="277"/>
      <c r="JJF257" s="277"/>
      <c r="JJG257" s="277"/>
      <c r="JJH257" s="402"/>
      <c r="JJI257" s="404"/>
      <c r="JJJ257" s="49"/>
      <c r="JJK257" s="49"/>
      <c r="JJL257" s="49"/>
      <c r="JJM257" s="99"/>
      <c r="JJN257" s="98"/>
      <c r="JJO257" s="49"/>
      <c r="JJP257" s="405"/>
      <c r="JJQ257" s="405"/>
      <c r="JJR257" s="277"/>
      <c r="JJS257" s="277"/>
      <c r="JJT257" s="277"/>
      <c r="JJU257" s="277"/>
      <c r="JJV257" s="277"/>
      <c r="JJW257" s="277"/>
      <c r="JJX257" s="277"/>
      <c r="JJY257" s="277"/>
      <c r="JJZ257" s="402"/>
      <c r="JKA257" s="404"/>
      <c r="JKB257" s="49"/>
      <c r="JKC257" s="49"/>
      <c r="JKD257" s="49"/>
      <c r="JKE257" s="99"/>
      <c r="JKF257" s="98"/>
      <c r="JKG257" s="49"/>
      <c r="JKH257" s="405"/>
      <c r="JKI257" s="405"/>
      <c r="JKJ257" s="277"/>
      <c r="JKK257" s="277"/>
      <c r="JKL257" s="277"/>
      <c r="JKM257" s="277"/>
      <c r="JKN257" s="277"/>
      <c r="JKO257" s="277"/>
      <c r="JKP257" s="277"/>
      <c r="JKQ257" s="277"/>
      <c r="JKR257" s="402"/>
      <c r="JKS257" s="404"/>
      <c r="JKT257" s="49"/>
      <c r="JKU257" s="49"/>
      <c r="JKV257" s="49"/>
      <c r="JKW257" s="99"/>
      <c r="JKX257" s="98"/>
      <c r="JKY257" s="49"/>
      <c r="JKZ257" s="405"/>
      <c r="JLA257" s="405"/>
      <c r="JLB257" s="277"/>
      <c r="JLC257" s="277"/>
      <c r="JLD257" s="277"/>
      <c r="JLE257" s="277"/>
      <c r="JLF257" s="277"/>
      <c r="JLG257" s="277"/>
      <c r="JLH257" s="277"/>
      <c r="JLI257" s="277"/>
      <c r="JLJ257" s="402"/>
      <c r="JLK257" s="404"/>
      <c r="JLL257" s="49"/>
      <c r="JLM257" s="49"/>
      <c r="JLN257" s="49"/>
      <c r="JLO257" s="99"/>
      <c r="JLP257" s="98"/>
      <c r="JLQ257" s="49"/>
      <c r="JLR257" s="405"/>
      <c r="JLS257" s="405"/>
      <c r="JLT257" s="277"/>
      <c r="JLU257" s="277"/>
      <c r="JLV257" s="277"/>
      <c r="JLW257" s="277"/>
      <c r="JLX257" s="277"/>
      <c r="JLY257" s="277"/>
      <c r="JLZ257" s="277"/>
      <c r="JMA257" s="277"/>
      <c r="JMB257" s="402"/>
      <c r="JMC257" s="404"/>
      <c r="JMD257" s="49"/>
      <c r="JME257" s="49"/>
      <c r="JMF257" s="49"/>
      <c r="JMG257" s="99"/>
      <c r="JMH257" s="98"/>
      <c r="JMI257" s="49"/>
      <c r="JMJ257" s="405"/>
      <c r="JMK257" s="405"/>
      <c r="JML257" s="277"/>
      <c r="JMM257" s="277"/>
      <c r="JMN257" s="277"/>
      <c r="JMO257" s="277"/>
      <c r="JMP257" s="277"/>
      <c r="JMQ257" s="277"/>
      <c r="JMR257" s="277"/>
      <c r="JMS257" s="277"/>
      <c r="JMT257" s="402"/>
      <c r="JMU257" s="404"/>
      <c r="JMV257" s="49"/>
      <c r="JMW257" s="49"/>
      <c r="JMX257" s="49"/>
      <c r="JMY257" s="99"/>
      <c r="JMZ257" s="98"/>
      <c r="JNA257" s="49"/>
      <c r="JNB257" s="405"/>
      <c r="JNC257" s="405"/>
      <c r="JND257" s="277"/>
      <c r="JNE257" s="277"/>
      <c r="JNF257" s="277"/>
      <c r="JNG257" s="277"/>
      <c r="JNH257" s="277"/>
      <c r="JNI257" s="277"/>
      <c r="JNJ257" s="277"/>
      <c r="JNK257" s="277"/>
      <c r="JNL257" s="402"/>
      <c r="JNM257" s="404"/>
      <c r="JNN257" s="49"/>
      <c r="JNO257" s="49"/>
      <c r="JNP257" s="49"/>
      <c r="JNQ257" s="99"/>
      <c r="JNR257" s="98"/>
      <c r="JNS257" s="49"/>
      <c r="JNT257" s="405"/>
      <c r="JNU257" s="405"/>
      <c r="JNV257" s="277"/>
      <c r="JNW257" s="277"/>
      <c r="JNX257" s="277"/>
      <c r="JNY257" s="277"/>
      <c r="JNZ257" s="277"/>
      <c r="JOA257" s="277"/>
      <c r="JOB257" s="277"/>
      <c r="JOC257" s="277"/>
      <c r="JOD257" s="402"/>
      <c r="JOE257" s="404"/>
      <c r="JOF257" s="49"/>
      <c r="JOG257" s="49"/>
      <c r="JOH257" s="49"/>
      <c r="JOI257" s="99"/>
      <c r="JOJ257" s="98"/>
      <c r="JOK257" s="49"/>
      <c r="JOL257" s="405"/>
      <c r="JOM257" s="405"/>
      <c r="JON257" s="277"/>
      <c r="JOO257" s="277"/>
      <c r="JOP257" s="277"/>
      <c r="JOQ257" s="277"/>
      <c r="JOR257" s="277"/>
      <c r="JOS257" s="277"/>
      <c r="JOT257" s="277"/>
      <c r="JOU257" s="277"/>
      <c r="JOV257" s="402"/>
      <c r="JOW257" s="404"/>
      <c r="JOX257" s="49"/>
      <c r="JOY257" s="49"/>
      <c r="JOZ257" s="49"/>
      <c r="JPA257" s="99"/>
      <c r="JPB257" s="98"/>
      <c r="JPC257" s="49"/>
      <c r="JPD257" s="405"/>
      <c r="JPE257" s="405"/>
      <c r="JPF257" s="277"/>
      <c r="JPG257" s="277"/>
      <c r="JPH257" s="277"/>
      <c r="JPI257" s="277"/>
      <c r="JPJ257" s="277"/>
      <c r="JPK257" s="277"/>
      <c r="JPL257" s="277"/>
      <c r="JPM257" s="277"/>
      <c r="JPN257" s="402"/>
      <c r="JPO257" s="404"/>
      <c r="JPP257" s="49"/>
      <c r="JPQ257" s="49"/>
      <c r="JPR257" s="49"/>
      <c r="JPS257" s="99"/>
      <c r="JPT257" s="98"/>
      <c r="JPU257" s="49"/>
      <c r="JPV257" s="405"/>
      <c r="JPW257" s="405"/>
      <c r="JPX257" s="277"/>
      <c r="JPY257" s="277"/>
      <c r="JPZ257" s="277"/>
      <c r="JQA257" s="277"/>
      <c r="JQB257" s="277"/>
      <c r="JQC257" s="277"/>
      <c r="JQD257" s="277"/>
      <c r="JQE257" s="277"/>
      <c r="JQF257" s="402"/>
      <c r="JQG257" s="404"/>
      <c r="JQH257" s="49"/>
      <c r="JQI257" s="49"/>
      <c r="JQJ257" s="49"/>
      <c r="JQK257" s="99"/>
      <c r="JQL257" s="98"/>
      <c r="JQM257" s="49"/>
      <c r="JQN257" s="405"/>
      <c r="JQO257" s="405"/>
      <c r="JQP257" s="277"/>
      <c r="JQQ257" s="277"/>
      <c r="JQR257" s="277"/>
      <c r="JQS257" s="277"/>
      <c r="JQT257" s="277"/>
      <c r="JQU257" s="277"/>
      <c r="JQV257" s="277"/>
      <c r="JQW257" s="277"/>
      <c r="JQX257" s="402"/>
      <c r="JQY257" s="404"/>
      <c r="JQZ257" s="49"/>
      <c r="JRA257" s="49"/>
      <c r="JRB257" s="49"/>
      <c r="JRC257" s="99"/>
      <c r="JRD257" s="98"/>
      <c r="JRE257" s="49"/>
      <c r="JRF257" s="405"/>
      <c r="JRG257" s="405"/>
      <c r="JRH257" s="277"/>
      <c r="JRI257" s="277"/>
      <c r="JRJ257" s="277"/>
      <c r="JRK257" s="277"/>
      <c r="JRL257" s="277"/>
      <c r="JRM257" s="277"/>
      <c r="JRN257" s="277"/>
      <c r="JRO257" s="277"/>
      <c r="JRP257" s="402"/>
      <c r="JRQ257" s="404"/>
      <c r="JRR257" s="49"/>
      <c r="JRS257" s="49"/>
      <c r="JRT257" s="49"/>
      <c r="JRU257" s="99"/>
      <c r="JRV257" s="98"/>
      <c r="JRW257" s="49"/>
      <c r="JRX257" s="405"/>
      <c r="JRY257" s="405"/>
      <c r="JRZ257" s="277"/>
      <c r="JSA257" s="277"/>
      <c r="JSB257" s="277"/>
      <c r="JSC257" s="277"/>
      <c r="JSD257" s="277"/>
      <c r="JSE257" s="277"/>
      <c r="JSF257" s="277"/>
      <c r="JSG257" s="277"/>
      <c r="JSH257" s="402"/>
      <c r="JSI257" s="404"/>
      <c r="JSJ257" s="49"/>
      <c r="JSK257" s="49"/>
      <c r="JSL257" s="49"/>
      <c r="JSM257" s="99"/>
      <c r="JSN257" s="98"/>
      <c r="JSO257" s="49"/>
      <c r="JSP257" s="405"/>
      <c r="JSQ257" s="405"/>
      <c r="JSR257" s="277"/>
      <c r="JSS257" s="277"/>
      <c r="JST257" s="277"/>
      <c r="JSU257" s="277"/>
      <c r="JSV257" s="277"/>
      <c r="JSW257" s="277"/>
      <c r="JSX257" s="277"/>
      <c r="JSY257" s="277"/>
      <c r="JSZ257" s="402"/>
      <c r="JTA257" s="404"/>
      <c r="JTB257" s="49"/>
      <c r="JTC257" s="49"/>
      <c r="JTD257" s="49"/>
      <c r="JTE257" s="99"/>
      <c r="JTF257" s="98"/>
      <c r="JTG257" s="49"/>
      <c r="JTH257" s="405"/>
      <c r="JTI257" s="405"/>
      <c r="JTJ257" s="277"/>
      <c r="JTK257" s="277"/>
      <c r="JTL257" s="277"/>
      <c r="JTM257" s="277"/>
      <c r="JTN257" s="277"/>
      <c r="JTO257" s="277"/>
      <c r="JTP257" s="277"/>
      <c r="JTQ257" s="277"/>
      <c r="JTR257" s="402"/>
      <c r="JTS257" s="404"/>
      <c r="JTT257" s="49"/>
      <c r="JTU257" s="49"/>
      <c r="JTV257" s="49"/>
      <c r="JTW257" s="99"/>
      <c r="JTX257" s="98"/>
      <c r="JTY257" s="49"/>
      <c r="JTZ257" s="405"/>
      <c r="JUA257" s="405"/>
      <c r="JUB257" s="277"/>
      <c r="JUC257" s="277"/>
      <c r="JUD257" s="277"/>
      <c r="JUE257" s="277"/>
      <c r="JUF257" s="277"/>
      <c r="JUG257" s="277"/>
      <c r="JUH257" s="277"/>
      <c r="JUI257" s="277"/>
      <c r="JUJ257" s="402"/>
      <c r="JUK257" s="404"/>
      <c r="JUL257" s="49"/>
      <c r="JUM257" s="49"/>
      <c r="JUN257" s="49"/>
      <c r="JUO257" s="99"/>
      <c r="JUP257" s="98"/>
      <c r="JUQ257" s="49"/>
      <c r="JUR257" s="405"/>
      <c r="JUS257" s="405"/>
      <c r="JUT257" s="277"/>
      <c r="JUU257" s="277"/>
      <c r="JUV257" s="277"/>
      <c r="JUW257" s="277"/>
      <c r="JUX257" s="277"/>
      <c r="JUY257" s="277"/>
      <c r="JUZ257" s="277"/>
      <c r="JVA257" s="277"/>
      <c r="JVB257" s="402"/>
      <c r="JVC257" s="404"/>
      <c r="JVD257" s="49"/>
      <c r="JVE257" s="49"/>
      <c r="JVF257" s="49"/>
      <c r="JVG257" s="99"/>
      <c r="JVH257" s="98"/>
      <c r="JVI257" s="49"/>
      <c r="JVJ257" s="405"/>
      <c r="JVK257" s="405"/>
      <c r="JVL257" s="277"/>
      <c r="JVM257" s="277"/>
      <c r="JVN257" s="277"/>
      <c r="JVO257" s="277"/>
      <c r="JVP257" s="277"/>
      <c r="JVQ257" s="277"/>
      <c r="JVR257" s="277"/>
      <c r="JVS257" s="277"/>
      <c r="JVT257" s="402"/>
      <c r="JVU257" s="404"/>
      <c r="JVV257" s="49"/>
      <c r="JVW257" s="49"/>
      <c r="JVX257" s="49"/>
      <c r="JVY257" s="99"/>
      <c r="JVZ257" s="98"/>
      <c r="JWA257" s="49"/>
      <c r="JWB257" s="405"/>
      <c r="JWC257" s="405"/>
      <c r="JWD257" s="277"/>
      <c r="JWE257" s="277"/>
      <c r="JWF257" s="277"/>
      <c r="JWG257" s="277"/>
      <c r="JWH257" s="277"/>
      <c r="JWI257" s="277"/>
      <c r="JWJ257" s="277"/>
      <c r="JWK257" s="277"/>
      <c r="JWL257" s="402"/>
      <c r="JWM257" s="404"/>
      <c r="JWN257" s="49"/>
      <c r="JWO257" s="49"/>
      <c r="JWP257" s="49"/>
      <c r="JWQ257" s="99"/>
      <c r="JWR257" s="98"/>
      <c r="JWS257" s="49"/>
      <c r="JWT257" s="405"/>
      <c r="JWU257" s="405"/>
      <c r="JWV257" s="277"/>
      <c r="JWW257" s="277"/>
      <c r="JWX257" s="277"/>
      <c r="JWY257" s="277"/>
      <c r="JWZ257" s="277"/>
      <c r="JXA257" s="277"/>
      <c r="JXB257" s="277"/>
      <c r="JXC257" s="277"/>
      <c r="JXD257" s="402"/>
      <c r="JXE257" s="404"/>
      <c r="JXF257" s="49"/>
      <c r="JXG257" s="49"/>
      <c r="JXH257" s="49"/>
      <c r="JXI257" s="99"/>
      <c r="JXJ257" s="98"/>
      <c r="JXK257" s="49"/>
      <c r="JXL257" s="405"/>
      <c r="JXM257" s="405"/>
      <c r="JXN257" s="277"/>
      <c r="JXO257" s="277"/>
      <c r="JXP257" s="277"/>
      <c r="JXQ257" s="277"/>
      <c r="JXR257" s="277"/>
      <c r="JXS257" s="277"/>
      <c r="JXT257" s="277"/>
      <c r="JXU257" s="277"/>
      <c r="JXV257" s="402"/>
      <c r="JXW257" s="404"/>
      <c r="JXX257" s="49"/>
      <c r="JXY257" s="49"/>
      <c r="JXZ257" s="49"/>
      <c r="JYA257" s="99"/>
      <c r="JYB257" s="98"/>
      <c r="JYC257" s="49"/>
      <c r="JYD257" s="405"/>
      <c r="JYE257" s="405"/>
      <c r="JYF257" s="277"/>
      <c r="JYG257" s="277"/>
      <c r="JYH257" s="277"/>
      <c r="JYI257" s="277"/>
      <c r="JYJ257" s="277"/>
      <c r="JYK257" s="277"/>
      <c r="JYL257" s="277"/>
      <c r="JYM257" s="277"/>
      <c r="JYN257" s="402"/>
      <c r="JYO257" s="404"/>
      <c r="JYP257" s="49"/>
      <c r="JYQ257" s="49"/>
      <c r="JYR257" s="49"/>
      <c r="JYS257" s="99"/>
      <c r="JYT257" s="98"/>
      <c r="JYU257" s="49"/>
      <c r="JYV257" s="405"/>
      <c r="JYW257" s="405"/>
      <c r="JYX257" s="277"/>
      <c r="JYY257" s="277"/>
      <c r="JYZ257" s="277"/>
      <c r="JZA257" s="277"/>
      <c r="JZB257" s="277"/>
      <c r="JZC257" s="277"/>
      <c r="JZD257" s="277"/>
      <c r="JZE257" s="277"/>
      <c r="JZF257" s="402"/>
      <c r="JZG257" s="404"/>
      <c r="JZH257" s="49"/>
      <c r="JZI257" s="49"/>
      <c r="JZJ257" s="49"/>
      <c r="JZK257" s="99"/>
      <c r="JZL257" s="98"/>
      <c r="JZM257" s="49"/>
      <c r="JZN257" s="405"/>
      <c r="JZO257" s="405"/>
      <c r="JZP257" s="277"/>
      <c r="JZQ257" s="277"/>
      <c r="JZR257" s="277"/>
      <c r="JZS257" s="277"/>
      <c r="JZT257" s="277"/>
      <c r="JZU257" s="277"/>
      <c r="JZV257" s="277"/>
      <c r="JZW257" s="277"/>
      <c r="JZX257" s="402"/>
      <c r="JZY257" s="404"/>
      <c r="JZZ257" s="49"/>
      <c r="KAA257" s="49"/>
      <c r="KAB257" s="49"/>
      <c r="KAC257" s="99"/>
      <c r="KAD257" s="98"/>
      <c r="KAE257" s="49"/>
      <c r="KAF257" s="405"/>
      <c r="KAG257" s="405"/>
      <c r="KAH257" s="277"/>
      <c r="KAI257" s="277"/>
      <c r="KAJ257" s="277"/>
      <c r="KAK257" s="277"/>
      <c r="KAL257" s="277"/>
      <c r="KAM257" s="277"/>
      <c r="KAN257" s="277"/>
      <c r="KAO257" s="277"/>
      <c r="KAP257" s="402"/>
      <c r="KAQ257" s="404"/>
      <c r="KAR257" s="49"/>
      <c r="KAS257" s="49"/>
      <c r="KAT257" s="49"/>
      <c r="KAU257" s="99"/>
      <c r="KAV257" s="98"/>
      <c r="KAW257" s="49"/>
      <c r="KAX257" s="405"/>
      <c r="KAY257" s="405"/>
      <c r="KAZ257" s="277"/>
      <c r="KBA257" s="277"/>
      <c r="KBB257" s="277"/>
      <c r="KBC257" s="277"/>
      <c r="KBD257" s="277"/>
      <c r="KBE257" s="277"/>
      <c r="KBF257" s="277"/>
      <c r="KBG257" s="277"/>
      <c r="KBH257" s="402"/>
      <c r="KBI257" s="404"/>
      <c r="KBJ257" s="49"/>
      <c r="KBK257" s="49"/>
      <c r="KBL257" s="49"/>
      <c r="KBM257" s="99"/>
      <c r="KBN257" s="98"/>
      <c r="KBO257" s="49"/>
      <c r="KBP257" s="405"/>
      <c r="KBQ257" s="405"/>
      <c r="KBR257" s="277"/>
      <c r="KBS257" s="277"/>
      <c r="KBT257" s="277"/>
      <c r="KBU257" s="277"/>
      <c r="KBV257" s="277"/>
      <c r="KBW257" s="277"/>
      <c r="KBX257" s="277"/>
      <c r="KBY257" s="277"/>
      <c r="KBZ257" s="402"/>
      <c r="KCA257" s="404"/>
      <c r="KCB257" s="49"/>
      <c r="KCC257" s="49"/>
      <c r="KCD257" s="49"/>
      <c r="KCE257" s="99"/>
      <c r="KCF257" s="98"/>
      <c r="KCG257" s="49"/>
      <c r="KCH257" s="405"/>
      <c r="KCI257" s="405"/>
      <c r="KCJ257" s="277"/>
      <c r="KCK257" s="277"/>
      <c r="KCL257" s="277"/>
      <c r="KCM257" s="277"/>
      <c r="KCN257" s="277"/>
      <c r="KCO257" s="277"/>
      <c r="KCP257" s="277"/>
      <c r="KCQ257" s="277"/>
      <c r="KCR257" s="402"/>
      <c r="KCS257" s="404"/>
      <c r="KCT257" s="49"/>
      <c r="KCU257" s="49"/>
      <c r="KCV257" s="49"/>
      <c r="KCW257" s="99"/>
      <c r="KCX257" s="98"/>
      <c r="KCY257" s="49"/>
      <c r="KCZ257" s="405"/>
      <c r="KDA257" s="405"/>
      <c r="KDB257" s="277"/>
      <c r="KDC257" s="277"/>
      <c r="KDD257" s="277"/>
      <c r="KDE257" s="277"/>
      <c r="KDF257" s="277"/>
      <c r="KDG257" s="277"/>
      <c r="KDH257" s="277"/>
      <c r="KDI257" s="277"/>
      <c r="KDJ257" s="402"/>
      <c r="KDK257" s="404"/>
      <c r="KDL257" s="49"/>
      <c r="KDM257" s="49"/>
      <c r="KDN257" s="49"/>
      <c r="KDO257" s="99"/>
      <c r="KDP257" s="98"/>
      <c r="KDQ257" s="49"/>
      <c r="KDR257" s="405"/>
      <c r="KDS257" s="405"/>
      <c r="KDT257" s="277"/>
      <c r="KDU257" s="277"/>
      <c r="KDV257" s="277"/>
      <c r="KDW257" s="277"/>
      <c r="KDX257" s="277"/>
      <c r="KDY257" s="277"/>
      <c r="KDZ257" s="277"/>
      <c r="KEA257" s="277"/>
      <c r="KEB257" s="402"/>
      <c r="KEC257" s="404"/>
      <c r="KED257" s="49"/>
      <c r="KEE257" s="49"/>
      <c r="KEF257" s="49"/>
      <c r="KEG257" s="99"/>
      <c r="KEH257" s="98"/>
      <c r="KEI257" s="49"/>
      <c r="KEJ257" s="405"/>
      <c r="KEK257" s="405"/>
      <c r="KEL257" s="277"/>
      <c r="KEM257" s="277"/>
      <c r="KEN257" s="277"/>
      <c r="KEO257" s="277"/>
      <c r="KEP257" s="277"/>
      <c r="KEQ257" s="277"/>
      <c r="KER257" s="277"/>
      <c r="KES257" s="277"/>
      <c r="KET257" s="402"/>
      <c r="KEU257" s="404"/>
      <c r="KEV257" s="49"/>
      <c r="KEW257" s="49"/>
      <c r="KEX257" s="49"/>
      <c r="KEY257" s="99"/>
      <c r="KEZ257" s="98"/>
      <c r="KFA257" s="49"/>
      <c r="KFB257" s="405"/>
      <c r="KFC257" s="405"/>
      <c r="KFD257" s="277"/>
      <c r="KFE257" s="277"/>
      <c r="KFF257" s="277"/>
      <c r="KFG257" s="277"/>
      <c r="KFH257" s="277"/>
      <c r="KFI257" s="277"/>
      <c r="KFJ257" s="277"/>
      <c r="KFK257" s="277"/>
      <c r="KFL257" s="402"/>
      <c r="KFM257" s="404"/>
      <c r="KFN257" s="49"/>
      <c r="KFO257" s="49"/>
      <c r="KFP257" s="49"/>
      <c r="KFQ257" s="99"/>
      <c r="KFR257" s="98"/>
      <c r="KFS257" s="49"/>
      <c r="KFT257" s="405"/>
      <c r="KFU257" s="405"/>
      <c r="KFV257" s="277"/>
      <c r="KFW257" s="277"/>
      <c r="KFX257" s="277"/>
      <c r="KFY257" s="277"/>
      <c r="KFZ257" s="277"/>
      <c r="KGA257" s="277"/>
      <c r="KGB257" s="277"/>
      <c r="KGC257" s="277"/>
      <c r="KGD257" s="402"/>
      <c r="KGE257" s="404"/>
      <c r="KGF257" s="49"/>
      <c r="KGG257" s="49"/>
      <c r="KGH257" s="49"/>
      <c r="KGI257" s="99"/>
      <c r="KGJ257" s="98"/>
      <c r="KGK257" s="49"/>
      <c r="KGL257" s="405"/>
      <c r="KGM257" s="405"/>
      <c r="KGN257" s="277"/>
      <c r="KGO257" s="277"/>
      <c r="KGP257" s="277"/>
      <c r="KGQ257" s="277"/>
      <c r="KGR257" s="277"/>
      <c r="KGS257" s="277"/>
      <c r="KGT257" s="277"/>
      <c r="KGU257" s="277"/>
      <c r="KGV257" s="402"/>
      <c r="KGW257" s="404"/>
      <c r="KGX257" s="49"/>
      <c r="KGY257" s="49"/>
      <c r="KGZ257" s="49"/>
      <c r="KHA257" s="99"/>
      <c r="KHB257" s="98"/>
      <c r="KHC257" s="49"/>
      <c r="KHD257" s="405"/>
      <c r="KHE257" s="405"/>
      <c r="KHF257" s="277"/>
      <c r="KHG257" s="277"/>
      <c r="KHH257" s="277"/>
      <c r="KHI257" s="277"/>
      <c r="KHJ257" s="277"/>
      <c r="KHK257" s="277"/>
      <c r="KHL257" s="277"/>
      <c r="KHM257" s="277"/>
      <c r="KHN257" s="402"/>
      <c r="KHO257" s="404"/>
      <c r="KHP257" s="49"/>
      <c r="KHQ257" s="49"/>
      <c r="KHR257" s="49"/>
      <c r="KHS257" s="99"/>
      <c r="KHT257" s="98"/>
      <c r="KHU257" s="49"/>
      <c r="KHV257" s="405"/>
      <c r="KHW257" s="405"/>
      <c r="KHX257" s="277"/>
      <c r="KHY257" s="277"/>
      <c r="KHZ257" s="277"/>
      <c r="KIA257" s="277"/>
      <c r="KIB257" s="277"/>
      <c r="KIC257" s="277"/>
      <c r="KID257" s="277"/>
      <c r="KIE257" s="277"/>
      <c r="KIF257" s="402"/>
      <c r="KIG257" s="404"/>
      <c r="KIH257" s="49"/>
      <c r="KII257" s="49"/>
      <c r="KIJ257" s="49"/>
      <c r="KIK257" s="99"/>
      <c r="KIL257" s="98"/>
      <c r="KIM257" s="49"/>
      <c r="KIN257" s="405"/>
      <c r="KIO257" s="405"/>
      <c r="KIP257" s="277"/>
      <c r="KIQ257" s="277"/>
      <c r="KIR257" s="277"/>
      <c r="KIS257" s="277"/>
      <c r="KIT257" s="277"/>
      <c r="KIU257" s="277"/>
      <c r="KIV257" s="277"/>
      <c r="KIW257" s="277"/>
      <c r="KIX257" s="402"/>
      <c r="KIY257" s="404"/>
      <c r="KIZ257" s="49"/>
      <c r="KJA257" s="49"/>
      <c r="KJB257" s="49"/>
      <c r="KJC257" s="99"/>
      <c r="KJD257" s="98"/>
      <c r="KJE257" s="49"/>
      <c r="KJF257" s="405"/>
      <c r="KJG257" s="405"/>
      <c r="KJH257" s="277"/>
      <c r="KJI257" s="277"/>
      <c r="KJJ257" s="277"/>
      <c r="KJK257" s="277"/>
      <c r="KJL257" s="277"/>
      <c r="KJM257" s="277"/>
      <c r="KJN257" s="277"/>
      <c r="KJO257" s="277"/>
      <c r="KJP257" s="402"/>
      <c r="KJQ257" s="404"/>
      <c r="KJR257" s="49"/>
      <c r="KJS257" s="49"/>
      <c r="KJT257" s="49"/>
      <c r="KJU257" s="99"/>
      <c r="KJV257" s="98"/>
      <c r="KJW257" s="49"/>
      <c r="KJX257" s="405"/>
      <c r="KJY257" s="405"/>
      <c r="KJZ257" s="277"/>
      <c r="KKA257" s="277"/>
      <c r="KKB257" s="277"/>
      <c r="KKC257" s="277"/>
      <c r="KKD257" s="277"/>
      <c r="KKE257" s="277"/>
      <c r="KKF257" s="277"/>
      <c r="KKG257" s="277"/>
      <c r="KKH257" s="402"/>
      <c r="KKI257" s="404"/>
      <c r="KKJ257" s="49"/>
      <c r="KKK257" s="49"/>
      <c r="KKL257" s="49"/>
      <c r="KKM257" s="99"/>
      <c r="KKN257" s="98"/>
      <c r="KKO257" s="49"/>
      <c r="KKP257" s="405"/>
      <c r="KKQ257" s="405"/>
      <c r="KKR257" s="277"/>
      <c r="KKS257" s="277"/>
      <c r="KKT257" s="277"/>
      <c r="KKU257" s="277"/>
      <c r="KKV257" s="277"/>
      <c r="KKW257" s="277"/>
      <c r="KKX257" s="277"/>
      <c r="KKY257" s="277"/>
      <c r="KKZ257" s="402"/>
      <c r="KLA257" s="404"/>
      <c r="KLB257" s="49"/>
      <c r="KLC257" s="49"/>
      <c r="KLD257" s="49"/>
      <c r="KLE257" s="99"/>
      <c r="KLF257" s="98"/>
      <c r="KLG257" s="49"/>
      <c r="KLH257" s="405"/>
      <c r="KLI257" s="405"/>
      <c r="KLJ257" s="277"/>
      <c r="KLK257" s="277"/>
      <c r="KLL257" s="277"/>
      <c r="KLM257" s="277"/>
      <c r="KLN257" s="277"/>
      <c r="KLO257" s="277"/>
      <c r="KLP257" s="277"/>
      <c r="KLQ257" s="277"/>
      <c r="KLR257" s="402"/>
      <c r="KLS257" s="404"/>
      <c r="KLT257" s="49"/>
      <c r="KLU257" s="49"/>
      <c r="KLV257" s="49"/>
      <c r="KLW257" s="99"/>
      <c r="KLX257" s="98"/>
      <c r="KLY257" s="49"/>
      <c r="KLZ257" s="405"/>
      <c r="KMA257" s="405"/>
      <c r="KMB257" s="277"/>
      <c r="KMC257" s="277"/>
      <c r="KMD257" s="277"/>
      <c r="KME257" s="277"/>
      <c r="KMF257" s="277"/>
      <c r="KMG257" s="277"/>
      <c r="KMH257" s="277"/>
      <c r="KMI257" s="277"/>
      <c r="KMJ257" s="402"/>
      <c r="KMK257" s="404"/>
      <c r="KML257" s="49"/>
      <c r="KMM257" s="49"/>
      <c r="KMN257" s="49"/>
      <c r="KMO257" s="99"/>
      <c r="KMP257" s="98"/>
      <c r="KMQ257" s="49"/>
      <c r="KMR257" s="405"/>
      <c r="KMS257" s="405"/>
      <c r="KMT257" s="277"/>
      <c r="KMU257" s="277"/>
      <c r="KMV257" s="277"/>
      <c r="KMW257" s="277"/>
      <c r="KMX257" s="277"/>
      <c r="KMY257" s="277"/>
      <c r="KMZ257" s="277"/>
      <c r="KNA257" s="277"/>
      <c r="KNB257" s="402"/>
      <c r="KNC257" s="404"/>
      <c r="KND257" s="49"/>
      <c r="KNE257" s="49"/>
      <c r="KNF257" s="49"/>
      <c r="KNG257" s="99"/>
      <c r="KNH257" s="98"/>
      <c r="KNI257" s="49"/>
      <c r="KNJ257" s="405"/>
      <c r="KNK257" s="405"/>
      <c r="KNL257" s="277"/>
      <c r="KNM257" s="277"/>
      <c r="KNN257" s="277"/>
      <c r="KNO257" s="277"/>
      <c r="KNP257" s="277"/>
      <c r="KNQ257" s="277"/>
      <c r="KNR257" s="277"/>
      <c r="KNS257" s="277"/>
      <c r="KNT257" s="402"/>
      <c r="KNU257" s="404"/>
      <c r="KNV257" s="49"/>
      <c r="KNW257" s="49"/>
      <c r="KNX257" s="49"/>
      <c r="KNY257" s="99"/>
      <c r="KNZ257" s="98"/>
      <c r="KOA257" s="49"/>
      <c r="KOB257" s="405"/>
      <c r="KOC257" s="405"/>
      <c r="KOD257" s="277"/>
      <c r="KOE257" s="277"/>
      <c r="KOF257" s="277"/>
      <c r="KOG257" s="277"/>
      <c r="KOH257" s="277"/>
      <c r="KOI257" s="277"/>
      <c r="KOJ257" s="277"/>
      <c r="KOK257" s="277"/>
      <c r="KOL257" s="402"/>
      <c r="KOM257" s="404"/>
      <c r="KON257" s="49"/>
      <c r="KOO257" s="49"/>
      <c r="KOP257" s="49"/>
      <c r="KOQ257" s="99"/>
      <c r="KOR257" s="98"/>
      <c r="KOS257" s="49"/>
      <c r="KOT257" s="405"/>
      <c r="KOU257" s="405"/>
      <c r="KOV257" s="277"/>
      <c r="KOW257" s="277"/>
      <c r="KOX257" s="277"/>
      <c r="KOY257" s="277"/>
      <c r="KOZ257" s="277"/>
      <c r="KPA257" s="277"/>
      <c r="KPB257" s="277"/>
      <c r="KPC257" s="277"/>
      <c r="KPD257" s="402"/>
      <c r="KPE257" s="404"/>
      <c r="KPF257" s="49"/>
      <c r="KPG257" s="49"/>
      <c r="KPH257" s="49"/>
      <c r="KPI257" s="99"/>
      <c r="KPJ257" s="98"/>
      <c r="KPK257" s="49"/>
      <c r="KPL257" s="405"/>
      <c r="KPM257" s="405"/>
      <c r="KPN257" s="277"/>
      <c r="KPO257" s="277"/>
      <c r="KPP257" s="277"/>
      <c r="KPQ257" s="277"/>
      <c r="KPR257" s="277"/>
      <c r="KPS257" s="277"/>
      <c r="KPT257" s="277"/>
      <c r="KPU257" s="277"/>
      <c r="KPV257" s="402"/>
      <c r="KPW257" s="404"/>
      <c r="KPX257" s="49"/>
      <c r="KPY257" s="49"/>
      <c r="KPZ257" s="49"/>
      <c r="KQA257" s="99"/>
      <c r="KQB257" s="98"/>
      <c r="KQC257" s="49"/>
      <c r="KQD257" s="405"/>
      <c r="KQE257" s="405"/>
      <c r="KQF257" s="277"/>
      <c r="KQG257" s="277"/>
      <c r="KQH257" s="277"/>
      <c r="KQI257" s="277"/>
      <c r="KQJ257" s="277"/>
      <c r="KQK257" s="277"/>
      <c r="KQL257" s="277"/>
      <c r="KQM257" s="277"/>
      <c r="KQN257" s="402"/>
      <c r="KQO257" s="404"/>
      <c r="KQP257" s="49"/>
      <c r="KQQ257" s="49"/>
      <c r="KQR257" s="49"/>
      <c r="KQS257" s="99"/>
      <c r="KQT257" s="98"/>
      <c r="KQU257" s="49"/>
      <c r="KQV257" s="405"/>
      <c r="KQW257" s="405"/>
      <c r="KQX257" s="277"/>
      <c r="KQY257" s="277"/>
      <c r="KQZ257" s="277"/>
      <c r="KRA257" s="277"/>
      <c r="KRB257" s="277"/>
      <c r="KRC257" s="277"/>
      <c r="KRD257" s="277"/>
      <c r="KRE257" s="277"/>
      <c r="KRF257" s="402"/>
      <c r="KRG257" s="404"/>
      <c r="KRH257" s="49"/>
      <c r="KRI257" s="49"/>
      <c r="KRJ257" s="49"/>
      <c r="KRK257" s="99"/>
      <c r="KRL257" s="98"/>
      <c r="KRM257" s="49"/>
      <c r="KRN257" s="405"/>
      <c r="KRO257" s="405"/>
      <c r="KRP257" s="277"/>
      <c r="KRQ257" s="277"/>
      <c r="KRR257" s="277"/>
      <c r="KRS257" s="277"/>
      <c r="KRT257" s="277"/>
      <c r="KRU257" s="277"/>
      <c r="KRV257" s="277"/>
      <c r="KRW257" s="277"/>
      <c r="KRX257" s="402"/>
      <c r="KRY257" s="404"/>
      <c r="KRZ257" s="49"/>
      <c r="KSA257" s="49"/>
      <c r="KSB257" s="49"/>
      <c r="KSC257" s="99"/>
      <c r="KSD257" s="98"/>
      <c r="KSE257" s="49"/>
      <c r="KSF257" s="405"/>
      <c r="KSG257" s="405"/>
      <c r="KSH257" s="277"/>
      <c r="KSI257" s="277"/>
      <c r="KSJ257" s="277"/>
      <c r="KSK257" s="277"/>
      <c r="KSL257" s="277"/>
      <c r="KSM257" s="277"/>
      <c r="KSN257" s="277"/>
      <c r="KSO257" s="277"/>
      <c r="KSP257" s="402"/>
      <c r="KSQ257" s="404"/>
      <c r="KSR257" s="49"/>
      <c r="KSS257" s="49"/>
      <c r="KST257" s="49"/>
      <c r="KSU257" s="99"/>
      <c r="KSV257" s="98"/>
      <c r="KSW257" s="49"/>
      <c r="KSX257" s="405"/>
      <c r="KSY257" s="405"/>
      <c r="KSZ257" s="277"/>
      <c r="KTA257" s="277"/>
      <c r="KTB257" s="277"/>
      <c r="KTC257" s="277"/>
      <c r="KTD257" s="277"/>
      <c r="KTE257" s="277"/>
      <c r="KTF257" s="277"/>
      <c r="KTG257" s="277"/>
      <c r="KTH257" s="402"/>
      <c r="KTI257" s="404"/>
      <c r="KTJ257" s="49"/>
      <c r="KTK257" s="49"/>
      <c r="KTL257" s="49"/>
      <c r="KTM257" s="99"/>
      <c r="KTN257" s="98"/>
      <c r="KTO257" s="49"/>
      <c r="KTP257" s="405"/>
      <c r="KTQ257" s="405"/>
      <c r="KTR257" s="277"/>
      <c r="KTS257" s="277"/>
      <c r="KTT257" s="277"/>
      <c r="KTU257" s="277"/>
      <c r="KTV257" s="277"/>
      <c r="KTW257" s="277"/>
      <c r="KTX257" s="277"/>
      <c r="KTY257" s="277"/>
      <c r="KTZ257" s="402"/>
      <c r="KUA257" s="404"/>
      <c r="KUB257" s="49"/>
      <c r="KUC257" s="49"/>
      <c r="KUD257" s="49"/>
      <c r="KUE257" s="99"/>
      <c r="KUF257" s="98"/>
      <c r="KUG257" s="49"/>
      <c r="KUH257" s="405"/>
      <c r="KUI257" s="405"/>
      <c r="KUJ257" s="277"/>
      <c r="KUK257" s="277"/>
      <c r="KUL257" s="277"/>
      <c r="KUM257" s="277"/>
      <c r="KUN257" s="277"/>
      <c r="KUO257" s="277"/>
      <c r="KUP257" s="277"/>
      <c r="KUQ257" s="277"/>
      <c r="KUR257" s="402"/>
      <c r="KUS257" s="404"/>
      <c r="KUT257" s="49"/>
      <c r="KUU257" s="49"/>
      <c r="KUV257" s="49"/>
      <c r="KUW257" s="99"/>
      <c r="KUX257" s="98"/>
      <c r="KUY257" s="49"/>
      <c r="KUZ257" s="405"/>
      <c r="KVA257" s="405"/>
      <c r="KVB257" s="277"/>
      <c r="KVC257" s="277"/>
      <c r="KVD257" s="277"/>
      <c r="KVE257" s="277"/>
      <c r="KVF257" s="277"/>
      <c r="KVG257" s="277"/>
      <c r="KVH257" s="277"/>
      <c r="KVI257" s="277"/>
      <c r="KVJ257" s="402"/>
      <c r="KVK257" s="404"/>
      <c r="KVL257" s="49"/>
      <c r="KVM257" s="49"/>
      <c r="KVN257" s="49"/>
      <c r="KVO257" s="99"/>
      <c r="KVP257" s="98"/>
      <c r="KVQ257" s="49"/>
      <c r="KVR257" s="405"/>
      <c r="KVS257" s="405"/>
      <c r="KVT257" s="277"/>
      <c r="KVU257" s="277"/>
      <c r="KVV257" s="277"/>
      <c r="KVW257" s="277"/>
      <c r="KVX257" s="277"/>
      <c r="KVY257" s="277"/>
      <c r="KVZ257" s="277"/>
      <c r="KWA257" s="277"/>
      <c r="KWB257" s="402"/>
      <c r="KWC257" s="404"/>
      <c r="KWD257" s="49"/>
      <c r="KWE257" s="49"/>
      <c r="KWF257" s="49"/>
      <c r="KWG257" s="99"/>
      <c r="KWH257" s="98"/>
      <c r="KWI257" s="49"/>
      <c r="KWJ257" s="405"/>
      <c r="KWK257" s="405"/>
      <c r="KWL257" s="277"/>
      <c r="KWM257" s="277"/>
      <c r="KWN257" s="277"/>
      <c r="KWO257" s="277"/>
      <c r="KWP257" s="277"/>
      <c r="KWQ257" s="277"/>
      <c r="KWR257" s="277"/>
      <c r="KWS257" s="277"/>
      <c r="KWT257" s="402"/>
      <c r="KWU257" s="404"/>
      <c r="KWV257" s="49"/>
      <c r="KWW257" s="49"/>
      <c r="KWX257" s="49"/>
      <c r="KWY257" s="99"/>
      <c r="KWZ257" s="98"/>
      <c r="KXA257" s="49"/>
      <c r="KXB257" s="405"/>
      <c r="KXC257" s="405"/>
      <c r="KXD257" s="277"/>
      <c r="KXE257" s="277"/>
      <c r="KXF257" s="277"/>
      <c r="KXG257" s="277"/>
      <c r="KXH257" s="277"/>
      <c r="KXI257" s="277"/>
      <c r="KXJ257" s="277"/>
      <c r="KXK257" s="277"/>
      <c r="KXL257" s="402"/>
      <c r="KXM257" s="404"/>
      <c r="KXN257" s="49"/>
      <c r="KXO257" s="49"/>
      <c r="KXP257" s="49"/>
      <c r="KXQ257" s="99"/>
      <c r="KXR257" s="98"/>
      <c r="KXS257" s="49"/>
      <c r="KXT257" s="405"/>
      <c r="KXU257" s="405"/>
      <c r="KXV257" s="277"/>
      <c r="KXW257" s="277"/>
      <c r="KXX257" s="277"/>
      <c r="KXY257" s="277"/>
      <c r="KXZ257" s="277"/>
      <c r="KYA257" s="277"/>
      <c r="KYB257" s="277"/>
      <c r="KYC257" s="277"/>
      <c r="KYD257" s="402"/>
      <c r="KYE257" s="404"/>
      <c r="KYF257" s="49"/>
      <c r="KYG257" s="49"/>
      <c r="KYH257" s="49"/>
      <c r="KYI257" s="99"/>
      <c r="KYJ257" s="98"/>
      <c r="KYK257" s="49"/>
      <c r="KYL257" s="405"/>
      <c r="KYM257" s="405"/>
      <c r="KYN257" s="277"/>
      <c r="KYO257" s="277"/>
      <c r="KYP257" s="277"/>
      <c r="KYQ257" s="277"/>
      <c r="KYR257" s="277"/>
      <c r="KYS257" s="277"/>
      <c r="KYT257" s="277"/>
      <c r="KYU257" s="277"/>
      <c r="KYV257" s="402"/>
      <c r="KYW257" s="404"/>
      <c r="KYX257" s="49"/>
      <c r="KYY257" s="49"/>
      <c r="KYZ257" s="49"/>
      <c r="KZA257" s="99"/>
      <c r="KZB257" s="98"/>
      <c r="KZC257" s="49"/>
      <c r="KZD257" s="405"/>
      <c r="KZE257" s="405"/>
      <c r="KZF257" s="277"/>
      <c r="KZG257" s="277"/>
      <c r="KZH257" s="277"/>
      <c r="KZI257" s="277"/>
      <c r="KZJ257" s="277"/>
      <c r="KZK257" s="277"/>
      <c r="KZL257" s="277"/>
      <c r="KZM257" s="277"/>
      <c r="KZN257" s="402"/>
      <c r="KZO257" s="404"/>
      <c r="KZP257" s="49"/>
      <c r="KZQ257" s="49"/>
      <c r="KZR257" s="49"/>
      <c r="KZS257" s="99"/>
      <c r="KZT257" s="98"/>
      <c r="KZU257" s="49"/>
      <c r="KZV257" s="405"/>
      <c r="KZW257" s="405"/>
      <c r="KZX257" s="277"/>
      <c r="KZY257" s="277"/>
      <c r="KZZ257" s="277"/>
      <c r="LAA257" s="277"/>
      <c r="LAB257" s="277"/>
      <c r="LAC257" s="277"/>
      <c r="LAD257" s="277"/>
      <c r="LAE257" s="277"/>
      <c r="LAF257" s="402"/>
      <c r="LAG257" s="404"/>
      <c r="LAH257" s="49"/>
      <c r="LAI257" s="49"/>
      <c r="LAJ257" s="49"/>
      <c r="LAK257" s="99"/>
      <c r="LAL257" s="98"/>
      <c r="LAM257" s="49"/>
      <c r="LAN257" s="405"/>
      <c r="LAO257" s="405"/>
      <c r="LAP257" s="277"/>
      <c r="LAQ257" s="277"/>
      <c r="LAR257" s="277"/>
      <c r="LAS257" s="277"/>
      <c r="LAT257" s="277"/>
      <c r="LAU257" s="277"/>
      <c r="LAV257" s="277"/>
      <c r="LAW257" s="277"/>
      <c r="LAX257" s="402"/>
      <c r="LAY257" s="404"/>
      <c r="LAZ257" s="49"/>
      <c r="LBA257" s="49"/>
      <c r="LBB257" s="49"/>
      <c r="LBC257" s="99"/>
      <c r="LBD257" s="98"/>
      <c r="LBE257" s="49"/>
      <c r="LBF257" s="405"/>
      <c r="LBG257" s="405"/>
      <c r="LBH257" s="277"/>
      <c r="LBI257" s="277"/>
      <c r="LBJ257" s="277"/>
      <c r="LBK257" s="277"/>
      <c r="LBL257" s="277"/>
      <c r="LBM257" s="277"/>
      <c r="LBN257" s="277"/>
      <c r="LBO257" s="277"/>
      <c r="LBP257" s="402"/>
      <c r="LBQ257" s="404"/>
      <c r="LBR257" s="49"/>
      <c r="LBS257" s="49"/>
      <c r="LBT257" s="49"/>
      <c r="LBU257" s="99"/>
      <c r="LBV257" s="98"/>
      <c r="LBW257" s="49"/>
      <c r="LBX257" s="405"/>
      <c r="LBY257" s="405"/>
      <c r="LBZ257" s="277"/>
      <c r="LCA257" s="277"/>
      <c r="LCB257" s="277"/>
      <c r="LCC257" s="277"/>
      <c r="LCD257" s="277"/>
      <c r="LCE257" s="277"/>
      <c r="LCF257" s="277"/>
      <c r="LCG257" s="277"/>
      <c r="LCH257" s="402"/>
      <c r="LCI257" s="404"/>
      <c r="LCJ257" s="49"/>
      <c r="LCK257" s="49"/>
      <c r="LCL257" s="49"/>
      <c r="LCM257" s="99"/>
      <c r="LCN257" s="98"/>
      <c r="LCO257" s="49"/>
      <c r="LCP257" s="405"/>
      <c r="LCQ257" s="405"/>
      <c r="LCR257" s="277"/>
      <c r="LCS257" s="277"/>
      <c r="LCT257" s="277"/>
      <c r="LCU257" s="277"/>
      <c r="LCV257" s="277"/>
      <c r="LCW257" s="277"/>
      <c r="LCX257" s="277"/>
      <c r="LCY257" s="277"/>
      <c r="LCZ257" s="402"/>
      <c r="LDA257" s="404"/>
      <c r="LDB257" s="49"/>
      <c r="LDC257" s="49"/>
      <c r="LDD257" s="49"/>
      <c r="LDE257" s="99"/>
      <c r="LDF257" s="98"/>
      <c r="LDG257" s="49"/>
      <c r="LDH257" s="405"/>
      <c r="LDI257" s="405"/>
      <c r="LDJ257" s="277"/>
      <c r="LDK257" s="277"/>
      <c r="LDL257" s="277"/>
      <c r="LDM257" s="277"/>
      <c r="LDN257" s="277"/>
      <c r="LDO257" s="277"/>
      <c r="LDP257" s="277"/>
      <c r="LDQ257" s="277"/>
      <c r="LDR257" s="402"/>
      <c r="LDS257" s="404"/>
      <c r="LDT257" s="49"/>
      <c r="LDU257" s="49"/>
      <c r="LDV257" s="49"/>
      <c r="LDW257" s="99"/>
      <c r="LDX257" s="98"/>
      <c r="LDY257" s="49"/>
      <c r="LDZ257" s="405"/>
      <c r="LEA257" s="405"/>
      <c r="LEB257" s="277"/>
      <c r="LEC257" s="277"/>
      <c r="LED257" s="277"/>
      <c r="LEE257" s="277"/>
      <c r="LEF257" s="277"/>
      <c r="LEG257" s="277"/>
      <c r="LEH257" s="277"/>
      <c r="LEI257" s="277"/>
      <c r="LEJ257" s="402"/>
      <c r="LEK257" s="404"/>
      <c r="LEL257" s="49"/>
      <c r="LEM257" s="49"/>
      <c r="LEN257" s="49"/>
      <c r="LEO257" s="99"/>
      <c r="LEP257" s="98"/>
      <c r="LEQ257" s="49"/>
      <c r="LER257" s="405"/>
      <c r="LES257" s="405"/>
      <c r="LET257" s="277"/>
      <c r="LEU257" s="277"/>
      <c r="LEV257" s="277"/>
      <c r="LEW257" s="277"/>
      <c r="LEX257" s="277"/>
      <c r="LEY257" s="277"/>
      <c r="LEZ257" s="277"/>
      <c r="LFA257" s="277"/>
      <c r="LFB257" s="402"/>
      <c r="LFC257" s="404"/>
      <c r="LFD257" s="49"/>
      <c r="LFE257" s="49"/>
      <c r="LFF257" s="49"/>
      <c r="LFG257" s="99"/>
      <c r="LFH257" s="98"/>
      <c r="LFI257" s="49"/>
      <c r="LFJ257" s="405"/>
      <c r="LFK257" s="405"/>
      <c r="LFL257" s="277"/>
      <c r="LFM257" s="277"/>
      <c r="LFN257" s="277"/>
      <c r="LFO257" s="277"/>
      <c r="LFP257" s="277"/>
      <c r="LFQ257" s="277"/>
      <c r="LFR257" s="277"/>
      <c r="LFS257" s="277"/>
      <c r="LFT257" s="402"/>
      <c r="LFU257" s="404"/>
      <c r="LFV257" s="49"/>
      <c r="LFW257" s="49"/>
      <c r="LFX257" s="49"/>
      <c r="LFY257" s="99"/>
      <c r="LFZ257" s="98"/>
      <c r="LGA257" s="49"/>
      <c r="LGB257" s="405"/>
      <c r="LGC257" s="405"/>
      <c r="LGD257" s="277"/>
      <c r="LGE257" s="277"/>
      <c r="LGF257" s="277"/>
      <c r="LGG257" s="277"/>
      <c r="LGH257" s="277"/>
      <c r="LGI257" s="277"/>
      <c r="LGJ257" s="277"/>
      <c r="LGK257" s="277"/>
      <c r="LGL257" s="402"/>
      <c r="LGM257" s="404"/>
      <c r="LGN257" s="49"/>
      <c r="LGO257" s="49"/>
      <c r="LGP257" s="49"/>
      <c r="LGQ257" s="99"/>
      <c r="LGR257" s="98"/>
      <c r="LGS257" s="49"/>
      <c r="LGT257" s="405"/>
      <c r="LGU257" s="405"/>
      <c r="LGV257" s="277"/>
      <c r="LGW257" s="277"/>
      <c r="LGX257" s="277"/>
      <c r="LGY257" s="277"/>
      <c r="LGZ257" s="277"/>
      <c r="LHA257" s="277"/>
      <c r="LHB257" s="277"/>
      <c r="LHC257" s="277"/>
      <c r="LHD257" s="402"/>
      <c r="LHE257" s="404"/>
      <c r="LHF257" s="49"/>
      <c r="LHG257" s="49"/>
      <c r="LHH257" s="49"/>
      <c r="LHI257" s="99"/>
      <c r="LHJ257" s="98"/>
      <c r="LHK257" s="49"/>
      <c r="LHL257" s="405"/>
      <c r="LHM257" s="405"/>
      <c r="LHN257" s="277"/>
      <c r="LHO257" s="277"/>
      <c r="LHP257" s="277"/>
      <c r="LHQ257" s="277"/>
      <c r="LHR257" s="277"/>
      <c r="LHS257" s="277"/>
      <c r="LHT257" s="277"/>
      <c r="LHU257" s="277"/>
      <c r="LHV257" s="402"/>
      <c r="LHW257" s="404"/>
      <c r="LHX257" s="49"/>
      <c r="LHY257" s="49"/>
      <c r="LHZ257" s="49"/>
      <c r="LIA257" s="99"/>
      <c r="LIB257" s="98"/>
      <c r="LIC257" s="49"/>
      <c r="LID257" s="405"/>
      <c r="LIE257" s="405"/>
      <c r="LIF257" s="277"/>
      <c r="LIG257" s="277"/>
      <c r="LIH257" s="277"/>
      <c r="LII257" s="277"/>
      <c r="LIJ257" s="277"/>
      <c r="LIK257" s="277"/>
      <c r="LIL257" s="277"/>
      <c r="LIM257" s="277"/>
      <c r="LIN257" s="402"/>
      <c r="LIO257" s="404"/>
      <c r="LIP257" s="49"/>
      <c r="LIQ257" s="49"/>
      <c r="LIR257" s="49"/>
      <c r="LIS257" s="99"/>
      <c r="LIT257" s="98"/>
      <c r="LIU257" s="49"/>
      <c r="LIV257" s="405"/>
      <c r="LIW257" s="405"/>
      <c r="LIX257" s="277"/>
      <c r="LIY257" s="277"/>
      <c r="LIZ257" s="277"/>
      <c r="LJA257" s="277"/>
      <c r="LJB257" s="277"/>
      <c r="LJC257" s="277"/>
      <c r="LJD257" s="277"/>
      <c r="LJE257" s="277"/>
      <c r="LJF257" s="402"/>
      <c r="LJG257" s="404"/>
      <c r="LJH257" s="49"/>
      <c r="LJI257" s="49"/>
      <c r="LJJ257" s="49"/>
      <c r="LJK257" s="99"/>
      <c r="LJL257" s="98"/>
      <c r="LJM257" s="49"/>
      <c r="LJN257" s="405"/>
      <c r="LJO257" s="405"/>
      <c r="LJP257" s="277"/>
      <c r="LJQ257" s="277"/>
      <c r="LJR257" s="277"/>
      <c r="LJS257" s="277"/>
      <c r="LJT257" s="277"/>
      <c r="LJU257" s="277"/>
      <c r="LJV257" s="277"/>
      <c r="LJW257" s="277"/>
      <c r="LJX257" s="402"/>
      <c r="LJY257" s="404"/>
      <c r="LJZ257" s="49"/>
      <c r="LKA257" s="49"/>
      <c r="LKB257" s="49"/>
      <c r="LKC257" s="99"/>
      <c r="LKD257" s="98"/>
      <c r="LKE257" s="49"/>
      <c r="LKF257" s="405"/>
      <c r="LKG257" s="405"/>
      <c r="LKH257" s="277"/>
      <c r="LKI257" s="277"/>
      <c r="LKJ257" s="277"/>
      <c r="LKK257" s="277"/>
      <c r="LKL257" s="277"/>
      <c r="LKM257" s="277"/>
      <c r="LKN257" s="277"/>
      <c r="LKO257" s="277"/>
      <c r="LKP257" s="402"/>
      <c r="LKQ257" s="404"/>
      <c r="LKR257" s="49"/>
      <c r="LKS257" s="49"/>
      <c r="LKT257" s="49"/>
      <c r="LKU257" s="99"/>
      <c r="LKV257" s="98"/>
      <c r="LKW257" s="49"/>
      <c r="LKX257" s="405"/>
      <c r="LKY257" s="405"/>
      <c r="LKZ257" s="277"/>
      <c r="LLA257" s="277"/>
      <c r="LLB257" s="277"/>
      <c r="LLC257" s="277"/>
      <c r="LLD257" s="277"/>
      <c r="LLE257" s="277"/>
      <c r="LLF257" s="277"/>
      <c r="LLG257" s="277"/>
      <c r="LLH257" s="402"/>
      <c r="LLI257" s="404"/>
      <c r="LLJ257" s="49"/>
      <c r="LLK257" s="49"/>
      <c r="LLL257" s="49"/>
      <c r="LLM257" s="99"/>
      <c r="LLN257" s="98"/>
      <c r="LLO257" s="49"/>
      <c r="LLP257" s="405"/>
      <c r="LLQ257" s="405"/>
      <c r="LLR257" s="277"/>
      <c r="LLS257" s="277"/>
      <c r="LLT257" s="277"/>
      <c r="LLU257" s="277"/>
      <c r="LLV257" s="277"/>
      <c r="LLW257" s="277"/>
      <c r="LLX257" s="277"/>
      <c r="LLY257" s="277"/>
      <c r="LLZ257" s="402"/>
      <c r="LMA257" s="404"/>
      <c r="LMB257" s="49"/>
      <c r="LMC257" s="49"/>
      <c r="LMD257" s="49"/>
      <c r="LME257" s="99"/>
      <c r="LMF257" s="98"/>
      <c r="LMG257" s="49"/>
      <c r="LMH257" s="405"/>
      <c r="LMI257" s="405"/>
      <c r="LMJ257" s="277"/>
      <c r="LMK257" s="277"/>
      <c r="LML257" s="277"/>
      <c r="LMM257" s="277"/>
      <c r="LMN257" s="277"/>
      <c r="LMO257" s="277"/>
      <c r="LMP257" s="277"/>
      <c r="LMQ257" s="277"/>
      <c r="LMR257" s="402"/>
      <c r="LMS257" s="404"/>
      <c r="LMT257" s="49"/>
      <c r="LMU257" s="49"/>
      <c r="LMV257" s="49"/>
      <c r="LMW257" s="99"/>
      <c r="LMX257" s="98"/>
      <c r="LMY257" s="49"/>
      <c r="LMZ257" s="405"/>
      <c r="LNA257" s="405"/>
      <c r="LNB257" s="277"/>
      <c r="LNC257" s="277"/>
      <c r="LND257" s="277"/>
      <c r="LNE257" s="277"/>
      <c r="LNF257" s="277"/>
      <c r="LNG257" s="277"/>
      <c r="LNH257" s="277"/>
      <c r="LNI257" s="277"/>
      <c r="LNJ257" s="402"/>
      <c r="LNK257" s="404"/>
      <c r="LNL257" s="49"/>
      <c r="LNM257" s="49"/>
      <c r="LNN257" s="49"/>
      <c r="LNO257" s="99"/>
      <c r="LNP257" s="98"/>
      <c r="LNQ257" s="49"/>
      <c r="LNR257" s="405"/>
      <c r="LNS257" s="405"/>
      <c r="LNT257" s="277"/>
      <c r="LNU257" s="277"/>
      <c r="LNV257" s="277"/>
      <c r="LNW257" s="277"/>
      <c r="LNX257" s="277"/>
      <c r="LNY257" s="277"/>
      <c r="LNZ257" s="277"/>
      <c r="LOA257" s="277"/>
      <c r="LOB257" s="402"/>
      <c r="LOC257" s="404"/>
      <c r="LOD257" s="49"/>
      <c r="LOE257" s="49"/>
      <c r="LOF257" s="49"/>
      <c r="LOG257" s="99"/>
      <c r="LOH257" s="98"/>
      <c r="LOI257" s="49"/>
      <c r="LOJ257" s="405"/>
      <c r="LOK257" s="405"/>
      <c r="LOL257" s="277"/>
      <c r="LOM257" s="277"/>
      <c r="LON257" s="277"/>
      <c r="LOO257" s="277"/>
      <c r="LOP257" s="277"/>
      <c r="LOQ257" s="277"/>
      <c r="LOR257" s="277"/>
      <c r="LOS257" s="277"/>
      <c r="LOT257" s="402"/>
      <c r="LOU257" s="404"/>
      <c r="LOV257" s="49"/>
      <c r="LOW257" s="49"/>
      <c r="LOX257" s="49"/>
      <c r="LOY257" s="99"/>
      <c r="LOZ257" s="98"/>
      <c r="LPA257" s="49"/>
      <c r="LPB257" s="405"/>
      <c r="LPC257" s="405"/>
      <c r="LPD257" s="277"/>
      <c r="LPE257" s="277"/>
      <c r="LPF257" s="277"/>
      <c r="LPG257" s="277"/>
      <c r="LPH257" s="277"/>
      <c r="LPI257" s="277"/>
      <c r="LPJ257" s="277"/>
      <c r="LPK257" s="277"/>
      <c r="LPL257" s="402"/>
      <c r="LPM257" s="404"/>
      <c r="LPN257" s="49"/>
      <c r="LPO257" s="49"/>
      <c r="LPP257" s="49"/>
      <c r="LPQ257" s="99"/>
      <c r="LPR257" s="98"/>
      <c r="LPS257" s="49"/>
      <c r="LPT257" s="405"/>
      <c r="LPU257" s="405"/>
      <c r="LPV257" s="277"/>
      <c r="LPW257" s="277"/>
      <c r="LPX257" s="277"/>
      <c r="LPY257" s="277"/>
      <c r="LPZ257" s="277"/>
      <c r="LQA257" s="277"/>
      <c r="LQB257" s="277"/>
      <c r="LQC257" s="277"/>
      <c r="LQD257" s="402"/>
      <c r="LQE257" s="404"/>
      <c r="LQF257" s="49"/>
      <c r="LQG257" s="49"/>
      <c r="LQH257" s="49"/>
      <c r="LQI257" s="99"/>
      <c r="LQJ257" s="98"/>
      <c r="LQK257" s="49"/>
      <c r="LQL257" s="405"/>
      <c r="LQM257" s="405"/>
      <c r="LQN257" s="277"/>
      <c r="LQO257" s="277"/>
      <c r="LQP257" s="277"/>
      <c r="LQQ257" s="277"/>
      <c r="LQR257" s="277"/>
      <c r="LQS257" s="277"/>
      <c r="LQT257" s="277"/>
      <c r="LQU257" s="277"/>
      <c r="LQV257" s="402"/>
      <c r="LQW257" s="404"/>
      <c r="LQX257" s="49"/>
      <c r="LQY257" s="49"/>
      <c r="LQZ257" s="49"/>
      <c r="LRA257" s="99"/>
      <c r="LRB257" s="98"/>
      <c r="LRC257" s="49"/>
      <c r="LRD257" s="405"/>
      <c r="LRE257" s="405"/>
      <c r="LRF257" s="277"/>
      <c r="LRG257" s="277"/>
      <c r="LRH257" s="277"/>
      <c r="LRI257" s="277"/>
      <c r="LRJ257" s="277"/>
      <c r="LRK257" s="277"/>
      <c r="LRL257" s="277"/>
      <c r="LRM257" s="277"/>
      <c r="LRN257" s="402"/>
      <c r="LRO257" s="404"/>
      <c r="LRP257" s="49"/>
      <c r="LRQ257" s="49"/>
      <c r="LRR257" s="49"/>
      <c r="LRS257" s="99"/>
      <c r="LRT257" s="98"/>
      <c r="LRU257" s="49"/>
      <c r="LRV257" s="405"/>
      <c r="LRW257" s="405"/>
      <c r="LRX257" s="277"/>
      <c r="LRY257" s="277"/>
      <c r="LRZ257" s="277"/>
      <c r="LSA257" s="277"/>
      <c r="LSB257" s="277"/>
      <c r="LSC257" s="277"/>
      <c r="LSD257" s="277"/>
      <c r="LSE257" s="277"/>
      <c r="LSF257" s="402"/>
      <c r="LSG257" s="404"/>
      <c r="LSH257" s="49"/>
      <c r="LSI257" s="49"/>
      <c r="LSJ257" s="49"/>
      <c r="LSK257" s="99"/>
      <c r="LSL257" s="98"/>
      <c r="LSM257" s="49"/>
      <c r="LSN257" s="405"/>
      <c r="LSO257" s="405"/>
      <c r="LSP257" s="277"/>
      <c r="LSQ257" s="277"/>
      <c r="LSR257" s="277"/>
      <c r="LSS257" s="277"/>
      <c r="LST257" s="277"/>
      <c r="LSU257" s="277"/>
      <c r="LSV257" s="277"/>
      <c r="LSW257" s="277"/>
      <c r="LSX257" s="402"/>
      <c r="LSY257" s="404"/>
      <c r="LSZ257" s="49"/>
      <c r="LTA257" s="49"/>
      <c r="LTB257" s="49"/>
      <c r="LTC257" s="99"/>
      <c r="LTD257" s="98"/>
      <c r="LTE257" s="49"/>
      <c r="LTF257" s="405"/>
      <c r="LTG257" s="405"/>
      <c r="LTH257" s="277"/>
      <c r="LTI257" s="277"/>
      <c r="LTJ257" s="277"/>
      <c r="LTK257" s="277"/>
      <c r="LTL257" s="277"/>
      <c r="LTM257" s="277"/>
      <c r="LTN257" s="277"/>
      <c r="LTO257" s="277"/>
      <c r="LTP257" s="402"/>
      <c r="LTQ257" s="404"/>
      <c r="LTR257" s="49"/>
      <c r="LTS257" s="49"/>
      <c r="LTT257" s="49"/>
      <c r="LTU257" s="99"/>
      <c r="LTV257" s="98"/>
      <c r="LTW257" s="49"/>
      <c r="LTX257" s="405"/>
      <c r="LTY257" s="405"/>
      <c r="LTZ257" s="277"/>
      <c r="LUA257" s="277"/>
      <c r="LUB257" s="277"/>
      <c r="LUC257" s="277"/>
      <c r="LUD257" s="277"/>
      <c r="LUE257" s="277"/>
      <c r="LUF257" s="277"/>
      <c r="LUG257" s="277"/>
      <c r="LUH257" s="402"/>
      <c r="LUI257" s="404"/>
      <c r="LUJ257" s="49"/>
      <c r="LUK257" s="49"/>
      <c r="LUL257" s="49"/>
      <c r="LUM257" s="99"/>
      <c r="LUN257" s="98"/>
      <c r="LUO257" s="49"/>
      <c r="LUP257" s="405"/>
      <c r="LUQ257" s="405"/>
      <c r="LUR257" s="277"/>
      <c r="LUS257" s="277"/>
      <c r="LUT257" s="277"/>
      <c r="LUU257" s="277"/>
      <c r="LUV257" s="277"/>
      <c r="LUW257" s="277"/>
      <c r="LUX257" s="277"/>
      <c r="LUY257" s="277"/>
      <c r="LUZ257" s="402"/>
      <c r="LVA257" s="404"/>
      <c r="LVB257" s="49"/>
      <c r="LVC257" s="49"/>
      <c r="LVD257" s="49"/>
      <c r="LVE257" s="99"/>
      <c r="LVF257" s="98"/>
      <c r="LVG257" s="49"/>
      <c r="LVH257" s="405"/>
      <c r="LVI257" s="405"/>
      <c r="LVJ257" s="277"/>
      <c r="LVK257" s="277"/>
      <c r="LVL257" s="277"/>
      <c r="LVM257" s="277"/>
      <c r="LVN257" s="277"/>
      <c r="LVO257" s="277"/>
      <c r="LVP257" s="277"/>
      <c r="LVQ257" s="277"/>
      <c r="LVR257" s="402"/>
      <c r="LVS257" s="404"/>
      <c r="LVT257" s="49"/>
      <c r="LVU257" s="49"/>
      <c r="LVV257" s="49"/>
      <c r="LVW257" s="99"/>
      <c r="LVX257" s="98"/>
      <c r="LVY257" s="49"/>
      <c r="LVZ257" s="405"/>
      <c r="LWA257" s="405"/>
      <c r="LWB257" s="277"/>
      <c r="LWC257" s="277"/>
      <c r="LWD257" s="277"/>
      <c r="LWE257" s="277"/>
      <c r="LWF257" s="277"/>
      <c r="LWG257" s="277"/>
      <c r="LWH257" s="277"/>
      <c r="LWI257" s="277"/>
      <c r="LWJ257" s="402"/>
      <c r="LWK257" s="404"/>
      <c r="LWL257" s="49"/>
      <c r="LWM257" s="49"/>
      <c r="LWN257" s="49"/>
      <c r="LWO257" s="99"/>
      <c r="LWP257" s="98"/>
      <c r="LWQ257" s="49"/>
      <c r="LWR257" s="405"/>
      <c r="LWS257" s="405"/>
      <c r="LWT257" s="277"/>
      <c r="LWU257" s="277"/>
      <c r="LWV257" s="277"/>
      <c r="LWW257" s="277"/>
      <c r="LWX257" s="277"/>
      <c r="LWY257" s="277"/>
      <c r="LWZ257" s="277"/>
      <c r="LXA257" s="277"/>
      <c r="LXB257" s="402"/>
      <c r="LXC257" s="404"/>
      <c r="LXD257" s="49"/>
      <c r="LXE257" s="49"/>
      <c r="LXF257" s="49"/>
      <c r="LXG257" s="99"/>
      <c r="LXH257" s="98"/>
      <c r="LXI257" s="49"/>
      <c r="LXJ257" s="405"/>
      <c r="LXK257" s="405"/>
      <c r="LXL257" s="277"/>
      <c r="LXM257" s="277"/>
      <c r="LXN257" s="277"/>
      <c r="LXO257" s="277"/>
      <c r="LXP257" s="277"/>
      <c r="LXQ257" s="277"/>
      <c r="LXR257" s="277"/>
      <c r="LXS257" s="277"/>
      <c r="LXT257" s="402"/>
      <c r="LXU257" s="404"/>
      <c r="LXV257" s="49"/>
      <c r="LXW257" s="49"/>
      <c r="LXX257" s="49"/>
      <c r="LXY257" s="99"/>
      <c r="LXZ257" s="98"/>
      <c r="LYA257" s="49"/>
      <c r="LYB257" s="405"/>
      <c r="LYC257" s="405"/>
      <c r="LYD257" s="277"/>
      <c r="LYE257" s="277"/>
      <c r="LYF257" s="277"/>
      <c r="LYG257" s="277"/>
      <c r="LYH257" s="277"/>
      <c r="LYI257" s="277"/>
      <c r="LYJ257" s="277"/>
      <c r="LYK257" s="277"/>
      <c r="LYL257" s="402"/>
      <c r="LYM257" s="404"/>
      <c r="LYN257" s="49"/>
      <c r="LYO257" s="49"/>
      <c r="LYP257" s="49"/>
      <c r="LYQ257" s="99"/>
      <c r="LYR257" s="98"/>
      <c r="LYS257" s="49"/>
      <c r="LYT257" s="405"/>
      <c r="LYU257" s="405"/>
      <c r="LYV257" s="277"/>
      <c r="LYW257" s="277"/>
      <c r="LYX257" s="277"/>
      <c r="LYY257" s="277"/>
      <c r="LYZ257" s="277"/>
      <c r="LZA257" s="277"/>
      <c r="LZB257" s="277"/>
      <c r="LZC257" s="277"/>
      <c r="LZD257" s="402"/>
      <c r="LZE257" s="404"/>
      <c r="LZF257" s="49"/>
      <c r="LZG257" s="49"/>
      <c r="LZH257" s="49"/>
      <c r="LZI257" s="99"/>
      <c r="LZJ257" s="98"/>
      <c r="LZK257" s="49"/>
      <c r="LZL257" s="405"/>
      <c r="LZM257" s="405"/>
      <c r="LZN257" s="277"/>
      <c r="LZO257" s="277"/>
      <c r="LZP257" s="277"/>
      <c r="LZQ257" s="277"/>
      <c r="LZR257" s="277"/>
      <c r="LZS257" s="277"/>
      <c r="LZT257" s="277"/>
      <c r="LZU257" s="277"/>
      <c r="LZV257" s="402"/>
      <c r="LZW257" s="404"/>
      <c r="LZX257" s="49"/>
      <c r="LZY257" s="49"/>
      <c r="LZZ257" s="49"/>
      <c r="MAA257" s="99"/>
      <c r="MAB257" s="98"/>
      <c r="MAC257" s="49"/>
      <c r="MAD257" s="405"/>
      <c r="MAE257" s="405"/>
      <c r="MAF257" s="277"/>
      <c r="MAG257" s="277"/>
      <c r="MAH257" s="277"/>
      <c r="MAI257" s="277"/>
      <c r="MAJ257" s="277"/>
      <c r="MAK257" s="277"/>
      <c r="MAL257" s="277"/>
      <c r="MAM257" s="277"/>
      <c r="MAN257" s="402"/>
      <c r="MAO257" s="404"/>
      <c r="MAP257" s="49"/>
      <c r="MAQ257" s="49"/>
      <c r="MAR257" s="49"/>
      <c r="MAS257" s="99"/>
      <c r="MAT257" s="98"/>
      <c r="MAU257" s="49"/>
      <c r="MAV257" s="405"/>
      <c r="MAW257" s="405"/>
      <c r="MAX257" s="277"/>
      <c r="MAY257" s="277"/>
      <c r="MAZ257" s="277"/>
      <c r="MBA257" s="277"/>
      <c r="MBB257" s="277"/>
      <c r="MBC257" s="277"/>
      <c r="MBD257" s="277"/>
      <c r="MBE257" s="277"/>
      <c r="MBF257" s="402"/>
      <c r="MBG257" s="404"/>
      <c r="MBH257" s="49"/>
      <c r="MBI257" s="49"/>
      <c r="MBJ257" s="49"/>
      <c r="MBK257" s="99"/>
      <c r="MBL257" s="98"/>
      <c r="MBM257" s="49"/>
      <c r="MBN257" s="405"/>
      <c r="MBO257" s="405"/>
      <c r="MBP257" s="277"/>
      <c r="MBQ257" s="277"/>
      <c r="MBR257" s="277"/>
      <c r="MBS257" s="277"/>
      <c r="MBT257" s="277"/>
      <c r="MBU257" s="277"/>
      <c r="MBV257" s="277"/>
      <c r="MBW257" s="277"/>
      <c r="MBX257" s="402"/>
      <c r="MBY257" s="404"/>
      <c r="MBZ257" s="49"/>
      <c r="MCA257" s="49"/>
      <c r="MCB257" s="49"/>
      <c r="MCC257" s="99"/>
      <c r="MCD257" s="98"/>
      <c r="MCE257" s="49"/>
      <c r="MCF257" s="405"/>
      <c r="MCG257" s="405"/>
      <c r="MCH257" s="277"/>
      <c r="MCI257" s="277"/>
      <c r="MCJ257" s="277"/>
      <c r="MCK257" s="277"/>
      <c r="MCL257" s="277"/>
      <c r="MCM257" s="277"/>
      <c r="MCN257" s="277"/>
      <c r="MCO257" s="277"/>
      <c r="MCP257" s="402"/>
      <c r="MCQ257" s="404"/>
      <c r="MCR257" s="49"/>
      <c r="MCS257" s="49"/>
      <c r="MCT257" s="49"/>
      <c r="MCU257" s="99"/>
      <c r="MCV257" s="98"/>
      <c r="MCW257" s="49"/>
      <c r="MCX257" s="405"/>
      <c r="MCY257" s="405"/>
      <c r="MCZ257" s="277"/>
      <c r="MDA257" s="277"/>
      <c r="MDB257" s="277"/>
      <c r="MDC257" s="277"/>
      <c r="MDD257" s="277"/>
      <c r="MDE257" s="277"/>
      <c r="MDF257" s="277"/>
      <c r="MDG257" s="277"/>
      <c r="MDH257" s="402"/>
      <c r="MDI257" s="404"/>
      <c r="MDJ257" s="49"/>
      <c r="MDK257" s="49"/>
      <c r="MDL257" s="49"/>
      <c r="MDM257" s="99"/>
      <c r="MDN257" s="98"/>
      <c r="MDO257" s="49"/>
      <c r="MDP257" s="405"/>
      <c r="MDQ257" s="405"/>
      <c r="MDR257" s="277"/>
      <c r="MDS257" s="277"/>
      <c r="MDT257" s="277"/>
      <c r="MDU257" s="277"/>
      <c r="MDV257" s="277"/>
      <c r="MDW257" s="277"/>
      <c r="MDX257" s="277"/>
      <c r="MDY257" s="277"/>
      <c r="MDZ257" s="402"/>
      <c r="MEA257" s="404"/>
      <c r="MEB257" s="49"/>
      <c r="MEC257" s="49"/>
      <c r="MED257" s="49"/>
      <c r="MEE257" s="99"/>
      <c r="MEF257" s="98"/>
      <c r="MEG257" s="49"/>
      <c r="MEH257" s="405"/>
      <c r="MEI257" s="405"/>
      <c r="MEJ257" s="277"/>
      <c r="MEK257" s="277"/>
      <c r="MEL257" s="277"/>
      <c r="MEM257" s="277"/>
      <c r="MEN257" s="277"/>
      <c r="MEO257" s="277"/>
      <c r="MEP257" s="277"/>
      <c r="MEQ257" s="277"/>
      <c r="MER257" s="402"/>
      <c r="MES257" s="404"/>
      <c r="MET257" s="49"/>
      <c r="MEU257" s="49"/>
      <c r="MEV257" s="49"/>
      <c r="MEW257" s="99"/>
      <c r="MEX257" s="98"/>
      <c r="MEY257" s="49"/>
      <c r="MEZ257" s="405"/>
      <c r="MFA257" s="405"/>
      <c r="MFB257" s="277"/>
      <c r="MFC257" s="277"/>
      <c r="MFD257" s="277"/>
      <c r="MFE257" s="277"/>
      <c r="MFF257" s="277"/>
      <c r="MFG257" s="277"/>
      <c r="MFH257" s="277"/>
      <c r="MFI257" s="277"/>
      <c r="MFJ257" s="402"/>
      <c r="MFK257" s="404"/>
      <c r="MFL257" s="49"/>
      <c r="MFM257" s="49"/>
      <c r="MFN257" s="49"/>
      <c r="MFO257" s="99"/>
      <c r="MFP257" s="98"/>
      <c r="MFQ257" s="49"/>
      <c r="MFR257" s="405"/>
      <c r="MFS257" s="405"/>
      <c r="MFT257" s="277"/>
      <c r="MFU257" s="277"/>
      <c r="MFV257" s="277"/>
      <c r="MFW257" s="277"/>
      <c r="MFX257" s="277"/>
      <c r="MFY257" s="277"/>
      <c r="MFZ257" s="277"/>
      <c r="MGA257" s="277"/>
      <c r="MGB257" s="402"/>
      <c r="MGC257" s="404"/>
      <c r="MGD257" s="49"/>
      <c r="MGE257" s="49"/>
      <c r="MGF257" s="49"/>
      <c r="MGG257" s="99"/>
      <c r="MGH257" s="98"/>
      <c r="MGI257" s="49"/>
      <c r="MGJ257" s="405"/>
      <c r="MGK257" s="405"/>
      <c r="MGL257" s="277"/>
      <c r="MGM257" s="277"/>
      <c r="MGN257" s="277"/>
      <c r="MGO257" s="277"/>
      <c r="MGP257" s="277"/>
      <c r="MGQ257" s="277"/>
      <c r="MGR257" s="277"/>
      <c r="MGS257" s="277"/>
      <c r="MGT257" s="402"/>
      <c r="MGU257" s="404"/>
      <c r="MGV257" s="49"/>
      <c r="MGW257" s="49"/>
      <c r="MGX257" s="49"/>
      <c r="MGY257" s="99"/>
      <c r="MGZ257" s="98"/>
      <c r="MHA257" s="49"/>
      <c r="MHB257" s="405"/>
      <c r="MHC257" s="405"/>
      <c r="MHD257" s="277"/>
      <c r="MHE257" s="277"/>
      <c r="MHF257" s="277"/>
      <c r="MHG257" s="277"/>
      <c r="MHH257" s="277"/>
      <c r="MHI257" s="277"/>
      <c r="MHJ257" s="277"/>
      <c r="MHK257" s="277"/>
      <c r="MHL257" s="402"/>
      <c r="MHM257" s="404"/>
      <c r="MHN257" s="49"/>
      <c r="MHO257" s="49"/>
      <c r="MHP257" s="49"/>
      <c r="MHQ257" s="99"/>
      <c r="MHR257" s="98"/>
      <c r="MHS257" s="49"/>
      <c r="MHT257" s="405"/>
      <c r="MHU257" s="405"/>
      <c r="MHV257" s="277"/>
      <c r="MHW257" s="277"/>
      <c r="MHX257" s="277"/>
      <c r="MHY257" s="277"/>
      <c r="MHZ257" s="277"/>
      <c r="MIA257" s="277"/>
      <c r="MIB257" s="277"/>
      <c r="MIC257" s="277"/>
      <c r="MID257" s="402"/>
      <c r="MIE257" s="404"/>
      <c r="MIF257" s="49"/>
      <c r="MIG257" s="49"/>
      <c r="MIH257" s="49"/>
      <c r="MII257" s="99"/>
      <c r="MIJ257" s="98"/>
      <c r="MIK257" s="49"/>
      <c r="MIL257" s="405"/>
      <c r="MIM257" s="405"/>
      <c r="MIN257" s="277"/>
      <c r="MIO257" s="277"/>
      <c r="MIP257" s="277"/>
      <c r="MIQ257" s="277"/>
      <c r="MIR257" s="277"/>
      <c r="MIS257" s="277"/>
      <c r="MIT257" s="277"/>
      <c r="MIU257" s="277"/>
      <c r="MIV257" s="402"/>
      <c r="MIW257" s="404"/>
      <c r="MIX257" s="49"/>
      <c r="MIY257" s="49"/>
      <c r="MIZ257" s="49"/>
      <c r="MJA257" s="99"/>
      <c r="MJB257" s="98"/>
      <c r="MJC257" s="49"/>
      <c r="MJD257" s="405"/>
      <c r="MJE257" s="405"/>
      <c r="MJF257" s="277"/>
      <c r="MJG257" s="277"/>
      <c r="MJH257" s="277"/>
      <c r="MJI257" s="277"/>
      <c r="MJJ257" s="277"/>
      <c r="MJK257" s="277"/>
      <c r="MJL257" s="277"/>
      <c r="MJM257" s="277"/>
      <c r="MJN257" s="402"/>
      <c r="MJO257" s="404"/>
      <c r="MJP257" s="49"/>
      <c r="MJQ257" s="49"/>
      <c r="MJR257" s="49"/>
      <c r="MJS257" s="99"/>
      <c r="MJT257" s="98"/>
      <c r="MJU257" s="49"/>
      <c r="MJV257" s="405"/>
      <c r="MJW257" s="405"/>
      <c r="MJX257" s="277"/>
      <c r="MJY257" s="277"/>
      <c r="MJZ257" s="277"/>
      <c r="MKA257" s="277"/>
      <c r="MKB257" s="277"/>
      <c r="MKC257" s="277"/>
      <c r="MKD257" s="277"/>
      <c r="MKE257" s="277"/>
      <c r="MKF257" s="402"/>
      <c r="MKG257" s="404"/>
      <c r="MKH257" s="49"/>
      <c r="MKI257" s="49"/>
      <c r="MKJ257" s="49"/>
      <c r="MKK257" s="99"/>
      <c r="MKL257" s="98"/>
      <c r="MKM257" s="49"/>
      <c r="MKN257" s="405"/>
      <c r="MKO257" s="405"/>
      <c r="MKP257" s="277"/>
      <c r="MKQ257" s="277"/>
      <c r="MKR257" s="277"/>
      <c r="MKS257" s="277"/>
      <c r="MKT257" s="277"/>
      <c r="MKU257" s="277"/>
      <c r="MKV257" s="277"/>
      <c r="MKW257" s="277"/>
      <c r="MKX257" s="402"/>
      <c r="MKY257" s="404"/>
      <c r="MKZ257" s="49"/>
      <c r="MLA257" s="49"/>
      <c r="MLB257" s="49"/>
      <c r="MLC257" s="99"/>
      <c r="MLD257" s="98"/>
      <c r="MLE257" s="49"/>
      <c r="MLF257" s="405"/>
      <c r="MLG257" s="405"/>
      <c r="MLH257" s="277"/>
      <c r="MLI257" s="277"/>
      <c r="MLJ257" s="277"/>
      <c r="MLK257" s="277"/>
      <c r="MLL257" s="277"/>
      <c r="MLM257" s="277"/>
      <c r="MLN257" s="277"/>
      <c r="MLO257" s="277"/>
      <c r="MLP257" s="402"/>
      <c r="MLQ257" s="404"/>
      <c r="MLR257" s="49"/>
      <c r="MLS257" s="49"/>
      <c r="MLT257" s="49"/>
      <c r="MLU257" s="99"/>
      <c r="MLV257" s="98"/>
      <c r="MLW257" s="49"/>
      <c r="MLX257" s="405"/>
      <c r="MLY257" s="405"/>
      <c r="MLZ257" s="277"/>
      <c r="MMA257" s="277"/>
      <c r="MMB257" s="277"/>
      <c r="MMC257" s="277"/>
      <c r="MMD257" s="277"/>
      <c r="MME257" s="277"/>
      <c r="MMF257" s="277"/>
      <c r="MMG257" s="277"/>
      <c r="MMH257" s="402"/>
      <c r="MMI257" s="404"/>
      <c r="MMJ257" s="49"/>
      <c r="MMK257" s="49"/>
      <c r="MML257" s="49"/>
      <c r="MMM257" s="99"/>
      <c r="MMN257" s="98"/>
      <c r="MMO257" s="49"/>
      <c r="MMP257" s="405"/>
      <c r="MMQ257" s="405"/>
      <c r="MMR257" s="277"/>
      <c r="MMS257" s="277"/>
      <c r="MMT257" s="277"/>
      <c r="MMU257" s="277"/>
      <c r="MMV257" s="277"/>
      <c r="MMW257" s="277"/>
      <c r="MMX257" s="277"/>
      <c r="MMY257" s="277"/>
      <c r="MMZ257" s="402"/>
      <c r="MNA257" s="404"/>
      <c r="MNB257" s="49"/>
      <c r="MNC257" s="49"/>
      <c r="MND257" s="49"/>
      <c r="MNE257" s="99"/>
      <c r="MNF257" s="98"/>
      <c r="MNG257" s="49"/>
      <c r="MNH257" s="405"/>
      <c r="MNI257" s="405"/>
      <c r="MNJ257" s="277"/>
      <c r="MNK257" s="277"/>
      <c r="MNL257" s="277"/>
      <c r="MNM257" s="277"/>
      <c r="MNN257" s="277"/>
      <c r="MNO257" s="277"/>
      <c r="MNP257" s="277"/>
      <c r="MNQ257" s="277"/>
      <c r="MNR257" s="402"/>
      <c r="MNS257" s="404"/>
      <c r="MNT257" s="49"/>
      <c r="MNU257" s="49"/>
      <c r="MNV257" s="49"/>
      <c r="MNW257" s="99"/>
      <c r="MNX257" s="98"/>
      <c r="MNY257" s="49"/>
      <c r="MNZ257" s="405"/>
      <c r="MOA257" s="405"/>
      <c r="MOB257" s="277"/>
      <c r="MOC257" s="277"/>
      <c r="MOD257" s="277"/>
      <c r="MOE257" s="277"/>
      <c r="MOF257" s="277"/>
      <c r="MOG257" s="277"/>
      <c r="MOH257" s="277"/>
      <c r="MOI257" s="277"/>
      <c r="MOJ257" s="402"/>
      <c r="MOK257" s="404"/>
      <c r="MOL257" s="49"/>
      <c r="MOM257" s="49"/>
      <c r="MON257" s="49"/>
      <c r="MOO257" s="99"/>
      <c r="MOP257" s="98"/>
      <c r="MOQ257" s="49"/>
      <c r="MOR257" s="405"/>
      <c r="MOS257" s="405"/>
      <c r="MOT257" s="277"/>
      <c r="MOU257" s="277"/>
      <c r="MOV257" s="277"/>
      <c r="MOW257" s="277"/>
      <c r="MOX257" s="277"/>
      <c r="MOY257" s="277"/>
      <c r="MOZ257" s="277"/>
      <c r="MPA257" s="277"/>
      <c r="MPB257" s="402"/>
      <c r="MPC257" s="404"/>
      <c r="MPD257" s="49"/>
      <c r="MPE257" s="49"/>
      <c r="MPF257" s="49"/>
      <c r="MPG257" s="99"/>
      <c r="MPH257" s="98"/>
      <c r="MPI257" s="49"/>
      <c r="MPJ257" s="405"/>
      <c r="MPK257" s="405"/>
      <c r="MPL257" s="277"/>
      <c r="MPM257" s="277"/>
      <c r="MPN257" s="277"/>
      <c r="MPO257" s="277"/>
      <c r="MPP257" s="277"/>
      <c r="MPQ257" s="277"/>
      <c r="MPR257" s="277"/>
      <c r="MPS257" s="277"/>
      <c r="MPT257" s="402"/>
      <c r="MPU257" s="404"/>
      <c r="MPV257" s="49"/>
      <c r="MPW257" s="49"/>
      <c r="MPX257" s="49"/>
      <c r="MPY257" s="99"/>
      <c r="MPZ257" s="98"/>
      <c r="MQA257" s="49"/>
      <c r="MQB257" s="405"/>
      <c r="MQC257" s="405"/>
      <c r="MQD257" s="277"/>
      <c r="MQE257" s="277"/>
      <c r="MQF257" s="277"/>
      <c r="MQG257" s="277"/>
      <c r="MQH257" s="277"/>
      <c r="MQI257" s="277"/>
      <c r="MQJ257" s="277"/>
      <c r="MQK257" s="277"/>
      <c r="MQL257" s="402"/>
      <c r="MQM257" s="404"/>
      <c r="MQN257" s="49"/>
      <c r="MQO257" s="49"/>
      <c r="MQP257" s="49"/>
      <c r="MQQ257" s="99"/>
      <c r="MQR257" s="98"/>
      <c r="MQS257" s="49"/>
      <c r="MQT257" s="405"/>
      <c r="MQU257" s="405"/>
      <c r="MQV257" s="277"/>
      <c r="MQW257" s="277"/>
      <c r="MQX257" s="277"/>
      <c r="MQY257" s="277"/>
      <c r="MQZ257" s="277"/>
      <c r="MRA257" s="277"/>
      <c r="MRB257" s="277"/>
      <c r="MRC257" s="277"/>
      <c r="MRD257" s="402"/>
      <c r="MRE257" s="404"/>
      <c r="MRF257" s="49"/>
      <c r="MRG257" s="49"/>
      <c r="MRH257" s="49"/>
      <c r="MRI257" s="99"/>
      <c r="MRJ257" s="98"/>
      <c r="MRK257" s="49"/>
      <c r="MRL257" s="405"/>
      <c r="MRM257" s="405"/>
      <c r="MRN257" s="277"/>
      <c r="MRO257" s="277"/>
      <c r="MRP257" s="277"/>
      <c r="MRQ257" s="277"/>
      <c r="MRR257" s="277"/>
      <c r="MRS257" s="277"/>
      <c r="MRT257" s="277"/>
      <c r="MRU257" s="277"/>
      <c r="MRV257" s="402"/>
      <c r="MRW257" s="404"/>
      <c r="MRX257" s="49"/>
      <c r="MRY257" s="49"/>
      <c r="MRZ257" s="49"/>
      <c r="MSA257" s="99"/>
      <c r="MSB257" s="98"/>
      <c r="MSC257" s="49"/>
      <c r="MSD257" s="405"/>
      <c r="MSE257" s="405"/>
      <c r="MSF257" s="277"/>
      <c r="MSG257" s="277"/>
      <c r="MSH257" s="277"/>
      <c r="MSI257" s="277"/>
      <c r="MSJ257" s="277"/>
      <c r="MSK257" s="277"/>
      <c r="MSL257" s="277"/>
      <c r="MSM257" s="277"/>
      <c r="MSN257" s="402"/>
      <c r="MSO257" s="404"/>
      <c r="MSP257" s="49"/>
      <c r="MSQ257" s="49"/>
      <c r="MSR257" s="49"/>
      <c r="MSS257" s="99"/>
      <c r="MST257" s="98"/>
      <c r="MSU257" s="49"/>
      <c r="MSV257" s="405"/>
      <c r="MSW257" s="405"/>
      <c r="MSX257" s="277"/>
      <c r="MSY257" s="277"/>
      <c r="MSZ257" s="277"/>
      <c r="MTA257" s="277"/>
      <c r="MTB257" s="277"/>
      <c r="MTC257" s="277"/>
      <c r="MTD257" s="277"/>
      <c r="MTE257" s="277"/>
      <c r="MTF257" s="402"/>
      <c r="MTG257" s="404"/>
      <c r="MTH257" s="49"/>
      <c r="MTI257" s="49"/>
      <c r="MTJ257" s="49"/>
      <c r="MTK257" s="99"/>
      <c r="MTL257" s="98"/>
      <c r="MTM257" s="49"/>
      <c r="MTN257" s="405"/>
      <c r="MTO257" s="405"/>
      <c r="MTP257" s="277"/>
      <c r="MTQ257" s="277"/>
      <c r="MTR257" s="277"/>
      <c r="MTS257" s="277"/>
      <c r="MTT257" s="277"/>
      <c r="MTU257" s="277"/>
      <c r="MTV257" s="277"/>
      <c r="MTW257" s="277"/>
      <c r="MTX257" s="402"/>
      <c r="MTY257" s="404"/>
      <c r="MTZ257" s="49"/>
      <c r="MUA257" s="49"/>
      <c r="MUB257" s="49"/>
      <c r="MUC257" s="99"/>
      <c r="MUD257" s="98"/>
      <c r="MUE257" s="49"/>
      <c r="MUF257" s="405"/>
      <c r="MUG257" s="405"/>
      <c r="MUH257" s="277"/>
      <c r="MUI257" s="277"/>
      <c r="MUJ257" s="277"/>
      <c r="MUK257" s="277"/>
      <c r="MUL257" s="277"/>
      <c r="MUM257" s="277"/>
      <c r="MUN257" s="277"/>
      <c r="MUO257" s="277"/>
      <c r="MUP257" s="402"/>
      <c r="MUQ257" s="404"/>
      <c r="MUR257" s="49"/>
      <c r="MUS257" s="49"/>
      <c r="MUT257" s="49"/>
      <c r="MUU257" s="99"/>
      <c r="MUV257" s="98"/>
      <c r="MUW257" s="49"/>
      <c r="MUX257" s="405"/>
      <c r="MUY257" s="405"/>
      <c r="MUZ257" s="277"/>
      <c r="MVA257" s="277"/>
      <c r="MVB257" s="277"/>
      <c r="MVC257" s="277"/>
      <c r="MVD257" s="277"/>
      <c r="MVE257" s="277"/>
      <c r="MVF257" s="277"/>
      <c r="MVG257" s="277"/>
      <c r="MVH257" s="402"/>
      <c r="MVI257" s="404"/>
      <c r="MVJ257" s="49"/>
      <c r="MVK257" s="49"/>
      <c r="MVL257" s="49"/>
      <c r="MVM257" s="99"/>
      <c r="MVN257" s="98"/>
      <c r="MVO257" s="49"/>
      <c r="MVP257" s="405"/>
      <c r="MVQ257" s="405"/>
      <c r="MVR257" s="277"/>
      <c r="MVS257" s="277"/>
      <c r="MVT257" s="277"/>
      <c r="MVU257" s="277"/>
      <c r="MVV257" s="277"/>
      <c r="MVW257" s="277"/>
      <c r="MVX257" s="277"/>
      <c r="MVY257" s="277"/>
      <c r="MVZ257" s="402"/>
      <c r="MWA257" s="404"/>
      <c r="MWB257" s="49"/>
      <c r="MWC257" s="49"/>
      <c r="MWD257" s="49"/>
      <c r="MWE257" s="99"/>
      <c r="MWF257" s="98"/>
      <c r="MWG257" s="49"/>
      <c r="MWH257" s="405"/>
      <c r="MWI257" s="405"/>
      <c r="MWJ257" s="277"/>
      <c r="MWK257" s="277"/>
      <c r="MWL257" s="277"/>
      <c r="MWM257" s="277"/>
      <c r="MWN257" s="277"/>
      <c r="MWO257" s="277"/>
      <c r="MWP257" s="277"/>
      <c r="MWQ257" s="277"/>
      <c r="MWR257" s="402"/>
      <c r="MWS257" s="404"/>
      <c r="MWT257" s="49"/>
      <c r="MWU257" s="49"/>
      <c r="MWV257" s="49"/>
      <c r="MWW257" s="99"/>
      <c r="MWX257" s="98"/>
      <c r="MWY257" s="49"/>
      <c r="MWZ257" s="405"/>
      <c r="MXA257" s="405"/>
      <c r="MXB257" s="277"/>
      <c r="MXC257" s="277"/>
      <c r="MXD257" s="277"/>
      <c r="MXE257" s="277"/>
      <c r="MXF257" s="277"/>
      <c r="MXG257" s="277"/>
      <c r="MXH257" s="277"/>
      <c r="MXI257" s="277"/>
      <c r="MXJ257" s="402"/>
      <c r="MXK257" s="404"/>
      <c r="MXL257" s="49"/>
      <c r="MXM257" s="49"/>
      <c r="MXN257" s="49"/>
      <c r="MXO257" s="99"/>
      <c r="MXP257" s="98"/>
      <c r="MXQ257" s="49"/>
      <c r="MXR257" s="405"/>
      <c r="MXS257" s="405"/>
      <c r="MXT257" s="277"/>
      <c r="MXU257" s="277"/>
      <c r="MXV257" s="277"/>
      <c r="MXW257" s="277"/>
      <c r="MXX257" s="277"/>
      <c r="MXY257" s="277"/>
      <c r="MXZ257" s="277"/>
      <c r="MYA257" s="277"/>
      <c r="MYB257" s="402"/>
      <c r="MYC257" s="404"/>
      <c r="MYD257" s="49"/>
      <c r="MYE257" s="49"/>
      <c r="MYF257" s="49"/>
      <c r="MYG257" s="99"/>
      <c r="MYH257" s="98"/>
      <c r="MYI257" s="49"/>
      <c r="MYJ257" s="405"/>
      <c r="MYK257" s="405"/>
      <c r="MYL257" s="277"/>
      <c r="MYM257" s="277"/>
      <c r="MYN257" s="277"/>
      <c r="MYO257" s="277"/>
      <c r="MYP257" s="277"/>
      <c r="MYQ257" s="277"/>
      <c r="MYR257" s="277"/>
      <c r="MYS257" s="277"/>
      <c r="MYT257" s="402"/>
      <c r="MYU257" s="404"/>
      <c r="MYV257" s="49"/>
      <c r="MYW257" s="49"/>
      <c r="MYX257" s="49"/>
      <c r="MYY257" s="99"/>
      <c r="MYZ257" s="98"/>
      <c r="MZA257" s="49"/>
      <c r="MZB257" s="405"/>
      <c r="MZC257" s="405"/>
      <c r="MZD257" s="277"/>
      <c r="MZE257" s="277"/>
      <c r="MZF257" s="277"/>
      <c r="MZG257" s="277"/>
      <c r="MZH257" s="277"/>
      <c r="MZI257" s="277"/>
      <c r="MZJ257" s="277"/>
      <c r="MZK257" s="277"/>
      <c r="MZL257" s="402"/>
      <c r="MZM257" s="404"/>
      <c r="MZN257" s="49"/>
      <c r="MZO257" s="49"/>
      <c r="MZP257" s="49"/>
      <c r="MZQ257" s="99"/>
      <c r="MZR257" s="98"/>
      <c r="MZS257" s="49"/>
      <c r="MZT257" s="405"/>
      <c r="MZU257" s="405"/>
      <c r="MZV257" s="277"/>
      <c r="MZW257" s="277"/>
      <c r="MZX257" s="277"/>
      <c r="MZY257" s="277"/>
      <c r="MZZ257" s="277"/>
      <c r="NAA257" s="277"/>
      <c r="NAB257" s="277"/>
      <c r="NAC257" s="277"/>
      <c r="NAD257" s="402"/>
      <c r="NAE257" s="404"/>
      <c r="NAF257" s="49"/>
      <c r="NAG257" s="49"/>
      <c r="NAH257" s="49"/>
      <c r="NAI257" s="99"/>
      <c r="NAJ257" s="98"/>
      <c r="NAK257" s="49"/>
      <c r="NAL257" s="405"/>
      <c r="NAM257" s="405"/>
      <c r="NAN257" s="277"/>
      <c r="NAO257" s="277"/>
      <c r="NAP257" s="277"/>
      <c r="NAQ257" s="277"/>
      <c r="NAR257" s="277"/>
      <c r="NAS257" s="277"/>
      <c r="NAT257" s="277"/>
      <c r="NAU257" s="277"/>
      <c r="NAV257" s="402"/>
      <c r="NAW257" s="404"/>
      <c r="NAX257" s="49"/>
      <c r="NAY257" s="49"/>
      <c r="NAZ257" s="49"/>
      <c r="NBA257" s="99"/>
      <c r="NBB257" s="98"/>
      <c r="NBC257" s="49"/>
      <c r="NBD257" s="405"/>
      <c r="NBE257" s="405"/>
      <c r="NBF257" s="277"/>
      <c r="NBG257" s="277"/>
      <c r="NBH257" s="277"/>
      <c r="NBI257" s="277"/>
      <c r="NBJ257" s="277"/>
      <c r="NBK257" s="277"/>
      <c r="NBL257" s="277"/>
      <c r="NBM257" s="277"/>
      <c r="NBN257" s="402"/>
      <c r="NBO257" s="404"/>
      <c r="NBP257" s="49"/>
      <c r="NBQ257" s="49"/>
      <c r="NBR257" s="49"/>
      <c r="NBS257" s="99"/>
      <c r="NBT257" s="98"/>
      <c r="NBU257" s="49"/>
      <c r="NBV257" s="405"/>
      <c r="NBW257" s="405"/>
      <c r="NBX257" s="277"/>
      <c r="NBY257" s="277"/>
      <c r="NBZ257" s="277"/>
      <c r="NCA257" s="277"/>
      <c r="NCB257" s="277"/>
      <c r="NCC257" s="277"/>
      <c r="NCD257" s="277"/>
      <c r="NCE257" s="277"/>
      <c r="NCF257" s="402"/>
      <c r="NCG257" s="404"/>
      <c r="NCH257" s="49"/>
      <c r="NCI257" s="49"/>
      <c r="NCJ257" s="49"/>
      <c r="NCK257" s="99"/>
      <c r="NCL257" s="98"/>
      <c r="NCM257" s="49"/>
      <c r="NCN257" s="405"/>
      <c r="NCO257" s="405"/>
      <c r="NCP257" s="277"/>
      <c r="NCQ257" s="277"/>
      <c r="NCR257" s="277"/>
      <c r="NCS257" s="277"/>
      <c r="NCT257" s="277"/>
      <c r="NCU257" s="277"/>
      <c r="NCV257" s="277"/>
      <c r="NCW257" s="277"/>
      <c r="NCX257" s="402"/>
      <c r="NCY257" s="404"/>
      <c r="NCZ257" s="49"/>
      <c r="NDA257" s="49"/>
      <c r="NDB257" s="49"/>
      <c r="NDC257" s="99"/>
      <c r="NDD257" s="98"/>
      <c r="NDE257" s="49"/>
      <c r="NDF257" s="405"/>
      <c r="NDG257" s="405"/>
      <c r="NDH257" s="277"/>
      <c r="NDI257" s="277"/>
      <c r="NDJ257" s="277"/>
      <c r="NDK257" s="277"/>
      <c r="NDL257" s="277"/>
      <c r="NDM257" s="277"/>
      <c r="NDN257" s="277"/>
      <c r="NDO257" s="277"/>
      <c r="NDP257" s="402"/>
      <c r="NDQ257" s="404"/>
      <c r="NDR257" s="49"/>
      <c r="NDS257" s="49"/>
      <c r="NDT257" s="49"/>
      <c r="NDU257" s="99"/>
      <c r="NDV257" s="98"/>
      <c r="NDW257" s="49"/>
      <c r="NDX257" s="405"/>
      <c r="NDY257" s="405"/>
      <c r="NDZ257" s="277"/>
      <c r="NEA257" s="277"/>
      <c r="NEB257" s="277"/>
      <c r="NEC257" s="277"/>
      <c r="NED257" s="277"/>
      <c r="NEE257" s="277"/>
      <c r="NEF257" s="277"/>
      <c r="NEG257" s="277"/>
      <c r="NEH257" s="402"/>
      <c r="NEI257" s="404"/>
      <c r="NEJ257" s="49"/>
      <c r="NEK257" s="49"/>
      <c r="NEL257" s="49"/>
      <c r="NEM257" s="99"/>
      <c r="NEN257" s="98"/>
      <c r="NEO257" s="49"/>
      <c r="NEP257" s="405"/>
      <c r="NEQ257" s="405"/>
      <c r="NER257" s="277"/>
      <c r="NES257" s="277"/>
      <c r="NET257" s="277"/>
      <c r="NEU257" s="277"/>
      <c r="NEV257" s="277"/>
      <c r="NEW257" s="277"/>
      <c r="NEX257" s="277"/>
      <c r="NEY257" s="277"/>
      <c r="NEZ257" s="402"/>
      <c r="NFA257" s="404"/>
      <c r="NFB257" s="49"/>
      <c r="NFC257" s="49"/>
      <c r="NFD257" s="49"/>
      <c r="NFE257" s="99"/>
      <c r="NFF257" s="98"/>
      <c r="NFG257" s="49"/>
      <c r="NFH257" s="405"/>
      <c r="NFI257" s="405"/>
      <c r="NFJ257" s="277"/>
      <c r="NFK257" s="277"/>
      <c r="NFL257" s="277"/>
      <c r="NFM257" s="277"/>
      <c r="NFN257" s="277"/>
      <c r="NFO257" s="277"/>
      <c r="NFP257" s="277"/>
      <c r="NFQ257" s="277"/>
      <c r="NFR257" s="402"/>
      <c r="NFS257" s="404"/>
      <c r="NFT257" s="49"/>
      <c r="NFU257" s="49"/>
      <c r="NFV257" s="49"/>
      <c r="NFW257" s="99"/>
      <c r="NFX257" s="98"/>
      <c r="NFY257" s="49"/>
      <c r="NFZ257" s="405"/>
      <c r="NGA257" s="405"/>
      <c r="NGB257" s="277"/>
      <c r="NGC257" s="277"/>
      <c r="NGD257" s="277"/>
      <c r="NGE257" s="277"/>
      <c r="NGF257" s="277"/>
      <c r="NGG257" s="277"/>
      <c r="NGH257" s="277"/>
      <c r="NGI257" s="277"/>
      <c r="NGJ257" s="402"/>
      <c r="NGK257" s="404"/>
      <c r="NGL257" s="49"/>
      <c r="NGM257" s="49"/>
      <c r="NGN257" s="49"/>
      <c r="NGO257" s="99"/>
      <c r="NGP257" s="98"/>
      <c r="NGQ257" s="49"/>
      <c r="NGR257" s="405"/>
      <c r="NGS257" s="405"/>
      <c r="NGT257" s="277"/>
      <c r="NGU257" s="277"/>
      <c r="NGV257" s="277"/>
      <c r="NGW257" s="277"/>
      <c r="NGX257" s="277"/>
      <c r="NGY257" s="277"/>
      <c r="NGZ257" s="277"/>
      <c r="NHA257" s="277"/>
      <c r="NHB257" s="402"/>
      <c r="NHC257" s="404"/>
      <c r="NHD257" s="49"/>
      <c r="NHE257" s="49"/>
      <c r="NHF257" s="49"/>
      <c r="NHG257" s="99"/>
      <c r="NHH257" s="98"/>
      <c r="NHI257" s="49"/>
      <c r="NHJ257" s="405"/>
      <c r="NHK257" s="405"/>
      <c r="NHL257" s="277"/>
      <c r="NHM257" s="277"/>
      <c r="NHN257" s="277"/>
      <c r="NHO257" s="277"/>
      <c r="NHP257" s="277"/>
      <c r="NHQ257" s="277"/>
      <c r="NHR257" s="277"/>
      <c r="NHS257" s="277"/>
      <c r="NHT257" s="402"/>
      <c r="NHU257" s="404"/>
      <c r="NHV257" s="49"/>
      <c r="NHW257" s="49"/>
      <c r="NHX257" s="49"/>
      <c r="NHY257" s="99"/>
      <c r="NHZ257" s="98"/>
      <c r="NIA257" s="49"/>
      <c r="NIB257" s="405"/>
      <c r="NIC257" s="405"/>
      <c r="NID257" s="277"/>
      <c r="NIE257" s="277"/>
      <c r="NIF257" s="277"/>
      <c r="NIG257" s="277"/>
      <c r="NIH257" s="277"/>
      <c r="NII257" s="277"/>
      <c r="NIJ257" s="277"/>
      <c r="NIK257" s="277"/>
      <c r="NIL257" s="402"/>
      <c r="NIM257" s="404"/>
      <c r="NIN257" s="49"/>
      <c r="NIO257" s="49"/>
      <c r="NIP257" s="49"/>
      <c r="NIQ257" s="99"/>
      <c r="NIR257" s="98"/>
      <c r="NIS257" s="49"/>
      <c r="NIT257" s="405"/>
      <c r="NIU257" s="405"/>
      <c r="NIV257" s="277"/>
      <c r="NIW257" s="277"/>
      <c r="NIX257" s="277"/>
      <c r="NIY257" s="277"/>
      <c r="NIZ257" s="277"/>
      <c r="NJA257" s="277"/>
      <c r="NJB257" s="277"/>
      <c r="NJC257" s="277"/>
      <c r="NJD257" s="402"/>
      <c r="NJE257" s="404"/>
      <c r="NJF257" s="49"/>
      <c r="NJG257" s="49"/>
      <c r="NJH257" s="49"/>
      <c r="NJI257" s="99"/>
      <c r="NJJ257" s="98"/>
      <c r="NJK257" s="49"/>
      <c r="NJL257" s="405"/>
      <c r="NJM257" s="405"/>
      <c r="NJN257" s="277"/>
      <c r="NJO257" s="277"/>
      <c r="NJP257" s="277"/>
      <c r="NJQ257" s="277"/>
      <c r="NJR257" s="277"/>
      <c r="NJS257" s="277"/>
      <c r="NJT257" s="277"/>
      <c r="NJU257" s="277"/>
      <c r="NJV257" s="402"/>
      <c r="NJW257" s="404"/>
      <c r="NJX257" s="49"/>
      <c r="NJY257" s="49"/>
      <c r="NJZ257" s="49"/>
      <c r="NKA257" s="99"/>
      <c r="NKB257" s="98"/>
      <c r="NKC257" s="49"/>
      <c r="NKD257" s="405"/>
      <c r="NKE257" s="405"/>
      <c r="NKF257" s="277"/>
      <c r="NKG257" s="277"/>
      <c r="NKH257" s="277"/>
      <c r="NKI257" s="277"/>
      <c r="NKJ257" s="277"/>
      <c r="NKK257" s="277"/>
      <c r="NKL257" s="277"/>
      <c r="NKM257" s="277"/>
      <c r="NKN257" s="402"/>
      <c r="NKO257" s="404"/>
      <c r="NKP257" s="49"/>
      <c r="NKQ257" s="49"/>
      <c r="NKR257" s="49"/>
      <c r="NKS257" s="99"/>
      <c r="NKT257" s="98"/>
      <c r="NKU257" s="49"/>
      <c r="NKV257" s="405"/>
      <c r="NKW257" s="405"/>
      <c r="NKX257" s="277"/>
      <c r="NKY257" s="277"/>
      <c r="NKZ257" s="277"/>
      <c r="NLA257" s="277"/>
      <c r="NLB257" s="277"/>
      <c r="NLC257" s="277"/>
      <c r="NLD257" s="277"/>
      <c r="NLE257" s="277"/>
      <c r="NLF257" s="402"/>
      <c r="NLG257" s="404"/>
      <c r="NLH257" s="49"/>
      <c r="NLI257" s="49"/>
      <c r="NLJ257" s="49"/>
      <c r="NLK257" s="99"/>
      <c r="NLL257" s="98"/>
      <c r="NLM257" s="49"/>
      <c r="NLN257" s="405"/>
      <c r="NLO257" s="405"/>
      <c r="NLP257" s="277"/>
      <c r="NLQ257" s="277"/>
      <c r="NLR257" s="277"/>
      <c r="NLS257" s="277"/>
      <c r="NLT257" s="277"/>
      <c r="NLU257" s="277"/>
      <c r="NLV257" s="277"/>
      <c r="NLW257" s="277"/>
      <c r="NLX257" s="402"/>
      <c r="NLY257" s="404"/>
      <c r="NLZ257" s="49"/>
      <c r="NMA257" s="49"/>
      <c r="NMB257" s="49"/>
      <c r="NMC257" s="99"/>
      <c r="NMD257" s="98"/>
      <c r="NME257" s="49"/>
      <c r="NMF257" s="405"/>
      <c r="NMG257" s="405"/>
      <c r="NMH257" s="277"/>
      <c r="NMI257" s="277"/>
      <c r="NMJ257" s="277"/>
      <c r="NMK257" s="277"/>
      <c r="NML257" s="277"/>
      <c r="NMM257" s="277"/>
      <c r="NMN257" s="277"/>
      <c r="NMO257" s="277"/>
      <c r="NMP257" s="402"/>
      <c r="NMQ257" s="404"/>
      <c r="NMR257" s="49"/>
      <c r="NMS257" s="49"/>
      <c r="NMT257" s="49"/>
      <c r="NMU257" s="99"/>
      <c r="NMV257" s="98"/>
      <c r="NMW257" s="49"/>
      <c r="NMX257" s="405"/>
      <c r="NMY257" s="405"/>
      <c r="NMZ257" s="277"/>
      <c r="NNA257" s="277"/>
      <c r="NNB257" s="277"/>
      <c r="NNC257" s="277"/>
      <c r="NND257" s="277"/>
      <c r="NNE257" s="277"/>
      <c r="NNF257" s="277"/>
      <c r="NNG257" s="277"/>
      <c r="NNH257" s="402"/>
      <c r="NNI257" s="404"/>
      <c r="NNJ257" s="49"/>
      <c r="NNK257" s="49"/>
      <c r="NNL257" s="49"/>
      <c r="NNM257" s="99"/>
      <c r="NNN257" s="98"/>
      <c r="NNO257" s="49"/>
      <c r="NNP257" s="405"/>
      <c r="NNQ257" s="405"/>
      <c r="NNR257" s="277"/>
      <c r="NNS257" s="277"/>
      <c r="NNT257" s="277"/>
      <c r="NNU257" s="277"/>
      <c r="NNV257" s="277"/>
      <c r="NNW257" s="277"/>
      <c r="NNX257" s="277"/>
      <c r="NNY257" s="277"/>
      <c r="NNZ257" s="402"/>
      <c r="NOA257" s="404"/>
      <c r="NOB257" s="49"/>
      <c r="NOC257" s="49"/>
      <c r="NOD257" s="49"/>
      <c r="NOE257" s="99"/>
      <c r="NOF257" s="98"/>
      <c r="NOG257" s="49"/>
      <c r="NOH257" s="405"/>
      <c r="NOI257" s="405"/>
      <c r="NOJ257" s="277"/>
      <c r="NOK257" s="277"/>
      <c r="NOL257" s="277"/>
      <c r="NOM257" s="277"/>
      <c r="NON257" s="277"/>
      <c r="NOO257" s="277"/>
      <c r="NOP257" s="277"/>
      <c r="NOQ257" s="277"/>
      <c r="NOR257" s="402"/>
      <c r="NOS257" s="404"/>
      <c r="NOT257" s="49"/>
      <c r="NOU257" s="49"/>
      <c r="NOV257" s="49"/>
      <c r="NOW257" s="99"/>
      <c r="NOX257" s="98"/>
      <c r="NOY257" s="49"/>
      <c r="NOZ257" s="405"/>
      <c r="NPA257" s="405"/>
      <c r="NPB257" s="277"/>
      <c r="NPC257" s="277"/>
      <c r="NPD257" s="277"/>
      <c r="NPE257" s="277"/>
      <c r="NPF257" s="277"/>
      <c r="NPG257" s="277"/>
      <c r="NPH257" s="277"/>
      <c r="NPI257" s="277"/>
      <c r="NPJ257" s="402"/>
      <c r="NPK257" s="404"/>
      <c r="NPL257" s="49"/>
      <c r="NPM257" s="49"/>
      <c r="NPN257" s="49"/>
      <c r="NPO257" s="99"/>
      <c r="NPP257" s="98"/>
      <c r="NPQ257" s="49"/>
      <c r="NPR257" s="405"/>
      <c r="NPS257" s="405"/>
      <c r="NPT257" s="277"/>
      <c r="NPU257" s="277"/>
      <c r="NPV257" s="277"/>
      <c r="NPW257" s="277"/>
      <c r="NPX257" s="277"/>
      <c r="NPY257" s="277"/>
      <c r="NPZ257" s="277"/>
      <c r="NQA257" s="277"/>
      <c r="NQB257" s="402"/>
      <c r="NQC257" s="404"/>
      <c r="NQD257" s="49"/>
      <c r="NQE257" s="49"/>
      <c r="NQF257" s="49"/>
      <c r="NQG257" s="99"/>
      <c r="NQH257" s="98"/>
      <c r="NQI257" s="49"/>
      <c r="NQJ257" s="405"/>
      <c r="NQK257" s="405"/>
      <c r="NQL257" s="277"/>
      <c r="NQM257" s="277"/>
      <c r="NQN257" s="277"/>
      <c r="NQO257" s="277"/>
      <c r="NQP257" s="277"/>
      <c r="NQQ257" s="277"/>
      <c r="NQR257" s="277"/>
      <c r="NQS257" s="277"/>
      <c r="NQT257" s="402"/>
      <c r="NQU257" s="404"/>
      <c r="NQV257" s="49"/>
      <c r="NQW257" s="49"/>
      <c r="NQX257" s="49"/>
      <c r="NQY257" s="99"/>
      <c r="NQZ257" s="98"/>
      <c r="NRA257" s="49"/>
      <c r="NRB257" s="405"/>
      <c r="NRC257" s="405"/>
      <c r="NRD257" s="277"/>
      <c r="NRE257" s="277"/>
      <c r="NRF257" s="277"/>
      <c r="NRG257" s="277"/>
      <c r="NRH257" s="277"/>
      <c r="NRI257" s="277"/>
      <c r="NRJ257" s="277"/>
      <c r="NRK257" s="277"/>
      <c r="NRL257" s="402"/>
      <c r="NRM257" s="404"/>
      <c r="NRN257" s="49"/>
      <c r="NRO257" s="49"/>
      <c r="NRP257" s="49"/>
      <c r="NRQ257" s="99"/>
      <c r="NRR257" s="98"/>
      <c r="NRS257" s="49"/>
      <c r="NRT257" s="405"/>
      <c r="NRU257" s="405"/>
      <c r="NRV257" s="277"/>
      <c r="NRW257" s="277"/>
      <c r="NRX257" s="277"/>
      <c r="NRY257" s="277"/>
      <c r="NRZ257" s="277"/>
      <c r="NSA257" s="277"/>
      <c r="NSB257" s="277"/>
      <c r="NSC257" s="277"/>
      <c r="NSD257" s="402"/>
      <c r="NSE257" s="404"/>
      <c r="NSF257" s="49"/>
      <c r="NSG257" s="49"/>
      <c r="NSH257" s="49"/>
      <c r="NSI257" s="99"/>
      <c r="NSJ257" s="98"/>
      <c r="NSK257" s="49"/>
      <c r="NSL257" s="405"/>
      <c r="NSM257" s="405"/>
      <c r="NSN257" s="277"/>
      <c r="NSO257" s="277"/>
      <c r="NSP257" s="277"/>
      <c r="NSQ257" s="277"/>
      <c r="NSR257" s="277"/>
      <c r="NSS257" s="277"/>
      <c r="NST257" s="277"/>
      <c r="NSU257" s="277"/>
      <c r="NSV257" s="402"/>
      <c r="NSW257" s="404"/>
      <c r="NSX257" s="49"/>
      <c r="NSY257" s="49"/>
      <c r="NSZ257" s="49"/>
      <c r="NTA257" s="99"/>
      <c r="NTB257" s="98"/>
      <c r="NTC257" s="49"/>
      <c r="NTD257" s="405"/>
      <c r="NTE257" s="405"/>
      <c r="NTF257" s="277"/>
      <c r="NTG257" s="277"/>
      <c r="NTH257" s="277"/>
      <c r="NTI257" s="277"/>
      <c r="NTJ257" s="277"/>
      <c r="NTK257" s="277"/>
      <c r="NTL257" s="277"/>
      <c r="NTM257" s="277"/>
      <c r="NTN257" s="402"/>
      <c r="NTO257" s="404"/>
      <c r="NTP257" s="49"/>
      <c r="NTQ257" s="49"/>
      <c r="NTR257" s="49"/>
      <c r="NTS257" s="99"/>
      <c r="NTT257" s="98"/>
      <c r="NTU257" s="49"/>
      <c r="NTV257" s="405"/>
      <c r="NTW257" s="405"/>
      <c r="NTX257" s="277"/>
      <c r="NTY257" s="277"/>
      <c r="NTZ257" s="277"/>
      <c r="NUA257" s="277"/>
      <c r="NUB257" s="277"/>
      <c r="NUC257" s="277"/>
      <c r="NUD257" s="277"/>
      <c r="NUE257" s="277"/>
      <c r="NUF257" s="402"/>
      <c r="NUG257" s="404"/>
      <c r="NUH257" s="49"/>
      <c r="NUI257" s="49"/>
      <c r="NUJ257" s="49"/>
      <c r="NUK257" s="99"/>
      <c r="NUL257" s="98"/>
      <c r="NUM257" s="49"/>
      <c r="NUN257" s="405"/>
      <c r="NUO257" s="405"/>
      <c r="NUP257" s="277"/>
      <c r="NUQ257" s="277"/>
      <c r="NUR257" s="277"/>
      <c r="NUS257" s="277"/>
      <c r="NUT257" s="277"/>
      <c r="NUU257" s="277"/>
      <c r="NUV257" s="277"/>
      <c r="NUW257" s="277"/>
      <c r="NUX257" s="402"/>
      <c r="NUY257" s="404"/>
      <c r="NUZ257" s="49"/>
      <c r="NVA257" s="49"/>
      <c r="NVB257" s="49"/>
      <c r="NVC257" s="99"/>
      <c r="NVD257" s="98"/>
      <c r="NVE257" s="49"/>
      <c r="NVF257" s="405"/>
      <c r="NVG257" s="405"/>
      <c r="NVH257" s="277"/>
      <c r="NVI257" s="277"/>
      <c r="NVJ257" s="277"/>
      <c r="NVK257" s="277"/>
      <c r="NVL257" s="277"/>
      <c r="NVM257" s="277"/>
      <c r="NVN257" s="277"/>
      <c r="NVO257" s="277"/>
      <c r="NVP257" s="402"/>
      <c r="NVQ257" s="404"/>
      <c r="NVR257" s="49"/>
      <c r="NVS257" s="49"/>
      <c r="NVT257" s="49"/>
      <c r="NVU257" s="99"/>
      <c r="NVV257" s="98"/>
      <c r="NVW257" s="49"/>
      <c r="NVX257" s="405"/>
      <c r="NVY257" s="405"/>
      <c r="NVZ257" s="277"/>
      <c r="NWA257" s="277"/>
      <c r="NWB257" s="277"/>
      <c r="NWC257" s="277"/>
      <c r="NWD257" s="277"/>
      <c r="NWE257" s="277"/>
      <c r="NWF257" s="277"/>
      <c r="NWG257" s="277"/>
      <c r="NWH257" s="402"/>
      <c r="NWI257" s="404"/>
      <c r="NWJ257" s="49"/>
      <c r="NWK257" s="49"/>
      <c r="NWL257" s="49"/>
      <c r="NWM257" s="99"/>
      <c r="NWN257" s="98"/>
      <c r="NWO257" s="49"/>
      <c r="NWP257" s="405"/>
      <c r="NWQ257" s="405"/>
      <c r="NWR257" s="277"/>
      <c r="NWS257" s="277"/>
      <c r="NWT257" s="277"/>
      <c r="NWU257" s="277"/>
      <c r="NWV257" s="277"/>
      <c r="NWW257" s="277"/>
      <c r="NWX257" s="277"/>
      <c r="NWY257" s="277"/>
      <c r="NWZ257" s="402"/>
      <c r="NXA257" s="404"/>
      <c r="NXB257" s="49"/>
      <c r="NXC257" s="49"/>
      <c r="NXD257" s="49"/>
      <c r="NXE257" s="99"/>
      <c r="NXF257" s="98"/>
      <c r="NXG257" s="49"/>
      <c r="NXH257" s="405"/>
      <c r="NXI257" s="405"/>
      <c r="NXJ257" s="277"/>
      <c r="NXK257" s="277"/>
      <c r="NXL257" s="277"/>
      <c r="NXM257" s="277"/>
      <c r="NXN257" s="277"/>
      <c r="NXO257" s="277"/>
      <c r="NXP257" s="277"/>
      <c r="NXQ257" s="277"/>
      <c r="NXR257" s="402"/>
      <c r="NXS257" s="404"/>
      <c r="NXT257" s="49"/>
      <c r="NXU257" s="49"/>
      <c r="NXV257" s="49"/>
      <c r="NXW257" s="99"/>
      <c r="NXX257" s="98"/>
      <c r="NXY257" s="49"/>
      <c r="NXZ257" s="405"/>
      <c r="NYA257" s="405"/>
      <c r="NYB257" s="277"/>
      <c r="NYC257" s="277"/>
      <c r="NYD257" s="277"/>
      <c r="NYE257" s="277"/>
      <c r="NYF257" s="277"/>
      <c r="NYG257" s="277"/>
      <c r="NYH257" s="277"/>
      <c r="NYI257" s="277"/>
      <c r="NYJ257" s="402"/>
      <c r="NYK257" s="404"/>
      <c r="NYL257" s="49"/>
      <c r="NYM257" s="49"/>
      <c r="NYN257" s="49"/>
      <c r="NYO257" s="99"/>
      <c r="NYP257" s="98"/>
      <c r="NYQ257" s="49"/>
      <c r="NYR257" s="405"/>
      <c r="NYS257" s="405"/>
      <c r="NYT257" s="277"/>
      <c r="NYU257" s="277"/>
      <c r="NYV257" s="277"/>
      <c r="NYW257" s="277"/>
      <c r="NYX257" s="277"/>
      <c r="NYY257" s="277"/>
      <c r="NYZ257" s="277"/>
      <c r="NZA257" s="277"/>
      <c r="NZB257" s="402"/>
      <c r="NZC257" s="404"/>
      <c r="NZD257" s="49"/>
      <c r="NZE257" s="49"/>
      <c r="NZF257" s="49"/>
      <c r="NZG257" s="99"/>
      <c r="NZH257" s="98"/>
      <c r="NZI257" s="49"/>
      <c r="NZJ257" s="405"/>
      <c r="NZK257" s="405"/>
      <c r="NZL257" s="277"/>
      <c r="NZM257" s="277"/>
      <c r="NZN257" s="277"/>
      <c r="NZO257" s="277"/>
      <c r="NZP257" s="277"/>
      <c r="NZQ257" s="277"/>
      <c r="NZR257" s="277"/>
      <c r="NZS257" s="277"/>
      <c r="NZT257" s="402"/>
      <c r="NZU257" s="404"/>
      <c r="NZV257" s="49"/>
      <c r="NZW257" s="49"/>
      <c r="NZX257" s="49"/>
      <c r="NZY257" s="99"/>
      <c r="NZZ257" s="98"/>
      <c r="OAA257" s="49"/>
      <c r="OAB257" s="405"/>
      <c r="OAC257" s="405"/>
      <c r="OAD257" s="277"/>
      <c r="OAE257" s="277"/>
      <c r="OAF257" s="277"/>
      <c r="OAG257" s="277"/>
      <c r="OAH257" s="277"/>
      <c r="OAI257" s="277"/>
      <c r="OAJ257" s="277"/>
      <c r="OAK257" s="277"/>
      <c r="OAL257" s="402"/>
      <c r="OAM257" s="404"/>
      <c r="OAN257" s="49"/>
      <c r="OAO257" s="49"/>
      <c r="OAP257" s="49"/>
      <c r="OAQ257" s="99"/>
      <c r="OAR257" s="98"/>
      <c r="OAS257" s="49"/>
      <c r="OAT257" s="405"/>
      <c r="OAU257" s="405"/>
      <c r="OAV257" s="277"/>
      <c r="OAW257" s="277"/>
      <c r="OAX257" s="277"/>
      <c r="OAY257" s="277"/>
      <c r="OAZ257" s="277"/>
      <c r="OBA257" s="277"/>
      <c r="OBB257" s="277"/>
      <c r="OBC257" s="277"/>
      <c r="OBD257" s="402"/>
      <c r="OBE257" s="404"/>
      <c r="OBF257" s="49"/>
      <c r="OBG257" s="49"/>
      <c r="OBH257" s="49"/>
      <c r="OBI257" s="99"/>
      <c r="OBJ257" s="98"/>
      <c r="OBK257" s="49"/>
      <c r="OBL257" s="405"/>
      <c r="OBM257" s="405"/>
      <c r="OBN257" s="277"/>
      <c r="OBO257" s="277"/>
      <c r="OBP257" s="277"/>
      <c r="OBQ257" s="277"/>
      <c r="OBR257" s="277"/>
      <c r="OBS257" s="277"/>
      <c r="OBT257" s="277"/>
      <c r="OBU257" s="277"/>
      <c r="OBV257" s="402"/>
      <c r="OBW257" s="404"/>
      <c r="OBX257" s="49"/>
      <c r="OBY257" s="49"/>
      <c r="OBZ257" s="49"/>
      <c r="OCA257" s="99"/>
      <c r="OCB257" s="98"/>
      <c r="OCC257" s="49"/>
      <c r="OCD257" s="405"/>
      <c r="OCE257" s="405"/>
      <c r="OCF257" s="277"/>
      <c r="OCG257" s="277"/>
      <c r="OCH257" s="277"/>
      <c r="OCI257" s="277"/>
      <c r="OCJ257" s="277"/>
      <c r="OCK257" s="277"/>
      <c r="OCL257" s="277"/>
      <c r="OCM257" s="277"/>
      <c r="OCN257" s="402"/>
      <c r="OCO257" s="404"/>
      <c r="OCP257" s="49"/>
      <c r="OCQ257" s="49"/>
      <c r="OCR257" s="49"/>
      <c r="OCS257" s="99"/>
      <c r="OCT257" s="98"/>
      <c r="OCU257" s="49"/>
      <c r="OCV257" s="405"/>
      <c r="OCW257" s="405"/>
      <c r="OCX257" s="277"/>
      <c r="OCY257" s="277"/>
      <c r="OCZ257" s="277"/>
      <c r="ODA257" s="277"/>
      <c r="ODB257" s="277"/>
      <c r="ODC257" s="277"/>
      <c r="ODD257" s="277"/>
      <c r="ODE257" s="277"/>
      <c r="ODF257" s="402"/>
      <c r="ODG257" s="404"/>
      <c r="ODH257" s="49"/>
      <c r="ODI257" s="49"/>
      <c r="ODJ257" s="49"/>
      <c r="ODK257" s="99"/>
      <c r="ODL257" s="98"/>
      <c r="ODM257" s="49"/>
      <c r="ODN257" s="405"/>
      <c r="ODO257" s="405"/>
      <c r="ODP257" s="277"/>
      <c r="ODQ257" s="277"/>
      <c r="ODR257" s="277"/>
      <c r="ODS257" s="277"/>
      <c r="ODT257" s="277"/>
      <c r="ODU257" s="277"/>
      <c r="ODV257" s="277"/>
      <c r="ODW257" s="277"/>
      <c r="ODX257" s="402"/>
      <c r="ODY257" s="404"/>
      <c r="ODZ257" s="49"/>
      <c r="OEA257" s="49"/>
      <c r="OEB257" s="49"/>
      <c r="OEC257" s="99"/>
      <c r="OED257" s="98"/>
      <c r="OEE257" s="49"/>
      <c r="OEF257" s="405"/>
      <c r="OEG257" s="405"/>
      <c r="OEH257" s="277"/>
      <c r="OEI257" s="277"/>
      <c r="OEJ257" s="277"/>
      <c r="OEK257" s="277"/>
      <c r="OEL257" s="277"/>
      <c r="OEM257" s="277"/>
      <c r="OEN257" s="277"/>
      <c r="OEO257" s="277"/>
      <c r="OEP257" s="402"/>
      <c r="OEQ257" s="404"/>
      <c r="OER257" s="49"/>
      <c r="OES257" s="49"/>
      <c r="OET257" s="49"/>
      <c r="OEU257" s="99"/>
      <c r="OEV257" s="98"/>
      <c r="OEW257" s="49"/>
      <c r="OEX257" s="405"/>
      <c r="OEY257" s="405"/>
      <c r="OEZ257" s="277"/>
      <c r="OFA257" s="277"/>
      <c r="OFB257" s="277"/>
      <c r="OFC257" s="277"/>
      <c r="OFD257" s="277"/>
      <c r="OFE257" s="277"/>
      <c r="OFF257" s="277"/>
      <c r="OFG257" s="277"/>
      <c r="OFH257" s="402"/>
      <c r="OFI257" s="404"/>
      <c r="OFJ257" s="49"/>
      <c r="OFK257" s="49"/>
      <c r="OFL257" s="49"/>
      <c r="OFM257" s="99"/>
      <c r="OFN257" s="98"/>
      <c r="OFO257" s="49"/>
      <c r="OFP257" s="405"/>
      <c r="OFQ257" s="405"/>
      <c r="OFR257" s="277"/>
      <c r="OFS257" s="277"/>
      <c r="OFT257" s="277"/>
      <c r="OFU257" s="277"/>
      <c r="OFV257" s="277"/>
      <c r="OFW257" s="277"/>
      <c r="OFX257" s="277"/>
      <c r="OFY257" s="277"/>
      <c r="OFZ257" s="402"/>
      <c r="OGA257" s="404"/>
      <c r="OGB257" s="49"/>
      <c r="OGC257" s="49"/>
      <c r="OGD257" s="49"/>
      <c r="OGE257" s="99"/>
      <c r="OGF257" s="98"/>
      <c r="OGG257" s="49"/>
      <c r="OGH257" s="405"/>
      <c r="OGI257" s="405"/>
      <c r="OGJ257" s="277"/>
      <c r="OGK257" s="277"/>
      <c r="OGL257" s="277"/>
      <c r="OGM257" s="277"/>
      <c r="OGN257" s="277"/>
      <c r="OGO257" s="277"/>
      <c r="OGP257" s="277"/>
      <c r="OGQ257" s="277"/>
      <c r="OGR257" s="402"/>
      <c r="OGS257" s="404"/>
      <c r="OGT257" s="49"/>
      <c r="OGU257" s="49"/>
      <c r="OGV257" s="49"/>
      <c r="OGW257" s="99"/>
      <c r="OGX257" s="98"/>
      <c r="OGY257" s="49"/>
      <c r="OGZ257" s="405"/>
      <c r="OHA257" s="405"/>
      <c r="OHB257" s="277"/>
      <c r="OHC257" s="277"/>
      <c r="OHD257" s="277"/>
      <c r="OHE257" s="277"/>
      <c r="OHF257" s="277"/>
      <c r="OHG257" s="277"/>
      <c r="OHH257" s="277"/>
      <c r="OHI257" s="277"/>
      <c r="OHJ257" s="402"/>
      <c r="OHK257" s="404"/>
      <c r="OHL257" s="49"/>
      <c r="OHM257" s="49"/>
      <c r="OHN257" s="49"/>
      <c r="OHO257" s="99"/>
      <c r="OHP257" s="98"/>
      <c r="OHQ257" s="49"/>
      <c r="OHR257" s="405"/>
      <c r="OHS257" s="405"/>
      <c r="OHT257" s="277"/>
      <c r="OHU257" s="277"/>
      <c r="OHV257" s="277"/>
      <c r="OHW257" s="277"/>
      <c r="OHX257" s="277"/>
      <c r="OHY257" s="277"/>
      <c r="OHZ257" s="277"/>
      <c r="OIA257" s="277"/>
      <c r="OIB257" s="402"/>
      <c r="OIC257" s="404"/>
      <c r="OID257" s="49"/>
      <c r="OIE257" s="49"/>
      <c r="OIF257" s="49"/>
      <c r="OIG257" s="99"/>
      <c r="OIH257" s="98"/>
      <c r="OII257" s="49"/>
      <c r="OIJ257" s="405"/>
      <c r="OIK257" s="405"/>
      <c r="OIL257" s="277"/>
      <c r="OIM257" s="277"/>
      <c r="OIN257" s="277"/>
      <c r="OIO257" s="277"/>
      <c r="OIP257" s="277"/>
      <c r="OIQ257" s="277"/>
      <c r="OIR257" s="277"/>
      <c r="OIS257" s="277"/>
      <c r="OIT257" s="402"/>
      <c r="OIU257" s="404"/>
      <c r="OIV257" s="49"/>
      <c r="OIW257" s="49"/>
      <c r="OIX257" s="49"/>
      <c r="OIY257" s="99"/>
      <c r="OIZ257" s="98"/>
      <c r="OJA257" s="49"/>
      <c r="OJB257" s="405"/>
      <c r="OJC257" s="405"/>
      <c r="OJD257" s="277"/>
      <c r="OJE257" s="277"/>
      <c r="OJF257" s="277"/>
      <c r="OJG257" s="277"/>
      <c r="OJH257" s="277"/>
      <c r="OJI257" s="277"/>
      <c r="OJJ257" s="277"/>
      <c r="OJK257" s="277"/>
      <c r="OJL257" s="402"/>
      <c r="OJM257" s="404"/>
      <c r="OJN257" s="49"/>
      <c r="OJO257" s="49"/>
      <c r="OJP257" s="49"/>
      <c r="OJQ257" s="99"/>
      <c r="OJR257" s="98"/>
      <c r="OJS257" s="49"/>
      <c r="OJT257" s="405"/>
      <c r="OJU257" s="405"/>
      <c r="OJV257" s="277"/>
      <c r="OJW257" s="277"/>
      <c r="OJX257" s="277"/>
      <c r="OJY257" s="277"/>
      <c r="OJZ257" s="277"/>
      <c r="OKA257" s="277"/>
      <c r="OKB257" s="277"/>
      <c r="OKC257" s="277"/>
      <c r="OKD257" s="402"/>
      <c r="OKE257" s="404"/>
      <c r="OKF257" s="49"/>
      <c r="OKG257" s="49"/>
      <c r="OKH257" s="49"/>
      <c r="OKI257" s="99"/>
      <c r="OKJ257" s="98"/>
      <c r="OKK257" s="49"/>
      <c r="OKL257" s="405"/>
      <c r="OKM257" s="405"/>
      <c r="OKN257" s="277"/>
      <c r="OKO257" s="277"/>
      <c r="OKP257" s="277"/>
      <c r="OKQ257" s="277"/>
      <c r="OKR257" s="277"/>
      <c r="OKS257" s="277"/>
      <c r="OKT257" s="277"/>
      <c r="OKU257" s="277"/>
      <c r="OKV257" s="402"/>
      <c r="OKW257" s="404"/>
      <c r="OKX257" s="49"/>
      <c r="OKY257" s="49"/>
      <c r="OKZ257" s="49"/>
      <c r="OLA257" s="99"/>
      <c r="OLB257" s="98"/>
      <c r="OLC257" s="49"/>
      <c r="OLD257" s="405"/>
      <c r="OLE257" s="405"/>
      <c r="OLF257" s="277"/>
      <c r="OLG257" s="277"/>
      <c r="OLH257" s="277"/>
      <c r="OLI257" s="277"/>
      <c r="OLJ257" s="277"/>
      <c r="OLK257" s="277"/>
      <c r="OLL257" s="277"/>
      <c r="OLM257" s="277"/>
      <c r="OLN257" s="402"/>
      <c r="OLO257" s="404"/>
      <c r="OLP257" s="49"/>
      <c r="OLQ257" s="49"/>
      <c r="OLR257" s="49"/>
      <c r="OLS257" s="99"/>
      <c r="OLT257" s="98"/>
      <c r="OLU257" s="49"/>
      <c r="OLV257" s="405"/>
      <c r="OLW257" s="405"/>
      <c r="OLX257" s="277"/>
      <c r="OLY257" s="277"/>
      <c r="OLZ257" s="277"/>
      <c r="OMA257" s="277"/>
      <c r="OMB257" s="277"/>
      <c r="OMC257" s="277"/>
      <c r="OMD257" s="277"/>
      <c r="OME257" s="277"/>
      <c r="OMF257" s="402"/>
      <c r="OMG257" s="404"/>
      <c r="OMH257" s="49"/>
      <c r="OMI257" s="49"/>
      <c r="OMJ257" s="49"/>
      <c r="OMK257" s="99"/>
      <c r="OML257" s="98"/>
      <c r="OMM257" s="49"/>
      <c r="OMN257" s="405"/>
      <c r="OMO257" s="405"/>
      <c r="OMP257" s="277"/>
      <c r="OMQ257" s="277"/>
      <c r="OMR257" s="277"/>
      <c r="OMS257" s="277"/>
      <c r="OMT257" s="277"/>
      <c r="OMU257" s="277"/>
      <c r="OMV257" s="277"/>
      <c r="OMW257" s="277"/>
      <c r="OMX257" s="402"/>
      <c r="OMY257" s="404"/>
      <c r="OMZ257" s="49"/>
      <c r="ONA257" s="49"/>
      <c r="ONB257" s="49"/>
      <c r="ONC257" s="99"/>
      <c r="OND257" s="98"/>
      <c r="ONE257" s="49"/>
      <c r="ONF257" s="405"/>
      <c r="ONG257" s="405"/>
      <c r="ONH257" s="277"/>
      <c r="ONI257" s="277"/>
      <c r="ONJ257" s="277"/>
      <c r="ONK257" s="277"/>
      <c r="ONL257" s="277"/>
      <c r="ONM257" s="277"/>
      <c r="ONN257" s="277"/>
      <c r="ONO257" s="277"/>
      <c r="ONP257" s="402"/>
      <c r="ONQ257" s="404"/>
      <c r="ONR257" s="49"/>
      <c r="ONS257" s="49"/>
      <c r="ONT257" s="49"/>
      <c r="ONU257" s="99"/>
      <c r="ONV257" s="98"/>
      <c r="ONW257" s="49"/>
      <c r="ONX257" s="405"/>
      <c r="ONY257" s="405"/>
      <c r="ONZ257" s="277"/>
      <c r="OOA257" s="277"/>
      <c r="OOB257" s="277"/>
      <c r="OOC257" s="277"/>
      <c r="OOD257" s="277"/>
      <c r="OOE257" s="277"/>
      <c r="OOF257" s="277"/>
      <c r="OOG257" s="277"/>
      <c r="OOH257" s="402"/>
      <c r="OOI257" s="404"/>
      <c r="OOJ257" s="49"/>
      <c r="OOK257" s="49"/>
      <c r="OOL257" s="49"/>
      <c r="OOM257" s="99"/>
      <c r="OON257" s="98"/>
      <c r="OOO257" s="49"/>
      <c r="OOP257" s="405"/>
      <c r="OOQ257" s="405"/>
      <c r="OOR257" s="277"/>
      <c r="OOS257" s="277"/>
      <c r="OOT257" s="277"/>
      <c r="OOU257" s="277"/>
      <c r="OOV257" s="277"/>
      <c r="OOW257" s="277"/>
      <c r="OOX257" s="277"/>
      <c r="OOY257" s="277"/>
      <c r="OOZ257" s="402"/>
      <c r="OPA257" s="404"/>
      <c r="OPB257" s="49"/>
      <c r="OPC257" s="49"/>
      <c r="OPD257" s="49"/>
      <c r="OPE257" s="99"/>
      <c r="OPF257" s="98"/>
      <c r="OPG257" s="49"/>
      <c r="OPH257" s="405"/>
      <c r="OPI257" s="405"/>
      <c r="OPJ257" s="277"/>
      <c r="OPK257" s="277"/>
      <c r="OPL257" s="277"/>
      <c r="OPM257" s="277"/>
      <c r="OPN257" s="277"/>
      <c r="OPO257" s="277"/>
      <c r="OPP257" s="277"/>
      <c r="OPQ257" s="277"/>
      <c r="OPR257" s="402"/>
      <c r="OPS257" s="404"/>
      <c r="OPT257" s="49"/>
      <c r="OPU257" s="49"/>
      <c r="OPV257" s="49"/>
      <c r="OPW257" s="99"/>
      <c r="OPX257" s="98"/>
      <c r="OPY257" s="49"/>
      <c r="OPZ257" s="405"/>
      <c r="OQA257" s="405"/>
      <c r="OQB257" s="277"/>
      <c r="OQC257" s="277"/>
      <c r="OQD257" s="277"/>
      <c r="OQE257" s="277"/>
      <c r="OQF257" s="277"/>
      <c r="OQG257" s="277"/>
      <c r="OQH257" s="277"/>
      <c r="OQI257" s="277"/>
      <c r="OQJ257" s="402"/>
      <c r="OQK257" s="404"/>
      <c r="OQL257" s="49"/>
      <c r="OQM257" s="49"/>
      <c r="OQN257" s="49"/>
      <c r="OQO257" s="99"/>
      <c r="OQP257" s="98"/>
      <c r="OQQ257" s="49"/>
      <c r="OQR257" s="405"/>
      <c r="OQS257" s="405"/>
      <c r="OQT257" s="277"/>
      <c r="OQU257" s="277"/>
      <c r="OQV257" s="277"/>
      <c r="OQW257" s="277"/>
      <c r="OQX257" s="277"/>
      <c r="OQY257" s="277"/>
      <c r="OQZ257" s="277"/>
      <c r="ORA257" s="277"/>
      <c r="ORB257" s="402"/>
      <c r="ORC257" s="404"/>
      <c r="ORD257" s="49"/>
      <c r="ORE257" s="49"/>
      <c r="ORF257" s="49"/>
      <c r="ORG257" s="99"/>
      <c r="ORH257" s="98"/>
      <c r="ORI257" s="49"/>
      <c r="ORJ257" s="405"/>
      <c r="ORK257" s="405"/>
      <c r="ORL257" s="277"/>
      <c r="ORM257" s="277"/>
      <c r="ORN257" s="277"/>
      <c r="ORO257" s="277"/>
      <c r="ORP257" s="277"/>
      <c r="ORQ257" s="277"/>
      <c r="ORR257" s="277"/>
      <c r="ORS257" s="277"/>
      <c r="ORT257" s="402"/>
      <c r="ORU257" s="404"/>
      <c r="ORV257" s="49"/>
      <c r="ORW257" s="49"/>
      <c r="ORX257" s="49"/>
      <c r="ORY257" s="99"/>
      <c r="ORZ257" s="98"/>
      <c r="OSA257" s="49"/>
      <c r="OSB257" s="405"/>
      <c r="OSC257" s="405"/>
      <c r="OSD257" s="277"/>
      <c r="OSE257" s="277"/>
      <c r="OSF257" s="277"/>
      <c r="OSG257" s="277"/>
      <c r="OSH257" s="277"/>
      <c r="OSI257" s="277"/>
      <c r="OSJ257" s="277"/>
      <c r="OSK257" s="277"/>
      <c r="OSL257" s="402"/>
      <c r="OSM257" s="404"/>
      <c r="OSN257" s="49"/>
      <c r="OSO257" s="49"/>
      <c r="OSP257" s="49"/>
      <c r="OSQ257" s="99"/>
      <c r="OSR257" s="98"/>
      <c r="OSS257" s="49"/>
      <c r="OST257" s="405"/>
      <c r="OSU257" s="405"/>
      <c r="OSV257" s="277"/>
      <c r="OSW257" s="277"/>
      <c r="OSX257" s="277"/>
      <c r="OSY257" s="277"/>
      <c r="OSZ257" s="277"/>
      <c r="OTA257" s="277"/>
      <c r="OTB257" s="277"/>
      <c r="OTC257" s="277"/>
      <c r="OTD257" s="402"/>
      <c r="OTE257" s="404"/>
      <c r="OTF257" s="49"/>
      <c r="OTG257" s="49"/>
      <c r="OTH257" s="49"/>
      <c r="OTI257" s="99"/>
      <c r="OTJ257" s="98"/>
      <c r="OTK257" s="49"/>
      <c r="OTL257" s="405"/>
      <c r="OTM257" s="405"/>
      <c r="OTN257" s="277"/>
      <c r="OTO257" s="277"/>
      <c r="OTP257" s="277"/>
      <c r="OTQ257" s="277"/>
      <c r="OTR257" s="277"/>
      <c r="OTS257" s="277"/>
      <c r="OTT257" s="277"/>
      <c r="OTU257" s="277"/>
      <c r="OTV257" s="402"/>
      <c r="OTW257" s="404"/>
      <c r="OTX257" s="49"/>
      <c r="OTY257" s="49"/>
      <c r="OTZ257" s="49"/>
      <c r="OUA257" s="99"/>
      <c r="OUB257" s="98"/>
      <c r="OUC257" s="49"/>
      <c r="OUD257" s="405"/>
      <c r="OUE257" s="405"/>
      <c r="OUF257" s="277"/>
      <c r="OUG257" s="277"/>
      <c r="OUH257" s="277"/>
      <c r="OUI257" s="277"/>
      <c r="OUJ257" s="277"/>
      <c r="OUK257" s="277"/>
      <c r="OUL257" s="277"/>
      <c r="OUM257" s="277"/>
      <c r="OUN257" s="402"/>
      <c r="OUO257" s="404"/>
      <c r="OUP257" s="49"/>
      <c r="OUQ257" s="49"/>
      <c r="OUR257" s="49"/>
      <c r="OUS257" s="99"/>
      <c r="OUT257" s="98"/>
      <c r="OUU257" s="49"/>
      <c r="OUV257" s="405"/>
      <c r="OUW257" s="405"/>
      <c r="OUX257" s="277"/>
      <c r="OUY257" s="277"/>
      <c r="OUZ257" s="277"/>
      <c r="OVA257" s="277"/>
      <c r="OVB257" s="277"/>
      <c r="OVC257" s="277"/>
      <c r="OVD257" s="277"/>
      <c r="OVE257" s="277"/>
      <c r="OVF257" s="402"/>
      <c r="OVG257" s="404"/>
      <c r="OVH257" s="49"/>
      <c r="OVI257" s="49"/>
      <c r="OVJ257" s="49"/>
      <c r="OVK257" s="99"/>
      <c r="OVL257" s="98"/>
      <c r="OVM257" s="49"/>
      <c r="OVN257" s="405"/>
      <c r="OVO257" s="405"/>
      <c r="OVP257" s="277"/>
      <c r="OVQ257" s="277"/>
      <c r="OVR257" s="277"/>
      <c r="OVS257" s="277"/>
      <c r="OVT257" s="277"/>
      <c r="OVU257" s="277"/>
      <c r="OVV257" s="277"/>
      <c r="OVW257" s="277"/>
      <c r="OVX257" s="402"/>
      <c r="OVY257" s="404"/>
      <c r="OVZ257" s="49"/>
      <c r="OWA257" s="49"/>
      <c r="OWB257" s="49"/>
      <c r="OWC257" s="99"/>
      <c r="OWD257" s="98"/>
      <c r="OWE257" s="49"/>
      <c r="OWF257" s="405"/>
      <c r="OWG257" s="405"/>
      <c r="OWH257" s="277"/>
      <c r="OWI257" s="277"/>
      <c r="OWJ257" s="277"/>
      <c r="OWK257" s="277"/>
      <c r="OWL257" s="277"/>
      <c r="OWM257" s="277"/>
      <c r="OWN257" s="277"/>
      <c r="OWO257" s="277"/>
      <c r="OWP257" s="402"/>
      <c r="OWQ257" s="404"/>
      <c r="OWR257" s="49"/>
      <c r="OWS257" s="49"/>
      <c r="OWT257" s="49"/>
      <c r="OWU257" s="99"/>
      <c r="OWV257" s="98"/>
      <c r="OWW257" s="49"/>
      <c r="OWX257" s="405"/>
      <c r="OWY257" s="405"/>
      <c r="OWZ257" s="277"/>
      <c r="OXA257" s="277"/>
      <c r="OXB257" s="277"/>
      <c r="OXC257" s="277"/>
      <c r="OXD257" s="277"/>
      <c r="OXE257" s="277"/>
      <c r="OXF257" s="277"/>
      <c r="OXG257" s="277"/>
      <c r="OXH257" s="402"/>
      <c r="OXI257" s="404"/>
      <c r="OXJ257" s="49"/>
      <c r="OXK257" s="49"/>
      <c r="OXL257" s="49"/>
      <c r="OXM257" s="99"/>
      <c r="OXN257" s="98"/>
      <c r="OXO257" s="49"/>
      <c r="OXP257" s="405"/>
      <c r="OXQ257" s="405"/>
      <c r="OXR257" s="277"/>
      <c r="OXS257" s="277"/>
      <c r="OXT257" s="277"/>
      <c r="OXU257" s="277"/>
      <c r="OXV257" s="277"/>
      <c r="OXW257" s="277"/>
      <c r="OXX257" s="277"/>
      <c r="OXY257" s="277"/>
      <c r="OXZ257" s="402"/>
      <c r="OYA257" s="404"/>
      <c r="OYB257" s="49"/>
      <c r="OYC257" s="49"/>
      <c r="OYD257" s="49"/>
      <c r="OYE257" s="99"/>
      <c r="OYF257" s="98"/>
      <c r="OYG257" s="49"/>
      <c r="OYH257" s="405"/>
      <c r="OYI257" s="405"/>
      <c r="OYJ257" s="277"/>
      <c r="OYK257" s="277"/>
      <c r="OYL257" s="277"/>
      <c r="OYM257" s="277"/>
      <c r="OYN257" s="277"/>
      <c r="OYO257" s="277"/>
      <c r="OYP257" s="277"/>
      <c r="OYQ257" s="277"/>
      <c r="OYR257" s="402"/>
      <c r="OYS257" s="404"/>
      <c r="OYT257" s="49"/>
      <c r="OYU257" s="49"/>
      <c r="OYV257" s="49"/>
      <c r="OYW257" s="99"/>
      <c r="OYX257" s="98"/>
      <c r="OYY257" s="49"/>
      <c r="OYZ257" s="405"/>
      <c r="OZA257" s="405"/>
      <c r="OZB257" s="277"/>
      <c r="OZC257" s="277"/>
      <c r="OZD257" s="277"/>
      <c r="OZE257" s="277"/>
      <c r="OZF257" s="277"/>
      <c r="OZG257" s="277"/>
      <c r="OZH257" s="277"/>
      <c r="OZI257" s="277"/>
      <c r="OZJ257" s="402"/>
      <c r="OZK257" s="404"/>
      <c r="OZL257" s="49"/>
      <c r="OZM257" s="49"/>
      <c r="OZN257" s="49"/>
      <c r="OZO257" s="99"/>
      <c r="OZP257" s="98"/>
      <c r="OZQ257" s="49"/>
      <c r="OZR257" s="405"/>
      <c r="OZS257" s="405"/>
      <c r="OZT257" s="277"/>
      <c r="OZU257" s="277"/>
      <c r="OZV257" s="277"/>
      <c r="OZW257" s="277"/>
      <c r="OZX257" s="277"/>
      <c r="OZY257" s="277"/>
      <c r="OZZ257" s="277"/>
      <c r="PAA257" s="277"/>
      <c r="PAB257" s="402"/>
      <c r="PAC257" s="404"/>
      <c r="PAD257" s="49"/>
      <c r="PAE257" s="49"/>
      <c r="PAF257" s="49"/>
      <c r="PAG257" s="99"/>
      <c r="PAH257" s="98"/>
      <c r="PAI257" s="49"/>
      <c r="PAJ257" s="405"/>
      <c r="PAK257" s="405"/>
      <c r="PAL257" s="277"/>
      <c r="PAM257" s="277"/>
      <c r="PAN257" s="277"/>
      <c r="PAO257" s="277"/>
      <c r="PAP257" s="277"/>
      <c r="PAQ257" s="277"/>
      <c r="PAR257" s="277"/>
      <c r="PAS257" s="277"/>
      <c r="PAT257" s="402"/>
      <c r="PAU257" s="404"/>
      <c r="PAV257" s="49"/>
      <c r="PAW257" s="49"/>
      <c r="PAX257" s="49"/>
      <c r="PAY257" s="99"/>
      <c r="PAZ257" s="98"/>
      <c r="PBA257" s="49"/>
      <c r="PBB257" s="405"/>
      <c r="PBC257" s="405"/>
      <c r="PBD257" s="277"/>
      <c r="PBE257" s="277"/>
      <c r="PBF257" s="277"/>
      <c r="PBG257" s="277"/>
      <c r="PBH257" s="277"/>
      <c r="PBI257" s="277"/>
      <c r="PBJ257" s="277"/>
      <c r="PBK257" s="277"/>
      <c r="PBL257" s="402"/>
      <c r="PBM257" s="404"/>
      <c r="PBN257" s="49"/>
      <c r="PBO257" s="49"/>
      <c r="PBP257" s="49"/>
      <c r="PBQ257" s="99"/>
      <c r="PBR257" s="98"/>
      <c r="PBS257" s="49"/>
      <c r="PBT257" s="405"/>
      <c r="PBU257" s="405"/>
      <c r="PBV257" s="277"/>
      <c r="PBW257" s="277"/>
      <c r="PBX257" s="277"/>
      <c r="PBY257" s="277"/>
      <c r="PBZ257" s="277"/>
      <c r="PCA257" s="277"/>
      <c r="PCB257" s="277"/>
      <c r="PCC257" s="277"/>
      <c r="PCD257" s="402"/>
      <c r="PCE257" s="404"/>
      <c r="PCF257" s="49"/>
      <c r="PCG257" s="49"/>
      <c r="PCH257" s="49"/>
      <c r="PCI257" s="99"/>
      <c r="PCJ257" s="98"/>
      <c r="PCK257" s="49"/>
      <c r="PCL257" s="405"/>
      <c r="PCM257" s="405"/>
      <c r="PCN257" s="277"/>
      <c r="PCO257" s="277"/>
      <c r="PCP257" s="277"/>
      <c r="PCQ257" s="277"/>
      <c r="PCR257" s="277"/>
      <c r="PCS257" s="277"/>
      <c r="PCT257" s="277"/>
      <c r="PCU257" s="277"/>
      <c r="PCV257" s="402"/>
      <c r="PCW257" s="404"/>
      <c r="PCX257" s="49"/>
      <c r="PCY257" s="49"/>
      <c r="PCZ257" s="49"/>
      <c r="PDA257" s="99"/>
      <c r="PDB257" s="98"/>
      <c r="PDC257" s="49"/>
      <c r="PDD257" s="405"/>
      <c r="PDE257" s="405"/>
      <c r="PDF257" s="277"/>
      <c r="PDG257" s="277"/>
      <c r="PDH257" s="277"/>
      <c r="PDI257" s="277"/>
      <c r="PDJ257" s="277"/>
      <c r="PDK257" s="277"/>
      <c r="PDL257" s="277"/>
      <c r="PDM257" s="277"/>
      <c r="PDN257" s="402"/>
      <c r="PDO257" s="404"/>
      <c r="PDP257" s="49"/>
      <c r="PDQ257" s="49"/>
      <c r="PDR257" s="49"/>
      <c r="PDS257" s="99"/>
      <c r="PDT257" s="98"/>
      <c r="PDU257" s="49"/>
      <c r="PDV257" s="405"/>
      <c r="PDW257" s="405"/>
      <c r="PDX257" s="277"/>
      <c r="PDY257" s="277"/>
      <c r="PDZ257" s="277"/>
      <c r="PEA257" s="277"/>
      <c r="PEB257" s="277"/>
      <c r="PEC257" s="277"/>
      <c r="PED257" s="277"/>
      <c r="PEE257" s="277"/>
      <c r="PEF257" s="402"/>
      <c r="PEG257" s="404"/>
      <c r="PEH257" s="49"/>
      <c r="PEI257" s="49"/>
      <c r="PEJ257" s="49"/>
      <c r="PEK257" s="99"/>
      <c r="PEL257" s="98"/>
      <c r="PEM257" s="49"/>
      <c r="PEN257" s="405"/>
      <c r="PEO257" s="405"/>
      <c r="PEP257" s="277"/>
      <c r="PEQ257" s="277"/>
      <c r="PER257" s="277"/>
      <c r="PES257" s="277"/>
      <c r="PET257" s="277"/>
      <c r="PEU257" s="277"/>
      <c r="PEV257" s="277"/>
      <c r="PEW257" s="277"/>
      <c r="PEX257" s="402"/>
      <c r="PEY257" s="404"/>
      <c r="PEZ257" s="49"/>
      <c r="PFA257" s="49"/>
      <c r="PFB257" s="49"/>
      <c r="PFC257" s="99"/>
      <c r="PFD257" s="98"/>
      <c r="PFE257" s="49"/>
      <c r="PFF257" s="405"/>
      <c r="PFG257" s="405"/>
      <c r="PFH257" s="277"/>
      <c r="PFI257" s="277"/>
      <c r="PFJ257" s="277"/>
      <c r="PFK257" s="277"/>
      <c r="PFL257" s="277"/>
      <c r="PFM257" s="277"/>
      <c r="PFN257" s="277"/>
      <c r="PFO257" s="277"/>
      <c r="PFP257" s="402"/>
      <c r="PFQ257" s="404"/>
      <c r="PFR257" s="49"/>
      <c r="PFS257" s="49"/>
      <c r="PFT257" s="49"/>
      <c r="PFU257" s="99"/>
      <c r="PFV257" s="98"/>
      <c r="PFW257" s="49"/>
      <c r="PFX257" s="405"/>
      <c r="PFY257" s="405"/>
      <c r="PFZ257" s="277"/>
      <c r="PGA257" s="277"/>
      <c r="PGB257" s="277"/>
      <c r="PGC257" s="277"/>
      <c r="PGD257" s="277"/>
      <c r="PGE257" s="277"/>
      <c r="PGF257" s="277"/>
      <c r="PGG257" s="277"/>
      <c r="PGH257" s="402"/>
      <c r="PGI257" s="404"/>
      <c r="PGJ257" s="49"/>
      <c r="PGK257" s="49"/>
      <c r="PGL257" s="49"/>
      <c r="PGM257" s="99"/>
      <c r="PGN257" s="98"/>
      <c r="PGO257" s="49"/>
      <c r="PGP257" s="405"/>
      <c r="PGQ257" s="405"/>
      <c r="PGR257" s="277"/>
      <c r="PGS257" s="277"/>
      <c r="PGT257" s="277"/>
      <c r="PGU257" s="277"/>
      <c r="PGV257" s="277"/>
      <c r="PGW257" s="277"/>
      <c r="PGX257" s="277"/>
      <c r="PGY257" s="277"/>
      <c r="PGZ257" s="402"/>
      <c r="PHA257" s="404"/>
      <c r="PHB257" s="49"/>
      <c r="PHC257" s="49"/>
      <c r="PHD257" s="49"/>
      <c r="PHE257" s="99"/>
      <c r="PHF257" s="98"/>
      <c r="PHG257" s="49"/>
      <c r="PHH257" s="405"/>
      <c r="PHI257" s="405"/>
      <c r="PHJ257" s="277"/>
      <c r="PHK257" s="277"/>
      <c r="PHL257" s="277"/>
      <c r="PHM257" s="277"/>
      <c r="PHN257" s="277"/>
      <c r="PHO257" s="277"/>
      <c r="PHP257" s="277"/>
      <c r="PHQ257" s="277"/>
      <c r="PHR257" s="402"/>
      <c r="PHS257" s="404"/>
      <c r="PHT257" s="49"/>
      <c r="PHU257" s="49"/>
      <c r="PHV257" s="49"/>
      <c r="PHW257" s="99"/>
      <c r="PHX257" s="98"/>
      <c r="PHY257" s="49"/>
      <c r="PHZ257" s="405"/>
      <c r="PIA257" s="405"/>
      <c r="PIB257" s="277"/>
      <c r="PIC257" s="277"/>
      <c r="PID257" s="277"/>
      <c r="PIE257" s="277"/>
      <c r="PIF257" s="277"/>
      <c r="PIG257" s="277"/>
      <c r="PIH257" s="277"/>
      <c r="PII257" s="277"/>
      <c r="PIJ257" s="402"/>
      <c r="PIK257" s="404"/>
      <c r="PIL257" s="49"/>
      <c r="PIM257" s="49"/>
      <c r="PIN257" s="49"/>
      <c r="PIO257" s="99"/>
      <c r="PIP257" s="98"/>
      <c r="PIQ257" s="49"/>
      <c r="PIR257" s="405"/>
      <c r="PIS257" s="405"/>
      <c r="PIT257" s="277"/>
      <c r="PIU257" s="277"/>
      <c r="PIV257" s="277"/>
      <c r="PIW257" s="277"/>
      <c r="PIX257" s="277"/>
      <c r="PIY257" s="277"/>
      <c r="PIZ257" s="277"/>
      <c r="PJA257" s="277"/>
      <c r="PJB257" s="402"/>
      <c r="PJC257" s="404"/>
      <c r="PJD257" s="49"/>
      <c r="PJE257" s="49"/>
      <c r="PJF257" s="49"/>
      <c r="PJG257" s="99"/>
      <c r="PJH257" s="98"/>
      <c r="PJI257" s="49"/>
      <c r="PJJ257" s="405"/>
      <c r="PJK257" s="405"/>
      <c r="PJL257" s="277"/>
      <c r="PJM257" s="277"/>
      <c r="PJN257" s="277"/>
      <c r="PJO257" s="277"/>
      <c r="PJP257" s="277"/>
      <c r="PJQ257" s="277"/>
      <c r="PJR257" s="277"/>
      <c r="PJS257" s="277"/>
      <c r="PJT257" s="402"/>
      <c r="PJU257" s="404"/>
      <c r="PJV257" s="49"/>
      <c r="PJW257" s="49"/>
      <c r="PJX257" s="49"/>
      <c r="PJY257" s="99"/>
      <c r="PJZ257" s="98"/>
      <c r="PKA257" s="49"/>
      <c r="PKB257" s="405"/>
      <c r="PKC257" s="405"/>
      <c r="PKD257" s="277"/>
      <c r="PKE257" s="277"/>
      <c r="PKF257" s="277"/>
      <c r="PKG257" s="277"/>
      <c r="PKH257" s="277"/>
      <c r="PKI257" s="277"/>
      <c r="PKJ257" s="277"/>
      <c r="PKK257" s="277"/>
      <c r="PKL257" s="402"/>
      <c r="PKM257" s="404"/>
      <c r="PKN257" s="49"/>
      <c r="PKO257" s="49"/>
      <c r="PKP257" s="49"/>
      <c r="PKQ257" s="99"/>
      <c r="PKR257" s="98"/>
      <c r="PKS257" s="49"/>
      <c r="PKT257" s="405"/>
      <c r="PKU257" s="405"/>
      <c r="PKV257" s="277"/>
      <c r="PKW257" s="277"/>
      <c r="PKX257" s="277"/>
      <c r="PKY257" s="277"/>
      <c r="PKZ257" s="277"/>
      <c r="PLA257" s="277"/>
      <c r="PLB257" s="277"/>
      <c r="PLC257" s="277"/>
      <c r="PLD257" s="402"/>
      <c r="PLE257" s="404"/>
      <c r="PLF257" s="49"/>
      <c r="PLG257" s="49"/>
      <c r="PLH257" s="49"/>
      <c r="PLI257" s="99"/>
      <c r="PLJ257" s="98"/>
      <c r="PLK257" s="49"/>
      <c r="PLL257" s="405"/>
      <c r="PLM257" s="405"/>
      <c r="PLN257" s="277"/>
      <c r="PLO257" s="277"/>
      <c r="PLP257" s="277"/>
      <c r="PLQ257" s="277"/>
      <c r="PLR257" s="277"/>
      <c r="PLS257" s="277"/>
      <c r="PLT257" s="277"/>
      <c r="PLU257" s="277"/>
      <c r="PLV257" s="402"/>
      <c r="PLW257" s="404"/>
      <c r="PLX257" s="49"/>
      <c r="PLY257" s="49"/>
      <c r="PLZ257" s="49"/>
      <c r="PMA257" s="99"/>
      <c r="PMB257" s="98"/>
      <c r="PMC257" s="49"/>
      <c r="PMD257" s="405"/>
      <c r="PME257" s="405"/>
      <c r="PMF257" s="277"/>
      <c r="PMG257" s="277"/>
      <c r="PMH257" s="277"/>
      <c r="PMI257" s="277"/>
      <c r="PMJ257" s="277"/>
      <c r="PMK257" s="277"/>
      <c r="PML257" s="277"/>
      <c r="PMM257" s="277"/>
      <c r="PMN257" s="402"/>
      <c r="PMO257" s="404"/>
      <c r="PMP257" s="49"/>
      <c r="PMQ257" s="49"/>
      <c r="PMR257" s="49"/>
      <c r="PMS257" s="99"/>
      <c r="PMT257" s="98"/>
      <c r="PMU257" s="49"/>
      <c r="PMV257" s="405"/>
      <c r="PMW257" s="405"/>
      <c r="PMX257" s="277"/>
      <c r="PMY257" s="277"/>
      <c r="PMZ257" s="277"/>
      <c r="PNA257" s="277"/>
      <c r="PNB257" s="277"/>
      <c r="PNC257" s="277"/>
      <c r="PND257" s="277"/>
      <c r="PNE257" s="277"/>
      <c r="PNF257" s="402"/>
      <c r="PNG257" s="404"/>
      <c r="PNH257" s="49"/>
      <c r="PNI257" s="49"/>
      <c r="PNJ257" s="49"/>
      <c r="PNK257" s="99"/>
      <c r="PNL257" s="98"/>
      <c r="PNM257" s="49"/>
      <c r="PNN257" s="405"/>
      <c r="PNO257" s="405"/>
      <c r="PNP257" s="277"/>
      <c r="PNQ257" s="277"/>
      <c r="PNR257" s="277"/>
      <c r="PNS257" s="277"/>
      <c r="PNT257" s="277"/>
      <c r="PNU257" s="277"/>
      <c r="PNV257" s="277"/>
      <c r="PNW257" s="277"/>
      <c r="PNX257" s="402"/>
      <c r="PNY257" s="404"/>
      <c r="PNZ257" s="49"/>
      <c r="POA257" s="49"/>
      <c r="POB257" s="49"/>
      <c r="POC257" s="99"/>
      <c r="POD257" s="98"/>
      <c r="POE257" s="49"/>
      <c r="POF257" s="405"/>
      <c r="POG257" s="405"/>
      <c r="POH257" s="277"/>
      <c r="POI257" s="277"/>
      <c r="POJ257" s="277"/>
      <c r="POK257" s="277"/>
      <c r="POL257" s="277"/>
      <c r="POM257" s="277"/>
      <c r="PON257" s="277"/>
      <c r="POO257" s="277"/>
      <c r="POP257" s="402"/>
      <c r="POQ257" s="404"/>
      <c r="POR257" s="49"/>
      <c r="POS257" s="49"/>
      <c r="POT257" s="49"/>
      <c r="POU257" s="99"/>
      <c r="POV257" s="98"/>
      <c r="POW257" s="49"/>
      <c r="POX257" s="405"/>
      <c r="POY257" s="405"/>
      <c r="POZ257" s="277"/>
      <c r="PPA257" s="277"/>
      <c r="PPB257" s="277"/>
      <c r="PPC257" s="277"/>
      <c r="PPD257" s="277"/>
      <c r="PPE257" s="277"/>
      <c r="PPF257" s="277"/>
      <c r="PPG257" s="277"/>
      <c r="PPH257" s="402"/>
      <c r="PPI257" s="404"/>
      <c r="PPJ257" s="49"/>
      <c r="PPK257" s="49"/>
      <c r="PPL257" s="49"/>
      <c r="PPM257" s="99"/>
      <c r="PPN257" s="98"/>
      <c r="PPO257" s="49"/>
      <c r="PPP257" s="405"/>
      <c r="PPQ257" s="405"/>
      <c r="PPR257" s="277"/>
      <c r="PPS257" s="277"/>
      <c r="PPT257" s="277"/>
      <c r="PPU257" s="277"/>
      <c r="PPV257" s="277"/>
      <c r="PPW257" s="277"/>
      <c r="PPX257" s="277"/>
      <c r="PPY257" s="277"/>
      <c r="PPZ257" s="402"/>
      <c r="PQA257" s="404"/>
      <c r="PQB257" s="49"/>
      <c r="PQC257" s="49"/>
      <c r="PQD257" s="49"/>
      <c r="PQE257" s="99"/>
      <c r="PQF257" s="98"/>
      <c r="PQG257" s="49"/>
      <c r="PQH257" s="405"/>
      <c r="PQI257" s="405"/>
      <c r="PQJ257" s="277"/>
      <c r="PQK257" s="277"/>
      <c r="PQL257" s="277"/>
      <c r="PQM257" s="277"/>
      <c r="PQN257" s="277"/>
      <c r="PQO257" s="277"/>
      <c r="PQP257" s="277"/>
      <c r="PQQ257" s="277"/>
      <c r="PQR257" s="402"/>
      <c r="PQS257" s="404"/>
      <c r="PQT257" s="49"/>
      <c r="PQU257" s="49"/>
      <c r="PQV257" s="49"/>
      <c r="PQW257" s="99"/>
      <c r="PQX257" s="98"/>
      <c r="PQY257" s="49"/>
      <c r="PQZ257" s="405"/>
      <c r="PRA257" s="405"/>
      <c r="PRB257" s="277"/>
      <c r="PRC257" s="277"/>
      <c r="PRD257" s="277"/>
      <c r="PRE257" s="277"/>
      <c r="PRF257" s="277"/>
      <c r="PRG257" s="277"/>
      <c r="PRH257" s="277"/>
      <c r="PRI257" s="277"/>
      <c r="PRJ257" s="402"/>
      <c r="PRK257" s="404"/>
      <c r="PRL257" s="49"/>
      <c r="PRM257" s="49"/>
      <c r="PRN257" s="49"/>
      <c r="PRO257" s="99"/>
      <c r="PRP257" s="98"/>
      <c r="PRQ257" s="49"/>
      <c r="PRR257" s="405"/>
      <c r="PRS257" s="405"/>
      <c r="PRT257" s="277"/>
      <c r="PRU257" s="277"/>
      <c r="PRV257" s="277"/>
      <c r="PRW257" s="277"/>
      <c r="PRX257" s="277"/>
      <c r="PRY257" s="277"/>
      <c r="PRZ257" s="277"/>
      <c r="PSA257" s="277"/>
      <c r="PSB257" s="402"/>
      <c r="PSC257" s="404"/>
      <c r="PSD257" s="49"/>
      <c r="PSE257" s="49"/>
      <c r="PSF257" s="49"/>
      <c r="PSG257" s="99"/>
      <c r="PSH257" s="98"/>
      <c r="PSI257" s="49"/>
      <c r="PSJ257" s="405"/>
      <c r="PSK257" s="405"/>
      <c r="PSL257" s="277"/>
      <c r="PSM257" s="277"/>
      <c r="PSN257" s="277"/>
      <c r="PSO257" s="277"/>
      <c r="PSP257" s="277"/>
      <c r="PSQ257" s="277"/>
      <c r="PSR257" s="277"/>
      <c r="PSS257" s="277"/>
      <c r="PST257" s="402"/>
      <c r="PSU257" s="404"/>
      <c r="PSV257" s="49"/>
      <c r="PSW257" s="49"/>
      <c r="PSX257" s="49"/>
      <c r="PSY257" s="99"/>
      <c r="PSZ257" s="98"/>
      <c r="PTA257" s="49"/>
      <c r="PTB257" s="405"/>
      <c r="PTC257" s="405"/>
      <c r="PTD257" s="277"/>
      <c r="PTE257" s="277"/>
      <c r="PTF257" s="277"/>
      <c r="PTG257" s="277"/>
      <c r="PTH257" s="277"/>
      <c r="PTI257" s="277"/>
      <c r="PTJ257" s="277"/>
      <c r="PTK257" s="277"/>
      <c r="PTL257" s="402"/>
      <c r="PTM257" s="404"/>
      <c r="PTN257" s="49"/>
      <c r="PTO257" s="49"/>
      <c r="PTP257" s="49"/>
      <c r="PTQ257" s="99"/>
      <c r="PTR257" s="98"/>
      <c r="PTS257" s="49"/>
      <c r="PTT257" s="405"/>
      <c r="PTU257" s="405"/>
      <c r="PTV257" s="277"/>
      <c r="PTW257" s="277"/>
      <c r="PTX257" s="277"/>
      <c r="PTY257" s="277"/>
      <c r="PTZ257" s="277"/>
      <c r="PUA257" s="277"/>
      <c r="PUB257" s="277"/>
      <c r="PUC257" s="277"/>
      <c r="PUD257" s="402"/>
      <c r="PUE257" s="404"/>
      <c r="PUF257" s="49"/>
      <c r="PUG257" s="49"/>
      <c r="PUH257" s="49"/>
      <c r="PUI257" s="99"/>
      <c r="PUJ257" s="98"/>
      <c r="PUK257" s="49"/>
      <c r="PUL257" s="405"/>
      <c r="PUM257" s="405"/>
      <c r="PUN257" s="277"/>
      <c r="PUO257" s="277"/>
      <c r="PUP257" s="277"/>
      <c r="PUQ257" s="277"/>
      <c r="PUR257" s="277"/>
      <c r="PUS257" s="277"/>
      <c r="PUT257" s="277"/>
      <c r="PUU257" s="277"/>
      <c r="PUV257" s="402"/>
      <c r="PUW257" s="404"/>
      <c r="PUX257" s="49"/>
      <c r="PUY257" s="49"/>
      <c r="PUZ257" s="49"/>
      <c r="PVA257" s="99"/>
      <c r="PVB257" s="98"/>
      <c r="PVC257" s="49"/>
      <c r="PVD257" s="405"/>
      <c r="PVE257" s="405"/>
      <c r="PVF257" s="277"/>
      <c r="PVG257" s="277"/>
      <c r="PVH257" s="277"/>
      <c r="PVI257" s="277"/>
      <c r="PVJ257" s="277"/>
      <c r="PVK257" s="277"/>
      <c r="PVL257" s="277"/>
      <c r="PVM257" s="277"/>
      <c r="PVN257" s="402"/>
      <c r="PVO257" s="404"/>
      <c r="PVP257" s="49"/>
      <c r="PVQ257" s="49"/>
      <c r="PVR257" s="49"/>
      <c r="PVS257" s="99"/>
      <c r="PVT257" s="98"/>
      <c r="PVU257" s="49"/>
      <c r="PVV257" s="405"/>
      <c r="PVW257" s="405"/>
      <c r="PVX257" s="277"/>
      <c r="PVY257" s="277"/>
      <c r="PVZ257" s="277"/>
      <c r="PWA257" s="277"/>
      <c r="PWB257" s="277"/>
      <c r="PWC257" s="277"/>
      <c r="PWD257" s="277"/>
      <c r="PWE257" s="277"/>
      <c r="PWF257" s="402"/>
      <c r="PWG257" s="404"/>
      <c r="PWH257" s="49"/>
      <c r="PWI257" s="49"/>
      <c r="PWJ257" s="49"/>
      <c r="PWK257" s="99"/>
      <c r="PWL257" s="98"/>
      <c r="PWM257" s="49"/>
      <c r="PWN257" s="405"/>
      <c r="PWO257" s="405"/>
      <c r="PWP257" s="277"/>
      <c r="PWQ257" s="277"/>
      <c r="PWR257" s="277"/>
      <c r="PWS257" s="277"/>
      <c r="PWT257" s="277"/>
      <c r="PWU257" s="277"/>
      <c r="PWV257" s="277"/>
      <c r="PWW257" s="277"/>
      <c r="PWX257" s="402"/>
      <c r="PWY257" s="404"/>
      <c r="PWZ257" s="49"/>
      <c r="PXA257" s="49"/>
      <c r="PXB257" s="49"/>
      <c r="PXC257" s="99"/>
      <c r="PXD257" s="98"/>
      <c r="PXE257" s="49"/>
      <c r="PXF257" s="405"/>
      <c r="PXG257" s="405"/>
      <c r="PXH257" s="277"/>
      <c r="PXI257" s="277"/>
      <c r="PXJ257" s="277"/>
      <c r="PXK257" s="277"/>
      <c r="PXL257" s="277"/>
      <c r="PXM257" s="277"/>
      <c r="PXN257" s="277"/>
      <c r="PXO257" s="277"/>
      <c r="PXP257" s="402"/>
      <c r="PXQ257" s="404"/>
      <c r="PXR257" s="49"/>
      <c r="PXS257" s="49"/>
      <c r="PXT257" s="49"/>
      <c r="PXU257" s="99"/>
      <c r="PXV257" s="98"/>
      <c r="PXW257" s="49"/>
      <c r="PXX257" s="405"/>
      <c r="PXY257" s="405"/>
      <c r="PXZ257" s="277"/>
      <c r="PYA257" s="277"/>
      <c r="PYB257" s="277"/>
      <c r="PYC257" s="277"/>
      <c r="PYD257" s="277"/>
      <c r="PYE257" s="277"/>
      <c r="PYF257" s="277"/>
      <c r="PYG257" s="277"/>
      <c r="PYH257" s="402"/>
      <c r="PYI257" s="404"/>
      <c r="PYJ257" s="49"/>
      <c r="PYK257" s="49"/>
      <c r="PYL257" s="49"/>
      <c r="PYM257" s="99"/>
      <c r="PYN257" s="98"/>
      <c r="PYO257" s="49"/>
      <c r="PYP257" s="405"/>
      <c r="PYQ257" s="405"/>
      <c r="PYR257" s="277"/>
      <c r="PYS257" s="277"/>
      <c r="PYT257" s="277"/>
      <c r="PYU257" s="277"/>
      <c r="PYV257" s="277"/>
      <c r="PYW257" s="277"/>
      <c r="PYX257" s="277"/>
      <c r="PYY257" s="277"/>
      <c r="PYZ257" s="402"/>
      <c r="PZA257" s="404"/>
      <c r="PZB257" s="49"/>
      <c r="PZC257" s="49"/>
      <c r="PZD257" s="49"/>
      <c r="PZE257" s="99"/>
      <c r="PZF257" s="98"/>
      <c r="PZG257" s="49"/>
      <c r="PZH257" s="405"/>
      <c r="PZI257" s="405"/>
      <c r="PZJ257" s="277"/>
      <c r="PZK257" s="277"/>
      <c r="PZL257" s="277"/>
      <c r="PZM257" s="277"/>
      <c r="PZN257" s="277"/>
      <c r="PZO257" s="277"/>
      <c r="PZP257" s="277"/>
      <c r="PZQ257" s="277"/>
      <c r="PZR257" s="402"/>
      <c r="PZS257" s="404"/>
      <c r="PZT257" s="49"/>
      <c r="PZU257" s="49"/>
      <c r="PZV257" s="49"/>
      <c r="PZW257" s="99"/>
      <c r="PZX257" s="98"/>
      <c r="PZY257" s="49"/>
      <c r="PZZ257" s="405"/>
      <c r="QAA257" s="405"/>
      <c r="QAB257" s="277"/>
      <c r="QAC257" s="277"/>
      <c r="QAD257" s="277"/>
      <c r="QAE257" s="277"/>
      <c r="QAF257" s="277"/>
      <c r="QAG257" s="277"/>
      <c r="QAH257" s="277"/>
      <c r="QAI257" s="277"/>
      <c r="QAJ257" s="402"/>
      <c r="QAK257" s="404"/>
      <c r="QAL257" s="49"/>
      <c r="QAM257" s="49"/>
      <c r="QAN257" s="49"/>
      <c r="QAO257" s="99"/>
      <c r="QAP257" s="98"/>
      <c r="QAQ257" s="49"/>
      <c r="QAR257" s="405"/>
      <c r="QAS257" s="405"/>
      <c r="QAT257" s="277"/>
      <c r="QAU257" s="277"/>
      <c r="QAV257" s="277"/>
      <c r="QAW257" s="277"/>
      <c r="QAX257" s="277"/>
      <c r="QAY257" s="277"/>
      <c r="QAZ257" s="277"/>
      <c r="QBA257" s="277"/>
      <c r="QBB257" s="402"/>
      <c r="QBC257" s="404"/>
      <c r="QBD257" s="49"/>
      <c r="QBE257" s="49"/>
      <c r="QBF257" s="49"/>
      <c r="QBG257" s="99"/>
      <c r="QBH257" s="98"/>
      <c r="QBI257" s="49"/>
      <c r="QBJ257" s="405"/>
      <c r="QBK257" s="405"/>
      <c r="QBL257" s="277"/>
      <c r="QBM257" s="277"/>
      <c r="QBN257" s="277"/>
      <c r="QBO257" s="277"/>
      <c r="QBP257" s="277"/>
      <c r="QBQ257" s="277"/>
      <c r="QBR257" s="277"/>
      <c r="QBS257" s="277"/>
      <c r="QBT257" s="402"/>
      <c r="QBU257" s="404"/>
      <c r="QBV257" s="49"/>
      <c r="QBW257" s="49"/>
      <c r="QBX257" s="49"/>
      <c r="QBY257" s="99"/>
      <c r="QBZ257" s="98"/>
      <c r="QCA257" s="49"/>
      <c r="QCB257" s="405"/>
      <c r="QCC257" s="405"/>
      <c r="QCD257" s="277"/>
      <c r="QCE257" s="277"/>
      <c r="QCF257" s="277"/>
      <c r="QCG257" s="277"/>
      <c r="QCH257" s="277"/>
      <c r="QCI257" s="277"/>
      <c r="QCJ257" s="277"/>
      <c r="QCK257" s="277"/>
      <c r="QCL257" s="402"/>
      <c r="QCM257" s="404"/>
      <c r="QCN257" s="49"/>
      <c r="QCO257" s="49"/>
      <c r="QCP257" s="49"/>
      <c r="QCQ257" s="99"/>
      <c r="QCR257" s="98"/>
      <c r="QCS257" s="49"/>
      <c r="QCT257" s="405"/>
      <c r="QCU257" s="405"/>
      <c r="QCV257" s="277"/>
      <c r="QCW257" s="277"/>
      <c r="QCX257" s="277"/>
      <c r="QCY257" s="277"/>
      <c r="QCZ257" s="277"/>
      <c r="QDA257" s="277"/>
      <c r="QDB257" s="277"/>
      <c r="QDC257" s="277"/>
      <c r="QDD257" s="402"/>
      <c r="QDE257" s="404"/>
      <c r="QDF257" s="49"/>
      <c r="QDG257" s="49"/>
      <c r="QDH257" s="49"/>
      <c r="QDI257" s="99"/>
      <c r="QDJ257" s="98"/>
      <c r="QDK257" s="49"/>
      <c r="QDL257" s="405"/>
      <c r="QDM257" s="405"/>
      <c r="QDN257" s="277"/>
      <c r="QDO257" s="277"/>
      <c r="QDP257" s="277"/>
      <c r="QDQ257" s="277"/>
      <c r="QDR257" s="277"/>
      <c r="QDS257" s="277"/>
      <c r="QDT257" s="277"/>
      <c r="QDU257" s="277"/>
      <c r="QDV257" s="402"/>
      <c r="QDW257" s="404"/>
      <c r="QDX257" s="49"/>
      <c r="QDY257" s="49"/>
      <c r="QDZ257" s="49"/>
      <c r="QEA257" s="99"/>
      <c r="QEB257" s="98"/>
      <c r="QEC257" s="49"/>
      <c r="QED257" s="405"/>
      <c r="QEE257" s="405"/>
      <c r="QEF257" s="277"/>
      <c r="QEG257" s="277"/>
      <c r="QEH257" s="277"/>
      <c r="QEI257" s="277"/>
      <c r="QEJ257" s="277"/>
      <c r="QEK257" s="277"/>
      <c r="QEL257" s="277"/>
      <c r="QEM257" s="277"/>
      <c r="QEN257" s="402"/>
      <c r="QEO257" s="404"/>
      <c r="QEP257" s="49"/>
      <c r="QEQ257" s="49"/>
      <c r="QER257" s="49"/>
      <c r="QES257" s="99"/>
      <c r="QET257" s="98"/>
      <c r="QEU257" s="49"/>
      <c r="QEV257" s="405"/>
      <c r="QEW257" s="405"/>
      <c r="QEX257" s="277"/>
      <c r="QEY257" s="277"/>
      <c r="QEZ257" s="277"/>
      <c r="QFA257" s="277"/>
      <c r="QFB257" s="277"/>
      <c r="QFC257" s="277"/>
      <c r="QFD257" s="277"/>
      <c r="QFE257" s="277"/>
      <c r="QFF257" s="402"/>
      <c r="QFG257" s="404"/>
      <c r="QFH257" s="49"/>
      <c r="QFI257" s="49"/>
      <c r="QFJ257" s="49"/>
      <c r="QFK257" s="99"/>
      <c r="QFL257" s="98"/>
      <c r="QFM257" s="49"/>
      <c r="QFN257" s="405"/>
      <c r="QFO257" s="405"/>
      <c r="QFP257" s="277"/>
      <c r="QFQ257" s="277"/>
      <c r="QFR257" s="277"/>
      <c r="QFS257" s="277"/>
      <c r="QFT257" s="277"/>
      <c r="QFU257" s="277"/>
      <c r="QFV257" s="277"/>
      <c r="QFW257" s="277"/>
      <c r="QFX257" s="402"/>
      <c r="QFY257" s="404"/>
      <c r="QFZ257" s="49"/>
      <c r="QGA257" s="49"/>
      <c r="QGB257" s="49"/>
      <c r="QGC257" s="99"/>
      <c r="QGD257" s="98"/>
      <c r="QGE257" s="49"/>
      <c r="QGF257" s="405"/>
      <c r="QGG257" s="405"/>
      <c r="QGH257" s="277"/>
      <c r="QGI257" s="277"/>
      <c r="QGJ257" s="277"/>
      <c r="QGK257" s="277"/>
      <c r="QGL257" s="277"/>
      <c r="QGM257" s="277"/>
      <c r="QGN257" s="277"/>
      <c r="QGO257" s="277"/>
      <c r="QGP257" s="402"/>
      <c r="QGQ257" s="404"/>
      <c r="QGR257" s="49"/>
      <c r="QGS257" s="49"/>
      <c r="QGT257" s="49"/>
      <c r="QGU257" s="99"/>
      <c r="QGV257" s="98"/>
      <c r="QGW257" s="49"/>
      <c r="QGX257" s="405"/>
      <c r="QGY257" s="405"/>
      <c r="QGZ257" s="277"/>
      <c r="QHA257" s="277"/>
      <c r="QHB257" s="277"/>
      <c r="QHC257" s="277"/>
      <c r="QHD257" s="277"/>
      <c r="QHE257" s="277"/>
      <c r="QHF257" s="277"/>
      <c r="QHG257" s="277"/>
      <c r="QHH257" s="402"/>
      <c r="QHI257" s="404"/>
      <c r="QHJ257" s="49"/>
      <c r="QHK257" s="49"/>
      <c r="QHL257" s="49"/>
      <c r="QHM257" s="99"/>
      <c r="QHN257" s="98"/>
      <c r="QHO257" s="49"/>
      <c r="QHP257" s="405"/>
      <c r="QHQ257" s="405"/>
      <c r="QHR257" s="277"/>
      <c r="QHS257" s="277"/>
      <c r="QHT257" s="277"/>
      <c r="QHU257" s="277"/>
      <c r="QHV257" s="277"/>
      <c r="QHW257" s="277"/>
      <c r="QHX257" s="277"/>
      <c r="QHY257" s="277"/>
      <c r="QHZ257" s="402"/>
      <c r="QIA257" s="404"/>
      <c r="QIB257" s="49"/>
      <c r="QIC257" s="49"/>
      <c r="QID257" s="49"/>
      <c r="QIE257" s="99"/>
      <c r="QIF257" s="98"/>
      <c r="QIG257" s="49"/>
      <c r="QIH257" s="405"/>
      <c r="QII257" s="405"/>
      <c r="QIJ257" s="277"/>
      <c r="QIK257" s="277"/>
      <c r="QIL257" s="277"/>
      <c r="QIM257" s="277"/>
      <c r="QIN257" s="277"/>
      <c r="QIO257" s="277"/>
      <c r="QIP257" s="277"/>
      <c r="QIQ257" s="277"/>
      <c r="QIR257" s="402"/>
      <c r="QIS257" s="404"/>
      <c r="QIT257" s="49"/>
      <c r="QIU257" s="49"/>
      <c r="QIV257" s="49"/>
      <c r="QIW257" s="99"/>
      <c r="QIX257" s="98"/>
      <c r="QIY257" s="49"/>
      <c r="QIZ257" s="405"/>
      <c r="QJA257" s="405"/>
      <c r="QJB257" s="277"/>
      <c r="QJC257" s="277"/>
      <c r="QJD257" s="277"/>
      <c r="QJE257" s="277"/>
      <c r="QJF257" s="277"/>
      <c r="QJG257" s="277"/>
      <c r="QJH257" s="277"/>
      <c r="QJI257" s="277"/>
      <c r="QJJ257" s="402"/>
      <c r="QJK257" s="404"/>
      <c r="QJL257" s="49"/>
      <c r="QJM257" s="49"/>
      <c r="QJN257" s="49"/>
      <c r="QJO257" s="99"/>
      <c r="QJP257" s="98"/>
      <c r="QJQ257" s="49"/>
      <c r="QJR257" s="405"/>
      <c r="QJS257" s="405"/>
      <c r="QJT257" s="277"/>
      <c r="QJU257" s="277"/>
      <c r="QJV257" s="277"/>
      <c r="QJW257" s="277"/>
      <c r="QJX257" s="277"/>
      <c r="QJY257" s="277"/>
      <c r="QJZ257" s="277"/>
      <c r="QKA257" s="277"/>
      <c r="QKB257" s="402"/>
      <c r="QKC257" s="404"/>
      <c r="QKD257" s="49"/>
      <c r="QKE257" s="49"/>
      <c r="QKF257" s="49"/>
      <c r="QKG257" s="99"/>
      <c r="QKH257" s="98"/>
      <c r="QKI257" s="49"/>
      <c r="QKJ257" s="405"/>
      <c r="QKK257" s="405"/>
      <c r="QKL257" s="277"/>
      <c r="QKM257" s="277"/>
      <c r="QKN257" s="277"/>
      <c r="QKO257" s="277"/>
      <c r="QKP257" s="277"/>
      <c r="QKQ257" s="277"/>
      <c r="QKR257" s="277"/>
      <c r="QKS257" s="277"/>
      <c r="QKT257" s="402"/>
      <c r="QKU257" s="404"/>
      <c r="QKV257" s="49"/>
      <c r="QKW257" s="49"/>
      <c r="QKX257" s="49"/>
      <c r="QKY257" s="99"/>
      <c r="QKZ257" s="98"/>
      <c r="QLA257" s="49"/>
      <c r="QLB257" s="405"/>
      <c r="QLC257" s="405"/>
      <c r="QLD257" s="277"/>
      <c r="QLE257" s="277"/>
      <c r="QLF257" s="277"/>
      <c r="QLG257" s="277"/>
      <c r="QLH257" s="277"/>
      <c r="QLI257" s="277"/>
      <c r="QLJ257" s="277"/>
      <c r="QLK257" s="277"/>
      <c r="QLL257" s="402"/>
      <c r="QLM257" s="404"/>
      <c r="QLN257" s="49"/>
      <c r="QLO257" s="49"/>
      <c r="QLP257" s="49"/>
      <c r="QLQ257" s="99"/>
      <c r="QLR257" s="98"/>
      <c r="QLS257" s="49"/>
      <c r="QLT257" s="405"/>
      <c r="QLU257" s="405"/>
      <c r="QLV257" s="277"/>
      <c r="QLW257" s="277"/>
      <c r="QLX257" s="277"/>
      <c r="QLY257" s="277"/>
      <c r="QLZ257" s="277"/>
      <c r="QMA257" s="277"/>
      <c r="QMB257" s="277"/>
      <c r="QMC257" s="277"/>
      <c r="QMD257" s="402"/>
      <c r="QME257" s="404"/>
      <c r="QMF257" s="49"/>
      <c r="QMG257" s="49"/>
      <c r="QMH257" s="49"/>
      <c r="QMI257" s="99"/>
      <c r="QMJ257" s="98"/>
      <c r="QMK257" s="49"/>
      <c r="QML257" s="405"/>
      <c r="QMM257" s="405"/>
      <c r="QMN257" s="277"/>
      <c r="QMO257" s="277"/>
      <c r="QMP257" s="277"/>
      <c r="QMQ257" s="277"/>
      <c r="QMR257" s="277"/>
      <c r="QMS257" s="277"/>
      <c r="QMT257" s="277"/>
      <c r="QMU257" s="277"/>
      <c r="QMV257" s="402"/>
      <c r="QMW257" s="404"/>
      <c r="QMX257" s="49"/>
      <c r="QMY257" s="49"/>
      <c r="QMZ257" s="49"/>
      <c r="QNA257" s="99"/>
      <c r="QNB257" s="98"/>
      <c r="QNC257" s="49"/>
      <c r="QND257" s="405"/>
      <c r="QNE257" s="405"/>
      <c r="QNF257" s="277"/>
      <c r="QNG257" s="277"/>
      <c r="QNH257" s="277"/>
      <c r="QNI257" s="277"/>
      <c r="QNJ257" s="277"/>
      <c r="QNK257" s="277"/>
      <c r="QNL257" s="277"/>
      <c r="QNM257" s="277"/>
      <c r="QNN257" s="402"/>
      <c r="QNO257" s="404"/>
      <c r="QNP257" s="49"/>
      <c r="QNQ257" s="49"/>
      <c r="QNR257" s="49"/>
      <c r="QNS257" s="99"/>
      <c r="QNT257" s="98"/>
      <c r="QNU257" s="49"/>
      <c r="QNV257" s="405"/>
      <c r="QNW257" s="405"/>
      <c r="QNX257" s="277"/>
      <c r="QNY257" s="277"/>
      <c r="QNZ257" s="277"/>
      <c r="QOA257" s="277"/>
      <c r="QOB257" s="277"/>
      <c r="QOC257" s="277"/>
      <c r="QOD257" s="277"/>
      <c r="QOE257" s="277"/>
      <c r="QOF257" s="402"/>
      <c r="QOG257" s="404"/>
      <c r="QOH257" s="49"/>
      <c r="QOI257" s="49"/>
      <c r="QOJ257" s="49"/>
      <c r="QOK257" s="99"/>
      <c r="QOL257" s="98"/>
      <c r="QOM257" s="49"/>
      <c r="QON257" s="405"/>
      <c r="QOO257" s="405"/>
      <c r="QOP257" s="277"/>
      <c r="QOQ257" s="277"/>
      <c r="QOR257" s="277"/>
      <c r="QOS257" s="277"/>
      <c r="QOT257" s="277"/>
      <c r="QOU257" s="277"/>
      <c r="QOV257" s="277"/>
      <c r="QOW257" s="277"/>
      <c r="QOX257" s="402"/>
      <c r="QOY257" s="404"/>
      <c r="QOZ257" s="49"/>
      <c r="QPA257" s="49"/>
      <c r="QPB257" s="49"/>
      <c r="QPC257" s="99"/>
      <c r="QPD257" s="98"/>
      <c r="QPE257" s="49"/>
      <c r="QPF257" s="405"/>
      <c r="QPG257" s="405"/>
      <c r="QPH257" s="277"/>
      <c r="QPI257" s="277"/>
      <c r="QPJ257" s="277"/>
      <c r="QPK257" s="277"/>
      <c r="QPL257" s="277"/>
      <c r="QPM257" s="277"/>
      <c r="QPN257" s="277"/>
      <c r="QPO257" s="277"/>
      <c r="QPP257" s="402"/>
      <c r="QPQ257" s="404"/>
      <c r="QPR257" s="49"/>
      <c r="QPS257" s="49"/>
      <c r="QPT257" s="49"/>
      <c r="QPU257" s="99"/>
      <c r="QPV257" s="98"/>
      <c r="QPW257" s="49"/>
      <c r="QPX257" s="405"/>
      <c r="QPY257" s="405"/>
      <c r="QPZ257" s="277"/>
      <c r="QQA257" s="277"/>
      <c r="QQB257" s="277"/>
      <c r="QQC257" s="277"/>
      <c r="QQD257" s="277"/>
      <c r="QQE257" s="277"/>
      <c r="QQF257" s="277"/>
      <c r="QQG257" s="277"/>
      <c r="QQH257" s="402"/>
      <c r="QQI257" s="404"/>
      <c r="QQJ257" s="49"/>
      <c r="QQK257" s="49"/>
      <c r="QQL257" s="49"/>
      <c r="QQM257" s="99"/>
      <c r="QQN257" s="98"/>
      <c r="QQO257" s="49"/>
      <c r="QQP257" s="405"/>
      <c r="QQQ257" s="405"/>
      <c r="QQR257" s="277"/>
      <c r="QQS257" s="277"/>
      <c r="QQT257" s="277"/>
      <c r="QQU257" s="277"/>
      <c r="QQV257" s="277"/>
      <c r="QQW257" s="277"/>
      <c r="QQX257" s="277"/>
      <c r="QQY257" s="277"/>
      <c r="QQZ257" s="402"/>
      <c r="QRA257" s="404"/>
      <c r="QRB257" s="49"/>
      <c r="QRC257" s="49"/>
      <c r="QRD257" s="49"/>
      <c r="QRE257" s="99"/>
      <c r="QRF257" s="98"/>
      <c r="QRG257" s="49"/>
      <c r="QRH257" s="405"/>
      <c r="QRI257" s="405"/>
      <c r="QRJ257" s="277"/>
      <c r="QRK257" s="277"/>
      <c r="QRL257" s="277"/>
      <c r="QRM257" s="277"/>
      <c r="QRN257" s="277"/>
      <c r="QRO257" s="277"/>
      <c r="QRP257" s="277"/>
      <c r="QRQ257" s="277"/>
      <c r="QRR257" s="402"/>
      <c r="QRS257" s="404"/>
      <c r="QRT257" s="49"/>
      <c r="QRU257" s="49"/>
      <c r="QRV257" s="49"/>
      <c r="QRW257" s="99"/>
      <c r="QRX257" s="98"/>
      <c r="QRY257" s="49"/>
      <c r="QRZ257" s="405"/>
      <c r="QSA257" s="405"/>
      <c r="QSB257" s="277"/>
      <c r="QSC257" s="277"/>
      <c r="QSD257" s="277"/>
      <c r="QSE257" s="277"/>
      <c r="QSF257" s="277"/>
      <c r="QSG257" s="277"/>
      <c r="QSH257" s="277"/>
      <c r="QSI257" s="277"/>
      <c r="QSJ257" s="402"/>
      <c r="QSK257" s="404"/>
      <c r="QSL257" s="49"/>
      <c r="QSM257" s="49"/>
      <c r="QSN257" s="49"/>
      <c r="QSO257" s="99"/>
      <c r="QSP257" s="98"/>
      <c r="QSQ257" s="49"/>
      <c r="QSR257" s="405"/>
      <c r="QSS257" s="405"/>
      <c r="QST257" s="277"/>
      <c r="QSU257" s="277"/>
      <c r="QSV257" s="277"/>
      <c r="QSW257" s="277"/>
      <c r="QSX257" s="277"/>
      <c r="QSY257" s="277"/>
      <c r="QSZ257" s="277"/>
      <c r="QTA257" s="277"/>
      <c r="QTB257" s="402"/>
      <c r="QTC257" s="404"/>
      <c r="QTD257" s="49"/>
      <c r="QTE257" s="49"/>
      <c r="QTF257" s="49"/>
      <c r="QTG257" s="99"/>
      <c r="QTH257" s="98"/>
      <c r="QTI257" s="49"/>
      <c r="QTJ257" s="405"/>
      <c r="QTK257" s="405"/>
      <c r="QTL257" s="277"/>
      <c r="QTM257" s="277"/>
      <c r="QTN257" s="277"/>
      <c r="QTO257" s="277"/>
      <c r="QTP257" s="277"/>
      <c r="QTQ257" s="277"/>
      <c r="QTR257" s="277"/>
      <c r="QTS257" s="277"/>
      <c r="QTT257" s="402"/>
      <c r="QTU257" s="404"/>
      <c r="QTV257" s="49"/>
      <c r="QTW257" s="49"/>
      <c r="QTX257" s="49"/>
      <c r="QTY257" s="99"/>
      <c r="QTZ257" s="98"/>
      <c r="QUA257" s="49"/>
      <c r="QUB257" s="405"/>
      <c r="QUC257" s="405"/>
      <c r="QUD257" s="277"/>
      <c r="QUE257" s="277"/>
      <c r="QUF257" s="277"/>
      <c r="QUG257" s="277"/>
      <c r="QUH257" s="277"/>
      <c r="QUI257" s="277"/>
      <c r="QUJ257" s="277"/>
      <c r="QUK257" s="277"/>
      <c r="QUL257" s="402"/>
      <c r="QUM257" s="404"/>
      <c r="QUN257" s="49"/>
      <c r="QUO257" s="49"/>
      <c r="QUP257" s="49"/>
      <c r="QUQ257" s="99"/>
      <c r="QUR257" s="98"/>
      <c r="QUS257" s="49"/>
      <c r="QUT257" s="405"/>
      <c r="QUU257" s="405"/>
      <c r="QUV257" s="277"/>
      <c r="QUW257" s="277"/>
      <c r="QUX257" s="277"/>
      <c r="QUY257" s="277"/>
      <c r="QUZ257" s="277"/>
      <c r="QVA257" s="277"/>
      <c r="QVB257" s="277"/>
      <c r="QVC257" s="277"/>
      <c r="QVD257" s="402"/>
      <c r="QVE257" s="404"/>
      <c r="QVF257" s="49"/>
      <c r="QVG257" s="49"/>
      <c r="QVH257" s="49"/>
      <c r="QVI257" s="99"/>
      <c r="QVJ257" s="98"/>
      <c r="QVK257" s="49"/>
      <c r="QVL257" s="405"/>
      <c r="QVM257" s="405"/>
      <c r="QVN257" s="277"/>
      <c r="QVO257" s="277"/>
      <c r="QVP257" s="277"/>
      <c r="QVQ257" s="277"/>
      <c r="QVR257" s="277"/>
      <c r="QVS257" s="277"/>
      <c r="QVT257" s="277"/>
      <c r="QVU257" s="277"/>
      <c r="QVV257" s="402"/>
      <c r="QVW257" s="404"/>
      <c r="QVX257" s="49"/>
      <c r="QVY257" s="49"/>
      <c r="QVZ257" s="49"/>
      <c r="QWA257" s="99"/>
      <c r="QWB257" s="98"/>
      <c r="QWC257" s="49"/>
      <c r="QWD257" s="405"/>
      <c r="QWE257" s="405"/>
      <c r="QWF257" s="277"/>
      <c r="QWG257" s="277"/>
      <c r="QWH257" s="277"/>
      <c r="QWI257" s="277"/>
      <c r="QWJ257" s="277"/>
      <c r="QWK257" s="277"/>
      <c r="QWL257" s="277"/>
      <c r="QWM257" s="277"/>
      <c r="QWN257" s="402"/>
      <c r="QWO257" s="404"/>
      <c r="QWP257" s="49"/>
      <c r="QWQ257" s="49"/>
      <c r="QWR257" s="49"/>
      <c r="QWS257" s="99"/>
      <c r="QWT257" s="98"/>
      <c r="QWU257" s="49"/>
      <c r="QWV257" s="405"/>
      <c r="QWW257" s="405"/>
      <c r="QWX257" s="277"/>
      <c r="QWY257" s="277"/>
      <c r="QWZ257" s="277"/>
      <c r="QXA257" s="277"/>
      <c r="QXB257" s="277"/>
      <c r="QXC257" s="277"/>
      <c r="QXD257" s="277"/>
      <c r="QXE257" s="277"/>
      <c r="QXF257" s="402"/>
      <c r="QXG257" s="404"/>
      <c r="QXH257" s="49"/>
      <c r="QXI257" s="49"/>
      <c r="QXJ257" s="49"/>
      <c r="QXK257" s="99"/>
      <c r="QXL257" s="98"/>
      <c r="QXM257" s="49"/>
      <c r="QXN257" s="405"/>
      <c r="QXO257" s="405"/>
      <c r="QXP257" s="277"/>
      <c r="QXQ257" s="277"/>
      <c r="QXR257" s="277"/>
      <c r="QXS257" s="277"/>
      <c r="QXT257" s="277"/>
      <c r="QXU257" s="277"/>
      <c r="QXV257" s="277"/>
      <c r="QXW257" s="277"/>
      <c r="QXX257" s="402"/>
      <c r="QXY257" s="404"/>
      <c r="QXZ257" s="49"/>
      <c r="QYA257" s="49"/>
      <c r="QYB257" s="49"/>
      <c r="QYC257" s="99"/>
      <c r="QYD257" s="98"/>
      <c r="QYE257" s="49"/>
      <c r="QYF257" s="405"/>
      <c r="QYG257" s="405"/>
      <c r="QYH257" s="277"/>
      <c r="QYI257" s="277"/>
      <c r="QYJ257" s="277"/>
      <c r="QYK257" s="277"/>
      <c r="QYL257" s="277"/>
      <c r="QYM257" s="277"/>
      <c r="QYN257" s="277"/>
      <c r="QYO257" s="277"/>
      <c r="QYP257" s="402"/>
      <c r="QYQ257" s="404"/>
      <c r="QYR257" s="49"/>
      <c r="QYS257" s="49"/>
      <c r="QYT257" s="49"/>
      <c r="QYU257" s="99"/>
      <c r="QYV257" s="98"/>
      <c r="QYW257" s="49"/>
      <c r="QYX257" s="405"/>
      <c r="QYY257" s="405"/>
      <c r="QYZ257" s="277"/>
      <c r="QZA257" s="277"/>
      <c r="QZB257" s="277"/>
      <c r="QZC257" s="277"/>
      <c r="QZD257" s="277"/>
      <c r="QZE257" s="277"/>
      <c r="QZF257" s="277"/>
      <c r="QZG257" s="277"/>
      <c r="QZH257" s="402"/>
      <c r="QZI257" s="404"/>
      <c r="QZJ257" s="49"/>
      <c r="QZK257" s="49"/>
      <c r="QZL257" s="49"/>
      <c r="QZM257" s="99"/>
      <c r="QZN257" s="98"/>
      <c r="QZO257" s="49"/>
      <c r="QZP257" s="405"/>
      <c r="QZQ257" s="405"/>
      <c r="QZR257" s="277"/>
      <c r="QZS257" s="277"/>
      <c r="QZT257" s="277"/>
      <c r="QZU257" s="277"/>
      <c r="QZV257" s="277"/>
      <c r="QZW257" s="277"/>
      <c r="QZX257" s="277"/>
      <c r="QZY257" s="277"/>
      <c r="QZZ257" s="402"/>
      <c r="RAA257" s="404"/>
      <c r="RAB257" s="49"/>
      <c r="RAC257" s="49"/>
      <c r="RAD257" s="49"/>
      <c r="RAE257" s="99"/>
      <c r="RAF257" s="98"/>
      <c r="RAG257" s="49"/>
      <c r="RAH257" s="405"/>
      <c r="RAI257" s="405"/>
      <c r="RAJ257" s="277"/>
      <c r="RAK257" s="277"/>
      <c r="RAL257" s="277"/>
      <c r="RAM257" s="277"/>
      <c r="RAN257" s="277"/>
      <c r="RAO257" s="277"/>
      <c r="RAP257" s="277"/>
      <c r="RAQ257" s="277"/>
      <c r="RAR257" s="402"/>
      <c r="RAS257" s="404"/>
      <c r="RAT257" s="49"/>
      <c r="RAU257" s="49"/>
      <c r="RAV257" s="49"/>
      <c r="RAW257" s="99"/>
      <c r="RAX257" s="98"/>
      <c r="RAY257" s="49"/>
      <c r="RAZ257" s="405"/>
      <c r="RBA257" s="405"/>
      <c r="RBB257" s="277"/>
      <c r="RBC257" s="277"/>
      <c r="RBD257" s="277"/>
      <c r="RBE257" s="277"/>
      <c r="RBF257" s="277"/>
      <c r="RBG257" s="277"/>
      <c r="RBH257" s="277"/>
      <c r="RBI257" s="277"/>
      <c r="RBJ257" s="402"/>
      <c r="RBK257" s="404"/>
      <c r="RBL257" s="49"/>
      <c r="RBM257" s="49"/>
      <c r="RBN257" s="49"/>
      <c r="RBO257" s="99"/>
      <c r="RBP257" s="98"/>
      <c r="RBQ257" s="49"/>
      <c r="RBR257" s="405"/>
      <c r="RBS257" s="405"/>
      <c r="RBT257" s="277"/>
      <c r="RBU257" s="277"/>
      <c r="RBV257" s="277"/>
      <c r="RBW257" s="277"/>
      <c r="RBX257" s="277"/>
      <c r="RBY257" s="277"/>
      <c r="RBZ257" s="277"/>
      <c r="RCA257" s="277"/>
      <c r="RCB257" s="402"/>
      <c r="RCC257" s="404"/>
      <c r="RCD257" s="49"/>
      <c r="RCE257" s="49"/>
      <c r="RCF257" s="49"/>
      <c r="RCG257" s="99"/>
      <c r="RCH257" s="98"/>
      <c r="RCI257" s="49"/>
      <c r="RCJ257" s="405"/>
      <c r="RCK257" s="405"/>
      <c r="RCL257" s="277"/>
      <c r="RCM257" s="277"/>
      <c r="RCN257" s="277"/>
      <c r="RCO257" s="277"/>
      <c r="RCP257" s="277"/>
      <c r="RCQ257" s="277"/>
      <c r="RCR257" s="277"/>
      <c r="RCS257" s="277"/>
      <c r="RCT257" s="402"/>
      <c r="RCU257" s="404"/>
      <c r="RCV257" s="49"/>
      <c r="RCW257" s="49"/>
      <c r="RCX257" s="49"/>
      <c r="RCY257" s="99"/>
      <c r="RCZ257" s="98"/>
      <c r="RDA257" s="49"/>
      <c r="RDB257" s="405"/>
      <c r="RDC257" s="405"/>
      <c r="RDD257" s="277"/>
      <c r="RDE257" s="277"/>
      <c r="RDF257" s="277"/>
      <c r="RDG257" s="277"/>
      <c r="RDH257" s="277"/>
      <c r="RDI257" s="277"/>
      <c r="RDJ257" s="277"/>
      <c r="RDK257" s="277"/>
      <c r="RDL257" s="402"/>
      <c r="RDM257" s="404"/>
      <c r="RDN257" s="49"/>
      <c r="RDO257" s="49"/>
      <c r="RDP257" s="49"/>
      <c r="RDQ257" s="99"/>
      <c r="RDR257" s="98"/>
      <c r="RDS257" s="49"/>
      <c r="RDT257" s="405"/>
      <c r="RDU257" s="405"/>
      <c r="RDV257" s="277"/>
      <c r="RDW257" s="277"/>
      <c r="RDX257" s="277"/>
      <c r="RDY257" s="277"/>
      <c r="RDZ257" s="277"/>
      <c r="REA257" s="277"/>
      <c r="REB257" s="277"/>
      <c r="REC257" s="277"/>
      <c r="RED257" s="402"/>
      <c r="REE257" s="404"/>
      <c r="REF257" s="49"/>
      <c r="REG257" s="49"/>
      <c r="REH257" s="49"/>
      <c r="REI257" s="99"/>
      <c r="REJ257" s="98"/>
      <c r="REK257" s="49"/>
      <c r="REL257" s="405"/>
      <c r="REM257" s="405"/>
      <c r="REN257" s="277"/>
      <c r="REO257" s="277"/>
      <c r="REP257" s="277"/>
      <c r="REQ257" s="277"/>
      <c r="RER257" s="277"/>
      <c r="RES257" s="277"/>
      <c r="RET257" s="277"/>
      <c r="REU257" s="277"/>
      <c r="REV257" s="402"/>
      <c r="REW257" s="404"/>
      <c r="REX257" s="49"/>
      <c r="REY257" s="49"/>
      <c r="REZ257" s="49"/>
      <c r="RFA257" s="99"/>
      <c r="RFB257" s="98"/>
      <c r="RFC257" s="49"/>
      <c r="RFD257" s="405"/>
      <c r="RFE257" s="405"/>
      <c r="RFF257" s="277"/>
      <c r="RFG257" s="277"/>
      <c r="RFH257" s="277"/>
      <c r="RFI257" s="277"/>
      <c r="RFJ257" s="277"/>
      <c r="RFK257" s="277"/>
      <c r="RFL257" s="277"/>
      <c r="RFM257" s="277"/>
      <c r="RFN257" s="402"/>
      <c r="RFO257" s="404"/>
      <c r="RFP257" s="49"/>
      <c r="RFQ257" s="49"/>
      <c r="RFR257" s="49"/>
      <c r="RFS257" s="99"/>
      <c r="RFT257" s="98"/>
      <c r="RFU257" s="49"/>
      <c r="RFV257" s="405"/>
      <c r="RFW257" s="405"/>
      <c r="RFX257" s="277"/>
      <c r="RFY257" s="277"/>
      <c r="RFZ257" s="277"/>
      <c r="RGA257" s="277"/>
      <c r="RGB257" s="277"/>
      <c r="RGC257" s="277"/>
      <c r="RGD257" s="277"/>
      <c r="RGE257" s="277"/>
      <c r="RGF257" s="402"/>
      <c r="RGG257" s="404"/>
      <c r="RGH257" s="49"/>
      <c r="RGI257" s="49"/>
      <c r="RGJ257" s="49"/>
      <c r="RGK257" s="99"/>
      <c r="RGL257" s="98"/>
      <c r="RGM257" s="49"/>
      <c r="RGN257" s="405"/>
      <c r="RGO257" s="405"/>
      <c r="RGP257" s="277"/>
      <c r="RGQ257" s="277"/>
      <c r="RGR257" s="277"/>
      <c r="RGS257" s="277"/>
      <c r="RGT257" s="277"/>
      <c r="RGU257" s="277"/>
      <c r="RGV257" s="277"/>
      <c r="RGW257" s="277"/>
      <c r="RGX257" s="402"/>
      <c r="RGY257" s="404"/>
      <c r="RGZ257" s="49"/>
      <c r="RHA257" s="49"/>
      <c r="RHB257" s="49"/>
      <c r="RHC257" s="99"/>
      <c r="RHD257" s="98"/>
      <c r="RHE257" s="49"/>
      <c r="RHF257" s="405"/>
      <c r="RHG257" s="405"/>
      <c r="RHH257" s="277"/>
      <c r="RHI257" s="277"/>
      <c r="RHJ257" s="277"/>
      <c r="RHK257" s="277"/>
      <c r="RHL257" s="277"/>
      <c r="RHM257" s="277"/>
      <c r="RHN257" s="277"/>
      <c r="RHO257" s="277"/>
      <c r="RHP257" s="402"/>
      <c r="RHQ257" s="404"/>
      <c r="RHR257" s="49"/>
      <c r="RHS257" s="49"/>
      <c r="RHT257" s="49"/>
      <c r="RHU257" s="99"/>
      <c r="RHV257" s="98"/>
      <c r="RHW257" s="49"/>
      <c r="RHX257" s="405"/>
      <c r="RHY257" s="405"/>
      <c r="RHZ257" s="277"/>
      <c r="RIA257" s="277"/>
      <c r="RIB257" s="277"/>
      <c r="RIC257" s="277"/>
      <c r="RID257" s="277"/>
      <c r="RIE257" s="277"/>
      <c r="RIF257" s="277"/>
      <c r="RIG257" s="277"/>
      <c r="RIH257" s="402"/>
      <c r="RII257" s="404"/>
      <c r="RIJ257" s="49"/>
      <c r="RIK257" s="49"/>
      <c r="RIL257" s="49"/>
      <c r="RIM257" s="99"/>
      <c r="RIN257" s="98"/>
      <c r="RIO257" s="49"/>
      <c r="RIP257" s="405"/>
      <c r="RIQ257" s="405"/>
      <c r="RIR257" s="277"/>
      <c r="RIS257" s="277"/>
      <c r="RIT257" s="277"/>
      <c r="RIU257" s="277"/>
      <c r="RIV257" s="277"/>
      <c r="RIW257" s="277"/>
      <c r="RIX257" s="277"/>
      <c r="RIY257" s="277"/>
      <c r="RIZ257" s="402"/>
      <c r="RJA257" s="404"/>
      <c r="RJB257" s="49"/>
      <c r="RJC257" s="49"/>
      <c r="RJD257" s="49"/>
      <c r="RJE257" s="99"/>
      <c r="RJF257" s="98"/>
      <c r="RJG257" s="49"/>
      <c r="RJH257" s="405"/>
      <c r="RJI257" s="405"/>
      <c r="RJJ257" s="277"/>
      <c r="RJK257" s="277"/>
      <c r="RJL257" s="277"/>
      <c r="RJM257" s="277"/>
      <c r="RJN257" s="277"/>
      <c r="RJO257" s="277"/>
      <c r="RJP257" s="277"/>
      <c r="RJQ257" s="277"/>
      <c r="RJR257" s="402"/>
      <c r="RJS257" s="404"/>
      <c r="RJT257" s="49"/>
      <c r="RJU257" s="49"/>
      <c r="RJV257" s="49"/>
      <c r="RJW257" s="99"/>
      <c r="RJX257" s="98"/>
      <c r="RJY257" s="49"/>
      <c r="RJZ257" s="405"/>
      <c r="RKA257" s="405"/>
      <c r="RKB257" s="277"/>
      <c r="RKC257" s="277"/>
      <c r="RKD257" s="277"/>
      <c r="RKE257" s="277"/>
      <c r="RKF257" s="277"/>
      <c r="RKG257" s="277"/>
      <c r="RKH257" s="277"/>
      <c r="RKI257" s="277"/>
      <c r="RKJ257" s="402"/>
      <c r="RKK257" s="404"/>
      <c r="RKL257" s="49"/>
      <c r="RKM257" s="49"/>
      <c r="RKN257" s="49"/>
      <c r="RKO257" s="99"/>
      <c r="RKP257" s="98"/>
      <c r="RKQ257" s="49"/>
      <c r="RKR257" s="405"/>
      <c r="RKS257" s="405"/>
      <c r="RKT257" s="277"/>
      <c r="RKU257" s="277"/>
      <c r="RKV257" s="277"/>
      <c r="RKW257" s="277"/>
      <c r="RKX257" s="277"/>
      <c r="RKY257" s="277"/>
      <c r="RKZ257" s="277"/>
      <c r="RLA257" s="277"/>
      <c r="RLB257" s="402"/>
      <c r="RLC257" s="404"/>
      <c r="RLD257" s="49"/>
      <c r="RLE257" s="49"/>
      <c r="RLF257" s="49"/>
      <c r="RLG257" s="99"/>
      <c r="RLH257" s="98"/>
      <c r="RLI257" s="49"/>
      <c r="RLJ257" s="405"/>
      <c r="RLK257" s="405"/>
      <c r="RLL257" s="277"/>
      <c r="RLM257" s="277"/>
      <c r="RLN257" s="277"/>
      <c r="RLO257" s="277"/>
      <c r="RLP257" s="277"/>
      <c r="RLQ257" s="277"/>
      <c r="RLR257" s="277"/>
      <c r="RLS257" s="277"/>
      <c r="RLT257" s="402"/>
      <c r="RLU257" s="404"/>
      <c r="RLV257" s="49"/>
      <c r="RLW257" s="49"/>
      <c r="RLX257" s="49"/>
      <c r="RLY257" s="99"/>
      <c r="RLZ257" s="98"/>
      <c r="RMA257" s="49"/>
      <c r="RMB257" s="405"/>
      <c r="RMC257" s="405"/>
      <c r="RMD257" s="277"/>
      <c r="RME257" s="277"/>
      <c r="RMF257" s="277"/>
      <c r="RMG257" s="277"/>
      <c r="RMH257" s="277"/>
      <c r="RMI257" s="277"/>
      <c r="RMJ257" s="277"/>
      <c r="RMK257" s="277"/>
      <c r="RML257" s="402"/>
      <c r="RMM257" s="404"/>
      <c r="RMN257" s="49"/>
      <c r="RMO257" s="49"/>
      <c r="RMP257" s="49"/>
      <c r="RMQ257" s="99"/>
      <c r="RMR257" s="98"/>
      <c r="RMS257" s="49"/>
      <c r="RMT257" s="405"/>
      <c r="RMU257" s="405"/>
      <c r="RMV257" s="277"/>
      <c r="RMW257" s="277"/>
      <c r="RMX257" s="277"/>
      <c r="RMY257" s="277"/>
      <c r="RMZ257" s="277"/>
      <c r="RNA257" s="277"/>
      <c r="RNB257" s="277"/>
      <c r="RNC257" s="277"/>
      <c r="RND257" s="402"/>
      <c r="RNE257" s="404"/>
      <c r="RNF257" s="49"/>
      <c r="RNG257" s="49"/>
      <c r="RNH257" s="49"/>
      <c r="RNI257" s="99"/>
      <c r="RNJ257" s="98"/>
      <c r="RNK257" s="49"/>
      <c r="RNL257" s="405"/>
      <c r="RNM257" s="405"/>
      <c r="RNN257" s="277"/>
      <c r="RNO257" s="277"/>
      <c r="RNP257" s="277"/>
      <c r="RNQ257" s="277"/>
      <c r="RNR257" s="277"/>
      <c r="RNS257" s="277"/>
      <c r="RNT257" s="277"/>
      <c r="RNU257" s="277"/>
      <c r="RNV257" s="402"/>
      <c r="RNW257" s="404"/>
      <c r="RNX257" s="49"/>
      <c r="RNY257" s="49"/>
      <c r="RNZ257" s="49"/>
      <c r="ROA257" s="99"/>
      <c r="ROB257" s="98"/>
      <c r="ROC257" s="49"/>
      <c r="ROD257" s="405"/>
      <c r="ROE257" s="405"/>
      <c r="ROF257" s="277"/>
      <c r="ROG257" s="277"/>
      <c r="ROH257" s="277"/>
      <c r="ROI257" s="277"/>
      <c r="ROJ257" s="277"/>
      <c r="ROK257" s="277"/>
      <c r="ROL257" s="277"/>
      <c r="ROM257" s="277"/>
      <c r="RON257" s="402"/>
      <c r="ROO257" s="404"/>
      <c r="ROP257" s="49"/>
      <c r="ROQ257" s="49"/>
      <c r="ROR257" s="49"/>
      <c r="ROS257" s="99"/>
      <c r="ROT257" s="98"/>
      <c r="ROU257" s="49"/>
      <c r="ROV257" s="405"/>
      <c r="ROW257" s="405"/>
      <c r="ROX257" s="277"/>
      <c r="ROY257" s="277"/>
      <c r="ROZ257" s="277"/>
      <c r="RPA257" s="277"/>
      <c r="RPB257" s="277"/>
      <c r="RPC257" s="277"/>
      <c r="RPD257" s="277"/>
      <c r="RPE257" s="277"/>
      <c r="RPF257" s="402"/>
      <c r="RPG257" s="404"/>
      <c r="RPH257" s="49"/>
      <c r="RPI257" s="49"/>
      <c r="RPJ257" s="49"/>
      <c r="RPK257" s="99"/>
      <c r="RPL257" s="98"/>
      <c r="RPM257" s="49"/>
      <c r="RPN257" s="405"/>
      <c r="RPO257" s="405"/>
      <c r="RPP257" s="277"/>
      <c r="RPQ257" s="277"/>
      <c r="RPR257" s="277"/>
      <c r="RPS257" s="277"/>
      <c r="RPT257" s="277"/>
      <c r="RPU257" s="277"/>
      <c r="RPV257" s="277"/>
      <c r="RPW257" s="277"/>
      <c r="RPX257" s="402"/>
      <c r="RPY257" s="404"/>
      <c r="RPZ257" s="49"/>
      <c r="RQA257" s="49"/>
      <c r="RQB257" s="49"/>
      <c r="RQC257" s="99"/>
      <c r="RQD257" s="98"/>
      <c r="RQE257" s="49"/>
      <c r="RQF257" s="405"/>
      <c r="RQG257" s="405"/>
      <c r="RQH257" s="277"/>
      <c r="RQI257" s="277"/>
      <c r="RQJ257" s="277"/>
      <c r="RQK257" s="277"/>
      <c r="RQL257" s="277"/>
      <c r="RQM257" s="277"/>
      <c r="RQN257" s="277"/>
      <c r="RQO257" s="277"/>
      <c r="RQP257" s="402"/>
      <c r="RQQ257" s="404"/>
      <c r="RQR257" s="49"/>
      <c r="RQS257" s="49"/>
      <c r="RQT257" s="49"/>
      <c r="RQU257" s="99"/>
      <c r="RQV257" s="98"/>
      <c r="RQW257" s="49"/>
      <c r="RQX257" s="405"/>
      <c r="RQY257" s="405"/>
      <c r="RQZ257" s="277"/>
      <c r="RRA257" s="277"/>
      <c r="RRB257" s="277"/>
      <c r="RRC257" s="277"/>
      <c r="RRD257" s="277"/>
      <c r="RRE257" s="277"/>
      <c r="RRF257" s="277"/>
      <c r="RRG257" s="277"/>
      <c r="RRH257" s="402"/>
      <c r="RRI257" s="404"/>
      <c r="RRJ257" s="49"/>
      <c r="RRK257" s="49"/>
      <c r="RRL257" s="49"/>
      <c r="RRM257" s="99"/>
      <c r="RRN257" s="98"/>
      <c r="RRO257" s="49"/>
      <c r="RRP257" s="405"/>
      <c r="RRQ257" s="405"/>
      <c r="RRR257" s="277"/>
      <c r="RRS257" s="277"/>
      <c r="RRT257" s="277"/>
      <c r="RRU257" s="277"/>
      <c r="RRV257" s="277"/>
      <c r="RRW257" s="277"/>
      <c r="RRX257" s="277"/>
      <c r="RRY257" s="277"/>
      <c r="RRZ257" s="402"/>
      <c r="RSA257" s="404"/>
      <c r="RSB257" s="49"/>
      <c r="RSC257" s="49"/>
      <c r="RSD257" s="49"/>
      <c r="RSE257" s="99"/>
      <c r="RSF257" s="98"/>
      <c r="RSG257" s="49"/>
      <c r="RSH257" s="405"/>
      <c r="RSI257" s="405"/>
      <c r="RSJ257" s="277"/>
      <c r="RSK257" s="277"/>
      <c r="RSL257" s="277"/>
      <c r="RSM257" s="277"/>
      <c r="RSN257" s="277"/>
      <c r="RSO257" s="277"/>
      <c r="RSP257" s="277"/>
      <c r="RSQ257" s="277"/>
      <c r="RSR257" s="402"/>
      <c r="RSS257" s="404"/>
      <c r="RST257" s="49"/>
      <c r="RSU257" s="49"/>
      <c r="RSV257" s="49"/>
      <c r="RSW257" s="99"/>
      <c r="RSX257" s="98"/>
      <c r="RSY257" s="49"/>
      <c r="RSZ257" s="405"/>
      <c r="RTA257" s="405"/>
      <c r="RTB257" s="277"/>
      <c r="RTC257" s="277"/>
      <c r="RTD257" s="277"/>
      <c r="RTE257" s="277"/>
      <c r="RTF257" s="277"/>
      <c r="RTG257" s="277"/>
      <c r="RTH257" s="277"/>
      <c r="RTI257" s="277"/>
      <c r="RTJ257" s="402"/>
      <c r="RTK257" s="404"/>
      <c r="RTL257" s="49"/>
      <c r="RTM257" s="49"/>
      <c r="RTN257" s="49"/>
      <c r="RTO257" s="99"/>
      <c r="RTP257" s="98"/>
      <c r="RTQ257" s="49"/>
      <c r="RTR257" s="405"/>
      <c r="RTS257" s="405"/>
      <c r="RTT257" s="277"/>
      <c r="RTU257" s="277"/>
      <c r="RTV257" s="277"/>
      <c r="RTW257" s="277"/>
      <c r="RTX257" s="277"/>
      <c r="RTY257" s="277"/>
      <c r="RTZ257" s="277"/>
      <c r="RUA257" s="277"/>
      <c r="RUB257" s="402"/>
      <c r="RUC257" s="404"/>
      <c r="RUD257" s="49"/>
      <c r="RUE257" s="49"/>
      <c r="RUF257" s="49"/>
      <c r="RUG257" s="99"/>
      <c r="RUH257" s="98"/>
      <c r="RUI257" s="49"/>
      <c r="RUJ257" s="405"/>
      <c r="RUK257" s="405"/>
      <c r="RUL257" s="277"/>
      <c r="RUM257" s="277"/>
      <c r="RUN257" s="277"/>
      <c r="RUO257" s="277"/>
      <c r="RUP257" s="277"/>
      <c r="RUQ257" s="277"/>
      <c r="RUR257" s="277"/>
      <c r="RUS257" s="277"/>
      <c r="RUT257" s="402"/>
      <c r="RUU257" s="404"/>
      <c r="RUV257" s="49"/>
      <c r="RUW257" s="49"/>
      <c r="RUX257" s="49"/>
      <c r="RUY257" s="99"/>
      <c r="RUZ257" s="98"/>
      <c r="RVA257" s="49"/>
      <c r="RVB257" s="405"/>
      <c r="RVC257" s="405"/>
      <c r="RVD257" s="277"/>
      <c r="RVE257" s="277"/>
      <c r="RVF257" s="277"/>
      <c r="RVG257" s="277"/>
      <c r="RVH257" s="277"/>
      <c r="RVI257" s="277"/>
      <c r="RVJ257" s="277"/>
      <c r="RVK257" s="277"/>
      <c r="RVL257" s="402"/>
      <c r="RVM257" s="404"/>
      <c r="RVN257" s="49"/>
      <c r="RVO257" s="49"/>
      <c r="RVP257" s="49"/>
      <c r="RVQ257" s="99"/>
      <c r="RVR257" s="98"/>
      <c r="RVS257" s="49"/>
      <c r="RVT257" s="405"/>
      <c r="RVU257" s="405"/>
      <c r="RVV257" s="277"/>
      <c r="RVW257" s="277"/>
      <c r="RVX257" s="277"/>
      <c r="RVY257" s="277"/>
      <c r="RVZ257" s="277"/>
      <c r="RWA257" s="277"/>
      <c r="RWB257" s="277"/>
      <c r="RWC257" s="277"/>
      <c r="RWD257" s="402"/>
      <c r="RWE257" s="404"/>
      <c r="RWF257" s="49"/>
      <c r="RWG257" s="49"/>
      <c r="RWH257" s="49"/>
      <c r="RWI257" s="99"/>
      <c r="RWJ257" s="98"/>
      <c r="RWK257" s="49"/>
      <c r="RWL257" s="405"/>
      <c r="RWM257" s="405"/>
      <c r="RWN257" s="277"/>
      <c r="RWO257" s="277"/>
      <c r="RWP257" s="277"/>
      <c r="RWQ257" s="277"/>
      <c r="RWR257" s="277"/>
      <c r="RWS257" s="277"/>
      <c r="RWT257" s="277"/>
      <c r="RWU257" s="277"/>
      <c r="RWV257" s="402"/>
      <c r="RWW257" s="404"/>
      <c r="RWX257" s="49"/>
      <c r="RWY257" s="49"/>
      <c r="RWZ257" s="49"/>
      <c r="RXA257" s="99"/>
      <c r="RXB257" s="98"/>
      <c r="RXC257" s="49"/>
      <c r="RXD257" s="405"/>
      <c r="RXE257" s="405"/>
      <c r="RXF257" s="277"/>
      <c r="RXG257" s="277"/>
      <c r="RXH257" s="277"/>
      <c r="RXI257" s="277"/>
      <c r="RXJ257" s="277"/>
      <c r="RXK257" s="277"/>
      <c r="RXL257" s="277"/>
      <c r="RXM257" s="277"/>
      <c r="RXN257" s="402"/>
      <c r="RXO257" s="404"/>
      <c r="RXP257" s="49"/>
      <c r="RXQ257" s="49"/>
      <c r="RXR257" s="49"/>
      <c r="RXS257" s="99"/>
      <c r="RXT257" s="98"/>
      <c r="RXU257" s="49"/>
      <c r="RXV257" s="405"/>
      <c r="RXW257" s="405"/>
      <c r="RXX257" s="277"/>
      <c r="RXY257" s="277"/>
      <c r="RXZ257" s="277"/>
      <c r="RYA257" s="277"/>
      <c r="RYB257" s="277"/>
      <c r="RYC257" s="277"/>
      <c r="RYD257" s="277"/>
      <c r="RYE257" s="277"/>
      <c r="RYF257" s="402"/>
      <c r="RYG257" s="404"/>
      <c r="RYH257" s="49"/>
      <c r="RYI257" s="49"/>
      <c r="RYJ257" s="49"/>
      <c r="RYK257" s="99"/>
      <c r="RYL257" s="98"/>
      <c r="RYM257" s="49"/>
      <c r="RYN257" s="405"/>
      <c r="RYO257" s="405"/>
      <c r="RYP257" s="277"/>
      <c r="RYQ257" s="277"/>
      <c r="RYR257" s="277"/>
      <c r="RYS257" s="277"/>
      <c r="RYT257" s="277"/>
      <c r="RYU257" s="277"/>
      <c r="RYV257" s="277"/>
      <c r="RYW257" s="277"/>
      <c r="RYX257" s="402"/>
      <c r="RYY257" s="404"/>
      <c r="RYZ257" s="49"/>
      <c r="RZA257" s="49"/>
      <c r="RZB257" s="49"/>
      <c r="RZC257" s="99"/>
      <c r="RZD257" s="98"/>
      <c r="RZE257" s="49"/>
      <c r="RZF257" s="405"/>
      <c r="RZG257" s="405"/>
      <c r="RZH257" s="277"/>
      <c r="RZI257" s="277"/>
      <c r="RZJ257" s="277"/>
      <c r="RZK257" s="277"/>
      <c r="RZL257" s="277"/>
      <c r="RZM257" s="277"/>
      <c r="RZN257" s="277"/>
      <c r="RZO257" s="277"/>
      <c r="RZP257" s="402"/>
      <c r="RZQ257" s="404"/>
      <c r="RZR257" s="49"/>
      <c r="RZS257" s="49"/>
      <c r="RZT257" s="49"/>
      <c r="RZU257" s="99"/>
      <c r="RZV257" s="98"/>
      <c r="RZW257" s="49"/>
      <c r="RZX257" s="405"/>
      <c r="RZY257" s="405"/>
      <c r="RZZ257" s="277"/>
      <c r="SAA257" s="277"/>
      <c r="SAB257" s="277"/>
      <c r="SAC257" s="277"/>
      <c r="SAD257" s="277"/>
      <c r="SAE257" s="277"/>
      <c r="SAF257" s="277"/>
      <c r="SAG257" s="277"/>
      <c r="SAH257" s="402"/>
      <c r="SAI257" s="404"/>
      <c r="SAJ257" s="49"/>
      <c r="SAK257" s="49"/>
      <c r="SAL257" s="49"/>
      <c r="SAM257" s="99"/>
      <c r="SAN257" s="98"/>
      <c r="SAO257" s="49"/>
      <c r="SAP257" s="405"/>
      <c r="SAQ257" s="405"/>
      <c r="SAR257" s="277"/>
      <c r="SAS257" s="277"/>
      <c r="SAT257" s="277"/>
      <c r="SAU257" s="277"/>
      <c r="SAV257" s="277"/>
      <c r="SAW257" s="277"/>
      <c r="SAX257" s="277"/>
      <c r="SAY257" s="277"/>
      <c r="SAZ257" s="402"/>
      <c r="SBA257" s="404"/>
      <c r="SBB257" s="49"/>
      <c r="SBC257" s="49"/>
      <c r="SBD257" s="49"/>
      <c r="SBE257" s="99"/>
      <c r="SBF257" s="98"/>
      <c r="SBG257" s="49"/>
      <c r="SBH257" s="405"/>
      <c r="SBI257" s="405"/>
      <c r="SBJ257" s="277"/>
      <c r="SBK257" s="277"/>
      <c r="SBL257" s="277"/>
      <c r="SBM257" s="277"/>
      <c r="SBN257" s="277"/>
      <c r="SBO257" s="277"/>
      <c r="SBP257" s="277"/>
      <c r="SBQ257" s="277"/>
      <c r="SBR257" s="402"/>
      <c r="SBS257" s="404"/>
      <c r="SBT257" s="49"/>
      <c r="SBU257" s="49"/>
      <c r="SBV257" s="49"/>
      <c r="SBW257" s="99"/>
      <c r="SBX257" s="98"/>
      <c r="SBY257" s="49"/>
      <c r="SBZ257" s="405"/>
      <c r="SCA257" s="405"/>
      <c r="SCB257" s="277"/>
      <c r="SCC257" s="277"/>
      <c r="SCD257" s="277"/>
      <c r="SCE257" s="277"/>
      <c r="SCF257" s="277"/>
      <c r="SCG257" s="277"/>
      <c r="SCH257" s="277"/>
      <c r="SCI257" s="277"/>
      <c r="SCJ257" s="402"/>
      <c r="SCK257" s="404"/>
      <c r="SCL257" s="49"/>
      <c r="SCM257" s="49"/>
      <c r="SCN257" s="49"/>
      <c r="SCO257" s="99"/>
      <c r="SCP257" s="98"/>
      <c r="SCQ257" s="49"/>
      <c r="SCR257" s="405"/>
      <c r="SCS257" s="405"/>
      <c r="SCT257" s="277"/>
      <c r="SCU257" s="277"/>
      <c r="SCV257" s="277"/>
      <c r="SCW257" s="277"/>
      <c r="SCX257" s="277"/>
      <c r="SCY257" s="277"/>
      <c r="SCZ257" s="277"/>
      <c r="SDA257" s="277"/>
      <c r="SDB257" s="402"/>
      <c r="SDC257" s="404"/>
      <c r="SDD257" s="49"/>
      <c r="SDE257" s="49"/>
      <c r="SDF257" s="49"/>
      <c r="SDG257" s="99"/>
      <c r="SDH257" s="98"/>
      <c r="SDI257" s="49"/>
      <c r="SDJ257" s="405"/>
      <c r="SDK257" s="405"/>
      <c r="SDL257" s="277"/>
      <c r="SDM257" s="277"/>
      <c r="SDN257" s="277"/>
      <c r="SDO257" s="277"/>
      <c r="SDP257" s="277"/>
      <c r="SDQ257" s="277"/>
      <c r="SDR257" s="277"/>
      <c r="SDS257" s="277"/>
      <c r="SDT257" s="402"/>
      <c r="SDU257" s="404"/>
      <c r="SDV257" s="49"/>
      <c r="SDW257" s="49"/>
      <c r="SDX257" s="49"/>
      <c r="SDY257" s="99"/>
      <c r="SDZ257" s="98"/>
      <c r="SEA257" s="49"/>
      <c r="SEB257" s="405"/>
      <c r="SEC257" s="405"/>
      <c r="SED257" s="277"/>
      <c r="SEE257" s="277"/>
      <c r="SEF257" s="277"/>
      <c r="SEG257" s="277"/>
      <c r="SEH257" s="277"/>
      <c r="SEI257" s="277"/>
      <c r="SEJ257" s="277"/>
      <c r="SEK257" s="277"/>
      <c r="SEL257" s="402"/>
      <c r="SEM257" s="404"/>
      <c r="SEN257" s="49"/>
      <c r="SEO257" s="49"/>
      <c r="SEP257" s="49"/>
      <c r="SEQ257" s="99"/>
      <c r="SER257" s="98"/>
      <c r="SES257" s="49"/>
      <c r="SET257" s="405"/>
      <c r="SEU257" s="405"/>
      <c r="SEV257" s="277"/>
      <c r="SEW257" s="277"/>
      <c r="SEX257" s="277"/>
      <c r="SEY257" s="277"/>
      <c r="SEZ257" s="277"/>
      <c r="SFA257" s="277"/>
      <c r="SFB257" s="277"/>
      <c r="SFC257" s="277"/>
      <c r="SFD257" s="402"/>
      <c r="SFE257" s="404"/>
      <c r="SFF257" s="49"/>
      <c r="SFG257" s="49"/>
      <c r="SFH257" s="49"/>
      <c r="SFI257" s="99"/>
      <c r="SFJ257" s="98"/>
      <c r="SFK257" s="49"/>
      <c r="SFL257" s="405"/>
      <c r="SFM257" s="405"/>
      <c r="SFN257" s="277"/>
      <c r="SFO257" s="277"/>
      <c r="SFP257" s="277"/>
      <c r="SFQ257" s="277"/>
      <c r="SFR257" s="277"/>
      <c r="SFS257" s="277"/>
      <c r="SFT257" s="277"/>
      <c r="SFU257" s="277"/>
      <c r="SFV257" s="402"/>
      <c r="SFW257" s="404"/>
      <c r="SFX257" s="49"/>
      <c r="SFY257" s="49"/>
      <c r="SFZ257" s="49"/>
      <c r="SGA257" s="99"/>
      <c r="SGB257" s="98"/>
      <c r="SGC257" s="49"/>
      <c r="SGD257" s="405"/>
      <c r="SGE257" s="405"/>
      <c r="SGF257" s="277"/>
      <c r="SGG257" s="277"/>
      <c r="SGH257" s="277"/>
      <c r="SGI257" s="277"/>
      <c r="SGJ257" s="277"/>
      <c r="SGK257" s="277"/>
      <c r="SGL257" s="277"/>
      <c r="SGM257" s="277"/>
      <c r="SGN257" s="402"/>
      <c r="SGO257" s="404"/>
      <c r="SGP257" s="49"/>
      <c r="SGQ257" s="49"/>
      <c r="SGR257" s="49"/>
      <c r="SGS257" s="99"/>
      <c r="SGT257" s="98"/>
      <c r="SGU257" s="49"/>
      <c r="SGV257" s="405"/>
      <c r="SGW257" s="405"/>
      <c r="SGX257" s="277"/>
      <c r="SGY257" s="277"/>
      <c r="SGZ257" s="277"/>
      <c r="SHA257" s="277"/>
      <c r="SHB257" s="277"/>
      <c r="SHC257" s="277"/>
      <c r="SHD257" s="277"/>
      <c r="SHE257" s="277"/>
      <c r="SHF257" s="402"/>
      <c r="SHG257" s="404"/>
      <c r="SHH257" s="49"/>
      <c r="SHI257" s="49"/>
      <c r="SHJ257" s="49"/>
      <c r="SHK257" s="99"/>
      <c r="SHL257" s="98"/>
      <c r="SHM257" s="49"/>
      <c r="SHN257" s="405"/>
      <c r="SHO257" s="405"/>
      <c r="SHP257" s="277"/>
      <c r="SHQ257" s="277"/>
      <c r="SHR257" s="277"/>
      <c r="SHS257" s="277"/>
      <c r="SHT257" s="277"/>
      <c r="SHU257" s="277"/>
      <c r="SHV257" s="277"/>
      <c r="SHW257" s="277"/>
      <c r="SHX257" s="402"/>
      <c r="SHY257" s="404"/>
      <c r="SHZ257" s="49"/>
      <c r="SIA257" s="49"/>
      <c r="SIB257" s="49"/>
      <c r="SIC257" s="99"/>
      <c r="SID257" s="98"/>
      <c r="SIE257" s="49"/>
      <c r="SIF257" s="405"/>
      <c r="SIG257" s="405"/>
      <c r="SIH257" s="277"/>
      <c r="SII257" s="277"/>
      <c r="SIJ257" s="277"/>
      <c r="SIK257" s="277"/>
      <c r="SIL257" s="277"/>
      <c r="SIM257" s="277"/>
      <c r="SIN257" s="277"/>
      <c r="SIO257" s="277"/>
      <c r="SIP257" s="402"/>
      <c r="SIQ257" s="404"/>
      <c r="SIR257" s="49"/>
      <c r="SIS257" s="49"/>
      <c r="SIT257" s="49"/>
      <c r="SIU257" s="99"/>
      <c r="SIV257" s="98"/>
      <c r="SIW257" s="49"/>
      <c r="SIX257" s="405"/>
      <c r="SIY257" s="405"/>
      <c r="SIZ257" s="277"/>
      <c r="SJA257" s="277"/>
      <c r="SJB257" s="277"/>
      <c r="SJC257" s="277"/>
      <c r="SJD257" s="277"/>
      <c r="SJE257" s="277"/>
      <c r="SJF257" s="277"/>
      <c r="SJG257" s="277"/>
      <c r="SJH257" s="402"/>
      <c r="SJI257" s="404"/>
      <c r="SJJ257" s="49"/>
      <c r="SJK257" s="49"/>
      <c r="SJL257" s="49"/>
      <c r="SJM257" s="99"/>
      <c r="SJN257" s="98"/>
      <c r="SJO257" s="49"/>
      <c r="SJP257" s="405"/>
      <c r="SJQ257" s="405"/>
      <c r="SJR257" s="277"/>
      <c r="SJS257" s="277"/>
      <c r="SJT257" s="277"/>
      <c r="SJU257" s="277"/>
      <c r="SJV257" s="277"/>
      <c r="SJW257" s="277"/>
      <c r="SJX257" s="277"/>
      <c r="SJY257" s="277"/>
      <c r="SJZ257" s="402"/>
      <c r="SKA257" s="404"/>
      <c r="SKB257" s="49"/>
      <c r="SKC257" s="49"/>
      <c r="SKD257" s="49"/>
      <c r="SKE257" s="99"/>
      <c r="SKF257" s="98"/>
      <c r="SKG257" s="49"/>
      <c r="SKH257" s="405"/>
      <c r="SKI257" s="405"/>
      <c r="SKJ257" s="277"/>
      <c r="SKK257" s="277"/>
      <c r="SKL257" s="277"/>
      <c r="SKM257" s="277"/>
      <c r="SKN257" s="277"/>
      <c r="SKO257" s="277"/>
      <c r="SKP257" s="277"/>
      <c r="SKQ257" s="277"/>
      <c r="SKR257" s="402"/>
      <c r="SKS257" s="404"/>
      <c r="SKT257" s="49"/>
      <c r="SKU257" s="49"/>
      <c r="SKV257" s="49"/>
      <c r="SKW257" s="99"/>
      <c r="SKX257" s="98"/>
      <c r="SKY257" s="49"/>
      <c r="SKZ257" s="405"/>
      <c r="SLA257" s="405"/>
      <c r="SLB257" s="277"/>
      <c r="SLC257" s="277"/>
      <c r="SLD257" s="277"/>
      <c r="SLE257" s="277"/>
      <c r="SLF257" s="277"/>
      <c r="SLG257" s="277"/>
      <c r="SLH257" s="277"/>
      <c r="SLI257" s="277"/>
      <c r="SLJ257" s="402"/>
      <c r="SLK257" s="404"/>
      <c r="SLL257" s="49"/>
      <c r="SLM257" s="49"/>
      <c r="SLN257" s="49"/>
      <c r="SLO257" s="99"/>
      <c r="SLP257" s="98"/>
      <c r="SLQ257" s="49"/>
      <c r="SLR257" s="405"/>
      <c r="SLS257" s="405"/>
      <c r="SLT257" s="277"/>
      <c r="SLU257" s="277"/>
      <c r="SLV257" s="277"/>
      <c r="SLW257" s="277"/>
      <c r="SLX257" s="277"/>
      <c r="SLY257" s="277"/>
      <c r="SLZ257" s="277"/>
      <c r="SMA257" s="277"/>
      <c r="SMB257" s="402"/>
      <c r="SMC257" s="404"/>
      <c r="SMD257" s="49"/>
      <c r="SME257" s="49"/>
      <c r="SMF257" s="49"/>
      <c r="SMG257" s="99"/>
      <c r="SMH257" s="98"/>
      <c r="SMI257" s="49"/>
      <c r="SMJ257" s="405"/>
      <c r="SMK257" s="405"/>
      <c r="SML257" s="277"/>
      <c r="SMM257" s="277"/>
      <c r="SMN257" s="277"/>
      <c r="SMO257" s="277"/>
      <c r="SMP257" s="277"/>
      <c r="SMQ257" s="277"/>
      <c r="SMR257" s="277"/>
      <c r="SMS257" s="277"/>
      <c r="SMT257" s="402"/>
      <c r="SMU257" s="404"/>
      <c r="SMV257" s="49"/>
      <c r="SMW257" s="49"/>
      <c r="SMX257" s="49"/>
      <c r="SMY257" s="99"/>
      <c r="SMZ257" s="98"/>
      <c r="SNA257" s="49"/>
      <c r="SNB257" s="405"/>
      <c r="SNC257" s="405"/>
      <c r="SND257" s="277"/>
      <c r="SNE257" s="277"/>
      <c r="SNF257" s="277"/>
      <c r="SNG257" s="277"/>
      <c r="SNH257" s="277"/>
      <c r="SNI257" s="277"/>
      <c r="SNJ257" s="277"/>
      <c r="SNK257" s="277"/>
      <c r="SNL257" s="402"/>
      <c r="SNM257" s="404"/>
      <c r="SNN257" s="49"/>
      <c r="SNO257" s="49"/>
      <c r="SNP257" s="49"/>
      <c r="SNQ257" s="99"/>
      <c r="SNR257" s="98"/>
      <c r="SNS257" s="49"/>
      <c r="SNT257" s="405"/>
      <c r="SNU257" s="405"/>
      <c r="SNV257" s="277"/>
      <c r="SNW257" s="277"/>
      <c r="SNX257" s="277"/>
      <c r="SNY257" s="277"/>
      <c r="SNZ257" s="277"/>
      <c r="SOA257" s="277"/>
      <c r="SOB257" s="277"/>
      <c r="SOC257" s="277"/>
      <c r="SOD257" s="402"/>
      <c r="SOE257" s="404"/>
      <c r="SOF257" s="49"/>
      <c r="SOG257" s="49"/>
      <c r="SOH257" s="49"/>
      <c r="SOI257" s="99"/>
      <c r="SOJ257" s="98"/>
      <c r="SOK257" s="49"/>
      <c r="SOL257" s="405"/>
      <c r="SOM257" s="405"/>
      <c r="SON257" s="277"/>
      <c r="SOO257" s="277"/>
      <c r="SOP257" s="277"/>
      <c r="SOQ257" s="277"/>
      <c r="SOR257" s="277"/>
      <c r="SOS257" s="277"/>
      <c r="SOT257" s="277"/>
      <c r="SOU257" s="277"/>
      <c r="SOV257" s="402"/>
      <c r="SOW257" s="404"/>
      <c r="SOX257" s="49"/>
      <c r="SOY257" s="49"/>
      <c r="SOZ257" s="49"/>
      <c r="SPA257" s="99"/>
      <c r="SPB257" s="98"/>
      <c r="SPC257" s="49"/>
      <c r="SPD257" s="405"/>
      <c r="SPE257" s="405"/>
      <c r="SPF257" s="277"/>
      <c r="SPG257" s="277"/>
      <c r="SPH257" s="277"/>
      <c r="SPI257" s="277"/>
      <c r="SPJ257" s="277"/>
      <c r="SPK257" s="277"/>
      <c r="SPL257" s="277"/>
      <c r="SPM257" s="277"/>
      <c r="SPN257" s="402"/>
      <c r="SPO257" s="404"/>
      <c r="SPP257" s="49"/>
      <c r="SPQ257" s="49"/>
      <c r="SPR257" s="49"/>
      <c r="SPS257" s="99"/>
      <c r="SPT257" s="98"/>
      <c r="SPU257" s="49"/>
      <c r="SPV257" s="405"/>
      <c r="SPW257" s="405"/>
      <c r="SPX257" s="277"/>
      <c r="SPY257" s="277"/>
      <c r="SPZ257" s="277"/>
      <c r="SQA257" s="277"/>
      <c r="SQB257" s="277"/>
      <c r="SQC257" s="277"/>
      <c r="SQD257" s="277"/>
      <c r="SQE257" s="277"/>
      <c r="SQF257" s="402"/>
      <c r="SQG257" s="404"/>
      <c r="SQH257" s="49"/>
      <c r="SQI257" s="49"/>
      <c r="SQJ257" s="49"/>
      <c r="SQK257" s="99"/>
      <c r="SQL257" s="98"/>
      <c r="SQM257" s="49"/>
      <c r="SQN257" s="405"/>
      <c r="SQO257" s="405"/>
      <c r="SQP257" s="277"/>
      <c r="SQQ257" s="277"/>
      <c r="SQR257" s="277"/>
      <c r="SQS257" s="277"/>
      <c r="SQT257" s="277"/>
      <c r="SQU257" s="277"/>
      <c r="SQV257" s="277"/>
      <c r="SQW257" s="277"/>
      <c r="SQX257" s="402"/>
      <c r="SQY257" s="404"/>
      <c r="SQZ257" s="49"/>
      <c r="SRA257" s="49"/>
      <c r="SRB257" s="49"/>
      <c r="SRC257" s="99"/>
      <c r="SRD257" s="98"/>
      <c r="SRE257" s="49"/>
      <c r="SRF257" s="405"/>
      <c r="SRG257" s="405"/>
      <c r="SRH257" s="277"/>
      <c r="SRI257" s="277"/>
      <c r="SRJ257" s="277"/>
      <c r="SRK257" s="277"/>
      <c r="SRL257" s="277"/>
      <c r="SRM257" s="277"/>
      <c r="SRN257" s="277"/>
      <c r="SRO257" s="277"/>
      <c r="SRP257" s="402"/>
      <c r="SRQ257" s="404"/>
      <c r="SRR257" s="49"/>
      <c r="SRS257" s="49"/>
      <c r="SRT257" s="49"/>
      <c r="SRU257" s="99"/>
      <c r="SRV257" s="98"/>
      <c r="SRW257" s="49"/>
      <c r="SRX257" s="405"/>
      <c r="SRY257" s="405"/>
      <c r="SRZ257" s="277"/>
      <c r="SSA257" s="277"/>
      <c r="SSB257" s="277"/>
      <c r="SSC257" s="277"/>
      <c r="SSD257" s="277"/>
      <c r="SSE257" s="277"/>
      <c r="SSF257" s="277"/>
      <c r="SSG257" s="277"/>
      <c r="SSH257" s="402"/>
      <c r="SSI257" s="404"/>
      <c r="SSJ257" s="49"/>
      <c r="SSK257" s="49"/>
      <c r="SSL257" s="49"/>
      <c r="SSM257" s="99"/>
      <c r="SSN257" s="98"/>
      <c r="SSO257" s="49"/>
      <c r="SSP257" s="405"/>
      <c r="SSQ257" s="405"/>
      <c r="SSR257" s="277"/>
      <c r="SSS257" s="277"/>
      <c r="SST257" s="277"/>
      <c r="SSU257" s="277"/>
      <c r="SSV257" s="277"/>
      <c r="SSW257" s="277"/>
      <c r="SSX257" s="277"/>
      <c r="SSY257" s="277"/>
      <c r="SSZ257" s="402"/>
      <c r="STA257" s="404"/>
      <c r="STB257" s="49"/>
      <c r="STC257" s="49"/>
      <c r="STD257" s="49"/>
      <c r="STE257" s="99"/>
      <c r="STF257" s="98"/>
      <c r="STG257" s="49"/>
      <c r="STH257" s="405"/>
      <c r="STI257" s="405"/>
      <c r="STJ257" s="277"/>
      <c r="STK257" s="277"/>
      <c r="STL257" s="277"/>
      <c r="STM257" s="277"/>
      <c r="STN257" s="277"/>
      <c r="STO257" s="277"/>
      <c r="STP257" s="277"/>
      <c r="STQ257" s="277"/>
      <c r="STR257" s="402"/>
      <c r="STS257" s="404"/>
      <c r="STT257" s="49"/>
      <c r="STU257" s="49"/>
      <c r="STV257" s="49"/>
      <c r="STW257" s="99"/>
      <c r="STX257" s="98"/>
      <c r="STY257" s="49"/>
      <c r="STZ257" s="405"/>
      <c r="SUA257" s="405"/>
      <c r="SUB257" s="277"/>
      <c r="SUC257" s="277"/>
      <c r="SUD257" s="277"/>
      <c r="SUE257" s="277"/>
      <c r="SUF257" s="277"/>
      <c r="SUG257" s="277"/>
      <c r="SUH257" s="277"/>
      <c r="SUI257" s="277"/>
      <c r="SUJ257" s="402"/>
      <c r="SUK257" s="404"/>
      <c r="SUL257" s="49"/>
      <c r="SUM257" s="49"/>
      <c r="SUN257" s="49"/>
      <c r="SUO257" s="99"/>
      <c r="SUP257" s="98"/>
      <c r="SUQ257" s="49"/>
      <c r="SUR257" s="405"/>
      <c r="SUS257" s="405"/>
      <c r="SUT257" s="277"/>
      <c r="SUU257" s="277"/>
      <c r="SUV257" s="277"/>
      <c r="SUW257" s="277"/>
      <c r="SUX257" s="277"/>
      <c r="SUY257" s="277"/>
      <c r="SUZ257" s="277"/>
      <c r="SVA257" s="277"/>
      <c r="SVB257" s="402"/>
      <c r="SVC257" s="404"/>
      <c r="SVD257" s="49"/>
      <c r="SVE257" s="49"/>
      <c r="SVF257" s="49"/>
      <c r="SVG257" s="99"/>
      <c r="SVH257" s="98"/>
      <c r="SVI257" s="49"/>
      <c r="SVJ257" s="405"/>
      <c r="SVK257" s="405"/>
      <c r="SVL257" s="277"/>
      <c r="SVM257" s="277"/>
      <c r="SVN257" s="277"/>
      <c r="SVO257" s="277"/>
      <c r="SVP257" s="277"/>
      <c r="SVQ257" s="277"/>
      <c r="SVR257" s="277"/>
      <c r="SVS257" s="277"/>
      <c r="SVT257" s="402"/>
      <c r="SVU257" s="404"/>
      <c r="SVV257" s="49"/>
      <c r="SVW257" s="49"/>
      <c r="SVX257" s="49"/>
      <c r="SVY257" s="99"/>
      <c r="SVZ257" s="98"/>
      <c r="SWA257" s="49"/>
      <c r="SWB257" s="405"/>
      <c r="SWC257" s="405"/>
      <c r="SWD257" s="277"/>
      <c r="SWE257" s="277"/>
      <c r="SWF257" s="277"/>
      <c r="SWG257" s="277"/>
      <c r="SWH257" s="277"/>
      <c r="SWI257" s="277"/>
      <c r="SWJ257" s="277"/>
      <c r="SWK257" s="277"/>
      <c r="SWL257" s="402"/>
      <c r="SWM257" s="404"/>
      <c r="SWN257" s="49"/>
      <c r="SWO257" s="49"/>
      <c r="SWP257" s="49"/>
      <c r="SWQ257" s="99"/>
      <c r="SWR257" s="98"/>
      <c r="SWS257" s="49"/>
      <c r="SWT257" s="405"/>
      <c r="SWU257" s="405"/>
      <c r="SWV257" s="277"/>
      <c r="SWW257" s="277"/>
      <c r="SWX257" s="277"/>
      <c r="SWY257" s="277"/>
      <c r="SWZ257" s="277"/>
      <c r="SXA257" s="277"/>
      <c r="SXB257" s="277"/>
      <c r="SXC257" s="277"/>
      <c r="SXD257" s="402"/>
      <c r="SXE257" s="404"/>
      <c r="SXF257" s="49"/>
      <c r="SXG257" s="49"/>
      <c r="SXH257" s="49"/>
      <c r="SXI257" s="99"/>
      <c r="SXJ257" s="98"/>
      <c r="SXK257" s="49"/>
      <c r="SXL257" s="405"/>
      <c r="SXM257" s="405"/>
      <c r="SXN257" s="277"/>
      <c r="SXO257" s="277"/>
      <c r="SXP257" s="277"/>
      <c r="SXQ257" s="277"/>
      <c r="SXR257" s="277"/>
      <c r="SXS257" s="277"/>
      <c r="SXT257" s="277"/>
      <c r="SXU257" s="277"/>
      <c r="SXV257" s="402"/>
      <c r="SXW257" s="404"/>
      <c r="SXX257" s="49"/>
      <c r="SXY257" s="49"/>
      <c r="SXZ257" s="49"/>
      <c r="SYA257" s="99"/>
      <c r="SYB257" s="98"/>
      <c r="SYC257" s="49"/>
      <c r="SYD257" s="405"/>
      <c r="SYE257" s="405"/>
      <c r="SYF257" s="277"/>
      <c r="SYG257" s="277"/>
      <c r="SYH257" s="277"/>
      <c r="SYI257" s="277"/>
      <c r="SYJ257" s="277"/>
      <c r="SYK257" s="277"/>
      <c r="SYL257" s="277"/>
      <c r="SYM257" s="277"/>
      <c r="SYN257" s="402"/>
      <c r="SYO257" s="404"/>
      <c r="SYP257" s="49"/>
      <c r="SYQ257" s="49"/>
      <c r="SYR257" s="49"/>
      <c r="SYS257" s="99"/>
      <c r="SYT257" s="98"/>
      <c r="SYU257" s="49"/>
      <c r="SYV257" s="405"/>
      <c r="SYW257" s="405"/>
      <c r="SYX257" s="277"/>
      <c r="SYY257" s="277"/>
      <c r="SYZ257" s="277"/>
      <c r="SZA257" s="277"/>
      <c r="SZB257" s="277"/>
      <c r="SZC257" s="277"/>
      <c r="SZD257" s="277"/>
      <c r="SZE257" s="277"/>
      <c r="SZF257" s="402"/>
      <c r="SZG257" s="404"/>
      <c r="SZH257" s="49"/>
      <c r="SZI257" s="49"/>
      <c r="SZJ257" s="49"/>
      <c r="SZK257" s="99"/>
      <c r="SZL257" s="98"/>
      <c r="SZM257" s="49"/>
      <c r="SZN257" s="405"/>
      <c r="SZO257" s="405"/>
      <c r="SZP257" s="277"/>
      <c r="SZQ257" s="277"/>
      <c r="SZR257" s="277"/>
      <c r="SZS257" s="277"/>
      <c r="SZT257" s="277"/>
      <c r="SZU257" s="277"/>
      <c r="SZV257" s="277"/>
      <c r="SZW257" s="277"/>
      <c r="SZX257" s="402"/>
      <c r="SZY257" s="404"/>
      <c r="SZZ257" s="49"/>
      <c r="TAA257" s="49"/>
      <c r="TAB257" s="49"/>
      <c r="TAC257" s="99"/>
      <c r="TAD257" s="98"/>
      <c r="TAE257" s="49"/>
      <c r="TAF257" s="405"/>
      <c r="TAG257" s="405"/>
      <c r="TAH257" s="277"/>
      <c r="TAI257" s="277"/>
      <c r="TAJ257" s="277"/>
      <c r="TAK257" s="277"/>
      <c r="TAL257" s="277"/>
      <c r="TAM257" s="277"/>
      <c r="TAN257" s="277"/>
      <c r="TAO257" s="277"/>
      <c r="TAP257" s="402"/>
      <c r="TAQ257" s="404"/>
      <c r="TAR257" s="49"/>
      <c r="TAS257" s="49"/>
      <c r="TAT257" s="49"/>
      <c r="TAU257" s="99"/>
      <c r="TAV257" s="98"/>
      <c r="TAW257" s="49"/>
      <c r="TAX257" s="405"/>
      <c r="TAY257" s="405"/>
      <c r="TAZ257" s="277"/>
      <c r="TBA257" s="277"/>
      <c r="TBB257" s="277"/>
      <c r="TBC257" s="277"/>
      <c r="TBD257" s="277"/>
      <c r="TBE257" s="277"/>
      <c r="TBF257" s="277"/>
      <c r="TBG257" s="277"/>
      <c r="TBH257" s="402"/>
      <c r="TBI257" s="404"/>
      <c r="TBJ257" s="49"/>
      <c r="TBK257" s="49"/>
      <c r="TBL257" s="49"/>
      <c r="TBM257" s="99"/>
      <c r="TBN257" s="98"/>
      <c r="TBO257" s="49"/>
      <c r="TBP257" s="405"/>
      <c r="TBQ257" s="405"/>
      <c r="TBR257" s="277"/>
      <c r="TBS257" s="277"/>
      <c r="TBT257" s="277"/>
      <c r="TBU257" s="277"/>
      <c r="TBV257" s="277"/>
      <c r="TBW257" s="277"/>
      <c r="TBX257" s="277"/>
      <c r="TBY257" s="277"/>
      <c r="TBZ257" s="402"/>
      <c r="TCA257" s="404"/>
      <c r="TCB257" s="49"/>
      <c r="TCC257" s="49"/>
      <c r="TCD257" s="49"/>
      <c r="TCE257" s="99"/>
      <c r="TCF257" s="98"/>
      <c r="TCG257" s="49"/>
      <c r="TCH257" s="405"/>
      <c r="TCI257" s="405"/>
      <c r="TCJ257" s="277"/>
      <c r="TCK257" s="277"/>
      <c r="TCL257" s="277"/>
      <c r="TCM257" s="277"/>
      <c r="TCN257" s="277"/>
      <c r="TCO257" s="277"/>
      <c r="TCP257" s="277"/>
      <c r="TCQ257" s="277"/>
      <c r="TCR257" s="402"/>
      <c r="TCS257" s="404"/>
      <c r="TCT257" s="49"/>
      <c r="TCU257" s="49"/>
      <c r="TCV257" s="49"/>
      <c r="TCW257" s="99"/>
      <c r="TCX257" s="98"/>
      <c r="TCY257" s="49"/>
      <c r="TCZ257" s="405"/>
      <c r="TDA257" s="405"/>
      <c r="TDB257" s="277"/>
      <c r="TDC257" s="277"/>
      <c r="TDD257" s="277"/>
      <c r="TDE257" s="277"/>
      <c r="TDF257" s="277"/>
      <c r="TDG257" s="277"/>
      <c r="TDH257" s="277"/>
      <c r="TDI257" s="277"/>
      <c r="TDJ257" s="402"/>
      <c r="TDK257" s="404"/>
      <c r="TDL257" s="49"/>
      <c r="TDM257" s="49"/>
      <c r="TDN257" s="49"/>
      <c r="TDO257" s="99"/>
      <c r="TDP257" s="98"/>
      <c r="TDQ257" s="49"/>
      <c r="TDR257" s="405"/>
      <c r="TDS257" s="405"/>
      <c r="TDT257" s="277"/>
      <c r="TDU257" s="277"/>
      <c r="TDV257" s="277"/>
      <c r="TDW257" s="277"/>
      <c r="TDX257" s="277"/>
      <c r="TDY257" s="277"/>
      <c r="TDZ257" s="277"/>
      <c r="TEA257" s="277"/>
      <c r="TEB257" s="402"/>
      <c r="TEC257" s="404"/>
      <c r="TED257" s="49"/>
      <c r="TEE257" s="49"/>
      <c r="TEF257" s="49"/>
      <c r="TEG257" s="99"/>
      <c r="TEH257" s="98"/>
      <c r="TEI257" s="49"/>
      <c r="TEJ257" s="405"/>
      <c r="TEK257" s="405"/>
      <c r="TEL257" s="277"/>
      <c r="TEM257" s="277"/>
      <c r="TEN257" s="277"/>
      <c r="TEO257" s="277"/>
      <c r="TEP257" s="277"/>
      <c r="TEQ257" s="277"/>
      <c r="TER257" s="277"/>
      <c r="TES257" s="277"/>
      <c r="TET257" s="402"/>
      <c r="TEU257" s="404"/>
      <c r="TEV257" s="49"/>
      <c r="TEW257" s="49"/>
      <c r="TEX257" s="49"/>
      <c r="TEY257" s="99"/>
      <c r="TEZ257" s="98"/>
      <c r="TFA257" s="49"/>
      <c r="TFB257" s="405"/>
      <c r="TFC257" s="405"/>
      <c r="TFD257" s="277"/>
      <c r="TFE257" s="277"/>
      <c r="TFF257" s="277"/>
      <c r="TFG257" s="277"/>
      <c r="TFH257" s="277"/>
      <c r="TFI257" s="277"/>
      <c r="TFJ257" s="277"/>
      <c r="TFK257" s="277"/>
      <c r="TFL257" s="402"/>
      <c r="TFM257" s="404"/>
      <c r="TFN257" s="49"/>
      <c r="TFO257" s="49"/>
      <c r="TFP257" s="49"/>
      <c r="TFQ257" s="99"/>
      <c r="TFR257" s="98"/>
      <c r="TFS257" s="49"/>
      <c r="TFT257" s="405"/>
      <c r="TFU257" s="405"/>
      <c r="TFV257" s="277"/>
      <c r="TFW257" s="277"/>
      <c r="TFX257" s="277"/>
      <c r="TFY257" s="277"/>
      <c r="TFZ257" s="277"/>
      <c r="TGA257" s="277"/>
      <c r="TGB257" s="277"/>
      <c r="TGC257" s="277"/>
      <c r="TGD257" s="402"/>
      <c r="TGE257" s="404"/>
      <c r="TGF257" s="49"/>
      <c r="TGG257" s="49"/>
      <c r="TGH257" s="49"/>
      <c r="TGI257" s="99"/>
      <c r="TGJ257" s="98"/>
      <c r="TGK257" s="49"/>
      <c r="TGL257" s="405"/>
      <c r="TGM257" s="405"/>
      <c r="TGN257" s="277"/>
      <c r="TGO257" s="277"/>
      <c r="TGP257" s="277"/>
      <c r="TGQ257" s="277"/>
      <c r="TGR257" s="277"/>
      <c r="TGS257" s="277"/>
      <c r="TGT257" s="277"/>
      <c r="TGU257" s="277"/>
      <c r="TGV257" s="402"/>
      <c r="TGW257" s="404"/>
      <c r="TGX257" s="49"/>
      <c r="TGY257" s="49"/>
      <c r="TGZ257" s="49"/>
      <c r="THA257" s="99"/>
      <c r="THB257" s="98"/>
      <c r="THC257" s="49"/>
      <c r="THD257" s="405"/>
      <c r="THE257" s="405"/>
      <c r="THF257" s="277"/>
      <c r="THG257" s="277"/>
      <c r="THH257" s="277"/>
      <c r="THI257" s="277"/>
      <c r="THJ257" s="277"/>
      <c r="THK257" s="277"/>
      <c r="THL257" s="277"/>
      <c r="THM257" s="277"/>
      <c r="THN257" s="402"/>
      <c r="THO257" s="404"/>
      <c r="THP257" s="49"/>
      <c r="THQ257" s="49"/>
      <c r="THR257" s="49"/>
      <c r="THS257" s="99"/>
      <c r="THT257" s="98"/>
      <c r="THU257" s="49"/>
      <c r="THV257" s="405"/>
      <c r="THW257" s="405"/>
      <c r="THX257" s="277"/>
      <c r="THY257" s="277"/>
      <c r="THZ257" s="277"/>
      <c r="TIA257" s="277"/>
      <c r="TIB257" s="277"/>
      <c r="TIC257" s="277"/>
      <c r="TID257" s="277"/>
      <c r="TIE257" s="277"/>
      <c r="TIF257" s="402"/>
      <c r="TIG257" s="404"/>
      <c r="TIH257" s="49"/>
      <c r="TII257" s="49"/>
      <c r="TIJ257" s="49"/>
      <c r="TIK257" s="99"/>
      <c r="TIL257" s="98"/>
      <c r="TIM257" s="49"/>
      <c r="TIN257" s="405"/>
      <c r="TIO257" s="405"/>
      <c r="TIP257" s="277"/>
      <c r="TIQ257" s="277"/>
      <c r="TIR257" s="277"/>
      <c r="TIS257" s="277"/>
      <c r="TIT257" s="277"/>
      <c r="TIU257" s="277"/>
      <c r="TIV257" s="277"/>
      <c r="TIW257" s="277"/>
      <c r="TIX257" s="402"/>
      <c r="TIY257" s="404"/>
      <c r="TIZ257" s="49"/>
      <c r="TJA257" s="49"/>
      <c r="TJB257" s="49"/>
      <c r="TJC257" s="99"/>
      <c r="TJD257" s="98"/>
      <c r="TJE257" s="49"/>
      <c r="TJF257" s="405"/>
      <c r="TJG257" s="405"/>
      <c r="TJH257" s="277"/>
      <c r="TJI257" s="277"/>
      <c r="TJJ257" s="277"/>
      <c r="TJK257" s="277"/>
      <c r="TJL257" s="277"/>
      <c r="TJM257" s="277"/>
      <c r="TJN257" s="277"/>
      <c r="TJO257" s="277"/>
      <c r="TJP257" s="402"/>
      <c r="TJQ257" s="404"/>
      <c r="TJR257" s="49"/>
      <c r="TJS257" s="49"/>
      <c r="TJT257" s="49"/>
      <c r="TJU257" s="99"/>
      <c r="TJV257" s="98"/>
      <c r="TJW257" s="49"/>
      <c r="TJX257" s="405"/>
      <c r="TJY257" s="405"/>
      <c r="TJZ257" s="277"/>
      <c r="TKA257" s="277"/>
      <c r="TKB257" s="277"/>
      <c r="TKC257" s="277"/>
      <c r="TKD257" s="277"/>
      <c r="TKE257" s="277"/>
      <c r="TKF257" s="277"/>
      <c r="TKG257" s="277"/>
      <c r="TKH257" s="402"/>
      <c r="TKI257" s="404"/>
      <c r="TKJ257" s="49"/>
      <c r="TKK257" s="49"/>
      <c r="TKL257" s="49"/>
      <c r="TKM257" s="99"/>
      <c r="TKN257" s="98"/>
      <c r="TKO257" s="49"/>
      <c r="TKP257" s="405"/>
      <c r="TKQ257" s="405"/>
      <c r="TKR257" s="277"/>
      <c r="TKS257" s="277"/>
      <c r="TKT257" s="277"/>
      <c r="TKU257" s="277"/>
      <c r="TKV257" s="277"/>
      <c r="TKW257" s="277"/>
      <c r="TKX257" s="277"/>
      <c r="TKY257" s="277"/>
      <c r="TKZ257" s="402"/>
      <c r="TLA257" s="404"/>
      <c r="TLB257" s="49"/>
      <c r="TLC257" s="49"/>
      <c r="TLD257" s="49"/>
      <c r="TLE257" s="99"/>
      <c r="TLF257" s="98"/>
      <c r="TLG257" s="49"/>
      <c r="TLH257" s="405"/>
      <c r="TLI257" s="405"/>
      <c r="TLJ257" s="277"/>
      <c r="TLK257" s="277"/>
      <c r="TLL257" s="277"/>
      <c r="TLM257" s="277"/>
      <c r="TLN257" s="277"/>
      <c r="TLO257" s="277"/>
      <c r="TLP257" s="277"/>
      <c r="TLQ257" s="277"/>
      <c r="TLR257" s="402"/>
      <c r="TLS257" s="404"/>
      <c r="TLT257" s="49"/>
      <c r="TLU257" s="49"/>
      <c r="TLV257" s="49"/>
      <c r="TLW257" s="99"/>
      <c r="TLX257" s="98"/>
      <c r="TLY257" s="49"/>
      <c r="TLZ257" s="405"/>
      <c r="TMA257" s="405"/>
      <c r="TMB257" s="277"/>
      <c r="TMC257" s="277"/>
      <c r="TMD257" s="277"/>
      <c r="TME257" s="277"/>
      <c r="TMF257" s="277"/>
      <c r="TMG257" s="277"/>
      <c r="TMH257" s="277"/>
      <c r="TMI257" s="277"/>
      <c r="TMJ257" s="402"/>
      <c r="TMK257" s="404"/>
      <c r="TML257" s="49"/>
      <c r="TMM257" s="49"/>
      <c r="TMN257" s="49"/>
      <c r="TMO257" s="99"/>
      <c r="TMP257" s="98"/>
      <c r="TMQ257" s="49"/>
      <c r="TMR257" s="405"/>
      <c r="TMS257" s="405"/>
      <c r="TMT257" s="277"/>
      <c r="TMU257" s="277"/>
      <c r="TMV257" s="277"/>
      <c r="TMW257" s="277"/>
      <c r="TMX257" s="277"/>
      <c r="TMY257" s="277"/>
      <c r="TMZ257" s="277"/>
      <c r="TNA257" s="277"/>
      <c r="TNB257" s="402"/>
      <c r="TNC257" s="404"/>
      <c r="TND257" s="49"/>
      <c r="TNE257" s="49"/>
      <c r="TNF257" s="49"/>
      <c r="TNG257" s="99"/>
      <c r="TNH257" s="98"/>
      <c r="TNI257" s="49"/>
      <c r="TNJ257" s="405"/>
      <c r="TNK257" s="405"/>
      <c r="TNL257" s="277"/>
      <c r="TNM257" s="277"/>
      <c r="TNN257" s="277"/>
      <c r="TNO257" s="277"/>
      <c r="TNP257" s="277"/>
      <c r="TNQ257" s="277"/>
      <c r="TNR257" s="277"/>
      <c r="TNS257" s="277"/>
      <c r="TNT257" s="402"/>
      <c r="TNU257" s="404"/>
      <c r="TNV257" s="49"/>
      <c r="TNW257" s="49"/>
      <c r="TNX257" s="49"/>
      <c r="TNY257" s="99"/>
      <c r="TNZ257" s="98"/>
      <c r="TOA257" s="49"/>
      <c r="TOB257" s="405"/>
      <c r="TOC257" s="405"/>
      <c r="TOD257" s="277"/>
      <c r="TOE257" s="277"/>
      <c r="TOF257" s="277"/>
      <c r="TOG257" s="277"/>
      <c r="TOH257" s="277"/>
      <c r="TOI257" s="277"/>
      <c r="TOJ257" s="277"/>
      <c r="TOK257" s="277"/>
      <c r="TOL257" s="402"/>
      <c r="TOM257" s="404"/>
      <c r="TON257" s="49"/>
      <c r="TOO257" s="49"/>
      <c r="TOP257" s="49"/>
      <c r="TOQ257" s="99"/>
      <c r="TOR257" s="98"/>
      <c r="TOS257" s="49"/>
      <c r="TOT257" s="405"/>
      <c r="TOU257" s="405"/>
      <c r="TOV257" s="277"/>
      <c r="TOW257" s="277"/>
      <c r="TOX257" s="277"/>
      <c r="TOY257" s="277"/>
      <c r="TOZ257" s="277"/>
      <c r="TPA257" s="277"/>
      <c r="TPB257" s="277"/>
      <c r="TPC257" s="277"/>
      <c r="TPD257" s="402"/>
      <c r="TPE257" s="404"/>
      <c r="TPF257" s="49"/>
      <c r="TPG257" s="49"/>
      <c r="TPH257" s="49"/>
      <c r="TPI257" s="99"/>
      <c r="TPJ257" s="98"/>
      <c r="TPK257" s="49"/>
      <c r="TPL257" s="405"/>
      <c r="TPM257" s="405"/>
      <c r="TPN257" s="277"/>
      <c r="TPO257" s="277"/>
      <c r="TPP257" s="277"/>
      <c r="TPQ257" s="277"/>
      <c r="TPR257" s="277"/>
      <c r="TPS257" s="277"/>
      <c r="TPT257" s="277"/>
      <c r="TPU257" s="277"/>
      <c r="TPV257" s="402"/>
      <c r="TPW257" s="404"/>
      <c r="TPX257" s="49"/>
      <c r="TPY257" s="49"/>
      <c r="TPZ257" s="49"/>
      <c r="TQA257" s="99"/>
      <c r="TQB257" s="98"/>
      <c r="TQC257" s="49"/>
      <c r="TQD257" s="405"/>
      <c r="TQE257" s="405"/>
      <c r="TQF257" s="277"/>
      <c r="TQG257" s="277"/>
      <c r="TQH257" s="277"/>
      <c r="TQI257" s="277"/>
      <c r="TQJ257" s="277"/>
      <c r="TQK257" s="277"/>
      <c r="TQL257" s="277"/>
      <c r="TQM257" s="277"/>
      <c r="TQN257" s="402"/>
      <c r="TQO257" s="404"/>
      <c r="TQP257" s="49"/>
      <c r="TQQ257" s="49"/>
      <c r="TQR257" s="49"/>
      <c r="TQS257" s="99"/>
      <c r="TQT257" s="98"/>
      <c r="TQU257" s="49"/>
      <c r="TQV257" s="405"/>
      <c r="TQW257" s="405"/>
      <c r="TQX257" s="277"/>
      <c r="TQY257" s="277"/>
      <c r="TQZ257" s="277"/>
      <c r="TRA257" s="277"/>
      <c r="TRB257" s="277"/>
      <c r="TRC257" s="277"/>
      <c r="TRD257" s="277"/>
      <c r="TRE257" s="277"/>
      <c r="TRF257" s="402"/>
      <c r="TRG257" s="404"/>
      <c r="TRH257" s="49"/>
      <c r="TRI257" s="49"/>
      <c r="TRJ257" s="49"/>
      <c r="TRK257" s="99"/>
      <c r="TRL257" s="98"/>
      <c r="TRM257" s="49"/>
      <c r="TRN257" s="405"/>
      <c r="TRO257" s="405"/>
      <c r="TRP257" s="277"/>
      <c r="TRQ257" s="277"/>
      <c r="TRR257" s="277"/>
      <c r="TRS257" s="277"/>
      <c r="TRT257" s="277"/>
      <c r="TRU257" s="277"/>
      <c r="TRV257" s="277"/>
      <c r="TRW257" s="277"/>
      <c r="TRX257" s="402"/>
      <c r="TRY257" s="404"/>
      <c r="TRZ257" s="49"/>
      <c r="TSA257" s="49"/>
      <c r="TSB257" s="49"/>
      <c r="TSC257" s="99"/>
      <c r="TSD257" s="98"/>
      <c r="TSE257" s="49"/>
      <c r="TSF257" s="405"/>
      <c r="TSG257" s="405"/>
      <c r="TSH257" s="277"/>
      <c r="TSI257" s="277"/>
      <c r="TSJ257" s="277"/>
      <c r="TSK257" s="277"/>
      <c r="TSL257" s="277"/>
      <c r="TSM257" s="277"/>
      <c r="TSN257" s="277"/>
      <c r="TSO257" s="277"/>
      <c r="TSP257" s="402"/>
      <c r="TSQ257" s="404"/>
      <c r="TSR257" s="49"/>
      <c r="TSS257" s="49"/>
      <c r="TST257" s="49"/>
      <c r="TSU257" s="99"/>
      <c r="TSV257" s="98"/>
      <c r="TSW257" s="49"/>
      <c r="TSX257" s="405"/>
      <c r="TSY257" s="405"/>
      <c r="TSZ257" s="277"/>
      <c r="TTA257" s="277"/>
      <c r="TTB257" s="277"/>
      <c r="TTC257" s="277"/>
      <c r="TTD257" s="277"/>
      <c r="TTE257" s="277"/>
      <c r="TTF257" s="277"/>
      <c r="TTG257" s="277"/>
      <c r="TTH257" s="402"/>
      <c r="TTI257" s="404"/>
      <c r="TTJ257" s="49"/>
      <c r="TTK257" s="49"/>
      <c r="TTL257" s="49"/>
      <c r="TTM257" s="99"/>
      <c r="TTN257" s="98"/>
      <c r="TTO257" s="49"/>
      <c r="TTP257" s="405"/>
      <c r="TTQ257" s="405"/>
      <c r="TTR257" s="277"/>
      <c r="TTS257" s="277"/>
      <c r="TTT257" s="277"/>
      <c r="TTU257" s="277"/>
      <c r="TTV257" s="277"/>
      <c r="TTW257" s="277"/>
      <c r="TTX257" s="277"/>
      <c r="TTY257" s="277"/>
      <c r="TTZ257" s="402"/>
      <c r="TUA257" s="404"/>
      <c r="TUB257" s="49"/>
      <c r="TUC257" s="49"/>
      <c r="TUD257" s="49"/>
      <c r="TUE257" s="99"/>
      <c r="TUF257" s="98"/>
      <c r="TUG257" s="49"/>
      <c r="TUH257" s="405"/>
      <c r="TUI257" s="405"/>
      <c r="TUJ257" s="277"/>
      <c r="TUK257" s="277"/>
      <c r="TUL257" s="277"/>
      <c r="TUM257" s="277"/>
      <c r="TUN257" s="277"/>
      <c r="TUO257" s="277"/>
      <c r="TUP257" s="277"/>
      <c r="TUQ257" s="277"/>
      <c r="TUR257" s="402"/>
      <c r="TUS257" s="404"/>
      <c r="TUT257" s="49"/>
      <c r="TUU257" s="49"/>
      <c r="TUV257" s="49"/>
      <c r="TUW257" s="99"/>
      <c r="TUX257" s="98"/>
      <c r="TUY257" s="49"/>
      <c r="TUZ257" s="405"/>
      <c r="TVA257" s="405"/>
      <c r="TVB257" s="277"/>
      <c r="TVC257" s="277"/>
      <c r="TVD257" s="277"/>
      <c r="TVE257" s="277"/>
      <c r="TVF257" s="277"/>
      <c r="TVG257" s="277"/>
      <c r="TVH257" s="277"/>
      <c r="TVI257" s="277"/>
      <c r="TVJ257" s="402"/>
      <c r="TVK257" s="404"/>
      <c r="TVL257" s="49"/>
      <c r="TVM257" s="49"/>
      <c r="TVN257" s="49"/>
      <c r="TVO257" s="99"/>
      <c r="TVP257" s="98"/>
      <c r="TVQ257" s="49"/>
      <c r="TVR257" s="405"/>
      <c r="TVS257" s="405"/>
      <c r="TVT257" s="277"/>
      <c r="TVU257" s="277"/>
      <c r="TVV257" s="277"/>
      <c r="TVW257" s="277"/>
      <c r="TVX257" s="277"/>
      <c r="TVY257" s="277"/>
      <c r="TVZ257" s="277"/>
      <c r="TWA257" s="277"/>
      <c r="TWB257" s="402"/>
      <c r="TWC257" s="404"/>
      <c r="TWD257" s="49"/>
      <c r="TWE257" s="49"/>
      <c r="TWF257" s="49"/>
      <c r="TWG257" s="99"/>
      <c r="TWH257" s="98"/>
      <c r="TWI257" s="49"/>
      <c r="TWJ257" s="405"/>
      <c r="TWK257" s="405"/>
      <c r="TWL257" s="277"/>
      <c r="TWM257" s="277"/>
      <c r="TWN257" s="277"/>
      <c r="TWO257" s="277"/>
      <c r="TWP257" s="277"/>
      <c r="TWQ257" s="277"/>
      <c r="TWR257" s="277"/>
      <c r="TWS257" s="277"/>
      <c r="TWT257" s="402"/>
      <c r="TWU257" s="404"/>
      <c r="TWV257" s="49"/>
      <c r="TWW257" s="49"/>
      <c r="TWX257" s="49"/>
      <c r="TWY257" s="99"/>
      <c r="TWZ257" s="98"/>
      <c r="TXA257" s="49"/>
      <c r="TXB257" s="405"/>
      <c r="TXC257" s="405"/>
      <c r="TXD257" s="277"/>
      <c r="TXE257" s="277"/>
      <c r="TXF257" s="277"/>
      <c r="TXG257" s="277"/>
      <c r="TXH257" s="277"/>
      <c r="TXI257" s="277"/>
      <c r="TXJ257" s="277"/>
      <c r="TXK257" s="277"/>
      <c r="TXL257" s="402"/>
      <c r="TXM257" s="404"/>
      <c r="TXN257" s="49"/>
      <c r="TXO257" s="49"/>
      <c r="TXP257" s="49"/>
      <c r="TXQ257" s="99"/>
      <c r="TXR257" s="98"/>
      <c r="TXS257" s="49"/>
      <c r="TXT257" s="405"/>
      <c r="TXU257" s="405"/>
      <c r="TXV257" s="277"/>
      <c r="TXW257" s="277"/>
      <c r="TXX257" s="277"/>
      <c r="TXY257" s="277"/>
      <c r="TXZ257" s="277"/>
      <c r="TYA257" s="277"/>
      <c r="TYB257" s="277"/>
      <c r="TYC257" s="277"/>
      <c r="TYD257" s="402"/>
      <c r="TYE257" s="404"/>
      <c r="TYF257" s="49"/>
      <c r="TYG257" s="49"/>
      <c r="TYH257" s="49"/>
      <c r="TYI257" s="99"/>
      <c r="TYJ257" s="98"/>
      <c r="TYK257" s="49"/>
      <c r="TYL257" s="405"/>
      <c r="TYM257" s="405"/>
      <c r="TYN257" s="277"/>
      <c r="TYO257" s="277"/>
      <c r="TYP257" s="277"/>
      <c r="TYQ257" s="277"/>
      <c r="TYR257" s="277"/>
      <c r="TYS257" s="277"/>
      <c r="TYT257" s="277"/>
      <c r="TYU257" s="277"/>
      <c r="TYV257" s="402"/>
      <c r="TYW257" s="404"/>
      <c r="TYX257" s="49"/>
      <c r="TYY257" s="49"/>
      <c r="TYZ257" s="49"/>
      <c r="TZA257" s="99"/>
      <c r="TZB257" s="98"/>
      <c r="TZC257" s="49"/>
      <c r="TZD257" s="405"/>
      <c r="TZE257" s="405"/>
      <c r="TZF257" s="277"/>
      <c r="TZG257" s="277"/>
      <c r="TZH257" s="277"/>
      <c r="TZI257" s="277"/>
      <c r="TZJ257" s="277"/>
      <c r="TZK257" s="277"/>
      <c r="TZL257" s="277"/>
      <c r="TZM257" s="277"/>
      <c r="TZN257" s="402"/>
      <c r="TZO257" s="404"/>
      <c r="TZP257" s="49"/>
      <c r="TZQ257" s="49"/>
      <c r="TZR257" s="49"/>
      <c r="TZS257" s="99"/>
      <c r="TZT257" s="98"/>
      <c r="TZU257" s="49"/>
      <c r="TZV257" s="405"/>
      <c r="TZW257" s="405"/>
      <c r="TZX257" s="277"/>
      <c r="TZY257" s="277"/>
      <c r="TZZ257" s="277"/>
      <c r="UAA257" s="277"/>
      <c r="UAB257" s="277"/>
      <c r="UAC257" s="277"/>
      <c r="UAD257" s="277"/>
      <c r="UAE257" s="277"/>
      <c r="UAF257" s="402"/>
      <c r="UAG257" s="404"/>
      <c r="UAH257" s="49"/>
      <c r="UAI257" s="49"/>
      <c r="UAJ257" s="49"/>
      <c r="UAK257" s="99"/>
      <c r="UAL257" s="98"/>
      <c r="UAM257" s="49"/>
      <c r="UAN257" s="405"/>
      <c r="UAO257" s="405"/>
      <c r="UAP257" s="277"/>
      <c r="UAQ257" s="277"/>
      <c r="UAR257" s="277"/>
      <c r="UAS257" s="277"/>
      <c r="UAT257" s="277"/>
      <c r="UAU257" s="277"/>
      <c r="UAV257" s="277"/>
      <c r="UAW257" s="277"/>
      <c r="UAX257" s="402"/>
      <c r="UAY257" s="404"/>
      <c r="UAZ257" s="49"/>
      <c r="UBA257" s="49"/>
      <c r="UBB257" s="49"/>
      <c r="UBC257" s="99"/>
      <c r="UBD257" s="98"/>
      <c r="UBE257" s="49"/>
      <c r="UBF257" s="405"/>
      <c r="UBG257" s="405"/>
      <c r="UBH257" s="277"/>
      <c r="UBI257" s="277"/>
      <c r="UBJ257" s="277"/>
      <c r="UBK257" s="277"/>
      <c r="UBL257" s="277"/>
      <c r="UBM257" s="277"/>
      <c r="UBN257" s="277"/>
      <c r="UBO257" s="277"/>
      <c r="UBP257" s="402"/>
      <c r="UBQ257" s="404"/>
      <c r="UBR257" s="49"/>
      <c r="UBS257" s="49"/>
      <c r="UBT257" s="49"/>
      <c r="UBU257" s="99"/>
      <c r="UBV257" s="98"/>
      <c r="UBW257" s="49"/>
      <c r="UBX257" s="405"/>
      <c r="UBY257" s="405"/>
      <c r="UBZ257" s="277"/>
      <c r="UCA257" s="277"/>
      <c r="UCB257" s="277"/>
      <c r="UCC257" s="277"/>
      <c r="UCD257" s="277"/>
      <c r="UCE257" s="277"/>
      <c r="UCF257" s="277"/>
      <c r="UCG257" s="277"/>
      <c r="UCH257" s="402"/>
      <c r="UCI257" s="404"/>
      <c r="UCJ257" s="49"/>
      <c r="UCK257" s="49"/>
      <c r="UCL257" s="49"/>
      <c r="UCM257" s="99"/>
      <c r="UCN257" s="98"/>
      <c r="UCO257" s="49"/>
      <c r="UCP257" s="405"/>
      <c r="UCQ257" s="405"/>
      <c r="UCR257" s="277"/>
      <c r="UCS257" s="277"/>
      <c r="UCT257" s="277"/>
      <c r="UCU257" s="277"/>
      <c r="UCV257" s="277"/>
      <c r="UCW257" s="277"/>
      <c r="UCX257" s="277"/>
      <c r="UCY257" s="277"/>
      <c r="UCZ257" s="402"/>
      <c r="UDA257" s="404"/>
      <c r="UDB257" s="49"/>
      <c r="UDC257" s="49"/>
      <c r="UDD257" s="49"/>
      <c r="UDE257" s="99"/>
      <c r="UDF257" s="98"/>
      <c r="UDG257" s="49"/>
      <c r="UDH257" s="405"/>
      <c r="UDI257" s="405"/>
      <c r="UDJ257" s="277"/>
      <c r="UDK257" s="277"/>
      <c r="UDL257" s="277"/>
      <c r="UDM257" s="277"/>
      <c r="UDN257" s="277"/>
      <c r="UDO257" s="277"/>
      <c r="UDP257" s="277"/>
      <c r="UDQ257" s="277"/>
      <c r="UDR257" s="402"/>
      <c r="UDS257" s="404"/>
      <c r="UDT257" s="49"/>
      <c r="UDU257" s="49"/>
      <c r="UDV257" s="49"/>
      <c r="UDW257" s="99"/>
      <c r="UDX257" s="98"/>
      <c r="UDY257" s="49"/>
      <c r="UDZ257" s="405"/>
      <c r="UEA257" s="405"/>
      <c r="UEB257" s="277"/>
      <c r="UEC257" s="277"/>
      <c r="UED257" s="277"/>
      <c r="UEE257" s="277"/>
      <c r="UEF257" s="277"/>
      <c r="UEG257" s="277"/>
      <c r="UEH257" s="277"/>
      <c r="UEI257" s="277"/>
      <c r="UEJ257" s="402"/>
      <c r="UEK257" s="404"/>
      <c r="UEL257" s="49"/>
      <c r="UEM257" s="49"/>
      <c r="UEN257" s="49"/>
      <c r="UEO257" s="99"/>
      <c r="UEP257" s="98"/>
      <c r="UEQ257" s="49"/>
      <c r="UER257" s="405"/>
      <c r="UES257" s="405"/>
      <c r="UET257" s="277"/>
      <c r="UEU257" s="277"/>
      <c r="UEV257" s="277"/>
      <c r="UEW257" s="277"/>
      <c r="UEX257" s="277"/>
      <c r="UEY257" s="277"/>
      <c r="UEZ257" s="277"/>
      <c r="UFA257" s="277"/>
      <c r="UFB257" s="402"/>
      <c r="UFC257" s="404"/>
      <c r="UFD257" s="49"/>
      <c r="UFE257" s="49"/>
      <c r="UFF257" s="49"/>
      <c r="UFG257" s="99"/>
      <c r="UFH257" s="98"/>
      <c r="UFI257" s="49"/>
      <c r="UFJ257" s="405"/>
      <c r="UFK257" s="405"/>
      <c r="UFL257" s="277"/>
      <c r="UFM257" s="277"/>
      <c r="UFN257" s="277"/>
      <c r="UFO257" s="277"/>
      <c r="UFP257" s="277"/>
      <c r="UFQ257" s="277"/>
      <c r="UFR257" s="277"/>
      <c r="UFS257" s="277"/>
      <c r="UFT257" s="402"/>
      <c r="UFU257" s="404"/>
      <c r="UFV257" s="49"/>
      <c r="UFW257" s="49"/>
      <c r="UFX257" s="49"/>
      <c r="UFY257" s="99"/>
      <c r="UFZ257" s="98"/>
      <c r="UGA257" s="49"/>
      <c r="UGB257" s="405"/>
      <c r="UGC257" s="405"/>
      <c r="UGD257" s="277"/>
      <c r="UGE257" s="277"/>
      <c r="UGF257" s="277"/>
      <c r="UGG257" s="277"/>
      <c r="UGH257" s="277"/>
      <c r="UGI257" s="277"/>
      <c r="UGJ257" s="277"/>
      <c r="UGK257" s="277"/>
      <c r="UGL257" s="402"/>
      <c r="UGM257" s="404"/>
      <c r="UGN257" s="49"/>
      <c r="UGO257" s="49"/>
      <c r="UGP257" s="49"/>
      <c r="UGQ257" s="99"/>
      <c r="UGR257" s="98"/>
      <c r="UGS257" s="49"/>
      <c r="UGT257" s="405"/>
      <c r="UGU257" s="405"/>
      <c r="UGV257" s="277"/>
      <c r="UGW257" s="277"/>
      <c r="UGX257" s="277"/>
      <c r="UGY257" s="277"/>
      <c r="UGZ257" s="277"/>
      <c r="UHA257" s="277"/>
      <c r="UHB257" s="277"/>
      <c r="UHC257" s="277"/>
      <c r="UHD257" s="402"/>
      <c r="UHE257" s="404"/>
      <c r="UHF257" s="49"/>
      <c r="UHG257" s="49"/>
      <c r="UHH257" s="49"/>
      <c r="UHI257" s="99"/>
      <c r="UHJ257" s="98"/>
      <c r="UHK257" s="49"/>
      <c r="UHL257" s="405"/>
      <c r="UHM257" s="405"/>
      <c r="UHN257" s="277"/>
      <c r="UHO257" s="277"/>
      <c r="UHP257" s="277"/>
      <c r="UHQ257" s="277"/>
      <c r="UHR257" s="277"/>
      <c r="UHS257" s="277"/>
      <c r="UHT257" s="277"/>
      <c r="UHU257" s="277"/>
      <c r="UHV257" s="402"/>
      <c r="UHW257" s="404"/>
      <c r="UHX257" s="49"/>
      <c r="UHY257" s="49"/>
      <c r="UHZ257" s="49"/>
      <c r="UIA257" s="99"/>
      <c r="UIB257" s="98"/>
      <c r="UIC257" s="49"/>
      <c r="UID257" s="405"/>
      <c r="UIE257" s="405"/>
      <c r="UIF257" s="277"/>
      <c r="UIG257" s="277"/>
      <c r="UIH257" s="277"/>
      <c r="UII257" s="277"/>
      <c r="UIJ257" s="277"/>
      <c r="UIK257" s="277"/>
      <c r="UIL257" s="277"/>
      <c r="UIM257" s="277"/>
      <c r="UIN257" s="402"/>
      <c r="UIO257" s="404"/>
      <c r="UIP257" s="49"/>
      <c r="UIQ257" s="49"/>
      <c r="UIR257" s="49"/>
      <c r="UIS257" s="99"/>
      <c r="UIT257" s="98"/>
      <c r="UIU257" s="49"/>
      <c r="UIV257" s="405"/>
      <c r="UIW257" s="405"/>
      <c r="UIX257" s="277"/>
      <c r="UIY257" s="277"/>
      <c r="UIZ257" s="277"/>
      <c r="UJA257" s="277"/>
      <c r="UJB257" s="277"/>
      <c r="UJC257" s="277"/>
      <c r="UJD257" s="277"/>
      <c r="UJE257" s="277"/>
      <c r="UJF257" s="402"/>
      <c r="UJG257" s="404"/>
      <c r="UJH257" s="49"/>
      <c r="UJI257" s="49"/>
      <c r="UJJ257" s="49"/>
      <c r="UJK257" s="99"/>
      <c r="UJL257" s="98"/>
      <c r="UJM257" s="49"/>
      <c r="UJN257" s="405"/>
      <c r="UJO257" s="405"/>
      <c r="UJP257" s="277"/>
      <c r="UJQ257" s="277"/>
      <c r="UJR257" s="277"/>
      <c r="UJS257" s="277"/>
      <c r="UJT257" s="277"/>
      <c r="UJU257" s="277"/>
      <c r="UJV257" s="277"/>
      <c r="UJW257" s="277"/>
      <c r="UJX257" s="402"/>
      <c r="UJY257" s="404"/>
      <c r="UJZ257" s="49"/>
      <c r="UKA257" s="49"/>
      <c r="UKB257" s="49"/>
      <c r="UKC257" s="99"/>
      <c r="UKD257" s="98"/>
      <c r="UKE257" s="49"/>
      <c r="UKF257" s="405"/>
      <c r="UKG257" s="405"/>
      <c r="UKH257" s="277"/>
      <c r="UKI257" s="277"/>
      <c r="UKJ257" s="277"/>
      <c r="UKK257" s="277"/>
      <c r="UKL257" s="277"/>
      <c r="UKM257" s="277"/>
      <c r="UKN257" s="277"/>
      <c r="UKO257" s="277"/>
      <c r="UKP257" s="402"/>
      <c r="UKQ257" s="404"/>
      <c r="UKR257" s="49"/>
      <c r="UKS257" s="49"/>
      <c r="UKT257" s="49"/>
      <c r="UKU257" s="99"/>
      <c r="UKV257" s="98"/>
      <c r="UKW257" s="49"/>
      <c r="UKX257" s="405"/>
      <c r="UKY257" s="405"/>
      <c r="UKZ257" s="277"/>
      <c r="ULA257" s="277"/>
      <c r="ULB257" s="277"/>
      <c r="ULC257" s="277"/>
      <c r="ULD257" s="277"/>
      <c r="ULE257" s="277"/>
      <c r="ULF257" s="277"/>
      <c r="ULG257" s="277"/>
      <c r="ULH257" s="402"/>
      <c r="ULI257" s="404"/>
      <c r="ULJ257" s="49"/>
      <c r="ULK257" s="49"/>
      <c r="ULL257" s="49"/>
      <c r="ULM257" s="99"/>
      <c r="ULN257" s="98"/>
      <c r="ULO257" s="49"/>
      <c r="ULP257" s="405"/>
      <c r="ULQ257" s="405"/>
      <c r="ULR257" s="277"/>
      <c r="ULS257" s="277"/>
      <c r="ULT257" s="277"/>
      <c r="ULU257" s="277"/>
      <c r="ULV257" s="277"/>
      <c r="ULW257" s="277"/>
      <c r="ULX257" s="277"/>
      <c r="ULY257" s="277"/>
      <c r="ULZ257" s="402"/>
      <c r="UMA257" s="404"/>
      <c r="UMB257" s="49"/>
      <c r="UMC257" s="49"/>
      <c r="UMD257" s="49"/>
      <c r="UME257" s="99"/>
      <c r="UMF257" s="98"/>
      <c r="UMG257" s="49"/>
      <c r="UMH257" s="405"/>
      <c r="UMI257" s="405"/>
      <c r="UMJ257" s="277"/>
      <c r="UMK257" s="277"/>
      <c r="UML257" s="277"/>
      <c r="UMM257" s="277"/>
      <c r="UMN257" s="277"/>
      <c r="UMO257" s="277"/>
      <c r="UMP257" s="277"/>
      <c r="UMQ257" s="277"/>
      <c r="UMR257" s="402"/>
      <c r="UMS257" s="404"/>
      <c r="UMT257" s="49"/>
      <c r="UMU257" s="49"/>
      <c r="UMV257" s="49"/>
      <c r="UMW257" s="99"/>
      <c r="UMX257" s="98"/>
      <c r="UMY257" s="49"/>
      <c r="UMZ257" s="405"/>
      <c r="UNA257" s="405"/>
      <c r="UNB257" s="277"/>
      <c r="UNC257" s="277"/>
      <c r="UND257" s="277"/>
      <c r="UNE257" s="277"/>
      <c r="UNF257" s="277"/>
      <c r="UNG257" s="277"/>
      <c r="UNH257" s="277"/>
      <c r="UNI257" s="277"/>
      <c r="UNJ257" s="402"/>
      <c r="UNK257" s="404"/>
      <c r="UNL257" s="49"/>
      <c r="UNM257" s="49"/>
      <c r="UNN257" s="49"/>
      <c r="UNO257" s="99"/>
      <c r="UNP257" s="98"/>
      <c r="UNQ257" s="49"/>
      <c r="UNR257" s="405"/>
      <c r="UNS257" s="405"/>
      <c r="UNT257" s="277"/>
      <c r="UNU257" s="277"/>
      <c r="UNV257" s="277"/>
      <c r="UNW257" s="277"/>
      <c r="UNX257" s="277"/>
      <c r="UNY257" s="277"/>
      <c r="UNZ257" s="277"/>
      <c r="UOA257" s="277"/>
      <c r="UOB257" s="402"/>
      <c r="UOC257" s="404"/>
      <c r="UOD257" s="49"/>
      <c r="UOE257" s="49"/>
      <c r="UOF257" s="49"/>
      <c r="UOG257" s="99"/>
      <c r="UOH257" s="98"/>
      <c r="UOI257" s="49"/>
      <c r="UOJ257" s="405"/>
      <c r="UOK257" s="405"/>
      <c r="UOL257" s="277"/>
      <c r="UOM257" s="277"/>
      <c r="UON257" s="277"/>
      <c r="UOO257" s="277"/>
      <c r="UOP257" s="277"/>
      <c r="UOQ257" s="277"/>
      <c r="UOR257" s="277"/>
      <c r="UOS257" s="277"/>
      <c r="UOT257" s="402"/>
      <c r="UOU257" s="404"/>
      <c r="UOV257" s="49"/>
      <c r="UOW257" s="49"/>
      <c r="UOX257" s="49"/>
      <c r="UOY257" s="99"/>
      <c r="UOZ257" s="98"/>
      <c r="UPA257" s="49"/>
      <c r="UPB257" s="405"/>
      <c r="UPC257" s="405"/>
      <c r="UPD257" s="277"/>
      <c r="UPE257" s="277"/>
      <c r="UPF257" s="277"/>
      <c r="UPG257" s="277"/>
      <c r="UPH257" s="277"/>
      <c r="UPI257" s="277"/>
      <c r="UPJ257" s="277"/>
      <c r="UPK257" s="277"/>
      <c r="UPL257" s="402"/>
      <c r="UPM257" s="404"/>
      <c r="UPN257" s="49"/>
      <c r="UPO257" s="49"/>
      <c r="UPP257" s="49"/>
      <c r="UPQ257" s="99"/>
      <c r="UPR257" s="98"/>
      <c r="UPS257" s="49"/>
      <c r="UPT257" s="405"/>
      <c r="UPU257" s="405"/>
      <c r="UPV257" s="277"/>
      <c r="UPW257" s="277"/>
      <c r="UPX257" s="277"/>
      <c r="UPY257" s="277"/>
      <c r="UPZ257" s="277"/>
      <c r="UQA257" s="277"/>
      <c r="UQB257" s="277"/>
      <c r="UQC257" s="277"/>
      <c r="UQD257" s="402"/>
      <c r="UQE257" s="404"/>
      <c r="UQF257" s="49"/>
      <c r="UQG257" s="49"/>
      <c r="UQH257" s="49"/>
      <c r="UQI257" s="99"/>
      <c r="UQJ257" s="98"/>
      <c r="UQK257" s="49"/>
      <c r="UQL257" s="405"/>
      <c r="UQM257" s="405"/>
      <c r="UQN257" s="277"/>
      <c r="UQO257" s="277"/>
      <c r="UQP257" s="277"/>
      <c r="UQQ257" s="277"/>
      <c r="UQR257" s="277"/>
      <c r="UQS257" s="277"/>
      <c r="UQT257" s="277"/>
      <c r="UQU257" s="277"/>
      <c r="UQV257" s="402"/>
      <c r="UQW257" s="404"/>
      <c r="UQX257" s="49"/>
      <c r="UQY257" s="49"/>
      <c r="UQZ257" s="49"/>
      <c r="URA257" s="99"/>
      <c r="URB257" s="98"/>
      <c r="URC257" s="49"/>
      <c r="URD257" s="405"/>
      <c r="URE257" s="405"/>
      <c r="URF257" s="277"/>
      <c r="URG257" s="277"/>
      <c r="URH257" s="277"/>
      <c r="URI257" s="277"/>
      <c r="URJ257" s="277"/>
      <c r="URK257" s="277"/>
      <c r="URL257" s="277"/>
      <c r="URM257" s="277"/>
      <c r="URN257" s="402"/>
      <c r="URO257" s="404"/>
      <c r="URP257" s="49"/>
      <c r="URQ257" s="49"/>
      <c r="URR257" s="49"/>
      <c r="URS257" s="99"/>
      <c r="URT257" s="98"/>
      <c r="URU257" s="49"/>
      <c r="URV257" s="405"/>
      <c r="URW257" s="405"/>
      <c r="URX257" s="277"/>
      <c r="URY257" s="277"/>
      <c r="URZ257" s="277"/>
      <c r="USA257" s="277"/>
      <c r="USB257" s="277"/>
      <c r="USC257" s="277"/>
      <c r="USD257" s="277"/>
      <c r="USE257" s="277"/>
      <c r="USF257" s="402"/>
      <c r="USG257" s="404"/>
      <c r="USH257" s="49"/>
      <c r="USI257" s="49"/>
      <c r="USJ257" s="49"/>
      <c r="USK257" s="99"/>
      <c r="USL257" s="98"/>
      <c r="USM257" s="49"/>
      <c r="USN257" s="405"/>
      <c r="USO257" s="405"/>
      <c r="USP257" s="277"/>
      <c r="USQ257" s="277"/>
      <c r="USR257" s="277"/>
      <c r="USS257" s="277"/>
      <c r="UST257" s="277"/>
      <c r="USU257" s="277"/>
      <c r="USV257" s="277"/>
      <c r="USW257" s="277"/>
      <c r="USX257" s="402"/>
      <c r="USY257" s="404"/>
      <c r="USZ257" s="49"/>
      <c r="UTA257" s="49"/>
      <c r="UTB257" s="49"/>
      <c r="UTC257" s="99"/>
      <c r="UTD257" s="98"/>
      <c r="UTE257" s="49"/>
      <c r="UTF257" s="405"/>
      <c r="UTG257" s="405"/>
      <c r="UTH257" s="277"/>
      <c r="UTI257" s="277"/>
      <c r="UTJ257" s="277"/>
      <c r="UTK257" s="277"/>
      <c r="UTL257" s="277"/>
      <c r="UTM257" s="277"/>
      <c r="UTN257" s="277"/>
      <c r="UTO257" s="277"/>
      <c r="UTP257" s="402"/>
      <c r="UTQ257" s="404"/>
      <c r="UTR257" s="49"/>
      <c r="UTS257" s="49"/>
      <c r="UTT257" s="49"/>
      <c r="UTU257" s="99"/>
      <c r="UTV257" s="98"/>
      <c r="UTW257" s="49"/>
      <c r="UTX257" s="405"/>
      <c r="UTY257" s="405"/>
      <c r="UTZ257" s="277"/>
      <c r="UUA257" s="277"/>
      <c r="UUB257" s="277"/>
      <c r="UUC257" s="277"/>
      <c r="UUD257" s="277"/>
      <c r="UUE257" s="277"/>
      <c r="UUF257" s="277"/>
      <c r="UUG257" s="277"/>
      <c r="UUH257" s="402"/>
      <c r="UUI257" s="404"/>
      <c r="UUJ257" s="49"/>
      <c r="UUK257" s="49"/>
      <c r="UUL257" s="49"/>
      <c r="UUM257" s="99"/>
      <c r="UUN257" s="98"/>
      <c r="UUO257" s="49"/>
      <c r="UUP257" s="405"/>
      <c r="UUQ257" s="405"/>
      <c r="UUR257" s="277"/>
      <c r="UUS257" s="277"/>
      <c r="UUT257" s="277"/>
      <c r="UUU257" s="277"/>
      <c r="UUV257" s="277"/>
      <c r="UUW257" s="277"/>
      <c r="UUX257" s="277"/>
      <c r="UUY257" s="277"/>
      <c r="UUZ257" s="402"/>
      <c r="UVA257" s="404"/>
      <c r="UVB257" s="49"/>
      <c r="UVC257" s="49"/>
      <c r="UVD257" s="49"/>
      <c r="UVE257" s="99"/>
      <c r="UVF257" s="98"/>
      <c r="UVG257" s="49"/>
      <c r="UVH257" s="405"/>
      <c r="UVI257" s="405"/>
      <c r="UVJ257" s="277"/>
      <c r="UVK257" s="277"/>
      <c r="UVL257" s="277"/>
      <c r="UVM257" s="277"/>
      <c r="UVN257" s="277"/>
      <c r="UVO257" s="277"/>
      <c r="UVP257" s="277"/>
      <c r="UVQ257" s="277"/>
      <c r="UVR257" s="402"/>
      <c r="UVS257" s="404"/>
      <c r="UVT257" s="49"/>
      <c r="UVU257" s="49"/>
      <c r="UVV257" s="49"/>
      <c r="UVW257" s="99"/>
      <c r="UVX257" s="98"/>
      <c r="UVY257" s="49"/>
      <c r="UVZ257" s="405"/>
      <c r="UWA257" s="405"/>
      <c r="UWB257" s="277"/>
      <c r="UWC257" s="277"/>
      <c r="UWD257" s="277"/>
      <c r="UWE257" s="277"/>
      <c r="UWF257" s="277"/>
      <c r="UWG257" s="277"/>
      <c r="UWH257" s="277"/>
      <c r="UWI257" s="277"/>
      <c r="UWJ257" s="402"/>
      <c r="UWK257" s="404"/>
      <c r="UWL257" s="49"/>
      <c r="UWM257" s="49"/>
      <c r="UWN257" s="49"/>
      <c r="UWO257" s="99"/>
      <c r="UWP257" s="98"/>
      <c r="UWQ257" s="49"/>
      <c r="UWR257" s="405"/>
      <c r="UWS257" s="405"/>
      <c r="UWT257" s="277"/>
      <c r="UWU257" s="277"/>
      <c r="UWV257" s="277"/>
      <c r="UWW257" s="277"/>
      <c r="UWX257" s="277"/>
      <c r="UWY257" s="277"/>
      <c r="UWZ257" s="277"/>
      <c r="UXA257" s="277"/>
      <c r="UXB257" s="402"/>
      <c r="UXC257" s="404"/>
      <c r="UXD257" s="49"/>
      <c r="UXE257" s="49"/>
      <c r="UXF257" s="49"/>
      <c r="UXG257" s="99"/>
      <c r="UXH257" s="98"/>
      <c r="UXI257" s="49"/>
      <c r="UXJ257" s="405"/>
      <c r="UXK257" s="405"/>
      <c r="UXL257" s="277"/>
      <c r="UXM257" s="277"/>
      <c r="UXN257" s="277"/>
      <c r="UXO257" s="277"/>
      <c r="UXP257" s="277"/>
      <c r="UXQ257" s="277"/>
      <c r="UXR257" s="277"/>
      <c r="UXS257" s="277"/>
      <c r="UXT257" s="402"/>
      <c r="UXU257" s="404"/>
      <c r="UXV257" s="49"/>
      <c r="UXW257" s="49"/>
      <c r="UXX257" s="49"/>
      <c r="UXY257" s="99"/>
      <c r="UXZ257" s="98"/>
      <c r="UYA257" s="49"/>
      <c r="UYB257" s="405"/>
      <c r="UYC257" s="405"/>
      <c r="UYD257" s="277"/>
      <c r="UYE257" s="277"/>
      <c r="UYF257" s="277"/>
      <c r="UYG257" s="277"/>
      <c r="UYH257" s="277"/>
      <c r="UYI257" s="277"/>
      <c r="UYJ257" s="277"/>
      <c r="UYK257" s="277"/>
      <c r="UYL257" s="402"/>
      <c r="UYM257" s="404"/>
      <c r="UYN257" s="49"/>
      <c r="UYO257" s="49"/>
      <c r="UYP257" s="49"/>
      <c r="UYQ257" s="99"/>
      <c r="UYR257" s="98"/>
      <c r="UYS257" s="49"/>
      <c r="UYT257" s="405"/>
      <c r="UYU257" s="405"/>
      <c r="UYV257" s="277"/>
      <c r="UYW257" s="277"/>
      <c r="UYX257" s="277"/>
      <c r="UYY257" s="277"/>
      <c r="UYZ257" s="277"/>
      <c r="UZA257" s="277"/>
      <c r="UZB257" s="277"/>
      <c r="UZC257" s="277"/>
      <c r="UZD257" s="402"/>
      <c r="UZE257" s="404"/>
      <c r="UZF257" s="49"/>
      <c r="UZG257" s="49"/>
      <c r="UZH257" s="49"/>
      <c r="UZI257" s="99"/>
      <c r="UZJ257" s="98"/>
      <c r="UZK257" s="49"/>
      <c r="UZL257" s="405"/>
      <c r="UZM257" s="405"/>
      <c r="UZN257" s="277"/>
      <c r="UZO257" s="277"/>
      <c r="UZP257" s="277"/>
      <c r="UZQ257" s="277"/>
      <c r="UZR257" s="277"/>
      <c r="UZS257" s="277"/>
      <c r="UZT257" s="277"/>
      <c r="UZU257" s="277"/>
      <c r="UZV257" s="402"/>
      <c r="UZW257" s="404"/>
      <c r="UZX257" s="49"/>
      <c r="UZY257" s="49"/>
      <c r="UZZ257" s="49"/>
      <c r="VAA257" s="99"/>
      <c r="VAB257" s="98"/>
      <c r="VAC257" s="49"/>
      <c r="VAD257" s="405"/>
      <c r="VAE257" s="405"/>
      <c r="VAF257" s="277"/>
      <c r="VAG257" s="277"/>
      <c r="VAH257" s="277"/>
      <c r="VAI257" s="277"/>
      <c r="VAJ257" s="277"/>
      <c r="VAK257" s="277"/>
      <c r="VAL257" s="277"/>
      <c r="VAM257" s="277"/>
      <c r="VAN257" s="402"/>
      <c r="VAO257" s="404"/>
      <c r="VAP257" s="49"/>
      <c r="VAQ257" s="49"/>
      <c r="VAR257" s="49"/>
      <c r="VAS257" s="99"/>
      <c r="VAT257" s="98"/>
      <c r="VAU257" s="49"/>
      <c r="VAV257" s="405"/>
      <c r="VAW257" s="405"/>
      <c r="VAX257" s="277"/>
      <c r="VAY257" s="277"/>
      <c r="VAZ257" s="277"/>
      <c r="VBA257" s="277"/>
      <c r="VBB257" s="277"/>
      <c r="VBC257" s="277"/>
      <c r="VBD257" s="277"/>
      <c r="VBE257" s="277"/>
      <c r="VBF257" s="402"/>
      <c r="VBG257" s="404"/>
      <c r="VBH257" s="49"/>
      <c r="VBI257" s="49"/>
      <c r="VBJ257" s="49"/>
      <c r="VBK257" s="99"/>
      <c r="VBL257" s="98"/>
      <c r="VBM257" s="49"/>
      <c r="VBN257" s="405"/>
      <c r="VBO257" s="405"/>
      <c r="VBP257" s="277"/>
      <c r="VBQ257" s="277"/>
      <c r="VBR257" s="277"/>
      <c r="VBS257" s="277"/>
      <c r="VBT257" s="277"/>
      <c r="VBU257" s="277"/>
      <c r="VBV257" s="277"/>
      <c r="VBW257" s="277"/>
      <c r="VBX257" s="402"/>
      <c r="VBY257" s="404"/>
      <c r="VBZ257" s="49"/>
      <c r="VCA257" s="49"/>
      <c r="VCB257" s="49"/>
      <c r="VCC257" s="99"/>
      <c r="VCD257" s="98"/>
      <c r="VCE257" s="49"/>
      <c r="VCF257" s="405"/>
      <c r="VCG257" s="405"/>
      <c r="VCH257" s="277"/>
      <c r="VCI257" s="277"/>
      <c r="VCJ257" s="277"/>
      <c r="VCK257" s="277"/>
      <c r="VCL257" s="277"/>
      <c r="VCM257" s="277"/>
      <c r="VCN257" s="277"/>
      <c r="VCO257" s="277"/>
      <c r="VCP257" s="402"/>
      <c r="VCQ257" s="404"/>
      <c r="VCR257" s="49"/>
      <c r="VCS257" s="49"/>
      <c r="VCT257" s="49"/>
      <c r="VCU257" s="99"/>
      <c r="VCV257" s="98"/>
      <c r="VCW257" s="49"/>
      <c r="VCX257" s="405"/>
      <c r="VCY257" s="405"/>
      <c r="VCZ257" s="277"/>
      <c r="VDA257" s="277"/>
      <c r="VDB257" s="277"/>
      <c r="VDC257" s="277"/>
      <c r="VDD257" s="277"/>
      <c r="VDE257" s="277"/>
      <c r="VDF257" s="277"/>
      <c r="VDG257" s="277"/>
      <c r="VDH257" s="402"/>
      <c r="VDI257" s="404"/>
      <c r="VDJ257" s="49"/>
      <c r="VDK257" s="49"/>
      <c r="VDL257" s="49"/>
      <c r="VDM257" s="99"/>
      <c r="VDN257" s="98"/>
      <c r="VDO257" s="49"/>
      <c r="VDP257" s="405"/>
      <c r="VDQ257" s="405"/>
      <c r="VDR257" s="277"/>
      <c r="VDS257" s="277"/>
      <c r="VDT257" s="277"/>
      <c r="VDU257" s="277"/>
      <c r="VDV257" s="277"/>
      <c r="VDW257" s="277"/>
      <c r="VDX257" s="277"/>
      <c r="VDY257" s="277"/>
      <c r="VDZ257" s="402"/>
      <c r="VEA257" s="404"/>
      <c r="VEB257" s="49"/>
      <c r="VEC257" s="49"/>
      <c r="VED257" s="49"/>
      <c r="VEE257" s="99"/>
      <c r="VEF257" s="98"/>
      <c r="VEG257" s="49"/>
      <c r="VEH257" s="405"/>
      <c r="VEI257" s="405"/>
      <c r="VEJ257" s="277"/>
      <c r="VEK257" s="277"/>
      <c r="VEL257" s="277"/>
      <c r="VEM257" s="277"/>
      <c r="VEN257" s="277"/>
      <c r="VEO257" s="277"/>
      <c r="VEP257" s="277"/>
      <c r="VEQ257" s="277"/>
      <c r="VER257" s="402"/>
      <c r="VES257" s="404"/>
      <c r="VET257" s="49"/>
      <c r="VEU257" s="49"/>
      <c r="VEV257" s="49"/>
      <c r="VEW257" s="99"/>
      <c r="VEX257" s="98"/>
      <c r="VEY257" s="49"/>
      <c r="VEZ257" s="405"/>
      <c r="VFA257" s="405"/>
      <c r="VFB257" s="277"/>
      <c r="VFC257" s="277"/>
      <c r="VFD257" s="277"/>
      <c r="VFE257" s="277"/>
      <c r="VFF257" s="277"/>
      <c r="VFG257" s="277"/>
      <c r="VFH257" s="277"/>
      <c r="VFI257" s="277"/>
      <c r="VFJ257" s="402"/>
      <c r="VFK257" s="404"/>
      <c r="VFL257" s="49"/>
      <c r="VFM257" s="49"/>
      <c r="VFN257" s="49"/>
      <c r="VFO257" s="99"/>
      <c r="VFP257" s="98"/>
      <c r="VFQ257" s="49"/>
      <c r="VFR257" s="405"/>
      <c r="VFS257" s="405"/>
      <c r="VFT257" s="277"/>
      <c r="VFU257" s="277"/>
      <c r="VFV257" s="277"/>
      <c r="VFW257" s="277"/>
      <c r="VFX257" s="277"/>
      <c r="VFY257" s="277"/>
      <c r="VFZ257" s="277"/>
      <c r="VGA257" s="277"/>
      <c r="VGB257" s="402"/>
      <c r="VGC257" s="404"/>
      <c r="VGD257" s="49"/>
      <c r="VGE257" s="49"/>
      <c r="VGF257" s="49"/>
      <c r="VGG257" s="99"/>
      <c r="VGH257" s="98"/>
      <c r="VGI257" s="49"/>
      <c r="VGJ257" s="405"/>
      <c r="VGK257" s="405"/>
      <c r="VGL257" s="277"/>
      <c r="VGM257" s="277"/>
      <c r="VGN257" s="277"/>
      <c r="VGO257" s="277"/>
      <c r="VGP257" s="277"/>
      <c r="VGQ257" s="277"/>
      <c r="VGR257" s="277"/>
      <c r="VGS257" s="277"/>
      <c r="VGT257" s="402"/>
      <c r="VGU257" s="404"/>
      <c r="VGV257" s="49"/>
      <c r="VGW257" s="49"/>
      <c r="VGX257" s="49"/>
      <c r="VGY257" s="99"/>
      <c r="VGZ257" s="98"/>
      <c r="VHA257" s="49"/>
      <c r="VHB257" s="405"/>
      <c r="VHC257" s="405"/>
      <c r="VHD257" s="277"/>
      <c r="VHE257" s="277"/>
      <c r="VHF257" s="277"/>
      <c r="VHG257" s="277"/>
      <c r="VHH257" s="277"/>
      <c r="VHI257" s="277"/>
      <c r="VHJ257" s="277"/>
      <c r="VHK257" s="277"/>
      <c r="VHL257" s="402"/>
      <c r="VHM257" s="404"/>
      <c r="VHN257" s="49"/>
      <c r="VHO257" s="49"/>
      <c r="VHP257" s="49"/>
      <c r="VHQ257" s="99"/>
      <c r="VHR257" s="98"/>
      <c r="VHS257" s="49"/>
      <c r="VHT257" s="405"/>
      <c r="VHU257" s="405"/>
      <c r="VHV257" s="277"/>
      <c r="VHW257" s="277"/>
      <c r="VHX257" s="277"/>
      <c r="VHY257" s="277"/>
      <c r="VHZ257" s="277"/>
      <c r="VIA257" s="277"/>
      <c r="VIB257" s="277"/>
      <c r="VIC257" s="277"/>
      <c r="VID257" s="402"/>
      <c r="VIE257" s="404"/>
      <c r="VIF257" s="49"/>
      <c r="VIG257" s="49"/>
      <c r="VIH257" s="49"/>
      <c r="VII257" s="99"/>
      <c r="VIJ257" s="98"/>
      <c r="VIK257" s="49"/>
      <c r="VIL257" s="405"/>
      <c r="VIM257" s="405"/>
      <c r="VIN257" s="277"/>
      <c r="VIO257" s="277"/>
      <c r="VIP257" s="277"/>
      <c r="VIQ257" s="277"/>
      <c r="VIR257" s="277"/>
      <c r="VIS257" s="277"/>
      <c r="VIT257" s="277"/>
      <c r="VIU257" s="277"/>
      <c r="VIV257" s="402"/>
      <c r="VIW257" s="404"/>
      <c r="VIX257" s="49"/>
      <c r="VIY257" s="49"/>
      <c r="VIZ257" s="49"/>
      <c r="VJA257" s="99"/>
      <c r="VJB257" s="98"/>
      <c r="VJC257" s="49"/>
      <c r="VJD257" s="405"/>
      <c r="VJE257" s="405"/>
      <c r="VJF257" s="277"/>
      <c r="VJG257" s="277"/>
      <c r="VJH257" s="277"/>
      <c r="VJI257" s="277"/>
      <c r="VJJ257" s="277"/>
      <c r="VJK257" s="277"/>
      <c r="VJL257" s="277"/>
      <c r="VJM257" s="277"/>
      <c r="VJN257" s="402"/>
      <c r="VJO257" s="404"/>
      <c r="VJP257" s="49"/>
      <c r="VJQ257" s="49"/>
      <c r="VJR257" s="49"/>
      <c r="VJS257" s="99"/>
      <c r="VJT257" s="98"/>
      <c r="VJU257" s="49"/>
      <c r="VJV257" s="405"/>
      <c r="VJW257" s="405"/>
      <c r="VJX257" s="277"/>
      <c r="VJY257" s="277"/>
      <c r="VJZ257" s="277"/>
      <c r="VKA257" s="277"/>
      <c r="VKB257" s="277"/>
      <c r="VKC257" s="277"/>
      <c r="VKD257" s="277"/>
      <c r="VKE257" s="277"/>
      <c r="VKF257" s="402"/>
      <c r="VKG257" s="404"/>
      <c r="VKH257" s="49"/>
      <c r="VKI257" s="49"/>
      <c r="VKJ257" s="49"/>
      <c r="VKK257" s="99"/>
      <c r="VKL257" s="98"/>
      <c r="VKM257" s="49"/>
      <c r="VKN257" s="405"/>
      <c r="VKO257" s="405"/>
      <c r="VKP257" s="277"/>
      <c r="VKQ257" s="277"/>
      <c r="VKR257" s="277"/>
      <c r="VKS257" s="277"/>
      <c r="VKT257" s="277"/>
      <c r="VKU257" s="277"/>
      <c r="VKV257" s="277"/>
      <c r="VKW257" s="277"/>
      <c r="VKX257" s="402"/>
      <c r="VKY257" s="404"/>
      <c r="VKZ257" s="49"/>
      <c r="VLA257" s="49"/>
      <c r="VLB257" s="49"/>
      <c r="VLC257" s="99"/>
      <c r="VLD257" s="98"/>
      <c r="VLE257" s="49"/>
      <c r="VLF257" s="405"/>
      <c r="VLG257" s="405"/>
      <c r="VLH257" s="277"/>
      <c r="VLI257" s="277"/>
      <c r="VLJ257" s="277"/>
      <c r="VLK257" s="277"/>
      <c r="VLL257" s="277"/>
      <c r="VLM257" s="277"/>
      <c r="VLN257" s="277"/>
      <c r="VLO257" s="277"/>
      <c r="VLP257" s="402"/>
      <c r="VLQ257" s="404"/>
      <c r="VLR257" s="49"/>
      <c r="VLS257" s="49"/>
      <c r="VLT257" s="49"/>
      <c r="VLU257" s="99"/>
      <c r="VLV257" s="98"/>
      <c r="VLW257" s="49"/>
      <c r="VLX257" s="405"/>
      <c r="VLY257" s="405"/>
      <c r="VLZ257" s="277"/>
      <c r="VMA257" s="277"/>
      <c r="VMB257" s="277"/>
      <c r="VMC257" s="277"/>
      <c r="VMD257" s="277"/>
      <c r="VME257" s="277"/>
      <c r="VMF257" s="277"/>
      <c r="VMG257" s="277"/>
      <c r="VMH257" s="402"/>
      <c r="VMI257" s="404"/>
      <c r="VMJ257" s="49"/>
      <c r="VMK257" s="49"/>
      <c r="VML257" s="49"/>
      <c r="VMM257" s="99"/>
      <c r="VMN257" s="98"/>
      <c r="VMO257" s="49"/>
      <c r="VMP257" s="405"/>
      <c r="VMQ257" s="405"/>
      <c r="VMR257" s="277"/>
      <c r="VMS257" s="277"/>
      <c r="VMT257" s="277"/>
      <c r="VMU257" s="277"/>
      <c r="VMV257" s="277"/>
      <c r="VMW257" s="277"/>
      <c r="VMX257" s="277"/>
      <c r="VMY257" s="277"/>
      <c r="VMZ257" s="402"/>
      <c r="VNA257" s="404"/>
      <c r="VNB257" s="49"/>
      <c r="VNC257" s="49"/>
      <c r="VND257" s="49"/>
      <c r="VNE257" s="99"/>
      <c r="VNF257" s="98"/>
      <c r="VNG257" s="49"/>
      <c r="VNH257" s="405"/>
      <c r="VNI257" s="405"/>
      <c r="VNJ257" s="277"/>
      <c r="VNK257" s="277"/>
      <c r="VNL257" s="277"/>
      <c r="VNM257" s="277"/>
      <c r="VNN257" s="277"/>
      <c r="VNO257" s="277"/>
      <c r="VNP257" s="277"/>
      <c r="VNQ257" s="277"/>
      <c r="VNR257" s="402"/>
      <c r="VNS257" s="404"/>
      <c r="VNT257" s="49"/>
      <c r="VNU257" s="49"/>
      <c r="VNV257" s="49"/>
      <c r="VNW257" s="99"/>
      <c r="VNX257" s="98"/>
      <c r="VNY257" s="49"/>
      <c r="VNZ257" s="405"/>
      <c r="VOA257" s="405"/>
      <c r="VOB257" s="277"/>
      <c r="VOC257" s="277"/>
      <c r="VOD257" s="277"/>
      <c r="VOE257" s="277"/>
      <c r="VOF257" s="277"/>
      <c r="VOG257" s="277"/>
      <c r="VOH257" s="277"/>
      <c r="VOI257" s="277"/>
      <c r="VOJ257" s="402"/>
      <c r="VOK257" s="404"/>
      <c r="VOL257" s="49"/>
      <c r="VOM257" s="49"/>
      <c r="VON257" s="49"/>
      <c r="VOO257" s="99"/>
      <c r="VOP257" s="98"/>
      <c r="VOQ257" s="49"/>
      <c r="VOR257" s="405"/>
      <c r="VOS257" s="405"/>
      <c r="VOT257" s="277"/>
      <c r="VOU257" s="277"/>
      <c r="VOV257" s="277"/>
      <c r="VOW257" s="277"/>
      <c r="VOX257" s="277"/>
      <c r="VOY257" s="277"/>
      <c r="VOZ257" s="277"/>
      <c r="VPA257" s="277"/>
      <c r="VPB257" s="402"/>
      <c r="VPC257" s="404"/>
      <c r="VPD257" s="49"/>
      <c r="VPE257" s="49"/>
      <c r="VPF257" s="49"/>
      <c r="VPG257" s="99"/>
      <c r="VPH257" s="98"/>
      <c r="VPI257" s="49"/>
      <c r="VPJ257" s="405"/>
      <c r="VPK257" s="405"/>
      <c r="VPL257" s="277"/>
      <c r="VPM257" s="277"/>
      <c r="VPN257" s="277"/>
      <c r="VPO257" s="277"/>
      <c r="VPP257" s="277"/>
      <c r="VPQ257" s="277"/>
      <c r="VPR257" s="277"/>
      <c r="VPS257" s="277"/>
      <c r="VPT257" s="402"/>
      <c r="VPU257" s="404"/>
      <c r="VPV257" s="49"/>
      <c r="VPW257" s="49"/>
      <c r="VPX257" s="49"/>
      <c r="VPY257" s="99"/>
      <c r="VPZ257" s="98"/>
      <c r="VQA257" s="49"/>
      <c r="VQB257" s="405"/>
      <c r="VQC257" s="405"/>
      <c r="VQD257" s="277"/>
      <c r="VQE257" s="277"/>
      <c r="VQF257" s="277"/>
      <c r="VQG257" s="277"/>
      <c r="VQH257" s="277"/>
      <c r="VQI257" s="277"/>
      <c r="VQJ257" s="277"/>
      <c r="VQK257" s="277"/>
      <c r="VQL257" s="402"/>
      <c r="VQM257" s="404"/>
      <c r="VQN257" s="49"/>
      <c r="VQO257" s="49"/>
      <c r="VQP257" s="49"/>
      <c r="VQQ257" s="99"/>
      <c r="VQR257" s="98"/>
      <c r="VQS257" s="49"/>
      <c r="VQT257" s="405"/>
      <c r="VQU257" s="405"/>
      <c r="VQV257" s="277"/>
      <c r="VQW257" s="277"/>
      <c r="VQX257" s="277"/>
      <c r="VQY257" s="277"/>
      <c r="VQZ257" s="277"/>
      <c r="VRA257" s="277"/>
      <c r="VRB257" s="277"/>
      <c r="VRC257" s="277"/>
      <c r="VRD257" s="402"/>
      <c r="VRE257" s="404"/>
      <c r="VRF257" s="49"/>
      <c r="VRG257" s="49"/>
      <c r="VRH257" s="49"/>
      <c r="VRI257" s="99"/>
      <c r="VRJ257" s="98"/>
      <c r="VRK257" s="49"/>
      <c r="VRL257" s="405"/>
      <c r="VRM257" s="405"/>
      <c r="VRN257" s="277"/>
      <c r="VRO257" s="277"/>
      <c r="VRP257" s="277"/>
      <c r="VRQ257" s="277"/>
      <c r="VRR257" s="277"/>
      <c r="VRS257" s="277"/>
      <c r="VRT257" s="277"/>
      <c r="VRU257" s="277"/>
      <c r="VRV257" s="402"/>
      <c r="VRW257" s="404"/>
      <c r="VRX257" s="49"/>
      <c r="VRY257" s="49"/>
      <c r="VRZ257" s="49"/>
      <c r="VSA257" s="99"/>
      <c r="VSB257" s="98"/>
      <c r="VSC257" s="49"/>
      <c r="VSD257" s="405"/>
      <c r="VSE257" s="405"/>
      <c r="VSF257" s="277"/>
      <c r="VSG257" s="277"/>
      <c r="VSH257" s="277"/>
      <c r="VSI257" s="277"/>
      <c r="VSJ257" s="277"/>
      <c r="VSK257" s="277"/>
      <c r="VSL257" s="277"/>
      <c r="VSM257" s="277"/>
      <c r="VSN257" s="402"/>
      <c r="VSO257" s="404"/>
      <c r="VSP257" s="49"/>
      <c r="VSQ257" s="49"/>
      <c r="VSR257" s="49"/>
      <c r="VSS257" s="99"/>
      <c r="VST257" s="98"/>
      <c r="VSU257" s="49"/>
      <c r="VSV257" s="405"/>
      <c r="VSW257" s="405"/>
      <c r="VSX257" s="277"/>
      <c r="VSY257" s="277"/>
      <c r="VSZ257" s="277"/>
      <c r="VTA257" s="277"/>
      <c r="VTB257" s="277"/>
      <c r="VTC257" s="277"/>
      <c r="VTD257" s="277"/>
      <c r="VTE257" s="277"/>
      <c r="VTF257" s="402"/>
      <c r="VTG257" s="404"/>
      <c r="VTH257" s="49"/>
      <c r="VTI257" s="49"/>
      <c r="VTJ257" s="49"/>
      <c r="VTK257" s="99"/>
      <c r="VTL257" s="98"/>
      <c r="VTM257" s="49"/>
      <c r="VTN257" s="405"/>
      <c r="VTO257" s="405"/>
      <c r="VTP257" s="277"/>
      <c r="VTQ257" s="277"/>
      <c r="VTR257" s="277"/>
      <c r="VTS257" s="277"/>
      <c r="VTT257" s="277"/>
      <c r="VTU257" s="277"/>
      <c r="VTV257" s="277"/>
      <c r="VTW257" s="277"/>
      <c r="VTX257" s="402"/>
      <c r="VTY257" s="404"/>
      <c r="VTZ257" s="49"/>
      <c r="VUA257" s="49"/>
      <c r="VUB257" s="49"/>
      <c r="VUC257" s="99"/>
      <c r="VUD257" s="98"/>
      <c r="VUE257" s="49"/>
      <c r="VUF257" s="405"/>
      <c r="VUG257" s="405"/>
      <c r="VUH257" s="277"/>
      <c r="VUI257" s="277"/>
      <c r="VUJ257" s="277"/>
      <c r="VUK257" s="277"/>
      <c r="VUL257" s="277"/>
      <c r="VUM257" s="277"/>
      <c r="VUN257" s="277"/>
      <c r="VUO257" s="277"/>
      <c r="VUP257" s="402"/>
      <c r="VUQ257" s="404"/>
      <c r="VUR257" s="49"/>
      <c r="VUS257" s="49"/>
      <c r="VUT257" s="49"/>
      <c r="VUU257" s="99"/>
      <c r="VUV257" s="98"/>
      <c r="VUW257" s="49"/>
      <c r="VUX257" s="405"/>
      <c r="VUY257" s="405"/>
      <c r="VUZ257" s="277"/>
      <c r="VVA257" s="277"/>
      <c r="VVB257" s="277"/>
      <c r="VVC257" s="277"/>
      <c r="VVD257" s="277"/>
      <c r="VVE257" s="277"/>
      <c r="VVF257" s="277"/>
      <c r="VVG257" s="277"/>
      <c r="VVH257" s="402"/>
      <c r="VVI257" s="404"/>
      <c r="VVJ257" s="49"/>
      <c r="VVK257" s="49"/>
      <c r="VVL257" s="49"/>
      <c r="VVM257" s="99"/>
      <c r="VVN257" s="98"/>
      <c r="VVO257" s="49"/>
      <c r="VVP257" s="405"/>
      <c r="VVQ257" s="405"/>
      <c r="VVR257" s="277"/>
      <c r="VVS257" s="277"/>
      <c r="VVT257" s="277"/>
      <c r="VVU257" s="277"/>
      <c r="VVV257" s="277"/>
      <c r="VVW257" s="277"/>
      <c r="VVX257" s="277"/>
      <c r="VVY257" s="277"/>
      <c r="VVZ257" s="402"/>
      <c r="VWA257" s="404"/>
      <c r="VWB257" s="49"/>
      <c r="VWC257" s="49"/>
      <c r="VWD257" s="49"/>
      <c r="VWE257" s="99"/>
      <c r="VWF257" s="98"/>
      <c r="VWG257" s="49"/>
      <c r="VWH257" s="405"/>
      <c r="VWI257" s="405"/>
      <c r="VWJ257" s="277"/>
      <c r="VWK257" s="277"/>
      <c r="VWL257" s="277"/>
      <c r="VWM257" s="277"/>
      <c r="VWN257" s="277"/>
      <c r="VWO257" s="277"/>
      <c r="VWP257" s="277"/>
      <c r="VWQ257" s="277"/>
      <c r="VWR257" s="402"/>
      <c r="VWS257" s="404"/>
      <c r="VWT257" s="49"/>
      <c r="VWU257" s="49"/>
      <c r="VWV257" s="49"/>
      <c r="VWW257" s="99"/>
      <c r="VWX257" s="98"/>
      <c r="VWY257" s="49"/>
      <c r="VWZ257" s="405"/>
      <c r="VXA257" s="405"/>
      <c r="VXB257" s="277"/>
      <c r="VXC257" s="277"/>
      <c r="VXD257" s="277"/>
      <c r="VXE257" s="277"/>
      <c r="VXF257" s="277"/>
      <c r="VXG257" s="277"/>
      <c r="VXH257" s="277"/>
      <c r="VXI257" s="277"/>
      <c r="VXJ257" s="402"/>
      <c r="VXK257" s="404"/>
      <c r="VXL257" s="49"/>
      <c r="VXM257" s="49"/>
      <c r="VXN257" s="49"/>
      <c r="VXO257" s="99"/>
      <c r="VXP257" s="98"/>
      <c r="VXQ257" s="49"/>
      <c r="VXR257" s="405"/>
      <c r="VXS257" s="405"/>
      <c r="VXT257" s="277"/>
      <c r="VXU257" s="277"/>
      <c r="VXV257" s="277"/>
      <c r="VXW257" s="277"/>
      <c r="VXX257" s="277"/>
      <c r="VXY257" s="277"/>
      <c r="VXZ257" s="277"/>
      <c r="VYA257" s="277"/>
      <c r="VYB257" s="402"/>
      <c r="VYC257" s="404"/>
      <c r="VYD257" s="49"/>
      <c r="VYE257" s="49"/>
      <c r="VYF257" s="49"/>
      <c r="VYG257" s="99"/>
      <c r="VYH257" s="98"/>
      <c r="VYI257" s="49"/>
      <c r="VYJ257" s="405"/>
      <c r="VYK257" s="405"/>
      <c r="VYL257" s="277"/>
      <c r="VYM257" s="277"/>
      <c r="VYN257" s="277"/>
      <c r="VYO257" s="277"/>
      <c r="VYP257" s="277"/>
      <c r="VYQ257" s="277"/>
      <c r="VYR257" s="277"/>
      <c r="VYS257" s="277"/>
      <c r="VYT257" s="402"/>
      <c r="VYU257" s="404"/>
      <c r="VYV257" s="49"/>
      <c r="VYW257" s="49"/>
      <c r="VYX257" s="49"/>
      <c r="VYY257" s="99"/>
      <c r="VYZ257" s="98"/>
      <c r="VZA257" s="49"/>
      <c r="VZB257" s="405"/>
      <c r="VZC257" s="405"/>
      <c r="VZD257" s="277"/>
      <c r="VZE257" s="277"/>
      <c r="VZF257" s="277"/>
      <c r="VZG257" s="277"/>
      <c r="VZH257" s="277"/>
      <c r="VZI257" s="277"/>
      <c r="VZJ257" s="277"/>
      <c r="VZK257" s="277"/>
      <c r="VZL257" s="402"/>
      <c r="VZM257" s="404"/>
      <c r="VZN257" s="49"/>
      <c r="VZO257" s="49"/>
      <c r="VZP257" s="49"/>
      <c r="VZQ257" s="99"/>
      <c r="VZR257" s="98"/>
      <c r="VZS257" s="49"/>
      <c r="VZT257" s="405"/>
      <c r="VZU257" s="405"/>
      <c r="VZV257" s="277"/>
      <c r="VZW257" s="277"/>
      <c r="VZX257" s="277"/>
      <c r="VZY257" s="277"/>
      <c r="VZZ257" s="277"/>
      <c r="WAA257" s="277"/>
      <c r="WAB257" s="277"/>
      <c r="WAC257" s="277"/>
      <c r="WAD257" s="402"/>
      <c r="WAE257" s="404"/>
      <c r="WAF257" s="49"/>
      <c r="WAG257" s="49"/>
      <c r="WAH257" s="49"/>
      <c r="WAI257" s="99"/>
      <c r="WAJ257" s="98"/>
      <c r="WAK257" s="49"/>
      <c r="WAL257" s="405"/>
      <c r="WAM257" s="405"/>
      <c r="WAN257" s="277"/>
      <c r="WAO257" s="277"/>
      <c r="WAP257" s="277"/>
      <c r="WAQ257" s="277"/>
      <c r="WAR257" s="277"/>
      <c r="WAS257" s="277"/>
      <c r="WAT257" s="277"/>
      <c r="WAU257" s="277"/>
      <c r="WAV257" s="402"/>
      <c r="WAW257" s="404"/>
      <c r="WAX257" s="49"/>
      <c r="WAY257" s="49"/>
      <c r="WAZ257" s="49"/>
      <c r="WBA257" s="99"/>
      <c r="WBB257" s="98"/>
      <c r="WBC257" s="49"/>
      <c r="WBD257" s="405"/>
      <c r="WBE257" s="405"/>
      <c r="WBF257" s="277"/>
      <c r="WBG257" s="277"/>
      <c r="WBH257" s="277"/>
      <c r="WBI257" s="277"/>
      <c r="WBJ257" s="277"/>
      <c r="WBK257" s="277"/>
      <c r="WBL257" s="277"/>
      <c r="WBM257" s="277"/>
      <c r="WBN257" s="402"/>
      <c r="WBO257" s="404"/>
      <c r="WBP257" s="49"/>
      <c r="WBQ257" s="49"/>
      <c r="WBR257" s="49"/>
      <c r="WBS257" s="99"/>
      <c r="WBT257" s="98"/>
      <c r="WBU257" s="49"/>
      <c r="WBV257" s="405"/>
      <c r="WBW257" s="405"/>
      <c r="WBX257" s="277"/>
      <c r="WBY257" s="277"/>
      <c r="WBZ257" s="277"/>
      <c r="WCA257" s="277"/>
      <c r="WCB257" s="277"/>
      <c r="WCC257" s="277"/>
      <c r="WCD257" s="277"/>
      <c r="WCE257" s="277"/>
      <c r="WCF257" s="402"/>
      <c r="WCG257" s="404"/>
      <c r="WCH257" s="49"/>
      <c r="WCI257" s="49"/>
      <c r="WCJ257" s="49"/>
      <c r="WCK257" s="99"/>
      <c r="WCL257" s="98"/>
      <c r="WCM257" s="49"/>
      <c r="WCN257" s="405"/>
      <c r="WCO257" s="405"/>
      <c r="WCP257" s="277"/>
      <c r="WCQ257" s="277"/>
      <c r="WCR257" s="277"/>
      <c r="WCS257" s="277"/>
      <c r="WCT257" s="277"/>
      <c r="WCU257" s="277"/>
      <c r="WCV257" s="277"/>
      <c r="WCW257" s="277"/>
      <c r="WCX257" s="402"/>
      <c r="WCY257" s="404"/>
      <c r="WCZ257" s="49"/>
      <c r="WDA257" s="49"/>
      <c r="WDB257" s="49"/>
      <c r="WDC257" s="99"/>
      <c r="WDD257" s="98"/>
      <c r="WDE257" s="49"/>
      <c r="WDF257" s="405"/>
      <c r="WDG257" s="405"/>
      <c r="WDH257" s="277"/>
      <c r="WDI257" s="277"/>
      <c r="WDJ257" s="277"/>
      <c r="WDK257" s="277"/>
      <c r="WDL257" s="277"/>
      <c r="WDM257" s="277"/>
      <c r="WDN257" s="277"/>
      <c r="WDO257" s="277"/>
      <c r="WDP257" s="402"/>
      <c r="WDQ257" s="404"/>
      <c r="WDR257" s="49"/>
      <c r="WDS257" s="49"/>
      <c r="WDT257" s="49"/>
      <c r="WDU257" s="99"/>
      <c r="WDV257" s="98"/>
      <c r="WDW257" s="49"/>
      <c r="WDX257" s="405"/>
      <c r="WDY257" s="405"/>
      <c r="WDZ257" s="277"/>
      <c r="WEA257" s="277"/>
      <c r="WEB257" s="277"/>
      <c r="WEC257" s="277"/>
      <c r="WED257" s="277"/>
      <c r="WEE257" s="277"/>
      <c r="WEF257" s="277"/>
      <c r="WEG257" s="277"/>
      <c r="WEH257" s="402"/>
      <c r="WEI257" s="404"/>
      <c r="WEJ257" s="49"/>
      <c r="WEK257" s="49"/>
      <c r="WEL257" s="49"/>
      <c r="WEM257" s="99"/>
      <c r="WEN257" s="98"/>
      <c r="WEO257" s="49"/>
      <c r="WEP257" s="405"/>
      <c r="WEQ257" s="405"/>
      <c r="WER257" s="277"/>
      <c r="WES257" s="277"/>
      <c r="WET257" s="277"/>
      <c r="WEU257" s="277"/>
      <c r="WEV257" s="277"/>
      <c r="WEW257" s="277"/>
      <c r="WEX257" s="277"/>
      <c r="WEY257" s="277"/>
      <c r="WEZ257" s="402"/>
      <c r="WFA257" s="404"/>
      <c r="WFB257" s="49"/>
      <c r="WFC257" s="49"/>
      <c r="WFD257" s="49"/>
      <c r="WFE257" s="99"/>
      <c r="WFF257" s="98"/>
      <c r="WFG257" s="49"/>
      <c r="WFH257" s="405"/>
      <c r="WFI257" s="405"/>
      <c r="WFJ257" s="277"/>
      <c r="WFK257" s="277"/>
      <c r="WFL257" s="277"/>
      <c r="WFM257" s="277"/>
      <c r="WFN257" s="277"/>
      <c r="WFO257" s="277"/>
      <c r="WFP257" s="277"/>
      <c r="WFQ257" s="277"/>
      <c r="WFR257" s="402"/>
      <c r="WFS257" s="404"/>
      <c r="WFT257" s="49"/>
      <c r="WFU257" s="49"/>
      <c r="WFV257" s="49"/>
      <c r="WFW257" s="99"/>
      <c r="WFX257" s="98"/>
      <c r="WFY257" s="49"/>
      <c r="WFZ257" s="405"/>
      <c r="WGA257" s="405"/>
      <c r="WGB257" s="277"/>
      <c r="WGC257" s="277"/>
      <c r="WGD257" s="277"/>
      <c r="WGE257" s="277"/>
      <c r="WGF257" s="277"/>
      <c r="WGG257" s="277"/>
      <c r="WGH257" s="277"/>
      <c r="WGI257" s="277"/>
      <c r="WGJ257" s="402"/>
      <c r="WGK257" s="404"/>
      <c r="WGL257" s="49"/>
      <c r="WGM257" s="49"/>
      <c r="WGN257" s="49"/>
      <c r="WGO257" s="99"/>
      <c r="WGP257" s="98"/>
      <c r="WGQ257" s="49"/>
      <c r="WGR257" s="405"/>
      <c r="WGS257" s="405"/>
      <c r="WGT257" s="277"/>
      <c r="WGU257" s="277"/>
      <c r="WGV257" s="277"/>
      <c r="WGW257" s="277"/>
      <c r="WGX257" s="277"/>
      <c r="WGY257" s="277"/>
      <c r="WGZ257" s="277"/>
      <c r="WHA257" s="277"/>
      <c r="WHB257" s="402"/>
      <c r="WHC257" s="404"/>
      <c r="WHD257" s="49"/>
      <c r="WHE257" s="49"/>
      <c r="WHF257" s="49"/>
      <c r="WHG257" s="99"/>
      <c r="WHH257" s="98"/>
      <c r="WHI257" s="49"/>
      <c r="WHJ257" s="405"/>
      <c r="WHK257" s="405"/>
      <c r="WHL257" s="277"/>
      <c r="WHM257" s="277"/>
      <c r="WHN257" s="277"/>
      <c r="WHO257" s="277"/>
      <c r="WHP257" s="277"/>
      <c r="WHQ257" s="277"/>
      <c r="WHR257" s="277"/>
      <c r="WHS257" s="277"/>
      <c r="WHT257" s="402"/>
      <c r="WHU257" s="404"/>
      <c r="WHV257" s="49"/>
      <c r="WHW257" s="49"/>
      <c r="WHX257" s="49"/>
      <c r="WHY257" s="99"/>
      <c r="WHZ257" s="98"/>
      <c r="WIA257" s="49"/>
      <c r="WIB257" s="405"/>
      <c r="WIC257" s="405"/>
      <c r="WID257" s="277"/>
      <c r="WIE257" s="277"/>
      <c r="WIF257" s="277"/>
      <c r="WIG257" s="277"/>
      <c r="WIH257" s="277"/>
      <c r="WII257" s="277"/>
      <c r="WIJ257" s="277"/>
      <c r="WIK257" s="277"/>
      <c r="WIL257" s="402"/>
      <c r="WIM257" s="404"/>
      <c r="WIN257" s="49"/>
      <c r="WIO257" s="49"/>
      <c r="WIP257" s="49"/>
      <c r="WIQ257" s="99"/>
      <c r="WIR257" s="98"/>
      <c r="WIS257" s="49"/>
      <c r="WIT257" s="405"/>
      <c r="WIU257" s="405"/>
      <c r="WIV257" s="277"/>
      <c r="WIW257" s="277"/>
      <c r="WIX257" s="277"/>
      <c r="WIY257" s="277"/>
      <c r="WIZ257" s="277"/>
      <c r="WJA257" s="277"/>
      <c r="WJB257" s="277"/>
      <c r="WJC257" s="277"/>
      <c r="WJD257" s="402"/>
      <c r="WJE257" s="404"/>
      <c r="WJF257" s="49"/>
      <c r="WJG257" s="49"/>
      <c r="WJH257" s="49"/>
      <c r="WJI257" s="99"/>
      <c r="WJJ257" s="98"/>
      <c r="WJK257" s="49"/>
      <c r="WJL257" s="405"/>
      <c r="WJM257" s="405"/>
      <c r="WJN257" s="277"/>
      <c r="WJO257" s="277"/>
      <c r="WJP257" s="277"/>
      <c r="WJQ257" s="277"/>
      <c r="WJR257" s="277"/>
      <c r="WJS257" s="277"/>
      <c r="WJT257" s="277"/>
      <c r="WJU257" s="277"/>
      <c r="WJV257" s="402"/>
      <c r="WJW257" s="404"/>
      <c r="WJX257" s="49"/>
      <c r="WJY257" s="49"/>
      <c r="WJZ257" s="49"/>
      <c r="WKA257" s="99"/>
      <c r="WKB257" s="98"/>
      <c r="WKC257" s="49"/>
      <c r="WKD257" s="405"/>
      <c r="WKE257" s="405"/>
      <c r="WKF257" s="277"/>
      <c r="WKG257" s="277"/>
      <c r="WKH257" s="277"/>
      <c r="WKI257" s="277"/>
      <c r="WKJ257" s="277"/>
      <c r="WKK257" s="277"/>
      <c r="WKL257" s="277"/>
      <c r="WKM257" s="277"/>
      <c r="WKN257" s="402"/>
      <c r="WKO257" s="404"/>
      <c r="WKP257" s="49"/>
      <c r="WKQ257" s="49"/>
      <c r="WKR257" s="49"/>
      <c r="WKS257" s="99"/>
      <c r="WKT257" s="98"/>
      <c r="WKU257" s="49"/>
      <c r="WKV257" s="405"/>
      <c r="WKW257" s="405"/>
      <c r="WKX257" s="277"/>
      <c r="WKY257" s="277"/>
      <c r="WKZ257" s="277"/>
      <c r="WLA257" s="277"/>
      <c r="WLB257" s="277"/>
      <c r="WLC257" s="277"/>
      <c r="WLD257" s="277"/>
      <c r="WLE257" s="277"/>
      <c r="WLF257" s="402"/>
      <c r="WLG257" s="404"/>
      <c r="WLH257" s="49"/>
      <c r="WLI257" s="49"/>
      <c r="WLJ257" s="49"/>
      <c r="WLK257" s="99"/>
      <c r="WLL257" s="98"/>
      <c r="WLM257" s="49"/>
      <c r="WLN257" s="405"/>
      <c r="WLO257" s="405"/>
      <c r="WLP257" s="277"/>
      <c r="WLQ257" s="277"/>
      <c r="WLR257" s="277"/>
      <c r="WLS257" s="277"/>
      <c r="WLT257" s="277"/>
      <c r="WLU257" s="277"/>
      <c r="WLV257" s="277"/>
      <c r="WLW257" s="277"/>
      <c r="WLX257" s="402"/>
      <c r="WLY257" s="404"/>
      <c r="WLZ257" s="49"/>
      <c r="WMA257" s="49"/>
      <c r="WMB257" s="49"/>
      <c r="WMC257" s="99"/>
      <c r="WMD257" s="98"/>
      <c r="WME257" s="49"/>
      <c r="WMF257" s="405"/>
      <c r="WMG257" s="405"/>
      <c r="WMH257" s="277"/>
      <c r="WMI257" s="277"/>
      <c r="WMJ257" s="277"/>
      <c r="WMK257" s="277"/>
      <c r="WML257" s="277"/>
      <c r="WMM257" s="277"/>
      <c r="WMN257" s="277"/>
      <c r="WMO257" s="277"/>
      <c r="WMP257" s="402"/>
      <c r="WMQ257" s="404"/>
      <c r="WMR257" s="49"/>
      <c r="WMS257" s="49"/>
      <c r="WMT257" s="49"/>
      <c r="WMU257" s="99"/>
      <c r="WMV257" s="98"/>
      <c r="WMW257" s="49"/>
      <c r="WMX257" s="405"/>
      <c r="WMY257" s="405"/>
      <c r="WMZ257" s="277"/>
      <c r="WNA257" s="277"/>
      <c r="WNB257" s="277"/>
      <c r="WNC257" s="277"/>
      <c r="WND257" s="277"/>
      <c r="WNE257" s="277"/>
      <c r="WNF257" s="277"/>
      <c r="WNG257" s="277"/>
      <c r="WNH257" s="402"/>
      <c r="WNI257" s="404"/>
      <c r="WNJ257" s="49"/>
      <c r="WNK257" s="49"/>
      <c r="WNL257" s="49"/>
      <c r="WNM257" s="99"/>
      <c r="WNN257" s="98"/>
      <c r="WNO257" s="49"/>
      <c r="WNP257" s="405"/>
      <c r="WNQ257" s="405"/>
      <c r="WNR257" s="277"/>
      <c r="WNS257" s="277"/>
      <c r="WNT257" s="277"/>
      <c r="WNU257" s="277"/>
      <c r="WNV257" s="277"/>
      <c r="WNW257" s="277"/>
      <c r="WNX257" s="277"/>
      <c r="WNY257" s="277"/>
      <c r="WNZ257" s="402"/>
      <c r="WOA257" s="404"/>
      <c r="WOB257" s="49"/>
      <c r="WOC257" s="49"/>
      <c r="WOD257" s="49"/>
      <c r="WOE257" s="99"/>
      <c r="WOF257" s="98"/>
      <c r="WOG257" s="49"/>
      <c r="WOH257" s="405"/>
      <c r="WOI257" s="405"/>
      <c r="WOJ257" s="277"/>
      <c r="WOK257" s="277"/>
      <c r="WOL257" s="277"/>
      <c r="WOM257" s="277"/>
      <c r="WON257" s="277"/>
      <c r="WOO257" s="277"/>
      <c r="WOP257" s="277"/>
      <c r="WOQ257" s="277"/>
      <c r="WOR257" s="402"/>
      <c r="WOS257" s="404"/>
      <c r="WOT257" s="49"/>
      <c r="WOU257" s="49"/>
      <c r="WOV257" s="49"/>
      <c r="WOW257" s="99"/>
      <c r="WOX257" s="98"/>
      <c r="WOY257" s="49"/>
      <c r="WOZ257" s="405"/>
      <c r="WPA257" s="405"/>
      <c r="WPB257" s="277"/>
      <c r="WPC257" s="277"/>
      <c r="WPD257" s="277"/>
      <c r="WPE257" s="277"/>
      <c r="WPF257" s="277"/>
      <c r="WPG257" s="277"/>
      <c r="WPH257" s="277"/>
      <c r="WPI257" s="277"/>
      <c r="WPJ257" s="402"/>
      <c r="WPK257" s="404"/>
      <c r="WPL257" s="49"/>
      <c r="WPM257" s="49"/>
      <c r="WPN257" s="49"/>
      <c r="WPO257" s="99"/>
      <c r="WPP257" s="98"/>
      <c r="WPQ257" s="49"/>
      <c r="WPR257" s="405"/>
      <c r="WPS257" s="405"/>
      <c r="WPT257" s="277"/>
      <c r="WPU257" s="277"/>
      <c r="WPV257" s="277"/>
      <c r="WPW257" s="277"/>
      <c r="WPX257" s="277"/>
      <c r="WPY257" s="277"/>
      <c r="WPZ257" s="277"/>
      <c r="WQA257" s="277"/>
      <c r="WQB257" s="402"/>
      <c r="WQC257" s="404"/>
      <c r="WQD257" s="49"/>
      <c r="WQE257" s="49"/>
      <c r="WQF257" s="49"/>
      <c r="WQG257" s="99"/>
      <c r="WQH257" s="98"/>
      <c r="WQI257" s="49"/>
      <c r="WQJ257" s="405"/>
      <c r="WQK257" s="405"/>
      <c r="WQL257" s="277"/>
      <c r="WQM257" s="277"/>
      <c r="WQN257" s="277"/>
      <c r="WQO257" s="277"/>
      <c r="WQP257" s="277"/>
      <c r="WQQ257" s="277"/>
      <c r="WQR257" s="277"/>
      <c r="WQS257" s="277"/>
      <c r="WQT257" s="402"/>
      <c r="WQU257" s="404"/>
      <c r="WQV257" s="49"/>
      <c r="WQW257" s="49"/>
      <c r="WQX257" s="49"/>
      <c r="WQY257" s="99"/>
      <c r="WQZ257" s="98"/>
      <c r="WRA257" s="49"/>
      <c r="WRB257" s="405"/>
      <c r="WRC257" s="405"/>
      <c r="WRD257" s="277"/>
      <c r="WRE257" s="277"/>
      <c r="WRF257" s="277"/>
      <c r="WRG257" s="277"/>
      <c r="WRH257" s="277"/>
      <c r="WRI257" s="277"/>
      <c r="WRJ257" s="277"/>
      <c r="WRK257" s="277"/>
      <c r="WRL257" s="402"/>
      <c r="WRM257" s="404"/>
      <c r="WRN257" s="49"/>
      <c r="WRO257" s="49"/>
      <c r="WRP257" s="49"/>
      <c r="WRQ257" s="99"/>
      <c r="WRR257" s="98"/>
      <c r="WRS257" s="49"/>
      <c r="WRT257" s="405"/>
      <c r="WRU257" s="405"/>
      <c r="WRV257" s="277"/>
      <c r="WRW257" s="277"/>
      <c r="WRX257" s="277"/>
      <c r="WRY257" s="277"/>
      <c r="WRZ257" s="277"/>
      <c r="WSA257" s="277"/>
      <c r="WSB257" s="277"/>
      <c r="WSC257" s="277"/>
      <c r="WSD257" s="402"/>
      <c r="WSE257" s="404"/>
      <c r="WSF257" s="49"/>
      <c r="WSG257" s="49"/>
      <c r="WSH257" s="49"/>
      <c r="WSI257" s="99"/>
      <c r="WSJ257" s="98"/>
      <c r="WSK257" s="49"/>
      <c r="WSL257" s="405"/>
      <c r="WSM257" s="405"/>
      <c r="WSN257" s="277"/>
      <c r="WSO257" s="277"/>
      <c r="WSP257" s="277"/>
      <c r="WSQ257" s="277"/>
      <c r="WSR257" s="277"/>
      <c r="WSS257" s="277"/>
      <c r="WST257" s="277"/>
      <c r="WSU257" s="277"/>
      <c r="WSV257" s="402"/>
      <c r="WSW257" s="404"/>
      <c r="WSX257" s="49"/>
      <c r="WSY257" s="49"/>
      <c r="WSZ257" s="49"/>
      <c r="WTA257" s="99"/>
      <c r="WTB257" s="98"/>
      <c r="WTC257" s="49"/>
      <c r="WTD257" s="405"/>
      <c r="WTE257" s="405"/>
      <c r="WTF257" s="277"/>
      <c r="WTG257" s="277"/>
      <c r="WTH257" s="277"/>
      <c r="WTI257" s="277"/>
      <c r="WTJ257" s="277"/>
      <c r="WTK257" s="277"/>
      <c r="WTL257" s="277"/>
      <c r="WTM257" s="277"/>
      <c r="WTN257" s="402"/>
      <c r="WTO257" s="404"/>
      <c r="WTP257" s="49"/>
      <c r="WTQ257" s="49"/>
      <c r="WTR257" s="49"/>
      <c r="WTS257" s="99"/>
      <c r="WTT257" s="98"/>
      <c r="WTU257" s="49"/>
      <c r="WTV257" s="405"/>
      <c r="WTW257" s="405"/>
      <c r="WTX257" s="277"/>
      <c r="WTY257" s="277"/>
      <c r="WTZ257" s="277"/>
      <c r="WUA257" s="277"/>
      <c r="WUB257" s="277"/>
      <c r="WUC257" s="277"/>
      <c r="WUD257" s="277"/>
      <c r="WUE257" s="277"/>
      <c r="WUF257" s="402"/>
      <c r="WUG257" s="404"/>
      <c r="WUH257" s="49"/>
      <c r="WUI257" s="49"/>
      <c r="WUJ257" s="49"/>
      <c r="WUK257" s="99"/>
      <c r="WUL257" s="98"/>
      <c r="WUM257" s="49"/>
      <c r="WUN257" s="405"/>
      <c r="WUO257" s="405"/>
      <c r="WUP257" s="277"/>
      <c r="WUQ257" s="277"/>
      <c r="WUR257" s="277"/>
      <c r="WUS257" s="277"/>
      <c r="WUT257" s="277"/>
      <c r="WUU257" s="277"/>
      <c r="WUV257" s="277"/>
      <c r="WUW257" s="277"/>
      <c r="WUX257" s="402"/>
      <c r="WUY257" s="404"/>
      <c r="WUZ257" s="49"/>
      <c r="WVA257" s="49"/>
      <c r="WVB257" s="49"/>
      <c r="WVC257" s="99"/>
      <c r="WVD257" s="98"/>
      <c r="WVE257" s="49"/>
      <c r="WVF257" s="405"/>
      <c r="WVG257" s="405"/>
      <c r="WVH257" s="277"/>
      <c r="WVI257" s="277"/>
      <c r="WVJ257" s="277"/>
      <c r="WVK257" s="277"/>
      <c r="WVL257" s="277"/>
      <c r="WVM257" s="277"/>
      <c r="WVN257" s="277"/>
      <c r="WVO257" s="277"/>
      <c r="WVP257" s="402"/>
      <c r="WVQ257" s="404"/>
      <c r="WVR257" s="49"/>
      <c r="WVS257" s="49"/>
      <c r="WVT257" s="49"/>
      <c r="WVU257" s="99"/>
      <c r="WVV257" s="98"/>
      <c r="WVW257" s="49"/>
      <c r="WVX257" s="405"/>
      <c r="WVY257" s="405"/>
      <c r="WVZ257" s="277"/>
      <c r="WWA257" s="277"/>
      <c r="WWB257" s="277"/>
      <c r="WWC257" s="277"/>
      <c r="WWD257" s="277"/>
      <c r="WWE257" s="277"/>
      <c r="WWF257" s="277"/>
      <c r="WWG257" s="277"/>
      <c r="WWH257" s="402"/>
      <c r="WWI257" s="404"/>
      <c r="WWJ257" s="49"/>
      <c r="WWK257" s="49"/>
      <c r="WWL257" s="49"/>
      <c r="WWM257" s="99"/>
      <c r="WWN257" s="98"/>
      <c r="WWO257" s="49"/>
      <c r="WWP257" s="405"/>
      <c r="WWQ257" s="405"/>
      <c r="WWR257" s="277"/>
      <c r="WWS257" s="277"/>
      <c r="WWT257" s="277"/>
      <c r="WWU257" s="277"/>
      <c r="WWV257" s="277"/>
      <c r="WWW257" s="277"/>
      <c r="WWX257" s="277"/>
      <c r="WWY257" s="277"/>
      <c r="WWZ257" s="402"/>
      <c r="WXA257" s="404"/>
      <c r="WXB257" s="49"/>
      <c r="WXC257" s="49"/>
      <c r="WXD257" s="49"/>
      <c r="WXE257" s="99"/>
      <c r="WXF257" s="98"/>
      <c r="WXG257" s="49"/>
      <c r="WXH257" s="405"/>
      <c r="WXI257" s="405"/>
      <c r="WXJ257" s="277"/>
      <c r="WXK257" s="277"/>
      <c r="WXL257" s="277"/>
      <c r="WXM257" s="277"/>
      <c r="WXN257" s="277"/>
      <c r="WXO257" s="277"/>
      <c r="WXP257" s="277"/>
      <c r="WXQ257" s="277"/>
      <c r="WXR257" s="402"/>
      <c r="WXS257" s="404"/>
      <c r="WXT257" s="49"/>
      <c r="WXU257" s="49"/>
      <c r="WXV257" s="49"/>
      <c r="WXW257" s="99"/>
      <c r="WXX257" s="98"/>
      <c r="WXY257" s="49"/>
      <c r="WXZ257" s="405"/>
      <c r="WYA257" s="405"/>
      <c r="WYB257" s="277"/>
      <c r="WYC257" s="277"/>
      <c r="WYD257" s="277"/>
      <c r="WYE257" s="277"/>
      <c r="WYF257" s="277"/>
      <c r="WYG257" s="277"/>
      <c r="WYH257" s="277"/>
      <c r="WYI257" s="277"/>
      <c r="WYJ257" s="402"/>
      <c r="WYK257" s="404"/>
      <c r="WYL257" s="49"/>
      <c r="WYM257" s="49"/>
      <c r="WYN257" s="49"/>
      <c r="WYO257" s="99"/>
      <c r="WYP257" s="98"/>
      <c r="WYQ257" s="49"/>
      <c r="WYR257" s="405"/>
      <c r="WYS257" s="405"/>
      <c r="WYT257" s="277"/>
      <c r="WYU257" s="277"/>
      <c r="WYV257" s="277"/>
      <c r="WYW257" s="277"/>
      <c r="WYX257" s="277"/>
      <c r="WYY257" s="277"/>
      <c r="WYZ257" s="277"/>
      <c r="WZA257" s="277"/>
      <c r="WZB257" s="402"/>
      <c r="WZC257" s="404"/>
      <c r="WZD257" s="49"/>
      <c r="WZE257" s="49"/>
      <c r="WZF257" s="49"/>
      <c r="WZG257" s="99"/>
      <c r="WZH257" s="98"/>
      <c r="WZI257" s="49"/>
      <c r="WZJ257" s="405"/>
      <c r="WZK257" s="405"/>
      <c r="WZL257" s="277"/>
      <c r="WZM257" s="277"/>
      <c r="WZN257" s="277"/>
      <c r="WZO257" s="277"/>
      <c r="WZP257" s="277"/>
      <c r="WZQ257" s="277"/>
      <c r="WZR257" s="277"/>
      <c r="WZS257" s="277"/>
      <c r="WZT257" s="402"/>
      <c r="WZU257" s="404"/>
      <c r="WZV257" s="49"/>
      <c r="WZW257" s="49"/>
      <c r="WZX257" s="49"/>
      <c r="WZY257" s="99"/>
      <c r="WZZ257" s="98"/>
      <c r="XAA257" s="49"/>
      <c r="XAB257" s="405"/>
      <c r="XAC257" s="405"/>
      <c r="XAD257" s="277"/>
      <c r="XAE257" s="277"/>
      <c r="XAF257" s="277"/>
      <c r="XAG257" s="277"/>
      <c r="XAH257" s="277"/>
      <c r="XAI257" s="277"/>
      <c r="XAJ257" s="277"/>
      <c r="XAK257" s="277"/>
      <c r="XAL257" s="402"/>
      <c r="XAM257" s="404"/>
      <c r="XAN257" s="49"/>
      <c r="XAO257" s="49"/>
      <c r="XAP257" s="49"/>
      <c r="XAQ257" s="99"/>
      <c r="XAR257" s="98"/>
      <c r="XAS257" s="49"/>
      <c r="XAT257" s="405"/>
      <c r="XAU257" s="405"/>
      <c r="XAV257" s="277"/>
      <c r="XAW257" s="277"/>
      <c r="XAX257" s="277"/>
      <c r="XAY257" s="277"/>
      <c r="XAZ257" s="277"/>
      <c r="XBA257" s="277"/>
      <c r="XBB257" s="277"/>
      <c r="XBC257" s="277"/>
      <c r="XBD257" s="402"/>
      <c r="XBE257" s="404"/>
      <c r="XBF257" s="49"/>
      <c r="XBG257" s="49"/>
      <c r="XBH257" s="49"/>
      <c r="XBI257" s="99"/>
      <c r="XBJ257" s="98"/>
      <c r="XBK257" s="49"/>
      <c r="XBL257" s="405"/>
      <c r="XBM257" s="405"/>
      <c r="XBN257" s="277"/>
      <c r="XBO257" s="277"/>
      <c r="XBP257" s="277"/>
      <c r="XBQ257" s="277"/>
      <c r="XBR257" s="277"/>
      <c r="XBS257" s="277"/>
      <c r="XBT257" s="277"/>
      <c r="XBU257" s="277"/>
      <c r="XBV257" s="402"/>
      <c r="XBW257" s="404"/>
      <c r="XBX257" s="49"/>
      <c r="XBY257" s="49"/>
      <c r="XBZ257" s="49"/>
      <c r="XCA257" s="99"/>
      <c r="XCB257" s="98"/>
      <c r="XCC257" s="49"/>
      <c r="XCD257" s="405"/>
      <c r="XCE257" s="405"/>
      <c r="XCF257" s="277"/>
      <c r="XCG257" s="277"/>
      <c r="XCH257" s="277"/>
      <c r="XCI257" s="277"/>
      <c r="XCJ257" s="277"/>
      <c r="XCK257" s="277"/>
      <c r="XCL257" s="277"/>
      <c r="XCM257" s="277"/>
      <c r="XCN257" s="402"/>
      <c r="XCO257" s="404"/>
      <c r="XCP257" s="49"/>
      <c r="XCQ257" s="49"/>
      <c r="XCR257" s="49"/>
      <c r="XCS257" s="99"/>
      <c r="XCT257" s="98"/>
      <c r="XCU257" s="49"/>
      <c r="XCV257" s="405"/>
      <c r="XCW257" s="405"/>
      <c r="XCX257" s="277"/>
      <c r="XCY257" s="277"/>
      <c r="XCZ257" s="277"/>
      <c r="XDA257" s="277"/>
      <c r="XDB257" s="277"/>
      <c r="XDC257" s="277"/>
      <c r="XDD257" s="277"/>
      <c r="XDE257" s="277"/>
      <c r="XDF257" s="402"/>
      <c r="XDG257" s="404"/>
      <c r="XDH257" s="49"/>
      <c r="XDI257" s="49"/>
      <c r="XDJ257" s="49"/>
    </row>
    <row r="258" spans="1:16338" s="407" customFormat="1" x14ac:dyDescent="0.2">
      <c r="A258" s="234"/>
      <c r="B258" s="208"/>
      <c r="C258" s="208"/>
      <c r="D258" s="208"/>
      <c r="E258" s="362"/>
      <c r="F258" s="376" t="s">
        <v>262</v>
      </c>
      <c r="G258" s="202"/>
      <c r="H258" s="207"/>
      <c r="I258" s="207"/>
      <c r="J258" s="572">
        <v>30</v>
      </c>
      <c r="K258" s="207"/>
      <c r="L258" s="417">
        <v>30</v>
      </c>
      <c r="M258" s="549"/>
      <c r="N258" s="320"/>
      <c r="O258" s="522"/>
      <c r="P258" s="522"/>
      <c r="Q258" s="522"/>
      <c r="R258" s="485"/>
      <c r="S258" s="277"/>
      <c r="T258" s="277"/>
      <c r="U258" s="277"/>
      <c r="V258" s="277"/>
      <c r="W258" s="277"/>
      <c r="X258" s="277"/>
      <c r="Y258" s="277"/>
      <c r="Z258" s="402"/>
      <c r="AA258" s="404"/>
      <c r="AB258" s="49"/>
      <c r="AC258" s="49"/>
      <c r="AD258" s="49"/>
      <c r="AE258" s="99"/>
      <c r="AF258" s="98"/>
      <c r="AG258" s="49"/>
      <c r="AH258" s="405"/>
      <c r="AI258" s="405"/>
      <c r="AJ258" s="277"/>
      <c r="AK258" s="277"/>
      <c r="AL258" s="277"/>
      <c r="AM258" s="277"/>
      <c r="AN258" s="277"/>
      <c r="AO258" s="277"/>
      <c r="AP258" s="277"/>
      <c r="AQ258" s="277"/>
      <c r="AR258" s="402"/>
      <c r="AS258" s="404"/>
      <c r="AT258" s="49"/>
      <c r="AU258" s="49"/>
      <c r="AV258" s="49"/>
      <c r="AW258" s="99"/>
      <c r="AX258" s="98"/>
      <c r="AY258" s="49"/>
      <c r="AZ258" s="405"/>
      <c r="BA258" s="405"/>
      <c r="BB258" s="277"/>
      <c r="BC258" s="277"/>
      <c r="BD258" s="277"/>
      <c r="BE258" s="277"/>
      <c r="BF258" s="277"/>
      <c r="BG258" s="277"/>
      <c r="BH258" s="277"/>
      <c r="BI258" s="277"/>
      <c r="BJ258" s="402"/>
      <c r="BK258" s="404"/>
      <c r="BL258" s="49"/>
      <c r="BM258" s="49"/>
      <c r="BN258" s="49"/>
      <c r="BO258" s="99"/>
      <c r="BP258" s="98"/>
      <c r="BQ258" s="49"/>
      <c r="BR258" s="405"/>
      <c r="BS258" s="405"/>
      <c r="BT258" s="277"/>
      <c r="BU258" s="277"/>
      <c r="BV258" s="277"/>
      <c r="BW258" s="277"/>
      <c r="BX258" s="277"/>
      <c r="BY258" s="277"/>
      <c r="BZ258" s="277"/>
      <c r="CA258" s="277"/>
      <c r="CB258" s="402"/>
      <c r="CC258" s="404"/>
      <c r="CD258" s="49"/>
      <c r="CE258" s="49"/>
      <c r="CF258" s="49"/>
      <c r="CG258" s="99"/>
      <c r="CH258" s="98"/>
      <c r="CI258" s="49"/>
      <c r="CJ258" s="405"/>
      <c r="CK258" s="405"/>
      <c r="CL258" s="277"/>
      <c r="CM258" s="277"/>
      <c r="CN258" s="277"/>
      <c r="CO258" s="277"/>
      <c r="CP258" s="277"/>
      <c r="CQ258" s="277"/>
      <c r="CR258" s="277"/>
      <c r="CS258" s="277"/>
      <c r="CT258" s="402"/>
      <c r="CU258" s="404"/>
      <c r="CV258" s="49"/>
      <c r="CW258" s="49"/>
      <c r="CX258" s="49"/>
      <c r="CY258" s="99"/>
      <c r="CZ258" s="98"/>
      <c r="DA258" s="49"/>
      <c r="DB258" s="405"/>
      <c r="DC258" s="405"/>
      <c r="DD258" s="277"/>
      <c r="DE258" s="277"/>
      <c r="DF258" s="277"/>
      <c r="DG258" s="277"/>
      <c r="DH258" s="277"/>
      <c r="DI258" s="277"/>
      <c r="DJ258" s="277"/>
      <c r="DK258" s="277"/>
      <c r="DL258" s="402"/>
      <c r="DM258" s="404"/>
      <c r="DN258" s="49"/>
      <c r="DO258" s="49"/>
      <c r="DP258" s="49"/>
      <c r="DQ258" s="99"/>
      <c r="DR258" s="98"/>
      <c r="DS258" s="49"/>
      <c r="DT258" s="405"/>
      <c r="DU258" s="405"/>
      <c r="DV258" s="277"/>
      <c r="DW258" s="277"/>
      <c r="DX258" s="277"/>
      <c r="DY258" s="277"/>
      <c r="DZ258" s="277"/>
      <c r="EA258" s="277"/>
      <c r="EB258" s="277"/>
      <c r="EC258" s="277"/>
      <c r="ED258" s="402"/>
      <c r="EE258" s="404"/>
      <c r="EF258" s="49"/>
      <c r="EG258" s="49"/>
      <c r="EH258" s="49"/>
      <c r="EI258" s="99"/>
      <c r="EJ258" s="98"/>
      <c r="EK258" s="49"/>
      <c r="EL258" s="405"/>
      <c r="EM258" s="405"/>
      <c r="EN258" s="277"/>
      <c r="EO258" s="277"/>
      <c r="EP258" s="277"/>
      <c r="EQ258" s="277"/>
      <c r="ER258" s="277"/>
      <c r="ES258" s="277"/>
      <c r="ET258" s="277"/>
      <c r="EU258" s="277"/>
      <c r="EV258" s="402"/>
      <c r="EW258" s="404"/>
      <c r="EX258" s="49"/>
      <c r="EY258" s="49"/>
      <c r="EZ258" s="49"/>
      <c r="FA258" s="99"/>
      <c r="FB258" s="98"/>
      <c r="FC258" s="49"/>
      <c r="FD258" s="405"/>
      <c r="FE258" s="405"/>
      <c r="FF258" s="277"/>
      <c r="FG258" s="277"/>
      <c r="FH258" s="277"/>
      <c r="FI258" s="277"/>
      <c r="FJ258" s="277"/>
      <c r="FK258" s="277"/>
      <c r="FL258" s="277"/>
      <c r="FM258" s="277"/>
      <c r="FN258" s="402"/>
      <c r="FO258" s="404"/>
      <c r="FP258" s="49"/>
      <c r="FQ258" s="49"/>
      <c r="FR258" s="49"/>
      <c r="FS258" s="99"/>
      <c r="FT258" s="98"/>
      <c r="FU258" s="49"/>
      <c r="FV258" s="405"/>
      <c r="FW258" s="405"/>
      <c r="FX258" s="277"/>
      <c r="FY258" s="277"/>
      <c r="FZ258" s="277"/>
      <c r="GA258" s="277"/>
      <c r="GB258" s="277"/>
      <c r="GC258" s="277"/>
      <c r="GD258" s="277"/>
      <c r="GE258" s="277"/>
      <c r="GF258" s="402"/>
      <c r="GG258" s="404"/>
      <c r="GH258" s="49"/>
      <c r="GI258" s="49"/>
      <c r="GJ258" s="49"/>
      <c r="GK258" s="99"/>
      <c r="GL258" s="98"/>
      <c r="GM258" s="49"/>
      <c r="GN258" s="405"/>
      <c r="GO258" s="405"/>
      <c r="GP258" s="277"/>
      <c r="GQ258" s="277"/>
      <c r="GR258" s="277"/>
      <c r="GS258" s="277"/>
      <c r="GT258" s="277"/>
      <c r="GU258" s="277"/>
      <c r="GV258" s="277"/>
      <c r="GW258" s="277"/>
      <c r="GX258" s="402"/>
      <c r="GY258" s="404"/>
      <c r="GZ258" s="49"/>
      <c r="HA258" s="49"/>
      <c r="HB258" s="49"/>
      <c r="HC258" s="99"/>
      <c r="HD258" s="98"/>
      <c r="HE258" s="49"/>
      <c r="HF258" s="405"/>
      <c r="HG258" s="405"/>
      <c r="HH258" s="277"/>
      <c r="HI258" s="277"/>
      <c r="HJ258" s="277"/>
      <c r="HK258" s="277"/>
      <c r="HL258" s="277"/>
      <c r="HM258" s="277"/>
      <c r="HN258" s="277"/>
      <c r="HO258" s="277"/>
      <c r="HP258" s="402"/>
      <c r="HQ258" s="404"/>
      <c r="HR258" s="49"/>
      <c r="HS258" s="49"/>
      <c r="HT258" s="49"/>
      <c r="HU258" s="99"/>
      <c r="HV258" s="98"/>
      <c r="HW258" s="49"/>
      <c r="HX258" s="405"/>
      <c r="HY258" s="405"/>
      <c r="HZ258" s="277"/>
      <c r="IA258" s="277"/>
      <c r="IB258" s="277"/>
      <c r="IC258" s="277"/>
      <c r="ID258" s="277"/>
      <c r="IE258" s="277"/>
      <c r="IF258" s="277"/>
      <c r="IG258" s="277"/>
      <c r="IH258" s="402"/>
      <c r="II258" s="404"/>
      <c r="IJ258" s="49"/>
      <c r="IK258" s="49"/>
      <c r="IL258" s="49"/>
      <c r="IM258" s="99"/>
      <c r="IN258" s="98"/>
      <c r="IO258" s="49"/>
      <c r="IP258" s="405"/>
      <c r="IQ258" s="405"/>
      <c r="IR258" s="277"/>
      <c r="IS258" s="277"/>
      <c r="IT258" s="277"/>
      <c r="IU258" s="277"/>
      <c r="IV258" s="277"/>
      <c r="IW258" s="277"/>
      <c r="IX258" s="277"/>
      <c r="IY258" s="277"/>
      <c r="IZ258" s="402"/>
      <c r="JA258" s="404"/>
      <c r="JB258" s="49"/>
      <c r="JC258" s="49"/>
      <c r="JD258" s="49"/>
      <c r="JE258" s="99"/>
      <c r="JF258" s="98"/>
      <c r="JG258" s="49"/>
      <c r="JH258" s="405"/>
      <c r="JI258" s="405"/>
      <c r="JJ258" s="277"/>
      <c r="JK258" s="277"/>
      <c r="JL258" s="277"/>
      <c r="JM258" s="277"/>
      <c r="JN258" s="277"/>
      <c r="JO258" s="277"/>
      <c r="JP258" s="277"/>
      <c r="JQ258" s="277"/>
      <c r="JR258" s="402"/>
      <c r="JS258" s="404"/>
      <c r="JT258" s="49"/>
      <c r="JU258" s="49"/>
      <c r="JV258" s="49"/>
      <c r="JW258" s="99"/>
      <c r="JX258" s="98"/>
      <c r="JY258" s="49"/>
      <c r="JZ258" s="405"/>
      <c r="KA258" s="405"/>
      <c r="KB258" s="277"/>
      <c r="KC258" s="277"/>
      <c r="KD258" s="277"/>
      <c r="KE258" s="277"/>
      <c r="KF258" s="277"/>
      <c r="KG258" s="277"/>
      <c r="KH258" s="277"/>
      <c r="KI258" s="277"/>
      <c r="KJ258" s="402"/>
      <c r="KK258" s="404"/>
      <c r="KL258" s="49"/>
      <c r="KM258" s="49"/>
      <c r="KN258" s="49"/>
      <c r="KO258" s="99"/>
      <c r="KP258" s="98"/>
      <c r="KQ258" s="49"/>
      <c r="KR258" s="405"/>
      <c r="KS258" s="405"/>
      <c r="KT258" s="277"/>
      <c r="KU258" s="277"/>
      <c r="KV258" s="277"/>
      <c r="KW258" s="277"/>
      <c r="KX258" s="277"/>
      <c r="KY258" s="277"/>
      <c r="KZ258" s="277"/>
      <c r="LA258" s="277"/>
      <c r="LB258" s="402"/>
      <c r="LC258" s="404"/>
      <c r="LD258" s="49"/>
      <c r="LE258" s="49"/>
      <c r="LF258" s="49"/>
      <c r="LG258" s="99"/>
      <c r="LH258" s="98"/>
      <c r="LI258" s="49"/>
      <c r="LJ258" s="405"/>
      <c r="LK258" s="405"/>
      <c r="LL258" s="277"/>
      <c r="LM258" s="277"/>
      <c r="LN258" s="277"/>
      <c r="LO258" s="277"/>
      <c r="LP258" s="277"/>
      <c r="LQ258" s="277"/>
      <c r="LR258" s="277"/>
      <c r="LS258" s="277"/>
      <c r="LT258" s="402"/>
      <c r="LU258" s="404"/>
      <c r="LV258" s="49"/>
      <c r="LW258" s="49"/>
      <c r="LX258" s="49"/>
      <c r="LY258" s="99"/>
      <c r="LZ258" s="98"/>
      <c r="MA258" s="49"/>
      <c r="MB258" s="405"/>
      <c r="MC258" s="405"/>
      <c r="MD258" s="277"/>
      <c r="ME258" s="277"/>
      <c r="MF258" s="277"/>
      <c r="MG258" s="277"/>
      <c r="MH258" s="277"/>
      <c r="MI258" s="277"/>
      <c r="MJ258" s="277"/>
      <c r="MK258" s="277"/>
      <c r="ML258" s="402"/>
      <c r="MM258" s="404"/>
      <c r="MN258" s="49"/>
      <c r="MO258" s="49"/>
      <c r="MP258" s="49"/>
      <c r="MQ258" s="99"/>
      <c r="MR258" s="98"/>
      <c r="MS258" s="49"/>
      <c r="MT258" s="405"/>
      <c r="MU258" s="405"/>
      <c r="MV258" s="277"/>
      <c r="MW258" s="277"/>
      <c r="MX258" s="277"/>
      <c r="MY258" s="277"/>
      <c r="MZ258" s="277"/>
      <c r="NA258" s="277"/>
      <c r="NB258" s="277"/>
      <c r="NC258" s="277"/>
      <c r="ND258" s="402"/>
      <c r="NE258" s="404"/>
      <c r="NF258" s="49"/>
      <c r="NG258" s="49"/>
      <c r="NH258" s="49"/>
      <c r="NI258" s="99"/>
      <c r="NJ258" s="98"/>
      <c r="NK258" s="49"/>
      <c r="NL258" s="405"/>
      <c r="NM258" s="405"/>
      <c r="NN258" s="277"/>
      <c r="NO258" s="277"/>
      <c r="NP258" s="277"/>
      <c r="NQ258" s="277"/>
      <c r="NR258" s="277"/>
      <c r="NS258" s="277"/>
      <c r="NT258" s="277"/>
      <c r="NU258" s="277"/>
      <c r="NV258" s="402"/>
      <c r="NW258" s="404"/>
      <c r="NX258" s="49"/>
      <c r="NY258" s="49"/>
      <c r="NZ258" s="49"/>
      <c r="OA258" s="99"/>
      <c r="OB258" s="98"/>
      <c r="OC258" s="49"/>
      <c r="OD258" s="405"/>
      <c r="OE258" s="405"/>
      <c r="OF258" s="277"/>
      <c r="OG258" s="277"/>
      <c r="OH258" s="277"/>
      <c r="OI258" s="277"/>
      <c r="OJ258" s="277"/>
      <c r="OK258" s="277"/>
      <c r="OL258" s="277"/>
      <c r="OM258" s="277"/>
      <c r="ON258" s="402"/>
      <c r="OO258" s="404"/>
      <c r="OP258" s="49"/>
      <c r="OQ258" s="49"/>
      <c r="OR258" s="49"/>
      <c r="OS258" s="99"/>
      <c r="OT258" s="98"/>
      <c r="OU258" s="49"/>
      <c r="OV258" s="405"/>
      <c r="OW258" s="405"/>
      <c r="OX258" s="277"/>
      <c r="OY258" s="277"/>
      <c r="OZ258" s="277"/>
      <c r="PA258" s="277"/>
      <c r="PB258" s="277"/>
      <c r="PC258" s="277"/>
      <c r="PD258" s="277"/>
      <c r="PE258" s="277"/>
      <c r="PF258" s="402"/>
      <c r="PG258" s="404"/>
      <c r="PH258" s="49"/>
      <c r="PI258" s="49"/>
      <c r="PJ258" s="49"/>
      <c r="PK258" s="99"/>
      <c r="PL258" s="98"/>
      <c r="PM258" s="49"/>
      <c r="PN258" s="405"/>
      <c r="PO258" s="405"/>
      <c r="PP258" s="277"/>
      <c r="PQ258" s="277"/>
      <c r="PR258" s="277"/>
      <c r="PS258" s="277"/>
      <c r="PT258" s="277"/>
      <c r="PU258" s="277"/>
      <c r="PV258" s="277"/>
      <c r="PW258" s="277"/>
      <c r="PX258" s="402"/>
      <c r="PY258" s="404"/>
      <c r="PZ258" s="49"/>
      <c r="QA258" s="49"/>
      <c r="QB258" s="49"/>
      <c r="QC258" s="99"/>
      <c r="QD258" s="98"/>
      <c r="QE258" s="49"/>
      <c r="QF258" s="405"/>
      <c r="QG258" s="405"/>
      <c r="QH258" s="277"/>
      <c r="QI258" s="277"/>
      <c r="QJ258" s="277"/>
      <c r="QK258" s="277"/>
      <c r="QL258" s="277"/>
      <c r="QM258" s="277"/>
      <c r="QN258" s="277"/>
      <c r="QO258" s="277"/>
      <c r="QP258" s="402"/>
      <c r="QQ258" s="404"/>
      <c r="QR258" s="49"/>
      <c r="QS258" s="49"/>
      <c r="QT258" s="49"/>
      <c r="QU258" s="99"/>
      <c r="QV258" s="98"/>
      <c r="QW258" s="49"/>
      <c r="QX258" s="405"/>
      <c r="QY258" s="405"/>
      <c r="QZ258" s="277"/>
      <c r="RA258" s="277"/>
      <c r="RB258" s="277"/>
      <c r="RC258" s="277"/>
      <c r="RD258" s="277"/>
      <c r="RE258" s="277"/>
      <c r="RF258" s="277"/>
      <c r="RG258" s="277"/>
      <c r="RH258" s="402"/>
      <c r="RI258" s="404"/>
      <c r="RJ258" s="49"/>
      <c r="RK258" s="49"/>
      <c r="RL258" s="49"/>
      <c r="RM258" s="99"/>
      <c r="RN258" s="98"/>
      <c r="RO258" s="49"/>
      <c r="RP258" s="405"/>
      <c r="RQ258" s="405"/>
      <c r="RR258" s="277"/>
      <c r="RS258" s="277"/>
      <c r="RT258" s="277"/>
      <c r="RU258" s="277"/>
      <c r="RV258" s="277"/>
      <c r="RW258" s="277"/>
      <c r="RX258" s="277"/>
      <c r="RY258" s="277"/>
      <c r="RZ258" s="402"/>
      <c r="SA258" s="404"/>
      <c r="SB258" s="49"/>
      <c r="SC258" s="49"/>
      <c r="SD258" s="49"/>
      <c r="SE258" s="99"/>
      <c r="SF258" s="98"/>
      <c r="SG258" s="49"/>
      <c r="SH258" s="405"/>
      <c r="SI258" s="405"/>
      <c r="SJ258" s="277"/>
      <c r="SK258" s="277"/>
      <c r="SL258" s="277"/>
      <c r="SM258" s="277"/>
      <c r="SN258" s="277"/>
      <c r="SO258" s="277"/>
      <c r="SP258" s="277"/>
      <c r="SQ258" s="277"/>
      <c r="SR258" s="402"/>
      <c r="SS258" s="404"/>
      <c r="ST258" s="49"/>
      <c r="SU258" s="49"/>
      <c r="SV258" s="49"/>
      <c r="SW258" s="99"/>
      <c r="SX258" s="98"/>
      <c r="SY258" s="49"/>
      <c r="SZ258" s="405"/>
      <c r="TA258" s="405"/>
      <c r="TB258" s="277"/>
      <c r="TC258" s="277"/>
      <c r="TD258" s="277"/>
      <c r="TE258" s="277"/>
      <c r="TF258" s="277"/>
      <c r="TG258" s="277"/>
      <c r="TH258" s="277"/>
      <c r="TI258" s="277"/>
      <c r="TJ258" s="402"/>
      <c r="TK258" s="404"/>
      <c r="TL258" s="49"/>
      <c r="TM258" s="49"/>
      <c r="TN258" s="49"/>
      <c r="TO258" s="99"/>
      <c r="TP258" s="98"/>
      <c r="TQ258" s="49"/>
      <c r="TR258" s="405"/>
      <c r="TS258" s="405"/>
      <c r="TT258" s="277"/>
      <c r="TU258" s="277"/>
      <c r="TV258" s="277"/>
      <c r="TW258" s="277"/>
      <c r="TX258" s="277"/>
      <c r="TY258" s="277"/>
      <c r="TZ258" s="277"/>
      <c r="UA258" s="277"/>
      <c r="UB258" s="402"/>
      <c r="UC258" s="404"/>
      <c r="UD258" s="49"/>
      <c r="UE258" s="49"/>
      <c r="UF258" s="49"/>
      <c r="UG258" s="99"/>
      <c r="UH258" s="98"/>
      <c r="UI258" s="49"/>
      <c r="UJ258" s="405"/>
      <c r="UK258" s="405"/>
      <c r="UL258" s="277"/>
      <c r="UM258" s="277"/>
      <c r="UN258" s="277"/>
      <c r="UO258" s="277"/>
      <c r="UP258" s="277"/>
      <c r="UQ258" s="277"/>
      <c r="UR258" s="277"/>
      <c r="US258" s="277"/>
      <c r="UT258" s="402"/>
      <c r="UU258" s="404"/>
      <c r="UV258" s="49"/>
      <c r="UW258" s="49"/>
      <c r="UX258" s="49"/>
      <c r="UY258" s="99"/>
      <c r="UZ258" s="98"/>
      <c r="VA258" s="49"/>
      <c r="VB258" s="405"/>
      <c r="VC258" s="405"/>
      <c r="VD258" s="277"/>
      <c r="VE258" s="277"/>
      <c r="VF258" s="277"/>
      <c r="VG258" s="277"/>
      <c r="VH258" s="277"/>
      <c r="VI258" s="277"/>
      <c r="VJ258" s="277"/>
      <c r="VK258" s="277"/>
      <c r="VL258" s="402"/>
      <c r="VM258" s="404"/>
      <c r="VN258" s="49"/>
      <c r="VO258" s="49"/>
      <c r="VP258" s="49"/>
      <c r="VQ258" s="99"/>
      <c r="VR258" s="98"/>
      <c r="VS258" s="49"/>
      <c r="VT258" s="405"/>
      <c r="VU258" s="405"/>
      <c r="VV258" s="277"/>
      <c r="VW258" s="277"/>
      <c r="VX258" s="277"/>
      <c r="VY258" s="277"/>
      <c r="VZ258" s="277"/>
      <c r="WA258" s="277"/>
      <c r="WB258" s="277"/>
      <c r="WC258" s="277"/>
      <c r="WD258" s="402"/>
      <c r="WE258" s="404"/>
      <c r="WF258" s="49"/>
      <c r="WG258" s="49"/>
      <c r="WH258" s="49"/>
      <c r="WI258" s="99"/>
      <c r="WJ258" s="98"/>
      <c r="WK258" s="49"/>
      <c r="WL258" s="405"/>
      <c r="WM258" s="405"/>
      <c r="WN258" s="277"/>
      <c r="WO258" s="277"/>
      <c r="WP258" s="277"/>
      <c r="WQ258" s="277"/>
      <c r="WR258" s="277"/>
      <c r="WS258" s="277"/>
      <c r="WT258" s="277"/>
      <c r="WU258" s="277"/>
      <c r="WV258" s="402"/>
      <c r="WW258" s="404"/>
      <c r="WX258" s="49"/>
      <c r="WY258" s="49"/>
      <c r="WZ258" s="49"/>
      <c r="XA258" s="99"/>
      <c r="XB258" s="98"/>
      <c r="XC258" s="49"/>
      <c r="XD258" s="405"/>
      <c r="XE258" s="405"/>
      <c r="XF258" s="277"/>
      <c r="XG258" s="277"/>
      <c r="XH258" s="277"/>
      <c r="XI258" s="277"/>
      <c r="XJ258" s="277"/>
      <c r="XK258" s="277"/>
      <c r="XL258" s="277"/>
      <c r="XM258" s="277"/>
      <c r="XN258" s="402"/>
      <c r="XO258" s="404"/>
      <c r="XP258" s="49"/>
      <c r="XQ258" s="49"/>
      <c r="XR258" s="49"/>
      <c r="XS258" s="99"/>
      <c r="XT258" s="98"/>
      <c r="XU258" s="49"/>
      <c r="XV258" s="405"/>
      <c r="XW258" s="405"/>
      <c r="XX258" s="277"/>
      <c r="XY258" s="277"/>
      <c r="XZ258" s="277"/>
      <c r="YA258" s="277"/>
      <c r="YB258" s="277"/>
      <c r="YC258" s="277"/>
      <c r="YD258" s="277"/>
      <c r="YE258" s="277"/>
      <c r="YF258" s="402"/>
      <c r="YG258" s="404"/>
      <c r="YH258" s="49"/>
      <c r="YI258" s="49"/>
      <c r="YJ258" s="49"/>
      <c r="YK258" s="99"/>
      <c r="YL258" s="98"/>
      <c r="YM258" s="49"/>
      <c r="YN258" s="405"/>
      <c r="YO258" s="405"/>
      <c r="YP258" s="277"/>
      <c r="YQ258" s="277"/>
      <c r="YR258" s="277"/>
      <c r="YS258" s="277"/>
      <c r="YT258" s="277"/>
      <c r="YU258" s="277"/>
      <c r="YV258" s="277"/>
      <c r="YW258" s="277"/>
      <c r="YX258" s="402"/>
      <c r="YY258" s="404"/>
      <c r="YZ258" s="49"/>
      <c r="ZA258" s="49"/>
      <c r="ZB258" s="49"/>
      <c r="ZC258" s="99"/>
      <c r="ZD258" s="98"/>
      <c r="ZE258" s="49"/>
      <c r="ZF258" s="405"/>
      <c r="ZG258" s="405"/>
      <c r="ZH258" s="277"/>
      <c r="ZI258" s="277"/>
      <c r="ZJ258" s="277"/>
      <c r="ZK258" s="277"/>
      <c r="ZL258" s="277"/>
      <c r="ZM258" s="277"/>
      <c r="ZN258" s="277"/>
      <c r="ZO258" s="277"/>
      <c r="ZP258" s="402"/>
      <c r="ZQ258" s="404"/>
      <c r="ZR258" s="49"/>
      <c r="ZS258" s="49"/>
      <c r="ZT258" s="49"/>
      <c r="ZU258" s="99"/>
      <c r="ZV258" s="98"/>
      <c r="ZW258" s="49"/>
      <c r="ZX258" s="405"/>
      <c r="ZY258" s="405"/>
      <c r="ZZ258" s="277"/>
      <c r="AAA258" s="277"/>
      <c r="AAB258" s="277"/>
      <c r="AAC258" s="277"/>
      <c r="AAD258" s="277"/>
      <c r="AAE258" s="277"/>
      <c r="AAF258" s="277"/>
      <c r="AAG258" s="277"/>
      <c r="AAH258" s="402"/>
      <c r="AAI258" s="404"/>
      <c r="AAJ258" s="49"/>
      <c r="AAK258" s="49"/>
      <c r="AAL258" s="49"/>
      <c r="AAM258" s="99"/>
      <c r="AAN258" s="98"/>
      <c r="AAO258" s="49"/>
      <c r="AAP258" s="405"/>
      <c r="AAQ258" s="405"/>
      <c r="AAR258" s="277"/>
      <c r="AAS258" s="277"/>
      <c r="AAT258" s="277"/>
      <c r="AAU258" s="277"/>
      <c r="AAV258" s="277"/>
      <c r="AAW258" s="277"/>
      <c r="AAX258" s="277"/>
      <c r="AAY258" s="277"/>
      <c r="AAZ258" s="402"/>
      <c r="ABA258" s="404"/>
      <c r="ABB258" s="49"/>
      <c r="ABC258" s="49"/>
      <c r="ABD258" s="49"/>
      <c r="ABE258" s="99"/>
      <c r="ABF258" s="98"/>
      <c r="ABG258" s="49"/>
      <c r="ABH258" s="405"/>
      <c r="ABI258" s="405"/>
      <c r="ABJ258" s="277"/>
      <c r="ABK258" s="277"/>
      <c r="ABL258" s="277"/>
      <c r="ABM258" s="277"/>
      <c r="ABN258" s="277"/>
      <c r="ABO258" s="277"/>
      <c r="ABP258" s="277"/>
      <c r="ABQ258" s="277"/>
      <c r="ABR258" s="402"/>
      <c r="ABS258" s="404"/>
      <c r="ABT258" s="49"/>
      <c r="ABU258" s="49"/>
      <c r="ABV258" s="49"/>
      <c r="ABW258" s="99"/>
      <c r="ABX258" s="98"/>
      <c r="ABY258" s="49"/>
      <c r="ABZ258" s="405"/>
      <c r="ACA258" s="405"/>
      <c r="ACB258" s="277"/>
      <c r="ACC258" s="277"/>
      <c r="ACD258" s="277"/>
      <c r="ACE258" s="277"/>
      <c r="ACF258" s="277"/>
      <c r="ACG258" s="277"/>
      <c r="ACH258" s="277"/>
      <c r="ACI258" s="277"/>
      <c r="ACJ258" s="402"/>
      <c r="ACK258" s="404"/>
      <c r="ACL258" s="49"/>
      <c r="ACM258" s="49"/>
      <c r="ACN258" s="49"/>
      <c r="ACO258" s="99"/>
      <c r="ACP258" s="98"/>
      <c r="ACQ258" s="49"/>
      <c r="ACR258" s="405"/>
      <c r="ACS258" s="405"/>
      <c r="ACT258" s="277"/>
      <c r="ACU258" s="277"/>
      <c r="ACV258" s="277"/>
      <c r="ACW258" s="277"/>
      <c r="ACX258" s="277"/>
      <c r="ACY258" s="277"/>
      <c r="ACZ258" s="277"/>
      <c r="ADA258" s="277"/>
      <c r="ADB258" s="402"/>
      <c r="ADC258" s="404"/>
      <c r="ADD258" s="49"/>
      <c r="ADE258" s="49"/>
      <c r="ADF258" s="49"/>
      <c r="ADG258" s="99"/>
      <c r="ADH258" s="98"/>
      <c r="ADI258" s="49"/>
      <c r="ADJ258" s="405"/>
      <c r="ADK258" s="405"/>
      <c r="ADL258" s="277"/>
      <c r="ADM258" s="277"/>
      <c r="ADN258" s="277"/>
      <c r="ADO258" s="277"/>
      <c r="ADP258" s="277"/>
      <c r="ADQ258" s="277"/>
      <c r="ADR258" s="277"/>
      <c r="ADS258" s="277"/>
      <c r="ADT258" s="402"/>
      <c r="ADU258" s="404"/>
      <c r="ADV258" s="49"/>
      <c r="ADW258" s="49"/>
      <c r="ADX258" s="49"/>
      <c r="ADY258" s="99"/>
      <c r="ADZ258" s="98"/>
      <c r="AEA258" s="49"/>
      <c r="AEB258" s="405"/>
      <c r="AEC258" s="405"/>
      <c r="AED258" s="277"/>
      <c r="AEE258" s="277"/>
      <c r="AEF258" s="277"/>
      <c r="AEG258" s="277"/>
      <c r="AEH258" s="277"/>
      <c r="AEI258" s="277"/>
      <c r="AEJ258" s="277"/>
      <c r="AEK258" s="277"/>
      <c r="AEL258" s="402"/>
      <c r="AEM258" s="404"/>
      <c r="AEN258" s="49"/>
      <c r="AEO258" s="49"/>
      <c r="AEP258" s="49"/>
      <c r="AEQ258" s="99"/>
      <c r="AER258" s="98"/>
      <c r="AES258" s="49"/>
      <c r="AET258" s="405"/>
      <c r="AEU258" s="405"/>
      <c r="AEV258" s="277"/>
      <c r="AEW258" s="277"/>
      <c r="AEX258" s="277"/>
      <c r="AEY258" s="277"/>
      <c r="AEZ258" s="277"/>
      <c r="AFA258" s="277"/>
      <c r="AFB258" s="277"/>
      <c r="AFC258" s="277"/>
      <c r="AFD258" s="402"/>
      <c r="AFE258" s="404"/>
      <c r="AFF258" s="49"/>
      <c r="AFG258" s="49"/>
      <c r="AFH258" s="49"/>
      <c r="AFI258" s="99"/>
      <c r="AFJ258" s="98"/>
      <c r="AFK258" s="49"/>
      <c r="AFL258" s="405"/>
      <c r="AFM258" s="405"/>
      <c r="AFN258" s="277"/>
      <c r="AFO258" s="277"/>
      <c r="AFP258" s="277"/>
      <c r="AFQ258" s="277"/>
      <c r="AFR258" s="277"/>
      <c r="AFS258" s="277"/>
      <c r="AFT258" s="277"/>
      <c r="AFU258" s="277"/>
      <c r="AFV258" s="402"/>
      <c r="AFW258" s="404"/>
      <c r="AFX258" s="49"/>
      <c r="AFY258" s="49"/>
      <c r="AFZ258" s="49"/>
      <c r="AGA258" s="99"/>
      <c r="AGB258" s="98"/>
      <c r="AGC258" s="49"/>
      <c r="AGD258" s="405"/>
      <c r="AGE258" s="405"/>
      <c r="AGF258" s="277"/>
      <c r="AGG258" s="277"/>
      <c r="AGH258" s="277"/>
      <c r="AGI258" s="277"/>
      <c r="AGJ258" s="277"/>
      <c r="AGK258" s="277"/>
      <c r="AGL258" s="277"/>
      <c r="AGM258" s="277"/>
      <c r="AGN258" s="402"/>
      <c r="AGO258" s="404"/>
      <c r="AGP258" s="49"/>
      <c r="AGQ258" s="49"/>
      <c r="AGR258" s="49"/>
      <c r="AGS258" s="99"/>
      <c r="AGT258" s="98"/>
      <c r="AGU258" s="49"/>
      <c r="AGV258" s="405"/>
      <c r="AGW258" s="405"/>
      <c r="AGX258" s="277"/>
      <c r="AGY258" s="277"/>
      <c r="AGZ258" s="277"/>
      <c r="AHA258" s="277"/>
      <c r="AHB258" s="277"/>
      <c r="AHC258" s="277"/>
      <c r="AHD258" s="277"/>
      <c r="AHE258" s="277"/>
      <c r="AHF258" s="402"/>
      <c r="AHG258" s="404"/>
      <c r="AHH258" s="49"/>
      <c r="AHI258" s="49"/>
      <c r="AHJ258" s="49"/>
      <c r="AHK258" s="99"/>
      <c r="AHL258" s="98"/>
      <c r="AHM258" s="49"/>
      <c r="AHN258" s="405"/>
      <c r="AHO258" s="405"/>
      <c r="AHP258" s="277"/>
      <c r="AHQ258" s="277"/>
      <c r="AHR258" s="277"/>
      <c r="AHS258" s="277"/>
      <c r="AHT258" s="277"/>
      <c r="AHU258" s="277"/>
      <c r="AHV258" s="277"/>
      <c r="AHW258" s="277"/>
      <c r="AHX258" s="402"/>
      <c r="AHY258" s="404"/>
      <c r="AHZ258" s="49"/>
      <c r="AIA258" s="49"/>
      <c r="AIB258" s="49"/>
      <c r="AIC258" s="99"/>
      <c r="AID258" s="98"/>
      <c r="AIE258" s="49"/>
      <c r="AIF258" s="405"/>
      <c r="AIG258" s="405"/>
      <c r="AIH258" s="277"/>
      <c r="AII258" s="277"/>
      <c r="AIJ258" s="277"/>
      <c r="AIK258" s="277"/>
      <c r="AIL258" s="277"/>
      <c r="AIM258" s="277"/>
      <c r="AIN258" s="277"/>
      <c r="AIO258" s="277"/>
      <c r="AIP258" s="402"/>
      <c r="AIQ258" s="404"/>
      <c r="AIR258" s="49"/>
      <c r="AIS258" s="49"/>
      <c r="AIT258" s="49"/>
      <c r="AIU258" s="99"/>
      <c r="AIV258" s="98"/>
      <c r="AIW258" s="49"/>
      <c r="AIX258" s="405"/>
      <c r="AIY258" s="405"/>
      <c r="AIZ258" s="277"/>
      <c r="AJA258" s="277"/>
      <c r="AJB258" s="277"/>
      <c r="AJC258" s="277"/>
      <c r="AJD258" s="277"/>
      <c r="AJE258" s="277"/>
      <c r="AJF258" s="277"/>
      <c r="AJG258" s="277"/>
      <c r="AJH258" s="402"/>
      <c r="AJI258" s="404"/>
      <c r="AJJ258" s="49"/>
      <c r="AJK258" s="49"/>
      <c r="AJL258" s="49"/>
      <c r="AJM258" s="99"/>
      <c r="AJN258" s="98"/>
      <c r="AJO258" s="49"/>
      <c r="AJP258" s="405"/>
      <c r="AJQ258" s="405"/>
      <c r="AJR258" s="277"/>
      <c r="AJS258" s="277"/>
      <c r="AJT258" s="277"/>
      <c r="AJU258" s="277"/>
      <c r="AJV258" s="277"/>
      <c r="AJW258" s="277"/>
      <c r="AJX258" s="277"/>
      <c r="AJY258" s="277"/>
      <c r="AJZ258" s="402"/>
      <c r="AKA258" s="404"/>
      <c r="AKB258" s="49"/>
      <c r="AKC258" s="49"/>
      <c r="AKD258" s="49"/>
      <c r="AKE258" s="99"/>
      <c r="AKF258" s="98"/>
      <c r="AKG258" s="49"/>
      <c r="AKH258" s="405"/>
      <c r="AKI258" s="405"/>
      <c r="AKJ258" s="277"/>
      <c r="AKK258" s="277"/>
      <c r="AKL258" s="277"/>
      <c r="AKM258" s="277"/>
      <c r="AKN258" s="277"/>
      <c r="AKO258" s="277"/>
      <c r="AKP258" s="277"/>
      <c r="AKQ258" s="277"/>
      <c r="AKR258" s="402"/>
      <c r="AKS258" s="404"/>
      <c r="AKT258" s="49"/>
      <c r="AKU258" s="49"/>
      <c r="AKV258" s="49"/>
      <c r="AKW258" s="99"/>
      <c r="AKX258" s="98"/>
      <c r="AKY258" s="49"/>
      <c r="AKZ258" s="405"/>
      <c r="ALA258" s="405"/>
      <c r="ALB258" s="277"/>
      <c r="ALC258" s="277"/>
      <c r="ALD258" s="277"/>
      <c r="ALE258" s="277"/>
      <c r="ALF258" s="277"/>
      <c r="ALG258" s="277"/>
      <c r="ALH258" s="277"/>
      <c r="ALI258" s="277"/>
      <c r="ALJ258" s="402"/>
      <c r="ALK258" s="404"/>
      <c r="ALL258" s="49"/>
      <c r="ALM258" s="49"/>
      <c r="ALN258" s="49"/>
      <c r="ALO258" s="99"/>
      <c r="ALP258" s="98"/>
      <c r="ALQ258" s="49"/>
      <c r="ALR258" s="405"/>
      <c r="ALS258" s="405"/>
      <c r="ALT258" s="277"/>
      <c r="ALU258" s="277"/>
      <c r="ALV258" s="277"/>
      <c r="ALW258" s="277"/>
      <c r="ALX258" s="277"/>
      <c r="ALY258" s="277"/>
      <c r="ALZ258" s="277"/>
      <c r="AMA258" s="277"/>
      <c r="AMB258" s="402"/>
      <c r="AMC258" s="404"/>
      <c r="AMD258" s="49"/>
      <c r="AME258" s="49"/>
      <c r="AMF258" s="49"/>
      <c r="AMG258" s="99"/>
      <c r="AMH258" s="98"/>
      <c r="AMI258" s="49"/>
      <c r="AMJ258" s="405"/>
      <c r="AMK258" s="405"/>
      <c r="AML258" s="277"/>
      <c r="AMM258" s="277"/>
      <c r="AMN258" s="277"/>
      <c r="AMO258" s="277"/>
      <c r="AMP258" s="277"/>
      <c r="AMQ258" s="277"/>
      <c r="AMR258" s="277"/>
      <c r="AMS258" s="277"/>
      <c r="AMT258" s="402"/>
      <c r="AMU258" s="404"/>
      <c r="AMV258" s="49"/>
      <c r="AMW258" s="49"/>
      <c r="AMX258" s="49"/>
      <c r="AMY258" s="99"/>
      <c r="AMZ258" s="98"/>
      <c r="ANA258" s="49"/>
      <c r="ANB258" s="405"/>
      <c r="ANC258" s="405"/>
      <c r="AND258" s="277"/>
      <c r="ANE258" s="277"/>
      <c r="ANF258" s="277"/>
      <c r="ANG258" s="277"/>
      <c r="ANH258" s="277"/>
      <c r="ANI258" s="277"/>
      <c r="ANJ258" s="277"/>
      <c r="ANK258" s="277"/>
      <c r="ANL258" s="402"/>
      <c r="ANM258" s="404"/>
      <c r="ANN258" s="49"/>
      <c r="ANO258" s="49"/>
      <c r="ANP258" s="49"/>
      <c r="ANQ258" s="99"/>
      <c r="ANR258" s="98"/>
      <c r="ANS258" s="49"/>
      <c r="ANT258" s="405"/>
      <c r="ANU258" s="405"/>
      <c r="ANV258" s="277"/>
      <c r="ANW258" s="277"/>
      <c r="ANX258" s="277"/>
      <c r="ANY258" s="277"/>
      <c r="ANZ258" s="277"/>
      <c r="AOA258" s="277"/>
      <c r="AOB258" s="277"/>
      <c r="AOC258" s="277"/>
      <c r="AOD258" s="402"/>
      <c r="AOE258" s="404"/>
      <c r="AOF258" s="49"/>
      <c r="AOG258" s="49"/>
      <c r="AOH258" s="49"/>
      <c r="AOI258" s="99"/>
      <c r="AOJ258" s="98"/>
      <c r="AOK258" s="49"/>
      <c r="AOL258" s="405"/>
      <c r="AOM258" s="405"/>
      <c r="AON258" s="277"/>
      <c r="AOO258" s="277"/>
      <c r="AOP258" s="277"/>
      <c r="AOQ258" s="277"/>
      <c r="AOR258" s="277"/>
      <c r="AOS258" s="277"/>
      <c r="AOT258" s="277"/>
      <c r="AOU258" s="277"/>
      <c r="AOV258" s="402"/>
      <c r="AOW258" s="404"/>
      <c r="AOX258" s="49"/>
      <c r="AOY258" s="49"/>
      <c r="AOZ258" s="49"/>
      <c r="APA258" s="99"/>
      <c r="APB258" s="98"/>
      <c r="APC258" s="49"/>
      <c r="APD258" s="405"/>
      <c r="APE258" s="405"/>
      <c r="APF258" s="277"/>
      <c r="APG258" s="277"/>
      <c r="APH258" s="277"/>
      <c r="API258" s="277"/>
      <c r="APJ258" s="277"/>
      <c r="APK258" s="277"/>
      <c r="APL258" s="277"/>
      <c r="APM258" s="277"/>
      <c r="APN258" s="402"/>
      <c r="APO258" s="404"/>
      <c r="APP258" s="49"/>
      <c r="APQ258" s="49"/>
      <c r="APR258" s="49"/>
      <c r="APS258" s="99"/>
      <c r="APT258" s="98"/>
      <c r="APU258" s="49"/>
      <c r="APV258" s="405"/>
      <c r="APW258" s="405"/>
      <c r="APX258" s="277"/>
      <c r="APY258" s="277"/>
      <c r="APZ258" s="277"/>
      <c r="AQA258" s="277"/>
      <c r="AQB258" s="277"/>
      <c r="AQC258" s="277"/>
      <c r="AQD258" s="277"/>
      <c r="AQE258" s="277"/>
      <c r="AQF258" s="402"/>
      <c r="AQG258" s="404"/>
      <c r="AQH258" s="49"/>
      <c r="AQI258" s="49"/>
      <c r="AQJ258" s="49"/>
      <c r="AQK258" s="99"/>
      <c r="AQL258" s="98"/>
      <c r="AQM258" s="49"/>
      <c r="AQN258" s="405"/>
      <c r="AQO258" s="405"/>
      <c r="AQP258" s="277"/>
      <c r="AQQ258" s="277"/>
      <c r="AQR258" s="277"/>
      <c r="AQS258" s="277"/>
      <c r="AQT258" s="277"/>
      <c r="AQU258" s="277"/>
      <c r="AQV258" s="277"/>
      <c r="AQW258" s="277"/>
      <c r="AQX258" s="402"/>
      <c r="AQY258" s="404"/>
      <c r="AQZ258" s="49"/>
      <c r="ARA258" s="49"/>
      <c r="ARB258" s="49"/>
      <c r="ARC258" s="99"/>
      <c r="ARD258" s="98"/>
      <c r="ARE258" s="49"/>
      <c r="ARF258" s="405"/>
      <c r="ARG258" s="405"/>
      <c r="ARH258" s="277"/>
      <c r="ARI258" s="277"/>
      <c r="ARJ258" s="277"/>
      <c r="ARK258" s="277"/>
      <c r="ARL258" s="277"/>
      <c r="ARM258" s="277"/>
      <c r="ARN258" s="277"/>
      <c r="ARO258" s="277"/>
      <c r="ARP258" s="402"/>
      <c r="ARQ258" s="404"/>
      <c r="ARR258" s="49"/>
      <c r="ARS258" s="49"/>
      <c r="ART258" s="49"/>
      <c r="ARU258" s="99"/>
      <c r="ARV258" s="98"/>
      <c r="ARW258" s="49"/>
      <c r="ARX258" s="405"/>
      <c r="ARY258" s="405"/>
      <c r="ARZ258" s="277"/>
      <c r="ASA258" s="277"/>
      <c r="ASB258" s="277"/>
      <c r="ASC258" s="277"/>
      <c r="ASD258" s="277"/>
      <c r="ASE258" s="277"/>
      <c r="ASF258" s="277"/>
      <c r="ASG258" s="277"/>
      <c r="ASH258" s="402"/>
      <c r="ASI258" s="404"/>
      <c r="ASJ258" s="49"/>
      <c r="ASK258" s="49"/>
      <c r="ASL258" s="49"/>
      <c r="ASM258" s="99"/>
      <c r="ASN258" s="98"/>
      <c r="ASO258" s="49"/>
      <c r="ASP258" s="405"/>
      <c r="ASQ258" s="405"/>
      <c r="ASR258" s="277"/>
      <c r="ASS258" s="277"/>
      <c r="AST258" s="277"/>
      <c r="ASU258" s="277"/>
      <c r="ASV258" s="277"/>
      <c r="ASW258" s="277"/>
      <c r="ASX258" s="277"/>
      <c r="ASY258" s="277"/>
      <c r="ASZ258" s="402"/>
      <c r="ATA258" s="404"/>
      <c r="ATB258" s="49"/>
      <c r="ATC258" s="49"/>
      <c r="ATD258" s="49"/>
      <c r="ATE258" s="99"/>
      <c r="ATF258" s="98"/>
      <c r="ATG258" s="49"/>
      <c r="ATH258" s="405"/>
      <c r="ATI258" s="405"/>
      <c r="ATJ258" s="277"/>
      <c r="ATK258" s="277"/>
      <c r="ATL258" s="277"/>
      <c r="ATM258" s="277"/>
      <c r="ATN258" s="277"/>
      <c r="ATO258" s="277"/>
      <c r="ATP258" s="277"/>
      <c r="ATQ258" s="277"/>
      <c r="ATR258" s="402"/>
      <c r="ATS258" s="404"/>
      <c r="ATT258" s="49"/>
      <c r="ATU258" s="49"/>
      <c r="ATV258" s="49"/>
      <c r="ATW258" s="99"/>
      <c r="ATX258" s="98"/>
      <c r="ATY258" s="49"/>
      <c r="ATZ258" s="405"/>
      <c r="AUA258" s="405"/>
      <c r="AUB258" s="277"/>
      <c r="AUC258" s="277"/>
      <c r="AUD258" s="277"/>
      <c r="AUE258" s="277"/>
      <c r="AUF258" s="277"/>
      <c r="AUG258" s="277"/>
      <c r="AUH258" s="277"/>
      <c r="AUI258" s="277"/>
      <c r="AUJ258" s="402"/>
      <c r="AUK258" s="404"/>
      <c r="AUL258" s="49"/>
      <c r="AUM258" s="49"/>
      <c r="AUN258" s="49"/>
      <c r="AUO258" s="99"/>
      <c r="AUP258" s="98"/>
      <c r="AUQ258" s="49"/>
      <c r="AUR258" s="405"/>
      <c r="AUS258" s="405"/>
      <c r="AUT258" s="277"/>
      <c r="AUU258" s="277"/>
      <c r="AUV258" s="277"/>
      <c r="AUW258" s="277"/>
      <c r="AUX258" s="277"/>
      <c r="AUY258" s="277"/>
      <c r="AUZ258" s="277"/>
      <c r="AVA258" s="277"/>
      <c r="AVB258" s="402"/>
      <c r="AVC258" s="404"/>
      <c r="AVD258" s="49"/>
      <c r="AVE258" s="49"/>
      <c r="AVF258" s="49"/>
      <c r="AVG258" s="99"/>
      <c r="AVH258" s="98"/>
      <c r="AVI258" s="49"/>
      <c r="AVJ258" s="405"/>
      <c r="AVK258" s="405"/>
      <c r="AVL258" s="277"/>
      <c r="AVM258" s="277"/>
      <c r="AVN258" s="277"/>
      <c r="AVO258" s="277"/>
      <c r="AVP258" s="277"/>
      <c r="AVQ258" s="277"/>
      <c r="AVR258" s="277"/>
      <c r="AVS258" s="277"/>
      <c r="AVT258" s="402"/>
      <c r="AVU258" s="404"/>
      <c r="AVV258" s="49"/>
      <c r="AVW258" s="49"/>
      <c r="AVX258" s="49"/>
      <c r="AVY258" s="99"/>
      <c r="AVZ258" s="98"/>
      <c r="AWA258" s="49"/>
      <c r="AWB258" s="405"/>
      <c r="AWC258" s="405"/>
      <c r="AWD258" s="277"/>
      <c r="AWE258" s="277"/>
      <c r="AWF258" s="277"/>
      <c r="AWG258" s="277"/>
      <c r="AWH258" s="277"/>
      <c r="AWI258" s="277"/>
      <c r="AWJ258" s="277"/>
      <c r="AWK258" s="277"/>
      <c r="AWL258" s="402"/>
      <c r="AWM258" s="404"/>
      <c r="AWN258" s="49"/>
      <c r="AWO258" s="49"/>
      <c r="AWP258" s="49"/>
      <c r="AWQ258" s="99"/>
      <c r="AWR258" s="98"/>
      <c r="AWS258" s="49"/>
      <c r="AWT258" s="405"/>
      <c r="AWU258" s="405"/>
      <c r="AWV258" s="277"/>
      <c r="AWW258" s="277"/>
      <c r="AWX258" s="277"/>
      <c r="AWY258" s="277"/>
      <c r="AWZ258" s="277"/>
      <c r="AXA258" s="277"/>
      <c r="AXB258" s="277"/>
      <c r="AXC258" s="277"/>
      <c r="AXD258" s="402"/>
      <c r="AXE258" s="404"/>
      <c r="AXF258" s="49"/>
      <c r="AXG258" s="49"/>
      <c r="AXH258" s="49"/>
      <c r="AXI258" s="99"/>
      <c r="AXJ258" s="98"/>
      <c r="AXK258" s="49"/>
      <c r="AXL258" s="405"/>
      <c r="AXM258" s="405"/>
      <c r="AXN258" s="277"/>
      <c r="AXO258" s="277"/>
      <c r="AXP258" s="277"/>
      <c r="AXQ258" s="277"/>
      <c r="AXR258" s="277"/>
      <c r="AXS258" s="277"/>
      <c r="AXT258" s="277"/>
      <c r="AXU258" s="277"/>
      <c r="AXV258" s="402"/>
      <c r="AXW258" s="404"/>
      <c r="AXX258" s="49"/>
      <c r="AXY258" s="49"/>
      <c r="AXZ258" s="49"/>
      <c r="AYA258" s="99"/>
      <c r="AYB258" s="98"/>
      <c r="AYC258" s="49"/>
      <c r="AYD258" s="405"/>
      <c r="AYE258" s="405"/>
      <c r="AYF258" s="277"/>
      <c r="AYG258" s="277"/>
      <c r="AYH258" s="277"/>
      <c r="AYI258" s="277"/>
      <c r="AYJ258" s="277"/>
      <c r="AYK258" s="277"/>
      <c r="AYL258" s="277"/>
      <c r="AYM258" s="277"/>
      <c r="AYN258" s="402"/>
      <c r="AYO258" s="404"/>
      <c r="AYP258" s="49"/>
      <c r="AYQ258" s="49"/>
      <c r="AYR258" s="49"/>
      <c r="AYS258" s="99"/>
      <c r="AYT258" s="98"/>
      <c r="AYU258" s="49"/>
      <c r="AYV258" s="405"/>
      <c r="AYW258" s="405"/>
      <c r="AYX258" s="277"/>
      <c r="AYY258" s="277"/>
      <c r="AYZ258" s="277"/>
      <c r="AZA258" s="277"/>
      <c r="AZB258" s="277"/>
      <c r="AZC258" s="277"/>
      <c r="AZD258" s="277"/>
      <c r="AZE258" s="277"/>
      <c r="AZF258" s="402"/>
      <c r="AZG258" s="404"/>
      <c r="AZH258" s="49"/>
      <c r="AZI258" s="49"/>
      <c r="AZJ258" s="49"/>
      <c r="AZK258" s="99"/>
      <c r="AZL258" s="98"/>
      <c r="AZM258" s="49"/>
      <c r="AZN258" s="405"/>
      <c r="AZO258" s="405"/>
      <c r="AZP258" s="277"/>
      <c r="AZQ258" s="277"/>
      <c r="AZR258" s="277"/>
      <c r="AZS258" s="277"/>
      <c r="AZT258" s="277"/>
      <c r="AZU258" s="277"/>
      <c r="AZV258" s="277"/>
      <c r="AZW258" s="277"/>
      <c r="AZX258" s="402"/>
      <c r="AZY258" s="404"/>
      <c r="AZZ258" s="49"/>
      <c r="BAA258" s="49"/>
      <c r="BAB258" s="49"/>
      <c r="BAC258" s="99"/>
      <c r="BAD258" s="98"/>
      <c r="BAE258" s="49"/>
      <c r="BAF258" s="405"/>
      <c r="BAG258" s="405"/>
      <c r="BAH258" s="277"/>
      <c r="BAI258" s="277"/>
      <c r="BAJ258" s="277"/>
      <c r="BAK258" s="277"/>
      <c r="BAL258" s="277"/>
      <c r="BAM258" s="277"/>
      <c r="BAN258" s="277"/>
      <c r="BAO258" s="277"/>
      <c r="BAP258" s="402"/>
      <c r="BAQ258" s="404"/>
      <c r="BAR258" s="49"/>
      <c r="BAS258" s="49"/>
      <c r="BAT258" s="49"/>
      <c r="BAU258" s="99"/>
      <c r="BAV258" s="98"/>
      <c r="BAW258" s="49"/>
      <c r="BAX258" s="405"/>
      <c r="BAY258" s="405"/>
      <c r="BAZ258" s="277"/>
      <c r="BBA258" s="277"/>
      <c r="BBB258" s="277"/>
      <c r="BBC258" s="277"/>
      <c r="BBD258" s="277"/>
      <c r="BBE258" s="277"/>
      <c r="BBF258" s="277"/>
      <c r="BBG258" s="277"/>
      <c r="BBH258" s="402"/>
      <c r="BBI258" s="404"/>
      <c r="BBJ258" s="49"/>
      <c r="BBK258" s="49"/>
      <c r="BBL258" s="49"/>
      <c r="BBM258" s="99"/>
      <c r="BBN258" s="98"/>
      <c r="BBO258" s="49"/>
      <c r="BBP258" s="405"/>
      <c r="BBQ258" s="405"/>
      <c r="BBR258" s="277"/>
      <c r="BBS258" s="277"/>
      <c r="BBT258" s="277"/>
      <c r="BBU258" s="277"/>
      <c r="BBV258" s="277"/>
      <c r="BBW258" s="277"/>
      <c r="BBX258" s="277"/>
      <c r="BBY258" s="277"/>
      <c r="BBZ258" s="402"/>
      <c r="BCA258" s="404"/>
      <c r="BCB258" s="49"/>
      <c r="BCC258" s="49"/>
      <c r="BCD258" s="49"/>
      <c r="BCE258" s="99"/>
      <c r="BCF258" s="98"/>
      <c r="BCG258" s="49"/>
      <c r="BCH258" s="405"/>
      <c r="BCI258" s="405"/>
      <c r="BCJ258" s="277"/>
      <c r="BCK258" s="277"/>
      <c r="BCL258" s="277"/>
      <c r="BCM258" s="277"/>
      <c r="BCN258" s="277"/>
      <c r="BCO258" s="277"/>
      <c r="BCP258" s="277"/>
      <c r="BCQ258" s="277"/>
      <c r="BCR258" s="402"/>
      <c r="BCS258" s="404"/>
      <c r="BCT258" s="49"/>
      <c r="BCU258" s="49"/>
      <c r="BCV258" s="49"/>
      <c r="BCW258" s="99"/>
      <c r="BCX258" s="98"/>
      <c r="BCY258" s="49"/>
      <c r="BCZ258" s="405"/>
      <c r="BDA258" s="405"/>
      <c r="BDB258" s="277"/>
      <c r="BDC258" s="277"/>
      <c r="BDD258" s="277"/>
      <c r="BDE258" s="277"/>
      <c r="BDF258" s="277"/>
      <c r="BDG258" s="277"/>
      <c r="BDH258" s="277"/>
      <c r="BDI258" s="277"/>
      <c r="BDJ258" s="402"/>
      <c r="BDK258" s="404"/>
      <c r="BDL258" s="49"/>
      <c r="BDM258" s="49"/>
      <c r="BDN258" s="49"/>
      <c r="BDO258" s="99"/>
      <c r="BDP258" s="98"/>
      <c r="BDQ258" s="49"/>
      <c r="BDR258" s="405"/>
      <c r="BDS258" s="405"/>
      <c r="BDT258" s="277"/>
      <c r="BDU258" s="277"/>
      <c r="BDV258" s="277"/>
      <c r="BDW258" s="277"/>
      <c r="BDX258" s="277"/>
      <c r="BDY258" s="277"/>
      <c r="BDZ258" s="277"/>
      <c r="BEA258" s="277"/>
      <c r="BEB258" s="402"/>
      <c r="BEC258" s="404"/>
      <c r="BED258" s="49"/>
      <c r="BEE258" s="49"/>
      <c r="BEF258" s="49"/>
      <c r="BEG258" s="99"/>
      <c r="BEH258" s="98"/>
      <c r="BEI258" s="49"/>
      <c r="BEJ258" s="405"/>
      <c r="BEK258" s="405"/>
      <c r="BEL258" s="277"/>
      <c r="BEM258" s="277"/>
      <c r="BEN258" s="277"/>
      <c r="BEO258" s="277"/>
      <c r="BEP258" s="277"/>
      <c r="BEQ258" s="277"/>
      <c r="BER258" s="277"/>
      <c r="BES258" s="277"/>
      <c r="BET258" s="402"/>
      <c r="BEU258" s="404"/>
      <c r="BEV258" s="49"/>
      <c r="BEW258" s="49"/>
      <c r="BEX258" s="49"/>
      <c r="BEY258" s="99"/>
      <c r="BEZ258" s="98"/>
      <c r="BFA258" s="49"/>
      <c r="BFB258" s="405"/>
      <c r="BFC258" s="405"/>
      <c r="BFD258" s="277"/>
      <c r="BFE258" s="277"/>
      <c r="BFF258" s="277"/>
      <c r="BFG258" s="277"/>
      <c r="BFH258" s="277"/>
      <c r="BFI258" s="277"/>
      <c r="BFJ258" s="277"/>
      <c r="BFK258" s="277"/>
      <c r="BFL258" s="402"/>
      <c r="BFM258" s="404"/>
      <c r="BFN258" s="49"/>
      <c r="BFO258" s="49"/>
      <c r="BFP258" s="49"/>
      <c r="BFQ258" s="99"/>
      <c r="BFR258" s="98"/>
      <c r="BFS258" s="49"/>
      <c r="BFT258" s="405"/>
      <c r="BFU258" s="405"/>
      <c r="BFV258" s="277"/>
      <c r="BFW258" s="277"/>
      <c r="BFX258" s="277"/>
      <c r="BFY258" s="277"/>
      <c r="BFZ258" s="277"/>
      <c r="BGA258" s="277"/>
      <c r="BGB258" s="277"/>
      <c r="BGC258" s="277"/>
      <c r="BGD258" s="402"/>
      <c r="BGE258" s="404"/>
      <c r="BGF258" s="49"/>
      <c r="BGG258" s="49"/>
      <c r="BGH258" s="49"/>
      <c r="BGI258" s="99"/>
      <c r="BGJ258" s="98"/>
      <c r="BGK258" s="49"/>
      <c r="BGL258" s="405"/>
      <c r="BGM258" s="405"/>
      <c r="BGN258" s="277"/>
      <c r="BGO258" s="277"/>
      <c r="BGP258" s="277"/>
      <c r="BGQ258" s="277"/>
      <c r="BGR258" s="277"/>
      <c r="BGS258" s="277"/>
      <c r="BGT258" s="277"/>
      <c r="BGU258" s="277"/>
      <c r="BGV258" s="402"/>
      <c r="BGW258" s="404"/>
      <c r="BGX258" s="49"/>
      <c r="BGY258" s="49"/>
      <c r="BGZ258" s="49"/>
      <c r="BHA258" s="99"/>
      <c r="BHB258" s="98"/>
      <c r="BHC258" s="49"/>
      <c r="BHD258" s="405"/>
      <c r="BHE258" s="405"/>
      <c r="BHF258" s="277"/>
      <c r="BHG258" s="277"/>
      <c r="BHH258" s="277"/>
      <c r="BHI258" s="277"/>
      <c r="BHJ258" s="277"/>
      <c r="BHK258" s="277"/>
      <c r="BHL258" s="277"/>
      <c r="BHM258" s="277"/>
      <c r="BHN258" s="402"/>
      <c r="BHO258" s="404"/>
      <c r="BHP258" s="49"/>
      <c r="BHQ258" s="49"/>
      <c r="BHR258" s="49"/>
      <c r="BHS258" s="99"/>
      <c r="BHT258" s="98"/>
      <c r="BHU258" s="49"/>
      <c r="BHV258" s="405"/>
      <c r="BHW258" s="405"/>
      <c r="BHX258" s="277"/>
      <c r="BHY258" s="277"/>
      <c r="BHZ258" s="277"/>
      <c r="BIA258" s="277"/>
      <c r="BIB258" s="277"/>
      <c r="BIC258" s="277"/>
      <c r="BID258" s="277"/>
      <c r="BIE258" s="277"/>
      <c r="BIF258" s="402"/>
      <c r="BIG258" s="404"/>
      <c r="BIH258" s="49"/>
      <c r="BII258" s="49"/>
      <c r="BIJ258" s="49"/>
      <c r="BIK258" s="99"/>
      <c r="BIL258" s="98"/>
      <c r="BIM258" s="49"/>
      <c r="BIN258" s="405"/>
      <c r="BIO258" s="405"/>
      <c r="BIP258" s="277"/>
      <c r="BIQ258" s="277"/>
      <c r="BIR258" s="277"/>
      <c r="BIS258" s="277"/>
      <c r="BIT258" s="277"/>
      <c r="BIU258" s="277"/>
      <c r="BIV258" s="277"/>
      <c r="BIW258" s="277"/>
      <c r="BIX258" s="402"/>
      <c r="BIY258" s="404"/>
      <c r="BIZ258" s="49"/>
      <c r="BJA258" s="49"/>
      <c r="BJB258" s="49"/>
      <c r="BJC258" s="99"/>
      <c r="BJD258" s="98"/>
      <c r="BJE258" s="49"/>
      <c r="BJF258" s="405"/>
      <c r="BJG258" s="405"/>
      <c r="BJH258" s="277"/>
      <c r="BJI258" s="277"/>
      <c r="BJJ258" s="277"/>
      <c r="BJK258" s="277"/>
      <c r="BJL258" s="277"/>
      <c r="BJM258" s="277"/>
      <c r="BJN258" s="277"/>
      <c r="BJO258" s="277"/>
      <c r="BJP258" s="402"/>
      <c r="BJQ258" s="404"/>
      <c r="BJR258" s="49"/>
      <c r="BJS258" s="49"/>
      <c r="BJT258" s="49"/>
      <c r="BJU258" s="99"/>
      <c r="BJV258" s="98"/>
      <c r="BJW258" s="49"/>
      <c r="BJX258" s="405"/>
      <c r="BJY258" s="405"/>
      <c r="BJZ258" s="277"/>
      <c r="BKA258" s="277"/>
      <c r="BKB258" s="277"/>
      <c r="BKC258" s="277"/>
      <c r="BKD258" s="277"/>
      <c r="BKE258" s="277"/>
      <c r="BKF258" s="277"/>
      <c r="BKG258" s="277"/>
      <c r="BKH258" s="402"/>
      <c r="BKI258" s="404"/>
      <c r="BKJ258" s="49"/>
      <c r="BKK258" s="49"/>
      <c r="BKL258" s="49"/>
      <c r="BKM258" s="99"/>
      <c r="BKN258" s="98"/>
      <c r="BKO258" s="49"/>
      <c r="BKP258" s="405"/>
      <c r="BKQ258" s="405"/>
      <c r="BKR258" s="277"/>
      <c r="BKS258" s="277"/>
      <c r="BKT258" s="277"/>
      <c r="BKU258" s="277"/>
      <c r="BKV258" s="277"/>
      <c r="BKW258" s="277"/>
      <c r="BKX258" s="277"/>
      <c r="BKY258" s="277"/>
      <c r="BKZ258" s="402"/>
      <c r="BLA258" s="404"/>
      <c r="BLB258" s="49"/>
      <c r="BLC258" s="49"/>
      <c r="BLD258" s="49"/>
      <c r="BLE258" s="99"/>
      <c r="BLF258" s="98"/>
      <c r="BLG258" s="49"/>
      <c r="BLH258" s="405"/>
      <c r="BLI258" s="405"/>
      <c r="BLJ258" s="277"/>
      <c r="BLK258" s="277"/>
      <c r="BLL258" s="277"/>
      <c r="BLM258" s="277"/>
      <c r="BLN258" s="277"/>
      <c r="BLO258" s="277"/>
      <c r="BLP258" s="277"/>
      <c r="BLQ258" s="277"/>
      <c r="BLR258" s="402"/>
      <c r="BLS258" s="404"/>
      <c r="BLT258" s="49"/>
      <c r="BLU258" s="49"/>
      <c r="BLV258" s="49"/>
      <c r="BLW258" s="99"/>
      <c r="BLX258" s="98"/>
      <c r="BLY258" s="49"/>
      <c r="BLZ258" s="405"/>
      <c r="BMA258" s="405"/>
      <c r="BMB258" s="277"/>
      <c r="BMC258" s="277"/>
      <c r="BMD258" s="277"/>
      <c r="BME258" s="277"/>
      <c r="BMF258" s="277"/>
      <c r="BMG258" s="277"/>
      <c r="BMH258" s="277"/>
      <c r="BMI258" s="277"/>
      <c r="BMJ258" s="402"/>
      <c r="BMK258" s="404"/>
      <c r="BML258" s="49"/>
      <c r="BMM258" s="49"/>
      <c r="BMN258" s="49"/>
      <c r="BMO258" s="99"/>
      <c r="BMP258" s="98"/>
      <c r="BMQ258" s="49"/>
      <c r="BMR258" s="405"/>
      <c r="BMS258" s="405"/>
      <c r="BMT258" s="277"/>
      <c r="BMU258" s="277"/>
      <c r="BMV258" s="277"/>
      <c r="BMW258" s="277"/>
      <c r="BMX258" s="277"/>
      <c r="BMY258" s="277"/>
      <c r="BMZ258" s="277"/>
      <c r="BNA258" s="277"/>
      <c r="BNB258" s="402"/>
      <c r="BNC258" s="404"/>
      <c r="BND258" s="49"/>
      <c r="BNE258" s="49"/>
      <c r="BNF258" s="49"/>
      <c r="BNG258" s="99"/>
      <c r="BNH258" s="98"/>
      <c r="BNI258" s="49"/>
      <c r="BNJ258" s="405"/>
      <c r="BNK258" s="405"/>
      <c r="BNL258" s="277"/>
      <c r="BNM258" s="277"/>
      <c r="BNN258" s="277"/>
      <c r="BNO258" s="277"/>
      <c r="BNP258" s="277"/>
      <c r="BNQ258" s="277"/>
      <c r="BNR258" s="277"/>
      <c r="BNS258" s="277"/>
      <c r="BNT258" s="402"/>
      <c r="BNU258" s="404"/>
      <c r="BNV258" s="49"/>
      <c r="BNW258" s="49"/>
      <c r="BNX258" s="49"/>
      <c r="BNY258" s="99"/>
      <c r="BNZ258" s="98"/>
      <c r="BOA258" s="49"/>
      <c r="BOB258" s="405"/>
      <c r="BOC258" s="405"/>
      <c r="BOD258" s="277"/>
      <c r="BOE258" s="277"/>
      <c r="BOF258" s="277"/>
      <c r="BOG258" s="277"/>
      <c r="BOH258" s="277"/>
      <c r="BOI258" s="277"/>
      <c r="BOJ258" s="277"/>
      <c r="BOK258" s="277"/>
      <c r="BOL258" s="402"/>
      <c r="BOM258" s="404"/>
      <c r="BON258" s="49"/>
      <c r="BOO258" s="49"/>
      <c r="BOP258" s="49"/>
      <c r="BOQ258" s="99"/>
      <c r="BOR258" s="98"/>
      <c r="BOS258" s="49"/>
      <c r="BOT258" s="405"/>
      <c r="BOU258" s="405"/>
      <c r="BOV258" s="277"/>
      <c r="BOW258" s="277"/>
      <c r="BOX258" s="277"/>
      <c r="BOY258" s="277"/>
      <c r="BOZ258" s="277"/>
      <c r="BPA258" s="277"/>
      <c r="BPB258" s="277"/>
      <c r="BPC258" s="277"/>
      <c r="BPD258" s="402"/>
      <c r="BPE258" s="404"/>
      <c r="BPF258" s="49"/>
      <c r="BPG258" s="49"/>
      <c r="BPH258" s="49"/>
      <c r="BPI258" s="99"/>
      <c r="BPJ258" s="98"/>
      <c r="BPK258" s="49"/>
      <c r="BPL258" s="405"/>
      <c r="BPM258" s="405"/>
      <c r="BPN258" s="277"/>
      <c r="BPO258" s="277"/>
      <c r="BPP258" s="277"/>
      <c r="BPQ258" s="277"/>
      <c r="BPR258" s="277"/>
      <c r="BPS258" s="277"/>
      <c r="BPT258" s="277"/>
      <c r="BPU258" s="277"/>
      <c r="BPV258" s="402"/>
      <c r="BPW258" s="404"/>
      <c r="BPX258" s="49"/>
      <c r="BPY258" s="49"/>
      <c r="BPZ258" s="49"/>
      <c r="BQA258" s="99"/>
      <c r="BQB258" s="98"/>
      <c r="BQC258" s="49"/>
      <c r="BQD258" s="405"/>
      <c r="BQE258" s="405"/>
      <c r="BQF258" s="277"/>
      <c r="BQG258" s="277"/>
      <c r="BQH258" s="277"/>
      <c r="BQI258" s="277"/>
      <c r="BQJ258" s="277"/>
      <c r="BQK258" s="277"/>
      <c r="BQL258" s="277"/>
      <c r="BQM258" s="277"/>
      <c r="BQN258" s="402"/>
      <c r="BQO258" s="404"/>
      <c r="BQP258" s="49"/>
      <c r="BQQ258" s="49"/>
      <c r="BQR258" s="49"/>
      <c r="BQS258" s="99"/>
      <c r="BQT258" s="98"/>
      <c r="BQU258" s="49"/>
      <c r="BQV258" s="405"/>
      <c r="BQW258" s="405"/>
      <c r="BQX258" s="277"/>
      <c r="BQY258" s="277"/>
      <c r="BQZ258" s="277"/>
      <c r="BRA258" s="277"/>
      <c r="BRB258" s="277"/>
      <c r="BRC258" s="277"/>
      <c r="BRD258" s="277"/>
      <c r="BRE258" s="277"/>
      <c r="BRF258" s="402"/>
      <c r="BRG258" s="404"/>
      <c r="BRH258" s="49"/>
      <c r="BRI258" s="49"/>
      <c r="BRJ258" s="49"/>
      <c r="BRK258" s="99"/>
      <c r="BRL258" s="98"/>
      <c r="BRM258" s="49"/>
      <c r="BRN258" s="405"/>
      <c r="BRO258" s="405"/>
      <c r="BRP258" s="277"/>
      <c r="BRQ258" s="277"/>
      <c r="BRR258" s="277"/>
      <c r="BRS258" s="277"/>
      <c r="BRT258" s="277"/>
      <c r="BRU258" s="277"/>
      <c r="BRV258" s="277"/>
      <c r="BRW258" s="277"/>
      <c r="BRX258" s="402"/>
      <c r="BRY258" s="404"/>
      <c r="BRZ258" s="49"/>
      <c r="BSA258" s="49"/>
      <c r="BSB258" s="49"/>
      <c r="BSC258" s="99"/>
      <c r="BSD258" s="98"/>
      <c r="BSE258" s="49"/>
      <c r="BSF258" s="405"/>
      <c r="BSG258" s="405"/>
      <c r="BSH258" s="277"/>
      <c r="BSI258" s="277"/>
      <c r="BSJ258" s="277"/>
      <c r="BSK258" s="277"/>
      <c r="BSL258" s="277"/>
      <c r="BSM258" s="277"/>
      <c r="BSN258" s="277"/>
      <c r="BSO258" s="277"/>
      <c r="BSP258" s="402"/>
      <c r="BSQ258" s="404"/>
      <c r="BSR258" s="49"/>
      <c r="BSS258" s="49"/>
      <c r="BST258" s="49"/>
      <c r="BSU258" s="99"/>
      <c r="BSV258" s="98"/>
      <c r="BSW258" s="49"/>
      <c r="BSX258" s="405"/>
      <c r="BSY258" s="405"/>
      <c r="BSZ258" s="277"/>
      <c r="BTA258" s="277"/>
      <c r="BTB258" s="277"/>
      <c r="BTC258" s="277"/>
      <c r="BTD258" s="277"/>
      <c r="BTE258" s="277"/>
      <c r="BTF258" s="277"/>
      <c r="BTG258" s="277"/>
      <c r="BTH258" s="402"/>
      <c r="BTI258" s="404"/>
      <c r="BTJ258" s="49"/>
      <c r="BTK258" s="49"/>
      <c r="BTL258" s="49"/>
      <c r="BTM258" s="99"/>
      <c r="BTN258" s="98"/>
      <c r="BTO258" s="49"/>
      <c r="BTP258" s="405"/>
      <c r="BTQ258" s="405"/>
      <c r="BTR258" s="277"/>
      <c r="BTS258" s="277"/>
      <c r="BTT258" s="277"/>
      <c r="BTU258" s="277"/>
      <c r="BTV258" s="277"/>
      <c r="BTW258" s="277"/>
      <c r="BTX258" s="277"/>
      <c r="BTY258" s="277"/>
      <c r="BTZ258" s="402"/>
      <c r="BUA258" s="404"/>
      <c r="BUB258" s="49"/>
      <c r="BUC258" s="49"/>
      <c r="BUD258" s="49"/>
      <c r="BUE258" s="99"/>
      <c r="BUF258" s="98"/>
      <c r="BUG258" s="49"/>
      <c r="BUH258" s="405"/>
      <c r="BUI258" s="405"/>
      <c r="BUJ258" s="277"/>
      <c r="BUK258" s="277"/>
      <c r="BUL258" s="277"/>
      <c r="BUM258" s="277"/>
      <c r="BUN258" s="277"/>
      <c r="BUO258" s="277"/>
      <c r="BUP258" s="277"/>
      <c r="BUQ258" s="277"/>
      <c r="BUR258" s="402"/>
      <c r="BUS258" s="404"/>
      <c r="BUT258" s="49"/>
      <c r="BUU258" s="49"/>
      <c r="BUV258" s="49"/>
      <c r="BUW258" s="99"/>
      <c r="BUX258" s="98"/>
      <c r="BUY258" s="49"/>
      <c r="BUZ258" s="405"/>
      <c r="BVA258" s="405"/>
      <c r="BVB258" s="277"/>
      <c r="BVC258" s="277"/>
      <c r="BVD258" s="277"/>
      <c r="BVE258" s="277"/>
      <c r="BVF258" s="277"/>
      <c r="BVG258" s="277"/>
      <c r="BVH258" s="277"/>
      <c r="BVI258" s="277"/>
      <c r="BVJ258" s="402"/>
      <c r="BVK258" s="404"/>
      <c r="BVL258" s="49"/>
      <c r="BVM258" s="49"/>
      <c r="BVN258" s="49"/>
      <c r="BVO258" s="99"/>
      <c r="BVP258" s="98"/>
      <c r="BVQ258" s="49"/>
      <c r="BVR258" s="405"/>
      <c r="BVS258" s="405"/>
      <c r="BVT258" s="277"/>
      <c r="BVU258" s="277"/>
      <c r="BVV258" s="277"/>
      <c r="BVW258" s="277"/>
      <c r="BVX258" s="277"/>
      <c r="BVY258" s="277"/>
      <c r="BVZ258" s="277"/>
      <c r="BWA258" s="277"/>
      <c r="BWB258" s="402"/>
      <c r="BWC258" s="404"/>
      <c r="BWD258" s="49"/>
      <c r="BWE258" s="49"/>
      <c r="BWF258" s="49"/>
      <c r="BWG258" s="99"/>
      <c r="BWH258" s="98"/>
      <c r="BWI258" s="49"/>
      <c r="BWJ258" s="405"/>
      <c r="BWK258" s="405"/>
      <c r="BWL258" s="277"/>
      <c r="BWM258" s="277"/>
      <c r="BWN258" s="277"/>
      <c r="BWO258" s="277"/>
      <c r="BWP258" s="277"/>
      <c r="BWQ258" s="277"/>
      <c r="BWR258" s="277"/>
      <c r="BWS258" s="277"/>
      <c r="BWT258" s="402"/>
      <c r="BWU258" s="404"/>
      <c r="BWV258" s="49"/>
      <c r="BWW258" s="49"/>
      <c r="BWX258" s="49"/>
      <c r="BWY258" s="99"/>
      <c r="BWZ258" s="98"/>
      <c r="BXA258" s="49"/>
      <c r="BXB258" s="405"/>
      <c r="BXC258" s="405"/>
      <c r="BXD258" s="277"/>
      <c r="BXE258" s="277"/>
      <c r="BXF258" s="277"/>
      <c r="BXG258" s="277"/>
      <c r="BXH258" s="277"/>
      <c r="BXI258" s="277"/>
      <c r="BXJ258" s="277"/>
      <c r="BXK258" s="277"/>
      <c r="BXL258" s="402"/>
      <c r="BXM258" s="404"/>
      <c r="BXN258" s="49"/>
      <c r="BXO258" s="49"/>
      <c r="BXP258" s="49"/>
      <c r="BXQ258" s="99"/>
      <c r="BXR258" s="98"/>
      <c r="BXS258" s="49"/>
      <c r="BXT258" s="405"/>
      <c r="BXU258" s="405"/>
      <c r="BXV258" s="277"/>
      <c r="BXW258" s="277"/>
      <c r="BXX258" s="277"/>
      <c r="BXY258" s="277"/>
      <c r="BXZ258" s="277"/>
      <c r="BYA258" s="277"/>
      <c r="BYB258" s="277"/>
      <c r="BYC258" s="277"/>
      <c r="BYD258" s="402"/>
      <c r="BYE258" s="404"/>
      <c r="BYF258" s="49"/>
      <c r="BYG258" s="49"/>
      <c r="BYH258" s="49"/>
      <c r="BYI258" s="99"/>
      <c r="BYJ258" s="98"/>
      <c r="BYK258" s="49"/>
      <c r="BYL258" s="405"/>
      <c r="BYM258" s="405"/>
      <c r="BYN258" s="277"/>
      <c r="BYO258" s="277"/>
      <c r="BYP258" s="277"/>
      <c r="BYQ258" s="277"/>
      <c r="BYR258" s="277"/>
      <c r="BYS258" s="277"/>
      <c r="BYT258" s="277"/>
      <c r="BYU258" s="277"/>
      <c r="BYV258" s="402"/>
      <c r="BYW258" s="404"/>
      <c r="BYX258" s="49"/>
      <c r="BYY258" s="49"/>
      <c r="BYZ258" s="49"/>
      <c r="BZA258" s="99"/>
      <c r="BZB258" s="98"/>
      <c r="BZC258" s="49"/>
      <c r="BZD258" s="405"/>
      <c r="BZE258" s="405"/>
      <c r="BZF258" s="277"/>
      <c r="BZG258" s="277"/>
      <c r="BZH258" s="277"/>
      <c r="BZI258" s="277"/>
      <c r="BZJ258" s="277"/>
      <c r="BZK258" s="277"/>
      <c r="BZL258" s="277"/>
      <c r="BZM258" s="277"/>
      <c r="BZN258" s="402"/>
      <c r="BZO258" s="404"/>
      <c r="BZP258" s="49"/>
      <c r="BZQ258" s="49"/>
      <c r="BZR258" s="49"/>
      <c r="BZS258" s="99"/>
      <c r="BZT258" s="98"/>
      <c r="BZU258" s="49"/>
      <c r="BZV258" s="405"/>
      <c r="BZW258" s="405"/>
      <c r="BZX258" s="277"/>
      <c r="BZY258" s="277"/>
      <c r="BZZ258" s="277"/>
      <c r="CAA258" s="277"/>
      <c r="CAB258" s="277"/>
      <c r="CAC258" s="277"/>
      <c r="CAD258" s="277"/>
      <c r="CAE258" s="277"/>
      <c r="CAF258" s="402"/>
      <c r="CAG258" s="404"/>
      <c r="CAH258" s="49"/>
      <c r="CAI258" s="49"/>
      <c r="CAJ258" s="49"/>
      <c r="CAK258" s="99"/>
      <c r="CAL258" s="98"/>
      <c r="CAM258" s="49"/>
      <c r="CAN258" s="405"/>
      <c r="CAO258" s="405"/>
      <c r="CAP258" s="277"/>
      <c r="CAQ258" s="277"/>
      <c r="CAR258" s="277"/>
      <c r="CAS258" s="277"/>
      <c r="CAT258" s="277"/>
      <c r="CAU258" s="277"/>
      <c r="CAV258" s="277"/>
      <c r="CAW258" s="277"/>
      <c r="CAX258" s="402"/>
      <c r="CAY258" s="404"/>
      <c r="CAZ258" s="49"/>
      <c r="CBA258" s="49"/>
      <c r="CBB258" s="49"/>
      <c r="CBC258" s="99"/>
      <c r="CBD258" s="98"/>
      <c r="CBE258" s="49"/>
      <c r="CBF258" s="405"/>
      <c r="CBG258" s="405"/>
      <c r="CBH258" s="277"/>
      <c r="CBI258" s="277"/>
      <c r="CBJ258" s="277"/>
      <c r="CBK258" s="277"/>
      <c r="CBL258" s="277"/>
      <c r="CBM258" s="277"/>
      <c r="CBN258" s="277"/>
      <c r="CBO258" s="277"/>
      <c r="CBP258" s="402"/>
      <c r="CBQ258" s="404"/>
      <c r="CBR258" s="49"/>
      <c r="CBS258" s="49"/>
      <c r="CBT258" s="49"/>
      <c r="CBU258" s="99"/>
      <c r="CBV258" s="98"/>
      <c r="CBW258" s="49"/>
      <c r="CBX258" s="405"/>
      <c r="CBY258" s="405"/>
      <c r="CBZ258" s="277"/>
      <c r="CCA258" s="277"/>
      <c r="CCB258" s="277"/>
      <c r="CCC258" s="277"/>
      <c r="CCD258" s="277"/>
      <c r="CCE258" s="277"/>
      <c r="CCF258" s="277"/>
      <c r="CCG258" s="277"/>
      <c r="CCH258" s="402"/>
      <c r="CCI258" s="404"/>
      <c r="CCJ258" s="49"/>
      <c r="CCK258" s="49"/>
      <c r="CCL258" s="49"/>
      <c r="CCM258" s="99"/>
      <c r="CCN258" s="98"/>
      <c r="CCO258" s="49"/>
      <c r="CCP258" s="405"/>
      <c r="CCQ258" s="405"/>
      <c r="CCR258" s="277"/>
      <c r="CCS258" s="277"/>
      <c r="CCT258" s="277"/>
      <c r="CCU258" s="277"/>
      <c r="CCV258" s="277"/>
      <c r="CCW258" s="277"/>
      <c r="CCX258" s="277"/>
      <c r="CCY258" s="277"/>
      <c r="CCZ258" s="402"/>
      <c r="CDA258" s="404"/>
      <c r="CDB258" s="49"/>
      <c r="CDC258" s="49"/>
      <c r="CDD258" s="49"/>
      <c r="CDE258" s="99"/>
      <c r="CDF258" s="98"/>
      <c r="CDG258" s="49"/>
      <c r="CDH258" s="405"/>
      <c r="CDI258" s="405"/>
      <c r="CDJ258" s="277"/>
      <c r="CDK258" s="277"/>
      <c r="CDL258" s="277"/>
      <c r="CDM258" s="277"/>
      <c r="CDN258" s="277"/>
      <c r="CDO258" s="277"/>
      <c r="CDP258" s="277"/>
      <c r="CDQ258" s="277"/>
      <c r="CDR258" s="402"/>
      <c r="CDS258" s="404"/>
      <c r="CDT258" s="49"/>
      <c r="CDU258" s="49"/>
      <c r="CDV258" s="49"/>
      <c r="CDW258" s="99"/>
      <c r="CDX258" s="98"/>
      <c r="CDY258" s="49"/>
      <c r="CDZ258" s="405"/>
      <c r="CEA258" s="405"/>
      <c r="CEB258" s="277"/>
      <c r="CEC258" s="277"/>
      <c r="CED258" s="277"/>
      <c r="CEE258" s="277"/>
      <c r="CEF258" s="277"/>
      <c r="CEG258" s="277"/>
      <c r="CEH258" s="277"/>
      <c r="CEI258" s="277"/>
      <c r="CEJ258" s="402"/>
      <c r="CEK258" s="404"/>
      <c r="CEL258" s="49"/>
      <c r="CEM258" s="49"/>
      <c r="CEN258" s="49"/>
      <c r="CEO258" s="99"/>
      <c r="CEP258" s="98"/>
      <c r="CEQ258" s="49"/>
      <c r="CER258" s="405"/>
      <c r="CES258" s="405"/>
      <c r="CET258" s="277"/>
      <c r="CEU258" s="277"/>
      <c r="CEV258" s="277"/>
      <c r="CEW258" s="277"/>
      <c r="CEX258" s="277"/>
      <c r="CEY258" s="277"/>
      <c r="CEZ258" s="277"/>
      <c r="CFA258" s="277"/>
      <c r="CFB258" s="402"/>
      <c r="CFC258" s="404"/>
      <c r="CFD258" s="49"/>
      <c r="CFE258" s="49"/>
      <c r="CFF258" s="49"/>
      <c r="CFG258" s="99"/>
      <c r="CFH258" s="98"/>
      <c r="CFI258" s="49"/>
      <c r="CFJ258" s="405"/>
      <c r="CFK258" s="405"/>
      <c r="CFL258" s="277"/>
      <c r="CFM258" s="277"/>
      <c r="CFN258" s="277"/>
      <c r="CFO258" s="277"/>
      <c r="CFP258" s="277"/>
      <c r="CFQ258" s="277"/>
      <c r="CFR258" s="277"/>
      <c r="CFS258" s="277"/>
      <c r="CFT258" s="402"/>
      <c r="CFU258" s="404"/>
      <c r="CFV258" s="49"/>
      <c r="CFW258" s="49"/>
      <c r="CFX258" s="49"/>
      <c r="CFY258" s="99"/>
      <c r="CFZ258" s="98"/>
      <c r="CGA258" s="49"/>
      <c r="CGB258" s="405"/>
      <c r="CGC258" s="405"/>
      <c r="CGD258" s="277"/>
      <c r="CGE258" s="277"/>
      <c r="CGF258" s="277"/>
      <c r="CGG258" s="277"/>
      <c r="CGH258" s="277"/>
      <c r="CGI258" s="277"/>
      <c r="CGJ258" s="277"/>
      <c r="CGK258" s="277"/>
      <c r="CGL258" s="402"/>
      <c r="CGM258" s="404"/>
      <c r="CGN258" s="49"/>
      <c r="CGO258" s="49"/>
      <c r="CGP258" s="49"/>
      <c r="CGQ258" s="99"/>
      <c r="CGR258" s="98"/>
      <c r="CGS258" s="49"/>
      <c r="CGT258" s="405"/>
      <c r="CGU258" s="405"/>
      <c r="CGV258" s="277"/>
      <c r="CGW258" s="277"/>
      <c r="CGX258" s="277"/>
      <c r="CGY258" s="277"/>
      <c r="CGZ258" s="277"/>
      <c r="CHA258" s="277"/>
      <c r="CHB258" s="277"/>
      <c r="CHC258" s="277"/>
      <c r="CHD258" s="402"/>
      <c r="CHE258" s="404"/>
      <c r="CHF258" s="49"/>
      <c r="CHG258" s="49"/>
      <c r="CHH258" s="49"/>
      <c r="CHI258" s="99"/>
      <c r="CHJ258" s="98"/>
      <c r="CHK258" s="49"/>
      <c r="CHL258" s="405"/>
      <c r="CHM258" s="405"/>
      <c r="CHN258" s="277"/>
      <c r="CHO258" s="277"/>
      <c r="CHP258" s="277"/>
      <c r="CHQ258" s="277"/>
      <c r="CHR258" s="277"/>
      <c r="CHS258" s="277"/>
      <c r="CHT258" s="277"/>
      <c r="CHU258" s="277"/>
      <c r="CHV258" s="402"/>
      <c r="CHW258" s="404"/>
      <c r="CHX258" s="49"/>
      <c r="CHY258" s="49"/>
      <c r="CHZ258" s="49"/>
      <c r="CIA258" s="99"/>
      <c r="CIB258" s="98"/>
      <c r="CIC258" s="49"/>
      <c r="CID258" s="405"/>
      <c r="CIE258" s="405"/>
      <c r="CIF258" s="277"/>
      <c r="CIG258" s="277"/>
      <c r="CIH258" s="277"/>
      <c r="CII258" s="277"/>
      <c r="CIJ258" s="277"/>
      <c r="CIK258" s="277"/>
      <c r="CIL258" s="277"/>
      <c r="CIM258" s="277"/>
      <c r="CIN258" s="402"/>
      <c r="CIO258" s="404"/>
      <c r="CIP258" s="49"/>
      <c r="CIQ258" s="49"/>
      <c r="CIR258" s="49"/>
      <c r="CIS258" s="99"/>
      <c r="CIT258" s="98"/>
      <c r="CIU258" s="49"/>
      <c r="CIV258" s="405"/>
      <c r="CIW258" s="405"/>
      <c r="CIX258" s="277"/>
      <c r="CIY258" s="277"/>
      <c r="CIZ258" s="277"/>
      <c r="CJA258" s="277"/>
      <c r="CJB258" s="277"/>
      <c r="CJC258" s="277"/>
      <c r="CJD258" s="277"/>
      <c r="CJE258" s="277"/>
      <c r="CJF258" s="402"/>
      <c r="CJG258" s="404"/>
      <c r="CJH258" s="49"/>
      <c r="CJI258" s="49"/>
      <c r="CJJ258" s="49"/>
      <c r="CJK258" s="99"/>
      <c r="CJL258" s="98"/>
      <c r="CJM258" s="49"/>
      <c r="CJN258" s="405"/>
      <c r="CJO258" s="405"/>
      <c r="CJP258" s="277"/>
      <c r="CJQ258" s="277"/>
      <c r="CJR258" s="277"/>
      <c r="CJS258" s="277"/>
      <c r="CJT258" s="277"/>
      <c r="CJU258" s="277"/>
      <c r="CJV258" s="277"/>
      <c r="CJW258" s="277"/>
      <c r="CJX258" s="402"/>
      <c r="CJY258" s="404"/>
      <c r="CJZ258" s="49"/>
      <c r="CKA258" s="49"/>
      <c r="CKB258" s="49"/>
      <c r="CKC258" s="99"/>
      <c r="CKD258" s="98"/>
      <c r="CKE258" s="49"/>
      <c r="CKF258" s="405"/>
      <c r="CKG258" s="405"/>
      <c r="CKH258" s="277"/>
      <c r="CKI258" s="277"/>
      <c r="CKJ258" s="277"/>
      <c r="CKK258" s="277"/>
      <c r="CKL258" s="277"/>
      <c r="CKM258" s="277"/>
      <c r="CKN258" s="277"/>
      <c r="CKO258" s="277"/>
      <c r="CKP258" s="402"/>
      <c r="CKQ258" s="404"/>
      <c r="CKR258" s="49"/>
      <c r="CKS258" s="49"/>
      <c r="CKT258" s="49"/>
      <c r="CKU258" s="99"/>
      <c r="CKV258" s="98"/>
      <c r="CKW258" s="49"/>
      <c r="CKX258" s="405"/>
      <c r="CKY258" s="405"/>
      <c r="CKZ258" s="277"/>
      <c r="CLA258" s="277"/>
      <c r="CLB258" s="277"/>
      <c r="CLC258" s="277"/>
      <c r="CLD258" s="277"/>
      <c r="CLE258" s="277"/>
      <c r="CLF258" s="277"/>
      <c r="CLG258" s="277"/>
      <c r="CLH258" s="402"/>
      <c r="CLI258" s="404"/>
      <c r="CLJ258" s="49"/>
      <c r="CLK258" s="49"/>
      <c r="CLL258" s="49"/>
      <c r="CLM258" s="99"/>
      <c r="CLN258" s="98"/>
      <c r="CLO258" s="49"/>
      <c r="CLP258" s="405"/>
      <c r="CLQ258" s="405"/>
      <c r="CLR258" s="277"/>
      <c r="CLS258" s="277"/>
      <c r="CLT258" s="277"/>
      <c r="CLU258" s="277"/>
      <c r="CLV258" s="277"/>
      <c r="CLW258" s="277"/>
      <c r="CLX258" s="277"/>
      <c r="CLY258" s="277"/>
      <c r="CLZ258" s="402"/>
      <c r="CMA258" s="404"/>
      <c r="CMB258" s="49"/>
      <c r="CMC258" s="49"/>
      <c r="CMD258" s="49"/>
      <c r="CME258" s="99"/>
      <c r="CMF258" s="98"/>
      <c r="CMG258" s="49"/>
      <c r="CMH258" s="405"/>
      <c r="CMI258" s="405"/>
      <c r="CMJ258" s="277"/>
      <c r="CMK258" s="277"/>
      <c r="CML258" s="277"/>
      <c r="CMM258" s="277"/>
      <c r="CMN258" s="277"/>
      <c r="CMO258" s="277"/>
      <c r="CMP258" s="277"/>
      <c r="CMQ258" s="277"/>
      <c r="CMR258" s="402"/>
      <c r="CMS258" s="404"/>
      <c r="CMT258" s="49"/>
      <c r="CMU258" s="49"/>
      <c r="CMV258" s="49"/>
      <c r="CMW258" s="99"/>
      <c r="CMX258" s="98"/>
      <c r="CMY258" s="49"/>
      <c r="CMZ258" s="405"/>
      <c r="CNA258" s="405"/>
      <c r="CNB258" s="277"/>
      <c r="CNC258" s="277"/>
      <c r="CND258" s="277"/>
      <c r="CNE258" s="277"/>
      <c r="CNF258" s="277"/>
      <c r="CNG258" s="277"/>
      <c r="CNH258" s="277"/>
      <c r="CNI258" s="277"/>
      <c r="CNJ258" s="402"/>
      <c r="CNK258" s="404"/>
      <c r="CNL258" s="49"/>
      <c r="CNM258" s="49"/>
      <c r="CNN258" s="49"/>
      <c r="CNO258" s="99"/>
      <c r="CNP258" s="98"/>
      <c r="CNQ258" s="49"/>
      <c r="CNR258" s="405"/>
      <c r="CNS258" s="405"/>
      <c r="CNT258" s="277"/>
      <c r="CNU258" s="277"/>
      <c r="CNV258" s="277"/>
      <c r="CNW258" s="277"/>
      <c r="CNX258" s="277"/>
      <c r="CNY258" s="277"/>
      <c r="CNZ258" s="277"/>
      <c r="COA258" s="277"/>
      <c r="COB258" s="402"/>
      <c r="COC258" s="404"/>
      <c r="COD258" s="49"/>
      <c r="COE258" s="49"/>
      <c r="COF258" s="49"/>
      <c r="COG258" s="99"/>
      <c r="COH258" s="98"/>
      <c r="COI258" s="49"/>
      <c r="COJ258" s="405"/>
      <c r="COK258" s="405"/>
      <c r="COL258" s="277"/>
      <c r="COM258" s="277"/>
      <c r="CON258" s="277"/>
      <c r="COO258" s="277"/>
      <c r="COP258" s="277"/>
      <c r="COQ258" s="277"/>
      <c r="COR258" s="277"/>
      <c r="COS258" s="277"/>
      <c r="COT258" s="402"/>
      <c r="COU258" s="404"/>
      <c r="COV258" s="49"/>
      <c r="COW258" s="49"/>
      <c r="COX258" s="49"/>
      <c r="COY258" s="99"/>
      <c r="COZ258" s="98"/>
      <c r="CPA258" s="49"/>
      <c r="CPB258" s="405"/>
      <c r="CPC258" s="405"/>
      <c r="CPD258" s="277"/>
      <c r="CPE258" s="277"/>
      <c r="CPF258" s="277"/>
      <c r="CPG258" s="277"/>
      <c r="CPH258" s="277"/>
      <c r="CPI258" s="277"/>
      <c r="CPJ258" s="277"/>
      <c r="CPK258" s="277"/>
      <c r="CPL258" s="402"/>
      <c r="CPM258" s="404"/>
      <c r="CPN258" s="49"/>
      <c r="CPO258" s="49"/>
      <c r="CPP258" s="49"/>
      <c r="CPQ258" s="99"/>
      <c r="CPR258" s="98"/>
      <c r="CPS258" s="49"/>
      <c r="CPT258" s="405"/>
      <c r="CPU258" s="405"/>
      <c r="CPV258" s="277"/>
      <c r="CPW258" s="277"/>
      <c r="CPX258" s="277"/>
      <c r="CPY258" s="277"/>
      <c r="CPZ258" s="277"/>
      <c r="CQA258" s="277"/>
      <c r="CQB258" s="277"/>
      <c r="CQC258" s="277"/>
      <c r="CQD258" s="402"/>
      <c r="CQE258" s="404"/>
      <c r="CQF258" s="49"/>
      <c r="CQG258" s="49"/>
      <c r="CQH258" s="49"/>
      <c r="CQI258" s="99"/>
      <c r="CQJ258" s="98"/>
      <c r="CQK258" s="49"/>
      <c r="CQL258" s="405"/>
      <c r="CQM258" s="405"/>
      <c r="CQN258" s="277"/>
      <c r="CQO258" s="277"/>
      <c r="CQP258" s="277"/>
      <c r="CQQ258" s="277"/>
      <c r="CQR258" s="277"/>
      <c r="CQS258" s="277"/>
      <c r="CQT258" s="277"/>
      <c r="CQU258" s="277"/>
      <c r="CQV258" s="402"/>
      <c r="CQW258" s="404"/>
      <c r="CQX258" s="49"/>
      <c r="CQY258" s="49"/>
      <c r="CQZ258" s="49"/>
      <c r="CRA258" s="99"/>
      <c r="CRB258" s="98"/>
      <c r="CRC258" s="49"/>
      <c r="CRD258" s="405"/>
      <c r="CRE258" s="405"/>
      <c r="CRF258" s="277"/>
      <c r="CRG258" s="277"/>
      <c r="CRH258" s="277"/>
      <c r="CRI258" s="277"/>
      <c r="CRJ258" s="277"/>
      <c r="CRK258" s="277"/>
      <c r="CRL258" s="277"/>
      <c r="CRM258" s="277"/>
      <c r="CRN258" s="402"/>
      <c r="CRO258" s="404"/>
      <c r="CRP258" s="49"/>
      <c r="CRQ258" s="49"/>
      <c r="CRR258" s="49"/>
      <c r="CRS258" s="99"/>
      <c r="CRT258" s="98"/>
      <c r="CRU258" s="49"/>
      <c r="CRV258" s="405"/>
      <c r="CRW258" s="405"/>
      <c r="CRX258" s="277"/>
      <c r="CRY258" s="277"/>
      <c r="CRZ258" s="277"/>
      <c r="CSA258" s="277"/>
      <c r="CSB258" s="277"/>
      <c r="CSC258" s="277"/>
      <c r="CSD258" s="277"/>
      <c r="CSE258" s="277"/>
      <c r="CSF258" s="402"/>
      <c r="CSG258" s="404"/>
      <c r="CSH258" s="49"/>
      <c r="CSI258" s="49"/>
      <c r="CSJ258" s="49"/>
      <c r="CSK258" s="99"/>
      <c r="CSL258" s="98"/>
      <c r="CSM258" s="49"/>
      <c r="CSN258" s="405"/>
      <c r="CSO258" s="405"/>
      <c r="CSP258" s="277"/>
      <c r="CSQ258" s="277"/>
      <c r="CSR258" s="277"/>
      <c r="CSS258" s="277"/>
      <c r="CST258" s="277"/>
      <c r="CSU258" s="277"/>
      <c r="CSV258" s="277"/>
      <c r="CSW258" s="277"/>
      <c r="CSX258" s="402"/>
      <c r="CSY258" s="404"/>
      <c r="CSZ258" s="49"/>
      <c r="CTA258" s="49"/>
      <c r="CTB258" s="49"/>
      <c r="CTC258" s="99"/>
      <c r="CTD258" s="98"/>
      <c r="CTE258" s="49"/>
      <c r="CTF258" s="405"/>
      <c r="CTG258" s="405"/>
      <c r="CTH258" s="277"/>
      <c r="CTI258" s="277"/>
      <c r="CTJ258" s="277"/>
      <c r="CTK258" s="277"/>
      <c r="CTL258" s="277"/>
      <c r="CTM258" s="277"/>
      <c r="CTN258" s="277"/>
      <c r="CTO258" s="277"/>
      <c r="CTP258" s="402"/>
      <c r="CTQ258" s="404"/>
      <c r="CTR258" s="49"/>
      <c r="CTS258" s="49"/>
      <c r="CTT258" s="49"/>
      <c r="CTU258" s="99"/>
      <c r="CTV258" s="98"/>
      <c r="CTW258" s="49"/>
      <c r="CTX258" s="405"/>
      <c r="CTY258" s="405"/>
      <c r="CTZ258" s="277"/>
      <c r="CUA258" s="277"/>
      <c r="CUB258" s="277"/>
      <c r="CUC258" s="277"/>
      <c r="CUD258" s="277"/>
      <c r="CUE258" s="277"/>
      <c r="CUF258" s="277"/>
      <c r="CUG258" s="277"/>
      <c r="CUH258" s="402"/>
      <c r="CUI258" s="404"/>
      <c r="CUJ258" s="49"/>
      <c r="CUK258" s="49"/>
      <c r="CUL258" s="49"/>
      <c r="CUM258" s="99"/>
      <c r="CUN258" s="98"/>
      <c r="CUO258" s="49"/>
      <c r="CUP258" s="405"/>
      <c r="CUQ258" s="405"/>
      <c r="CUR258" s="277"/>
      <c r="CUS258" s="277"/>
      <c r="CUT258" s="277"/>
      <c r="CUU258" s="277"/>
      <c r="CUV258" s="277"/>
      <c r="CUW258" s="277"/>
      <c r="CUX258" s="277"/>
      <c r="CUY258" s="277"/>
      <c r="CUZ258" s="402"/>
      <c r="CVA258" s="404"/>
      <c r="CVB258" s="49"/>
      <c r="CVC258" s="49"/>
      <c r="CVD258" s="49"/>
      <c r="CVE258" s="99"/>
      <c r="CVF258" s="98"/>
      <c r="CVG258" s="49"/>
      <c r="CVH258" s="405"/>
      <c r="CVI258" s="405"/>
      <c r="CVJ258" s="277"/>
      <c r="CVK258" s="277"/>
      <c r="CVL258" s="277"/>
      <c r="CVM258" s="277"/>
      <c r="CVN258" s="277"/>
      <c r="CVO258" s="277"/>
      <c r="CVP258" s="277"/>
      <c r="CVQ258" s="277"/>
      <c r="CVR258" s="402"/>
      <c r="CVS258" s="404"/>
      <c r="CVT258" s="49"/>
      <c r="CVU258" s="49"/>
      <c r="CVV258" s="49"/>
      <c r="CVW258" s="99"/>
      <c r="CVX258" s="98"/>
      <c r="CVY258" s="49"/>
      <c r="CVZ258" s="405"/>
      <c r="CWA258" s="405"/>
      <c r="CWB258" s="277"/>
      <c r="CWC258" s="277"/>
      <c r="CWD258" s="277"/>
      <c r="CWE258" s="277"/>
      <c r="CWF258" s="277"/>
      <c r="CWG258" s="277"/>
      <c r="CWH258" s="277"/>
      <c r="CWI258" s="277"/>
      <c r="CWJ258" s="402"/>
      <c r="CWK258" s="404"/>
      <c r="CWL258" s="49"/>
      <c r="CWM258" s="49"/>
      <c r="CWN258" s="49"/>
      <c r="CWO258" s="99"/>
      <c r="CWP258" s="98"/>
      <c r="CWQ258" s="49"/>
      <c r="CWR258" s="405"/>
      <c r="CWS258" s="405"/>
      <c r="CWT258" s="277"/>
      <c r="CWU258" s="277"/>
      <c r="CWV258" s="277"/>
      <c r="CWW258" s="277"/>
      <c r="CWX258" s="277"/>
      <c r="CWY258" s="277"/>
      <c r="CWZ258" s="277"/>
      <c r="CXA258" s="277"/>
      <c r="CXB258" s="402"/>
      <c r="CXC258" s="404"/>
      <c r="CXD258" s="49"/>
      <c r="CXE258" s="49"/>
      <c r="CXF258" s="49"/>
      <c r="CXG258" s="99"/>
      <c r="CXH258" s="98"/>
      <c r="CXI258" s="49"/>
      <c r="CXJ258" s="405"/>
      <c r="CXK258" s="405"/>
      <c r="CXL258" s="277"/>
      <c r="CXM258" s="277"/>
      <c r="CXN258" s="277"/>
      <c r="CXO258" s="277"/>
      <c r="CXP258" s="277"/>
      <c r="CXQ258" s="277"/>
      <c r="CXR258" s="277"/>
      <c r="CXS258" s="277"/>
      <c r="CXT258" s="402"/>
      <c r="CXU258" s="404"/>
      <c r="CXV258" s="49"/>
      <c r="CXW258" s="49"/>
      <c r="CXX258" s="49"/>
      <c r="CXY258" s="99"/>
      <c r="CXZ258" s="98"/>
      <c r="CYA258" s="49"/>
      <c r="CYB258" s="405"/>
      <c r="CYC258" s="405"/>
      <c r="CYD258" s="277"/>
      <c r="CYE258" s="277"/>
      <c r="CYF258" s="277"/>
      <c r="CYG258" s="277"/>
      <c r="CYH258" s="277"/>
      <c r="CYI258" s="277"/>
      <c r="CYJ258" s="277"/>
      <c r="CYK258" s="277"/>
      <c r="CYL258" s="402"/>
      <c r="CYM258" s="404"/>
      <c r="CYN258" s="49"/>
      <c r="CYO258" s="49"/>
      <c r="CYP258" s="49"/>
      <c r="CYQ258" s="99"/>
      <c r="CYR258" s="98"/>
      <c r="CYS258" s="49"/>
      <c r="CYT258" s="405"/>
      <c r="CYU258" s="405"/>
      <c r="CYV258" s="277"/>
      <c r="CYW258" s="277"/>
      <c r="CYX258" s="277"/>
      <c r="CYY258" s="277"/>
      <c r="CYZ258" s="277"/>
      <c r="CZA258" s="277"/>
      <c r="CZB258" s="277"/>
      <c r="CZC258" s="277"/>
      <c r="CZD258" s="402"/>
      <c r="CZE258" s="404"/>
      <c r="CZF258" s="49"/>
      <c r="CZG258" s="49"/>
      <c r="CZH258" s="49"/>
      <c r="CZI258" s="99"/>
      <c r="CZJ258" s="98"/>
      <c r="CZK258" s="49"/>
      <c r="CZL258" s="405"/>
      <c r="CZM258" s="405"/>
      <c r="CZN258" s="277"/>
      <c r="CZO258" s="277"/>
      <c r="CZP258" s="277"/>
      <c r="CZQ258" s="277"/>
      <c r="CZR258" s="277"/>
      <c r="CZS258" s="277"/>
      <c r="CZT258" s="277"/>
      <c r="CZU258" s="277"/>
      <c r="CZV258" s="402"/>
      <c r="CZW258" s="404"/>
      <c r="CZX258" s="49"/>
      <c r="CZY258" s="49"/>
      <c r="CZZ258" s="49"/>
      <c r="DAA258" s="99"/>
      <c r="DAB258" s="98"/>
      <c r="DAC258" s="49"/>
      <c r="DAD258" s="405"/>
      <c r="DAE258" s="405"/>
      <c r="DAF258" s="277"/>
      <c r="DAG258" s="277"/>
      <c r="DAH258" s="277"/>
      <c r="DAI258" s="277"/>
      <c r="DAJ258" s="277"/>
      <c r="DAK258" s="277"/>
      <c r="DAL258" s="277"/>
      <c r="DAM258" s="277"/>
      <c r="DAN258" s="402"/>
      <c r="DAO258" s="404"/>
      <c r="DAP258" s="49"/>
      <c r="DAQ258" s="49"/>
      <c r="DAR258" s="49"/>
      <c r="DAS258" s="99"/>
      <c r="DAT258" s="98"/>
      <c r="DAU258" s="49"/>
      <c r="DAV258" s="405"/>
      <c r="DAW258" s="405"/>
      <c r="DAX258" s="277"/>
      <c r="DAY258" s="277"/>
      <c r="DAZ258" s="277"/>
      <c r="DBA258" s="277"/>
      <c r="DBB258" s="277"/>
      <c r="DBC258" s="277"/>
      <c r="DBD258" s="277"/>
      <c r="DBE258" s="277"/>
      <c r="DBF258" s="402"/>
      <c r="DBG258" s="404"/>
      <c r="DBH258" s="49"/>
      <c r="DBI258" s="49"/>
      <c r="DBJ258" s="49"/>
      <c r="DBK258" s="99"/>
      <c r="DBL258" s="98"/>
      <c r="DBM258" s="49"/>
      <c r="DBN258" s="405"/>
      <c r="DBO258" s="405"/>
      <c r="DBP258" s="277"/>
      <c r="DBQ258" s="277"/>
      <c r="DBR258" s="277"/>
      <c r="DBS258" s="277"/>
      <c r="DBT258" s="277"/>
      <c r="DBU258" s="277"/>
      <c r="DBV258" s="277"/>
      <c r="DBW258" s="277"/>
      <c r="DBX258" s="402"/>
      <c r="DBY258" s="404"/>
      <c r="DBZ258" s="49"/>
      <c r="DCA258" s="49"/>
      <c r="DCB258" s="49"/>
      <c r="DCC258" s="99"/>
      <c r="DCD258" s="98"/>
      <c r="DCE258" s="49"/>
      <c r="DCF258" s="405"/>
      <c r="DCG258" s="405"/>
      <c r="DCH258" s="277"/>
      <c r="DCI258" s="277"/>
      <c r="DCJ258" s="277"/>
      <c r="DCK258" s="277"/>
      <c r="DCL258" s="277"/>
      <c r="DCM258" s="277"/>
      <c r="DCN258" s="277"/>
      <c r="DCO258" s="277"/>
      <c r="DCP258" s="402"/>
      <c r="DCQ258" s="404"/>
      <c r="DCR258" s="49"/>
      <c r="DCS258" s="49"/>
      <c r="DCT258" s="49"/>
      <c r="DCU258" s="99"/>
      <c r="DCV258" s="98"/>
      <c r="DCW258" s="49"/>
      <c r="DCX258" s="405"/>
      <c r="DCY258" s="405"/>
      <c r="DCZ258" s="277"/>
      <c r="DDA258" s="277"/>
      <c r="DDB258" s="277"/>
      <c r="DDC258" s="277"/>
      <c r="DDD258" s="277"/>
      <c r="DDE258" s="277"/>
      <c r="DDF258" s="277"/>
      <c r="DDG258" s="277"/>
      <c r="DDH258" s="402"/>
      <c r="DDI258" s="404"/>
      <c r="DDJ258" s="49"/>
      <c r="DDK258" s="49"/>
      <c r="DDL258" s="49"/>
      <c r="DDM258" s="99"/>
      <c r="DDN258" s="98"/>
      <c r="DDO258" s="49"/>
      <c r="DDP258" s="405"/>
      <c r="DDQ258" s="405"/>
      <c r="DDR258" s="277"/>
      <c r="DDS258" s="277"/>
      <c r="DDT258" s="277"/>
      <c r="DDU258" s="277"/>
      <c r="DDV258" s="277"/>
      <c r="DDW258" s="277"/>
      <c r="DDX258" s="277"/>
      <c r="DDY258" s="277"/>
      <c r="DDZ258" s="402"/>
      <c r="DEA258" s="404"/>
      <c r="DEB258" s="49"/>
      <c r="DEC258" s="49"/>
      <c r="DED258" s="49"/>
      <c r="DEE258" s="99"/>
      <c r="DEF258" s="98"/>
      <c r="DEG258" s="49"/>
      <c r="DEH258" s="405"/>
      <c r="DEI258" s="405"/>
      <c r="DEJ258" s="277"/>
      <c r="DEK258" s="277"/>
      <c r="DEL258" s="277"/>
      <c r="DEM258" s="277"/>
      <c r="DEN258" s="277"/>
      <c r="DEO258" s="277"/>
      <c r="DEP258" s="277"/>
      <c r="DEQ258" s="277"/>
      <c r="DER258" s="402"/>
      <c r="DES258" s="404"/>
      <c r="DET258" s="49"/>
      <c r="DEU258" s="49"/>
      <c r="DEV258" s="49"/>
      <c r="DEW258" s="99"/>
      <c r="DEX258" s="98"/>
      <c r="DEY258" s="49"/>
      <c r="DEZ258" s="405"/>
      <c r="DFA258" s="405"/>
      <c r="DFB258" s="277"/>
      <c r="DFC258" s="277"/>
      <c r="DFD258" s="277"/>
      <c r="DFE258" s="277"/>
      <c r="DFF258" s="277"/>
      <c r="DFG258" s="277"/>
      <c r="DFH258" s="277"/>
      <c r="DFI258" s="277"/>
      <c r="DFJ258" s="402"/>
      <c r="DFK258" s="404"/>
      <c r="DFL258" s="49"/>
      <c r="DFM258" s="49"/>
      <c r="DFN258" s="49"/>
      <c r="DFO258" s="99"/>
      <c r="DFP258" s="98"/>
      <c r="DFQ258" s="49"/>
      <c r="DFR258" s="405"/>
      <c r="DFS258" s="405"/>
      <c r="DFT258" s="277"/>
      <c r="DFU258" s="277"/>
      <c r="DFV258" s="277"/>
      <c r="DFW258" s="277"/>
      <c r="DFX258" s="277"/>
      <c r="DFY258" s="277"/>
      <c r="DFZ258" s="277"/>
      <c r="DGA258" s="277"/>
      <c r="DGB258" s="402"/>
      <c r="DGC258" s="404"/>
      <c r="DGD258" s="49"/>
      <c r="DGE258" s="49"/>
      <c r="DGF258" s="49"/>
      <c r="DGG258" s="99"/>
      <c r="DGH258" s="98"/>
      <c r="DGI258" s="49"/>
      <c r="DGJ258" s="405"/>
      <c r="DGK258" s="405"/>
      <c r="DGL258" s="277"/>
      <c r="DGM258" s="277"/>
      <c r="DGN258" s="277"/>
      <c r="DGO258" s="277"/>
      <c r="DGP258" s="277"/>
      <c r="DGQ258" s="277"/>
      <c r="DGR258" s="277"/>
      <c r="DGS258" s="277"/>
      <c r="DGT258" s="402"/>
      <c r="DGU258" s="404"/>
      <c r="DGV258" s="49"/>
      <c r="DGW258" s="49"/>
      <c r="DGX258" s="49"/>
      <c r="DGY258" s="99"/>
      <c r="DGZ258" s="98"/>
      <c r="DHA258" s="49"/>
      <c r="DHB258" s="405"/>
      <c r="DHC258" s="405"/>
      <c r="DHD258" s="277"/>
      <c r="DHE258" s="277"/>
      <c r="DHF258" s="277"/>
      <c r="DHG258" s="277"/>
      <c r="DHH258" s="277"/>
      <c r="DHI258" s="277"/>
      <c r="DHJ258" s="277"/>
      <c r="DHK258" s="277"/>
      <c r="DHL258" s="402"/>
      <c r="DHM258" s="404"/>
      <c r="DHN258" s="49"/>
      <c r="DHO258" s="49"/>
      <c r="DHP258" s="49"/>
      <c r="DHQ258" s="99"/>
      <c r="DHR258" s="98"/>
      <c r="DHS258" s="49"/>
      <c r="DHT258" s="405"/>
      <c r="DHU258" s="405"/>
      <c r="DHV258" s="277"/>
      <c r="DHW258" s="277"/>
      <c r="DHX258" s="277"/>
      <c r="DHY258" s="277"/>
      <c r="DHZ258" s="277"/>
      <c r="DIA258" s="277"/>
      <c r="DIB258" s="277"/>
      <c r="DIC258" s="277"/>
      <c r="DID258" s="402"/>
      <c r="DIE258" s="404"/>
      <c r="DIF258" s="49"/>
      <c r="DIG258" s="49"/>
      <c r="DIH258" s="49"/>
      <c r="DII258" s="99"/>
      <c r="DIJ258" s="98"/>
      <c r="DIK258" s="49"/>
      <c r="DIL258" s="405"/>
      <c r="DIM258" s="405"/>
      <c r="DIN258" s="277"/>
      <c r="DIO258" s="277"/>
      <c r="DIP258" s="277"/>
      <c r="DIQ258" s="277"/>
      <c r="DIR258" s="277"/>
      <c r="DIS258" s="277"/>
      <c r="DIT258" s="277"/>
      <c r="DIU258" s="277"/>
      <c r="DIV258" s="402"/>
      <c r="DIW258" s="404"/>
      <c r="DIX258" s="49"/>
      <c r="DIY258" s="49"/>
      <c r="DIZ258" s="49"/>
      <c r="DJA258" s="99"/>
      <c r="DJB258" s="98"/>
      <c r="DJC258" s="49"/>
      <c r="DJD258" s="405"/>
      <c r="DJE258" s="405"/>
      <c r="DJF258" s="277"/>
      <c r="DJG258" s="277"/>
      <c r="DJH258" s="277"/>
      <c r="DJI258" s="277"/>
      <c r="DJJ258" s="277"/>
      <c r="DJK258" s="277"/>
      <c r="DJL258" s="277"/>
      <c r="DJM258" s="277"/>
      <c r="DJN258" s="402"/>
      <c r="DJO258" s="404"/>
      <c r="DJP258" s="49"/>
      <c r="DJQ258" s="49"/>
      <c r="DJR258" s="49"/>
      <c r="DJS258" s="99"/>
      <c r="DJT258" s="98"/>
      <c r="DJU258" s="49"/>
      <c r="DJV258" s="405"/>
      <c r="DJW258" s="405"/>
      <c r="DJX258" s="277"/>
      <c r="DJY258" s="277"/>
      <c r="DJZ258" s="277"/>
      <c r="DKA258" s="277"/>
      <c r="DKB258" s="277"/>
      <c r="DKC258" s="277"/>
      <c r="DKD258" s="277"/>
      <c r="DKE258" s="277"/>
      <c r="DKF258" s="402"/>
      <c r="DKG258" s="404"/>
      <c r="DKH258" s="49"/>
      <c r="DKI258" s="49"/>
      <c r="DKJ258" s="49"/>
      <c r="DKK258" s="99"/>
      <c r="DKL258" s="98"/>
      <c r="DKM258" s="49"/>
      <c r="DKN258" s="405"/>
      <c r="DKO258" s="405"/>
      <c r="DKP258" s="277"/>
      <c r="DKQ258" s="277"/>
      <c r="DKR258" s="277"/>
      <c r="DKS258" s="277"/>
      <c r="DKT258" s="277"/>
      <c r="DKU258" s="277"/>
      <c r="DKV258" s="277"/>
      <c r="DKW258" s="277"/>
      <c r="DKX258" s="402"/>
      <c r="DKY258" s="404"/>
      <c r="DKZ258" s="49"/>
      <c r="DLA258" s="49"/>
      <c r="DLB258" s="49"/>
      <c r="DLC258" s="99"/>
      <c r="DLD258" s="98"/>
      <c r="DLE258" s="49"/>
      <c r="DLF258" s="405"/>
      <c r="DLG258" s="405"/>
      <c r="DLH258" s="277"/>
      <c r="DLI258" s="277"/>
      <c r="DLJ258" s="277"/>
      <c r="DLK258" s="277"/>
      <c r="DLL258" s="277"/>
      <c r="DLM258" s="277"/>
      <c r="DLN258" s="277"/>
      <c r="DLO258" s="277"/>
      <c r="DLP258" s="402"/>
      <c r="DLQ258" s="404"/>
      <c r="DLR258" s="49"/>
      <c r="DLS258" s="49"/>
      <c r="DLT258" s="49"/>
      <c r="DLU258" s="99"/>
      <c r="DLV258" s="98"/>
      <c r="DLW258" s="49"/>
      <c r="DLX258" s="405"/>
      <c r="DLY258" s="405"/>
      <c r="DLZ258" s="277"/>
      <c r="DMA258" s="277"/>
      <c r="DMB258" s="277"/>
      <c r="DMC258" s="277"/>
      <c r="DMD258" s="277"/>
      <c r="DME258" s="277"/>
      <c r="DMF258" s="277"/>
      <c r="DMG258" s="277"/>
      <c r="DMH258" s="402"/>
      <c r="DMI258" s="404"/>
      <c r="DMJ258" s="49"/>
      <c r="DMK258" s="49"/>
      <c r="DML258" s="49"/>
      <c r="DMM258" s="99"/>
      <c r="DMN258" s="98"/>
      <c r="DMO258" s="49"/>
      <c r="DMP258" s="405"/>
      <c r="DMQ258" s="405"/>
      <c r="DMR258" s="277"/>
      <c r="DMS258" s="277"/>
      <c r="DMT258" s="277"/>
      <c r="DMU258" s="277"/>
      <c r="DMV258" s="277"/>
      <c r="DMW258" s="277"/>
      <c r="DMX258" s="277"/>
      <c r="DMY258" s="277"/>
      <c r="DMZ258" s="402"/>
      <c r="DNA258" s="404"/>
      <c r="DNB258" s="49"/>
      <c r="DNC258" s="49"/>
      <c r="DND258" s="49"/>
      <c r="DNE258" s="99"/>
      <c r="DNF258" s="98"/>
      <c r="DNG258" s="49"/>
      <c r="DNH258" s="405"/>
      <c r="DNI258" s="405"/>
      <c r="DNJ258" s="277"/>
      <c r="DNK258" s="277"/>
      <c r="DNL258" s="277"/>
      <c r="DNM258" s="277"/>
      <c r="DNN258" s="277"/>
      <c r="DNO258" s="277"/>
      <c r="DNP258" s="277"/>
      <c r="DNQ258" s="277"/>
      <c r="DNR258" s="402"/>
      <c r="DNS258" s="404"/>
      <c r="DNT258" s="49"/>
      <c r="DNU258" s="49"/>
      <c r="DNV258" s="49"/>
      <c r="DNW258" s="99"/>
      <c r="DNX258" s="98"/>
      <c r="DNY258" s="49"/>
      <c r="DNZ258" s="405"/>
      <c r="DOA258" s="405"/>
      <c r="DOB258" s="277"/>
      <c r="DOC258" s="277"/>
      <c r="DOD258" s="277"/>
      <c r="DOE258" s="277"/>
      <c r="DOF258" s="277"/>
      <c r="DOG258" s="277"/>
      <c r="DOH258" s="277"/>
      <c r="DOI258" s="277"/>
      <c r="DOJ258" s="402"/>
      <c r="DOK258" s="404"/>
      <c r="DOL258" s="49"/>
      <c r="DOM258" s="49"/>
      <c r="DON258" s="49"/>
      <c r="DOO258" s="99"/>
      <c r="DOP258" s="98"/>
      <c r="DOQ258" s="49"/>
      <c r="DOR258" s="405"/>
      <c r="DOS258" s="405"/>
      <c r="DOT258" s="277"/>
      <c r="DOU258" s="277"/>
      <c r="DOV258" s="277"/>
      <c r="DOW258" s="277"/>
      <c r="DOX258" s="277"/>
      <c r="DOY258" s="277"/>
      <c r="DOZ258" s="277"/>
      <c r="DPA258" s="277"/>
      <c r="DPB258" s="402"/>
      <c r="DPC258" s="404"/>
      <c r="DPD258" s="49"/>
      <c r="DPE258" s="49"/>
      <c r="DPF258" s="49"/>
      <c r="DPG258" s="99"/>
      <c r="DPH258" s="98"/>
      <c r="DPI258" s="49"/>
      <c r="DPJ258" s="405"/>
      <c r="DPK258" s="405"/>
      <c r="DPL258" s="277"/>
      <c r="DPM258" s="277"/>
      <c r="DPN258" s="277"/>
      <c r="DPO258" s="277"/>
      <c r="DPP258" s="277"/>
      <c r="DPQ258" s="277"/>
      <c r="DPR258" s="277"/>
      <c r="DPS258" s="277"/>
      <c r="DPT258" s="402"/>
      <c r="DPU258" s="404"/>
      <c r="DPV258" s="49"/>
      <c r="DPW258" s="49"/>
      <c r="DPX258" s="49"/>
      <c r="DPY258" s="99"/>
      <c r="DPZ258" s="98"/>
      <c r="DQA258" s="49"/>
      <c r="DQB258" s="405"/>
      <c r="DQC258" s="405"/>
      <c r="DQD258" s="277"/>
      <c r="DQE258" s="277"/>
      <c r="DQF258" s="277"/>
      <c r="DQG258" s="277"/>
      <c r="DQH258" s="277"/>
      <c r="DQI258" s="277"/>
      <c r="DQJ258" s="277"/>
      <c r="DQK258" s="277"/>
      <c r="DQL258" s="402"/>
      <c r="DQM258" s="404"/>
      <c r="DQN258" s="49"/>
      <c r="DQO258" s="49"/>
      <c r="DQP258" s="49"/>
      <c r="DQQ258" s="99"/>
      <c r="DQR258" s="98"/>
      <c r="DQS258" s="49"/>
      <c r="DQT258" s="405"/>
      <c r="DQU258" s="405"/>
      <c r="DQV258" s="277"/>
      <c r="DQW258" s="277"/>
      <c r="DQX258" s="277"/>
      <c r="DQY258" s="277"/>
      <c r="DQZ258" s="277"/>
      <c r="DRA258" s="277"/>
      <c r="DRB258" s="277"/>
      <c r="DRC258" s="277"/>
      <c r="DRD258" s="402"/>
      <c r="DRE258" s="404"/>
      <c r="DRF258" s="49"/>
      <c r="DRG258" s="49"/>
      <c r="DRH258" s="49"/>
      <c r="DRI258" s="99"/>
      <c r="DRJ258" s="98"/>
      <c r="DRK258" s="49"/>
      <c r="DRL258" s="405"/>
      <c r="DRM258" s="405"/>
      <c r="DRN258" s="277"/>
      <c r="DRO258" s="277"/>
      <c r="DRP258" s="277"/>
      <c r="DRQ258" s="277"/>
      <c r="DRR258" s="277"/>
      <c r="DRS258" s="277"/>
      <c r="DRT258" s="277"/>
      <c r="DRU258" s="277"/>
      <c r="DRV258" s="402"/>
      <c r="DRW258" s="404"/>
      <c r="DRX258" s="49"/>
      <c r="DRY258" s="49"/>
      <c r="DRZ258" s="49"/>
      <c r="DSA258" s="99"/>
      <c r="DSB258" s="98"/>
      <c r="DSC258" s="49"/>
      <c r="DSD258" s="405"/>
      <c r="DSE258" s="405"/>
      <c r="DSF258" s="277"/>
      <c r="DSG258" s="277"/>
      <c r="DSH258" s="277"/>
      <c r="DSI258" s="277"/>
      <c r="DSJ258" s="277"/>
      <c r="DSK258" s="277"/>
      <c r="DSL258" s="277"/>
      <c r="DSM258" s="277"/>
      <c r="DSN258" s="402"/>
      <c r="DSO258" s="404"/>
      <c r="DSP258" s="49"/>
      <c r="DSQ258" s="49"/>
      <c r="DSR258" s="49"/>
      <c r="DSS258" s="99"/>
      <c r="DST258" s="98"/>
      <c r="DSU258" s="49"/>
      <c r="DSV258" s="405"/>
      <c r="DSW258" s="405"/>
      <c r="DSX258" s="277"/>
      <c r="DSY258" s="277"/>
      <c r="DSZ258" s="277"/>
      <c r="DTA258" s="277"/>
      <c r="DTB258" s="277"/>
      <c r="DTC258" s="277"/>
      <c r="DTD258" s="277"/>
      <c r="DTE258" s="277"/>
      <c r="DTF258" s="402"/>
      <c r="DTG258" s="404"/>
      <c r="DTH258" s="49"/>
      <c r="DTI258" s="49"/>
      <c r="DTJ258" s="49"/>
      <c r="DTK258" s="99"/>
      <c r="DTL258" s="98"/>
      <c r="DTM258" s="49"/>
      <c r="DTN258" s="405"/>
      <c r="DTO258" s="405"/>
      <c r="DTP258" s="277"/>
      <c r="DTQ258" s="277"/>
      <c r="DTR258" s="277"/>
      <c r="DTS258" s="277"/>
      <c r="DTT258" s="277"/>
      <c r="DTU258" s="277"/>
      <c r="DTV258" s="277"/>
      <c r="DTW258" s="277"/>
      <c r="DTX258" s="402"/>
      <c r="DTY258" s="404"/>
      <c r="DTZ258" s="49"/>
      <c r="DUA258" s="49"/>
      <c r="DUB258" s="49"/>
      <c r="DUC258" s="99"/>
      <c r="DUD258" s="98"/>
      <c r="DUE258" s="49"/>
      <c r="DUF258" s="405"/>
      <c r="DUG258" s="405"/>
      <c r="DUH258" s="277"/>
      <c r="DUI258" s="277"/>
      <c r="DUJ258" s="277"/>
      <c r="DUK258" s="277"/>
      <c r="DUL258" s="277"/>
      <c r="DUM258" s="277"/>
      <c r="DUN258" s="277"/>
      <c r="DUO258" s="277"/>
      <c r="DUP258" s="402"/>
      <c r="DUQ258" s="404"/>
      <c r="DUR258" s="49"/>
      <c r="DUS258" s="49"/>
      <c r="DUT258" s="49"/>
      <c r="DUU258" s="99"/>
      <c r="DUV258" s="98"/>
      <c r="DUW258" s="49"/>
      <c r="DUX258" s="405"/>
      <c r="DUY258" s="405"/>
      <c r="DUZ258" s="277"/>
      <c r="DVA258" s="277"/>
      <c r="DVB258" s="277"/>
      <c r="DVC258" s="277"/>
      <c r="DVD258" s="277"/>
      <c r="DVE258" s="277"/>
      <c r="DVF258" s="277"/>
      <c r="DVG258" s="277"/>
      <c r="DVH258" s="402"/>
      <c r="DVI258" s="404"/>
      <c r="DVJ258" s="49"/>
      <c r="DVK258" s="49"/>
      <c r="DVL258" s="49"/>
      <c r="DVM258" s="99"/>
      <c r="DVN258" s="98"/>
      <c r="DVO258" s="49"/>
      <c r="DVP258" s="405"/>
      <c r="DVQ258" s="405"/>
      <c r="DVR258" s="277"/>
      <c r="DVS258" s="277"/>
      <c r="DVT258" s="277"/>
      <c r="DVU258" s="277"/>
      <c r="DVV258" s="277"/>
      <c r="DVW258" s="277"/>
      <c r="DVX258" s="277"/>
      <c r="DVY258" s="277"/>
      <c r="DVZ258" s="402"/>
      <c r="DWA258" s="404"/>
      <c r="DWB258" s="49"/>
      <c r="DWC258" s="49"/>
      <c r="DWD258" s="49"/>
      <c r="DWE258" s="99"/>
      <c r="DWF258" s="98"/>
      <c r="DWG258" s="49"/>
      <c r="DWH258" s="405"/>
      <c r="DWI258" s="405"/>
      <c r="DWJ258" s="277"/>
      <c r="DWK258" s="277"/>
      <c r="DWL258" s="277"/>
      <c r="DWM258" s="277"/>
      <c r="DWN258" s="277"/>
      <c r="DWO258" s="277"/>
      <c r="DWP258" s="277"/>
      <c r="DWQ258" s="277"/>
      <c r="DWR258" s="402"/>
      <c r="DWS258" s="404"/>
      <c r="DWT258" s="49"/>
      <c r="DWU258" s="49"/>
      <c r="DWV258" s="49"/>
      <c r="DWW258" s="99"/>
      <c r="DWX258" s="98"/>
      <c r="DWY258" s="49"/>
      <c r="DWZ258" s="405"/>
      <c r="DXA258" s="405"/>
      <c r="DXB258" s="277"/>
      <c r="DXC258" s="277"/>
      <c r="DXD258" s="277"/>
      <c r="DXE258" s="277"/>
      <c r="DXF258" s="277"/>
      <c r="DXG258" s="277"/>
      <c r="DXH258" s="277"/>
      <c r="DXI258" s="277"/>
      <c r="DXJ258" s="402"/>
      <c r="DXK258" s="404"/>
      <c r="DXL258" s="49"/>
      <c r="DXM258" s="49"/>
      <c r="DXN258" s="49"/>
      <c r="DXO258" s="99"/>
      <c r="DXP258" s="98"/>
      <c r="DXQ258" s="49"/>
      <c r="DXR258" s="405"/>
      <c r="DXS258" s="405"/>
      <c r="DXT258" s="277"/>
      <c r="DXU258" s="277"/>
      <c r="DXV258" s="277"/>
      <c r="DXW258" s="277"/>
      <c r="DXX258" s="277"/>
      <c r="DXY258" s="277"/>
      <c r="DXZ258" s="277"/>
      <c r="DYA258" s="277"/>
      <c r="DYB258" s="402"/>
      <c r="DYC258" s="404"/>
      <c r="DYD258" s="49"/>
      <c r="DYE258" s="49"/>
      <c r="DYF258" s="49"/>
      <c r="DYG258" s="99"/>
      <c r="DYH258" s="98"/>
      <c r="DYI258" s="49"/>
      <c r="DYJ258" s="405"/>
      <c r="DYK258" s="405"/>
      <c r="DYL258" s="277"/>
      <c r="DYM258" s="277"/>
      <c r="DYN258" s="277"/>
      <c r="DYO258" s="277"/>
      <c r="DYP258" s="277"/>
      <c r="DYQ258" s="277"/>
      <c r="DYR258" s="277"/>
      <c r="DYS258" s="277"/>
      <c r="DYT258" s="402"/>
      <c r="DYU258" s="404"/>
      <c r="DYV258" s="49"/>
      <c r="DYW258" s="49"/>
      <c r="DYX258" s="49"/>
      <c r="DYY258" s="99"/>
      <c r="DYZ258" s="98"/>
      <c r="DZA258" s="49"/>
      <c r="DZB258" s="405"/>
      <c r="DZC258" s="405"/>
      <c r="DZD258" s="277"/>
      <c r="DZE258" s="277"/>
      <c r="DZF258" s="277"/>
      <c r="DZG258" s="277"/>
      <c r="DZH258" s="277"/>
      <c r="DZI258" s="277"/>
      <c r="DZJ258" s="277"/>
      <c r="DZK258" s="277"/>
      <c r="DZL258" s="402"/>
      <c r="DZM258" s="404"/>
      <c r="DZN258" s="49"/>
      <c r="DZO258" s="49"/>
      <c r="DZP258" s="49"/>
      <c r="DZQ258" s="99"/>
      <c r="DZR258" s="98"/>
      <c r="DZS258" s="49"/>
      <c r="DZT258" s="405"/>
      <c r="DZU258" s="405"/>
      <c r="DZV258" s="277"/>
      <c r="DZW258" s="277"/>
      <c r="DZX258" s="277"/>
      <c r="DZY258" s="277"/>
      <c r="DZZ258" s="277"/>
      <c r="EAA258" s="277"/>
      <c r="EAB258" s="277"/>
      <c r="EAC258" s="277"/>
      <c r="EAD258" s="402"/>
      <c r="EAE258" s="404"/>
      <c r="EAF258" s="49"/>
      <c r="EAG258" s="49"/>
      <c r="EAH258" s="49"/>
      <c r="EAI258" s="99"/>
      <c r="EAJ258" s="98"/>
      <c r="EAK258" s="49"/>
      <c r="EAL258" s="405"/>
      <c r="EAM258" s="405"/>
      <c r="EAN258" s="277"/>
      <c r="EAO258" s="277"/>
      <c r="EAP258" s="277"/>
      <c r="EAQ258" s="277"/>
      <c r="EAR258" s="277"/>
      <c r="EAS258" s="277"/>
      <c r="EAT258" s="277"/>
      <c r="EAU258" s="277"/>
      <c r="EAV258" s="402"/>
      <c r="EAW258" s="404"/>
      <c r="EAX258" s="49"/>
      <c r="EAY258" s="49"/>
      <c r="EAZ258" s="49"/>
      <c r="EBA258" s="99"/>
      <c r="EBB258" s="98"/>
      <c r="EBC258" s="49"/>
      <c r="EBD258" s="405"/>
      <c r="EBE258" s="405"/>
      <c r="EBF258" s="277"/>
      <c r="EBG258" s="277"/>
      <c r="EBH258" s="277"/>
      <c r="EBI258" s="277"/>
      <c r="EBJ258" s="277"/>
      <c r="EBK258" s="277"/>
      <c r="EBL258" s="277"/>
      <c r="EBM258" s="277"/>
      <c r="EBN258" s="402"/>
      <c r="EBO258" s="404"/>
      <c r="EBP258" s="49"/>
      <c r="EBQ258" s="49"/>
      <c r="EBR258" s="49"/>
      <c r="EBS258" s="99"/>
      <c r="EBT258" s="98"/>
      <c r="EBU258" s="49"/>
      <c r="EBV258" s="405"/>
      <c r="EBW258" s="405"/>
      <c r="EBX258" s="277"/>
      <c r="EBY258" s="277"/>
      <c r="EBZ258" s="277"/>
      <c r="ECA258" s="277"/>
      <c r="ECB258" s="277"/>
      <c r="ECC258" s="277"/>
      <c r="ECD258" s="277"/>
      <c r="ECE258" s="277"/>
      <c r="ECF258" s="402"/>
      <c r="ECG258" s="404"/>
      <c r="ECH258" s="49"/>
      <c r="ECI258" s="49"/>
      <c r="ECJ258" s="49"/>
      <c r="ECK258" s="99"/>
      <c r="ECL258" s="98"/>
      <c r="ECM258" s="49"/>
      <c r="ECN258" s="405"/>
      <c r="ECO258" s="405"/>
      <c r="ECP258" s="277"/>
      <c r="ECQ258" s="277"/>
      <c r="ECR258" s="277"/>
      <c r="ECS258" s="277"/>
      <c r="ECT258" s="277"/>
      <c r="ECU258" s="277"/>
      <c r="ECV258" s="277"/>
      <c r="ECW258" s="277"/>
      <c r="ECX258" s="402"/>
      <c r="ECY258" s="404"/>
      <c r="ECZ258" s="49"/>
      <c r="EDA258" s="49"/>
      <c r="EDB258" s="49"/>
      <c r="EDC258" s="99"/>
      <c r="EDD258" s="98"/>
      <c r="EDE258" s="49"/>
      <c r="EDF258" s="405"/>
      <c r="EDG258" s="405"/>
      <c r="EDH258" s="277"/>
      <c r="EDI258" s="277"/>
      <c r="EDJ258" s="277"/>
      <c r="EDK258" s="277"/>
      <c r="EDL258" s="277"/>
      <c r="EDM258" s="277"/>
      <c r="EDN258" s="277"/>
      <c r="EDO258" s="277"/>
      <c r="EDP258" s="402"/>
      <c r="EDQ258" s="404"/>
      <c r="EDR258" s="49"/>
      <c r="EDS258" s="49"/>
      <c r="EDT258" s="49"/>
      <c r="EDU258" s="99"/>
      <c r="EDV258" s="98"/>
      <c r="EDW258" s="49"/>
      <c r="EDX258" s="405"/>
      <c r="EDY258" s="405"/>
      <c r="EDZ258" s="277"/>
      <c r="EEA258" s="277"/>
      <c r="EEB258" s="277"/>
      <c r="EEC258" s="277"/>
      <c r="EED258" s="277"/>
      <c r="EEE258" s="277"/>
      <c r="EEF258" s="277"/>
      <c r="EEG258" s="277"/>
      <c r="EEH258" s="402"/>
      <c r="EEI258" s="404"/>
      <c r="EEJ258" s="49"/>
      <c r="EEK258" s="49"/>
      <c r="EEL258" s="49"/>
      <c r="EEM258" s="99"/>
      <c r="EEN258" s="98"/>
      <c r="EEO258" s="49"/>
      <c r="EEP258" s="405"/>
      <c r="EEQ258" s="405"/>
      <c r="EER258" s="277"/>
      <c r="EES258" s="277"/>
      <c r="EET258" s="277"/>
      <c r="EEU258" s="277"/>
      <c r="EEV258" s="277"/>
      <c r="EEW258" s="277"/>
      <c r="EEX258" s="277"/>
      <c r="EEY258" s="277"/>
      <c r="EEZ258" s="402"/>
      <c r="EFA258" s="404"/>
      <c r="EFB258" s="49"/>
      <c r="EFC258" s="49"/>
      <c r="EFD258" s="49"/>
      <c r="EFE258" s="99"/>
      <c r="EFF258" s="98"/>
      <c r="EFG258" s="49"/>
      <c r="EFH258" s="405"/>
      <c r="EFI258" s="405"/>
      <c r="EFJ258" s="277"/>
      <c r="EFK258" s="277"/>
      <c r="EFL258" s="277"/>
      <c r="EFM258" s="277"/>
      <c r="EFN258" s="277"/>
      <c r="EFO258" s="277"/>
      <c r="EFP258" s="277"/>
      <c r="EFQ258" s="277"/>
      <c r="EFR258" s="402"/>
      <c r="EFS258" s="404"/>
      <c r="EFT258" s="49"/>
      <c r="EFU258" s="49"/>
      <c r="EFV258" s="49"/>
      <c r="EFW258" s="99"/>
      <c r="EFX258" s="98"/>
      <c r="EFY258" s="49"/>
      <c r="EFZ258" s="405"/>
      <c r="EGA258" s="405"/>
      <c r="EGB258" s="277"/>
      <c r="EGC258" s="277"/>
      <c r="EGD258" s="277"/>
      <c r="EGE258" s="277"/>
      <c r="EGF258" s="277"/>
      <c r="EGG258" s="277"/>
      <c r="EGH258" s="277"/>
      <c r="EGI258" s="277"/>
      <c r="EGJ258" s="402"/>
      <c r="EGK258" s="404"/>
      <c r="EGL258" s="49"/>
      <c r="EGM258" s="49"/>
      <c r="EGN258" s="49"/>
      <c r="EGO258" s="99"/>
      <c r="EGP258" s="98"/>
      <c r="EGQ258" s="49"/>
      <c r="EGR258" s="405"/>
      <c r="EGS258" s="405"/>
      <c r="EGT258" s="277"/>
      <c r="EGU258" s="277"/>
      <c r="EGV258" s="277"/>
      <c r="EGW258" s="277"/>
      <c r="EGX258" s="277"/>
      <c r="EGY258" s="277"/>
      <c r="EGZ258" s="277"/>
      <c r="EHA258" s="277"/>
      <c r="EHB258" s="402"/>
      <c r="EHC258" s="404"/>
      <c r="EHD258" s="49"/>
      <c r="EHE258" s="49"/>
      <c r="EHF258" s="49"/>
      <c r="EHG258" s="99"/>
      <c r="EHH258" s="98"/>
      <c r="EHI258" s="49"/>
      <c r="EHJ258" s="405"/>
      <c r="EHK258" s="405"/>
      <c r="EHL258" s="277"/>
      <c r="EHM258" s="277"/>
      <c r="EHN258" s="277"/>
      <c r="EHO258" s="277"/>
      <c r="EHP258" s="277"/>
      <c r="EHQ258" s="277"/>
      <c r="EHR258" s="277"/>
      <c r="EHS258" s="277"/>
      <c r="EHT258" s="402"/>
      <c r="EHU258" s="404"/>
      <c r="EHV258" s="49"/>
      <c r="EHW258" s="49"/>
      <c r="EHX258" s="49"/>
      <c r="EHY258" s="99"/>
      <c r="EHZ258" s="98"/>
      <c r="EIA258" s="49"/>
      <c r="EIB258" s="405"/>
      <c r="EIC258" s="405"/>
      <c r="EID258" s="277"/>
      <c r="EIE258" s="277"/>
      <c r="EIF258" s="277"/>
      <c r="EIG258" s="277"/>
      <c r="EIH258" s="277"/>
      <c r="EII258" s="277"/>
      <c r="EIJ258" s="277"/>
      <c r="EIK258" s="277"/>
      <c r="EIL258" s="402"/>
      <c r="EIM258" s="404"/>
      <c r="EIN258" s="49"/>
      <c r="EIO258" s="49"/>
      <c r="EIP258" s="49"/>
      <c r="EIQ258" s="99"/>
      <c r="EIR258" s="98"/>
      <c r="EIS258" s="49"/>
      <c r="EIT258" s="405"/>
      <c r="EIU258" s="405"/>
      <c r="EIV258" s="277"/>
      <c r="EIW258" s="277"/>
      <c r="EIX258" s="277"/>
      <c r="EIY258" s="277"/>
      <c r="EIZ258" s="277"/>
      <c r="EJA258" s="277"/>
      <c r="EJB258" s="277"/>
      <c r="EJC258" s="277"/>
      <c r="EJD258" s="402"/>
      <c r="EJE258" s="404"/>
      <c r="EJF258" s="49"/>
      <c r="EJG258" s="49"/>
      <c r="EJH258" s="49"/>
      <c r="EJI258" s="99"/>
      <c r="EJJ258" s="98"/>
      <c r="EJK258" s="49"/>
      <c r="EJL258" s="405"/>
      <c r="EJM258" s="405"/>
      <c r="EJN258" s="277"/>
      <c r="EJO258" s="277"/>
      <c r="EJP258" s="277"/>
      <c r="EJQ258" s="277"/>
      <c r="EJR258" s="277"/>
      <c r="EJS258" s="277"/>
      <c r="EJT258" s="277"/>
      <c r="EJU258" s="277"/>
      <c r="EJV258" s="402"/>
      <c r="EJW258" s="404"/>
      <c r="EJX258" s="49"/>
      <c r="EJY258" s="49"/>
      <c r="EJZ258" s="49"/>
      <c r="EKA258" s="99"/>
      <c r="EKB258" s="98"/>
      <c r="EKC258" s="49"/>
      <c r="EKD258" s="405"/>
      <c r="EKE258" s="405"/>
      <c r="EKF258" s="277"/>
      <c r="EKG258" s="277"/>
      <c r="EKH258" s="277"/>
      <c r="EKI258" s="277"/>
      <c r="EKJ258" s="277"/>
      <c r="EKK258" s="277"/>
      <c r="EKL258" s="277"/>
      <c r="EKM258" s="277"/>
      <c r="EKN258" s="402"/>
      <c r="EKO258" s="404"/>
      <c r="EKP258" s="49"/>
      <c r="EKQ258" s="49"/>
      <c r="EKR258" s="49"/>
      <c r="EKS258" s="99"/>
      <c r="EKT258" s="98"/>
      <c r="EKU258" s="49"/>
      <c r="EKV258" s="405"/>
      <c r="EKW258" s="405"/>
      <c r="EKX258" s="277"/>
      <c r="EKY258" s="277"/>
      <c r="EKZ258" s="277"/>
      <c r="ELA258" s="277"/>
      <c r="ELB258" s="277"/>
      <c r="ELC258" s="277"/>
      <c r="ELD258" s="277"/>
      <c r="ELE258" s="277"/>
      <c r="ELF258" s="402"/>
      <c r="ELG258" s="404"/>
      <c r="ELH258" s="49"/>
      <c r="ELI258" s="49"/>
      <c r="ELJ258" s="49"/>
      <c r="ELK258" s="99"/>
      <c r="ELL258" s="98"/>
      <c r="ELM258" s="49"/>
      <c r="ELN258" s="405"/>
      <c r="ELO258" s="405"/>
      <c r="ELP258" s="277"/>
      <c r="ELQ258" s="277"/>
      <c r="ELR258" s="277"/>
      <c r="ELS258" s="277"/>
      <c r="ELT258" s="277"/>
      <c r="ELU258" s="277"/>
      <c r="ELV258" s="277"/>
      <c r="ELW258" s="277"/>
      <c r="ELX258" s="402"/>
      <c r="ELY258" s="404"/>
      <c r="ELZ258" s="49"/>
      <c r="EMA258" s="49"/>
      <c r="EMB258" s="49"/>
      <c r="EMC258" s="99"/>
      <c r="EMD258" s="98"/>
      <c r="EME258" s="49"/>
      <c r="EMF258" s="405"/>
      <c r="EMG258" s="405"/>
      <c r="EMH258" s="277"/>
      <c r="EMI258" s="277"/>
      <c r="EMJ258" s="277"/>
      <c r="EMK258" s="277"/>
      <c r="EML258" s="277"/>
      <c r="EMM258" s="277"/>
      <c r="EMN258" s="277"/>
      <c r="EMO258" s="277"/>
      <c r="EMP258" s="402"/>
      <c r="EMQ258" s="404"/>
      <c r="EMR258" s="49"/>
      <c r="EMS258" s="49"/>
      <c r="EMT258" s="49"/>
      <c r="EMU258" s="99"/>
      <c r="EMV258" s="98"/>
      <c r="EMW258" s="49"/>
      <c r="EMX258" s="405"/>
      <c r="EMY258" s="405"/>
      <c r="EMZ258" s="277"/>
      <c r="ENA258" s="277"/>
      <c r="ENB258" s="277"/>
      <c r="ENC258" s="277"/>
      <c r="END258" s="277"/>
      <c r="ENE258" s="277"/>
      <c r="ENF258" s="277"/>
      <c r="ENG258" s="277"/>
      <c r="ENH258" s="402"/>
      <c r="ENI258" s="404"/>
      <c r="ENJ258" s="49"/>
      <c r="ENK258" s="49"/>
      <c r="ENL258" s="49"/>
      <c r="ENM258" s="99"/>
      <c r="ENN258" s="98"/>
      <c r="ENO258" s="49"/>
      <c r="ENP258" s="405"/>
      <c r="ENQ258" s="405"/>
      <c r="ENR258" s="277"/>
      <c r="ENS258" s="277"/>
      <c r="ENT258" s="277"/>
      <c r="ENU258" s="277"/>
      <c r="ENV258" s="277"/>
      <c r="ENW258" s="277"/>
      <c r="ENX258" s="277"/>
      <c r="ENY258" s="277"/>
      <c r="ENZ258" s="402"/>
      <c r="EOA258" s="404"/>
      <c r="EOB258" s="49"/>
      <c r="EOC258" s="49"/>
      <c r="EOD258" s="49"/>
      <c r="EOE258" s="99"/>
      <c r="EOF258" s="98"/>
      <c r="EOG258" s="49"/>
      <c r="EOH258" s="405"/>
      <c r="EOI258" s="405"/>
      <c r="EOJ258" s="277"/>
      <c r="EOK258" s="277"/>
      <c r="EOL258" s="277"/>
      <c r="EOM258" s="277"/>
      <c r="EON258" s="277"/>
      <c r="EOO258" s="277"/>
      <c r="EOP258" s="277"/>
      <c r="EOQ258" s="277"/>
      <c r="EOR258" s="402"/>
      <c r="EOS258" s="404"/>
      <c r="EOT258" s="49"/>
      <c r="EOU258" s="49"/>
      <c r="EOV258" s="49"/>
      <c r="EOW258" s="99"/>
      <c r="EOX258" s="98"/>
      <c r="EOY258" s="49"/>
      <c r="EOZ258" s="405"/>
      <c r="EPA258" s="405"/>
      <c r="EPB258" s="277"/>
      <c r="EPC258" s="277"/>
      <c r="EPD258" s="277"/>
      <c r="EPE258" s="277"/>
      <c r="EPF258" s="277"/>
      <c r="EPG258" s="277"/>
      <c r="EPH258" s="277"/>
      <c r="EPI258" s="277"/>
      <c r="EPJ258" s="402"/>
      <c r="EPK258" s="404"/>
      <c r="EPL258" s="49"/>
      <c r="EPM258" s="49"/>
      <c r="EPN258" s="49"/>
      <c r="EPO258" s="99"/>
      <c r="EPP258" s="98"/>
      <c r="EPQ258" s="49"/>
      <c r="EPR258" s="405"/>
      <c r="EPS258" s="405"/>
      <c r="EPT258" s="277"/>
      <c r="EPU258" s="277"/>
      <c r="EPV258" s="277"/>
      <c r="EPW258" s="277"/>
      <c r="EPX258" s="277"/>
      <c r="EPY258" s="277"/>
      <c r="EPZ258" s="277"/>
      <c r="EQA258" s="277"/>
      <c r="EQB258" s="402"/>
      <c r="EQC258" s="404"/>
      <c r="EQD258" s="49"/>
      <c r="EQE258" s="49"/>
      <c r="EQF258" s="49"/>
      <c r="EQG258" s="99"/>
      <c r="EQH258" s="98"/>
      <c r="EQI258" s="49"/>
      <c r="EQJ258" s="405"/>
      <c r="EQK258" s="405"/>
      <c r="EQL258" s="277"/>
      <c r="EQM258" s="277"/>
      <c r="EQN258" s="277"/>
      <c r="EQO258" s="277"/>
      <c r="EQP258" s="277"/>
      <c r="EQQ258" s="277"/>
      <c r="EQR258" s="277"/>
      <c r="EQS258" s="277"/>
      <c r="EQT258" s="402"/>
      <c r="EQU258" s="404"/>
      <c r="EQV258" s="49"/>
      <c r="EQW258" s="49"/>
      <c r="EQX258" s="49"/>
      <c r="EQY258" s="99"/>
      <c r="EQZ258" s="98"/>
      <c r="ERA258" s="49"/>
      <c r="ERB258" s="405"/>
      <c r="ERC258" s="405"/>
      <c r="ERD258" s="277"/>
      <c r="ERE258" s="277"/>
      <c r="ERF258" s="277"/>
      <c r="ERG258" s="277"/>
      <c r="ERH258" s="277"/>
      <c r="ERI258" s="277"/>
      <c r="ERJ258" s="277"/>
      <c r="ERK258" s="277"/>
      <c r="ERL258" s="402"/>
      <c r="ERM258" s="404"/>
      <c r="ERN258" s="49"/>
      <c r="ERO258" s="49"/>
      <c r="ERP258" s="49"/>
      <c r="ERQ258" s="99"/>
      <c r="ERR258" s="98"/>
      <c r="ERS258" s="49"/>
      <c r="ERT258" s="405"/>
      <c r="ERU258" s="405"/>
      <c r="ERV258" s="277"/>
      <c r="ERW258" s="277"/>
      <c r="ERX258" s="277"/>
      <c r="ERY258" s="277"/>
      <c r="ERZ258" s="277"/>
      <c r="ESA258" s="277"/>
      <c r="ESB258" s="277"/>
      <c r="ESC258" s="277"/>
      <c r="ESD258" s="402"/>
      <c r="ESE258" s="404"/>
      <c r="ESF258" s="49"/>
      <c r="ESG258" s="49"/>
      <c r="ESH258" s="49"/>
      <c r="ESI258" s="99"/>
      <c r="ESJ258" s="98"/>
      <c r="ESK258" s="49"/>
      <c r="ESL258" s="405"/>
      <c r="ESM258" s="405"/>
      <c r="ESN258" s="277"/>
      <c r="ESO258" s="277"/>
      <c r="ESP258" s="277"/>
      <c r="ESQ258" s="277"/>
      <c r="ESR258" s="277"/>
      <c r="ESS258" s="277"/>
      <c r="EST258" s="277"/>
      <c r="ESU258" s="277"/>
      <c r="ESV258" s="402"/>
      <c r="ESW258" s="404"/>
      <c r="ESX258" s="49"/>
      <c r="ESY258" s="49"/>
      <c r="ESZ258" s="49"/>
      <c r="ETA258" s="99"/>
      <c r="ETB258" s="98"/>
      <c r="ETC258" s="49"/>
      <c r="ETD258" s="405"/>
      <c r="ETE258" s="405"/>
      <c r="ETF258" s="277"/>
      <c r="ETG258" s="277"/>
      <c r="ETH258" s="277"/>
      <c r="ETI258" s="277"/>
      <c r="ETJ258" s="277"/>
      <c r="ETK258" s="277"/>
      <c r="ETL258" s="277"/>
      <c r="ETM258" s="277"/>
      <c r="ETN258" s="402"/>
      <c r="ETO258" s="404"/>
      <c r="ETP258" s="49"/>
      <c r="ETQ258" s="49"/>
      <c r="ETR258" s="49"/>
      <c r="ETS258" s="99"/>
      <c r="ETT258" s="98"/>
      <c r="ETU258" s="49"/>
      <c r="ETV258" s="405"/>
      <c r="ETW258" s="405"/>
      <c r="ETX258" s="277"/>
      <c r="ETY258" s="277"/>
      <c r="ETZ258" s="277"/>
      <c r="EUA258" s="277"/>
      <c r="EUB258" s="277"/>
      <c r="EUC258" s="277"/>
      <c r="EUD258" s="277"/>
      <c r="EUE258" s="277"/>
      <c r="EUF258" s="402"/>
      <c r="EUG258" s="404"/>
      <c r="EUH258" s="49"/>
      <c r="EUI258" s="49"/>
      <c r="EUJ258" s="49"/>
      <c r="EUK258" s="99"/>
      <c r="EUL258" s="98"/>
      <c r="EUM258" s="49"/>
      <c r="EUN258" s="405"/>
      <c r="EUO258" s="405"/>
      <c r="EUP258" s="277"/>
      <c r="EUQ258" s="277"/>
      <c r="EUR258" s="277"/>
      <c r="EUS258" s="277"/>
      <c r="EUT258" s="277"/>
      <c r="EUU258" s="277"/>
      <c r="EUV258" s="277"/>
      <c r="EUW258" s="277"/>
      <c r="EUX258" s="402"/>
      <c r="EUY258" s="404"/>
      <c r="EUZ258" s="49"/>
      <c r="EVA258" s="49"/>
      <c r="EVB258" s="49"/>
      <c r="EVC258" s="99"/>
      <c r="EVD258" s="98"/>
      <c r="EVE258" s="49"/>
      <c r="EVF258" s="405"/>
      <c r="EVG258" s="405"/>
      <c r="EVH258" s="277"/>
      <c r="EVI258" s="277"/>
      <c r="EVJ258" s="277"/>
      <c r="EVK258" s="277"/>
      <c r="EVL258" s="277"/>
      <c r="EVM258" s="277"/>
      <c r="EVN258" s="277"/>
      <c r="EVO258" s="277"/>
      <c r="EVP258" s="402"/>
      <c r="EVQ258" s="404"/>
      <c r="EVR258" s="49"/>
      <c r="EVS258" s="49"/>
      <c r="EVT258" s="49"/>
      <c r="EVU258" s="99"/>
      <c r="EVV258" s="98"/>
      <c r="EVW258" s="49"/>
      <c r="EVX258" s="405"/>
      <c r="EVY258" s="405"/>
      <c r="EVZ258" s="277"/>
      <c r="EWA258" s="277"/>
      <c r="EWB258" s="277"/>
      <c r="EWC258" s="277"/>
      <c r="EWD258" s="277"/>
      <c r="EWE258" s="277"/>
      <c r="EWF258" s="277"/>
      <c r="EWG258" s="277"/>
      <c r="EWH258" s="402"/>
      <c r="EWI258" s="404"/>
      <c r="EWJ258" s="49"/>
      <c r="EWK258" s="49"/>
      <c r="EWL258" s="49"/>
      <c r="EWM258" s="99"/>
      <c r="EWN258" s="98"/>
      <c r="EWO258" s="49"/>
      <c r="EWP258" s="405"/>
      <c r="EWQ258" s="405"/>
      <c r="EWR258" s="277"/>
      <c r="EWS258" s="277"/>
      <c r="EWT258" s="277"/>
      <c r="EWU258" s="277"/>
      <c r="EWV258" s="277"/>
      <c r="EWW258" s="277"/>
      <c r="EWX258" s="277"/>
      <c r="EWY258" s="277"/>
      <c r="EWZ258" s="402"/>
      <c r="EXA258" s="404"/>
      <c r="EXB258" s="49"/>
      <c r="EXC258" s="49"/>
      <c r="EXD258" s="49"/>
      <c r="EXE258" s="99"/>
      <c r="EXF258" s="98"/>
      <c r="EXG258" s="49"/>
      <c r="EXH258" s="405"/>
      <c r="EXI258" s="405"/>
      <c r="EXJ258" s="277"/>
      <c r="EXK258" s="277"/>
      <c r="EXL258" s="277"/>
      <c r="EXM258" s="277"/>
      <c r="EXN258" s="277"/>
      <c r="EXO258" s="277"/>
      <c r="EXP258" s="277"/>
      <c r="EXQ258" s="277"/>
      <c r="EXR258" s="402"/>
      <c r="EXS258" s="404"/>
      <c r="EXT258" s="49"/>
      <c r="EXU258" s="49"/>
      <c r="EXV258" s="49"/>
      <c r="EXW258" s="99"/>
      <c r="EXX258" s="98"/>
      <c r="EXY258" s="49"/>
      <c r="EXZ258" s="405"/>
      <c r="EYA258" s="405"/>
      <c r="EYB258" s="277"/>
      <c r="EYC258" s="277"/>
      <c r="EYD258" s="277"/>
      <c r="EYE258" s="277"/>
      <c r="EYF258" s="277"/>
      <c r="EYG258" s="277"/>
      <c r="EYH258" s="277"/>
      <c r="EYI258" s="277"/>
      <c r="EYJ258" s="402"/>
      <c r="EYK258" s="404"/>
      <c r="EYL258" s="49"/>
      <c r="EYM258" s="49"/>
      <c r="EYN258" s="49"/>
      <c r="EYO258" s="99"/>
      <c r="EYP258" s="98"/>
      <c r="EYQ258" s="49"/>
      <c r="EYR258" s="405"/>
      <c r="EYS258" s="405"/>
      <c r="EYT258" s="277"/>
      <c r="EYU258" s="277"/>
      <c r="EYV258" s="277"/>
      <c r="EYW258" s="277"/>
      <c r="EYX258" s="277"/>
      <c r="EYY258" s="277"/>
      <c r="EYZ258" s="277"/>
      <c r="EZA258" s="277"/>
      <c r="EZB258" s="402"/>
      <c r="EZC258" s="404"/>
      <c r="EZD258" s="49"/>
      <c r="EZE258" s="49"/>
      <c r="EZF258" s="49"/>
      <c r="EZG258" s="99"/>
      <c r="EZH258" s="98"/>
      <c r="EZI258" s="49"/>
      <c r="EZJ258" s="405"/>
      <c r="EZK258" s="405"/>
      <c r="EZL258" s="277"/>
      <c r="EZM258" s="277"/>
      <c r="EZN258" s="277"/>
      <c r="EZO258" s="277"/>
      <c r="EZP258" s="277"/>
      <c r="EZQ258" s="277"/>
      <c r="EZR258" s="277"/>
      <c r="EZS258" s="277"/>
      <c r="EZT258" s="402"/>
      <c r="EZU258" s="404"/>
      <c r="EZV258" s="49"/>
      <c r="EZW258" s="49"/>
      <c r="EZX258" s="49"/>
      <c r="EZY258" s="99"/>
      <c r="EZZ258" s="98"/>
      <c r="FAA258" s="49"/>
      <c r="FAB258" s="405"/>
      <c r="FAC258" s="405"/>
      <c r="FAD258" s="277"/>
      <c r="FAE258" s="277"/>
      <c r="FAF258" s="277"/>
      <c r="FAG258" s="277"/>
      <c r="FAH258" s="277"/>
      <c r="FAI258" s="277"/>
      <c r="FAJ258" s="277"/>
      <c r="FAK258" s="277"/>
      <c r="FAL258" s="402"/>
      <c r="FAM258" s="404"/>
      <c r="FAN258" s="49"/>
      <c r="FAO258" s="49"/>
      <c r="FAP258" s="49"/>
      <c r="FAQ258" s="99"/>
      <c r="FAR258" s="98"/>
      <c r="FAS258" s="49"/>
      <c r="FAT258" s="405"/>
      <c r="FAU258" s="405"/>
      <c r="FAV258" s="277"/>
      <c r="FAW258" s="277"/>
      <c r="FAX258" s="277"/>
      <c r="FAY258" s="277"/>
      <c r="FAZ258" s="277"/>
      <c r="FBA258" s="277"/>
      <c r="FBB258" s="277"/>
      <c r="FBC258" s="277"/>
      <c r="FBD258" s="402"/>
      <c r="FBE258" s="404"/>
      <c r="FBF258" s="49"/>
      <c r="FBG258" s="49"/>
      <c r="FBH258" s="49"/>
      <c r="FBI258" s="99"/>
      <c r="FBJ258" s="98"/>
      <c r="FBK258" s="49"/>
      <c r="FBL258" s="405"/>
      <c r="FBM258" s="405"/>
      <c r="FBN258" s="277"/>
      <c r="FBO258" s="277"/>
      <c r="FBP258" s="277"/>
      <c r="FBQ258" s="277"/>
      <c r="FBR258" s="277"/>
      <c r="FBS258" s="277"/>
      <c r="FBT258" s="277"/>
      <c r="FBU258" s="277"/>
      <c r="FBV258" s="402"/>
      <c r="FBW258" s="404"/>
      <c r="FBX258" s="49"/>
      <c r="FBY258" s="49"/>
      <c r="FBZ258" s="49"/>
      <c r="FCA258" s="99"/>
      <c r="FCB258" s="98"/>
      <c r="FCC258" s="49"/>
      <c r="FCD258" s="405"/>
      <c r="FCE258" s="405"/>
      <c r="FCF258" s="277"/>
      <c r="FCG258" s="277"/>
      <c r="FCH258" s="277"/>
      <c r="FCI258" s="277"/>
      <c r="FCJ258" s="277"/>
      <c r="FCK258" s="277"/>
      <c r="FCL258" s="277"/>
      <c r="FCM258" s="277"/>
      <c r="FCN258" s="402"/>
      <c r="FCO258" s="404"/>
      <c r="FCP258" s="49"/>
      <c r="FCQ258" s="49"/>
      <c r="FCR258" s="49"/>
      <c r="FCS258" s="99"/>
      <c r="FCT258" s="98"/>
      <c r="FCU258" s="49"/>
      <c r="FCV258" s="405"/>
      <c r="FCW258" s="405"/>
      <c r="FCX258" s="277"/>
      <c r="FCY258" s="277"/>
      <c r="FCZ258" s="277"/>
      <c r="FDA258" s="277"/>
      <c r="FDB258" s="277"/>
      <c r="FDC258" s="277"/>
      <c r="FDD258" s="277"/>
      <c r="FDE258" s="277"/>
      <c r="FDF258" s="402"/>
      <c r="FDG258" s="404"/>
      <c r="FDH258" s="49"/>
      <c r="FDI258" s="49"/>
      <c r="FDJ258" s="49"/>
      <c r="FDK258" s="99"/>
      <c r="FDL258" s="98"/>
      <c r="FDM258" s="49"/>
      <c r="FDN258" s="405"/>
      <c r="FDO258" s="405"/>
      <c r="FDP258" s="277"/>
      <c r="FDQ258" s="277"/>
      <c r="FDR258" s="277"/>
      <c r="FDS258" s="277"/>
      <c r="FDT258" s="277"/>
      <c r="FDU258" s="277"/>
      <c r="FDV258" s="277"/>
      <c r="FDW258" s="277"/>
      <c r="FDX258" s="402"/>
      <c r="FDY258" s="404"/>
      <c r="FDZ258" s="49"/>
      <c r="FEA258" s="49"/>
      <c r="FEB258" s="49"/>
      <c r="FEC258" s="99"/>
      <c r="FED258" s="98"/>
      <c r="FEE258" s="49"/>
      <c r="FEF258" s="405"/>
      <c r="FEG258" s="405"/>
      <c r="FEH258" s="277"/>
      <c r="FEI258" s="277"/>
      <c r="FEJ258" s="277"/>
      <c r="FEK258" s="277"/>
      <c r="FEL258" s="277"/>
      <c r="FEM258" s="277"/>
      <c r="FEN258" s="277"/>
      <c r="FEO258" s="277"/>
      <c r="FEP258" s="402"/>
      <c r="FEQ258" s="404"/>
      <c r="FER258" s="49"/>
      <c r="FES258" s="49"/>
      <c r="FET258" s="49"/>
      <c r="FEU258" s="99"/>
      <c r="FEV258" s="98"/>
      <c r="FEW258" s="49"/>
      <c r="FEX258" s="405"/>
      <c r="FEY258" s="405"/>
      <c r="FEZ258" s="277"/>
      <c r="FFA258" s="277"/>
      <c r="FFB258" s="277"/>
      <c r="FFC258" s="277"/>
      <c r="FFD258" s="277"/>
      <c r="FFE258" s="277"/>
      <c r="FFF258" s="277"/>
      <c r="FFG258" s="277"/>
      <c r="FFH258" s="402"/>
      <c r="FFI258" s="404"/>
      <c r="FFJ258" s="49"/>
      <c r="FFK258" s="49"/>
      <c r="FFL258" s="49"/>
      <c r="FFM258" s="99"/>
      <c r="FFN258" s="98"/>
      <c r="FFO258" s="49"/>
      <c r="FFP258" s="405"/>
      <c r="FFQ258" s="405"/>
      <c r="FFR258" s="277"/>
      <c r="FFS258" s="277"/>
      <c r="FFT258" s="277"/>
      <c r="FFU258" s="277"/>
      <c r="FFV258" s="277"/>
      <c r="FFW258" s="277"/>
      <c r="FFX258" s="277"/>
      <c r="FFY258" s="277"/>
      <c r="FFZ258" s="402"/>
      <c r="FGA258" s="404"/>
      <c r="FGB258" s="49"/>
      <c r="FGC258" s="49"/>
      <c r="FGD258" s="49"/>
      <c r="FGE258" s="99"/>
      <c r="FGF258" s="98"/>
      <c r="FGG258" s="49"/>
      <c r="FGH258" s="405"/>
      <c r="FGI258" s="405"/>
      <c r="FGJ258" s="277"/>
      <c r="FGK258" s="277"/>
      <c r="FGL258" s="277"/>
      <c r="FGM258" s="277"/>
      <c r="FGN258" s="277"/>
      <c r="FGO258" s="277"/>
      <c r="FGP258" s="277"/>
      <c r="FGQ258" s="277"/>
      <c r="FGR258" s="402"/>
      <c r="FGS258" s="404"/>
      <c r="FGT258" s="49"/>
      <c r="FGU258" s="49"/>
      <c r="FGV258" s="49"/>
      <c r="FGW258" s="99"/>
      <c r="FGX258" s="98"/>
      <c r="FGY258" s="49"/>
      <c r="FGZ258" s="405"/>
      <c r="FHA258" s="405"/>
      <c r="FHB258" s="277"/>
      <c r="FHC258" s="277"/>
      <c r="FHD258" s="277"/>
      <c r="FHE258" s="277"/>
      <c r="FHF258" s="277"/>
      <c r="FHG258" s="277"/>
      <c r="FHH258" s="277"/>
      <c r="FHI258" s="277"/>
      <c r="FHJ258" s="402"/>
      <c r="FHK258" s="404"/>
      <c r="FHL258" s="49"/>
      <c r="FHM258" s="49"/>
      <c r="FHN258" s="49"/>
      <c r="FHO258" s="99"/>
      <c r="FHP258" s="98"/>
      <c r="FHQ258" s="49"/>
      <c r="FHR258" s="405"/>
      <c r="FHS258" s="405"/>
      <c r="FHT258" s="277"/>
      <c r="FHU258" s="277"/>
      <c r="FHV258" s="277"/>
      <c r="FHW258" s="277"/>
      <c r="FHX258" s="277"/>
      <c r="FHY258" s="277"/>
      <c r="FHZ258" s="277"/>
      <c r="FIA258" s="277"/>
      <c r="FIB258" s="402"/>
      <c r="FIC258" s="404"/>
      <c r="FID258" s="49"/>
      <c r="FIE258" s="49"/>
      <c r="FIF258" s="49"/>
      <c r="FIG258" s="99"/>
      <c r="FIH258" s="98"/>
      <c r="FII258" s="49"/>
      <c r="FIJ258" s="405"/>
      <c r="FIK258" s="405"/>
      <c r="FIL258" s="277"/>
      <c r="FIM258" s="277"/>
      <c r="FIN258" s="277"/>
      <c r="FIO258" s="277"/>
      <c r="FIP258" s="277"/>
      <c r="FIQ258" s="277"/>
      <c r="FIR258" s="277"/>
      <c r="FIS258" s="277"/>
      <c r="FIT258" s="402"/>
      <c r="FIU258" s="404"/>
      <c r="FIV258" s="49"/>
      <c r="FIW258" s="49"/>
      <c r="FIX258" s="49"/>
      <c r="FIY258" s="99"/>
      <c r="FIZ258" s="98"/>
      <c r="FJA258" s="49"/>
      <c r="FJB258" s="405"/>
      <c r="FJC258" s="405"/>
      <c r="FJD258" s="277"/>
      <c r="FJE258" s="277"/>
      <c r="FJF258" s="277"/>
      <c r="FJG258" s="277"/>
      <c r="FJH258" s="277"/>
      <c r="FJI258" s="277"/>
      <c r="FJJ258" s="277"/>
      <c r="FJK258" s="277"/>
      <c r="FJL258" s="402"/>
      <c r="FJM258" s="404"/>
      <c r="FJN258" s="49"/>
      <c r="FJO258" s="49"/>
      <c r="FJP258" s="49"/>
      <c r="FJQ258" s="99"/>
      <c r="FJR258" s="98"/>
      <c r="FJS258" s="49"/>
      <c r="FJT258" s="405"/>
      <c r="FJU258" s="405"/>
      <c r="FJV258" s="277"/>
      <c r="FJW258" s="277"/>
      <c r="FJX258" s="277"/>
      <c r="FJY258" s="277"/>
      <c r="FJZ258" s="277"/>
      <c r="FKA258" s="277"/>
      <c r="FKB258" s="277"/>
      <c r="FKC258" s="277"/>
      <c r="FKD258" s="402"/>
      <c r="FKE258" s="404"/>
      <c r="FKF258" s="49"/>
      <c r="FKG258" s="49"/>
      <c r="FKH258" s="49"/>
      <c r="FKI258" s="99"/>
      <c r="FKJ258" s="98"/>
      <c r="FKK258" s="49"/>
      <c r="FKL258" s="405"/>
      <c r="FKM258" s="405"/>
      <c r="FKN258" s="277"/>
      <c r="FKO258" s="277"/>
      <c r="FKP258" s="277"/>
      <c r="FKQ258" s="277"/>
      <c r="FKR258" s="277"/>
      <c r="FKS258" s="277"/>
      <c r="FKT258" s="277"/>
      <c r="FKU258" s="277"/>
      <c r="FKV258" s="402"/>
      <c r="FKW258" s="404"/>
      <c r="FKX258" s="49"/>
      <c r="FKY258" s="49"/>
      <c r="FKZ258" s="49"/>
      <c r="FLA258" s="99"/>
      <c r="FLB258" s="98"/>
      <c r="FLC258" s="49"/>
      <c r="FLD258" s="405"/>
      <c r="FLE258" s="405"/>
      <c r="FLF258" s="277"/>
      <c r="FLG258" s="277"/>
      <c r="FLH258" s="277"/>
      <c r="FLI258" s="277"/>
      <c r="FLJ258" s="277"/>
      <c r="FLK258" s="277"/>
      <c r="FLL258" s="277"/>
      <c r="FLM258" s="277"/>
      <c r="FLN258" s="402"/>
      <c r="FLO258" s="404"/>
      <c r="FLP258" s="49"/>
      <c r="FLQ258" s="49"/>
      <c r="FLR258" s="49"/>
      <c r="FLS258" s="99"/>
      <c r="FLT258" s="98"/>
      <c r="FLU258" s="49"/>
      <c r="FLV258" s="405"/>
      <c r="FLW258" s="405"/>
      <c r="FLX258" s="277"/>
      <c r="FLY258" s="277"/>
      <c r="FLZ258" s="277"/>
      <c r="FMA258" s="277"/>
      <c r="FMB258" s="277"/>
      <c r="FMC258" s="277"/>
      <c r="FMD258" s="277"/>
      <c r="FME258" s="277"/>
      <c r="FMF258" s="402"/>
      <c r="FMG258" s="404"/>
      <c r="FMH258" s="49"/>
      <c r="FMI258" s="49"/>
      <c r="FMJ258" s="49"/>
      <c r="FMK258" s="99"/>
      <c r="FML258" s="98"/>
      <c r="FMM258" s="49"/>
      <c r="FMN258" s="405"/>
      <c r="FMO258" s="405"/>
      <c r="FMP258" s="277"/>
      <c r="FMQ258" s="277"/>
      <c r="FMR258" s="277"/>
      <c r="FMS258" s="277"/>
      <c r="FMT258" s="277"/>
      <c r="FMU258" s="277"/>
      <c r="FMV258" s="277"/>
      <c r="FMW258" s="277"/>
      <c r="FMX258" s="402"/>
      <c r="FMY258" s="404"/>
      <c r="FMZ258" s="49"/>
      <c r="FNA258" s="49"/>
      <c r="FNB258" s="49"/>
      <c r="FNC258" s="99"/>
      <c r="FND258" s="98"/>
      <c r="FNE258" s="49"/>
      <c r="FNF258" s="405"/>
      <c r="FNG258" s="405"/>
      <c r="FNH258" s="277"/>
      <c r="FNI258" s="277"/>
      <c r="FNJ258" s="277"/>
      <c r="FNK258" s="277"/>
      <c r="FNL258" s="277"/>
      <c r="FNM258" s="277"/>
      <c r="FNN258" s="277"/>
      <c r="FNO258" s="277"/>
      <c r="FNP258" s="402"/>
      <c r="FNQ258" s="404"/>
      <c r="FNR258" s="49"/>
      <c r="FNS258" s="49"/>
      <c r="FNT258" s="49"/>
      <c r="FNU258" s="99"/>
      <c r="FNV258" s="98"/>
      <c r="FNW258" s="49"/>
      <c r="FNX258" s="405"/>
      <c r="FNY258" s="405"/>
      <c r="FNZ258" s="277"/>
      <c r="FOA258" s="277"/>
      <c r="FOB258" s="277"/>
      <c r="FOC258" s="277"/>
      <c r="FOD258" s="277"/>
      <c r="FOE258" s="277"/>
      <c r="FOF258" s="277"/>
      <c r="FOG258" s="277"/>
      <c r="FOH258" s="402"/>
      <c r="FOI258" s="404"/>
      <c r="FOJ258" s="49"/>
      <c r="FOK258" s="49"/>
      <c r="FOL258" s="49"/>
      <c r="FOM258" s="99"/>
      <c r="FON258" s="98"/>
      <c r="FOO258" s="49"/>
      <c r="FOP258" s="405"/>
      <c r="FOQ258" s="405"/>
      <c r="FOR258" s="277"/>
      <c r="FOS258" s="277"/>
      <c r="FOT258" s="277"/>
      <c r="FOU258" s="277"/>
      <c r="FOV258" s="277"/>
      <c r="FOW258" s="277"/>
      <c r="FOX258" s="277"/>
      <c r="FOY258" s="277"/>
      <c r="FOZ258" s="402"/>
      <c r="FPA258" s="404"/>
      <c r="FPB258" s="49"/>
      <c r="FPC258" s="49"/>
      <c r="FPD258" s="49"/>
      <c r="FPE258" s="99"/>
      <c r="FPF258" s="98"/>
      <c r="FPG258" s="49"/>
      <c r="FPH258" s="405"/>
      <c r="FPI258" s="405"/>
      <c r="FPJ258" s="277"/>
      <c r="FPK258" s="277"/>
      <c r="FPL258" s="277"/>
      <c r="FPM258" s="277"/>
      <c r="FPN258" s="277"/>
      <c r="FPO258" s="277"/>
      <c r="FPP258" s="277"/>
      <c r="FPQ258" s="277"/>
      <c r="FPR258" s="402"/>
      <c r="FPS258" s="404"/>
      <c r="FPT258" s="49"/>
      <c r="FPU258" s="49"/>
      <c r="FPV258" s="49"/>
      <c r="FPW258" s="99"/>
      <c r="FPX258" s="98"/>
      <c r="FPY258" s="49"/>
      <c r="FPZ258" s="405"/>
      <c r="FQA258" s="405"/>
      <c r="FQB258" s="277"/>
      <c r="FQC258" s="277"/>
      <c r="FQD258" s="277"/>
      <c r="FQE258" s="277"/>
      <c r="FQF258" s="277"/>
      <c r="FQG258" s="277"/>
      <c r="FQH258" s="277"/>
      <c r="FQI258" s="277"/>
      <c r="FQJ258" s="402"/>
      <c r="FQK258" s="404"/>
      <c r="FQL258" s="49"/>
      <c r="FQM258" s="49"/>
      <c r="FQN258" s="49"/>
      <c r="FQO258" s="99"/>
      <c r="FQP258" s="98"/>
      <c r="FQQ258" s="49"/>
      <c r="FQR258" s="405"/>
      <c r="FQS258" s="405"/>
      <c r="FQT258" s="277"/>
      <c r="FQU258" s="277"/>
      <c r="FQV258" s="277"/>
      <c r="FQW258" s="277"/>
      <c r="FQX258" s="277"/>
      <c r="FQY258" s="277"/>
      <c r="FQZ258" s="277"/>
      <c r="FRA258" s="277"/>
      <c r="FRB258" s="402"/>
      <c r="FRC258" s="404"/>
      <c r="FRD258" s="49"/>
      <c r="FRE258" s="49"/>
      <c r="FRF258" s="49"/>
      <c r="FRG258" s="99"/>
      <c r="FRH258" s="98"/>
      <c r="FRI258" s="49"/>
      <c r="FRJ258" s="405"/>
      <c r="FRK258" s="405"/>
      <c r="FRL258" s="277"/>
      <c r="FRM258" s="277"/>
      <c r="FRN258" s="277"/>
      <c r="FRO258" s="277"/>
      <c r="FRP258" s="277"/>
      <c r="FRQ258" s="277"/>
      <c r="FRR258" s="277"/>
      <c r="FRS258" s="277"/>
      <c r="FRT258" s="402"/>
      <c r="FRU258" s="404"/>
      <c r="FRV258" s="49"/>
      <c r="FRW258" s="49"/>
      <c r="FRX258" s="49"/>
      <c r="FRY258" s="99"/>
      <c r="FRZ258" s="98"/>
      <c r="FSA258" s="49"/>
      <c r="FSB258" s="405"/>
      <c r="FSC258" s="405"/>
      <c r="FSD258" s="277"/>
      <c r="FSE258" s="277"/>
      <c r="FSF258" s="277"/>
      <c r="FSG258" s="277"/>
      <c r="FSH258" s="277"/>
      <c r="FSI258" s="277"/>
      <c r="FSJ258" s="277"/>
      <c r="FSK258" s="277"/>
      <c r="FSL258" s="402"/>
      <c r="FSM258" s="404"/>
      <c r="FSN258" s="49"/>
      <c r="FSO258" s="49"/>
      <c r="FSP258" s="49"/>
      <c r="FSQ258" s="99"/>
      <c r="FSR258" s="98"/>
      <c r="FSS258" s="49"/>
      <c r="FST258" s="405"/>
      <c r="FSU258" s="405"/>
      <c r="FSV258" s="277"/>
      <c r="FSW258" s="277"/>
      <c r="FSX258" s="277"/>
      <c r="FSY258" s="277"/>
      <c r="FSZ258" s="277"/>
      <c r="FTA258" s="277"/>
      <c r="FTB258" s="277"/>
      <c r="FTC258" s="277"/>
      <c r="FTD258" s="402"/>
      <c r="FTE258" s="404"/>
      <c r="FTF258" s="49"/>
      <c r="FTG258" s="49"/>
      <c r="FTH258" s="49"/>
      <c r="FTI258" s="99"/>
      <c r="FTJ258" s="98"/>
      <c r="FTK258" s="49"/>
      <c r="FTL258" s="405"/>
      <c r="FTM258" s="405"/>
      <c r="FTN258" s="277"/>
      <c r="FTO258" s="277"/>
      <c r="FTP258" s="277"/>
      <c r="FTQ258" s="277"/>
      <c r="FTR258" s="277"/>
      <c r="FTS258" s="277"/>
      <c r="FTT258" s="277"/>
      <c r="FTU258" s="277"/>
      <c r="FTV258" s="402"/>
      <c r="FTW258" s="404"/>
      <c r="FTX258" s="49"/>
      <c r="FTY258" s="49"/>
      <c r="FTZ258" s="49"/>
      <c r="FUA258" s="99"/>
      <c r="FUB258" s="98"/>
      <c r="FUC258" s="49"/>
      <c r="FUD258" s="405"/>
      <c r="FUE258" s="405"/>
      <c r="FUF258" s="277"/>
      <c r="FUG258" s="277"/>
      <c r="FUH258" s="277"/>
      <c r="FUI258" s="277"/>
      <c r="FUJ258" s="277"/>
      <c r="FUK258" s="277"/>
      <c r="FUL258" s="277"/>
      <c r="FUM258" s="277"/>
      <c r="FUN258" s="402"/>
      <c r="FUO258" s="404"/>
      <c r="FUP258" s="49"/>
      <c r="FUQ258" s="49"/>
      <c r="FUR258" s="49"/>
      <c r="FUS258" s="99"/>
      <c r="FUT258" s="98"/>
      <c r="FUU258" s="49"/>
      <c r="FUV258" s="405"/>
      <c r="FUW258" s="405"/>
      <c r="FUX258" s="277"/>
      <c r="FUY258" s="277"/>
      <c r="FUZ258" s="277"/>
      <c r="FVA258" s="277"/>
      <c r="FVB258" s="277"/>
      <c r="FVC258" s="277"/>
      <c r="FVD258" s="277"/>
      <c r="FVE258" s="277"/>
      <c r="FVF258" s="402"/>
      <c r="FVG258" s="404"/>
      <c r="FVH258" s="49"/>
      <c r="FVI258" s="49"/>
      <c r="FVJ258" s="49"/>
      <c r="FVK258" s="99"/>
      <c r="FVL258" s="98"/>
      <c r="FVM258" s="49"/>
      <c r="FVN258" s="405"/>
      <c r="FVO258" s="405"/>
      <c r="FVP258" s="277"/>
      <c r="FVQ258" s="277"/>
      <c r="FVR258" s="277"/>
      <c r="FVS258" s="277"/>
      <c r="FVT258" s="277"/>
      <c r="FVU258" s="277"/>
      <c r="FVV258" s="277"/>
      <c r="FVW258" s="277"/>
      <c r="FVX258" s="402"/>
      <c r="FVY258" s="404"/>
      <c r="FVZ258" s="49"/>
      <c r="FWA258" s="49"/>
      <c r="FWB258" s="49"/>
      <c r="FWC258" s="99"/>
      <c r="FWD258" s="98"/>
      <c r="FWE258" s="49"/>
      <c r="FWF258" s="405"/>
      <c r="FWG258" s="405"/>
      <c r="FWH258" s="277"/>
      <c r="FWI258" s="277"/>
      <c r="FWJ258" s="277"/>
      <c r="FWK258" s="277"/>
      <c r="FWL258" s="277"/>
      <c r="FWM258" s="277"/>
      <c r="FWN258" s="277"/>
      <c r="FWO258" s="277"/>
      <c r="FWP258" s="402"/>
      <c r="FWQ258" s="404"/>
      <c r="FWR258" s="49"/>
      <c r="FWS258" s="49"/>
      <c r="FWT258" s="49"/>
      <c r="FWU258" s="99"/>
      <c r="FWV258" s="98"/>
      <c r="FWW258" s="49"/>
      <c r="FWX258" s="405"/>
      <c r="FWY258" s="405"/>
      <c r="FWZ258" s="277"/>
      <c r="FXA258" s="277"/>
      <c r="FXB258" s="277"/>
      <c r="FXC258" s="277"/>
      <c r="FXD258" s="277"/>
      <c r="FXE258" s="277"/>
      <c r="FXF258" s="277"/>
      <c r="FXG258" s="277"/>
      <c r="FXH258" s="402"/>
      <c r="FXI258" s="404"/>
      <c r="FXJ258" s="49"/>
      <c r="FXK258" s="49"/>
      <c r="FXL258" s="49"/>
      <c r="FXM258" s="99"/>
      <c r="FXN258" s="98"/>
      <c r="FXO258" s="49"/>
      <c r="FXP258" s="405"/>
      <c r="FXQ258" s="405"/>
      <c r="FXR258" s="277"/>
      <c r="FXS258" s="277"/>
      <c r="FXT258" s="277"/>
      <c r="FXU258" s="277"/>
      <c r="FXV258" s="277"/>
      <c r="FXW258" s="277"/>
      <c r="FXX258" s="277"/>
      <c r="FXY258" s="277"/>
      <c r="FXZ258" s="402"/>
      <c r="FYA258" s="404"/>
      <c r="FYB258" s="49"/>
      <c r="FYC258" s="49"/>
      <c r="FYD258" s="49"/>
      <c r="FYE258" s="99"/>
      <c r="FYF258" s="98"/>
      <c r="FYG258" s="49"/>
      <c r="FYH258" s="405"/>
      <c r="FYI258" s="405"/>
      <c r="FYJ258" s="277"/>
      <c r="FYK258" s="277"/>
      <c r="FYL258" s="277"/>
      <c r="FYM258" s="277"/>
      <c r="FYN258" s="277"/>
      <c r="FYO258" s="277"/>
      <c r="FYP258" s="277"/>
      <c r="FYQ258" s="277"/>
      <c r="FYR258" s="402"/>
      <c r="FYS258" s="404"/>
      <c r="FYT258" s="49"/>
      <c r="FYU258" s="49"/>
      <c r="FYV258" s="49"/>
      <c r="FYW258" s="99"/>
      <c r="FYX258" s="98"/>
      <c r="FYY258" s="49"/>
      <c r="FYZ258" s="405"/>
      <c r="FZA258" s="405"/>
      <c r="FZB258" s="277"/>
      <c r="FZC258" s="277"/>
      <c r="FZD258" s="277"/>
      <c r="FZE258" s="277"/>
      <c r="FZF258" s="277"/>
      <c r="FZG258" s="277"/>
      <c r="FZH258" s="277"/>
      <c r="FZI258" s="277"/>
      <c r="FZJ258" s="402"/>
      <c r="FZK258" s="404"/>
      <c r="FZL258" s="49"/>
      <c r="FZM258" s="49"/>
      <c r="FZN258" s="49"/>
      <c r="FZO258" s="99"/>
      <c r="FZP258" s="98"/>
      <c r="FZQ258" s="49"/>
      <c r="FZR258" s="405"/>
      <c r="FZS258" s="405"/>
      <c r="FZT258" s="277"/>
      <c r="FZU258" s="277"/>
      <c r="FZV258" s="277"/>
      <c r="FZW258" s="277"/>
      <c r="FZX258" s="277"/>
      <c r="FZY258" s="277"/>
      <c r="FZZ258" s="277"/>
      <c r="GAA258" s="277"/>
      <c r="GAB258" s="402"/>
      <c r="GAC258" s="404"/>
      <c r="GAD258" s="49"/>
      <c r="GAE258" s="49"/>
      <c r="GAF258" s="49"/>
      <c r="GAG258" s="99"/>
      <c r="GAH258" s="98"/>
      <c r="GAI258" s="49"/>
      <c r="GAJ258" s="405"/>
      <c r="GAK258" s="405"/>
      <c r="GAL258" s="277"/>
      <c r="GAM258" s="277"/>
      <c r="GAN258" s="277"/>
      <c r="GAO258" s="277"/>
      <c r="GAP258" s="277"/>
      <c r="GAQ258" s="277"/>
      <c r="GAR258" s="277"/>
      <c r="GAS258" s="277"/>
      <c r="GAT258" s="402"/>
      <c r="GAU258" s="404"/>
      <c r="GAV258" s="49"/>
      <c r="GAW258" s="49"/>
      <c r="GAX258" s="49"/>
      <c r="GAY258" s="99"/>
      <c r="GAZ258" s="98"/>
      <c r="GBA258" s="49"/>
      <c r="GBB258" s="405"/>
      <c r="GBC258" s="405"/>
      <c r="GBD258" s="277"/>
      <c r="GBE258" s="277"/>
      <c r="GBF258" s="277"/>
      <c r="GBG258" s="277"/>
      <c r="GBH258" s="277"/>
      <c r="GBI258" s="277"/>
      <c r="GBJ258" s="277"/>
      <c r="GBK258" s="277"/>
      <c r="GBL258" s="402"/>
      <c r="GBM258" s="404"/>
      <c r="GBN258" s="49"/>
      <c r="GBO258" s="49"/>
      <c r="GBP258" s="49"/>
      <c r="GBQ258" s="99"/>
      <c r="GBR258" s="98"/>
      <c r="GBS258" s="49"/>
      <c r="GBT258" s="405"/>
      <c r="GBU258" s="405"/>
      <c r="GBV258" s="277"/>
      <c r="GBW258" s="277"/>
      <c r="GBX258" s="277"/>
      <c r="GBY258" s="277"/>
      <c r="GBZ258" s="277"/>
      <c r="GCA258" s="277"/>
      <c r="GCB258" s="277"/>
      <c r="GCC258" s="277"/>
      <c r="GCD258" s="402"/>
      <c r="GCE258" s="404"/>
      <c r="GCF258" s="49"/>
      <c r="GCG258" s="49"/>
      <c r="GCH258" s="49"/>
      <c r="GCI258" s="99"/>
      <c r="GCJ258" s="98"/>
      <c r="GCK258" s="49"/>
      <c r="GCL258" s="405"/>
      <c r="GCM258" s="405"/>
      <c r="GCN258" s="277"/>
      <c r="GCO258" s="277"/>
      <c r="GCP258" s="277"/>
      <c r="GCQ258" s="277"/>
      <c r="GCR258" s="277"/>
      <c r="GCS258" s="277"/>
      <c r="GCT258" s="277"/>
      <c r="GCU258" s="277"/>
      <c r="GCV258" s="402"/>
      <c r="GCW258" s="404"/>
      <c r="GCX258" s="49"/>
      <c r="GCY258" s="49"/>
      <c r="GCZ258" s="49"/>
      <c r="GDA258" s="99"/>
      <c r="GDB258" s="98"/>
      <c r="GDC258" s="49"/>
      <c r="GDD258" s="405"/>
      <c r="GDE258" s="405"/>
      <c r="GDF258" s="277"/>
      <c r="GDG258" s="277"/>
      <c r="GDH258" s="277"/>
      <c r="GDI258" s="277"/>
      <c r="GDJ258" s="277"/>
      <c r="GDK258" s="277"/>
      <c r="GDL258" s="277"/>
      <c r="GDM258" s="277"/>
      <c r="GDN258" s="402"/>
      <c r="GDO258" s="404"/>
      <c r="GDP258" s="49"/>
      <c r="GDQ258" s="49"/>
      <c r="GDR258" s="49"/>
      <c r="GDS258" s="99"/>
      <c r="GDT258" s="98"/>
      <c r="GDU258" s="49"/>
      <c r="GDV258" s="405"/>
      <c r="GDW258" s="405"/>
      <c r="GDX258" s="277"/>
      <c r="GDY258" s="277"/>
      <c r="GDZ258" s="277"/>
      <c r="GEA258" s="277"/>
      <c r="GEB258" s="277"/>
      <c r="GEC258" s="277"/>
      <c r="GED258" s="277"/>
      <c r="GEE258" s="277"/>
      <c r="GEF258" s="402"/>
      <c r="GEG258" s="404"/>
      <c r="GEH258" s="49"/>
      <c r="GEI258" s="49"/>
      <c r="GEJ258" s="49"/>
      <c r="GEK258" s="99"/>
      <c r="GEL258" s="98"/>
      <c r="GEM258" s="49"/>
      <c r="GEN258" s="405"/>
      <c r="GEO258" s="405"/>
      <c r="GEP258" s="277"/>
      <c r="GEQ258" s="277"/>
      <c r="GER258" s="277"/>
      <c r="GES258" s="277"/>
      <c r="GET258" s="277"/>
      <c r="GEU258" s="277"/>
      <c r="GEV258" s="277"/>
      <c r="GEW258" s="277"/>
      <c r="GEX258" s="402"/>
      <c r="GEY258" s="404"/>
      <c r="GEZ258" s="49"/>
      <c r="GFA258" s="49"/>
      <c r="GFB258" s="49"/>
      <c r="GFC258" s="99"/>
      <c r="GFD258" s="98"/>
      <c r="GFE258" s="49"/>
      <c r="GFF258" s="405"/>
      <c r="GFG258" s="405"/>
      <c r="GFH258" s="277"/>
      <c r="GFI258" s="277"/>
      <c r="GFJ258" s="277"/>
      <c r="GFK258" s="277"/>
      <c r="GFL258" s="277"/>
      <c r="GFM258" s="277"/>
      <c r="GFN258" s="277"/>
      <c r="GFO258" s="277"/>
      <c r="GFP258" s="402"/>
      <c r="GFQ258" s="404"/>
      <c r="GFR258" s="49"/>
      <c r="GFS258" s="49"/>
      <c r="GFT258" s="49"/>
      <c r="GFU258" s="99"/>
      <c r="GFV258" s="98"/>
      <c r="GFW258" s="49"/>
      <c r="GFX258" s="405"/>
      <c r="GFY258" s="405"/>
      <c r="GFZ258" s="277"/>
      <c r="GGA258" s="277"/>
      <c r="GGB258" s="277"/>
      <c r="GGC258" s="277"/>
      <c r="GGD258" s="277"/>
      <c r="GGE258" s="277"/>
      <c r="GGF258" s="277"/>
      <c r="GGG258" s="277"/>
      <c r="GGH258" s="402"/>
      <c r="GGI258" s="404"/>
      <c r="GGJ258" s="49"/>
      <c r="GGK258" s="49"/>
      <c r="GGL258" s="49"/>
      <c r="GGM258" s="99"/>
      <c r="GGN258" s="98"/>
      <c r="GGO258" s="49"/>
      <c r="GGP258" s="405"/>
      <c r="GGQ258" s="405"/>
      <c r="GGR258" s="277"/>
      <c r="GGS258" s="277"/>
      <c r="GGT258" s="277"/>
      <c r="GGU258" s="277"/>
      <c r="GGV258" s="277"/>
      <c r="GGW258" s="277"/>
      <c r="GGX258" s="277"/>
      <c r="GGY258" s="277"/>
      <c r="GGZ258" s="402"/>
      <c r="GHA258" s="404"/>
      <c r="GHB258" s="49"/>
      <c r="GHC258" s="49"/>
      <c r="GHD258" s="49"/>
      <c r="GHE258" s="99"/>
      <c r="GHF258" s="98"/>
      <c r="GHG258" s="49"/>
      <c r="GHH258" s="405"/>
      <c r="GHI258" s="405"/>
      <c r="GHJ258" s="277"/>
      <c r="GHK258" s="277"/>
      <c r="GHL258" s="277"/>
      <c r="GHM258" s="277"/>
      <c r="GHN258" s="277"/>
      <c r="GHO258" s="277"/>
      <c r="GHP258" s="277"/>
      <c r="GHQ258" s="277"/>
      <c r="GHR258" s="402"/>
      <c r="GHS258" s="404"/>
      <c r="GHT258" s="49"/>
      <c r="GHU258" s="49"/>
      <c r="GHV258" s="49"/>
      <c r="GHW258" s="99"/>
      <c r="GHX258" s="98"/>
      <c r="GHY258" s="49"/>
      <c r="GHZ258" s="405"/>
      <c r="GIA258" s="405"/>
      <c r="GIB258" s="277"/>
      <c r="GIC258" s="277"/>
      <c r="GID258" s="277"/>
      <c r="GIE258" s="277"/>
      <c r="GIF258" s="277"/>
      <c r="GIG258" s="277"/>
      <c r="GIH258" s="277"/>
      <c r="GII258" s="277"/>
      <c r="GIJ258" s="402"/>
      <c r="GIK258" s="404"/>
      <c r="GIL258" s="49"/>
      <c r="GIM258" s="49"/>
      <c r="GIN258" s="49"/>
      <c r="GIO258" s="99"/>
      <c r="GIP258" s="98"/>
      <c r="GIQ258" s="49"/>
      <c r="GIR258" s="405"/>
      <c r="GIS258" s="405"/>
      <c r="GIT258" s="277"/>
      <c r="GIU258" s="277"/>
      <c r="GIV258" s="277"/>
      <c r="GIW258" s="277"/>
      <c r="GIX258" s="277"/>
      <c r="GIY258" s="277"/>
      <c r="GIZ258" s="277"/>
      <c r="GJA258" s="277"/>
      <c r="GJB258" s="402"/>
      <c r="GJC258" s="404"/>
      <c r="GJD258" s="49"/>
      <c r="GJE258" s="49"/>
      <c r="GJF258" s="49"/>
      <c r="GJG258" s="99"/>
      <c r="GJH258" s="98"/>
      <c r="GJI258" s="49"/>
      <c r="GJJ258" s="405"/>
      <c r="GJK258" s="405"/>
      <c r="GJL258" s="277"/>
      <c r="GJM258" s="277"/>
      <c r="GJN258" s="277"/>
      <c r="GJO258" s="277"/>
      <c r="GJP258" s="277"/>
      <c r="GJQ258" s="277"/>
      <c r="GJR258" s="277"/>
      <c r="GJS258" s="277"/>
      <c r="GJT258" s="402"/>
      <c r="GJU258" s="404"/>
      <c r="GJV258" s="49"/>
      <c r="GJW258" s="49"/>
      <c r="GJX258" s="49"/>
      <c r="GJY258" s="99"/>
      <c r="GJZ258" s="98"/>
      <c r="GKA258" s="49"/>
      <c r="GKB258" s="405"/>
      <c r="GKC258" s="405"/>
      <c r="GKD258" s="277"/>
      <c r="GKE258" s="277"/>
      <c r="GKF258" s="277"/>
      <c r="GKG258" s="277"/>
      <c r="GKH258" s="277"/>
      <c r="GKI258" s="277"/>
      <c r="GKJ258" s="277"/>
      <c r="GKK258" s="277"/>
      <c r="GKL258" s="402"/>
      <c r="GKM258" s="404"/>
      <c r="GKN258" s="49"/>
      <c r="GKO258" s="49"/>
      <c r="GKP258" s="49"/>
      <c r="GKQ258" s="99"/>
      <c r="GKR258" s="98"/>
      <c r="GKS258" s="49"/>
      <c r="GKT258" s="405"/>
      <c r="GKU258" s="405"/>
      <c r="GKV258" s="277"/>
      <c r="GKW258" s="277"/>
      <c r="GKX258" s="277"/>
      <c r="GKY258" s="277"/>
      <c r="GKZ258" s="277"/>
      <c r="GLA258" s="277"/>
      <c r="GLB258" s="277"/>
      <c r="GLC258" s="277"/>
      <c r="GLD258" s="402"/>
      <c r="GLE258" s="404"/>
      <c r="GLF258" s="49"/>
      <c r="GLG258" s="49"/>
      <c r="GLH258" s="49"/>
      <c r="GLI258" s="99"/>
      <c r="GLJ258" s="98"/>
      <c r="GLK258" s="49"/>
      <c r="GLL258" s="405"/>
      <c r="GLM258" s="405"/>
      <c r="GLN258" s="277"/>
      <c r="GLO258" s="277"/>
      <c r="GLP258" s="277"/>
      <c r="GLQ258" s="277"/>
      <c r="GLR258" s="277"/>
      <c r="GLS258" s="277"/>
      <c r="GLT258" s="277"/>
      <c r="GLU258" s="277"/>
      <c r="GLV258" s="402"/>
      <c r="GLW258" s="404"/>
      <c r="GLX258" s="49"/>
      <c r="GLY258" s="49"/>
      <c r="GLZ258" s="49"/>
      <c r="GMA258" s="99"/>
      <c r="GMB258" s="98"/>
      <c r="GMC258" s="49"/>
      <c r="GMD258" s="405"/>
      <c r="GME258" s="405"/>
      <c r="GMF258" s="277"/>
      <c r="GMG258" s="277"/>
      <c r="GMH258" s="277"/>
      <c r="GMI258" s="277"/>
      <c r="GMJ258" s="277"/>
      <c r="GMK258" s="277"/>
      <c r="GML258" s="277"/>
      <c r="GMM258" s="277"/>
      <c r="GMN258" s="402"/>
      <c r="GMO258" s="404"/>
      <c r="GMP258" s="49"/>
      <c r="GMQ258" s="49"/>
      <c r="GMR258" s="49"/>
      <c r="GMS258" s="99"/>
      <c r="GMT258" s="98"/>
      <c r="GMU258" s="49"/>
      <c r="GMV258" s="405"/>
      <c r="GMW258" s="405"/>
      <c r="GMX258" s="277"/>
      <c r="GMY258" s="277"/>
      <c r="GMZ258" s="277"/>
      <c r="GNA258" s="277"/>
      <c r="GNB258" s="277"/>
      <c r="GNC258" s="277"/>
      <c r="GND258" s="277"/>
      <c r="GNE258" s="277"/>
      <c r="GNF258" s="402"/>
      <c r="GNG258" s="404"/>
      <c r="GNH258" s="49"/>
      <c r="GNI258" s="49"/>
      <c r="GNJ258" s="49"/>
      <c r="GNK258" s="99"/>
      <c r="GNL258" s="98"/>
      <c r="GNM258" s="49"/>
      <c r="GNN258" s="405"/>
      <c r="GNO258" s="405"/>
      <c r="GNP258" s="277"/>
      <c r="GNQ258" s="277"/>
      <c r="GNR258" s="277"/>
      <c r="GNS258" s="277"/>
      <c r="GNT258" s="277"/>
      <c r="GNU258" s="277"/>
      <c r="GNV258" s="277"/>
      <c r="GNW258" s="277"/>
      <c r="GNX258" s="402"/>
      <c r="GNY258" s="404"/>
      <c r="GNZ258" s="49"/>
      <c r="GOA258" s="49"/>
      <c r="GOB258" s="49"/>
      <c r="GOC258" s="99"/>
      <c r="GOD258" s="98"/>
      <c r="GOE258" s="49"/>
      <c r="GOF258" s="405"/>
      <c r="GOG258" s="405"/>
      <c r="GOH258" s="277"/>
      <c r="GOI258" s="277"/>
      <c r="GOJ258" s="277"/>
      <c r="GOK258" s="277"/>
      <c r="GOL258" s="277"/>
      <c r="GOM258" s="277"/>
      <c r="GON258" s="277"/>
      <c r="GOO258" s="277"/>
      <c r="GOP258" s="402"/>
      <c r="GOQ258" s="404"/>
      <c r="GOR258" s="49"/>
      <c r="GOS258" s="49"/>
      <c r="GOT258" s="49"/>
      <c r="GOU258" s="99"/>
      <c r="GOV258" s="98"/>
      <c r="GOW258" s="49"/>
      <c r="GOX258" s="405"/>
      <c r="GOY258" s="405"/>
      <c r="GOZ258" s="277"/>
      <c r="GPA258" s="277"/>
      <c r="GPB258" s="277"/>
      <c r="GPC258" s="277"/>
      <c r="GPD258" s="277"/>
      <c r="GPE258" s="277"/>
      <c r="GPF258" s="277"/>
      <c r="GPG258" s="277"/>
      <c r="GPH258" s="402"/>
      <c r="GPI258" s="404"/>
      <c r="GPJ258" s="49"/>
      <c r="GPK258" s="49"/>
      <c r="GPL258" s="49"/>
      <c r="GPM258" s="99"/>
      <c r="GPN258" s="98"/>
      <c r="GPO258" s="49"/>
      <c r="GPP258" s="405"/>
      <c r="GPQ258" s="405"/>
      <c r="GPR258" s="277"/>
      <c r="GPS258" s="277"/>
      <c r="GPT258" s="277"/>
      <c r="GPU258" s="277"/>
      <c r="GPV258" s="277"/>
      <c r="GPW258" s="277"/>
      <c r="GPX258" s="277"/>
      <c r="GPY258" s="277"/>
      <c r="GPZ258" s="402"/>
      <c r="GQA258" s="404"/>
      <c r="GQB258" s="49"/>
      <c r="GQC258" s="49"/>
      <c r="GQD258" s="49"/>
      <c r="GQE258" s="99"/>
      <c r="GQF258" s="98"/>
      <c r="GQG258" s="49"/>
      <c r="GQH258" s="405"/>
      <c r="GQI258" s="405"/>
      <c r="GQJ258" s="277"/>
      <c r="GQK258" s="277"/>
      <c r="GQL258" s="277"/>
      <c r="GQM258" s="277"/>
      <c r="GQN258" s="277"/>
      <c r="GQO258" s="277"/>
      <c r="GQP258" s="277"/>
      <c r="GQQ258" s="277"/>
      <c r="GQR258" s="402"/>
      <c r="GQS258" s="404"/>
      <c r="GQT258" s="49"/>
      <c r="GQU258" s="49"/>
      <c r="GQV258" s="49"/>
      <c r="GQW258" s="99"/>
      <c r="GQX258" s="98"/>
      <c r="GQY258" s="49"/>
      <c r="GQZ258" s="405"/>
      <c r="GRA258" s="405"/>
      <c r="GRB258" s="277"/>
      <c r="GRC258" s="277"/>
      <c r="GRD258" s="277"/>
      <c r="GRE258" s="277"/>
      <c r="GRF258" s="277"/>
      <c r="GRG258" s="277"/>
      <c r="GRH258" s="277"/>
      <c r="GRI258" s="277"/>
      <c r="GRJ258" s="402"/>
      <c r="GRK258" s="404"/>
      <c r="GRL258" s="49"/>
      <c r="GRM258" s="49"/>
      <c r="GRN258" s="49"/>
      <c r="GRO258" s="99"/>
      <c r="GRP258" s="98"/>
      <c r="GRQ258" s="49"/>
      <c r="GRR258" s="405"/>
      <c r="GRS258" s="405"/>
      <c r="GRT258" s="277"/>
      <c r="GRU258" s="277"/>
      <c r="GRV258" s="277"/>
      <c r="GRW258" s="277"/>
      <c r="GRX258" s="277"/>
      <c r="GRY258" s="277"/>
      <c r="GRZ258" s="277"/>
      <c r="GSA258" s="277"/>
      <c r="GSB258" s="402"/>
      <c r="GSC258" s="404"/>
      <c r="GSD258" s="49"/>
      <c r="GSE258" s="49"/>
      <c r="GSF258" s="49"/>
      <c r="GSG258" s="99"/>
      <c r="GSH258" s="98"/>
      <c r="GSI258" s="49"/>
      <c r="GSJ258" s="405"/>
      <c r="GSK258" s="405"/>
      <c r="GSL258" s="277"/>
      <c r="GSM258" s="277"/>
      <c r="GSN258" s="277"/>
      <c r="GSO258" s="277"/>
      <c r="GSP258" s="277"/>
      <c r="GSQ258" s="277"/>
      <c r="GSR258" s="277"/>
      <c r="GSS258" s="277"/>
      <c r="GST258" s="402"/>
      <c r="GSU258" s="404"/>
      <c r="GSV258" s="49"/>
      <c r="GSW258" s="49"/>
      <c r="GSX258" s="49"/>
      <c r="GSY258" s="99"/>
      <c r="GSZ258" s="98"/>
      <c r="GTA258" s="49"/>
      <c r="GTB258" s="405"/>
      <c r="GTC258" s="405"/>
      <c r="GTD258" s="277"/>
      <c r="GTE258" s="277"/>
      <c r="GTF258" s="277"/>
      <c r="GTG258" s="277"/>
      <c r="GTH258" s="277"/>
      <c r="GTI258" s="277"/>
      <c r="GTJ258" s="277"/>
      <c r="GTK258" s="277"/>
      <c r="GTL258" s="402"/>
      <c r="GTM258" s="404"/>
      <c r="GTN258" s="49"/>
      <c r="GTO258" s="49"/>
      <c r="GTP258" s="49"/>
      <c r="GTQ258" s="99"/>
      <c r="GTR258" s="98"/>
      <c r="GTS258" s="49"/>
      <c r="GTT258" s="405"/>
      <c r="GTU258" s="405"/>
      <c r="GTV258" s="277"/>
      <c r="GTW258" s="277"/>
      <c r="GTX258" s="277"/>
      <c r="GTY258" s="277"/>
      <c r="GTZ258" s="277"/>
      <c r="GUA258" s="277"/>
      <c r="GUB258" s="277"/>
      <c r="GUC258" s="277"/>
      <c r="GUD258" s="402"/>
      <c r="GUE258" s="404"/>
      <c r="GUF258" s="49"/>
      <c r="GUG258" s="49"/>
      <c r="GUH258" s="49"/>
      <c r="GUI258" s="99"/>
      <c r="GUJ258" s="98"/>
      <c r="GUK258" s="49"/>
      <c r="GUL258" s="405"/>
      <c r="GUM258" s="405"/>
      <c r="GUN258" s="277"/>
      <c r="GUO258" s="277"/>
      <c r="GUP258" s="277"/>
      <c r="GUQ258" s="277"/>
      <c r="GUR258" s="277"/>
      <c r="GUS258" s="277"/>
      <c r="GUT258" s="277"/>
      <c r="GUU258" s="277"/>
      <c r="GUV258" s="402"/>
      <c r="GUW258" s="404"/>
      <c r="GUX258" s="49"/>
      <c r="GUY258" s="49"/>
      <c r="GUZ258" s="49"/>
      <c r="GVA258" s="99"/>
      <c r="GVB258" s="98"/>
      <c r="GVC258" s="49"/>
      <c r="GVD258" s="405"/>
      <c r="GVE258" s="405"/>
      <c r="GVF258" s="277"/>
      <c r="GVG258" s="277"/>
      <c r="GVH258" s="277"/>
      <c r="GVI258" s="277"/>
      <c r="GVJ258" s="277"/>
      <c r="GVK258" s="277"/>
      <c r="GVL258" s="277"/>
      <c r="GVM258" s="277"/>
      <c r="GVN258" s="402"/>
      <c r="GVO258" s="404"/>
      <c r="GVP258" s="49"/>
      <c r="GVQ258" s="49"/>
      <c r="GVR258" s="49"/>
      <c r="GVS258" s="99"/>
      <c r="GVT258" s="98"/>
      <c r="GVU258" s="49"/>
      <c r="GVV258" s="405"/>
      <c r="GVW258" s="405"/>
      <c r="GVX258" s="277"/>
      <c r="GVY258" s="277"/>
      <c r="GVZ258" s="277"/>
      <c r="GWA258" s="277"/>
      <c r="GWB258" s="277"/>
      <c r="GWC258" s="277"/>
      <c r="GWD258" s="277"/>
      <c r="GWE258" s="277"/>
      <c r="GWF258" s="402"/>
      <c r="GWG258" s="404"/>
      <c r="GWH258" s="49"/>
      <c r="GWI258" s="49"/>
      <c r="GWJ258" s="49"/>
      <c r="GWK258" s="99"/>
      <c r="GWL258" s="98"/>
      <c r="GWM258" s="49"/>
      <c r="GWN258" s="405"/>
      <c r="GWO258" s="405"/>
      <c r="GWP258" s="277"/>
      <c r="GWQ258" s="277"/>
      <c r="GWR258" s="277"/>
      <c r="GWS258" s="277"/>
      <c r="GWT258" s="277"/>
      <c r="GWU258" s="277"/>
      <c r="GWV258" s="277"/>
      <c r="GWW258" s="277"/>
      <c r="GWX258" s="402"/>
      <c r="GWY258" s="404"/>
      <c r="GWZ258" s="49"/>
      <c r="GXA258" s="49"/>
      <c r="GXB258" s="49"/>
      <c r="GXC258" s="99"/>
      <c r="GXD258" s="98"/>
      <c r="GXE258" s="49"/>
      <c r="GXF258" s="405"/>
      <c r="GXG258" s="405"/>
      <c r="GXH258" s="277"/>
      <c r="GXI258" s="277"/>
      <c r="GXJ258" s="277"/>
      <c r="GXK258" s="277"/>
      <c r="GXL258" s="277"/>
      <c r="GXM258" s="277"/>
      <c r="GXN258" s="277"/>
      <c r="GXO258" s="277"/>
      <c r="GXP258" s="402"/>
      <c r="GXQ258" s="404"/>
      <c r="GXR258" s="49"/>
      <c r="GXS258" s="49"/>
      <c r="GXT258" s="49"/>
      <c r="GXU258" s="99"/>
      <c r="GXV258" s="98"/>
      <c r="GXW258" s="49"/>
      <c r="GXX258" s="405"/>
      <c r="GXY258" s="405"/>
      <c r="GXZ258" s="277"/>
      <c r="GYA258" s="277"/>
      <c r="GYB258" s="277"/>
      <c r="GYC258" s="277"/>
      <c r="GYD258" s="277"/>
      <c r="GYE258" s="277"/>
      <c r="GYF258" s="277"/>
      <c r="GYG258" s="277"/>
      <c r="GYH258" s="402"/>
      <c r="GYI258" s="404"/>
      <c r="GYJ258" s="49"/>
      <c r="GYK258" s="49"/>
      <c r="GYL258" s="49"/>
      <c r="GYM258" s="99"/>
      <c r="GYN258" s="98"/>
      <c r="GYO258" s="49"/>
      <c r="GYP258" s="405"/>
      <c r="GYQ258" s="405"/>
      <c r="GYR258" s="277"/>
      <c r="GYS258" s="277"/>
      <c r="GYT258" s="277"/>
      <c r="GYU258" s="277"/>
      <c r="GYV258" s="277"/>
      <c r="GYW258" s="277"/>
      <c r="GYX258" s="277"/>
      <c r="GYY258" s="277"/>
      <c r="GYZ258" s="402"/>
      <c r="GZA258" s="404"/>
      <c r="GZB258" s="49"/>
      <c r="GZC258" s="49"/>
      <c r="GZD258" s="49"/>
      <c r="GZE258" s="99"/>
      <c r="GZF258" s="98"/>
      <c r="GZG258" s="49"/>
      <c r="GZH258" s="405"/>
      <c r="GZI258" s="405"/>
      <c r="GZJ258" s="277"/>
      <c r="GZK258" s="277"/>
      <c r="GZL258" s="277"/>
      <c r="GZM258" s="277"/>
      <c r="GZN258" s="277"/>
      <c r="GZO258" s="277"/>
      <c r="GZP258" s="277"/>
      <c r="GZQ258" s="277"/>
      <c r="GZR258" s="402"/>
      <c r="GZS258" s="404"/>
      <c r="GZT258" s="49"/>
      <c r="GZU258" s="49"/>
      <c r="GZV258" s="49"/>
      <c r="GZW258" s="99"/>
      <c r="GZX258" s="98"/>
      <c r="GZY258" s="49"/>
      <c r="GZZ258" s="405"/>
      <c r="HAA258" s="405"/>
      <c r="HAB258" s="277"/>
      <c r="HAC258" s="277"/>
      <c r="HAD258" s="277"/>
      <c r="HAE258" s="277"/>
      <c r="HAF258" s="277"/>
      <c r="HAG258" s="277"/>
      <c r="HAH258" s="277"/>
      <c r="HAI258" s="277"/>
      <c r="HAJ258" s="402"/>
      <c r="HAK258" s="404"/>
      <c r="HAL258" s="49"/>
      <c r="HAM258" s="49"/>
      <c r="HAN258" s="49"/>
      <c r="HAO258" s="99"/>
      <c r="HAP258" s="98"/>
      <c r="HAQ258" s="49"/>
      <c r="HAR258" s="405"/>
      <c r="HAS258" s="405"/>
      <c r="HAT258" s="277"/>
      <c r="HAU258" s="277"/>
      <c r="HAV258" s="277"/>
      <c r="HAW258" s="277"/>
      <c r="HAX258" s="277"/>
      <c r="HAY258" s="277"/>
      <c r="HAZ258" s="277"/>
      <c r="HBA258" s="277"/>
      <c r="HBB258" s="402"/>
      <c r="HBC258" s="404"/>
      <c r="HBD258" s="49"/>
      <c r="HBE258" s="49"/>
      <c r="HBF258" s="49"/>
      <c r="HBG258" s="99"/>
      <c r="HBH258" s="98"/>
      <c r="HBI258" s="49"/>
      <c r="HBJ258" s="405"/>
      <c r="HBK258" s="405"/>
      <c r="HBL258" s="277"/>
      <c r="HBM258" s="277"/>
      <c r="HBN258" s="277"/>
      <c r="HBO258" s="277"/>
      <c r="HBP258" s="277"/>
      <c r="HBQ258" s="277"/>
      <c r="HBR258" s="277"/>
      <c r="HBS258" s="277"/>
      <c r="HBT258" s="402"/>
      <c r="HBU258" s="404"/>
      <c r="HBV258" s="49"/>
      <c r="HBW258" s="49"/>
      <c r="HBX258" s="49"/>
      <c r="HBY258" s="99"/>
      <c r="HBZ258" s="98"/>
      <c r="HCA258" s="49"/>
      <c r="HCB258" s="405"/>
      <c r="HCC258" s="405"/>
      <c r="HCD258" s="277"/>
      <c r="HCE258" s="277"/>
      <c r="HCF258" s="277"/>
      <c r="HCG258" s="277"/>
      <c r="HCH258" s="277"/>
      <c r="HCI258" s="277"/>
      <c r="HCJ258" s="277"/>
      <c r="HCK258" s="277"/>
      <c r="HCL258" s="402"/>
      <c r="HCM258" s="404"/>
      <c r="HCN258" s="49"/>
      <c r="HCO258" s="49"/>
      <c r="HCP258" s="49"/>
      <c r="HCQ258" s="99"/>
      <c r="HCR258" s="98"/>
      <c r="HCS258" s="49"/>
      <c r="HCT258" s="405"/>
      <c r="HCU258" s="405"/>
      <c r="HCV258" s="277"/>
      <c r="HCW258" s="277"/>
      <c r="HCX258" s="277"/>
      <c r="HCY258" s="277"/>
      <c r="HCZ258" s="277"/>
      <c r="HDA258" s="277"/>
      <c r="HDB258" s="277"/>
      <c r="HDC258" s="277"/>
      <c r="HDD258" s="402"/>
      <c r="HDE258" s="404"/>
      <c r="HDF258" s="49"/>
      <c r="HDG258" s="49"/>
      <c r="HDH258" s="49"/>
      <c r="HDI258" s="99"/>
      <c r="HDJ258" s="98"/>
      <c r="HDK258" s="49"/>
      <c r="HDL258" s="405"/>
      <c r="HDM258" s="405"/>
      <c r="HDN258" s="277"/>
      <c r="HDO258" s="277"/>
      <c r="HDP258" s="277"/>
      <c r="HDQ258" s="277"/>
      <c r="HDR258" s="277"/>
      <c r="HDS258" s="277"/>
      <c r="HDT258" s="277"/>
      <c r="HDU258" s="277"/>
      <c r="HDV258" s="402"/>
      <c r="HDW258" s="404"/>
      <c r="HDX258" s="49"/>
      <c r="HDY258" s="49"/>
      <c r="HDZ258" s="49"/>
      <c r="HEA258" s="99"/>
      <c r="HEB258" s="98"/>
      <c r="HEC258" s="49"/>
      <c r="HED258" s="405"/>
      <c r="HEE258" s="405"/>
      <c r="HEF258" s="277"/>
      <c r="HEG258" s="277"/>
      <c r="HEH258" s="277"/>
      <c r="HEI258" s="277"/>
      <c r="HEJ258" s="277"/>
      <c r="HEK258" s="277"/>
      <c r="HEL258" s="277"/>
      <c r="HEM258" s="277"/>
      <c r="HEN258" s="402"/>
      <c r="HEO258" s="404"/>
      <c r="HEP258" s="49"/>
      <c r="HEQ258" s="49"/>
      <c r="HER258" s="49"/>
      <c r="HES258" s="99"/>
      <c r="HET258" s="98"/>
      <c r="HEU258" s="49"/>
      <c r="HEV258" s="405"/>
      <c r="HEW258" s="405"/>
      <c r="HEX258" s="277"/>
      <c r="HEY258" s="277"/>
      <c r="HEZ258" s="277"/>
      <c r="HFA258" s="277"/>
      <c r="HFB258" s="277"/>
      <c r="HFC258" s="277"/>
      <c r="HFD258" s="277"/>
      <c r="HFE258" s="277"/>
      <c r="HFF258" s="402"/>
      <c r="HFG258" s="404"/>
      <c r="HFH258" s="49"/>
      <c r="HFI258" s="49"/>
      <c r="HFJ258" s="49"/>
      <c r="HFK258" s="99"/>
      <c r="HFL258" s="98"/>
      <c r="HFM258" s="49"/>
      <c r="HFN258" s="405"/>
      <c r="HFO258" s="405"/>
      <c r="HFP258" s="277"/>
      <c r="HFQ258" s="277"/>
      <c r="HFR258" s="277"/>
      <c r="HFS258" s="277"/>
      <c r="HFT258" s="277"/>
      <c r="HFU258" s="277"/>
      <c r="HFV258" s="277"/>
      <c r="HFW258" s="277"/>
      <c r="HFX258" s="402"/>
      <c r="HFY258" s="404"/>
      <c r="HFZ258" s="49"/>
      <c r="HGA258" s="49"/>
      <c r="HGB258" s="49"/>
      <c r="HGC258" s="99"/>
      <c r="HGD258" s="98"/>
      <c r="HGE258" s="49"/>
      <c r="HGF258" s="405"/>
      <c r="HGG258" s="405"/>
      <c r="HGH258" s="277"/>
      <c r="HGI258" s="277"/>
      <c r="HGJ258" s="277"/>
      <c r="HGK258" s="277"/>
      <c r="HGL258" s="277"/>
      <c r="HGM258" s="277"/>
      <c r="HGN258" s="277"/>
      <c r="HGO258" s="277"/>
      <c r="HGP258" s="402"/>
      <c r="HGQ258" s="404"/>
      <c r="HGR258" s="49"/>
      <c r="HGS258" s="49"/>
      <c r="HGT258" s="49"/>
      <c r="HGU258" s="99"/>
      <c r="HGV258" s="98"/>
      <c r="HGW258" s="49"/>
      <c r="HGX258" s="405"/>
      <c r="HGY258" s="405"/>
      <c r="HGZ258" s="277"/>
      <c r="HHA258" s="277"/>
      <c r="HHB258" s="277"/>
      <c r="HHC258" s="277"/>
      <c r="HHD258" s="277"/>
      <c r="HHE258" s="277"/>
      <c r="HHF258" s="277"/>
      <c r="HHG258" s="277"/>
      <c r="HHH258" s="402"/>
      <c r="HHI258" s="404"/>
      <c r="HHJ258" s="49"/>
      <c r="HHK258" s="49"/>
      <c r="HHL258" s="49"/>
      <c r="HHM258" s="99"/>
      <c r="HHN258" s="98"/>
      <c r="HHO258" s="49"/>
      <c r="HHP258" s="405"/>
      <c r="HHQ258" s="405"/>
      <c r="HHR258" s="277"/>
      <c r="HHS258" s="277"/>
      <c r="HHT258" s="277"/>
      <c r="HHU258" s="277"/>
      <c r="HHV258" s="277"/>
      <c r="HHW258" s="277"/>
      <c r="HHX258" s="277"/>
      <c r="HHY258" s="277"/>
      <c r="HHZ258" s="402"/>
      <c r="HIA258" s="404"/>
      <c r="HIB258" s="49"/>
      <c r="HIC258" s="49"/>
      <c r="HID258" s="49"/>
      <c r="HIE258" s="99"/>
      <c r="HIF258" s="98"/>
      <c r="HIG258" s="49"/>
      <c r="HIH258" s="405"/>
      <c r="HII258" s="405"/>
      <c r="HIJ258" s="277"/>
      <c r="HIK258" s="277"/>
      <c r="HIL258" s="277"/>
      <c r="HIM258" s="277"/>
      <c r="HIN258" s="277"/>
      <c r="HIO258" s="277"/>
      <c r="HIP258" s="277"/>
      <c r="HIQ258" s="277"/>
      <c r="HIR258" s="402"/>
      <c r="HIS258" s="404"/>
      <c r="HIT258" s="49"/>
      <c r="HIU258" s="49"/>
      <c r="HIV258" s="49"/>
      <c r="HIW258" s="99"/>
      <c r="HIX258" s="98"/>
      <c r="HIY258" s="49"/>
      <c r="HIZ258" s="405"/>
      <c r="HJA258" s="405"/>
      <c r="HJB258" s="277"/>
      <c r="HJC258" s="277"/>
      <c r="HJD258" s="277"/>
      <c r="HJE258" s="277"/>
      <c r="HJF258" s="277"/>
      <c r="HJG258" s="277"/>
      <c r="HJH258" s="277"/>
      <c r="HJI258" s="277"/>
      <c r="HJJ258" s="402"/>
      <c r="HJK258" s="404"/>
      <c r="HJL258" s="49"/>
      <c r="HJM258" s="49"/>
      <c r="HJN258" s="49"/>
      <c r="HJO258" s="99"/>
      <c r="HJP258" s="98"/>
      <c r="HJQ258" s="49"/>
      <c r="HJR258" s="405"/>
      <c r="HJS258" s="405"/>
      <c r="HJT258" s="277"/>
      <c r="HJU258" s="277"/>
      <c r="HJV258" s="277"/>
      <c r="HJW258" s="277"/>
      <c r="HJX258" s="277"/>
      <c r="HJY258" s="277"/>
      <c r="HJZ258" s="277"/>
      <c r="HKA258" s="277"/>
      <c r="HKB258" s="402"/>
      <c r="HKC258" s="404"/>
      <c r="HKD258" s="49"/>
      <c r="HKE258" s="49"/>
      <c r="HKF258" s="49"/>
      <c r="HKG258" s="99"/>
      <c r="HKH258" s="98"/>
      <c r="HKI258" s="49"/>
      <c r="HKJ258" s="405"/>
      <c r="HKK258" s="405"/>
      <c r="HKL258" s="277"/>
      <c r="HKM258" s="277"/>
      <c r="HKN258" s="277"/>
      <c r="HKO258" s="277"/>
      <c r="HKP258" s="277"/>
      <c r="HKQ258" s="277"/>
      <c r="HKR258" s="277"/>
      <c r="HKS258" s="277"/>
      <c r="HKT258" s="402"/>
      <c r="HKU258" s="404"/>
      <c r="HKV258" s="49"/>
      <c r="HKW258" s="49"/>
      <c r="HKX258" s="49"/>
      <c r="HKY258" s="99"/>
      <c r="HKZ258" s="98"/>
      <c r="HLA258" s="49"/>
      <c r="HLB258" s="405"/>
      <c r="HLC258" s="405"/>
      <c r="HLD258" s="277"/>
      <c r="HLE258" s="277"/>
      <c r="HLF258" s="277"/>
      <c r="HLG258" s="277"/>
      <c r="HLH258" s="277"/>
      <c r="HLI258" s="277"/>
      <c r="HLJ258" s="277"/>
      <c r="HLK258" s="277"/>
      <c r="HLL258" s="402"/>
      <c r="HLM258" s="404"/>
      <c r="HLN258" s="49"/>
      <c r="HLO258" s="49"/>
      <c r="HLP258" s="49"/>
      <c r="HLQ258" s="99"/>
      <c r="HLR258" s="98"/>
      <c r="HLS258" s="49"/>
      <c r="HLT258" s="405"/>
      <c r="HLU258" s="405"/>
      <c r="HLV258" s="277"/>
      <c r="HLW258" s="277"/>
      <c r="HLX258" s="277"/>
      <c r="HLY258" s="277"/>
      <c r="HLZ258" s="277"/>
      <c r="HMA258" s="277"/>
      <c r="HMB258" s="277"/>
      <c r="HMC258" s="277"/>
      <c r="HMD258" s="402"/>
      <c r="HME258" s="404"/>
      <c r="HMF258" s="49"/>
      <c r="HMG258" s="49"/>
      <c r="HMH258" s="49"/>
      <c r="HMI258" s="99"/>
      <c r="HMJ258" s="98"/>
      <c r="HMK258" s="49"/>
      <c r="HML258" s="405"/>
      <c r="HMM258" s="405"/>
      <c r="HMN258" s="277"/>
      <c r="HMO258" s="277"/>
      <c r="HMP258" s="277"/>
      <c r="HMQ258" s="277"/>
      <c r="HMR258" s="277"/>
      <c r="HMS258" s="277"/>
      <c r="HMT258" s="277"/>
      <c r="HMU258" s="277"/>
      <c r="HMV258" s="402"/>
      <c r="HMW258" s="404"/>
      <c r="HMX258" s="49"/>
      <c r="HMY258" s="49"/>
      <c r="HMZ258" s="49"/>
      <c r="HNA258" s="99"/>
      <c r="HNB258" s="98"/>
      <c r="HNC258" s="49"/>
      <c r="HND258" s="405"/>
      <c r="HNE258" s="405"/>
      <c r="HNF258" s="277"/>
      <c r="HNG258" s="277"/>
      <c r="HNH258" s="277"/>
      <c r="HNI258" s="277"/>
      <c r="HNJ258" s="277"/>
      <c r="HNK258" s="277"/>
      <c r="HNL258" s="277"/>
      <c r="HNM258" s="277"/>
      <c r="HNN258" s="402"/>
      <c r="HNO258" s="404"/>
      <c r="HNP258" s="49"/>
      <c r="HNQ258" s="49"/>
      <c r="HNR258" s="49"/>
      <c r="HNS258" s="99"/>
      <c r="HNT258" s="98"/>
      <c r="HNU258" s="49"/>
      <c r="HNV258" s="405"/>
      <c r="HNW258" s="405"/>
      <c r="HNX258" s="277"/>
      <c r="HNY258" s="277"/>
      <c r="HNZ258" s="277"/>
      <c r="HOA258" s="277"/>
      <c r="HOB258" s="277"/>
      <c r="HOC258" s="277"/>
      <c r="HOD258" s="277"/>
      <c r="HOE258" s="277"/>
      <c r="HOF258" s="402"/>
      <c r="HOG258" s="404"/>
      <c r="HOH258" s="49"/>
      <c r="HOI258" s="49"/>
      <c r="HOJ258" s="49"/>
      <c r="HOK258" s="99"/>
      <c r="HOL258" s="98"/>
      <c r="HOM258" s="49"/>
      <c r="HON258" s="405"/>
      <c r="HOO258" s="405"/>
      <c r="HOP258" s="277"/>
      <c r="HOQ258" s="277"/>
      <c r="HOR258" s="277"/>
      <c r="HOS258" s="277"/>
      <c r="HOT258" s="277"/>
      <c r="HOU258" s="277"/>
      <c r="HOV258" s="277"/>
      <c r="HOW258" s="277"/>
      <c r="HOX258" s="402"/>
      <c r="HOY258" s="404"/>
      <c r="HOZ258" s="49"/>
      <c r="HPA258" s="49"/>
      <c r="HPB258" s="49"/>
      <c r="HPC258" s="99"/>
      <c r="HPD258" s="98"/>
      <c r="HPE258" s="49"/>
      <c r="HPF258" s="405"/>
      <c r="HPG258" s="405"/>
      <c r="HPH258" s="277"/>
      <c r="HPI258" s="277"/>
      <c r="HPJ258" s="277"/>
      <c r="HPK258" s="277"/>
      <c r="HPL258" s="277"/>
      <c r="HPM258" s="277"/>
      <c r="HPN258" s="277"/>
      <c r="HPO258" s="277"/>
      <c r="HPP258" s="402"/>
      <c r="HPQ258" s="404"/>
      <c r="HPR258" s="49"/>
      <c r="HPS258" s="49"/>
      <c r="HPT258" s="49"/>
      <c r="HPU258" s="99"/>
      <c r="HPV258" s="98"/>
      <c r="HPW258" s="49"/>
      <c r="HPX258" s="405"/>
      <c r="HPY258" s="405"/>
      <c r="HPZ258" s="277"/>
      <c r="HQA258" s="277"/>
      <c r="HQB258" s="277"/>
      <c r="HQC258" s="277"/>
      <c r="HQD258" s="277"/>
      <c r="HQE258" s="277"/>
      <c r="HQF258" s="277"/>
      <c r="HQG258" s="277"/>
      <c r="HQH258" s="402"/>
      <c r="HQI258" s="404"/>
      <c r="HQJ258" s="49"/>
      <c r="HQK258" s="49"/>
      <c r="HQL258" s="49"/>
      <c r="HQM258" s="99"/>
      <c r="HQN258" s="98"/>
      <c r="HQO258" s="49"/>
      <c r="HQP258" s="405"/>
      <c r="HQQ258" s="405"/>
      <c r="HQR258" s="277"/>
      <c r="HQS258" s="277"/>
      <c r="HQT258" s="277"/>
      <c r="HQU258" s="277"/>
      <c r="HQV258" s="277"/>
      <c r="HQW258" s="277"/>
      <c r="HQX258" s="277"/>
      <c r="HQY258" s="277"/>
      <c r="HQZ258" s="402"/>
      <c r="HRA258" s="404"/>
      <c r="HRB258" s="49"/>
      <c r="HRC258" s="49"/>
      <c r="HRD258" s="49"/>
      <c r="HRE258" s="99"/>
      <c r="HRF258" s="98"/>
      <c r="HRG258" s="49"/>
      <c r="HRH258" s="405"/>
      <c r="HRI258" s="405"/>
      <c r="HRJ258" s="277"/>
      <c r="HRK258" s="277"/>
      <c r="HRL258" s="277"/>
      <c r="HRM258" s="277"/>
      <c r="HRN258" s="277"/>
      <c r="HRO258" s="277"/>
      <c r="HRP258" s="277"/>
      <c r="HRQ258" s="277"/>
      <c r="HRR258" s="402"/>
      <c r="HRS258" s="404"/>
      <c r="HRT258" s="49"/>
      <c r="HRU258" s="49"/>
      <c r="HRV258" s="49"/>
      <c r="HRW258" s="99"/>
      <c r="HRX258" s="98"/>
      <c r="HRY258" s="49"/>
      <c r="HRZ258" s="405"/>
      <c r="HSA258" s="405"/>
      <c r="HSB258" s="277"/>
      <c r="HSC258" s="277"/>
      <c r="HSD258" s="277"/>
      <c r="HSE258" s="277"/>
      <c r="HSF258" s="277"/>
      <c r="HSG258" s="277"/>
      <c r="HSH258" s="277"/>
      <c r="HSI258" s="277"/>
      <c r="HSJ258" s="402"/>
      <c r="HSK258" s="404"/>
      <c r="HSL258" s="49"/>
      <c r="HSM258" s="49"/>
      <c r="HSN258" s="49"/>
      <c r="HSO258" s="99"/>
      <c r="HSP258" s="98"/>
      <c r="HSQ258" s="49"/>
      <c r="HSR258" s="405"/>
      <c r="HSS258" s="405"/>
      <c r="HST258" s="277"/>
      <c r="HSU258" s="277"/>
      <c r="HSV258" s="277"/>
      <c r="HSW258" s="277"/>
      <c r="HSX258" s="277"/>
      <c r="HSY258" s="277"/>
      <c r="HSZ258" s="277"/>
      <c r="HTA258" s="277"/>
      <c r="HTB258" s="402"/>
      <c r="HTC258" s="404"/>
      <c r="HTD258" s="49"/>
      <c r="HTE258" s="49"/>
      <c r="HTF258" s="49"/>
      <c r="HTG258" s="99"/>
      <c r="HTH258" s="98"/>
      <c r="HTI258" s="49"/>
      <c r="HTJ258" s="405"/>
      <c r="HTK258" s="405"/>
      <c r="HTL258" s="277"/>
      <c r="HTM258" s="277"/>
      <c r="HTN258" s="277"/>
      <c r="HTO258" s="277"/>
      <c r="HTP258" s="277"/>
      <c r="HTQ258" s="277"/>
      <c r="HTR258" s="277"/>
      <c r="HTS258" s="277"/>
      <c r="HTT258" s="402"/>
      <c r="HTU258" s="404"/>
      <c r="HTV258" s="49"/>
      <c r="HTW258" s="49"/>
      <c r="HTX258" s="49"/>
      <c r="HTY258" s="99"/>
      <c r="HTZ258" s="98"/>
      <c r="HUA258" s="49"/>
      <c r="HUB258" s="405"/>
      <c r="HUC258" s="405"/>
      <c r="HUD258" s="277"/>
      <c r="HUE258" s="277"/>
      <c r="HUF258" s="277"/>
      <c r="HUG258" s="277"/>
      <c r="HUH258" s="277"/>
      <c r="HUI258" s="277"/>
      <c r="HUJ258" s="277"/>
      <c r="HUK258" s="277"/>
      <c r="HUL258" s="402"/>
      <c r="HUM258" s="404"/>
      <c r="HUN258" s="49"/>
      <c r="HUO258" s="49"/>
      <c r="HUP258" s="49"/>
      <c r="HUQ258" s="99"/>
      <c r="HUR258" s="98"/>
      <c r="HUS258" s="49"/>
      <c r="HUT258" s="405"/>
      <c r="HUU258" s="405"/>
      <c r="HUV258" s="277"/>
      <c r="HUW258" s="277"/>
      <c r="HUX258" s="277"/>
      <c r="HUY258" s="277"/>
      <c r="HUZ258" s="277"/>
      <c r="HVA258" s="277"/>
      <c r="HVB258" s="277"/>
      <c r="HVC258" s="277"/>
      <c r="HVD258" s="402"/>
      <c r="HVE258" s="404"/>
      <c r="HVF258" s="49"/>
      <c r="HVG258" s="49"/>
      <c r="HVH258" s="49"/>
      <c r="HVI258" s="99"/>
      <c r="HVJ258" s="98"/>
      <c r="HVK258" s="49"/>
      <c r="HVL258" s="405"/>
      <c r="HVM258" s="405"/>
      <c r="HVN258" s="277"/>
      <c r="HVO258" s="277"/>
      <c r="HVP258" s="277"/>
      <c r="HVQ258" s="277"/>
      <c r="HVR258" s="277"/>
      <c r="HVS258" s="277"/>
      <c r="HVT258" s="277"/>
      <c r="HVU258" s="277"/>
      <c r="HVV258" s="402"/>
      <c r="HVW258" s="404"/>
      <c r="HVX258" s="49"/>
      <c r="HVY258" s="49"/>
      <c r="HVZ258" s="49"/>
      <c r="HWA258" s="99"/>
      <c r="HWB258" s="98"/>
      <c r="HWC258" s="49"/>
      <c r="HWD258" s="405"/>
      <c r="HWE258" s="405"/>
      <c r="HWF258" s="277"/>
      <c r="HWG258" s="277"/>
      <c r="HWH258" s="277"/>
      <c r="HWI258" s="277"/>
      <c r="HWJ258" s="277"/>
      <c r="HWK258" s="277"/>
      <c r="HWL258" s="277"/>
      <c r="HWM258" s="277"/>
      <c r="HWN258" s="402"/>
      <c r="HWO258" s="404"/>
      <c r="HWP258" s="49"/>
      <c r="HWQ258" s="49"/>
      <c r="HWR258" s="49"/>
      <c r="HWS258" s="99"/>
      <c r="HWT258" s="98"/>
      <c r="HWU258" s="49"/>
      <c r="HWV258" s="405"/>
      <c r="HWW258" s="405"/>
      <c r="HWX258" s="277"/>
      <c r="HWY258" s="277"/>
      <c r="HWZ258" s="277"/>
      <c r="HXA258" s="277"/>
      <c r="HXB258" s="277"/>
      <c r="HXC258" s="277"/>
      <c r="HXD258" s="277"/>
      <c r="HXE258" s="277"/>
      <c r="HXF258" s="402"/>
      <c r="HXG258" s="404"/>
      <c r="HXH258" s="49"/>
      <c r="HXI258" s="49"/>
      <c r="HXJ258" s="49"/>
      <c r="HXK258" s="99"/>
      <c r="HXL258" s="98"/>
      <c r="HXM258" s="49"/>
      <c r="HXN258" s="405"/>
      <c r="HXO258" s="405"/>
      <c r="HXP258" s="277"/>
      <c r="HXQ258" s="277"/>
      <c r="HXR258" s="277"/>
      <c r="HXS258" s="277"/>
      <c r="HXT258" s="277"/>
      <c r="HXU258" s="277"/>
      <c r="HXV258" s="277"/>
      <c r="HXW258" s="277"/>
      <c r="HXX258" s="402"/>
      <c r="HXY258" s="404"/>
      <c r="HXZ258" s="49"/>
      <c r="HYA258" s="49"/>
      <c r="HYB258" s="49"/>
      <c r="HYC258" s="99"/>
      <c r="HYD258" s="98"/>
      <c r="HYE258" s="49"/>
      <c r="HYF258" s="405"/>
      <c r="HYG258" s="405"/>
      <c r="HYH258" s="277"/>
      <c r="HYI258" s="277"/>
      <c r="HYJ258" s="277"/>
      <c r="HYK258" s="277"/>
      <c r="HYL258" s="277"/>
      <c r="HYM258" s="277"/>
      <c r="HYN258" s="277"/>
      <c r="HYO258" s="277"/>
      <c r="HYP258" s="402"/>
      <c r="HYQ258" s="404"/>
      <c r="HYR258" s="49"/>
      <c r="HYS258" s="49"/>
      <c r="HYT258" s="49"/>
      <c r="HYU258" s="99"/>
      <c r="HYV258" s="98"/>
      <c r="HYW258" s="49"/>
      <c r="HYX258" s="405"/>
      <c r="HYY258" s="405"/>
      <c r="HYZ258" s="277"/>
      <c r="HZA258" s="277"/>
      <c r="HZB258" s="277"/>
      <c r="HZC258" s="277"/>
      <c r="HZD258" s="277"/>
      <c r="HZE258" s="277"/>
      <c r="HZF258" s="277"/>
      <c r="HZG258" s="277"/>
      <c r="HZH258" s="402"/>
      <c r="HZI258" s="404"/>
      <c r="HZJ258" s="49"/>
      <c r="HZK258" s="49"/>
      <c r="HZL258" s="49"/>
      <c r="HZM258" s="99"/>
      <c r="HZN258" s="98"/>
      <c r="HZO258" s="49"/>
      <c r="HZP258" s="405"/>
      <c r="HZQ258" s="405"/>
      <c r="HZR258" s="277"/>
      <c r="HZS258" s="277"/>
      <c r="HZT258" s="277"/>
      <c r="HZU258" s="277"/>
      <c r="HZV258" s="277"/>
      <c r="HZW258" s="277"/>
      <c r="HZX258" s="277"/>
      <c r="HZY258" s="277"/>
      <c r="HZZ258" s="402"/>
      <c r="IAA258" s="404"/>
      <c r="IAB258" s="49"/>
      <c r="IAC258" s="49"/>
      <c r="IAD258" s="49"/>
      <c r="IAE258" s="99"/>
      <c r="IAF258" s="98"/>
      <c r="IAG258" s="49"/>
      <c r="IAH258" s="405"/>
      <c r="IAI258" s="405"/>
      <c r="IAJ258" s="277"/>
      <c r="IAK258" s="277"/>
      <c r="IAL258" s="277"/>
      <c r="IAM258" s="277"/>
      <c r="IAN258" s="277"/>
      <c r="IAO258" s="277"/>
      <c r="IAP258" s="277"/>
      <c r="IAQ258" s="277"/>
      <c r="IAR258" s="402"/>
      <c r="IAS258" s="404"/>
      <c r="IAT258" s="49"/>
      <c r="IAU258" s="49"/>
      <c r="IAV258" s="49"/>
      <c r="IAW258" s="99"/>
      <c r="IAX258" s="98"/>
      <c r="IAY258" s="49"/>
      <c r="IAZ258" s="405"/>
      <c r="IBA258" s="405"/>
      <c r="IBB258" s="277"/>
      <c r="IBC258" s="277"/>
      <c r="IBD258" s="277"/>
      <c r="IBE258" s="277"/>
      <c r="IBF258" s="277"/>
      <c r="IBG258" s="277"/>
      <c r="IBH258" s="277"/>
      <c r="IBI258" s="277"/>
      <c r="IBJ258" s="402"/>
      <c r="IBK258" s="404"/>
      <c r="IBL258" s="49"/>
      <c r="IBM258" s="49"/>
      <c r="IBN258" s="49"/>
      <c r="IBO258" s="99"/>
      <c r="IBP258" s="98"/>
      <c r="IBQ258" s="49"/>
      <c r="IBR258" s="405"/>
      <c r="IBS258" s="405"/>
      <c r="IBT258" s="277"/>
      <c r="IBU258" s="277"/>
      <c r="IBV258" s="277"/>
      <c r="IBW258" s="277"/>
      <c r="IBX258" s="277"/>
      <c r="IBY258" s="277"/>
      <c r="IBZ258" s="277"/>
      <c r="ICA258" s="277"/>
      <c r="ICB258" s="402"/>
      <c r="ICC258" s="404"/>
      <c r="ICD258" s="49"/>
      <c r="ICE258" s="49"/>
      <c r="ICF258" s="49"/>
      <c r="ICG258" s="99"/>
      <c r="ICH258" s="98"/>
      <c r="ICI258" s="49"/>
      <c r="ICJ258" s="405"/>
      <c r="ICK258" s="405"/>
      <c r="ICL258" s="277"/>
      <c r="ICM258" s="277"/>
      <c r="ICN258" s="277"/>
      <c r="ICO258" s="277"/>
      <c r="ICP258" s="277"/>
      <c r="ICQ258" s="277"/>
      <c r="ICR258" s="277"/>
      <c r="ICS258" s="277"/>
      <c r="ICT258" s="402"/>
      <c r="ICU258" s="404"/>
      <c r="ICV258" s="49"/>
      <c r="ICW258" s="49"/>
      <c r="ICX258" s="49"/>
      <c r="ICY258" s="99"/>
      <c r="ICZ258" s="98"/>
      <c r="IDA258" s="49"/>
      <c r="IDB258" s="405"/>
      <c r="IDC258" s="405"/>
      <c r="IDD258" s="277"/>
      <c r="IDE258" s="277"/>
      <c r="IDF258" s="277"/>
      <c r="IDG258" s="277"/>
      <c r="IDH258" s="277"/>
      <c r="IDI258" s="277"/>
      <c r="IDJ258" s="277"/>
      <c r="IDK258" s="277"/>
      <c r="IDL258" s="402"/>
      <c r="IDM258" s="404"/>
      <c r="IDN258" s="49"/>
      <c r="IDO258" s="49"/>
      <c r="IDP258" s="49"/>
      <c r="IDQ258" s="99"/>
      <c r="IDR258" s="98"/>
      <c r="IDS258" s="49"/>
      <c r="IDT258" s="405"/>
      <c r="IDU258" s="405"/>
      <c r="IDV258" s="277"/>
      <c r="IDW258" s="277"/>
      <c r="IDX258" s="277"/>
      <c r="IDY258" s="277"/>
      <c r="IDZ258" s="277"/>
      <c r="IEA258" s="277"/>
      <c r="IEB258" s="277"/>
      <c r="IEC258" s="277"/>
      <c r="IED258" s="402"/>
      <c r="IEE258" s="404"/>
      <c r="IEF258" s="49"/>
      <c r="IEG258" s="49"/>
      <c r="IEH258" s="49"/>
      <c r="IEI258" s="99"/>
      <c r="IEJ258" s="98"/>
      <c r="IEK258" s="49"/>
      <c r="IEL258" s="405"/>
      <c r="IEM258" s="405"/>
      <c r="IEN258" s="277"/>
      <c r="IEO258" s="277"/>
      <c r="IEP258" s="277"/>
      <c r="IEQ258" s="277"/>
      <c r="IER258" s="277"/>
      <c r="IES258" s="277"/>
      <c r="IET258" s="277"/>
      <c r="IEU258" s="277"/>
      <c r="IEV258" s="402"/>
      <c r="IEW258" s="404"/>
      <c r="IEX258" s="49"/>
      <c r="IEY258" s="49"/>
      <c r="IEZ258" s="49"/>
      <c r="IFA258" s="99"/>
      <c r="IFB258" s="98"/>
      <c r="IFC258" s="49"/>
      <c r="IFD258" s="405"/>
      <c r="IFE258" s="405"/>
      <c r="IFF258" s="277"/>
      <c r="IFG258" s="277"/>
      <c r="IFH258" s="277"/>
      <c r="IFI258" s="277"/>
      <c r="IFJ258" s="277"/>
      <c r="IFK258" s="277"/>
      <c r="IFL258" s="277"/>
      <c r="IFM258" s="277"/>
      <c r="IFN258" s="402"/>
      <c r="IFO258" s="404"/>
      <c r="IFP258" s="49"/>
      <c r="IFQ258" s="49"/>
      <c r="IFR258" s="49"/>
      <c r="IFS258" s="99"/>
      <c r="IFT258" s="98"/>
      <c r="IFU258" s="49"/>
      <c r="IFV258" s="405"/>
      <c r="IFW258" s="405"/>
      <c r="IFX258" s="277"/>
      <c r="IFY258" s="277"/>
      <c r="IFZ258" s="277"/>
      <c r="IGA258" s="277"/>
      <c r="IGB258" s="277"/>
      <c r="IGC258" s="277"/>
      <c r="IGD258" s="277"/>
      <c r="IGE258" s="277"/>
      <c r="IGF258" s="402"/>
      <c r="IGG258" s="404"/>
      <c r="IGH258" s="49"/>
      <c r="IGI258" s="49"/>
      <c r="IGJ258" s="49"/>
      <c r="IGK258" s="99"/>
      <c r="IGL258" s="98"/>
      <c r="IGM258" s="49"/>
      <c r="IGN258" s="405"/>
      <c r="IGO258" s="405"/>
      <c r="IGP258" s="277"/>
      <c r="IGQ258" s="277"/>
      <c r="IGR258" s="277"/>
      <c r="IGS258" s="277"/>
      <c r="IGT258" s="277"/>
      <c r="IGU258" s="277"/>
      <c r="IGV258" s="277"/>
      <c r="IGW258" s="277"/>
      <c r="IGX258" s="402"/>
      <c r="IGY258" s="404"/>
      <c r="IGZ258" s="49"/>
      <c r="IHA258" s="49"/>
      <c r="IHB258" s="49"/>
      <c r="IHC258" s="99"/>
      <c r="IHD258" s="98"/>
      <c r="IHE258" s="49"/>
      <c r="IHF258" s="405"/>
      <c r="IHG258" s="405"/>
      <c r="IHH258" s="277"/>
      <c r="IHI258" s="277"/>
      <c r="IHJ258" s="277"/>
      <c r="IHK258" s="277"/>
      <c r="IHL258" s="277"/>
      <c r="IHM258" s="277"/>
      <c r="IHN258" s="277"/>
      <c r="IHO258" s="277"/>
      <c r="IHP258" s="402"/>
      <c r="IHQ258" s="404"/>
      <c r="IHR258" s="49"/>
      <c r="IHS258" s="49"/>
      <c r="IHT258" s="49"/>
      <c r="IHU258" s="99"/>
      <c r="IHV258" s="98"/>
      <c r="IHW258" s="49"/>
      <c r="IHX258" s="405"/>
      <c r="IHY258" s="405"/>
      <c r="IHZ258" s="277"/>
      <c r="IIA258" s="277"/>
      <c r="IIB258" s="277"/>
      <c r="IIC258" s="277"/>
      <c r="IID258" s="277"/>
      <c r="IIE258" s="277"/>
      <c r="IIF258" s="277"/>
      <c r="IIG258" s="277"/>
      <c r="IIH258" s="402"/>
      <c r="III258" s="404"/>
      <c r="IIJ258" s="49"/>
      <c r="IIK258" s="49"/>
      <c r="IIL258" s="49"/>
      <c r="IIM258" s="99"/>
      <c r="IIN258" s="98"/>
      <c r="IIO258" s="49"/>
      <c r="IIP258" s="405"/>
      <c r="IIQ258" s="405"/>
      <c r="IIR258" s="277"/>
      <c r="IIS258" s="277"/>
      <c r="IIT258" s="277"/>
      <c r="IIU258" s="277"/>
      <c r="IIV258" s="277"/>
      <c r="IIW258" s="277"/>
      <c r="IIX258" s="277"/>
      <c r="IIY258" s="277"/>
      <c r="IIZ258" s="402"/>
      <c r="IJA258" s="404"/>
      <c r="IJB258" s="49"/>
      <c r="IJC258" s="49"/>
      <c r="IJD258" s="49"/>
      <c r="IJE258" s="99"/>
      <c r="IJF258" s="98"/>
      <c r="IJG258" s="49"/>
      <c r="IJH258" s="405"/>
      <c r="IJI258" s="405"/>
      <c r="IJJ258" s="277"/>
      <c r="IJK258" s="277"/>
      <c r="IJL258" s="277"/>
      <c r="IJM258" s="277"/>
      <c r="IJN258" s="277"/>
      <c r="IJO258" s="277"/>
      <c r="IJP258" s="277"/>
      <c r="IJQ258" s="277"/>
      <c r="IJR258" s="402"/>
      <c r="IJS258" s="404"/>
      <c r="IJT258" s="49"/>
      <c r="IJU258" s="49"/>
      <c r="IJV258" s="49"/>
      <c r="IJW258" s="99"/>
      <c r="IJX258" s="98"/>
      <c r="IJY258" s="49"/>
      <c r="IJZ258" s="405"/>
      <c r="IKA258" s="405"/>
      <c r="IKB258" s="277"/>
      <c r="IKC258" s="277"/>
      <c r="IKD258" s="277"/>
      <c r="IKE258" s="277"/>
      <c r="IKF258" s="277"/>
      <c r="IKG258" s="277"/>
      <c r="IKH258" s="277"/>
      <c r="IKI258" s="277"/>
      <c r="IKJ258" s="402"/>
      <c r="IKK258" s="404"/>
      <c r="IKL258" s="49"/>
      <c r="IKM258" s="49"/>
      <c r="IKN258" s="49"/>
      <c r="IKO258" s="99"/>
      <c r="IKP258" s="98"/>
      <c r="IKQ258" s="49"/>
      <c r="IKR258" s="405"/>
      <c r="IKS258" s="405"/>
      <c r="IKT258" s="277"/>
      <c r="IKU258" s="277"/>
      <c r="IKV258" s="277"/>
      <c r="IKW258" s="277"/>
      <c r="IKX258" s="277"/>
      <c r="IKY258" s="277"/>
      <c r="IKZ258" s="277"/>
      <c r="ILA258" s="277"/>
      <c r="ILB258" s="402"/>
      <c r="ILC258" s="404"/>
      <c r="ILD258" s="49"/>
      <c r="ILE258" s="49"/>
      <c r="ILF258" s="49"/>
      <c r="ILG258" s="99"/>
      <c r="ILH258" s="98"/>
      <c r="ILI258" s="49"/>
      <c r="ILJ258" s="405"/>
      <c r="ILK258" s="405"/>
      <c r="ILL258" s="277"/>
      <c r="ILM258" s="277"/>
      <c r="ILN258" s="277"/>
      <c r="ILO258" s="277"/>
      <c r="ILP258" s="277"/>
      <c r="ILQ258" s="277"/>
      <c r="ILR258" s="277"/>
      <c r="ILS258" s="277"/>
      <c r="ILT258" s="402"/>
      <c r="ILU258" s="404"/>
      <c r="ILV258" s="49"/>
      <c r="ILW258" s="49"/>
      <c r="ILX258" s="49"/>
      <c r="ILY258" s="99"/>
      <c r="ILZ258" s="98"/>
      <c r="IMA258" s="49"/>
      <c r="IMB258" s="405"/>
      <c r="IMC258" s="405"/>
      <c r="IMD258" s="277"/>
      <c r="IME258" s="277"/>
      <c r="IMF258" s="277"/>
      <c r="IMG258" s="277"/>
      <c r="IMH258" s="277"/>
      <c r="IMI258" s="277"/>
      <c r="IMJ258" s="277"/>
      <c r="IMK258" s="277"/>
      <c r="IML258" s="402"/>
      <c r="IMM258" s="404"/>
      <c r="IMN258" s="49"/>
      <c r="IMO258" s="49"/>
      <c r="IMP258" s="49"/>
      <c r="IMQ258" s="99"/>
      <c r="IMR258" s="98"/>
      <c r="IMS258" s="49"/>
      <c r="IMT258" s="405"/>
      <c r="IMU258" s="405"/>
      <c r="IMV258" s="277"/>
      <c r="IMW258" s="277"/>
      <c r="IMX258" s="277"/>
      <c r="IMY258" s="277"/>
      <c r="IMZ258" s="277"/>
      <c r="INA258" s="277"/>
      <c r="INB258" s="277"/>
      <c r="INC258" s="277"/>
      <c r="IND258" s="402"/>
      <c r="INE258" s="404"/>
      <c r="INF258" s="49"/>
      <c r="ING258" s="49"/>
      <c r="INH258" s="49"/>
      <c r="INI258" s="99"/>
      <c r="INJ258" s="98"/>
      <c r="INK258" s="49"/>
      <c r="INL258" s="405"/>
      <c r="INM258" s="405"/>
      <c r="INN258" s="277"/>
      <c r="INO258" s="277"/>
      <c r="INP258" s="277"/>
      <c r="INQ258" s="277"/>
      <c r="INR258" s="277"/>
      <c r="INS258" s="277"/>
      <c r="INT258" s="277"/>
      <c r="INU258" s="277"/>
      <c r="INV258" s="402"/>
      <c r="INW258" s="404"/>
      <c r="INX258" s="49"/>
      <c r="INY258" s="49"/>
      <c r="INZ258" s="49"/>
      <c r="IOA258" s="99"/>
      <c r="IOB258" s="98"/>
      <c r="IOC258" s="49"/>
      <c r="IOD258" s="405"/>
      <c r="IOE258" s="405"/>
      <c r="IOF258" s="277"/>
      <c r="IOG258" s="277"/>
      <c r="IOH258" s="277"/>
      <c r="IOI258" s="277"/>
      <c r="IOJ258" s="277"/>
      <c r="IOK258" s="277"/>
      <c r="IOL258" s="277"/>
      <c r="IOM258" s="277"/>
      <c r="ION258" s="402"/>
      <c r="IOO258" s="404"/>
      <c r="IOP258" s="49"/>
      <c r="IOQ258" s="49"/>
      <c r="IOR258" s="49"/>
      <c r="IOS258" s="99"/>
      <c r="IOT258" s="98"/>
      <c r="IOU258" s="49"/>
      <c r="IOV258" s="405"/>
      <c r="IOW258" s="405"/>
      <c r="IOX258" s="277"/>
      <c r="IOY258" s="277"/>
      <c r="IOZ258" s="277"/>
      <c r="IPA258" s="277"/>
      <c r="IPB258" s="277"/>
      <c r="IPC258" s="277"/>
      <c r="IPD258" s="277"/>
      <c r="IPE258" s="277"/>
      <c r="IPF258" s="402"/>
      <c r="IPG258" s="404"/>
      <c r="IPH258" s="49"/>
      <c r="IPI258" s="49"/>
      <c r="IPJ258" s="49"/>
      <c r="IPK258" s="99"/>
      <c r="IPL258" s="98"/>
      <c r="IPM258" s="49"/>
      <c r="IPN258" s="405"/>
      <c r="IPO258" s="405"/>
      <c r="IPP258" s="277"/>
      <c r="IPQ258" s="277"/>
      <c r="IPR258" s="277"/>
      <c r="IPS258" s="277"/>
      <c r="IPT258" s="277"/>
      <c r="IPU258" s="277"/>
      <c r="IPV258" s="277"/>
      <c r="IPW258" s="277"/>
      <c r="IPX258" s="402"/>
      <c r="IPY258" s="404"/>
      <c r="IPZ258" s="49"/>
      <c r="IQA258" s="49"/>
      <c r="IQB258" s="49"/>
      <c r="IQC258" s="99"/>
      <c r="IQD258" s="98"/>
      <c r="IQE258" s="49"/>
      <c r="IQF258" s="405"/>
      <c r="IQG258" s="405"/>
      <c r="IQH258" s="277"/>
      <c r="IQI258" s="277"/>
      <c r="IQJ258" s="277"/>
      <c r="IQK258" s="277"/>
      <c r="IQL258" s="277"/>
      <c r="IQM258" s="277"/>
      <c r="IQN258" s="277"/>
      <c r="IQO258" s="277"/>
      <c r="IQP258" s="402"/>
      <c r="IQQ258" s="404"/>
      <c r="IQR258" s="49"/>
      <c r="IQS258" s="49"/>
      <c r="IQT258" s="49"/>
      <c r="IQU258" s="99"/>
      <c r="IQV258" s="98"/>
      <c r="IQW258" s="49"/>
      <c r="IQX258" s="405"/>
      <c r="IQY258" s="405"/>
      <c r="IQZ258" s="277"/>
      <c r="IRA258" s="277"/>
      <c r="IRB258" s="277"/>
      <c r="IRC258" s="277"/>
      <c r="IRD258" s="277"/>
      <c r="IRE258" s="277"/>
      <c r="IRF258" s="277"/>
      <c r="IRG258" s="277"/>
      <c r="IRH258" s="402"/>
      <c r="IRI258" s="404"/>
      <c r="IRJ258" s="49"/>
      <c r="IRK258" s="49"/>
      <c r="IRL258" s="49"/>
      <c r="IRM258" s="99"/>
      <c r="IRN258" s="98"/>
      <c r="IRO258" s="49"/>
      <c r="IRP258" s="405"/>
      <c r="IRQ258" s="405"/>
      <c r="IRR258" s="277"/>
      <c r="IRS258" s="277"/>
      <c r="IRT258" s="277"/>
      <c r="IRU258" s="277"/>
      <c r="IRV258" s="277"/>
      <c r="IRW258" s="277"/>
      <c r="IRX258" s="277"/>
      <c r="IRY258" s="277"/>
      <c r="IRZ258" s="402"/>
      <c r="ISA258" s="404"/>
      <c r="ISB258" s="49"/>
      <c r="ISC258" s="49"/>
      <c r="ISD258" s="49"/>
      <c r="ISE258" s="99"/>
      <c r="ISF258" s="98"/>
      <c r="ISG258" s="49"/>
      <c r="ISH258" s="405"/>
      <c r="ISI258" s="405"/>
      <c r="ISJ258" s="277"/>
      <c r="ISK258" s="277"/>
      <c r="ISL258" s="277"/>
      <c r="ISM258" s="277"/>
      <c r="ISN258" s="277"/>
      <c r="ISO258" s="277"/>
      <c r="ISP258" s="277"/>
      <c r="ISQ258" s="277"/>
      <c r="ISR258" s="402"/>
      <c r="ISS258" s="404"/>
      <c r="IST258" s="49"/>
      <c r="ISU258" s="49"/>
      <c r="ISV258" s="49"/>
      <c r="ISW258" s="99"/>
      <c r="ISX258" s="98"/>
      <c r="ISY258" s="49"/>
      <c r="ISZ258" s="405"/>
      <c r="ITA258" s="405"/>
      <c r="ITB258" s="277"/>
      <c r="ITC258" s="277"/>
      <c r="ITD258" s="277"/>
      <c r="ITE258" s="277"/>
      <c r="ITF258" s="277"/>
      <c r="ITG258" s="277"/>
      <c r="ITH258" s="277"/>
      <c r="ITI258" s="277"/>
      <c r="ITJ258" s="402"/>
      <c r="ITK258" s="404"/>
      <c r="ITL258" s="49"/>
      <c r="ITM258" s="49"/>
      <c r="ITN258" s="49"/>
      <c r="ITO258" s="99"/>
      <c r="ITP258" s="98"/>
      <c r="ITQ258" s="49"/>
      <c r="ITR258" s="405"/>
      <c r="ITS258" s="405"/>
      <c r="ITT258" s="277"/>
      <c r="ITU258" s="277"/>
      <c r="ITV258" s="277"/>
      <c r="ITW258" s="277"/>
      <c r="ITX258" s="277"/>
      <c r="ITY258" s="277"/>
      <c r="ITZ258" s="277"/>
      <c r="IUA258" s="277"/>
      <c r="IUB258" s="402"/>
      <c r="IUC258" s="404"/>
      <c r="IUD258" s="49"/>
      <c r="IUE258" s="49"/>
      <c r="IUF258" s="49"/>
      <c r="IUG258" s="99"/>
      <c r="IUH258" s="98"/>
      <c r="IUI258" s="49"/>
      <c r="IUJ258" s="405"/>
      <c r="IUK258" s="405"/>
      <c r="IUL258" s="277"/>
      <c r="IUM258" s="277"/>
      <c r="IUN258" s="277"/>
      <c r="IUO258" s="277"/>
      <c r="IUP258" s="277"/>
      <c r="IUQ258" s="277"/>
      <c r="IUR258" s="277"/>
      <c r="IUS258" s="277"/>
      <c r="IUT258" s="402"/>
      <c r="IUU258" s="404"/>
      <c r="IUV258" s="49"/>
      <c r="IUW258" s="49"/>
      <c r="IUX258" s="49"/>
      <c r="IUY258" s="99"/>
      <c r="IUZ258" s="98"/>
      <c r="IVA258" s="49"/>
      <c r="IVB258" s="405"/>
      <c r="IVC258" s="405"/>
      <c r="IVD258" s="277"/>
      <c r="IVE258" s="277"/>
      <c r="IVF258" s="277"/>
      <c r="IVG258" s="277"/>
      <c r="IVH258" s="277"/>
      <c r="IVI258" s="277"/>
      <c r="IVJ258" s="277"/>
      <c r="IVK258" s="277"/>
      <c r="IVL258" s="402"/>
      <c r="IVM258" s="404"/>
      <c r="IVN258" s="49"/>
      <c r="IVO258" s="49"/>
      <c r="IVP258" s="49"/>
      <c r="IVQ258" s="99"/>
      <c r="IVR258" s="98"/>
      <c r="IVS258" s="49"/>
      <c r="IVT258" s="405"/>
      <c r="IVU258" s="405"/>
      <c r="IVV258" s="277"/>
      <c r="IVW258" s="277"/>
      <c r="IVX258" s="277"/>
      <c r="IVY258" s="277"/>
      <c r="IVZ258" s="277"/>
      <c r="IWA258" s="277"/>
      <c r="IWB258" s="277"/>
      <c r="IWC258" s="277"/>
      <c r="IWD258" s="402"/>
      <c r="IWE258" s="404"/>
      <c r="IWF258" s="49"/>
      <c r="IWG258" s="49"/>
      <c r="IWH258" s="49"/>
      <c r="IWI258" s="99"/>
      <c r="IWJ258" s="98"/>
      <c r="IWK258" s="49"/>
      <c r="IWL258" s="405"/>
      <c r="IWM258" s="405"/>
      <c r="IWN258" s="277"/>
      <c r="IWO258" s="277"/>
      <c r="IWP258" s="277"/>
      <c r="IWQ258" s="277"/>
      <c r="IWR258" s="277"/>
      <c r="IWS258" s="277"/>
      <c r="IWT258" s="277"/>
      <c r="IWU258" s="277"/>
      <c r="IWV258" s="402"/>
      <c r="IWW258" s="404"/>
      <c r="IWX258" s="49"/>
      <c r="IWY258" s="49"/>
      <c r="IWZ258" s="49"/>
      <c r="IXA258" s="99"/>
      <c r="IXB258" s="98"/>
      <c r="IXC258" s="49"/>
      <c r="IXD258" s="405"/>
      <c r="IXE258" s="405"/>
      <c r="IXF258" s="277"/>
      <c r="IXG258" s="277"/>
      <c r="IXH258" s="277"/>
      <c r="IXI258" s="277"/>
      <c r="IXJ258" s="277"/>
      <c r="IXK258" s="277"/>
      <c r="IXL258" s="277"/>
      <c r="IXM258" s="277"/>
      <c r="IXN258" s="402"/>
      <c r="IXO258" s="404"/>
      <c r="IXP258" s="49"/>
      <c r="IXQ258" s="49"/>
      <c r="IXR258" s="49"/>
      <c r="IXS258" s="99"/>
      <c r="IXT258" s="98"/>
      <c r="IXU258" s="49"/>
      <c r="IXV258" s="405"/>
      <c r="IXW258" s="405"/>
      <c r="IXX258" s="277"/>
      <c r="IXY258" s="277"/>
      <c r="IXZ258" s="277"/>
      <c r="IYA258" s="277"/>
      <c r="IYB258" s="277"/>
      <c r="IYC258" s="277"/>
      <c r="IYD258" s="277"/>
      <c r="IYE258" s="277"/>
      <c r="IYF258" s="402"/>
      <c r="IYG258" s="404"/>
      <c r="IYH258" s="49"/>
      <c r="IYI258" s="49"/>
      <c r="IYJ258" s="49"/>
      <c r="IYK258" s="99"/>
      <c r="IYL258" s="98"/>
      <c r="IYM258" s="49"/>
      <c r="IYN258" s="405"/>
      <c r="IYO258" s="405"/>
      <c r="IYP258" s="277"/>
      <c r="IYQ258" s="277"/>
      <c r="IYR258" s="277"/>
      <c r="IYS258" s="277"/>
      <c r="IYT258" s="277"/>
      <c r="IYU258" s="277"/>
      <c r="IYV258" s="277"/>
      <c r="IYW258" s="277"/>
      <c r="IYX258" s="402"/>
      <c r="IYY258" s="404"/>
      <c r="IYZ258" s="49"/>
      <c r="IZA258" s="49"/>
      <c r="IZB258" s="49"/>
      <c r="IZC258" s="99"/>
      <c r="IZD258" s="98"/>
      <c r="IZE258" s="49"/>
      <c r="IZF258" s="405"/>
      <c r="IZG258" s="405"/>
      <c r="IZH258" s="277"/>
      <c r="IZI258" s="277"/>
      <c r="IZJ258" s="277"/>
      <c r="IZK258" s="277"/>
      <c r="IZL258" s="277"/>
      <c r="IZM258" s="277"/>
      <c r="IZN258" s="277"/>
      <c r="IZO258" s="277"/>
      <c r="IZP258" s="402"/>
      <c r="IZQ258" s="404"/>
      <c r="IZR258" s="49"/>
      <c r="IZS258" s="49"/>
      <c r="IZT258" s="49"/>
      <c r="IZU258" s="99"/>
      <c r="IZV258" s="98"/>
      <c r="IZW258" s="49"/>
      <c r="IZX258" s="405"/>
      <c r="IZY258" s="405"/>
      <c r="IZZ258" s="277"/>
      <c r="JAA258" s="277"/>
      <c r="JAB258" s="277"/>
      <c r="JAC258" s="277"/>
      <c r="JAD258" s="277"/>
      <c r="JAE258" s="277"/>
      <c r="JAF258" s="277"/>
      <c r="JAG258" s="277"/>
      <c r="JAH258" s="402"/>
      <c r="JAI258" s="404"/>
      <c r="JAJ258" s="49"/>
      <c r="JAK258" s="49"/>
      <c r="JAL258" s="49"/>
      <c r="JAM258" s="99"/>
      <c r="JAN258" s="98"/>
      <c r="JAO258" s="49"/>
      <c r="JAP258" s="405"/>
      <c r="JAQ258" s="405"/>
      <c r="JAR258" s="277"/>
      <c r="JAS258" s="277"/>
      <c r="JAT258" s="277"/>
      <c r="JAU258" s="277"/>
      <c r="JAV258" s="277"/>
      <c r="JAW258" s="277"/>
      <c r="JAX258" s="277"/>
      <c r="JAY258" s="277"/>
      <c r="JAZ258" s="402"/>
      <c r="JBA258" s="404"/>
      <c r="JBB258" s="49"/>
      <c r="JBC258" s="49"/>
      <c r="JBD258" s="49"/>
      <c r="JBE258" s="99"/>
      <c r="JBF258" s="98"/>
      <c r="JBG258" s="49"/>
      <c r="JBH258" s="405"/>
      <c r="JBI258" s="405"/>
      <c r="JBJ258" s="277"/>
      <c r="JBK258" s="277"/>
      <c r="JBL258" s="277"/>
      <c r="JBM258" s="277"/>
      <c r="JBN258" s="277"/>
      <c r="JBO258" s="277"/>
      <c r="JBP258" s="277"/>
      <c r="JBQ258" s="277"/>
      <c r="JBR258" s="402"/>
      <c r="JBS258" s="404"/>
      <c r="JBT258" s="49"/>
      <c r="JBU258" s="49"/>
      <c r="JBV258" s="49"/>
      <c r="JBW258" s="99"/>
      <c r="JBX258" s="98"/>
      <c r="JBY258" s="49"/>
      <c r="JBZ258" s="405"/>
      <c r="JCA258" s="405"/>
      <c r="JCB258" s="277"/>
      <c r="JCC258" s="277"/>
      <c r="JCD258" s="277"/>
      <c r="JCE258" s="277"/>
      <c r="JCF258" s="277"/>
      <c r="JCG258" s="277"/>
      <c r="JCH258" s="277"/>
      <c r="JCI258" s="277"/>
      <c r="JCJ258" s="402"/>
      <c r="JCK258" s="404"/>
      <c r="JCL258" s="49"/>
      <c r="JCM258" s="49"/>
      <c r="JCN258" s="49"/>
      <c r="JCO258" s="99"/>
      <c r="JCP258" s="98"/>
      <c r="JCQ258" s="49"/>
      <c r="JCR258" s="405"/>
      <c r="JCS258" s="405"/>
      <c r="JCT258" s="277"/>
      <c r="JCU258" s="277"/>
      <c r="JCV258" s="277"/>
      <c r="JCW258" s="277"/>
      <c r="JCX258" s="277"/>
      <c r="JCY258" s="277"/>
      <c r="JCZ258" s="277"/>
      <c r="JDA258" s="277"/>
      <c r="JDB258" s="402"/>
      <c r="JDC258" s="404"/>
      <c r="JDD258" s="49"/>
      <c r="JDE258" s="49"/>
      <c r="JDF258" s="49"/>
      <c r="JDG258" s="99"/>
      <c r="JDH258" s="98"/>
      <c r="JDI258" s="49"/>
      <c r="JDJ258" s="405"/>
      <c r="JDK258" s="405"/>
      <c r="JDL258" s="277"/>
      <c r="JDM258" s="277"/>
      <c r="JDN258" s="277"/>
      <c r="JDO258" s="277"/>
      <c r="JDP258" s="277"/>
      <c r="JDQ258" s="277"/>
      <c r="JDR258" s="277"/>
      <c r="JDS258" s="277"/>
      <c r="JDT258" s="402"/>
      <c r="JDU258" s="404"/>
      <c r="JDV258" s="49"/>
      <c r="JDW258" s="49"/>
      <c r="JDX258" s="49"/>
      <c r="JDY258" s="99"/>
      <c r="JDZ258" s="98"/>
      <c r="JEA258" s="49"/>
      <c r="JEB258" s="405"/>
      <c r="JEC258" s="405"/>
      <c r="JED258" s="277"/>
      <c r="JEE258" s="277"/>
      <c r="JEF258" s="277"/>
      <c r="JEG258" s="277"/>
      <c r="JEH258" s="277"/>
      <c r="JEI258" s="277"/>
      <c r="JEJ258" s="277"/>
      <c r="JEK258" s="277"/>
      <c r="JEL258" s="402"/>
      <c r="JEM258" s="404"/>
      <c r="JEN258" s="49"/>
      <c r="JEO258" s="49"/>
      <c r="JEP258" s="49"/>
      <c r="JEQ258" s="99"/>
      <c r="JER258" s="98"/>
      <c r="JES258" s="49"/>
      <c r="JET258" s="405"/>
      <c r="JEU258" s="405"/>
      <c r="JEV258" s="277"/>
      <c r="JEW258" s="277"/>
      <c r="JEX258" s="277"/>
      <c r="JEY258" s="277"/>
      <c r="JEZ258" s="277"/>
      <c r="JFA258" s="277"/>
      <c r="JFB258" s="277"/>
      <c r="JFC258" s="277"/>
      <c r="JFD258" s="402"/>
      <c r="JFE258" s="404"/>
      <c r="JFF258" s="49"/>
      <c r="JFG258" s="49"/>
      <c r="JFH258" s="49"/>
      <c r="JFI258" s="99"/>
      <c r="JFJ258" s="98"/>
      <c r="JFK258" s="49"/>
      <c r="JFL258" s="405"/>
      <c r="JFM258" s="405"/>
      <c r="JFN258" s="277"/>
      <c r="JFO258" s="277"/>
      <c r="JFP258" s="277"/>
      <c r="JFQ258" s="277"/>
      <c r="JFR258" s="277"/>
      <c r="JFS258" s="277"/>
      <c r="JFT258" s="277"/>
      <c r="JFU258" s="277"/>
      <c r="JFV258" s="402"/>
      <c r="JFW258" s="404"/>
      <c r="JFX258" s="49"/>
      <c r="JFY258" s="49"/>
      <c r="JFZ258" s="49"/>
      <c r="JGA258" s="99"/>
      <c r="JGB258" s="98"/>
      <c r="JGC258" s="49"/>
      <c r="JGD258" s="405"/>
      <c r="JGE258" s="405"/>
      <c r="JGF258" s="277"/>
      <c r="JGG258" s="277"/>
      <c r="JGH258" s="277"/>
      <c r="JGI258" s="277"/>
      <c r="JGJ258" s="277"/>
      <c r="JGK258" s="277"/>
      <c r="JGL258" s="277"/>
      <c r="JGM258" s="277"/>
      <c r="JGN258" s="402"/>
      <c r="JGO258" s="404"/>
      <c r="JGP258" s="49"/>
      <c r="JGQ258" s="49"/>
      <c r="JGR258" s="49"/>
      <c r="JGS258" s="99"/>
      <c r="JGT258" s="98"/>
      <c r="JGU258" s="49"/>
      <c r="JGV258" s="405"/>
      <c r="JGW258" s="405"/>
      <c r="JGX258" s="277"/>
      <c r="JGY258" s="277"/>
      <c r="JGZ258" s="277"/>
      <c r="JHA258" s="277"/>
      <c r="JHB258" s="277"/>
      <c r="JHC258" s="277"/>
      <c r="JHD258" s="277"/>
      <c r="JHE258" s="277"/>
      <c r="JHF258" s="402"/>
      <c r="JHG258" s="404"/>
      <c r="JHH258" s="49"/>
      <c r="JHI258" s="49"/>
      <c r="JHJ258" s="49"/>
      <c r="JHK258" s="99"/>
      <c r="JHL258" s="98"/>
      <c r="JHM258" s="49"/>
      <c r="JHN258" s="405"/>
      <c r="JHO258" s="405"/>
      <c r="JHP258" s="277"/>
      <c r="JHQ258" s="277"/>
      <c r="JHR258" s="277"/>
      <c r="JHS258" s="277"/>
      <c r="JHT258" s="277"/>
      <c r="JHU258" s="277"/>
      <c r="JHV258" s="277"/>
      <c r="JHW258" s="277"/>
      <c r="JHX258" s="402"/>
      <c r="JHY258" s="404"/>
      <c r="JHZ258" s="49"/>
      <c r="JIA258" s="49"/>
      <c r="JIB258" s="49"/>
      <c r="JIC258" s="99"/>
      <c r="JID258" s="98"/>
      <c r="JIE258" s="49"/>
      <c r="JIF258" s="405"/>
      <c r="JIG258" s="405"/>
      <c r="JIH258" s="277"/>
      <c r="JII258" s="277"/>
      <c r="JIJ258" s="277"/>
      <c r="JIK258" s="277"/>
      <c r="JIL258" s="277"/>
      <c r="JIM258" s="277"/>
      <c r="JIN258" s="277"/>
      <c r="JIO258" s="277"/>
      <c r="JIP258" s="402"/>
      <c r="JIQ258" s="404"/>
      <c r="JIR258" s="49"/>
      <c r="JIS258" s="49"/>
      <c r="JIT258" s="49"/>
      <c r="JIU258" s="99"/>
      <c r="JIV258" s="98"/>
      <c r="JIW258" s="49"/>
      <c r="JIX258" s="405"/>
      <c r="JIY258" s="405"/>
      <c r="JIZ258" s="277"/>
      <c r="JJA258" s="277"/>
      <c r="JJB258" s="277"/>
      <c r="JJC258" s="277"/>
      <c r="JJD258" s="277"/>
      <c r="JJE258" s="277"/>
      <c r="JJF258" s="277"/>
      <c r="JJG258" s="277"/>
      <c r="JJH258" s="402"/>
      <c r="JJI258" s="404"/>
      <c r="JJJ258" s="49"/>
      <c r="JJK258" s="49"/>
      <c r="JJL258" s="49"/>
      <c r="JJM258" s="99"/>
      <c r="JJN258" s="98"/>
      <c r="JJO258" s="49"/>
      <c r="JJP258" s="405"/>
      <c r="JJQ258" s="405"/>
      <c r="JJR258" s="277"/>
      <c r="JJS258" s="277"/>
      <c r="JJT258" s="277"/>
      <c r="JJU258" s="277"/>
      <c r="JJV258" s="277"/>
      <c r="JJW258" s="277"/>
      <c r="JJX258" s="277"/>
      <c r="JJY258" s="277"/>
      <c r="JJZ258" s="402"/>
      <c r="JKA258" s="404"/>
      <c r="JKB258" s="49"/>
      <c r="JKC258" s="49"/>
      <c r="JKD258" s="49"/>
      <c r="JKE258" s="99"/>
      <c r="JKF258" s="98"/>
      <c r="JKG258" s="49"/>
      <c r="JKH258" s="405"/>
      <c r="JKI258" s="405"/>
      <c r="JKJ258" s="277"/>
      <c r="JKK258" s="277"/>
      <c r="JKL258" s="277"/>
      <c r="JKM258" s="277"/>
      <c r="JKN258" s="277"/>
      <c r="JKO258" s="277"/>
      <c r="JKP258" s="277"/>
      <c r="JKQ258" s="277"/>
      <c r="JKR258" s="402"/>
      <c r="JKS258" s="404"/>
      <c r="JKT258" s="49"/>
      <c r="JKU258" s="49"/>
      <c r="JKV258" s="49"/>
      <c r="JKW258" s="99"/>
      <c r="JKX258" s="98"/>
      <c r="JKY258" s="49"/>
      <c r="JKZ258" s="405"/>
      <c r="JLA258" s="405"/>
      <c r="JLB258" s="277"/>
      <c r="JLC258" s="277"/>
      <c r="JLD258" s="277"/>
      <c r="JLE258" s="277"/>
      <c r="JLF258" s="277"/>
      <c r="JLG258" s="277"/>
      <c r="JLH258" s="277"/>
      <c r="JLI258" s="277"/>
      <c r="JLJ258" s="402"/>
      <c r="JLK258" s="404"/>
      <c r="JLL258" s="49"/>
      <c r="JLM258" s="49"/>
      <c r="JLN258" s="49"/>
      <c r="JLO258" s="99"/>
      <c r="JLP258" s="98"/>
      <c r="JLQ258" s="49"/>
      <c r="JLR258" s="405"/>
      <c r="JLS258" s="405"/>
      <c r="JLT258" s="277"/>
      <c r="JLU258" s="277"/>
      <c r="JLV258" s="277"/>
      <c r="JLW258" s="277"/>
      <c r="JLX258" s="277"/>
      <c r="JLY258" s="277"/>
      <c r="JLZ258" s="277"/>
      <c r="JMA258" s="277"/>
      <c r="JMB258" s="402"/>
      <c r="JMC258" s="404"/>
      <c r="JMD258" s="49"/>
      <c r="JME258" s="49"/>
      <c r="JMF258" s="49"/>
      <c r="JMG258" s="99"/>
      <c r="JMH258" s="98"/>
      <c r="JMI258" s="49"/>
      <c r="JMJ258" s="405"/>
      <c r="JMK258" s="405"/>
      <c r="JML258" s="277"/>
      <c r="JMM258" s="277"/>
      <c r="JMN258" s="277"/>
      <c r="JMO258" s="277"/>
      <c r="JMP258" s="277"/>
      <c r="JMQ258" s="277"/>
      <c r="JMR258" s="277"/>
      <c r="JMS258" s="277"/>
      <c r="JMT258" s="402"/>
      <c r="JMU258" s="404"/>
      <c r="JMV258" s="49"/>
      <c r="JMW258" s="49"/>
      <c r="JMX258" s="49"/>
      <c r="JMY258" s="99"/>
      <c r="JMZ258" s="98"/>
      <c r="JNA258" s="49"/>
      <c r="JNB258" s="405"/>
      <c r="JNC258" s="405"/>
      <c r="JND258" s="277"/>
      <c r="JNE258" s="277"/>
      <c r="JNF258" s="277"/>
      <c r="JNG258" s="277"/>
      <c r="JNH258" s="277"/>
      <c r="JNI258" s="277"/>
      <c r="JNJ258" s="277"/>
      <c r="JNK258" s="277"/>
      <c r="JNL258" s="402"/>
      <c r="JNM258" s="404"/>
      <c r="JNN258" s="49"/>
      <c r="JNO258" s="49"/>
      <c r="JNP258" s="49"/>
      <c r="JNQ258" s="99"/>
      <c r="JNR258" s="98"/>
      <c r="JNS258" s="49"/>
      <c r="JNT258" s="405"/>
      <c r="JNU258" s="405"/>
      <c r="JNV258" s="277"/>
      <c r="JNW258" s="277"/>
      <c r="JNX258" s="277"/>
      <c r="JNY258" s="277"/>
      <c r="JNZ258" s="277"/>
      <c r="JOA258" s="277"/>
      <c r="JOB258" s="277"/>
      <c r="JOC258" s="277"/>
      <c r="JOD258" s="402"/>
      <c r="JOE258" s="404"/>
      <c r="JOF258" s="49"/>
      <c r="JOG258" s="49"/>
      <c r="JOH258" s="49"/>
      <c r="JOI258" s="99"/>
      <c r="JOJ258" s="98"/>
      <c r="JOK258" s="49"/>
      <c r="JOL258" s="405"/>
      <c r="JOM258" s="405"/>
      <c r="JON258" s="277"/>
      <c r="JOO258" s="277"/>
      <c r="JOP258" s="277"/>
      <c r="JOQ258" s="277"/>
      <c r="JOR258" s="277"/>
      <c r="JOS258" s="277"/>
      <c r="JOT258" s="277"/>
      <c r="JOU258" s="277"/>
      <c r="JOV258" s="402"/>
      <c r="JOW258" s="404"/>
      <c r="JOX258" s="49"/>
      <c r="JOY258" s="49"/>
      <c r="JOZ258" s="49"/>
      <c r="JPA258" s="99"/>
      <c r="JPB258" s="98"/>
      <c r="JPC258" s="49"/>
      <c r="JPD258" s="405"/>
      <c r="JPE258" s="405"/>
      <c r="JPF258" s="277"/>
      <c r="JPG258" s="277"/>
      <c r="JPH258" s="277"/>
      <c r="JPI258" s="277"/>
      <c r="JPJ258" s="277"/>
      <c r="JPK258" s="277"/>
      <c r="JPL258" s="277"/>
      <c r="JPM258" s="277"/>
      <c r="JPN258" s="402"/>
      <c r="JPO258" s="404"/>
      <c r="JPP258" s="49"/>
      <c r="JPQ258" s="49"/>
      <c r="JPR258" s="49"/>
      <c r="JPS258" s="99"/>
      <c r="JPT258" s="98"/>
      <c r="JPU258" s="49"/>
      <c r="JPV258" s="405"/>
      <c r="JPW258" s="405"/>
      <c r="JPX258" s="277"/>
      <c r="JPY258" s="277"/>
      <c r="JPZ258" s="277"/>
      <c r="JQA258" s="277"/>
      <c r="JQB258" s="277"/>
      <c r="JQC258" s="277"/>
      <c r="JQD258" s="277"/>
      <c r="JQE258" s="277"/>
      <c r="JQF258" s="402"/>
      <c r="JQG258" s="404"/>
      <c r="JQH258" s="49"/>
      <c r="JQI258" s="49"/>
      <c r="JQJ258" s="49"/>
      <c r="JQK258" s="99"/>
      <c r="JQL258" s="98"/>
      <c r="JQM258" s="49"/>
      <c r="JQN258" s="405"/>
      <c r="JQO258" s="405"/>
      <c r="JQP258" s="277"/>
      <c r="JQQ258" s="277"/>
      <c r="JQR258" s="277"/>
      <c r="JQS258" s="277"/>
      <c r="JQT258" s="277"/>
      <c r="JQU258" s="277"/>
      <c r="JQV258" s="277"/>
      <c r="JQW258" s="277"/>
      <c r="JQX258" s="402"/>
      <c r="JQY258" s="404"/>
      <c r="JQZ258" s="49"/>
      <c r="JRA258" s="49"/>
      <c r="JRB258" s="49"/>
      <c r="JRC258" s="99"/>
      <c r="JRD258" s="98"/>
      <c r="JRE258" s="49"/>
      <c r="JRF258" s="405"/>
      <c r="JRG258" s="405"/>
      <c r="JRH258" s="277"/>
      <c r="JRI258" s="277"/>
      <c r="JRJ258" s="277"/>
      <c r="JRK258" s="277"/>
      <c r="JRL258" s="277"/>
      <c r="JRM258" s="277"/>
      <c r="JRN258" s="277"/>
      <c r="JRO258" s="277"/>
      <c r="JRP258" s="402"/>
      <c r="JRQ258" s="404"/>
      <c r="JRR258" s="49"/>
      <c r="JRS258" s="49"/>
      <c r="JRT258" s="49"/>
      <c r="JRU258" s="99"/>
      <c r="JRV258" s="98"/>
      <c r="JRW258" s="49"/>
      <c r="JRX258" s="405"/>
      <c r="JRY258" s="405"/>
      <c r="JRZ258" s="277"/>
      <c r="JSA258" s="277"/>
      <c r="JSB258" s="277"/>
      <c r="JSC258" s="277"/>
      <c r="JSD258" s="277"/>
      <c r="JSE258" s="277"/>
      <c r="JSF258" s="277"/>
      <c r="JSG258" s="277"/>
      <c r="JSH258" s="402"/>
      <c r="JSI258" s="404"/>
      <c r="JSJ258" s="49"/>
      <c r="JSK258" s="49"/>
      <c r="JSL258" s="49"/>
      <c r="JSM258" s="99"/>
      <c r="JSN258" s="98"/>
      <c r="JSO258" s="49"/>
      <c r="JSP258" s="405"/>
      <c r="JSQ258" s="405"/>
      <c r="JSR258" s="277"/>
      <c r="JSS258" s="277"/>
      <c r="JST258" s="277"/>
      <c r="JSU258" s="277"/>
      <c r="JSV258" s="277"/>
      <c r="JSW258" s="277"/>
      <c r="JSX258" s="277"/>
      <c r="JSY258" s="277"/>
      <c r="JSZ258" s="402"/>
      <c r="JTA258" s="404"/>
      <c r="JTB258" s="49"/>
      <c r="JTC258" s="49"/>
      <c r="JTD258" s="49"/>
      <c r="JTE258" s="99"/>
      <c r="JTF258" s="98"/>
      <c r="JTG258" s="49"/>
      <c r="JTH258" s="405"/>
      <c r="JTI258" s="405"/>
      <c r="JTJ258" s="277"/>
      <c r="JTK258" s="277"/>
      <c r="JTL258" s="277"/>
      <c r="JTM258" s="277"/>
      <c r="JTN258" s="277"/>
      <c r="JTO258" s="277"/>
      <c r="JTP258" s="277"/>
      <c r="JTQ258" s="277"/>
      <c r="JTR258" s="402"/>
      <c r="JTS258" s="404"/>
      <c r="JTT258" s="49"/>
      <c r="JTU258" s="49"/>
      <c r="JTV258" s="49"/>
      <c r="JTW258" s="99"/>
      <c r="JTX258" s="98"/>
      <c r="JTY258" s="49"/>
      <c r="JTZ258" s="405"/>
      <c r="JUA258" s="405"/>
      <c r="JUB258" s="277"/>
      <c r="JUC258" s="277"/>
      <c r="JUD258" s="277"/>
      <c r="JUE258" s="277"/>
      <c r="JUF258" s="277"/>
      <c r="JUG258" s="277"/>
      <c r="JUH258" s="277"/>
      <c r="JUI258" s="277"/>
      <c r="JUJ258" s="402"/>
      <c r="JUK258" s="404"/>
      <c r="JUL258" s="49"/>
      <c r="JUM258" s="49"/>
      <c r="JUN258" s="49"/>
      <c r="JUO258" s="99"/>
      <c r="JUP258" s="98"/>
      <c r="JUQ258" s="49"/>
      <c r="JUR258" s="405"/>
      <c r="JUS258" s="405"/>
      <c r="JUT258" s="277"/>
      <c r="JUU258" s="277"/>
      <c r="JUV258" s="277"/>
      <c r="JUW258" s="277"/>
      <c r="JUX258" s="277"/>
      <c r="JUY258" s="277"/>
      <c r="JUZ258" s="277"/>
      <c r="JVA258" s="277"/>
      <c r="JVB258" s="402"/>
      <c r="JVC258" s="404"/>
      <c r="JVD258" s="49"/>
      <c r="JVE258" s="49"/>
      <c r="JVF258" s="49"/>
      <c r="JVG258" s="99"/>
      <c r="JVH258" s="98"/>
      <c r="JVI258" s="49"/>
      <c r="JVJ258" s="405"/>
      <c r="JVK258" s="405"/>
      <c r="JVL258" s="277"/>
      <c r="JVM258" s="277"/>
      <c r="JVN258" s="277"/>
      <c r="JVO258" s="277"/>
      <c r="JVP258" s="277"/>
      <c r="JVQ258" s="277"/>
      <c r="JVR258" s="277"/>
      <c r="JVS258" s="277"/>
      <c r="JVT258" s="402"/>
      <c r="JVU258" s="404"/>
      <c r="JVV258" s="49"/>
      <c r="JVW258" s="49"/>
      <c r="JVX258" s="49"/>
      <c r="JVY258" s="99"/>
      <c r="JVZ258" s="98"/>
      <c r="JWA258" s="49"/>
      <c r="JWB258" s="405"/>
      <c r="JWC258" s="405"/>
      <c r="JWD258" s="277"/>
      <c r="JWE258" s="277"/>
      <c r="JWF258" s="277"/>
      <c r="JWG258" s="277"/>
      <c r="JWH258" s="277"/>
      <c r="JWI258" s="277"/>
      <c r="JWJ258" s="277"/>
      <c r="JWK258" s="277"/>
      <c r="JWL258" s="402"/>
      <c r="JWM258" s="404"/>
      <c r="JWN258" s="49"/>
      <c r="JWO258" s="49"/>
      <c r="JWP258" s="49"/>
      <c r="JWQ258" s="99"/>
      <c r="JWR258" s="98"/>
      <c r="JWS258" s="49"/>
      <c r="JWT258" s="405"/>
      <c r="JWU258" s="405"/>
      <c r="JWV258" s="277"/>
      <c r="JWW258" s="277"/>
      <c r="JWX258" s="277"/>
      <c r="JWY258" s="277"/>
      <c r="JWZ258" s="277"/>
      <c r="JXA258" s="277"/>
      <c r="JXB258" s="277"/>
      <c r="JXC258" s="277"/>
      <c r="JXD258" s="402"/>
      <c r="JXE258" s="404"/>
      <c r="JXF258" s="49"/>
      <c r="JXG258" s="49"/>
      <c r="JXH258" s="49"/>
      <c r="JXI258" s="99"/>
      <c r="JXJ258" s="98"/>
      <c r="JXK258" s="49"/>
      <c r="JXL258" s="405"/>
      <c r="JXM258" s="405"/>
      <c r="JXN258" s="277"/>
      <c r="JXO258" s="277"/>
      <c r="JXP258" s="277"/>
      <c r="JXQ258" s="277"/>
      <c r="JXR258" s="277"/>
      <c r="JXS258" s="277"/>
      <c r="JXT258" s="277"/>
      <c r="JXU258" s="277"/>
      <c r="JXV258" s="402"/>
      <c r="JXW258" s="404"/>
      <c r="JXX258" s="49"/>
      <c r="JXY258" s="49"/>
      <c r="JXZ258" s="49"/>
      <c r="JYA258" s="99"/>
      <c r="JYB258" s="98"/>
      <c r="JYC258" s="49"/>
      <c r="JYD258" s="405"/>
      <c r="JYE258" s="405"/>
      <c r="JYF258" s="277"/>
      <c r="JYG258" s="277"/>
      <c r="JYH258" s="277"/>
      <c r="JYI258" s="277"/>
      <c r="JYJ258" s="277"/>
      <c r="JYK258" s="277"/>
      <c r="JYL258" s="277"/>
      <c r="JYM258" s="277"/>
      <c r="JYN258" s="402"/>
      <c r="JYO258" s="404"/>
      <c r="JYP258" s="49"/>
      <c r="JYQ258" s="49"/>
      <c r="JYR258" s="49"/>
      <c r="JYS258" s="99"/>
      <c r="JYT258" s="98"/>
      <c r="JYU258" s="49"/>
      <c r="JYV258" s="405"/>
      <c r="JYW258" s="405"/>
      <c r="JYX258" s="277"/>
      <c r="JYY258" s="277"/>
      <c r="JYZ258" s="277"/>
      <c r="JZA258" s="277"/>
      <c r="JZB258" s="277"/>
      <c r="JZC258" s="277"/>
      <c r="JZD258" s="277"/>
      <c r="JZE258" s="277"/>
      <c r="JZF258" s="402"/>
      <c r="JZG258" s="404"/>
      <c r="JZH258" s="49"/>
      <c r="JZI258" s="49"/>
      <c r="JZJ258" s="49"/>
      <c r="JZK258" s="99"/>
      <c r="JZL258" s="98"/>
      <c r="JZM258" s="49"/>
      <c r="JZN258" s="405"/>
      <c r="JZO258" s="405"/>
      <c r="JZP258" s="277"/>
      <c r="JZQ258" s="277"/>
      <c r="JZR258" s="277"/>
      <c r="JZS258" s="277"/>
      <c r="JZT258" s="277"/>
      <c r="JZU258" s="277"/>
      <c r="JZV258" s="277"/>
      <c r="JZW258" s="277"/>
      <c r="JZX258" s="402"/>
      <c r="JZY258" s="404"/>
      <c r="JZZ258" s="49"/>
      <c r="KAA258" s="49"/>
      <c r="KAB258" s="49"/>
      <c r="KAC258" s="99"/>
      <c r="KAD258" s="98"/>
      <c r="KAE258" s="49"/>
      <c r="KAF258" s="405"/>
      <c r="KAG258" s="405"/>
      <c r="KAH258" s="277"/>
      <c r="KAI258" s="277"/>
      <c r="KAJ258" s="277"/>
      <c r="KAK258" s="277"/>
      <c r="KAL258" s="277"/>
      <c r="KAM258" s="277"/>
      <c r="KAN258" s="277"/>
      <c r="KAO258" s="277"/>
      <c r="KAP258" s="402"/>
      <c r="KAQ258" s="404"/>
      <c r="KAR258" s="49"/>
      <c r="KAS258" s="49"/>
      <c r="KAT258" s="49"/>
      <c r="KAU258" s="99"/>
      <c r="KAV258" s="98"/>
      <c r="KAW258" s="49"/>
      <c r="KAX258" s="405"/>
      <c r="KAY258" s="405"/>
      <c r="KAZ258" s="277"/>
      <c r="KBA258" s="277"/>
      <c r="KBB258" s="277"/>
      <c r="KBC258" s="277"/>
      <c r="KBD258" s="277"/>
      <c r="KBE258" s="277"/>
      <c r="KBF258" s="277"/>
      <c r="KBG258" s="277"/>
      <c r="KBH258" s="402"/>
      <c r="KBI258" s="404"/>
      <c r="KBJ258" s="49"/>
      <c r="KBK258" s="49"/>
      <c r="KBL258" s="49"/>
      <c r="KBM258" s="99"/>
      <c r="KBN258" s="98"/>
      <c r="KBO258" s="49"/>
      <c r="KBP258" s="405"/>
      <c r="KBQ258" s="405"/>
      <c r="KBR258" s="277"/>
      <c r="KBS258" s="277"/>
      <c r="KBT258" s="277"/>
      <c r="KBU258" s="277"/>
      <c r="KBV258" s="277"/>
      <c r="KBW258" s="277"/>
      <c r="KBX258" s="277"/>
      <c r="KBY258" s="277"/>
      <c r="KBZ258" s="402"/>
      <c r="KCA258" s="404"/>
      <c r="KCB258" s="49"/>
      <c r="KCC258" s="49"/>
      <c r="KCD258" s="49"/>
      <c r="KCE258" s="99"/>
      <c r="KCF258" s="98"/>
      <c r="KCG258" s="49"/>
      <c r="KCH258" s="405"/>
      <c r="KCI258" s="405"/>
      <c r="KCJ258" s="277"/>
      <c r="KCK258" s="277"/>
      <c r="KCL258" s="277"/>
      <c r="KCM258" s="277"/>
      <c r="KCN258" s="277"/>
      <c r="KCO258" s="277"/>
      <c r="KCP258" s="277"/>
      <c r="KCQ258" s="277"/>
      <c r="KCR258" s="402"/>
      <c r="KCS258" s="404"/>
      <c r="KCT258" s="49"/>
      <c r="KCU258" s="49"/>
      <c r="KCV258" s="49"/>
      <c r="KCW258" s="99"/>
      <c r="KCX258" s="98"/>
      <c r="KCY258" s="49"/>
      <c r="KCZ258" s="405"/>
      <c r="KDA258" s="405"/>
      <c r="KDB258" s="277"/>
      <c r="KDC258" s="277"/>
      <c r="KDD258" s="277"/>
      <c r="KDE258" s="277"/>
      <c r="KDF258" s="277"/>
      <c r="KDG258" s="277"/>
      <c r="KDH258" s="277"/>
      <c r="KDI258" s="277"/>
      <c r="KDJ258" s="402"/>
      <c r="KDK258" s="404"/>
      <c r="KDL258" s="49"/>
      <c r="KDM258" s="49"/>
      <c r="KDN258" s="49"/>
      <c r="KDO258" s="99"/>
      <c r="KDP258" s="98"/>
      <c r="KDQ258" s="49"/>
      <c r="KDR258" s="405"/>
      <c r="KDS258" s="405"/>
      <c r="KDT258" s="277"/>
      <c r="KDU258" s="277"/>
      <c r="KDV258" s="277"/>
      <c r="KDW258" s="277"/>
      <c r="KDX258" s="277"/>
      <c r="KDY258" s="277"/>
      <c r="KDZ258" s="277"/>
      <c r="KEA258" s="277"/>
      <c r="KEB258" s="402"/>
      <c r="KEC258" s="404"/>
      <c r="KED258" s="49"/>
      <c r="KEE258" s="49"/>
      <c r="KEF258" s="49"/>
      <c r="KEG258" s="99"/>
      <c r="KEH258" s="98"/>
      <c r="KEI258" s="49"/>
      <c r="KEJ258" s="405"/>
      <c r="KEK258" s="405"/>
      <c r="KEL258" s="277"/>
      <c r="KEM258" s="277"/>
      <c r="KEN258" s="277"/>
      <c r="KEO258" s="277"/>
      <c r="KEP258" s="277"/>
      <c r="KEQ258" s="277"/>
      <c r="KER258" s="277"/>
      <c r="KES258" s="277"/>
      <c r="KET258" s="402"/>
      <c r="KEU258" s="404"/>
      <c r="KEV258" s="49"/>
      <c r="KEW258" s="49"/>
      <c r="KEX258" s="49"/>
      <c r="KEY258" s="99"/>
      <c r="KEZ258" s="98"/>
      <c r="KFA258" s="49"/>
      <c r="KFB258" s="405"/>
      <c r="KFC258" s="405"/>
      <c r="KFD258" s="277"/>
      <c r="KFE258" s="277"/>
      <c r="KFF258" s="277"/>
      <c r="KFG258" s="277"/>
      <c r="KFH258" s="277"/>
      <c r="KFI258" s="277"/>
      <c r="KFJ258" s="277"/>
      <c r="KFK258" s="277"/>
      <c r="KFL258" s="402"/>
      <c r="KFM258" s="404"/>
      <c r="KFN258" s="49"/>
      <c r="KFO258" s="49"/>
      <c r="KFP258" s="49"/>
      <c r="KFQ258" s="99"/>
      <c r="KFR258" s="98"/>
      <c r="KFS258" s="49"/>
      <c r="KFT258" s="405"/>
      <c r="KFU258" s="405"/>
      <c r="KFV258" s="277"/>
      <c r="KFW258" s="277"/>
      <c r="KFX258" s="277"/>
      <c r="KFY258" s="277"/>
      <c r="KFZ258" s="277"/>
      <c r="KGA258" s="277"/>
      <c r="KGB258" s="277"/>
      <c r="KGC258" s="277"/>
      <c r="KGD258" s="402"/>
      <c r="KGE258" s="404"/>
      <c r="KGF258" s="49"/>
      <c r="KGG258" s="49"/>
      <c r="KGH258" s="49"/>
      <c r="KGI258" s="99"/>
      <c r="KGJ258" s="98"/>
      <c r="KGK258" s="49"/>
      <c r="KGL258" s="405"/>
      <c r="KGM258" s="405"/>
      <c r="KGN258" s="277"/>
      <c r="KGO258" s="277"/>
      <c r="KGP258" s="277"/>
      <c r="KGQ258" s="277"/>
      <c r="KGR258" s="277"/>
      <c r="KGS258" s="277"/>
      <c r="KGT258" s="277"/>
      <c r="KGU258" s="277"/>
      <c r="KGV258" s="402"/>
      <c r="KGW258" s="404"/>
      <c r="KGX258" s="49"/>
      <c r="KGY258" s="49"/>
      <c r="KGZ258" s="49"/>
      <c r="KHA258" s="99"/>
      <c r="KHB258" s="98"/>
      <c r="KHC258" s="49"/>
      <c r="KHD258" s="405"/>
      <c r="KHE258" s="405"/>
      <c r="KHF258" s="277"/>
      <c r="KHG258" s="277"/>
      <c r="KHH258" s="277"/>
      <c r="KHI258" s="277"/>
      <c r="KHJ258" s="277"/>
      <c r="KHK258" s="277"/>
      <c r="KHL258" s="277"/>
      <c r="KHM258" s="277"/>
      <c r="KHN258" s="402"/>
      <c r="KHO258" s="404"/>
      <c r="KHP258" s="49"/>
      <c r="KHQ258" s="49"/>
      <c r="KHR258" s="49"/>
      <c r="KHS258" s="99"/>
      <c r="KHT258" s="98"/>
      <c r="KHU258" s="49"/>
      <c r="KHV258" s="405"/>
      <c r="KHW258" s="405"/>
      <c r="KHX258" s="277"/>
      <c r="KHY258" s="277"/>
      <c r="KHZ258" s="277"/>
      <c r="KIA258" s="277"/>
      <c r="KIB258" s="277"/>
      <c r="KIC258" s="277"/>
      <c r="KID258" s="277"/>
      <c r="KIE258" s="277"/>
      <c r="KIF258" s="402"/>
      <c r="KIG258" s="404"/>
      <c r="KIH258" s="49"/>
      <c r="KII258" s="49"/>
      <c r="KIJ258" s="49"/>
      <c r="KIK258" s="99"/>
      <c r="KIL258" s="98"/>
      <c r="KIM258" s="49"/>
      <c r="KIN258" s="405"/>
      <c r="KIO258" s="405"/>
      <c r="KIP258" s="277"/>
      <c r="KIQ258" s="277"/>
      <c r="KIR258" s="277"/>
      <c r="KIS258" s="277"/>
      <c r="KIT258" s="277"/>
      <c r="KIU258" s="277"/>
      <c r="KIV258" s="277"/>
      <c r="KIW258" s="277"/>
      <c r="KIX258" s="402"/>
      <c r="KIY258" s="404"/>
      <c r="KIZ258" s="49"/>
      <c r="KJA258" s="49"/>
      <c r="KJB258" s="49"/>
      <c r="KJC258" s="99"/>
      <c r="KJD258" s="98"/>
      <c r="KJE258" s="49"/>
      <c r="KJF258" s="405"/>
      <c r="KJG258" s="405"/>
      <c r="KJH258" s="277"/>
      <c r="KJI258" s="277"/>
      <c r="KJJ258" s="277"/>
      <c r="KJK258" s="277"/>
      <c r="KJL258" s="277"/>
      <c r="KJM258" s="277"/>
      <c r="KJN258" s="277"/>
      <c r="KJO258" s="277"/>
      <c r="KJP258" s="402"/>
      <c r="KJQ258" s="404"/>
      <c r="KJR258" s="49"/>
      <c r="KJS258" s="49"/>
      <c r="KJT258" s="49"/>
      <c r="KJU258" s="99"/>
      <c r="KJV258" s="98"/>
      <c r="KJW258" s="49"/>
      <c r="KJX258" s="405"/>
      <c r="KJY258" s="405"/>
      <c r="KJZ258" s="277"/>
      <c r="KKA258" s="277"/>
      <c r="KKB258" s="277"/>
      <c r="KKC258" s="277"/>
      <c r="KKD258" s="277"/>
      <c r="KKE258" s="277"/>
      <c r="KKF258" s="277"/>
      <c r="KKG258" s="277"/>
      <c r="KKH258" s="402"/>
      <c r="KKI258" s="404"/>
      <c r="KKJ258" s="49"/>
      <c r="KKK258" s="49"/>
      <c r="KKL258" s="49"/>
      <c r="KKM258" s="99"/>
      <c r="KKN258" s="98"/>
      <c r="KKO258" s="49"/>
      <c r="KKP258" s="405"/>
      <c r="KKQ258" s="405"/>
      <c r="KKR258" s="277"/>
      <c r="KKS258" s="277"/>
      <c r="KKT258" s="277"/>
      <c r="KKU258" s="277"/>
      <c r="KKV258" s="277"/>
      <c r="KKW258" s="277"/>
      <c r="KKX258" s="277"/>
      <c r="KKY258" s="277"/>
      <c r="KKZ258" s="402"/>
      <c r="KLA258" s="404"/>
      <c r="KLB258" s="49"/>
      <c r="KLC258" s="49"/>
      <c r="KLD258" s="49"/>
      <c r="KLE258" s="99"/>
      <c r="KLF258" s="98"/>
      <c r="KLG258" s="49"/>
      <c r="KLH258" s="405"/>
      <c r="KLI258" s="405"/>
      <c r="KLJ258" s="277"/>
      <c r="KLK258" s="277"/>
      <c r="KLL258" s="277"/>
      <c r="KLM258" s="277"/>
      <c r="KLN258" s="277"/>
      <c r="KLO258" s="277"/>
      <c r="KLP258" s="277"/>
      <c r="KLQ258" s="277"/>
      <c r="KLR258" s="402"/>
      <c r="KLS258" s="404"/>
      <c r="KLT258" s="49"/>
      <c r="KLU258" s="49"/>
      <c r="KLV258" s="49"/>
      <c r="KLW258" s="99"/>
      <c r="KLX258" s="98"/>
      <c r="KLY258" s="49"/>
      <c r="KLZ258" s="405"/>
      <c r="KMA258" s="405"/>
      <c r="KMB258" s="277"/>
      <c r="KMC258" s="277"/>
      <c r="KMD258" s="277"/>
      <c r="KME258" s="277"/>
      <c r="KMF258" s="277"/>
      <c r="KMG258" s="277"/>
      <c r="KMH258" s="277"/>
      <c r="KMI258" s="277"/>
      <c r="KMJ258" s="402"/>
      <c r="KMK258" s="404"/>
      <c r="KML258" s="49"/>
      <c r="KMM258" s="49"/>
      <c r="KMN258" s="49"/>
      <c r="KMO258" s="99"/>
      <c r="KMP258" s="98"/>
      <c r="KMQ258" s="49"/>
      <c r="KMR258" s="405"/>
      <c r="KMS258" s="405"/>
      <c r="KMT258" s="277"/>
      <c r="KMU258" s="277"/>
      <c r="KMV258" s="277"/>
      <c r="KMW258" s="277"/>
      <c r="KMX258" s="277"/>
      <c r="KMY258" s="277"/>
      <c r="KMZ258" s="277"/>
      <c r="KNA258" s="277"/>
      <c r="KNB258" s="402"/>
      <c r="KNC258" s="404"/>
      <c r="KND258" s="49"/>
      <c r="KNE258" s="49"/>
      <c r="KNF258" s="49"/>
      <c r="KNG258" s="99"/>
      <c r="KNH258" s="98"/>
      <c r="KNI258" s="49"/>
      <c r="KNJ258" s="405"/>
      <c r="KNK258" s="405"/>
      <c r="KNL258" s="277"/>
      <c r="KNM258" s="277"/>
      <c r="KNN258" s="277"/>
      <c r="KNO258" s="277"/>
      <c r="KNP258" s="277"/>
      <c r="KNQ258" s="277"/>
      <c r="KNR258" s="277"/>
      <c r="KNS258" s="277"/>
      <c r="KNT258" s="402"/>
      <c r="KNU258" s="404"/>
      <c r="KNV258" s="49"/>
      <c r="KNW258" s="49"/>
      <c r="KNX258" s="49"/>
      <c r="KNY258" s="99"/>
      <c r="KNZ258" s="98"/>
      <c r="KOA258" s="49"/>
      <c r="KOB258" s="405"/>
      <c r="KOC258" s="405"/>
      <c r="KOD258" s="277"/>
      <c r="KOE258" s="277"/>
      <c r="KOF258" s="277"/>
      <c r="KOG258" s="277"/>
      <c r="KOH258" s="277"/>
      <c r="KOI258" s="277"/>
      <c r="KOJ258" s="277"/>
      <c r="KOK258" s="277"/>
      <c r="KOL258" s="402"/>
      <c r="KOM258" s="404"/>
      <c r="KON258" s="49"/>
      <c r="KOO258" s="49"/>
      <c r="KOP258" s="49"/>
      <c r="KOQ258" s="99"/>
      <c r="KOR258" s="98"/>
      <c r="KOS258" s="49"/>
      <c r="KOT258" s="405"/>
      <c r="KOU258" s="405"/>
      <c r="KOV258" s="277"/>
      <c r="KOW258" s="277"/>
      <c r="KOX258" s="277"/>
      <c r="KOY258" s="277"/>
      <c r="KOZ258" s="277"/>
      <c r="KPA258" s="277"/>
      <c r="KPB258" s="277"/>
      <c r="KPC258" s="277"/>
      <c r="KPD258" s="402"/>
      <c r="KPE258" s="404"/>
      <c r="KPF258" s="49"/>
      <c r="KPG258" s="49"/>
      <c r="KPH258" s="49"/>
      <c r="KPI258" s="99"/>
      <c r="KPJ258" s="98"/>
      <c r="KPK258" s="49"/>
      <c r="KPL258" s="405"/>
      <c r="KPM258" s="405"/>
      <c r="KPN258" s="277"/>
      <c r="KPO258" s="277"/>
      <c r="KPP258" s="277"/>
      <c r="KPQ258" s="277"/>
      <c r="KPR258" s="277"/>
      <c r="KPS258" s="277"/>
      <c r="KPT258" s="277"/>
      <c r="KPU258" s="277"/>
      <c r="KPV258" s="402"/>
      <c r="KPW258" s="404"/>
      <c r="KPX258" s="49"/>
      <c r="KPY258" s="49"/>
      <c r="KPZ258" s="49"/>
      <c r="KQA258" s="99"/>
      <c r="KQB258" s="98"/>
      <c r="KQC258" s="49"/>
      <c r="KQD258" s="405"/>
      <c r="KQE258" s="405"/>
      <c r="KQF258" s="277"/>
      <c r="KQG258" s="277"/>
      <c r="KQH258" s="277"/>
      <c r="KQI258" s="277"/>
      <c r="KQJ258" s="277"/>
      <c r="KQK258" s="277"/>
      <c r="KQL258" s="277"/>
      <c r="KQM258" s="277"/>
      <c r="KQN258" s="402"/>
      <c r="KQO258" s="404"/>
      <c r="KQP258" s="49"/>
      <c r="KQQ258" s="49"/>
      <c r="KQR258" s="49"/>
      <c r="KQS258" s="99"/>
      <c r="KQT258" s="98"/>
      <c r="KQU258" s="49"/>
      <c r="KQV258" s="405"/>
      <c r="KQW258" s="405"/>
      <c r="KQX258" s="277"/>
      <c r="KQY258" s="277"/>
      <c r="KQZ258" s="277"/>
      <c r="KRA258" s="277"/>
      <c r="KRB258" s="277"/>
      <c r="KRC258" s="277"/>
      <c r="KRD258" s="277"/>
      <c r="KRE258" s="277"/>
      <c r="KRF258" s="402"/>
      <c r="KRG258" s="404"/>
      <c r="KRH258" s="49"/>
      <c r="KRI258" s="49"/>
      <c r="KRJ258" s="49"/>
      <c r="KRK258" s="99"/>
      <c r="KRL258" s="98"/>
      <c r="KRM258" s="49"/>
      <c r="KRN258" s="405"/>
      <c r="KRO258" s="405"/>
      <c r="KRP258" s="277"/>
      <c r="KRQ258" s="277"/>
      <c r="KRR258" s="277"/>
      <c r="KRS258" s="277"/>
      <c r="KRT258" s="277"/>
      <c r="KRU258" s="277"/>
      <c r="KRV258" s="277"/>
      <c r="KRW258" s="277"/>
      <c r="KRX258" s="402"/>
      <c r="KRY258" s="404"/>
      <c r="KRZ258" s="49"/>
      <c r="KSA258" s="49"/>
      <c r="KSB258" s="49"/>
      <c r="KSC258" s="99"/>
      <c r="KSD258" s="98"/>
      <c r="KSE258" s="49"/>
      <c r="KSF258" s="405"/>
      <c r="KSG258" s="405"/>
      <c r="KSH258" s="277"/>
      <c r="KSI258" s="277"/>
      <c r="KSJ258" s="277"/>
      <c r="KSK258" s="277"/>
      <c r="KSL258" s="277"/>
      <c r="KSM258" s="277"/>
      <c r="KSN258" s="277"/>
      <c r="KSO258" s="277"/>
      <c r="KSP258" s="402"/>
      <c r="KSQ258" s="404"/>
      <c r="KSR258" s="49"/>
      <c r="KSS258" s="49"/>
      <c r="KST258" s="49"/>
      <c r="KSU258" s="99"/>
      <c r="KSV258" s="98"/>
      <c r="KSW258" s="49"/>
      <c r="KSX258" s="405"/>
      <c r="KSY258" s="405"/>
      <c r="KSZ258" s="277"/>
      <c r="KTA258" s="277"/>
      <c r="KTB258" s="277"/>
      <c r="KTC258" s="277"/>
      <c r="KTD258" s="277"/>
      <c r="KTE258" s="277"/>
      <c r="KTF258" s="277"/>
      <c r="KTG258" s="277"/>
      <c r="KTH258" s="402"/>
      <c r="KTI258" s="404"/>
      <c r="KTJ258" s="49"/>
      <c r="KTK258" s="49"/>
      <c r="KTL258" s="49"/>
      <c r="KTM258" s="99"/>
      <c r="KTN258" s="98"/>
      <c r="KTO258" s="49"/>
      <c r="KTP258" s="405"/>
      <c r="KTQ258" s="405"/>
      <c r="KTR258" s="277"/>
      <c r="KTS258" s="277"/>
      <c r="KTT258" s="277"/>
      <c r="KTU258" s="277"/>
      <c r="KTV258" s="277"/>
      <c r="KTW258" s="277"/>
      <c r="KTX258" s="277"/>
      <c r="KTY258" s="277"/>
      <c r="KTZ258" s="402"/>
      <c r="KUA258" s="404"/>
      <c r="KUB258" s="49"/>
      <c r="KUC258" s="49"/>
      <c r="KUD258" s="49"/>
      <c r="KUE258" s="99"/>
      <c r="KUF258" s="98"/>
      <c r="KUG258" s="49"/>
      <c r="KUH258" s="405"/>
      <c r="KUI258" s="405"/>
      <c r="KUJ258" s="277"/>
      <c r="KUK258" s="277"/>
      <c r="KUL258" s="277"/>
      <c r="KUM258" s="277"/>
      <c r="KUN258" s="277"/>
      <c r="KUO258" s="277"/>
      <c r="KUP258" s="277"/>
      <c r="KUQ258" s="277"/>
      <c r="KUR258" s="402"/>
      <c r="KUS258" s="404"/>
      <c r="KUT258" s="49"/>
      <c r="KUU258" s="49"/>
      <c r="KUV258" s="49"/>
      <c r="KUW258" s="99"/>
      <c r="KUX258" s="98"/>
      <c r="KUY258" s="49"/>
      <c r="KUZ258" s="405"/>
      <c r="KVA258" s="405"/>
      <c r="KVB258" s="277"/>
      <c r="KVC258" s="277"/>
      <c r="KVD258" s="277"/>
      <c r="KVE258" s="277"/>
      <c r="KVF258" s="277"/>
      <c r="KVG258" s="277"/>
      <c r="KVH258" s="277"/>
      <c r="KVI258" s="277"/>
      <c r="KVJ258" s="402"/>
      <c r="KVK258" s="404"/>
      <c r="KVL258" s="49"/>
      <c r="KVM258" s="49"/>
      <c r="KVN258" s="49"/>
      <c r="KVO258" s="99"/>
      <c r="KVP258" s="98"/>
      <c r="KVQ258" s="49"/>
      <c r="KVR258" s="405"/>
      <c r="KVS258" s="405"/>
      <c r="KVT258" s="277"/>
      <c r="KVU258" s="277"/>
      <c r="KVV258" s="277"/>
      <c r="KVW258" s="277"/>
      <c r="KVX258" s="277"/>
      <c r="KVY258" s="277"/>
      <c r="KVZ258" s="277"/>
      <c r="KWA258" s="277"/>
      <c r="KWB258" s="402"/>
      <c r="KWC258" s="404"/>
      <c r="KWD258" s="49"/>
      <c r="KWE258" s="49"/>
      <c r="KWF258" s="49"/>
      <c r="KWG258" s="99"/>
      <c r="KWH258" s="98"/>
      <c r="KWI258" s="49"/>
      <c r="KWJ258" s="405"/>
      <c r="KWK258" s="405"/>
      <c r="KWL258" s="277"/>
      <c r="KWM258" s="277"/>
      <c r="KWN258" s="277"/>
      <c r="KWO258" s="277"/>
      <c r="KWP258" s="277"/>
      <c r="KWQ258" s="277"/>
      <c r="KWR258" s="277"/>
      <c r="KWS258" s="277"/>
      <c r="KWT258" s="402"/>
      <c r="KWU258" s="404"/>
      <c r="KWV258" s="49"/>
      <c r="KWW258" s="49"/>
      <c r="KWX258" s="49"/>
      <c r="KWY258" s="99"/>
      <c r="KWZ258" s="98"/>
      <c r="KXA258" s="49"/>
      <c r="KXB258" s="405"/>
      <c r="KXC258" s="405"/>
      <c r="KXD258" s="277"/>
      <c r="KXE258" s="277"/>
      <c r="KXF258" s="277"/>
      <c r="KXG258" s="277"/>
      <c r="KXH258" s="277"/>
      <c r="KXI258" s="277"/>
      <c r="KXJ258" s="277"/>
      <c r="KXK258" s="277"/>
      <c r="KXL258" s="402"/>
      <c r="KXM258" s="404"/>
      <c r="KXN258" s="49"/>
      <c r="KXO258" s="49"/>
      <c r="KXP258" s="49"/>
      <c r="KXQ258" s="99"/>
      <c r="KXR258" s="98"/>
      <c r="KXS258" s="49"/>
      <c r="KXT258" s="405"/>
      <c r="KXU258" s="405"/>
      <c r="KXV258" s="277"/>
      <c r="KXW258" s="277"/>
      <c r="KXX258" s="277"/>
      <c r="KXY258" s="277"/>
      <c r="KXZ258" s="277"/>
      <c r="KYA258" s="277"/>
      <c r="KYB258" s="277"/>
      <c r="KYC258" s="277"/>
      <c r="KYD258" s="402"/>
      <c r="KYE258" s="404"/>
      <c r="KYF258" s="49"/>
      <c r="KYG258" s="49"/>
      <c r="KYH258" s="49"/>
      <c r="KYI258" s="99"/>
      <c r="KYJ258" s="98"/>
      <c r="KYK258" s="49"/>
      <c r="KYL258" s="405"/>
      <c r="KYM258" s="405"/>
      <c r="KYN258" s="277"/>
      <c r="KYO258" s="277"/>
      <c r="KYP258" s="277"/>
      <c r="KYQ258" s="277"/>
      <c r="KYR258" s="277"/>
      <c r="KYS258" s="277"/>
      <c r="KYT258" s="277"/>
      <c r="KYU258" s="277"/>
      <c r="KYV258" s="402"/>
      <c r="KYW258" s="404"/>
      <c r="KYX258" s="49"/>
      <c r="KYY258" s="49"/>
      <c r="KYZ258" s="49"/>
      <c r="KZA258" s="99"/>
      <c r="KZB258" s="98"/>
      <c r="KZC258" s="49"/>
      <c r="KZD258" s="405"/>
      <c r="KZE258" s="405"/>
      <c r="KZF258" s="277"/>
      <c r="KZG258" s="277"/>
      <c r="KZH258" s="277"/>
      <c r="KZI258" s="277"/>
      <c r="KZJ258" s="277"/>
      <c r="KZK258" s="277"/>
      <c r="KZL258" s="277"/>
      <c r="KZM258" s="277"/>
      <c r="KZN258" s="402"/>
      <c r="KZO258" s="404"/>
      <c r="KZP258" s="49"/>
      <c r="KZQ258" s="49"/>
      <c r="KZR258" s="49"/>
      <c r="KZS258" s="99"/>
      <c r="KZT258" s="98"/>
      <c r="KZU258" s="49"/>
      <c r="KZV258" s="405"/>
      <c r="KZW258" s="405"/>
      <c r="KZX258" s="277"/>
      <c r="KZY258" s="277"/>
      <c r="KZZ258" s="277"/>
      <c r="LAA258" s="277"/>
      <c r="LAB258" s="277"/>
      <c r="LAC258" s="277"/>
      <c r="LAD258" s="277"/>
      <c r="LAE258" s="277"/>
      <c r="LAF258" s="402"/>
      <c r="LAG258" s="404"/>
      <c r="LAH258" s="49"/>
      <c r="LAI258" s="49"/>
      <c r="LAJ258" s="49"/>
      <c r="LAK258" s="99"/>
      <c r="LAL258" s="98"/>
      <c r="LAM258" s="49"/>
      <c r="LAN258" s="405"/>
      <c r="LAO258" s="405"/>
      <c r="LAP258" s="277"/>
      <c r="LAQ258" s="277"/>
      <c r="LAR258" s="277"/>
      <c r="LAS258" s="277"/>
      <c r="LAT258" s="277"/>
      <c r="LAU258" s="277"/>
      <c r="LAV258" s="277"/>
      <c r="LAW258" s="277"/>
      <c r="LAX258" s="402"/>
      <c r="LAY258" s="404"/>
      <c r="LAZ258" s="49"/>
      <c r="LBA258" s="49"/>
      <c r="LBB258" s="49"/>
      <c r="LBC258" s="99"/>
      <c r="LBD258" s="98"/>
      <c r="LBE258" s="49"/>
      <c r="LBF258" s="405"/>
      <c r="LBG258" s="405"/>
      <c r="LBH258" s="277"/>
      <c r="LBI258" s="277"/>
      <c r="LBJ258" s="277"/>
      <c r="LBK258" s="277"/>
      <c r="LBL258" s="277"/>
      <c r="LBM258" s="277"/>
      <c r="LBN258" s="277"/>
      <c r="LBO258" s="277"/>
      <c r="LBP258" s="402"/>
      <c r="LBQ258" s="404"/>
      <c r="LBR258" s="49"/>
      <c r="LBS258" s="49"/>
      <c r="LBT258" s="49"/>
      <c r="LBU258" s="99"/>
      <c r="LBV258" s="98"/>
      <c r="LBW258" s="49"/>
      <c r="LBX258" s="405"/>
      <c r="LBY258" s="405"/>
      <c r="LBZ258" s="277"/>
      <c r="LCA258" s="277"/>
      <c r="LCB258" s="277"/>
      <c r="LCC258" s="277"/>
      <c r="LCD258" s="277"/>
      <c r="LCE258" s="277"/>
      <c r="LCF258" s="277"/>
      <c r="LCG258" s="277"/>
      <c r="LCH258" s="402"/>
      <c r="LCI258" s="404"/>
      <c r="LCJ258" s="49"/>
      <c r="LCK258" s="49"/>
      <c r="LCL258" s="49"/>
      <c r="LCM258" s="99"/>
      <c r="LCN258" s="98"/>
      <c r="LCO258" s="49"/>
      <c r="LCP258" s="405"/>
      <c r="LCQ258" s="405"/>
      <c r="LCR258" s="277"/>
      <c r="LCS258" s="277"/>
      <c r="LCT258" s="277"/>
      <c r="LCU258" s="277"/>
      <c r="LCV258" s="277"/>
      <c r="LCW258" s="277"/>
      <c r="LCX258" s="277"/>
      <c r="LCY258" s="277"/>
      <c r="LCZ258" s="402"/>
      <c r="LDA258" s="404"/>
      <c r="LDB258" s="49"/>
      <c r="LDC258" s="49"/>
      <c r="LDD258" s="49"/>
      <c r="LDE258" s="99"/>
      <c r="LDF258" s="98"/>
      <c r="LDG258" s="49"/>
      <c r="LDH258" s="405"/>
      <c r="LDI258" s="405"/>
      <c r="LDJ258" s="277"/>
      <c r="LDK258" s="277"/>
      <c r="LDL258" s="277"/>
      <c r="LDM258" s="277"/>
      <c r="LDN258" s="277"/>
      <c r="LDO258" s="277"/>
      <c r="LDP258" s="277"/>
      <c r="LDQ258" s="277"/>
      <c r="LDR258" s="402"/>
      <c r="LDS258" s="404"/>
      <c r="LDT258" s="49"/>
      <c r="LDU258" s="49"/>
      <c r="LDV258" s="49"/>
      <c r="LDW258" s="99"/>
      <c r="LDX258" s="98"/>
      <c r="LDY258" s="49"/>
      <c r="LDZ258" s="405"/>
      <c r="LEA258" s="405"/>
      <c r="LEB258" s="277"/>
      <c r="LEC258" s="277"/>
      <c r="LED258" s="277"/>
      <c r="LEE258" s="277"/>
      <c r="LEF258" s="277"/>
      <c r="LEG258" s="277"/>
      <c r="LEH258" s="277"/>
      <c r="LEI258" s="277"/>
      <c r="LEJ258" s="402"/>
      <c r="LEK258" s="404"/>
      <c r="LEL258" s="49"/>
      <c r="LEM258" s="49"/>
      <c r="LEN258" s="49"/>
      <c r="LEO258" s="99"/>
      <c r="LEP258" s="98"/>
      <c r="LEQ258" s="49"/>
      <c r="LER258" s="405"/>
      <c r="LES258" s="405"/>
      <c r="LET258" s="277"/>
      <c r="LEU258" s="277"/>
      <c r="LEV258" s="277"/>
      <c r="LEW258" s="277"/>
      <c r="LEX258" s="277"/>
      <c r="LEY258" s="277"/>
      <c r="LEZ258" s="277"/>
      <c r="LFA258" s="277"/>
      <c r="LFB258" s="402"/>
      <c r="LFC258" s="404"/>
      <c r="LFD258" s="49"/>
      <c r="LFE258" s="49"/>
      <c r="LFF258" s="49"/>
      <c r="LFG258" s="99"/>
      <c r="LFH258" s="98"/>
      <c r="LFI258" s="49"/>
      <c r="LFJ258" s="405"/>
      <c r="LFK258" s="405"/>
      <c r="LFL258" s="277"/>
      <c r="LFM258" s="277"/>
      <c r="LFN258" s="277"/>
      <c r="LFO258" s="277"/>
      <c r="LFP258" s="277"/>
      <c r="LFQ258" s="277"/>
      <c r="LFR258" s="277"/>
      <c r="LFS258" s="277"/>
      <c r="LFT258" s="402"/>
      <c r="LFU258" s="404"/>
      <c r="LFV258" s="49"/>
      <c r="LFW258" s="49"/>
      <c r="LFX258" s="49"/>
      <c r="LFY258" s="99"/>
      <c r="LFZ258" s="98"/>
      <c r="LGA258" s="49"/>
      <c r="LGB258" s="405"/>
      <c r="LGC258" s="405"/>
      <c r="LGD258" s="277"/>
      <c r="LGE258" s="277"/>
      <c r="LGF258" s="277"/>
      <c r="LGG258" s="277"/>
      <c r="LGH258" s="277"/>
      <c r="LGI258" s="277"/>
      <c r="LGJ258" s="277"/>
      <c r="LGK258" s="277"/>
      <c r="LGL258" s="402"/>
      <c r="LGM258" s="404"/>
      <c r="LGN258" s="49"/>
      <c r="LGO258" s="49"/>
      <c r="LGP258" s="49"/>
      <c r="LGQ258" s="99"/>
      <c r="LGR258" s="98"/>
      <c r="LGS258" s="49"/>
      <c r="LGT258" s="405"/>
      <c r="LGU258" s="405"/>
      <c r="LGV258" s="277"/>
      <c r="LGW258" s="277"/>
      <c r="LGX258" s="277"/>
      <c r="LGY258" s="277"/>
      <c r="LGZ258" s="277"/>
      <c r="LHA258" s="277"/>
      <c r="LHB258" s="277"/>
      <c r="LHC258" s="277"/>
      <c r="LHD258" s="402"/>
      <c r="LHE258" s="404"/>
      <c r="LHF258" s="49"/>
      <c r="LHG258" s="49"/>
      <c r="LHH258" s="49"/>
      <c r="LHI258" s="99"/>
      <c r="LHJ258" s="98"/>
      <c r="LHK258" s="49"/>
      <c r="LHL258" s="405"/>
      <c r="LHM258" s="405"/>
      <c r="LHN258" s="277"/>
      <c r="LHO258" s="277"/>
      <c r="LHP258" s="277"/>
      <c r="LHQ258" s="277"/>
      <c r="LHR258" s="277"/>
      <c r="LHS258" s="277"/>
      <c r="LHT258" s="277"/>
      <c r="LHU258" s="277"/>
      <c r="LHV258" s="402"/>
      <c r="LHW258" s="404"/>
      <c r="LHX258" s="49"/>
      <c r="LHY258" s="49"/>
      <c r="LHZ258" s="49"/>
      <c r="LIA258" s="99"/>
      <c r="LIB258" s="98"/>
      <c r="LIC258" s="49"/>
      <c r="LID258" s="405"/>
      <c r="LIE258" s="405"/>
      <c r="LIF258" s="277"/>
      <c r="LIG258" s="277"/>
      <c r="LIH258" s="277"/>
      <c r="LII258" s="277"/>
      <c r="LIJ258" s="277"/>
      <c r="LIK258" s="277"/>
      <c r="LIL258" s="277"/>
      <c r="LIM258" s="277"/>
      <c r="LIN258" s="402"/>
      <c r="LIO258" s="404"/>
      <c r="LIP258" s="49"/>
      <c r="LIQ258" s="49"/>
      <c r="LIR258" s="49"/>
      <c r="LIS258" s="99"/>
      <c r="LIT258" s="98"/>
      <c r="LIU258" s="49"/>
      <c r="LIV258" s="405"/>
      <c r="LIW258" s="405"/>
      <c r="LIX258" s="277"/>
      <c r="LIY258" s="277"/>
      <c r="LIZ258" s="277"/>
      <c r="LJA258" s="277"/>
      <c r="LJB258" s="277"/>
      <c r="LJC258" s="277"/>
      <c r="LJD258" s="277"/>
      <c r="LJE258" s="277"/>
      <c r="LJF258" s="402"/>
      <c r="LJG258" s="404"/>
      <c r="LJH258" s="49"/>
      <c r="LJI258" s="49"/>
      <c r="LJJ258" s="49"/>
      <c r="LJK258" s="99"/>
      <c r="LJL258" s="98"/>
      <c r="LJM258" s="49"/>
      <c r="LJN258" s="405"/>
      <c r="LJO258" s="405"/>
      <c r="LJP258" s="277"/>
      <c r="LJQ258" s="277"/>
      <c r="LJR258" s="277"/>
      <c r="LJS258" s="277"/>
      <c r="LJT258" s="277"/>
      <c r="LJU258" s="277"/>
      <c r="LJV258" s="277"/>
      <c r="LJW258" s="277"/>
      <c r="LJX258" s="402"/>
      <c r="LJY258" s="404"/>
      <c r="LJZ258" s="49"/>
      <c r="LKA258" s="49"/>
      <c r="LKB258" s="49"/>
      <c r="LKC258" s="99"/>
      <c r="LKD258" s="98"/>
      <c r="LKE258" s="49"/>
      <c r="LKF258" s="405"/>
      <c r="LKG258" s="405"/>
      <c r="LKH258" s="277"/>
      <c r="LKI258" s="277"/>
      <c r="LKJ258" s="277"/>
      <c r="LKK258" s="277"/>
      <c r="LKL258" s="277"/>
      <c r="LKM258" s="277"/>
      <c r="LKN258" s="277"/>
      <c r="LKO258" s="277"/>
      <c r="LKP258" s="402"/>
      <c r="LKQ258" s="404"/>
      <c r="LKR258" s="49"/>
      <c r="LKS258" s="49"/>
      <c r="LKT258" s="49"/>
      <c r="LKU258" s="99"/>
      <c r="LKV258" s="98"/>
      <c r="LKW258" s="49"/>
      <c r="LKX258" s="405"/>
      <c r="LKY258" s="405"/>
      <c r="LKZ258" s="277"/>
      <c r="LLA258" s="277"/>
      <c r="LLB258" s="277"/>
      <c r="LLC258" s="277"/>
      <c r="LLD258" s="277"/>
      <c r="LLE258" s="277"/>
      <c r="LLF258" s="277"/>
      <c r="LLG258" s="277"/>
      <c r="LLH258" s="402"/>
      <c r="LLI258" s="404"/>
      <c r="LLJ258" s="49"/>
      <c r="LLK258" s="49"/>
      <c r="LLL258" s="49"/>
      <c r="LLM258" s="99"/>
      <c r="LLN258" s="98"/>
      <c r="LLO258" s="49"/>
      <c r="LLP258" s="405"/>
      <c r="LLQ258" s="405"/>
      <c r="LLR258" s="277"/>
      <c r="LLS258" s="277"/>
      <c r="LLT258" s="277"/>
      <c r="LLU258" s="277"/>
      <c r="LLV258" s="277"/>
      <c r="LLW258" s="277"/>
      <c r="LLX258" s="277"/>
      <c r="LLY258" s="277"/>
      <c r="LLZ258" s="402"/>
      <c r="LMA258" s="404"/>
      <c r="LMB258" s="49"/>
      <c r="LMC258" s="49"/>
      <c r="LMD258" s="49"/>
      <c r="LME258" s="99"/>
      <c r="LMF258" s="98"/>
      <c r="LMG258" s="49"/>
      <c r="LMH258" s="405"/>
      <c r="LMI258" s="405"/>
      <c r="LMJ258" s="277"/>
      <c r="LMK258" s="277"/>
      <c r="LML258" s="277"/>
      <c r="LMM258" s="277"/>
      <c r="LMN258" s="277"/>
      <c r="LMO258" s="277"/>
      <c r="LMP258" s="277"/>
      <c r="LMQ258" s="277"/>
      <c r="LMR258" s="402"/>
      <c r="LMS258" s="404"/>
      <c r="LMT258" s="49"/>
      <c r="LMU258" s="49"/>
      <c r="LMV258" s="49"/>
      <c r="LMW258" s="99"/>
      <c r="LMX258" s="98"/>
      <c r="LMY258" s="49"/>
      <c r="LMZ258" s="405"/>
      <c r="LNA258" s="405"/>
      <c r="LNB258" s="277"/>
      <c r="LNC258" s="277"/>
      <c r="LND258" s="277"/>
      <c r="LNE258" s="277"/>
      <c r="LNF258" s="277"/>
      <c r="LNG258" s="277"/>
      <c r="LNH258" s="277"/>
      <c r="LNI258" s="277"/>
      <c r="LNJ258" s="402"/>
      <c r="LNK258" s="404"/>
      <c r="LNL258" s="49"/>
      <c r="LNM258" s="49"/>
      <c r="LNN258" s="49"/>
      <c r="LNO258" s="99"/>
      <c r="LNP258" s="98"/>
      <c r="LNQ258" s="49"/>
      <c r="LNR258" s="405"/>
      <c r="LNS258" s="405"/>
      <c r="LNT258" s="277"/>
      <c r="LNU258" s="277"/>
      <c r="LNV258" s="277"/>
      <c r="LNW258" s="277"/>
      <c r="LNX258" s="277"/>
      <c r="LNY258" s="277"/>
      <c r="LNZ258" s="277"/>
      <c r="LOA258" s="277"/>
      <c r="LOB258" s="402"/>
      <c r="LOC258" s="404"/>
      <c r="LOD258" s="49"/>
      <c r="LOE258" s="49"/>
      <c r="LOF258" s="49"/>
      <c r="LOG258" s="99"/>
      <c r="LOH258" s="98"/>
      <c r="LOI258" s="49"/>
      <c r="LOJ258" s="405"/>
      <c r="LOK258" s="405"/>
      <c r="LOL258" s="277"/>
      <c r="LOM258" s="277"/>
      <c r="LON258" s="277"/>
      <c r="LOO258" s="277"/>
      <c r="LOP258" s="277"/>
      <c r="LOQ258" s="277"/>
      <c r="LOR258" s="277"/>
      <c r="LOS258" s="277"/>
      <c r="LOT258" s="402"/>
      <c r="LOU258" s="404"/>
      <c r="LOV258" s="49"/>
      <c r="LOW258" s="49"/>
      <c r="LOX258" s="49"/>
      <c r="LOY258" s="99"/>
      <c r="LOZ258" s="98"/>
      <c r="LPA258" s="49"/>
      <c r="LPB258" s="405"/>
      <c r="LPC258" s="405"/>
      <c r="LPD258" s="277"/>
      <c r="LPE258" s="277"/>
      <c r="LPF258" s="277"/>
      <c r="LPG258" s="277"/>
      <c r="LPH258" s="277"/>
      <c r="LPI258" s="277"/>
      <c r="LPJ258" s="277"/>
      <c r="LPK258" s="277"/>
      <c r="LPL258" s="402"/>
      <c r="LPM258" s="404"/>
      <c r="LPN258" s="49"/>
      <c r="LPO258" s="49"/>
      <c r="LPP258" s="49"/>
      <c r="LPQ258" s="99"/>
      <c r="LPR258" s="98"/>
      <c r="LPS258" s="49"/>
      <c r="LPT258" s="405"/>
      <c r="LPU258" s="405"/>
      <c r="LPV258" s="277"/>
      <c r="LPW258" s="277"/>
      <c r="LPX258" s="277"/>
      <c r="LPY258" s="277"/>
      <c r="LPZ258" s="277"/>
      <c r="LQA258" s="277"/>
      <c r="LQB258" s="277"/>
      <c r="LQC258" s="277"/>
      <c r="LQD258" s="402"/>
      <c r="LQE258" s="404"/>
      <c r="LQF258" s="49"/>
      <c r="LQG258" s="49"/>
      <c r="LQH258" s="49"/>
      <c r="LQI258" s="99"/>
      <c r="LQJ258" s="98"/>
      <c r="LQK258" s="49"/>
      <c r="LQL258" s="405"/>
      <c r="LQM258" s="405"/>
      <c r="LQN258" s="277"/>
      <c r="LQO258" s="277"/>
      <c r="LQP258" s="277"/>
      <c r="LQQ258" s="277"/>
      <c r="LQR258" s="277"/>
      <c r="LQS258" s="277"/>
      <c r="LQT258" s="277"/>
      <c r="LQU258" s="277"/>
      <c r="LQV258" s="402"/>
      <c r="LQW258" s="404"/>
      <c r="LQX258" s="49"/>
      <c r="LQY258" s="49"/>
      <c r="LQZ258" s="49"/>
      <c r="LRA258" s="99"/>
      <c r="LRB258" s="98"/>
      <c r="LRC258" s="49"/>
      <c r="LRD258" s="405"/>
      <c r="LRE258" s="405"/>
      <c r="LRF258" s="277"/>
      <c r="LRG258" s="277"/>
      <c r="LRH258" s="277"/>
      <c r="LRI258" s="277"/>
      <c r="LRJ258" s="277"/>
      <c r="LRK258" s="277"/>
      <c r="LRL258" s="277"/>
      <c r="LRM258" s="277"/>
      <c r="LRN258" s="402"/>
      <c r="LRO258" s="404"/>
      <c r="LRP258" s="49"/>
      <c r="LRQ258" s="49"/>
      <c r="LRR258" s="49"/>
      <c r="LRS258" s="99"/>
      <c r="LRT258" s="98"/>
      <c r="LRU258" s="49"/>
      <c r="LRV258" s="405"/>
      <c r="LRW258" s="405"/>
      <c r="LRX258" s="277"/>
      <c r="LRY258" s="277"/>
      <c r="LRZ258" s="277"/>
      <c r="LSA258" s="277"/>
      <c r="LSB258" s="277"/>
      <c r="LSC258" s="277"/>
      <c r="LSD258" s="277"/>
      <c r="LSE258" s="277"/>
      <c r="LSF258" s="402"/>
      <c r="LSG258" s="404"/>
      <c r="LSH258" s="49"/>
      <c r="LSI258" s="49"/>
      <c r="LSJ258" s="49"/>
      <c r="LSK258" s="99"/>
      <c r="LSL258" s="98"/>
      <c r="LSM258" s="49"/>
      <c r="LSN258" s="405"/>
      <c r="LSO258" s="405"/>
      <c r="LSP258" s="277"/>
      <c r="LSQ258" s="277"/>
      <c r="LSR258" s="277"/>
      <c r="LSS258" s="277"/>
      <c r="LST258" s="277"/>
      <c r="LSU258" s="277"/>
      <c r="LSV258" s="277"/>
      <c r="LSW258" s="277"/>
      <c r="LSX258" s="402"/>
      <c r="LSY258" s="404"/>
      <c r="LSZ258" s="49"/>
      <c r="LTA258" s="49"/>
      <c r="LTB258" s="49"/>
      <c r="LTC258" s="99"/>
      <c r="LTD258" s="98"/>
      <c r="LTE258" s="49"/>
      <c r="LTF258" s="405"/>
      <c r="LTG258" s="405"/>
      <c r="LTH258" s="277"/>
      <c r="LTI258" s="277"/>
      <c r="LTJ258" s="277"/>
      <c r="LTK258" s="277"/>
      <c r="LTL258" s="277"/>
      <c r="LTM258" s="277"/>
      <c r="LTN258" s="277"/>
      <c r="LTO258" s="277"/>
      <c r="LTP258" s="402"/>
      <c r="LTQ258" s="404"/>
      <c r="LTR258" s="49"/>
      <c r="LTS258" s="49"/>
      <c r="LTT258" s="49"/>
      <c r="LTU258" s="99"/>
      <c r="LTV258" s="98"/>
      <c r="LTW258" s="49"/>
      <c r="LTX258" s="405"/>
      <c r="LTY258" s="405"/>
      <c r="LTZ258" s="277"/>
      <c r="LUA258" s="277"/>
      <c r="LUB258" s="277"/>
      <c r="LUC258" s="277"/>
      <c r="LUD258" s="277"/>
      <c r="LUE258" s="277"/>
      <c r="LUF258" s="277"/>
      <c r="LUG258" s="277"/>
      <c r="LUH258" s="402"/>
      <c r="LUI258" s="404"/>
      <c r="LUJ258" s="49"/>
      <c r="LUK258" s="49"/>
      <c r="LUL258" s="49"/>
      <c r="LUM258" s="99"/>
      <c r="LUN258" s="98"/>
      <c r="LUO258" s="49"/>
      <c r="LUP258" s="405"/>
      <c r="LUQ258" s="405"/>
      <c r="LUR258" s="277"/>
      <c r="LUS258" s="277"/>
      <c r="LUT258" s="277"/>
      <c r="LUU258" s="277"/>
      <c r="LUV258" s="277"/>
      <c r="LUW258" s="277"/>
      <c r="LUX258" s="277"/>
      <c r="LUY258" s="277"/>
      <c r="LUZ258" s="402"/>
      <c r="LVA258" s="404"/>
      <c r="LVB258" s="49"/>
      <c r="LVC258" s="49"/>
      <c r="LVD258" s="49"/>
      <c r="LVE258" s="99"/>
      <c r="LVF258" s="98"/>
      <c r="LVG258" s="49"/>
      <c r="LVH258" s="405"/>
      <c r="LVI258" s="405"/>
      <c r="LVJ258" s="277"/>
      <c r="LVK258" s="277"/>
      <c r="LVL258" s="277"/>
      <c r="LVM258" s="277"/>
      <c r="LVN258" s="277"/>
      <c r="LVO258" s="277"/>
      <c r="LVP258" s="277"/>
      <c r="LVQ258" s="277"/>
      <c r="LVR258" s="402"/>
      <c r="LVS258" s="404"/>
      <c r="LVT258" s="49"/>
      <c r="LVU258" s="49"/>
      <c r="LVV258" s="49"/>
      <c r="LVW258" s="99"/>
      <c r="LVX258" s="98"/>
      <c r="LVY258" s="49"/>
      <c r="LVZ258" s="405"/>
      <c r="LWA258" s="405"/>
      <c r="LWB258" s="277"/>
      <c r="LWC258" s="277"/>
      <c r="LWD258" s="277"/>
      <c r="LWE258" s="277"/>
      <c r="LWF258" s="277"/>
      <c r="LWG258" s="277"/>
      <c r="LWH258" s="277"/>
      <c r="LWI258" s="277"/>
      <c r="LWJ258" s="402"/>
      <c r="LWK258" s="404"/>
      <c r="LWL258" s="49"/>
      <c r="LWM258" s="49"/>
      <c r="LWN258" s="49"/>
      <c r="LWO258" s="99"/>
      <c r="LWP258" s="98"/>
      <c r="LWQ258" s="49"/>
      <c r="LWR258" s="405"/>
      <c r="LWS258" s="405"/>
      <c r="LWT258" s="277"/>
      <c r="LWU258" s="277"/>
      <c r="LWV258" s="277"/>
      <c r="LWW258" s="277"/>
      <c r="LWX258" s="277"/>
      <c r="LWY258" s="277"/>
      <c r="LWZ258" s="277"/>
      <c r="LXA258" s="277"/>
      <c r="LXB258" s="402"/>
      <c r="LXC258" s="404"/>
      <c r="LXD258" s="49"/>
      <c r="LXE258" s="49"/>
      <c r="LXF258" s="49"/>
      <c r="LXG258" s="99"/>
      <c r="LXH258" s="98"/>
      <c r="LXI258" s="49"/>
      <c r="LXJ258" s="405"/>
      <c r="LXK258" s="405"/>
      <c r="LXL258" s="277"/>
      <c r="LXM258" s="277"/>
      <c r="LXN258" s="277"/>
      <c r="LXO258" s="277"/>
      <c r="LXP258" s="277"/>
      <c r="LXQ258" s="277"/>
      <c r="LXR258" s="277"/>
      <c r="LXS258" s="277"/>
      <c r="LXT258" s="402"/>
      <c r="LXU258" s="404"/>
      <c r="LXV258" s="49"/>
      <c r="LXW258" s="49"/>
      <c r="LXX258" s="49"/>
      <c r="LXY258" s="99"/>
      <c r="LXZ258" s="98"/>
      <c r="LYA258" s="49"/>
      <c r="LYB258" s="405"/>
      <c r="LYC258" s="405"/>
      <c r="LYD258" s="277"/>
      <c r="LYE258" s="277"/>
      <c r="LYF258" s="277"/>
      <c r="LYG258" s="277"/>
      <c r="LYH258" s="277"/>
      <c r="LYI258" s="277"/>
      <c r="LYJ258" s="277"/>
      <c r="LYK258" s="277"/>
      <c r="LYL258" s="402"/>
      <c r="LYM258" s="404"/>
      <c r="LYN258" s="49"/>
      <c r="LYO258" s="49"/>
      <c r="LYP258" s="49"/>
      <c r="LYQ258" s="99"/>
      <c r="LYR258" s="98"/>
      <c r="LYS258" s="49"/>
      <c r="LYT258" s="405"/>
      <c r="LYU258" s="405"/>
      <c r="LYV258" s="277"/>
      <c r="LYW258" s="277"/>
      <c r="LYX258" s="277"/>
      <c r="LYY258" s="277"/>
      <c r="LYZ258" s="277"/>
      <c r="LZA258" s="277"/>
      <c r="LZB258" s="277"/>
      <c r="LZC258" s="277"/>
      <c r="LZD258" s="402"/>
      <c r="LZE258" s="404"/>
      <c r="LZF258" s="49"/>
      <c r="LZG258" s="49"/>
      <c r="LZH258" s="49"/>
      <c r="LZI258" s="99"/>
      <c r="LZJ258" s="98"/>
      <c r="LZK258" s="49"/>
      <c r="LZL258" s="405"/>
      <c r="LZM258" s="405"/>
      <c r="LZN258" s="277"/>
      <c r="LZO258" s="277"/>
      <c r="LZP258" s="277"/>
      <c r="LZQ258" s="277"/>
      <c r="LZR258" s="277"/>
      <c r="LZS258" s="277"/>
      <c r="LZT258" s="277"/>
      <c r="LZU258" s="277"/>
      <c r="LZV258" s="402"/>
      <c r="LZW258" s="404"/>
      <c r="LZX258" s="49"/>
      <c r="LZY258" s="49"/>
      <c r="LZZ258" s="49"/>
      <c r="MAA258" s="99"/>
      <c r="MAB258" s="98"/>
      <c r="MAC258" s="49"/>
      <c r="MAD258" s="405"/>
      <c r="MAE258" s="405"/>
      <c r="MAF258" s="277"/>
      <c r="MAG258" s="277"/>
      <c r="MAH258" s="277"/>
      <c r="MAI258" s="277"/>
      <c r="MAJ258" s="277"/>
      <c r="MAK258" s="277"/>
      <c r="MAL258" s="277"/>
      <c r="MAM258" s="277"/>
      <c r="MAN258" s="402"/>
      <c r="MAO258" s="404"/>
      <c r="MAP258" s="49"/>
      <c r="MAQ258" s="49"/>
      <c r="MAR258" s="49"/>
      <c r="MAS258" s="99"/>
      <c r="MAT258" s="98"/>
      <c r="MAU258" s="49"/>
      <c r="MAV258" s="405"/>
      <c r="MAW258" s="405"/>
      <c r="MAX258" s="277"/>
      <c r="MAY258" s="277"/>
      <c r="MAZ258" s="277"/>
      <c r="MBA258" s="277"/>
      <c r="MBB258" s="277"/>
      <c r="MBC258" s="277"/>
      <c r="MBD258" s="277"/>
      <c r="MBE258" s="277"/>
      <c r="MBF258" s="402"/>
      <c r="MBG258" s="404"/>
      <c r="MBH258" s="49"/>
      <c r="MBI258" s="49"/>
      <c r="MBJ258" s="49"/>
      <c r="MBK258" s="99"/>
      <c r="MBL258" s="98"/>
      <c r="MBM258" s="49"/>
      <c r="MBN258" s="405"/>
      <c r="MBO258" s="405"/>
      <c r="MBP258" s="277"/>
      <c r="MBQ258" s="277"/>
      <c r="MBR258" s="277"/>
      <c r="MBS258" s="277"/>
      <c r="MBT258" s="277"/>
      <c r="MBU258" s="277"/>
      <c r="MBV258" s="277"/>
      <c r="MBW258" s="277"/>
      <c r="MBX258" s="402"/>
      <c r="MBY258" s="404"/>
      <c r="MBZ258" s="49"/>
      <c r="MCA258" s="49"/>
      <c r="MCB258" s="49"/>
      <c r="MCC258" s="99"/>
      <c r="MCD258" s="98"/>
      <c r="MCE258" s="49"/>
      <c r="MCF258" s="405"/>
      <c r="MCG258" s="405"/>
      <c r="MCH258" s="277"/>
      <c r="MCI258" s="277"/>
      <c r="MCJ258" s="277"/>
      <c r="MCK258" s="277"/>
      <c r="MCL258" s="277"/>
      <c r="MCM258" s="277"/>
      <c r="MCN258" s="277"/>
      <c r="MCO258" s="277"/>
      <c r="MCP258" s="402"/>
      <c r="MCQ258" s="404"/>
      <c r="MCR258" s="49"/>
      <c r="MCS258" s="49"/>
      <c r="MCT258" s="49"/>
      <c r="MCU258" s="99"/>
      <c r="MCV258" s="98"/>
      <c r="MCW258" s="49"/>
      <c r="MCX258" s="405"/>
      <c r="MCY258" s="405"/>
      <c r="MCZ258" s="277"/>
      <c r="MDA258" s="277"/>
      <c r="MDB258" s="277"/>
      <c r="MDC258" s="277"/>
      <c r="MDD258" s="277"/>
      <c r="MDE258" s="277"/>
      <c r="MDF258" s="277"/>
      <c r="MDG258" s="277"/>
      <c r="MDH258" s="402"/>
      <c r="MDI258" s="404"/>
      <c r="MDJ258" s="49"/>
      <c r="MDK258" s="49"/>
      <c r="MDL258" s="49"/>
      <c r="MDM258" s="99"/>
      <c r="MDN258" s="98"/>
      <c r="MDO258" s="49"/>
      <c r="MDP258" s="405"/>
      <c r="MDQ258" s="405"/>
      <c r="MDR258" s="277"/>
      <c r="MDS258" s="277"/>
      <c r="MDT258" s="277"/>
      <c r="MDU258" s="277"/>
      <c r="MDV258" s="277"/>
      <c r="MDW258" s="277"/>
      <c r="MDX258" s="277"/>
      <c r="MDY258" s="277"/>
      <c r="MDZ258" s="402"/>
      <c r="MEA258" s="404"/>
      <c r="MEB258" s="49"/>
      <c r="MEC258" s="49"/>
      <c r="MED258" s="49"/>
      <c r="MEE258" s="99"/>
      <c r="MEF258" s="98"/>
      <c r="MEG258" s="49"/>
      <c r="MEH258" s="405"/>
      <c r="MEI258" s="405"/>
      <c r="MEJ258" s="277"/>
      <c r="MEK258" s="277"/>
      <c r="MEL258" s="277"/>
      <c r="MEM258" s="277"/>
      <c r="MEN258" s="277"/>
      <c r="MEO258" s="277"/>
      <c r="MEP258" s="277"/>
      <c r="MEQ258" s="277"/>
      <c r="MER258" s="402"/>
      <c r="MES258" s="404"/>
      <c r="MET258" s="49"/>
      <c r="MEU258" s="49"/>
      <c r="MEV258" s="49"/>
      <c r="MEW258" s="99"/>
      <c r="MEX258" s="98"/>
      <c r="MEY258" s="49"/>
      <c r="MEZ258" s="405"/>
      <c r="MFA258" s="405"/>
      <c r="MFB258" s="277"/>
      <c r="MFC258" s="277"/>
      <c r="MFD258" s="277"/>
      <c r="MFE258" s="277"/>
      <c r="MFF258" s="277"/>
      <c r="MFG258" s="277"/>
      <c r="MFH258" s="277"/>
      <c r="MFI258" s="277"/>
      <c r="MFJ258" s="402"/>
      <c r="MFK258" s="404"/>
      <c r="MFL258" s="49"/>
      <c r="MFM258" s="49"/>
      <c r="MFN258" s="49"/>
      <c r="MFO258" s="99"/>
      <c r="MFP258" s="98"/>
      <c r="MFQ258" s="49"/>
      <c r="MFR258" s="405"/>
      <c r="MFS258" s="405"/>
      <c r="MFT258" s="277"/>
      <c r="MFU258" s="277"/>
      <c r="MFV258" s="277"/>
      <c r="MFW258" s="277"/>
      <c r="MFX258" s="277"/>
      <c r="MFY258" s="277"/>
      <c r="MFZ258" s="277"/>
      <c r="MGA258" s="277"/>
      <c r="MGB258" s="402"/>
      <c r="MGC258" s="404"/>
      <c r="MGD258" s="49"/>
      <c r="MGE258" s="49"/>
      <c r="MGF258" s="49"/>
      <c r="MGG258" s="99"/>
      <c r="MGH258" s="98"/>
      <c r="MGI258" s="49"/>
      <c r="MGJ258" s="405"/>
      <c r="MGK258" s="405"/>
      <c r="MGL258" s="277"/>
      <c r="MGM258" s="277"/>
      <c r="MGN258" s="277"/>
      <c r="MGO258" s="277"/>
      <c r="MGP258" s="277"/>
      <c r="MGQ258" s="277"/>
      <c r="MGR258" s="277"/>
      <c r="MGS258" s="277"/>
      <c r="MGT258" s="402"/>
      <c r="MGU258" s="404"/>
      <c r="MGV258" s="49"/>
      <c r="MGW258" s="49"/>
      <c r="MGX258" s="49"/>
      <c r="MGY258" s="99"/>
      <c r="MGZ258" s="98"/>
      <c r="MHA258" s="49"/>
      <c r="MHB258" s="405"/>
      <c r="MHC258" s="405"/>
      <c r="MHD258" s="277"/>
      <c r="MHE258" s="277"/>
      <c r="MHF258" s="277"/>
      <c r="MHG258" s="277"/>
      <c r="MHH258" s="277"/>
      <c r="MHI258" s="277"/>
      <c r="MHJ258" s="277"/>
      <c r="MHK258" s="277"/>
      <c r="MHL258" s="402"/>
      <c r="MHM258" s="404"/>
      <c r="MHN258" s="49"/>
      <c r="MHO258" s="49"/>
      <c r="MHP258" s="49"/>
      <c r="MHQ258" s="99"/>
      <c r="MHR258" s="98"/>
      <c r="MHS258" s="49"/>
      <c r="MHT258" s="405"/>
      <c r="MHU258" s="405"/>
      <c r="MHV258" s="277"/>
      <c r="MHW258" s="277"/>
      <c r="MHX258" s="277"/>
      <c r="MHY258" s="277"/>
      <c r="MHZ258" s="277"/>
      <c r="MIA258" s="277"/>
      <c r="MIB258" s="277"/>
      <c r="MIC258" s="277"/>
      <c r="MID258" s="402"/>
      <c r="MIE258" s="404"/>
      <c r="MIF258" s="49"/>
      <c r="MIG258" s="49"/>
      <c r="MIH258" s="49"/>
      <c r="MII258" s="99"/>
      <c r="MIJ258" s="98"/>
      <c r="MIK258" s="49"/>
      <c r="MIL258" s="405"/>
      <c r="MIM258" s="405"/>
      <c r="MIN258" s="277"/>
      <c r="MIO258" s="277"/>
      <c r="MIP258" s="277"/>
      <c r="MIQ258" s="277"/>
      <c r="MIR258" s="277"/>
      <c r="MIS258" s="277"/>
      <c r="MIT258" s="277"/>
      <c r="MIU258" s="277"/>
      <c r="MIV258" s="402"/>
      <c r="MIW258" s="404"/>
      <c r="MIX258" s="49"/>
      <c r="MIY258" s="49"/>
      <c r="MIZ258" s="49"/>
      <c r="MJA258" s="99"/>
      <c r="MJB258" s="98"/>
      <c r="MJC258" s="49"/>
      <c r="MJD258" s="405"/>
      <c r="MJE258" s="405"/>
      <c r="MJF258" s="277"/>
      <c r="MJG258" s="277"/>
      <c r="MJH258" s="277"/>
      <c r="MJI258" s="277"/>
      <c r="MJJ258" s="277"/>
      <c r="MJK258" s="277"/>
      <c r="MJL258" s="277"/>
      <c r="MJM258" s="277"/>
      <c r="MJN258" s="402"/>
      <c r="MJO258" s="404"/>
      <c r="MJP258" s="49"/>
      <c r="MJQ258" s="49"/>
      <c r="MJR258" s="49"/>
      <c r="MJS258" s="99"/>
      <c r="MJT258" s="98"/>
      <c r="MJU258" s="49"/>
      <c r="MJV258" s="405"/>
      <c r="MJW258" s="405"/>
      <c r="MJX258" s="277"/>
      <c r="MJY258" s="277"/>
      <c r="MJZ258" s="277"/>
      <c r="MKA258" s="277"/>
      <c r="MKB258" s="277"/>
      <c r="MKC258" s="277"/>
      <c r="MKD258" s="277"/>
      <c r="MKE258" s="277"/>
      <c r="MKF258" s="402"/>
      <c r="MKG258" s="404"/>
      <c r="MKH258" s="49"/>
      <c r="MKI258" s="49"/>
      <c r="MKJ258" s="49"/>
      <c r="MKK258" s="99"/>
      <c r="MKL258" s="98"/>
      <c r="MKM258" s="49"/>
      <c r="MKN258" s="405"/>
      <c r="MKO258" s="405"/>
      <c r="MKP258" s="277"/>
      <c r="MKQ258" s="277"/>
      <c r="MKR258" s="277"/>
      <c r="MKS258" s="277"/>
      <c r="MKT258" s="277"/>
      <c r="MKU258" s="277"/>
      <c r="MKV258" s="277"/>
      <c r="MKW258" s="277"/>
      <c r="MKX258" s="402"/>
      <c r="MKY258" s="404"/>
      <c r="MKZ258" s="49"/>
      <c r="MLA258" s="49"/>
      <c r="MLB258" s="49"/>
      <c r="MLC258" s="99"/>
      <c r="MLD258" s="98"/>
      <c r="MLE258" s="49"/>
      <c r="MLF258" s="405"/>
      <c r="MLG258" s="405"/>
      <c r="MLH258" s="277"/>
      <c r="MLI258" s="277"/>
      <c r="MLJ258" s="277"/>
      <c r="MLK258" s="277"/>
      <c r="MLL258" s="277"/>
      <c r="MLM258" s="277"/>
      <c r="MLN258" s="277"/>
      <c r="MLO258" s="277"/>
      <c r="MLP258" s="402"/>
      <c r="MLQ258" s="404"/>
      <c r="MLR258" s="49"/>
      <c r="MLS258" s="49"/>
      <c r="MLT258" s="49"/>
      <c r="MLU258" s="99"/>
      <c r="MLV258" s="98"/>
      <c r="MLW258" s="49"/>
      <c r="MLX258" s="405"/>
      <c r="MLY258" s="405"/>
      <c r="MLZ258" s="277"/>
      <c r="MMA258" s="277"/>
      <c r="MMB258" s="277"/>
      <c r="MMC258" s="277"/>
      <c r="MMD258" s="277"/>
      <c r="MME258" s="277"/>
      <c r="MMF258" s="277"/>
      <c r="MMG258" s="277"/>
      <c r="MMH258" s="402"/>
      <c r="MMI258" s="404"/>
      <c r="MMJ258" s="49"/>
      <c r="MMK258" s="49"/>
      <c r="MML258" s="49"/>
      <c r="MMM258" s="99"/>
      <c r="MMN258" s="98"/>
      <c r="MMO258" s="49"/>
      <c r="MMP258" s="405"/>
      <c r="MMQ258" s="405"/>
      <c r="MMR258" s="277"/>
      <c r="MMS258" s="277"/>
      <c r="MMT258" s="277"/>
      <c r="MMU258" s="277"/>
      <c r="MMV258" s="277"/>
      <c r="MMW258" s="277"/>
      <c r="MMX258" s="277"/>
      <c r="MMY258" s="277"/>
      <c r="MMZ258" s="402"/>
      <c r="MNA258" s="404"/>
      <c r="MNB258" s="49"/>
      <c r="MNC258" s="49"/>
      <c r="MND258" s="49"/>
      <c r="MNE258" s="99"/>
      <c r="MNF258" s="98"/>
      <c r="MNG258" s="49"/>
      <c r="MNH258" s="405"/>
      <c r="MNI258" s="405"/>
      <c r="MNJ258" s="277"/>
      <c r="MNK258" s="277"/>
      <c r="MNL258" s="277"/>
      <c r="MNM258" s="277"/>
      <c r="MNN258" s="277"/>
      <c r="MNO258" s="277"/>
      <c r="MNP258" s="277"/>
      <c r="MNQ258" s="277"/>
      <c r="MNR258" s="402"/>
      <c r="MNS258" s="404"/>
      <c r="MNT258" s="49"/>
      <c r="MNU258" s="49"/>
      <c r="MNV258" s="49"/>
      <c r="MNW258" s="99"/>
      <c r="MNX258" s="98"/>
      <c r="MNY258" s="49"/>
      <c r="MNZ258" s="405"/>
      <c r="MOA258" s="405"/>
      <c r="MOB258" s="277"/>
      <c r="MOC258" s="277"/>
      <c r="MOD258" s="277"/>
      <c r="MOE258" s="277"/>
      <c r="MOF258" s="277"/>
      <c r="MOG258" s="277"/>
      <c r="MOH258" s="277"/>
      <c r="MOI258" s="277"/>
      <c r="MOJ258" s="402"/>
      <c r="MOK258" s="404"/>
      <c r="MOL258" s="49"/>
      <c r="MOM258" s="49"/>
      <c r="MON258" s="49"/>
      <c r="MOO258" s="99"/>
      <c r="MOP258" s="98"/>
      <c r="MOQ258" s="49"/>
      <c r="MOR258" s="405"/>
      <c r="MOS258" s="405"/>
      <c r="MOT258" s="277"/>
      <c r="MOU258" s="277"/>
      <c r="MOV258" s="277"/>
      <c r="MOW258" s="277"/>
      <c r="MOX258" s="277"/>
      <c r="MOY258" s="277"/>
      <c r="MOZ258" s="277"/>
      <c r="MPA258" s="277"/>
      <c r="MPB258" s="402"/>
      <c r="MPC258" s="404"/>
      <c r="MPD258" s="49"/>
      <c r="MPE258" s="49"/>
      <c r="MPF258" s="49"/>
      <c r="MPG258" s="99"/>
      <c r="MPH258" s="98"/>
      <c r="MPI258" s="49"/>
      <c r="MPJ258" s="405"/>
      <c r="MPK258" s="405"/>
      <c r="MPL258" s="277"/>
      <c r="MPM258" s="277"/>
      <c r="MPN258" s="277"/>
      <c r="MPO258" s="277"/>
      <c r="MPP258" s="277"/>
      <c r="MPQ258" s="277"/>
      <c r="MPR258" s="277"/>
      <c r="MPS258" s="277"/>
      <c r="MPT258" s="402"/>
      <c r="MPU258" s="404"/>
      <c r="MPV258" s="49"/>
      <c r="MPW258" s="49"/>
      <c r="MPX258" s="49"/>
      <c r="MPY258" s="99"/>
      <c r="MPZ258" s="98"/>
      <c r="MQA258" s="49"/>
      <c r="MQB258" s="405"/>
      <c r="MQC258" s="405"/>
      <c r="MQD258" s="277"/>
      <c r="MQE258" s="277"/>
      <c r="MQF258" s="277"/>
      <c r="MQG258" s="277"/>
      <c r="MQH258" s="277"/>
      <c r="MQI258" s="277"/>
      <c r="MQJ258" s="277"/>
      <c r="MQK258" s="277"/>
      <c r="MQL258" s="402"/>
      <c r="MQM258" s="404"/>
      <c r="MQN258" s="49"/>
      <c r="MQO258" s="49"/>
      <c r="MQP258" s="49"/>
      <c r="MQQ258" s="99"/>
      <c r="MQR258" s="98"/>
      <c r="MQS258" s="49"/>
      <c r="MQT258" s="405"/>
      <c r="MQU258" s="405"/>
      <c r="MQV258" s="277"/>
      <c r="MQW258" s="277"/>
      <c r="MQX258" s="277"/>
      <c r="MQY258" s="277"/>
      <c r="MQZ258" s="277"/>
      <c r="MRA258" s="277"/>
      <c r="MRB258" s="277"/>
      <c r="MRC258" s="277"/>
      <c r="MRD258" s="402"/>
      <c r="MRE258" s="404"/>
      <c r="MRF258" s="49"/>
      <c r="MRG258" s="49"/>
      <c r="MRH258" s="49"/>
      <c r="MRI258" s="99"/>
      <c r="MRJ258" s="98"/>
      <c r="MRK258" s="49"/>
      <c r="MRL258" s="405"/>
      <c r="MRM258" s="405"/>
      <c r="MRN258" s="277"/>
      <c r="MRO258" s="277"/>
      <c r="MRP258" s="277"/>
      <c r="MRQ258" s="277"/>
      <c r="MRR258" s="277"/>
      <c r="MRS258" s="277"/>
      <c r="MRT258" s="277"/>
      <c r="MRU258" s="277"/>
      <c r="MRV258" s="402"/>
      <c r="MRW258" s="404"/>
      <c r="MRX258" s="49"/>
      <c r="MRY258" s="49"/>
      <c r="MRZ258" s="49"/>
      <c r="MSA258" s="99"/>
      <c r="MSB258" s="98"/>
      <c r="MSC258" s="49"/>
      <c r="MSD258" s="405"/>
      <c r="MSE258" s="405"/>
      <c r="MSF258" s="277"/>
      <c r="MSG258" s="277"/>
      <c r="MSH258" s="277"/>
      <c r="MSI258" s="277"/>
      <c r="MSJ258" s="277"/>
      <c r="MSK258" s="277"/>
      <c r="MSL258" s="277"/>
      <c r="MSM258" s="277"/>
      <c r="MSN258" s="402"/>
      <c r="MSO258" s="404"/>
      <c r="MSP258" s="49"/>
      <c r="MSQ258" s="49"/>
      <c r="MSR258" s="49"/>
      <c r="MSS258" s="99"/>
      <c r="MST258" s="98"/>
      <c r="MSU258" s="49"/>
      <c r="MSV258" s="405"/>
      <c r="MSW258" s="405"/>
      <c r="MSX258" s="277"/>
      <c r="MSY258" s="277"/>
      <c r="MSZ258" s="277"/>
      <c r="MTA258" s="277"/>
      <c r="MTB258" s="277"/>
      <c r="MTC258" s="277"/>
      <c r="MTD258" s="277"/>
      <c r="MTE258" s="277"/>
      <c r="MTF258" s="402"/>
      <c r="MTG258" s="404"/>
      <c r="MTH258" s="49"/>
      <c r="MTI258" s="49"/>
      <c r="MTJ258" s="49"/>
      <c r="MTK258" s="99"/>
      <c r="MTL258" s="98"/>
      <c r="MTM258" s="49"/>
      <c r="MTN258" s="405"/>
      <c r="MTO258" s="405"/>
      <c r="MTP258" s="277"/>
      <c r="MTQ258" s="277"/>
      <c r="MTR258" s="277"/>
      <c r="MTS258" s="277"/>
      <c r="MTT258" s="277"/>
      <c r="MTU258" s="277"/>
      <c r="MTV258" s="277"/>
      <c r="MTW258" s="277"/>
      <c r="MTX258" s="402"/>
      <c r="MTY258" s="404"/>
      <c r="MTZ258" s="49"/>
      <c r="MUA258" s="49"/>
      <c r="MUB258" s="49"/>
      <c r="MUC258" s="99"/>
      <c r="MUD258" s="98"/>
      <c r="MUE258" s="49"/>
      <c r="MUF258" s="405"/>
      <c r="MUG258" s="405"/>
      <c r="MUH258" s="277"/>
      <c r="MUI258" s="277"/>
      <c r="MUJ258" s="277"/>
      <c r="MUK258" s="277"/>
      <c r="MUL258" s="277"/>
      <c r="MUM258" s="277"/>
      <c r="MUN258" s="277"/>
      <c r="MUO258" s="277"/>
      <c r="MUP258" s="402"/>
      <c r="MUQ258" s="404"/>
      <c r="MUR258" s="49"/>
      <c r="MUS258" s="49"/>
      <c r="MUT258" s="49"/>
      <c r="MUU258" s="99"/>
      <c r="MUV258" s="98"/>
      <c r="MUW258" s="49"/>
      <c r="MUX258" s="405"/>
      <c r="MUY258" s="405"/>
      <c r="MUZ258" s="277"/>
      <c r="MVA258" s="277"/>
      <c r="MVB258" s="277"/>
      <c r="MVC258" s="277"/>
      <c r="MVD258" s="277"/>
      <c r="MVE258" s="277"/>
      <c r="MVF258" s="277"/>
      <c r="MVG258" s="277"/>
      <c r="MVH258" s="402"/>
      <c r="MVI258" s="404"/>
      <c r="MVJ258" s="49"/>
      <c r="MVK258" s="49"/>
      <c r="MVL258" s="49"/>
      <c r="MVM258" s="99"/>
      <c r="MVN258" s="98"/>
      <c r="MVO258" s="49"/>
      <c r="MVP258" s="405"/>
      <c r="MVQ258" s="405"/>
      <c r="MVR258" s="277"/>
      <c r="MVS258" s="277"/>
      <c r="MVT258" s="277"/>
      <c r="MVU258" s="277"/>
      <c r="MVV258" s="277"/>
      <c r="MVW258" s="277"/>
      <c r="MVX258" s="277"/>
      <c r="MVY258" s="277"/>
      <c r="MVZ258" s="402"/>
      <c r="MWA258" s="404"/>
      <c r="MWB258" s="49"/>
      <c r="MWC258" s="49"/>
      <c r="MWD258" s="49"/>
      <c r="MWE258" s="99"/>
      <c r="MWF258" s="98"/>
      <c r="MWG258" s="49"/>
      <c r="MWH258" s="405"/>
      <c r="MWI258" s="405"/>
      <c r="MWJ258" s="277"/>
      <c r="MWK258" s="277"/>
      <c r="MWL258" s="277"/>
      <c r="MWM258" s="277"/>
      <c r="MWN258" s="277"/>
      <c r="MWO258" s="277"/>
      <c r="MWP258" s="277"/>
      <c r="MWQ258" s="277"/>
      <c r="MWR258" s="402"/>
      <c r="MWS258" s="404"/>
      <c r="MWT258" s="49"/>
      <c r="MWU258" s="49"/>
      <c r="MWV258" s="49"/>
      <c r="MWW258" s="99"/>
      <c r="MWX258" s="98"/>
      <c r="MWY258" s="49"/>
      <c r="MWZ258" s="405"/>
      <c r="MXA258" s="405"/>
      <c r="MXB258" s="277"/>
      <c r="MXC258" s="277"/>
      <c r="MXD258" s="277"/>
      <c r="MXE258" s="277"/>
      <c r="MXF258" s="277"/>
      <c r="MXG258" s="277"/>
      <c r="MXH258" s="277"/>
      <c r="MXI258" s="277"/>
      <c r="MXJ258" s="402"/>
      <c r="MXK258" s="404"/>
      <c r="MXL258" s="49"/>
      <c r="MXM258" s="49"/>
      <c r="MXN258" s="49"/>
      <c r="MXO258" s="99"/>
      <c r="MXP258" s="98"/>
      <c r="MXQ258" s="49"/>
      <c r="MXR258" s="405"/>
      <c r="MXS258" s="405"/>
      <c r="MXT258" s="277"/>
      <c r="MXU258" s="277"/>
      <c r="MXV258" s="277"/>
      <c r="MXW258" s="277"/>
      <c r="MXX258" s="277"/>
      <c r="MXY258" s="277"/>
      <c r="MXZ258" s="277"/>
      <c r="MYA258" s="277"/>
      <c r="MYB258" s="402"/>
      <c r="MYC258" s="404"/>
      <c r="MYD258" s="49"/>
      <c r="MYE258" s="49"/>
      <c r="MYF258" s="49"/>
      <c r="MYG258" s="99"/>
      <c r="MYH258" s="98"/>
      <c r="MYI258" s="49"/>
      <c r="MYJ258" s="405"/>
      <c r="MYK258" s="405"/>
      <c r="MYL258" s="277"/>
      <c r="MYM258" s="277"/>
      <c r="MYN258" s="277"/>
      <c r="MYO258" s="277"/>
      <c r="MYP258" s="277"/>
      <c r="MYQ258" s="277"/>
      <c r="MYR258" s="277"/>
      <c r="MYS258" s="277"/>
      <c r="MYT258" s="402"/>
      <c r="MYU258" s="404"/>
      <c r="MYV258" s="49"/>
      <c r="MYW258" s="49"/>
      <c r="MYX258" s="49"/>
      <c r="MYY258" s="99"/>
      <c r="MYZ258" s="98"/>
      <c r="MZA258" s="49"/>
      <c r="MZB258" s="405"/>
      <c r="MZC258" s="405"/>
      <c r="MZD258" s="277"/>
      <c r="MZE258" s="277"/>
      <c r="MZF258" s="277"/>
      <c r="MZG258" s="277"/>
      <c r="MZH258" s="277"/>
      <c r="MZI258" s="277"/>
      <c r="MZJ258" s="277"/>
      <c r="MZK258" s="277"/>
      <c r="MZL258" s="402"/>
      <c r="MZM258" s="404"/>
      <c r="MZN258" s="49"/>
      <c r="MZO258" s="49"/>
      <c r="MZP258" s="49"/>
      <c r="MZQ258" s="99"/>
      <c r="MZR258" s="98"/>
      <c r="MZS258" s="49"/>
      <c r="MZT258" s="405"/>
      <c r="MZU258" s="405"/>
      <c r="MZV258" s="277"/>
      <c r="MZW258" s="277"/>
      <c r="MZX258" s="277"/>
      <c r="MZY258" s="277"/>
      <c r="MZZ258" s="277"/>
      <c r="NAA258" s="277"/>
      <c r="NAB258" s="277"/>
      <c r="NAC258" s="277"/>
      <c r="NAD258" s="402"/>
      <c r="NAE258" s="404"/>
      <c r="NAF258" s="49"/>
      <c r="NAG258" s="49"/>
      <c r="NAH258" s="49"/>
      <c r="NAI258" s="99"/>
      <c r="NAJ258" s="98"/>
      <c r="NAK258" s="49"/>
      <c r="NAL258" s="405"/>
      <c r="NAM258" s="405"/>
      <c r="NAN258" s="277"/>
      <c r="NAO258" s="277"/>
      <c r="NAP258" s="277"/>
      <c r="NAQ258" s="277"/>
      <c r="NAR258" s="277"/>
      <c r="NAS258" s="277"/>
      <c r="NAT258" s="277"/>
      <c r="NAU258" s="277"/>
      <c r="NAV258" s="402"/>
      <c r="NAW258" s="404"/>
      <c r="NAX258" s="49"/>
      <c r="NAY258" s="49"/>
      <c r="NAZ258" s="49"/>
      <c r="NBA258" s="99"/>
      <c r="NBB258" s="98"/>
      <c r="NBC258" s="49"/>
      <c r="NBD258" s="405"/>
      <c r="NBE258" s="405"/>
      <c r="NBF258" s="277"/>
      <c r="NBG258" s="277"/>
      <c r="NBH258" s="277"/>
      <c r="NBI258" s="277"/>
      <c r="NBJ258" s="277"/>
      <c r="NBK258" s="277"/>
      <c r="NBL258" s="277"/>
      <c r="NBM258" s="277"/>
      <c r="NBN258" s="402"/>
      <c r="NBO258" s="404"/>
      <c r="NBP258" s="49"/>
      <c r="NBQ258" s="49"/>
      <c r="NBR258" s="49"/>
      <c r="NBS258" s="99"/>
      <c r="NBT258" s="98"/>
      <c r="NBU258" s="49"/>
      <c r="NBV258" s="405"/>
      <c r="NBW258" s="405"/>
      <c r="NBX258" s="277"/>
      <c r="NBY258" s="277"/>
      <c r="NBZ258" s="277"/>
      <c r="NCA258" s="277"/>
      <c r="NCB258" s="277"/>
      <c r="NCC258" s="277"/>
      <c r="NCD258" s="277"/>
      <c r="NCE258" s="277"/>
      <c r="NCF258" s="402"/>
      <c r="NCG258" s="404"/>
      <c r="NCH258" s="49"/>
      <c r="NCI258" s="49"/>
      <c r="NCJ258" s="49"/>
      <c r="NCK258" s="99"/>
      <c r="NCL258" s="98"/>
      <c r="NCM258" s="49"/>
      <c r="NCN258" s="405"/>
      <c r="NCO258" s="405"/>
      <c r="NCP258" s="277"/>
      <c r="NCQ258" s="277"/>
      <c r="NCR258" s="277"/>
      <c r="NCS258" s="277"/>
      <c r="NCT258" s="277"/>
      <c r="NCU258" s="277"/>
      <c r="NCV258" s="277"/>
      <c r="NCW258" s="277"/>
      <c r="NCX258" s="402"/>
      <c r="NCY258" s="404"/>
      <c r="NCZ258" s="49"/>
      <c r="NDA258" s="49"/>
      <c r="NDB258" s="49"/>
      <c r="NDC258" s="99"/>
      <c r="NDD258" s="98"/>
      <c r="NDE258" s="49"/>
      <c r="NDF258" s="405"/>
      <c r="NDG258" s="405"/>
      <c r="NDH258" s="277"/>
      <c r="NDI258" s="277"/>
      <c r="NDJ258" s="277"/>
      <c r="NDK258" s="277"/>
      <c r="NDL258" s="277"/>
      <c r="NDM258" s="277"/>
      <c r="NDN258" s="277"/>
      <c r="NDO258" s="277"/>
      <c r="NDP258" s="402"/>
      <c r="NDQ258" s="404"/>
      <c r="NDR258" s="49"/>
      <c r="NDS258" s="49"/>
      <c r="NDT258" s="49"/>
      <c r="NDU258" s="99"/>
      <c r="NDV258" s="98"/>
      <c r="NDW258" s="49"/>
      <c r="NDX258" s="405"/>
      <c r="NDY258" s="405"/>
      <c r="NDZ258" s="277"/>
      <c r="NEA258" s="277"/>
      <c r="NEB258" s="277"/>
      <c r="NEC258" s="277"/>
      <c r="NED258" s="277"/>
      <c r="NEE258" s="277"/>
      <c r="NEF258" s="277"/>
      <c r="NEG258" s="277"/>
      <c r="NEH258" s="402"/>
      <c r="NEI258" s="404"/>
      <c r="NEJ258" s="49"/>
      <c r="NEK258" s="49"/>
      <c r="NEL258" s="49"/>
      <c r="NEM258" s="99"/>
      <c r="NEN258" s="98"/>
      <c r="NEO258" s="49"/>
      <c r="NEP258" s="405"/>
      <c r="NEQ258" s="405"/>
      <c r="NER258" s="277"/>
      <c r="NES258" s="277"/>
      <c r="NET258" s="277"/>
      <c r="NEU258" s="277"/>
      <c r="NEV258" s="277"/>
      <c r="NEW258" s="277"/>
      <c r="NEX258" s="277"/>
      <c r="NEY258" s="277"/>
      <c r="NEZ258" s="402"/>
      <c r="NFA258" s="404"/>
      <c r="NFB258" s="49"/>
      <c r="NFC258" s="49"/>
      <c r="NFD258" s="49"/>
      <c r="NFE258" s="99"/>
      <c r="NFF258" s="98"/>
      <c r="NFG258" s="49"/>
      <c r="NFH258" s="405"/>
      <c r="NFI258" s="405"/>
      <c r="NFJ258" s="277"/>
      <c r="NFK258" s="277"/>
      <c r="NFL258" s="277"/>
      <c r="NFM258" s="277"/>
      <c r="NFN258" s="277"/>
      <c r="NFO258" s="277"/>
      <c r="NFP258" s="277"/>
      <c r="NFQ258" s="277"/>
      <c r="NFR258" s="402"/>
      <c r="NFS258" s="404"/>
      <c r="NFT258" s="49"/>
      <c r="NFU258" s="49"/>
      <c r="NFV258" s="49"/>
      <c r="NFW258" s="99"/>
      <c r="NFX258" s="98"/>
      <c r="NFY258" s="49"/>
      <c r="NFZ258" s="405"/>
      <c r="NGA258" s="405"/>
      <c r="NGB258" s="277"/>
      <c r="NGC258" s="277"/>
      <c r="NGD258" s="277"/>
      <c r="NGE258" s="277"/>
      <c r="NGF258" s="277"/>
      <c r="NGG258" s="277"/>
      <c r="NGH258" s="277"/>
      <c r="NGI258" s="277"/>
      <c r="NGJ258" s="402"/>
      <c r="NGK258" s="404"/>
      <c r="NGL258" s="49"/>
      <c r="NGM258" s="49"/>
      <c r="NGN258" s="49"/>
      <c r="NGO258" s="99"/>
      <c r="NGP258" s="98"/>
      <c r="NGQ258" s="49"/>
      <c r="NGR258" s="405"/>
      <c r="NGS258" s="405"/>
      <c r="NGT258" s="277"/>
      <c r="NGU258" s="277"/>
      <c r="NGV258" s="277"/>
      <c r="NGW258" s="277"/>
      <c r="NGX258" s="277"/>
      <c r="NGY258" s="277"/>
      <c r="NGZ258" s="277"/>
      <c r="NHA258" s="277"/>
      <c r="NHB258" s="402"/>
      <c r="NHC258" s="404"/>
      <c r="NHD258" s="49"/>
      <c r="NHE258" s="49"/>
      <c r="NHF258" s="49"/>
      <c r="NHG258" s="99"/>
      <c r="NHH258" s="98"/>
      <c r="NHI258" s="49"/>
      <c r="NHJ258" s="405"/>
      <c r="NHK258" s="405"/>
      <c r="NHL258" s="277"/>
      <c r="NHM258" s="277"/>
      <c r="NHN258" s="277"/>
      <c r="NHO258" s="277"/>
      <c r="NHP258" s="277"/>
      <c r="NHQ258" s="277"/>
      <c r="NHR258" s="277"/>
      <c r="NHS258" s="277"/>
      <c r="NHT258" s="402"/>
      <c r="NHU258" s="404"/>
      <c r="NHV258" s="49"/>
      <c r="NHW258" s="49"/>
      <c r="NHX258" s="49"/>
      <c r="NHY258" s="99"/>
      <c r="NHZ258" s="98"/>
      <c r="NIA258" s="49"/>
      <c r="NIB258" s="405"/>
      <c r="NIC258" s="405"/>
      <c r="NID258" s="277"/>
      <c r="NIE258" s="277"/>
      <c r="NIF258" s="277"/>
      <c r="NIG258" s="277"/>
      <c r="NIH258" s="277"/>
      <c r="NII258" s="277"/>
      <c r="NIJ258" s="277"/>
      <c r="NIK258" s="277"/>
      <c r="NIL258" s="402"/>
      <c r="NIM258" s="404"/>
      <c r="NIN258" s="49"/>
      <c r="NIO258" s="49"/>
      <c r="NIP258" s="49"/>
      <c r="NIQ258" s="99"/>
      <c r="NIR258" s="98"/>
      <c r="NIS258" s="49"/>
      <c r="NIT258" s="405"/>
      <c r="NIU258" s="405"/>
      <c r="NIV258" s="277"/>
      <c r="NIW258" s="277"/>
      <c r="NIX258" s="277"/>
      <c r="NIY258" s="277"/>
      <c r="NIZ258" s="277"/>
      <c r="NJA258" s="277"/>
      <c r="NJB258" s="277"/>
      <c r="NJC258" s="277"/>
      <c r="NJD258" s="402"/>
      <c r="NJE258" s="404"/>
      <c r="NJF258" s="49"/>
      <c r="NJG258" s="49"/>
      <c r="NJH258" s="49"/>
      <c r="NJI258" s="99"/>
      <c r="NJJ258" s="98"/>
      <c r="NJK258" s="49"/>
      <c r="NJL258" s="405"/>
      <c r="NJM258" s="405"/>
      <c r="NJN258" s="277"/>
      <c r="NJO258" s="277"/>
      <c r="NJP258" s="277"/>
      <c r="NJQ258" s="277"/>
      <c r="NJR258" s="277"/>
      <c r="NJS258" s="277"/>
      <c r="NJT258" s="277"/>
      <c r="NJU258" s="277"/>
      <c r="NJV258" s="402"/>
      <c r="NJW258" s="404"/>
      <c r="NJX258" s="49"/>
      <c r="NJY258" s="49"/>
      <c r="NJZ258" s="49"/>
      <c r="NKA258" s="99"/>
      <c r="NKB258" s="98"/>
      <c r="NKC258" s="49"/>
      <c r="NKD258" s="405"/>
      <c r="NKE258" s="405"/>
      <c r="NKF258" s="277"/>
      <c r="NKG258" s="277"/>
      <c r="NKH258" s="277"/>
      <c r="NKI258" s="277"/>
      <c r="NKJ258" s="277"/>
      <c r="NKK258" s="277"/>
      <c r="NKL258" s="277"/>
      <c r="NKM258" s="277"/>
      <c r="NKN258" s="402"/>
      <c r="NKO258" s="404"/>
      <c r="NKP258" s="49"/>
      <c r="NKQ258" s="49"/>
      <c r="NKR258" s="49"/>
      <c r="NKS258" s="99"/>
      <c r="NKT258" s="98"/>
      <c r="NKU258" s="49"/>
      <c r="NKV258" s="405"/>
      <c r="NKW258" s="405"/>
      <c r="NKX258" s="277"/>
      <c r="NKY258" s="277"/>
      <c r="NKZ258" s="277"/>
      <c r="NLA258" s="277"/>
      <c r="NLB258" s="277"/>
      <c r="NLC258" s="277"/>
      <c r="NLD258" s="277"/>
      <c r="NLE258" s="277"/>
      <c r="NLF258" s="402"/>
      <c r="NLG258" s="404"/>
      <c r="NLH258" s="49"/>
      <c r="NLI258" s="49"/>
      <c r="NLJ258" s="49"/>
      <c r="NLK258" s="99"/>
      <c r="NLL258" s="98"/>
      <c r="NLM258" s="49"/>
      <c r="NLN258" s="405"/>
      <c r="NLO258" s="405"/>
      <c r="NLP258" s="277"/>
      <c r="NLQ258" s="277"/>
      <c r="NLR258" s="277"/>
      <c r="NLS258" s="277"/>
      <c r="NLT258" s="277"/>
      <c r="NLU258" s="277"/>
      <c r="NLV258" s="277"/>
      <c r="NLW258" s="277"/>
      <c r="NLX258" s="402"/>
      <c r="NLY258" s="404"/>
      <c r="NLZ258" s="49"/>
      <c r="NMA258" s="49"/>
      <c r="NMB258" s="49"/>
      <c r="NMC258" s="99"/>
      <c r="NMD258" s="98"/>
      <c r="NME258" s="49"/>
      <c r="NMF258" s="405"/>
      <c r="NMG258" s="405"/>
      <c r="NMH258" s="277"/>
      <c r="NMI258" s="277"/>
      <c r="NMJ258" s="277"/>
      <c r="NMK258" s="277"/>
      <c r="NML258" s="277"/>
      <c r="NMM258" s="277"/>
      <c r="NMN258" s="277"/>
      <c r="NMO258" s="277"/>
      <c r="NMP258" s="402"/>
      <c r="NMQ258" s="404"/>
      <c r="NMR258" s="49"/>
      <c r="NMS258" s="49"/>
      <c r="NMT258" s="49"/>
      <c r="NMU258" s="99"/>
      <c r="NMV258" s="98"/>
      <c r="NMW258" s="49"/>
      <c r="NMX258" s="405"/>
      <c r="NMY258" s="405"/>
      <c r="NMZ258" s="277"/>
      <c r="NNA258" s="277"/>
      <c r="NNB258" s="277"/>
      <c r="NNC258" s="277"/>
      <c r="NND258" s="277"/>
      <c r="NNE258" s="277"/>
      <c r="NNF258" s="277"/>
      <c r="NNG258" s="277"/>
      <c r="NNH258" s="402"/>
      <c r="NNI258" s="404"/>
      <c r="NNJ258" s="49"/>
      <c r="NNK258" s="49"/>
      <c r="NNL258" s="49"/>
      <c r="NNM258" s="99"/>
      <c r="NNN258" s="98"/>
      <c r="NNO258" s="49"/>
      <c r="NNP258" s="405"/>
      <c r="NNQ258" s="405"/>
      <c r="NNR258" s="277"/>
      <c r="NNS258" s="277"/>
      <c r="NNT258" s="277"/>
      <c r="NNU258" s="277"/>
      <c r="NNV258" s="277"/>
      <c r="NNW258" s="277"/>
      <c r="NNX258" s="277"/>
      <c r="NNY258" s="277"/>
      <c r="NNZ258" s="402"/>
      <c r="NOA258" s="404"/>
      <c r="NOB258" s="49"/>
      <c r="NOC258" s="49"/>
      <c r="NOD258" s="49"/>
      <c r="NOE258" s="99"/>
      <c r="NOF258" s="98"/>
      <c r="NOG258" s="49"/>
      <c r="NOH258" s="405"/>
      <c r="NOI258" s="405"/>
      <c r="NOJ258" s="277"/>
      <c r="NOK258" s="277"/>
      <c r="NOL258" s="277"/>
      <c r="NOM258" s="277"/>
      <c r="NON258" s="277"/>
      <c r="NOO258" s="277"/>
      <c r="NOP258" s="277"/>
      <c r="NOQ258" s="277"/>
      <c r="NOR258" s="402"/>
      <c r="NOS258" s="404"/>
      <c r="NOT258" s="49"/>
      <c r="NOU258" s="49"/>
      <c r="NOV258" s="49"/>
      <c r="NOW258" s="99"/>
      <c r="NOX258" s="98"/>
      <c r="NOY258" s="49"/>
      <c r="NOZ258" s="405"/>
      <c r="NPA258" s="405"/>
      <c r="NPB258" s="277"/>
      <c r="NPC258" s="277"/>
      <c r="NPD258" s="277"/>
      <c r="NPE258" s="277"/>
      <c r="NPF258" s="277"/>
      <c r="NPG258" s="277"/>
      <c r="NPH258" s="277"/>
      <c r="NPI258" s="277"/>
      <c r="NPJ258" s="402"/>
      <c r="NPK258" s="404"/>
      <c r="NPL258" s="49"/>
      <c r="NPM258" s="49"/>
      <c r="NPN258" s="49"/>
      <c r="NPO258" s="99"/>
      <c r="NPP258" s="98"/>
      <c r="NPQ258" s="49"/>
      <c r="NPR258" s="405"/>
      <c r="NPS258" s="405"/>
      <c r="NPT258" s="277"/>
      <c r="NPU258" s="277"/>
      <c r="NPV258" s="277"/>
      <c r="NPW258" s="277"/>
      <c r="NPX258" s="277"/>
      <c r="NPY258" s="277"/>
      <c r="NPZ258" s="277"/>
      <c r="NQA258" s="277"/>
      <c r="NQB258" s="402"/>
      <c r="NQC258" s="404"/>
      <c r="NQD258" s="49"/>
      <c r="NQE258" s="49"/>
      <c r="NQF258" s="49"/>
      <c r="NQG258" s="99"/>
      <c r="NQH258" s="98"/>
      <c r="NQI258" s="49"/>
      <c r="NQJ258" s="405"/>
      <c r="NQK258" s="405"/>
      <c r="NQL258" s="277"/>
      <c r="NQM258" s="277"/>
      <c r="NQN258" s="277"/>
      <c r="NQO258" s="277"/>
      <c r="NQP258" s="277"/>
      <c r="NQQ258" s="277"/>
      <c r="NQR258" s="277"/>
      <c r="NQS258" s="277"/>
      <c r="NQT258" s="402"/>
      <c r="NQU258" s="404"/>
      <c r="NQV258" s="49"/>
      <c r="NQW258" s="49"/>
      <c r="NQX258" s="49"/>
      <c r="NQY258" s="99"/>
      <c r="NQZ258" s="98"/>
      <c r="NRA258" s="49"/>
      <c r="NRB258" s="405"/>
      <c r="NRC258" s="405"/>
      <c r="NRD258" s="277"/>
      <c r="NRE258" s="277"/>
      <c r="NRF258" s="277"/>
      <c r="NRG258" s="277"/>
      <c r="NRH258" s="277"/>
      <c r="NRI258" s="277"/>
      <c r="NRJ258" s="277"/>
      <c r="NRK258" s="277"/>
      <c r="NRL258" s="402"/>
      <c r="NRM258" s="404"/>
      <c r="NRN258" s="49"/>
      <c r="NRO258" s="49"/>
      <c r="NRP258" s="49"/>
      <c r="NRQ258" s="99"/>
      <c r="NRR258" s="98"/>
      <c r="NRS258" s="49"/>
      <c r="NRT258" s="405"/>
      <c r="NRU258" s="405"/>
      <c r="NRV258" s="277"/>
      <c r="NRW258" s="277"/>
      <c r="NRX258" s="277"/>
      <c r="NRY258" s="277"/>
      <c r="NRZ258" s="277"/>
      <c r="NSA258" s="277"/>
      <c r="NSB258" s="277"/>
      <c r="NSC258" s="277"/>
      <c r="NSD258" s="402"/>
      <c r="NSE258" s="404"/>
      <c r="NSF258" s="49"/>
      <c r="NSG258" s="49"/>
      <c r="NSH258" s="49"/>
      <c r="NSI258" s="99"/>
      <c r="NSJ258" s="98"/>
      <c r="NSK258" s="49"/>
      <c r="NSL258" s="405"/>
      <c r="NSM258" s="405"/>
      <c r="NSN258" s="277"/>
      <c r="NSO258" s="277"/>
      <c r="NSP258" s="277"/>
      <c r="NSQ258" s="277"/>
      <c r="NSR258" s="277"/>
      <c r="NSS258" s="277"/>
      <c r="NST258" s="277"/>
      <c r="NSU258" s="277"/>
      <c r="NSV258" s="402"/>
      <c r="NSW258" s="404"/>
      <c r="NSX258" s="49"/>
      <c r="NSY258" s="49"/>
      <c r="NSZ258" s="49"/>
      <c r="NTA258" s="99"/>
      <c r="NTB258" s="98"/>
      <c r="NTC258" s="49"/>
      <c r="NTD258" s="405"/>
      <c r="NTE258" s="405"/>
      <c r="NTF258" s="277"/>
      <c r="NTG258" s="277"/>
      <c r="NTH258" s="277"/>
      <c r="NTI258" s="277"/>
      <c r="NTJ258" s="277"/>
      <c r="NTK258" s="277"/>
      <c r="NTL258" s="277"/>
      <c r="NTM258" s="277"/>
      <c r="NTN258" s="402"/>
      <c r="NTO258" s="404"/>
      <c r="NTP258" s="49"/>
      <c r="NTQ258" s="49"/>
      <c r="NTR258" s="49"/>
      <c r="NTS258" s="99"/>
      <c r="NTT258" s="98"/>
      <c r="NTU258" s="49"/>
      <c r="NTV258" s="405"/>
      <c r="NTW258" s="405"/>
      <c r="NTX258" s="277"/>
      <c r="NTY258" s="277"/>
      <c r="NTZ258" s="277"/>
      <c r="NUA258" s="277"/>
      <c r="NUB258" s="277"/>
      <c r="NUC258" s="277"/>
      <c r="NUD258" s="277"/>
      <c r="NUE258" s="277"/>
      <c r="NUF258" s="402"/>
      <c r="NUG258" s="404"/>
      <c r="NUH258" s="49"/>
      <c r="NUI258" s="49"/>
      <c r="NUJ258" s="49"/>
      <c r="NUK258" s="99"/>
      <c r="NUL258" s="98"/>
      <c r="NUM258" s="49"/>
      <c r="NUN258" s="405"/>
      <c r="NUO258" s="405"/>
      <c r="NUP258" s="277"/>
      <c r="NUQ258" s="277"/>
      <c r="NUR258" s="277"/>
      <c r="NUS258" s="277"/>
      <c r="NUT258" s="277"/>
      <c r="NUU258" s="277"/>
      <c r="NUV258" s="277"/>
      <c r="NUW258" s="277"/>
      <c r="NUX258" s="402"/>
      <c r="NUY258" s="404"/>
      <c r="NUZ258" s="49"/>
      <c r="NVA258" s="49"/>
      <c r="NVB258" s="49"/>
      <c r="NVC258" s="99"/>
      <c r="NVD258" s="98"/>
      <c r="NVE258" s="49"/>
      <c r="NVF258" s="405"/>
      <c r="NVG258" s="405"/>
      <c r="NVH258" s="277"/>
      <c r="NVI258" s="277"/>
      <c r="NVJ258" s="277"/>
      <c r="NVK258" s="277"/>
      <c r="NVL258" s="277"/>
      <c r="NVM258" s="277"/>
      <c r="NVN258" s="277"/>
      <c r="NVO258" s="277"/>
      <c r="NVP258" s="402"/>
      <c r="NVQ258" s="404"/>
      <c r="NVR258" s="49"/>
      <c r="NVS258" s="49"/>
      <c r="NVT258" s="49"/>
      <c r="NVU258" s="99"/>
      <c r="NVV258" s="98"/>
      <c r="NVW258" s="49"/>
      <c r="NVX258" s="405"/>
      <c r="NVY258" s="405"/>
      <c r="NVZ258" s="277"/>
      <c r="NWA258" s="277"/>
      <c r="NWB258" s="277"/>
      <c r="NWC258" s="277"/>
      <c r="NWD258" s="277"/>
      <c r="NWE258" s="277"/>
      <c r="NWF258" s="277"/>
      <c r="NWG258" s="277"/>
      <c r="NWH258" s="402"/>
      <c r="NWI258" s="404"/>
      <c r="NWJ258" s="49"/>
      <c r="NWK258" s="49"/>
      <c r="NWL258" s="49"/>
      <c r="NWM258" s="99"/>
      <c r="NWN258" s="98"/>
      <c r="NWO258" s="49"/>
      <c r="NWP258" s="405"/>
      <c r="NWQ258" s="405"/>
      <c r="NWR258" s="277"/>
      <c r="NWS258" s="277"/>
      <c r="NWT258" s="277"/>
      <c r="NWU258" s="277"/>
      <c r="NWV258" s="277"/>
      <c r="NWW258" s="277"/>
      <c r="NWX258" s="277"/>
      <c r="NWY258" s="277"/>
      <c r="NWZ258" s="402"/>
      <c r="NXA258" s="404"/>
      <c r="NXB258" s="49"/>
      <c r="NXC258" s="49"/>
      <c r="NXD258" s="49"/>
      <c r="NXE258" s="99"/>
      <c r="NXF258" s="98"/>
      <c r="NXG258" s="49"/>
      <c r="NXH258" s="405"/>
      <c r="NXI258" s="405"/>
      <c r="NXJ258" s="277"/>
      <c r="NXK258" s="277"/>
      <c r="NXL258" s="277"/>
      <c r="NXM258" s="277"/>
      <c r="NXN258" s="277"/>
      <c r="NXO258" s="277"/>
      <c r="NXP258" s="277"/>
      <c r="NXQ258" s="277"/>
      <c r="NXR258" s="402"/>
      <c r="NXS258" s="404"/>
      <c r="NXT258" s="49"/>
      <c r="NXU258" s="49"/>
      <c r="NXV258" s="49"/>
      <c r="NXW258" s="99"/>
      <c r="NXX258" s="98"/>
      <c r="NXY258" s="49"/>
      <c r="NXZ258" s="405"/>
      <c r="NYA258" s="405"/>
      <c r="NYB258" s="277"/>
      <c r="NYC258" s="277"/>
      <c r="NYD258" s="277"/>
      <c r="NYE258" s="277"/>
      <c r="NYF258" s="277"/>
      <c r="NYG258" s="277"/>
      <c r="NYH258" s="277"/>
      <c r="NYI258" s="277"/>
      <c r="NYJ258" s="402"/>
      <c r="NYK258" s="404"/>
      <c r="NYL258" s="49"/>
      <c r="NYM258" s="49"/>
      <c r="NYN258" s="49"/>
      <c r="NYO258" s="99"/>
      <c r="NYP258" s="98"/>
      <c r="NYQ258" s="49"/>
      <c r="NYR258" s="405"/>
      <c r="NYS258" s="405"/>
      <c r="NYT258" s="277"/>
      <c r="NYU258" s="277"/>
      <c r="NYV258" s="277"/>
      <c r="NYW258" s="277"/>
      <c r="NYX258" s="277"/>
      <c r="NYY258" s="277"/>
      <c r="NYZ258" s="277"/>
      <c r="NZA258" s="277"/>
      <c r="NZB258" s="402"/>
      <c r="NZC258" s="404"/>
      <c r="NZD258" s="49"/>
      <c r="NZE258" s="49"/>
      <c r="NZF258" s="49"/>
      <c r="NZG258" s="99"/>
      <c r="NZH258" s="98"/>
      <c r="NZI258" s="49"/>
      <c r="NZJ258" s="405"/>
      <c r="NZK258" s="405"/>
      <c r="NZL258" s="277"/>
      <c r="NZM258" s="277"/>
      <c r="NZN258" s="277"/>
      <c r="NZO258" s="277"/>
      <c r="NZP258" s="277"/>
      <c r="NZQ258" s="277"/>
      <c r="NZR258" s="277"/>
      <c r="NZS258" s="277"/>
      <c r="NZT258" s="402"/>
      <c r="NZU258" s="404"/>
      <c r="NZV258" s="49"/>
      <c r="NZW258" s="49"/>
      <c r="NZX258" s="49"/>
      <c r="NZY258" s="99"/>
      <c r="NZZ258" s="98"/>
      <c r="OAA258" s="49"/>
      <c r="OAB258" s="405"/>
      <c r="OAC258" s="405"/>
      <c r="OAD258" s="277"/>
      <c r="OAE258" s="277"/>
      <c r="OAF258" s="277"/>
      <c r="OAG258" s="277"/>
      <c r="OAH258" s="277"/>
      <c r="OAI258" s="277"/>
      <c r="OAJ258" s="277"/>
      <c r="OAK258" s="277"/>
      <c r="OAL258" s="402"/>
      <c r="OAM258" s="404"/>
      <c r="OAN258" s="49"/>
      <c r="OAO258" s="49"/>
      <c r="OAP258" s="49"/>
      <c r="OAQ258" s="99"/>
      <c r="OAR258" s="98"/>
      <c r="OAS258" s="49"/>
      <c r="OAT258" s="405"/>
      <c r="OAU258" s="405"/>
      <c r="OAV258" s="277"/>
      <c r="OAW258" s="277"/>
      <c r="OAX258" s="277"/>
      <c r="OAY258" s="277"/>
      <c r="OAZ258" s="277"/>
      <c r="OBA258" s="277"/>
      <c r="OBB258" s="277"/>
      <c r="OBC258" s="277"/>
      <c r="OBD258" s="402"/>
      <c r="OBE258" s="404"/>
      <c r="OBF258" s="49"/>
      <c r="OBG258" s="49"/>
      <c r="OBH258" s="49"/>
      <c r="OBI258" s="99"/>
      <c r="OBJ258" s="98"/>
      <c r="OBK258" s="49"/>
      <c r="OBL258" s="405"/>
      <c r="OBM258" s="405"/>
      <c r="OBN258" s="277"/>
      <c r="OBO258" s="277"/>
      <c r="OBP258" s="277"/>
      <c r="OBQ258" s="277"/>
      <c r="OBR258" s="277"/>
      <c r="OBS258" s="277"/>
      <c r="OBT258" s="277"/>
      <c r="OBU258" s="277"/>
      <c r="OBV258" s="402"/>
      <c r="OBW258" s="404"/>
      <c r="OBX258" s="49"/>
      <c r="OBY258" s="49"/>
      <c r="OBZ258" s="49"/>
      <c r="OCA258" s="99"/>
      <c r="OCB258" s="98"/>
      <c r="OCC258" s="49"/>
      <c r="OCD258" s="405"/>
      <c r="OCE258" s="405"/>
      <c r="OCF258" s="277"/>
      <c r="OCG258" s="277"/>
      <c r="OCH258" s="277"/>
      <c r="OCI258" s="277"/>
      <c r="OCJ258" s="277"/>
      <c r="OCK258" s="277"/>
      <c r="OCL258" s="277"/>
      <c r="OCM258" s="277"/>
      <c r="OCN258" s="402"/>
      <c r="OCO258" s="404"/>
      <c r="OCP258" s="49"/>
      <c r="OCQ258" s="49"/>
      <c r="OCR258" s="49"/>
      <c r="OCS258" s="99"/>
      <c r="OCT258" s="98"/>
      <c r="OCU258" s="49"/>
      <c r="OCV258" s="405"/>
      <c r="OCW258" s="405"/>
      <c r="OCX258" s="277"/>
      <c r="OCY258" s="277"/>
      <c r="OCZ258" s="277"/>
      <c r="ODA258" s="277"/>
      <c r="ODB258" s="277"/>
      <c r="ODC258" s="277"/>
      <c r="ODD258" s="277"/>
      <c r="ODE258" s="277"/>
      <c r="ODF258" s="402"/>
      <c r="ODG258" s="404"/>
      <c r="ODH258" s="49"/>
      <c r="ODI258" s="49"/>
      <c r="ODJ258" s="49"/>
      <c r="ODK258" s="99"/>
      <c r="ODL258" s="98"/>
      <c r="ODM258" s="49"/>
      <c r="ODN258" s="405"/>
      <c r="ODO258" s="405"/>
      <c r="ODP258" s="277"/>
      <c r="ODQ258" s="277"/>
      <c r="ODR258" s="277"/>
      <c r="ODS258" s="277"/>
      <c r="ODT258" s="277"/>
      <c r="ODU258" s="277"/>
      <c r="ODV258" s="277"/>
      <c r="ODW258" s="277"/>
      <c r="ODX258" s="402"/>
      <c r="ODY258" s="404"/>
      <c r="ODZ258" s="49"/>
      <c r="OEA258" s="49"/>
      <c r="OEB258" s="49"/>
      <c r="OEC258" s="99"/>
      <c r="OED258" s="98"/>
      <c r="OEE258" s="49"/>
      <c r="OEF258" s="405"/>
      <c r="OEG258" s="405"/>
      <c r="OEH258" s="277"/>
      <c r="OEI258" s="277"/>
      <c r="OEJ258" s="277"/>
      <c r="OEK258" s="277"/>
      <c r="OEL258" s="277"/>
      <c r="OEM258" s="277"/>
      <c r="OEN258" s="277"/>
      <c r="OEO258" s="277"/>
      <c r="OEP258" s="402"/>
      <c r="OEQ258" s="404"/>
      <c r="OER258" s="49"/>
      <c r="OES258" s="49"/>
      <c r="OET258" s="49"/>
      <c r="OEU258" s="99"/>
      <c r="OEV258" s="98"/>
      <c r="OEW258" s="49"/>
      <c r="OEX258" s="405"/>
      <c r="OEY258" s="405"/>
      <c r="OEZ258" s="277"/>
      <c r="OFA258" s="277"/>
      <c r="OFB258" s="277"/>
      <c r="OFC258" s="277"/>
      <c r="OFD258" s="277"/>
      <c r="OFE258" s="277"/>
      <c r="OFF258" s="277"/>
      <c r="OFG258" s="277"/>
      <c r="OFH258" s="402"/>
      <c r="OFI258" s="404"/>
      <c r="OFJ258" s="49"/>
      <c r="OFK258" s="49"/>
      <c r="OFL258" s="49"/>
      <c r="OFM258" s="99"/>
      <c r="OFN258" s="98"/>
      <c r="OFO258" s="49"/>
      <c r="OFP258" s="405"/>
      <c r="OFQ258" s="405"/>
      <c r="OFR258" s="277"/>
      <c r="OFS258" s="277"/>
      <c r="OFT258" s="277"/>
      <c r="OFU258" s="277"/>
      <c r="OFV258" s="277"/>
      <c r="OFW258" s="277"/>
      <c r="OFX258" s="277"/>
      <c r="OFY258" s="277"/>
      <c r="OFZ258" s="402"/>
      <c r="OGA258" s="404"/>
      <c r="OGB258" s="49"/>
      <c r="OGC258" s="49"/>
      <c r="OGD258" s="49"/>
      <c r="OGE258" s="99"/>
      <c r="OGF258" s="98"/>
      <c r="OGG258" s="49"/>
      <c r="OGH258" s="405"/>
      <c r="OGI258" s="405"/>
      <c r="OGJ258" s="277"/>
      <c r="OGK258" s="277"/>
      <c r="OGL258" s="277"/>
      <c r="OGM258" s="277"/>
      <c r="OGN258" s="277"/>
      <c r="OGO258" s="277"/>
      <c r="OGP258" s="277"/>
      <c r="OGQ258" s="277"/>
      <c r="OGR258" s="402"/>
      <c r="OGS258" s="404"/>
      <c r="OGT258" s="49"/>
      <c r="OGU258" s="49"/>
      <c r="OGV258" s="49"/>
      <c r="OGW258" s="99"/>
      <c r="OGX258" s="98"/>
      <c r="OGY258" s="49"/>
      <c r="OGZ258" s="405"/>
      <c r="OHA258" s="405"/>
      <c r="OHB258" s="277"/>
      <c r="OHC258" s="277"/>
      <c r="OHD258" s="277"/>
      <c r="OHE258" s="277"/>
      <c r="OHF258" s="277"/>
      <c r="OHG258" s="277"/>
      <c r="OHH258" s="277"/>
      <c r="OHI258" s="277"/>
      <c r="OHJ258" s="402"/>
      <c r="OHK258" s="404"/>
      <c r="OHL258" s="49"/>
      <c r="OHM258" s="49"/>
      <c r="OHN258" s="49"/>
      <c r="OHO258" s="99"/>
      <c r="OHP258" s="98"/>
      <c r="OHQ258" s="49"/>
      <c r="OHR258" s="405"/>
      <c r="OHS258" s="405"/>
      <c r="OHT258" s="277"/>
      <c r="OHU258" s="277"/>
      <c r="OHV258" s="277"/>
      <c r="OHW258" s="277"/>
      <c r="OHX258" s="277"/>
      <c r="OHY258" s="277"/>
      <c r="OHZ258" s="277"/>
      <c r="OIA258" s="277"/>
      <c r="OIB258" s="402"/>
      <c r="OIC258" s="404"/>
      <c r="OID258" s="49"/>
      <c r="OIE258" s="49"/>
      <c r="OIF258" s="49"/>
      <c r="OIG258" s="99"/>
      <c r="OIH258" s="98"/>
      <c r="OII258" s="49"/>
      <c r="OIJ258" s="405"/>
      <c r="OIK258" s="405"/>
      <c r="OIL258" s="277"/>
      <c r="OIM258" s="277"/>
      <c r="OIN258" s="277"/>
      <c r="OIO258" s="277"/>
      <c r="OIP258" s="277"/>
      <c r="OIQ258" s="277"/>
      <c r="OIR258" s="277"/>
      <c r="OIS258" s="277"/>
      <c r="OIT258" s="402"/>
      <c r="OIU258" s="404"/>
      <c r="OIV258" s="49"/>
      <c r="OIW258" s="49"/>
      <c r="OIX258" s="49"/>
      <c r="OIY258" s="99"/>
      <c r="OIZ258" s="98"/>
      <c r="OJA258" s="49"/>
      <c r="OJB258" s="405"/>
      <c r="OJC258" s="405"/>
      <c r="OJD258" s="277"/>
      <c r="OJE258" s="277"/>
      <c r="OJF258" s="277"/>
      <c r="OJG258" s="277"/>
      <c r="OJH258" s="277"/>
      <c r="OJI258" s="277"/>
      <c r="OJJ258" s="277"/>
      <c r="OJK258" s="277"/>
      <c r="OJL258" s="402"/>
      <c r="OJM258" s="404"/>
      <c r="OJN258" s="49"/>
      <c r="OJO258" s="49"/>
      <c r="OJP258" s="49"/>
      <c r="OJQ258" s="99"/>
      <c r="OJR258" s="98"/>
      <c r="OJS258" s="49"/>
      <c r="OJT258" s="405"/>
      <c r="OJU258" s="405"/>
      <c r="OJV258" s="277"/>
      <c r="OJW258" s="277"/>
      <c r="OJX258" s="277"/>
      <c r="OJY258" s="277"/>
      <c r="OJZ258" s="277"/>
      <c r="OKA258" s="277"/>
      <c r="OKB258" s="277"/>
      <c r="OKC258" s="277"/>
      <c r="OKD258" s="402"/>
      <c r="OKE258" s="404"/>
      <c r="OKF258" s="49"/>
      <c r="OKG258" s="49"/>
      <c r="OKH258" s="49"/>
      <c r="OKI258" s="99"/>
      <c r="OKJ258" s="98"/>
      <c r="OKK258" s="49"/>
      <c r="OKL258" s="405"/>
      <c r="OKM258" s="405"/>
      <c r="OKN258" s="277"/>
      <c r="OKO258" s="277"/>
      <c r="OKP258" s="277"/>
      <c r="OKQ258" s="277"/>
      <c r="OKR258" s="277"/>
      <c r="OKS258" s="277"/>
      <c r="OKT258" s="277"/>
      <c r="OKU258" s="277"/>
      <c r="OKV258" s="402"/>
      <c r="OKW258" s="404"/>
      <c r="OKX258" s="49"/>
      <c r="OKY258" s="49"/>
      <c r="OKZ258" s="49"/>
      <c r="OLA258" s="99"/>
      <c r="OLB258" s="98"/>
      <c r="OLC258" s="49"/>
      <c r="OLD258" s="405"/>
      <c r="OLE258" s="405"/>
      <c r="OLF258" s="277"/>
      <c r="OLG258" s="277"/>
      <c r="OLH258" s="277"/>
      <c r="OLI258" s="277"/>
      <c r="OLJ258" s="277"/>
      <c r="OLK258" s="277"/>
      <c r="OLL258" s="277"/>
      <c r="OLM258" s="277"/>
      <c r="OLN258" s="402"/>
      <c r="OLO258" s="404"/>
      <c r="OLP258" s="49"/>
      <c r="OLQ258" s="49"/>
      <c r="OLR258" s="49"/>
      <c r="OLS258" s="99"/>
      <c r="OLT258" s="98"/>
      <c r="OLU258" s="49"/>
      <c r="OLV258" s="405"/>
      <c r="OLW258" s="405"/>
      <c r="OLX258" s="277"/>
      <c r="OLY258" s="277"/>
      <c r="OLZ258" s="277"/>
      <c r="OMA258" s="277"/>
      <c r="OMB258" s="277"/>
      <c r="OMC258" s="277"/>
      <c r="OMD258" s="277"/>
      <c r="OME258" s="277"/>
      <c r="OMF258" s="402"/>
      <c r="OMG258" s="404"/>
      <c r="OMH258" s="49"/>
      <c r="OMI258" s="49"/>
      <c r="OMJ258" s="49"/>
      <c r="OMK258" s="99"/>
      <c r="OML258" s="98"/>
      <c r="OMM258" s="49"/>
      <c r="OMN258" s="405"/>
      <c r="OMO258" s="405"/>
      <c r="OMP258" s="277"/>
      <c r="OMQ258" s="277"/>
      <c r="OMR258" s="277"/>
      <c r="OMS258" s="277"/>
      <c r="OMT258" s="277"/>
      <c r="OMU258" s="277"/>
      <c r="OMV258" s="277"/>
      <c r="OMW258" s="277"/>
      <c r="OMX258" s="402"/>
      <c r="OMY258" s="404"/>
      <c r="OMZ258" s="49"/>
      <c r="ONA258" s="49"/>
      <c r="ONB258" s="49"/>
      <c r="ONC258" s="99"/>
      <c r="OND258" s="98"/>
      <c r="ONE258" s="49"/>
      <c r="ONF258" s="405"/>
      <c r="ONG258" s="405"/>
      <c r="ONH258" s="277"/>
      <c r="ONI258" s="277"/>
      <c r="ONJ258" s="277"/>
      <c r="ONK258" s="277"/>
      <c r="ONL258" s="277"/>
      <c r="ONM258" s="277"/>
      <c r="ONN258" s="277"/>
      <c r="ONO258" s="277"/>
      <c r="ONP258" s="402"/>
      <c r="ONQ258" s="404"/>
      <c r="ONR258" s="49"/>
      <c r="ONS258" s="49"/>
      <c r="ONT258" s="49"/>
      <c r="ONU258" s="99"/>
      <c r="ONV258" s="98"/>
      <c r="ONW258" s="49"/>
      <c r="ONX258" s="405"/>
      <c r="ONY258" s="405"/>
      <c r="ONZ258" s="277"/>
      <c r="OOA258" s="277"/>
      <c r="OOB258" s="277"/>
      <c r="OOC258" s="277"/>
      <c r="OOD258" s="277"/>
      <c r="OOE258" s="277"/>
      <c r="OOF258" s="277"/>
      <c r="OOG258" s="277"/>
      <c r="OOH258" s="402"/>
      <c r="OOI258" s="404"/>
      <c r="OOJ258" s="49"/>
      <c r="OOK258" s="49"/>
      <c r="OOL258" s="49"/>
      <c r="OOM258" s="99"/>
      <c r="OON258" s="98"/>
      <c r="OOO258" s="49"/>
      <c r="OOP258" s="405"/>
      <c r="OOQ258" s="405"/>
      <c r="OOR258" s="277"/>
      <c r="OOS258" s="277"/>
      <c r="OOT258" s="277"/>
      <c r="OOU258" s="277"/>
      <c r="OOV258" s="277"/>
      <c r="OOW258" s="277"/>
      <c r="OOX258" s="277"/>
      <c r="OOY258" s="277"/>
      <c r="OOZ258" s="402"/>
      <c r="OPA258" s="404"/>
      <c r="OPB258" s="49"/>
      <c r="OPC258" s="49"/>
      <c r="OPD258" s="49"/>
      <c r="OPE258" s="99"/>
      <c r="OPF258" s="98"/>
      <c r="OPG258" s="49"/>
      <c r="OPH258" s="405"/>
      <c r="OPI258" s="405"/>
      <c r="OPJ258" s="277"/>
      <c r="OPK258" s="277"/>
      <c r="OPL258" s="277"/>
      <c r="OPM258" s="277"/>
      <c r="OPN258" s="277"/>
      <c r="OPO258" s="277"/>
      <c r="OPP258" s="277"/>
      <c r="OPQ258" s="277"/>
      <c r="OPR258" s="402"/>
      <c r="OPS258" s="404"/>
      <c r="OPT258" s="49"/>
      <c r="OPU258" s="49"/>
      <c r="OPV258" s="49"/>
      <c r="OPW258" s="99"/>
      <c r="OPX258" s="98"/>
      <c r="OPY258" s="49"/>
      <c r="OPZ258" s="405"/>
      <c r="OQA258" s="405"/>
      <c r="OQB258" s="277"/>
      <c r="OQC258" s="277"/>
      <c r="OQD258" s="277"/>
      <c r="OQE258" s="277"/>
      <c r="OQF258" s="277"/>
      <c r="OQG258" s="277"/>
      <c r="OQH258" s="277"/>
      <c r="OQI258" s="277"/>
      <c r="OQJ258" s="402"/>
      <c r="OQK258" s="404"/>
      <c r="OQL258" s="49"/>
      <c r="OQM258" s="49"/>
      <c r="OQN258" s="49"/>
      <c r="OQO258" s="99"/>
      <c r="OQP258" s="98"/>
      <c r="OQQ258" s="49"/>
      <c r="OQR258" s="405"/>
      <c r="OQS258" s="405"/>
      <c r="OQT258" s="277"/>
      <c r="OQU258" s="277"/>
      <c r="OQV258" s="277"/>
      <c r="OQW258" s="277"/>
      <c r="OQX258" s="277"/>
      <c r="OQY258" s="277"/>
      <c r="OQZ258" s="277"/>
      <c r="ORA258" s="277"/>
      <c r="ORB258" s="402"/>
      <c r="ORC258" s="404"/>
      <c r="ORD258" s="49"/>
      <c r="ORE258" s="49"/>
      <c r="ORF258" s="49"/>
      <c r="ORG258" s="99"/>
      <c r="ORH258" s="98"/>
      <c r="ORI258" s="49"/>
      <c r="ORJ258" s="405"/>
      <c r="ORK258" s="405"/>
      <c r="ORL258" s="277"/>
      <c r="ORM258" s="277"/>
      <c r="ORN258" s="277"/>
      <c r="ORO258" s="277"/>
      <c r="ORP258" s="277"/>
      <c r="ORQ258" s="277"/>
      <c r="ORR258" s="277"/>
      <c r="ORS258" s="277"/>
      <c r="ORT258" s="402"/>
      <c r="ORU258" s="404"/>
      <c r="ORV258" s="49"/>
      <c r="ORW258" s="49"/>
      <c r="ORX258" s="49"/>
      <c r="ORY258" s="99"/>
      <c r="ORZ258" s="98"/>
      <c r="OSA258" s="49"/>
      <c r="OSB258" s="405"/>
      <c r="OSC258" s="405"/>
      <c r="OSD258" s="277"/>
      <c r="OSE258" s="277"/>
      <c r="OSF258" s="277"/>
      <c r="OSG258" s="277"/>
      <c r="OSH258" s="277"/>
      <c r="OSI258" s="277"/>
      <c r="OSJ258" s="277"/>
      <c r="OSK258" s="277"/>
      <c r="OSL258" s="402"/>
      <c r="OSM258" s="404"/>
      <c r="OSN258" s="49"/>
      <c r="OSO258" s="49"/>
      <c r="OSP258" s="49"/>
      <c r="OSQ258" s="99"/>
      <c r="OSR258" s="98"/>
      <c r="OSS258" s="49"/>
      <c r="OST258" s="405"/>
      <c r="OSU258" s="405"/>
      <c r="OSV258" s="277"/>
      <c r="OSW258" s="277"/>
      <c r="OSX258" s="277"/>
      <c r="OSY258" s="277"/>
      <c r="OSZ258" s="277"/>
      <c r="OTA258" s="277"/>
      <c r="OTB258" s="277"/>
      <c r="OTC258" s="277"/>
      <c r="OTD258" s="402"/>
      <c r="OTE258" s="404"/>
      <c r="OTF258" s="49"/>
      <c r="OTG258" s="49"/>
      <c r="OTH258" s="49"/>
      <c r="OTI258" s="99"/>
      <c r="OTJ258" s="98"/>
      <c r="OTK258" s="49"/>
      <c r="OTL258" s="405"/>
      <c r="OTM258" s="405"/>
      <c r="OTN258" s="277"/>
      <c r="OTO258" s="277"/>
      <c r="OTP258" s="277"/>
      <c r="OTQ258" s="277"/>
      <c r="OTR258" s="277"/>
      <c r="OTS258" s="277"/>
      <c r="OTT258" s="277"/>
      <c r="OTU258" s="277"/>
      <c r="OTV258" s="402"/>
      <c r="OTW258" s="404"/>
      <c r="OTX258" s="49"/>
      <c r="OTY258" s="49"/>
      <c r="OTZ258" s="49"/>
      <c r="OUA258" s="99"/>
      <c r="OUB258" s="98"/>
      <c r="OUC258" s="49"/>
      <c r="OUD258" s="405"/>
      <c r="OUE258" s="405"/>
      <c r="OUF258" s="277"/>
      <c r="OUG258" s="277"/>
      <c r="OUH258" s="277"/>
      <c r="OUI258" s="277"/>
      <c r="OUJ258" s="277"/>
      <c r="OUK258" s="277"/>
      <c r="OUL258" s="277"/>
      <c r="OUM258" s="277"/>
      <c r="OUN258" s="402"/>
      <c r="OUO258" s="404"/>
      <c r="OUP258" s="49"/>
      <c r="OUQ258" s="49"/>
      <c r="OUR258" s="49"/>
      <c r="OUS258" s="99"/>
      <c r="OUT258" s="98"/>
      <c r="OUU258" s="49"/>
      <c r="OUV258" s="405"/>
      <c r="OUW258" s="405"/>
      <c r="OUX258" s="277"/>
      <c r="OUY258" s="277"/>
      <c r="OUZ258" s="277"/>
      <c r="OVA258" s="277"/>
      <c r="OVB258" s="277"/>
      <c r="OVC258" s="277"/>
      <c r="OVD258" s="277"/>
      <c r="OVE258" s="277"/>
      <c r="OVF258" s="402"/>
      <c r="OVG258" s="404"/>
      <c r="OVH258" s="49"/>
      <c r="OVI258" s="49"/>
      <c r="OVJ258" s="49"/>
      <c r="OVK258" s="99"/>
      <c r="OVL258" s="98"/>
      <c r="OVM258" s="49"/>
      <c r="OVN258" s="405"/>
      <c r="OVO258" s="405"/>
      <c r="OVP258" s="277"/>
      <c r="OVQ258" s="277"/>
      <c r="OVR258" s="277"/>
      <c r="OVS258" s="277"/>
      <c r="OVT258" s="277"/>
      <c r="OVU258" s="277"/>
      <c r="OVV258" s="277"/>
      <c r="OVW258" s="277"/>
      <c r="OVX258" s="402"/>
      <c r="OVY258" s="404"/>
      <c r="OVZ258" s="49"/>
      <c r="OWA258" s="49"/>
      <c r="OWB258" s="49"/>
      <c r="OWC258" s="99"/>
      <c r="OWD258" s="98"/>
      <c r="OWE258" s="49"/>
      <c r="OWF258" s="405"/>
      <c r="OWG258" s="405"/>
      <c r="OWH258" s="277"/>
      <c r="OWI258" s="277"/>
      <c r="OWJ258" s="277"/>
      <c r="OWK258" s="277"/>
      <c r="OWL258" s="277"/>
      <c r="OWM258" s="277"/>
      <c r="OWN258" s="277"/>
      <c r="OWO258" s="277"/>
      <c r="OWP258" s="402"/>
      <c r="OWQ258" s="404"/>
      <c r="OWR258" s="49"/>
      <c r="OWS258" s="49"/>
      <c r="OWT258" s="49"/>
      <c r="OWU258" s="99"/>
      <c r="OWV258" s="98"/>
      <c r="OWW258" s="49"/>
      <c r="OWX258" s="405"/>
      <c r="OWY258" s="405"/>
      <c r="OWZ258" s="277"/>
      <c r="OXA258" s="277"/>
      <c r="OXB258" s="277"/>
      <c r="OXC258" s="277"/>
      <c r="OXD258" s="277"/>
      <c r="OXE258" s="277"/>
      <c r="OXF258" s="277"/>
      <c r="OXG258" s="277"/>
      <c r="OXH258" s="402"/>
      <c r="OXI258" s="404"/>
      <c r="OXJ258" s="49"/>
      <c r="OXK258" s="49"/>
      <c r="OXL258" s="49"/>
      <c r="OXM258" s="99"/>
      <c r="OXN258" s="98"/>
      <c r="OXO258" s="49"/>
      <c r="OXP258" s="405"/>
      <c r="OXQ258" s="405"/>
      <c r="OXR258" s="277"/>
      <c r="OXS258" s="277"/>
      <c r="OXT258" s="277"/>
      <c r="OXU258" s="277"/>
      <c r="OXV258" s="277"/>
      <c r="OXW258" s="277"/>
      <c r="OXX258" s="277"/>
      <c r="OXY258" s="277"/>
      <c r="OXZ258" s="402"/>
      <c r="OYA258" s="404"/>
      <c r="OYB258" s="49"/>
      <c r="OYC258" s="49"/>
      <c r="OYD258" s="49"/>
      <c r="OYE258" s="99"/>
      <c r="OYF258" s="98"/>
      <c r="OYG258" s="49"/>
      <c r="OYH258" s="405"/>
      <c r="OYI258" s="405"/>
      <c r="OYJ258" s="277"/>
      <c r="OYK258" s="277"/>
      <c r="OYL258" s="277"/>
      <c r="OYM258" s="277"/>
      <c r="OYN258" s="277"/>
      <c r="OYO258" s="277"/>
      <c r="OYP258" s="277"/>
      <c r="OYQ258" s="277"/>
      <c r="OYR258" s="402"/>
      <c r="OYS258" s="404"/>
      <c r="OYT258" s="49"/>
      <c r="OYU258" s="49"/>
      <c r="OYV258" s="49"/>
      <c r="OYW258" s="99"/>
      <c r="OYX258" s="98"/>
      <c r="OYY258" s="49"/>
      <c r="OYZ258" s="405"/>
      <c r="OZA258" s="405"/>
      <c r="OZB258" s="277"/>
      <c r="OZC258" s="277"/>
      <c r="OZD258" s="277"/>
      <c r="OZE258" s="277"/>
      <c r="OZF258" s="277"/>
      <c r="OZG258" s="277"/>
      <c r="OZH258" s="277"/>
      <c r="OZI258" s="277"/>
      <c r="OZJ258" s="402"/>
      <c r="OZK258" s="404"/>
      <c r="OZL258" s="49"/>
      <c r="OZM258" s="49"/>
      <c r="OZN258" s="49"/>
      <c r="OZO258" s="99"/>
      <c r="OZP258" s="98"/>
      <c r="OZQ258" s="49"/>
      <c r="OZR258" s="405"/>
      <c r="OZS258" s="405"/>
      <c r="OZT258" s="277"/>
      <c r="OZU258" s="277"/>
      <c r="OZV258" s="277"/>
      <c r="OZW258" s="277"/>
      <c r="OZX258" s="277"/>
      <c r="OZY258" s="277"/>
      <c r="OZZ258" s="277"/>
      <c r="PAA258" s="277"/>
      <c r="PAB258" s="402"/>
      <c r="PAC258" s="404"/>
      <c r="PAD258" s="49"/>
      <c r="PAE258" s="49"/>
      <c r="PAF258" s="49"/>
      <c r="PAG258" s="99"/>
      <c r="PAH258" s="98"/>
      <c r="PAI258" s="49"/>
      <c r="PAJ258" s="405"/>
      <c r="PAK258" s="405"/>
      <c r="PAL258" s="277"/>
      <c r="PAM258" s="277"/>
      <c r="PAN258" s="277"/>
      <c r="PAO258" s="277"/>
      <c r="PAP258" s="277"/>
      <c r="PAQ258" s="277"/>
      <c r="PAR258" s="277"/>
      <c r="PAS258" s="277"/>
      <c r="PAT258" s="402"/>
      <c r="PAU258" s="404"/>
      <c r="PAV258" s="49"/>
      <c r="PAW258" s="49"/>
      <c r="PAX258" s="49"/>
      <c r="PAY258" s="99"/>
      <c r="PAZ258" s="98"/>
      <c r="PBA258" s="49"/>
      <c r="PBB258" s="405"/>
      <c r="PBC258" s="405"/>
      <c r="PBD258" s="277"/>
      <c r="PBE258" s="277"/>
      <c r="PBF258" s="277"/>
      <c r="PBG258" s="277"/>
      <c r="PBH258" s="277"/>
      <c r="PBI258" s="277"/>
      <c r="PBJ258" s="277"/>
      <c r="PBK258" s="277"/>
      <c r="PBL258" s="402"/>
      <c r="PBM258" s="404"/>
      <c r="PBN258" s="49"/>
      <c r="PBO258" s="49"/>
      <c r="PBP258" s="49"/>
      <c r="PBQ258" s="99"/>
      <c r="PBR258" s="98"/>
      <c r="PBS258" s="49"/>
      <c r="PBT258" s="405"/>
      <c r="PBU258" s="405"/>
      <c r="PBV258" s="277"/>
      <c r="PBW258" s="277"/>
      <c r="PBX258" s="277"/>
      <c r="PBY258" s="277"/>
      <c r="PBZ258" s="277"/>
      <c r="PCA258" s="277"/>
      <c r="PCB258" s="277"/>
      <c r="PCC258" s="277"/>
      <c r="PCD258" s="402"/>
      <c r="PCE258" s="404"/>
      <c r="PCF258" s="49"/>
      <c r="PCG258" s="49"/>
      <c r="PCH258" s="49"/>
      <c r="PCI258" s="99"/>
      <c r="PCJ258" s="98"/>
      <c r="PCK258" s="49"/>
      <c r="PCL258" s="405"/>
      <c r="PCM258" s="405"/>
      <c r="PCN258" s="277"/>
      <c r="PCO258" s="277"/>
      <c r="PCP258" s="277"/>
      <c r="PCQ258" s="277"/>
      <c r="PCR258" s="277"/>
      <c r="PCS258" s="277"/>
      <c r="PCT258" s="277"/>
      <c r="PCU258" s="277"/>
      <c r="PCV258" s="402"/>
      <c r="PCW258" s="404"/>
      <c r="PCX258" s="49"/>
      <c r="PCY258" s="49"/>
      <c r="PCZ258" s="49"/>
      <c r="PDA258" s="99"/>
      <c r="PDB258" s="98"/>
      <c r="PDC258" s="49"/>
      <c r="PDD258" s="405"/>
      <c r="PDE258" s="405"/>
      <c r="PDF258" s="277"/>
      <c r="PDG258" s="277"/>
      <c r="PDH258" s="277"/>
      <c r="PDI258" s="277"/>
      <c r="PDJ258" s="277"/>
      <c r="PDK258" s="277"/>
      <c r="PDL258" s="277"/>
      <c r="PDM258" s="277"/>
      <c r="PDN258" s="402"/>
      <c r="PDO258" s="404"/>
      <c r="PDP258" s="49"/>
      <c r="PDQ258" s="49"/>
      <c r="PDR258" s="49"/>
      <c r="PDS258" s="99"/>
      <c r="PDT258" s="98"/>
      <c r="PDU258" s="49"/>
      <c r="PDV258" s="405"/>
      <c r="PDW258" s="405"/>
      <c r="PDX258" s="277"/>
      <c r="PDY258" s="277"/>
      <c r="PDZ258" s="277"/>
      <c r="PEA258" s="277"/>
      <c r="PEB258" s="277"/>
      <c r="PEC258" s="277"/>
      <c r="PED258" s="277"/>
      <c r="PEE258" s="277"/>
      <c r="PEF258" s="402"/>
      <c r="PEG258" s="404"/>
      <c r="PEH258" s="49"/>
      <c r="PEI258" s="49"/>
      <c r="PEJ258" s="49"/>
      <c r="PEK258" s="99"/>
      <c r="PEL258" s="98"/>
      <c r="PEM258" s="49"/>
      <c r="PEN258" s="405"/>
      <c r="PEO258" s="405"/>
      <c r="PEP258" s="277"/>
      <c r="PEQ258" s="277"/>
      <c r="PER258" s="277"/>
      <c r="PES258" s="277"/>
      <c r="PET258" s="277"/>
      <c r="PEU258" s="277"/>
      <c r="PEV258" s="277"/>
      <c r="PEW258" s="277"/>
      <c r="PEX258" s="402"/>
      <c r="PEY258" s="404"/>
      <c r="PEZ258" s="49"/>
      <c r="PFA258" s="49"/>
      <c r="PFB258" s="49"/>
      <c r="PFC258" s="99"/>
      <c r="PFD258" s="98"/>
      <c r="PFE258" s="49"/>
      <c r="PFF258" s="405"/>
      <c r="PFG258" s="405"/>
      <c r="PFH258" s="277"/>
      <c r="PFI258" s="277"/>
      <c r="PFJ258" s="277"/>
      <c r="PFK258" s="277"/>
      <c r="PFL258" s="277"/>
      <c r="PFM258" s="277"/>
      <c r="PFN258" s="277"/>
      <c r="PFO258" s="277"/>
      <c r="PFP258" s="402"/>
      <c r="PFQ258" s="404"/>
      <c r="PFR258" s="49"/>
      <c r="PFS258" s="49"/>
      <c r="PFT258" s="49"/>
      <c r="PFU258" s="99"/>
      <c r="PFV258" s="98"/>
      <c r="PFW258" s="49"/>
      <c r="PFX258" s="405"/>
      <c r="PFY258" s="405"/>
      <c r="PFZ258" s="277"/>
      <c r="PGA258" s="277"/>
      <c r="PGB258" s="277"/>
      <c r="PGC258" s="277"/>
      <c r="PGD258" s="277"/>
      <c r="PGE258" s="277"/>
      <c r="PGF258" s="277"/>
      <c r="PGG258" s="277"/>
      <c r="PGH258" s="402"/>
      <c r="PGI258" s="404"/>
      <c r="PGJ258" s="49"/>
      <c r="PGK258" s="49"/>
      <c r="PGL258" s="49"/>
      <c r="PGM258" s="99"/>
      <c r="PGN258" s="98"/>
      <c r="PGO258" s="49"/>
      <c r="PGP258" s="405"/>
      <c r="PGQ258" s="405"/>
      <c r="PGR258" s="277"/>
      <c r="PGS258" s="277"/>
      <c r="PGT258" s="277"/>
      <c r="PGU258" s="277"/>
      <c r="PGV258" s="277"/>
      <c r="PGW258" s="277"/>
      <c r="PGX258" s="277"/>
      <c r="PGY258" s="277"/>
      <c r="PGZ258" s="402"/>
      <c r="PHA258" s="404"/>
      <c r="PHB258" s="49"/>
      <c r="PHC258" s="49"/>
      <c r="PHD258" s="49"/>
      <c r="PHE258" s="99"/>
      <c r="PHF258" s="98"/>
      <c r="PHG258" s="49"/>
      <c r="PHH258" s="405"/>
      <c r="PHI258" s="405"/>
      <c r="PHJ258" s="277"/>
      <c r="PHK258" s="277"/>
      <c r="PHL258" s="277"/>
      <c r="PHM258" s="277"/>
      <c r="PHN258" s="277"/>
      <c r="PHO258" s="277"/>
      <c r="PHP258" s="277"/>
      <c r="PHQ258" s="277"/>
      <c r="PHR258" s="402"/>
      <c r="PHS258" s="404"/>
      <c r="PHT258" s="49"/>
      <c r="PHU258" s="49"/>
      <c r="PHV258" s="49"/>
      <c r="PHW258" s="99"/>
      <c r="PHX258" s="98"/>
      <c r="PHY258" s="49"/>
      <c r="PHZ258" s="405"/>
      <c r="PIA258" s="405"/>
      <c r="PIB258" s="277"/>
      <c r="PIC258" s="277"/>
      <c r="PID258" s="277"/>
      <c r="PIE258" s="277"/>
      <c r="PIF258" s="277"/>
      <c r="PIG258" s="277"/>
      <c r="PIH258" s="277"/>
      <c r="PII258" s="277"/>
      <c r="PIJ258" s="402"/>
      <c r="PIK258" s="404"/>
      <c r="PIL258" s="49"/>
      <c r="PIM258" s="49"/>
      <c r="PIN258" s="49"/>
      <c r="PIO258" s="99"/>
      <c r="PIP258" s="98"/>
      <c r="PIQ258" s="49"/>
      <c r="PIR258" s="405"/>
      <c r="PIS258" s="405"/>
      <c r="PIT258" s="277"/>
      <c r="PIU258" s="277"/>
      <c r="PIV258" s="277"/>
      <c r="PIW258" s="277"/>
      <c r="PIX258" s="277"/>
      <c r="PIY258" s="277"/>
      <c r="PIZ258" s="277"/>
      <c r="PJA258" s="277"/>
      <c r="PJB258" s="402"/>
      <c r="PJC258" s="404"/>
      <c r="PJD258" s="49"/>
      <c r="PJE258" s="49"/>
      <c r="PJF258" s="49"/>
      <c r="PJG258" s="99"/>
      <c r="PJH258" s="98"/>
      <c r="PJI258" s="49"/>
      <c r="PJJ258" s="405"/>
      <c r="PJK258" s="405"/>
      <c r="PJL258" s="277"/>
      <c r="PJM258" s="277"/>
      <c r="PJN258" s="277"/>
      <c r="PJO258" s="277"/>
      <c r="PJP258" s="277"/>
      <c r="PJQ258" s="277"/>
      <c r="PJR258" s="277"/>
      <c r="PJS258" s="277"/>
      <c r="PJT258" s="402"/>
      <c r="PJU258" s="404"/>
      <c r="PJV258" s="49"/>
      <c r="PJW258" s="49"/>
      <c r="PJX258" s="49"/>
      <c r="PJY258" s="99"/>
      <c r="PJZ258" s="98"/>
      <c r="PKA258" s="49"/>
      <c r="PKB258" s="405"/>
      <c r="PKC258" s="405"/>
      <c r="PKD258" s="277"/>
      <c r="PKE258" s="277"/>
      <c r="PKF258" s="277"/>
      <c r="PKG258" s="277"/>
      <c r="PKH258" s="277"/>
      <c r="PKI258" s="277"/>
      <c r="PKJ258" s="277"/>
      <c r="PKK258" s="277"/>
      <c r="PKL258" s="402"/>
      <c r="PKM258" s="404"/>
      <c r="PKN258" s="49"/>
      <c r="PKO258" s="49"/>
      <c r="PKP258" s="49"/>
      <c r="PKQ258" s="99"/>
      <c r="PKR258" s="98"/>
      <c r="PKS258" s="49"/>
      <c r="PKT258" s="405"/>
      <c r="PKU258" s="405"/>
      <c r="PKV258" s="277"/>
      <c r="PKW258" s="277"/>
      <c r="PKX258" s="277"/>
      <c r="PKY258" s="277"/>
      <c r="PKZ258" s="277"/>
      <c r="PLA258" s="277"/>
      <c r="PLB258" s="277"/>
      <c r="PLC258" s="277"/>
      <c r="PLD258" s="402"/>
      <c r="PLE258" s="404"/>
      <c r="PLF258" s="49"/>
      <c r="PLG258" s="49"/>
      <c r="PLH258" s="49"/>
      <c r="PLI258" s="99"/>
      <c r="PLJ258" s="98"/>
      <c r="PLK258" s="49"/>
      <c r="PLL258" s="405"/>
      <c r="PLM258" s="405"/>
      <c r="PLN258" s="277"/>
      <c r="PLO258" s="277"/>
      <c r="PLP258" s="277"/>
      <c r="PLQ258" s="277"/>
      <c r="PLR258" s="277"/>
      <c r="PLS258" s="277"/>
      <c r="PLT258" s="277"/>
      <c r="PLU258" s="277"/>
      <c r="PLV258" s="402"/>
      <c r="PLW258" s="404"/>
      <c r="PLX258" s="49"/>
      <c r="PLY258" s="49"/>
      <c r="PLZ258" s="49"/>
      <c r="PMA258" s="99"/>
      <c r="PMB258" s="98"/>
      <c r="PMC258" s="49"/>
      <c r="PMD258" s="405"/>
      <c r="PME258" s="405"/>
      <c r="PMF258" s="277"/>
      <c r="PMG258" s="277"/>
      <c r="PMH258" s="277"/>
      <c r="PMI258" s="277"/>
      <c r="PMJ258" s="277"/>
      <c r="PMK258" s="277"/>
      <c r="PML258" s="277"/>
      <c r="PMM258" s="277"/>
      <c r="PMN258" s="402"/>
      <c r="PMO258" s="404"/>
      <c r="PMP258" s="49"/>
      <c r="PMQ258" s="49"/>
      <c r="PMR258" s="49"/>
      <c r="PMS258" s="99"/>
      <c r="PMT258" s="98"/>
      <c r="PMU258" s="49"/>
      <c r="PMV258" s="405"/>
      <c r="PMW258" s="405"/>
      <c r="PMX258" s="277"/>
      <c r="PMY258" s="277"/>
      <c r="PMZ258" s="277"/>
      <c r="PNA258" s="277"/>
      <c r="PNB258" s="277"/>
      <c r="PNC258" s="277"/>
      <c r="PND258" s="277"/>
      <c r="PNE258" s="277"/>
      <c r="PNF258" s="402"/>
      <c r="PNG258" s="404"/>
      <c r="PNH258" s="49"/>
      <c r="PNI258" s="49"/>
      <c r="PNJ258" s="49"/>
      <c r="PNK258" s="99"/>
      <c r="PNL258" s="98"/>
      <c r="PNM258" s="49"/>
      <c r="PNN258" s="405"/>
      <c r="PNO258" s="405"/>
      <c r="PNP258" s="277"/>
      <c r="PNQ258" s="277"/>
      <c r="PNR258" s="277"/>
      <c r="PNS258" s="277"/>
      <c r="PNT258" s="277"/>
      <c r="PNU258" s="277"/>
      <c r="PNV258" s="277"/>
      <c r="PNW258" s="277"/>
      <c r="PNX258" s="402"/>
      <c r="PNY258" s="404"/>
      <c r="PNZ258" s="49"/>
      <c r="POA258" s="49"/>
      <c r="POB258" s="49"/>
      <c r="POC258" s="99"/>
      <c r="POD258" s="98"/>
      <c r="POE258" s="49"/>
      <c r="POF258" s="405"/>
      <c r="POG258" s="405"/>
      <c r="POH258" s="277"/>
      <c r="POI258" s="277"/>
      <c r="POJ258" s="277"/>
      <c r="POK258" s="277"/>
      <c r="POL258" s="277"/>
      <c r="POM258" s="277"/>
      <c r="PON258" s="277"/>
      <c r="POO258" s="277"/>
      <c r="POP258" s="402"/>
      <c r="POQ258" s="404"/>
      <c r="POR258" s="49"/>
      <c r="POS258" s="49"/>
      <c r="POT258" s="49"/>
      <c r="POU258" s="99"/>
      <c r="POV258" s="98"/>
      <c r="POW258" s="49"/>
      <c r="POX258" s="405"/>
      <c r="POY258" s="405"/>
      <c r="POZ258" s="277"/>
      <c r="PPA258" s="277"/>
      <c r="PPB258" s="277"/>
      <c r="PPC258" s="277"/>
      <c r="PPD258" s="277"/>
      <c r="PPE258" s="277"/>
      <c r="PPF258" s="277"/>
      <c r="PPG258" s="277"/>
      <c r="PPH258" s="402"/>
      <c r="PPI258" s="404"/>
      <c r="PPJ258" s="49"/>
      <c r="PPK258" s="49"/>
      <c r="PPL258" s="49"/>
      <c r="PPM258" s="99"/>
      <c r="PPN258" s="98"/>
      <c r="PPO258" s="49"/>
      <c r="PPP258" s="405"/>
      <c r="PPQ258" s="405"/>
      <c r="PPR258" s="277"/>
      <c r="PPS258" s="277"/>
      <c r="PPT258" s="277"/>
      <c r="PPU258" s="277"/>
      <c r="PPV258" s="277"/>
      <c r="PPW258" s="277"/>
      <c r="PPX258" s="277"/>
      <c r="PPY258" s="277"/>
      <c r="PPZ258" s="402"/>
      <c r="PQA258" s="404"/>
      <c r="PQB258" s="49"/>
      <c r="PQC258" s="49"/>
      <c r="PQD258" s="49"/>
      <c r="PQE258" s="99"/>
      <c r="PQF258" s="98"/>
      <c r="PQG258" s="49"/>
      <c r="PQH258" s="405"/>
      <c r="PQI258" s="405"/>
      <c r="PQJ258" s="277"/>
      <c r="PQK258" s="277"/>
      <c r="PQL258" s="277"/>
      <c r="PQM258" s="277"/>
      <c r="PQN258" s="277"/>
      <c r="PQO258" s="277"/>
      <c r="PQP258" s="277"/>
      <c r="PQQ258" s="277"/>
      <c r="PQR258" s="402"/>
      <c r="PQS258" s="404"/>
      <c r="PQT258" s="49"/>
      <c r="PQU258" s="49"/>
      <c r="PQV258" s="49"/>
      <c r="PQW258" s="99"/>
      <c r="PQX258" s="98"/>
      <c r="PQY258" s="49"/>
      <c r="PQZ258" s="405"/>
      <c r="PRA258" s="405"/>
      <c r="PRB258" s="277"/>
      <c r="PRC258" s="277"/>
      <c r="PRD258" s="277"/>
      <c r="PRE258" s="277"/>
      <c r="PRF258" s="277"/>
      <c r="PRG258" s="277"/>
      <c r="PRH258" s="277"/>
      <c r="PRI258" s="277"/>
      <c r="PRJ258" s="402"/>
      <c r="PRK258" s="404"/>
      <c r="PRL258" s="49"/>
      <c r="PRM258" s="49"/>
      <c r="PRN258" s="49"/>
      <c r="PRO258" s="99"/>
      <c r="PRP258" s="98"/>
      <c r="PRQ258" s="49"/>
      <c r="PRR258" s="405"/>
      <c r="PRS258" s="405"/>
      <c r="PRT258" s="277"/>
      <c r="PRU258" s="277"/>
      <c r="PRV258" s="277"/>
      <c r="PRW258" s="277"/>
      <c r="PRX258" s="277"/>
      <c r="PRY258" s="277"/>
      <c r="PRZ258" s="277"/>
      <c r="PSA258" s="277"/>
      <c r="PSB258" s="402"/>
      <c r="PSC258" s="404"/>
      <c r="PSD258" s="49"/>
      <c r="PSE258" s="49"/>
      <c r="PSF258" s="49"/>
      <c r="PSG258" s="99"/>
      <c r="PSH258" s="98"/>
      <c r="PSI258" s="49"/>
      <c r="PSJ258" s="405"/>
      <c r="PSK258" s="405"/>
      <c r="PSL258" s="277"/>
      <c r="PSM258" s="277"/>
      <c r="PSN258" s="277"/>
      <c r="PSO258" s="277"/>
      <c r="PSP258" s="277"/>
      <c r="PSQ258" s="277"/>
      <c r="PSR258" s="277"/>
      <c r="PSS258" s="277"/>
      <c r="PST258" s="402"/>
      <c r="PSU258" s="404"/>
      <c r="PSV258" s="49"/>
      <c r="PSW258" s="49"/>
      <c r="PSX258" s="49"/>
      <c r="PSY258" s="99"/>
      <c r="PSZ258" s="98"/>
      <c r="PTA258" s="49"/>
      <c r="PTB258" s="405"/>
      <c r="PTC258" s="405"/>
      <c r="PTD258" s="277"/>
      <c r="PTE258" s="277"/>
      <c r="PTF258" s="277"/>
      <c r="PTG258" s="277"/>
      <c r="PTH258" s="277"/>
      <c r="PTI258" s="277"/>
      <c r="PTJ258" s="277"/>
      <c r="PTK258" s="277"/>
      <c r="PTL258" s="402"/>
      <c r="PTM258" s="404"/>
      <c r="PTN258" s="49"/>
      <c r="PTO258" s="49"/>
      <c r="PTP258" s="49"/>
      <c r="PTQ258" s="99"/>
      <c r="PTR258" s="98"/>
      <c r="PTS258" s="49"/>
      <c r="PTT258" s="405"/>
      <c r="PTU258" s="405"/>
      <c r="PTV258" s="277"/>
      <c r="PTW258" s="277"/>
      <c r="PTX258" s="277"/>
      <c r="PTY258" s="277"/>
      <c r="PTZ258" s="277"/>
      <c r="PUA258" s="277"/>
      <c r="PUB258" s="277"/>
      <c r="PUC258" s="277"/>
      <c r="PUD258" s="402"/>
      <c r="PUE258" s="404"/>
      <c r="PUF258" s="49"/>
      <c r="PUG258" s="49"/>
      <c r="PUH258" s="49"/>
      <c r="PUI258" s="99"/>
      <c r="PUJ258" s="98"/>
      <c r="PUK258" s="49"/>
      <c r="PUL258" s="405"/>
      <c r="PUM258" s="405"/>
      <c r="PUN258" s="277"/>
      <c r="PUO258" s="277"/>
      <c r="PUP258" s="277"/>
      <c r="PUQ258" s="277"/>
      <c r="PUR258" s="277"/>
      <c r="PUS258" s="277"/>
      <c r="PUT258" s="277"/>
      <c r="PUU258" s="277"/>
      <c r="PUV258" s="402"/>
      <c r="PUW258" s="404"/>
      <c r="PUX258" s="49"/>
      <c r="PUY258" s="49"/>
      <c r="PUZ258" s="49"/>
      <c r="PVA258" s="99"/>
      <c r="PVB258" s="98"/>
      <c r="PVC258" s="49"/>
      <c r="PVD258" s="405"/>
      <c r="PVE258" s="405"/>
      <c r="PVF258" s="277"/>
      <c r="PVG258" s="277"/>
      <c r="PVH258" s="277"/>
      <c r="PVI258" s="277"/>
      <c r="PVJ258" s="277"/>
      <c r="PVK258" s="277"/>
      <c r="PVL258" s="277"/>
      <c r="PVM258" s="277"/>
      <c r="PVN258" s="402"/>
      <c r="PVO258" s="404"/>
      <c r="PVP258" s="49"/>
      <c r="PVQ258" s="49"/>
      <c r="PVR258" s="49"/>
      <c r="PVS258" s="99"/>
      <c r="PVT258" s="98"/>
      <c r="PVU258" s="49"/>
      <c r="PVV258" s="405"/>
      <c r="PVW258" s="405"/>
      <c r="PVX258" s="277"/>
      <c r="PVY258" s="277"/>
      <c r="PVZ258" s="277"/>
      <c r="PWA258" s="277"/>
      <c r="PWB258" s="277"/>
      <c r="PWC258" s="277"/>
      <c r="PWD258" s="277"/>
      <c r="PWE258" s="277"/>
      <c r="PWF258" s="402"/>
      <c r="PWG258" s="404"/>
      <c r="PWH258" s="49"/>
      <c r="PWI258" s="49"/>
      <c r="PWJ258" s="49"/>
      <c r="PWK258" s="99"/>
      <c r="PWL258" s="98"/>
      <c r="PWM258" s="49"/>
      <c r="PWN258" s="405"/>
      <c r="PWO258" s="405"/>
      <c r="PWP258" s="277"/>
      <c r="PWQ258" s="277"/>
      <c r="PWR258" s="277"/>
      <c r="PWS258" s="277"/>
      <c r="PWT258" s="277"/>
      <c r="PWU258" s="277"/>
      <c r="PWV258" s="277"/>
      <c r="PWW258" s="277"/>
      <c r="PWX258" s="402"/>
      <c r="PWY258" s="404"/>
      <c r="PWZ258" s="49"/>
      <c r="PXA258" s="49"/>
      <c r="PXB258" s="49"/>
      <c r="PXC258" s="99"/>
      <c r="PXD258" s="98"/>
      <c r="PXE258" s="49"/>
      <c r="PXF258" s="405"/>
      <c r="PXG258" s="405"/>
      <c r="PXH258" s="277"/>
      <c r="PXI258" s="277"/>
      <c r="PXJ258" s="277"/>
      <c r="PXK258" s="277"/>
      <c r="PXL258" s="277"/>
      <c r="PXM258" s="277"/>
      <c r="PXN258" s="277"/>
      <c r="PXO258" s="277"/>
      <c r="PXP258" s="402"/>
      <c r="PXQ258" s="404"/>
      <c r="PXR258" s="49"/>
      <c r="PXS258" s="49"/>
      <c r="PXT258" s="49"/>
      <c r="PXU258" s="99"/>
      <c r="PXV258" s="98"/>
      <c r="PXW258" s="49"/>
      <c r="PXX258" s="405"/>
      <c r="PXY258" s="405"/>
      <c r="PXZ258" s="277"/>
      <c r="PYA258" s="277"/>
      <c r="PYB258" s="277"/>
      <c r="PYC258" s="277"/>
      <c r="PYD258" s="277"/>
      <c r="PYE258" s="277"/>
      <c r="PYF258" s="277"/>
      <c r="PYG258" s="277"/>
      <c r="PYH258" s="402"/>
      <c r="PYI258" s="404"/>
      <c r="PYJ258" s="49"/>
      <c r="PYK258" s="49"/>
      <c r="PYL258" s="49"/>
      <c r="PYM258" s="99"/>
      <c r="PYN258" s="98"/>
      <c r="PYO258" s="49"/>
      <c r="PYP258" s="405"/>
      <c r="PYQ258" s="405"/>
      <c r="PYR258" s="277"/>
      <c r="PYS258" s="277"/>
      <c r="PYT258" s="277"/>
      <c r="PYU258" s="277"/>
      <c r="PYV258" s="277"/>
      <c r="PYW258" s="277"/>
      <c r="PYX258" s="277"/>
      <c r="PYY258" s="277"/>
      <c r="PYZ258" s="402"/>
      <c r="PZA258" s="404"/>
      <c r="PZB258" s="49"/>
      <c r="PZC258" s="49"/>
      <c r="PZD258" s="49"/>
      <c r="PZE258" s="99"/>
      <c r="PZF258" s="98"/>
      <c r="PZG258" s="49"/>
      <c r="PZH258" s="405"/>
      <c r="PZI258" s="405"/>
      <c r="PZJ258" s="277"/>
      <c r="PZK258" s="277"/>
      <c r="PZL258" s="277"/>
      <c r="PZM258" s="277"/>
      <c r="PZN258" s="277"/>
      <c r="PZO258" s="277"/>
      <c r="PZP258" s="277"/>
      <c r="PZQ258" s="277"/>
      <c r="PZR258" s="402"/>
      <c r="PZS258" s="404"/>
      <c r="PZT258" s="49"/>
      <c r="PZU258" s="49"/>
      <c r="PZV258" s="49"/>
      <c r="PZW258" s="99"/>
      <c r="PZX258" s="98"/>
      <c r="PZY258" s="49"/>
      <c r="PZZ258" s="405"/>
      <c r="QAA258" s="405"/>
      <c r="QAB258" s="277"/>
      <c r="QAC258" s="277"/>
      <c r="QAD258" s="277"/>
      <c r="QAE258" s="277"/>
      <c r="QAF258" s="277"/>
      <c r="QAG258" s="277"/>
      <c r="QAH258" s="277"/>
      <c r="QAI258" s="277"/>
      <c r="QAJ258" s="402"/>
      <c r="QAK258" s="404"/>
      <c r="QAL258" s="49"/>
      <c r="QAM258" s="49"/>
      <c r="QAN258" s="49"/>
      <c r="QAO258" s="99"/>
      <c r="QAP258" s="98"/>
      <c r="QAQ258" s="49"/>
      <c r="QAR258" s="405"/>
      <c r="QAS258" s="405"/>
      <c r="QAT258" s="277"/>
      <c r="QAU258" s="277"/>
      <c r="QAV258" s="277"/>
      <c r="QAW258" s="277"/>
      <c r="QAX258" s="277"/>
      <c r="QAY258" s="277"/>
      <c r="QAZ258" s="277"/>
      <c r="QBA258" s="277"/>
      <c r="QBB258" s="402"/>
      <c r="QBC258" s="404"/>
      <c r="QBD258" s="49"/>
      <c r="QBE258" s="49"/>
      <c r="QBF258" s="49"/>
      <c r="QBG258" s="99"/>
      <c r="QBH258" s="98"/>
      <c r="QBI258" s="49"/>
      <c r="QBJ258" s="405"/>
      <c r="QBK258" s="405"/>
      <c r="QBL258" s="277"/>
      <c r="QBM258" s="277"/>
      <c r="QBN258" s="277"/>
      <c r="QBO258" s="277"/>
      <c r="QBP258" s="277"/>
      <c r="QBQ258" s="277"/>
      <c r="QBR258" s="277"/>
      <c r="QBS258" s="277"/>
      <c r="QBT258" s="402"/>
      <c r="QBU258" s="404"/>
      <c r="QBV258" s="49"/>
      <c r="QBW258" s="49"/>
      <c r="QBX258" s="49"/>
      <c r="QBY258" s="99"/>
      <c r="QBZ258" s="98"/>
      <c r="QCA258" s="49"/>
      <c r="QCB258" s="405"/>
      <c r="QCC258" s="405"/>
      <c r="QCD258" s="277"/>
      <c r="QCE258" s="277"/>
      <c r="QCF258" s="277"/>
      <c r="QCG258" s="277"/>
      <c r="QCH258" s="277"/>
      <c r="QCI258" s="277"/>
      <c r="QCJ258" s="277"/>
      <c r="QCK258" s="277"/>
      <c r="QCL258" s="402"/>
      <c r="QCM258" s="404"/>
      <c r="QCN258" s="49"/>
      <c r="QCO258" s="49"/>
      <c r="QCP258" s="49"/>
      <c r="QCQ258" s="99"/>
      <c r="QCR258" s="98"/>
      <c r="QCS258" s="49"/>
      <c r="QCT258" s="405"/>
      <c r="QCU258" s="405"/>
      <c r="QCV258" s="277"/>
      <c r="QCW258" s="277"/>
      <c r="QCX258" s="277"/>
      <c r="QCY258" s="277"/>
      <c r="QCZ258" s="277"/>
      <c r="QDA258" s="277"/>
      <c r="QDB258" s="277"/>
      <c r="QDC258" s="277"/>
      <c r="QDD258" s="402"/>
      <c r="QDE258" s="404"/>
      <c r="QDF258" s="49"/>
      <c r="QDG258" s="49"/>
      <c r="QDH258" s="49"/>
      <c r="QDI258" s="99"/>
      <c r="QDJ258" s="98"/>
      <c r="QDK258" s="49"/>
      <c r="QDL258" s="405"/>
      <c r="QDM258" s="405"/>
      <c r="QDN258" s="277"/>
      <c r="QDO258" s="277"/>
      <c r="QDP258" s="277"/>
      <c r="QDQ258" s="277"/>
      <c r="QDR258" s="277"/>
      <c r="QDS258" s="277"/>
      <c r="QDT258" s="277"/>
      <c r="QDU258" s="277"/>
      <c r="QDV258" s="402"/>
      <c r="QDW258" s="404"/>
      <c r="QDX258" s="49"/>
      <c r="QDY258" s="49"/>
      <c r="QDZ258" s="49"/>
      <c r="QEA258" s="99"/>
      <c r="QEB258" s="98"/>
      <c r="QEC258" s="49"/>
      <c r="QED258" s="405"/>
      <c r="QEE258" s="405"/>
      <c r="QEF258" s="277"/>
      <c r="QEG258" s="277"/>
      <c r="QEH258" s="277"/>
      <c r="QEI258" s="277"/>
      <c r="QEJ258" s="277"/>
      <c r="QEK258" s="277"/>
      <c r="QEL258" s="277"/>
      <c r="QEM258" s="277"/>
      <c r="QEN258" s="402"/>
      <c r="QEO258" s="404"/>
      <c r="QEP258" s="49"/>
      <c r="QEQ258" s="49"/>
      <c r="QER258" s="49"/>
      <c r="QES258" s="99"/>
      <c r="QET258" s="98"/>
      <c r="QEU258" s="49"/>
      <c r="QEV258" s="405"/>
      <c r="QEW258" s="405"/>
      <c r="QEX258" s="277"/>
      <c r="QEY258" s="277"/>
      <c r="QEZ258" s="277"/>
      <c r="QFA258" s="277"/>
      <c r="QFB258" s="277"/>
      <c r="QFC258" s="277"/>
      <c r="QFD258" s="277"/>
      <c r="QFE258" s="277"/>
      <c r="QFF258" s="402"/>
      <c r="QFG258" s="404"/>
      <c r="QFH258" s="49"/>
      <c r="QFI258" s="49"/>
      <c r="QFJ258" s="49"/>
      <c r="QFK258" s="99"/>
      <c r="QFL258" s="98"/>
      <c r="QFM258" s="49"/>
      <c r="QFN258" s="405"/>
      <c r="QFO258" s="405"/>
      <c r="QFP258" s="277"/>
      <c r="QFQ258" s="277"/>
      <c r="QFR258" s="277"/>
      <c r="QFS258" s="277"/>
      <c r="QFT258" s="277"/>
      <c r="QFU258" s="277"/>
      <c r="QFV258" s="277"/>
      <c r="QFW258" s="277"/>
      <c r="QFX258" s="402"/>
      <c r="QFY258" s="404"/>
      <c r="QFZ258" s="49"/>
      <c r="QGA258" s="49"/>
      <c r="QGB258" s="49"/>
      <c r="QGC258" s="99"/>
      <c r="QGD258" s="98"/>
      <c r="QGE258" s="49"/>
      <c r="QGF258" s="405"/>
      <c r="QGG258" s="405"/>
      <c r="QGH258" s="277"/>
      <c r="QGI258" s="277"/>
      <c r="QGJ258" s="277"/>
      <c r="QGK258" s="277"/>
      <c r="QGL258" s="277"/>
      <c r="QGM258" s="277"/>
      <c r="QGN258" s="277"/>
      <c r="QGO258" s="277"/>
      <c r="QGP258" s="402"/>
      <c r="QGQ258" s="404"/>
      <c r="QGR258" s="49"/>
      <c r="QGS258" s="49"/>
      <c r="QGT258" s="49"/>
      <c r="QGU258" s="99"/>
      <c r="QGV258" s="98"/>
      <c r="QGW258" s="49"/>
      <c r="QGX258" s="405"/>
      <c r="QGY258" s="405"/>
      <c r="QGZ258" s="277"/>
      <c r="QHA258" s="277"/>
      <c r="QHB258" s="277"/>
      <c r="QHC258" s="277"/>
      <c r="QHD258" s="277"/>
      <c r="QHE258" s="277"/>
      <c r="QHF258" s="277"/>
      <c r="QHG258" s="277"/>
      <c r="QHH258" s="402"/>
      <c r="QHI258" s="404"/>
      <c r="QHJ258" s="49"/>
      <c r="QHK258" s="49"/>
      <c r="QHL258" s="49"/>
      <c r="QHM258" s="99"/>
      <c r="QHN258" s="98"/>
      <c r="QHO258" s="49"/>
      <c r="QHP258" s="405"/>
      <c r="QHQ258" s="405"/>
      <c r="QHR258" s="277"/>
      <c r="QHS258" s="277"/>
      <c r="QHT258" s="277"/>
      <c r="QHU258" s="277"/>
      <c r="QHV258" s="277"/>
      <c r="QHW258" s="277"/>
      <c r="QHX258" s="277"/>
      <c r="QHY258" s="277"/>
      <c r="QHZ258" s="402"/>
      <c r="QIA258" s="404"/>
      <c r="QIB258" s="49"/>
      <c r="QIC258" s="49"/>
      <c r="QID258" s="49"/>
      <c r="QIE258" s="99"/>
      <c r="QIF258" s="98"/>
      <c r="QIG258" s="49"/>
      <c r="QIH258" s="405"/>
      <c r="QII258" s="405"/>
      <c r="QIJ258" s="277"/>
      <c r="QIK258" s="277"/>
      <c r="QIL258" s="277"/>
      <c r="QIM258" s="277"/>
      <c r="QIN258" s="277"/>
      <c r="QIO258" s="277"/>
      <c r="QIP258" s="277"/>
      <c r="QIQ258" s="277"/>
      <c r="QIR258" s="402"/>
      <c r="QIS258" s="404"/>
      <c r="QIT258" s="49"/>
      <c r="QIU258" s="49"/>
      <c r="QIV258" s="49"/>
      <c r="QIW258" s="99"/>
      <c r="QIX258" s="98"/>
      <c r="QIY258" s="49"/>
      <c r="QIZ258" s="405"/>
      <c r="QJA258" s="405"/>
      <c r="QJB258" s="277"/>
      <c r="QJC258" s="277"/>
      <c r="QJD258" s="277"/>
      <c r="QJE258" s="277"/>
      <c r="QJF258" s="277"/>
      <c r="QJG258" s="277"/>
      <c r="QJH258" s="277"/>
      <c r="QJI258" s="277"/>
      <c r="QJJ258" s="402"/>
      <c r="QJK258" s="404"/>
      <c r="QJL258" s="49"/>
      <c r="QJM258" s="49"/>
      <c r="QJN258" s="49"/>
      <c r="QJO258" s="99"/>
      <c r="QJP258" s="98"/>
      <c r="QJQ258" s="49"/>
      <c r="QJR258" s="405"/>
      <c r="QJS258" s="405"/>
      <c r="QJT258" s="277"/>
      <c r="QJU258" s="277"/>
      <c r="QJV258" s="277"/>
      <c r="QJW258" s="277"/>
      <c r="QJX258" s="277"/>
      <c r="QJY258" s="277"/>
      <c r="QJZ258" s="277"/>
      <c r="QKA258" s="277"/>
      <c r="QKB258" s="402"/>
      <c r="QKC258" s="404"/>
      <c r="QKD258" s="49"/>
      <c r="QKE258" s="49"/>
      <c r="QKF258" s="49"/>
      <c r="QKG258" s="99"/>
      <c r="QKH258" s="98"/>
      <c r="QKI258" s="49"/>
      <c r="QKJ258" s="405"/>
      <c r="QKK258" s="405"/>
      <c r="QKL258" s="277"/>
      <c r="QKM258" s="277"/>
      <c r="QKN258" s="277"/>
      <c r="QKO258" s="277"/>
      <c r="QKP258" s="277"/>
      <c r="QKQ258" s="277"/>
      <c r="QKR258" s="277"/>
      <c r="QKS258" s="277"/>
      <c r="QKT258" s="402"/>
      <c r="QKU258" s="404"/>
      <c r="QKV258" s="49"/>
      <c r="QKW258" s="49"/>
      <c r="QKX258" s="49"/>
      <c r="QKY258" s="99"/>
      <c r="QKZ258" s="98"/>
      <c r="QLA258" s="49"/>
      <c r="QLB258" s="405"/>
      <c r="QLC258" s="405"/>
      <c r="QLD258" s="277"/>
      <c r="QLE258" s="277"/>
      <c r="QLF258" s="277"/>
      <c r="QLG258" s="277"/>
      <c r="QLH258" s="277"/>
      <c r="QLI258" s="277"/>
      <c r="QLJ258" s="277"/>
      <c r="QLK258" s="277"/>
      <c r="QLL258" s="402"/>
      <c r="QLM258" s="404"/>
      <c r="QLN258" s="49"/>
      <c r="QLO258" s="49"/>
      <c r="QLP258" s="49"/>
      <c r="QLQ258" s="99"/>
      <c r="QLR258" s="98"/>
      <c r="QLS258" s="49"/>
      <c r="QLT258" s="405"/>
      <c r="QLU258" s="405"/>
      <c r="QLV258" s="277"/>
      <c r="QLW258" s="277"/>
      <c r="QLX258" s="277"/>
      <c r="QLY258" s="277"/>
      <c r="QLZ258" s="277"/>
      <c r="QMA258" s="277"/>
      <c r="QMB258" s="277"/>
      <c r="QMC258" s="277"/>
      <c r="QMD258" s="402"/>
      <c r="QME258" s="404"/>
      <c r="QMF258" s="49"/>
      <c r="QMG258" s="49"/>
      <c r="QMH258" s="49"/>
      <c r="QMI258" s="99"/>
      <c r="QMJ258" s="98"/>
      <c r="QMK258" s="49"/>
      <c r="QML258" s="405"/>
      <c r="QMM258" s="405"/>
      <c r="QMN258" s="277"/>
      <c r="QMO258" s="277"/>
      <c r="QMP258" s="277"/>
      <c r="QMQ258" s="277"/>
      <c r="QMR258" s="277"/>
      <c r="QMS258" s="277"/>
      <c r="QMT258" s="277"/>
      <c r="QMU258" s="277"/>
      <c r="QMV258" s="402"/>
      <c r="QMW258" s="404"/>
      <c r="QMX258" s="49"/>
      <c r="QMY258" s="49"/>
      <c r="QMZ258" s="49"/>
      <c r="QNA258" s="99"/>
      <c r="QNB258" s="98"/>
      <c r="QNC258" s="49"/>
      <c r="QND258" s="405"/>
      <c r="QNE258" s="405"/>
      <c r="QNF258" s="277"/>
      <c r="QNG258" s="277"/>
      <c r="QNH258" s="277"/>
      <c r="QNI258" s="277"/>
      <c r="QNJ258" s="277"/>
      <c r="QNK258" s="277"/>
      <c r="QNL258" s="277"/>
      <c r="QNM258" s="277"/>
      <c r="QNN258" s="402"/>
      <c r="QNO258" s="404"/>
      <c r="QNP258" s="49"/>
      <c r="QNQ258" s="49"/>
      <c r="QNR258" s="49"/>
      <c r="QNS258" s="99"/>
      <c r="QNT258" s="98"/>
      <c r="QNU258" s="49"/>
      <c r="QNV258" s="405"/>
      <c r="QNW258" s="405"/>
      <c r="QNX258" s="277"/>
      <c r="QNY258" s="277"/>
      <c r="QNZ258" s="277"/>
      <c r="QOA258" s="277"/>
      <c r="QOB258" s="277"/>
      <c r="QOC258" s="277"/>
      <c r="QOD258" s="277"/>
      <c r="QOE258" s="277"/>
      <c r="QOF258" s="402"/>
      <c r="QOG258" s="404"/>
      <c r="QOH258" s="49"/>
      <c r="QOI258" s="49"/>
      <c r="QOJ258" s="49"/>
      <c r="QOK258" s="99"/>
      <c r="QOL258" s="98"/>
      <c r="QOM258" s="49"/>
      <c r="QON258" s="405"/>
      <c r="QOO258" s="405"/>
      <c r="QOP258" s="277"/>
      <c r="QOQ258" s="277"/>
      <c r="QOR258" s="277"/>
      <c r="QOS258" s="277"/>
      <c r="QOT258" s="277"/>
      <c r="QOU258" s="277"/>
      <c r="QOV258" s="277"/>
      <c r="QOW258" s="277"/>
      <c r="QOX258" s="402"/>
      <c r="QOY258" s="404"/>
      <c r="QOZ258" s="49"/>
      <c r="QPA258" s="49"/>
      <c r="QPB258" s="49"/>
      <c r="QPC258" s="99"/>
      <c r="QPD258" s="98"/>
      <c r="QPE258" s="49"/>
      <c r="QPF258" s="405"/>
      <c r="QPG258" s="405"/>
      <c r="QPH258" s="277"/>
      <c r="QPI258" s="277"/>
      <c r="QPJ258" s="277"/>
      <c r="QPK258" s="277"/>
      <c r="QPL258" s="277"/>
      <c r="QPM258" s="277"/>
      <c r="QPN258" s="277"/>
      <c r="QPO258" s="277"/>
      <c r="QPP258" s="402"/>
      <c r="QPQ258" s="404"/>
      <c r="QPR258" s="49"/>
      <c r="QPS258" s="49"/>
      <c r="QPT258" s="49"/>
      <c r="QPU258" s="99"/>
      <c r="QPV258" s="98"/>
      <c r="QPW258" s="49"/>
      <c r="QPX258" s="405"/>
      <c r="QPY258" s="405"/>
      <c r="QPZ258" s="277"/>
      <c r="QQA258" s="277"/>
      <c r="QQB258" s="277"/>
      <c r="QQC258" s="277"/>
      <c r="QQD258" s="277"/>
      <c r="QQE258" s="277"/>
      <c r="QQF258" s="277"/>
      <c r="QQG258" s="277"/>
      <c r="QQH258" s="402"/>
      <c r="QQI258" s="404"/>
      <c r="QQJ258" s="49"/>
      <c r="QQK258" s="49"/>
      <c r="QQL258" s="49"/>
      <c r="QQM258" s="99"/>
      <c r="QQN258" s="98"/>
      <c r="QQO258" s="49"/>
      <c r="QQP258" s="405"/>
      <c r="QQQ258" s="405"/>
      <c r="QQR258" s="277"/>
      <c r="QQS258" s="277"/>
      <c r="QQT258" s="277"/>
      <c r="QQU258" s="277"/>
      <c r="QQV258" s="277"/>
      <c r="QQW258" s="277"/>
      <c r="QQX258" s="277"/>
      <c r="QQY258" s="277"/>
      <c r="QQZ258" s="402"/>
      <c r="QRA258" s="404"/>
      <c r="QRB258" s="49"/>
      <c r="QRC258" s="49"/>
      <c r="QRD258" s="49"/>
      <c r="QRE258" s="99"/>
      <c r="QRF258" s="98"/>
      <c r="QRG258" s="49"/>
      <c r="QRH258" s="405"/>
      <c r="QRI258" s="405"/>
      <c r="QRJ258" s="277"/>
      <c r="QRK258" s="277"/>
      <c r="QRL258" s="277"/>
      <c r="QRM258" s="277"/>
      <c r="QRN258" s="277"/>
      <c r="QRO258" s="277"/>
      <c r="QRP258" s="277"/>
      <c r="QRQ258" s="277"/>
      <c r="QRR258" s="402"/>
      <c r="QRS258" s="404"/>
      <c r="QRT258" s="49"/>
      <c r="QRU258" s="49"/>
      <c r="QRV258" s="49"/>
      <c r="QRW258" s="99"/>
      <c r="QRX258" s="98"/>
      <c r="QRY258" s="49"/>
      <c r="QRZ258" s="405"/>
      <c r="QSA258" s="405"/>
      <c r="QSB258" s="277"/>
      <c r="QSC258" s="277"/>
      <c r="QSD258" s="277"/>
      <c r="QSE258" s="277"/>
      <c r="QSF258" s="277"/>
      <c r="QSG258" s="277"/>
      <c r="QSH258" s="277"/>
      <c r="QSI258" s="277"/>
      <c r="QSJ258" s="402"/>
      <c r="QSK258" s="404"/>
      <c r="QSL258" s="49"/>
      <c r="QSM258" s="49"/>
      <c r="QSN258" s="49"/>
      <c r="QSO258" s="99"/>
      <c r="QSP258" s="98"/>
      <c r="QSQ258" s="49"/>
      <c r="QSR258" s="405"/>
      <c r="QSS258" s="405"/>
      <c r="QST258" s="277"/>
      <c r="QSU258" s="277"/>
      <c r="QSV258" s="277"/>
      <c r="QSW258" s="277"/>
      <c r="QSX258" s="277"/>
      <c r="QSY258" s="277"/>
      <c r="QSZ258" s="277"/>
      <c r="QTA258" s="277"/>
      <c r="QTB258" s="402"/>
      <c r="QTC258" s="404"/>
      <c r="QTD258" s="49"/>
      <c r="QTE258" s="49"/>
      <c r="QTF258" s="49"/>
      <c r="QTG258" s="99"/>
      <c r="QTH258" s="98"/>
      <c r="QTI258" s="49"/>
      <c r="QTJ258" s="405"/>
      <c r="QTK258" s="405"/>
      <c r="QTL258" s="277"/>
      <c r="QTM258" s="277"/>
      <c r="QTN258" s="277"/>
      <c r="QTO258" s="277"/>
      <c r="QTP258" s="277"/>
      <c r="QTQ258" s="277"/>
      <c r="QTR258" s="277"/>
      <c r="QTS258" s="277"/>
      <c r="QTT258" s="402"/>
      <c r="QTU258" s="404"/>
      <c r="QTV258" s="49"/>
      <c r="QTW258" s="49"/>
      <c r="QTX258" s="49"/>
      <c r="QTY258" s="99"/>
      <c r="QTZ258" s="98"/>
      <c r="QUA258" s="49"/>
      <c r="QUB258" s="405"/>
      <c r="QUC258" s="405"/>
      <c r="QUD258" s="277"/>
      <c r="QUE258" s="277"/>
      <c r="QUF258" s="277"/>
      <c r="QUG258" s="277"/>
      <c r="QUH258" s="277"/>
      <c r="QUI258" s="277"/>
      <c r="QUJ258" s="277"/>
      <c r="QUK258" s="277"/>
      <c r="QUL258" s="402"/>
      <c r="QUM258" s="404"/>
      <c r="QUN258" s="49"/>
      <c r="QUO258" s="49"/>
      <c r="QUP258" s="49"/>
      <c r="QUQ258" s="99"/>
      <c r="QUR258" s="98"/>
      <c r="QUS258" s="49"/>
      <c r="QUT258" s="405"/>
      <c r="QUU258" s="405"/>
      <c r="QUV258" s="277"/>
      <c r="QUW258" s="277"/>
      <c r="QUX258" s="277"/>
      <c r="QUY258" s="277"/>
      <c r="QUZ258" s="277"/>
      <c r="QVA258" s="277"/>
      <c r="QVB258" s="277"/>
      <c r="QVC258" s="277"/>
      <c r="QVD258" s="402"/>
      <c r="QVE258" s="404"/>
      <c r="QVF258" s="49"/>
      <c r="QVG258" s="49"/>
      <c r="QVH258" s="49"/>
      <c r="QVI258" s="99"/>
      <c r="QVJ258" s="98"/>
      <c r="QVK258" s="49"/>
      <c r="QVL258" s="405"/>
      <c r="QVM258" s="405"/>
      <c r="QVN258" s="277"/>
      <c r="QVO258" s="277"/>
      <c r="QVP258" s="277"/>
      <c r="QVQ258" s="277"/>
      <c r="QVR258" s="277"/>
      <c r="QVS258" s="277"/>
      <c r="QVT258" s="277"/>
      <c r="QVU258" s="277"/>
      <c r="QVV258" s="402"/>
      <c r="QVW258" s="404"/>
      <c r="QVX258" s="49"/>
      <c r="QVY258" s="49"/>
      <c r="QVZ258" s="49"/>
      <c r="QWA258" s="99"/>
      <c r="QWB258" s="98"/>
      <c r="QWC258" s="49"/>
      <c r="QWD258" s="405"/>
      <c r="QWE258" s="405"/>
      <c r="QWF258" s="277"/>
      <c r="QWG258" s="277"/>
      <c r="QWH258" s="277"/>
      <c r="QWI258" s="277"/>
      <c r="QWJ258" s="277"/>
      <c r="QWK258" s="277"/>
      <c r="QWL258" s="277"/>
      <c r="QWM258" s="277"/>
      <c r="QWN258" s="402"/>
      <c r="QWO258" s="404"/>
      <c r="QWP258" s="49"/>
      <c r="QWQ258" s="49"/>
      <c r="QWR258" s="49"/>
      <c r="QWS258" s="99"/>
      <c r="QWT258" s="98"/>
      <c r="QWU258" s="49"/>
      <c r="QWV258" s="405"/>
      <c r="QWW258" s="405"/>
      <c r="QWX258" s="277"/>
      <c r="QWY258" s="277"/>
      <c r="QWZ258" s="277"/>
      <c r="QXA258" s="277"/>
      <c r="QXB258" s="277"/>
      <c r="QXC258" s="277"/>
      <c r="QXD258" s="277"/>
      <c r="QXE258" s="277"/>
      <c r="QXF258" s="402"/>
      <c r="QXG258" s="404"/>
      <c r="QXH258" s="49"/>
      <c r="QXI258" s="49"/>
      <c r="QXJ258" s="49"/>
      <c r="QXK258" s="99"/>
      <c r="QXL258" s="98"/>
      <c r="QXM258" s="49"/>
      <c r="QXN258" s="405"/>
      <c r="QXO258" s="405"/>
      <c r="QXP258" s="277"/>
      <c r="QXQ258" s="277"/>
      <c r="QXR258" s="277"/>
      <c r="QXS258" s="277"/>
      <c r="QXT258" s="277"/>
      <c r="QXU258" s="277"/>
      <c r="QXV258" s="277"/>
      <c r="QXW258" s="277"/>
      <c r="QXX258" s="402"/>
      <c r="QXY258" s="404"/>
      <c r="QXZ258" s="49"/>
      <c r="QYA258" s="49"/>
      <c r="QYB258" s="49"/>
      <c r="QYC258" s="99"/>
      <c r="QYD258" s="98"/>
      <c r="QYE258" s="49"/>
      <c r="QYF258" s="405"/>
      <c r="QYG258" s="405"/>
      <c r="QYH258" s="277"/>
      <c r="QYI258" s="277"/>
      <c r="QYJ258" s="277"/>
      <c r="QYK258" s="277"/>
      <c r="QYL258" s="277"/>
      <c r="QYM258" s="277"/>
      <c r="QYN258" s="277"/>
      <c r="QYO258" s="277"/>
      <c r="QYP258" s="402"/>
      <c r="QYQ258" s="404"/>
      <c r="QYR258" s="49"/>
      <c r="QYS258" s="49"/>
      <c r="QYT258" s="49"/>
      <c r="QYU258" s="99"/>
      <c r="QYV258" s="98"/>
      <c r="QYW258" s="49"/>
      <c r="QYX258" s="405"/>
      <c r="QYY258" s="405"/>
      <c r="QYZ258" s="277"/>
      <c r="QZA258" s="277"/>
      <c r="QZB258" s="277"/>
      <c r="QZC258" s="277"/>
      <c r="QZD258" s="277"/>
      <c r="QZE258" s="277"/>
      <c r="QZF258" s="277"/>
      <c r="QZG258" s="277"/>
      <c r="QZH258" s="402"/>
      <c r="QZI258" s="404"/>
      <c r="QZJ258" s="49"/>
      <c r="QZK258" s="49"/>
      <c r="QZL258" s="49"/>
      <c r="QZM258" s="99"/>
      <c r="QZN258" s="98"/>
      <c r="QZO258" s="49"/>
      <c r="QZP258" s="405"/>
      <c r="QZQ258" s="405"/>
      <c r="QZR258" s="277"/>
      <c r="QZS258" s="277"/>
      <c r="QZT258" s="277"/>
      <c r="QZU258" s="277"/>
      <c r="QZV258" s="277"/>
      <c r="QZW258" s="277"/>
      <c r="QZX258" s="277"/>
      <c r="QZY258" s="277"/>
      <c r="QZZ258" s="402"/>
      <c r="RAA258" s="404"/>
      <c r="RAB258" s="49"/>
      <c r="RAC258" s="49"/>
      <c r="RAD258" s="49"/>
      <c r="RAE258" s="99"/>
      <c r="RAF258" s="98"/>
      <c r="RAG258" s="49"/>
      <c r="RAH258" s="405"/>
      <c r="RAI258" s="405"/>
      <c r="RAJ258" s="277"/>
      <c r="RAK258" s="277"/>
      <c r="RAL258" s="277"/>
      <c r="RAM258" s="277"/>
      <c r="RAN258" s="277"/>
      <c r="RAO258" s="277"/>
      <c r="RAP258" s="277"/>
      <c r="RAQ258" s="277"/>
      <c r="RAR258" s="402"/>
      <c r="RAS258" s="404"/>
      <c r="RAT258" s="49"/>
      <c r="RAU258" s="49"/>
      <c r="RAV258" s="49"/>
      <c r="RAW258" s="99"/>
      <c r="RAX258" s="98"/>
      <c r="RAY258" s="49"/>
      <c r="RAZ258" s="405"/>
      <c r="RBA258" s="405"/>
      <c r="RBB258" s="277"/>
      <c r="RBC258" s="277"/>
      <c r="RBD258" s="277"/>
      <c r="RBE258" s="277"/>
      <c r="RBF258" s="277"/>
      <c r="RBG258" s="277"/>
      <c r="RBH258" s="277"/>
      <c r="RBI258" s="277"/>
      <c r="RBJ258" s="402"/>
      <c r="RBK258" s="404"/>
      <c r="RBL258" s="49"/>
      <c r="RBM258" s="49"/>
      <c r="RBN258" s="49"/>
      <c r="RBO258" s="99"/>
      <c r="RBP258" s="98"/>
      <c r="RBQ258" s="49"/>
      <c r="RBR258" s="405"/>
      <c r="RBS258" s="405"/>
      <c r="RBT258" s="277"/>
      <c r="RBU258" s="277"/>
      <c r="RBV258" s="277"/>
      <c r="RBW258" s="277"/>
      <c r="RBX258" s="277"/>
      <c r="RBY258" s="277"/>
      <c r="RBZ258" s="277"/>
      <c r="RCA258" s="277"/>
      <c r="RCB258" s="402"/>
      <c r="RCC258" s="404"/>
      <c r="RCD258" s="49"/>
      <c r="RCE258" s="49"/>
      <c r="RCF258" s="49"/>
      <c r="RCG258" s="99"/>
      <c r="RCH258" s="98"/>
      <c r="RCI258" s="49"/>
      <c r="RCJ258" s="405"/>
      <c r="RCK258" s="405"/>
      <c r="RCL258" s="277"/>
      <c r="RCM258" s="277"/>
      <c r="RCN258" s="277"/>
      <c r="RCO258" s="277"/>
      <c r="RCP258" s="277"/>
      <c r="RCQ258" s="277"/>
      <c r="RCR258" s="277"/>
      <c r="RCS258" s="277"/>
      <c r="RCT258" s="402"/>
      <c r="RCU258" s="404"/>
      <c r="RCV258" s="49"/>
      <c r="RCW258" s="49"/>
      <c r="RCX258" s="49"/>
      <c r="RCY258" s="99"/>
      <c r="RCZ258" s="98"/>
      <c r="RDA258" s="49"/>
      <c r="RDB258" s="405"/>
      <c r="RDC258" s="405"/>
      <c r="RDD258" s="277"/>
      <c r="RDE258" s="277"/>
      <c r="RDF258" s="277"/>
      <c r="RDG258" s="277"/>
      <c r="RDH258" s="277"/>
      <c r="RDI258" s="277"/>
      <c r="RDJ258" s="277"/>
      <c r="RDK258" s="277"/>
      <c r="RDL258" s="402"/>
      <c r="RDM258" s="404"/>
      <c r="RDN258" s="49"/>
      <c r="RDO258" s="49"/>
      <c r="RDP258" s="49"/>
      <c r="RDQ258" s="99"/>
      <c r="RDR258" s="98"/>
      <c r="RDS258" s="49"/>
      <c r="RDT258" s="405"/>
      <c r="RDU258" s="405"/>
      <c r="RDV258" s="277"/>
      <c r="RDW258" s="277"/>
      <c r="RDX258" s="277"/>
      <c r="RDY258" s="277"/>
      <c r="RDZ258" s="277"/>
      <c r="REA258" s="277"/>
      <c r="REB258" s="277"/>
      <c r="REC258" s="277"/>
      <c r="RED258" s="402"/>
      <c r="REE258" s="404"/>
      <c r="REF258" s="49"/>
      <c r="REG258" s="49"/>
      <c r="REH258" s="49"/>
      <c r="REI258" s="99"/>
      <c r="REJ258" s="98"/>
      <c r="REK258" s="49"/>
      <c r="REL258" s="405"/>
      <c r="REM258" s="405"/>
      <c r="REN258" s="277"/>
      <c r="REO258" s="277"/>
      <c r="REP258" s="277"/>
      <c r="REQ258" s="277"/>
      <c r="RER258" s="277"/>
      <c r="RES258" s="277"/>
      <c r="RET258" s="277"/>
      <c r="REU258" s="277"/>
      <c r="REV258" s="402"/>
      <c r="REW258" s="404"/>
      <c r="REX258" s="49"/>
      <c r="REY258" s="49"/>
      <c r="REZ258" s="49"/>
      <c r="RFA258" s="99"/>
      <c r="RFB258" s="98"/>
      <c r="RFC258" s="49"/>
      <c r="RFD258" s="405"/>
      <c r="RFE258" s="405"/>
      <c r="RFF258" s="277"/>
      <c r="RFG258" s="277"/>
      <c r="RFH258" s="277"/>
      <c r="RFI258" s="277"/>
      <c r="RFJ258" s="277"/>
      <c r="RFK258" s="277"/>
      <c r="RFL258" s="277"/>
      <c r="RFM258" s="277"/>
      <c r="RFN258" s="402"/>
      <c r="RFO258" s="404"/>
      <c r="RFP258" s="49"/>
      <c r="RFQ258" s="49"/>
      <c r="RFR258" s="49"/>
      <c r="RFS258" s="99"/>
      <c r="RFT258" s="98"/>
      <c r="RFU258" s="49"/>
      <c r="RFV258" s="405"/>
      <c r="RFW258" s="405"/>
      <c r="RFX258" s="277"/>
      <c r="RFY258" s="277"/>
      <c r="RFZ258" s="277"/>
      <c r="RGA258" s="277"/>
      <c r="RGB258" s="277"/>
      <c r="RGC258" s="277"/>
      <c r="RGD258" s="277"/>
      <c r="RGE258" s="277"/>
      <c r="RGF258" s="402"/>
      <c r="RGG258" s="404"/>
      <c r="RGH258" s="49"/>
      <c r="RGI258" s="49"/>
      <c r="RGJ258" s="49"/>
      <c r="RGK258" s="99"/>
      <c r="RGL258" s="98"/>
      <c r="RGM258" s="49"/>
      <c r="RGN258" s="405"/>
      <c r="RGO258" s="405"/>
      <c r="RGP258" s="277"/>
      <c r="RGQ258" s="277"/>
      <c r="RGR258" s="277"/>
      <c r="RGS258" s="277"/>
      <c r="RGT258" s="277"/>
      <c r="RGU258" s="277"/>
      <c r="RGV258" s="277"/>
      <c r="RGW258" s="277"/>
      <c r="RGX258" s="402"/>
      <c r="RGY258" s="404"/>
      <c r="RGZ258" s="49"/>
      <c r="RHA258" s="49"/>
      <c r="RHB258" s="49"/>
      <c r="RHC258" s="99"/>
      <c r="RHD258" s="98"/>
      <c r="RHE258" s="49"/>
      <c r="RHF258" s="405"/>
      <c r="RHG258" s="405"/>
      <c r="RHH258" s="277"/>
      <c r="RHI258" s="277"/>
      <c r="RHJ258" s="277"/>
      <c r="RHK258" s="277"/>
      <c r="RHL258" s="277"/>
      <c r="RHM258" s="277"/>
      <c r="RHN258" s="277"/>
      <c r="RHO258" s="277"/>
      <c r="RHP258" s="402"/>
      <c r="RHQ258" s="404"/>
      <c r="RHR258" s="49"/>
      <c r="RHS258" s="49"/>
      <c r="RHT258" s="49"/>
      <c r="RHU258" s="99"/>
      <c r="RHV258" s="98"/>
      <c r="RHW258" s="49"/>
      <c r="RHX258" s="405"/>
      <c r="RHY258" s="405"/>
      <c r="RHZ258" s="277"/>
      <c r="RIA258" s="277"/>
      <c r="RIB258" s="277"/>
      <c r="RIC258" s="277"/>
      <c r="RID258" s="277"/>
      <c r="RIE258" s="277"/>
      <c r="RIF258" s="277"/>
      <c r="RIG258" s="277"/>
      <c r="RIH258" s="402"/>
      <c r="RII258" s="404"/>
      <c r="RIJ258" s="49"/>
      <c r="RIK258" s="49"/>
      <c r="RIL258" s="49"/>
      <c r="RIM258" s="99"/>
      <c r="RIN258" s="98"/>
      <c r="RIO258" s="49"/>
      <c r="RIP258" s="405"/>
      <c r="RIQ258" s="405"/>
      <c r="RIR258" s="277"/>
      <c r="RIS258" s="277"/>
      <c r="RIT258" s="277"/>
      <c r="RIU258" s="277"/>
      <c r="RIV258" s="277"/>
      <c r="RIW258" s="277"/>
      <c r="RIX258" s="277"/>
      <c r="RIY258" s="277"/>
      <c r="RIZ258" s="402"/>
      <c r="RJA258" s="404"/>
      <c r="RJB258" s="49"/>
      <c r="RJC258" s="49"/>
      <c r="RJD258" s="49"/>
      <c r="RJE258" s="99"/>
      <c r="RJF258" s="98"/>
      <c r="RJG258" s="49"/>
      <c r="RJH258" s="405"/>
      <c r="RJI258" s="405"/>
      <c r="RJJ258" s="277"/>
      <c r="RJK258" s="277"/>
      <c r="RJL258" s="277"/>
      <c r="RJM258" s="277"/>
      <c r="RJN258" s="277"/>
      <c r="RJO258" s="277"/>
      <c r="RJP258" s="277"/>
      <c r="RJQ258" s="277"/>
      <c r="RJR258" s="402"/>
      <c r="RJS258" s="404"/>
      <c r="RJT258" s="49"/>
      <c r="RJU258" s="49"/>
      <c r="RJV258" s="49"/>
      <c r="RJW258" s="99"/>
      <c r="RJX258" s="98"/>
      <c r="RJY258" s="49"/>
      <c r="RJZ258" s="405"/>
      <c r="RKA258" s="405"/>
      <c r="RKB258" s="277"/>
      <c r="RKC258" s="277"/>
      <c r="RKD258" s="277"/>
      <c r="RKE258" s="277"/>
      <c r="RKF258" s="277"/>
      <c r="RKG258" s="277"/>
      <c r="RKH258" s="277"/>
      <c r="RKI258" s="277"/>
      <c r="RKJ258" s="402"/>
      <c r="RKK258" s="404"/>
      <c r="RKL258" s="49"/>
      <c r="RKM258" s="49"/>
      <c r="RKN258" s="49"/>
      <c r="RKO258" s="99"/>
      <c r="RKP258" s="98"/>
      <c r="RKQ258" s="49"/>
      <c r="RKR258" s="405"/>
      <c r="RKS258" s="405"/>
      <c r="RKT258" s="277"/>
      <c r="RKU258" s="277"/>
      <c r="RKV258" s="277"/>
      <c r="RKW258" s="277"/>
      <c r="RKX258" s="277"/>
      <c r="RKY258" s="277"/>
      <c r="RKZ258" s="277"/>
      <c r="RLA258" s="277"/>
      <c r="RLB258" s="402"/>
      <c r="RLC258" s="404"/>
      <c r="RLD258" s="49"/>
      <c r="RLE258" s="49"/>
      <c r="RLF258" s="49"/>
      <c r="RLG258" s="99"/>
      <c r="RLH258" s="98"/>
      <c r="RLI258" s="49"/>
      <c r="RLJ258" s="405"/>
      <c r="RLK258" s="405"/>
      <c r="RLL258" s="277"/>
      <c r="RLM258" s="277"/>
      <c r="RLN258" s="277"/>
      <c r="RLO258" s="277"/>
      <c r="RLP258" s="277"/>
      <c r="RLQ258" s="277"/>
      <c r="RLR258" s="277"/>
      <c r="RLS258" s="277"/>
      <c r="RLT258" s="402"/>
      <c r="RLU258" s="404"/>
      <c r="RLV258" s="49"/>
      <c r="RLW258" s="49"/>
      <c r="RLX258" s="49"/>
      <c r="RLY258" s="99"/>
      <c r="RLZ258" s="98"/>
      <c r="RMA258" s="49"/>
      <c r="RMB258" s="405"/>
      <c r="RMC258" s="405"/>
      <c r="RMD258" s="277"/>
      <c r="RME258" s="277"/>
      <c r="RMF258" s="277"/>
      <c r="RMG258" s="277"/>
      <c r="RMH258" s="277"/>
      <c r="RMI258" s="277"/>
      <c r="RMJ258" s="277"/>
      <c r="RMK258" s="277"/>
      <c r="RML258" s="402"/>
      <c r="RMM258" s="404"/>
      <c r="RMN258" s="49"/>
      <c r="RMO258" s="49"/>
      <c r="RMP258" s="49"/>
      <c r="RMQ258" s="99"/>
      <c r="RMR258" s="98"/>
      <c r="RMS258" s="49"/>
      <c r="RMT258" s="405"/>
      <c r="RMU258" s="405"/>
      <c r="RMV258" s="277"/>
      <c r="RMW258" s="277"/>
      <c r="RMX258" s="277"/>
      <c r="RMY258" s="277"/>
      <c r="RMZ258" s="277"/>
      <c r="RNA258" s="277"/>
      <c r="RNB258" s="277"/>
      <c r="RNC258" s="277"/>
      <c r="RND258" s="402"/>
      <c r="RNE258" s="404"/>
      <c r="RNF258" s="49"/>
      <c r="RNG258" s="49"/>
      <c r="RNH258" s="49"/>
      <c r="RNI258" s="99"/>
      <c r="RNJ258" s="98"/>
      <c r="RNK258" s="49"/>
      <c r="RNL258" s="405"/>
      <c r="RNM258" s="405"/>
      <c r="RNN258" s="277"/>
      <c r="RNO258" s="277"/>
      <c r="RNP258" s="277"/>
      <c r="RNQ258" s="277"/>
      <c r="RNR258" s="277"/>
      <c r="RNS258" s="277"/>
      <c r="RNT258" s="277"/>
      <c r="RNU258" s="277"/>
      <c r="RNV258" s="402"/>
      <c r="RNW258" s="404"/>
      <c r="RNX258" s="49"/>
      <c r="RNY258" s="49"/>
      <c r="RNZ258" s="49"/>
      <c r="ROA258" s="99"/>
      <c r="ROB258" s="98"/>
      <c r="ROC258" s="49"/>
      <c r="ROD258" s="405"/>
      <c r="ROE258" s="405"/>
      <c r="ROF258" s="277"/>
      <c r="ROG258" s="277"/>
      <c r="ROH258" s="277"/>
      <c r="ROI258" s="277"/>
      <c r="ROJ258" s="277"/>
      <c r="ROK258" s="277"/>
      <c r="ROL258" s="277"/>
      <c r="ROM258" s="277"/>
      <c r="RON258" s="402"/>
      <c r="ROO258" s="404"/>
      <c r="ROP258" s="49"/>
      <c r="ROQ258" s="49"/>
      <c r="ROR258" s="49"/>
      <c r="ROS258" s="99"/>
      <c r="ROT258" s="98"/>
      <c r="ROU258" s="49"/>
      <c r="ROV258" s="405"/>
      <c r="ROW258" s="405"/>
      <c r="ROX258" s="277"/>
      <c r="ROY258" s="277"/>
      <c r="ROZ258" s="277"/>
      <c r="RPA258" s="277"/>
      <c r="RPB258" s="277"/>
      <c r="RPC258" s="277"/>
      <c r="RPD258" s="277"/>
      <c r="RPE258" s="277"/>
      <c r="RPF258" s="402"/>
      <c r="RPG258" s="404"/>
      <c r="RPH258" s="49"/>
      <c r="RPI258" s="49"/>
      <c r="RPJ258" s="49"/>
      <c r="RPK258" s="99"/>
      <c r="RPL258" s="98"/>
      <c r="RPM258" s="49"/>
      <c r="RPN258" s="405"/>
      <c r="RPO258" s="405"/>
      <c r="RPP258" s="277"/>
      <c r="RPQ258" s="277"/>
      <c r="RPR258" s="277"/>
      <c r="RPS258" s="277"/>
      <c r="RPT258" s="277"/>
      <c r="RPU258" s="277"/>
      <c r="RPV258" s="277"/>
      <c r="RPW258" s="277"/>
      <c r="RPX258" s="402"/>
      <c r="RPY258" s="404"/>
      <c r="RPZ258" s="49"/>
      <c r="RQA258" s="49"/>
      <c r="RQB258" s="49"/>
      <c r="RQC258" s="99"/>
      <c r="RQD258" s="98"/>
      <c r="RQE258" s="49"/>
      <c r="RQF258" s="405"/>
      <c r="RQG258" s="405"/>
      <c r="RQH258" s="277"/>
      <c r="RQI258" s="277"/>
      <c r="RQJ258" s="277"/>
      <c r="RQK258" s="277"/>
      <c r="RQL258" s="277"/>
      <c r="RQM258" s="277"/>
      <c r="RQN258" s="277"/>
      <c r="RQO258" s="277"/>
      <c r="RQP258" s="402"/>
      <c r="RQQ258" s="404"/>
      <c r="RQR258" s="49"/>
      <c r="RQS258" s="49"/>
      <c r="RQT258" s="49"/>
      <c r="RQU258" s="99"/>
      <c r="RQV258" s="98"/>
      <c r="RQW258" s="49"/>
      <c r="RQX258" s="405"/>
      <c r="RQY258" s="405"/>
      <c r="RQZ258" s="277"/>
      <c r="RRA258" s="277"/>
      <c r="RRB258" s="277"/>
      <c r="RRC258" s="277"/>
      <c r="RRD258" s="277"/>
      <c r="RRE258" s="277"/>
      <c r="RRF258" s="277"/>
      <c r="RRG258" s="277"/>
      <c r="RRH258" s="402"/>
      <c r="RRI258" s="404"/>
      <c r="RRJ258" s="49"/>
      <c r="RRK258" s="49"/>
      <c r="RRL258" s="49"/>
      <c r="RRM258" s="99"/>
      <c r="RRN258" s="98"/>
      <c r="RRO258" s="49"/>
      <c r="RRP258" s="405"/>
      <c r="RRQ258" s="405"/>
      <c r="RRR258" s="277"/>
      <c r="RRS258" s="277"/>
      <c r="RRT258" s="277"/>
      <c r="RRU258" s="277"/>
      <c r="RRV258" s="277"/>
      <c r="RRW258" s="277"/>
      <c r="RRX258" s="277"/>
      <c r="RRY258" s="277"/>
      <c r="RRZ258" s="402"/>
      <c r="RSA258" s="404"/>
      <c r="RSB258" s="49"/>
      <c r="RSC258" s="49"/>
      <c r="RSD258" s="49"/>
      <c r="RSE258" s="99"/>
      <c r="RSF258" s="98"/>
      <c r="RSG258" s="49"/>
      <c r="RSH258" s="405"/>
      <c r="RSI258" s="405"/>
      <c r="RSJ258" s="277"/>
      <c r="RSK258" s="277"/>
      <c r="RSL258" s="277"/>
      <c r="RSM258" s="277"/>
      <c r="RSN258" s="277"/>
      <c r="RSO258" s="277"/>
      <c r="RSP258" s="277"/>
      <c r="RSQ258" s="277"/>
      <c r="RSR258" s="402"/>
      <c r="RSS258" s="404"/>
      <c r="RST258" s="49"/>
      <c r="RSU258" s="49"/>
      <c r="RSV258" s="49"/>
      <c r="RSW258" s="99"/>
      <c r="RSX258" s="98"/>
      <c r="RSY258" s="49"/>
      <c r="RSZ258" s="405"/>
      <c r="RTA258" s="405"/>
      <c r="RTB258" s="277"/>
      <c r="RTC258" s="277"/>
      <c r="RTD258" s="277"/>
      <c r="RTE258" s="277"/>
      <c r="RTF258" s="277"/>
      <c r="RTG258" s="277"/>
      <c r="RTH258" s="277"/>
      <c r="RTI258" s="277"/>
      <c r="RTJ258" s="402"/>
      <c r="RTK258" s="404"/>
      <c r="RTL258" s="49"/>
      <c r="RTM258" s="49"/>
      <c r="RTN258" s="49"/>
      <c r="RTO258" s="99"/>
      <c r="RTP258" s="98"/>
      <c r="RTQ258" s="49"/>
      <c r="RTR258" s="405"/>
      <c r="RTS258" s="405"/>
      <c r="RTT258" s="277"/>
      <c r="RTU258" s="277"/>
      <c r="RTV258" s="277"/>
      <c r="RTW258" s="277"/>
      <c r="RTX258" s="277"/>
      <c r="RTY258" s="277"/>
      <c r="RTZ258" s="277"/>
      <c r="RUA258" s="277"/>
      <c r="RUB258" s="402"/>
      <c r="RUC258" s="404"/>
      <c r="RUD258" s="49"/>
      <c r="RUE258" s="49"/>
      <c r="RUF258" s="49"/>
      <c r="RUG258" s="99"/>
      <c r="RUH258" s="98"/>
      <c r="RUI258" s="49"/>
      <c r="RUJ258" s="405"/>
      <c r="RUK258" s="405"/>
      <c r="RUL258" s="277"/>
      <c r="RUM258" s="277"/>
      <c r="RUN258" s="277"/>
      <c r="RUO258" s="277"/>
      <c r="RUP258" s="277"/>
      <c r="RUQ258" s="277"/>
      <c r="RUR258" s="277"/>
      <c r="RUS258" s="277"/>
      <c r="RUT258" s="402"/>
      <c r="RUU258" s="404"/>
      <c r="RUV258" s="49"/>
      <c r="RUW258" s="49"/>
      <c r="RUX258" s="49"/>
      <c r="RUY258" s="99"/>
      <c r="RUZ258" s="98"/>
      <c r="RVA258" s="49"/>
      <c r="RVB258" s="405"/>
      <c r="RVC258" s="405"/>
      <c r="RVD258" s="277"/>
      <c r="RVE258" s="277"/>
      <c r="RVF258" s="277"/>
      <c r="RVG258" s="277"/>
      <c r="RVH258" s="277"/>
      <c r="RVI258" s="277"/>
      <c r="RVJ258" s="277"/>
      <c r="RVK258" s="277"/>
      <c r="RVL258" s="402"/>
      <c r="RVM258" s="404"/>
      <c r="RVN258" s="49"/>
      <c r="RVO258" s="49"/>
      <c r="RVP258" s="49"/>
      <c r="RVQ258" s="99"/>
      <c r="RVR258" s="98"/>
      <c r="RVS258" s="49"/>
      <c r="RVT258" s="405"/>
      <c r="RVU258" s="405"/>
      <c r="RVV258" s="277"/>
      <c r="RVW258" s="277"/>
      <c r="RVX258" s="277"/>
      <c r="RVY258" s="277"/>
      <c r="RVZ258" s="277"/>
      <c r="RWA258" s="277"/>
      <c r="RWB258" s="277"/>
      <c r="RWC258" s="277"/>
      <c r="RWD258" s="402"/>
      <c r="RWE258" s="404"/>
      <c r="RWF258" s="49"/>
      <c r="RWG258" s="49"/>
      <c r="RWH258" s="49"/>
      <c r="RWI258" s="99"/>
      <c r="RWJ258" s="98"/>
      <c r="RWK258" s="49"/>
      <c r="RWL258" s="405"/>
      <c r="RWM258" s="405"/>
      <c r="RWN258" s="277"/>
      <c r="RWO258" s="277"/>
      <c r="RWP258" s="277"/>
      <c r="RWQ258" s="277"/>
      <c r="RWR258" s="277"/>
      <c r="RWS258" s="277"/>
      <c r="RWT258" s="277"/>
      <c r="RWU258" s="277"/>
      <c r="RWV258" s="402"/>
      <c r="RWW258" s="404"/>
      <c r="RWX258" s="49"/>
      <c r="RWY258" s="49"/>
      <c r="RWZ258" s="49"/>
      <c r="RXA258" s="99"/>
      <c r="RXB258" s="98"/>
      <c r="RXC258" s="49"/>
      <c r="RXD258" s="405"/>
      <c r="RXE258" s="405"/>
      <c r="RXF258" s="277"/>
      <c r="RXG258" s="277"/>
      <c r="RXH258" s="277"/>
      <c r="RXI258" s="277"/>
      <c r="RXJ258" s="277"/>
      <c r="RXK258" s="277"/>
      <c r="RXL258" s="277"/>
      <c r="RXM258" s="277"/>
      <c r="RXN258" s="402"/>
      <c r="RXO258" s="404"/>
      <c r="RXP258" s="49"/>
      <c r="RXQ258" s="49"/>
      <c r="RXR258" s="49"/>
      <c r="RXS258" s="99"/>
      <c r="RXT258" s="98"/>
      <c r="RXU258" s="49"/>
      <c r="RXV258" s="405"/>
      <c r="RXW258" s="405"/>
      <c r="RXX258" s="277"/>
      <c r="RXY258" s="277"/>
      <c r="RXZ258" s="277"/>
      <c r="RYA258" s="277"/>
      <c r="RYB258" s="277"/>
      <c r="RYC258" s="277"/>
      <c r="RYD258" s="277"/>
      <c r="RYE258" s="277"/>
      <c r="RYF258" s="402"/>
      <c r="RYG258" s="404"/>
      <c r="RYH258" s="49"/>
      <c r="RYI258" s="49"/>
      <c r="RYJ258" s="49"/>
      <c r="RYK258" s="99"/>
      <c r="RYL258" s="98"/>
      <c r="RYM258" s="49"/>
      <c r="RYN258" s="405"/>
      <c r="RYO258" s="405"/>
      <c r="RYP258" s="277"/>
      <c r="RYQ258" s="277"/>
      <c r="RYR258" s="277"/>
      <c r="RYS258" s="277"/>
      <c r="RYT258" s="277"/>
      <c r="RYU258" s="277"/>
      <c r="RYV258" s="277"/>
      <c r="RYW258" s="277"/>
      <c r="RYX258" s="402"/>
      <c r="RYY258" s="404"/>
      <c r="RYZ258" s="49"/>
      <c r="RZA258" s="49"/>
      <c r="RZB258" s="49"/>
      <c r="RZC258" s="99"/>
      <c r="RZD258" s="98"/>
      <c r="RZE258" s="49"/>
      <c r="RZF258" s="405"/>
      <c r="RZG258" s="405"/>
      <c r="RZH258" s="277"/>
      <c r="RZI258" s="277"/>
      <c r="RZJ258" s="277"/>
      <c r="RZK258" s="277"/>
      <c r="RZL258" s="277"/>
      <c r="RZM258" s="277"/>
      <c r="RZN258" s="277"/>
      <c r="RZO258" s="277"/>
      <c r="RZP258" s="402"/>
      <c r="RZQ258" s="404"/>
      <c r="RZR258" s="49"/>
      <c r="RZS258" s="49"/>
      <c r="RZT258" s="49"/>
      <c r="RZU258" s="99"/>
      <c r="RZV258" s="98"/>
      <c r="RZW258" s="49"/>
      <c r="RZX258" s="405"/>
      <c r="RZY258" s="405"/>
      <c r="RZZ258" s="277"/>
      <c r="SAA258" s="277"/>
      <c r="SAB258" s="277"/>
      <c r="SAC258" s="277"/>
      <c r="SAD258" s="277"/>
      <c r="SAE258" s="277"/>
      <c r="SAF258" s="277"/>
      <c r="SAG258" s="277"/>
      <c r="SAH258" s="402"/>
      <c r="SAI258" s="404"/>
      <c r="SAJ258" s="49"/>
      <c r="SAK258" s="49"/>
      <c r="SAL258" s="49"/>
      <c r="SAM258" s="99"/>
      <c r="SAN258" s="98"/>
      <c r="SAO258" s="49"/>
      <c r="SAP258" s="405"/>
      <c r="SAQ258" s="405"/>
      <c r="SAR258" s="277"/>
      <c r="SAS258" s="277"/>
      <c r="SAT258" s="277"/>
      <c r="SAU258" s="277"/>
      <c r="SAV258" s="277"/>
      <c r="SAW258" s="277"/>
      <c r="SAX258" s="277"/>
      <c r="SAY258" s="277"/>
      <c r="SAZ258" s="402"/>
      <c r="SBA258" s="404"/>
      <c r="SBB258" s="49"/>
      <c r="SBC258" s="49"/>
      <c r="SBD258" s="49"/>
      <c r="SBE258" s="99"/>
      <c r="SBF258" s="98"/>
      <c r="SBG258" s="49"/>
      <c r="SBH258" s="405"/>
      <c r="SBI258" s="405"/>
      <c r="SBJ258" s="277"/>
      <c r="SBK258" s="277"/>
      <c r="SBL258" s="277"/>
      <c r="SBM258" s="277"/>
      <c r="SBN258" s="277"/>
      <c r="SBO258" s="277"/>
      <c r="SBP258" s="277"/>
      <c r="SBQ258" s="277"/>
      <c r="SBR258" s="402"/>
      <c r="SBS258" s="404"/>
      <c r="SBT258" s="49"/>
      <c r="SBU258" s="49"/>
      <c r="SBV258" s="49"/>
      <c r="SBW258" s="99"/>
      <c r="SBX258" s="98"/>
      <c r="SBY258" s="49"/>
      <c r="SBZ258" s="405"/>
      <c r="SCA258" s="405"/>
      <c r="SCB258" s="277"/>
      <c r="SCC258" s="277"/>
      <c r="SCD258" s="277"/>
      <c r="SCE258" s="277"/>
      <c r="SCF258" s="277"/>
      <c r="SCG258" s="277"/>
      <c r="SCH258" s="277"/>
      <c r="SCI258" s="277"/>
      <c r="SCJ258" s="402"/>
      <c r="SCK258" s="404"/>
      <c r="SCL258" s="49"/>
      <c r="SCM258" s="49"/>
      <c r="SCN258" s="49"/>
      <c r="SCO258" s="99"/>
      <c r="SCP258" s="98"/>
      <c r="SCQ258" s="49"/>
      <c r="SCR258" s="405"/>
      <c r="SCS258" s="405"/>
      <c r="SCT258" s="277"/>
      <c r="SCU258" s="277"/>
      <c r="SCV258" s="277"/>
      <c r="SCW258" s="277"/>
      <c r="SCX258" s="277"/>
      <c r="SCY258" s="277"/>
      <c r="SCZ258" s="277"/>
      <c r="SDA258" s="277"/>
      <c r="SDB258" s="402"/>
      <c r="SDC258" s="404"/>
      <c r="SDD258" s="49"/>
      <c r="SDE258" s="49"/>
      <c r="SDF258" s="49"/>
      <c r="SDG258" s="99"/>
      <c r="SDH258" s="98"/>
      <c r="SDI258" s="49"/>
      <c r="SDJ258" s="405"/>
      <c r="SDK258" s="405"/>
      <c r="SDL258" s="277"/>
      <c r="SDM258" s="277"/>
      <c r="SDN258" s="277"/>
      <c r="SDO258" s="277"/>
      <c r="SDP258" s="277"/>
      <c r="SDQ258" s="277"/>
      <c r="SDR258" s="277"/>
      <c r="SDS258" s="277"/>
      <c r="SDT258" s="402"/>
      <c r="SDU258" s="404"/>
      <c r="SDV258" s="49"/>
      <c r="SDW258" s="49"/>
      <c r="SDX258" s="49"/>
      <c r="SDY258" s="99"/>
      <c r="SDZ258" s="98"/>
      <c r="SEA258" s="49"/>
      <c r="SEB258" s="405"/>
      <c r="SEC258" s="405"/>
      <c r="SED258" s="277"/>
      <c r="SEE258" s="277"/>
      <c r="SEF258" s="277"/>
      <c r="SEG258" s="277"/>
      <c r="SEH258" s="277"/>
      <c r="SEI258" s="277"/>
      <c r="SEJ258" s="277"/>
      <c r="SEK258" s="277"/>
      <c r="SEL258" s="402"/>
      <c r="SEM258" s="404"/>
      <c r="SEN258" s="49"/>
      <c r="SEO258" s="49"/>
      <c r="SEP258" s="49"/>
      <c r="SEQ258" s="99"/>
      <c r="SER258" s="98"/>
      <c r="SES258" s="49"/>
      <c r="SET258" s="405"/>
      <c r="SEU258" s="405"/>
      <c r="SEV258" s="277"/>
      <c r="SEW258" s="277"/>
      <c r="SEX258" s="277"/>
      <c r="SEY258" s="277"/>
      <c r="SEZ258" s="277"/>
      <c r="SFA258" s="277"/>
      <c r="SFB258" s="277"/>
      <c r="SFC258" s="277"/>
      <c r="SFD258" s="402"/>
      <c r="SFE258" s="404"/>
      <c r="SFF258" s="49"/>
      <c r="SFG258" s="49"/>
      <c r="SFH258" s="49"/>
      <c r="SFI258" s="99"/>
      <c r="SFJ258" s="98"/>
      <c r="SFK258" s="49"/>
      <c r="SFL258" s="405"/>
      <c r="SFM258" s="405"/>
      <c r="SFN258" s="277"/>
      <c r="SFO258" s="277"/>
      <c r="SFP258" s="277"/>
      <c r="SFQ258" s="277"/>
      <c r="SFR258" s="277"/>
      <c r="SFS258" s="277"/>
      <c r="SFT258" s="277"/>
      <c r="SFU258" s="277"/>
      <c r="SFV258" s="402"/>
      <c r="SFW258" s="404"/>
      <c r="SFX258" s="49"/>
      <c r="SFY258" s="49"/>
      <c r="SFZ258" s="49"/>
      <c r="SGA258" s="99"/>
      <c r="SGB258" s="98"/>
      <c r="SGC258" s="49"/>
      <c r="SGD258" s="405"/>
      <c r="SGE258" s="405"/>
      <c r="SGF258" s="277"/>
      <c r="SGG258" s="277"/>
      <c r="SGH258" s="277"/>
      <c r="SGI258" s="277"/>
      <c r="SGJ258" s="277"/>
      <c r="SGK258" s="277"/>
      <c r="SGL258" s="277"/>
      <c r="SGM258" s="277"/>
      <c r="SGN258" s="402"/>
      <c r="SGO258" s="404"/>
      <c r="SGP258" s="49"/>
      <c r="SGQ258" s="49"/>
      <c r="SGR258" s="49"/>
      <c r="SGS258" s="99"/>
      <c r="SGT258" s="98"/>
      <c r="SGU258" s="49"/>
      <c r="SGV258" s="405"/>
      <c r="SGW258" s="405"/>
      <c r="SGX258" s="277"/>
      <c r="SGY258" s="277"/>
      <c r="SGZ258" s="277"/>
      <c r="SHA258" s="277"/>
      <c r="SHB258" s="277"/>
      <c r="SHC258" s="277"/>
      <c r="SHD258" s="277"/>
      <c r="SHE258" s="277"/>
      <c r="SHF258" s="402"/>
      <c r="SHG258" s="404"/>
      <c r="SHH258" s="49"/>
      <c r="SHI258" s="49"/>
      <c r="SHJ258" s="49"/>
      <c r="SHK258" s="99"/>
      <c r="SHL258" s="98"/>
      <c r="SHM258" s="49"/>
      <c r="SHN258" s="405"/>
      <c r="SHO258" s="405"/>
      <c r="SHP258" s="277"/>
      <c r="SHQ258" s="277"/>
      <c r="SHR258" s="277"/>
      <c r="SHS258" s="277"/>
      <c r="SHT258" s="277"/>
      <c r="SHU258" s="277"/>
      <c r="SHV258" s="277"/>
      <c r="SHW258" s="277"/>
      <c r="SHX258" s="402"/>
      <c r="SHY258" s="404"/>
      <c r="SHZ258" s="49"/>
      <c r="SIA258" s="49"/>
      <c r="SIB258" s="49"/>
      <c r="SIC258" s="99"/>
      <c r="SID258" s="98"/>
      <c r="SIE258" s="49"/>
      <c r="SIF258" s="405"/>
      <c r="SIG258" s="405"/>
      <c r="SIH258" s="277"/>
      <c r="SII258" s="277"/>
      <c r="SIJ258" s="277"/>
      <c r="SIK258" s="277"/>
      <c r="SIL258" s="277"/>
      <c r="SIM258" s="277"/>
      <c r="SIN258" s="277"/>
      <c r="SIO258" s="277"/>
      <c r="SIP258" s="402"/>
      <c r="SIQ258" s="404"/>
      <c r="SIR258" s="49"/>
      <c r="SIS258" s="49"/>
      <c r="SIT258" s="49"/>
      <c r="SIU258" s="99"/>
      <c r="SIV258" s="98"/>
      <c r="SIW258" s="49"/>
      <c r="SIX258" s="405"/>
      <c r="SIY258" s="405"/>
      <c r="SIZ258" s="277"/>
      <c r="SJA258" s="277"/>
      <c r="SJB258" s="277"/>
      <c r="SJC258" s="277"/>
      <c r="SJD258" s="277"/>
      <c r="SJE258" s="277"/>
      <c r="SJF258" s="277"/>
      <c r="SJG258" s="277"/>
      <c r="SJH258" s="402"/>
      <c r="SJI258" s="404"/>
      <c r="SJJ258" s="49"/>
      <c r="SJK258" s="49"/>
      <c r="SJL258" s="49"/>
      <c r="SJM258" s="99"/>
      <c r="SJN258" s="98"/>
      <c r="SJO258" s="49"/>
      <c r="SJP258" s="405"/>
      <c r="SJQ258" s="405"/>
      <c r="SJR258" s="277"/>
      <c r="SJS258" s="277"/>
      <c r="SJT258" s="277"/>
      <c r="SJU258" s="277"/>
      <c r="SJV258" s="277"/>
      <c r="SJW258" s="277"/>
      <c r="SJX258" s="277"/>
      <c r="SJY258" s="277"/>
      <c r="SJZ258" s="402"/>
      <c r="SKA258" s="404"/>
      <c r="SKB258" s="49"/>
      <c r="SKC258" s="49"/>
      <c r="SKD258" s="49"/>
      <c r="SKE258" s="99"/>
      <c r="SKF258" s="98"/>
      <c r="SKG258" s="49"/>
      <c r="SKH258" s="405"/>
      <c r="SKI258" s="405"/>
      <c r="SKJ258" s="277"/>
      <c r="SKK258" s="277"/>
      <c r="SKL258" s="277"/>
      <c r="SKM258" s="277"/>
      <c r="SKN258" s="277"/>
      <c r="SKO258" s="277"/>
      <c r="SKP258" s="277"/>
      <c r="SKQ258" s="277"/>
      <c r="SKR258" s="402"/>
      <c r="SKS258" s="404"/>
      <c r="SKT258" s="49"/>
      <c r="SKU258" s="49"/>
      <c r="SKV258" s="49"/>
      <c r="SKW258" s="99"/>
      <c r="SKX258" s="98"/>
      <c r="SKY258" s="49"/>
      <c r="SKZ258" s="405"/>
      <c r="SLA258" s="405"/>
      <c r="SLB258" s="277"/>
      <c r="SLC258" s="277"/>
      <c r="SLD258" s="277"/>
      <c r="SLE258" s="277"/>
      <c r="SLF258" s="277"/>
      <c r="SLG258" s="277"/>
      <c r="SLH258" s="277"/>
      <c r="SLI258" s="277"/>
      <c r="SLJ258" s="402"/>
      <c r="SLK258" s="404"/>
      <c r="SLL258" s="49"/>
      <c r="SLM258" s="49"/>
      <c r="SLN258" s="49"/>
      <c r="SLO258" s="99"/>
      <c r="SLP258" s="98"/>
      <c r="SLQ258" s="49"/>
      <c r="SLR258" s="405"/>
      <c r="SLS258" s="405"/>
      <c r="SLT258" s="277"/>
      <c r="SLU258" s="277"/>
      <c r="SLV258" s="277"/>
      <c r="SLW258" s="277"/>
      <c r="SLX258" s="277"/>
      <c r="SLY258" s="277"/>
      <c r="SLZ258" s="277"/>
      <c r="SMA258" s="277"/>
      <c r="SMB258" s="402"/>
      <c r="SMC258" s="404"/>
      <c r="SMD258" s="49"/>
      <c r="SME258" s="49"/>
      <c r="SMF258" s="49"/>
      <c r="SMG258" s="99"/>
      <c r="SMH258" s="98"/>
      <c r="SMI258" s="49"/>
      <c r="SMJ258" s="405"/>
      <c r="SMK258" s="405"/>
      <c r="SML258" s="277"/>
      <c r="SMM258" s="277"/>
      <c r="SMN258" s="277"/>
      <c r="SMO258" s="277"/>
      <c r="SMP258" s="277"/>
      <c r="SMQ258" s="277"/>
      <c r="SMR258" s="277"/>
      <c r="SMS258" s="277"/>
      <c r="SMT258" s="402"/>
      <c r="SMU258" s="404"/>
      <c r="SMV258" s="49"/>
      <c r="SMW258" s="49"/>
      <c r="SMX258" s="49"/>
      <c r="SMY258" s="99"/>
      <c r="SMZ258" s="98"/>
      <c r="SNA258" s="49"/>
      <c r="SNB258" s="405"/>
      <c r="SNC258" s="405"/>
      <c r="SND258" s="277"/>
      <c r="SNE258" s="277"/>
      <c r="SNF258" s="277"/>
      <c r="SNG258" s="277"/>
      <c r="SNH258" s="277"/>
      <c r="SNI258" s="277"/>
      <c r="SNJ258" s="277"/>
      <c r="SNK258" s="277"/>
      <c r="SNL258" s="402"/>
      <c r="SNM258" s="404"/>
      <c r="SNN258" s="49"/>
      <c r="SNO258" s="49"/>
      <c r="SNP258" s="49"/>
      <c r="SNQ258" s="99"/>
      <c r="SNR258" s="98"/>
      <c r="SNS258" s="49"/>
      <c r="SNT258" s="405"/>
      <c r="SNU258" s="405"/>
      <c r="SNV258" s="277"/>
      <c r="SNW258" s="277"/>
      <c r="SNX258" s="277"/>
      <c r="SNY258" s="277"/>
      <c r="SNZ258" s="277"/>
      <c r="SOA258" s="277"/>
      <c r="SOB258" s="277"/>
      <c r="SOC258" s="277"/>
      <c r="SOD258" s="402"/>
      <c r="SOE258" s="404"/>
      <c r="SOF258" s="49"/>
      <c r="SOG258" s="49"/>
      <c r="SOH258" s="49"/>
      <c r="SOI258" s="99"/>
      <c r="SOJ258" s="98"/>
      <c r="SOK258" s="49"/>
      <c r="SOL258" s="405"/>
      <c r="SOM258" s="405"/>
      <c r="SON258" s="277"/>
      <c r="SOO258" s="277"/>
      <c r="SOP258" s="277"/>
      <c r="SOQ258" s="277"/>
      <c r="SOR258" s="277"/>
      <c r="SOS258" s="277"/>
      <c r="SOT258" s="277"/>
      <c r="SOU258" s="277"/>
      <c r="SOV258" s="402"/>
      <c r="SOW258" s="404"/>
      <c r="SOX258" s="49"/>
      <c r="SOY258" s="49"/>
      <c r="SOZ258" s="49"/>
      <c r="SPA258" s="99"/>
      <c r="SPB258" s="98"/>
      <c r="SPC258" s="49"/>
      <c r="SPD258" s="405"/>
      <c r="SPE258" s="405"/>
      <c r="SPF258" s="277"/>
      <c r="SPG258" s="277"/>
      <c r="SPH258" s="277"/>
      <c r="SPI258" s="277"/>
      <c r="SPJ258" s="277"/>
      <c r="SPK258" s="277"/>
      <c r="SPL258" s="277"/>
      <c r="SPM258" s="277"/>
      <c r="SPN258" s="402"/>
      <c r="SPO258" s="404"/>
      <c r="SPP258" s="49"/>
      <c r="SPQ258" s="49"/>
      <c r="SPR258" s="49"/>
      <c r="SPS258" s="99"/>
      <c r="SPT258" s="98"/>
      <c r="SPU258" s="49"/>
      <c r="SPV258" s="405"/>
      <c r="SPW258" s="405"/>
      <c r="SPX258" s="277"/>
      <c r="SPY258" s="277"/>
      <c r="SPZ258" s="277"/>
      <c r="SQA258" s="277"/>
      <c r="SQB258" s="277"/>
      <c r="SQC258" s="277"/>
      <c r="SQD258" s="277"/>
      <c r="SQE258" s="277"/>
      <c r="SQF258" s="402"/>
      <c r="SQG258" s="404"/>
      <c r="SQH258" s="49"/>
      <c r="SQI258" s="49"/>
      <c r="SQJ258" s="49"/>
      <c r="SQK258" s="99"/>
      <c r="SQL258" s="98"/>
      <c r="SQM258" s="49"/>
      <c r="SQN258" s="405"/>
      <c r="SQO258" s="405"/>
      <c r="SQP258" s="277"/>
      <c r="SQQ258" s="277"/>
      <c r="SQR258" s="277"/>
      <c r="SQS258" s="277"/>
      <c r="SQT258" s="277"/>
      <c r="SQU258" s="277"/>
      <c r="SQV258" s="277"/>
      <c r="SQW258" s="277"/>
      <c r="SQX258" s="402"/>
      <c r="SQY258" s="404"/>
      <c r="SQZ258" s="49"/>
      <c r="SRA258" s="49"/>
      <c r="SRB258" s="49"/>
      <c r="SRC258" s="99"/>
      <c r="SRD258" s="98"/>
      <c r="SRE258" s="49"/>
      <c r="SRF258" s="405"/>
      <c r="SRG258" s="405"/>
      <c r="SRH258" s="277"/>
      <c r="SRI258" s="277"/>
      <c r="SRJ258" s="277"/>
      <c r="SRK258" s="277"/>
      <c r="SRL258" s="277"/>
      <c r="SRM258" s="277"/>
      <c r="SRN258" s="277"/>
      <c r="SRO258" s="277"/>
      <c r="SRP258" s="402"/>
      <c r="SRQ258" s="404"/>
      <c r="SRR258" s="49"/>
      <c r="SRS258" s="49"/>
      <c r="SRT258" s="49"/>
      <c r="SRU258" s="99"/>
      <c r="SRV258" s="98"/>
      <c r="SRW258" s="49"/>
      <c r="SRX258" s="405"/>
      <c r="SRY258" s="405"/>
      <c r="SRZ258" s="277"/>
      <c r="SSA258" s="277"/>
      <c r="SSB258" s="277"/>
      <c r="SSC258" s="277"/>
      <c r="SSD258" s="277"/>
      <c r="SSE258" s="277"/>
      <c r="SSF258" s="277"/>
      <c r="SSG258" s="277"/>
      <c r="SSH258" s="402"/>
      <c r="SSI258" s="404"/>
      <c r="SSJ258" s="49"/>
      <c r="SSK258" s="49"/>
      <c r="SSL258" s="49"/>
      <c r="SSM258" s="99"/>
      <c r="SSN258" s="98"/>
      <c r="SSO258" s="49"/>
      <c r="SSP258" s="405"/>
      <c r="SSQ258" s="405"/>
      <c r="SSR258" s="277"/>
      <c r="SSS258" s="277"/>
      <c r="SST258" s="277"/>
      <c r="SSU258" s="277"/>
      <c r="SSV258" s="277"/>
      <c r="SSW258" s="277"/>
      <c r="SSX258" s="277"/>
      <c r="SSY258" s="277"/>
      <c r="SSZ258" s="402"/>
      <c r="STA258" s="404"/>
      <c r="STB258" s="49"/>
      <c r="STC258" s="49"/>
      <c r="STD258" s="49"/>
      <c r="STE258" s="99"/>
      <c r="STF258" s="98"/>
      <c r="STG258" s="49"/>
      <c r="STH258" s="405"/>
      <c r="STI258" s="405"/>
      <c r="STJ258" s="277"/>
      <c r="STK258" s="277"/>
      <c r="STL258" s="277"/>
      <c r="STM258" s="277"/>
      <c r="STN258" s="277"/>
      <c r="STO258" s="277"/>
      <c r="STP258" s="277"/>
      <c r="STQ258" s="277"/>
      <c r="STR258" s="402"/>
      <c r="STS258" s="404"/>
      <c r="STT258" s="49"/>
      <c r="STU258" s="49"/>
      <c r="STV258" s="49"/>
      <c r="STW258" s="99"/>
      <c r="STX258" s="98"/>
      <c r="STY258" s="49"/>
      <c r="STZ258" s="405"/>
      <c r="SUA258" s="405"/>
      <c r="SUB258" s="277"/>
      <c r="SUC258" s="277"/>
      <c r="SUD258" s="277"/>
      <c r="SUE258" s="277"/>
      <c r="SUF258" s="277"/>
      <c r="SUG258" s="277"/>
      <c r="SUH258" s="277"/>
      <c r="SUI258" s="277"/>
      <c r="SUJ258" s="402"/>
      <c r="SUK258" s="404"/>
      <c r="SUL258" s="49"/>
      <c r="SUM258" s="49"/>
      <c r="SUN258" s="49"/>
      <c r="SUO258" s="99"/>
      <c r="SUP258" s="98"/>
      <c r="SUQ258" s="49"/>
      <c r="SUR258" s="405"/>
      <c r="SUS258" s="405"/>
      <c r="SUT258" s="277"/>
      <c r="SUU258" s="277"/>
      <c r="SUV258" s="277"/>
      <c r="SUW258" s="277"/>
      <c r="SUX258" s="277"/>
      <c r="SUY258" s="277"/>
      <c r="SUZ258" s="277"/>
      <c r="SVA258" s="277"/>
      <c r="SVB258" s="402"/>
      <c r="SVC258" s="404"/>
      <c r="SVD258" s="49"/>
      <c r="SVE258" s="49"/>
      <c r="SVF258" s="49"/>
      <c r="SVG258" s="99"/>
      <c r="SVH258" s="98"/>
      <c r="SVI258" s="49"/>
      <c r="SVJ258" s="405"/>
      <c r="SVK258" s="405"/>
      <c r="SVL258" s="277"/>
      <c r="SVM258" s="277"/>
      <c r="SVN258" s="277"/>
      <c r="SVO258" s="277"/>
      <c r="SVP258" s="277"/>
      <c r="SVQ258" s="277"/>
      <c r="SVR258" s="277"/>
      <c r="SVS258" s="277"/>
      <c r="SVT258" s="402"/>
      <c r="SVU258" s="404"/>
      <c r="SVV258" s="49"/>
      <c r="SVW258" s="49"/>
      <c r="SVX258" s="49"/>
      <c r="SVY258" s="99"/>
      <c r="SVZ258" s="98"/>
      <c r="SWA258" s="49"/>
      <c r="SWB258" s="405"/>
      <c r="SWC258" s="405"/>
      <c r="SWD258" s="277"/>
      <c r="SWE258" s="277"/>
      <c r="SWF258" s="277"/>
      <c r="SWG258" s="277"/>
      <c r="SWH258" s="277"/>
      <c r="SWI258" s="277"/>
      <c r="SWJ258" s="277"/>
      <c r="SWK258" s="277"/>
      <c r="SWL258" s="402"/>
      <c r="SWM258" s="404"/>
      <c r="SWN258" s="49"/>
      <c r="SWO258" s="49"/>
      <c r="SWP258" s="49"/>
      <c r="SWQ258" s="99"/>
      <c r="SWR258" s="98"/>
      <c r="SWS258" s="49"/>
      <c r="SWT258" s="405"/>
      <c r="SWU258" s="405"/>
      <c r="SWV258" s="277"/>
      <c r="SWW258" s="277"/>
      <c r="SWX258" s="277"/>
      <c r="SWY258" s="277"/>
      <c r="SWZ258" s="277"/>
      <c r="SXA258" s="277"/>
      <c r="SXB258" s="277"/>
      <c r="SXC258" s="277"/>
      <c r="SXD258" s="402"/>
      <c r="SXE258" s="404"/>
      <c r="SXF258" s="49"/>
      <c r="SXG258" s="49"/>
      <c r="SXH258" s="49"/>
      <c r="SXI258" s="99"/>
      <c r="SXJ258" s="98"/>
      <c r="SXK258" s="49"/>
      <c r="SXL258" s="405"/>
      <c r="SXM258" s="405"/>
      <c r="SXN258" s="277"/>
      <c r="SXO258" s="277"/>
      <c r="SXP258" s="277"/>
      <c r="SXQ258" s="277"/>
      <c r="SXR258" s="277"/>
      <c r="SXS258" s="277"/>
      <c r="SXT258" s="277"/>
      <c r="SXU258" s="277"/>
      <c r="SXV258" s="402"/>
      <c r="SXW258" s="404"/>
      <c r="SXX258" s="49"/>
      <c r="SXY258" s="49"/>
      <c r="SXZ258" s="49"/>
      <c r="SYA258" s="99"/>
      <c r="SYB258" s="98"/>
      <c r="SYC258" s="49"/>
      <c r="SYD258" s="405"/>
      <c r="SYE258" s="405"/>
      <c r="SYF258" s="277"/>
      <c r="SYG258" s="277"/>
      <c r="SYH258" s="277"/>
      <c r="SYI258" s="277"/>
      <c r="SYJ258" s="277"/>
      <c r="SYK258" s="277"/>
      <c r="SYL258" s="277"/>
      <c r="SYM258" s="277"/>
      <c r="SYN258" s="402"/>
      <c r="SYO258" s="404"/>
      <c r="SYP258" s="49"/>
      <c r="SYQ258" s="49"/>
      <c r="SYR258" s="49"/>
      <c r="SYS258" s="99"/>
      <c r="SYT258" s="98"/>
      <c r="SYU258" s="49"/>
      <c r="SYV258" s="405"/>
      <c r="SYW258" s="405"/>
      <c r="SYX258" s="277"/>
      <c r="SYY258" s="277"/>
      <c r="SYZ258" s="277"/>
      <c r="SZA258" s="277"/>
      <c r="SZB258" s="277"/>
      <c r="SZC258" s="277"/>
      <c r="SZD258" s="277"/>
      <c r="SZE258" s="277"/>
      <c r="SZF258" s="402"/>
      <c r="SZG258" s="404"/>
      <c r="SZH258" s="49"/>
      <c r="SZI258" s="49"/>
      <c r="SZJ258" s="49"/>
      <c r="SZK258" s="99"/>
      <c r="SZL258" s="98"/>
      <c r="SZM258" s="49"/>
      <c r="SZN258" s="405"/>
      <c r="SZO258" s="405"/>
      <c r="SZP258" s="277"/>
      <c r="SZQ258" s="277"/>
      <c r="SZR258" s="277"/>
      <c r="SZS258" s="277"/>
      <c r="SZT258" s="277"/>
      <c r="SZU258" s="277"/>
      <c r="SZV258" s="277"/>
      <c r="SZW258" s="277"/>
      <c r="SZX258" s="402"/>
      <c r="SZY258" s="404"/>
      <c r="SZZ258" s="49"/>
      <c r="TAA258" s="49"/>
      <c r="TAB258" s="49"/>
      <c r="TAC258" s="99"/>
      <c r="TAD258" s="98"/>
      <c r="TAE258" s="49"/>
      <c r="TAF258" s="405"/>
      <c r="TAG258" s="405"/>
      <c r="TAH258" s="277"/>
      <c r="TAI258" s="277"/>
      <c r="TAJ258" s="277"/>
      <c r="TAK258" s="277"/>
      <c r="TAL258" s="277"/>
      <c r="TAM258" s="277"/>
      <c r="TAN258" s="277"/>
      <c r="TAO258" s="277"/>
      <c r="TAP258" s="402"/>
      <c r="TAQ258" s="404"/>
      <c r="TAR258" s="49"/>
      <c r="TAS258" s="49"/>
      <c r="TAT258" s="49"/>
      <c r="TAU258" s="99"/>
      <c r="TAV258" s="98"/>
      <c r="TAW258" s="49"/>
      <c r="TAX258" s="405"/>
      <c r="TAY258" s="405"/>
      <c r="TAZ258" s="277"/>
      <c r="TBA258" s="277"/>
      <c r="TBB258" s="277"/>
      <c r="TBC258" s="277"/>
      <c r="TBD258" s="277"/>
      <c r="TBE258" s="277"/>
      <c r="TBF258" s="277"/>
      <c r="TBG258" s="277"/>
      <c r="TBH258" s="402"/>
      <c r="TBI258" s="404"/>
      <c r="TBJ258" s="49"/>
      <c r="TBK258" s="49"/>
      <c r="TBL258" s="49"/>
      <c r="TBM258" s="99"/>
      <c r="TBN258" s="98"/>
      <c r="TBO258" s="49"/>
      <c r="TBP258" s="405"/>
      <c r="TBQ258" s="405"/>
      <c r="TBR258" s="277"/>
      <c r="TBS258" s="277"/>
      <c r="TBT258" s="277"/>
      <c r="TBU258" s="277"/>
      <c r="TBV258" s="277"/>
      <c r="TBW258" s="277"/>
      <c r="TBX258" s="277"/>
      <c r="TBY258" s="277"/>
      <c r="TBZ258" s="402"/>
      <c r="TCA258" s="404"/>
      <c r="TCB258" s="49"/>
      <c r="TCC258" s="49"/>
      <c r="TCD258" s="49"/>
      <c r="TCE258" s="99"/>
      <c r="TCF258" s="98"/>
      <c r="TCG258" s="49"/>
      <c r="TCH258" s="405"/>
      <c r="TCI258" s="405"/>
      <c r="TCJ258" s="277"/>
      <c r="TCK258" s="277"/>
      <c r="TCL258" s="277"/>
      <c r="TCM258" s="277"/>
      <c r="TCN258" s="277"/>
      <c r="TCO258" s="277"/>
      <c r="TCP258" s="277"/>
      <c r="TCQ258" s="277"/>
      <c r="TCR258" s="402"/>
      <c r="TCS258" s="404"/>
      <c r="TCT258" s="49"/>
      <c r="TCU258" s="49"/>
      <c r="TCV258" s="49"/>
      <c r="TCW258" s="99"/>
      <c r="TCX258" s="98"/>
      <c r="TCY258" s="49"/>
      <c r="TCZ258" s="405"/>
      <c r="TDA258" s="405"/>
      <c r="TDB258" s="277"/>
      <c r="TDC258" s="277"/>
      <c r="TDD258" s="277"/>
      <c r="TDE258" s="277"/>
      <c r="TDF258" s="277"/>
      <c r="TDG258" s="277"/>
      <c r="TDH258" s="277"/>
      <c r="TDI258" s="277"/>
      <c r="TDJ258" s="402"/>
      <c r="TDK258" s="404"/>
      <c r="TDL258" s="49"/>
      <c r="TDM258" s="49"/>
      <c r="TDN258" s="49"/>
      <c r="TDO258" s="99"/>
      <c r="TDP258" s="98"/>
      <c r="TDQ258" s="49"/>
      <c r="TDR258" s="405"/>
      <c r="TDS258" s="405"/>
      <c r="TDT258" s="277"/>
      <c r="TDU258" s="277"/>
      <c r="TDV258" s="277"/>
      <c r="TDW258" s="277"/>
      <c r="TDX258" s="277"/>
      <c r="TDY258" s="277"/>
      <c r="TDZ258" s="277"/>
      <c r="TEA258" s="277"/>
      <c r="TEB258" s="402"/>
      <c r="TEC258" s="404"/>
      <c r="TED258" s="49"/>
      <c r="TEE258" s="49"/>
      <c r="TEF258" s="49"/>
      <c r="TEG258" s="99"/>
      <c r="TEH258" s="98"/>
      <c r="TEI258" s="49"/>
      <c r="TEJ258" s="405"/>
      <c r="TEK258" s="405"/>
      <c r="TEL258" s="277"/>
      <c r="TEM258" s="277"/>
      <c r="TEN258" s="277"/>
      <c r="TEO258" s="277"/>
      <c r="TEP258" s="277"/>
      <c r="TEQ258" s="277"/>
      <c r="TER258" s="277"/>
      <c r="TES258" s="277"/>
      <c r="TET258" s="402"/>
      <c r="TEU258" s="404"/>
      <c r="TEV258" s="49"/>
      <c r="TEW258" s="49"/>
      <c r="TEX258" s="49"/>
      <c r="TEY258" s="99"/>
      <c r="TEZ258" s="98"/>
      <c r="TFA258" s="49"/>
      <c r="TFB258" s="405"/>
      <c r="TFC258" s="405"/>
      <c r="TFD258" s="277"/>
      <c r="TFE258" s="277"/>
      <c r="TFF258" s="277"/>
      <c r="TFG258" s="277"/>
      <c r="TFH258" s="277"/>
      <c r="TFI258" s="277"/>
      <c r="TFJ258" s="277"/>
      <c r="TFK258" s="277"/>
      <c r="TFL258" s="402"/>
      <c r="TFM258" s="404"/>
      <c r="TFN258" s="49"/>
      <c r="TFO258" s="49"/>
      <c r="TFP258" s="49"/>
      <c r="TFQ258" s="99"/>
      <c r="TFR258" s="98"/>
      <c r="TFS258" s="49"/>
      <c r="TFT258" s="405"/>
      <c r="TFU258" s="405"/>
      <c r="TFV258" s="277"/>
      <c r="TFW258" s="277"/>
      <c r="TFX258" s="277"/>
      <c r="TFY258" s="277"/>
      <c r="TFZ258" s="277"/>
      <c r="TGA258" s="277"/>
      <c r="TGB258" s="277"/>
      <c r="TGC258" s="277"/>
      <c r="TGD258" s="402"/>
      <c r="TGE258" s="404"/>
      <c r="TGF258" s="49"/>
      <c r="TGG258" s="49"/>
      <c r="TGH258" s="49"/>
      <c r="TGI258" s="99"/>
      <c r="TGJ258" s="98"/>
      <c r="TGK258" s="49"/>
      <c r="TGL258" s="405"/>
      <c r="TGM258" s="405"/>
      <c r="TGN258" s="277"/>
      <c r="TGO258" s="277"/>
      <c r="TGP258" s="277"/>
      <c r="TGQ258" s="277"/>
      <c r="TGR258" s="277"/>
      <c r="TGS258" s="277"/>
      <c r="TGT258" s="277"/>
      <c r="TGU258" s="277"/>
      <c r="TGV258" s="402"/>
      <c r="TGW258" s="404"/>
      <c r="TGX258" s="49"/>
      <c r="TGY258" s="49"/>
      <c r="TGZ258" s="49"/>
      <c r="THA258" s="99"/>
      <c r="THB258" s="98"/>
      <c r="THC258" s="49"/>
      <c r="THD258" s="405"/>
      <c r="THE258" s="405"/>
      <c r="THF258" s="277"/>
      <c r="THG258" s="277"/>
      <c r="THH258" s="277"/>
      <c r="THI258" s="277"/>
      <c r="THJ258" s="277"/>
      <c r="THK258" s="277"/>
      <c r="THL258" s="277"/>
      <c r="THM258" s="277"/>
      <c r="THN258" s="402"/>
      <c r="THO258" s="404"/>
      <c r="THP258" s="49"/>
      <c r="THQ258" s="49"/>
      <c r="THR258" s="49"/>
      <c r="THS258" s="99"/>
      <c r="THT258" s="98"/>
      <c r="THU258" s="49"/>
      <c r="THV258" s="405"/>
      <c r="THW258" s="405"/>
      <c r="THX258" s="277"/>
      <c r="THY258" s="277"/>
      <c r="THZ258" s="277"/>
      <c r="TIA258" s="277"/>
      <c r="TIB258" s="277"/>
      <c r="TIC258" s="277"/>
      <c r="TID258" s="277"/>
      <c r="TIE258" s="277"/>
      <c r="TIF258" s="402"/>
      <c r="TIG258" s="404"/>
      <c r="TIH258" s="49"/>
      <c r="TII258" s="49"/>
      <c r="TIJ258" s="49"/>
      <c r="TIK258" s="99"/>
      <c r="TIL258" s="98"/>
      <c r="TIM258" s="49"/>
      <c r="TIN258" s="405"/>
      <c r="TIO258" s="405"/>
      <c r="TIP258" s="277"/>
      <c r="TIQ258" s="277"/>
      <c r="TIR258" s="277"/>
      <c r="TIS258" s="277"/>
      <c r="TIT258" s="277"/>
      <c r="TIU258" s="277"/>
      <c r="TIV258" s="277"/>
      <c r="TIW258" s="277"/>
      <c r="TIX258" s="402"/>
      <c r="TIY258" s="404"/>
      <c r="TIZ258" s="49"/>
      <c r="TJA258" s="49"/>
      <c r="TJB258" s="49"/>
      <c r="TJC258" s="99"/>
      <c r="TJD258" s="98"/>
      <c r="TJE258" s="49"/>
      <c r="TJF258" s="405"/>
      <c r="TJG258" s="405"/>
      <c r="TJH258" s="277"/>
      <c r="TJI258" s="277"/>
      <c r="TJJ258" s="277"/>
      <c r="TJK258" s="277"/>
      <c r="TJL258" s="277"/>
      <c r="TJM258" s="277"/>
      <c r="TJN258" s="277"/>
      <c r="TJO258" s="277"/>
      <c r="TJP258" s="402"/>
      <c r="TJQ258" s="404"/>
      <c r="TJR258" s="49"/>
      <c r="TJS258" s="49"/>
      <c r="TJT258" s="49"/>
      <c r="TJU258" s="99"/>
      <c r="TJV258" s="98"/>
      <c r="TJW258" s="49"/>
      <c r="TJX258" s="405"/>
      <c r="TJY258" s="405"/>
      <c r="TJZ258" s="277"/>
      <c r="TKA258" s="277"/>
      <c r="TKB258" s="277"/>
      <c r="TKC258" s="277"/>
      <c r="TKD258" s="277"/>
      <c r="TKE258" s="277"/>
      <c r="TKF258" s="277"/>
      <c r="TKG258" s="277"/>
      <c r="TKH258" s="402"/>
      <c r="TKI258" s="404"/>
      <c r="TKJ258" s="49"/>
      <c r="TKK258" s="49"/>
      <c r="TKL258" s="49"/>
      <c r="TKM258" s="99"/>
      <c r="TKN258" s="98"/>
      <c r="TKO258" s="49"/>
      <c r="TKP258" s="405"/>
      <c r="TKQ258" s="405"/>
      <c r="TKR258" s="277"/>
      <c r="TKS258" s="277"/>
      <c r="TKT258" s="277"/>
      <c r="TKU258" s="277"/>
      <c r="TKV258" s="277"/>
      <c r="TKW258" s="277"/>
      <c r="TKX258" s="277"/>
      <c r="TKY258" s="277"/>
      <c r="TKZ258" s="402"/>
      <c r="TLA258" s="404"/>
      <c r="TLB258" s="49"/>
      <c r="TLC258" s="49"/>
      <c r="TLD258" s="49"/>
      <c r="TLE258" s="99"/>
      <c r="TLF258" s="98"/>
      <c r="TLG258" s="49"/>
      <c r="TLH258" s="405"/>
      <c r="TLI258" s="405"/>
      <c r="TLJ258" s="277"/>
      <c r="TLK258" s="277"/>
      <c r="TLL258" s="277"/>
      <c r="TLM258" s="277"/>
      <c r="TLN258" s="277"/>
      <c r="TLO258" s="277"/>
      <c r="TLP258" s="277"/>
      <c r="TLQ258" s="277"/>
      <c r="TLR258" s="402"/>
      <c r="TLS258" s="404"/>
      <c r="TLT258" s="49"/>
      <c r="TLU258" s="49"/>
      <c r="TLV258" s="49"/>
      <c r="TLW258" s="99"/>
      <c r="TLX258" s="98"/>
      <c r="TLY258" s="49"/>
      <c r="TLZ258" s="405"/>
      <c r="TMA258" s="405"/>
      <c r="TMB258" s="277"/>
      <c r="TMC258" s="277"/>
      <c r="TMD258" s="277"/>
      <c r="TME258" s="277"/>
      <c r="TMF258" s="277"/>
      <c r="TMG258" s="277"/>
      <c r="TMH258" s="277"/>
      <c r="TMI258" s="277"/>
      <c r="TMJ258" s="402"/>
      <c r="TMK258" s="404"/>
      <c r="TML258" s="49"/>
      <c r="TMM258" s="49"/>
      <c r="TMN258" s="49"/>
      <c r="TMO258" s="99"/>
      <c r="TMP258" s="98"/>
      <c r="TMQ258" s="49"/>
      <c r="TMR258" s="405"/>
      <c r="TMS258" s="405"/>
      <c r="TMT258" s="277"/>
      <c r="TMU258" s="277"/>
      <c r="TMV258" s="277"/>
      <c r="TMW258" s="277"/>
      <c r="TMX258" s="277"/>
      <c r="TMY258" s="277"/>
      <c r="TMZ258" s="277"/>
      <c r="TNA258" s="277"/>
      <c r="TNB258" s="402"/>
      <c r="TNC258" s="404"/>
      <c r="TND258" s="49"/>
      <c r="TNE258" s="49"/>
      <c r="TNF258" s="49"/>
      <c r="TNG258" s="99"/>
      <c r="TNH258" s="98"/>
      <c r="TNI258" s="49"/>
      <c r="TNJ258" s="405"/>
      <c r="TNK258" s="405"/>
      <c r="TNL258" s="277"/>
      <c r="TNM258" s="277"/>
      <c r="TNN258" s="277"/>
      <c r="TNO258" s="277"/>
      <c r="TNP258" s="277"/>
      <c r="TNQ258" s="277"/>
      <c r="TNR258" s="277"/>
      <c r="TNS258" s="277"/>
      <c r="TNT258" s="402"/>
      <c r="TNU258" s="404"/>
      <c r="TNV258" s="49"/>
      <c r="TNW258" s="49"/>
      <c r="TNX258" s="49"/>
      <c r="TNY258" s="99"/>
      <c r="TNZ258" s="98"/>
      <c r="TOA258" s="49"/>
      <c r="TOB258" s="405"/>
      <c r="TOC258" s="405"/>
      <c r="TOD258" s="277"/>
      <c r="TOE258" s="277"/>
      <c r="TOF258" s="277"/>
      <c r="TOG258" s="277"/>
      <c r="TOH258" s="277"/>
      <c r="TOI258" s="277"/>
      <c r="TOJ258" s="277"/>
      <c r="TOK258" s="277"/>
      <c r="TOL258" s="402"/>
      <c r="TOM258" s="404"/>
      <c r="TON258" s="49"/>
      <c r="TOO258" s="49"/>
      <c r="TOP258" s="49"/>
      <c r="TOQ258" s="99"/>
      <c r="TOR258" s="98"/>
      <c r="TOS258" s="49"/>
      <c r="TOT258" s="405"/>
      <c r="TOU258" s="405"/>
      <c r="TOV258" s="277"/>
      <c r="TOW258" s="277"/>
      <c r="TOX258" s="277"/>
      <c r="TOY258" s="277"/>
      <c r="TOZ258" s="277"/>
      <c r="TPA258" s="277"/>
      <c r="TPB258" s="277"/>
      <c r="TPC258" s="277"/>
      <c r="TPD258" s="402"/>
      <c r="TPE258" s="404"/>
      <c r="TPF258" s="49"/>
      <c r="TPG258" s="49"/>
      <c r="TPH258" s="49"/>
      <c r="TPI258" s="99"/>
      <c r="TPJ258" s="98"/>
      <c r="TPK258" s="49"/>
      <c r="TPL258" s="405"/>
      <c r="TPM258" s="405"/>
      <c r="TPN258" s="277"/>
      <c r="TPO258" s="277"/>
      <c r="TPP258" s="277"/>
      <c r="TPQ258" s="277"/>
      <c r="TPR258" s="277"/>
      <c r="TPS258" s="277"/>
      <c r="TPT258" s="277"/>
      <c r="TPU258" s="277"/>
      <c r="TPV258" s="402"/>
      <c r="TPW258" s="404"/>
      <c r="TPX258" s="49"/>
      <c r="TPY258" s="49"/>
      <c r="TPZ258" s="49"/>
      <c r="TQA258" s="99"/>
      <c r="TQB258" s="98"/>
      <c r="TQC258" s="49"/>
      <c r="TQD258" s="405"/>
      <c r="TQE258" s="405"/>
      <c r="TQF258" s="277"/>
      <c r="TQG258" s="277"/>
      <c r="TQH258" s="277"/>
      <c r="TQI258" s="277"/>
      <c r="TQJ258" s="277"/>
      <c r="TQK258" s="277"/>
      <c r="TQL258" s="277"/>
      <c r="TQM258" s="277"/>
      <c r="TQN258" s="402"/>
      <c r="TQO258" s="404"/>
      <c r="TQP258" s="49"/>
      <c r="TQQ258" s="49"/>
      <c r="TQR258" s="49"/>
      <c r="TQS258" s="99"/>
      <c r="TQT258" s="98"/>
      <c r="TQU258" s="49"/>
      <c r="TQV258" s="405"/>
      <c r="TQW258" s="405"/>
      <c r="TQX258" s="277"/>
      <c r="TQY258" s="277"/>
      <c r="TQZ258" s="277"/>
      <c r="TRA258" s="277"/>
      <c r="TRB258" s="277"/>
      <c r="TRC258" s="277"/>
      <c r="TRD258" s="277"/>
      <c r="TRE258" s="277"/>
      <c r="TRF258" s="402"/>
      <c r="TRG258" s="404"/>
      <c r="TRH258" s="49"/>
      <c r="TRI258" s="49"/>
      <c r="TRJ258" s="49"/>
      <c r="TRK258" s="99"/>
      <c r="TRL258" s="98"/>
      <c r="TRM258" s="49"/>
      <c r="TRN258" s="405"/>
      <c r="TRO258" s="405"/>
      <c r="TRP258" s="277"/>
      <c r="TRQ258" s="277"/>
      <c r="TRR258" s="277"/>
      <c r="TRS258" s="277"/>
      <c r="TRT258" s="277"/>
      <c r="TRU258" s="277"/>
      <c r="TRV258" s="277"/>
      <c r="TRW258" s="277"/>
      <c r="TRX258" s="402"/>
      <c r="TRY258" s="404"/>
      <c r="TRZ258" s="49"/>
      <c r="TSA258" s="49"/>
      <c r="TSB258" s="49"/>
      <c r="TSC258" s="99"/>
      <c r="TSD258" s="98"/>
      <c r="TSE258" s="49"/>
      <c r="TSF258" s="405"/>
      <c r="TSG258" s="405"/>
      <c r="TSH258" s="277"/>
      <c r="TSI258" s="277"/>
      <c r="TSJ258" s="277"/>
      <c r="TSK258" s="277"/>
      <c r="TSL258" s="277"/>
      <c r="TSM258" s="277"/>
      <c r="TSN258" s="277"/>
      <c r="TSO258" s="277"/>
      <c r="TSP258" s="402"/>
      <c r="TSQ258" s="404"/>
      <c r="TSR258" s="49"/>
      <c r="TSS258" s="49"/>
      <c r="TST258" s="49"/>
      <c r="TSU258" s="99"/>
      <c r="TSV258" s="98"/>
      <c r="TSW258" s="49"/>
      <c r="TSX258" s="405"/>
      <c r="TSY258" s="405"/>
      <c r="TSZ258" s="277"/>
      <c r="TTA258" s="277"/>
      <c r="TTB258" s="277"/>
      <c r="TTC258" s="277"/>
      <c r="TTD258" s="277"/>
      <c r="TTE258" s="277"/>
      <c r="TTF258" s="277"/>
      <c r="TTG258" s="277"/>
      <c r="TTH258" s="402"/>
      <c r="TTI258" s="404"/>
      <c r="TTJ258" s="49"/>
      <c r="TTK258" s="49"/>
      <c r="TTL258" s="49"/>
      <c r="TTM258" s="99"/>
      <c r="TTN258" s="98"/>
      <c r="TTO258" s="49"/>
      <c r="TTP258" s="405"/>
      <c r="TTQ258" s="405"/>
      <c r="TTR258" s="277"/>
      <c r="TTS258" s="277"/>
      <c r="TTT258" s="277"/>
      <c r="TTU258" s="277"/>
      <c r="TTV258" s="277"/>
      <c r="TTW258" s="277"/>
      <c r="TTX258" s="277"/>
      <c r="TTY258" s="277"/>
      <c r="TTZ258" s="402"/>
      <c r="TUA258" s="404"/>
      <c r="TUB258" s="49"/>
      <c r="TUC258" s="49"/>
      <c r="TUD258" s="49"/>
      <c r="TUE258" s="99"/>
      <c r="TUF258" s="98"/>
      <c r="TUG258" s="49"/>
      <c r="TUH258" s="405"/>
      <c r="TUI258" s="405"/>
      <c r="TUJ258" s="277"/>
      <c r="TUK258" s="277"/>
      <c r="TUL258" s="277"/>
      <c r="TUM258" s="277"/>
      <c r="TUN258" s="277"/>
      <c r="TUO258" s="277"/>
      <c r="TUP258" s="277"/>
      <c r="TUQ258" s="277"/>
      <c r="TUR258" s="402"/>
      <c r="TUS258" s="404"/>
      <c r="TUT258" s="49"/>
      <c r="TUU258" s="49"/>
      <c r="TUV258" s="49"/>
      <c r="TUW258" s="99"/>
      <c r="TUX258" s="98"/>
      <c r="TUY258" s="49"/>
      <c r="TUZ258" s="405"/>
      <c r="TVA258" s="405"/>
      <c r="TVB258" s="277"/>
      <c r="TVC258" s="277"/>
      <c r="TVD258" s="277"/>
      <c r="TVE258" s="277"/>
      <c r="TVF258" s="277"/>
      <c r="TVG258" s="277"/>
      <c r="TVH258" s="277"/>
      <c r="TVI258" s="277"/>
      <c r="TVJ258" s="402"/>
      <c r="TVK258" s="404"/>
      <c r="TVL258" s="49"/>
      <c r="TVM258" s="49"/>
      <c r="TVN258" s="49"/>
      <c r="TVO258" s="99"/>
      <c r="TVP258" s="98"/>
      <c r="TVQ258" s="49"/>
      <c r="TVR258" s="405"/>
      <c r="TVS258" s="405"/>
      <c r="TVT258" s="277"/>
      <c r="TVU258" s="277"/>
      <c r="TVV258" s="277"/>
      <c r="TVW258" s="277"/>
      <c r="TVX258" s="277"/>
      <c r="TVY258" s="277"/>
      <c r="TVZ258" s="277"/>
      <c r="TWA258" s="277"/>
      <c r="TWB258" s="402"/>
      <c r="TWC258" s="404"/>
      <c r="TWD258" s="49"/>
      <c r="TWE258" s="49"/>
      <c r="TWF258" s="49"/>
      <c r="TWG258" s="99"/>
      <c r="TWH258" s="98"/>
      <c r="TWI258" s="49"/>
      <c r="TWJ258" s="405"/>
      <c r="TWK258" s="405"/>
      <c r="TWL258" s="277"/>
      <c r="TWM258" s="277"/>
      <c r="TWN258" s="277"/>
      <c r="TWO258" s="277"/>
      <c r="TWP258" s="277"/>
      <c r="TWQ258" s="277"/>
      <c r="TWR258" s="277"/>
      <c r="TWS258" s="277"/>
      <c r="TWT258" s="402"/>
      <c r="TWU258" s="404"/>
      <c r="TWV258" s="49"/>
      <c r="TWW258" s="49"/>
      <c r="TWX258" s="49"/>
      <c r="TWY258" s="99"/>
      <c r="TWZ258" s="98"/>
      <c r="TXA258" s="49"/>
      <c r="TXB258" s="405"/>
      <c r="TXC258" s="405"/>
      <c r="TXD258" s="277"/>
      <c r="TXE258" s="277"/>
      <c r="TXF258" s="277"/>
      <c r="TXG258" s="277"/>
      <c r="TXH258" s="277"/>
      <c r="TXI258" s="277"/>
      <c r="TXJ258" s="277"/>
      <c r="TXK258" s="277"/>
      <c r="TXL258" s="402"/>
      <c r="TXM258" s="404"/>
      <c r="TXN258" s="49"/>
      <c r="TXO258" s="49"/>
      <c r="TXP258" s="49"/>
      <c r="TXQ258" s="99"/>
      <c r="TXR258" s="98"/>
      <c r="TXS258" s="49"/>
      <c r="TXT258" s="405"/>
      <c r="TXU258" s="405"/>
      <c r="TXV258" s="277"/>
      <c r="TXW258" s="277"/>
      <c r="TXX258" s="277"/>
      <c r="TXY258" s="277"/>
      <c r="TXZ258" s="277"/>
      <c r="TYA258" s="277"/>
      <c r="TYB258" s="277"/>
      <c r="TYC258" s="277"/>
      <c r="TYD258" s="402"/>
      <c r="TYE258" s="404"/>
      <c r="TYF258" s="49"/>
      <c r="TYG258" s="49"/>
      <c r="TYH258" s="49"/>
      <c r="TYI258" s="99"/>
      <c r="TYJ258" s="98"/>
      <c r="TYK258" s="49"/>
      <c r="TYL258" s="405"/>
      <c r="TYM258" s="405"/>
      <c r="TYN258" s="277"/>
      <c r="TYO258" s="277"/>
      <c r="TYP258" s="277"/>
      <c r="TYQ258" s="277"/>
      <c r="TYR258" s="277"/>
      <c r="TYS258" s="277"/>
      <c r="TYT258" s="277"/>
      <c r="TYU258" s="277"/>
      <c r="TYV258" s="402"/>
      <c r="TYW258" s="404"/>
      <c r="TYX258" s="49"/>
      <c r="TYY258" s="49"/>
      <c r="TYZ258" s="49"/>
      <c r="TZA258" s="99"/>
      <c r="TZB258" s="98"/>
      <c r="TZC258" s="49"/>
      <c r="TZD258" s="405"/>
      <c r="TZE258" s="405"/>
      <c r="TZF258" s="277"/>
      <c r="TZG258" s="277"/>
      <c r="TZH258" s="277"/>
      <c r="TZI258" s="277"/>
      <c r="TZJ258" s="277"/>
      <c r="TZK258" s="277"/>
      <c r="TZL258" s="277"/>
      <c r="TZM258" s="277"/>
      <c r="TZN258" s="402"/>
      <c r="TZO258" s="404"/>
      <c r="TZP258" s="49"/>
      <c r="TZQ258" s="49"/>
      <c r="TZR258" s="49"/>
      <c r="TZS258" s="99"/>
      <c r="TZT258" s="98"/>
      <c r="TZU258" s="49"/>
      <c r="TZV258" s="405"/>
      <c r="TZW258" s="405"/>
      <c r="TZX258" s="277"/>
      <c r="TZY258" s="277"/>
      <c r="TZZ258" s="277"/>
      <c r="UAA258" s="277"/>
      <c r="UAB258" s="277"/>
      <c r="UAC258" s="277"/>
      <c r="UAD258" s="277"/>
      <c r="UAE258" s="277"/>
      <c r="UAF258" s="402"/>
      <c r="UAG258" s="404"/>
      <c r="UAH258" s="49"/>
      <c r="UAI258" s="49"/>
      <c r="UAJ258" s="49"/>
      <c r="UAK258" s="99"/>
      <c r="UAL258" s="98"/>
      <c r="UAM258" s="49"/>
      <c r="UAN258" s="405"/>
      <c r="UAO258" s="405"/>
      <c r="UAP258" s="277"/>
      <c r="UAQ258" s="277"/>
      <c r="UAR258" s="277"/>
      <c r="UAS258" s="277"/>
      <c r="UAT258" s="277"/>
      <c r="UAU258" s="277"/>
      <c r="UAV258" s="277"/>
      <c r="UAW258" s="277"/>
      <c r="UAX258" s="402"/>
      <c r="UAY258" s="404"/>
      <c r="UAZ258" s="49"/>
      <c r="UBA258" s="49"/>
      <c r="UBB258" s="49"/>
      <c r="UBC258" s="99"/>
      <c r="UBD258" s="98"/>
      <c r="UBE258" s="49"/>
      <c r="UBF258" s="405"/>
      <c r="UBG258" s="405"/>
      <c r="UBH258" s="277"/>
      <c r="UBI258" s="277"/>
      <c r="UBJ258" s="277"/>
      <c r="UBK258" s="277"/>
      <c r="UBL258" s="277"/>
      <c r="UBM258" s="277"/>
      <c r="UBN258" s="277"/>
      <c r="UBO258" s="277"/>
      <c r="UBP258" s="402"/>
      <c r="UBQ258" s="404"/>
      <c r="UBR258" s="49"/>
      <c r="UBS258" s="49"/>
      <c r="UBT258" s="49"/>
      <c r="UBU258" s="99"/>
      <c r="UBV258" s="98"/>
      <c r="UBW258" s="49"/>
      <c r="UBX258" s="405"/>
      <c r="UBY258" s="405"/>
      <c r="UBZ258" s="277"/>
      <c r="UCA258" s="277"/>
      <c r="UCB258" s="277"/>
      <c r="UCC258" s="277"/>
      <c r="UCD258" s="277"/>
      <c r="UCE258" s="277"/>
      <c r="UCF258" s="277"/>
      <c r="UCG258" s="277"/>
      <c r="UCH258" s="402"/>
      <c r="UCI258" s="404"/>
      <c r="UCJ258" s="49"/>
      <c r="UCK258" s="49"/>
      <c r="UCL258" s="49"/>
      <c r="UCM258" s="99"/>
      <c r="UCN258" s="98"/>
      <c r="UCO258" s="49"/>
      <c r="UCP258" s="405"/>
      <c r="UCQ258" s="405"/>
      <c r="UCR258" s="277"/>
      <c r="UCS258" s="277"/>
      <c r="UCT258" s="277"/>
      <c r="UCU258" s="277"/>
      <c r="UCV258" s="277"/>
      <c r="UCW258" s="277"/>
      <c r="UCX258" s="277"/>
      <c r="UCY258" s="277"/>
      <c r="UCZ258" s="402"/>
      <c r="UDA258" s="404"/>
      <c r="UDB258" s="49"/>
      <c r="UDC258" s="49"/>
      <c r="UDD258" s="49"/>
      <c r="UDE258" s="99"/>
      <c r="UDF258" s="98"/>
      <c r="UDG258" s="49"/>
      <c r="UDH258" s="405"/>
      <c r="UDI258" s="405"/>
      <c r="UDJ258" s="277"/>
      <c r="UDK258" s="277"/>
      <c r="UDL258" s="277"/>
      <c r="UDM258" s="277"/>
      <c r="UDN258" s="277"/>
      <c r="UDO258" s="277"/>
      <c r="UDP258" s="277"/>
      <c r="UDQ258" s="277"/>
      <c r="UDR258" s="402"/>
      <c r="UDS258" s="404"/>
      <c r="UDT258" s="49"/>
      <c r="UDU258" s="49"/>
      <c r="UDV258" s="49"/>
      <c r="UDW258" s="99"/>
      <c r="UDX258" s="98"/>
      <c r="UDY258" s="49"/>
      <c r="UDZ258" s="405"/>
      <c r="UEA258" s="405"/>
      <c r="UEB258" s="277"/>
      <c r="UEC258" s="277"/>
      <c r="UED258" s="277"/>
      <c r="UEE258" s="277"/>
      <c r="UEF258" s="277"/>
      <c r="UEG258" s="277"/>
      <c r="UEH258" s="277"/>
      <c r="UEI258" s="277"/>
      <c r="UEJ258" s="402"/>
      <c r="UEK258" s="404"/>
      <c r="UEL258" s="49"/>
      <c r="UEM258" s="49"/>
      <c r="UEN258" s="49"/>
      <c r="UEO258" s="99"/>
      <c r="UEP258" s="98"/>
      <c r="UEQ258" s="49"/>
      <c r="UER258" s="405"/>
      <c r="UES258" s="405"/>
      <c r="UET258" s="277"/>
      <c r="UEU258" s="277"/>
      <c r="UEV258" s="277"/>
      <c r="UEW258" s="277"/>
      <c r="UEX258" s="277"/>
      <c r="UEY258" s="277"/>
      <c r="UEZ258" s="277"/>
      <c r="UFA258" s="277"/>
      <c r="UFB258" s="402"/>
      <c r="UFC258" s="404"/>
      <c r="UFD258" s="49"/>
      <c r="UFE258" s="49"/>
      <c r="UFF258" s="49"/>
      <c r="UFG258" s="99"/>
      <c r="UFH258" s="98"/>
      <c r="UFI258" s="49"/>
      <c r="UFJ258" s="405"/>
      <c r="UFK258" s="405"/>
      <c r="UFL258" s="277"/>
      <c r="UFM258" s="277"/>
      <c r="UFN258" s="277"/>
      <c r="UFO258" s="277"/>
      <c r="UFP258" s="277"/>
      <c r="UFQ258" s="277"/>
      <c r="UFR258" s="277"/>
      <c r="UFS258" s="277"/>
      <c r="UFT258" s="402"/>
      <c r="UFU258" s="404"/>
      <c r="UFV258" s="49"/>
      <c r="UFW258" s="49"/>
      <c r="UFX258" s="49"/>
      <c r="UFY258" s="99"/>
      <c r="UFZ258" s="98"/>
      <c r="UGA258" s="49"/>
      <c r="UGB258" s="405"/>
      <c r="UGC258" s="405"/>
      <c r="UGD258" s="277"/>
      <c r="UGE258" s="277"/>
      <c r="UGF258" s="277"/>
      <c r="UGG258" s="277"/>
      <c r="UGH258" s="277"/>
      <c r="UGI258" s="277"/>
      <c r="UGJ258" s="277"/>
      <c r="UGK258" s="277"/>
      <c r="UGL258" s="402"/>
      <c r="UGM258" s="404"/>
      <c r="UGN258" s="49"/>
      <c r="UGO258" s="49"/>
      <c r="UGP258" s="49"/>
      <c r="UGQ258" s="99"/>
      <c r="UGR258" s="98"/>
      <c r="UGS258" s="49"/>
      <c r="UGT258" s="405"/>
      <c r="UGU258" s="405"/>
      <c r="UGV258" s="277"/>
      <c r="UGW258" s="277"/>
      <c r="UGX258" s="277"/>
      <c r="UGY258" s="277"/>
      <c r="UGZ258" s="277"/>
      <c r="UHA258" s="277"/>
      <c r="UHB258" s="277"/>
      <c r="UHC258" s="277"/>
      <c r="UHD258" s="402"/>
      <c r="UHE258" s="404"/>
      <c r="UHF258" s="49"/>
      <c r="UHG258" s="49"/>
      <c r="UHH258" s="49"/>
      <c r="UHI258" s="99"/>
      <c r="UHJ258" s="98"/>
      <c r="UHK258" s="49"/>
      <c r="UHL258" s="405"/>
      <c r="UHM258" s="405"/>
      <c r="UHN258" s="277"/>
      <c r="UHO258" s="277"/>
      <c r="UHP258" s="277"/>
      <c r="UHQ258" s="277"/>
      <c r="UHR258" s="277"/>
      <c r="UHS258" s="277"/>
      <c r="UHT258" s="277"/>
      <c r="UHU258" s="277"/>
      <c r="UHV258" s="402"/>
      <c r="UHW258" s="404"/>
      <c r="UHX258" s="49"/>
      <c r="UHY258" s="49"/>
      <c r="UHZ258" s="49"/>
      <c r="UIA258" s="99"/>
      <c r="UIB258" s="98"/>
      <c r="UIC258" s="49"/>
      <c r="UID258" s="405"/>
      <c r="UIE258" s="405"/>
      <c r="UIF258" s="277"/>
      <c r="UIG258" s="277"/>
      <c r="UIH258" s="277"/>
      <c r="UII258" s="277"/>
      <c r="UIJ258" s="277"/>
      <c r="UIK258" s="277"/>
      <c r="UIL258" s="277"/>
      <c r="UIM258" s="277"/>
      <c r="UIN258" s="402"/>
      <c r="UIO258" s="404"/>
      <c r="UIP258" s="49"/>
      <c r="UIQ258" s="49"/>
      <c r="UIR258" s="49"/>
      <c r="UIS258" s="99"/>
      <c r="UIT258" s="98"/>
      <c r="UIU258" s="49"/>
      <c r="UIV258" s="405"/>
      <c r="UIW258" s="405"/>
      <c r="UIX258" s="277"/>
      <c r="UIY258" s="277"/>
      <c r="UIZ258" s="277"/>
      <c r="UJA258" s="277"/>
      <c r="UJB258" s="277"/>
      <c r="UJC258" s="277"/>
      <c r="UJD258" s="277"/>
      <c r="UJE258" s="277"/>
      <c r="UJF258" s="402"/>
      <c r="UJG258" s="404"/>
      <c r="UJH258" s="49"/>
      <c r="UJI258" s="49"/>
      <c r="UJJ258" s="49"/>
      <c r="UJK258" s="99"/>
      <c r="UJL258" s="98"/>
      <c r="UJM258" s="49"/>
      <c r="UJN258" s="405"/>
      <c r="UJO258" s="405"/>
      <c r="UJP258" s="277"/>
      <c r="UJQ258" s="277"/>
      <c r="UJR258" s="277"/>
      <c r="UJS258" s="277"/>
      <c r="UJT258" s="277"/>
      <c r="UJU258" s="277"/>
      <c r="UJV258" s="277"/>
      <c r="UJW258" s="277"/>
      <c r="UJX258" s="402"/>
      <c r="UJY258" s="404"/>
      <c r="UJZ258" s="49"/>
      <c r="UKA258" s="49"/>
      <c r="UKB258" s="49"/>
      <c r="UKC258" s="99"/>
      <c r="UKD258" s="98"/>
      <c r="UKE258" s="49"/>
      <c r="UKF258" s="405"/>
      <c r="UKG258" s="405"/>
      <c r="UKH258" s="277"/>
      <c r="UKI258" s="277"/>
      <c r="UKJ258" s="277"/>
      <c r="UKK258" s="277"/>
      <c r="UKL258" s="277"/>
      <c r="UKM258" s="277"/>
      <c r="UKN258" s="277"/>
      <c r="UKO258" s="277"/>
      <c r="UKP258" s="402"/>
      <c r="UKQ258" s="404"/>
      <c r="UKR258" s="49"/>
      <c r="UKS258" s="49"/>
      <c r="UKT258" s="49"/>
      <c r="UKU258" s="99"/>
      <c r="UKV258" s="98"/>
      <c r="UKW258" s="49"/>
      <c r="UKX258" s="405"/>
      <c r="UKY258" s="405"/>
      <c r="UKZ258" s="277"/>
      <c r="ULA258" s="277"/>
      <c r="ULB258" s="277"/>
      <c r="ULC258" s="277"/>
      <c r="ULD258" s="277"/>
      <c r="ULE258" s="277"/>
      <c r="ULF258" s="277"/>
      <c r="ULG258" s="277"/>
      <c r="ULH258" s="402"/>
      <c r="ULI258" s="404"/>
      <c r="ULJ258" s="49"/>
      <c r="ULK258" s="49"/>
      <c r="ULL258" s="49"/>
      <c r="ULM258" s="99"/>
      <c r="ULN258" s="98"/>
      <c r="ULO258" s="49"/>
      <c r="ULP258" s="405"/>
      <c r="ULQ258" s="405"/>
      <c r="ULR258" s="277"/>
      <c r="ULS258" s="277"/>
      <c r="ULT258" s="277"/>
      <c r="ULU258" s="277"/>
      <c r="ULV258" s="277"/>
      <c r="ULW258" s="277"/>
      <c r="ULX258" s="277"/>
      <c r="ULY258" s="277"/>
      <c r="ULZ258" s="402"/>
      <c r="UMA258" s="404"/>
      <c r="UMB258" s="49"/>
      <c r="UMC258" s="49"/>
      <c r="UMD258" s="49"/>
      <c r="UME258" s="99"/>
      <c r="UMF258" s="98"/>
      <c r="UMG258" s="49"/>
      <c r="UMH258" s="405"/>
      <c r="UMI258" s="405"/>
      <c r="UMJ258" s="277"/>
      <c r="UMK258" s="277"/>
      <c r="UML258" s="277"/>
      <c r="UMM258" s="277"/>
      <c r="UMN258" s="277"/>
      <c r="UMO258" s="277"/>
      <c r="UMP258" s="277"/>
      <c r="UMQ258" s="277"/>
      <c r="UMR258" s="402"/>
      <c r="UMS258" s="404"/>
      <c r="UMT258" s="49"/>
      <c r="UMU258" s="49"/>
      <c r="UMV258" s="49"/>
      <c r="UMW258" s="99"/>
      <c r="UMX258" s="98"/>
      <c r="UMY258" s="49"/>
      <c r="UMZ258" s="405"/>
      <c r="UNA258" s="405"/>
      <c r="UNB258" s="277"/>
      <c r="UNC258" s="277"/>
      <c r="UND258" s="277"/>
      <c r="UNE258" s="277"/>
      <c r="UNF258" s="277"/>
      <c r="UNG258" s="277"/>
      <c r="UNH258" s="277"/>
      <c r="UNI258" s="277"/>
      <c r="UNJ258" s="402"/>
      <c r="UNK258" s="404"/>
      <c r="UNL258" s="49"/>
      <c r="UNM258" s="49"/>
      <c r="UNN258" s="49"/>
      <c r="UNO258" s="99"/>
      <c r="UNP258" s="98"/>
      <c r="UNQ258" s="49"/>
      <c r="UNR258" s="405"/>
      <c r="UNS258" s="405"/>
      <c r="UNT258" s="277"/>
      <c r="UNU258" s="277"/>
      <c r="UNV258" s="277"/>
      <c r="UNW258" s="277"/>
      <c r="UNX258" s="277"/>
      <c r="UNY258" s="277"/>
      <c r="UNZ258" s="277"/>
      <c r="UOA258" s="277"/>
      <c r="UOB258" s="402"/>
      <c r="UOC258" s="404"/>
      <c r="UOD258" s="49"/>
      <c r="UOE258" s="49"/>
      <c r="UOF258" s="49"/>
      <c r="UOG258" s="99"/>
      <c r="UOH258" s="98"/>
      <c r="UOI258" s="49"/>
      <c r="UOJ258" s="405"/>
      <c r="UOK258" s="405"/>
      <c r="UOL258" s="277"/>
      <c r="UOM258" s="277"/>
      <c r="UON258" s="277"/>
      <c r="UOO258" s="277"/>
      <c r="UOP258" s="277"/>
      <c r="UOQ258" s="277"/>
      <c r="UOR258" s="277"/>
      <c r="UOS258" s="277"/>
      <c r="UOT258" s="402"/>
      <c r="UOU258" s="404"/>
      <c r="UOV258" s="49"/>
      <c r="UOW258" s="49"/>
      <c r="UOX258" s="49"/>
      <c r="UOY258" s="99"/>
      <c r="UOZ258" s="98"/>
      <c r="UPA258" s="49"/>
      <c r="UPB258" s="405"/>
      <c r="UPC258" s="405"/>
      <c r="UPD258" s="277"/>
      <c r="UPE258" s="277"/>
      <c r="UPF258" s="277"/>
      <c r="UPG258" s="277"/>
      <c r="UPH258" s="277"/>
      <c r="UPI258" s="277"/>
      <c r="UPJ258" s="277"/>
      <c r="UPK258" s="277"/>
      <c r="UPL258" s="402"/>
      <c r="UPM258" s="404"/>
      <c r="UPN258" s="49"/>
      <c r="UPO258" s="49"/>
      <c r="UPP258" s="49"/>
      <c r="UPQ258" s="99"/>
      <c r="UPR258" s="98"/>
      <c r="UPS258" s="49"/>
      <c r="UPT258" s="405"/>
      <c r="UPU258" s="405"/>
      <c r="UPV258" s="277"/>
      <c r="UPW258" s="277"/>
      <c r="UPX258" s="277"/>
      <c r="UPY258" s="277"/>
      <c r="UPZ258" s="277"/>
      <c r="UQA258" s="277"/>
      <c r="UQB258" s="277"/>
      <c r="UQC258" s="277"/>
      <c r="UQD258" s="402"/>
      <c r="UQE258" s="404"/>
      <c r="UQF258" s="49"/>
      <c r="UQG258" s="49"/>
      <c r="UQH258" s="49"/>
      <c r="UQI258" s="99"/>
      <c r="UQJ258" s="98"/>
      <c r="UQK258" s="49"/>
      <c r="UQL258" s="405"/>
      <c r="UQM258" s="405"/>
      <c r="UQN258" s="277"/>
      <c r="UQO258" s="277"/>
      <c r="UQP258" s="277"/>
      <c r="UQQ258" s="277"/>
      <c r="UQR258" s="277"/>
      <c r="UQS258" s="277"/>
      <c r="UQT258" s="277"/>
      <c r="UQU258" s="277"/>
      <c r="UQV258" s="402"/>
      <c r="UQW258" s="404"/>
      <c r="UQX258" s="49"/>
      <c r="UQY258" s="49"/>
      <c r="UQZ258" s="49"/>
      <c r="URA258" s="99"/>
      <c r="URB258" s="98"/>
      <c r="URC258" s="49"/>
      <c r="URD258" s="405"/>
      <c r="URE258" s="405"/>
      <c r="URF258" s="277"/>
      <c r="URG258" s="277"/>
      <c r="URH258" s="277"/>
      <c r="URI258" s="277"/>
      <c r="URJ258" s="277"/>
      <c r="URK258" s="277"/>
      <c r="URL258" s="277"/>
      <c r="URM258" s="277"/>
      <c r="URN258" s="402"/>
      <c r="URO258" s="404"/>
      <c r="URP258" s="49"/>
      <c r="URQ258" s="49"/>
      <c r="URR258" s="49"/>
      <c r="URS258" s="99"/>
      <c r="URT258" s="98"/>
      <c r="URU258" s="49"/>
      <c r="URV258" s="405"/>
      <c r="URW258" s="405"/>
      <c r="URX258" s="277"/>
      <c r="URY258" s="277"/>
      <c r="URZ258" s="277"/>
      <c r="USA258" s="277"/>
      <c r="USB258" s="277"/>
      <c r="USC258" s="277"/>
      <c r="USD258" s="277"/>
      <c r="USE258" s="277"/>
      <c r="USF258" s="402"/>
      <c r="USG258" s="404"/>
      <c r="USH258" s="49"/>
      <c r="USI258" s="49"/>
      <c r="USJ258" s="49"/>
      <c r="USK258" s="99"/>
      <c r="USL258" s="98"/>
      <c r="USM258" s="49"/>
      <c r="USN258" s="405"/>
      <c r="USO258" s="405"/>
      <c r="USP258" s="277"/>
      <c r="USQ258" s="277"/>
      <c r="USR258" s="277"/>
      <c r="USS258" s="277"/>
      <c r="UST258" s="277"/>
      <c r="USU258" s="277"/>
      <c r="USV258" s="277"/>
      <c r="USW258" s="277"/>
      <c r="USX258" s="402"/>
      <c r="USY258" s="404"/>
      <c r="USZ258" s="49"/>
      <c r="UTA258" s="49"/>
      <c r="UTB258" s="49"/>
      <c r="UTC258" s="99"/>
      <c r="UTD258" s="98"/>
      <c r="UTE258" s="49"/>
      <c r="UTF258" s="405"/>
      <c r="UTG258" s="405"/>
      <c r="UTH258" s="277"/>
      <c r="UTI258" s="277"/>
      <c r="UTJ258" s="277"/>
      <c r="UTK258" s="277"/>
      <c r="UTL258" s="277"/>
      <c r="UTM258" s="277"/>
      <c r="UTN258" s="277"/>
      <c r="UTO258" s="277"/>
      <c r="UTP258" s="402"/>
      <c r="UTQ258" s="404"/>
      <c r="UTR258" s="49"/>
      <c r="UTS258" s="49"/>
      <c r="UTT258" s="49"/>
      <c r="UTU258" s="99"/>
      <c r="UTV258" s="98"/>
      <c r="UTW258" s="49"/>
      <c r="UTX258" s="405"/>
      <c r="UTY258" s="405"/>
      <c r="UTZ258" s="277"/>
      <c r="UUA258" s="277"/>
      <c r="UUB258" s="277"/>
      <c r="UUC258" s="277"/>
      <c r="UUD258" s="277"/>
      <c r="UUE258" s="277"/>
      <c r="UUF258" s="277"/>
      <c r="UUG258" s="277"/>
      <c r="UUH258" s="402"/>
      <c r="UUI258" s="404"/>
      <c r="UUJ258" s="49"/>
      <c r="UUK258" s="49"/>
      <c r="UUL258" s="49"/>
      <c r="UUM258" s="99"/>
      <c r="UUN258" s="98"/>
      <c r="UUO258" s="49"/>
      <c r="UUP258" s="405"/>
      <c r="UUQ258" s="405"/>
      <c r="UUR258" s="277"/>
      <c r="UUS258" s="277"/>
      <c r="UUT258" s="277"/>
      <c r="UUU258" s="277"/>
      <c r="UUV258" s="277"/>
      <c r="UUW258" s="277"/>
      <c r="UUX258" s="277"/>
      <c r="UUY258" s="277"/>
      <c r="UUZ258" s="402"/>
      <c r="UVA258" s="404"/>
      <c r="UVB258" s="49"/>
      <c r="UVC258" s="49"/>
      <c r="UVD258" s="49"/>
      <c r="UVE258" s="99"/>
      <c r="UVF258" s="98"/>
      <c r="UVG258" s="49"/>
      <c r="UVH258" s="405"/>
      <c r="UVI258" s="405"/>
      <c r="UVJ258" s="277"/>
      <c r="UVK258" s="277"/>
      <c r="UVL258" s="277"/>
      <c r="UVM258" s="277"/>
      <c r="UVN258" s="277"/>
      <c r="UVO258" s="277"/>
      <c r="UVP258" s="277"/>
      <c r="UVQ258" s="277"/>
      <c r="UVR258" s="402"/>
      <c r="UVS258" s="404"/>
      <c r="UVT258" s="49"/>
      <c r="UVU258" s="49"/>
      <c r="UVV258" s="49"/>
      <c r="UVW258" s="99"/>
      <c r="UVX258" s="98"/>
      <c r="UVY258" s="49"/>
      <c r="UVZ258" s="405"/>
      <c r="UWA258" s="405"/>
      <c r="UWB258" s="277"/>
      <c r="UWC258" s="277"/>
      <c r="UWD258" s="277"/>
      <c r="UWE258" s="277"/>
      <c r="UWF258" s="277"/>
      <c r="UWG258" s="277"/>
      <c r="UWH258" s="277"/>
      <c r="UWI258" s="277"/>
      <c r="UWJ258" s="402"/>
      <c r="UWK258" s="404"/>
      <c r="UWL258" s="49"/>
      <c r="UWM258" s="49"/>
      <c r="UWN258" s="49"/>
      <c r="UWO258" s="99"/>
      <c r="UWP258" s="98"/>
      <c r="UWQ258" s="49"/>
      <c r="UWR258" s="405"/>
      <c r="UWS258" s="405"/>
      <c r="UWT258" s="277"/>
      <c r="UWU258" s="277"/>
      <c r="UWV258" s="277"/>
      <c r="UWW258" s="277"/>
      <c r="UWX258" s="277"/>
      <c r="UWY258" s="277"/>
      <c r="UWZ258" s="277"/>
      <c r="UXA258" s="277"/>
      <c r="UXB258" s="402"/>
      <c r="UXC258" s="404"/>
      <c r="UXD258" s="49"/>
      <c r="UXE258" s="49"/>
      <c r="UXF258" s="49"/>
      <c r="UXG258" s="99"/>
      <c r="UXH258" s="98"/>
      <c r="UXI258" s="49"/>
      <c r="UXJ258" s="405"/>
      <c r="UXK258" s="405"/>
      <c r="UXL258" s="277"/>
      <c r="UXM258" s="277"/>
      <c r="UXN258" s="277"/>
      <c r="UXO258" s="277"/>
      <c r="UXP258" s="277"/>
      <c r="UXQ258" s="277"/>
      <c r="UXR258" s="277"/>
      <c r="UXS258" s="277"/>
      <c r="UXT258" s="402"/>
      <c r="UXU258" s="404"/>
      <c r="UXV258" s="49"/>
      <c r="UXW258" s="49"/>
      <c r="UXX258" s="49"/>
      <c r="UXY258" s="99"/>
      <c r="UXZ258" s="98"/>
      <c r="UYA258" s="49"/>
      <c r="UYB258" s="405"/>
      <c r="UYC258" s="405"/>
      <c r="UYD258" s="277"/>
      <c r="UYE258" s="277"/>
      <c r="UYF258" s="277"/>
      <c r="UYG258" s="277"/>
      <c r="UYH258" s="277"/>
      <c r="UYI258" s="277"/>
      <c r="UYJ258" s="277"/>
      <c r="UYK258" s="277"/>
      <c r="UYL258" s="402"/>
      <c r="UYM258" s="404"/>
      <c r="UYN258" s="49"/>
      <c r="UYO258" s="49"/>
      <c r="UYP258" s="49"/>
      <c r="UYQ258" s="99"/>
      <c r="UYR258" s="98"/>
      <c r="UYS258" s="49"/>
      <c r="UYT258" s="405"/>
      <c r="UYU258" s="405"/>
      <c r="UYV258" s="277"/>
      <c r="UYW258" s="277"/>
      <c r="UYX258" s="277"/>
      <c r="UYY258" s="277"/>
      <c r="UYZ258" s="277"/>
      <c r="UZA258" s="277"/>
      <c r="UZB258" s="277"/>
      <c r="UZC258" s="277"/>
      <c r="UZD258" s="402"/>
      <c r="UZE258" s="404"/>
      <c r="UZF258" s="49"/>
      <c r="UZG258" s="49"/>
      <c r="UZH258" s="49"/>
      <c r="UZI258" s="99"/>
      <c r="UZJ258" s="98"/>
      <c r="UZK258" s="49"/>
      <c r="UZL258" s="405"/>
      <c r="UZM258" s="405"/>
      <c r="UZN258" s="277"/>
      <c r="UZO258" s="277"/>
      <c r="UZP258" s="277"/>
      <c r="UZQ258" s="277"/>
      <c r="UZR258" s="277"/>
      <c r="UZS258" s="277"/>
      <c r="UZT258" s="277"/>
      <c r="UZU258" s="277"/>
      <c r="UZV258" s="402"/>
      <c r="UZW258" s="404"/>
      <c r="UZX258" s="49"/>
      <c r="UZY258" s="49"/>
      <c r="UZZ258" s="49"/>
      <c r="VAA258" s="99"/>
      <c r="VAB258" s="98"/>
      <c r="VAC258" s="49"/>
      <c r="VAD258" s="405"/>
      <c r="VAE258" s="405"/>
      <c r="VAF258" s="277"/>
      <c r="VAG258" s="277"/>
      <c r="VAH258" s="277"/>
      <c r="VAI258" s="277"/>
      <c r="VAJ258" s="277"/>
      <c r="VAK258" s="277"/>
      <c r="VAL258" s="277"/>
      <c r="VAM258" s="277"/>
      <c r="VAN258" s="402"/>
      <c r="VAO258" s="404"/>
      <c r="VAP258" s="49"/>
      <c r="VAQ258" s="49"/>
      <c r="VAR258" s="49"/>
      <c r="VAS258" s="99"/>
      <c r="VAT258" s="98"/>
      <c r="VAU258" s="49"/>
      <c r="VAV258" s="405"/>
      <c r="VAW258" s="405"/>
      <c r="VAX258" s="277"/>
      <c r="VAY258" s="277"/>
      <c r="VAZ258" s="277"/>
      <c r="VBA258" s="277"/>
      <c r="VBB258" s="277"/>
      <c r="VBC258" s="277"/>
      <c r="VBD258" s="277"/>
      <c r="VBE258" s="277"/>
      <c r="VBF258" s="402"/>
      <c r="VBG258" s="404"/>
      <c r="VBH258" s="49"/>
      <c r="VBI258" s="49"/>
      <c r="VBJ258" s="49"/>
      <c r="VBK258" s="99"/>
      <c r="VBL258" s="98"/>
      <c r="VBM258" s="49"/>
      <c r="VBN258" s="405"/>
      <c r="VBO258" s="405"/>
      <c r="VBP258" s="277"/>
      <c r="VBQ258" s="277"/>
      <c r="VBR258" s="277"/>
      <c r="VBS258" s="277"/>
      <c r="VBT258" s="277"/>
      <c r="VBU258" s="277"/>
      <c r="VBV258" s="277"/>
      <c r="VBW258" s="277"/>
      <c r="VBX258" s="402"/>
      <c r="VBY258" s="404"/>
      <c r="VBZ258" s="49"/>
      <c r="VCA258" s="49"/>
      <c r="VCB258" s="49"/>
      <c r="VCC258" s="99"/>
      <c r="VCD258" s="98"/>
      <c r="VCE258" s="49"/>
      <c r="VCF258" s="405"/>
      <c r="VCG258" s="405"/>
      <c r="VCH258" s="277"/>
      <c r="VCI258" s="277"/>
      <c r="VCJ258" s="277"/>
      <c r="VCK258" s="277"/>
      <c r="VCL258" s="277"/>
      <c r="VCM258" s="277"/>
      <c r="VCN258" s="277"/>
      <c r="VCO258" s="277"/>
      <c r="VCP258" s="402"/>
      <c r="VCQ258" s="404"/>
      <c r="VCR258" s="49"/>
      <c r="VCS258" s="49"/>
      <c r="VCT258" s="49"/>
      <c r="VCU258" s="99"/>
      <c r="VCV258" s="98"/>
      <c r="VCW258" s="49"/>
      <c r="VCX258" s="405"/>
      <c r="VCY258" s="405"/>
      <c r="VCZ258" s="277"/>
      <c r="VDA258" s="277"/>
      <c r="VDB258" s="277"/>
      <c r="VDC258" s="277"/>
      <c r="VDD258" s="277"/>
      <c r="VDE258" s="277"/>
      <c r="VDF258" s="277"/>
      <c r="VDG258" s="277"/>
      <c r="VDH258" s="402"/>
      <c r="VDI258" s="404"/>
      <c r="VDJ258" s="49"/>
      <c r="VDK258" s="49"/>
      <c r="VDL258" s="49"/>
      <c r="VDM258" s="99"/>
      <c r="VDN258" s="98"/>
      <c r="VDO258" s="49"/>
      <c r="VDP258" s="405"/>
      <c r="VDQ258" s="405"/>
      <c r="VDR258" s="277"/>
      <c r="VDS258" s="277"/>
      <c r="VDT258" s="277"/>
      <c r="VDU258" s="277"/>
      <c r="VDV258" s="277"/>
      <c r="VDW258" s="277"/>
      <c r="VDX258" s="277"/>
      <c r="VDY258" s="277"/>
      <c r="VDZ258" s="402"/>
      <c r="VEA258" s="404"/>
      <c r="VEB258" s="49"/>
      <c r="VEC258" s="49"/>
      <c r="VED258" s="49"/>
      <c r="VEE258" s="99"/>
      <c r="VEF258" s="98"/>
      <c r="VEG258" s="49"/>
      <c r="VEH258" s="405"/>
      <c r="VEI258" s="405"/>
      <c r="VEJ258" s="277"/>
      <c r="VEK258" s="277"/>
      <c r="VEL258" s="277"/>
      <c r="VEM258" s="277"/>
      <c r="VEN258" s="277"/>
      <c r="VEO258" s="277"/>
      <c r="VEP258" s="277"/>
      <c r="VEQ258" s="277"/>
      <c r="VER258" s="402"/>
      <c r="VES258" s="404"/>
      <c r="VET258" s="49"/>
      <c r="VEU258" s="49"/>
      <c r="VEV258" s="49"/>
      <c r="VEW258" s="99"/>
      <c r="VEX258" s="98"/>
      <c r="VEY258" s="49"/>
      <c r="VEZ258" s="405"/>
      <c r="VFA258" s="405"/>
      <c r="VFB258" s="277"/>
      <c r="VFC258" s="277"/>
      <c r="VFD258" s="277"/>
      <c r="VFE258" s="277"/>
      <c r="VFF258" s="277"/>
      <c r="VFG258" s="277"/>
      <c r="VFH258" s="277"/>
      <c r="VFI258" s="277"/>
      <c r="VFJ258" s="402"/>
      <c r="VFK258" s="404"/>
      <c r="VFL258" s="49"/>
      <c r="VFM258" s="49"/>
      <c r="VFN258" s="49"/>
      <c r="VFO258" s="99"/>
      <c r="VFP258" s="98"/>
      <c r="VFQ258" s="49"/>
      <c r="VFR258" s="405"/>
      <c r="VFS258" s="405"/>
      <c r="VFT258" s="277"/>
      <c r="VFU258" s="277"/>
      <c r="VFV258" s="277"/>
      <c r="VFW258" s="277"/>
      <c r="VFX258" s="277"/>
      <c r="VFY258" s="277"/>
      <c r="VFZ258" s="277"/>
      <c r="VGA258" s="277"/>
      <c r="VGB258" s="402"/>
      <c r="VGC258" s="404"/>
      <c r="VGD258" s="49"/>
      <c r="VGE258" s="49"/>
      <c r="VGF258" s="49"/>
      <c r="VGG258" s="99"/>
      <c r="VGH258" s="98"/>
      <c r="VGI258" s="49"/>
      <c r="VGJ258" s="405"/>
      <c r="VGK258" s="405"/>
      <c r="VGL258" s="277"/>
      <c r="VGM258" s="277"/>
      <c r="VGN258" s="277"/>
      <c r="VGO258" s="277"/>
      <c r="VGP258" s="277"/>
      <c r="VGQ258" s="277"/>
      <c r="VGR258" s="277"/>
      <c r="VGS258" s="277"/>
      <c r="VGT258" s="402"/>
      <c r="VGU258" s="404"/>
      <c r="VGV258" s="49"/>
      <c r="VGW258" s="49"/>
      <c r="VGX258" s="49"/>
      <c r="VGY258" s="99"/>
      <c r="VGZ258" s="98"/>
      <c r="VHA258" s="49"/>
      <c r="VHB258" s="405"/>
      <c r="VHC258" s="405"/>
      <c r="VHD258" s="277"/>
      <c r="VHE258" s="277"/>
      <c r="VHF258" s="277"/>
      <c r="VHG258" s="277"/>
      <c r="VHH258" s="277"/>
      <c r="VHI258" s="277"/>
      <c r="VHJ258" s="277"/>
      <c r="VHK258" s="277"/>
      <c r="VHL258" s="402"/>
      <c r="VHM258" s="404"/>
      <c r="VHN258" s="49"/>
      <c r="VHO258" s="49"/>
      <c r="VHP258" s="49"/>
      <c r="VHQ258" s="99"/>
      <c r="VHR258" s="98"/>
      <c r="VHS258" s="49"/>
      <c r="VHT258" s="405"/>
      <c r="VHU258" s="405"/>
      <c r="VHV258" s="277"/>
      <c r="VHW258" s="277"/>
      <c r="VHX258" s="277"/>
      <c r="VHY258" s="277"/>
      <c r="VHZ258" s="277"/>
      <c r="VIA258" s="277"/>
      <c r="VIB258" s="277"/>
      <c r="VIC258" s="277"/>
      <c r="VID258" s="402"/>
      <c r="VIE258" s="404"/>
      <c r="VIF258" s="49"/>
      <c r="VIG258" s="49"/>
      <c r="VIH258" s="49"/>
      <c r="VII258" s="99"/>
      <c r="VIJ258" s="98"/>
      <c r="VIK258" s="49"/>
      <c r="VIL258" s="405"/>
      <c r="VIM258" s="405"/>
      <c r="VIN258" s="277"/>
      <c r="VIO258" s="277"/>
      <c r="VIP258" s="277"/>
      <c r="VIQ258" s="277"/>
      <c r="VIR258" s="277"/>
      <c r="VIS258" s="277"/>
      <c r="VIT258" s="277"/>
      <c r="VIU258" s="277"/>
      <c r="VIV258" s="402"/>
      <c r="VIW258" s="404"/>
      <c r="VIX258" s="49"/>
      <c r="VIY258" s="49"/>
      <c r="VIZ258" s="49"/>
      <c r="VJA258" s="99"/>
      <c r="VJB258" s="98"/>
      <c r="VJC258" s="49"/>
      <c r="VJD258" s="405"/>
      <c r="VJE258" s="405"/>
      <c r="VJF258" s="277"/>
      <c r="VJG258" s="277"/>
      <c r="VJH258" s="277"/>
      <c r="VJI258" s="277"/>
      <c r="VJJ258" s="277"/>
      <c r="VJK258" s="277"/>
      <c r="VJL258" s="277"/>
      <c r="VJM258" s="277"/>
      <c r="VJN258" s="402"/>
      <c r="VJO258" s="404"/>
      <c r="VJP258" s="49"/>
      <c r="VJQ258" s="49"/>
      <c r="VJR258" s="49"/>
      <c r="VJS258" s="99"/>
      <c r="VJT258" s="98"/>
      <c r="VJU258" s="49"/>
      <c r="VJV258" s="405"/>
      <c r="VJW258" s="405"/>
      <c r="VJX258" s="277"/>
      <c r="VJY258" s="277"/>
      <c r="VJZ258" s="277"/>
      <c r="VKA258" s="277"/>
      <c r="VKB258" s="277"/>
      <c r="VKC258" s="277"/>
      <c r="VKD258" s="277"/>
      <c r="VKE258" s="277"/>
      <c r="VKF258" s="402"/>
      <c r="VKG258" s="404"/>
      <c r="VKH258" s="49"/>
      <c r="VKI258" s="49"/>
      <c r="VKJ258" s="49"/>
      <c r="VKK258" s="99"/>
      <c r="VKL258" s="98"/>
      <c r="VKM258" s="49"/>
      <c r="VKN258" s="405"/>
      <c r="VKO258" s="405"/>
      <c r="VKP258" s="277"/>
      <c r="VKQ258" s="277"/>
      <c r="VKR258" s="277"/>
      <c r="VKS258" s="277"/>
      <c r="VKT258" s="277"/>
      <c r="VKU258" s="277"/>
      <c r="VKV258" s="277"/>
      <c r="VKW258" s="277"/>
      <c r="VKX258" s="402"/>
      <c r="VKY258" s="404"/>
      <c r="VKZ258" s="49"/>
      <c r="VLA258" s="49"/>
      <c r="VLB258" s="49"/>
      <c r="VLC258" s="99"/>
      <c r="VLD258" s="98"/>
      <c r="VLE258" s="49"/>
      <c r="VLF258" s="405"/>
      <c r="VLG258" s="405"/>
      <c r="VLH258" s="277"/>
      <c r="VLI258" s="277"/>
      <c r="VLJ258" s="277"/>
      <c r="VLK258" s="277"/>
      <c r="VLL258" s="277"/>
      <c r="VLM258" s="277"/>
      <c r="VLN258" s="277"/>
      <c r="VLO258" s="277"/>
      <c r="VLP258" s="402"/>
      <c r="VLQ258" s="404"/>
      <c r="VLR258" s="49"/>
      <c r="VLS258" s="49"/>
      <c r="VLT258" s="49"/>
      <c r="VLU258" s="99"/>
      <c r="VLV258" s="98"/>
      <c r="VLW258" s="49"/>
      <c r="VLX258" s="405"/>
      <c r="VLY258" s="405"/>
      <c r="VLZ258" s="277"/>
      <c r="VMA258" s="277"/>
      <c r="VMB258" s="277"/>
      <c r="VMC258" s="277"/>
      <c r="VMD258" s="277"/>
      <c r="VME258" s="277"/>
      <c r="VMF258" s="277"/>
      <c r="VMG258" s="277"/>
      <c r="VMH258" s="402"/>
      <c r="VMI258" s="404"/>
      <c r="VMJ258" s="49"/>
      <c r="VMK258" s="49"/>
      <c r="VML258" s="49"/>
      <c r="VMM258" s="99"/>
      <c r="VMN258" s="98"/>
      <c r="VMO258" s="49"/>
      <c r="VMP258" s="405"/>
      <c r="VMQ258" s="405"/>
      <c r="VMR258" s="277"/>
      <c r="VMS258" s="277"/>
      <c r="VMT258" s="277"/>
      <c r="VMU258" s="277"/>
      <c r="VMV258" s="277"/>
      <c r="VMW258" s="277"/>
      <c r="VMX258" s="277"/>
      <c r="VMY258" s="277"/>
      <c r="VMZ258" s="402"/>
      <c r="VNA258" s="404"/>
      <c r="VNB258" s="49"/>
      <c r="VNC258" s="49"/>
      <c r="VND258" s="49"/>
      <c r="VNE258" s="99"/>
      <c r="VNF258" s="98"/>
      <c r="VNG258" s="49"/>
      <c r="VNH258" s="405"/>
      <c r="VNI258" s="405"/>
      <c r="VNJ258" s="277"/>
      <c r="VNK258" s="277"/>
      <c r="VNL258" s="277"/>
      <c r="VNM258" s="277"/>
      <c r="VNN258" s="277"/>
      <c r="VNO258" s="277"/>
      <c r="VNP258" s="277"/>
      <c r="VNQ258" s="277"/>
      <c r="VNR258" s="402"/>
      <c r="VNS258" s="404"/>
      <c r="VNT258" s="49"/>
      <c r="VNU258" s="49"/>
      <c r="VNV258" s="49"/>
      <c r="VNW258" s="99"/>
      <c r="VNX258" s="98"/>
      <c r="VNY258" s="49"/>
      <c r="VNZ258" s="405"/>
      <c r="VOA258" s="405"/>
      <c r="VOB258" s="277"/>
      <c r="VOC258" s="277"/>
      <c r="VOD258" s="277"/>
      <c r="VOE258" s="277"/>
      <c r="VOF258" s="277"/>
      <c r="VOG258" s="277"/>
      <c r="VOH258" s="277"/>
      <c r="VOI258" s="277"/>
      <c r="VOJ258" s="402"/>
      <c r="VOK258" s="404"/>
      <c r="VOL258" s="49"/>
      <c r="VOM258" s="49"/>
      <c r="VON258" s="49"/>
      <c r="VOO258" s="99"/>
      <c r="VOP258" s="98"/>
      <c r="VOQ258" s="49"/>
      <c r="VOR258" s="405"/>
      <c r="VOS258" s="405"/>
      <c r="VOT258" s="277"/>
      <c r="VOU258" s="277"/>
      <c r="VOV258" s="277"/>
      <c r="VOW258" s="277"/>
      <c r="VOX258" s="277"/>
      <c r="VOY258" s="277"/>
      <c r="VOZ258" s="277"/>
      <c r="VPA258" s="277"/>
      <c r="VPB258" s="402"/>
      <c r="VPC258" s="404"/>
      <c r="VPD258" s="49"/>
      <c r="VPE258" s="49"/>
      <c r="VPF258" s="49"/>
      <c r="VPG258" s="99"/>
      <c r="VPH258" s="98"/>
      <c r="VPI258" s="49"/>
      <c r="VPJ258" s="405"/>
      <c r="VPK258" s="405"/>
      <c r="VPL258" s="277"/>
      <c r="VPM258" s="277"/>
      <c r="VPN258" s="277"/>
      <c r="VPO258" s="277"/>
      <c r="VPP258" s="277"/>
      <c r="VPQ258" s="277"/>
      <c r="VPR258" s="277"/>
      <c r="VPS258" s="277"/>
      <c r="VPT258" s="402"/>
      <c r="VPU258" s="404"/>
      <c r="VPV258" s="49"/>
      <c r="VPW258" s="49"/>
      <c r="VPX258" s="49"/>
      <c r="VPY258" s="99"/>
      <c r="VPZ258" s="98"/>
      <c r="VQA258" s="49"/>
      <c r="VQB258" s="405"/>
      <c r="VQC258" s="405"/>
      <c r="VQD258" s="277"/>
      <c r="VQE258" s="277"/>
      <c r="VQF258" s="277"/>
      <c r="VQG258" s="277"/>
      <c r="VQH258" s="277"/>
      <c r="VQI258" s="277"/>
      <c r="VQJ258" s="277"/>
      <c r="VQK258" s="277"/>
      <c r="VQL258" s="402"/>
      <c r="VQM258" s="404"/>
      <c r="VQN258" s="49"/>
      <c r="VQO258" s="49"/>
      <c r="VQP258" s="49"/>
      <c r="VQQ258" s="99"/>
      <c r="VQR258" s="98"/>
      <c r="VQS258" s="49"/>
      <c r="VQT258" s="405"/>
      <c r="VQU258" s="405"/>
      <c r="VQV258" s="277"/>
      <c r="VQW258" s="277"/>
      <c r="VQX258" s="277"/>
      <c r="VQY258" s="277"/>
      <c r="VQZ258" s="277"/>
      <c r="VRA258" s="277"/>
      <c r="VRB258" s="277"/>
      <c r="VRC258" s="277"/>
      <c r="VRD258" s="402"/>
      <c r="VRE258" s="404"/>
      <c r="VRF258" s="49"/>
      <c r="VRG258" s="49"/>
      <c r="VRH258" s="49"/>
      <c r="VRI258" s="99"/>
      <c r="VRJ258" s="98"/>
      <c r="VRK258" s="49"/>
      <c r="VRL258" s="405"/>
      <c r="VRM258" s="405"/>
      <c r="VRN258" s="277"/>
      <c r="VRO258" s="277"/>
      <c r="VRP258" s="277"/>
      <c r="VRQ258" s="277"/>
      <c r="VRR258" s="277"/>
      <c r="VRS258" s="277"/>
      <c r="VRT258" s="277"/>
      <c r="VRU258" s="277"/>
      <c r="VRV258" s="402"/>
      <c r="VRW258" s="404"/>
      <c r="VRX258" s="49"/>
      <c r="VRY258" s="49"/>
      <c r="VRZ258" s="49"/>
      <c r="VSA258" s="99"/>
      <c r="VSB258" s="98"/>
      <c r="VSC258" s="49"/>
      <c r="VSD258" s="405"/>
      <c r="VSE258" s="405"/>
      <c r="VSF258" s="277"/>
      <c r="VSG258" s="277"/>
      <c r="VSH258" s="277"/>
      <c r="VSI258" s="277"/>
      <c r="VSJ258" s="277"/>
      <c r="VSK258" s="277"/>
      <c r="VSL258" s="277"/>
      <c r="VSM258" s="277"/>
      <c r="VSN258" s="402"/>
      <c r="VSO258" s="404"/>
      <c r="VSP258" s="49"/>
      <c r="VSQ258" s="49"/>
      <c r="VSR258" s="49"/>
      <c r="VSS258" s="99"/>
      <c r="VST258" s="98"/>
      <c r="VSU258" s="49"/>
      <c r="VSV258" s="405"/>
      <c r="VSW258" s="405"/>
      <c r="VSX258" s="277"/>
      <c r="VSY258" s="277"/>
      <c r="VSZ258" s="277"/>
      <c r="VTA258" s="277"/>
      <c r="VTB258" s="277"/>
      <c r="VTC258" s="277"/>
      <c r="VTD258" s="277"/>
      <c r="VTE258" s="277"/>
      <c r="VTF258" s="402"/>
      <c r="VTG258" s="404"/>
      <c r="VTH258" s="49"/>
      <c r="VTI258" s="49"/>
      <c r="VTJ258" s="49"/>
      <c r="VTK258" s="99"/>
      <c r="VTL258" s="98"/>
      <c r="VTM258" s="49"/>
      <c r="VTN258" s="405"/>
      <c r="VTO258" s="405"/>
      <c r="VTP258" s="277"/>
      <c r="VTQ258" s="277"/>
      <c r="VTR258" s="277"/>
      <c r="VTS258" s="277"/>
      <c r="VTT258" s="277"/>
      <c r="VTU258" s="277"/>
      <c r="VTV258" s="277"/>
      <c r="VTW258" s="277"/>
      <c r="VTX258" s="402"/>
      <c r="VTY258" s="404"/>
      <c r="VTZ258" s="49"/>
      <c r="VUA258" s="49"/>
      <c r="VUB258" s="49"/>
      <c r="VUC258" s="99"/>
      <c r="VUD258" s="98"/>
      <c r="VUE258" s="49"/>
      <c r="VUF258" s="405"/>
      <c r="VUG258" s="405"/>
      <c r="VUH258" s="277"/>
      <c r="VUI258" s="277"/>
      <c r="VUJ258" s="277"/>
      <c r="VUK258" s="277"/>
      <c r="VUL258" s="277"/>
      <c r="VUM258" s="277"/>
      <c r="VUN258" s="277"/>
      <c r="VUO258" s="277"/>
      <c r="VUP258" s="402"/>
      <c r="VUQ258" s="404"/>
      <c r="VUR258" s="49"/>
      <c r="VUS258" s="49"/>
      <c r="VUT258" s="49"/>
      <c r="VUU258" s="99"/>
      <c r="VUV258" s="98"/>
      <c r="VUW258" s="49"/>
      <c r="VUX258" s="405"/>
      <c r="VUY258" s="405"/>
      <c r="VUZ258" s="277"/>
      <c r="VVA258" s="277"/>
      <c r="VVB258" s="277"/>
      <c r="VVC258" s="277"/>
      <c r="VVD258" s="277"/>
      <c r="VVE258" s="277"/>
      <c r="VVF258" s="277"/>
      <c r="VVG258" s="277"/>
      <c r="VVH258" s="402"/>
      <c r="VVI258" s="404"/>
      <c r="VVJ258" s="49"/>
      <c r="VVK258" s="49"/>
      <c r="VVL258" s="49"/>
      <c r="VVM258" s="99"/>
      <c r="VVN258" s="98"/>
      <c r="VVO258" s="49"/>
      <c r="VVP258" s="405"/>
      <c r="VVQ258" s="405"/>
      <c r="VVR258" s="277"/>
      <c r="VVS258" s="277"/>
      <c r="VVT258" s="277"/>
      <c r="VVU258" s="277"/>
      <c r="VVV258" s="277"/>
      <c r="VVW258" s="277"/>
      <c r="VVX258" s="277"/>
      <c r="VVY258" s="277"/>
      <c r="VVZ258" s="402"/>
      <c r="VWA258" s="404"/>
      <c r="VWB258" s="49"/>
      <c r="VWC258" s="49"/>
      <c r="VWD258" s="49"/>
      <c r="VWE258" s="99"/>
      <c r="VWF258" s="98"/>
      <c r="VWG258" s="49"/>
      <c r="VWH258" s="405"/>
      <c r="VWI258" s="405"/>
      <c r="VWJ258" s="277"/>
      <c r="VWK258" s="277"/>
      <c r="VWL258" s="277"/>
      <c r="VWM258" s="277"/>
      <c r="VWN258" s="277"/>
      <c r="VWO258" s="277"/>
      <c r="VWP258" s="277"/>
      <c r="VWQ258" s="277"/>
      <c r="VWR258" s="402"/>
      <c r="VWS258" s="404"/>
      <c r="VWT258" s="49"/>
      <c r="VWU258" s="49"/>
      <c r="VWV258" s="49"/>
      <c r="VWW258" s="99"/>
      <c r="VWX258" s="98"/>
      <c r="VWY258" s="49"/>
      <c r="VWZ258" s="405"/>
      <c r="VXA258" s="405"/>
      <c r="VXB258" s="277"/>
      <c r="VXC258" s="277"/>
      <c r="VXD258" s="277"/>
      <c r="VXE258" s="277"/>
      <c r="VXF258" s="277"/>
      <c r="VXG258" s="277"/>
      <c r="VXH258" s="277"/>
      <c r="VXI258" s="277"/>
      <c r="VXJ258" s="402"/>
      <c r="VXK258" s="404"/>
      <c r="VXL258" s="49"/>
      <c r="VXM258" s="49"/>
      <c r="VXN258" s="49"/>
      <c r="VXO258" s="99"/>
      <c r="VXP258" s="98"/>
      <c r="VXQ258" s="49"/>
      <c r="VXR258" s="405"/>
      <c r="VXS258" s="405"/>
      <c r="VXT258" s="277"/>
      <c r="VXU258" s="277"/>
      <c r="VXV258" s="277"/>
      <c r="VXW258" s="277"/>
      <c r="VXX258" s="277"/>
      <c r="VXY258" s="277"/>
      <c r="VXZ258" s="277"/>
      <c r="VYA258" s="277"/>
      <c r="VYB258" s="402"/>
      <c r="VYC258" s="404"/>
      <c r="VYD258" s="49"/>
      <c r="VYE258" s="49"/>
      <c r="VYF258" s="49"/>
      <c r="VYG258" s="99"/>
      <c r="VYH258" s="98"/>
      <c r="VYI258" s="49"/>
      <c r="VYJ258" s="405"/>
      <c r="VYK258" s="405"/>
      <c r="VYL258" s="277"/>
      <c r="VYM258" s="277"/>
      <c r="VYN258" s="277"/>
      <c r="VYO258" s="277"/>
      <c r="VYP258" s="277"/>
      <c r="VYQ258" s="277"/>
      <c r="VYR258" s="277"/>
      <c r="VYS258" s="277"/>
      <c r="VYT258" s="402"/>
      <c r="VYU258" s="404"/>
      <c r="VYV258" s="49"/>
      <c r="VYW258" s="49"/>
      <c r="VYX258" s="49"/>
      <c r="VYY258" s="99"/>
      <c r="VYZ258" s="98"/>
      <c r="VZA258" s="49"/>
      <c r="VZB258" s="405"/>
      <c r="VZC258" s="405"/>
      <c r="VZD258" s="277"/>
      <c r="VZE258" s="277"/>
      <c r="VZF258" s="277"/>
      <c r="VZG258" s="277"/>
      <c r="VZH258" s="277"/>
      <c r="VZI258" s="277"/>
      <c r="VZJ258" s="277"/>
      <c r="VZK258" s="277"/>
      <c r="VZL258" s="402"/>
      <c r="VZM258" s="404"/>
      <c r="VZN258" s="49"/>
      <c r="VZO258" s="49"/>
      <c r="VZP258" s="49"/>
      <c r="VZQ258" s="99"/>
      <c r="VZR258" s="98"/>
      <c r="VZS258" s="49"/>
      <c r="VZT258" s="405"/>
      <c r="VZU258" s="405"/>
      <c r="VZV258" s="277"/>
      <c r="VZW258" s="277"/>
      <c r="VZX258" s="277"/>
      <c r="VZY258" s="277"/>
      <c r="VZZ258" s="277"/>
      <c r="WAA258" s="277"/>
      <c r="WAB258" s="277"/>
      <c r="WAC258" s="277"/>
      <c r="WAD258" s="402"/>
      <c r="WAE258" s="404"/>
      <c r="WAF258" s="49"/>
      <c r="WAG258" s="49"/>
      <c r="WAH258" s="49"/>
      <c r="WAI258" s="99"/>
      <c r="WAJ258" s="98"/>
      <c r="WAK258" s="49"/>
      <c r="WAL258" s="405"/>
      <c r="WAM258" s="405"/>
      <c r="WAN258" s="277"/>
      <c r="WAO258" s="277"/>
      <c r="WAP258" s="277"/>
      <c r="WAQ258" s="277"/>
      <c r="WAR258" s="277"/>
      <c r="WAS258" s="277"/>
      <c r="WAT258" s="277"/>
      <c r="WAU258" s="277"/>
      <c r="WAV258" s="402"/>
      <c r="WAW258" s="404"/>
      <c r="WAX258" s="49"/>
      <c r="WAY258" s="49"/>
      <c r="WAZ258" s="49"/>
      <c r="WBA258" s="99"/>
      <c r="WBB258" s="98"/>
      <c r="WBC258" s="49"/>
      <c r="WBD258" s="405"/>
      <c r="WBE258" s="405"/>
      <c r="WBF258" s="277"/>
      <c r="WBG258" s="277"/>
      <c r="WBH258" s="277"/>
      <c r="WBI258" s="277"/>
      <c r="WBJ258" s="277"/>
      <c r="WBK258" s="277"/>
      <c r="WBL258" s="277"/>
      <c r="WBM258" s="277"/>
      <c r="WBN258" s="402"/>
      <c r="WBO258" s="404"/>
      <c r="WBP258" s="49"/>
      <c r="WBQ258" s="49"/>
      <c r="WBR258" s="49"/>
      <c r="WBS258" s="99"/>
      <c r="WBT258" s="98"/>
      <c r="WBU258" s="49"/>
      <c r="WBV258" s="405"/>
      <c r="WBW258" s="405"/>
      <c r="WBX258" s="277"/>
      <c r="WBY258" s="277"/>
      <c r="WBZ258" s="277"/>
      <c r="WCA258" s="277"/>
      <c r="WCB258" s="277"/>
      <c r="WCC258" s="277"/>
      <c r="WCD258" s="277"/>
      <c r="WCE258" s="277"/>
      <c r="WCF258" s="402"/>
      <c r="WCG258" s="404"/>
      <c r="WCH258" s="49"/>
      <c r="WCI258" s="49"/>
      <c r="WCJ258" s="49"/>
      <c r="WCK258" s="99"/>
      <c r="WCL258" s="98"/>
      <c r="WCM258" s="49"/>
      <c r="WCN258" s="405"/>
      <c r="WCO258" s="405"/>
      <c r="WCP258" s="277"/>
      <c r="WCQ258" s="277"/>
      <c r="WCR258" s="277"/>
      <c r="WCS258" s="277"/>
      <c r="WCT258" s="277"/>
      <c r="WCU258" s="277"/>
      <c r="WCV258" s="277"/>
      <c r="WCW258" s="277"/>
      <c r="WCX258" s="402"/>
      <c r="WCY258" s="404"/>
      <c r="WCZ258" s="49"/>
      <c r="WDA258" s="49"/>
      <c r="WDB258" s="49"/>
      <c r="WDC258" s="99"/>
      <c r="WDD258" s="98"/>
      <c r="WDE258" s="49"/>
      <c r="WDF258" s="405"/>
      <c r="WDG258" s="405"/>
      <c r="WDH258" s="277"/>
      <c r="WDI258" s="277"/>
      <c r="WDJ258" s="277"/>
      <c r="WDK258" s="277"/>
      <c r="WDL258" s="277"/>
      <c r="WDM258" s="277"/>
      <c r="WDN258" s="277"/>
      <c r="WDO258" s="277"/>
      <c r="WDP258" s="402"/>
      <c r="WDQ258" s="404"/>
      <c r="WDR258" s="49"/>
      <c r="WDS258" s="49"/>
      <c r="WDT258" s="49"/>
      <c r="WDU258" s="99"/>
      <c r="WDV258" s="98"/>
      <c r="WDW258" s="49"/>
      <c r="WDX258" s="405"/>
      <c r="WDY258" s="405"/>
      <c r="WDZ258" s="277"/>
      <c r="WEA258" s="277"/>
      <c r="WEB258" s="277"/>
      <c r="WEC258" s="277"/>
      <c r="WED258" s="277"/>
      <c r="WEE258" s="277"/>
      <c r="WEF258" s="277"/>
      <c r="WEG258" s="277"/>
      <c r="WEH258" s="402"/>
      <c r="WEI258" s="404"/>
      <c r="WEJ258" s="49"/>
      <c r="WEK258" s="49"/>
      <c r="WEL258" s="49"/>
      <c r="WEM258" s="99"/>
      <c r="WEN258" s="98"/>
      <c r="WEO258" s="49"/>
      <c r="WEP258" s="405"/>
      <c r="WEQ258" s="405"/>
      <c r="WER258" s="277"/>
      <c r="WES258" s="277"/>
      <c r="WET258" s="277"/>
      <c r="WEU258" s="277"/>
      <c r="WEV258" s="277"/>
      <c r="WEW258" s="277"/>
      <c r="WEX258" s="277"/>
      <c r="WEY258" s="277"/>
      <c r="WEZ258" s="402"/>
      <c r="WFA258" s="404"/>
      <c r="WFB258" s="49"/>
      <c r="WFC258" s="49"/>
      <c r="WFD258" s="49"/>
      <c r="WFE258" s="99"/>
      <c r="WFF258" s="98"/>
      <c r="WFG258" s="49"/>
      <c r="WFH258" s="405"/>
      <c r="WFI258" s="405"/>
      <c r="WFJ258" s="277"/>
      <c r="WFK258" s="277"/>
      <c r="WFL258" s="277"/>
      <c r="WFM258" s="277"/>
      <c r="WFN258" s="277"/>
      <c r="WFO258" s="277"/>
      <c r="WFP258" s="277"/>
      <c r="WFQ258" s="277"/>
      <c r="WFR258" s="402"/>
      <c r="WFS258" s="404"/>
      <c r="WFT258" s="49"/>
      <c r="WFU258" s="49"/>
      <c r="WFV258" s="49"/>
      <c r="WFW258" s="99"/>
      <c r="WFX258" s="98"/>
      <c r="WFY258" s="49"/>
      <c r="WFZ258" s="405"/>
      <c r="WGA258" s="405"/>
      <c r="WGB258" s="277"/>
      <c r="WGC258" s="277"/>
      <c r="WGD258" s="277"/>
      <c r="WGE258" s="277"/>
      <c r="WGF258" s="277"/>
      <c r="WGG258" s="277"/>
      <c r="WGH258" s="277"/>
      <c r="WGI258" s="277"/>
      <c r="WGJ258" s="402"/>
      <c r="WGK258" s="404"/>
      <c r="WGL258" s="49"/>
      <c r="WGM258" s="49"/>
      <c r="WGN258" s="49"/>
      <c r="WGO258" s="99"/>
      <c r="WGP258" s="98"/>
      <c r="WGQ258" s="49"/>
      <c r="WGR258" s="405"/>
      <c r="WGS258" s="405"/>
      <c r="WGT258" s="277"/>
      <c r="WGU258" s="277"/>
      <c r="WGV258" s="277"/>
      <c r="WGW258" s="277"/>
      <c r="WGX258" s="277"/>
      <c r="WGY258" s="277"/>
      <c r="WGZ258" s="277"/>
      <c r="WHA258" s="277"/>
      <c r="WHB258" s="402"/>
      <c r="WHC258" s="404"/>
      <c r="WHD258" s="49"/>
      <c r="WHE258" s="49"/>
      <c r="WHF258" s="49"/>
      <c r="WHG258" s="99"/>
      <c r="WHH258" s="98"/>
      <c r="WHI258" s="49"/>
      <c r="WHJ258" s="405"/>
      <c r="WHK258" s="405"/>
      <c r="WHL258" s="277"/>
      <c r="WHM258" s="277"/>
      <c r="WHN258" s="277"/>
      <c r="WHO258" s="277"/>
      <c r="WHP258" s="277"/>
      <c r="WHQ258" s="277"/>
      <c r="WHR258" s="277"/>
      <c r="WHS258" s="277"/>
      <c r="WHT258" s="402"/>
      <c r="WHU258" s="404"/>
      <c r="WHV258" s="49"/>
      <c r="WHW258" s="49"/>
      <c r="WHX258" s="49"/>
      <c r="WHY258" s="99"/>
      <c r="WHZ258" s="98"/>
      <c r="WIA258" s="49"/>
      <c r="WIB258" s="405"/>
      <c r="WIC258" s="405"/>
      <c r="WID258" s="277"/>
      <c r="WIE258" s="277"/>
      <c r="WIF258" s="277"/>
      <c r="WIG258" s="277"/>
      <c r="WIH258" s="277"/>
      <c r="WII258" s="277"/>
      <c r="WIJ258" s="277"/>
      <c r="WIK258" s="277"/>
      <c r="WIL258" s="402"/>
      <c r="WIM258" s="404"/>
      <c r="WIN258" s="49"/>
      <c r="WIO258" s="49"/>
      <c r="WIP258" s="49"/>
      <c r="WIQ258" s="99"/>
      <c r="WIR258" s="98"/>
      <c r="WIS258" s="49"/>
      <c r="WIT258" s="405"/>
      <c r="WIU258" s="405"/>
      <c r="WIV258" s="277"/>
      <c r="WIW258" s="277"/>
      <c r="WIX258" s="277"/>
      <c r="WIY258" s="277"/>
      <c r="WIZ258" s="277"/>
      <c r="WJA258" s="277"/>
      <c r="WJB258" s="277"/>
      <c r="WJC258" s="277"/>
      <c r="WJD258" s="402"/>
      <c r="WJE258" s="404"/>
      <c r="WJF258" s="49"/>
      <c r="WJG258" s="49"/>
      <c r="WJH258" s="49"/>
      <c r="WJI258" s="99"/>
      <c r="WJJ258" s="98"/>
      <c r="WJK258" s="49"/>
      <c r="WJL258" s="405"/>
      <c r="WJM258" s="405"/>
      <c r="WJN258" s="277"/>
      <c r="WJO258" s="277"/>
      <c r="WJP258" s="277"/>
      <c r="WJQ258" s="277"/>
      <c r="WJR258" s="277"/>
      <c r="WJS258" s="277"/>
      <c r="WJT258" s="277"/>
      <c r="WJU258" s="277"/>
      <c r="WJV258" s="402"/>
      <c r="WJW258" s="404"/>
      <c r="WJX258" s="49"/>
      <c r="WJY258" s="49"/>
      <c r="WJZ258" s="49"/>
      <c r="WKA258" s="99"/>
      <c r="WKB258" s="98"/>
      <c r="WKC258" s="49"/>
      <c r="WKD258" s="405"/>
      <c r="WKE258" s="405"/>
      <c r="WKF258" s="277"/>
      <c r="WKG258" s="277"/>
      <c r="WKH258" s="277"/>
      <c r="WKI258" s="277"/>
      <c r="WKJ258" s="277"/>
      <c r="WKK258" s="277"/>
      <c r="WKL258" s="277"/>
      <c r="WKM258" s="277"/>
      <c r="WKN258" s="402"/>
      <c r="WKO258" s="404"/>
      <c r="WKP258" s="49"/>
      <c r="WKQ258" s="49"/>
      <c r="WKR258" s="49"/>
      <c r="WKS258" s="99"/>
      <c r="WKT258" s="98"/>
      <c r="WKU258" s="49"/>
      <c r="WKV258" s="405"/>
      <c r="WKW258" s="405"/>
      <c r="WKX258" s="277"/>
      <c r="WKY258" s="277"/>
      <c r="WKZ258" s="277"/>
      <c r="WLA258" s="277"/>
      <c r="WLB258" s="277"/>
      <c r="WLC258" s="277"/>
      <c r="WLD258" s="277"/>
      <c r="WLE258" s="277"/>
      <c r="WLF258" s="402"/>
      <c r="WLG258" s="404"/>
      <c r="WLH258" s="49"/>
      <c r="WLI258" s="49"/>
      <c r="WLJ258" s="49"/>
      <c r="WLK258" s="99"/>
      <c r="WLL258" s="98"/>
      <c r="WLM258" s="49"/>
      <c r="WLN258" s="405"/>
      <c r="WLO258" s="405"/>
      <c r="WLP258" s="277"/>
      <c r="WLQ258" s="277"/>
      <c r="WLR258" s="277"/>
      <c r="WLS258" s="277"/>
      <c r="WLT258" s="277"/>
      <c r="WLU258" s="277"/>
      <c r="WLV258" s="277"/>
      <c r="WLW258" s="277"/>
      <c r="WLX258" s="402"/>
      <c r="WLY258" s="404"/>
      <c r="WLZ258" s="49"/>
      <c r="WMA258" s="49"/>
      <c r="WMB258" s="49"/>
      <c r="WMC258" s="99"/>
      <c r="WMD258" s="98"/>
      <c r="WME258" s="49"/>
      <c r="WMF258" s="405"/>
      <c r="WMG258" s="405"/>
      <c r="WMH258" s="277"/>
      <c r="WMI258" s="277"/>
      <c r="WMJ258" s="277"/>
      <c r="WMK258" s="277"/>
      <c r="WML258" s="277"/>
      <c r="WMM258" s="277"/>
      <c r="WMN258" s="277"/>
      <c r="WMO258" s="277"/>
      <c r="WMP258" s="402"/>
      <c r="WMQ258" s="404"/>
      <c r="WMR258" s="49"/>
      <c r="WMS258" s="49"/>
      <c r="WMT258" s="49"/>
      <c r="WMU258" s="99"/>
      <c r="WMV258" s="98"/>
      <c r="WMW258" s="49"/>
      <c r="WMX258" s="405"/>
      <c r="WMY258" s="405"/>
      <c r="WMZ258" s="277"/>
      <c r="WNA258" s="277"/>
      <c r="WNB258" s="277"/>
      <c r="WNC258" s="277"/>
      <c r="WND258" s="277"/>
      <c r="WNE258" s="277"/>
      <c r="WNF258" s="277"/>
      <c r="WNG258" s="277"/>
      <c r="WNH258" s="402"/>
      <c r="WNI258" s="404"/>
      <c r="WNJ258" s="49"/>
      <c r="WNK258" s="49"/>
      <c r="WNL258" s="49"/>
      <c r="WNM258" s="99"/>
      <c r="WNN258" s="98"/>
      <c r="WNO258" s="49"/>
      <c r="WNP258" s="405"/>
      <c r="WNQ258" s="405"/>
      <c r="WNR258" s="277"/>
      <c r="WNS258" s="277"/>
      <c r="WNT258" s="277"/>
      <c r="WNU258" s="277"/>
      <c r="WNV258" s="277"/>
      <c r="WNW258" s="277"/>
      <c r="WNX258" s="277"/>
      <c r="WNY258" s="277"/>
      <c r="WNZ258" s="402"/>
      <c r="WOA258" s="404"/>
      <c r="WOB258" s="49"/>
      <c r="WOC258" s="49"/>
      <c r="WOD258" s="49"/>
      <c r="WOE258" s="99"/>
      <c r="WOF258" s="98"/>
      <c r="WOG258" s="49"/>
      <c r="WOH258" s="405"/>
      <c r="WOI258" s="405"/>
      <c r="WOJ258" s="277"/>
      <c r="WOK258" s="277"/>
      <c r="WOL258" s="277"/>
      <c r="WOM258" s="277"/>
      <c r="WON258" s="277"/>
      <c r="WOO258" s="277"/>
      <c r="WOP258" s="277"/>
      <c r="WOQ258" s="277"/>
      <c r="WOR258" s="402"/>
      <c r="WOS258" s="404"/>
      <c r="WOT258" s="49"/>
      <c r="WOU258" s="49"/>
      <c r="WOV258" s="49"/>
      <c r="WOW258" s="99"/>
      <c r="WOX258" s="98"/>
      <c r="WOY258" s="49"/>
      <c r="WOZ258" s="405"/>
      <c r="WPA258" s="405"/>
      <c r="WPB258" s="277"/>
      <c r="WPC258" s="277"/>
      <c r="WPD258" s="277"/>
      <c r="WPE258" s="277"/>
      <c r="WPF258" s="277"/>
      <c r="WPG258" s="277"/>
      <c r="WPH258" s="277"/>
      <c r="WPI258" s="277"/>
      <c r="WPJ258" s="402"/>
      <c r="WPK258" s="404"/>
      <c r="WPL258" s="49"/>
      <c r="WPM258" s="49"/>
      <c r="WPN258" s="49"/>
      <c r="WPO258" s="99"/>
      <c r="WPP258" s="98"/>
      <c r="WPQ258" s="49"/>
      <c r="WPR258" s="405"/>
      <c r="WPS258" s="405"/>
      <c r="WPT258" s="277"/>
      <c r="WPU258" s="277"/>
      <c r="WPV258" s="277"/>
      <c r="WPW258" s="277"/>
      <c r="WPX258" s="277"/>
      <c r="WPY258" s="277"/>
      <c r="WPZ258" s="277"/>
      <c r="WQA258" s="277"/>
      <c r="WQB258" s="402"/>
      <c r="WQC258" s="404"/>
      <c r="WQD258" s="49"/>
      <c r="WQE258" s="49"/>
      <c r="WQF258" s="49"/>
      <c r="WQG258" s="99"/>
      <c r="WQH258" s="98"/>
      <c r="WQI258" s="49"/>
      <c r="WQJ258" s="405"/>
      <c r="WQK258" s="405"/>
      <c r="WQL258" s="277"/>
      <c r="WQM258" s="277"/>
      <c r="WQN258" s="277"/>
      <c r="WQO258" s="277"/>
      <c r="WQP258" s="277"/>
      <c r="WQQ258" s="277"/>
      <c r="WQR258" s="277"/>
      <c r="WQS258" s="277"/>
      <c r="WQT258" s="402"/>
      <c r="WQU258" s="404"/>
      <c r="WQV258" s="49"/>
      <c r="WQW258" s="49"/>
      <c r="WQX258" s="49"/>
      <c r="WQY258" s="99"/>
      <c r="WQZ258" s="98"/>
      <c r="WRA258" s="49"/>
      <c r="WRB258" s="405"/>
      <c r="WRC258" s="405"/>
      <c r="WRD258" s="277"/>
      <c r="WRE258" s="277"/>
      <c r="WRF258" s="277"/>
      <c r="WRG258" s="277"/>
      <c r="WRH258" s="277"/>
      <c r="WRI258" s="277"/>
      <c r="WRJ258" s="277"/>
      <c r="WRK258" s="277"/>
      <c r="WRL258" s="402"/>
      <c r="WRM258" s="404"/>
      <c r="WRN258" s="49"/>
      <c r="WRO258" s="49"/>
      <c r="WRP258" s="49"/>
      <c r="WRQ258" s="99"/>
      <c r="WRR258" s="98"/>
      <c r="WRS258" s="49"/>
      <c r="WRT258" s="405"/>
      <c r="WRU258" s="405"/>
      <c r="WRV258" s="277"/>
      <c r="WRW258" s="277"/>
      <c r="WRX258" s="277"/>
      <c r="WRY258" s="277"/>
      <c r="WRZ258" s="277"/>
      <c r="WSA258" s="277"/>
      <c r="WSB258" s="277"/>
      <c r="WSC258" s="277"/>
      <c r="WSD258" s="402"/>
      <c r="WSE258" s="404"/>
      <c r="WSF258" s="49"/>
      <c r="WSG258" s="49"/>
      <c r="WSH258" s="49"/>
      <c r="WSI258" s="99"/>
      <c r="WSJ258" s="98"/>
      <c r="WSK258" s="49"/>
      <c r="WSL258" s="405"/>
      <c r="WSM258" s="405"/>
      <c r="WSN258" s="277"/>
      <c r="WSO258" s="277"/>
      <c r="WSP258" s="277"/>
      <c r="WSQ258" s="277"/>
      <c r="WSR258" s="277"/>
      <c r="WSS258" s="277"/>
      <c r="WST258" s="277"/>
      <c r="WSU258" s="277"/>
      <c r="WSV258" s="402"/>
      <c r="WSW258" s="404"/>
      <c r="WSX258" s="49"/>
      <c r="WSY258" s="49"/>
      <c r="WSZ258" s="49"/>
      <c r="WTA258" s="99"/>
      <c r="WTB258" s="98"/>
      <c r="WTC258" s="49"/>
      <c r="WTD258" s="405"/>
      <c r="WTE258" s="405"/>
      <c r="WTF258" s="277"/>
      <c r="WTG258" s="277"/>
      <c r="WTH258" s="277"/>
      <c r="WTI258" s="277"/>
      <c r="WTJ258" s="277"/>
      <c r="WTK258" s="277"/>
      <c r="WTL258" s="277"/>
      <c r="WTM258" s="277"/>
      <c r="WTN258" s="402"/>
      <c r="WTO258" s="404"/>
      <c r="WTP258" s="49"/>
      <c r="WTQ258" s="49"/>
      <c r="WTR258" s="49"/>
      <c r="WTS258" s="99"/>
      <c r="WTT258" s="98"/>
      <c r="WTU258" s="49"/>
      <c r="WTV258" s="405"/>
      <c r="WTW258" s="405"/>
      <c r="WTX258" s="277"/>
      <c r="WTY258" s="277"/>
      <c r="WTZ258" s="277"/>
      <c r="WUA258" s="277"/>
      <c r="WUB258" s="277"/>
      <c r="WUC258" s="277"/>
      <c r="WUD258" s="277"/>
      <c r="WUE258" s="277"/>
      <c r="WUF258" s="402"/>
      <c r="WUG258" s="404"/>
      <c r="WUH258" s="49"/>
      <c r="WUI258" s="49"/>
      <c r="WUJ258" s="49"/>
      <c r="WUK258" s="99"/>
      <c r="WUL258" s="98"/>
      <c r="WUM258" s="49"/>
      <c r="WUN258" s="405"/>
      <c r="WUO258" s="405"/>
      <c r="WUP258" s="277"/>
      <c r="WUQ258" s="277"/>
      <c r="WUR258" s="277"/>
      <c r="WUS258" s="277"/>
      <c r="WUT258" s="277"/>
      <c r="WUU258" s="277"/>
      <c r="WUV258" s="277"/>
      <c r="WUW258" s="277"/>
      <c r="WUX258" s="402"/>
      <c r="WUY258" s="404"/>
      <c r="WUZ258" s="49"/>
      <c r="WVA258" s="49"/>
      <c r="WVB258" s="49"/>
      <c r="WVC258" s="99"/>
      <c r="WVD258" s="98"/>
      <c r="WVE258" s="49"/>
      <c r="WVF258" s="405"/>
      <c r="WVG258" s="405"/>
      <c r="WVH258" s="277"/>
      <c r="WVI258" s="277"/>
      <c r="WVJ258" s="277"/>
      <c r="WVK258" s="277"/>
      <c r="WVL258" s="277"/>
      <c r="WVM258" s="277"/>
      <c r="WVN258" s="277"/>
      <c r="WVO258" s="277"/>
      <c r="WVP258" s="402"/>
      <c r="WVQ258" s="404"/>
      <c r="WVR258" s="49"/>
      <c r="WVS258" s="49"/>
      <c r="WVT258" s="49"/>
      <c r="WVU258" s="99"/>
      <c r="WVV258" s="98"/>
      <c r="WVW258" s="49"/>
      <c r="WVX258" s="405"/>
      <c r="WVY258" s="405"/>
      <c r="WVZ258" s="277"/>
      <c r="WWA258" s="277"/>
      <c r="WWB258" s="277"/>
      <c r="WWC258" s="277"/>
      <c r="WWD258" s="277"/>
      <c r="WWE258" s="277"/>
      <c r="WWF258" s="277"/>
      <c r="WWG258" s="277"/>
      <c r="WWH258" s="402"/>
      <c r="WWI258" s="404"/>
      <c r="WWJ258" s="49"/>
      <c r="WWK258" s="49"/>
      <c r="WWL258" s="49"/>
      <c r="WWM258" s="99"/>
      <c r="WWN258" s="98"/>
      <c r="WWO258" s="49"/>
      <c r="WWP258" s="405"/>
      <c r="WWQ258" s="405"/>
      <c r="WWR258" s="277"/>
      <c r="WWS258" s="277"/>
      <c r="WWT258" s="277"/>
      <c r="WWU258" s="277"/>
      <c r="WWV258" s="277"/>
      <c r="WWW258" s="277"/>
      <c r="WWX258" s="277"/>
      <c r="WWY258" s="277"/>
      <c r="WWZ258" s="402"/>
      <c r="WXA258" s="404"/>
      <c r="WXB258" s="49"/>
      <c r="WXC258" s="49"/>
      <c r="WXD258" s="49"/>
      <c r="WXE258" s="99"/>
      <c r="WXF258" s="98"/>
      <c r="WXG258" s="49"/>
      <c r="WXH258" s="405"/>
      <c r="WXI258" s="405"/>
      <c r="WXJ258" s="277"/>
      <c r="WXK258" s="277"/>
      <c r="WXL258" s="277"/>
      <c r="WXM258" s="277"/>
      <c r="WXN258" s="277"/>
      <c r="WXO258" s="277"/>
      <c r="WXP258" s="277"/>
      <c r="WXQ258" s="277"/>
      <c r="WXR258" s="402"/>
      <c r="WXS258" s="404"/>
      <c r="WXT258" s="49"/>
      <c r="WXU258" s="49"/>
      <c r="WXV258" s="49"/>
      <c r="WXW258" s="99"/>
      <c r="WXX258" s="98"/>
      <c r="WXY258" s="49"/>
      <c r="WXZ258" s="405"/>
      <c r="WYA258" s="405"/>
      <c r="WYB258" s="277"/>
      <c r="WYC258" s="277"/>
      <c r="WYD258" s="277"/>
      <c r="WYE258" s="277"/>
      <c r="WYF258" s="277"/>
      <c r="WYG258" s="277"/>
      <c r="WYH258" s="277"/>
      <c r="WYI258" s="277"/>
      <c r="WYJ258" s="402"/>
      <c r="WYK258" s="404"/>
      <c r="WYL258" s="49"/>
      <c r="WYM258" s="49"/>
      <c r="WYN258" s="49"/>
      <c r="WYO258" s="99"/>
      <c r="WYP258" s="98"/>
      <c r="WYQ258" s="49"/>
      <c r="WYR258" s="405"/>
      <c r="WYS258" s="405"/>
      <c r="WYT258" s="277"/>
      <c r="WYU258" s="277"/>
      <c r="WYV258" s="277"/>
      <c r="WYW258" s="277"/>
      <c r="WYX258" s="277"/>
      <c r="WYY258" s="277"/>
      <c r="WYZ258" s="277"/>
      <c r="WZA258" s="277"/>
      <c r="WZB258" s="402"/>
      <c r="WZC258" s="404"/>
      <c r="WZD258" s="49"/>
      <c r="WZE258" s="49"/>
      <c r="WZF258" s="49"/>
      <c r="WZG258" s="99"/>
      <c r="WZH258" s="98"/>
      <c r="WZI258" s="49"/>
      <c r="WZJ258" s="405"/>
      <c r="WZK258" s="405"/>
      <c r="WZL258" s="277"/>
      <c r="WZM258" s="277"/>
      <c r="WZN258" s="277"/>
      <c r="WZO258" s="277"/>
      <c r="WZP258" s="277"/>
      <c r="WZQ258" s="277"/>
      <c r="WZR258" s="277"/>
      <c r="WZS258" s="277"/>
      <c r="WZT258" s="402"/>
      <c r="WZU258" s="404"/>
      <c r="WZV258" s="49"/>
      <c r="WZW258" s="49"/>
      <c r="WZX258" s="49"/>
      <c r="WZY258" s="99"/>
      <c r="WZZ258" s="98"/>
      <c r="XAA258" s="49"/>
      <c r="XAB258" s="405"/>
      <c r="XAC258" s="405"/>
      <c r="XAD258" s="277"/>
      <c r="XAE258" s="277"/>
      <c r="XAF258" s="277"/>
      <c r="XAG258" s="277"/>
      <c r="XAH258" s="277"/>
      <c r="XAI258" s="277"/>
      <c r="XAJ258" s="277"/>
      <c r="XAK258" s="277"/>
      <c r="XAL258" s="402"/>
      <c r="XAM258" s="404"/>
      <c r="XAN258" s="49"/>
      <c r="XAO258" s="49"/>
      <c r="XAP258" s="49"/>
      <c r="XAQ258" s="99"/>
      <c r="XAR258" s="98"/>
      <c r="XAS258" s="49"/>
      <c r="XAT258" s="405"/>
      <c r="XAU258" s="405"/>
      <c r="XAV258" s="277"/>
      <c r="XAW258" s="277"/>
      <c r="XAX258" s="277"/>
      <c r="XAY258" s="277"/>
      <c r="XAZ258" s="277"/>
      <c r="XBA258" s="277"/>
      <c r="XBB258" s="277"/>
      <c r="XBC258" s="277"/>
      <c r="XBD258" s="402"/>
      <c r="XBE258" s="404"/>
      <c r="XBF258" s="49"/>
      <c r="XBG258" s="49"/>
      <c r="XBH258" s="49"/>
      <c r="XBI258" s="99"/>
      <c r="XBJ258" s="98"/>
      <c r="XBK258" s="49"/>
      <c r="XBL258" s="405"/>
      <c r="XBM258" s="405"/>
      <c r="XBN258" s="277"/>
      <c r="XBO258" s="277"/>
      <c r="XBP258" s="277"/>
      <c r="XBQ258" s="277"/>
      <c r="XBR258" s="277"/>
      <c r="XBS258" s="277"/>
      <c r="XBT258" s="277"/>
      <c r="XBU258" s="277"/>
      <c r="XBV258" s="402"/>
      <c r="XBW258" s="404"/>
      <c r="XBX258" s="49"/>
      <c r="XBY258" s="49"/>
      <c r="XBZ258" s="49"/>
      <c r="XCA258" s="99"/>
      <c r="XCB258" s="98"/>
      <c r="XCC258" s="49"/>
      <c r="XCD258" s="405"/>
      <c r="XCE258" s="405"/>
      <c r="XCF258" s="277"/>
      <c r="XCG258" s="277"/>
      <c r="XCH258" s="277"/>
      <c r="XCI258" s="277"/>
      <c r="XCJ258" s="277"/>
      <c r="XCK258" s="277"/>
      <c r="XCL258" s="277"/>
      <c r="XCM258" s="277"/>
      <c r="XCN258" s="402"/>
      <c r="XCO258" s="404"/>
      <c r="XCP258" s="49"/>
      <c r="XCQ258" s="49"/>
      <c r="XCR258" s="49"/>
      <c r="XCS258" s="99"/>
      <c r="XCT258" s="98"/>
      <c r="XCU258" s="49"/>
      <c r="XCV258" s="405"/>
      <c r="XCW258" s="405"/>
      <c r="XCX258" s="277"/>
      <c r="XCY258" s="277"/>
      <c r="XCZ258" s="277"/>
      <c r="XDA258" s="277"/>
      <c r="XDB258" s="277"/>
      <c r="XDC258" s="277"/>
      <c r="XDD258" s="277"/>
      <c r="XDE258" s="277"/>
      <c r="XDF258" s="402"/>
      <c r="XDG258" s="404"/>
      <c r="XDH258" s="49"/>
      <c r="XDI258" s="49"/>
      <c r="XDJ258" s="49"/>
    </row>
    <row r="259" spans="1:16338" s="407" customFormat="1" x14ac:dyDescent="0.2">
      <c r="A259" s="234"/>
      <c r="B259" s="208"/>
      <c r="C259" s="208"/>
      <c r="D259" s="208"/>
      <c r="E259" s="362"/>
      <c r="F259" s="376" t="s">
        <v>1099</v>
      </c>
      <c r="G259" s="202"/>
      <c r="H259" s="207"/>
      <c r="I259" s="207"/>
      <c r="J259" s="572">
        <v>130</v>
      </c>
      <c r="K259" s="207"/>
      <c r="L259" s="417">
        <v>90</v>
      </c>
      <c r="M259" s="549"/>
      <c r="N259" s="320"/>
      <c r="O259" s="522"/>
      <c r="P259" s="522"/>
      <c r="Q259" s="522"/>
      <c r="R259" s="485"/>
      <c r="S259" s="277"/>
      <c r="T259" s="277"/>
      <c r="U259" s="277"/>
      <c r="V259" s="277"/>
      <c r="W259" s="277"/>
      <c r="X259" s="277"/>
      <c r="Y259" s="277"/>
      <c r="Z259" s="402"/>
      <c r="AA259" s="404"/>
      <c r="AB259" s="49"/>
      <c r="AC259" s="49"/>
      <c r="AD259" s="49"/>
      <c r="AE259" s="99"/>
      <c r="AF259" s="98"/>
      <c r="AG259" s="49"/>
      <c r="AH259" s="405"/>
      <c r="AI259" s="405"/>
      <c r="AJ259" s="277"/>
      <c r="AK259" s="277"/>
      <c r="AL259" s="277"/>
      <c r="AM259" s="277"/>
      <c r="AN259" s="277"/>
      <c r="AO259" s="277"/>
      <c r="AP259" s="277"/>
      <c r="AQ259" s="277"/>
      <c r="AR259" s="402"/>
      <c r="AS259" s="404"/>
      <c r="AT259" s="49"/>
      <c r="AU259" s="49"/>
      <c r="AV259" s="49"/>
      <c r="AW259" s="99"/>
      <c r="AX259" s="98"/>
      <c r="AY259" s="49"/>
      <c r="AZ259" s="405"/>
      <c r="BA259" s="405"/>
      <c r="BB259" s="277"/>
      <c r="BC259" s="277"/>
      <c r="BD259" s="277"/>
      <c r="BE259" s="277"/>
      <c r="BF259" s="277"/>
      <c r="BG259" s="277"/>
      <c r="BH259" s="277"/>
      <c r="BI259" s="277"/>
      <c r="BJ259" s="402"/>
      <c r="BK259" s="404"/>
      <c r="BL259" s="49"/>
      <c r="BM259" s="49"/>
      <c r="BN259" s="49"/>
      <c r="BO259" s="99"/>
      <c r="BP259" s="98"/>
      <c r="BQ259" s="49"/>
      <c r="BR259" s="405"/>
      <c r="BS259" s="405"/>
      <c r="BT259" s="277"/>
      <c r="BU259" s="277"/>
      <c r="BV259" s="277"/>
      <c r="BW259" s="277"/>
      <c r="BX259" s="277"/>
      <c r="BY259" s="277"/>
      <c r="BZ259" s="277"/>
      <c r="CA259" s="277"/>
      <c r="CB259" s="402"/>
      <c r="CC259" s="404"/>
      <c r="CD259" s="49"/>
      <c r="CE259" s="49"/>
      <c r="CF259" s="49"/>
      <c r="CG259" s="99"/>
      <c r="CH259" s="98"/>
      <c r="CI259" s="49"/>
      <c r="CJ259" s="405"/>
      <c r="CK259" s="405"/>
      <c r="CL259" s="277"/>
      <c r="CM259" s="277"/>
      <c r="CN259" s="277"/>
      <c r="CO259" s="277"/>
      <c r="CP259" s="277"/>
      <c r="CQ259" s="277"/>
      <c r="CR259" s="277"/>
      <c r="CS259" s="277"/>
      <c r="CT259" s="402"/>
      <c r="CU259" s="404"/>
      <c r="CV259" s="49"/>
      <c r="CW259" s="49"/>
      <c r="CX259" s="49"/>
      <c r="CY259" s="99"/>
      <c r="CZ259" s="98"/>
      <c r="DA259" s="49"/>
      <c r="DB259" s="405"/>
      <c r="DC259" s="405"/>
      <c r="DD259" s="277"/>
      <c r="DE259" s="277"/>
      <c r="DF259" s="277"/>
      <c r="DG259" s="277"/>
      <c r="DH259" s="277"/>
      <c r="DI259" s="277"/>
      <c r="DJ259" s="277"/>
      <c r="DK259" s="277"/>
      <c r="DL259" s="402"/>
      <c r="DM259" s="404"/>
      <c r="DN259" s="49"/>
      <c r="DO259" s="49"/>
      <c r="DP259" s="49"/>
      <c r="DQ259" s="99"/>
      <c r="DR259" s="98"/>
      <c r="DS259" s="49"/>
      <c r="DT259" s="405"/>
      <c r="DU259" s="405"/>
      <c r="DV259" s="277"/>
      <c r="DW259" s="277"/>
      <c r="DX259" s="277"/>
      <c r="DY259" s="277"/>
      <c r="DZ259" s="277"/>
      <c r="EA259" s="277"/>
      <c r="EB259" s="277"/>
      <c r="EC259" s="277"/>
      <c r="ED259" s="402"/>
      <c r="EE259" s="404"/>
      <c r="EF259" s="49"/>
      <c r="EG259" s="49"/>
      <c r="EH259" s="49"/>
      <c r="EI259" s="99"/>
      <c r="EJ259" s="98"/>
      <c r="EK259" s="49"/>
      <c r="EL259" s="405"/>
      <c r="EM259" s="405"/>
      <c r="EN259" s="277"/>
      <c r="EO259" s="277"/>
      <c r="EP259" s="277"/>
      <c r="EQ259" s="277"/>
      <c r="ER259" s="277"/>
      <c r="ES259" s="277"/>
      <c r="ET259" s="277"/>
      <c r="EU259" s="277"/>
      <c r="EV259" s="402"/>
      <c r="EW259" s="404"/>
      <c r="EX259" s="49"/>
      <c r="EY259" s="49"/>
      <c r="EZ259" s="49"/>
      <c r="FA259" s="99"/>
      <c r="FB259" s="98"/>
      <c r="FC259" s="49"/>
      <c r="FD259" s="405"/>
      <c r="FE259" s="405"/>
      <c r="FF259" s="277"/>
      <c r="FG259" s="277"/>
      <c r="FH259" s="277"/>
      <c r="FI259" s="277"/>
      <c r="FJ259" s="277"/>
      <c r="FK259" s="277"/>
      <c r="FL259" s="277"/>
      <c r="FM259" s="277"/>
      <c r="FN259" s="402"/>
      <c r="FO259" s="404"/>
      <c r="FP259" s="49"/>
      <c r="FQ259" s="49"/>
      <c r="FR259" s="49"/>
      <c r="FS259" s="99"/>
      <c r="FT259" s="98"/>
      <c r="FU259" s="49"/>
      <c r="FV259" s="405"/>
      <c r="FW259" s="405"/>
      <c r="FX259" s="277"/>
      <c r="FY259" s="277"/>
      <c r="FZ259" s="277"/>
      <c r="GA259" s="277"/>
      <c r="GB259" s="277"/>
      <c r="GC259" s="277"/>
      <c r="GD259" s="277"/>
      <c r="GE259" s="277"/>
      <c r="GF259" s="402"/>
      <c r="GG259" s="404"/>
      <c r="GH259" s="49"/>
      <c r="GI259" s="49"/>
      <c r="GJ259" s="49"/>
      <c r="GK259" s="99"/>
      <c r="GL259" s="98"/>
      <c r="GM259" s="49"/>
      <c r="GN259" s="405"/>
      <c r="GO259" s="405"/>
      <c r="GP259" s="277"/>
      <c r="GQ259" s="277"/>
      <c r="GR259" s="277"/>
      <c r="GS259" s="277"/>
      <c r="GT259" s="277"/>
      <c r="GU259" s="277"/>
      <c r="GV259" s="277"/>
      <c r="GW259" s="277"/>
      <c r="GX259" s="402"/>
      <c r="GY259" s="404"/>
      <c r="GZ259" s="49"/>
      <c r="HA259" s="49"/>
      <c r="HB259" s="49"/>
      <c r="HC259" s="99"/>
      <c r="HD259" s="98"/>
      <c r="HE259" s="49"/>
      <c r="HF259" s="405"/>
      <c r="HG259" s="405"/>
      <c r="HH259" s="277"/>
      <c r="HI259" s="277"/>
      <c r="HJ259" s="277"/>
      <c r="HK259" s="277"/>
      <c r="HL259" s="277"/>
      <c r="HM259" s="277"/>
      <c r="HN259" s="277"/>
      <c r="HO259" s="277"/>
      <c r="HP259" s="402"/>
      <c r="HQ259" s="404"/>
      <c r="HR259" s="49"/>
      <c r="HS259" s="49"/>
      <c r="HT259" s="49"/>
      <c r="HU259" s="99"/>
      <c r="HV259" s="98"/>
      <c r="HW259" s="49"/>
      <c r="HX259" s="405"/>
      <c r="HY259" s="405"/>
      <c r="HZ259" s="277"/>
      <c r="IA259" s="277"/>
      <c r="IB259" s="277"/>
      <c r="IC259" s="277"/>
      <c r="ID259" s="277"/>
      <c r="IE259" s="277"/>
      <c r="IF259" s="277"/>
      <c r="IG259" s="277"/>
      <c r="IH259" s="402"/>
      <c r="II259" s="404"/>
      <c r="IJ259" s="49"/>
      <c r="IK259" s="49"/>
      <c r="IL259" s="49"/>
      <c r="IM259" s="99"/>
      <c r="IN259" s="98"/>
      <c r="IO259" s="49"/>
      <c r="IP259" s="405"/>
      <c r="IQ259" s="405"/>
      <c r="IR259" s="277"/>
      <c r="IS259" s="277"/>
      <c r="IT259" s="277"/>
      <c r="IU259" s="277"/>
      <c r="IV259" s="277"/>
      <c r="IW259" s="277"/>
      <c r="IX259" s="277"/>
      <c r="IY259" s="277"/>
      <c r="IZ259" s="402"/>
      <c r="JA259" s="404"/>
      <c r="JB259" s="49"/>
      <c r="JC259" s="49"/>
      <c r="JD259" s="49"/>
      <c r="JE259" s="99"/>
      <c r="JF259" s="98"/>
      <c r="JG259" s="49"/>
      <c r="JH259" s="405"/>
      <c r="JI259" s="405"/>
      <c r="JJ259" s="277"/>
      <c r="JK259" s="277"/>
      <c r="JL259" s="277"/>
      <c r="JM259" s="277"/>
      <c r="JN259" s="277"/>
      <c r="JO259" s="277"/>
      <c r="JP259" s="277"/>
      <c r="JQ259" s="277"/>
      <c r="JR259" s="402"/>
      <c r="JS259" s="404"/>
      <c r="JT259" s="49"/>
      <c r="JU259" s="49"/>
      <c r="JV259" s="49"/>
      <c r="JW259" s="99"/>
      <c r="JX259" s="98"/>
      <c r="JY259" s="49"/>
      <c r="JZ259" s="405"/>
      <c r="KA259" s="405"/>
      <c r="KB259" s="277"/>
      <c r="KC259" s="277"/>
      <c r="KD259" s="277"/>
      <c r="KE259" s="277"/>
      <c r="KF259" s="277"/>
      <c r="KG259" s="277"/>
      <c r="KH259" s="277"/>
      <c r="KI259" s="277"/>
      <c r="KJ259" s="402"/>
      <c r="KK259" s="404"/>
      <c r="KL259" s="49"/>
      <c r="KM259" s="49"/>
      <c r="KN259" s="49"/>
      <c r="KO259" s="99"/>
      <c r="KP259" s="98"/>
      <c r="KQ259" s="49"/>
      <c r="KR259" s="405"/>
      <c r="KS259" s="405"/>
      <c r="KT259" s="277"/>
      <c r="KU259" s="277"/>
      <c r="KV259" s="277"/>
      <c r="KW259" s="277"/>
      <c r="KX259" s="277"/>
      <c r="KY259" s="277"/>
      <c r="KZ259" s="277"/>
      <c r="LA259" s="277"/>
      <c r="LB259" s="402"/>
      <c r="LC259" s="404"/>
      <c r="LD259" s="49"/>
      <c r="LE259" s="49"/>
      <c r="LF259" s="49"/>
      <c r="LG259" s="99"/>
      <c r="LH259" s="98"/>
      <c r="LI259" s="49"/>
      <c r="LJ259" s="405"/>
      <c r="LK259" s="405"/>
      <c r="LL259" s="277"/>
      <c r="LM259" s="277"/>
      <c r="LN259" s="277"/>
      <c r="LO259" s="277"/>
      <c r="LP259" s="277"/>
      <c r="LQ259" s="277"/>
      <c r="LR259" s="277"/>
      <c r="LS259" s="277"/>
      <c r="LT259" s="402"/>
      <c r="LU259" s="404"/>
      <c r="LV259" s="49"/>
      <c r="LW259" s="49"/>
      <c r="LX259" s="49"/>
      <c r="LY259" s="99"/>
      <c r="LZ259" s="98"/>
      <c r="MA259" s="49"/>
      <c r="MB259" s="405"/>
      <c r="MC259" s="405"/>
      <c r="MD259" s="277"/>
      <c r="ME259" s="277"/>
      <c r="MF259" s="277"/>
      <c r="MG259" s="277"/>
      <c r="MH259" s="277"/>
      <c r="MI259" s="277"/>
      <c r="MJ259" s="277"/>
      <c r="MK259" s="277"/>
      <c r="ML259" s="402"/>
      <c r="MM259" s="404"/>
      <c r="MN259" s="49"/>
      <c r="MO259" s="49"/>
      <c r="MP259" s="49"/>
      <c r="MQ259" s="99"/>
      <c r="MR259" s="98"/>
      <c r="MS259" s="49"/>
      <c r="MT259" s="405"/>
      <c r="MU259" s="405"/>
      <c r="MV259" s="277"/>
      <c r="MW259" s="277"/>
      <c r="MX259" s="277"/>
      <c r="MY259" s="277"/>
      <c r="MZ259" s="277"/>
      <c r="NA259" s="277"/>
      <c r="NB259" s="277"/>
      <c r="NC259" s="277"/>
      <c r="ND259" s="402"/>
      <c r="NE259" s="404"/>
      <c r="NF259" s="49"/>
      <c r="NG259" s="49"/>
      <c r="NH259" s="49"/>
      <c r="NI259" s="99"/>
      <c r="NJ259" s="98"/>
      <c r="NK259" s="49"/>
      <c r="NL259" s="405"/>
      <c r="NM259" s="405"/>
      <c r="NN259" s="277"/>
      <c r="NO259" s="277"/>
      <c r="NP259" s="277"/>
      <c r="NQ259" s="277"/>
      <c r="NR259" s="277"/>
      <c r="NS259" s="277"/>
      <c r="NT259" s="277"/>
      <c r="NU259" s="277"/>
      <c r="NV259" s="402"/>
      <c r="NW259" s="404"/>
      <c r="NX259" s="49"/>
      <c r="NY259" s="49"/>
      <c r="NZ259" s="49"/>
      <c r="OA259" s="99"/>
      <c r="OB259" s="98"/>
      <c r="OC259" s="49"/>
      <c r="OD259" s="405"/>
      <c r="OE259" s="405"/>
      <c r="OF259" s="277"/>
      <c r="OG259" s="277"/>
      <c r="OH259" s="277"/>
      <c r="OI259" s="277"/>
      <c r="OJ259" s="277"/>
      <c r="OK259" s="277"/>
      <c r="OL259" s="277"/>
      <c r="OM259" s="277"/>
      <c r="ON259" s="402"/>
      <c r="OO259" s="404"/>
      <c r="OP259" s="49"/>
      <c r="OQ259" s="49"/>
      <c r="OR259" s="49"/>
      <c r="OS259" s="99"/>
      <c r="OT259" s="98"/>
      <c r="OU259" s="49"/>
      <c r="OV259" s="405"/>
      <c r="OW259" s="405"/>
      <c r="OX259" s="277"/>
      <c r="OY259" s="277"/>
      <c r="OZ259" s="277"/>
      <c r="PA259" s="277"/>
      <c r="PB259" s="277"/>
      <c r="PC259" s="277"/>
      <c r="PD259" s="277"/>
      <c r="PE259" s="277"/>
      <c r="PF259" s="402"/>
      <c r="PG259" s="404"/>
      <c r="PH259" s="49"/>
      <c r="PI259" s="49"/>
      <c r="PJ259" s="49"/>
      <c r="PK259" s="99"/>
      <c r="PL259" s="98"/>
      <c r="PM259" s="49"/>
      <c r="PN259" s="405"/>
      <c r="PO259" s="405"/>
      <c r="PP259" s="277"/>
      <c r="PQ259" s="277"/>
      <c r="PR259" s="277"/>
      <c r="PS259" s="277"/>
      <c r="PT259" s="277"/>
      <c r="PU259" s="277"/>
      <c r="PV259" s="277"/>
      <c r="PW259" s="277"/>
      <c r="PX259" s="402"/>
      <c r="PY259" s="404"/>
      <c r="PZ259" s="49"/>
      <c r="QA259" s="49"/>
      <c r="QB259" s="49"/>
      <c r="QC259" s="99"/>
      <c r="QD259" s="98"/>
      <c r="QE259" s="49"/>
      <c r="QF259" s="405"/>
      <c r="QG259" s="405"/>
      <c r="QH259" s="277"/>
      <c r="QI259" s="277"/>
      <c r="QJ259" s="277"/>
      <c r="QK259" s="277"/>
      <c r="QL259" s="277"/>
      <c r="QM259" s="277"/>
      <c r="QN259" s="277"/>
      <c r="QO259" s="277"/>
      <c r="QP259" s="402"/>
      <c r="QQ259" s="404"/>
      <c r="QR259" s="49"/>
      <c r="QS259" s="49"/>
      <c r="QT259" s="49"/>
      <c r="QU259" s="99"/>
      <c r="QV259" s="98"/>
      <c r="QW259" s="49"/>
      <c r="QX259" s="405"/>
      <c r="QY259" s="405"/>
      <c r="QZ259" s="277"/>
      <c r="RA259" s="277"/>
      <c r="RB259" s="277"/>
      <c r="RC259" s="277"/>
      <c r="RD259" s="277"/>
      <c r="RE259" s="277"/>
      <c r="RF259" s="277"/>
      <c r="RG259" s="277"/>
      <c r="RH259" s="402"/>
      <c r="RI259" s="404"/>
      <c r="RJ259" s="49"/>
      <c r="RK259" s="49"/>
      <c r="RL259" s="49"/>
      <c r="RM259" s="99"/>
      <c r="RN259" s="98"/>
      <c r="RO259" s="49"/>
      <c r="RP259" s="405"/>
      <c r="RQ259" s="405"/>
      <c r="RR259" s="277"/>
      <c r="RS259" s="277"/>
      <c r="RT259" s="277"/>
      <c r="RU259" s="277"/>
      <c r="RV259" s="277"/>
      <c r="RW259" s="277"/>
      <c r="RX259" s="277"/>
      <c r="RY259" s="277"/>
      <c r="RZ259" s="402"/>
      <c r="SA259" s="404"/>
      <c r="SB259" s="49"/>
      <c r="SC259" s="49"/>
      <c r="SD259" s="49"/>
      <c r="SE259" s="99"/>
      <c r="SF259" s="98"/>
      <c r="SG259" s="49"/>
      <c r="SH259" s="405"/>
      <c r="SI259" s="405"/>
      <c r="SJ259" s="277"/>
      <c r="SK259" s="277"/>
      <c r="SL259" s="277"/>
      <c r="SM259" s="277"/>
      <c r="SN259" s="277"/>
      <c r="SO259" s="277"/>
      <c r="SP259" s="277"/>
      <c r="SQ259" s="277"/>
      <c r="SR259" s="402"/>
      <c r="SS259" s="404"/>
      <c r="ST259" s="49"/>
      <c r="SU259" s="49"/>
      <c r="SV259" s="49"/>
      <c r="SW259" s="99"/>
      <c r="SX259" s="98"/>
      <c r="SY259" s="49"/>
      <c r="SZ259" s="405"/>
      <c r="TA259" s="405"/>
      <c r="TB259" s="277"/>
      <c r="TC259" s="277"/>
      <c r="TD259" s="277"/>
      <c r="TE259" s="277"/>
      <c r="TF259" s="277"/>
      <c r="TG259" s="277"/>
      <c r="TH259" s="277"/>
      <c r="TI259" s="277"/>
      <c r="TJ259" s="402"/>
      <c r="TK259" s="404"/>
      <c r="TL259" s="49"/>
      <c r="TM259" s="49"/>
      <c r="TN259" s="49"/>
      <c r="TO259" s="99"/>
      <c r="TP259" s="98"/>
      <c r="TQ259" s="49"/>
      <c r="TR259" s="405"/>
      <c r="TS259" s="405"/>
      <c r="TT259" s="277"/>
      <c r="TU259" s="277"/>
      <c r="TV259" s="277"/>
      <c r="TW259" s="277"/>
      <c r="TX259" s="277"/>
      <c r="TY259" s="277"/>
      <c r="TZ259" s="277"/>
      <c r="UA259" s="277"/>
      <c r="UB259" s="402"/>
      <c r="UC259" s="404"/>
      <c r="UD259" s="49"/>
      <c r="UE259" s="49"/>
      <c r="UF259" s="49"/>
      <c r="UG259" s="99"/>
      <c r="UH259" s="98"/>
      <c r="UI259" s="49"/>
      <c r="UJ259" s="405"/>
      <c r="UK259" s="405"/>
      <c r="UL259" s="277"/>
      <c r="UM259" s="277"/>
      <c r="UN259" s="277"/>
      <c r="UO259" s="277"/>
      <c r="UP259" s="277"/>
      <c r="UQ259" s="277"/>
      <c r="UR259" s="277"/>
      <c r="US259" s="277"/>
      <c r="UT259" s="402"/>
      <c r="UU259" s="404"/>
      <c r="UV259" s="49"/>
      <c r="UW259" s="49"/>
      <c r="UX259" s="49"/>
      <c r="UY259" s="99"/>
      <c r="UZ259" s="98"/>
      <c r="VA259" s="49"/>
      <c r="VB259" s="405"/>
      <c r="VC259" s="405"/>
      <c r="VD259" s="277"/>
      <c r="VE259" s="277"/>
      <c r="VF259" s="277"/>
      <c r="VG259" s="277"/>
      <c r="VH259" s="277"/>
      <c r="VI259" s="277"/>
      <c r="VJ259" s="277"/>
      <c r="VK259" s="277"/>
      <c r="VL259" s="402"/>
      <c r="VM259" s="404"/>
      <c r="VN259" s="49"/>
      <c r="VO259" s="49"/>
      <c r="VP259" s="49"/>
      <c r="VQ259" s="99"/>
      <c r="VR259" s="98"/>
      <c r="VS259" s="49"/>
      <c r="VT259" s="405"/>
      <c r="VU259" s="405"/>
      <c r="VV259" s="277"/>
      <c r="VW259" s="277"/>
      <c r="VX259" s="277"/>
      <c r="VY259" s="277"/>
      <c r="VZ259" s="277"/>
      <c r="WA259" s="277"/>
      <c r="WB259" s="277"/>
      <c r="WC259" s="277"/>
      <c r="WD259" s="402"/>
      <c r="WE259" s="404"/>
      <c r="WF259" s="49"/>
      <c r="WG259" s="49"/>
      <c r="WH259" s="49"/>
      <c r="WI259" s="99"/>
      <c r="WJ259" s="98"/>
      <c r="WK259" s="49"/>
      <c r="WL259" s="405"/>
      <c r="WM259" s="405"/>
      <c r="WN259" s="277"/>
      <c r="WO259" s="277"/>
      <c r="WP259" s="277"/>
      <c r="WQ259" s="277"/>
      <c r="WR259" s="277"/>
      <c r="WS259" s="277"/>
      <c r="WT259" s="277"/>
      <c r="WU259" s="277"/>
      <c r="WV259" s="402"/>
      <c r="WW259" s="404"/>
      <c r="WX259" s="49"/>
      <c r="WY259" s="49"/>
      <c r="WZ259" s="49"/>
      <c r="XA259" s="99"/>
      <c r="XB259" s="98"/>
      <c r="XC259" s="49"/>
      <c r="XD259" s="405"/>
      <c r="XE259" s="405"/>
      <c r="XF259" s="277"/>
      <c r="XG259" s="277"/>
      <c r="XH259" s="277"/>
      <c r="XI259" s="277"/>
      <c r="XJ259" s="277"/>
      <c r="XK259" s="277"/>
      <c r="XL259" s="277"/>
      <c r="XM259" s="277"/>
      <c r="XN259" s="402"/>
      <c r="XO259" s="404"/>
      <c r="XP259" s="49"/>
      <c r="XQ259" s="49"/>
      <c r="XR259" s="49"/>
      <c r="XS259" s="99"/>
      <c r="XT259" s="98"/>
      <c r="XU259" s="49"/>
      <c r="XV259" s="405"/>
      <c r="XW259" s="405"/>
      <c r="XX259" s="277"/>
      <c r="XY259" s="277"/>
      <c r="XZ259" s="277"/>
      <c r="YA259" s="277"/>
      <c r="YB259" s="277"/>
      <c r="YC259" s="277"/>
      <c r="YD259" s="277"/>
      <c r="YE259" s="277"/>
      <c r="YF259" s="402"/>
      <c r="YG259" s="404"/>
      <c r="YH259" s="49"/>
      <c r="YI259" s="49"/>
      <c r="YJ259" s="49"/>
      <c r="YK259" s="99"/>
      <c r="YL259" s="98"/>
      <c r="YM259" s="49"/>
      <c r="YN259" s="405"/>
      <c r="YO259" s="405"/>
      <c r="YP259" s="277"/>
      <c r="YQ259" s="277"/>
      <c r="YR259" s="277"/>
      <c r="YS259" s="277"/>
      <c r="YT259" s="277"/>
      <c r="YU259" s="277"/>
      <c r="YV259" s="277"/>
      <c r="YW259" s="277"/>
      <c r="YX259" s="402"/>
      <c r="YY259" s="404"/>
      <c r="YZ259" s="49"/>
      <c r="ZA259" s="49"/>
      <c r="ZB259" s="49"/>
      <c r="ZC259" s="99"/>
      <c r="ZD259" s="98"/>
      <c r="ZE259" s="49"/>
      <c r="ZF259" s="405"/>
      <c r="ZG259" s="405"/>
      <c r="ZH259" s="277"/>
      <c r="ZI259" s="277"/>
      <c r="ZJ259" s="277"/>
      <c r="ZK259" s="277"/>
      <c r="ZL259" s="277"/>
      <c r="ZM259" s="277"/>
      <c r="ZN259" s="277"/>
      <c r="ZO259" s="277"/>
      <c r="ZP259" s="402"/>
      <c r="ZQ259" s="404"/>
      <c r="ZR259" s="49"/>
      <c r="ZS259" s="49"/>
      <c r="ZT259" s="49"/>
      <c r="ZU259" s="99"/>
      <c r="ZV259" s="98"/>
      <c r="ZW259" s="49"/>
      <c r="ZX259" s="405"/>
      <c r="ZY259" s="405"/>
      <c r="ZZ259" s="277"/>
      <c r="AAA259" s="277"/>
      <c r="AAB259" s="277"/>
      <c r="AAC259" s="277"/>
      <c r="AAD259" s="277"/>
      <c r="AAE259" s="277"/>
      <c r="AAF259" s="277"/>
      <c r="AAG259" s="277"/>
      <c r="AAH259" s="402"/>
      <c r="AAI259" s="404"/>
      <c r="AAJ259" s="49"/>
      <c r="AAK259" s="49"/>
      <c r="AAL259" s="49"/>
      <c r="AAM259" s="99"/>
      <c r="AAN259" s="98"/>
      <c r="AAO259" s="49"/>
      <c r="AAP259" s="405"/>
      <c r="AAQ259" s="405"/>
      <c r="AAR259" s="277"/>
      <c r="AAS259" s="277"/>
      <c r="AAT259" s="277"/>
      <c r="AAU259" s="277"/>
      <c r="AAV259" s="277"/>
      <c r="AAW259" s="277"/>
      <c r="AAX259" s="277"/>
      <c r="AAY259" s="277"/>
      <c r="AAZ259" s="402"/>
      <c r="ABA259" s="404"/>
      <c r="ABB259" s="49"/>
      <c r="ABC259" s="49"/>
      <c r="ABD259" s="49"/>
      <c r="ABE259" s="99"/>
      <c r="ABF259" s="98"/>
      <c r="ABG259" s="49"/>
      <c r="ABH259" s="405"/>
      <c r="ABI259" s="405"/>
      <c r="ABJ259" s="277"/>
      <c r="ABK259" s="277"/>
      <c r="ABL259" s="277"/>
      <c r="ABM259" s="277"/>
      <c r="ABN259" s="277"/>
      <c r="ABO259" s="277"/>
      <c r="ABP259" s="277"/>
      <c r="ABQ259" s="277"/>
      <c r="ABR259" s="402"/>
      <c r="ABS259" s="404"/>
      <c r="ABT259" s="49"/>
      <c r="ABU259" s="49"/>
      <c r="ABV259" s="49"/>
      <c r="ABW259" s="99"/>
      <c r="ABX259" s="98"/>
      <c r="ABY259" s="49"/>
      <c r="ABZ259" s="405"/>
      <c r="ACA259" s="405"/>
      <c r="ACB259" s="277"/>
      <c r="ACC259" s="277"/>
      <c r="ACD259" s="277"/>
      <c r="ACE259" s="277"/>
      <c r="ACF259" s="277"/>
      <c r="ACG259" s="277"/>
      <c r="ACH259" s="277"/>
      <c r="ACI259" s="277"/>
      <c r="ACJ259" s="402"/>
      <c r="ACK259" s="404"/>
      <c r="ACL259" s="49"/>
      <c r="ACM259" s="49"/>
      <c r="ACN259" s="49"/>
      <c r="ACO259" s="99"/>
      <c r="ACP259" s="98"/>
      <c r="ACQ259" s="49"/>
      <c r="ACR259" s="405"/>
      <c r="ACS259" s="405"/>
      <c r="ACT259" s="277"/>
      <c r="ACU259" s="277"/>
      <c r="ACV259" s="277"/>
      <c r="ACW259" s="277"/>
      <c r="ACX259" s="277"/>
      <c r="ACY259" s="277"/>
      <c r="ACZ259" s="277"/>
      <c r="ADA259" s="277"/>
      <c r="ADB259" s="402"/>
      <c r="ADC259" s="404"/>
      <c r="ADD259" s="49"/>
      <c r="ADE259" s="49"/>
      <c r="ADF259" s="49"/>
      <c r="ADG259" s="99"/>
      <c r="ADH259" s="98"/>
      <c r="ADI259" s="49"/>
      <c r="ADJ259" s="405"/>
      <c r="ADK259" s="405"/>
      <c r="ADL259" s="277"/>
      <c r="ADM259" s="277"/>
      <c r="ADN259" s="277"/>
      <c r="ADO259" s="277"/>
      <c r="ADP259" s="277"/>
      <c r="ADQ259" s="277"/>
      <c r="ADR259" s="277"/>
      <c r="ADS259" s="277"/>
      <c r="ADT259" s="402"/>
      <c r="ADU259" s="404"/>
      <c r="ADV259" s="49"/>
      <c r="ADW259" s="49"/>
      <c r="ADX259" s="49"/>
      <c r="ADY259" s="99"/>
      <c r="ADZ259" s="98"/>
      <c r="AEA259" s="49"/>
      <c r="AEB259" s="405"/>
      <c r="AEC259" s="405"/>
      <c r="AED259" s="277"/>
      <c r="AEE259" s="277"/>
      <c r="AEF259" s="277"/>
      <c r="AEG259" s="277"/>
      <c r="AEH259" s="277"/>
      <c r="AEI259" s="277"/>
      <c r="AEJ259" s="277"/>
      <c r="AEK259" s="277"/>
      <c r="AEL259" s="402"/>
      <c r="AEM259" s="404"/>
      <c r="AEN259" s="49"/>
      <c r="AEO259" s="49"/>
      <c r="AEP259" s="49"/>
      <c r="AEQ259" s="99"/>
      <c r="AER259" s="98"/>
      <c r="AES259" s="49"/>
      <c r="AET259" s="405"/>
      <c r="AEU259" s="405"/>
      <c r="AEV259" s="277"/>
      <c r="AEW259" s="277"/>
      <c r="AEX259" s="277"/>
      <c r="AEY259" s="277"/>
      <c r="AEZ259" s="277"/>
      <c r="AFA259" s="277"/>
      <c r="AFB259" s="277"/>
      <c r="AFC259" s="277"/>
      <c r="AFD259" s="402"/>
      <c r="AFE259" s="404"/>
      <c r="AFF259" s="49"/>
      <c r="AFG259" s="49"/>
      <c r="AFH259" s="49"/>
      <c r="AFI259" s="99"/>
      <c r="AFJ259" s="98"/>
      <c r="AFK259" s="49"/>
      <c r="AFL259" s="405"/>
      <c r="AFM259" s="405"/>
      <c r="AFN259" s="277"/>
      <c r="AFO259" s="277"/>
      <c r="AFP259" s="277"/>
      <c r="AFQ259" s="277"/>
      <c r="AFR259" s="277"/>
      <c r="AFS259" s="277"/>
      <c r="AFT259" s="277"/>
      <c r="AFU259" s="277"/>
      <c r="AFV259" s="402"/>
      <c r="AFW259" s="404"/>
      <c r="AFX259" s="49"/>
      <c r="AFY259" s="49"/>
      <c r="AFZ259" s="49"/>
      <c r="AGA259" s="99"/>
      <c r="AGB259" s="98"/>
      <c r="AGC259" s="49"/>
      <c r="AGD259" s="405"/>
      <c r="AGE259" s="405"/>
      <c r="AGF259" s="277"/>
      <c r="AGG259" s="277"/>
      <c r="AGH259" s="277"/>
      <c r="AGI259" s="277"/>
      <c r="AGJ259" s="277"/>
      <c r="AGK259" s="277"/>
      <c r="AGL259" s="277"/>
      <c r="AGM259" s="277"/>
      <c r="AGN259" s="402"/>
      <c r="AGO259" s="404"/>
      <c r="AGP259" s="49"/>
      <c r="AGQ259" s="49"/>
      <c r="AGR259" s="49"/>
      <c r="AGS259" s="99"/>
      <c r="AGT259" s="98"/>
      <c r="AGU259" s="49"/>
      <c r="AGV259" s="405"/>
      <c r="AGW259" s="405"/>
      <c r="AGX259" s="277"/>
      <c r="AGY259" s="277"/>
      <c r="AGZ259" s="277"/>
      <c r="AHA259" s="277"/>
      <c r="AHB259" s="277"/>
      <c r="AHC259" s="277"/>
      <c r="AHD259" s="277"/>
      <c r="AHE259" s="277"/>
      <c r="AHF259" s="402"/>
      <c r="AHG259" s="404"/>
      <c r="AHH259" s="49"/>
      <c r="AHI259" s="49"/>
      <c r="AHJ259" s="49"/>
      <c r="AHK259" s="99"/>
      <c r="AHL259" s="98"/>
      <c r="AHM259" s="49"/>
      <c r="AHN259" s="405"/>
      <c r="AHO259" s="405"/>
      <c r="AHP259" s="277"/>
      <c r="AHQ259" s="277"/>
      <c r="AHR259" s="277"/>
      <c r="AHS259" s="277"/>
      <c r="AHT259" s="277"/>
      <c r="AHU259" s="277"/>
      <c r="AHV259" s="277"/>
      <c r="AHW259" s="277"/>
      <c r="AHX259" s="402"/>
      <c r="AHY259" s="404"/>
      <c r="AHZ259" s="49"/>
      <c r="AIA259" s="49"/>
      <c r="AIB259" s="49"/>
      <c r="AIC259" s="99"/>
      <c r="AID259" s="98"/>
      <c r="AIE259" s="49"/>
      <c r="AIF259" s="405"/>
      <c r="AIG259" s="405"/>
      <c r="AIH259" s="277"/>
      <c r="AII259" s="277"/>
      <c r="AIJ259" s="277"/>
      <c r="AIK259" s="277"/>
      <c r="AIL259" s="277"/>
      <c r="AIM259" s="277"/>
      <c r="AIN259" s="277"/>
      <c r="AIO259" s="277"/>
      <c r="AIP259" s="402"/>
      <c r="AIQ259" s="404"/>
      <c r="AIR259" s="49"/>
      <c r="AIS259" s="49"/>
      <c r="AIT259" s="49"/>
      <c r="AIU259" s="99"/>
      <c r="AIV259" s="98"/>
      <c r="AIW259" s="49"/>
      <c r="AIX259" s="405"/>
      <c r="AIY259" s="405"/>
      <c r="AIZ259" s="277"/>
      <c r="AJA259" s="277"/>
      <c r="AJB259" s="277"/>
      <c r="AJC259" s="277"/>
      <c r="AJD259" s="277"/>
      <c r="AJE259" s="277"/>
      <c r="AJF259" s="277"/>
      <c r="AJG259" s="277"/>
      <c r="AJH259" s="402"/>
      <c r="AJI259" s="404"/>
      <c r="AJJ259" s="49"/>
      <c r="AJK259" s="49"/>
      <c r="AJL259" s="49"/>
      <c r="AJM259" s="99"/>
      <c r="AJN259" s="98"/>
      <c r="AJO259" s="49"/>
      <c r="AJP259" s="405"/>
      <c r="AJQ259" s="405"/>
      <c r="AJR259" s="277"/>
      <c r="AJS259" s="277"/>
      <c r="AJT259" s="277"/>
      <c r="AJU259" s="277"/>
      <c r="AJV259" s="277"/>
      <c r="AJW259" s="277"/>
      <c r="AJX259" s="277"/>
      <c r="AJY259" s="277"/>
      <c r="AJZ259" s="402"/>
      <c r="AKA259" s="404"/>
      <c r="AKB259" s="49"/>
      <c r="AKC259" s="49"/>
      <c r="AKD259" s="49"/>
      <c r="AKE259" s="99"/>
      <c r="AKF259" s="98"/>
      <c r="AKG259" s="49"/>
      <c r="AKH259" s="405"/>
      <c r="AKI259" s="405"/>
      <c r="AKJ259" s="277"/>
      <c r="AKK259" s="277"/>
      <c r="AKL259" s="277"/>
      <c r="AKM259" s="277"/>
      <c r="AKN259" s="277"/>
      <c r="AKO259" s="277"/>
      <c r="AKP259" s="277"/>
      <c r="AKQ259" s="277"/>
      <c r="AKR259" s="402"/>
      <c r="AKS259" s="404"/>
      <c r="AKT259" s="49"/>
      <c r="AKU259" s="49"/>
      <c r="AKV259" s="49"/>
      <c r="AKW259" s="99"/>
      <c r="AKX259" s="98"/>
      <c r="AKY259" s="49"/>
      <c r="AKZ259" s="405"/>
      <c r="ALA259" s="405"/>
      <c r="ALB259" s="277"/>
      <c r="ALC259" s="277"/>
      <c r="ALD259" s="277"/>
      <c r="ALE259" s="277"/>
      <c r="ALF259" s="277"/>
      <c r="ALG259" s="277"/>
      <c r="ALH259" s="277"/>
      <c r="ALI259" s="277"/>
      <c r="ALJ259" s="402"/>
      <c r="ALK259" s="404"/>
      <c r="ALL259" s="49"/>
      <c r="ALM259" s="49"/>
      <c r="ALN259" s="49"/>
      <c r="ALO259" s="99"/>
      <c r="ALP259" s="98"/>
      <c r="ALQ259" s="49"/>
      <c r="ALR259" s="405"/>
      <c r="ALS259" s="405"/>
      <c r="ALT259" s="277"/>
      <c r="ALU259" s="277"/>
      <c r="ALV259" s="277"/>
      <c r="ALW259" s="277"/>
      <c r="ALX259" s="277"/>
      <c r="ALY259" s="277"/>
      <c r="ALZ259" s="277"/>
      <c r="AMA259" s="277"/>
      <c r="AMB259" s="402"/>
      <c r="AMC259" s="404"/>
      <c r="AMD259" s="49"/>
      <c r="AME259" s="49"/>
      <c r="AMF259" s="49"/>
      <c r="AMG259" s="99"/>
      <c r="AMH259" s="98"/>
      <c r="AMI259" s="49"/>
      <c r="AMJ259" s="405"/>
      <c r="AMK259" s="405"/>
      <c r="AML259" s="277"/>
      <c r="AMM259" s="277"/>
      <c r="AMN259" s="277"/>
      <c r="AMO259" s="277"/>
      <c r="AMP259" s="277"/>
      <c r="AMQ259" s="277"/>
      <c r="AMR259" s="277"/>
      <c r="AMS259" s="277"/>
      <c r="AMT259" s="402"/>
      <c r="AMU259" s="404"/>
      <c r="AMV259" s="49"/>
      <c r="AMW259" s="49"/>
      <c r="AMX259" s="49"/>
      <c r="AMY259" s="99"/>
      <c r="AMZ259" s="98"/>
      <c r="ANA259" s="49"/>
      <c r="ANB259" s="405"/>
      <c r="ANC259" s="405"/>
      <c r="AND259" s="277"/>
      <c r="ANE259" s="277"/>
      <c r="ANF259" s="277"/>
      <c r="ANG259" s="277"/>
      <c r="ANH259" s="277"/>
      <c r="ANI259" s="277"/>
      <c r="ANJ259" s="277"/>
      <c r="ANK259" s="277"/>
      <c r="ANL259" s="402"/>
      <c r="ANM259" s="404"/>
      <c r="ANN259" s="49"/>
      <c r="ANO259" s="49"/>
      <c r="ANP259" s="49"/>
      <c r="ANQ259" s="99"/>
      <c r="ANR259" s="98"/>
      <c r="ANS259" s="49"/>
      <c r="ANT259" s="405"/>
      <c r="ANU259" s="405"/>
      <c r="ANV259" s="277"/>
      <c r="ANW259" s="277"/>
      <c r="ANX259" s="277"/>
      <c r="ANY259" s="277"/>
      <c r="ANZ259" s="277"/>
      <c r="AOA259" s="277"/>
      <c r="AOB259" s="277"/>
      <c r="AOC259" s="277"/>
      <c r="AOD259" s="402"/>
      <c r="AOE259" s="404"/>
      <c r="AOF259" s="49"/>
      <c r="AOG259" s="49"/>
      <c r="AOH259" s="49"/>
      <c r="AOI259" s="99"/>
      <c r="AOJ259" s="98"/>
      <c r="AOK259" s="49"/>
      <c r="AOL259" s="405"/>
      <c r="AOM259" s="405"/>
      <c r="AON259" s="277"/>
      <c r="AOO259" s="277"/>
      <c r="AOP259" s="277"/>
      <c r="AOQ259" s="277"/>
      <c r="AOR259" s="277"/>
      <c r="AOS259" s="277"/>
      <c r="AOT259" s="277"/>
      <c r="AOU259" s="277"/>
      <c r="AOV259" s="402"/>
      <c r="AOW259" s="404"/>
      <c r="AOX259" s="49"/>
      <c r="AOY259" s="49"/>
      <c r="AOZ259" s="49"/>
      <c r="APA259" s="99"/>
      <c r="APB259" s="98"/>
      <c r="APC259" s="49"/>
      <c r="APD259" s="405"/>
      <c r="APE259" s="405"/>
      <c r="APF259" s="277"/>
      <c r="APG259" s="277"/>
      <c r="APH259" s="277"/>
      <c r="API259" s="277"/>
      <c r="APJ259" s="277"/>
      <c r="APK259" s="277"/>
      <c r="APL259" s="277"/>
      <c r="APM259" s="277"/>
      <c r="APN259" s="402"/>
      <c r="APO259" s="404"/>
      <c r="APP259" s="49"/>
      <c r="APQ259" s="49"/>
      <c r="APR259" s="49"/>
      <c r="APS259" s="99"/>
      <c r="APT259" s="98"/>
      <c r="APU259" s="49"/>
      <c r="APV259" s="405"/>
      <c r="APW259" s="405"/>
      <c r="APX259" s="277"/>
      <c r="APY259" s="277"/>
      <c r="APZ259" s="277"/>
      <c r="AQA259" s="277"/>
      <c r="AQB259" s="277"/>
      <c r="AQC259" s="277"/>
      <c r="AQD259" s="277"/>
      <c r="AQE259" s="277"/>
      <c r="AQF259" s="402"/>
      <c r="AQG259" s="404"/>
      <c r="AQH259" s="49"/>
      <c r="AQI259" s="49"/>
      <c r="AQJ259" s="49"/>
      <c r="AQK259" s="99"/>
      <c r="AQL259" s="98"/>
      <c r="AQM259" s="49"/>
      <c r="AQN259" s="405"/>
      <c r="AQO259" s="405"/>
      <c r="AQP259" s="277"/>
      <c r="AQQ259" s="277"/>
      <c r="AQR259" s="277"/>
      <c r="AQS259" s="277"/>
      <c r="AQT259" s="277"/>
      <c r="AQU259" s="277"/>
      <c r="AQV259" s="277"/>
      <c r="AQW259" s="277"/>
      <c r="AQX259" s="402"/>
      <c r="AQY259" s="404"/>
      <c r="AQZ259" s="49"/>
      <c r="ARA259" s="49"/>
      <c r="ARB259" s="49"/>
      <c r="ARC259" s="99"/>
      <c r="ARD259" s="98"/>
      <c r="ARE259" s="49"/>
      <c r="ARF259" s="405"/>
      <c r="ARG259" s="405"/>
      <c r="ARH259" s="277"/>
      <c r="ARI259" s="277"/>
      <c r="ARJ259" s="277"/>
      <c r="ARK259" s="277"/>
      <c r="ARL259" s="277"/>
      <c r="ARM259" s="277"/>
      <c r="ARN259" s="277"/>
      <c r="ARO259" s="277"/>
      <c r="ARP259" s="402"/>
      <c r="ARQ259" s="404"/>
      <c r="ARR259" s="49"/>
      <c r="ARS259" s="49"/>
      <c r="ART259" s="49"/>
      <c r="ARU259" s="99"/>
      <c r="ARV259" s="98"/>
      <c r="ARW259" s="49"/>
      <c r="ARX259" s="405"/>
      <c r="ARY259" s="405"/>
      <c r="ARZ259" s="277"/>
      <c r="ASA259" s="277"/>
      <c r="ASB259" s="277"/>
      <c r="ASC259" s="277"/>
      <c r="ASD259" s="277"/>
      <c r="ASE259" s="277"/>
      <c r="ASF259" s="277"/>
      <c r="ASG259" s="277"/>
      <c r="ASH259" s="402"/>
      <c r="ASI259" s="404"/>
      <c r="ASJ259" s="49"/>
      <c r="ASK259" s="49"/>
      <c r="ASL259" s="49"/>
      <c r="ASM259" s="99"/>
      <c r="ASN259" s="98"/>
      <c r="ASO259" s="49"/>
      <c r="ASP259" s="405"/>
      <c r="ASQ259" s="405"/>
      <c r="ASR259" s="277"/>
      <c r="ASS259" s="277"/>
      <c r="AST259" s="277"/>
      <c r="ASU259" s="277"/>
      <c r="ASV259" s="277"/>
      <c r="ASW259" s="277"/>
      <c r="ASX259" s="277"/>
      <c r="ASY259" s="277"/>
      <c r="ASZ259" s="402"/>
      <c r="ATA259" s="404"/>
      <c r="ATB259" s="49"/>
      <c r="ATC259" s="49"/>
      <c r="ATD259" s="49"/>
      <c r="ATE259" s="99"/>
      <c r="ATF259" s="98"/>
      <c r="ATG259" s="49"/>
      <c r="ATH259" s="405"/>
      <c r="ATI259" s="405"/>
      <c r="ATJ259" s="277"/>
      <c r="ATK259" s="277"/>
      <c r="ATL259" s="277"/>
      <c r="ATM259" s="277"/>
      <c r="ATN259" s="277"/>
      <c r="ATO259" s="277"/>
      <c r="ATP259" s="277"/>
      <c r="ATQ259" s="277"/>
      <c r="ATR259" s="402"/>
      <c r="ATS259" s="404"/>
      <c r="ATT259" s="49"/>
      <c r="ATU259" s="49"/>
      <c r="ATV259" s="49"/>
      <c r="ATW259" s="99"/>
      <c r="ATX259" s="98"/>
      <c r="ATY259" s="49"/>
      <c r="ATZ259" s="405"/>
      <c r="AUA259" s="405"/>
      <c r="AUB259" s="277"/>
      <c r="AUC259" s="277"/>
      <c r="AUD259" s="277"/>
      <c r="AUE259" s="277"/>
      <c r="AUF259" s="277"/>
      <c r="AUG259" s="277"/>
      <c r="AUH259" s="277"/>
      <c r="AUI259" s="277"/>
      <c r="AUJ259" s="402"/>
      <c r="AUK259" s="404"/>
      <c r="AUL259" s="49"/>
      <c r="AUM259" s="49"/>
      <c r="AUN259" s="49"/>
      <c r="AUO259" s="99"/>
      <c r="AUP259" s="98"/>
      <c r="AUQ259" s="49"/>
      <c r="AUR259" s="405"/>
      <c r="AUS259" s="405"/>
      <c r="AUT259" s="277"/>
      <c r="AUU259" s="277"/>
      <c r="AUV259" s="277"/>
      <c r="AUW259" s="277"/>
      <c r="AUX259" s="277"/>
      <c r="AUY259" s="277"/>
      <c r="AUZ259" s="277"/>
      <c r="AVA259" s="277"/>
      <c r="AVB259" s="402"/>
      <c r="AVC259" s="404"/>
      <c r="AVD259" s="49"/>
      <c r="AVE259" s="49"/>
      <c r="AVF259" s="49"/>
      <c r="AVG259" s="99"/>
      <c r="AVH259" s="98"/>
      <c r="AVI259" s="49"/>
      <c r="AVJ259" s="405"/>
      <c r="AVK259" s="405"/>
      <c r="AVL259" s="277"/>
      <c r="AVM259" s="277"/>
      <c r="AVN259" s="277"/>
      <c r="AVO259" s="277"/>
      <c r="AVP259" s="277"/>
      <c r="AVQ259" s="277"/>
      <c r="AVR259" s="277"/>
      <c r="AVS259" s="277"/>
      <c r="AVT259" s="402"/>
      <c r="AVU259" s="404"/>
      <c r="AVV259" s="49"/>
      <c r="AVW259" s="49"/>
      <c r="AVX259" s="49"/>
      <c r="AVY259" s="99"/>
      <c r="AVZ259" s="98"/>
      <c r="AWA259" s="49"/>
      <c r="AWB259" s="405"/>
      <c r="AWC259" s="405"/>
      <c r="AWD259" s="277"/>
      <c r="AWE259" s="277"/>
      <c r="AWF259" s="277"/>
      <c r="AWG259" s="277"/>
      <c r="AWH259" s="277"/>
      <c r="AWI259" s="277"/>
      <c r="AWJ259" s="277"/>
      <c r="AWK259" s="277"/>
      <c r="AWL259" s="402"/>
      <c r="AWM259" s="404"/>
      <c r="AWN259" s="49"/>
      <c r="AWO259" s="49"/>
      <c r="AWP259" s="49"/>
      <c r="AWQ259" s="99"/>
      <c r="AWR259" s="98"/>
      <c r="AWS259" s="49"/>
      <c r="AWT259" s="405"/>
      <c r="AWU259" s="405"/>
      <c r="AWV259" s="277"/>
      <c r="AWW259" s="277"/>
      <c r="AWX259" s="277"/>
      <c r="AWY259" s="277"/>
      <c r="AWZ259" s="277"/>
      <c r="AXA259" s="277"/>
      <c r="AXB259" s="277"/>
      <c r="AXC259" s="277"/>
      <c r="AXD259" s="402"/>
      <c r="AXE259" s="404"/>
      <c r="AXF259" s="49"/>
      <c r="AXG259" s="49"/>
      <c r="AXH259" s="49"/>
      <c r="AXI259" s="99"/>
      <c r="AXJ259" s="98"/>
      <c r="AXK259" s="49"/>
      <c r="AXL259" s="405"/>
      <c r="AXM259" s="405"/>
      <c r="AXN259" s="277"/>
      <c r="AXO259" s="277"/>
      <c r="AXP259" s="277"/>
      <c r="AXQ259" s="277"/>
      <c r="AXR259" s="277"/>
      <c r="AXS259" s="277"/>
      <c r="AXT259" s="277"/>
      <c r="AXU259" s="277"/>
      <c r="AXV259" s="402"/>
      <c r="AXW259" s="404"/>
      <c r="AXX259" s="49"/>
      <c r="AXY259" s="49"/>
      <c r="AXZ259" s="49"/>
      <c r="AYA259" s="99"/>
      <c r="AYB259" s="98"/>
      <c r="AYC259" s="49"/>
      <c r="AYD259" s="405"/>
      <c r="AYE259" s="405"/>
      <c r="AYF259" s="277"/>
      <c r="AYG259" s="277"/>
      <c r="AYH259" s="277"/>
      <c r="AYI259" s="277"/>
      <c r="AYJ259" s="277"/>
      <c r="AYK259" s="277"/>
      <c r="AYL259" s="277"/>
      <c r="AYM259" s="277"/>
      <c r="AYN259" s="402"/>
      <c r="AYO259" s="404"/>
      <c r="AYP259" s="49"/>
      <c r="AYQ259" s="49"/>
      <c r="AYR259" s="49"/>
      <c r="AYS259" s="99"/>
      <c r="AYT259" s="98"/>
      <c r="AYU259" s="49"/>
      <c r="AYV259" s="405"/>
      <c r="AYW259" s="405"/>
      <c r="AYX259" s="277"/>
      <c r="AYY259" s="277"/>
      <c r="AYZ259" s="277"/>
      <c r="AZA259" s="277"/>
      <c r="AZB259" s="277"/>
      <c r="AZC259" s="277"/>
      <c r="AZD259" s="277"/>
      <c r="AZE259" s="277"/>
      <c r="AZF259" s="402"/>
      <c r="AZG259" s="404"/>
      <c r="AZH259" s="49"/>
      <c r="AZI259" s="49"/>
      <c r="AZJ259" s="49"/>
      <c r="AZK259" s="99"/>
      <c r="AZL259" s="98"/>
      <c r="AZM259" s="49"/>
      <c r="AZN259" s="405"/>
      <c r="AZO259" s="405"/>
      <c r="AZP259" s="277"/>
      <c r="AZQ259" s="277"/>
      <c r="AZR259" s="277"/>
      <c r="AZS259" s="277"/>
      <c r="AZT259" s="277"/>
      <c r="AZU259" s="277"/>
      <c r="AZV259" s="277"/>
      <c r="AZW259" s="277"/>
      <c r="AZX259" s="402"/>
      <c r="AZY259" s="404"/>
      <c r="AZZ259" s="49"/>
      <c r="BAA259" s="49"/>
      <c r="BAB259" s="49"/>
      <c r="BAC259" s="99"/>
      <c r="BAD259" s="98"/>
      <c r="BAE259" s="49"/>
      <c r="BAF259" s="405"/>
      <c r="BAG259" s="405"/>
      <c r="BAH259" s="277"/>
      <c r="BAI259" s="277"/>
      <c r="BAJ259" s="277"/>
      <c r="BAK259" s="277"/>
      <c r="BAL259" s="277"/>
      <c r="BAM259" s="277"/>
      <c r="BAN259" s="277"/>
      <c r="BAO259" s="277"/>
      <c r="BAP259" s="402"/>
      <c r="BAQ259" s="404"/>
      <c r="BAR259" s="49"/>
      <c r="BAS259" s="49"/>
      <c r="BAT259" s="49"/>
      <c r="BAU259" s="99"/>
      <c r="BAV259" s="98"/>
      <c r="BAW259" s="49"/>
      <c r="BAX259" s="405"/>
      <c r="BAY259" s="405"/>
      <c r="BAZ259" s="277"/>
      <c r="BBA259" s="277"/>
      <c r="BBB259" s="277"/>
      <c r="BBC259" s="277"/>
      <c r="BBD259" s="277"/>
      <c r="BBE259" s="277"/>
      <c r="BBF259" s="277"/>
      <c r="BBG259" s="277"/>
      <c r="BBH259" s="402"/>
      <c r="BBI259" s="404"/>
      <c r="BBJ259" s="49"/>
      <c r="BBK259" s="49"/>
      <c r="BBL259" s="49"/>
      <c r="BBM259" s="99"/>
      <c r="BBN259" s="98"/>
      <c r="BBO259" s="49"/>
      <c r="BBP259" s="405"/>
      <c r="BBQ259" s="405"/>
      <c r="BBR259" s="277"/>
      <c r="BBS259" s="277"/>
      <c r="BBT259" s="277"/>
      <c r="BBU259" s="277"/>
      <c r="BBV259" s="277"/>
      <c r="BBW259" s="277"/>
      <c r="BBX259" s="277"/>
      <c r="BBY259" s="277"/>
      <c r="BBZ259" s="402"/>
      <c r="BCA259" s="404"/>
      <c r="BCB259" s="49"/>
      <c r="BCC259" s="49"/>
      <c r="BCD259" s="49"/>
      <c r="BCE259" s="99"/>
      <c r="BCF259" s="98"/>
      <c r="BCG259" s="49"/>
      <c r="BCH259" s="405"/>
      <c r="BCI259" s="405"/>
      <c r="BCJ259" s="277"/>
      <c r="BCK259" s="277"/>
      <c r="BCL259" s="277"/>
      <c r="BCM259" s="277"/>
      <c r="BCN259" s="277"/>
      <c r="BCO259" s="277"/>
      <c r="BCP259" s="277"/>
      <c r="BCQ259" s="277"/>
      <c r="BCR259" s="402"/>
      <c r="BCS259" s="404"/>
      <c r="BCT259" s="49"/>
      <c r="BCU259" s="49"/>
      <c r="BCV259" s="49"/>
      <c r="BCW259" s="99"/>
      <c r="BCX259" s="98"/>
      <c r="BCY259" s="49"/>
      <c r="BCZ259" s="405"/>
      <c r="BDA259" s="405"/>
      <c r="BDB259" s="277"/>
      <c r="BDC259" s="277"/>
      <c r="BDD259" s="277"/>
      <c r="BDE259" s="277"/>
      <c r="BDF259" s="277"/>
      <c r="BDG259" s="277"/>
      <c r="BDH259" s="277"/>
      <c r="BDI259" s="277"/>
      <c r="BDJ259" s="402"/>
      <c r="BDK259" s="404"/>
      <c r="BDL259" s="49"/>
      <c r="BDM259" s="49"/>
      <c r="BDN259" s="49"/>
      <c r="BDO259" s="99"/>
      <c r="BDP259" s="98"/>
      <c r="BDQ259" s="49"/>
      <c r="BDR259" s="405"/>
      <c r="BDS259" s="405"/>
      <c r="BDT259" s="277"/>
      <c r="BDU259" s="277"/>
      <c r="BDV259" s="277"/>
      <c r="BDW259" s="277"/>
      <c r="BDX259" s="277"/>
      <c r="BDY259" s="277"/>
      <c r="BDZ259" s="277"/>
      <c r="BEA259" s="277"/>
      <c r="BEB259" s="402"/>
      <c r="BEC259" s="404"/>
      <c r="BED259" s="49"/>
      <c r="BEE259" s="49"/>
      <c r="BEF259" s="49"/>
      <c r="BEG259" s="99"/>
      <c r="BEH259" s="98"/>
      <c r="BEI259" s="49"/>
      <c r="BEJ259" s="405"/>
      <c r="BEK259" s="405"/>
      <c r="BEL259" s="277"/>
      <c r="BEM259" s="277"/>
      <c r="BEN259" s="277"/>
      <c r="BEO259" s="277"/>
      <c r="BEP259" s="277"/>
      <c r="BEQ259" s="277"/>
      <c r="BER259" s="277"/>
      <c r="BES259" s="277"/>
      <c r="BET259" s="402"/>
      <c r="BEU259" s="404"/>
      <c r="BEV259" s="49"/>
      <c r="BEW259" s="49"/>
      <c r="BEX259" s="49"/>
      <c r="BEY259" s="99"/>
      <c r="BEZ259" s="98"/>
      <c r="BFA259" s="49"/>
      <c r="BFB259" s="405"/>
      <c r="BFC259" s="405"/>
      <c r="BFD259" s="277"/>
      <c r="BFE259" s="277"/>
      <c r="BFF259" s="277"/>
      <c r="BFG259" s="277"/>
      <c r="BFH259" s="277"/>
      <c r="BFI259" s="277"/>
      <c r="BFJ259" s="277"/>
      <c r="BFK259" s="277"/>
      <c r="BFL259" s="402"/>
      <c r="BFM259" s="404"/>
      <c r="BFN259" s="49"/>
      <c r="BFO259" s="49"/>
      <c r="BFP259" s="49"/>
      <c r="BFQ259" s="99"/>
      <c r="BFR259" s="98"/>
      <c r="BFS259" s="49"/>
      <c r="BFT259" s="405"/>
      <c r="BFU259" s="405"/>
      <c r="BFV259" s="277"/>
      <c r="BFW259" s="277"/>
      <c r="BFX259" s="277"/>
      <c r="BFY259" s="277"/>
      <c r="BFZ259" s="277"/>
      <c r="BGA259" s="277"/>
      <c r="BGB259" s="277"/>
      <c r="BGC259" s="277"/>
      <c r="BGD259" s="402"/>
      <c r="BGE259" s="404"/>
      <c r="BGF259" s="49"/>
      <c r="BGG259" s="49"/>
      <c r="BGH259" s="49"/>
      <c r="BGI259" s="99"/>
      <c r="BGJ259" s="98"/>
      <c r="BGK259" s="49"/>
      <c r="BGL259" s="405"/>
      <c r="BGM259" s="405"/>
      <c r="BGN259" s="277"/>
      <c r="BGO259" s="277"/>
      <c r="BGP259" s="277"/>
      <c r="BGQ259" s="277"/>
      <c r="BGR259" s="277"/>
      <c r="BGS259" s="277"/>
      <c r="BGT259" s="277"/>
      <c r="BGU259" s="277"/>
      <c r="BGV259" s="402"/>
      <c r="BGW259" s="404"/>
      <c r="BGX259" s="49"/>
      <c r="BGY259" s="49"/>
      <c r="BGZ259" s="49"/>
      <c r="BHA259" s="99"/>
      <c r="BHB259" s="98"/>
      <c r="BHC259" s="49"/>
      <c r="BHD259" s="405"/>
      <c r="BHE259" s="405"/>
      <c r="BHF259" s="277"/>
      <c r="BHG259" s="277"/>
      <c r="BHH259" s="277"/>
      <c r="BHI259" s="277"/>
      <c r="BHJ259" s="277"/>
      <c r="BHK259" s="277"/>
      <c r="BHL259" s="277"/>
      <c r="BHM259" s="277"/>
      <c r="BHN259" s="402"/>
      <c r="BHO259" s="404"/>
      <c r="BHP259" s="49"/>
      <c r="BHQ259" s="49"/>
      <c r="BHR259" s="49"/>
      <c r="BHS259" s="99"/>
      <c r="BHT259" s="98"/>
      <c r="BHU259" s="49"/>
      <c r="BHV259" s="405"/>
      <c r="BHW259" s="405"/>
      <c r="BHX259" s="277"/>
      <c r="BHY259" s="277"/>
      <c r="BHZ259" s="277"/>
      <c r="BIA259" s="277"/>
      <c r="BIB259" s="277"/>
      <c r="BIC259" s="277"/>
      <c r="BID259" s="277"/>
      <c r="BIE259" s="277"/>
      <c r="BIF259" s="402"/>
      <c r="BIG259" s="404"/>
      <c r="BIH259" s="49"/>
      <c r="BII259" s="49"/>
      <c r="BIJ259" s="49"/>
      <c r="BIK259" s="99"/>
      <c r="BIL259" s="98"/>
      <c r="BIM259" s="49"/>
      <c r="BIN259" s="405"/>
      <c r="BIO259" s="405"/>
      <c r="BIP259" s="277"/>
      <c r="BIQ259" s="277"/>
      <c r="BIR259" s="277"/>
      <c r="BIS259" s="277"/>
      <c r="BIT259" s="277"/>
      <c r="BIU259" s="277"/>
      <c r="BIV259" s="277"/>
      <c r="BIW259" s="277"/>
      <c r="BIX259" s="402"/>
      <c r="BIY259" s="404"/>
      <c r="BIZ259" s="49"/>
      <c r="BJA259" s="49"/>
      <c r="BJB259" s="49"/>
      <c r="BJC259" s="99"/>
      <c r="BJD259" s="98"/>
      <c r="BJE259" s="49"/>
      <c r="BJF259" s="405"/>
      <c r="BJG259" s="405"/>
      <c r="BJH259" s="277"/>
      <c r="BJI259" s="277"/>
      <c r="BJJ259" s="277"/>
      <c r="BJK259" s="277"/>
      <c r="BJL259" s="277"/>
      <c r="BJM259" s="277"/>
      <c r="BJN259" s="277"/>
      <c r="BJO259" s="277"/>
      <c r="BJP259" s="402"/>
      <c r="BJQ259" s="404"/>
      <c r="BJR259" s="49"/>
      <c r="BJS259" s="49"/>
      <c r="BJT259" s="49"/>
      <c r="BJU259" s="99"/>
      <c r="BJV259" s="98"/>
      <c r="BJW259" s="49"/>
      <c r="BJX259" s="405"/>
      <c r="BJY259" s="405"/>
      <c r="BJZ259" s="277"/>
      <c r="BKA259" s="277"/>
      <c r="BKB259" s="277"/>
      <c r="BKC259" s="277"/>
      <c r="BKD259" s="277"/>
      <c r="BKE259" s="277"/>
      <c r="BKF259" s="277"/>
      <c r="BKG259" s="277"/>
      <c r="BKH259" s="402"/>
      <c r="BKI259" s="404"/>
      <c r="BKJ259" s="49"/>
      <c r="BKK259" s="49"/>
      <c r="BKL259" s="49"/>
      <c r="BKM259" s="99"/>
      <c r="BKN259" s="98"/>
      <c r="BKO259" s="49"/>
      <c r="BKP259" s="405"/>
      <c r="BKQ259" s="405"/>
      <c r="BKR259" s="277"/>
      <c r="BKS259" s="277"/>
      <c r="BKT259" s="277"/>
      <c r="BKU259" s="277"/>
      <c r="BKV259" s="277"/>
      <c r="BKW259" s="277"/>
      <c r="BKX259" s="277"/>
      <c r="BKY259" s="277"/>
      <c r="BKZ259" s="402"/>
      <c r="BLA259" s="404"/>
      <c r="BLB259" s="49"/>
      <c r="BLC259" s="49"/>
      <c r="BLD259" s="49"/>
      <c r="BLE259" s="99"/>
      <c r="BLF259" s="98"/>
      <c r="BLG259" s="49"/>
      <c r="BLH259" s="405"/>
      <c r="BLI259" s="405"/>
      <c r="BLJ259" s="277"/>
      <c r="BLK259" s="277"/>
      <c r="BLL259" s="277"/>
      <c r="BLM259" s="277"/>
      <c r="BLN259" s="277"/>
      <c r="BLO259" s="277"/>
      <c r="BLP259" s="277"/>
      <c r="BLQ259" s="277"/>
      <c r="BLR259" s="402"/>
      <c r="BLS259" s="404"/>
      <c r="BLT259" s="49"/>
      <c r="BLU259" s="49"/>
      <c r="BLV259" s="49"/>
      <c r="BLW259" s="99"/>
      <c r="BLX259" s="98"/>
      <c r="BLY259" s="49"/>
      <c r="BLZ259" s="405"/>
      <c r="BMA259" s="405"/>
      <c r="BMB259" s="277"/>
      <c r="BMC259" s="277"/>
      <c r="BMD259" s="277"/>
      <c r="BME259" s="277"/>
      <c r="BMF259" s="277"/>
      <c r="BMG259" s="277"/>
      <c r="BMH259" s="277"/>
      <c r="BMI259" s="277"/>
      <c r="BMJ259" s="402"/>
      <c r="BMK259" s="404"/>
      <c r="BML259" s="49"/>
      <c r="BMM259" s="49"/>
      <c r="BMN259" s="49"/>
      <c r="BMO259" s="99"/>
      <c r="BMP259" s="98"/>
      <c r="BMQ259" s="49"/>
      <c r="BMR259" s="405"/>
      <c r="BMS259" s="405"/>
      <c r="BMT259" s="277"/>
      <c r="BMU259" s="277"/>
      <c r="BMV259" s="277"/>
      <c r="BMW259" s="277"/>
      <c r="BMX259" s="277"/>
      <c r="BMY259" s="277"/>
      <c r="BMZ259" s="277"/>
      <c r="BNA259" s="277"/>
      <c r="BNB259" s="402"/>
      <c r="BNC259" s="404"/>
      <c r="BND259" s="49"/>
      <c r="BNE259" s="49"/>
      <c r="BNF259" s="49"/>
      <c r="BNG259" s="99"/>
      <c r="BNH259" s="98"/>
      <c r="BNI259" s="49"/>
      <c r="BNJ259" s="405"/>
      <c r="BNK259" s="405"/>
      <c r="BNL259" s="277"/>
      <c r="BNM259" s="277"/>
      <c r="BNN259" s="277"/>
      <c r="BNO259" s="277"/>
      <c r="BNP259" s="277"/>
      <c r="BNQ259" s="277"/>
      <c r="BNR259" s="277"/>
      <c r="BNS259" s="277"/>
      <c r="BNT259" s="402"/>
      <c r="BNU259" s="404"/>
      <c r="BNV259" s="49"/>
      <c r="BNW259" s="49"/>
      <c r="BNX259" s="49"/>
      <c r="BNY259" s="99"/>
      <c r="BNZ259" s="98"/>
      <c r="BOA259" s="49"/>
      <c r="BOB259" s="405"/>
      <c r="BOC259" s="405"/>
      <c r="BOD259" s="277"/>
      <c r="BOE259" s="277"/>
      <c r="BOF259" s="277"/>
      <c r="BOG259" s="277"/>
      <c r="BOH259" s="277"/>
      <c r="BOI259" s="277"/>
      <c r="BOJ259" s="277"/>
      <c r="BOK259" s="277"/>
      <c r="BOL259" s="402"/>
      <c r="BOM259" s="404"/>
      <c r="BON259" s="49"/>
      <c r="BOO259" s="49"/>
      <c r="BOP259" s="49"/>
      <c r="BOQ259" s="99"/>
      <c r="BOR259" s="98"/>
      <c r="BOS259" s="49"/>
      <c r="BOT259" s="405"/>
      <c r="BOU259" s="405"/>
      <c r="BOV259" s="277"/>
      <c r="BOW259" s="277"/>
      <c r="BOX259" s="277"/>
      <c r="BOY259" s="277"/>
      <c r="BOZ259" s="277"/>
      <c r="BPA259" s="277"/>
      <c r="BPB259" s="277"/>
      <c r="BPC259" s="277"/>
      <c r="BPD259" s="402"/>
      <c r="BPE259" s="404"/>
      <c r="BPF259" s="49"/>
      <c r="BPG259" s="49"/>
      <c r="BPH259" s="49"/>
      <c r="BPI259" s="99"/>
      <c r="BPJ259" s="98"/>
      <c r="BPK259" s="49"/>
      <c r="BPL259" s="405"/>
      <c r="BPM259" s="405"/>
      <c r="BPN259" s="277"/>
      <c r="BPO259" s="277"/>
      <c r="BPP259" s="277"/>
      <c r="BPQ259" s="277"/>
      <c r="BPR259" s="277"/>
      <c r="BPS259" s="277"/>
      <c r="BPT259" s="277"/>
      <c r="BPU259" s="277"/>
      <c r="BPV259" s="402"/>
      <c r="BPW259" s="404"/>
      <c r="BPX259" s="49"/>
      <c r="BPY259" s="49"/>
      <c r="BPZ259" s="49"/>
      <c r="BQA259" s="99"/>
      <c r="BQB259" s="98"/>
      <c r="BQC259" s="49"/>
      <c r="BQD259" s="405"/>
      <c r="BQE259" s="405"/>
      <c r="BQF259" s="277"/>
      <c r="BQG259" s="277"/>
      <c r="BQH259" s="277"/>
      <c r="BQI259" s="277"/>
      <c r="BQJ259" s="277"/>
      <c r="BQK259" s="277"/>
      <c r="BQL259" s="277"/>
      <c r="BQM259" s="277"/>
      <c r="BQN259" s="402"/>
      <c r="BQO259" s="404"/>
      <c r="BQP259" s="49"/>
      <c r="BQQ259" s="49"/>
      <c r="BQR259" s="49"/>
      <c r="BQS259" s="99"/>
      <c r="BQT259" s="98"/>
      <c r="BQU259" s="49"/>
      <c r="BQV259" s="405"/>
      <c r="BQW259" s="405"/>
      <c r="BQX259" s="277"/>
      <c r="BQY259" s="277"/>
      <c r="BQZ259" s="277"/>
      <c r="BRA259" s="277"/>
      <c r="BRB259" s="277"/>
      <c r="BRC259" s="277"/>
      <c r="BRD259" s="277"/>
      <c r="BRE259" s="277"/>
      <c r="BRF259" s="402"/>
      <c r="BRG259" s="404"/>
      <c r="BRH259" s="49"/>
      <c r="BRI259" s="49"/>
      <c r="BRJ259" s="49"/>
      <c r="BRK259" s="99"/>
      <c r="BRL259" s="98"/>
      <c r="BRM259" s="49"/>
      <c r="BRN259" s="405"/>
      <c r="BRO259" s="405"/>
      <c r="BRP259" s="277"/>
      <c r="BRQ259" s="277"/>
      <c r="BRR259" s="277"/>
      <c r="BRS259" s="277"/>
      <c r="BRT259" s="277"/>
      <c r="BRU259" s="277"/>
      <c r="BRV259" s="277"/>
      <c r="BRW259" s="277"/>
      <c r="BRX259" s="402"/>
      <c r="BRY259" s="404"/>
      <c r="BRZ259" s="49"/>
      <c r="BSA259" s="49"/>
      <c r="BSB259" s="49"/>
      <c r="BSC259" s="99"/>
      <c r="BSD259" s="98"/>
      <c r="BSE259" s="49"/>
      <c r="BSF259" s="405"/>
      <c r="BSG259" s="405"/>
      <c r="BSH259" s="277"/>
      <c r="BSI259" s="277"/>
      <c r="BSJ259" s="277"/>
      <c r="BSK259" s="277"/>
      <c r="BSL259" s="277"/>
      <c r="BSM259" s="277"/>
      <c r="BSN259" s="277"/>
      <c r="BSO259" s="277"/>
      <c r="BSP259" s="402"/>
      <c r="BSQ259" s="404"/>
      <c r="BSR259" s="49"/>
      <c r="BSS259" s="49"/>
      <c r="BST259" s="49"/>
      <c r="BSU259" s="99"/>
      <c r="BSV259" s="98"/>
      <c r="BSW259" s="49"/>
      <c r="BSX259" s="405"/>
      <c r="BSY259" s="405"/>
      <c r="BSZ259" s="277"/>
      <c r="BTA259" s="277"/>
      <c r="BTB259" s="277"/>
      <c r="BTC259" s="277"/>
      <c r="BTD259" s="277"/>
      <c r="BTE259" s="277"/>
      <c r="BTF259" s="277"/>
      <c r="BTG259" s="277"/>
      <c r="BTH259" s="402"/>
      <c r="BTI259" s="404"/>
      <c r="BTJ259" s="49"/>
      <c r="BTK259" s="49"/>
      <c r="BTL259" s="49"/>
      <c r="BTM259" s="99"/>
      <c r="BTN259" s="98"/>
      <c r="BTO259" s="49"/>
      <c r="BTP259" s="405"/>
      <c r="BTQ259" s="405"/>
      <c r="BTR259" s="277"/>
      <c r="BTS259" s="277"/>
      <c r="BTT259" s="277"/>
      <c r="BTU259" s="277"/>
      <c r="BTV259" s="277"/>
      <c r="BTW259" s="277"/>
      <c r="BTX259" s="277"/>
      <c r="BTY259" s="277"/>
      <c r="BTZ259" s="402"/>
      <c r="BUA259" s="404"/>
      <c r="BUB259" s="49"/>
      <c r="BUC259" s="49"/>
      <c r="BUD259" s="49"/>
      <c r="BUE259" s="99"/>
      <c r="BUF259" s="98"/>
      <c r="BUG259" s="49"/>
      <c r="BUH259" s="405"/>
      <c r="BUI259" s="405"/>
      <c r="BUJ259" s="277"/>
      <c r="BUK259" s="277"/>
      <c r="BUL259" s="277"/>
      <c r="BUM259" s="277"/>
      <c r="BUN259" s="277"/>
      <c r="BUO259" s="277"/>
      <c r="BUP259" s="277"/>
      <c r="BUQ259" s="277"/>
      <c r="BUR259" s="402"/>
      <c r="BUS259" s="404"/>
      <c r="BUT259" s="49"/>
      <c r="BUU259" s="49"/>
      <c r="BUV259" s="49"/>
      <c r="BUW259" s="99"/>
      <c r="BUX259" s="98"/>
      <c r="BUY259" s="49"/>
      <c r="BUZ259" s="405"/>
      <c r="BVA259" s="405"/>
      <c r="BVB259" s="277"/>
      <c r="BVC259" s="277"/>
      <c r="BVD259" s="277"/>
      <c r="BVE259" s="277"/>
      <c r="BVF259" s="277"/>
      <c r="BVG259" s="277"/>
      <c r="BVH259" s="277"/>
      <c r="BVI259" s="277"/>
      <c r="BVJ259" s="402"/>
      <c r="BVK259" s="404"/>
      <c r="BVL259" s="49"/>
      <c r="BVM259" s="49"/>
      <c r="BVN259" s="49"/>
      <c r="BVO259" s="99"/>
      <c r="BVP259" s="98"/>
      <c r="BVQ259" s="49"/>
      <c r="BVR259" s="405"/>
      <c r="BVS259" s="405"/>
      <c r="BVT259" s="277"/>
      <c r="BVU259" s="277"/>
      <c r="BVV259" s="277"/>
      <c r="BVW259" s="277"/>
      <c r="BVX259" s="277"/>
      <c r="BVY259" s="277"/>
      <c r="BVZ259" s="277"/>
      <c r="BWA259" s="277"/>
      <c r="BWB259" s="402"/>
      <c r="BWC259" s="404"/>
      <c r="BWD259" s="49"/>
      <c r="BWE259" s="49"/>
      <c r="BWF259" s="49"/>
      <c r="BWG259" s="99"/>
      <c r="BWH259" s="98"/>
      <c r="BWI259" s="49"/>
      <c r="BWJ259" s="405"/>
      <c r="BWK259" s="405"/>
      <c r="BWL259" s="277"/>
      <c r="BWM259" s="277"/>
      <c r="BWN259" s="277"/>
      <c r="BWO259" s="277"/>
      <c r="BWP259" s="277"/>
      <c r="BWQ259" s="277"/>
      <c r="BWR259" s="277"/>
      <c r="BWS259" s="277"/>
      <c r="BWT259" s="402"/>
      <c r="BWU259" s="404"/>
      <c r="BWV259" s="49"/>
      <c r="BWW259" s="49"/>
      <c r="BWX259" s="49"/>
      <c r="BWY259" s="99"/>
      <c r="BWZ259" s="98"/>
      <c r="BXA259" s="49"/>
      <c r="BXB259" s="405"/>
      <c r="BXC259" s="405"/>
      <c r="BXD259" s="277"/>
      <c r="BXE259" s="277"/>
      <c r="BXF259" s="277"/>
      <c r="BXG259" s="277"/>
      <c r="BXH259" s="277"/>
      <c r="BXI259" s="277"/>
      <c r="BXJ259" s="277"/>
      <c r="BXK259" s="277"/>
      <c r="BXL259" s="402"/>
      <c r="BXM259" s="404"/>
      <c r="BXN259" s="49"/>
      <c r="BXO259" s="49"/>
      <c r="BXP259" s="49"/>
      <c r="BXQ259" s="99"/>
      <c r="BXR259" s="98"/>
      <c r="BXS259" s="49"/>
      <c r="BXT259" s="405"/>
      <c r="BXU259" s="405"/>
      <c r="BXV259" s="277"/>
      <c r="BXW259" s="277"/>
      <c r="BXX259" s="277"/>
      <c r="BXY259" s="277"/>
      <c r="BXZ259" s="277"/>
      <c r="BYA259" s="277"/>
      <c r="BYB259" s="277"/>
      <c r="BYC259" s="277"/>
      <c r="BYD259" s="402"/>
      <c r="BYE259" s="404"/>
      <c r="BYF259" s="49"/>
      <c r="BYG259" s="49"/>
      <c r="BYH259" s="49"/>
      <c r="BYI259" s="99"/>
      <c r="BYJ259" s="98"/>
      <c r="BYK259" s="49"/>
      <c r="BYL259" s="405"/>
      <c r="BYM259" s="405"/>
      <c r="BYN259" s="277"/>
      <c r="BYO259" s="277"/>
      <c r="BYP259" s="277"/>
      <c r="BYQ259" s="277"/>
      <c r="BYR259" s="277"/>
      <c r="BYS259" s="277"/>
      <c r="BYT259" s="277"/>
      <c r="BYU259" s="277"/>
      <c r="BYV259" s="402"/>
      <c r="BYW259" s="404"/>
      <c r="BYX259" s="49"/>
      <c r="BYY259" s="49"/>
      <c r="BYZ259" s="49"/>
      <c r="BZA259" s="99"/>
      <c r="BZB259" s="98"/>
      <c r="BZC259" s="49"/>
      <c r="BZD259" s="405"/>
      <c r="BZE259" s="405"/>
      <c r="BZF259" s="277"/>
      <c r="BZG259" s="277"/>
      <c r="BZH259" s="277"/>
      <c r="BZI259" s="277"/>
      <c r="BZJ259" s="277"/>
      <c r="BZK259" s="277"/>
      <c r="BZL259" s="277"/>
      <c r="BZM259" s="277"/>
      <c r="BZN259" s="402"/>
      <c r="BZO259" s="404"/>
      <c r="BZP259" s="49"/>
      <c r="BZQ259" s="49"/>
      <c r="BZR259" s="49"/>
      <c r="BZS259" s="99"/>
      <c r="BZT259" s="98"/>
      <c r="BZU259" s="49"/>
      <c r="BZV259" s="405"/>
      <c r="BZW259" s="405"/>
      <c r="BZX259" s="277"/>
      <c r="BZY259" s="277"/>
      <c r="BZZ259" s="277"/>
      <c r="CAA259" s="277"/>
      <c r="CAB259" s="277"/>
      <c r="CAC259" s="277"/>
      <c r="CAD259" s="277"/>
      <c r="CAE259" s="277"/>
      <c r="CAF259" s="402"/>
      <c r="CAG259" s="404"/>
      <c r="CAH259" s="49"/>
      <c r="CAI259" s="49"/>
      <c r="CAJ259" s="49"/>
      <c r="CAK259" s="99"/>
      <c r="CAL259" s="98"/>
      <c r="CAM259" s="49"/>
      <c r="CAN259" s="405"/>
      <c r="CAO259" s="405"/>
      <c r="CAP259" s="277"/>
      <c r="CAQ259" s="277"/>
      <c r="CAR259" s="277"/>
      <c r="CAS259" s="277"/>
      <c r="CAT259" s="277"/>
      <c r="CAU259" s="277"/>
      <c r="CAV259" s="277"/>
      <c r="CAW259" s="277"/>
      <c r="CAX259" s="402"/>
      <c r="CAY259" s="404"/>
      <c r="CAZ259" s="49"/>
      <c r="CBA259" s="49"/>
      <c r="CBB259" s="49"/>
      <c r="CBC259" s="99"/>
      <c r="CBD259" s="98"/>
      <c r="CBE259" s="49"/>
      <c r="CBF259" s="405"/>
      <c r="CBG259" s="405"/>
      <c r="CBH259" s="277"/>
      <c r="CBI259" s="277"/>
      <c r="CBJ259" s="277"/>
      <c r="CBK259" s="277"/>
      <c r="CBL259" s="277"/>
      <c r="CBM259" s="277"/>
      <c r="CBN259" s="277"/>
      <c r="CBO259" s="277"/>
      <c r="CBP259" s="402"/>
      <c r="CBQ259" s="404"/>
      <c r="CBR259" s="49"/>
      <c r="CBS259" s="49"/>
      <c r="CBT259" s="49"/>
      <c r="CBU259" s="99"/>
      <c r="CBV259" s="98"/>
      <c r="CBW259" s="49"/>
      <c r="CBX259" s="405"/>
      <c r="CBY259" s="405"/>
      <c r="CBZ259" s="277"/>
      <c r="CCA259" s="277"/>
      <c r="CCB259" s="277"/>
      <c r="CCC259" s="277"/>
      <c r="CCD259" s="277"/>
      <c r="CCE259" s="277"/>
      <c r="CCF259" s="277"/>
      <c r="CCG259" s="277"/>
      <c r="CCH259" s="402"/>
      <c r="CCI259" s="404"/>
      <c r="CCJ259" s="49"/>
      <c r="CCK259" s="49"/>
      <c r="CCL259" s="49"/>
      <c r="CCM259" s="99"/>
      <c r="CCN259" s="98"/>
      <c r="CCO259" s="49"/>
      <c r="CCP259" s="405"/>
      <c r="CCQ259" s="405"/>
      <c r="CCR259" s="277"/>
      <c r="CCS259" s="277"/>
      <c r="CCT259" s="277"/>
      <c r="CCU259" s="277"/>
      <c r="CCV259" s="277"/>
      <c r="CCW259" s="277"/>
      <c r="CCX259" s="277"/>
      <c r="CCY259" s="277"/>
      <c r="CCZ259" s="402"/>
      <c r="CDA259" s="404"/>
      <c r="CDB259" s="49"/>
      <c r="CDC259" s="49"/>
      <c r="CDD259" s="49"/>
      <c r="CDE259" s="99"/>
      <c r="CDF259" s="98"/>
      <c r="CDG259" s="49"/>
      <c r="CDH259" s="405"/>
      <c r="CDI259" s="405"/>
      <c r="CDJ259" s="277"/>
      <c r="CDK259" s="277"/>
      <c r="CDL259" s="277"/>
      <c r="CDM259" s="277"/>
      <c r="CDN259" s="277"/>
      <c r="CDO259" s="277"/>
      <c r="CDP259" s="277"/>
      <c r="CDQ259" s="277"/>
      <c r="CDR259" s="402"/>
      <c r="CDS259" s="404"/>
      <c r="CDT259" s="49"/>
      <c r="CDU259" s="49"/>
      <c r="CDV259" s="49"/>
      <c r="CDW259" s="99"/>
      <c r="CDX259" s="98"/>
      <c r="CDY259" s="49"/>
      <c r="CDZ259" s="405"/>
      <c r="CEA259" s="405"/>
      <c r="CEB259" s="277"/>
      <c r="CEC259" s="277"/>
      <c r="CED259" s="277"/>
      <c r="CEE259" s="277"/>
      <c r="CEF259" s="277"/>
      <c r="CEG259" s="277"/>
      <c r="CEH259" s="277"/>
      <c r="CEI259" s="277"/>
      <c r="CEJ259" s="402"/>
      <c r="CEK259" s="404"/>
      <c r="CEL259" s="49"/>
      <c r="CEM259" s="49"/>
      <c r="CEN259" s="49"/>
      <c r="CEO259" s="99"/>
      <c r="CEP259" s="98"/>
      <c r="CEQ259" s="49"/>
      <c r="CER259" s="405"/>
      <c r="CES259" s="405"/>
      <c r="CET259" s="277"/>
      <c r="CEU259" s="277"/>
      <c r="CEV259" s="277"/>
      <c r="CEW259" s="277"/>
      <c r="CEX259" s="277"/>
      <c r="CEY259" s="277"/>
      <c r="CEZ259" s="277"/>
      <c r="CFA259" s="277"/>
      <c r="CFB259" s="402"/>
      <c r="CFC259" s="404"/>
      <c r="CFD259" s="49"/>
      <c r="CFE259" s="49"/>
      <c r="CFF259" s="49"/>
      <c r="CFG259" s="99"/>
      <c r="CFH259" s="98"/>
      <c r="CFI259" s="49"/>
      <c r="CFJ259" s="405"/>
      <c r="CFK259" s="405"/>
      <c r="CFL259" s="277"/>
      <c r="CFM259" s="277"/>
      <c r="CFN259" s="277"/>
      <c r="CFO259" s="277"/>
      <c r="CFP259" s="277"/>
      <c r="CFQ259" s="277"/>
      <c r="CFR259" s="277"/>
      <c r="CFS259" s="277"/>
      <c r="CFT259" s="402"/>
      <c r="CFU259" s="404"/>
      <c r="CFV259" s="49"/>
      <c r="CFW259" s="49"/>
      <c r="CFX259" s="49"/>
      <c r="CFY259" s="99"/>
      <c r="CFZ259" s="98"/>
      <c r="CGA259" s="49"/>
      <c r="CGB259" s="405"/>
      <c r="CGC259" s="405"/>
      <c r="CGD259" s="277"/>
      <c r="CGE259" s="277"/>
      <c r="CGF259" s="277"/>
      <c r="CGG259" s="277"/>
      <c r="CGH259" s="277"/>
      <c r="CGI259" s="277"/>
      <c r="CGJ259" s="277"/>
      <c r="CGK259" s="277"/>
      <c r="CGL259" s="402"/>
      <c r="CGM259" s="404"/>
      <c r="CGN259" s="49"/>
      <c r="CGO259" s="49"/>
      <c r="CGP259" s="49"/>
      <c r="CGQ259" s="99"/>
      <c r="CGR259" s="98"/>
      <c r="CGS259" s="49"/>
      <c r="CGT259" s="405"/>
      <c r="CGU259" s="405"/>
      <c r="CGV259" s="277"/>
      <c r="CGW259" s="277"/>
      <c r="CGX259" s="277"/>
      <c r="CGY259" s="277"/>
      <c r="CGZ259" s="277"/>
      <c r="CHA259" s="277"/>
      <c r="CHB259" s="277"/>
      <c r="CHC259" s="277"/>
      <c r="CHD259" s="402"/>
      <c r="CHE259" s="404"/>
      <c r="CHF259" s="49"/>
      <c r="CHG259" s="49"/>
      <c r="CHH259" s="49"/>
      <c r="CHI259" s="99"/>
      <c r="CHJ259" s="98"/>
      <c r="CHK259" s="49"/>
      <c r="CHL259" s="405"/>
      <c r="CHM259" s="405"/>
      <c r="CHN259" s="277"/>
      <c r="CHO259" s="277"/>
      <c r="CHP259" s="277"/>
      <c r="CHQ259" s="277"/>
      <c r="CHR259" s="277"/>
      <c r="CHS259" s="277"/>
      <c r="CHT259" s="277"/>
      <c r="CHU259" s="277"/>
      <c r="CHV259" s="402"/>
      <c r="CHW259" s="404"/>
      <c r="CHX259" s="49"/>
      <c r="CHY259" s="49"/>
      <c r="CHZ259" s="49"/>
      <c r="CIA259" s="99"/>
      <c r="CIB259" s="98"/>
      <c r="CIC259" s="49"/>
      <c r="CID259" s="405"/>
      <c r="CIE259" s="405"/>
      <c r="CIF259" s="277"/>
      <c r="CIG259" s="277"/>
      <c r="CIH259" s="277"/>
      <c r="CII259" s="277"/>
      <c r="CIJ259" s="277"/>
      <c r="CIK259" s="277"/>
      <c r="CIL259" s="277"/>
      <c r="CIM259" s="277"/>
      <c r="CIN259" s="402"/>
      <c r="CIO259" s="404"/>
      <c r="CIP259" s="49"/>
      <c r="CIQ259" s="49"/>
      <c r="CIR259" s="49"/>
      <c r="CIS259" s="99"/>
      <c r="CIT259" s="98"/>
      <c r="CIU259" s="49"/>
      <c r="CIV259" s="405"/>
      <c r="CIW259" s="405"/>
      <c r="CIX259" s="277"/>
      <c r="CIY259" s="277"/>
      <c r="CIZ259" s="277"/>
      <c r="CJA259" s="277"/>
      <c r="CJB259" s="277"/>
      <c r="CJC259" s="277"/>
      <c r="CJD259" s="277"/>
      <c r="CJE259" s="277"/>
      <c r="CJF259" s="402"/>
      <c r="CJG259" s="404"/>
      <c r="CJH259" s="49"/>
      <c r="CJI259" s="49"/>
      <c r="CJJ259" s="49"/>
      <c r="CJK259" s="99"/>
      <c r="CJL259" s="98"/>
      <c r="CJM259" s="49"/>
      <c r="CJN259" s="405"/>
      <c r="CJO259" s="405"/>
      <c r="CJP259" s="277"/>
      <c r="CJQ259" s="277"/>
      <c r="CJR259" s="277"/>
      <c r="CJS259" s="277"/>
      <c r="CJT259" s="277"/>
      <c r="CJU259" s="277"/>
      <c r="CJV259" s="277"/>
      <c r="CJW259" s="277"/>
      <c r="CJX259" s="402"/>
      <c r="CJY259" s="404"/>
      <c r="CJZ259" s="49"/>
      <c r="CKA259" s="49"/>
      <c r="CKB259" s="49"/>
      <c r="CKC259" s="99"/>
      <c r="CKD259" s="98"/>
      <c r="CKE259" s="49"/>
      <c r="CKF259" s="405"/>
      <c r="CKG259" s="405"/>
      <c r="CKH259" s="277"/>
      <c r="CKI259" s="277"/>
      <c r="CKJ259" s="277"/>
      <c r="CKK259" s="277"/>
      <c r="CKL259" s="277"/>
      <c r="CKM259" s="277"/>
      <c r="CKN259" s="277"/>
      <c r="CKO259" s="277"/>
      <c r="CKP259" s="402"/>
      <c r="CKQ259" s="404"/>
      <c r="CKR259" s="49"/>
      <c r="CKS259" s="49"/>
      <c r="CKT259" s="49"/>
      <c r="CKU259" s="99"/>
      <c r="CKV259" s="98"/>
      <c r="CKW259" s="49"/>
      <c r="CKX259" s="405"/>
      <c r="CKY259" s="405"/>
      <c r="CKZ259" s="277"/>
      <c r="CLA259" s="277"/>
      <c r="CLB259" s="277"/>
      <c r="CLC259" s="277"/>
      <c r="CLD259" s="277"/>
      <c r="CLE259" s="277"/>
      <c r="CLF259" s="277"/>
      <c r="CLG259" s="277"/>
      <c r="CLH259" s="402"/>
      <c r="CLI259" s="404"/>
      <c r="CLJ259" s="49"/>
      <c r="CLK259" s="49"/>
      <c r="CLL259" s="49"/>
      <c r="CLM259" s="99"/>
      <c r="CLN259" s="98"/>
      <c r="CLO259" s="49"/>
      <c r="CLP259" s="405"/>
      <c r="CLQ259" s="405"/>
      <c r="CLR259" s="277"/>
      <c r="CLS259" s="277"/>
      <c r="CLT259" s="277"/>
      <c r="CLU259" s="277"/>
      <c r="CLV259" s="277"/>
      <c r="CLW259" s="277"/>
      <c r="CLX259" s="277"/>
      <c r="CLY259" s="277"/>
      <c r="CLZ259" s="402"/>
      <c r="CMA259" s="404"/>
      <c r="CMB259" s="49"/>
      <c r="CMC259" s="49"/>
      <c r="CMD259" s="49"/>
      <c r="CME259" s="99"/>
      <c r="CMF259" s="98"/>
      <c r="CMG259" s="49"/>
      <c r="CMH259" s="405"/>
      <c r="CMI259" s="405"/>
      <c r="CMJ259" s="277"/>
      <c r="CMK259" s="277"/>
      <c r="CML259" s="277"/>
      <c r="CMM259" s="277"/>
      <c r="CMN259" s="277"/>
      <c r="CMO259" s="277"/>
      <c r="CMP259" s="277"/>
      <c r="CMQ259" s="277"/>
      <c r="CMR259" s="402"/>
      <c r="CMS259" s="404"/>
      <c r="CMT259" s="49"/>
      <c r="CMU259" s="49"/>
      <c r="CMV259" s="49"/>
      <c r="CMW259" s="99"/>
      <c r="CMX259" s="98"/>
      <c r="CMY259" s="49"/>
      <c r="CMZ259" s="405"/>
      <c r="CNA259" s="405"/>
      <c r="CNB259" s="277"/>
      <c r="CNC259" s="277"/>
      <c r="CND259" s="277"/>
      <c r="CNE259" s="277"/>
      <c r="CNF259" s="277"/>
      <c r="CNG259" s="277"/>
      <c r="CNH259" s="277"/>
      <c r="CNI259" s="277"/>
      <c r="CNJ259" s="402"/>
      <c r="CNK259" s="404"/>
      <c r="CNL259" s="49"/>
      <c r="CNM259" s="49"/>
      <c r="CNN259" s="49"/>
      <c r="CNO259" s="99"/>
      <c r="CNP259" s="98"/>
      <c r="CNQ259" s="49"/>
      <c r="CNR259" s="405"/>
      <c r="CNS259" s="405"/>
      <c r="CNT259" s="277"/>
      <c r="CNU259" s="277"/>
      <c r="CNV259" s="277"/>
      <c r="CNW259" s="277"/>
      <c r="CNX259" s="277"/>
      <c r="CNY259" s="277"/>
      <c r="CNZ259" s="277"/>
      <c r="COA259" s="277"/>
      <c r="COB259" s="402"/>
      <c r="COC259" s="404"/>
      <c r="COD259" s="49"/>
      <c r="COE259" s="49"/>
      <c r="COF259" s="49"/>
      <c r="COG259" s="99"/>
      <c r="COH259" s="98"/>
      <c r="COI259" s="49"/>
      <c r="COJ259" s="405"/>
      <c r="COK259" s="405"/>
      <c r="COL259" s="277"/>
      <c r="COM259" s="277"/>
      <c r="CON259" s="277"/>
      <c r="COO259" s="277"/>
      <c r="COP259" s="277"/>
      <c r="COQ259" s="277"/>
      <c r="COR259" s="277"/>
      <c r="COS259" s="277"/>
      <c r="COT259" s="402"/>
      <c r="COU259" s="404"/>
      <c r="COV259" s="49"/>
      <c r="COW259" s="49"/>
      <c r="COX259" s="49"/>
      <c r="COY259" s="99"/>
      <c r="COZ259" s="98"/>
      <c r="CPA259" s="49"/>
      <c r="CPB259" s="405"/>
      <c r="CPC259" s="405"/>
      <c r="CPD259" s="277"/>
      <c r="CPE259" s="277"/>
      <c r="CPF259" s="277"/>
      <c r="CPG259" s="277"/>
      <c r="CPH259" s="277"/>
      <c r="CPI259" s="277"/>
      <c r="CPJ259" s="277"/>
      <c r="CPK259" s="277"/>
      <c r="CPL259" s="402"/>
      <c r="CPM259" s="404"/>
      <c r="CPN259" s="49"/>
      <c r="CPO259" s="49"/>
      <c r="CPP259" s="49"/>
      <c r="CPQ259" s="99"/>
      <c r="CPR259" s="98"/>
      <c r="CPS259" s="49"/>
      <c r="CPT259" s="405"/>
      <c r="CPU259" s="405"/>
      <c r="CPV259" s="277"/>
      <c r="CPW259" s="277"/>
      <c r="CPX259" s="277"/>
      <c r="CPY259" s="277"/>
      <c r="CPZ259" s="277"/>
      <c r="CQA259" s="277"/>
      <c r="CQB259" s="277"/>
      <c r="CQC259" s="277"/>
      <c r="CQD259" s="402"/>
      <c r="CQE259" s="404"/>
      <c r="CQF259" s="49"/>
      <c r="CQG259" s="49"/>
      <c r="CQH259" s="49"/>
      <c r="CQI259" s="99"/>
      <c r="CQJ259" s="98"/>
      <c r="CQK259" s="49"/>
      <c r="CQL259" s="405"/>
      <c r="CQM259" s="405"/>
      <c r="CQN259" s="277"/>
      <c r="CQO259" s="277"/>
      <c r="CQP259" s="277"/>
      <c r="CQQ259" s="277"/>
      <c r="CQR259" s="277"/>
      <c r="CQS259" s="277"/>
      <c r="CQT259" s="277"/>
      <c r="CQU259" s="277"/>
      <c r="CQV259" s="402"/>
      <c r="CQW259" s="404"/>
      <c r="CQX259" s="49"/>
      <c r="CQY259" s="49"/>
      <c r="CQZ259" s="49"/>
      <c r="CRA259" s="99"/>
      <c r="CRB259" s="98"/>
      <c r="CRC259" s="49"/>
      <c r="CRD259" s="405"/>
      <c r="CRE259" s="405"/>
      <c r="CRF259" s="277"/>
      <c r="CRG259" s="277"/>
      <c r="CRH259" s="277"/>
      <c r="CRI259" s="277"/>
      <c r="CRJ259" s="277"/>
      <c r="CRK259" s="277"/>
      <c r="CRL259" s="277"/>
      <c r="CRM259" s="277"/>
      <c r="CRN259" s="402"/>
      <c r="CRO259" s="404"/>
      <c r="CRP259" s="49"/>
      <c r="CRQ259" s="49"/>
      <c r="CRR259" s="49"/>
      <c r="CRS259" s="99"/>
      <c r="CRT259" s="98"/>
      <c r="CRU259" s="49"/>
      <c r="CRV259" s="405"/>
      <c r="CRW259" s="405"/>
      <c r="CRX259" s="277"/>
      <c r="CRY259" s="277"/>
      <c r="CRZ259" s="277"/>
      <c r="CSA259" s="277"/>
      <c r="CSB259" s="277"/>
      <c r="CSC259" s="277"/>
      <c r="CSD259" s="277"/>
      <c r="CSE259" s="277"/>
      <c r="CSF259" s="402"/>
      <c r="CSG259" s="404"/>
      <c r="CSH259" s="49"/>
      <c r="CSI259" s="49"/>
      <c r="CSJ259" s="49"/>
      <c r="CSK259" s="99"/>
      <c r="CSL259" s="98"/>
      <c r="CSM259" s="49"/>
      <c r="CSN259" s="405"/>
      <c r="CSO259" s="405"/>
      <c r="CSP259" s="277"/>
      <c r="CSQ259" s="277"/>
      <c r="CSR259" s="277"/>
      <c r="CSS259" s="277"/>
      <c r="CST259" s="277"/>
      <c r="CSU259" s="277"/>
      <c r="CSV259" s="277"/>
      <c r="CSW259" s="277"/>
      <c r="CSX259" s="402"/>
      <c r="CSY259" s="404"/>
      <c r="CSZ259" s="49"/>
      <c r="CTA259" s="49"/>
      <c r="CTB259" s="49"/>
      <c r="CTC259" s="99"/>
      <c r="CTD259" s="98"/>
      <c r="CTE259" s="49"/>
      <c r="CTF259" s="405"/>
      <c r="CTG259" s="405"/>
      <c r="CTH259" s="277"/>
      <c r="CTI259" s="277"/>
      <c r="CTJ259" s="277"/>
      <c r="CTK259" s="277"/>
      <c r="CTL259" s="277"/>
      <c r="CTM259" s="277"/>
      <c r="CTN259" s="277"/>
      <c r="CTO259" s="277"/>
      <c r="CTP259" s="402"/>
      <c r="CTQ259" s="404"/>
      <c r="CTR259" s="49"/>
      <c r="CTS259" s="49"/>
      <c r="CTT259" s="49"/>
      <c r="CTU259" s="99"/>
      <c r="CTV259" s="98"/>
      <c r="CTW259" s="49"/>
      <c r="CTX259" s="405"/>
      <c r="CTY259" s="405"/>
      <c r="CTZ259" s="277"/>
      <c r="CUA259" s="277"/>
      <c r="CUB259" s="277"/>
      <c r="CUC259" s="277"/>
      <c r="CUD259" s="277"/>
      <c r="CUE259" s="277"/>
      <c r="CUF259" s="277"/>
      <c r="CUG259" s="277"/>
      <c r="CUH259" s="402"/>
      <c r="CUI259" s="404"/>
      <c r="CUJ259" s="49"/>
      <c r="CUK259" s="49"/>
      <c r="CUL259" s="49"/>
      <c r="CUM259" s="99"/>
      <c r="CUN259" s="98"/>
      <c r="CUO259" s="49"/>
      <c r="CUP259" s="405"/>
      <c r="CUQ259" s="405"/>
      <c r="CUR259" s="277"/>
      <c r="CUS259" s="277"/>
      <c r="CUT259" s="277"/>
      <c r="CUU259" s="277"/>
      <c r="CUV259" s="277"/>
      <c r="CUW259" s="277"/>
      <c r="CUX259" s="277"/>
      <c r="CUY259" s="277"/>
      <c r="CUZ259" s="402"/>
      <c r="CVA259" s="404"/>
      <c r="CVB259" s="49"/>
      <c r="CVC259" s="49"/>
      <c r="CVD259" s="49"/>
      <c r="CVE259" s="99"/>
      <c r="CVF259" s="98"/>
      <c r="CVG259" s="49"/>
      <c r="CVH259" s="405"/>
      <c r="CVI259" s="405"/>
      <c r="CVJ259" s="277"/>
      <c r="CVK259" s="277"/>
      <c r="CVL259" s="277"/>
      <c r="CVM259" s="277"/>
      <c r="CVN259" s="277"/>
      <c r="CVO259" s="277"/>
      <c r="CVP259" s="277"/>
      <c r="CVQ259" s="277"/>
      <c r="CVR259" s="402"/>
      <c r="CVS259" s="404"/>
      <c r="CVT259" s="49"/>
      <c r="CVU259" s="49"/>
      <c r="CVV259" s="49"/>
      <c r="CVW259" s="99"/>
      <c r="CVX259" s="98"/>
      <c r="CVY259" s="49"/>
      <c r="CVZ259" s="405"/>
      <c r="CWA259" s="405"/>
      <c r="CWB259" s="277"/>
      <c r="CWC259" s="277"/>
      <c r="CWD259" s="277"/>
      <c r="CWE259" s="277"/>
      <c r="CWF259" s="277"/>
      <c r="CWG259" s="277"/>
      <c r="CWH259" s="277"/>
      <c r="CWI259" s="277"/>
      <c r="CWJ259" s="402"/>
      <c r="CWK259" s="404"/>
      <c r="CWL259" s="49"/>
      <c r="CWM259" s="49"/>
      <c r="CWN259" s="49"/>
      <c r="CWO259" s="99"/>
      <c r="CWP259" s="98"/>
      <c r="CWQ259" s="49"/>
      <c r="CWR259" s="405"/>
      <c r="CWS259" s="405"/>
      <c r="CWT259" s="277"/>
      <c r="CWU259" s="277"/>
      <c r="CWV259" s="277"/>
      <c r="CWW259" s="277"/>
      <c r="CWX259" s="277"/>
      <c r="CWY259" s="277"/>
      <c r="CWZ259" s="277"/>
      <c r="CXA259" s="277"/>
      <c r="CXB259" s="402"/>
      <c r="CXC259" s="404"/>
      <c r="CXD259" s="49"/>
      <c r="CXE259" s="49"/>
      <c r="CXF259" s="49"/>
      <c r="CXG259" s="99"/>
      <c r="CXH259" s="98"/>
      <c r="CXI259" s="49"/>
      <c r="CXJ259" s="405"/>
      <c r="CXK259" s="405"/>
      <c r="CXL259" s="277"/>
      <c r="CXM259" s="277"/>
      <c r="CXN259" s="277"/>
      <c r="CXO259" s="277"/>
      <c r="CXP259" s="277"/>
      <c r="CXQ259" s="277"/>
      <c r="CXR259" s="277"/>
      <c r="CXS259" s="277"/>
      <c r="CXT259" s="402"/>
      <c r="CXU259" s="404"/>
      <c r="CXV259" s="49"/>
      <c r="CXW259" s="49"/>
      <c r="CXX259" s="49"/>
      <c r="CXY259" s="99"/>
      <c r="CXZ259" s="98"/>
      <c r="CYA259" s="49"/>
      <c r="CYB259" s="405"/>
      <c r="CYC259" s="405"/>
      <c r="CYD259" s="277"/>
      <c r="CYE259" s="277"/>
      <c r="CYF259" s="277"/>
      <c r="CYG259" s="277"/>
      <c r="CYH259" s="277"/>
      <c r="CYI259" s="277"/>
      <c r="CYJ259" s="277"/>
      <c r="CYK259" s="277"/>
      <c r="CYL259" s="402"/>
      <c r="CYM259" s="404"/>
      <c r="CYN259" s="49"/>
      <c r="CYO259" s="49"/>
      <c r="CYP259" s="49"/>
      <c r="CYQ259" s="99"/>
      <c r="CYR259" s="98"/>
      <c r="CYS259" s="49"/>
      <c r="CYT259" s="405"/>
      <c r="CYU259" s="405"/>
      <c r="CYV259" s="277"/>
      <c r="CYW259" s="277"/>
      <c r="CYX259" s="277"/>
      <c r="CYY259" s="277"/>
      <c r="CYZ259" s="277"/>
      <c r="CZA259" s="277"/>
      <c r="CZB259" s="277"/>
      <c r="CZC259" s="277"/>
      <c r="CZD259" s="402"/>
      <c r="CZE259" s="404"/>
      <c r="CZF259" s="49"/>
      <c r="CZG259" s="49"/>
      <c r="CZH259" s="49"/>
      <c r="CZI259" s="99"/>
      <c r="CZJ259" s="98"/>
      <c r="CZK259" s="49"/>
      <c r="CZL259" s="405"/>
      <c r="CZM259" s="405"/>
      <c r="CZN259" s="277"/>
      <c r="CZO259" s="277"/>
      <c r="CZP259" s="277"/>
      <c r="CZQ259" s="277"/>
      <c r="CZR259" s="277"/>
      <c r="CZS259" s="277"/>
      <c r="CZT259" s="277"/>
      <c r="CZU259" s="277"/>
      <c r="CZV259" s="402"/>
      <c r="CZW259" s="404"/>
      <c r="CZX259" s="49"/>
      <c r="CZY259" s="49"/>
      <c r="CZZ259" s="49"/>
      <c r="DAA259" s="99"/>
      <c r="DAB259" s="98"/>
      <c r="DAC259" s="49"/>
      <c r="DAD259" s="405"/>
      <c r="DAE259" s="405"/>
      <c r="DAF259" s="277"/>
      <c r="DAG259" s="277"/>
      <c r="DAH259" s="277"/>
      <c r="DAI259" s="277"/>
      <c r="DAJ259" s="277"/>
      <c r="DAK259" s="277"/>
      <c r="DAL259" s="277"/>
      <c r="DAM259" s="277"/>
      <c r="DAN259" s="402"/>
      <c r="DAO259" s="404"/>
      <c r="DAP259" s="49"/>
      <c r="DAQ259" s="49"/>
      <c r="DAR259" s="49"/>
      <c r="DAS259" s="99"/>
      <c r="DAT259" s="98"/>
      <c r="DAU259" s="49"/>
      <c r="DAV259" s="405"/>
      <c r="DAW259" s="405"/>
      <c r="DAX259" s="277"/>
      <c r="DAY259" s="277"/>
      <c r="DAZ259" s="277"/>
      <c r="DBA259" s="277"/>
      <c r="DBB259" s="277"/>
      <c r="DBC259" s="277"/>
      <c r="DBD259" s="277"/>
      <c r="DBE259" s="277"/>
      <c r="DBF259" s="402"/>
      <c r="DBG259" s="404"/>
      <c r="DBH259" s="49"/>
      <c r="DBI259" s="49"/>
      <c r="DBJ259" s="49"/>
      <c r="DBK259" s="99"/>
      <c r="DBL259" s="98"/>
      <c r="DBM259" s="49"/>
      <c r="DBN259" s="405"/>
      <c r="DBO259" s="405"/>
      <c r="DBP259" s="277"/>
      <c r="DBQ259" s="277"/>
      <c r="DBR259" s="277"/>
      <c r="DBS259" s="277"/>
      <c r="DBT259" s="277"/>
      <c r="DBU259" s="277"/>
      <c r="DBV259" s="277"/>
      <c r="DBW259" s="277"/>
      <c r="DBX259" s="402"/>
      <c r="DBY259" s="404"/>
      <c r="DBZ259" s="49"/>
      <c r="DCA259" s="49"/>
      <c r="DCB259" s="49"/>
      <c r="DCC259" s="99"/>
      <c r="DCD259" s="98"/>
      <c r="DCE259" s="49"/>
      <c r="DCF259" s="405"/>
      <c r="DCG259" s="405"/>
      <c r="DCH259" s="277"/>
      <c r="DCI259" s="277"/>
      <c r="DCJ259" s="277"/>
      <c r="DCK259" s="277"/>
      <c r="DCL259" s="277"/>
      <c r="DCM259" s="277"/>
      <c r="DCN259" s="277"/>
      <c r="DCO259" s="277"/>
      <c r="DCP259" s="402"/>
      <c r="DCQ259" s="404"/>
      <c r="DCR259" s="49"/>
      <c r="DCS259" s="49"/>
      <c r="DCT259" s="49"/>
      <c r="DCU259" s="99"/>
      <c r="DCV259" s="98"/>
      <c r="DCW259" s="49"/>
      <c r="DCX259" s="405"/>
      <c r="DCY259" s="405"/>
      <c r="DCZ259" s="277"/>
      <c r="DDA259" s="277"/>
      <c r="DDB259" s="277"/>
      <c r="DDC259" s="277"/>
      <c r="DDD259" s="277"/>
      <c r="DDE259" s="277"/>
      <c r="DDF259" s="277"/>
      <c r="DDG259" s="277"/>
      <c r="DDH259" s="402"/>
      <c r="DDI259" s="404"/>
      <c r="DDJ259" s="49"/>
      <c r="DDK259" s="49"/>
      <c r="DDL259" s="49"/>
      <c r="DDM259" s="99"/>
      <c r="DDN259" s="98"/>
      <c r="DDO259" s="49"/>
      <c r="DDP259" s="405"/>
      <c r="DDQ259" s="405"/>
      <c r="DDR259" s="277"/>
      <c r="DDS259" s="277"/>
      <c r="DDT259" s="277"/>
      <c r="DDU259" s="277"/>
      <c r="DDV259" s="277"/>
      <c r="DDW259" s="277"/>
      <c r="DDX259" s="277"/>
      <c r="DDY259" s="277"/>
      <c r="DDZ259" s="402"/>
      <c r="DEA259" s="404"/>
      <c r="DEB259" s="49"/>
      <c r="DEC259" s="49"/>
      <c r="DED259" s="49"/>
      <c r="DEE259" s="99"/>
      <c r="DEF259" s="98"/>
      <c r="DEG259" s="49"/>
      <c r="DEH259" s="405"/>
      <c r="DEI259" s="405"/>
      <c r="DEJ259" s="277"/>
      <c r="DEK259" s="277"/>
      <c r="DEL259" s="277"/>
      <c r="DEM259" s="277"/>
      <c r="DEN259" s="277"/>
      <c r="DEO259" s="277"/>
      <c r="DEP259" s="277"/>
      <c r="DEQ259" s="277"/>
      <c r="DER259" s="402"/>
      <c r="DES259" s="404"/>
      <c r="DET259" s="49"/>
      <c r="DEU259" s="49"/>
      <c r="DEV259" s="49"/>
      <c r="DEW259" s="99"/>
      <c r="DEX259" s="98"/>
      <c r="DEY259" s="49"/>
      <c r="DEZ259" s="405"/>
      <c r="DFA259" s="405"/>
      <c r="DFB259" s="277"/>
      <c r="DFC259" s="277"/>
      <c r="DFD259" s="277"/>
      <c r="DFE259" s="277"/>
      <c r="DFF259" s="277"/>
      <c r="DFG259" s="277"/>
      <c r="DFH259" s="277"/>
      <c r="DFI259" s="277"/>
      <c r="DFJ259" s="402"/>
      <c r="DFK259" s="404"/>
      <c r="DFL259" s="49"/>
      <c r="DFM259" s="49"/>
      <c r="DFN259" s="49"/>
      <c r="DFO259" s="99"/>
      <c r="DFP259" s="98"/>
      <c r="DFQ259" s="49"/>
      <c r="DFR259" s="405"/>
      <c r="DFS259" s="405"/>
      <c r="DFT259" s="277"/>
      <c r="DFU259" s="277"/>
      <c r="DFV259" s="277"/>
      <c r="DFW259" s="277"/>
      <c r="DFX259" s="277"/>
      <c r="DFY259" s="277"/>
      <c r="DFZ259" s="277"/>
      <c r="DGA259" s="277"/>
      <c r="DGB259" s="402"/>
      <c r="DGC259" s="404"/>
      <c r="DGD259" s="49"/>
      <c r="DGE259" s="49"/>
      <c r="DGF259" s="49"/>
      <c r="DGG259" s="99"/>
      <c r="DGH259" s="98"/>
      <c r="DGI259" s="49"/>
      <c r="DGJ259" s="405"/>
      <c r="DGK259" s="405"/>
      <c r="DGL259" s="277"/>
      <c r="DGM259" s="277"/>
      <c r="DGN259" s="277"/>
      <c r="DGO259" s="277"/>
      <c r="DGP259" s="277"/>
      <c r="DGQ259" s="277"/>
      <c r="DGR259" s="277"/>
      <c r="DGS259" s="277"/>
      <c r="DGT259" s="402"/>
      <c r="DGU259" s="404"/>
      <c r="DGV259" s="49"/>
      <c r="DGW259" s="49"/>
      <c r="DGX259" s="49"/>
      <c r="DGY259" s="99"/>
      <c r="DGZ259" s="98"/>
      <c r="DHA259" s="49"/>
      <c r="DHB259" s="405"/>
      <c r="DHC259" s="405"/>
      <c r="DHD259" s="277"/>
      <c r="DHE259" s="277"/>
      <c r="DHF259" s="277"/>
      <c r="DHG259" s="277"/>
      <c r="DHH259" s="277"/>
      <c r="DHI259" s="277"/>
      <c r="DHJ259" s="277"/>
      <c r="DHK259" s="277"/>
      <c r="DHL259" s="402"/>
      <c r="DHM259" s="404"/>
      <c r="DHN259" s="49"/>
      <c r="DHO259" s="49"/>
      <c r="DHP259" s="49"/>
      <c r="DHQ259" s="99"/>
      <c r="DHR259" s="98"/>
      <c r="DHS259" s="49"/>
      <c r="DHT259" s="405"/>
      <c r="DHU259" s="405"/>
      <c r="DHV259" s="277"/>
      <c r="DHW259" s="277"/>
      <c r="DHX259" s="277"/>
      <c r="DHY259" s="277"/>
      <c r="DHZ259" s="277"/>
      <c r="DIA259" s="277"/>
      <c r="DIB259" s="277"/>
      <c r="DIC259" s="277"/>
      <c r="DID259" s="402"/>
      <c r="DIE259" s="404"/>
      <c r="DIF259" s="49"/>
      <c r="DIG259" s="49"/>
      <c r="DIH259" s="49"/>
      <c r="DII259" s="99"/>
      <c r="DIJ259" s="98"/>
      <c r="DIK259" s="49"/>
      <c r="DIL259" s="405"/>
      <c r="DIM259" s="405"/>
      <c r="DIN259" s="277"/>
      <c r="DIO259" s="277"/>
      <c r="DIP259" s="277"/>
      <c r="DIQ259" s="277"/>
      <c r="DIR259" s="277"/>
      <c r="DIS259" s="277"/>
      <c r="DIT259" s="277"/>
      <c r="DIU259" s="277"/>
      <c r="DIV259" s="402"/>
      <c r="DIW259" s="404"/>
      <c r="DIX259" s="49"/>
      <c r="DIY259" s="49"/>
      <c r="DIZ259" s="49"/>
      <c r="DJA259" s="99"/>
      <c r="DJB259" s="98"/>
      <c r="DJC259" s="49"/>
      <c r="DJD259" s="405"/>
      <c r="DJE259" s="405"/>
      <c r="DJF259" s="277"/>
      <c r="DJG259" s="277"/>
      <c r="DJH259" s="277"/>
      <c r="DJI259" s="277"/>
      <c r="DJJ259" s="277"/>
      <c r="DJK259" s="277"/>
      <c r="DJL259" s="277"/>
      <c r="DJM259" s="277"/>
      <c r="DJN259" s="402"/>
      <c r="DJO259" s="404"/>
      <c r="DJP259" s="49"/>
      <c r="DJQ259" s="49"/>
      <c r="DJR259" s="49"/>
      <c r="DJS259" s="99"/>
      <c r="DJT259" s="98"/>
      <c r="DJU259" s="49"/>
      <c r="DJV259" s="405"/>
      <c r="DJW259" s="405"/>
      <c r="DJX259" s="277"/>
      <c r="DJY259" s="277"/>
      <c r="DJZ259" s="277"/>
      <c r="DKA259" s="277"/>
      <c r="DKB259" s="277"/>
      <c r="DKC259" s="277"/>
      <c r="DKD259" s="277"/>
      <c r="DKE259" s="277"/>
      <c r="DKF259" s="402"/>
      <c r="DKG259" s="404"/>
      <c r="DKH259" s="49"/>
      <c r="DKI259" s="49"/>
      <c r="DKJ259" s="49"/>
      <c r="DKK259" s="99"/>
      <c r="DKL259" s="98"/>
      <c r="DKM259" s="49"/>
      <c r="DKN259" s="405"/>
      <c r="DKO259" s="405"/>
      <c r="DKP259" s="277"/>
      <c r="DKQ259" s="277"/>
      <c r="DKR259" s="277"/>
      <c r="DKS259" s="277"/>
      <c r="DKT259" s="277"/>
      <c r="DKU259" s="277"/>
      <c r="DKV259" s="277"/>
      <c r="DKW259" s="277"/>
      <c r="DKX259" s="402"/>
      <c r="DKY259" s="404"/>
      <c r="DKZ259" s="49"/>
      <c r="DLA259" s="49"/>
      <c r="DLB259" s="49"/>
      <c r="DLC259" s="99"/>
      <c r="DLD259" s="98"/>
      <c r="DLE259" s="49"/>
      <c r="DLF259" s="405"/>
      <c r="DLG259" s="405"/>
      <c r="DLH259" s="277"/>
      <c r="DLI259" s="277"/>
      <c r="DLJ259" s="277"/>
      <c r="DLK259" s="277"/>
      <c r="DLL259" s="277"/>
      <c r="DLM259" s="277"/>
      <c r="DLN259" s="277"/>
      <c r="DLO259" s="277"/>
      <c r="DLP259" s="402"/>
      <c r="DLQ259" s="404"/>
      <c r="DLR259" s="49"/>
      <c r="DLS259" s="49"/>
      <c r="DLT259" s="49"/>
      <c r="DLU259" s="99"/>
      <c r="DLV259" s="98"/>
      <c r="DLW259" s="49"/>
      <c r="DLX259" s="405"/>
      <c r="DLY259" s="405"/>
      <c r="DLZ259" s="277"/>
      <c r="DMA259" s="277"/>
      <c r="DMB259" s="277"/>
      <c r="DMC259" s="277"/>
      <c r="DMD259" s="277"/>
      <c r="DME259" s="277"/>
      <c r="DMF259" s="277"/>
      <c r="DMG259" s="277"/>
      <c r="DMH259" s="402"/>
      <c r="DMI259" s="404"/>
      <c r="DMJ259" s="49"/>
      <c r="DMK259" s="49"/>
      <c r="DML259" s="49"/>
      <c r="DMM259" s="99"/>
      <c r="DMN259" s="98"/>
      <c r="DMO259" s="49"/>
      <c r="DMP259" s="405"/>
      <c r="DMQ259" s="405"/>
      <c r="DMR259" s="277"/>
      <c r="DMS259" s="277"/>
      <c r="DMT259" s="277"/>
      <c r="DMU259" s="277"/>
      <c r="DMV259" s="277"/>
      <c r="DMW259" s="277"/>
      <c r="DMX259" s="277"/>
      <c r="DMY259" s="277"/>
      <c r="DMZ259" s="402"/>
      <c r="DNA259" s="404"/>
      <c r="DNB259" s="49"/>
      <c r="DNC259" s="49"/>
      <c r="DND259" s="49"/>
      <c r="DNE259" s="99"/>
      <c r="DNF259" s="98"/>
      <c r="DNG259" s="49"/>
      <c r="DNH259" s="405"/>
      <c r="DNI259" s="405"/>
      <c r="DNJ259" s="277"/>
      <c r="DNK259" s="277"/>
      <c r="DNL259" s="277"/>
      <c r="DNM259" s="277"/>
      <c r="DNN259" s="277"/>
      <c r="DNO259" s="277"/>
      <c r="DNP259" s="277"/>
      <c r="DNQ259" s="277"/>
      <c r="DNR259" s="402"/>
      <c r="DNS259" s="404"/>
      <c r="DNT259" s="49"/>
      <c r="DNU259" s="49"/>
      <c r="DNV259" s="49"/>
      <c r="DNW259" s="99"/>
      <c r="DNX259" s="98"/>
      <c r="DNY259" s="49"/>
      <c r="DNZ259" s="405"/>
      <c r="DOA259" s="405"/>
      <c r="DOB259" s="277"/>
      <c r="DOC259" s="277"/>
      <c r="DOD259" s="277"/>
      <c r="DOE259" s="277"/>
      <c r="DOF259" s="277"/>
      <c r="DOG259" s="277"/>
      <c r="DOH259" s="277"/>
      <c r="DOI259" s="277"/>
      <c r="DOJ259" s="402"/>
      <c r="DOK259" s="404"/>
      <c r="DOL259" s="49"/>
      <c r="DOM259" s="49"/>
      <c r="DON259" s="49"/>
      <c r="DOO259" s="99"/>
      <c r="DOP259" s="98"/>
      <c r="DOQ259" s="49"/>
      <c r="DOR259" s="405"/>
      <c r="DOS259" s="405"/>
      <c r="DOT259" s="277"/>
      <c r="DOU259" s="277"/>
      <c r="DOV259" s="277"/>
      <c r="DOW259" s="277"/>
      <c r="DOX259" s="277"/>
      <c r="DOY259" s="277"/>
      <c r="DOZ259" s="277"/>
      <c r="DPA259" s="277"/>
      <c r="DPB259" s="402"/>
      <c r="DPC259" s="404"/>
      <c r="DPD259" s="49"/>
      <c r="DPE259" s="49"/>
      <c r="DPF259" s="49"/>
      <c r="DPG259" s="99"/>
      <c r="DPH259" s="98"/>
      <c r="DPI259" s="49"/>
      <c r="DPJ259" s="405"/>
      <c r="DPK259" s="405"/>
      <c r="DPL259" s="277"/>
      <c r="DPM259" s="277"/>
      <c r="DPN259" s="277"/>
      <c r="DPO259" s="277"/>
      <c r="DPP259" s="277"/>
      <c r="DPQ259" s="277"/>
      <c r="DPR259" s="277"/>
      <c r="DPS259" s="277"/>
      <c r="DPT259" s="402"/>
      <c r="DPU259" s="404"/>
      <c r="DPV259" s="49"/>
      <c r="DPW259" s="49"/>
      <c r="DPX259" s="49"/>
      <c r="DPY259" s="99"/>
      <c r="DPZ259" s="98"/>
      <c r="DQA259" s="49"/>
      <c r="DQB259" s="405"/>
      <c r="DQC259" s="405"/>
      <c r="DQD259" s="277"/>
      <c r="DQE259" s="277"/>
      <c r="DQF259" s="277"/>
      <c r="DQG259" s="277"/>
      <c r="DQH259" s="277"/>
      <c r="DQI259" s="277"/>
      <c r="DQJ259" s="277"/>
      <c r="DQK259" s="277"/>
      <c r="DQL259" s="402"/>
      <c r="DQM259" s="404"/>
      <c r="DQN259" s="49"/>
      <c r="DQO259" s="49"/>
      <c r="DQP259" s="49"/>
      <c r="DQQ259" s="99"/>
      <c r="DQR259" s="98"/>
      <c r="DQS259" s="49"/>
      <c r="DQT259" s="405"/>
      <c r="DQU259" s="405"/>
      <c r="DQV259" s="277"/>
      <c r="DQW259" s="277"/>
      <c r="DQX259" s="277"/>
      <c r="DQY259" s="277"/>
      <c r="DQZ259" s="277"/>
      <c r="DRA259" s="277"/>
      <c r="DRB259" s="277"/>
      <c r="DRC259" s="277"/>
      <c r="DRD259" s="402"/>
      <c r="DRE259" s="404"/>
      <c r="DRF259" s="49"/>
      <c r="DRG259" s="49"/>
      <c r="DRH259" s="49"/>
      <c r="DRI259" s="99"/>
      <c r="DRJ259" s="98"/>
      <c r="DRK259" s="49"/>
      <c r="DRL259" s="405"/>
      <c r="DRM259" s="405"/>
      <c r="DRN259" s="277"/>
      <c r="DRO259" s="277"/>
      <c r="DRP259" s="277"/>
      <c r="DRQ259" s="277"/>
      <c r="DRR259" s="277"/>
      <c r="DRS259" s="277"/>
      <c r="DRT259" s="277"/>
      <c r="DRU259" s="277"/>
      <c r="DRV259" s="402"/>
      <c r="DRW259" s="404"/>
      <c r="DRX259" s="49"/>
      <c r="DRY259" s="49"/>
      <c r="DRZ259" s="49"/>
      <c r="DSA259" s="99"/>
      <c r="DSB259" s="98"/>
      <c r="DSC259" s="49"/>
      <c r="DSD259" s="405"/>
      <c r="DSE259" s="405"/>
      <c r="DSF259" s="277"/>
      <c r="DSG259" s="277"/>
      <c r="DSH259" s="277"/>
      <c r="DSI259" s="277"/>
      <c r="DSJ259" s="277"/>
      <c r="DSK259" s="277"/>
      <c r="DSL259" s="277"/>
      <c r="DSM259" s="277"/>
      <c r="DSN259" s="402"/>
      <c r="DSO259" s="404"/>
      <c r="DSP259" s="49"/>
      <c r="DSQ259" s="49"/>
      <c r="DSR259" s="49"/>
      <c r="DSS259" s="99"/>
      <c r="DST259" s="98"/>
      <c r="DSU259" s="49"/>
      <c r="DSV259" s="405"/>
      <c r="DSW259" s="405"/>
      <c r="DSX259" s="277"/>
      <c r="DSY259" s="277"/>
      <c r="DSZ259" s="277"/>
      <c r="DTA259" s="277"/>
      <c r="DTB259" s="277"/>
      <c r="DTC259" s="277"/>
      <c r="DTD259" s="277"/>
      <c r="DTE259" s="277"/>
      <c r="DTF259" s="402"/>
      <c r="DTG259" s="404"/>
      <c r="DTH259" s="49"/>
      <c r="DTI259" s="49"/>
      <c r="DTJ259" s="49"/>
      <c r="DTK259" s="99"/>
      <c r="DTL259" s="98"/>
      <c r="DTM259" s="49"/>
      <c r="DTN259" s="405"/>
      <c r="DTO259" s="405"/>
      <c r="DTP259" s="277"/>
      <c r="DTQ259" s="277"/>
      <c r="DTR259" s="277"/>
      <c r="DTS259" s="277"/>
      <c r="DTT259" s="277"/>
      <c r="DTU259" s="277"/>
      <c r="DTV259" s="277"/>
      <c r="DTW259" s="277"/>
      <c r="DTX259" s="402"/>
      <c r="DTY259" s="404"/>
      <c r="DTZ259" s="49"/>
      <c r="DUA259" s="49"/>
      <c r="DUB259" s="49"/>
      <c r="DUC259" s="99"/>
      <c r="DUD259" s="98"/>
      <c r="DUE259" s="49"/>
      <c r="DUF259" s="405"/>
      <c r="DUG259" s="405"/>
      <c r="DUH259" s="277"/>
      <c r="DUI259" s="277"/>
      <c r="DUJ259" s="277"/>
      <c r="DUK259" s="277"/>
      <c r="DUL259" s="277"/>
      <c r="DUM259" s="277"/>
      <c r="DUN259" s="277"/>
      <c r="DUO259" s="277"/>
      <c r="DUP259" s="402"/>
      <c r="DUQ259" s="404"/>
      <c r="DUR259" s="49"/>
      <c r="DUS259" s="49"/>
      <c r="DUT259" s="49"/>
      <c r="DUU259" s="99"/>
      <c r="DUV259" s="98"/>
      <c r="DUW259" s="49"/>
      <c r="DUX259" s="405"/>
      <c r="DUY259" s="405"/>
      <c r="DUZ259" s="277"/>
      <c r="DVA259" s="277"/>
      <c r="DVB259" s="277"/>
      <c r="DVC259" s="277"/>
      <c r="DVD259" s="277"/>
      <c r="DVE259" s="277"/>
      <c r="DVF259" s="277"/>
      <c r="DVG259" s="277"/>
      <c r="DVH259" s="402"/>
      <c r="DVI259" s="404"/>
      <c r="DVJ259" s="49"/>
      <c r="DVK259" s="49"/>
      <c r="DVL259" s="49"/>
      <c r="DVM259" s="99"/>
      <c r="DVN259" s="98"/>
      <c r="DVO259" s="49"/>
      <c r="DVP259" s="405"/>
      <c r="DVQ259" s="405"/>
      <c r="DVR259" s="277"/>
      <c r="DVS259" s="277"/>
      <c r="DVT259" s="277"/>
      <c r="DVU259" s="277"/>
      <c r="DVV259" s="277"/>
      <c r="DVW259" s="277"/>
      <c r="DVX259" s="277"/>
      <c r="DVY259" s="277"/>
      <c r="DVZ259" s="402"/>
      <c r="DWA259" s="404"/>
      <c r="DWB259" s="49"/>
      <c r="DWC259" s="49"/>
      <c r="DWD259" s="49"/>
      <c r="DWE259" s="99"/>
      <c r="DWF259" s="98"/>
      <c r="DWG259" s="49"/>
      <c r="DWH259" s="405"/>
      <c r="DWI259" s="405"/>
      <c r="DWJ259" s="277"/>
      <c r="DWK259" s="277"/>
      <c r="DWL259" s="277"/>
      <c r="DWM259" s="277"/>
      <c r="DWN259" s="277"/>
      <c r="DWO259" s="277"/>
      <c r="DWP259" s="277"/>
      <c r="DWQ259" s="277"/>
      <c r="DWR259" s="402"/>
      <c r="DWS259" s="404"/>
      <c r="DWT259" s="49"/>
      <c r="DWU259" s="49"/>
      <c r="DWV259" s="49"/>
      <c r="DWW259" s="99"/>
      <c r="DWX259" s="98"/>
      <c r="DWY259" s="49"/>
      <c r="DWZ259" s="405"/>
      <c r="DXA259" s="405"/>
      <c r="DXB259" s="277"/>
      <c r="DXC259" s="277"/>
      <c r="DXD259" s="277"/>
      <c r="DXE259" s="277"/>
      <c r="DXF259" s="277"/>
      <c r="DXG259" s="277"/>
      <c r="DXH259" s="277"/>
      <c r="DXI259" s="277"/>
      <c r="DXJ259" s="402"/>
      <c r="DXK259" s="404"/>
      <c r="DXL259" s="49"/>
      <c r="DXM259" s="49"/>
      <c r="DXN259" s="49"/>
      <c r="DXO259" s="99"/>
      <c r="DXP259" s="98"/>
      <c r="DXQ259" s="49"/>
      <c r="DXR259" s="405"/>
      <c r="DXS259" s="405"/>
      <c r="DXT259" s="277"/>
      <c r="DXU259" s="277"/>
      <c r="DXV259" s="277"/>
      <c r="DXW259" s="277"/>
      <c r="DXX259" s="277"/>
      <c r="DXY259" s="277"/>
      <c r="DXZ259" s="277"/>
      <c r="DYA259" s="277"/>
      <c r="DYB259" s="402"/>
      <c r="DYC259" s="404"/>
      <c r="DYD259" s="49"/>
      <c r="DYE259" s="49"/>
      <c r="DYF259" s="49"/>
      <c r="DYG259" s="99"/>
      <c r="DYH259" s="98"/>
      <c r="DYI259" s="49"/>
      <c r="DYJ259" s="405"/>
      <c r="DYK259" s="405"/>
      <c r="DYL259" s="277"/>
      <c r="DYM259" s="277"/>
      <c r="DYN259" s="277"/>
      <c r="DYO259" s="277"/>
      <c r="DYP259" s="277"/>
      <c r="DYQ259" s="277"/>
      <c r="DYR259" s="277"/>
      <c r="DYS259" s="277"/>
      <c r="DYT259" s="402"/>
      <c r="DYU259" s="404"/>
      <c r="DYV259" s="49"/>
      <c r="DYW259" s="49"/>
      <c r="DYX259" s="49"/>
      <c r="DYY259" s="99"/>
      <c r="DYZ259" s="98"/>
      <c r="DZA259" s="49"/>
      <c r="DZB259" s="405"/>
      <c r="DZC259" s="405"/>
      <c r="DZD259" s="277"/>
      <c r="DZE259" s="277"/>
      <c r="DZF259" s="277"/>
      <c r="DZG259" s="277"/>
      <c r="DZH259" s="277"/>
      <c r="DZI259" s="277"/>
      <c r="DZJ259" s="277"/>
      <c r="DZK259" s="277"/>
      <c r="DZL259" s="402"/>
      <c r="DZM259" s="404"/>
      <c r="DZN259" s="49"/>
      <c r="DZO259" s="49"/>
      <c r="DZP259" s="49"/>
      <c r="DZQ259" s="99"/>
      <c r="DZR259" s="98"/>
      <c r="DZS259" s="49"/>
      <c r="DZT259" s="405"/>
      <c r="DZU259" s="405"/>
      <c r="DZV259" s="277"/>
      <c r="DZW259" s="277"/>
      <c r="DZX259" s="277"/>
      <c r="DZY259" s="277"/>
      <c r="DZZ259" s="277"/>
      <c r="EAA259" s="277"/>
      <c r="EAB259" s="277"/>
      <c r="EAC259" s="277"/>
      <c r="EAD259" s="402"/>
      <c r="EAE259" s="404"/>
      <c r="EAF259" s="49"/>
      <c r="EAG259" s="49"/>
      <c r="EAH259" s="49"/>
      <c r="EAI259" s="99"/>
      <c r="EAJ259" s="98"/>
      <c r="EAK259" s="49"/>
      <c r="EAL259" s="405"/>
      <c r="EAM259" s="405"/>
      <c r="EAN259" s="277"/>
      <c r="EAO259" s="277"/>
      <c r="EAP259" s="277"/>
      <c r="EAQ259" s="277"/>
      <c r="EAR259" s="277"/>
      <c r="EAS259" s="277"/>
      <c r="EAT259" s="277"/>
      <c r="EAU259" s="277"/>
      <c r="EAV259" s="402"/>
      <c r="EAW259" s="404"/>
      <c r="EAX259" s="49"/>
      <c r="EAY259" s="49"/>
      <c r="EAZ259" s="49"/>
      <c r="EBA259" s="99"/>
      <c r="EBB259" s="98"/>
      <c r="EBC259" s="49"/>
      <c r="EBD259" s="405"/>
      <c r="EBE259" s="405"/>
      <c r="EBF259" s="277"/>
      <c r="EBG259" s="277"/>
      <c r="EBH259" s="277"/>
      <c r="EBI259" s="277"/>
      <c r="EBJ259" s="277"/>
      <c r="EBK259" s="277"/>
      <c r="EBL259" s="277"/>
      <c r="EBM259" s="277"/>
      <c r="EBN259" s="402"/>
      <c r="EBO259" s="404"/>
      <c r="EBP259" s="49"/>
      <c r="EBQ259" s="49"/>
      <c r="EBR259" s="49"/>
      <c r="EBS259" s="99"/>
      <c r="EBT259" s="98"/>
      <c r="EBU259" s="49"/>
      <c r="EBV259" s="405"/>
      <c r="EBW259" s="405"/>
      <c r="EBX259" s="277"/>
      <c r="EBY259" s="277"/>
      <c r="EBZ259" s="277"/>
      <c r="ECA259" s="277"/>
      <c r="ECB259" s="277"/>
      <c r="ECC259" s="277"/>
      <c r="ECD259" s="277"/>
      <c r="ECE259" s="277"/>
      <c r="ECF259" s="402"/>
      <c r="ECG259" s="404"/>
      <c r="ECH259" s="49"/>
      <c r="ECI259" s="49"/>
      <c r="ECJ259" s="49"/>
      <c r="ECK259" s="99"/>
      <c r="ECL259" s="98"/>
      <c r="ECM259" s="49"/>
      <c r="ECN259" s="405"/>
      <c r="ECO259" s="405"/>
      <c r="ECP259" s="277"/>
      <c r="ECQ259" s="277"/>
      <c r="ECR259" s="277"/>
      <c r="ECS259" s="277"/>
      <c r="ECT259" s="277"/>
      <c r="ECU259" s="277"/>
      <c r="ECV259" s="277"/>
      <c r="ECW259" s="277"/>
      <c r="ECX259" s="402"/>
      <c r="ECY259" s="404"/>
      <c r="ECZ259" s="49"/>
      <c r="EDA259" s="49"/>
      <c r="EDB259" s="49"/>
      <c r="EDC259" s="99"/>
      <c r="EDD259" s="98"/>
      <c r="EDE259" s="49"/>
      <c r="EDF259" s="405"/>
      <c r="EDG259" s="405"/>
      <c r="EDH259" s="277"/>
      <c r="EDI259" s="277"/>
      <c r="EDJ259" s="277"/>
      <c r="EDK259" s="277"/>
      <c r="EDL259" s="277"/>
      <c r="EDM259" s="277"/>
      <c r="EDN259" s="277"/>
      <c r="EDO259" s="277"/>
      <c r="EDP259" s="402"/>
      <c r="EDQ259" s="404"/>
      <c r="EDR259" s="49"/>
      <c r="EDS259" s="49"/>
      <c r="EDT259" s="49"/>
      <c r="EDU259" s="99"/>
      <c r="EDV259" s="98"/>
      <c r="EDW259" s="49"/>
      <c r="EDX259" s="405"/>
      <c r="EDY259" s="405"/>
      <c r="EDZ259" s="277"/>
      <c r="EEA259" s="277"/>
      <c r="EEB259" s="277"/>
      <c r="EEC259" s="277"/>
      <c r="EED259" s="277"/>
      <c r="EEE259" s="277"/>
      <c r="EEF259" s="277"/>
      <c r="EEG259" s="277"/>
      <c r="EEH259" s="402"/>
      <c r="EEI259" s="404"/>
      <c r="EEJ259" s="49"/>
      <c r="EEK259" s="49"/>
      <c r="EEL259" s="49"/>
      <c r="EEM259" s="99"/>
      <c r="EEN259" s="98"/>
      <c r="EEO259" s="49"/>
      <c r="EEP259" s="405"/>
      <c r="EEQ259" s="405"/>
      <c r="EER259" s="277"/>
      <c r="EES259" s="277"/>
      <c r="EET259" s="277"/>
      <c r="EEU259" s="277"/>
      <c r="EEV259" s="277"/>
      <c r="EEW259" s="277"/>
      <c r="EEX259" s="277"/>
      <c r="EEY259" s="277"/>
      <c r="EEZ259" s="402"/>
      <c r="EFA259" s="404"/>
      <c r="EFB259" s="49"/>
      <c r="EFC259" s="49"/>
      <c r="EFD259" s="49"/>
      <c r="EFE259" s="99"/>
      <c r="EFF259" s="98"/>
      <c r="EFG259" s="49"/>
      <c r="EFH259" s="405"/>
      <c r="EFI259" s="405"/>
      <c r="EFJ259" s="277"/>
      <c r="EFK259" s="277"/>
      <c r="EFL259" s="277"/>
      <c r="EFM259" s="277"/>
      <c r="EFN259" s="277"/>
      <c r="EFO259" s="277"/>
      <c r="EFP259" s="277"/>
      <c r="EFQ259" s="277"/>
      <c r="EFR259" s="402"/>
      <c r="EFS259" s="404"/>
      <c r="EFT259" s="49"/>
      <c r="EFU259" s="49"/>
      <c r="EFV259" s="49"/>
      <c r="EFW259" s="99"/>
      <c r="EFX259" s="98"/>
      <c r="EFY259" s="49"/>
      <c r="EFZ259" s="405"/>
      <c r="EGA259" s="405"/>
      <c r="EGB259" s="277"/>
      <c r="EGC259" s="277"/>
      <c r="EGD259" s="277"/>
      <c r="EGE259" s="277"/>
      <c r="EGF259" s="277"/>
      <c r="EGG259" s="277"/>
      <c r="EGH259" s="277"/>
      <c r="EGI259" s="277"/>
      <c r="EGJ259" s="402"/>
      <c r="EGK259" s="404"/>
      <c r="EGL259" s="49"/>
      <c r="EGM259" s="49"/>
      <c r="EGN259" s="49"/>
      <c r="EGO259" s="99"/>
      <c r="EGP259" s="98"/>
      <c r="EGQ259" s="49"/>
      <c r="EGR259" s="405"/>
      <c r="EGS259" s="405"/>
      <c r="EGT259" s="277"/>
      <c r="EGU259" s="277"/>
      <c r="EGV259" s="277"/>
      <c r="EGW259" s="277"/>
      <c r="EGX259" s="277"/>
      <c r="EGY259" s="277"/>
      <c r="EGZ259" s="277"/>
      <c r="EHA259" s="277"/>
      <c r="EHB259" s="402"/>
      <c r="EHC259" s="404"/>
      <c r="EHD259" s="49"/>
      <c r="EHE259" s="49"/>
      <c r="EHF259" s="49"/>
      <c r="EHG259" s="99"/>
      <c r="EHH259" s="98"/>
      <c r="EHI259" s="49"/>
      <c r="EHJ259" s="405"/>
      <c r="EHK259" s="405"/>
      <c r="EHL259" s="277"/>
      <c r="EHM259" s="277"/>
      <c r="EHN259" s="277"/>
      <c r="EHO259" s="277"/>
      <c r="EHP259" s="277"/>
      <c r="EHQ259" s="277"/>
      <c r="EHR259" s="277"/>
      <c r="EHS259" s="277"/>
      <c r="EHT259" s="402"/>
      <c r="EHU259" s="404"/>
      <c r="EHV259" s="49"/>
      <c r="EHW259" s="49"/>
      <c r="EHX259" s="49"/>
      <c r="EHY259" s="99"/>
      <c r="EHZ259" s="98"/>
      <c r="EIA259" s="49"/>
      <c r="EIB259" s="405"/>
      <c r="EIC259" s="405"/>
      <c r="EID259" s="277"/>
      <c r="EIE259" s="277"/>
      <c r="EIF259" s="277"/>
      <c r="EIG259" s="277"/>
      <c r="EIH259" s="277"/>
      <c r="EII259" s="277"/>
      <c r="EIJ259" s="277"/>
      <c r="EIK259" s="277"/>
      <c r="EIL259" s="402"/>
      <c r="EIM259" s="404"/>
      <c r="EIN259" s="49"/>
      <c r="EIO259" s="49"/>
      <c r="EIP259" s="49"/>
      <c r="EIQ259" s="99"/>
      <c r="EIR259" s="98"/>
      <c r="EIS259" s="49"/>
      <c r="EIT259" s="405"/>
      <c r="EIU259" s="405"/>
      <c r="EIV259" s="277"/>
      <c r="EIW259" s="277"/>
      <c r="EIX259" s="277"/>
      <c r="EIY259" s="277"/>
      <c r="EIZ259" s="277"/>
      <c r="EJA259" s="277"/>
      <c r="EJB259" s="277"/>
      <c r="EJC259" s="277"/>
      <c r="EJD259" s="402"/>
      <c r="EJE259" s="404"/>
      <c r="EJF259" s="49"/>
      <c r="EJG259" s="49"/>
      <c r="EJH259" s="49"/>
      <c r="EJI259" s="99"/>
      <c r="EJJ259" s="98"/>
      <c r="EJK259" s="49"/>
      <c r="EJL259" s="405"/>
      <c r="EJM259" s="405"/>
      <c r="EJN259" s="277"/>
      <c r="EJO259" s="277"/>
      <c r="EJP259" s="277"/>
      <c r="EJQ259" s="277"/>
      <c r="EJR259" s="277"/>
      <c r="EJS259" s="277"/>
      <c r="EJT259" s="277"/>
      <c r="EJU259" s="277"/>
      <c r="EJV259" s="402"/>
      <c r="EJW259" s="404"/>
      <c r="EJX259" s="49"/>
      <c r="EJY259" s="49"/>
      <c r="EJZ259" s="49"/>
      <c r="EKA259" s="99"/>
      <c r="EKB259" s="98"/>
      <c r="EKC259" s="49"/>
      <c r="EKD259" s="405"/>
      <c r="EKE259" s="405"/>
      <c r="EKF259" s="277"/>
      <c r="EKG259" s="277"/>
      <c r="EKH259" s="277"/>
      <c r="EKI259" s="277"/>
      <c r="EKJ259" s="277"/>
      <c r="EKK259" s="277"/>
      <c r="EKL259" s="277"/>
      <c r="EKM259" s="277"/>
      <c r="EKN259" s="402"/>
      <c r="EKO259" s="404"/>
      <c r="EKP259" s="49"/>
      <c r="EKQ259" s="49"/>
      <c r="EKR259" s="49"/>
      <c r="EKS259" s="99"/>
      <c r="EKT259" s="98"/>
      <c r="EKU259" s="49"/>
      <c r="EKV259" s="405"/>
      <c r="EKW259" s="405"/>
      <c r="EKX259" s="277"/>
      <c r="EKY259" s="277"/>
      <c r="EKZ259" s="277"/>
      <c r="ELA259" s="277"/>
      <c r="ELB259" s="277"/>
      <c r="ELC259" s="277"/>
      <c r="ELD259" s="277"/>
      <c r="ELE259" s="277"/>
      <c r="ELF259" s="402"/>
      <c r="ELG259" s="404"/>
      <c r="ELH259" s="49"/>
      <c r="ELI259" s="49"/>
      <c r="ELJ259" s="49"/>
      <c r="ELK259" s="99"/>
      <c r="ELL259" s="98"/>
      <c r="ELM259" s="49"/>
      <c r="ELN259" s="405"/>
      <c r="ELO259" s="405"/>
      <c r="ELP259" s="277"/>
      <c r="ELQ259" s="277"/>
      <c r="ELR259" s="277"/>
      <c r="ELS259" s="277"/>
      <c r="ELT259" s="277"/>
      <c r="ELU259" s="277"/>
      <c r="ELV259" s="277"/>
      <c r="ELW259" s="277"/>
      <c r="ELX259" s="402"/>
      <c r="ELY259" s="404"/>
      <c r="ELZ259" s="49"/>
      <c r="EMA259" s="49"/>
      <c r="EMB259" s="49"/>
      <c r="EMC259" s="99"/>
      <c r="EMD259" s="98"/>
      <c r="EME259" s="49"/>
      <c r="EMF259" s="405"/>
      <c r="EMG259" s="405"/>
      <c r="EMH259" s="277"/>
      <c r="EMI259" s="277"/>
      <c r="EMJ259" s="277"/>
      <c r="EMK259" s="277"/>
      <c r="EML259" s="277"/>
      <c r="EMM259" s="277"/>
      <c r="EMN259" s="277"/>
      <c r="EMO259" s="277"/>
      <c r="EMP259" s="402"/>
      <c r="EMQ259" s="404"/>
      <c r="EMR259" s="49"/>
      <c r="EMS259" s="49"/>
      <c r="EMT259" s="49"/>
      <c r="EMU259" s="99"/>
      <c r="EMV259" s="98"/>
      <c r="EMW259" s="49"/>
      <c r="EMX259" s="405"/>
      <c r="EMY259" s="405"/>
      <c r="EMZ259" s="277"/>
      <c r="ENA259" s="277"/>
      <c r="ENB259" s="277"/>
      <c r="ENC259" s="277"/>
      <c r="END259" s="277"/>
      <c r="ENE259" s="277"/>
      <c r="ENF259" s="277"/>
      <c r="ENG259" s="277"/>
      <c r="ENH259" s="402"/>
      <c r="ENI259" s="404"/>
      <c r="ENJ259" s="49"/>
      <c r="ENK259" s="49"/>
      <c r="ENL259" s="49"/>
      <c r="ENM259" s="99"/>
      <c r="ENN259" s="98"/>
      <c r="ENO259" s="49"/>
      <c r="ENP259" s="405"/>
      <c r="ENQ259" s="405"/>
      <c r="ENR259" s="277"/>
      <c r="ENS259" s="277"/>
      <c r="ENT259" s="277"/>
      <c r="ENU259" s="277"/>
      <c r="ENV259" s="277"/>
      <c r="ENW259" s="277"/>
      <c r="ENX259" s="277"/>
      <c r="ENY259" s="277"/>
      <c r="ENZ259" s="402"/>
      <c r="EOA259" s="404"/>
      <c r="EOB259" s="49"/>
      <c r="EOC259" s="49"/>
      <c r="EOD259" s="49"/>
      <c r="EOE259" s="99"/>
      <c r="EOF259" s="98"/>
      <c r="EOG259" s="49"/>
      <c r="EOH259" s="405"/>
      <c r="EOI259" s="405"/>
      <c r="EOJ259" s="277"/>
      <c r="EOK259" s="277"/>
      <c r="EOL259" s="277"/>
      <c r="EOM259" s="277"/>
      <c r="EON259" s="277"/>
      <c r="EOO259" s="277"/>
      <c r="EOP259" s="277"/>
      <c r="EOQ259" s="277"/>
      <c r="EOR259" s="402"/>
      <c r="EOS259" s="404"/>
      <c r="EOT259" s="49"/>
      <c r="EOU259" s="49"/>
      <c r="EOV259" s="49"/>
      <c r="EOW259" s="99"/>
      <c r="EOX259" s="98"/>
      <c r="EOY259" s="49"/>
      <c r="EOZ259" s="405"/>
      <c r="EPA259" s="405"/>
      <c r="EPB259" s="277"/>
      <c r="EPC259" s="277"/>
      <c r="EPD259" s="277"/>
      <c r="EPE259" s="277"/>
      <c r="EPF259" s="277"/>
      <c r="EPG259" s="277"/>
      <c r="EPH259" s="277"/>
      <c r="EPI259" s="277"/>
      <c r="EPJ259" s="402"/>
      <c r="EPK259" s="404"/>
      <c r="EPL259" s="49"/>
      <c r="EPM259" s="49"/>
      <c r="EPN259" s="49"/>
      <c r="EPO259" s="99"/>
      <c r="EPP259" s="98"/>
      <c r="EPQ259" s="49"/>
      <c r="EPR259" s="405"/>
      <c r="EPS259" s="405"/>
      <c r="EPT259" s="277"/>
      <c r="EPU259" s="277"/>
      <c r="EPV259" s="277"/>
      <c r="EPW259" s="277"/>
      <c r="EPX259" s="277"/>
      <c r="EPY259" s="277"/>
      <c r="EPZ259" s="277"/>
      <c r="EQA259" s="277"/>
      <c r="EQB259" s="402"/>
      <c r="EQC259" s="404"/>
      <c r="EQD259" s="49"/>
      <c r="EQE259" s="49"/>
      <c r="EQF259" s="49"/>
      <c r="EQG259" s="99"/>
      <c r="EQH259" s="98"/>
      <c r="EQI259" s="49"/>
      <c r="EQJ259" s="405"/>
      <c r="EQK259" s="405"/>
      <c r="EQL259" s="277"/>
      <c r="EQM259" s="277"/>
      <c r="EQN259" s="277"/>
      <c r="EQO259" s="277"/>
      <c r="EQP259" s="277"/>
      <c r="EQQ259" s="277"/>
      <c r="EQR259" s="277"/>
      <c r="EQS259" s="277"/>
      <c r="EQT259" s="402"/>
      <c r="EQU259" s="404"/>
      <c r="EQV259" s="49"/>
      <c r="EQW259" s="49"/>
      <c r="EQX259" s="49"/>
      <c r="EQY259" s="99"/>
      <c r="EQZ259" s="98"/>
      <c r="ERA259" s="49"/>
      <c r="ERB259" s="405"/>
      <c r="ERC259" s="405"/>
      <c r="ERD259" s="277"/>
      <c r="ERE259" s="277"/>
      <c r="ERF259" s="277"/>
      <c r="ERG259" s="277"/>
      <c r="ERH259" s="277"/>
      <c r="ERI259" s="277"/>
      <c r="ERJ259" s="277"/>
      <c r="ERK259" s="277"/>
      <c r="ERL259" s="402"/>
      <c r="ERM259" s="404"/>
      <c r="ERN259" s="49"/>
      <c r="ERO259" s="49"/>
      <c r="ERP259" s="49"/>
      <c r="ERQ259" s="99"/>
      <c r="ERR259" s="98"/>
      <c r="ERS259" s="49"/>
      <c r="ERT259" s="405"/>
      <c r="ERU259" s="405"/>
      <c r="ERV259" s="277"/>
      <c r="ERW259" s="277"/>
      <c r="ERX259" s="277"/>
      <c r="ERY259" s="277"/>
      <c r="ERZ259" s="277"/>
      <c r="ESA259" s="277"/>
      <c r="ESB259" s="277"/>
      <c r="ESC259" s="277"/>
      <c r="ESD259" s="402"/>
      <c r="ESE259" s="404"/>
      <c r="ESF259" s="49"/>
      <c r="ESG259" s="49"/>
      <c r="ESH259" s="49"/>
      <c r="ESI259" s="99"/>
      <c r="ESJ259" s="98"/>
      <c r="ESK259" s="49"/>
      <c r="ESL259" s="405"/>
      <c r="ESM259" s="405"/>
      <c r="ESN259" s="277"/>
      <c r="ESO259" s="277"/>
      <c r="ESP259" s="277"/>
      <c r="ESQ259" s="277"/>
      <c r="ESR259" s="277"/>
      <c r="ESS259" s="277"/>
      <c r="EST259" s="277"/>
      <c r="ESU259" s="277"/>
      <c r="ESV259" s="402"/>
      <c r="ESW259" s="404"/>
      <c r="ESX259" s="49"/>
      <c r="ESY259" s="49"/>
      <c r="ESZ259" s="49"/>
      <c r="ETA259" s="99"/>
      <c r="ETB259" s="98"/>
      <c r="ETC259" s="49"/>
      <c r="ETD259" s="405"/>
      <c r="ETE259" s="405"/>
      <c r="ETF259" s="277"/>
      <c r="ETG259" s="277"/>
      <c r="ETH259" s="277"/>
      <c r="ETI259" s="277"/>
      <c r="ETJ259" s="277"/>
      <c r="ETK259" s="277"/>
      <c r="ETL259" s="277"/>
      <c r="ETM259" s="277"/>
      <c r="ETN259" s="402"/>
      <c r="ETO259" s="404"/>
      <c r="ETP259" s="49"/>
      <c r="ETQ259" s="49"/>
      <c r="ETR259" s="49"/>
      <c r="ETS259" s="99"/>
      <c r="ETT259" s="98"/>
      <c r="ETU259" s="49"/>
      <c r="ETV259" s="405"/>
      <c r="ETW259" s="405"/>
      <c r="ETX259" s="277"/>
      <c r="ETY259" s="277"/>
      <c r="ETZ259" s="277"/>
      <c r="EUA259" s="277"/>
      <c r="EUB259" s="277"/>
      <c r="EUC259" s="277"/>
      <c r="EUD259" s="277"/>
      <c r="EUE259" s="277"/>
      <c r="EUF259" s="402"/>
      <c r="EUG259" s="404"/>
      <c r="EUH259" s="49"/>
      <c r="EUI259" s="49"/>
      <c r="EUJ259" s="49"/>
      <c r="EUK259" s="99"/>
      <c r="EUL259" s="98"/>
      <c r="EUM259" s="49"/>
      <c r="EUN259" s="405"/>
      <c r="EUO259" s="405"/>
      <c r="EUP259" s="277"/>
      <c r="EUQ259" s="277"/>
      <c r="EUR259" s="277"/>
      <c r="EUS259" s="277"/>
      <c r="EUT259" s="277"/>
      <c r="EUU259" s="277"/>
      <c r="EUV259" s="277"/>
      <c r="EUW259" s="277"/>
      <c r="EUX259" s="402"/>
      <c r="EUY259" s="404"/>
      <c r="EUZ259" s="49"/>
      <c r="EVA259" s="49"/>
      <c r="EVB259" s="49"/>
      <c r="EVC259" s="99"/>
      <c r="EVD259" s="98"/>
      <c r="EVE259" s="49"/>
      <c r="EVF259" s="405"/>
      <c r="EVG259" s="405"/>
      <c r="EVH259" s="277"/>
      <c r="EVI259" s="277"/>
      <c r="EVJ259" s="277"/>
      <c r="EVK259" s="277"/>
      <c r="EVL259" s="277"/>
      <c r="EVM259" s="277"/>
      <c r="EVN259" s="277"/>
      <c r="EVO259" s="277"/>
      <c r="EVP259" s="402"/>
      <c r="EVQ259" s="404"/>
      <c r="EVR259" s="49"/>
      <c r="EVS259" s="49"/>
      <c r="EVT259" s="49"/>
      <c r="EVU259" s="99"/>
      <c r="EVV259" s="98"/>
      <c r="EVW259" s="49"/>
      <c r="EVX259" s="405"/>
      <c r="EVY259" s="405"/>
      <c r="EVZ259" s="277"/>
      <c r="EWA259" s="277"/>
      <c r="EWB259" s="277"/>
      <c r="EWC259" s="277"/>
      <c r="EWD259" s="277"/>
      <c r="EWE259" s="277"/>
      <c r="EWF259" s="277"/>
      <c r="EWG259" s="277"/>
      <c r="EWH259" s="402"/>
      <c r="EWI259" s="404"/>
      <c r="EWJ259" s="49"/>
      <c r="EWK259" s="49"/>
      <c r="EWL259" s="49"/>
      <c r="EWM259" s="99"/>
      <c r="EWN259" s="98"/>
      <c r="EWO259" s="49"/>
      <c r="EWP259" s="405"/>
      <c r="EWQ259" s="405"/>
      <c r="EWR259" s="277"/>
      <c r="EWS259" s="277"/>
      <c r="EWT259" s="277"/>
      <c r="EWU259" s="277"/>
      <c r="EWV259" s="277"/>
      <c r="EWW259" s="277"/>
      <c r="EWX259" s="277"/>
      <c r="EWY259" s="277"/>
      <c r="EWZ259" s="402"/>
      <c r="EXA259" s="404"/>
      <c r="EXB259" s="49"/>
      <c r="EXC259" s="49"/>
      <c r="EXD259" s="49"/>
      <c r="EXE259" s="99"/>
      <c r="EXF259" s="98"/>
      <c r="EXG259" s="49"/>
      <c r="EXH259" s="405"/>
      <c r="EXI259" s="405"/>
      <c r="EXJ259" s="277"/>
      <c r="EXK259" s="277"/>
      <c r="EXL259" s="277"/>
      <c r="EXM259" s="277"/>
      <c r="EXN259" s="277"/>
      <c r="EXO259" s="277"/>
      <c r="EXP259" s="277"/>
      <c r="EXQ259" s="277"/>
      <c r="EXR259" s="402"/>
      <c r="EXS259" s="404"/>
      <c r="EXT259" s="49"/>
      <c r="EXU259" s="49"/>
      <c r="EXV259" s="49"/>
      <c r="EXW259" s="99"/>
      <c r="EXX259" s="98"/>
      <c r="EXY259" s="49"/>
      <c r="EXZ259" s="405"/>
      <c r="EYA259" s="405"/>
      <c r="EYB259" s="277"/>
      <c r="EYC259" s="277"/>
      <c r="EYD259" s="277"/>
      <c r="EYE259" s="277"/>
      <c r="EYF259" s="277"/>
      <c r="EYG259" s="277"/>
      <c r="EYH259" s="277"/>
      <c r="EYI259" s="277"/>
      <c r="EYJ259" s="402"/>
      <c r="EYK259" s="404"/>
      <c r="EYL259" s="49"/>
      <c r="EYM259" s="49"/>
      <c r="EYN259" s="49"/>
      <c r="EYO259" s="99"/>
      <c r="EYP259" s="98"/>
      <c r="EYQ259" s="49"/>
      <c r="EYR259" s="405"/>
      <c r="EYS259" s="405"/>
      <c r="EYT259" s="277"/>
      <c r="EYU259" s="277"/>
      <c r="EYV259" s="277"/>
      <c r="EYW259" s="277"/>
      <c r="EYX259" s="277"/>
      <c r="EYY259" s="277"/>
      <c r="EYZ259" s="277"/>
      <c r="EZA259" s="277"/>
      <c r="EZB259" s="402"/>
      <c r="EZC259" s="404"/>
      <c r="EZD259" s="49"/>
      <c r="EZE259" s="49"/>
      <c r="EZF259" s="49"/>
      <c r="EZG259" s="99"/>
      <c r="EZH259" s="98"/>
      <c r="EZI259" s="49"/>
      <c r="EZJ259" s="405"/>
      <c r="EZK259" s="405"/>
      <c r="EZL259" s="277"/>
      <c r="EZM259" s="277"/>
      <c r="EZN259" s="277"/>
      <c r="EZO259" s="277"/>
      <c r="EZP259" s="277"/>
      <c r="EZQ259" s="277"/>
      <c r="EZR259" s="277"/>
      <c r="EZS259" s="277"/>
      <c r="EZT259" s="402"/>
      <c r="EZU259" s="404"/>
      <c r="EZV259" s="49"/>
      <c r="EZW259" s="49"/>
      <c r="EZX259" s="49"/>
      <c r="EZY259" s="99"/>
      <c r="EZZ259" s="98"/>
      <c r="FAA259" s="49"/>
      <c r="FAB259" s="405"/>
      <c r="FAC259" s="405"/>
      <c r="FAD259" s="277"/>
      <c r="FAE259" s="277"/>
      <c r="FAF259" s="277"/>
      <c r="FAG259" s="277"/>
      <c r="FAH259" s="277"/>
      <c r="FAI259" s="277"/>
      <c r="FAJ259" s="277"/>
      <c r="FAK259" s="277"/>
      <c r="FAL259" s="402"/>
      <c r="FAM259" s="404"/>
      <c r="FAN259" s="49"/>
      <c r="FAO259" s="49"/>
      <c r="FAP259" s="49"/>
      <c r="FAQ259" s="99"/>
      <c r="FAR259" s="98"/>
      <c r="FAS259" s="49"/>
      <c r="FAT259" s="405"/>
      <c r="FAU259" s="405"/>
      <c r="FAV259" s="277"/>
      <c r="FAW259" s="277"/>
      <c r="FAX259" s="277"/>
      <c r="FAY259" s="277"/>
      <c r="FAZ259" s="277"/>
      <c r="FBA259" s="277"/>
      <c r="FBB259" s="277"/>
      <c r="FBC259" s="277"/>
      <c r="FBD259" s="402"/>
      <c r="FBE259" s="404"/>
      <c r="FBF259" s="49"/>
      <c r="FBG259" s="49"/>
      <c r="FBH259" s="49"/>
      <c r="FBI259" s="99"/>
      <c r="FBJ259" s="98"/>
      <c r="FBK259" s="49"/>
      <c r="FBL259" s="405"/>
      <c r="FBM259" s="405"/>
      <c r="FBN259" s="277"/>
      <c r="FBO259" s="277"/>
      <c r="FBP259" s="277"/>
      <c r="FBQ259" s="277"/>
      <c r="FBR259" s="277"/>
      <c r="FBS259" s="277"/>
      <c r="FBT259" s="277"/>
      <c r="FBU259" s="277"/>
      <c r="FBV259" s="402"/>
      <c r="FBW259" s="404"/>
      <c r="FBX259" s="49"/>
      <c r="FBY259" s="49"/>
      <c r="FBZ259" s="49"/>
      <c r="FCA259" s="99"/>
      <c r="FCB259" s="98"/>
      <c r="FCC259" s="49"/>
      <c r="FCD259" s="405"/>
      <c r="FCE259" s="405"/>
      <c r="FCF259" s="277"/>
      <c r="FCG259" s="277"/>
      <c r="FCH259" s="277"/>
      <c r="FCI259" s="277"/>
      <c r="FCJ259" s="277"/>
      <c r="FCK259" s="277"/>
      <c r="FCL259" s="277"/>
      <c r="FCM259" s="277"/>
      <c r="FCN259" s="402"/>
      <c r="FCO259" s="404"/>
      <c r="FCP259" s="49"/>
      <c r="FCQ259" s="49"/>
      <c r="FCR259" s="49"/>
      <c r="FCS259" s="99"/>
      <c r="FCT259" s="98"/>
      <c r="FCU259" s="49"/>
      <c r="FCV259" s="405"/>
      <c r="FCW259" s="405"/>
      <c r="FCX259" s="277"/>
      <c r="FCY259" s="277"/>
      <c r="FCZ259" s="277"/>
      <c r="FDA259" s="277"/>
      <c r="FDB259" s="277"/>
      <c r="FDC259" s="277"/>
      <c r="FDD259" s="277"/>
      <c r="FDE259" s="277"/>
      <c r="FDF259" s="402"/>
      <c r="FDG259" s="404"/>
      <c r="FDH259" s="49"/>
      <c r="FDI259" s="49"/>
      <c r="FDJ259" s="49"/>
      <c r="FDK259" s="99"/>
      <c r="FDL259" s="98"/>
      <c r="FDM259" s="49"/>
      <c r="FDN259" s="405"/>
      <c r="FDO259" s="405"/>
      <c r="FDP259" s="277"/>
      <c r="FDQ259" s="277"/>
      <c r="FDR259" s="277"/>
      <c r="FDS259" s="277"/>
      <c r="FDT259" s="277"/>
      <c r="FDU259" s="277"/>
      <c r="FDV259" s="277"/>
      <c r="FDW259" s="277"/>
      <c r="FDX259" s="402"/>
      <c r="FDY259" s="404"/>
      <c r="FDZ259" s="49"/>
      <c r="FEA259" s="49"/>
      <c r="FEB259" s="49"/>
      <c r="FEC259" s="99"/>
      <c r="FED259" s="98"/>
      <c r="FEE259" s="49"/>
      <c r="FEF259" s="405"/>
      <c r="FEG259" s="405"/>
      <c r="FEH259" s="277"/>
      <c r="FEI259" s="277"/>
      <c r="FEJ259" s="277"/>
      <c r="FEK259" s="277"/>
      <c r="FEL259" s="277"/>
      <c r="FEM259" s="277"/>
      <c r="FEN259" s="277"/>
      <c r="FEO259" s="277"/>
      <c r="FEP259" s="402"/>
      <c r="FEQ259" s="404"/>
      <c r="FER259" s="49"/>
      <c r="FES259" s="49"/>
      <c r="FET259" s="49"/>
      <c r="FEU259" s="99"/>
      <c r="FEV259" s="98"/>
      <c r="FEW259" s="49"/>
      <c r="FEX259" s="405"/>
      <c r="FEY259" s="405"/>
      <c r="FEZ259" s="277"/>
      <c r="FFA259" s="277"/>
      <c r="FFB259" s="277"/>
      <c r="FFC259" s="277"/>
      <c r="FFD259" s="277"/>
      <c r="FFE259" s="277"/>
      <c r="FFF259" s="277"/>
      <c r="FFG259" s="277"/>
      <c r="FFH259" s="402"/>
      <c r="FFI259" s="404"/>
      <c r="FFJ259" s="49"/>
      <c r="FFK259" s="49"/>
      <c r="FFL259" s="49"/>
      <c r="FFM259" s="99"/>
      <c r="FFN259" s="98"/>
      <c r="FFO259" s="49"/>
      <c r="FFP259" s="405"/>
      <c r="FFQ259" s="405"/>
      <c r="FFR259" s="277"/>
      <c r="FFS259" s="277"/>
      <c r="FFT259" s="277"/>
      <c r="FFU259" s="277"/>
      <c r="FFV259" s="277"/>
      <c r="FFW259" s="277"/>
      <c r="FFX259" s="277"/>
      <c r="FFY259" s="277"/>
      <c r="FFZ259" s="402"/>
      <c r="FGA259" s="404"/>
      <c r="FGB259" s="49"/>
      <c r="FGC259" s="49"/>
      <c r="FGD259" s="49"/>
      <c r="FGE259" s="99"/>
      <c r="FGF259" s="98"/>
      <c r="FGG259" s="49"/>
      <c r="FGH259" s="405"/>
      <c r="FGI259" s="405"/>
      <c r="FGJ259" s="277"/>
      <c r="FGK259" s="277"/>
      <c r="FGL259" s="277"/>
      <c r="FGM259" s="277"/>
      <c r="FGN259" s="277"/>
      <c r="FGO259" s="277"/>
      <c r="FGP259" s="277"/>
      <c r="FGQ259" s="277"/>
      <c r="FGR259" s="402"/>
      <c r="FGS259" s="404"/>
      <c r="FGT259" s="49"/>
      <c r="FGU259" s="49"/>
      <c r="FGV259" s="49"/>
      <c r="FGW259" s="99"/>
      <c r="FGX259" s="98"/>
      <c r="FGY259" s="49"/>
      <c r="FGZ259" s="405"/>
      <c r="FHA259" s="405"/>
      <c r="FHB259" s="277"/>
      <c r="FHC259" s="277"/>
      <c r="FHD259" s="277"/>
      <c r="FHE259" s="277"/>
      <c r="FHF259" s="277"/>
      <c r="FHG259" s="277"/>
      <c r="FHH259" s="277"/>
      <c r="FHI259" s="277"/>
      <c r="FHJ259" s="402"/>
      <c r="FHK259" s="404"/>
      <c r="FHL259" s="49"/>
      <c r="FHM259" s="49"/>
      <c r="FHN259" s="49"/>
      <c r="FHO259" s="99"/>
      <c r="FHP259" s="98"/>
      <c r="FHQ259" s="49"/>
      <c r="FHR259" s="405"/>
      <c r="FHS259" s="405"/>
      <c r="FHT259" s="277"/>
      <c r="FHU259" s="277"/>
      <c r="FHV259" s="277"/>
      <c r="FHW259" s="277"/>
      <c r="FHX259" s="277"/>
      <c r="FHY259" s="277"/>
      <c r="FHZ259" s="277"/>
      <c r="FIA259" s="277"/>
      <c r="FIB259" s="402"/>
      <c r="FIC259" s="404"/>
      <c r="FID259" s="49"/>
      <c r="FIE259" s="49"/>
      <c r="FIF259" s="49"/>
      <c r="FIG259" s="99"/>
      <c r="FIH259" s="98"/>
      <c r="FII259" s="49"/>
      <c r="FIJ259" s="405"/>
      <c r="FIK259" s="405"/>
      <c r="FIL259" s="277"/>
      <c r="FIM259" s="277"/>
      <c r="FIN259" s="277"/>
      <c r="FIO259" s="277"/>
      <c r="FIP259" s="277"/>
      <c r="FIQ259" s="277"/>
      <c r="FIR259" s="277"/>
      <c r="FIS259" s="277"/>
      <c r="FIT259" s="402"/>
      <c r="FIU259" s="404"/>
      <c r="FIV259" s="49"/>
      <c r="FIW259" s="49"/>
      <c r="FIX259" s="49"/>
      <c r="FIY259" s="99"/>
      <c r="FIZ259" s="98"/>
      <c r="FJA259" s="49"/>
      <c r="FJB259" s="405"/>
      <c r="FJC259" s="405"/>
      <c r="FJD259" s="277"/>
      <c r="FJE259" s="277"/>
      <c r="FJF259" s="277"/>
      <c r="FJG259" s="277"/>
      <c r="FJH259" s="277"/>
      <c r="FJI259" s="277"/>
      <c r="FJJ259" s="277"/>
      <c r="FJK259" s="277"/>
      <c r="FJL259" s="402"/>
      <c r="FJM259" s="404"/>
      <c r="FJN259" s="49"/>
      <c r="FJO259" s="49"/>
      <c r="FJP259" s="49"/>
      <c r="FJQ259" s="99"/>
      <c r="FJR259" s="98"/>
      <c r="FJS259" s="49"/>
      <c r="FJT259" s="405"/>
      <c r="FJU259" s="405"/>
      <c r="FJV259" s="277"/>
      <c r="FJW259" s="277"/>
      <c r="FJX259" s="277"/>
      <c r="FJY259" s="277"/>
      <c r="FJZ259" s="277"/>
      <c r="FKA259" s="277"/>
      <c r="FKB259" s="277"/>
      <c r="FKC259" s="277"/>
      <c r="FKD259" s="402"/>
      <c r="FKE259" s="404"/>
      <c r="FKF259" s="49"/>
      <c r="FKG259" s="49"/>
      <c r="FKH259" s="49"/>
      <c r="FKI259" s="99"/>
      <c r="FKJ259" s="98"/>
      <c r="FKK259" s="49"/>
      <c r="FKL259" s="405"/>
      <c r="FKM259" s="405"/>
      <c r="FKN259" s="277"/>
      <c r="FKO259" s="277"/>
      <c r="FKP259" s="277"/>
      <c r="FKQ259" s="277"/>
      <c r="FKR259" s="277"/>
      <c r="FKS259" s="277"/>
      <c r="FKT259" s="277"/>
      <c r="FKU259" s="277"/>
      <c r="FKV259" s="402"/>
      <c r="FKW259" s="404"/>
      <c r="FKX259" s="49"/>
      <c r="FKY259" s="49"/>
      <c r="FKZ259" s="49"/>
      <c r="FLA259" s="99"/>
      <c r="FLB259" s="98"/>
      <c r="FLC259" s="49"/>
      <c r="FLD259" s="405"/>
      <c r="FLE259" s="405"/>
      <c r="FLF259" s="277"/>
      <c r="FLG259" s="277"/>
      <c r="FLH259" s="277"/>
      <c r="FLI259" s="277"/>
      <c r="FLJ259" s="277"/>
      <c r="FLK259" s="277"/>
      <c r="FLL259" s="277"/>
      <c r="FLM259" s="277"/>
      <c r="FLN259" s="402"/>
      <c r="FLO259" s="404"/>
      <c r="FLP259" s="49"/>
      <c r="FLQ259" s="49"/>
      <c r="FLR259" s="49"/>
      <c r="FLS259" s="99"/>
      <c r="FLT259" s="98"/>
      <c r="FLU259" s="49"/>
      <c r="FLV259" s="405"/>
      <c r="FLW259" s="405"/>
      <c r="FLX259" s="277"/>
      <c r="FLY259" s="277"/>
      <c r="FLZ259" s="277"/>
      <c r="FMA259" s="277"/>
      <c r="FMB259" s="277"/>
      <c r="FMC259" s="277"/>
      <c r="FMD259" s="277"/>
      <c r="FME259" s="277"/>
      <c r="FMF259" s="402"/>
      <c r="FMG259" s="404"/>
      <c r="FMH259" s="49"/>
      <c r="FMI259" s="49"/>
      <c r="FMJ259" s="49"/>
      <c r="FMK259" s="99"/>
      <c r="FML259" s="98"/>
      <c r="FMM259" s="49"/>
      <c r="FMN259" s="405"/>
      <c r="FMO259" s="405"/>
      <c r="FMP259" s="277"/>
      <c r="FMQ259" s="277"/>
      <c r="FMR259" s="277"/>
      <c r="FMS259" s="277"/>
      <c r="FMT259" s="277"/>
      <c r="FMU259" s="277"/>
      <c r="FMV259" s="277"/>
      <c r="FMW259" s="277"/>
      <c r="FMX259" s="402"/>
      <c r="FMY259" s="404"/>
      <c r="FMZ259" s="49"/>
      <c r="FNA259" s="49"/>
      <c r="FNB259" s="49"/>
      <c r="FNC259" s="99"/>
      <c r="FND259" s="98"/>
      <c r="FNE259" s="49"/>
      <c r="FNF259" s="405"/>
      <c r="FNG259" s="405"/>
      <c r="FNH259" s="277"/>
      <c r="FNI259" s="277"/>
      <c r="FNJ259" s="277"/>
      <c r="FNK259" s="277"/>
      <c r="FNL259" s="277"/>
      <c r="FNM259" s="277"/>
      <c r="FNN259" s="277"/>
      <c r="FNO259" s="277"/>
      <c r="FNP259" s="402"/>
      <c r="FNQ259" s="404"/>
      <c r="FNR259" s="49"/>
      <c r="FNS259" s="49"/>
      <c r="FNT259" s="49"/>
      <c r="FNU259" s="99"/>
      <c r="FNV259" s="98"/>
      <c r="FNW259" s="49"/>
      <c r="FNX259" s="405"/>
      <c r="FNY259" s="405"/>
      <c r="FNZ259" s="277"/>
      <c r="FOA259" s="277"/>
      <c r="FOB259" s="277"/>
      <c r="FOC259" s="277"/>
      <c r="FOD259" s="277"/>
      <c r="FOE259" s="277"/>
      <c r="FOF259" s="277"/>
      <c r="FOG259" s="277"/>
      <c r="FOH259" s="402"/>
      <c r="FOI259" s="404"/>
      <c r="FOJ259" s="49"/>
      <c r="FOK259" s="49"/>
      <c r="FOL259" s="49"/>
      <c r="FOM259" s="99"/>
      <c r="FON259" s="98"/>
      <c r="FOO259" s="49"/>
      <c r="FOP259" s="405"/>
      <c r="FOQ259" s="405"/>
      <c r="FOR259" s="277"/>
      <c r="FOS259" s="277"/>
      <c r="FOT259" s="277"/>
      <c r="FOU259" s="277"/>
      <c r="FOV259" s="277"/>
      <c r="FOW259" s="277"/>
      <c r="FOX259" s="277"/>
      <c r="FOY259" s="277"/>
      <c r="FOZ259" s="402"/>
      <c r="FPA259" s="404"/>
      <c r="FPB259" s="49"/>
      <c r="FPC259" s="49"/>
      <c r="FPD259" s="49"/>
      <c r="FPE259" s="99"/>
      <c r="FPF259" s="98"/>
      <c r="FPG259" s="49"/>
      <c r="FPH259" s="405"/>
      <c r="FPI259" s="405"/>
      <c r="FPJ259" s="277"/>
      <c r="FPK259" s="277"/>
      <c r="FPL259" s="277"/>
      <c r="FPM259" s="277"/>
      <c r="FPN259" s="277"/>
      <c r="FPO259" s="277"/>
      <c r="FPP259" s="277"/>
      <c r="FPQ259" s="277"/>
      <c r="FPR259" s="402"/>
      <c r="FPS259" s="404"/>
      <c r="FPT259" s="49"/>
      <c r="FPU259" s="49"/>
      <c r="FPV259" s="49"/>
      <c r="FPW259" s="99"/>
      <c r="FPX259" s="98"/>
      <c r="FPY259" s="49"/>
      <c r="FPZ259" s="405"/>
      <c r="FQA259" s="405"/>
      <c r="FQB259" s="277"/>
      <c r="FQC259" s="277"/>
      <c r="FQD259" s="277"/>
      <c r="FQE259" s="277"/>
      <c r="FQF259" s="277"/>
      <c r="FQG259" s="277"/>
      <c r="FQH259" s="277"/>
      <c r="FQI259" s="277"/>
      <c r="FQJ259" s="402"/>
      <c r="FQK259" s="404"/>
      <c r="FQL259" s="49"/>
      <c r="FQM259" s="49"/>
      <c r="FQN259" s="49"/>
      <c r="FQO259" s="99"/>
      <c r="FQP259" s="98"/>
      <c r="FQQ259" s="49"/>
      <c r="FQR259" s="405"/>
      <c r="FQS259" s="405"/>
      <c r="FQT259" s="277"/>
      <c r="FQU259" s="277"/>
      <c r="FQV259" s="277"/>
      <c r="FQW259" s="277"/>
      <c r="FQX259" s="277"/>
      <c r="FQY259" s="277"/>
      <c r="FQZ259" s="277"/>
      <c r="FRA259" s="277"/>
      <c r="FRB259" s="402"/>
      <c r="FRC259" s="404"/>
      <c r="FRD259" s="49"/>
      <c r="FRE259" s="49"/>
      <c r="FRF259" s="49"/>
      <c r="FRG259" s="99"/>
      <c r="FRH259" s="98"/>
      <c r="FRI259" s="49"/>
      <c r="FRJ259" s="405"/>
      <c r="FRK259" s="405"/>
      <c r="FRL259" s="277"/>
      <c r="FRM259" s="277"/>
      <c r="FRN259" s="277"/>
      <c r="FRO259" s="277"/>
      <c r="FRP259" s="277"/>
      <c r="FRQ259" s="277"/>
      <c r="FRR259" s="277"/>
      <c r="FRS259" s="277"/>
      <c r="FRT259" s="402"/>
      <c r="FRU259" s="404"/>
      <c r="FRV259" s="49"/>
      <c r="FRW259" s="49"/>
      <c r="FRX259" s="49"/>
      <c r="FRY259" s="99"/>
      <c r="FRZ259" s="98"/>
      <c r="FSA259" s="49"/>
      <c r="FSB259" s="405"/>
      <c r="FSC259" s="405"/>
      <c r="FSD259" s="277"/>
      <c r="FSE259" s="277"/>
      <c r="FSF259" s="277"/>
      <c r="FSG259" s="277"/>
      <c r="FSH259" s="277"/>
      <c r="FSI259" s="277"/>
      <c r="FSJ259" s="277"/>
      <c r="FSK259" s="277"/>
      <c r="FSL259" s="402"/>
      <c r="FSM259" s="404"/>
      <c r="FSN259" s="49"/>
      <c r="FSO259" s="49"/>
      <c r="FSP259" s="49"/>
      <c r="FSQ259" s="99"/>
      <c r="FSR259" s="98"/>
      <c r="FSS259" s="49"/>
      <c r="FST259" s="405"/>
      <c r="FSU259" s="405"/>
      <c r="FSV259" s="277"/>
      <c r="FSW259" s="277"/>
      <c r="FSX259" s="277"/>
      <c r="FSY259" s="277"/>
      <c r="FSZ259" s="277"/>
      <c r="FTA259" s="277"/>
      <c r="FTB259" s="277"/>
      <c r="FTC259" s="277"/>
      <c r="FTD259" s="402"/>
      <c r="FTE259" s="404"/>
      <c r="FTF259" s="49"/>
      <c r="FTG259" s="49"/>
      <c r="FTH259" s="49"/>
      <c r="FTI259" s="99"/>
      <c r="FTJ259" s="98"/>
      <c r="FTK259" s="49"/>
      <c r="FTL259" s="405"/>
      <c r="FTM259" s="405"/>
      <c r="FTN259" s="277"/>
      <c r="FTO259" s="277"/>
      <c r="FTP259" s="277"/>
      <c r="FTQ259" s="277"/>
      <c r="FTR259" s="277"/>
      <c r="FTS259" s="277"/>
      <c r="FTT259" s="277"/>
      <c r="FTU259" s="277"/>
      <c r="FTV259" s="402"/>
      <c r="FTW259" s="404"/>
      <c r="FTX259" s="49"/>
      <c r="FTY259" s="49"/>
      <c r="FTZ259" s="49"/>
      <c r="FUA259" s="99"/>
      <c r="FUB259" s="98"/>
      <c r="FUC259" s="49"/>
      <c r="FUD259" s="405"/>
      <c r="FUE259" s="405"/>
      <c r="FUF259" s="277"/>
      <c r="FUG259" s="277"/>
      <c r="FUH259" s="277"/>
      <c r="FUI259" s="277"/>
      <c r="FUJ259" s="277"/>
      <c r="FUK259" s="277"/>
      <c r="FUL259" s="277"/>
      <c r="FUM259" s="277"/>
      <c r="FUN259" s="402"/>
      <c r="FUO259" s="404"/>
      <c r="FUP259" s="49"/>
      <c r="FUQ259" s="49"/>
      <c r="FUR259" s="49"/>
      <c r="FUS259" s="99"/>
      <c r="FUT259" s="98"/>
      <c r="FUU259" s="49"/>
      <c r="FUV259" s="405"/>
      <c r="FUW259" s="405"/>
      <c r="FUX259" s="277"/>
      <c r="FUY259" s="277"/>
      <c r="FUZ259" s="277"/>
      <c r="FVA259" s="277"/>
      <c r="FVB259" s="277"/>
      <c r="FVC259" s="277"/>
      <c r="FVD259" s="277"/>
      <c r="FVE259" s="277"/>
      <c r="FVF259" s="402"/>
      <c r="FVG259" s="404"/>
      <c r="FVH259" s="49"/>
      <c r="FVI259" s="49"/>
      <c r="FVJ259" s="49"/>
      <c r="FVK259" s="99"/>
      <c r="FVL259" s="98"/>
      <c r="FVM259" s="49"/>
      <c r="FVN259" s="405"/>
      <c r="FVO259" s="405"/>
      <c r="FVP259" s="277"/>
      <c r="FVQ259" s="277"/>
      <c r="FVR259" s="277"/>
      <c r="FVS259" s="277"/>
      <c r="FVT259" s="277"/>
      <c r="FVU259" s="277"/>
      <c r="FVV259" s="277"/>
      <c r="FVW259" s="277"/>
      <c r="FVX259" s="402"/>
      <c r="FVY259" s="404"/>
      <c r="FVZ259" s="49"/>
      <c r="FWA259" s="49"/>
      <c r="FWB259" s="49"/>
      <c r="FWC259" s="99"/>
      <c r="FWD259" s="98"/>
      <c r="FWE259" s="49"/>
      <c r="FWF259" s="405"/>
      <c r="FWG259" s="405"/>
      <c r="FWH259" s="277"/>
      <c r="FWI259" s="277"/>
      <c r="FWJ259" s="277"/>
      <c r="FWK259" s="277"/>
      <c r="FWL259" s="277"/>
      <c r="FWM259" s="277"/>
      <c r="FWN259" s="277"/>
      <c r="FWO259" s="277"/>
      <c r="FWP259" s="402"/>
      <c r="FWQ259" s="404"/>
      <c r="FWR259" s="49"/>
      <c r="FWS259" s="49"/>
      <c r="FWT259" s="49"/>
      <c r="FWU259" s="99"/>
      <c r="FWV259" s="98"/>
      <c r="FWW259" s="49"/>
      <c r="FWX259" s="405"/>
      <c r="FWY259" s="405"/>
      <c r="FWZ259" s="277"/>
      <c r="FXA259" s="277"/>
      <c r="FXB259" s="277"/>
      <c r="FXC259" s="277"/>
      <c r="FXD259" s="277"/>
      <c r="FXE259" s="277"/>
      <c r="FXF259" s="277"/>
      <c r="FXG259" s="277"/>
      <c r="FXH259" s="402"/>
      <c r="FXI259" s="404"/>
      <c r="FXJ259" s="49"/>
      <c r="FXK259" s="49"/>
      <c r="FXL259" s="49"/>
      <c r="FXM259" s="99"/>
      <c r="FXN259" s="98"/>
      <c r="FXO259" s="49"/>
      <c r="FXP259" s="405"/>
      <c r="FXQ259" s="405"/>
      <c r="FXR259" s="277"/>
      <c r="FXS259" s="277"/>
      <c r="FXT259" s="277"/>
      <c r="FXU259" s="277"/>
      <c r="FXV259" s="277"/>
      <c r="FXW259" s="277"/>
      <c r="FXX259" s="277"/>
      <c r="FXY259" s="277"/>
      <c r="FXZ259" s="402"/>
      <c r="FYA259" s="404"/>
      <c r="FYB259" s="49"/>
      <c r="FYC259" s="49"/>
      <c r="FYD259" s="49"/>
      <c r="FYE259" s="99"/>
      <c r="FYF259" s="98"/>
      <c r="FYG259" s="49"/>
      <c r="FYH259" s="405"/>
      <c r="FYI259" s="405"/>
      <c r="FYJ259" s="277"/>
      <c r="FYK259" s="277"/>
      <c r="FYL259" s="277"/>
      <c r="FYM259" s="277"/>
      <c r="FYN259" s="277"/>
      <c r="FYO259" s="277"/>
      <c r="FYP259" s="277"/>
      <c r="FYQ259" s="277"/>
      <c r="FYR259" s="402"/>
      <c r="FYS259" s="404"/>
      <c r="FYT259" s="49"/>
      <c r="FYU259" s="49"/>
      <c r="FYV259" s="49"/>
      <c r="FYW259" s="99"/>
      <c r="FYX259" s="98"/>
      <c r="FYY259" s="49"/>
      <c r="FYZ259" s="405"/>
      <c r="FZA259" s="405"/>
      <c r="FZB259" s="277"/>
      <c r="FZC259" s="277"/>
      <c r="FZD259" s="277"/>
      <c r="FZE259" s="277"/>
      <c r="FZF259" s="277"/>
      <c r="FZG259" s="277"/>
      <c r="FZH259" s="277"/>
      <c r="FZI259" s="277"/>
      <c r="FZJ259" s="402"/>
      <c r="FZK259" s="404"/>
      <c r="FZL259" s="49"/>
      <c r="FZM259" s="49"/>
      <c r="FZN259" s="49"/>
      <c r="FZO259" s="99"/>
      <c r="FZP259" s="98"/>
      <c r="FZQ259" s="49"/>
      <c r="FZR259" s="405"/>
      <c r="FZS259" s="405"/>
      <c r="FZT259" s="277"/>
      <c r="FZU259" s="277"/>
      <c r="FZV259" s="277"/>
      <c r="FZW259" s="277"/>
      <c r="FZX259" s="277"/>
      <c r="FZY259" s="277"/>
      <c r="FZZ259" s="277"/>
      <c r="GAA259" s="277"/>
      <c r="GAB259" s="402"/>
      <c r="GAC259" s="404"/>
      <c r="GAD259" s="49"/>
      <c r="GAE259" s="49"/>
      <c r="GAF259" s="49"/>
      <c r="GAG259" s="99"/>
      <c r="GAH259" s="98"/>
      <c r="GAI259" s="49"/>
      <c r="GAJ259" s="405"/>
      <c r="GAK259" s="405"/>
      <c r="GAL259" s="277"/>
      <c r="GAM259" s="277"/>
      <c r="GAN259" s="277"/>
      <c r="GAO259" s="277"/>
      <c r="GAP259" s="277"/>
      <c r="GAQ259" s="277"/>
      <c r="GAR259" s="277"/>
      <c r="GAS259" s="277"/>
      <c r="GAT259" s="402"/>
      <c r="GAU259" s="404"/>
      <c r="GAV259" s="49"/>
      <c r="GAW259" s="49"/>
      <c r="GAX259" s="49"/>
      <c r="GAY259" s="99"/>
      <c r="GAZ259" s="98"/>
      <c r="GBA259" s="49"/>
      <c r="GBB259" s="405"/>
      <c r="GBC259" s="405"/>
      <c r="GBD259" s="277"/>
      <c r="GBE259" s="277"/>
      <c r="GBF259" s="277"/>
      <c r="GBG259" s="277"/>
      <c r="GBH259" s="277"/>
      <c r="GBI259" s="277"/>
      <c r="GBJ259" s="277"/>
      <c r="GBK259" s="277"/>
      <c r="GBL259" s="402"/>
      <c r="GBM259" s="404"/>
      <c r="GBN259" s="49"/>
      <c r="GBO259" s="49"/>
      <c r="GBP259" s="49"/>
      <c r="GBQ259" s="99"/>
      <c r="GBR259" s="98"/>
      <c r="GBS259" s="49"/>
      <c r="GBT259" s="405"/>
      <c r="GBU259" s="405"/>
      <c r="GBV259" s="277"/>
      <c r="GBW259" s="277"/>
      <c r="GBX259" s="277"/>
      <c r="GBY259" s="277"/>
      <c r="GBZ259" s="277"/>
      <c r="GCA259" s="277"/>
      <c r="GCB259" s="277"/>
      <c r="GCC259" s="277"/>
      <c r="GCD259" s="402"/>
      <c r="GCE259" s="404"/>
      <c r="GCF259" s="49"/>
      <c r="GCG259" s="49"/>
      <c r="GCH259" s="49"/>
      <c r="GCI259" s="99"/>
      <c r="GCJ259" s="98"/>
      <c r="GCK259" s="49"/>
      <c r="GCL259" s="405"/>
      <c r="GCM259" s="405"/>
      <c r="GCN259" s="277"/>
      <c r="GCO259" s="277"/>
      <c r="GCP259" s="277"/>
      <c r="GCQ259" s="277"/>
      <c r="GCR259" s="277"/>
      <c r="GCS259" s="277"/>
      <c r="GCT259" s="277"/>
      <c r="GCU259" s="277"/>
      <c r="GCV259" s="402"/>
      <c r="GCW259" s="404"/>
      <c r="GCX259" s="49"/>
      <c r="GCY259" s="49"/>
      <c r="GCZ259" s="49"/>
      <c r="GDA259" s="99"/>
      <c r="GDB259" s="98"/>
      <c r="GDC259" s="49"/>
      <c r="GDD259" s="405"/>
      <c r="GDE259" s="405"/>
      <c r="GDF259" s="277"/>
      <c r="GDG259" s="277"/>
      <c r="GDH259" s="277"/>
      <c r="GDI259" s="277"/>
      <c r="GDJ259" s="277"/>
      <c r="GDK259" s="277"/>
      <c r="GDL259" s="277"/>
      <c r="GDM259" s="277"/>
      <c r="GDN259" s="402"/>
      <c r="GDO259" s="404"/>
      <c r="GDP259" s="49"/>
      <c r="GDQ259" s="49"/>
      <c r="GDR259" s="49"/>
      <c r="GDS259" s="99"/>
      <c r="GDT259" s="98"/>
      <c r="GDU259" s="49"/>
      <c r="GDV259" s="405"/>
      <c r="GDW259" s="405"/>
      <c r="GDX259" s="277"/>
      <c r="GDY259" s="277"/>
      <c r="GDZ259" s="277"/>
      <c r="GEA259" s="277"/>
      <c r="GEB259" s="277"/>
      <c r="GEC259" s="277"/>
      <c r="GED259" s="277"/>
      <c r="GEE259" s="277"/>
      <c r="GEF259" s="402"/>
      <c r="GEG259" s="404"/>
      <c r="GEH259" s="49"/>
      <c r="GEI259" s="49"/>
      <c r="GEJ259" s="49"/>
      <c r="GEK259" s="99"/>
      <c r="GEL259" s="98"/>
      <c r="GEM259" s="49"/>
      <c r="GEN259" s="405"/>
      <c r="GEO259" s="405"/>
      <c r="GEP259" s="277"/>
      <c r="GEQ259" s="277"/>
      <c r="GER259" s="277"/>
      <c r="GES259" s="277"/>
      <c r="GET259" s="277"/>
      <c r="GEU259" s="277"/>
      <c r="GEV259" s="277"/>
      <c r="GEW259" s="277"/>
      <c r="GEX259" s="402"/>
      <c r="GEY259" s="404"/>
      <c r="GEZ259" s="49"/>
      <c r="GFA259" s="49"/>
      <c r="GFB259" s="49"/>
      <c r="GFC259" s="99"/>
      <c r="GFD259" s="98"/>
      <c r="GFE259" s="49"/>
      <c r="GFF259" s="405"/>
      <c r="GFG259" s="405"/>
      <c r="GFH259" s="277"/>
      <c r="GFI259" s="277"/>
      <c r="GFJ259" s="277"/>
      <c r="GFK259" s="277"/>
      <c r="GFL259" s="277"/>
      <c r="GFM259" s="277"/>
      <c r="GFN259" s="277"/>
      <c r="GFO259" s="277"/>
      <c r="GFP259" s="402"/>
      <c r="GFQ259" s="404"/>
      <c r="GFR259" s="49"/>
      <c r="GFS259" s="49"/>
      <c r="GFT259" s="49"/>
      <c r="GFU259" s="99"/>
      <c r="GFV259" s="98"/>
      <c r="GFW259" s="49"/>
      <c r="GFX259" s="405"/>
      <c r="GFY259" s="405"/>
      <c r="GFZ259" s="277"/>
      <c r="GGA259" s="277"/>
      <c r="GGB259" s="277"/>
      <c r="GGC259" s="277"/>
      <c r="GGD259" s="277"/>
      <c r="GGE259" s="277"/>
      <c r="GGF259" s="277"/>
      <c r="GGG259" s="277"/>
      <c r="GGH259" s="402"/>
      <c r="GGI259" s="404"/>
      <c r="GGJ259" s="49"/>
      <c r="GGK259" s="49"/>
      <c r="GGL259" s="49"/>
      <c r="GGM259" s="99"/>
      <c r="GGN259" s="98"/>
      <c r="GGO259" s="49"/>
      <c r="GGP259" s="405"/>
      <c r="GGQ259" s="405"/>
      <c r="GGR259" s="277"/>
      <c r="GGS259" s="277"/>
      <c r="GGT259" s="277"/>
      <c r="GGU259" s="277"/>
      <c r="GGV259" s="277"/>
      <c r="GGW259" s="277"/>
      <c r="GGX259" s="277"/>
      <c r="GGY259" s="277"/>
      <c r="GGZ259" s="402"/>
      <c r="GHA259" s="404"/>
      <c r="GHB259" s="49"/>
      <c r="GHC259" s="49"/>
      <c r="GHD259" s="49"/>
      <c r="GHE259" s="99"/>
      <c r="GHF259" s="98"/>
      <c r="GHG259" s="49"/>
      <c r="GHH259" s="405"/>
      <c r="GHI259" s="405"/>
      <c r="GHJ259" s="277"/>
      <c r="GHK259" s="277"/>
      <c r="GHL259" s="277"/>
      <c r="GHM259" s="277"/>
      <c r="GHN259" s="277"/>
      <c r="GHO259" s="277"/>
      <c r="GHP259" s="277"/>
      <c r="GHQ259" s="277"/>
      <c r="GHR259" s="402"/>
      <c r="GHS259" s="404"/>
      <c r="GHT259" s="49"/>
      <c r="GHU259" s="49"/>
      <c r="GHV259" s="49"/>
      <c r="GHW259" s="99"/>
      <c r="GHX259" s="98"/>
      <c r="GHY259" s="49"/>
      <c r="GHZ259" s="405"/>
      <c r="GIA259" s="405"/>
      <c r="GIB259" s="277"/>
      <c r="GIC259" s="277"/>
      <c r="GID259" s="277"/>
      <c r="GIE259" s="277"/>
      <c r="GIF259" s="277"/>
      <c r="GIG259" s="277"/>
      <c r="GIH259" s="277"/>
      <c r="GII259" s="277"/>
      <c r="GIJ259" s="402"/>
      <c r="GIK259" s="404"/>
      <c r="GIL259" s="49"/>
      <c r="GIM259" s="49"/>
      <c r="GIN259" s="49"/>
      <c r="GIO259" s="99"/>
      <c r="GIP259" s="98"/>
      <c r="GIQ259" s="49"/>
      <c r="GIR259" s="405"/>
      <c r="GIS259" s="405"/>
      <c r="GIT259" s="277"/>
      <c r="GIU259" s="277"/>
      <c r="GIV259" s="277"/>
      <c r="GIW259" s="277"/>
      <c r="GIX259" s="277"/>
      <c r="GIY259" s="277"/>
      <c r="GIZ259" s="277"/>
      <c r="GJA259" s="277"/>
      <c r="GJB259" s="402"/>
      <c r="GJC259" s="404"/>
      <c r="GJD259" s="49"/>
      <c r="GJE259" s="49"/>
      <c r="GJF259" s="49"/>
      <c r="GJG259" s="99"/>
      <c r="GJH259" s="98"/>
      <c r="GJI259" s="49"/>
      <c r="GJJ259" s="405"/>
      <c r="GJK259" s="405"/>
      <c r="GJL259" s="277"/>
      <c r="GJM259" s="277"/>
      <c r="GJN259" s="277"/>
      <c r="GJO259" s="277"/>
      <c r="GJP259" s="277"/>
      <c r="GJQ259" s="277"/>
      <c r="GJR259" s="277"/>
      <c r="GJS259" s="277"/>
      <c r="GJT259" s="402"/>
      <c r="GJU259" s="404"/>
      <c r="GJV259" s="49"/>
      <c r="GJW259" s="49"/>
      <c r="GJX259" s="49"/>
      <c r="GJY259" s="99"/>
      <c r="GJZ259" s="98"/>
      <c r="GKA259" s="49"/>
      <c r="GKB259" s="405"/>
      <c r="GKC259" s="405"/>
      <c r="GKD259" s="277"/>
      <c r="GKE259" s="277"/>
      <c r="GKF259" s="277"/>
      <c r="GKG259" s="277"/>
      <c r="GKH259" s="277"/>
      <c r="GKI259" s="277"/>
      <c r="GKJ259" s="277"/>
      <c r="GKK259" s="277"/>
      <c r="GKL259" s="402"/>
      <c r="GKM259" s="404"/>
      <c r="GKN259" s="49"/>
      <c r="GKO259" s="49"/>
      <c r="GKP259" s="49"/>
      <c r="GKQ259" s="99"/>
      <c r="GKR259" s="98"/>
      <c r="GKS259" s="49"/>
      <c r="GKT259" s="405"/>
      <c r="GKU259" s="405"/>
      <c r="GKV259" s="277"/>
      <c r="GKW259" s="277"/>
      <c r="GKX259" s="277"/>
      <c r="GKY259" s="277"/>
      <c r="GKZ259" s="277"/>
      <c r="GLA259" s="277"/>
      <c r="GLB259" s="277"/>
      <c r="GLC259" s="277"/>
      <c r="GLD259" s="402"/>
      <c r="GLE259" s="404"/>
      <c r="GLF259" s="49"/>
      <c r="GLG259" s="49"/>
      <c r="GLH259" s="49"/>
      <c r="GLI259" s="99"/>
      <c r="GLJ259" s="98"/>
      <c r="GLK259" s="49"/>
      <c r="GLL259" s="405"/>
      <c r="GLM259" s="405"/>
      <c r="GLN259" s="277"/>
      <c r="GLO259" s="277"/>
      <c r="GLP259" s="277"/>
      <c r="GLQ259" s="277"/>
      <c r="GLR259" s="277"/>
      <c r="GLS259" s="277"/>
      <c r="GLT259" s="277"/>
      <c r="GLU259" s="277"/>
      <c r="GLV259" s="402"/>
      <c r="GLW259" s="404"/>
      <c r="GLX259" s="49"/>
      <c r="GLY259" s="49"/>
      <c r="GLZ259" s="49"/>
      <c r="GMA259" s="99"/>
      <c r="GMB259" s="98"/>
      <c r="GMC259" s="49"/>
      <c r="GMD259" s="405"/>
      <c r="GME259" s="405"/>
      <c r="GMF259" s="277"/>
      <c r="GMG259" s="277"/>
      <c r="GMH259" s="277"/>
      <c r="GMI259" s="277"/>
      <c r="GMJ259" s="277"/>
      <c r="GMK259" s="277"/>
      <c r="GML259" s="277"/>
      <c r="GMM259" s="277"/>
      <c r="GMN259" s="402"/>
      <c r="GMO259" s="404"/>
      <c r="GMP259" s="49"/>
      <c r="GMQ259" s="49"/>
      <c r="GMR259" s="49"/>
      <c r="GMS259" s="99"/>
      <c r="GMT259" s="98"/>
      <c r="GMU259" s="49"/>
      <c r="GMV259" s="405"/>
      <c r="GMW259" s="405"/>
      <c r="GMX259" s="277"/>
      <c r="GMY259" s="277"/>
      <c r="GMZ259" s="277"/>
      <c r="GNA259" s="277"/>
      <c r="GNB259" s="277"/>
      <c r="GNC259" s="277"/>
      <c r="GND259" s="277"/>
      <c r="GNE259" s="277"/>
      <c r="GNF259" s="402"/>
      <c r="GNG259" s="404"/>
      <c r="GNH259" s="49"/>
      <c r="GNI259" s="49"/>
      <c r="GNJ259" s="49"/>
      <c r="GNK259" s="99"/>
      <c r="GNL259" s="98"/>
      <c r="GNM259" s="49"/>
      <c r="GNN259" s="405"/>
      <c r="GNO259" s="405"/>
      <c r="GNP259" s="277"/>
      <c r="GNQ259" s="277"/>
      <c r="GNR259" s="277"/>
      <c r="GNS259" s="277"/>
      <c r="GNT259" s="277"/>
      <c r="GNU259" s="277"/>
      <c r="GNV259" s="277"/>
      <c r="GNW259" s="277"/>
      <c r="GNX259" s="402"/>
      <c r="GNY259" s="404"/>
      <c r="GNZ259" s="49"/>
      <c r="GOA259" s="49"/>
      <c r="GOB259" s="49"/>
      <c r="GOC259" s="99"/>
      <c r="GOD259" s="98"/>
      <c r="GOE259" s="49"/>
      <c r="GOF259" s="405"/>
      <c r="GOG259" s="405"/>
      <c r="GOH259" s="277"/>
      <c r="GOI259" s="277"/>
      <c r="GOJ259" s="277"/>
      <c r="GOK259" s="277"/>
      <c r="GOL259" s="277"/>
      <c r="GOM259" s="277"/>
      <c r="GON259" s="277"/>
      <c r="GOO259" s="277"/>
      <c r="GOP259" s="402"/>
      <c r="GOQ259" s="404"/>
      <c r="GOR259" s="49"/>
      <c r="GOS259" s="49"/>
      <c r="GOT259" s="49"/>
      <c r="GOU259" s="99"/>
      <c r="GOV259" s="98"/>
      <c r="GOW259" s="49"/>
      <c r="GOX259" s="405"/>
      <c r="GOY259" s="405"/>
      <c r="GOZ259" s="277"/>
      <c r="GPA259" s="277"/>
      <c r="GPB259" s="277"/>
      <c r="GPC259" s="277"/>
      <c r="GPD259" s="277"/>
      <c r="GPE259" s="277"/>
      <c r="GPF259" s="277"/>
      <c r="GPG259" s="277"/>
      <c r="GPH259" s="402"/>
      <c r="GPI259" s="404"/>
      <c r="GPJ259" s="49"/>
      <c r="GPK259" s="49"/>
      <c r="GPL259" s="49"/>
      <c r="GPM259" s="99"/>
      <c r="GPN259" s="98"/>
      <c r="GPO259" s="49"/>
      <c r="GPP259" s="405"/>
      <c r="GPQ259" s="405"/>
      <c r="GPR259" s="277"/>
      <c r="GPS259" s="277"/>
      <c r="GPT259" s="277"/>
      <c r="GPU259" s="277"/>
      <c r="GPV259" s="277"/>
      <c r="GPW259" s="277"/>
      <c r="GPX259" s="277"/>
      <c r="GPY259" s="277"/>
      <c r="GPZ259" s="402"/>
      <c r="GQA259" s="404"/>
      <c r="GQB259" s="49"/>
      <c r="GQC259" s="49"/>
      <c r="GQD259" s="49"/>
      <c r="GQE259" s="99"/>
      <c r="GQF259" s="98"/>
      <c r="GQG259" s="49"/>
      <c r="GQH259" s="405"/>
      <c r="GQI259" s="405"/>
      <c r="GQJ259" s="277"/>
      <c r="GQK259" s="277"/>
      <c r="GQL259" s="277"/>
      <c r="GQM259" s="277"/>
      <c r="GQN259" s="277"/>
      <c r="GQO259" s="277"/>
      <c r="GQP259" s="277"/>
      <c r="GQQ259" s="277"/>
      <c r="GQR259" s="402"/>
      <c r="GQS259" s="404"/>
      <c r="GQT259" s="49"/>
      <c r="GQU259" s="49"/>
      <c r="GQV259" s="49"/>
      <c r="GQW259" s="99"/>
      <c r="GQX259" s="98"/>
      <c r="GQY259" s="49"/>
      <c r="GQZ259" s="405"/>
      <c r="GRA259" s="405"/>
      <c r="GRB259" s="277"/>
      <c r="GRC259" s="277"/>
      <c r="GRD259" s="277"/>
      <c r="GRE259" s="277"/>
      <c r="GRF259" s="277"/>
      <c r="GRG259" s="277"/>
      <c r="GRH259" s="277"/>
      <c r="GRI259" s="277"/>
      <c r="GRJ259" s="402"/>
      <c r="GRK259" s="404"/>
      <c r="GRL259" s="49"/>
      <c r="GRM259" s="49"/>
      <c r="GRN259" s="49"/>
      <c r="GRO259" s="99"/>
      <c r="GRP259" s="98"/>
      <c r="GRQ259" s="49"/>
      <c r="GRR259" s="405"/>
      <c r="GRS259" s="405"/>
      <c r="GRT259" s="277"/>
      <c r="GRU259" s="277"/>
      <c r="GRV259" s="277"/>
      <c r="GRW259" s="277"/>
      <c r="GRX259" s="277"/>
      <c r="GRY259" s="277"/>
      <c r="GRZ259" s="277"/>
      <c r="GSA259" s="277"/>
      <c r="GSB259" s="402"/>
      <c r="GSC259" s="404"/>
      <c r="GSD259" s="49"/>
      <c r="GSE259" s="49"/>
      <c r="GSF259" s="49"/>
      <c r="GSG259" s="99"/>
      <c r="GSH259" s="98"/>
      <c r="GSI259" s="49"/>
      <c r="GSJ259" s="405"/>
      <c r="GSK259" s="405"/>
      <c r="GSL259" s="277"/>
      <c r="GSM259" s="277"/>
      <c r="GSN259" s="277"/>
      <c r="GSO259" s="277"/>
      <c r="GSP259" s="277"/>
      <c r="GSQ259" s="277"/>
      <c r="GSR259" s="277"/>
      <c r="GSS259" s="277"/>
      <c r="GST259" s="402"/>
      <c r="GSU259" s="404"/>
      <c r="GSV259" s="49"/>
      <c r="GSW259" s="49"/>
      <c r="GSX259" s="49"/>
      <c r="GSY259" s="99"/>
      <c r="GSZ259" s="98"/>
      <c r="GTA259" s="49"/>
      <c r="GTB259" s="405"/>
      <c r="GTC259" s="405"/>
      <c r="GTD259" s="277"/>
      <c r="GTE259" s="277"/>
      <c r="GTF259" s="277"/>
      <c r="GTG259" s="277"/>
      <c r="GTH259" s="277"/>
      <c r="GTI259" s="277"/>
      <c r="GTJ259" s="277"/>
      <c r="GTK259" s="277"/>
      <c r="GTL259" s="402"/>
      <c r="GTM259" s="404"/>
      <c r="GTN259" s="49"/>
      <c r="GTO259" s="49"/>
      <c r="GTP259" s="49"/>
      <c r="GTQ259" s="99"/>
      <c r="GTR259" s="98"/>
      <c r="GTS259" s="49"/>
      <c r="GTT259" s="405"/>
      <c r="GTU259" s="405"/>
      <c r="GTV259" s="277"/>
      <c r="GTW259" s="277"/>
      <c r="GTX259" s="277"/>
      <c r="GTY259" s="277"/>
      <c r="GTZ259" s="277"/>
      <c r="GUA259" s="277"/>
      <c r="GUB259" s="277"/>
      <c r="GUC259" s="277"/>
      <c r="GUD259" s="402"/>
      <c r="GUE259" s="404"/>
      <c r="GUF259" s="49"/>
      <c r="GUG259" s="49"/>
      <c r="GUH259" s="49"/>
      <c r="GUI259" s="99"/>
      <c r="GUJ259" s="98"/>
      <c r="GUK259" s="49"/>
      <c r="GUL259" s="405"/>
      <c r="GUM259" s="405"/>
      <c r="GUN259" s="277"/>
      <c r="GUO259" s="277"/>
      <c r="GUP259" s="277"/>
      <c r="GUQ259" s="277"/>
      <c r="GUR259" s="277"/>
      <c r="GUS259" s="277"/>
      <c r="GUT259" s="277"/>
      <c r="GUU259" s="277"/>
      <c r="GUV259" s="402"/>
      <c r="GUW259" s="404"/>
      <c r="GUX259" s="49"/>
      <c r="GUY259" s="49"/>
      <c r="GUZ259" s="49"/>
      <c r="GVA259" s="99"/>
      <c r="GVB259" s="98"/>
      <c r="GVC259" s="49"/>
      <c r="GVD259" s="405"/>
      <c r="GVE259" s="405"/>
      <c r="GVF259" s="277"/>
      <c r="GVG259" s="277"/>
      <c r="GVH259" s="277"/>
      <c r="GVI259" s="277"/>
      <c r="GVJ259" s="277"/>
      <c r="GVK259" s="277"/>
      <c r="GVL259" s="277"/>
      <c r="GVM259" s="277"/>
      <c r="GVN259" s="402"/>
      <c r="GVO259" s="404"/>
      <c r="GVP259" s="49"/>
      <c r="GVQ259" s="49"/>
      <c r="GVR259" s="49"/>
      <c r="GVS259" s="99"/>
      <c r="GVT259" s="98"/>
      <c r="GVU259" s="49"/>
      <c r="GVV259" s="405"/>
      <c r="GVW259" s="405"/>
      <c r="GVX259" s="277"/>
      <c r="GVY259" s="277"/>
      <c r="GVZ259" s="277"/>
      <c r="GWA259" s="277"/>
      <c r="GWB259" s="277"/>
      <c r="GWC259" s="277"/>
      <c r="GWD259" s="277"/>
      <c r="GWE259" s="277"/>
      <c r="GWF259" s="402"/>
      <c r="GWG259" s="404"/>
      <c r="GWH259" s="49"/>
      <c r="GWI259" s="49"/>
      <c r="GWJ259" s="49"/>
      <c r="GWK259" s="99"/>
      <c r="GWL259" s="98"/>
      <c r="GWM259" s="49"/>
      <c r="GWN259" s="405"/>
      <c r="GWO259" s="405"/>
      <c r="GWP259" s="277"/>
      <c r="GWQ259" s="277"/>
      <c r="GWR259" s="277"/>
      <c r="GWS259" s="277"/>
      <c r="GWT259" s="277"/>
      <c r="GWU259" s="277"/>
      <c r="GWV259" s="277"/>
      <c r="GWW259" s="277"/>
      <c r="GWX259" s="402"/>
      <c r="GWY259" s="404"/>
      <c r="GWZ259" s="49"/>
      <c r="GXA259" s="49"/>
      <c r="GXB259" s="49"/>
      <c r="GXC259" s="99"/>
      <c r="GXD259" s="98"/>
      <c r="GXE259" s="49"/>
      <c r="GXF259" s="405"/>
      <c r="GXG259" s="405"/>
      <c r="GXH259" s="277"/>
      <c r="GXI259" s="277"/>
      <c r="GXJ259" s="277"/>
      <c r="GXK259" s="277"/>
      <c r="GXL259" s="277"/>
      <c r="GXM259" s="277"/>
      <c r="GXN259" s="277"/>
      <c r="GXO259" s="277"/>
      <c r="GXP259" s="402"/>
      <c r="GXQ259" s="404"/>
      <c r="GXR259" s="49"/>
      <c r="GXS259" s="49"/>
      <c r="GXT259" s="49"/>
      <c r="GXU259" s="99"/>
      <c r="GXV259" s="98"/>
      <c r="GXW259" s="49"/>
      <c r="GXX259" s="405"/>
      <c r="GXY259" s="405"/>
      <c r="GXZ259" s="277"/>
      <c r="GYA259" s="277"/>
      <c r="GYB259" s="277"/>
      <c r="GYC259" s="277"/>
      <c r="GYD259" s="277"/>
      <c r="GYE259" s="277"/>
      <c r="GYF259" s="277"/>
      <c r="GYG259" s="277"/>
      <c r="GYH259" s="402"/>
      <c r="GYI259" s="404"/>
      <c r="GYJ259" s="49"/>
      <c r="GYK259" s="49"/>
      <c r="GYL259" s="49"/>
      <c r="GYM259" s="99"/>
      <c r="GYN259" s="98"/>
      <c r="GYO259" s="49"/>
      <c r="GYP259" s="405"/>
      <c r="GYQ259" s="405"/>
      <c r="GYR259" s="277"/>
      <c r="GYS259" s="277"/>
      <c r="GYT259" s="277"/>
      <c r="GYU259" s="277"/>
      <c r="GYV259" s="277"/>
      <c r="GYW259" s="277"/>
      <c r="GYX259" s="277"/>
      <c r="GYY259" s="277"/>
      <c r="GYZ259" s="402"/>
      <c r="GZA259" s="404"/>
      <c r="GZB259" s="49"/>
      <c r="GZC259" s="49"/>
      <c r="GZD259" s="49"/>
      <c r="GZE259" s="99"/>
      <c r="GZF259" s="98"/>
      <c r="GZG259" s="49"/>
      <c r="GZH259" s="405"/>
      <c r="GZI259" s="405"/>
      <c r="GZJ259" s="277"/>
      <c r="GZK259" s="277"/>
      <c r="GZL259" s="277"/>
      <c r="GZM259" s="277"/>
      <c r="GZN259" s="277"/>
      <c r="GZO259" s="277"/>
      <c r="GZP259" s="277"/>
      <c r="GZQ259" s="277"/>
      <c r="GZR259" s="402"/>
      <c r="GZS259" s="404"/>
      <c r="GZT259" s="49"/>
      <c r="GZU259" s="49"/>
      <c r="GZV259" s="49"/>
      <c r="GZW259" s="99"/>
      <c r="GZX259" s="98"/>
      <c r="GZY259" s="49"/>
      <c r="GZZ259" s="405"/>
      <c r="HAA259" s="405"/>
      <c r="HAB259" s="277"/>
      <c r="HAC259" s="277"/>
      <c r="HAD259" s="277"/>
      <c r="HAE259" s="277"/>
      <c r="HAF259" s="277"/>
      <c r="HAG259" s="277"/>
      <c r="HAH259" s="277"/>
      <c r="HAI259" s="277"/>
      <c r="HAJ259" s="402"/>
      <c r="HAK259" s="404"/>
      <c r="HAL259" s="49"/>
      <c r="HAM259" s="49"/>
      <c r="HAN259" s="49"/>
      <c r="HAO259" s="99"/>
      <c r="HAP259" s="98"/>
      <c r="HAQ259" s="49"/>
      <c r="HAR259" s="405"/>
      <c r="HAS259" s="405"/>
      <c r="HAT259" s="277"/>
      <c r="HAU259" s="277"/>
      <c r="HAV259" s="277"/>
      <c r="HAW259" s="277"/>
      <c r="HAX259" s="277"/>
      <c r="HAY259" s="277"/>
      <c r="HAZ259" s="277"/>
      <c r="HBA259" s="277"/>
      <c r="HBB259" s="402"/>
      <c r="HBC259" s="404"/>
      <c r="HBD259" s="49"/>
      <c r="HBE259" s="49"/>
      <c r="HBF259" s="49"/>
      <c r="HBG259" s="99"/>
      <c r="HBH259" s="98"/>
      <c r="HBI259" s="49"/>
      <c r="HBJ259" s="405"/>
      <c r="HBK259" s="405"/>
      <c r="HBL259" s="277"/>
      <c r="HBM259" s="277"/>
      <c r="HBN259" s="277"/>
      <c r="HBO259" s="277"/>
      <c r="HBP259" s="277"/>
      <c r="HBQ259" s="277"/>
      <c r="HBR259" s="277"/>
      <c r="HBS259" s="277"/>
      <c r="HBT259" s="402"/>
      <c r="HBU259" s="404"/>
      <c r="HBV259" s="49"/>
      <c r="HBW259" s="49"/>
      <c r="HBX259" s="49"/>
      <c r="HBY259" s="99"/>
      <c r="HBZ259" s="98"/>
      <c r="HCA259" s="49"/>
      <c r="HCB259" s="405"/>
      <c r="HCC259" s="405"/>
      <c r="HCD259" s="277"/>
      <c r="HCE259" s="277"/>
      <c r="HCF259" s="277"/>
      <c r="HCG259" s="277"/>
      <c r="HCH259" s="277"/>
      <c r="HCI259" s="277"/>
      <c r="HCJ259" s="277"/>
      <c r="HCK259" s="277"/>
      <c r="HCL259" s="402"/>
      <c r="HCM259" s="404"/>
      <c r="HCN259" s="49"/>
      <c r="HCO259" s="49"/>
      <c r="HCP259" s="49"/>
      <c r="HCQ259" s="99"/>
      <c r="HCR259" s="98"/>
      <c r="HCS259" s="49"/>
      <c r="HCT259" s="405"/>
      <c r="HCU259" s="405"/>
      <c r="HCV259" s="277"/>
      <c r="HCW259" s="277"/>
      <c r="HCX259" s="277"/>
      <c r="HCY259" s="277"/>
      <c r="HCZ259" s="277"/>
      <c r="HDA259" s="277"/>
      <c r="HDB259" s="277"/>
      <c r="HDC259" s="277"/>
      <c r="HDD259" s="402"/>
      <c r="HDE259" s="404"/>
      <c r="HDF259" s="49"/>
      <c r="HDG259" s="49"/>
      <c r="HDH259" s="49"/>
      <c r="HDI259" s="99"/>
      <c r="HDJ259" s="98"/>
      <c r="HDK259" s="49"/>
      <c r="HDL259" s="405"/>
      <c r="HDM259" s="405"/>
      <c r="HDN259" s="277"/>
      <c r="HDO259" s="277"/>
      <c r="HDP259" s="277"/>
      <c r="HDQ259" s="277"/>
      <c r="HDR259" s="277"/>
      <c r="HDS259" s="277"/>
      <c r="HDT259" s="277"/>
      <c r="HDU259" s="277"/>
      <c r="HDV259" s="402"/>
      <c r="HDW259" s="404"/>
      <c r="HDX259" s="49"/>
      <c r="HDY259" s="49"/>
      <c r="HDZ259" s="49"/>
      <c r="HEA259" s="99"/>
      <c r="HEB259" s="98"/>
      <c r="HEC259" s="49"/>
      <c r="HED259" s="405"/>
      <c r="HEE259" s="405"/>
      <c r="HEF259" s="277"/>
      <c r="HEG259" s="277"/>
      <c r="HEH259" s="277"/>
      <c r="HEI259" s="277"/>
      <c r="HEJ259" s="277"/>
      <c r="HEK259" s="277"/>
      <c r="HEL259" s="277"/>
      <c r="HEM259" s="277"/>
      <c r="HEN259" s="402"/>
      <c r="HEO259" s="404"/>
      <c r="HEP259" s="49"/>
      <c r="HEQ259" s="49"/>
      <c r="HER259" s="49"/>
      <c r="HES259" s="99"/>
      <c r="HET259" s="98"/>
      <c r="HEU259" s="49"/>
      <c r="HEV259" s="405"/>
      <c r="HEW259" s="405"/>
      <c r="HEX259" s="277"/>
      <c r="HEY259" s="277"/>
      <c r="HEZ259" s="277"/>
      <c r="HFA259" s="277"/>
      <c r="HFB259" s="277"/>
      <c r="HFC259" s="277"/>
      <c r="HFD259" s="277"/>
      <c r="HFE259" s="277"/>
      <c r="HFF259" s="402"/>
      <c r="HFG259" s="404"/>
      <c r="HFH259" s="49"/>
      <c r="HFI259" s="49"/>
      <c r="HFJ259" s="49"/>
      <c r="HFK259" s="99"/>
      <c r="HFL259" s="98"/>
      <c r="HFM259" s="49"/>
      <c r="HFN259" s="405"/>
      <c r="HFO259" s="405"/>
      <c r="HFP259" s="277"/>
      <c r="HFQ259" s="277"/>
      <c r="HFR259" s="277"/>
      <c r="HFS259" s="277"/>
      <c r="HFT259" s="277"/>
      <c r="HFU259" s="277"/>
      <c r="HFV259" s="277"/>
      <c r="HFW259" s="277"/>
      <c r="HFX259" s="402"/>
      <c r="HFY259" s="404"/>
      <c r="HFZ259" s="49"/>
      <c r="HGA259" s="49"/>
      <c r="HGB259" s="49"/>
      <c r="HGC259" s="99"/>
      <c r="HGD259" s="98"/>
      <c r="HGE259" s="49"/>
      <c r="HGF259" s="405"/>
      <c r="HGG259" s="405"/>
      <c r="HGH259" s="277"/>
      <c r="HGI259" s="277"/>
      <c r="HGJ259" s="277"/>
      <c r="HGK259" s="277"/>
      <c r="HGL259" s="277"/>
      <c r="HGM259" s="277"/>
      <c r="HGN259" s="277"/>
      <c r="HGO259" s="277"/>
      <c r="HGP259" s="402"/>
      <c r="HGQ259" s="404"/>
      <c r="HGR259" s="49"/>
      <c r="HGS259" s="49"/>
      <c r="HGT259" s="49"/>
      <c r="HGU259" s="99"/>
      <c r="HGV259" s="98"/>
      <c r="HGW259" s="49"/>
      <c r="HGX259" s="405"/>
      <c r="HGY259" s="405"/>
      <c r="HGZ259" s="277"/>
      <c r="HHA259" s="277"/>
      <c r="HHB259" s="277"/>
      <c r="HHC259" s="277"/>
      <c r="HHD259" s="277"/>
      <c r="HHE259" s="277"/>
      <c r="HHF259" s="277"/>
      <c r="HHG259" s="277"/>
      <c r="HHH259" s="402"/>
      <c r="HHI259" s="404"/>
      <c r="HHJ259" s="49"/>
      <c r="HHK259" s="49"/>
      <c r="HHL259" s="49"/>
      <c r="HHM259" s="99"/>
      <c r="HHN259" s="98"/>
      <c r="HHO259" s="49"/>
      <c r="HHP259" s="405"/>
      <c r="HHQ259" s="405"/>
      <c r="HHR259" s="277"/>
      <c r="HHS259" s="277"/>
      <c r="HHT259" s="277"/>
      <c r="HHU259" s="277"/>
      <c r="HHV259" s="277"/>
      <c r="HHW259" s="277"/>
      <c r="HHX259" s="277"/>
      <c r="HHY259" s="277"/>
      <c r="HHZ259" s="402"/>
      <c r="HIA259" s="404"/>
      <c r="HIB259" s="49"/>
      <c r="HIC259" s="49"/>
      <c r="HID259" s="49"/>
      <c r="HIE259" s="99"/>
      <c r="HIF259" s="98"/>
      <c r="HIG259" s="49"/>
      <c r="HIH259" s="405"/>
      <c r="HII259" s="405"/>
      <c r="HIJ259" s="277"/>
      <c r="HIK259" s="277"/>
      <c r="HIL259" s="277"/>
      <c r="HIM259" s="277"/>
      <c r="HIN259" s="277"/>
      <c r="HIO259" s="277"/>
      <c r="HIP259" s="277"/>
      <c r="HIQ259" s="277"/>
      <c r="HIR259" s="402"/>
      <c r="HIS259" s="404"/>
      <c r="HIT259" s="49"/>
      <c r="HIU259" s="49"/>
      <c r="HIV259" s="49"/>
      <c r="HIW259" s="99"/>
      <c r="HIX259" s="98"/>
      <c r="HIY259" s="49"/>
      <c r="HIZ259" s="405"/>
      <c r="HJA259" s="405"/>
      <c r="HJB259" s="277"/>
      <c r="HJC259" s="277"/>
      <c r="HJD259" s="277"/>
      <c r="HJE259" s="277"/>
      <c r="HJF259" s="277"/>
      <c r="HJG259" s="277"/>
      <c r="HJH259" s="277"/>
      <c r="HJI259" s="277"/>
      <c r="HJJ259" s="402"/>
      <c r="HJK259" s="404"/>
      <c r="HJL259" s="49"/>
      <c r="HJM259" s="49"/>
      <c r="HJN259" s="49"/>
      <c r="HJO259" s="99"/>
      <c r="HJP259" s="98"/>
      <c r="HJQ259" s="49"/>
      <c r="HJR259" s="405"/>
      <c r="HJS259" s="405"/>
      <c r="HJT259" s="277"/>
      <c r="HJU259" s="277"/>
      <c r="HJV259" s="277"/>
      <c r="HJW259" s="277"/>
      <c r="HJX259" s="277"/>
      <c r="HJY259" s="277"/>
      <c r="HJZ259" s="277"/>
      <c r="HKA259" s="277"/>
      <c r="HKB259" s="402"/>
      <c r="HKC259" s="404"/>
      <c r="HKD259" s="49"/>
      <c r="HKE259" s="49"/>
      <c r="HKF259" s="49"/>
      <c r="HKG259" s="99"/>
      <c r="HKH259" s="98"/>
      <c r="HKI259" s="49"/>
      <c r="HKJ259" s="405"/>
      <c r="HKK259" s="405"/>
      <c r="HKL259" s="277"/>
      <c r="HKM259" s="277"/>
      <c r="HKN259" s="277"/>
      <c r="HKO259" s="277"/>
      <c r="HKP259" s="277"/>
      <c r="HKQ259" s="277"/>
      <c r="HKR259" s="277"/>
      <c r="HKS259" s="277"/>
      <c r="HKT259" s="402"/>
      <c r="HKU259" s="404"/>
      <c r="HKV259" s="49"/>
      <c r="HKW259" s="49"/>
      <c r="HKX259" s="49"/>
      <c r="HKY259" s="99"/>
      <c r="HKZ259" s="98"/>
      <c r="HLA259" s="49"/>
      <c r="HLB259" s="405"/>
      <c r="HLC259" s="405"/>
      <c r="HLD259" s="277"/>
      <c r="HLE259" s="277"/>
      <c r="HLF259" s="277"/>
      <c r="HLG259" s="277"/>
      <c r="HLH259" s="277"/>
      <c r="HLI259" s="277"/>
      <c r="HLJ259" s="277"/>
      <c r="HLK259" s="277"/>
      <c r="HLL259" s="402"/>
      <c r="HLM259" s="404"/>
      <c r="HLN259" s="49"/>
      <c r="HLO259" s="49"/>
      <c r="HLP259" s="49"/>
      <c r="HLQ259" s="99"/>
      <c r="HLR259" s="98"/>
      <c r="HLS259" s="49"/>
      <c r="HLT259" s="405"/>
      <c r="HLU259" s="405"/>
      <c r="HLV259" s="277"/>
      <c r="HLW259" s="277"/>
      <c r="HLX259" s="277"/>
      <c r="HLY259" s="277"/>
      <c r="HLZ259" s="277"/>
      <c r="HMA259" s="277"/>
      <c r="HMB259" s="277"/>
      <c r="HMC259" s="277"/>
      <c r="HMD259" s="402"/>
      <c r="HME259" s="404"/>
      <c r="HMF259" s="49"/>
      <c r="HMG259" s="49"/>
      <c r="HMH259" s="49"/>
      <c r="HMI259" s="99"/>
      <c r="HMJ259" s="98"/>
      <c r="HMK259" s="49"/>
      <c r="HML259" s="405"/>
      <c r="HMM259" s="405"/>
      <c r="HMN259" s="277"/>
      <c r="HMO259" s="277"/>
      <c r="HMP259" s="277"/>
      <c r="HMQ259" s="277"/>
      <c r="HMR259" s="277"/>
      <c r="HMS259" s="277"/>
      <c r="HMT259" s="277"/>
      <c r="HMU259" s="277"/>
      <c r="HMV259" s="402"/>
      <c r="HMW259" s="404"/>
      <c r="HMX259" s="49"/>
      <c r="HMY259" s="49"/>
      <c r="HMZ259" s="49"/>
      <c r="HNA259" s="99"/>
      <c r="HNB259" s="98"/>
      <c r="HNC259" s="49"/>
      <c r="HND259" s="405"/>
      <c r="HNE259" s="405"/>
      <c r="HNF259" s="277"/>
      <c r="HNG259" s="277"/>
      <c r="HNH259" s="277"/>
      <c r="HNI259" s="277"/>
      <c r="HNJ259" s="277"/>
      <c r="HNK259" s="277"/>
      <c r="HNL259" s="277"/>
      <c r="HNM259" s="277"/>
      <c r="HNN259" s="402"/>
      <c r="HNO259" s="404"/>
      <c r="HNP259" s="49"/>
      <c r="HNQ259" s="49"/>
      <c r="HNR259" s="49"/>
      <c r="HNS259" s="99"/>
      <c r="HNT259" s="98"/>
      <c r="HNU259" s="49"/>
      <c r="HNV259" s="405"/>
      <c r="HNW259" s="405"/>
      <c r="HNX259" s="277"/>
      <c r="HNY259" s="277"/>
      <c r="HNZ259" s="277"/>
      <c r="HOA259" s="277"/>
      <c r="HOB259" s="277"/>
      <c r="HOC259" s="277"/>
      <c r="HOD259" s="277"/>
      <c r="HOE259" s="277"/>
      <c r="HOF259" s="402"/>
      <c r="HOG259" s="404"/>
      <c r="HOH259" s="49"/>
      <c r="HOI259" s="49"/>
      <c r="HOJ259" s="49"/>
      <c r="HOK259" s="99"/>
      <c r="HOL259" s="98"/>
      <c r="HOM259" s="49"/>
      <c r="HON259" s="405"/>
      <c r="HOO259" s="405"/>
      <c r="HOP259" s="277"/>
      <c r="HOQ259" s="277"/>
      <c r="HOR259" s="277"/>
      <c r="HOS259" s="277"/>
      <c r="HOT259" s="277"/>
      <c r="HOU259" s="277"/>
      <c r="HOV259" s="277"/>
      <c r="HOW259" s="277"/>
      <c r="HOX259" s="402"/>
      <c r="HOY259" s="404"/>
      <c r="HOZ259" s="49"/>
      <c r="HPA259" s="49"/>
      <c r="HPB259" s="49"/>
      <c r="HPC259" s="99"/>
      <c r="HPD259" s="98"/>
      <c r="HPE259" s="49"/>
      <c r="HPF259" s="405"/>
      <c r="HPG259" s="405"/>
      <c r="HPH259" s="277"/>
      <c r="HPI259" s="277"/>
      <c r="HPJ259" s="277"/>
      <c r="HPK259" s="277"/>
      <c r="HPL259" s="277"/>
      <c r="HPM259" s="277"/>
      <c r="HPN259" s="277"/>
      <c r="HPO259" s="277"/>
      <c r="HPP259" s="402"/>
      <c r="HPQ259" s="404"/>
      <c r="HPR259" s="49"/>
      <c r="HPS259" s="49"/>
      <c r="HPT259" s="49"/>
      <c r="HPU259" s="99"/>
      <c r="HPV259" s="98"/>
      <c r="HPW259" s="49"/>
      <c r="HPX259" s="405"/>
      <c r="HPY259" s="405"/>
      <c r="HPZ259" s="277"/>
      <c r="HQA259" s="277"/>
      <c r="HQB259" s="277"/>
      <c r="HQC259" s="277"/>
      <c r="HQD259" s="277"/>
      <c r="HQE259" s="277"/>
      <c r="HQF259" s="277"/>
      <c r="HQG259" s="277"/>
      <c r="HQH259" s="402"/>
      <c r="HQI259" s="404"/>
      <c r="HQJ259" s="49"/>
      <c r="HQK259" s="49"/>
      <c r="HQL259" s="49"/>
      <c r="HQM259" s="99"/>
      <c r="HQN259" s="98"/>
      <c r="HQO259" s="49"/>
      <c r="HQP259" s="405"/>
      <c r="HQQ259" s="405"/>
      <c r="HQR259" s="277"/>
      <c r="HQS259" s="277"/>
      <c r="HQT259" s="277"/>
      <c r="HQU259" s="277"/>
      <c r="HQV259" s="277"/>
      <c r="HQW259" s="277"/>
      <c r="HQX259" s="277"/>
      <c r="HQY259" s="277"/>
      <c r="HQZ259" s="402"/>
      <c r="HRA259" s="404"/>
      <c r="HRB259" s="49"/>
      <c r="HRC259" s="49"/>
      <c r="HRD259" s="49"/>
      <c r="HRE259" s="99"/>
      <c r="HRF259" s="98"/>
      <c r="HRG259" s="49"/>
      <c r="HRH259" s="405"/>
      <c r="HRI259" s="405"/>
      <c r="HRJ259" s="277"/>
      <c r="HRK259" s="277"/>
      <c r="HRL259" s="277"/>
      <c r="HRM259" s="277"/>
      <c r="HRN259" s="277"/>
      <c r="HRO259" s="277"/>
      <c r="HRP259" s="277"/>
      <c r="HRQ259" s="277"/>
      <c r="HRR259" s="402"/>
      <c r="HRS259" s="404"/>
      <c r="HRT259" s="49"/>
      <c r="HRU259" s="49"/>
      <c r="HRV259" s="49"/>
      <c r="HRW259" s="99"/>
      <c r="HRX259" s="98"/>
      <c r="HRY259" s="49"/>
      <c r="HRZ259" s="405"/>
      <c r="HSA259" s="405"/>
      <c r="HSB259" s="277"/>
      <c r="HSC259" s="277"/>
      <c r="HSD259" s="277"/>
      <c r="HSE259" s="277"/>
      <c r="HSF259" s="277"/>
      <c r="HSG259" s="277"/>
      <c r="HSH259" s="277"/>
      <c r="HSI259" s="277"/>
      <c r="HSJ259" s="402"/>
      <c r="HSK259" s="404"/>
      <c r="HSL259" s="49"/>
      <c r="HSM259" s="49"/>
      <c r="HSN259" s="49"/>
      <c r="HSO259" s="99"/>
      <c r="HSP259" s="98"/>
      <c r="HSQ259" s="49"/>
      <c r="HSR259" s="405"/>
      <c r="HSS259" s="405"/>
      <c r="HST259" s="277"/>
      <c r="HSU259" s="277"/>
      <c r="HSV259" s="277"/>
      <c r="HSW259" s="277"/>
      <c r="HSX259" s="277"/>
      <c r="HSY259" s="277"/>
      <c r="HSZ259" s="277"/>
      <c r="HTA259" s="277"/>
      <c r="HTB259" s="402"/>
      <c r="HTC259" s="404"/>
      <c r="HTD259" s="49"/>
      <c r="HTE259" s="49"/>
      <c r="HTF259" s="49"/>
      <c r="HTG259" s="99"/>
      <c r="HTH259" s="98"/>
      <c r="HTI259" s="49"/>
      <c r="HTJ259" s="405"/>
      <c r="HTK259" s="405"/>
      <c r="HTL259" s="277"/>
      <c r="HTM259" s="277"/>
      <c r="HTN259" s="277"/>
      <c r="HTO259" s="277"/>
      <c r="HTP259" s="277"/>
      <c r="HTQ259" s="277"/>
      <c r="HTR259" s="277"/>
      <c r="HTS259" s="277"/>
      <c r="HTT259" s="402"/>
      <c r="HTU259" s="404"/>
      <c r="HTV259" s="49"/>
      <c r="HTW259" s="49"/>
      <c r="HTX259" s="49"/>
      <c r="HTY259" s="99"/>
      <c r="HTZ259" s="98"/>
      <c r="HUA259" s="49"/>
      <c r="HUB259" s="405"/>
      <c r="HUC259" s="405"/>
      <c r="HUD259" s="277"/>
      <c r="HUE259" s="277"/>
      <c r="HUF259" s="277"/>
      <c r="HUG259" s="277"/>
      <c r="HUH259" s="277"/>
      <c r="HUI259" s="277"/>
      <c r="HUJ259" s="277"/>
      <c r="HUK259" s="277"/>
      <c r="HUL259" s="402"/>
      <c r="HUM259" s="404"/>
      <c r="HUN259" s="49"/>
      <c r="HUO259" s="49"/>
      <c r="HUP259" s="49"/>
      <c r="HUQ259" s="99"/>
      <c r="HUR259" s="98"/>
      <c r="HUS259" s="49"/>
      <c r="HUT259" s="405"/>
      <c r="HUU259" s="405"/>
      <c r="HUV259" s="277"/>
      <c r="HUW259" s="277"/>
      <c r="HUX259" s="277"/>
      <c r="HUY259" s="277"/>
      <c r="HUZ259" s="277"/>
      <c r="HVA259" s="277"/>
      <c r="HVB259" s="277"/>
      <c r="HVC259" s="277"/>
      <c r="HVD259" s="402"/>
      <c r="HVE259" s="404"/>
      <c r="HVF259" s="49"/>
      <c r="HVG259" s="49"/>
      <c r="HVH259" s="49"/>
      <c r="HVI259" s="99"/>
      <c r="HVJ259" s="98"/>
      <c r="HVK259" s="49"/>
      <c r="HVL259" s="405"/>
      <c r="HVM259" s="405"/>
      <c r="HVN259" s="277"/>
      <c r="HVO259" s="277"/>
      <c r="HVP259" s="277"/>
      <c r="HVQ259" s="277"/>
      <c r="HVR259" s="277"/>
      <c r="HVS259" s="277"/>
      <c r="HVT259" s="277"/>
      <c r="HVU259" s="277"/>
      <c r="HVV259" s="402"/>
      <c r="HVW259" s="404"/>
      <c r="HVX259" s="49"/>
      <c r="HVY259" s="49"/>
      <c r="HVZ259" s="49"/>
      <c r="HWA259" s="99"/>
      <c r="HWB259" s="98"/>
      <c r="HWC259" s="49"/>
      <c r="HWD259" s="405"/>
      <c r="HWE259" s="405"/>
      <c r="HWF259" s="277"/>
      <c r="HWG259" s="277"/>
      <c r="HWH259" s="277"/>
      <c r="HWI259" s="277"/>
      <c r="HWJ259" s="277"/>
      <c r="HWK259" s="277"/>
      <c r="HWL259" s="277"/>
      <c r="HWM259" s="277"/>
      <c r="HWN259" s="402"/>
      <c r="HWO259" s="404"/>
      <c r="HWP259" s="49"/>
      <c r="HWQ259" s="49"/>
      <c r="HWR259" s="49"/>
      <c r="HWS259" s="99"/>
      <c r="HWT259" s="98"/>
      <c r="HWU259" s="49"/>
      <c r="HWV259" s="405"/>
      <c r="HWW259" s="405"/>
      <c r="HWX259" s="277"/>
      <c r="HWY259" s="277"/>
      <c r="HWZ259" s="277"/>
      <c r="HXA259" s="277"/>
      <c r="HXB259" s="277"/>
      <c r="HXC259" s="277"/>
      <c r="HXD259" s="277"/>
      <c r="HXE259" s="277"/>
      <c r="HXF259" s="402"/>
      <c r="HXG259" s="404"/>
      <c r="HXH259" s="49"/>
      <c r="HXI259" s="49"/>
      <c r="HXJ259" s="49"/>
      <c r="HXK259" s="99"/>
      <c r="HXL259" s="98"/>
      <c r="HXM259" s="49"/>
      <c r="HXN259" s="405"/>
      <c r="HXO259" s="405"/>
      <c r="HXP259" s="277"/>
      <c r="HXQ259" s="277"/>
      <c r="HXR259" s="277"/>
      <c r="HXS259" s="277"/>
      <c r="HXT259" s="277"/>
      <c r="HXU259" s="277"/>
      <c r="HXV259" s="277"/>
      <c r="HXW259" s="277"/>
      <c r="HXX259" s="402"/>
      <c r="HXY259" s="404"/>
      <c r="HXZ259" s="49"/>
      <c r="HYA259" s="49"/>
      <c r="HYB259" s="49"/>
      <c r="HYC259" s="99"/>
      <c r="HYD259" s="98"/>
      <c r="HYE259" s="49"/>
      <c r="HYF259" s="405"/>
      <c r="HYG259" s="405"/>
      <c r="HYH259" s="277"/>
      <c r="HYI259" s="277"/>
      <c r="HYJ259" s="277"/>
      <c r="HYK259" s="277"/>
      <c r="HYL259" s="277"/>
      <c r="HYM259" s="277"/>
      <c r="HYN259" s="277"/>
      <c r="HYO259" s="277"/>
      <c r="HYP259" s="402"/>
      <c r="HYQ259" s="404"/>
      <c r="HYR259" s="49"/>
      <c r="HYS259" s="49"/>
      <c r="HYT259" s="49"/>
      <c r="HYU259" s="99"/>
      <c r="HYV259" s="98"/>
      <c r="HYW259" s="49"/>
      <c r="HYX259" s="405"/>
      <c r="HYY259" s="405"/>
      <c r="HYZ259" s="277"/>
      <c r="HZA259" s="277"/>
      <c r="HZB259" s="277"/>
      <c r="HZC259" s="277"/>
      <c r="HZD259" s="277"/>
      <c r="HZE259" s="277"/>
      <c r="HZF259" s="277"/>
      <c r="HZG259" s="277"/>
      <c r="HZH259" s="402"/>
      <c r="HZI259" s="404"/>
      <c r="HZJ259" s="49"/>
      <c r="HZK259" s="49"/>
      <c r="HZL259" s="49"/>
      <c r="HZM259" s="99"/>
      <c r="HZN259" s="98"/>
      <c r="HZO259" s="49"/>
      <c r="HZP259" s="405"/>
      <c r="HZQ259" s="405"/>
      <c r="HZR259" s="277"/>
      <c r="HZS259" s="277"/>
      <c r="HZT259" s="277"/>
      <c r="HZU259" s="277"/>
      <c r="HZV259" s="277"/>
      <c r="HZW259" s="277"/>
      <c r="HZX259" s="277"/>
      <c r="HZY259" s="277"/>
      <c r="HZZ259" s="402"/>
      <c r="IAA259" s="404"/>
      <c r="IAB259" s="49"/>
      <c r="IAC259" s="49"/>
      <c r="IAD259" s="49"/>
      <c r="IAE259" s="99"/>
      <c r="IAF259" s="98"/>
      <c r="IAG259" s="49"/>
      <c r="IAH259" s="405"/>
      <c r="IAI259" s="405"/>
      <c r="IAJ259" s="277"/>
      <c r="IAK259" s="277"/>
      <c r="IAL259" s="277"/>
      <c r="IAM259" s="277"/>
      <c r="IAN259" s="277"/>
      <c r="IAO259" s="277"/>
      <c r="IAP259" s="277"/>
      <c r="IAQ259" s="277"/>
      <c r="IAR259" s="402"/>
      <c r="IAS259" s="404"/>
      <c r="IAT259" s="49"/>
      <c r="IAU259" s="49"/>
      <c r="IAV259" s="49"/>
      <c r="IAW259" s="99"/>
      <c r="IAX259" s="98"/>
      <c r="IAY259" s="49"/>
      <c r="IAZ259" s="405"/>
      <c r="IBA259" s="405"/>
      <c r="IBB259" s="277"/>
      <c r="IBC259" s="277"/>
      <c r="IBD259" s="277"/>
      <c r="IBE259" s="277"/>
      <c r="IBF259" s="277"/>
      <c r="IBG259" s="277"/>
      <c r="IBH259" s="277"/>
      <c r="IBI259" s="277"/>
      <c r="IBJ259" s="402"/>
      <c r="IBK259" s="404"/>
      <c r="IBL259" s="49"/>
      <c r="IBM259" s="49"/>
      <c r="IBN259" s="49"/>
      <c r="IBO259" s="99"/>
      <c r="IBP259" s="98"/>
      <c r="IBQ259" s="49"/>
      <c r="IBR259" s="405"/>
      <c r="IBS259" s="405"/>
      <c r="IBT259" s="277"/>
      <c r="IBU259" s="277"/>
      <c r="IBV259" s="277"/>
      <c r="IBW259" s="277"/>
      <c r="IBX259" s="277"/>
      <c r="IBY259" s="277"/>
      <c r="IBZ259" s="277"/>
      <c r="ICA259" s="277"/>
      <c r="ICB259" s="402"/>
      <c r="ICC259" s="404"/>
      <c r="ICD259" s="49"/>
      <c r="ICE259" s="49"/>
      <c r="ICF259" s="49"/>
      <c r="ICG259" s="99"/>
      <c r="ICH259" s="98"/>
      <c r="ICI259" s="49"/>
      <c r="ICJ259" s="405"/>
      <c r="ICK259" s="405"/>
      <c r="ICL259" s="277"/>
      <c r="ICM259" s="277"/>
      <c r="ICN259" s="277"/>
      <c r="ICO259" s="277"/>
      <c r="ICP259" s="277"/>
      <c r="ICQ259" s="277"/>
      <c r="ICR259" s="277"/>
      <c r="ICS259" s="277"/>
      <c r="ICT259" s="402"/>
      <c r="ICU259" s="404"/>
      <c r="ICV259" s="49"/>
      <c r="ICW259" s="49"/>
      <c r="ICX259" s="49"/>
      <c r="ICY259" s="99"/>
      <c r="ICZ259" s="98"/>
      <c r="IDA259" s="49"/>
      <c r="IDB259" s="405"/>
      <c r="IDC259" s="405"/>
      <c r="IDD259" s="277"/>
      <c r="IDE259" s="277"/>
      <c r="IDF259" s="277"/>
      <c r="IDG259" s="277"/>
      <c r="IDH259" s="277"/>
      <c r="IDI259" s="277"/>
      <c r="IDJ259" s="277"/>
      <c r="IDK259" s="277"/>
      <c r="IDL259" s="402"/>
      <c r="IDM259" s="404"/>
      <c r="IDN259" s="49"/>
      <c r="IDO259" s="49"/>
      <c r="IDP259" s="49"/>
      <c r="IDQ259" s="99"/>
      <c r="IDR259" s="98"/>
      <c r="IDS259" s="49"/>
      <c r="IDT259" s="405"/>
      <c r="IDU259" s="405"/>
      <c r="IDV259" s="277"/>
      <c r="IDW259" s="277"/>
      <c r="IDX259" s="277"/>
      <c r="IDY259" s="277"/>
      <c r="IDZ259" s="277"/>
      <c r="IEA259" s="277"/>
      <c r="IEB259" s="277"/>
      <c r="IEC259" s="277"/>
      <c r="IED259" s="402"/>
      <c r="IEE259" s="404"/>
      <c r="IEF259" s="49"/>
      <c r="IEG259" s="49"/>
      <c r="IEH259" s="49"/>
      <c r="IEI259" s="99"/>
      <c r="IEJ259" s="98"/>
      <c r="IEK259" s="49"/>
      <c r="IEL259" s="405"/>
      <c r="IEM259" s="405"/>
      <c r="IEN259" s="277"/>
      <c r="IEO259" s="277"/>
      <c r="IEP259" s="277"/>
      <c r="IEQ259" s="277"/>
      <c r="IER259" s="277"/>
      <c r="IES259" s="277"/>
      <c r="IET259" s="277"/>
      <c r="IEU259" s="277"/>
      <c r="IEV259" s="402"/>
      <c r="IEW259" s="404"/>
      <c r="IEX259" s="49"/>
      <c r="IEY259" s="49"/>
      <c r="IEZ259" s="49"/>
      <c r="IFA259" s="99"/>
      <c r="IFB259" s="98"/>
      <c r="IFC259" s="49"/>
      <c r="IFD259" s="405"/>
      <c r="IFE259" s="405"/>
      <c r="IFF259" s="277"/>
      <c r="IFG259" s="277"/>
      <c r="IFH259" s="277"/>
      <c r="IFI259" s="277"/>
      <c r="IFJ259" s="277"/>
      <c r="IFK259" s="277"/>
      <c r="IFL259" s="277"/>
      <c r="IFM259" s="277"/>
      <c r="IFN259" s="402"/>
      <c r="IFO259" s="404"/>
      <c r="IFP259" s="49"/>
      <c r="IFQ259" s="49"/>
      <c r="IFR259" s="49"/>
      <c r="IFS259" s="99"/>
      <c r="IFT259" s="98"/>
      <c r="IFU259" s="49"/>
      <c r="IFV259" s="405"/>
      <c r="IFW259" s="405"/>
      <c r="IFX259" s="277"/>
      <c r="IFY259" s="277"/>
      <c r="IFZ259" s="277"/>
      <c r="IGA259" s="277"/>
      <c r="IGB259" s="277"/>
      <c r="IGC259" s="277"/>
      <c r="IGD259" s="277"/>
      <c r="IGE259" s="277"/>
      <c r="IGF259" s="402"/>
      <c r="IGG259" s="404"/>
      <c r="IGH259" s="49"/>
      <c r="IGI259" s="49"/>
      <c r="IGJ259" s="49"/>
      <c r="IGK259" s="99"/>
      <c r="IGL259" s="98"/>
      <c r="IGM259" s="49"/>
      <c r="IGN259" s="405"/>
      <c r="IGO259" s="405"/>
      <c r="IGP259" s="277"/>
      <c r="IGQ259" s="277"/>
      <c r="IGR259" s="277"/>
      <c r="IGS259" s="277"/>
      <c r="IGT259" s="277"/>
      <c r="IGU259" s="277"/>
      <c r="IGV259" s="277"/>
      <c r="IGW259" s="277"/>
      <c r="IGX259" s="402"/>
      <c r="IGY259" s="404"/>
      <c r="IGZ259" s="49"/>
      <c r="IHA259" s="49"/>
      <c r="IHB259" s="49"/>
      <c r="IHC259" s="99"/>
      <c r="IHD259" s="98"/>
      <c r="IHE259" s="49"/>
      <c r="IHF259" s="405"/>
      <c r="IHG259" s="405"/>
      <c r="IHH259" s="277"/>
      <c r="IHI259" s="277"/>
      <c r="IHJ259" s="277"/>
      <c r="IHK259" s="277"/>
      <c r="IHL259" s="277"/>
      <c r="IHM259" s="277"/>
      <c r="IHN259" s="277"/>
      <c r="IHO259" s="277"/>
      <c r="IHP259" s="402"/>
      <c r="IHQ259" s="404"/>
      <c r="IHR259" s="49"/>
      <c r="IHS259" s="49"/>
      <c r="IHT259" s="49"/>
      <c r="IHU259" s="99"/>
      <c r="IHV259" s="98"/>
      <c r="IHW259" s="49"/>
      <c r="IHX259" s="405"/>
      <c r="IHY259" s="405"/>
      <c r="IHZ259" s="277"/>
      <c r="IIA259" s="277"/>
      <c r="IIB259" s="277"/>
      <c r="IIC259" s="277"/>
      <c r="IID259" s="277"/>
      <c r="IIE259" s="277"/>
      <c r="IIF259" s="277"/>
      <c r="IIG259" s="277"/>
      <c r="IIH259" s="402"/>
      <c r="III259" s="404"/>
      <c r="IIJ259" s="49"/>
      <c r="IIK259" s="49"/>
      <c r="IIL259" s="49"/>
      <c r="IIM259" s="99"/>
      <c r="IIN259" s="98"/>
      <c r="IIO259" s="49"/>
      <c r="IIP259" s="405"/>
      <c r="IIQ259" s="405"/>
      <c r="IIR259" s="277"/>
      <c r="IIS259" s="277"/>
      <c r="IIT259" s="277"/>
      <c r="IIU259" s="277"/>
      <c r="IIV259" s="277"/>
      <c r="IIW259" s="277"/>
      <c r="IIX259" s="277"/>
      <c r="IIY259" s="277"/>
      <c r="IIZ259" s="402"/>
      <c r="IJA259" s="404"/>
      <c r="IJB259" s="49"/>
      <c r="IJC259" s="49"/>
      <c r="IJD259" s="49"/>
      <c r="IJE259" s="99"/>
      <c r="IJF259" s="98"/>
      <c r="IJG259" s="49"/>
      <c r="IJH259" s="405"/>
      <c r="IJI259" s="405"/>
      <c r="IJJ259" s="277"/>
      <c r="IJK259" s="277"/>
      <c r="IJL259" s="277"/>
      <c r="IJM259" s="277"/>
      <c r="IJN259" s="277"/>
      <c r="IJO259" s="277"/>
      <c r="IJP259" s="277"/>
      <c r="IJQ259" s="277"/>
      <c r="IJR259" s="402"/>
      <c r="IJS259" s="404"/>
      <c r="IJT259" s="49"/>
      <c r="IJU259" s="49"/>
      <c r="IJV259" s="49"/>
      <c r="IJW259" s="99"/>
      <c r="IJX259" s="98"/>
      <c r="IJY259" s="49"/>
      <c r="IJZ259" s="405"/>
      <c r="IKA259" s="405"/>
      <c r="IKB259" s="277"/>
      <c r="IKC259" s="277"/>
      <c r="IKD259" s="277"/>
      <c r="IKE259" s="277"/>
      <c r="IKF259" s="277"/>
      <c r="IKG259" s="277"/>
      <c r="IKH259" s="277"/>
      <c r="IKI259" s="277"/>
      <c r="IKJ259" s="402"/>
      <c r="IKK259" s="404"/>
      <c r="IKL259" s="49"/>
      <c r="IKM259" s="49"/>
      <c r="IKN259" s="49"/>
      <c r="IKO259" s="99"/>
      <c r="IKP259" s="98"/>
      <c r="IKQ259" s="49"/>
      <c r="IKR259" s="405"/>
      <c r="IKS259" s="405"/>
      <c r="IKT259" s="277"/>
      <c r="IKU259" s="277"/>
      <c r="IKV259" s="277"/>
      <c r="IKW259" s="277"/>
      <c r="IKX259" s="277"/>
      <c r="IKY259" s="277"/>
      <c r="IKZ259" s="277"/>
      <c r="ILA259" s="277"/>
      <c r="ILB259" s="402"/>
      <c r="ILC259" s="404"/>
      <c r="ILD259" s="49"/>
      <c r="ILE259" s="49"/>
      <c r="ILF259" s="49"/>
      <c r="ILG259" s="99"/>
      <c r="ILH259" s="98"/>
      <c r="ILI259" s="49"/>
      <c r="ILJ259" s="405"/>
      <c r="ILK259" s="405"/>
      <c r="ILL259" s="277"/>
      <c r="ILM259" s="277"/>
      <c r="ILN259" s="277"/>
      <c r="ILO259" s="277"/>
      <c r="ILP259" s="277"/>
      <c r="ILQ259" s="277"/>
      <c r="ILR259" s="277"/>
      <c r="ILS259" s="277"/>
      <c r="ILT259" s="402"/>
      <c r="ILU259" s="404"/>
      <c r="ILV259" s="49"/>
      <c r="ILW259" s="49"/>
      <c r="ILX259" s="49"/>
      <c r="ILY259" s="99"/>
      <c r="ILZ259" s="98"/>
      <c r="IMA259" s="49"/>
      <c r="IMB259" s="405"/>
      <c r="IMC259" s="405"/>
      <c r="IMD259" s="277"/>
      <c r="IME259" s="277"/>
      <c r="IMF259" s="277"/>
      <c r="IMG259" s="277"/>
      <c r="IMH259" s="277"/>
      <c r="IMI259" s="277"/>
      <c r="IMJ259" s="277"/>
      <c r="IMK259" s="277"/>
      <c r="IML259" s="402"/>
      <c r="IMM259" s="404"/>
      <c r="IMN259" s="49"/>
      <c r="IMO259" s="49"/>
      <c r="IMP259" s="49"/>
      <c r="IMQ259" s="99"/>
      <c r="IMR259" s="98"/>
      <c r="IMS259" s="49"/>
      <c r="IMT259" s="405"/>
      <c r="IMU259" s="405"/>
      <c r="IMV259" s="277"/>
      <c r="IMW259" s="277"/>
      <c r="IMX259" s="277"/>
      <c r="IMY259" s="277"/>
      <c r="IMZ259" s="277"/>
      <c r="INA259" s="277"/>
      <c r="INB259" s="277"/>
      <c r="INC259" s="277"/>
      <c r="IND259" s="402"/>
      <c r="INE259" s="404"/>
      <c r="INF259" s="49"/>
      <c r="ING259" s="49"/>
      <c r="INH259" s="49"/>
      <c r="INI259" s="99"/>
      <c r="INJ259" s="98"/>
      <c r="INK259" s="49"/>
      <c r="INL259" s="405"/>
      <c r="INM259" s="405"/>
      <c r="INN259" s="277"/>
      <c r="INO259" s="277"/>
      <c r="INP259" s="277"/>
      <c r="INQ259" s="277"/>
      <c r="INR259" s="277"/>
      <c r="INS259" s="277"/>
      <c r="INT259" s="277"/>
      <c r="INU259" s="277"/>
      <c r="INV259" s="402"/>
      <c r="INW259" s="404"/>
      <c r="INX259" s="49"/>
      <c r="INY259" s="49"/>
      <c r="INZ259" s="49"/>
      <c r="IOA259" s="99"/>
      <c r="IOB259" s="98"/>
      <c r="IOC259" s="49"/>
      <c r="IOD259" s="405"/>
      <c r="IOE259" s="405"/>
      <c r="IOF259" s="277"/>
      <c r="IOG259" s="277"/>
      <c r="IOH259" s="277"/>
      <c r="IOI259" s="277"/>
      <c r="IOJ259" s="277"/>
      <c r="IOK259" s="277"/>
      <c r="IOL259" s="277"/>
      <c r="IOM259" s="277"/>
      <c r="ION259" s="402"/>
      <c r="IOO259" s="404"/>
      <c r="IOP259" s="49"/>
      <c r="IOQ259" s="49"/>
      <c r="IOR259" s="49"/>
      <c r="IOS259" s="99"/>
      <c r="IOT259" s="98"/>
      <c r="IOU259" s="49"/>
      <c r="IOV259" s="405"/>
      <c r="IOW259" s="405"/>
      <c r="IOX259" s="277"/>
      <c r="IOY259" s="277"/>
      <c r="IOZ259" s="277"/>
      <c r="IPA259" s="277"/>
      <c r="IPB259" s="277"/>
      <c r="IPC259" s="277"/>
      <c r="IPD259" s="277"/>
      <c r="IPE259" s="277"/>
      <c r="IPF259" s="402"/>
      <c r="IPG259" s="404"/>
      <c r="IPH259" s="49"/>
      <c r="IPI259" s="49"/>
      <c r="IPJ259" s="49"/>
      <c r="IPK259" s="99"/>
      <c r="IPL259" s="98"/>
      <c r="IPM259" s="49"/>
      <c r="IPN259" s="405"/>
      <c r="IPO259" s="405"/>
      <c r="IPP259" s="277"/>
      <c r="IPQ259" s="277"/>
      <c r="IPR259" s="277"/>
      <c r="IPS259" s="277"/>
      <c r="IPT259" s="277"/>
      <c r="IPU259" s="277"/>
      <c r="IPV259" s="277"/>
      <c r="IPW259" s="277"/>
      <c r="IPX259" s="402"/>
      <c r="IPY259" s="404"/>
      <c r="IPZ259" s="49"/>
      <c r="IQA259" s="49"/>
      <c r="IQB259" s="49"/>
      <c r="IQC259" s="99"/>
      <c r="IQD259" s="98"/>
      <c r="IQE259" s="49"/>
      <c r="IQF259" s="405"/>
      <c r="IQG259" s="405"/>
      <c r="IQH259" s="277"/>
      <c r="IQI259" s="277"/>
      <c r="IQJ259" s="277"/>
      <c r="IQK259" s="277"/>
      <c r="IQL259" s="277"/>
      <c r="IQM259" s="277"/>
      <c r="IQN259" s="277"/>
      <c r="IQO259" s="277"/>
      <c r="IQP259" s="402"/>
      <c r="IQQ259" s="404"/>
      <c r="IQR259" s="49"/>
      <c r="IQS259" s="49"/>
      <c r="IQT259" s="49"/>
      <c r="IQU259" s="99"/>
      <c r="IQV259" s="98"/>
      <c r="IQW259" s="49"/>
      <c r="IQX259" s="405"/>
      <c r="IQY259" s="405"/>
      <c r="IQZ259" s="277"/>
      <c r="IRA259" s="277"/>
      <c r="IRB259" s="277"/>
      <c r="IRC259" s="277"/>
      <c r="IRD259" s="277"/>
      <c r="IRE259" s="277"/>
      <c r="IRF259" s="277"/>
      <c r="IRG259" s="277"/>
      <c r="IRH259" s="402"/>
      <c r="IRI259" s="404"/>
      <c r="IRJ259" s="49"/>
      <c r="IRK259" s="49"/>
      <c r="IRL259" s="49"/>
      <c r="IRM259" s="99"/>
      <c r="IRN259" s="98"/>
      <c r="IRO259" s="49"/>
      <c r="IRP259" s="405"/>
      <c r="IRQ259" s="405"/>
      <c r="IRR259" s="277"/>
      <c r="IRS259" s="277"/>
      <c r="IRT259" s="277"/>
      <c r="IRU259" s="277"/>
      <c r="IRV259" s="277"/>
      <c r="IRW259" s="277"/>
      <c r="IRX259" s="277"/>
      <c r="IRY259" s="277"/>
      <c r="IRZ259" s="402"/>
      <c r="ISA259" s="404"/>
      <c r="ISB259" s="49"/>
      <c r="ISC259" s="49"/>
      <c r="ISD259" s="49"/>
      <c r="ISE259" s="99"/>
      <c r="ISF259" s="98"/>
      <c r="ISG259" s="49"/>
      <c r="ISH259" s="405"/>
      <c r="ISI259" s="405"/>
      <c r="ISJ259" s="277"/>
      <c r="ISK259" s="277"/>
      <c r="ISL259" s="277"/>
      <c r="ISM259" s="277"/>
      <c r="ISN259" s="277"/>
      <c r="ISO259" s="277"/>
      <c r="ISP259" s="277"/>
      <c r="ISQ259" s="277"/>
      <c r="ISR259" s="402"/>
      <c r="ISS259" s="404"/>
      <c r="IST259" s="49"/>
      <c r="ISU259" s="49"/>
      <c r="ISV259" s="49"/>
      <c r="ISW259" s="99"/>
      <c r="ISX259" s="98"/>
      <c r="ISY259" s="49"/>
      <c r="ISZ259" s="405"/>
      <c r="ITA259" s="405"/>
      <c r="ITB259" s="277"/>
      <c r="ITC259" s="277"/>
      <c r="ITD259" s="277"/>
      <c r="ITE259" s="277"/>
      <c r="ITF259" s="277"/>
      <c r="ITG259" s="277"/>
      <c r="ITH259" s="277"/>
      <c r="ITI259" s="277"/>
      <c r="ITJ259" s="402"/>
      <c r="ITK259" s="404"/>
      <c r="ITL259" s="49"/>
      <c r="ITM259" s="49"/>
      <c r="ITN259" s="49"/>
      <c r="ITO259" s="99"/>
      <c r="ITP259" s="98"/>
      <c r="ITQ259" s="49"/>
      <c r="ITR259" s="405"/>
      <c r="ITS259" s="405"/>
      <c r="ITT259" s="277"/>
      <c r="ITU259" s="277"/>
      <c r="ITV259" s="277"/>
      <c r="ITW259" s="277"/>
      <c r="ITX259" s="277"/>
      <c r="ITY259" s="277"/>
      <c r="ITZ259" s="277"/>
      <c r="IUA259" s="277"/>
      <c r="IUB259" s="402"/>
      <c r="IUC259" s="404"/>
      <c r="IUD259" s="49"/>
      <c r="IUE259" s="49"/>
      <c r="IUF259" s="49"/>
      <c r="IUG259" s="99"/>
      <c r="IUH259" s="98"/>
      <c r="IUI259" s="49"/>
      <c r="IUJ259" s="405"/>
      <c r="IUK259" s="405"/>
      <c r="IUL259" s="277"/>
      <c r="IUM259" s="277"/>
      <c r="IUN259" s="277"/>
      <c r="IUO259" s="277"/>
      <c r="IUP259" s="277"/>
      <c r="IUQ259" s="277"/>
      <c r="IUR259" s="277"/>
      <c r="IUS259" s="277"/>
      <c r="IUT259" s="402"/>
      <c r="IUU259" s="404"/>
      <c r="IUV259" s="49"/>
      <c r="IUW259" s="49"/>
      <c r="IUX259" s="49"/>
      <c r="IUY259" s="99"/>
      <c r="IUZ259" s="98"/>
      <c r="IVA259" s="49"/>
      <c r="IVB259" s="405"/>
      <c r="IVC259" s="405"/>
      <c r="IVD259" s="277"/>
      <c r="IVE259" s="277"/>
      <c r="IVF259" s="277"/>
      <c r="IVG259" s="277"/>
      <c r="IVH259" s="277"/>
      <c r="IVI259" s="277"/>
      <c r="IVJ259" s="277"/>
      <c r="IVK259" s="277"/>
      <c r="IVL259" s="402"/>
      <c r="IVM259" s="404"/>
      <c r="IVN259" s="49"/>
      <c r="IVO259" s="49"/>
      <c r="IVP259" s="49"/>
      <c r="IVQ259" s="99"/>
      <c r="IVR259" s="98"/>
      <c r="IVS259" s="49"/>
      <c r="IVT259" s="405"/>
      <c r="IVU259" s="405"/>
      <c r="IVV259" s="277"/>
      <c r="IVW259" s="277"/>
      <c r="IVX259" s="277"/>
      <c r="IVY259" s="277"/>
      <c r="IVZ259" s="277"/>
      <c r="IWA259" s="277"/>
      <c r="IWB259" s="277"/>
      <c r="IWC259" s="277"/>
      <c r="IWD259" s="402"/>
      <c r="IWE259" s="404"/>
      <c r="IWF259" s="49"/>
      <c r="IWG259" s="49"/>
      <c r="IWH259" s="49"/>
      <c r="IWI259" s="99"/>
      <c r="IWJ259" s="98"/>
      <c r="IWK259" s="49"/>
      <c r="IWL259" s="405"/>
      <c r="IWM259" s="405"/>
      <c r="IWN259" s="277"/>
      <c r="IWO259" s="277"/>
      <c r="IWP259" s="277"/>
      <c r="IWQ259" s="277"/>
      <c r="IWR259" s="277"/>
      <c r="IWS259" s="277"/>
      <c r="IWT259" s="277"/>
      <c r="IWU259" s="277"/>
      <c r="IWV259" s="402"/>
      <c r="IWW259" s="404"/>
      <c r="IWX259" s="49"/>
      <c r="IWY259" s="49"/>
      <c r="IWZ259" s="49"/>
      <c r="IXA259" s="99"/>
      <c r="IXB259" s="98"/>
      <c r="IXC259" s="49"/>
      <c r="IXD259" s="405"/>
      <c r="IXE259" s="405"/>
      <c r="IXF259" s="277"/>
      <c r="IXG259" s="277"/>
      <c r="IXH259" s="277"/>
      <c r="IXI259" s="277"/>
      <c r="IXJ259" s="277"/>
      <c r="IXK259" s="277"/>
      <c r="IXL259" s="277"/>
      <c r="IXM259" s="277"/>
      <c r="IXN259" s="402"/>
      <c r="IXO259" s="404"/>
      <c r="IXP259" s="49"/>
      <c r="IXQ259" s="49"/>
      <c r="IXR259" s="49"/>
      <c r="IXS259" s="99"/>
      <c r="IXT259" s="98"/>
      <c r="IXU259" s="49"/>
      <c r="IXV259" s="405"/>
      <c r="IXW259" s="405"/>
      <c r="IXX259" s="277"/>
      <c r="IXY259" s="277"/>
      <c r="IXZ259" s="277"/>
      <c r="IYA259" s="277"/>
      <c r="IYB259" s="277"/>
      <c r="IYC259" s="277"/>
      <c r="IYD259" s="277"/>
      <c r="IYE259" s="277"/>
      <c r="IYF259" s="402"/>
      <c r="IYG259" s="404"/>
      <c r="IYH259" s="49"/>
      <c r="IYI259" s="49"/>
      <c r="IYJ259" s="49"/>
      <c r="IYK259" s="99"/>
      <c r="IYL259" s="98"/>
      <c r="IYM259" s="49"/>
      <c r="IYN259" s="405"/>
      <c r="IYO259" s="405"/>
      <c r="IYP259" s="277"/>
      <c r="IYQ259" s="277"/>
      <c r="IYR259" s="277"/>
      <c r="IYS259" s="277"/>
      <c r="IYT259" s="277"/>
      <c r="IYU259" s="277"/>
      <c r="IYV259" s="277"/>
      <c r="IYW259" s="277"/>
      <c r="IYX259" s="402"/>
      <c r="IYY259" s="404"/>
      <c r="IYZ259" s="49"/>
      <c r="IZA259" s="49"/>
      <c r="IZB259" s="49"/>
      <c r="IZC259" s="99"/>
      <c r="IZD259" s="98"/>
      <c r="IZE259" s="49"/>
      <c r="IZF259" s="405"/>
      <c r="IZG259" s="405"/>
      <c r="IZH259" s="277"/>
      <c r="IZI259" s="277"/>
      <c r="IZJ259" s="277"/>
      <c r="IZK259" s="277"/>
      <c r="IZL259" s="277"/>
      <c r="IZM259" s="277"/>
      <c r="IZN259" s="277"/>
      <c r="IZO259" s="277"/>
      <c r="IZP259" s="402"/>
      <c r="IZQ259" s="404"/>
      <c r="IZR259" s="49"/>
      <c r="IZS259" s="49"/>
      <c r="IZT259" s="49"/>
      <c r="IZU259" s="99"/>
      <c r="IZV259" s="98"/>
      <c r="IZW259" s="49"/>
      <c r="IZX259" s="405"/>
      <c r="IZY259" s="405"/>
      <c r="IZZ259" s="277"/>
      <c r="JAA259" s="277"/>
      <c r="JAB259" s="277"/>
      <c r="JAC259" s="277"/>
      <c r="JAD259" s="277"/>
      <c r="JAE259" s="277"/>
      <c r="JAF259" s="277"/>
      <c r="JAG259" s="277"/>
      <c r="JAH259" s="402"/>
      <c r="JAI259" s="404"/>
      <c r="JAJ259" s="49"/>
      <c r="JAK259" s="49"/>
      <c r="JAL259" s="49"/>
      <c r="JAM259" s="99"/>
      <c r="JAN259" s="98"/>
      <c r="JAO259" s="49"/>
      <c r="JAP259" s="405"/>
      <c r="JAQ259" s="405"/>
      <c r="JAR259" s="277"/>
      <c r="JAS259" s="277"/>
      <c r="JAT259" s="277"/>
      <c r="JAU259" s="277"/>
      <c r="JAV259" s="277"/>
      <c r="JAW259" s="277"/>
      <c r="JAX259" s="277"/>
      <c r="JAY259" s="277"/>
      <c r="JAZ259" s="402"/>
      <c r="JBA259" s="404"/>
      <c r="JBB259" s="49"/>
      <c r="JBC259" s="49"/>
      <c r="JBD259" s="49"/>
      <c r="JBE259" s="99"/>
      <c r="JBF259" s="98"/>
      <c r="JBG259" s="49"/>
      <c r="JBH259" s="405"/>
      <c r="JBI259" s="405"/>
      <c r="JBJ259" s="277"/>
      <c r="JBK259" s="277"/>
      <c r="JBL259" s="277"/>
      <c r="JBM259" s="277"/>
      <c r="JBN259" s="277"/>
      <c r="JBO259" s="277"/>
      <c r="JBP259" s="277"/>
      <c r="JBQ259" s="277"/>
      <c r="JBR259" s="402"/>
      <c r="JBS259" s="404"/>
      <c r="JBT259" s="49"/>
      <c r="JBU259" s="49"/>
      <c r="JBV259" s="49"/>
      <c r="JBW259" s="99"/>
      <c r="JBX259" s="98"/>
      <c r="JBY259" s="49"/>
      <c r="JBZ259" s="405"/>
      <c r="JCA259" s="405"/>
      <c r="JCB259" s="277"/>
      <c r="JCC259" s="277"/>
      <c r="JCD259" s="277"/>
      <c r="JCE259" s="277"/>
      <c r="JCF259" s="277"/>
      <c r="JCG259" s="277"/>
      <c r="JCH259" s="277"/>
      <c r="JCI259" s="277"/>
      <c r="JCJ259" s="402"/>
      <c r="JCK259" s="404"/>
      <c r="JCL259" s="49"/>
      <c r="JCM259" s="49"/>
      <c r="JCN259" s="49"/>
      <c r="JCO259" s="99"/>
      <c r="JCP259" s="98"/>
      <c r="JCQ259" s="49"/>
      <c r="JCR259" s="405"/>
      <c r="JCS259" s="405"/>
      <c r="JCT259" s="277"/>
      <c r="JCU259" s="277"/>
      <c r="JCV259" s="277"/>
      <c r="JCW259" s="277"/>
      <c r="JCX259" s="277"/>
      <c r="JCY259" s="277"/>
      <c r="JCZ259" s="277"/>
      <c r="JDA259" s="277"/>
      <c r="JDB259" s="402"/>
      <c r="JDC259" s="404"/>
      <c r="JDD259" s="49"/>
      <c r="JDE259" s="49"/>
      <c r="JDF259" s="49"/>
      <c r="JDG259" s="99"/>
      <c r="JDH259" s="98"/>
      <c r="JDI259" s="49"/>
      <c r="JDJ259" s="405"/>
      <c r="JDK259" s="405"/>
      <c r="JDL259" s="277"/>
      <c r="JDM259" s="277"/>
      <c r="JDN259" s="277"/>
      <c r="JDO259" s="277"/>
      <c r="JDP259" s="277"/>
      <c r="JDQ259" s="277"/>
      <c r="JDR259" s="277"/>
      <c r="JDS259" s="277"/>
      <c r="JDT259" s="402"/>
      <c r="JDU259" s="404"/>
      <c r="JDV259" s="49"/>
      <c r="JDW259" s="49"/>
      <c r="JDX259" s="49"/>
      <c r="JDY259" s="99"/>
      <c r="JDZ259" s="98"/>
      <c r="JEA259" s="49"/>
      <c r="JEB259" s="405"/>
      <c r="JEC259" s="405"/>
      <c r="JED259" s="277"/>
      <c r="JEE259" s="277"/>
      <c r="JEF259" s="277"/>
      <c r="JEG259" s="277"/>
      <c r="JEH259" s="277"/>
      <c r="JEI259" s="277"/>
      <c r="JEJ259" s="277"/>
      <c r="JEK259" s="277"/>
      <c r="JEL259" s="402"/>
      <c r="JEM259" s="404"/>
      <c r="JEN259" s="49"/>
      <c r="JEO259" s="49"/>
      <c r="JEP259" s="49"/>
      <c r="JEQ259" s="99"/>
      <c r="JER259" s="98"/>
      <c r="JES259" s="49"/>
      <c r="JET259" s="405"/>
      <c r="JEU259" s="405"/>
      <c r="JEV259" s="277"/>
      <c r="JEW259" s="277"/>
      <c r="JEX259" s="277"/>
      <c r="JEY259" s="277"/>
      <c r="JEZ259" s="277"/>
      <c r="JFA259" s="277"/>
      <c r="JFB259" s="277"/>
      <c r="JFC259" s="277"/>
      <c r="JFD259" s="402"/>
      <c r="JFE259" s="404"/>
      <c r="JFF259" s="49"/>
      <c r="JFG259" s="49"/>
      <c r="JFH259" s="49"/>
      <c r="JFI259" s="99"/>
      <c r="JFJ259" s="98"/>
      <c r="JFK259" s="49"/>
      <c r="JFL259" s="405"/>
      <c r="JFM259" s="405"/>
      <c r="JFN259" s="277"/>
      <c r="JFO259" s="277"/>
      <c r="JFP259" s="277"/>
      <c r="JFQ259" s="277"/>
      <c r="JFR259" s="277"/>
      <c r="JFS259" s="277"/>
      <c r="JFT259" s="277"/>
      <c r="JFU259" s="277"/>
      <c r="JFV259" s="402"/>
      <c r="JFW259" s="404"/>
      <c r="JFX259" s="49"/>
      <c r="JFY259" s="49"/>
      <c r="JFZ259" s="49"/>
      <c r="JGA259" s="99"/>
      <c r="JGB259" s="98"/>
      <c r="JGC259" s="49"/>
      <c r="JGD259" s="405"/>
      <c r="JGE259" s="405"/>
      <c r="JGF259" s="277"/>
      <c r="JGG259" s="277"/>
      <c r="JGH259" s="277"/>
      <c r="JGI259" s="277"/>
      <c r="JGJ259" s="277"/>
      <c r="JGK259" s="277"/>
      <c r="JGL259" s="277"/>
      <c r="JGM259" s="277"/>
      <c r="JGN259" s="402"/>
      <c r="JGO259" s="404"/>
      <c r="JGP259" s="49"/>
      <c r="JGQ259" s="49"/>
      <c r="JGR259" s="49"/>
      <c r="JGS259" s="99"/>
      <c r="JGT259" s="98"/>
      <c r="JGU259" s="49"/>
      <c r="JGV259" s="405"/>
      <c r="JGW259" s="405"/>
      <c r="JGX259" s="277"/>
      <c r="JGY259" s="277"/>
      <c r="JGZ259" s="277"/>
      <c r="JHA259" s="277"/>
      <c r="JHB259" s="277"/>
      <c r="JHC259" s="277"/>
      <c r="JHD259" s="277"/>
      <c r="JHE259" s="277"/>
      <c r="JHF259" s="402"/>
      <c r="JHG259" s="404"/>
      <c r="JHH259" s="49"/>
      <c r="JHI259" s="49"/>
      <c r="JHJ259" s="49"/>
      <c r="JHK259" s="99"/>
      <c r="JHL259" s="98"/>
      <c r="JHM259" s="49"/>
      <c r="JHN259" s="405"/>
      <c r="JHO259" s="405"/>
      <c r="JHP259" s="277"/>
      <c r="JHQ259" s="277"/>
      <c r="JHR259" s="277"/>
      <c r="JHS259" s="277"/>
      <c r="JHT259" s="277"/>
      <c r="JHU259" s="277"/>
      <c r="JHV259" s="277"/>
      <c r="JHW259" s="277"/>
      <c r="JHX259" s="402"/>
      <c r="JHY259" s="404"/>
      <c r="JHZ259" s="49"/>
      <c r="JIA259" s="49"/>
      <c r="JIB259" s="49"/>
      <c r="JIC259" s="99"/>
      <c r="JID259" s="98"/>
      <c r="JIE259" s="49"/>
      <c r="JIF259" s="405"/>
      <c r="JIG259" s="405"/>
      <c r="JIH259" s="277"/>
      <c r="JII259" s="277"/>
      <c r="JIJ259" s="277"/>
      <c r="JIK259" s="277"/>
      <c r="JIL259" s="277"/>
      <c r="JIM259" s="277"/>
      <c r="JIN259" s="277"/>
      <c r="JIO259" s="277"/>
      <c r="JIP259" s="402"/>
      <c r="JIQ259" s="404"/>
      <c r="JIR259" s="49"/>
      <c r="JIS259" s="49"/>
      <c r="JIT259" s="49"/>
      <c r="JIU259" s="99"/>
      <c r="JIV259" s="98"/>
      <c r="JIW259" s="49"/>
      <c r="JIX259" s="405"/>
      <c r="JIY259" s="405"/>
      <c r="JIZ259" s="277"/>
      <c r="JJA259" s="277"/>
      <c r="JJB259" s="277"/>
      <c r="JJC259" s="277"/>
      <c r="JJD259" s="277"/>
      <c r="JJE259" s="277"/>
      <c r="JJF259" s="277"/>
      <c r="JJG259" s="277"/>
      <c r="JJH259" s="402"/>
      <c r="JJI259" s="404"/>
      <c r="JJJ259" s="49"/>
      <c r="JJK259" s="49"/>
      <c r="JJL259" s="49"/>
      <c r="JJM259" s="99"/>
      <c r="JJN259" s="98"/>
      <c r="JJO259" s="49"/>
      <c r="JJP259" s="405"/>
      <c r="JJQ259" s="405"/>
      <c r="JJR259" s="277"/>
      <c r="JJS259" s="277"/>
      <c r="JJT259" s="277"/>
      <c r="JJU259" s="277"/>
      <c r="JJV259" s="277"/>
      <c r="JJW259" s="277"/>
      <c r="JJX259" s="277"/>
      <c r="JJY259" s="277"/>
      <c r="JJZ259" s="402"/>
      <c r="JKA259" s="404"/>
      <c r="JKB259" s="49"/>
      <c r="JKC259" s="49"/>
      <c r="JKD259" s="49"/>
      <c r="JKE259" s="99"/>
      <c r="JKF259" s="98"/>
      <c r="JKG259" s="49"/>
      <c r="JKH259" s="405"/>
      <c r="JKI259" s="405"/>
      <c r="JKJ259" s="277"/>
      <c r="JKK259" s="277"/>
      <c r="JKL259" s="277"/>
      <c r="JKM259" s="277"/>
      <c r="JKN259" s="277"/>
      <c r="JKO259" s="277"/>
      <c r="JKP259" s="277"/>
      <c r="JKQ259" s="277"/>
      <c r="JKR259" s="402"/>
      <c r="JKS259" s="404"/>
      <c r="JKT259" s="49"/>
      <c r="JKU259" s="49"/>
      <c r="JKV259" s="49"/>
      <c r="JKW259" s="99"/>
      <c r="JKX259" s="98"/>
      <c r="JKY259" s="49"/>
      <c r="JKZ259" s="405"/>
      <c r="JLA259" s="405"/>
      <c r="JLB259" s="277"/>
      <c r="JLC259" s="277"/>
      <c r="JLD259" s="277"/>
      <c r="JLE259" s="277"/>
      <c r="JLF259" s="277"/>
      <c r="JLG259" s="277"/>
      <c r="JLH259" s="277"/>
      <c r="JLI259" s="277"/>
      <c r="JLJ259" s="402"/>
      <c r="JLK259" s="404"/>
      <c r="JLL259" s="49"/>
      <c r="JLM259" s="49"/>
      <c r="JLN259" s="49"/>
      <c r="JLO259" s="99"/>
      <c r="JLP259" s="98"/>
      <c r="JLQ259" s="49"/>
      <c r="JLR259" s="405"/>
      <c r="JLS259" s="405"/>
      <c r="JLT259" s="277"/>
      <c r="JLU259" s="277"/>
      <c r="JLV259" s="277"/>
      <c r="JLW259" s="277"/>
      <c r="JLX259" s="277"/>
      <c r="JLY259" s="277"/>
      <c r="JLZ259" s="277"/>
      <c r="JMA259" s="277"/>
      <c r="JMB259" s="402"/>
      <c r="JMC259" s="404"/>
      <c r="JMD259" s="49"/>
      <c r="JME259" s="49"/>
      <c r="JMF259" s="49"/>
      <c r="JMG259" s="99"/>
      <c r="JMH259" s="98"/>
      <c r="JMI259" s="49"/>
      <c r="JMJ259" s="405"/>
      <c r="JMK259" s="405"/>
      <c r="JML259" s="277"/>
      <c r="JMM259" s="277"/>
      <c r="JMN259" s="277"/>
      <c r="JMO259" s="277"/>
      <c r="JMP259" s="277"/>
      <c r="JMQ259" s="277"/>
      <c r="JMR259" s="277"/>
      <c r="JMS259" s="277"/>
      <c r="JMT259" s="402"/>
      <c r="JMU259" s="404"/>
      <c r="JMV259" s="49"/>
      <c r="JMW259" s="49"/>
      <c r="JMX259" s="49"/>
      <c r="JMY259" s="99"/>
      <c r="JMZ259" s="98"/>
      <c r="JNA259" s="49"/>
      <c r="JNB259" s="405"/>
      <c r="JNC259" s="405"/>
      <c r="JND259" s="277"/>
      <c r="JNE259" s="277"/>
      <c r="JNF259" s="277"/>
      <c r="JNG259" s="277"/>
      <c r="JNH259" s="277"/>
      <c r="JNI259" s="277"/>
      <c r="JNJ259" s="277"/>
      <c r="JNK259" s="277"/>
      <c r="JNL259" s="402"/>
      <c r="JNM259" s="404"/>
      <c r="JNN259" s="49"/>
      <c r="JNO259" s="49"/>
      <c r="JNP259" s="49"/>
      <c r="JNQ259" s="99"/>
      <c r="JNR259" s="98"/>
      <c r="JNS259" s="49"/>
      <c r="JNT259" s="405"/>
      <c r="JNU259" s="405"/>
      <c r="JNV259" s="277"/>
      <c r="JNW259" s="277"/>
      <c r="JNX259" s="277"/>
      <c r="JNY259" s="277"/>
      <c r="JNZ259" s="277"/>
      <c r="JOA259" s="277"/>
      <c r="JOB259" s="277"/>
      <c r="JOC259" s="277"/>
      <c r="JOD259" s="402"/>
      <c r="JOE259" s="404"/>
      <c r="JOF259" s="49"/>
      <c r="JOG259" s="49"/>
      <c r="JOH259" s="49"/>
      <c r="JOI259" s="99"/>
      <c r="JOJ259" s="98"/>
      <c r="JOK259" s="49"/>
      <c r="JOL259" s="405"/>
      <c r="JOM259" s="405"/>
      <c r="JON259" s="277"/>
      <c r="JOO259" s="277"/>
      <c r="JOP259" s="277"/>
      <c r="JOQ259" s="277"/>
      <c r="JOR259" s="277"/>
      <c r="JOS259" s="277"/>
      <c r="JOT259" s="277"/>
      <c r="JOU259" s="277"/>
      <c r="JOV259" s="402"/>
      <c r="JOW259" s="404"/>
      <c r="JOX259" s="49"/>
      <c r="JOY259" s="49"/>
      <c r="JOZ259" s="49"/>
      <c r="JPA259" s="99"/>
      <c r="JPB259" s="98"/>
      <c r="JPC259" s="49"/>
      <c r="JPD259" s="405"/>
      <c r="JPE259" s="405"/>
      <c r="JPF259" s="277"/>
      <c r="JPG259" s="277"/>
      <c r="JPH259" s="277"/>
      <c r="JPI259" s="277"/>
      <c r="JPJ259" s="277"/>
      <c r="JPK259" s="277"/>
      <c r="JPL259" s="277"/>
      <c r="JPM259" s="277"/>
      <c r="JPN259" s="402"/>
      <c r="JPO259" s="404"/>
      <c r="JPP259" s="49"/>
      <c r="JPQ259" s="49"/>
      <c r="JPR259" s="49"/>
      <c r="JPS259" s="99"/>
      <c r="JPT259" s="98"/>
      <c r="JPU259" s="49"/>
      <c r="JPV259" s="405"/>
      <c r="JPW259" s="405"/>
      <c r="JPX259" s="277"/>
      <c r="JPY259" s="277"/>
      <c r="JPZ259" s="277"/>
      <c r="JQA259" s="277"/>
      <c r="JQB259" s="277"/>
      <c r="JQC259" s="277"/>
      <c r="JQD259" s="277"/>
      <c r="JQE259" s="277"/>
      <c r="JQF259" s="402"/>
      <c r="JQG259" s="404"/>
      <c r="JQH259" s="49"/>
      <c r="JQI259" s="49"/>
      <c r="JQJ259" s="49"/>
      <c r="JQK259" s="99"/>
      <c r="JQL259" s="98"/>
      <c r="JQM259" s="49"/>
      <c r="JQN259" s="405"/>
      <c r="JQO259" s="405"/>
      <c r="JQP259" s="277"/>
      <c r="JQQ259" s="277"/>
      <c r="JQR259" s="277"/>
      <c r="JQS259" s="277"/>
      <c r="JQT259" s="277"/>
      <c r="JQU259" s="277"/>
      <c r="JQV259" s="277"/>
      <c r="JQW259" s="277"/>
      <c r="JQX259" s="402"/>
      <c r="JQY259" s="404"/>
      <c r="JQZ259" s="49"/>
      <c r="JRA259" s="49"/>
      <c r="JRB259" s="49"/>
      <c r="JRC259" s="99"/>
      <c r="JRD259" s="98"/>
      <c r="JRE259" s="49"/>
      <c r="JRF259" s="405"/>
      <c r="JRG259" s="405"/>
      <c r="JRH259" s="277"/>
      <c r="JRI259" s="277"/>
      <c r="JRJ259" s="277"/>
      <c r="JRK259" s="277"/>
      <c r="JRL259" s="277"/>
      <c r="JRM259" s="277"/>
      <c r="JRN259" s="277"/>
      <c r="JRO259" s="277"/>
      <c r="JRP259" s="402"/>
      <c r="JRQ259" s="404"/>
      <c r="JRR259" s="49"/>
      <c r="JRS259" s="49"/>
      <c r="JRT259" s="49"/>
      <c r="JRU259" s="99"/>
      <c r="JRV259" s="98"/>
      <c r="JRW259" s="49"/>
      <c r="JRX259" s="405"/>
      <c r="JRY259" s="405"/>
      <c r="JRZ259" s="277"/>
      <c r="JSA259" s="277"/>
      <c r="JSB259" s="277"/>
      <c r="JSC259" s="277"/>
      <c r="JSD259" s="277"/>
      <c r="JSE259" s="277"/>
      <c r="JSF259" s="277"/>
      <c r="JSG259" s="277"/>
      <c r="JSH259" s="402"/>
      <c r="JSI259" s="404"/>
      <c r="JSJ259" s="49"/>
      <c r="JSK259" s="49"/>
      <c r="JSL259" s="49"/>
      <c r="JSM259" s="99"/>
      <c r="JSN259" s="98"/>
      <c r="JSO259" s="49"/>
      <c r="JSP259" s="405"/>
      <c r="JSQ259" s="405"/>
      <c r="JSR259" s="277"/>
      <c r="JSS259" s="277"/>
      <c r="JST259" s="277"/>
      <c r="JSU259" s="277"/>
      <c r="JSV259" s="277"/>
      <c r="JSW259" s="277"/>
      <c r="JSX259" s="277"/>
      <c r="JSY259" s="277"/>
      <c r="JSZ259" s="402"/>
      <c r="JTA259" s="404"/>
      <c r="JTB259" s="49"/>
      <c r="JTC259" s="49"/>
      <c r="JTD259" s="49"/>
      <c r="JTE259" s="99"/>
      <c r="JTF259" s="98"/>
      <c r="JTG259" s="49"/>
      <c r="JTH259" s="405"/>
      <c r="JTI259" s="405"/>
      <c r="JTJ259" s="277"/>
      <c r="JTK259" s="277"/>
      <c r="JTL259" s="277"/>
      <c r="JTM259" s="277"/>
      <c r="JTN259" s="277"/>
      <c r="JTO259" s="277"/>
      <c r="JTP259" s="277"/>
      <c r="JTQ259" s="277"/>
      <c r="JTR259" s="402"/>
      <c r="JTS259" s="404"/>
      <c r="JTT259" s="49"/>
      <c r="JTU259" s="49"/>
      <c r="JTV259" s="49"/>
      <c r="JTW259" s="99"/>
      <c r="JTX259" s="98"/>
      <c r="JTY259" s="49"/>
      <c r="JTZ259" s="405"/>
      <c r="JUA259" s="405"/>
      <c r="JUB259" s="277"/>
      <c r="JUC259" s="277"/>
      <c r="JUD259" s="277"/>
      <c r="JUE259" s="277"/>
      <c r="JUF259" s="277"/>
      <c r="JUG259" s="277"/>
      <c r="JUH259" s="277"/>
      <c r="JUI259" s="277"/>
      <c r="JUJ259" s="402"/>
      <c r="JUK259" s="404"/>
      <c r="JUL259" s="49"/>
      <c r="JUM259" s="49"/>
      <c r="JUN259" s="49"/>
      <c r="JUO259" s="99"/>
      <c r="JUP259" s="98"/>
      <c r="JUQ259" s="49"/>
      <c r="JUR259" s="405"/>
      <c r="JUS259" s="405"/>
      <c r="JUT259" s="277"/>
      <c r="JUU259" s="277"/>
      <c r="JUV259" s="277"/>
      <c r="JUW259" s="277"/>
      <c r="JUX259" s="277"/>
      <c r="JUY259" s="277"/>
      <c r="JUZ259" s="277"/>
      <c r="JVA259" s="277"/>
      <c r="JVB259" s="402"/>
      <c r="JVC259" s="404"/>
      <c r="JVD259" s="49"/>
      <c r="JVE259" s="49"/>
      <c r="JVF259" s="49"/>
      <c r="JVG259" s="99"/>
      <c r="JVH259" s="98"/>
      <c r="JVI259" s="49"/>
      <c r="JVJ259" s="405"/>
      <c r="JVK259" s="405"/>
      <c r="JVL259" s="277"/>
      <c r="JVM259" s="277"/>
      <c r="JVN259" s="277"/>
      <c r="JVO259" s="277"/>
      <c r="JVP259" s="277"/>
      <c r="JVQ259" s="277"/>
      <c r="JVR259" s="277"/>
      <c r="JVS259" s="277"/>
      <c r="JVT259" s="402"/>
      <c r="JVU259" s="404"/>
      <c r="JVV259" s="49"/>
      <c r="JVW259" s="49"/>
      <c r="JVX259" s="49"/>
      <c r="JVY259" s="99"/>
      <c r="JVZ259" s="98"/>
      <c r="JWA259" s="49"/>
      <c r="JWB259" s="405"/>
      <c r="JWC259" s="405"/>
      <c r="JWD259" s="277"/>
      <c r="JWE259" s="277"/>
      <c r="JWF259" s="277"/>
      <c r="JWG259" s="277"/>
      <c r="JWH259" s="277"/>
      <c r="JWI259" s="277"/>
      <c r="JWJ259" s="277"/>
      <c r="JWK259" s="277"/>
      <c r="JWL259" s="402"/>
      <c r="JWM259" s="404"/>
      <c r="JWN259" s="49"/>
      <c r="JWO259" s="49"/>
      <c r="JWP259" s="49"/>
      <c r="JWQ259" s="99"/>
      <c r="JWR259" s="98"/>
      <c r="JWS259" s="49"/>
      <c r="JWT259" s="405"/>
      <c r="JWU259" s="405"/>
      <c r="JWV259" s="277"/>
      <c r="JWW259" s="277"/>
      <c r="JWX259" s="277"/>
      <c r="JWY259" s="277"/>
      <c r="JWZ259" s="277"/>
      <c r="JXA259" s="277"/>
      <c r="JXB259" s="277"/>
      <c r="JXC259" s="277"/>
      <c r="JXD259" s="402"/>
      <c r="JXE259" s="404"/>
      <c r="JXF259" s="49"/>
      <c r="JXG259" s="49"/>
      <c r="JXH259" s="49"/>
      <c r="JXI259" s="99"/>
      <c r="JXJ259" s="98"/>
      <c r="JXK259" s="49"/>
      <c r="JXL259" s="405"/>
      <c r="JXM259" s="405"/>
      <c r="JXN259" s="277"/>
      <c r="JXO259" s="277"/>
      <c r="JXP259" s="277"/>
      <c r="JXQ259" s="277"/>
      <c r="JXR259" s="277"/>
      <c r="JXS259" s="277"/>
      <c r="JXT259" s="277"/>
      <c r="JXU259" s="277"/>
      <c r="JXV259" s="402"/>
      <c r="JXW259" s="404"/>
      <c r="JXX259" s="49"/>
      <c r="JXY259" s="49"/>
      <c r="JXZ259" s="49"/>
      <c r="JYA259" s="99"/>
      <c r="JYB259" s="98"/>
      <c r="JYC259" s="49"/>
      <c r="JYD259" s="405"/>
      <c r="JYE259" s="405"/>
      <c r="JYF259" s="277"/>
      <c r="JYG259" s="277"/>
      <c r="JYH259" s="277"/>
      <c r="JYI259" s="277"/>
      <c r="JYJ259" s="277"/>
      <c r="JYK259" s="277"/>
      <c r="JYL259" s="277"/>
      <c r="JYM259" s="277"/>
      <c r="JYN259" s="402"/>
      <c r="JYO259" s="404"/>
      <c r="JYP259" s="49"/>
      <c r="JYQ259" s="49"/>
      <c r="JYR259" s="49"/>
      <c r="JYS259" s="99"/>
      <c r="JYT259" s="98"/>
      <c r="JYU259" s="49"/>
      <c r="JYV259" s="405"/>
      <c r="JYW259" s="405"/>
      <c r="JYX259" s="277"/>
      <c r="JYY259" s="277"/>
      <c r="JYZ259" s="277"/>
      <c r="JZA259" s="277"/>
      <c r="JZB259" s="277"/>
      <c r="JZC259" s="277"/>
      <c r="JZD259" s="277"/>
      <c r="JZE259" s="277"/>
      <c r="JZF259" s="402"/>
      <c r="JZG259" s="404"/>
      <c r="JZH259" s="49"/>
      <c r="JZI259" s="49"/>
      <c r="JZJ259" s="49"/>
      <c r="JZK259" s="99"/>
      <c r="JZL259" s="98"/>
      <c r="JZM259" s="49"/>
      <c r="JZN259" s="405"/>
      <c r="JZO259" s="405"/>
      <c r="JZP259" s="277"/>
      <c r="JZQ259" s="277"/>
      <c r="JZR259" s="277"/>
      <c r="JZS259" s="277"/>
      <c r="JZT259" s="277"/>
      <c r="JZU259" s="277"/>
      <c r="JZV259" s="277"/>
      <c r="JZW259" s="277"/>
      <c r="JZX259" s="402"/>
      <c r="JZY259" s="404"/>
      <c r="JZZ259" s="49"/>
      <c r="KAA259" s="49"/>
      <c r="KAB259" s="49"/>
      <c r="KAC259" s="99"/>
      <c r="KAD259" s="98"/>
      <c r="KAE259" s="49"/>
      <c r="KAF259" s="405"/>
      <c r="KAG259" s="405"/>
      <c r="KAH259" s="277"/>
      <c r="KAI259" s="277"/>
      <c r="KAJ259" s="277"/>
      <c r="KAK259" s="277"/>
      <c r="KAL259" s="277"/>
      <c r="KAM259" s="277"/>
      <c r="KAN259" s="277"/>
      <c r="KAO259" s="277"/>
      <c r="KAP259" s="402"/>
      <c r="KAQ259" s="404"/>
      <c r="KAR259" s="49"/>
      <c r="KAS259" s="49"/>
      <c r="KAT259" s="49"/>
      <c r="KAU259" s="99"/>
      <c r="KAV259" s="98"/>
      <c r="KAW259" s="49"/>
      <c r="KAX259" s="405"/>
      <c r="KAY259" s="405"/>
      <c r="KAZ259" s="277"/>
      <c r="KBA259" s="277"/>
      <c r="KBB259" s="277"/>
      <c r="KBC259" s="277"/>
      <c r="KBD259" s="277"/>
      <c r="KBE259" s="277"/>
      <c r="KBF259" s="277"/>
      <c r="KBG259" s="277"/>
      <c r="KBH259" s="402"/>
      <c r="KBI259" s="404"/>
      <c r="KBJ259" s="49"/>
      <c r="KBK259" s="49"/>
      <c r="KBL259" s="49"/>
      <c r="KBM259" s="99"/>
      <c r="KBN259" s="98"/>
      <c r="KBO259" s="49"/>
      <c r="KBP259" s="405"/>
      <c r="KBQ259" s="405"/>
      <c r="KBR259" s="277"/>
      <c r="KBS259" s="277"/>
      <c r="KBT259" s="277"/>
      <c r="KBU259" s="277"/>
      <c r="KBV259" s="277"/>
      <c r="KBW259" s="277"/>
      <c r="KBX259" s="277"/>
      <c r="KBY259" s="277"/>
      <c r="KBZ259" s="402"/>
      <c r="KCA259" s="404"/>
      <c r="KCB259" s="49"/>
      <c r="KCC259" s="49"/>
      <c r="KCD259" s="49"/>
      <c r="KCE259" s="99"/>
      <c r="KCF259" s="98"/>
      <c r="KCG259" s="49"/>
      <c r="KCH259" s="405"/>
      <c r="KCI259" s="405"/>
      <c r="KCJ259" s="277"/>
      <c r="KCK259" s="277"/>
      <c r="KCL259" s="277"/>
      <c r="KCM259" s="277"/>
      <c r="KCN259" s="277"/>
      <c r="KCO259" s="277"/>
      <c r="KCP259" s="277"/>
      <c r="KCQ259" s="277"/>
      <c r="KCR259" s="402"/>
      <c r="KCS259" s="404"/>
      <c r="KCT259" s="49"/>
      <c r="KCU259" s="49"/>
      <c r="KCV259" s="49"/>
      <c r="KCW259" s="99"/>
      <c r="KCX259" s="98"/>
      <c r="KCY259" s="49"/>
      <c r="KCZ259" s="405"/>
      <c r="KDA259" s="405"/>
      <c r="KDB259" s="277"/>
      <c r="KDC259" s="277"/>
      <c r="KDD259" s="277"/>
      <c r="KDE259" s="277"/>
      <c r="KDF259" s="277"/>
      <c r="KDG259" s="277"/>
      <c r="KDH259" s="277"/>
      <c r="KDI259" s="277"/>
      <c r="KDJ259" s="402"/>
      <c r="KDK259" s="404"/>
      <c r="KDL259" s="49"/>
      <c r="KDM259" s="49"/>
      <c r="KDN259" s="49"/>
      <c r="KDO259" s="99"/>
      <c r="KDP259" s="98"/>
      <c r="KDQ259" s="49"/>
      <c r="KDR259" s="405"/>
      <c r="KDS259" s="405"/>
      <c r="KDT259" s="277"/>
      <c r="KDU259" s="277"/>
      <c r="KDV259" s="277"/>
      <c r="KDW259" s="277"/>
      <c r="KDX259" s="277"/>
      <c r="KDY259" s="277"/>
      <c r="KDZ259" s="277"/>
      <c r="KEA259" s="277"/>
      <c r="KEB259" s="402"/>
      <c r="KEC259" s="404"/>
      <c r="KED259" s="49"/>
      <c r="KEE259" s="49"/>
      <c r="KEF259" s="49"/>
      <c r="KEG259" s="99"/>
      <c r="KEH259" s="98"/>
      <c r="KEI259" s="49"/>
      <c r="KEJ259" s="405"/>
      <c r="KEK259" s="405"/>
      <c r="KEL259" s="277"/>
      <c r="KEM259" s="277"/>
      <c r="KEN259" s="277"/>
      <c r="KEO259" s="277"/>
      <c r="KEP259" s="277"/>
      <c r="KEQ259" s="277"/>
      <c r="KER259" s="277"/>
      <c r="KES259" s="277"/>
      <c r="KET259" s="402"/>
      <c r="KEU259" s="404"/>
      <c r="KEV259" s="49"/>
      <c r="KEW259" s="49"/>
      <c r="KEX259" s="49"/>
      <c r="KEY259" s="99"/>
      <c r="KEZ259" s="98"/>
      <c r="KFA259" s="49"/>
      <c r="KFB259" s="405"/>
      <c r="KFC259" s="405"/>
      <c r="KFD259" s="277"/>
      <c r="KFE259" s="277"/>
      <c r="KFF259" s="277"/>
      <c r="KFG259" s="277"/>
      <c r="KFH259" s="277"/>
      <c r="KFI259" s="277"/>
      <c r="KFJ259" s="277"/>
      <c r="KFK259" s="277"/>
      <c r="KFL259" s="402"/>
      <c r="KFM259" s="404"/>
      <c r="KFN259" s="49"/>
      <c r="KFO259" s="49"/>
      <c r="KFP259" s="49"/>
      <c r="KFQ259" s="99"/>
      <c r="KFR259" s="98"/>
      <c r="KFS259" s="49"/>
      <c r="KFT259" s="405"/>
      <c r="KFU259" s="405"/>
      <c r="KFV259" s="277"/>
      <c r="KFW259" s="277"/>
      <c r="KFX259" s="277"/>
      <c r="KFY259" s="277"/>
      <c r="KFZ259" s="277"/>
      <c r="KGA259" s="277"/>
      <c r="KGB259" s="277"/>
      <c r="KGC259" s="277"/>
      <c r="KGD259" s="402"/>
      <c r="KGE259" s="404"/>
      <c r="KGF259" s="49"/>
      <c r="KGG259" s="49"/>
      <c r="KGH259" s="49"/>
      <c r="KGI259" s="99"/>
      <c r="KGJ259" s="98"/>
      <c r="KGK259" s="49"/>
      <c r="KGL259" s="405"/>
      <c r="KGM259" s="405"/>
      <c r="KGN259" s="277"/>
      <c r="KGO259" s="277"/>
      <c r="KGP259" s="277"/>
      <c r="KGQ259" s="277"/>
      <c r="KGR259" s="277"/>
      <c r="KGS259" s="277"/>
      <c r="KGT259" s="277"/>
      <c r="KGU259" s="277"/>
      <c r="KGV259" s="402"/>
      <c r="KGW259" s="404"/>
      <c r="KGX259" s="49"/>
      <c r="KGY259" s="49"/>
      <c r="KGZ259" s="49"/>
      <c r="KHA259" s="99"/>
      <c r="KHB259" s="98"/>
      <c r="KHC259" s="49"/>
      <c r="KHD259" s="405"/>
      <c r="KHE259" s="405"/>
      <c r="KHF259" s="277"/>
      <c r="KHG259" s="277"/>
      <c r="KHH259" s="277"/>
      <c r="KHI259" s="277"/>
      <c r="KHJ259" s="277"/>
      <c r="KHK259" s="277"/>
      <c r="KHL259" s="277"/>
      <c r="KHM259" s="277"/>
      <c r="KHN259" s="402"/>
      <c r="KHO259" s="404"/>
      <c r="KHP259" s="49"/>
      <c r="KHQ259" s="49"/>
      <c r="KHR259" s="49"/>
      <c r="KHS259" s="99"/>
      <c r="KHT259" s="98"/>
      <c r="KHU259" s="49"/>
      <c r="KHV259" s="405"/>
      <c r="KHW259" s="405"/>
      <c r="KHX259" s="277"/>
      <c r="KHY259" s="277"/>
      <c r="KHZ259" s="277"/>
      <c r="KIA259" s="277"/>
      <c r="KIB259" s="277"/>
      <c r="KIC259" s="277"/>
      <c r="KID259" s="277"/>
      <c r="KIE259" s="277"/>
      <c r="KIF259" s="402"/>
      <c r="KIG259" s="404"/>
      <c r="KIH259" s="49"/>
      <c r="KII259" s="49"/>
      <c r="KIJ259" s="49"/>
      <c r="KIK259" s="99"/>
      <c r="KIL259" s="98"/>
      <c r="KIM259" s="49"/>
      <c r="KIN259" s="405"/>
      <c r="KIO259" s="405"/>
      <c r="KIP259" s="277"/>
      <c r="KIQ259" s="277"/>
      <c r="KIR259" s="277"/>
      <c r="KIS259" s="277"/>
      <c r="KIT259" s="277"/>
      <c r="KIU259" s="277"/>
      <c r="KIV259" s="277"/>
      <c r="KIW259" s="277"/>
      <c r="KIX259" s="402"/>
      <c r="KIY259" s="404"/>
      <c r="KIZ259" s="49"/>
      <c r="KJA259" s="49"/>
      <c r="KJB259" s="49"/>
      <c r="KJC259" s="99"/>
      <c r="KJD259" s="98"/>
      <c r="KJE259" s="49"/>
      <c r="KJF259" s="405"/>
      <c r="KJG259" s="405"/>
      <c r="KJH259" s="277"/>
      <c r="KJI259" s="277"/>
      <c r="KJJ259" s="277"/>
      <c r="KJK259" s="277"/>
      <c r="KJL259" s="277"/>
      <c r="KJM259" s="277"/>
      <c r="KJN259" s="277"/>
      <c r="KJO259" s="277"/>
      <c r="KJP259" s="402"/>
      <c r="KJQ259" s="404"/>
      <c r="KJR259" s="49"/>
      <c r="KJS259" s="49"/>
      <c r="KJT259" s="49"/>
      <c r="KJU259" s="99"/>
      <c r="KJV259" s="98"/>
      <c r="KJW259" s="49"/>
      <c r="KJX259" s="405"/>
      <c r="KJY259" s="405"/>
      <c r="KJZ259" s="277"/>
      <c r="KKA259" s="277"/>
      <c r="KKB259" s="277"/>
      <c r="KKC259" s="277"/>
      <c r="KKD259" s="277"/>
      <c r="KKE259" s="277"/>
      <c r="KKF259" s="277"/>
      <c r="KKG259" s="277"/>
      <c r="KKH259" s="402"/>
      <c r="KKI259" s="404"/>
      <c r="KKJ259" s="49"/>
      <c r="KKK259" s="49"/>
      <c r="KKL259" s="49"/>
      <c r="KKM259" s="99"/>
      <c r="KKN259" s="98"/>
      <c r="KKO259" s="49"/>
      <c r="KKP259" s="405"/>
      <c r="KKQ259" s="405"/>
      <c r="KKR259" s="277"/>
      <c r="KKS259" s="277"/>
      <c r="KKT259" s="277"/>
      <c r="KKU259" s="277"/>
      <c r="KKV259" s="277"/>
      <c r="KKW259" s="277"/>
      <c r="KKX259" s="277"/>
      <c r="KKY259" s="277"/>
      <c r="KKZ259" s="402"/>
      <c r="KLA259" s="404"/>
      <c r="KLB259" s="49"/>
      <c r="KLC259" s="49"/>
      <c r="KLD259" s="49"/>
      <c r="KLE259" s="99"/>
      <c r="KLF259" s="98"/>
      <c r="KLG259" s="49"/>
      <c r="KLH259" s="405"/>
      <c r="KLI259" s="405"/>
      <c r="KLJ259" s="277"/>
      <c r="KLK259" s="277"/>
      <c r="KLL259" s="277"/>
      <c r="KLM259" s="277"/>
      <c r="KLN259" s="277"/>
      <c r="KLO259" s="277"/>
      <c r="KLP259" s="277"/>
      <c r="KLQ259" s="277"/>
      <c r="KLR259" s="402"/>
      <c r="KLS259" s="404"/>
      <c r="KLT259" s="49"/>
      <c r="KLU259" s="49"/>
      <c r="KLV259" s="49"/>
      <c r="KLW259" s="99"/>
      <c r="KLX259" s="98"/>
      <c r="KLY259" s="49"/>
      <c r="KLZ259" s="405"/>
      <c r="KMA259" s="405"/>
      <c r="KMB259" s="277"/>
      <c r="KMC259" s="277"/>
      <c r="KMD259" s="277"/>
      <c r="KME259" s="277"/>
      <c r="KMF259" s="277"/>
      <c r="KMG259" s="277"/>
      <c r="KMH259" s="277"/>
      <c r="KMI259" s="277"/>
      <c r="KMJ259" s="402"/>
      <c r="KMK259" s="404"/>
      <c r="KML259" s="49"/>
      <c r="KMM259" s="49"/>
      <c r="KMN259" s="49"/>
      <c r="KMO259" s="99"/>
      <c r="KMP259" s="98"/>
      <c r="KMQ259" s="49"/>
      <c r="KMR259" s="405"/>
      <c r="KMS259" s="405"/>
      <c r="KMT259" s="277"/>
      <c r="KMU259" s="277"/>
      <c r="KMV259" s="277"/>
      <c r="KMW259" s="277"/>
      <c r="KMX259" s="277"/>
      <c r="KMY259" s="277"/>
      <c r="KMZ259" s="277"/>
      <c r="KNA259" s="277"/>
      <c r="KNB259" s="402"/>
      <c r="KNC259" s="404"/>
      <c r="KND259" s="49"/>
      <c r="KNE259" s="49"/>
      <c r="KNF259" s="49"/>
      <c r="KNG259" s="99"/>
      <c r="KNH259" s="98"/>
      <c r="KNI259" s="49"/>
      <c r="KNJ259" s="405"/>
      <c r="KNK259" s="405"/>
      <c r="KNL259" s="277"/>
      <c r="KNM259" s="277"/>
      <c r="KNN259" s="277"/>
      <c r="KNO259" s="277"/>
      <c r="KNP259" s="277"/>
      <c r="KNQ259" s="277"/>
      <c r="KNR259" s="277"/>
      <c r="KNS259" s="277"/>
      <c r="KNT259" s="402"/>
      <c r="KNU259" s="404"/>
      <c r="KNV259" s="49"/>
      <c r="KNW259" s="49"/>
      <c r="KNX259" s="49"/>
      <c r="KNY259" s="99"/>
      <c r="KNZ259" s="98"/>
      <c r="KOA259" s="49"/>
      <c r="KOB259" s="405"/>
      <c r="KOC259" s="405"/>
      <c r="KOD259" s="277"/>
      <c r="KOE259" s="277"/>
      <c r="KOF259" s="277"/>
      <c r="KOG259" s="277"/>
      <c r="KOH259" s="277"/>
      <c r="KOI259" s="277"/>
      <c r="KOJ259" s="277"/>
      <c r="KOK259" s="277"/>
      <c r="KOL259" s="402"/>
      <c r="KOM259" s="404"/>
      <c r="KON259" s="49"/>
      <c r="KOO259" s="49"/>
      <c r="KOP259" s="49"/>
      <c r="KOQ259" s="99"/>
      <c r="KOR259" s="98"/>
      <c r="KOS259" s="49"/>
      <c r="KOT259" s="405"/>
      <c r="KOU259" s="405"/>
      <c r="KOV259" s="277"/>
      <c r="KOW259" s="277"/>
      <c r="KOX259" s="277"/>
      <c r="KOY259" s="277"/>
      <c r="KOZ259" s="277"/>
      <c r="KPA259" s="277"/>
      <c r="KPB259" s="277"/>
      <c r="KPC259" s="277"/>
      <c r="KPD259" s="402"/>
      <c r="KPE259" s="404"/>
      <c r="KPF259" s="49"/>
      <c r="KPG259" s="49"/>
      <c r="KPH259" s="49"/>
      <c r="KPI259" s="99"/>
      <c r="KPJ259" s="98"/>
      <c r="KPK259" s="49"/>
      <c r="KPL259" s="405"/>
      <c r="KPM259" s="405"/>
      <c r="KPN259" s="277"/>
      <c r="KPO259" s="277"/>
      <c r="KPP259" s="277"/>
      <c r="KPQ259" s="277"/>
      <c r="KPR259" s="277"/>
      <c r="KPS259" s="277"/>
      <c r="KPT259" s="277"/>
      <c r="KPU259" s="277"/>
      <c r="KPV259" s="402"/>
      <c r="KPW259" s="404"/>
      <c r="KPX259" s="49"/>
      <c r="KPY259" s="49"/>
      <c r="KPZ259" s="49"/>
      <c r="KQA259" s="99"/>
      <c r="KQB259" s="98"/>
      <c r="KQC259" s="49"/>
      <c r="KQD259" s="405"/>
      <c r="KQE259" s="405"/>
      <c r="KQF259" s="277"/>
      <c r="KQG259" s="277"/>
      <c r="KQH259" s="277"/>
      <c r="KQI259" s="277"/>
      <c r="KQJ259" s="277"/>
      <c r="KQK259" s="277"/>
      <c r="KQL259" s="277"/>
      <c r="KQM259" s="277"/>
      <c r="KQN259" s="402"/>
      <c r="KQO259" s="404"/>
      <c r="KQP259" s="49"/>
      <c r="KQQ259" s="49"/>
      <c r="KQR259" s="49"/>
      <c r="KQS259" s="99"/>
      <c r="KQT259" s="98"/>
      <c r="KQU259" s="49"/>
      <c r="KQV259" s="405"/>
      <c r="KQW259" s="405"/>
      <c r="KQX259" s="277"/>
      <c r="KQY259" s="277"/>
      <c r="KQZ259" s="277"/>
      <c r="KRA259" s="277"/>
      <c r="KRB259" s="277"/>
      <c r="KRC259" s="277"/>
      <c r="KRD259" s="277"/>
      <c r="KRE259" s="277"/>
      <c r="KRF259" s="402"/>
      <c r="KRG259" s="404"/>
      <c r="KRH259" s="49"/>
      <c r="KRI259" s="49"/>
      <c r="KRJ259" s="49"/>
      <c r="KRK259" s="99"/>
      <c r="KRL259" s="98"/>
      <c r="KRM259" s="49"/>
      <c r="KRN259" s="405"/>
      <c r="KRO259" s="405"/>
      <c r="KRP259" s="277"/>
      <c r="KRQ259" s="277"/>
      <c r="KRR259" s="277"/>
      <c r="KRS259" s="277"/>
      <c r="KRT259" s="277"/>
      <c r="KRU259" s="277"/>
      <c r="KRV259" s="277"/>
      <c r="KRW259" s="277"/>
      <c r="KRX259" s="402"/>
      <c r="KRY259" s="404"/>
      <c r="KRZ259" s="49"/>
      <c r="KSA259" s="49"/>
      <c r="KSB259" s="49"/>
      <c r="KSC259" s="99"/>
      <c r="KSD259" s="98"/>
      <c r="KSE259" s="49"/>
      <c r="KSF259" s="405"/>
      <c r="KSG259" s="405"/>
      <c r="KSH259" s="277"/>
      <c r="KSI259" s="277"/>
      <c r="KSJ259" s="277"/>
      <c r="KSK259" s="277"/>
      <c r="KSL259" s="277"/>
      <c r="KSM259" s="277"/>
      <c r="KSN259" s="277"/>
      <c r="KSO259" s="277"/>
      <c r="KSP259" s="402"/>
      <c r="KSQ259" s="404"/>
      <c r="KSR259" s="49"/>
      <c r="KSS259" s="49"/>
      <c r="KST259" s="49"/>
      <c r="KSU259" s="99"/>
      <c r="KSV259" s="98"/>
      <c r="KSW259" s="49"/>
      <c r="KSX259" s="405"/>
      <c r="KSY259" s="405"/>
      <c r="KSZ259" s="277"/>
      <c r="KTA259" s="277"/>
      <c r="KTB259" s="277"/>
      <c r="KTC259" s="277"/>
      <c r="KTD259" s="277"/>
      <c r="KTE259" s="277"/>
      <c r="KTF259" s="277"/>
      <c r="KTG259" s="277"/>
      <c r="KTH259" s="402"/>
      <c r="KTI259" s="404"/>
      <c r="KTJ259" s="49"/>
      <c r="KTK259" s="49"/>
      <c r="KTL259" s="49"/>
      <c r="KTM259" s="99"/>
      <c r="KTN259" s="98"/>
      <c r="KTO259" s="49"/>
      <c r="KTP259" s="405"/>
      <c r="KTQ259" s="405"/>
      <c r="KTR259" s="277"/>
      <c r="KTS259" s="277"/>
      <c r="KTT259" s="277"/>
      <c r="KTU259" s="277"/>
      <c r="KTV259" s="277"/>
      <c r="KTW259" s="277"/>
      <c r="KTX259" s="277"/>
      <c r="KTY259" s="277"/>
      <c r="KTZ259" s="402"/>
      <c r="KUA259" s="404"/>
      <c r="KUB259" s="49"/>
      <c r="KUC259" s="49"/>
      <c r="KUD259" s="49"/>
      <c r="KUE259" s="99"/>
      <c r="KUF259" s="98"/>
      <c r="KUG259" s="49"/>
      <c r="KUH259" s="405"/>
      <c r="KUI259" s="405"/>
      <c r="KUJ259" s="277"/>
      <c r="KUK259" s="277"/>
      <c r="KUL259" s="277"/>
      <c r="KUM259" s="277"/>
      <c r="KUN259" s="277"/>
      <c r="KUO259" s="277"/>
      <c r="KUP259" s="277"/>
      <c r="KUQ259" s="277"/>
      <c r="KUR259" s="402"/>
      <c r="KUS259" s="404"/>
      <c r="KUT259" s="49"/>
      <c r="KUU259" s="49"/>
      <c r="KUV259" s="49"/>
      <c r="KUW259" s="99"/>
      <c r="KUX259" s="98"/>
      <c r="KUY259" s="49"/>
      <c r="KUZ259" s="405"/>
      <c r="KVA259" s="405"/>
      <c r="KVB259" s="277"/>
      <c r="KVC259" s="277"/>
      <c r="KVD259" s="277"/>
      <c r="KVE259" s="277"/>
      <c r="KVF259" s="277"/>
      <c r="KVG259" s="277"/>
      <c r="KVH259" s="277"/>
      <c r="KVI259" s="277"/>
      <c r="KVJ259" s="402"/>
      <c r="KVK259" s="404"/>
      <c r="KVL259" s="49"/>
      <c r="KVM259" s="49"/>
      <c r="KVN259" s="49"/>
      <c r="KVO259" s="99"/>
      <c r="KVP259" s="98"/>
      <c r="KVQ259" s="49"/>
      <c r="KVR259" s="405"/>
      <c r="KVS259" s="405"/>
      <c r="KVT259" s="277"/>
      <c r="KVU259" s="277"/>
      <c r="KVV259" s="277"/>
      <c r="KVW259" s="277"/>
      <c r="KVX259" s="277"/>
      <c r="KVY259" s="277"/>
      <c r="KVZ259" s="277"/>
      <c r="KWA259" s="277"/>
      <c r="KWB259" s="402"/>
      <c r="KWC259" s="404"/>
      <c r="KWD259" s="49"/>
      <c r="KWE259" s="49"/>
      <c r="KWF259" s="49"/>
      <c r="KWG259" s="99"/>
      <c r="KWH259" s="98"/>
      <c r="KWI259" s="49"/>
      <c r="KWJ259" s="405"/>
      <c r="KWK259" s="405"/>
      <c r="KWL259" s="277"/>
      <c r="KWM259" s="277"/>
      <c r="KWN259" s="277"/>
      <c r="KWO259" s="277"/>
      <c r="KWP259" s="277"/>
      <c r="KWQ259" s="277"/>
      <c r="KWR259" s="277"/>
      <c r="KWS259" s="277"/>
      <c r="KWT259" s="402"/>
      <c r="KWU259" s="404"/>
      <c r="KWV259" s="49"/>
      <c r="KWW259" s="49"/>
      <c r="KWX259" s="49"/>
      <c r="KWY259" s="99"/>
      <c r="KWZ259" s="98"/>
      <c r="KXA259" s="49"/>
      <c r="KXB259" s="405"/>
      <c r="KXC259" s="405"/>
      <c r="KXD259" s="277"/>
      <c r="KXE259" s="277"/>
      <c r="KXF259" s="277"/>
      <c r="KXG259" s="277"/>
      <c r="KXH259" s="277"/>
      <c r="KXI259" s="277"/>
      <c r="KXJ259" s="277"/>
      <c r="KXK259" s="277"/>
      <c r="KXL259" s="402"/>
      <c r="KXM259" s="404"/>
      <c r="KXN259" s="49"/>
      <c r="KXO259" s="49"/>
      <c r="KXP259" s="49"/>
      <c r="KXQ259" s="99"/>
      <c r="KXR259" s="98"/>
      <c r="KXS259" s="49"/>
      <c r="KXT259" s="405"/>
      <c r="KXU259" s="405"/>
      <c r="KXV259" s="277"/>
      <c r="KXW259" s="277"/>
      <c r="KXX259" s="277"/>
      <c r="KXY259" s="277"/>
      <c r="KXZ259" s="277"/>
      <c r="KYA259" s="277"/>
      <c r="KYB259" s="277"/>
      <c r="KYC259" s="277"/>
      <c r="KYD259" s="402"/>
      <c r="KYE259" s="404"/>
      <c r="KYF259" s="49"/>
      <c r="KYG259" s="49"/>
      <c r="KYH259" s="49"/>
      <c r="KYI259" s="99"/>
      <c r="KYJ259" s="98"/>
      <c r="KYK259" s="49"/>
      <c r="KYL259" s="405"/>
      <c r="KYM259" s="405"/>
      <c r="KYN259" s="277"/>
      <c r="KYO259" s="277"/>
      <c r="KYP259" s="277"/>
      <c r="KYQ259" s="277"/>
      <c r="KYR259" s="277"/>
      <c r="KYS259" s="277"/>
      <c r="KYT259" s="277"/>
      <c r="KYU259" s="277"/>
      <c r="KYV259" s="402"/>
      <c r="KYW259" s="404"/>
      <c r="KYX259" s="49"/>
      <c r="KYY259" s="49"/>
      <c r="KYZ259" s="49"/>
      <c r="KZA259" s="99"/>
      <c r="KZB259" s="98"/>
      <c r="KZC259" s="49"/>
      <c r="KZD259" s="405"/>
      <c r="KZE259" s="405"/>
      <c r="KZF259" s="277"/>
      <c r="KZG259" s="277"/>
      <c r="KZH259" s="277"/>
      <c r="KZI259" s="277"/>
      <c r="KZJ259" s="277"/>
      <c r="KZK259" s="277"/>
      <c r="KZL259" s="277"/>
      <c r="KZM259" s="277"/>
      <c r="KZN259" s="402"/>
      <c r="KZO259" s="404"/>
      <c r="KZP259" s="49"/>
      <c r="KZQ259" s="49"/>
      <c r="KZR259" s="49"/>
      <c r="KZS259" s="99"/>
      <c r="KZT259" s="98"/>
      <c r="KZU259" s="49"/>
      <c r="KZV259" s="405"/>
      <c r="KZW259" s="405"/>
      <c r="KZX259" s="277"/>
      <c r="KZY259" s="277"/>
      <c r="KZZ259" s="277"/>
      <c r="LAA259" s="277"/>
      <c r="LAB259" s="277"/>
      <c r="LAC259" s="277"/>
      <c r="LAD259" s="277"/>
      <c r="LAE259" s="277"/>
      <c r="LAF259" s="402"/>
      <c r="LAG259" s="404"/>
      <c r="LAH259" s="49"/>
      <c r="LAI259" s="49"/>
      <c r="LAJ259" s="49"/>
      <c r="LAK259" s="99"/>
      <c r="LAL259" s="98"/>
      <c r="LAM259" s="49"/>
      <c r="LAN259" s="405"/>
      <c r="LAO259" s="405"/>
      <c r="LAP259" s="277"/>
      <c r="LAQ259" s="277"/>
      <c r="LAR259" s="277"/>
      <c r="LAS259" s="277"/>
      <c r="LAT259" s="277"/>
      <c r="LAU259" s="277"/>
      <c r="LAV259" s="277"/>
      <c r="LAW259" s="277"/>
      <c r="LAX259" s="402"/>
      <c r="LAY259" s="404"/>
      <c r="LAZ259" s="49"/>
      <c r="LBA259" s="49"/>
      <c r="LBB259" s="49"/>
      <c r="LBC259" s="99"/>
      <c r="LBD259" s="98"/>
      <c r="LBE259" s="49"/>
      <c r="LBF259" s="405"/>
      <c r="LBG259" s="405"/>
      <c r="LBH259" s="277"/>
      <c r="LBI259" s="277"/>
      <c r="LBJ259" s="277"/>
      <c r="LBK259" s="277"/>
      <c r="LBL259" s="277"/>
      <c r="LBM259" s="277"/>
      <c r="LBN259" s="277"/>
      <c r="LBO259" s="277"/>
      <c r="LBP259" s="402"/>
      <c r="LBQ259" s="404"/>
      <c r="LBR259" s="49"/>
      <c r="LBS259" s="49"/>
      <c r="LBT259" s="49"/>
      <c r="LBU259" s="99"/>
      <c r="LBV259" s="98"/>
      <c r="LBW259" s="49"/>
      <c r="LBX259" s="405"/>
      <c r="LBY259" s="405"/>
      <c r="LBZ259" s="277"/>
      <c r="LCA259" s="277"/>
      <c r="LCB259" s="277"/>
      <c r="LCC259" s="277"/>
      <c r="LCD259" s="277"/>
      <c r="LCE259" s="277"/>
      <c r="LCF259" s="277"/>
      <c r="LCG259" s="277"/>
      <c r="LCH259" s="402"/>
      <c r="LCI259" s="404"/>
      <c r="LCJ259" s="49"/>
      <c r="LCK259" s="49"/>
      <c r="LCL259" s="49"/>
      <c r="LCM259" s="99"/>
      <c r="LCN259" s="98"/>
      <c r="LCO259" s="49"/>
      <c r="LCP259" s="405"/>
      <c r="LCQ259" s="405"/>
      <c r="LCR259" s="277"/>
      <c r="LCS259" s="277"/>
      <c r="LCT259" s="277"/>
      <c r="LCU259" s="277"/>
      <c r="LCV259" s="277"/>
      <c r="LCW259" s="277"/>
      <c r="LCX259" s="277"/>
      <c r="LCY259" s="277"/>
      <c r="LCZ259" s="402"/>
      <c r="LDA259" s="404"/>
      <c r="LDB259" s="49"/>
      <c r="LDC259" s="49"/>
      <c r="LDD259" s="49"/>
      <c r="LDE259" s="99"/>
      <c r="LDF259" s="98"/>
      <c r="LDG259" s="49"/>
      <c r="LDH259" s="405"/>
      <c r="LDI259" s="405"/>
      <c r="LDJ259" s="277"/>
      <c r="LDK259" s="277"/>
      <c r="LDL259" s="277"/>
      <c r="LDM259" s="277"/>
      <c r="LDN259" s="277"/>
      <c r="LDO259" s="277"/>
      <c r="LDP259" s="277"/>
      <c r="LDQ259" s="277"/>
      <c r="LDR259" s="402"/>
      <c r="LDS259" s="404"/>
      <c r="LDT259" s="49"/>
      <c r="LDU259" s="49"/>
      <c r="LDV259" s="49"/>
      <c r="LDW259" s="99"/>
      <c r="LDX259" s="98"/>
      <c r="LDY259" s="49"/>
      <c r="LDZ259" s="405"/>
      <c r="LEA259" s="405"/>
      <c r="LEB259" s="277"/>
      <c r="LEC259" s="277"/>
      <c r="LED259" s="277"/>
      <c r="LEE259" s="277"/>
      <c r="LEF259" s="277"/>
      <c r="LEG259" s="277"/>
      <c r="LEH259" s="277"/>
      <c r="LEI259" s="277"/>
      <c r="LEJ259" s="402"/>
      <c r="LEK259" s="404"/>
      <c r="LEL259" s="49"/>
      <c r="LEM259" s="49"/>
      <c r="LEN259" s="49"/>
      <c r="LEO259" s="99"/>
      <c r="LEP259" s="98"/>
      <c r="LEQ259" s="49"/>
      <c r="LER259" s="405"/>
      <c r="LES259" s="405"/>
      <c r="LET259" s="277"/>
      <c r="LEU259" s="277"/>
      <c r="LEV259" s="277"/>
      <c r="LEW259" s="277"/>
      <c r="LEX259" s="277"/>
      <c r="LEY259" s="277"/>
      <c r="LEZ259" s="277"/>
      <c r="LFA259" s="277"/>
      <c r="LFB259" s="402"/>
      <c r="LFC259" s="404"/>
      <c r="LFD259" s="49"/>
      <c r="LFE259" s="49"/>
      <c r="LFF259" s="49"/>
      <c r="LFG259" s="99"/>
      <c r="LFH259" s="98"/>
      <c r="LFI259" s="49"/>
      <c r="LFJ259" s="405"/>
      <c r="LFK259" s="405"/>
      <c r="LFL259" s="277"/>
      <c r="LFM259" s="277"/>
      <c r="LFN259" s="277"/>
      <c r="LFO259" s="277"/>
      <c r="LFP259" s="277"/>
      <c r="LFQ259" s="277"/>
      <c r="LFR259" s="277"/>
      <c r="LFS259" s="277"/>
      <c r="LFT259" s="402"/>
      <c r="LFU259" s="404"/>
      <c r="LFV259" s="49"/>
      <c r="LFW259" s="49"/>
      <c r="LFX259" s="49"/>
      <c r="LFY259" s="99"/>
      <c r="LFZ259" s="98"/>
      <c r="LGA259" s="49"/>
      <c r="LGB259" s="405"/>
      <c r="LGC259" s="405"/>
      <c r="LGD259" s="277"/>
      <c r="LGE259" s="277"/>
      <c r="LGF259" s="277"/>
      <c r="LGG259" s="277"/>
      <c r="LGH259" s="277"/>
      <c r="LGI259" s="277"/>
      <c r="LGJ259" s="277"/>
      <c r="LGK259" s="277"/>
      <c r="LGL259" s="402"/>
      <c r="LGM259" s="404"/>
      <c r="LGN259" s="49"/>
      <c r="LGO259" s="49"/>
      <c r="LGP259" s="49"/>
      <c r="LGQ259" s="99"/>
      <c r="LGR259" s="98"/>
      <c r="LGS259" s="49"/>
      <c r="LGT259" s="405"/>
      <c r="LGU259" s="405"/>
      <c r="LGV259" s="277"/>
      <c r="LGW259" s="277"/>
      <c r="LGX259" s="277"/>
      <c r="LGY259" s="277"/>
      <c r="LGZ259" s="277"/>
      <c r="LHA259" s="277"/>
      <c r="LHB259" s="277"/>
      <c r="LHC259" s="277"/>
      <c r="LHD259" s="402"/>
      <c r="LHE259" s="404"/>
      <c r="LHF259" s="49"/>
      <c r="LHG259" s="49"/>
      <c r="LHH259" s="49"/>
      <c r="LHI259" s="99"/>
      <c r="LHJ259" s="98"/>
      <c r="LHK259" s="49"/>
      <c r="LHL259" s="405"/>
      <c r="LHM259" s="405"/>
      <c r="LHN259" s="277"/>
      <c r="LHO259" s="277"/>
      <c r="LHP259" s="277"/>
      <c r="LHQ259" s="277"/>
      <c r="LHR259" s="277"/>
      <c r="LHS259" s="277"/>
      <c r="LHT259" s="277"/>
      <c r="LHU259" s="277"/>
      <c r="LHV259" s="402"/>
      <c r="LHW259" s="404"/>
      <c r="LHX259" s="49"/>
      <c r="LHY259" s="49"/>
      <c r="LHZ259" s="49"/>
      <c r="LIA259" s="99"/>
      <c r="LIB259" s="98"/>
      <c r="LIC259" s="49"/>
      <c r="LID259" s="405"/>
      <c r="LIE259" s="405"/>
      <c r="LIF259" s="277"/>
      <c r="LIG259" s="277"/>
      <c r="LIH259" s="277"/>
      <c r="LII259" s="277"/>
      <c r="LIJ259" s="277"/>
      <c r="LIK259" s="277"/>
      <c r="LIL259" s="277"/>
      <c r="LIM259" s="277"/>
      <c r="LIN259" s="402"/>
      <c r="LIO259" s="404"/>
      <c r="LIP259" s="49"/>
      <c r="LIQ259" s="49"/>
      <c r="LIR259" s="49"/>
      <c r="LIS259" s="99"/>
      <c r="LIT259" s="98"/>
      <c r="LIU259" s="49"/>
      <c r="LIV259" s="405"/>
      <c r="LIW259" s="405"/>
      <c r="LIX259" s="277"/>
      <c r="LIY259" s="277"/>
      <c r="LIZ259" s="277"/>
      <c r="LJA259" s="277"/>
      <c r="LJB259" s="277"/>
      <c r="LJC259" s="277"/>
      <c r="LJD259" s="277"/>
      <c r="LJE259" s="277"/>
      <c r="LJF259" s="402"/>
      <c r="LJG259" s="404"/>
      <c r="LJH259" s="49"/>
      <c r="LJI259" s="49"/>
      <c r="LJJ259" s="49"/>
      <c r="LJK259" s="99"/>
      <c r="LJL259" s="98"/>
      <c r="LJM259" s="49"/>
      <c r="LJN259" s="405"/>
      <c r="LJO259" s="405"/>
      <c r="LJP259" s="277"/>
      <c r="LJQ259" s="277"/>
      <c r="LJR259" s="277"/>
      <c r="LJS259" s="277"/>
      <c r="LJT259" s="277"/>
      <c r="LJU259" s="277"/>
      <c r="LJV259" s="277"/>
      <c r="LJW259" s="277"/>
      <c r="LJX259" s="402"/>
      <c r="LJY259" s="404"/>
      <c r="LJZ259" s="49"/>
      <c r="LKA259" s="49"/>
      <c r="LKB259" s="49"/>
      <c r="LKC259" s="99"/>
      <c r="LKD259" s="98"/>
      <c r="LKE259" s="49"/>
      <c r="LKF259" s="405"/>
      <c r="LKG259" s="405"/>
      <c r="LKH259" s="277"/>
      <c r="LKI259" s="277"/>
      <c r="LKJ259" s="277"/>
      <c r="LKK259" s="277"/>
      <c r="LKL259" s="277"/>
      <c r="LKM259" s="277"/>
      <c r="LKN259" s="277"/>
      <c r="LKO259" s="277"/>
      <c r="LKP259" s="402"/>
      <c r="LKQ259" s="404"/>
      <c r="LKR259" s="49"/>
      <c r="LKS259" s="49"/>
      <c r="LKT259" s="49"/>
      <c r="LKU259" s="99"/>
      <c r="LKV259" s="98"/>
      <c r="LKW259" s="49"/>
      <c r="LKX259" s="405"/>
      <c r="LKY259" s="405"/>
      <c r="LKZ259" s="277"/>
      <c r="LLA259" s="277"/>
      <c r="LLB259" s="277"/>
      <c r="LLC259" s="277"/>
      <c r="LLD259" s="277"/>
      <c r="LLE259" s="277"/>
      <c r="LLF259" s="277"/>
      <c r="LLG259" s="277"/>
      <c r="LLH259" s="402"/>
      <c r="LLI259" s="404"/>
      <c r="LLJ259" s="49"/>
      <c r="LLK259" s="49"/>
      <c r="LLL259" s="49"/>
      <c r="LLM259" s="99"/>
      <c r="LLN259" s="98"/>
      <c r="LLO259" s="49"/>
      <c r="LLP259" s="405"/>
      <c r="LLQ259" s="405"/>
      <c r="LLR259" s="277"/>
      <c r="LLS259" s="277"/>
      <c r="LLT259" s="277"/>
      <c r="LLU259" s="277"/>
      <c r="LLV259" s="277"/>
      <c r="LLW259" s="277"/>
      <c r="LLX259" s="277"/>
      <c r="LLY259" s="277"/>
      <c r="LLZ259" s="402"/>
      <c r="LMA259" s="404"/>
      <c r="LMB259" s="49"/>
      <c r="LMC259" s="49"/>
      <c r="LMD259" s="49"/>
      <c r="LME259" s="99"/>
      <c r="LMF259" s="98"/>
      <c r="LMG259" s="49"/>
      <c r="LMH259" s="405"/>
      <c r="LMI259" s="405"/>
      <c r="LMJ259" s="277"/>
      <c r="LMK259" s="277"/>
      <c r="LML259" s="277"/>
      <c r="LMM259" s="277"/>
      <c r="LMN259" s="277"/>
      <c r="LMO259" s="277"/>
      <c r="LMP259" s="277"/>
      <c r="LMQ259" s="277"/>
      <c r="LMR259" s="402"/>
      <c r="LMS259" s="404"/>
      <c r="LMT259" s="49"/>
      <c r="LMU259" s="49"/>
      <c r="LMV259" s="49"/>
      <c r="LMW259" s="99"/>
      <c r="LMX259" s="98"/>
      <c r="LMY259" s="49"/>
      <c r="LMZ259" s="405"/>
      <c r="LNA259" s="405"/>
      <c r="LNB259" s="277"/>
      <c r="LNC259" s="277"/>
      <c r="LND259" s="277"/>
      <c r="LNE259" s="277"/>
      <c r="LNF259" s="277"/>
      <c r="LNG259" s="277"/>
      <c r="LNH259" s="277"/>
      <c r="LNI259" s="277"/>
      <c r="LNJ259" s="402"/>
      <c r="LNK259" s="404"/>
      <c r="LNL259" s="49"/>
      <c r="LNM259" s="49"/>
      <c r="LNN259" s="49"/>
      <c r="LNO259" s="99"/>
      <c r="LNP259" s="98"/>
      <c r="LNQ259" s="49"/>
      <c r="LNR259" s="405"/>
      <c r="LNS259" s="405"/>
      <c r="LNT259" s="277"/>
      <c r="LNU259" s="277"/>
      <c r="LNV259" s="277"/>
      <c r="LNW259" s="277"/>
      <c r="LNX259" s="277"/>
      <c r="LNY259" s="277"/>
      <c r="LNZ259" s="277"/>
      <c r="LOA259" s="277"/>
      <c r="LOB259" s="402"/>
      <c r="LOC259" s="404"/>
      <c r="LOD259" s="49"/>
      <c r="LOE259" s="49"/>
      <c r="LOF259" s="49"/>
      <c r="LOG259" s="99"/>
      <c r="LOH259" s="98"/>
      <c r="LOI259" s="49"/>
      <c r="LOJ259" s="405"/>
      <c r="LOK259" s="405"/>
      <c r="LOL259" s="277"/>
      <c r="LOM259" s="277"/>
      <c r="LON259" s="277"/>
      <c r="LOO259" s="277"/>
      <c r="LOP259" s="277"/>
      <c r="LOQ259" s="277"/>
      <c r="LOR259" s="277"/>
      <c r="LOS259" s="277"/>
      <c r="LOT259" s="402"/>
      <c r="LOU259" s="404"/>
      <c r="LOV259" s="49"/>
      <c r="LOW259" s="49"/>
      <c r="LOX259" s="49"/>
      <c r="LOY259" s="99"/>
      <c r="LOZ259" s="98"/>
      <c r="LPA259" s="49"/>
      <c r="LPB259" s="405"/>
      <c r="LPC259" s="405"/>
      <c r="LPD259" s="277"/>
      <c r="LPE259" s="277"/>
      <c r="LPF259" s="277"/>
      <c r="LPG259" s="277"/>
      <c r="LPH259" s="277"/>
      <c r="LPI259" s="277"/>
      <c r="LPJ259" s="277"/>
      <c r="LPK259" s="277"/>
      <c r="LPL259" s="402"/>
      <c r="LPM259" s="404"/>
      <c r="LPN259" s="49"/>
      <c r="LPO259" s="49"/>
      <c r="LPP259" s="49"/>
      <c r="LPQ259" s="99"/>
      <c r="LPR259" s="98"/>
      <c r="LPS259" s="49"/>
      <c r="LPT259" s="405"/>
      <c r="LPU259" s="405"/>
      <c r="LPV259" s="277"/>
      <c r="LPW259" s="277"/>
      <c r="LPX259" s="277"/>
      <c r="LPY259" s="277"/>
      <c r="LPZ259" s="277"/>
      <c r="LQA259" s="277"/>
      <c r="LQB259" s="277"/>
      <c r="LQC259" s="277"/>
      <c r="LQD259" s="402"/>
      <c r="LQE259" s="404"/>
      <c r="LQF259" s="49"/>
      <c r="LQG259" s="49"/>
      <c r="LQH259" s="49"/>
      <c r="LQI259" s="99"/>
      <c r="LQJ259" s="98"/>
      <c r="LQK259" s="49"/>
      <c r="LQL259" s="405"/>
      <c r="LQM259" s="405"/>
      <c r="LQN259" s="277"/>
      <c r="LQO259" s="277"/>
      <c r="LQP259" s="277"/>
      <c r="LQQ259" s="277"/>
      <c r="LQR259" s="277"/>
      <c r="LQS259" s="277"/>
      <c r="LQT259" s="277"/>
      <c r="LQU259" s="277"/>
      <c r="LQV259" s="402"/>
      <c r="LQW259" s="404"/>
      <c r="LQX259" s="49"/>
      <c r="LQY259" s="49"/>
      <c r="LQZ259" s="49"/>
      <c r="LRA259" s="99"/>
      <c r="LRB259" s="98"/>
      <c r="LRC259" s="49"/>
      <c r="LRD259" s="405"/>
      <c r="LRE259" s="405"/>
      <c r="LRF259" s="277"/>
      <c r="LRG259" s="277"/>
      <c r="LRH259" s="277"/>
      <c r="LRI259" s="277"/>
      <c r="LRJ259" s="277"/>
      <c r="LRK259" s="277"/>
      <c r="LRL259" s="277"/>
      <c r="LRM259" s="277"/>
      <c r="LRN259" s="402"/>
      <c r="LRO259" s="404"/>
      <c r="LRP259" s="49"/>
      <c r="LRQ259" s="49"/>
      <c r="LRR259" s="49"/>
      <c r="LRS259" s="99"/>
      <c r="LRT259" s="98"/>
      <c r="LRU259" s="49"/>
      <c r="LRV259" s="405"/>
      <c r="LRW259" s="405"/>
      <c r="LRX259" s="277"/>
      <c r="LRY259" s="277"/>
      <c r="LRZ259" s="277"/>
      <c r="LSA259" s="277"/>
      <c r="LSB259" s="277"/>
      <c r="LSC259" s="277"/>
      <c r="LSD259" s="277"/>
      <c r="LSE259" s="277"/>
      <c r="LSF259" s="402"/>
      <c r="LSG259" s="404"/>
      <c r="LSH259" s="49"/>
      <c r="LSI259" s="49"/>
      <c r="LSJ259" s="49"/>
      <c r="LSK259" s="99"/>
      <c r="LSL259" s="98"/>
      <c r="LSM259" s="49"/>
      <c r="LSN259" s="405"/>
      <c r="LSO259" s="405"/>
      <c r="LSP259" s="277"/>
      <c r="LSQ259" s="277"/>
      <c r="LSR259" s="277"/>
      <c r="LSS259" s="277"/>
      <c r="LST259" s="277"/>
      <c r="LSU259" s="277"/>
      <c r="LSV259" s="277"/>
      <c r="LSW259" s="277"/>
      <c r="LSX259" s="402"/>
      <c r="LSY259" s="404"/>
      <c r="LSZ259" s="49"/>
      <c r="LTA259" s="49"/>
      <c r="LTB259" s="49"/>
      <c r="LTC259" s="99"/>
      <c r="LTD259" s="98"/>
      <c r="LTE259" s="49"/>
      <c r="LTF259" s="405"/>
      <c r="LTG259" s="405"/>
      <c r="LTH259" s="277"/>
      <c r="LTI259" s="277"/>
      <c r="LTJ259" s="277"/>
      <c r="LTK259" s="277"/>
      <c r="LTL259" s="277"/>
      <c r="LTM259" s="277"/>
      <c r="LTN259" s="277"/>
      <c r="LTO259" s="277"/>
      <c r="LTP259" s="402"/>
      <c r="LTQ259" s="404"/>
      <c r="LTR259" s="49"/>
      <c r="LTS259" s="49"/>
      <c r="LTT259" s="49"/>
      <c r="LTU259" s="99"/>
      <c r="LTV259" s="98"/>
      <c r="LTW259" s="49"/>
      <c r="LTX259" s="405"/>
      <c r="LTY259" s="405"/>
      <c r="LTZ259" s="277"/>
      <c r="LUA259" s="277"/>
      <c r="LUB259" s="277"/>
      <c r="LUC259" s="277"/>
      <c r="LUD259" s="277"/>
      <c r="LUE259" s="277"/>
      <c r="LUF259" s="277"/>
      <c r="LUG259" s="277"/>
      <c r="LUH259" s="402"/>
      <c r="LUI259" s="404"/>
      <c r="LUJ259" s="49"/>
      <c r="LUK259" s="49"/>
      <c r="LUL259" s="49"/>
      <c r="LUM259" s="99"/>
      <c r="LUN259" s="98"/>
      <c r="LUO259" s="49"/>
      <c r="LUP259" s="405"/>
      <c r="LUQ259" s="405"/>
      <c r="LUR259" s="277"/>
      <c r="LUS259" s="277"/>
      <c r="LUT259" s="277"/>
      <c r="LUU259" s="277"/>
      <c r="LUV259" s="277"/>
      <c r="LUW259" s="277"/>
      <c r="LUX259" s="277"/>
      <c r="LUY259" s="277"/>
      <c r="LUZ259" s="402"/>
      <c r="LVA259" s="404"/>
      <c r="LVB259" s="49"/>
      <c r="LVC259" s="49"/>
      <c r="LVD259" s="49"/>
      <c r="LVE259" s="99"/>
      <c r="LVF259" s="98"/>
      <c r="LVG259" s="49"/>
      <c r="LVH259" s="405"/>
      <c r="LVI259" s="405"/>
      <c r="LVJ259" s="277"/>
      <c r="LVK259" s="277"/>
      <c r="LVL259" s="277"/>
      <c r="LVM259" s="277"/>
      <c r="LVN259" s="277"/>
      <c r="LVO259" s="277"/>
      <c r="LVP259" s="277"/>
      <c r="LVQ259" s="277"/>
      <c r="LVR259" s="402"/>
      <c r="LVS259" s="404"/>
      <c r="LVT259" s="49"/>
      <c r="LVU259" s="49"/>
      <c r="LVV259" s="49"/>
      <c r="LVW259" s="99"/>
      <c r="LVX259" s="98"/>
      <c r="LVY259" s="49"/>
      <c r="LVZ259" s="405"/>
      <c r="LWA259" s="405"/>
      <c r="LWB259" s="277"/>
      <c r="LWC259" s="277"/>
      <c r="LWD259" s="277"/>
      <c r="LWE259" s="277"/>
      <c r="LWF259" s="277"/>
      <c r="LWG259" s="277"/>
      <c r="LWH259" s="277"/>
      <c r="LWI259" s="277"/>
      <c r="LWJ259" s="402"/>
      <c r="LWK259" s="404"/>
      <c r="LWL259" s="49"/>
      <c r="LWM259" s="49"/>
      <c r="LWN259" s="49"/>
      <c r="LWO259" s="99"/>
      <c r="LWP259" s="98"/>
      <c r="LWQ259" s="49"/>
      <c r="LWR259" s="405"/>
      <c r="LWS259" s="405"/>
      <c r="LWT259" s="277"/>
      <c r="LWU259" s="277"/>
      <c r="LWV259" s="277"/>
      <c r="LWW259" s="277"/>
      <c r="LWX259" s="277"/>
      <c r="LWY259" s="277"/>
      <c r="LWZ259" s="277"/>
      <c r="LXA259" s="277"/>
      <c r="LXB259" s="402"/>
      <c r="LXC259" s="404"/>
      <c r="LXD259" s="49"/>
      <c r="LXE259" s="49"/>
      <c r="LXF259" s="49"/>
      <c r="LXG259" s="99"/>
      <c r="LXH259" s="98"/>
      <c r="LXI259" s="49"/>
      <c r="LXJ259" s="405"/>
      <c r="LXK259" s="405"/>
      <c r="LXL259" s="277"/>
      <c r="LXM259" s="277"/>
      <c r="LXN259" s="277"/>
      <c r="LXO259" s="277"/>
      <c r="LXP259" s="277"/>
      <c r="LXQ259" s="277"/>
      <c r="LXR259" s="277"/>
      <c r="LXS259" s="277"/>
      <c r="LXT259" s="402"/>
      <c r="LXU259" s="404"/>
      <c r="LXV259" s="49"/>
      <c r="LXW259" s="49"/>
      <c r="LXX259" s="49"/>
      <c r="LXY259" s="99"/>
      <c r="LXZ259" s="98"/>
      <c r="LYA259" s="49"/>
      <c r="LYB259" s="405"/>
      <c r="LYC259" s="405"/>
      <c r="LYD259" s="277"/>
      <c r="LYE259" s="277"/>
      <c r="LYF259" s="277"/>
      <c r="LYG259" s="277"/>
      <c r="LYH259" s="277"/>
      <c r="LYI259" s="277"/>
      <c r="LYJ259" s="277"/>
      <c r="LYK259" s="277"/>
      <c r="LYL259" s="402"/>
      <c r="LYM259" s="404"/>
      <c r="LYN259" s="49"/>
      <c r="LYO259" s="49"/>
      <c r="LYP259" s="49"/>
      <c r="LYQ259" s="99"/>
      <c r="LYR259" s="98"/>
      <c r="LYS259" s="49"/>
      <c r="LYT259" s="405"/>
      <c r="LYU259" s="405"/>
      <c r="LYV259" s="277"/>
      <c r="LYW259" s="277"/>
      <c r="LYX259" s="277"/>
      <c r="LYY259" s="277"/>
      <c r="LYZ259" s="277"/>
      <c r="LZA259" s="277"/>
      <c r="LZB259" s="277"/>
      <c r="LZC259" s="277"/>
      <c r="LZD259" s="402"/>
      <c r="LZE259" s="404"/>
      <c r="LZF259" s="49"/>
      <c r="LZG259" s="49"/>
      <c r="LZH259" s="49"/>
      <c r="LZI259" s="99"/>
      <c r="LZJ259" s="98"/>
      <c r="LZK259" s="49"/>
      <c r="LZL259" s="405"/>
      <c r="LZM259" s="405"/>
      <c r="LZN259" s="277"/>
      <c r="LZO259" s="277"/>
      <c r="LZP259" s="277"/>
      <c r="LZQ259" s="277"/>
      <c r="LZR259" s="277"/>
      <c r="LZS259" s="277"/>
      <c r="LZT259" s="277"/>
      <c r="LZU259" s="277"/>
      <c r="LZV259" s="402"/>
      <c r="LZW259" s="404"/>
      <c r="LZX259" s="49"/>
      <c r="LZY259" s="49"/>
      <c r="LZZ259" s="49"/>
      <c r="MAA259" s="99"/>
      <c r="MAB259" s="98"/>
      <c r="MAC259" s="49"/>
      <c r="MAD259" s="405"/>
      <c r="MAE259" s="405"/>
      <c r="MAF259" s="277"/>
      <c r="MAG259" s="277"/>
      <c r="MAH259" s="277"/>
      <c r="MAI259" s="277"/>
      <c r="MAJ259" s="277"/>
      <c r="MAK259" s="277"/>
      <c r="MAL259" s="277"/>
      <c r="MAM259" s="277"/>
      <c r="MAN259" s="402"/>
      <c r="MAO259" s="404"/>
      <c r="MAP259" s="49"/>
      <c r="MAQ259" s="49"/>
      <c r="MAR259" s="49"/>
      <c r="MAS259" s="99"/>
      <c r="MAT259" s="98"/>
      <c r="MAU259" s="49"/>
      <c r="MAV259" s="405"/>
      <c r="MAW259" s="405"/>
      <c r="MAX259" s="277"/>
      <c r="MAY259" s="277"/>
      <c r="MAZ259" s="277"/>
      <c r="MBA259" s="277"/>
      <c r="MBB259" s="277"/>
      <c r="MBC259" s="277"/>
      <c r="MBD259" s="277"/>
      <c r="MBE259" s="277"/>
      <c r="MBF259" s="402"/>
      <c r="MBG259" s="404"/>
      <c r="MBH259" s="49"/>
      <c r="MBI259" s="49"/>
      <c r="MBJ259" s="49"/>
      <c r="MBK259" s="99"/>
      <c r="MBL259" s="98"/>
      <c r="MBM259" s="49"/>
      <c r="MBN259" s="405"/>
      <c r="MBO259" s="405"/>
      <c r="MBP259" s="277"/>
      <c r="MBQ259" s="277"/>
      <c r="MBR259" s="277"/>
      <c r="MBS259" s="277"/>
      <c r="MBT259" s="277"/>
      <c r="MBU259" s="277"/>
      <c r="MBV259" s="277"/>
      <c r="MBW259" s="277"/>
      <c r="MBX259" s="402"/>
      <c r="MBY259" s="404"/>
      <c r="MBZ259" s="49"/>
      <c r="MCA259" s="49"/>
      <c r="MCB259" s="49"/>
      <c r="MCC259" s="99"/>
      <c r="MCD259" s="98"/>
      <c r="MCE259" s="49"/>
      <c r="MCF259" s="405"/>
      <c r="MCG259" s="405"/>
      <c r="MCH259" s="277"/>
      <c r="MCI259" s="277"/>
      <c r="MCJ259" s="277"/>
      <c r="MCK259" s="277"/>
      <c r="MCL259" s="277"/>
      <c r="MCM259" s="277"/>
      <c r="MCN259" s="277"/>
      <c r="MCO259" s="277"/>
      <c r="MCP259" s="402"/>
      <c r="MCQ259" s="404"/>
      <c r="MCR259" s="49"/>
      <c r="MCS259" s="49"/>
      <c r="MCT259" s="49"/>
      <c r="MCU259" s="99"/>
      <c r="MCV259" s="98"/>
      <c r="MCW259" s="49"/>
      <c r="MCX259" s="405"/>
      <c r="MCY259" s="405"/>
      <c r="MCZ259" s="277"/>
      <c r="MDA259" s="277"/>
      <c r="MDB259" s="277"/>
      <c r="MDC259" s="277"/>
      <c r="MDD259" s="277"/>
      <c r="MDE259" s="277"/>
      <c r="MDF259" s="277"/>
      <c r="MDG259" s="277"/>
      <c r="MDH259" s="402"/>
      <c r="MDI259" s="404"/>
      <c r="MDJ259" s="49"/>
      <c r="MDK259" s="49"/>
      <c r="MDL259" s="49"/>
      <c r="MDM259" s="99"/>
      <c r="MDN259" s="98"/>
      <c r="MDO259" s="49"/>
      <c r="MDP259" s="405"/>
      <c r="MDQ259" s="405"/>
      <c r="MDR259" s="277"/>
      <c r="MDS259" s="277"/>
      <c r="MDT259" s="277"/>
      <c r="MDU259" s="277"/>
      <c r="MDV259" s="277"/>
      <c r="MDW259" s="277"/>
      <c r="MDX259" s="277"/>
      <c r="MDY259" s="277"/>
      <c r="MDZ259" s="402"/>
      <c r="MEA259" s="404"/>
      <c r="MEB259" s="49"/>
      <c r="MEC259" s="49"/>
      <c r="MED259" s="49"/>
      <c r="MEE259" s="99"/>
      <c r="MEF259" s="98"/>
      <c r="MEG259" s="49"/>
      <c r="MEH259" s="405"/>
      <c r="MEI259" s="405"/>
      <c r="MEJ259" s="277"/>
      <c r="MEK259" s="277"/>
      <c r="MEL259" s="277"/>
      <c r="MEM259" s="277"/>
      <c r="MEN259" s="277"/>
      <c r="MEO259" s="277"/>
      <c r="MEP259" s="277"/>
      <c r="MEQ259" s="277"/>
      <c r="MER259" s="402"/>
      <c r="MES259" s="404"/>
      <c r="MET259" s="49"/>
      <c r="MEU259" s="49"/>
      <c r="MEV259" s="49"/>
      <c r="MEW259" s="99"/>
      <c r="MEX259" s="98"/>
      <c r="MEY259" s="49"/>
      <c r="MEZ259" s="405"/>
      <c r="MFA259" s="405"/>
      <c r="MFB259" s="277"/>
      <c r="MFC259" s="277"/>
      <c r="MFD259" s="277"/>
      <c r="MFE259" s="277"/>
      <c r="MFF259" s="277"/>
      <c r="MFG259" s="277"/>
      <c r="MFH259" s="277"/>
      <c r="MFI259" s="277"/>
      <c r="MFJ259" s="402"/>
      <c r="MFK259" s="404"/>
      <c r="MFL259" s="49"/>
      <c r="MFM259" s="49"/>
      <c r="MFN259" s="49"/>
      <c r="MFO259" s="99"/>
      <c r="MFP259" s="98"/>
      <c r="MFQ259" s="49"/>
      <c r="MFR259" s="405"/>
      <c r="MFS259" s="405"/>
      <c r="MFT259" s="277"/>
      <c r="MFU259" s="277"/>
      <c r="MFV259" s="277"/>
      <c r="MFW259" s="277"/>
      <c r="MFX259" s="277"/>
      <c r="MFY259" s="277"/>
      <c r="MFZ259" s="277"/>
      <c r="MGA259" s="277"/>
      <c r="MGB259" s="402"/>
      <c r="MGC259" s="404"/>
      <c r="MGD259" s="49"/>
      <c r="MGE259" s="49"/>
      <c r="MGF259" s="49"/>
      <c r="MGG259" s="99"/>
      <c r="MGH259" s="98"/>
      <c r="MGI259" s="49"/>
      <c r="MGJ259" s="405"/>
      <c r="MGK259" s="405"/>
      <c r="MGL259" s="277"/>
      <c r="MGM259" s="277"/>
      <c r="MGN259" s="277"/>
      <c r="MGO259" s="277"/>
      <c r="MGP259" s="277"/>
      <c r="MGQ259" s="277"/>
      <c r="MGR259" s="277"/>
      <c r="MGS259" s="277"/>
      <c r="MGT259" s="402"/>
      <c r="MGU259" s="404"/>
      <c r="MGV259" s="49"/>
      <c r="MGW259" s="49"/>
      <c r="MGX259" s="49"/>
      <c r="MGY259" s="99"/>
      <c r="MGZ259" s="98"/>
      <c r="MHA259" s="49"/>
      <c r="MHB259" s="405"/>
      <c r="MHC259" s="405"/>
      <c r="MHD259" s="277"/>
      <c r="MHE259" s="277"/>
      <c r="MHF259" s="277"/>
      <c r="MHG259" s="277"/>
      <c r="MHH259" s="277"/>
      <c r="MHI259" s="277"/>
      <c r="MHJ259" s="277"/>
      <c r="MHK259" s="277"/>
      <c r="MHL259" s="402"/>
      <c r="MHM259" s="404"/>
      <c r="MHN259" s="49"/>
      <c r="MHO259" s="49"/>
      <c r="MHP259" s="49"/>
      <c r="MHQ259" s="99"/>
      <c r="MHR259" s="98"/>
      <c r="MHS259" s="49"/>
      <c r="MHT259" s="405"/>
      <c r="MHU259" s="405"/>
      <c r="MHV259" s="277"/>
      <c r="MHW259" s="277"/>
      <c r="MHX259" s="277"/>
      <c r="MHY259" s="277"/>
      <c r="MHZ259" s="277"/>
      <c r="MIA259" s="277"/>
      <c r="MIB259" s="277"/>
      <c r="MIC259" s="277"/>
      <c r="MID259" s="402"/>
      <c r="MIE259" s="404"/>
      <c r="MIF259" s="49"/>
      <c r="MIG259" s="49"/>
      <c r="MIH259" s="49"/>
      <c r="MII259" s="99"/>
      <c r="MIJ259" s="98"/>
      <c r="MIK259" s="49"/>
      <c r="MIL259" s="405"/>
      <c r="MIM259" s="405"/>
      <c r="MIN259" s="277"/>
      <c r="MIO259" s="277"/>
      <c r="MIP259" s="277"/>
      <c r="MIQ259" s="277"/>
      <c r="MIR259" s="277"/>
      <c r="MIS259" s="277"/>
      <c r="MIT259" s="277"/>
      <c r="MIU259" s="277"/>
      <c r="MIV259" s="402"/>
      <c r="MIW259" s="404"/>
      <c r="MIX259" s="49"/>
      <c r="MIY259" s="49"/>
      <c r="MIZ259" s="49"/>
      <c r="MJA259" s="99"/>
      <c r="MJB259" s="98"/>
      <c r="MJC259" s="49"/>
      <c r="MJD259" s="405"/>
      <c r="MJE259" s="405"/>
      <c r="MJF259" s="277"/>
      <c r="MJG259" s="277"/>
      <c r="MJH259" s="277"/>
      <c r="MJI259" s="277"/>
      <c r="MJJ259" s="277"/>
      <c r="MJK259" s="277"/>
      <c r="MJL259" s="277"/>
      <c r="MJM259" s="277"/>
      <c r="MJN259" s="402"/>
      <c r="MJO259" s="404"/>
      <c r="MJP259" s="49"/>
      <c r="MJQ259" s="49"/>
      <c r="MJR259" s="49"/>
      <c r="MJS259" s="99"/>
      <c r="MJT259" s="98"/>
      <c r="MJU259" s="49"/>
      <c r="MJV259" s="405"/>
      <c r="MJW259" s="405"/>
      <c r="MJX259" s="277"/>
      <c r="MJY259" s="277"/>
      <c r="MJZ259" s="277"/>
      <c r="MKA259" s="277"/>
      <c r="MKB259" s="277"/>
      <c r="MKC259" s="277"/>
      <c r="MKD259" s="277"/>
      <c r="MKE259" s="277"/>
      <c r="MKF259" s="402"/>
      <c r="MKG259" s="404"/>
      <c r="MKH259" s="49"/>
      <c r="MKI259" s="49"/>
      <c r="MKJ259" s="49"/>
      <c r="MKK259" s="99"/>
      <c r="MKL259" s="98"/>
      <c r="MKM259" s="49"/>
      <c r="MKN259" s="405"/>
      <c r="MKO259" s="405"/>
      <c r="MKP259" s="277"/>
      <c r="MKQ259" s="277"/>
      <c r="MKR259" s="277"/>
      <c r="MKS259" s="277"/>
      <c r="MKT259" s="277"/>
      <c r="MKU259" s="277"/>
      <c r="MKV259" s="277"/>
      <c r="MKW259" s="277"/>
      <c r="MKX259" s="402"/>
      <c r="MKY259" s="404"/>
      <c r="MKZ259" s="49"/>
      <c r="MLA259" s="49"/>
      <c r="MLB259" s="49"/>
      <c r="MLC259" s="99"/>
      <c r="MLD259" s="98"/>
      <c r="MLE259" s="49"/>
      <c r="MLF259" s="405"/>
      <c r="MLG259" s="405"/>
      <c r="MLH259" s="277"/>
      <c r="MLI259" s="277"/>
      <c r="MLJ259" s="277"/>
      <c r="MLK259" s="277"/>
      <c r="MLL259" s="277"/>
      <c r="MLM259" s="277"/>
      <c r="MLN259" s="277"/>
      <c r="MLO259" s="277"/>
      <c r="MLP259" s="402"/>
      <c r="MLQ259" s="404"/>
      <c r="MLR259" s="49"/>
      <c r="MLS259" s="49"/>
      <c r="MLT259" s="49"/>
      <c r="MLU259" s="99"/>
      <c r="MLV259" s="98"/>
      <c r="MLW259" s="49"/>
      <c r="MLX259" s="405"/>
      <c r="MLY259" s="405"/>
      <c r="MLZ259" s="277"/>
      <c r="MMA259" s="277"/>
      <c r="MMB259" s="277"/>
      <c r="MMC259" s="277"/>
      <c r="MMD259" s="277"/>
      <c r="MME259" s="277"/>
      <c r="MMF259" s="277"/>
      <c r="MMG259" s="277"/>
      <c r="MMH259" s="402"/>
      <c r="MMI259" s="404"/>
      <c r="MMJ259" s="49"/>
      <c r="MMK259" s="49"/>
      <c r="MML259" s="49"/>
      <c r="MMM259" s="99"/>
      <c r="MMN259" s="98"/>
      <c r="MMO259" s="49"/>
      <c r="MMP259" s="405"/>
      <c r="MMQ259" s="405"/>
      <c r="MMR259" s="277"/>
      <c r="MMS259" s="277"/>
      <c r="MMT259" s="277"/>
      <c r="MMU259" s="277"/>
      <c r="MMV259" s="277"/>
      <c r="MMW259" s="277"/>
      <c r="MMX259" s="277"/>
      <c r="MMY259" s="277"/>
      <c r="MMZ259" s="402"/>
      <c r="MNA259" s="404"/>
      <c r="MNB259" s="49"/>
      <c r="MNC259" s="49"/>
      <c r="MND259" s="49"/>
      <c r="MNE259" s="99"/>
      <c r="MNF259" s="98"/>
      <c r="MNG259" s="49"/>
      <c r="MNH259" s="405"/>
      <c r="MNI259" s="405"/>
      <c r="MNJ259" s="277"/>
      <c r="MNK259" s="277"/>
      <c r="MNL259" s="277"/>
      <c r="MNM259" s="277"/>
      <c r="MNN259" s="277"/>
      <c r="MNO259" s="277"/>
      <c r="MNP259" s="277"/>
      <c r="MNQ259" s="277"/>
      <c r="MNR259" s="402"/>
      <c r="MNS259" s="404"/>
      <c r="MNT259" s="49"/>
      <c r="MNU259" s="49"/>
      <c r="MNV259" s="49"/>
      <c r="MNW259" s="99"/>
      <c r="MNX259" s="98"/>
      <c r="MNY259" s="49"/>
      <c r="MNZ259" s="405"/>
      <c r="MOA259" s="405"/>
      <c r="MOB259" s="277"/>
      <c r="MOC259" s="277"/>
      <c r="MOD259" s="277"/>
      <c r="MOE259" s="277"/>
      <c r="MOF259" s="277"/>
      <c r="MOG259" s="277"/>
      <c r="MOH259" s="277"/>
      <c r="MOI259" s="277"/>
      <c r="MOJ259" s="402"/>
      <c r="MOK259" s="404"/>
      <c r="MOL259" s="49"/>
      <c r="MOM259" s="49"/>
      <c r="MON259" s="49"/>
      <c r="MOO259" s="99"/>
      <c r="MOP259" s="98"/>
      <c r="MOQ259" s="49"/>
      <c r="MOR259" s="405"/>
      <c r="MOS259" s="405"/>
      <c r="MOT259" s="277"/>
      <c r="MOU259" s="277"/>
      <c r="MOV259" s="277"/>
      <c r="MOW259" s="277"/>
      <c r="MOX259" s="277"/>
      <c r="MOY259" s="277"/>
      <c r="MOZ259" s="277"/>
      <c r="MPA259" s="277"/>
      <c r="MPB259" s="402"/>
      <c r="MPC259" s="404"/>
      <c r="MPD259" s="49"/>
      <c r="MPE259" s="49"/>
      <c r="MPF259" s="49"/>
      <c r="MPG259" s="99"/>
      <c r="MPH259" s="98"/>
      <c r="MPI259" s="49"/>
      <c r="MPJ259" s="405"/>
      <c r="MPK259" s="405"/>
      <c r="MPL259" s="277"/>
      <c r="MPM259" s="277"/>
      <c r="MPN259" s="277"/>
      <c r="MPO259" s="277"/>
      <c r="MPP259" s="277"/>
      <c r="MPQ259" s="277"/>
      <c r="MPR259" s="277"/>
      <c r="MPS259" s="277"/>
      <c r="MPT259" s="402"/>
      <c r="MPU259" s="404"/>
      <c r="MPV259" s="49"/>
      <c r="MPW259" s="49"/>
      <c r="MPX259" s="49"/>
      <c r="MPY259" s="99"/>
      <c r="MPZ259" s="98"/>
      <c r="MQA259" s="49"/>
      <c r="MQB259" s="405"/>
      <c r="MQC259" s="405"/>
      <c r="MQD259" s="277"/>
      <c r="MQE259" s="277"/>
      <c r="MQF259" s="277"/>
      <c r="MQG259" s="277"/>
      <c r="MQH259" s="277"/>
      <c r="MQI259" s="277"/>
      <c r="MQJ259" s="277"/>
      <c r="MQK259" s="277"/>
      <c r="MQL259" s="402"/>
      <c r="MQM259" s="404"/>
      <c r="MQN259" s="49"/>
      <c r="MQO259" s="49"/>
      <c r="MQP259" s="49"/>
      <c r="MQQ259" s="99"/>
      <c r="MQR259" s="98"/>
      <c r="MQS259" s="49"/>
      <c r="MQT259" s="405"/>
      <c r="MQU259" s="405"/>
      <c r="MQV259" s="277"/>
      <c r="MQW259" s="277"/>
      <c r="MQX259" s="277"/>
      <c r="MQY259" s="277"/>
      <c r="MQZ259" s="277"/>
      <c r="MRA259" s="277"/>
      <c r="MRB259" s="277"/>
      <c r="MRC259" s="277"/>
      <c r="MRD259" s="402"/>
      <c r="MRE259" s="404"/>
      <c r="MRF259" s="49"/>
      <c r="MRG259" s="49"/>
      <c r="MRH259" s="49"/>
      <c r="MRI259" s="99"/>
      <c r="MRJ259" s="98"/>
      <c r="MRK259" s="49"/>
      <c r="MRL259" s="405"/>
      <c r="MRM259" s="405"/>
      <c r="MRN259" s="277"/>
      <c r="MRO259" s="277"/>
      <c r="MRP259" s="277"/>
      <c r="MRQ259" s="277"/>
      <c r="MRR259" s="277"/>
      <c r="MRS259" s="277"/>
      <c r="MRT259" s="277"/>
      <c r="MRU259" s="277"/>
      <c r="MRV259" s="402"/>
      <c r="MRW259" s="404"/>
      <c r="MRX259" s="49"/>
      <c r="MRY259" s="49"/>
      <c r="MRZ259" s="49"/>
      <c r="MSA259" s="99"/>
      <c r="MSB259" s="98"/>
      <c r="MSC259" s="49"/>
      <c r="MSD259" s="405"/>
      <c r="MSE259" s="405"/>
      <c r="MSF259" s="277"/>
      <c r="MSG259" s="277"/>
      <c r="MSH259" s="277"/>
      <c r="MSI259" s="277"/>
      <c r="MSJ259" s="277"/>
      <c r="MSK259" s="277"/>
      <c r="MSL259" s="277"/>
      <c r="MSM259" s="277"/>
      <c r="MSN259" s="402"/>
      <c r="MSO259" s="404"/>
      <c r="MSP259" s="49"/>
      <c r="MSQ259" s="49"/>
      <c r="MSR259" s="49"/>
      <c r="MSS259" s="99"/>
      <c r="MST259" s="98"/>
      <c r="MSU259" s="49"/>
      <c r="MSV259" s="405"/>
      <c r="MSW259" s="405"/>
      <c r="MSX259" s="277"/>
      <c r="MSY259" s="277"/>
      <c r="MSZ259" s="277"/>
      <c r="MTA259" s="277"/>
      <c r="MTB259" s="277"/>
      <c r="MTC259" s="277"/>
      <c r="MTD259" s="277"/>
      <c r="MTE259" s="277"/>
      <c r="MTF259" s="402"/>
      <c r="MTG259" s="404"/>
      <c r="MTH259" s="49"/>
      <c r="MTI259" s="49"/>
      <c r="MTJ259" s="49"/>
      <c r="MTK259" s="99"/>
      <c r="MTL259" s="98"/>
      <c r="MTM259" s="49"/>
      <c r="MTN259" s="405"/>
      <c r="MTO259" s="405"/>
      <c r="MTP259" s="277"/>
      <c r="MTQ259" s="277"/>
      <c r="MTR259" s="277"/>
      <c r="MTS259" s="277"/>
      <c r="MTT259" s="277"/>
      <c r="MTU259" s="277"/>
      <c r="MTV259" s="277"/>
      <c r="MTW259" s="277"/>
      <c r="MTX259" s="402"/>
      <c r="MTY259" s="404"/>
      <c r="MTZ259" s="49"/>
      <c r="MUA259" s="49"/>
      <c r="MUB259" s="49"/>
      <c r="MUC259" s="99"/>
      <c r="MUD259" s="98"/>
      <c r="MUE259" s="49"/>
      <c r="MUF259" s="405"/>
      <c r="MUG259" s="405"/>
      <c r="MUH259" s="277"/>
      <c r="MUI259" s="277"/>
      <c r="MUJ259" s="277"/>
      <c r="MUK259" s="277"/>
      <c r="MUL259" s="277"/>
      <c r="MUM259" s="277"/>
      <c r="MUN259" s="277"/>
      <c r="MUO259" s="277"/>
      <c r="MUP259" s="402"/>
      <c r="MUQ259" s="404"/>
      <c r="MUR259" s="49"/>
      <c r="MUS259" s="49"/>
      <c r="MUT259" s="49"/>
      <c r="MUU259" s="99"/>
      <c r="MUV259" s="98"/>
      <c r="MUW259" s="49"/>
      <c r="MUX259" s="405"/>
      <c r="MUY259" s="405"/>
      <c r="MUZ259" s="277"/>
      <c r="MVA259" s="277"/>
      <c r="MVB259" s="277"/>
      <c r="MVC259" s="277"/>
      <c r="MVD259" s="277"/>
      <c r="MVE259" s="277"/>
      <c r="MVF259" s="277"/>
      <c r="MVG259" s="277"/>
      <c r="MVH259" s="402"/>
      <c r="MVI259" s="404"/>
      <c r="MVJ259" s="49"/>
      <c r="MVK259" s="49"/>
      <c r="MVL259" s="49"/>
      <c r="MVM259" s="99"/>
      <c r="MVN259" s="98"/>
      <c r="MVO259" s="49"/>
      <c r="MVP259" s="405"/>
      <c r="MVQ259" s="405"/>
      <c r="MVR259" s="277"/>
      <c r="MVS259" s="277"/>
      <c r="MVT259" s="277"/>
      <c r="MVU259" s="277"/>
      <c r="MVV259" s="277"/>
      <c r="MVW259" s="277"/>
      <c r="MVX259" s="277"/>
      <c r="MVY259" s="277"/>
      <c r="MVZ259" s="402"/>
      <c r="MWA259" s="404"/>
      <c r="MWB259" s="49"/>
      <c r="MWC259" s="49"/>
      <c r="MWD259" s="49"/>
      <c r="MWE259" s="99"/>
      <c r="MWF259" s="98"/>
      <c r="MWG259" s="49"/>
      <c r="MWH259" s="405"/>
      <c r="MWI259" s="405"/>
      <c r="MWJ259" s="277"/>
      <c r="MWK259" s="277"/>
      <c r="MWL259" s="277"/>
      <c r="MWM259" s="277"/>
      <c r="MWN259" s="277"/>
      <c r="MWO259" s="277"/>
      <c r="MWP259" s="277"/>
      <c r="MWQ259" s="277"/>
      <c r="MWR259" s="402"/>
      <c r="MWS259" s="404"/>
      <c r="MWT259" s="49"/>
      <c r="MWU259" s="49"/>
      <c r="MWV259" s="49"/>
      <c r="MWW259" s="99"/>
      <c r="MWX259" s="98"/>
      <c r="MWY259" s="49"/>
      <c r="MWZ259" s="405"/>
      <c r="MXA259" s="405"/>
      <c r="MXB259" s="277"/>
      <c r="MXC259" s="277"/>
      <c r="MXD259" s="277"/>
      <c r="MXE259" s="277"/>
      <c r="MXF259" s="277"/>
      <c r="MXG259" s="277"/>
      <c r="MXH259" s="277"/>
      <c r="MXI259" s="277"/>
      <c r="MXJ259" s="402"/>
      <c r="MXK259" s="404"/>
      <c r="MXL259" s="49"/>
      <c r="MXM259" s="49"/>
      <c r="MXN259" s="49"/>
      <c r="MXO259" s="99"/>
      <c r="MXP259" s="98"/>
      <c r="MXQ259" s="49"/>
      <c r="MXR259" s="405"/>
      <c r="MXS259" s="405"/>
      <c r="MXT259" s="277"/>
      <c r="MXU259" s="277"/>
      <c r="MXV259" s="277"/>
      <c r="MXW259" s="277"/>
      <c r="MXX259" s="277"/>
      <c r="MXY259" s="277"/>
      <c r="MXZ259" s="277"/>
      <c r="MYA259" s="277"/>
      <c r="MYB259" s="402"/>
      <c r="MYC259" s="404"/>
      <c r="MYD259" s="49"/>
      <c r="MYE259" s="49"/>
      <c r="MYF259" s="49"/>
      <c r="MYG259" s="99"/>
      <c r="MYH259" s="98"/>
      <c r="MYI259" s="49"/>
      <c r="MYJ259" s="405"/>
      <c r="MYK259" s="405"/>
      <c r="MYL259" s="277"/>
      <c r="MYM259" s="277"/>
      <c r="MYN259" s="277"/>
      <c r="MYO259" s="277"/>
      <c r="MYP259" s="277"/>
      <c r="MYQ259" s="277"/>
      <c r="MYR259" s="277"/>
      <c r="MYS259" s="277"/>
      <c r="MYT259" s="402"/>
      <c r="MYU259" s="404"/>
      <c r="MYV259" s="49"/>
      <c r="MYW259" s="49"/>
      <c r="MYX259" s="49"/>
      <c r="MYY259" s="99"/>
      <c r="MYZ259" s="98"/>
      <c r="MZA259" s="49"/>
      <c r="MZB259" s="405"/>
      <c r="MZC259" s="405"/>
      <c r="MZD259" s="277"/>
      <c r="MZE259" s="277"/>
      <c r="MZF259" s="277"/>
      <c r="MZG259" s="277"/>
      <c r="MZH259" s="277"/>
      <c r="MZI259" s="277"/>
      <c r="MZJ259" s="277"/>
      <c r="MZK259" s="277"/>
      <c r="MZL259" s="402"/>
      <c r="MZM259" s="404"/>
      <c r="MZN259" s="49"/>
      <c r="MZO259" s="49"/>
      <c r="MZP259" s="49"/>
      <c r="MZQ259" s="99"/>
      <c r="MZR259" s="98"/>
      <c r="MZS259" s="49"/>
      <c r="MZT259" s="405"/>
      <c r="MZU259" s="405"/>
      <c r="MZV259" s="277"/>
      <c r="MZW259" s="277"/>
      <c r="MZX259" s="277"/>
      <c r="MZY259" s="277"/>
      <c r="MZZ259" s="277"/>
      <c r="NAA259" s="277"/>
      <c r="NAB259" s="277"/>
      <c r="NAC259" s="277"/>
      <c r="NAD259" s="402"/>
      <c r="NAE259" s="404"/>
      <c r="NAF259" s="49"/>
      <c r="NAG259" s="49"/>
      <c r="NAH259" s="49"/>
      <c r="NAI259" s="99"/>
      <c r="NAJ259" s="98"/>
      <c r="NAK259" s="49"/>
      <c r="NAL259" s="405"/>
      <c r="NAM259" s="405"/>
      <c r="NAN259" s="277"/>
      <c r="NAO259" s="277"/>
      <c r="NAP259" s="277"/>
      <c r="NAQ259" s="277"/>
      <c r="NAR259" s="277"/>
      <c r="NAS259" s="277"/>
      <c r="NAT259" s="277"/>
      <c r="NAU259" s="277"/>
      <c r="NAV259" s="402"/>
      <c r="NAW259" s="404"/>
      <c r="NAX259" s="49"/>
      <c r="NAY259" s="49"/>
      <c r="NAZ259" s="49"/>
      <c r="NBA259" s="99"/>
      <c r="NBB259" s="98"/>
      <c r="NBC259" s="49"/>
      <c r="NBD259" s="405"/>
      <c r="NBE259" s="405"/>
      <c r="NBF259" s="277"/>
      <c r="NBG259" s="277"/>
      <c r="NBH259" s="277"/>
      <c r="NBI259" s="277"/>
      <c r="NBJ259" s="277"/>
      <c r="NBK259" s="277"/>
      <c r="NBL259" s="277"/>
      <c r="NBM259" s="277"/>
      <c r="NBN259" s="402"/>
      <c r="NBO259" s="404"/>
      <c r="NBP259" s="49"/>
      <c r="NBQ259" s="49"/>
      <c r="NBR259" s="49"/>
      <c r="NBS259" s="99"/>
      <c r="NBT259" s="98"/>
      <c r="NBU259" s="49"/>
      <c r="NBV259" s="405"/>
      <c r="NBW259" s="405"/>
      <c r="NBX259" s="277"/>
      <c r="NBY259" s="277"/>
      <c r="NBZ259" s="277"/>
      <c r="NCA259" s="277"/>
      <c r="NCB259" s="277"/>
      <c r="NCC259" s="277"/>
      <c r="NCD259" s="277"/>
      <c r="NCE259" s="277"/>
      <c r="NCF259" s="402"/>
      <c r="NCG259" s="404"/>
      <c r="NCH259" s="49"/>
      <c r="NCI259" s="49"/>
      <c r="NCJ259" s="49"/>
      <c r="NCK259" s="99"/>
      <c r="NCL259" s="98"/>
      <c r="NCM259" s="49"/>
      <c r="NCN259" s="405"/>
      <c r="NCO259" s="405"/>
      <c r="NCP259" s="277"/>
      <c r="NCQ259" s="277"/>
      <c r="NCR259" s="277"/>
      <c r="NCS259" s="277"/>
      <c r="NCT259" s="277"/>
      <c r="NCU259" s="277"/>
      <c r="NCV259" s="277"/>
      <c r="NCW259" s="277"/>
      <c r="NCX259" s="402"/>
      <c r="NCY259" s="404"/>
      <c r="NCZ259" s="49"/>
      <c r="NDA259" s="49"/>
      <c r="NDB259" s="49"/>
      <c r="NDC259" s="99"/>
      <c r="NDD259" s="98"/>
      <c r="NDE259" s="49"/>
      <c r="NDF259" s="405"/>
      <c r="NDG259" s="405"/>
      <c r="NDH259" s="277"/>
      <c r="NDI259" s="277"/>
      <c r="NDJ259" s="277"/>
      <c r="NDK259" s="277"/>
      <c r="NDL259" s="277"/>
      <c r="NDM259" s="277"/>
      <c r="NDN259" s="277"/>
      <c r="NDO259" s="277"/>
      <c r="NDP259" s="402"/>
      <c r="NDQ259" s="404"/>
      <c r="NDR259" s="49"/>
      <c r="NDS259" s="49"/>
      <c r="NDT259" s="49"/>
      <c r="NDU259" s="99"/>
      <c r="NDV259" s="98"/>
      <c r="NDW259" s="49"/>
      <c r="NDX259" s="405"/>
      <c r="NDY259" s="405"/>
      <c r="NDZ259" s="277"/>
      <c r="NEA259" s="277"/>
      <c r="NEB259" s="277"/>
      <c r="NEC259" s="277"/>
      <c r="NED259" s="277"/>
      <c r="NEE259" s="277"/>
      <c r="NEF259" s="277"/>
      <c r="NEG259" s="277"/>
      <c r="NEH259" s="402"/>
      <c r="NEI259" s="404"/>
      <c r="NEJ259" s="49"/>
      <c r="NEK259" s="49"/>
      <c r="NEL259" s="49"/>
      <c r="NEM259" s="99"/>
      <c r="NEN259" s="98"/>
      <c r="NEO259" s="49"/>
      <c r="NEP259" s="405"/>
      <c r="NEQ259" s="405"/>
      <c r="NER259" s="277"/>
      <c r="NES259" s="277"/>
      <c r="NET259" s="277"/>
      <c r="NEU259" s="277"/>
      <c r="NEV259" s="277"/>
      <c r="NEW259" s="277"/>
      <c r="NEX259" s="277"/>
      <c r="NEY259" s="277"/>
      <c r="NEZ259" s="402"/>
      <c r="NFA259" s="404"/>
      <c r="NFB259" s="49"/>
      <c r="NFC259" s="49"/>
      <c r="NFD259" s="49"/>
      <c r="NFE259" s="99"/>
      <c r="NFF259" s="98"/>
      <c r="NFG259" s="49"/>
      <c r="NFH259" s="405"/>
      <c r="NFI259" s="405"/>
      <c r="NFJ259" s="277"/>
      <c r="NFK259" s="277"/>
      <c r="NFL259" s="277"/>
      <c r="NFM259" s="277"/>
      <c r="NFN259" s="277"/>
      <c r="NFO259" s="277"/>
      <c r="NFP259" s="277"/>
      <c r="NFQ259" s="277"/>
      <c r="NFR259" s="402"/>
      <c r="NFS259" s="404"/>
      <c r="NFT259" s="49"/>
      <c r="NFU259" s="49"/>
      <c r="NFV259" s="49"/>
      <c r="NFW259" s="99"/>
      <c r="NFX259" s="98"/>
      <c r="NFY259" s="49"/>
      <c r="NFZ259" s="405"/>
      <c r="NGA259" s="405"/>
      <c r="NGB259" s="277"/>
      <c r="NGC259" s="277"/>
      <c r="NGD259" s="277"/>
      <c r="NGE259" s="277"/>
      <c r="NGF259" s="277"/>
      <c r="NGG259" s="277"/>
      <c r="NGH259" s="277"/>
      <c r="NGI259" s="277"/>
      <c r="NGJ259" s="402"/>
      <c r="NGK259" s="404"/>
      <c r="NGL259" s="49"/>
      <c r="NGM259" s="49"/>
      <c r="NGN259" s="49"/>
      <c r="NGO259" s="99"/>
      <c r="NGP259" s="98"/>
      <c r="NGQ259" s="49"/>
      <c r="NGR259" s="405"/>
      <c r="NGS259" s="405"/>
      <c r="NGT259" s="277"/>
      <c r="NGU259" s="277"/>
      <c r="NGV259" s="277"/>
      <c r="NGW259" s="277"/>
      <c r="NGX259" s="277"/>
      <c r="NGY259" s="277"/>
      <c r="NGZ259" s="277"/>
      <c r="NHA259" s="277"/>
      <c r="NHB259" s="402"/>
      <c r="NHC259" s="404"/>
      <c r="NHD259" s="49"/>
      <c r="NHE259" s="49"/>
      <c r="NHF259" s="49"/>
      <c r="NHG259" s="99"/>
      <c r="NHH259" s="98"/>
      <c r="NHI259" s="49"/>
      <c r="NHJ259" s="405"/>
      <c r="NHK259" s="405"/>
      <c r="NHL259" s="277"/>
      <c r="NHM259" s="277"/>
      <c r="NHN259" s="277"/>
      <c r="NHO259" s="277"/>
      <c r="NHP259" s="277"/>
      <c r="NHQ259" s="277"/>
      <c r="NHR259" s="277"/>
      <c r="NHS259" s="277"/>
      <c r="NHT259" s="402"/>
      <c r="NHU259" s="404"/>
      <c r="NHV259" s="49"/>
      <c r="NHW259" s="49"/>
      <c r="NHX259" s="49"/>
      <c r="NHY259" s="99"/>
      <c r="NHZ259" s="98"/>
      <c r="NIA259" s="49"/>
      <c r="NIB259" s="405"/>
      <c r="NIC259" s="405"/>
      <c r="NID259" s="277"/>
      <c r="NIE259" s="277"/>
      <c r="NIF259" s="277"/>
      <c r="NIG259" s="277"/>
      <c r="NIH259" s="277"/>
      <c r="NII259" s="277"/>
      <c r="NIJ259" s="277"/>
      <c r="NIK259" s="277"/>
      <c r="NIL259" s="402"/>
      <c r="NIM259" s="404"/>
      <c r="NIN259" s="49"/>
      <c r="NIO259" s="49"/>
      <c r="NIP259" s="49"/>
      <c r="NIQ259" s="99"/>
      <c r="NIR259" s="98"/>
      <c r="NIS259" s="49"/>
      <c r="NIT259" s="405"/>
      <c r="NIU259" s="405"/>
      <c r="NIV259" s="277"/>
      <c r="NIW259" s="277"/>
      <c r="NIX259" s="277"/>
      <c r="NIY259" s="277"/>
      <c r="NIZ259" s="277"/>
      <c r="NJA259" s="277"/>
      <c r="NJB259" s="277"/>
      <c r="NJC259" s="277"/>
      <c r="NJD259" s="402"/>
      <c r="NJE259" s="404"/>
      <c r="NJF259" s="49"/>
      <c r="NJG259" s="49"/>
      <c r="NJH259" s="49"/>
      <c r="NJI259" s="99"/>
      <c r="NJJ259" s="98"/>
      <c r="NJK259" s="49"/>
      <c r="NJL259" s="405"/>
      <c r="NJM259" s="405"/>
      <c r="NJN259" s="277"/>
      <c r="NJO259" s="277"/>
      <c r="NJP259" s="277"/>
      <c r="NJQ259" s="277"/>
      <c r="NJR259" s="277"/>
      <c r="NJS259" s="277"/>
      <c r="NJT259" s="277"/>
      <c r="NJU259" s="277"/>
      <c r="NJV259" s="402"/>
      <c r="NJW259" s="404"/>
      <c r="NJX259" s="49"/>
      <c r="NJY259" s="49"/>
      <c r="NJZ259" s="49"/>
      <c r="NKA259" s="99"/>
      <c r="NKB259" s="98"/>
      <c r="NKC259" s="49"/>
      <c r="NKD259" s="405"/>
      <c r="NKE259" s="405"/>
      <c r="NKF259" s="277"/>
      <c r="NKG259" s="277"/>
      <c r="NKH259" s="277"/>
      <c r="NKI259" s="277"/>
      <c r="NKJ259" s="277"/>
      <c r="NKK259" s="277"/>
      <c r="NKL259" s="277"/>
      <c r="NKM259" s="277"/>
      <c r="NKN259" s="402"/>
      <c r="NKO259" s="404"/>
      <c r="NKP259" s="49"/>
      <c r="NKQ259" s="49"/>
      <c r="NKR259" s="49"/>
      <c r="NKS259" s="99"/>
      <c r="NKT259" s="98"/>
      <c r="NKU259" s="49"/>
      <c r="NKV259" s="405"/>
      <c r="NKW259" s="405"/>
      <c r="NKX259" s="277"/>
      <c r="NKY259" s="277"/>
      <c r="NKZ259" s="277"/>
      <c r="NLA259" s="277"/>
      <c r="NLB259" s="277"/>
      <c r="NLC259" s="277"/>
      <c r="NLD259" s="277"/>
      <c r="NLE259" s="277"/>
      <c r="NLF259" s="402"/>
      <c r="NLG259" s="404"/>
      <c r="NLH259" s="49"/>
      <c r="NLI259" s="49"/>
      <c r="NLJ259" s="49"/>
      <c r="NLK259" s="99"/>
      <c r="NLL259" s="98"/>
      <c r="NLM259" s="49"/>
      <c r="NLN259" s="405"/>
      <c r="NLO259" s="405"/>
      <c r="NLP259" s="277"/>
      <c r="NLQ259" s="277"/>
      <c r="NLR259" s="277"/>
      <c r="NLS259" s="277"/>
      <c r="NLT259" s="277"/>
      <c r="NLU259" s="277"/>
      <c r="NLV259" s="277"/>
      <c r="NLW259" s="277"/>
      <c r="NLX259" s="402"/>
      <c r="NLY259" s="404"/>
      <c r="NLZ259" s="49"/>
      <c r="NMA259" s="49"/>
      <c r="NMB259" s="49"/>
      <c r="NMC259" s="99"/>
      <c r="NMD259" s="98"/>
      <c r="NME259" s="49"/>
      <c r="NMF259" s="405"/>
      <c r="NMG259" s="405"/>
      <c r="NMH259" s="277"/>
      <c r="NMI259" s="277"/>
      <c r="NMJ259" s="277"/>
      <c r="NMK259" s="277"/>
      <c r="NML259" s="277"/>
      <c r="NMM259" s="277"/>
      <c r="NMN259" s="277"/>
      <c r="NMO259" s="277"/>
      <c r="NMP259" s="402"/>
      <c r="NMQ259" s="404"/>
      <c r="NMR259" s="49"/>
      <c r="NMS259" s="49"/>
      <c r="NMT259" s="49"/>
      <c r="NMU259" s="99"/>
      <c r="NMV259" s="98"/>
      <c r="NMW259" s="49"/>
      <c r="NMX259" s="405"/>
      <c r="NMY259" s="405"/>
      <c r="NMZ259" s="277"/>
      <c r="NNA259" s="277"/>
      <c r="NNB259" s="277"/>
      <c r="NNC259" s="277"/>
      <c r="NND259" s="277"/>
      <c r="NNE259" s="277"/>
      <c r="NNF259" s="277"/>
      <c r="NNG259" s="277"/>
      <c r="NNH259" s="402"/>
      <c r="NNI259" s="404"/>
      <c r="NNJ259" s="49"/>
      <c r="NNK259" s="49"/>
      <c r="NNL259" s="49"/>
      <c r="NNM259" s="99"/>
      <c r="NNN259" s="98"/>
      <c r="NNO259" s="49"/>
      <c r="NNP259" s="405"/>
      <c r="NNQ259" s="405"/>
      <c r="NNR259" s="277"/>
      <c r="NNS259" s="277"/>
      <c r="NNT259" s="277"/>
      <c r="NNU259" s="277"/>
      <c r="NNV259" s="277"/>
      <c r="NNW259" s="277"/>
      <c r="NNX259" s="277"/>
      <c r="NNY259" s="277"/>
      <c r="NNZ259" s="402"/>
      <c r="NOA259" s="404"/>
      <c r="NOB259" s="49"/>
      <c r="NOC259" s="49"/>
      <c r="NOD259" s="49"/>
      <c r="NOE259" s="99"/>
      <c r="NOF259" s="98"/>
      <c r="NOG259" s="49"/>
      <c r="NOH259" s="405"/>
      <c r="NOI259" s="405"/>
      <c r="NOJ259" s="277"/>
      <c r="NOK259" s="277"/>
      <c r="NOL259" s="277"/>
      <c r="NOM259" s="277"/>
      <c r="NON259" s="277"/>
      <c r="NOO259" s="277"/>
      <c r="NOP259" s="277"/>
      <c r="NOQ259" s="277"/>
      <c r="NOR259" s="402"/>
      <c r="NOS259" s="404"/>
      <c r="NOT259" s="49"/>
      <c r="NOU259" s="49"/>
      <c r="NOV259" s="49"/>
      <c r="NOW259" s="99"/>
      <c r="NOX259" s="98"/>
      <c r="NOY259" s="49"/>
      <c r="NOZ259" s="405"/>
      <c r="NPA259" s="405"/>
      <c r="NPB259" s="277"/>
      <c r="NPC259" s="277"/>
      <c r="NPD259" s="277"/>
      <c r="NPE259" s="277"/>
      <c r="NPF259" s="277"/>
      <c r="NPG259" s="277"/>
      <c r="NPH259" s="277"/>
      <c r="NPI259" s="277"/>
      <c r="NPJ259" s="402"/>
      <c r="NPK259" s="404"/>
      <c r="NPL259" s="49"/>
      <c r="NPM259" s="49"/>
      <c r="NPN259" s="49"/>
      <c r="NPO259" s="99"/>
      <c r="NPP259" s="98"/>
      <c r="NPQ259" s="49"/>
      <c r="NPR259" s="405"/>
      <c r="NPS259" s="405"/>
      <c r="NPT259" s="277"/>
      <c r="NPU259" s="277"/>
      <c r="NPV259" s="277"/>
      <c r="NPW259" s="277"/>
      <c r="NPX259" s="277"/>
      <c r="NPY259" s="277"/>
      <c r="NPZ259" s="277"/>
      <c r="NQA259" s="277"/>
      <c r="NQB259" s="402"/>
      <c r="NQC259" s="404"/>
      <c r="NQD259" s="49"/>
      <c r="NQE259" s="49"/>
      <c r="NQF259" s="49"/>
      <c r="NQG259" s="99"/>
      <c r="NQH259" s="98"/>
      <c r="NQI259" s="49"/>
      <c r="NQJ259" s="405"/>
      <c r="NQK259" s="405"/>
      <c r="NQL259" s="277"/>
      <c r="NQM259" s="277"/>
      <c r="NQN259" s="277"/>
      <c r="NQO259" s="277"/>
      <c r="NQP259" s="277"/>
      <c r="NQQ259" s="277"/>
      <c r="NQR259" s="277"/>
      <c r="NQS259" s="277"/>
      <c r="NQT259" s="402"/>
      <c r="NQU259" s="404"/>
      <c r="NQV259" s="49"/>
      <c r="NQW259" s="49"/>
      <c r="NQX259" s="49"/>
      <c r="NQY259" s="99"/>
      <c r="NQZ259" s="98"/>
      <c r="NRA259" s="49"/>
      <c r="NRB259" s="405"/>
      <c r="NRC259" s="405"/>
      <c r="NRD259" s="277"/>
      <c r="NRE259" s="277"/>
      <c r="NRF259" s="277"/>
      <c r="NRG259" s="277"/>
      <c r="NRH259" s="277"/>
      <c r="NRI259" s="277"/>
      <c r="NRJ259" s="277"/>
      <c r="NRK259" s="277"/>
      <c r="NRL259" s="402"/>
      <c r="NRM259" s="404"/>
      <c r="NRN259" s="49"/>
      <c r="NRO259" s="49"/>
      <c r="NRP259" s="49"/>
      <c r="NRQ259" s="99"/>
      <c r="NRR259" s="98"/>
      <c r="NRS259" s="49"/>
      <c r="NRT259" s="405"/>
      <c r="NRU259" s="405"/>
      <c r="NRV259" s="277"/>
      <c r="NRW259" s="277"/>
      <c r="NRX259" s="277"/>
      <c r="NRY259" s="277"/>
      <c r="NRZ259" s="277"/>
      <c r="NSA259" s="277"/>
      <c r="NSB259" s="277"/>
      <c r="NSC259" s="277"/>
      <c r="NSD259" s="402"/>
      <c r="NSE259" s="404"/>
      <c r="NSF259" s="49"/>
      <c r="NSG259" s="49"/>
      <c r="NSH259" s="49"/>
      <c r="NSI259" s="99"/>
      <c r="NSJ259" s="98"/>
      <c r="NSK259" s="49"/>
      <c r="NSL259" s="405"/>
      <c r="NSM259" s="405"/>
      <c r="NSN259" s="277"/>
      <c r="NSO259" s="277"/>
      <c r="NSP259" s="277"/>
      <c r="NSQ259" s="277"/>
      <c r="NSR259" s="277"/>
      <c r="NSS259" s="277"/>
      <c r="NST259" s="277"/>
      <c r="NSU259" s="277"/>
      <c r="NSV259" s="402"/>
      <c r="NSW259" s="404"/>
      <c r="NSX259" s="49"/>
      <c r="NSY259" s="49"/>
      <c r="NSZ259" s="49"/>
      <c r="NTA259" s="99"/>
      <c r="NTB259" s="98"/>
      <c r="NTC259" s="49"/>
      <c r="NTD259" s="405"/>
      <c r="NTE259" s="405"/>
      <c r="NTF259" s="277"/>
      <c r="NTG259" s="277"/>
      <c r="NTH259" s="277"/>
      <c r="NTI259" s="277"/>
      <c r="NTJ259" s="277"/>
      <c r="NTK259" s="277"/>
      <c r="NTL259" s="277"/>
      <c r="NTM259" s="277"/>
      <c r="NTN259" s="402"/>
      <c r="NTO259" s="404"/>
      <c r="NTP259" s="49"/>
      <c r="NTQ259" s="49"/>
      <c r="NTR259" s="49"/>
      <c r="NTS259" s="99"/>
      <c r="NTT259" s="98"/>
      <c r="NTU259" s="49"/>
      <c r="NTV259" s="405"/>
      <c r="NTW259" s="405"/>
      <c r="NTX259" s="277"/>
      <c r="NTY259" s="277"/>
      <c r="NTZ259" s="277"/>
      <c r="NUA259" s="277"/>
      <c r="NUB259" s="277"/>
      <c r="NUC259" s="277"/>
      <c r="NUD259" s="277"/>
      <c r="NUE259" s="277"/>
      <c r="NUF259" s="402"/>
      <c r="NUG259" s="404"/>
      <c r="NUH259" s="49"/>
      <c r="NUI259" s="49"/>
      <c r="NUJ259" s="49"/>
      <c r="NUK259" s="99"/>
      <c r="NUL259" s="98"/>
      <c r="NUM259" s="49"/>
      <c r="NUN259" s="405"/>
      <c r="NUO259" s="405"/>
      <c r="NUP259" s="277"/>
      <c r="NUQ259" s="277"/>
      <c r="NUR259" s="277"/>
      <c r="NUS259" s="277"/>
      <c r="NUT259" s="277"/>
      <c r="NUU259" s="277"/>
      <c r="NUV259" s="277"/>
      <c r="NUW259" s="277"/>
      <c r="NUX259" s="402"/>
      <c r="NUY259" s="404"/>
      <c r="NUZ259" s="49"/>
      <c r="NVA259" s="49"/>
      <c r="NVB259" s="49"/>
      <c r="NVC259" s="99"/>
      <c r="NVD259" s="98"/>
      <c r="NVE259" s="49"/>
      <c r="NVF259" s="405"/>
      <c r="NVG259" s="405"/>
      <c r="NVH259" s="277"/>
      <c r="NVI259" s="277"/>
      <c r="NVJ259" s="277"/>
      <c r="NVK259" s="277"/>
      <c r="NVL259" s="277"/>
      <c r="NVM259" s="277"/>
      <c r="NVN259" s="277"/>
      <c r="NVO259" s="277"/>
      <c r="NVP259" s="402"/>
      <c r="NVQ259" s="404"/>
      <c r="NVR259" s="49"/>
      <c r="NVS259" s="49"/>
      <c r="NVT259" s="49"/>
      <c r="NVU259" s="99"/>
      <c r="NVV259" s="98"/>
      <c r="NVW259" s="49"/>
      <c r="NVX259" s="405"/>
      <c r="NVY259" s="405"/>
      <c r="NVZ259" s="277"/>
      <c r="NWA259" s="277"/>
      <c r="NWB259" s="277"/>
      <c r="NWC259" s="277"/>
      <c r="NWD259" s="277"/>
      <c r="NWE259" s="277"/>
      <c r="NWF259" s="277"/>
      <c r="NWG259" s="277"/>
      <c r="NWH259" s="402"/>
      <c r="NWI259" s="404"/>
      <c r="NWJ259" s="49"/>
      <c r="NWK259" s="49"/>
      <c r="NWL259" s="49"/>
      <c r="NWM259" s="99"/>
      <c r="NWN259" s="98"/>
      <c r="NWO259" s="49"/>
      <c r="NWP259" s="405"/>
      <c r="NWQ259" s="405"/>
      <c r="NWR259" s="277"/>
      <c r="NWS259" s="277"/>
      <c r="NWT259" s="277"/>
      <c r="NWU259" s="277"/>
      <c r="NWV259" s="277"/>
      <c r="NWW259" s="277"/>
      <c r="NWX259" s="277"/>
      <c r="NWY259" s="277"/>
      <c r="NWZ259" s="402"/>
      <c r="NXA259" s="404"/>
      <c r="NXB259" s="49"/>
      <c r="NXC259" s="49"/>
      <c r="NXD259" s="49"/>
      <c r="NXE259" s="99"/>
      <c r="NXF259" s="98"/>
      <c r="NXG259" s="49"/>
      <c r="NXH259" s="405"/>
      <c r="NXI259" s="405"/>
      <c r="NXJ259" s="277"/>
      <c r="NXK259" s="277"/>
      <c r="NXL259" s="277"/>
      <c r="NXM259" s="277"/>
      <c r="NXN259" s="277"/>
      <c r="NXO259" s="277"/>
      <c r="NXP259" s="277"/>
      <c r="NXQ259" s="277"/>
      <c r="NXR259" s="402"/>
      <c r="NXS259" s="404"/>
      <c r="NXT259" s="49"/>
      <c r="NXU259" s="49"/>
      <c r="NXV259" s="49"/>
      <c r="NXW259" s="99"/>
      <c r="NXX259" s="98"/>
      <c r="NXY259" s="49"/>
      <c r="NXZ259" s="405"/>
      <c r="NYA259" s="405"/>
      <c r="NYB259" s="277"/>
      <c r="NYC259" s="277"/>
      <c r="NYD259" s="277"/>
      <c r="NYE259" s="277"/>
      <c r="NYF259" s="277"/>
      <c r="NYG259" s="277"/>
      <c r="NYH259" s="277"/>
      <c r="NYI259" s="277"/>
      <c r="NYJ259" s="402"/>
      <c r="NYK259" s="404"/>
      <c r="NYL259" s="49"/>
      <c r="NYM259" s="49"/>
      <c r="NYN259" s="49"/>
      <c r="NYO259" s="99"/>
      <c r="NYP259" s="98"/>
      <c r="NYQ259" s="49"/>
      <c r="NYR259" s="405"/>
      <c r="NYS259" s="405"/>
      <c r="NYT259" s="277"/>
      <c r="NYU259" s="277"/>
      <c r="NYV259" s="277"/>
      <c r="NYW259" s="277"/>
      <c r="NYX259" s="277"/>
      <c r="NYY259" s="277"/>
      <c r="NYZ259" s="277"/>
      <c r="NZA259" s="277"/>
      <c r="NZB259" s="402"/>
      <c r="NZC259" s="404"/>
      <c r="NZD259" s="49"/>
      <c r="NZE259" s="49"/>
      <c r="NZF259" s="49"/>
      <c r="NZG259" s="99"/>
      <c r="NZH259" s="98"/>
      <c r="NZI259" s="49"/>
      <c r="NZJ259" s="405"/>
      <c r="NZK259" s="405"/>
      <c r="NZL259" s="277"/>
      <c r="NZM259" s="277"/>
      <c r="NZN259" s="277"/>
      <c r="NZO259" s="277"/>
      <c r="NZP259" s="277"/>
      <c r="NZQ259" s="277"/>
      <c r="NZR259" s="277"/>
      <c r="NZS259" s="277"/>
      <c r="NZT259" s="402"/>
      <c r="NZU259" s="404"/>
      <c r="NZV259" s="49"/>
      <c r="NZW259" s="49"/>
      <c r="NZX259" s="49"/>
      <c r="NZY259" s="99"/>
      <c r="NZZ259" s="98"/>
      <c r="OAA259" s="49"/>
      <c r="OAB259" s="405"/>
      <c r="OAC259" s="405"/>
      <c r="OAD259" s="277"/>
      <c r="OAE259" s="277"/>
      <c r="OAF259" s="277"/>
      <c r="OAG259" s="277"/>
      <c r="OAH259" s="277"/>
      <c r="OAI259" s="277"/>
      <c r="OAJ259" s="277"/>
      <c r="OAK259" s="277"/>
      <c r="OAL259" s="402"/>
      <c r="OAM259" s="404"/>
      <c r="OAN259" s="49"/>
      <c r="OAO259" s="49"/>
      <c r="OAP259" s="49"/>
      <c r="OAQ259" s="99"/>
      <c r="OAR259" s="98"/>
      <c r="OAS259" s="49"/>
      <c r="OAT259" s="405"/>
      <c r="OAU259" s="405"/>
      <c r="OAV259" s="277"/>
      <c r="OAW259" s="277"/>
      <c r="OAX259" s="277"/>
      <c r="OAY259" s="277"/>
      <c r="OAZ259" s="277"/>
      <c r="OBA259" s="277"/>
      <c r="OBB259" s="277"/>
      <c r="OBC259" s="277"/>
      <c r="OBD259" s="402"/>
      <c r="OBE259" s="404"/>
      <c r="OBF259" s="49"/>
      <c r="OBG259" s="49"/>
      <c r="OBH259" s="49"/>
      <c r="OBI259" s="99"/>
      <c r="OBJ259" s="98"/>
      <c r="OBK259" s="49"/>
      <c r="OBL259" s="405"/>
      <c r="OBM259" s="405"/>
      <c r="OBN259" s="277"/>
      <c r="OBO259" s="277"/>
      <c r="OBP259" s="277"/>
      <c r="OBQ259" s="277"/>
      <c r="OBR259" s="277"/>
      <c r="OBS259" s="277"/>
      <c r="OBT259" s="277"/>
      <c r="OBU259" s="277"/>
      <c r="OBV259" s="402"/>
      <c r="OBW259" s="404"/>
      <c r="OBX259" s="49"/>
      <c r="OBY259" s="49"/>
      <c r="OBZ259" s="49"/>
      <c r="OCA259" s="99"/>
      <c r="OCB259" s="98"/>
      <c r="OCC259" s="49"/>
      <c r="OCD259" s="405"/>
      <c r="OCE259" s="405"/>
      <c r="OCF259" s="277"/>
      <c r="OCG259" s="277"/>
      <c r="OCH259" s="277"/>
      <c r="OCI259" s="277"/>
      <c r="OCJ259" s="277"/>
      <c r="OCK259" s="277"/>
      <c r="OCL259" s="277"/>
      <c r="OCM259" s="277"/>
      <c r="OCN259" s="402"/>
      <c r="OCO259" s="404"/>
      <c r="OCP259" s="49"/>
      <c r="OCQ259" s="49"/>
      <c r="OCR259" s="49"/>
      <c r="OCS259" s="99"/>
      <c r="OCT259" s="98"/>
      <c r="OCU259" s="49"/>
      <c r="OCV259" s="405"/>
      <c r="OCW259" s="405"/>
      <c r="OCX259" s="277"/>
      <c r="OCY259" s="277"/>
      <c r="OCZ259" s="277"/>
      <c r="ODA259" s="277"/>
      <c r="ODB259" s="277"/>
      <c r="ODC259" s="277"/>
      <c r="ODD259" s="277"/>
      <c r="ODE259" s="277"/>
      <c r="ODF259" s="402"/>
      <c r="ODG259" s="404"/>
      <c r="ODH259" s="49"/>
      <c r="ODI259" s="49"/>
      <c r="ODJ259" s="49"/>
      <c r="ODK259" s="99"/>
      <c r="ODL259" s="98"/>
      <c r="ODM259" s="49"/>
      <c r="ODN259" s="405"/>
      <c r="ODO259" s="405"/>
      <c r="ODP259" s="277"/>
      <c r="ODQ259" s="277"/>
      <c r="ODR259" s="277"/>
      <c r="ODS259" s="277"/>
      <c r="ODT259" s="277"/>
      <c r="ODU259" s="277"/>
      <c r="ODV259" s="277"/>
      <c r="ODW259" s="277"/>
      <c r="ODX259" s="402"/>
      <c r="ODY259" s="404"/>
      <c r="ODZ259" s="49"/>
      <c r="OEA259" s="49"/>
      <c r="OEB259" s="49"/>
      <c r="OEC259" s="99"/>
      <c r="OED259" s="98"/>
      <c r="OEE259" s="49"/>
      <c r="OEF259" s="405"/>
      <c r="OEG259" s="405"/>
      <c r="OEH259" s="277"/>
      <c r="OEI259" s="277"/>
      <c r="OEJ259" s="277"/>
      <c r="OEK259" s="277"/>
      <c r="OEL259" s="277"/>
      <c r="OEM259" s="277"/>
      <c r="OEN259" s="277"/>
      <c r="OEO259" s="277"/>
      <c r="OEP259" s="402"/>
      <c r="OEQ259" s="404"/>
      <c r="OER259" s="49"/>
      <c r="OES259" s="49"/>
      <c r="OET259" s="49"/>
      <c r="OEU259" s="99"/>
      <c r="OEV259" s="98"/>
      <c r="OEW259" s="49"/>
      <c r="OEX259" s="405"/>
      <c r="OEY259" s="405"/>
      <c r="OEZ259" s="277"/>
      <c r="OFA259" s="277"/>
      <c r="OFB259" s="277"/>
      <c r="OFC259" s="277"/>
      <c r="OFD259" s="277"/>
      <c r="OFE259" s="277"/>
      <c r="OFF259" s="277"/>
      <c r="OFG259" s="277"/>
      <c r="OFH259" s="402"/>
      <c r="OFI259" s="404"/>
      <c r="OFJ259" s="49"/>
      <c r="OFK259" s="49"/>
      <c r="OFL259" s="49"/>
      <c r="OFM259" s="99"/>
      <c r="OFN259" s="98"/>
      <c r="OFO259" s="49"/>
      <c r="OFP259" s="405"/>
      <c r="OFQ259" s="405"/>
      <c r="OFR259" s="277"/>
      <c r="OFS259" s="277"/>
      <c r="OFT259" s="277"/>
      <c r="OFU259" s="277"/>
      <c r="OFV259" s="277"/>
      <c r="OFW259" s="277"/>
      <c r="OFX259" s="277"/>
      <c r="OFY259" s="277"/>
      <c r="OFZ259" s="402"/>
      <c r="OGA259" s="404"/>
      <c r="OGB259" s="49"/>
      <c r="OGC259" s="49"/>
      <c r="OGD259" s="49"/>
      <c r="OGE259" s="99"/>
      <c r="OGF259" s="98"/>
      <c r="OGG259" s="49"/>
      <c r="OGH259" s="405"/>
      <c r="OGI259" s="405"/>
      <c r="OGJ259" s="277"/>
      <c r="OGK259" s="277"/>
      <c r="OGL259" s="277"/>
      <c r="OGM259" s="277"/>
      <c r="OGN259" s="277"/>
      <c r="OGO259" s="277"/>
      <c r="OGP259" s="277"/>
      <c r="OGQ259" s="277"/>
      <c r="OGR259" s="402"/>
      <c r="OGS259" s="404"/>
      <c r="OGT259" s="49"/>
      <c r="OGU259" s="49"/>
      <c r="OGV259" s="49"/>
      <c r="OGW259" s="99"/>
      <c r="OGX259" s="98"/>
      <c r="OGY259" s="49"/>
      <c r="OGZ259" s="405"/>
      <c r="OHA259" s="405"/>
      <c r="OHB259" s="277"/>
      <c r="OHC259" s="277"/>
      <c r="OHD259" s="277"/>
      <c r="OHE259" s="277"/>
      <c r="OHF259" s="277"/>
      <c r="OHG259" s="277"/>
      <c r="OHH259" s="277"/>
      <c r="OHI259" s="277"/>
      <c r="OHJ259" s="402"/>
      <c r="OHK259" s="404"/>
      <c r="OHL259" s="49"/>
      <c r="OHM259" s="49"/>
      <c r="OHN259" s="49"/>
      <c r="OHO259" s="99"/>
      <c r="OHP259" s="98"/>
      <c r="OHQ259" s="49"/>
      <c r="OHR259" s="405"/>
      <c r="OHS259" s="405"/>
      <c r="OHT259" s="277"/>
      <c r="OHU259" s="277"/>
      <c r="OHV259" s="277"/>
      <c r="OHW259" s="277"/>
      <c r="OHX259" s="277"/>
      <c r="OHY259" s="277"/>
      <c r="OHZ259" s="277"/>
      <c r="OIA259" s="277"/>
      <c r="OIB259" s="402"/>
      <c r="OIC259" s="404"/>
      <c r="OID259" s="49"/>
      <c r="OIE259" s="49"/>
      <c r="OIF259" s="49"/>
      <c r="OIG259" s="99"/>
      <c r="OIH259" s="98"/>
      <c r="OII259" s="49"/>
      <c r="OIJ259" s="405"/>
      <c r="OIK259" s="405"/>
      <c r="OIL259" s="277"/>
      <c r="OIM259" s="277"/>
      <c r="OIN259" s="277"/>
      <c r="OIO259" s="277"/>
      <c r="OIP259" s="277"/>
      <c r="OIQ259" s="277"/>
      <c r="OIR259" s="277"/>
      <c r="OIS259" s="277"/>
      <c r="OIT259" s="402"/>
      <c r="OIU259" s="404"/>
      <c r="OIV259" s="49"/>
      <c r="OIW259" s="49"/>
      <c r="OIX259" s="49"/>
      <c r="OIY259" s="99"/>
      <c r="OIZ259" s="98"/>
      <c r="OJA259" s="49"/>
      <c r="OJB259" s="405"/>
      <c r="OJC259" s="405"/>
      <c r="OJD259" s="277"/>
      <c r="OJE259" s="277"/>
      <c r="OJF259" s="277"/>
      <c r="OJG259" s="277"/>
      <c r="OJH259" s="277"/>
      <c r="OJI259" s="277"/>
      <c r="OJJ259" s="277"/>
      <c r="OJK259" s="277"/>
      <c r="OJL259" s="402"/>
      <c r="OJM259" s="404"/>
      <c r="OJN259" s="49"/>
      <c r="OJO259" s="49"/>
      <c r="OJP259" s="49"/>
      <c r="OJQ259" s="99"/>
      <c r="OJR259" s="98"/>
      <c r="OJS259" s="49"/>
      <c r="OJT259" s="405"/>
      <c r="OJU259" s="405"/>
      <c r="OJV259" s="277"/>
      <c r="OJW259" s="277"/>
      <c r="OJX259" s="277"/>
      <c r="OJY259" s="277"/>
      <c r="OJZ259" s="277"/>
      <c r="OKA259" s="277"/>
      <c r="OKB259" s="277"/>
      <c r="OKC259" s="277"/>
      <c r="OKD259" s="402"/>
      <c r="OKE259" s="404"/>
      <c r="OKF259" s="49"/>
      <c r="OKG259" s="49"/>
      <c r="OKH259" s="49"/>
      <c r="OKI259" s="99"/>
      <c r="OKJ259" s="98"/>
      <c r="OKK259" s="49"/>
      <c r="OKL259" s="405"/>
      <c r="OKM259" s="405"/>
      <c r="OKN259" s="277"/>
      <c r="OKO259" s="277"/>
      <c r="OKP259" s="277"/>
      <c r="OKQ259" s="277"/>
      <c r="OKR259" s="277"/>
      <c r="OKS259" s="277"/>
      <c r="OKT259" s="277"/>
      <c r="OKU259" s="277"/>
      <c r="OKV259" s="402"/>
      <c r="OKW259" s="404"/>
      <c r="OKX259" s="49"/>
      <c r="OKY259" s="49"/>
      <c r="OKZ259" s="49"/>
      <c r="OLA259" s="99"/>
      <c r="OLB259" s="98"/>
      <c r="OLC259" s="49"/>
      <c r="OLD259" s="405"/>
      <c r="OLE259" s="405"/>
      <c r="OLF259" s="277"/>
      <c r="OLG259" s="277"/>
      <c r="OLH259" s="277"/>
      <c r="OLI259" s="277"/>
      <c r="OLJ259" s="277"/>
      <c r="OLK259" s="277"/>
      <c r="OLL259" s="277"/>
      <c r="OLM259" s="277"/>
      <c r="OLN259" s="402"/>
      <c r="OLO259" s="404"/>
      <c r="OLP259" s="49"/>
      <c r="OLQ259" s="49"/>
      <c r="OLR259" s="49"/>
      <c r="OLS259" s="99"/>
      <c r="OLT259" s="98"/>
      <c r="OLU259" s="49"/>
      <c r="OLV259" s="405"/>
      <c r="OLW259" s="405"/>
      <c r="OLX259" s="277"/>
      <c r="OLY259" s="277"/>
      <c r="OLZ259" s="277"/>
      <c r="OMA259" s="277"/>
      <c r="OMB259" s="277"/>
      <c r="OMC259" s="277"/>
      <c r="OMD259" s="277"/>
      <c r="OME259" s="277"/>
      <c r="OMF259" s="402"/>
      <c r="OMG259" s="404"/>
      <c r="OMH259" s="49"/>
      <c r="OMI259" s="49"/>
      <c r="OMJ259" s="49"/>
      <c r="OMK259" s="99"/>
      <c r="OML259" s="98"/>
      <c r="OMM259" s="49"/>
      <c r="OMN259" s="405"/>
      <c r="OMO259" s="405"/>
      <c r="OMP259" s="277"/>
      <c r="OMQ259" s="277"/>
      <c r="OMR259" s="277"/>
      <c r="OMS259" s="277"/>
      <c r="OMT259" s="277"/>
      <c r="OMU259" s="277"/>
      <c r="OMV259" s="277"/>
      <c r="OMW259" s="277"/>
      <c r="OMX259" s="402"/>
      <c r="OMY259" s="404"/>
      <c r="OMZ259" s="49"/>
      <c r="ONA259" s="49"/>
      <c r="ONB259" s="49"/>
      <c r="ONC259" s="99"/>
      <c r="OND259" s="98"/>
      <c r="ONE259" s="49"/>
      <c r="ONF259" s="405"/>
      <c r="ONG259" s="405"/>
      <c r="ONH259" s="277"/>
      <c r="ONI259" s="277"/>
      <c r="ONJ259" s="277"/>
      <c r="ONK259" s="277"/>
      <c r="ONL259" s="277"/>
      <c r="ONM259" s="277"/>
      <c r="ONN259" s="277"/>
      <c r="ONO259" s="277"/>
      <c r="ONP259" s="402"/>
      <c r="ONQ259" s="404"/>
      <c r="ONR259" s="49"/>
      <c r="ONS259" s="49"/>
      <c r="ONT259" s="49"/>
      <c r="ONU259" s="99"/>
      <c r="ONV259" s="98"/>
      <c r="ONW259" s="49"/>
      <c r="ONX259" s="405"/>
      <c r="ONY259" s="405"/>
      <c r="ONZ259" s="277"/>
      <c r="OOA259" s="277"/>
      <c r="OOB259" s="277"/>
      <c r="OOC259" s="277"/>
      <c r="OOD259" s="277"/>
      <c r="OOE259" s="277"/>
      <c r="OOF259" s="277"/>
      <c r="OOG259" s="277"/>
      <c r="OOH259" s="402"/>
      <c r="OOI259" s="404"/>
      <c r="OOJ259" s="49"/>
      <c r="OOK259" s="49"/>
      <c r="OOL259" s="49"/>
      <c r="OOM259" s="99"/>
      <c r="OON259" s="98"/>
      <c r="OOO259" s="49"/>
      <c r="OOP259" s="405"/>
      <c r="OOQ259" s="405"/>
      <c r="OOR259" s="277"/>
      <c r="OOS259" s="277"/>
      <c r="OOT259" s="277"/>
      <c r="OOU259" s="277"/>
      <c r="OOV259" s="277"/>
      <c r="OOW259" s="277"/>
      <c r="OOX259" s="277"/>
      <c r="OOY259" s="277"/>
      <c r="OOZ259" s="402"/>
      <c r="OPA259" s="404"/>
      <c r="OPB259" s="49"/>
      <c r="OPC259" s="49"/>
      <c r="OPD259" s="49"/>
      <c r="OPE259" s="99"/>
      <c r="OPF259" s="98"/>
      <c r="OPG259" s="49"/>
      <c r="OPH259" s="405"/>
      <c r="OPI259" s="405"/>
      <c r="OPJ259" s="277"/>
      <c r="OPK259" s="277"/>
      <c r="OPL259" s="277"/>
      <c r="OPM259" s="277"/>
      <c r="OPN259" s="277"/>
      <c r="OPO259" s="277"/>
      <c r="OPP259" s="277"/>
      <c r="OPQ259" s="277"/>
      <c r="OPR259" s="402"/>
      <c r="OPS259" s="404"/>
      <c r="OPT259" s="49"/>
      <c r="OPU259" s="49"/>
      <c r="OPV259" s="49"/>
      <c r="OPW259" s="99"/>
      <c r="OPX259" s="98"/>
      <c r="OPY259" s="49"/>
      <c r="OPZ259" s="405"/>
      <c r="OQA259" s="405"/>
      <c r="OQB259" s="277"/>
      <c r="OQC259" s="277"/>
      <c r="OQD259" s="277"/>
      <c r="OQE259" s="277"/>
      <c r="OQF259" s="277"/>
      <c r="OQG259" s="277"/>
      <c r="OQH259" s="277"/>
      <c r="OQI259" s="277"/>
      <c r="OQJ259" s="402"/>
      <c r="OQK259" s="404"/>
      <c r="OQL259" s="49"/>
      <c r="OQM259" s="49"/>
      <c r="OQN259" s="49"/>
      <c r="OQO259" s="99"/>
      <c r="OQP259" s="98"/>
      <c r="OQQ259" s="49"/>
      <c r="OQR259" s="405"/>
      <c r="OQS259" s="405"/>
      <c r="OQT259" s="277"/>
      <c r="OQU259" s="277"/>
      <c r="OQV259" s="277"/>
      <c r="OQW259" s="277"/>
      <c r="OQX259" s="277"/>
      <c r="OQY259" s="277"/>
      <c r="OQZ259" s="277"/>
      <c r="ORA259" s="277"/>
      <c r="ORB259" s="402"/>
      <c r="ORC259" s="404"/>
      <c r="ORD259" s="49"/>
      <c r="ORE259" s="49"/>
      <c r="ORF259" s="49"/>
      <c r="ORG259" s="99"/>
      <c r="ORH259" s="98"/>
      <c r="ORI259" s="49"/>
      <c r="ORJ259" s="405"/>
      <c r="ORK259" s="405"/>
      <c r="ORL259" s="277"/>
      <c r="ORM259" s="277"/>
      <c r="ORN259" s="277"/>
      <c r="ORO259" s="277"/>
      <c r="ORP259" s="277"/>
      <c r="ORQ259" s="277"/>
      <c r="ORR259" s="277"/>
      <c r="ORS259" s="277"/>
      <c r="ORT259" s="402"/>
      <c r="ORU259" s="404"/>
      <c r="ORV259" s="49"/>
      <c r="ORW259" s="49"/>
      <c r="ORX259" s="49"/>
      <c r="ORY259" s="99"/>
      <c r="ORZ259" s="98"/>
      <c r="OSA259" s="49"/>
      <c r="OSB259" s="405"/>
      <c r="OSC259" s="405"/>
      <c r="OSD259" s="277"/>
      <c r="OSE259" s="277"/>
      <c r="OSF259" s="277"/>
      <c r="OSG259" s="277"/>
      <c r="OSH259" s="277"/>
      <c r="OSI259" s="277"/>
      <c r="OSJ259" s="277"/>
      <c r="OSK259" s="277"/>
      <c r="OSL259" s="402"/>
      <c r="OSM259" s="404"/>
      <c r="OSN259" s="49"/>
      <c r="OSO259" s="49"/>
      <c r="OSP259" s="49"/>
      <c r="OSQ259" s="99"/>
      <c r="OSR259" s="98"/>
      <c r="OSS259" s="49"/>
      <c r="OST259" s="405"/>
      <c r="OSU259" s="405"/>
      <c r="OSV259" s="277"/>
      <c r="OSW259" s="277"/>
      <c r="OSX259" s="277"/>
      <c r="OSY259" s="277"/>
      <c r="OSZ259" s="277"/>
      <c r="OTA259" s="277"/>
      <c r="OTB259" s="277"/>
      <c r="OTC259" s="277"/>
      <c r="OTD259" s="402"/>
      <c r="OTE259" s="404"/>
      <c r="OTF259" s="49"/>
      <c r="OTG259" s="49"/>
      <c r="OTH259" s="49"/>
      <c r="OTI259" s="99"/>
      <c r="OTJ259" s="98"/>
      <c r="OTK259" s="49"/>
      <c r="OTL259" s="405"/>
      <c r="OTM259" s="405"/>
      <c r="OTN259" s="277"/>
      <c r="OTO259" s="277"/>
      <c r="OTP259" s="277"/>
      <c r="OTQ259" s="277"/>
      <c r="OTR259" s="277"/>
      <c r="OTS259" s="277"/>
      <c r="OTT259" s="277"/>
      <c r="OTU259" s="277"/>
      <c r="OTV259" s="402"/>
      <c r="OTW259" s="404"/>
      <c r="OTX259" s="49"/>
      <c r="OTY259" s="49"/>
      <c r="OTZ259" s="49"/>
      <c r="OUA259" s="99"/>
      <c r="OUB259" s="98"/>
      <c r="OUC259" s="49"/>
      <c r="OUD259" s="405"/>
      <c r="OUE259" s="405"/>
      <c r="OUF259" s="277"/>
      <c r="OUG259" s="277"/>
      <c r="OUH259" s="277"/>
      <c r="OUI259" s="277"/>
      <c r="OUJ259" s="277"/>
      <c r="OUK259" s="277"/>
      <c r="OUL259" s="277"/>
      <c r="OUM259" s="277"/>
      <c r="OUN259" s="402"/>
      <c r="OUO259" s="404"/>
      <c r="OUP259" s="49"/>
      <c r="OUQ259" s="49"/>
      <c r="OUR259" s="49"/>
      <c r="OUS259" s="99"/>
      <c r="OUT259" s="98"/>
      <c r="OUU259" s="49"/>
      <c r="OUV259" s="405"/>
      <c r="OUW259" s="405"/>
      <c r="OUX259" s="277"/>
      <c r="OUY259" s="277"/>
      <c r="OUZ259" s="277"/>
      <c r="OVA259" s="277"/>
      <c r="OVB259" s="277"/>
      <c r="OVC259" s="277"/>
      <c r="OVD259" s="277"/>
      <c r="OVE259" s="277"/>
      <c r="OVF259" s="402"/>
      <c r="OVG259" s="404"/>
      <c r="OVH259" s="49"/>
      <c r="OVI259" s="49"/>
      <c r="OVJ259" s="49"/>
      <c r="OVK259" s="99"/>
      <c r="OVL259" s="98"/>
      <c r="OVM259" s="49"/>
      <c r="OVN259" s="405"/>
      <c r="OVO259" s="405"/>
      <c r="OVP259" s="277"/>
      <c r="OVQ259" s="277"/>
      <c r="OVR259" s="277"/>
      <c r="OVS259" s="277"/>
      <c r="OVT259" s="277"/>
      <c r="OVU259" s="277"/>
      <c r="OVV259" s="277"/>
      <c r="OVW259" s="277"/>
      <c r="OVX259" s="402"/>
      <c r="OVY259" s="404"/>
      <c r="OVZ259" s="49"/>
      <c r="OWA259" s="49"/>
      <c r="OWB259" s="49"/>
      <c r="OWC259" s="99"/>
      <c r="OWD259" s="98"/>
      <c r="OWE259" s="49"/>
      <c r="OWF259" s="405"/>
      <c r="OWG259" s="405"/>
      <c r="OWH259" s="277"/>
      <c r="OWI259" s="277"/>
      <c r="OWJ259" s="277"/>
      <c r="OWK259" s="277"/>
      <c r="OWL259" s="277"/>
      <c r="OWM259" s="277"/>
      <c r="OWN259" s="277"/>
      <c r="OWO259" s="277"/>
      <c r="OWP259" s="402"/>
      <c r="OWQ259" s="404"/>
      <c r="OWR259" s="49"/>
      <c r="OWS259" s="49"/>
      <c r="OWT259" s="49"/>
      <c r="OWU259" s="99"/>
      <c r="OWV259" s="98"/>
      <c r="OWW259" s="49"/>
      <c r="OWX259" s="405"/>
      <c r="OWY259" s="405"/>
      <c r="OWZ259" s="277"/>
      <c r="OXA259" s="277"/>
      <c r="OXB259" s="277"/>
      <c r="OXC259" s="277"/>
      <c r="OXD259" s="277"/>
      <c r="OXE259" s="277"/>
      <c r="OXF259" s="277"/>
      <c r="OXG259" s="277"/>
      <c r="OXH259" s="402"/>
      <c r="OXI259" s="404"/>
      <c r="OXJ259" s="49"/>
      <c r="OXK259" s="49"/>
      <c r="OXL259" s="49"/>
      <c r="OXM259" s="99"/>
      <c r="OXN259" s="98"/>
      <c r="OXO259" s="49"/>
      <c r="OXP259" s="405"/>
      <c r="OXQ259" s="405"/>
      <c r="OXR259" s="277"/>
      <c r="OXS259" s="277"/>
      <c r="OXT259" s="277"/>
      <c r="OXU259" s="277"/>
      <c r="OXV259" s="277"/>
      <c r="OXW259" s="277"/>
      <c r="OXX259" s="277"/>
      <c r="OXY259" s="277"/>
      <c r="OXZ259" s="402"/>
      <c r="OYA259" s="404"/>
      <c r="OYB259" s="49"/>
      <c r="OYC259" s="49"/>
      <c r="OYD259" s="49"/>
      <c r="OYE259" s="99"/>
      <c r="OYF259" s="98"/>
      <c r="OYG259" s="49"/>
      <c r="OYH259" s="405"/>
      <c r="OYI259" s="405"/>
      <c r="OYJ259" s="277"/>
      <c r="OYK259" s="277"/>
      <c r="OYL259" s="277"/>
      <c r="OYM259" s="277"/>
      <c r="OYN259" s="277"/>
      <c r="OYO259" s="277"/>
      <c r="OYP259" s="277"/>
      <c r="OYQ259" s="277"/>
      <c r="OYR259" s="402"/>
      <c r="OYS259" s="404"/>
      <c r="OYT259" s="49"/>
      <c r="OYU259" s="49"/>
      <c r="OYV259" s="49"/>
      <c r="OYW259" s="99"/>
      <c r="OYX259" s="98"/>
      <c r="OYY259" s="49"/>
      <c r="OYZ259" s="405"/>
      <c r="OZA259" s="405"/>
      <c r="OZB259" s="277"/>
      <c r="OZC259" s="277"/>
      <c r="OZD259" s="277"/>
      <c r="OZE259" s="277"/>
      <c r="OZF259" s="277"/>
      <c r="OZG259" s="277"/>
      <c r="OZH259" s="277"/>
      <c r="OZI259" s="277"/>
      <c r="OZJ259" s="402"/>
      <c r="OZK259" s="404"/>
      <c r="OZL259" s="49"/>
      <c r="OZM259" s="49"/>
      <c r="OZN259" s="49"/>
      <c r="OZO259" s="99"/>
      <c r="OZP259" s="98"/>
      <c r="OZQ259" s="49"/>
      <c r="OZR259" s="405"/>
      <c r="OZS259" s="405"/>
      <c r="OZT259" s="277"/>
      <c r="OZU259" s="277"/>
      <c r="OZV259" s="277"/>
      <c r="OZW259" s="277"/>
      <c r="OZX259" s="277"/>
      <c r="OZY259" s="277"/>
      <c r="OZZ259" s="277"/>
      <c r="PAA259" s="277"/>
      <c r="PAB259" s="402"/>
      <c r="PAC259" s="404"/>
      <c r="PAD259" s="49"/>
      <c r="PAE259" s="49"/>
      <c r="PAF259" s="49"/>
      <c r="PAG259" s="99"/>
      <c r="PAH259" s="98"/>
      <c r="PAI259" s="49"/>
      <c r="PAJ259" s="405"/>
      <c r="PAK259" s="405"/>
      <c r="PAL259" s="277"/>
      <c r="PAM259" s="277"/>
      <c r="PAN259" s="277"/>
      <c r="PAO259" s="277"/>
      <c r="PAP259" s="277"/>
      <c r="PAQ259" s="277"/>
      <c r="PAR259" s="277"/>
      <c r="PAS259" s="277"/>
      <c r="PAT259" s="402"/>
      <c r="PAU259" s="404"/>
      <c r="PAV259" s="49"/>
      <c r="PAW259" s="49"/>
      <c r="PAX259" s="49"/>
      <c r="PAY259" s="99"/>
      <c r="PAZ259" s="98"/>
      <c r="PBA259" s="49"/>
      <c r="PBB259" s="405"/>
      <c r="PBC259" s="405"/>
      <c r="PBD259" s="277"/>
      <c r="PBE259" s="277"/>
      <c r="PBF259" s="277"/>
      <c r="PBG259" s="277"/>
      <c r="PBH259" s="277"/>
      <c r="PBI259" s="277"/>
      <c r="PBJ259" s="277"/>
      <c r="PBK259" s="277"/>
      <c r="PBL259" s="402"/>
      <c r="PBM259" s="404"/>
      <c r="PBN259" s="49"/>
      <c r="PBO259" s="49"/>
      <c r="PBP259" s="49"/>
      <c r="PBQ259" s="99"/>
      <c r="PBR259" s="98"/>
      <c r="PBS259" s="49"/>
      <c r="PBT259" s="405"/>
      <c r="PBU259" s="405"/>
      <c r="PBV259" s="277"/>
      <c r="PBW259" s="277"/>
      <c r="PBX259" s="277"/>
      <c r="PBY259" s="277"/>
      <c r="PBZ259" s="277"/>
      <c r="PCA259" s="277"/>
      <c r="PCB259" s="277"/>
      <c r="PCC259" s="277"/>
      <c r="PCD259" s="402"/>
      <c r="PCE259" s="404"/>
      <c r="PCF259" s="49"/>
      <c r="PCG259" s="49"/>
      <c r="PCH259" s="49"/>
      <c r="PCI259" s="99"/>
      <c r="PCJ259" s="98"/>
      <c r="PCK259" s="49"/>
      <c r="PCL259" s="405"/>
      <c r="PCM259" s="405"/>
      <c r="PCN259" s="277"/>
      <c r="PCO259" s="277"/>
      <c r="PCP259" s="277"/>
      <c r="PCQ259" s="277"/>
      <c r="PCR259" s="277"/>
      <c r="PCS259" s="277"/>
      <c r="PCT259" s="277"/>
      <c r="PCU259" s="277"/>
      <c r="PCV259" s="402"/>
      <c r="PCW259" s="404"/>
      <c r="PCX259" s="49"/>
      <c r="PCY259" s="49"/>
      <c r="PCZ259" s="49"/>
      <c r="PDA259" s="99"/>
      <c r="PDB259" s="98"/>
      <c r="PDC259" s="49"/>
      <c r="PDD259" s="405"/>
      <c r="PDE259" s="405"/>
      <c r="PDF259" s="277"/>
      <c r="PDG259" s="277"/>
      <c r="PDH259" s="277"/>
      <c r="PDI259" s="277"/>
      <c r="PDJ259" s="277"/>
      <c r="PDK259" s="277"/>
      <c r="PDL259" s="277"/>
      <c r="PDM259" s="277"/>
      <c r="PDN259" s="402"/>
      <c r="PDO259" s="404"/>
      <c r="PDP259" s="49"/>
      <c r="PDQ259" s="49"/>
      <c r="PDR259" s="49"/>
      <c r="PDS259" s="99"/>
      <c r="PDT259" s="98"/>
      <c r="PDU259" s="49"/>
      <c r="PDV259" s="405"/>
      <c r="PDW259" s="405"/>
      <c r="PDX259" s="277"/>
      <c r="PDY259" s="277"/>
      <c r="PDZ259" s="277"/>
      <c r="PEA259" s="277"/>
      <c r="PEB259" s="277"/>
      <c r="PEC259" s="277"/>
      <c r="PED259" s="277"/>
      <c r="PEE259" s="277"/>
      <c r="PEF259" s="402"/>
      <c r="PEG259" s="404"/>
      <c r="PEH259" s="49"/>
      <c r="PEI259" s="49"/>
      <c r="PEJ259" s="49"/>
      <c r="PEK259" s="99"/>
      <c r="PEL259" s="98"/>
      <c r="PEM259" s="49"/>
      <c r="PEN259" s="405"/>
      <c r="PEO259" s="405"/>
      <c r="PEP259" s="277"/>
      <c r="PEQ259" s="277"/>
      <c r="PER259" s="277"/>
      <c r="PES259" s="277"/>
      <c r="PET259" s="277"/>
      <c r="PEU259" s="277"/>
      <c r="PEV259" s="277"/>
      <c r="PEW259" s="277"/>
      <c r="PEX259" s="402"/>
      <c r="PEY259" s="404"/>
      <c r="PEZ259" s="49"/>
      <c r="PFA259" s="49"/>
      <c r="PFB259" s="49"/>
      <c r="PFC259" s="99"/>
      <c r="PFD259" s="98"/>
      <c r="PFE259" s="49"/>
      <c r="PFF259" s="405"/>
      <c r="PFG259" s="405"/>
      <c r="PFH259" s="277"/>
      <c r="PFI259" s="277"/>
      <c r="PFJ259" s="277"/>
      <c r="PFK259" s="277"/>
      <c r="PFL259" s="277"/>
      <c r="PFM259" s="277"/>
      <c r="PFN259" s="277"/>
      <c r="PFO259" s="277"/>
      <c r="PFP259" s="402"/>
      <c r="PFQ259" s="404"/>
      <c r="PFR259" s="49"/>
      <c r="PFS259" s="49"/>
      <c r="PFT259" s="49"/>
      <c r="PFU259" s="99"/>
      <c r="PFV259" s="98"/>
      <c r="PFW259" s="49"/>
      <c r="PFX259" s="405"/>
      <c r="PFY259" s="405"/>
      <c r="PFZ259" s="277"/>
      <c r="PGA259" s="277"/>
      <c r="PGB259" s="277"/>
      <c r="PGC259" s="277"/>
      <c r="PGD259" s="277"/>
      <c r="PGE259" s="277"/>
      <c r="PGF259" s="277"/>
      <c r="PGG259" s="277"/>
      <c r="PGH259" s="402"/>
      <c r="PGI259" s="404"/>
      <c r="PGJ259" s="49"/>
      <c r="PGK259" s="49"/>
      <c r="PGL259" s="49"/>
      <c r="PGM259" s="99"/>
      <c r="PGN259" s="98"/>
      <c r="PGO259" s="49"/>
      <c r="PGP259" s="405"/>
      <c r="PGQ259" s="405"/>
      <c r="PGR259" s="277"/>
      <c r="PGS259" s="277"/>
      <c r="PGT259" s="277"/>
      <c r="PGU259" s="277"/>
      <c r="PGV259" s="277"/>
      <c r="PGW259" s="277"/>
      <c r="PGX259" s="277"/>
      <c r="PGY259" s="277"/>
      <c r="PGZ259" s="402"/>
      <c r="PHA259" s="404"/>
      <c r="PHB259" s="49"/>
      <c r="PHC259" s="49"/>
      <c r="PHD259" s="49"/>
      <c r="PHE259" s="99"/>
      <c r="PHF259" s="98"/>
      <c r="PHG259" s="49"/>
      <c r="PHH259" s="405"/>
      <c r="PHI259" s="405"/>
      <c r="PHJ259" s="277"/>
      <c r="PHK259" s="277"/>
      <c r="PHL259" s="277"/>
      <c r="PHM259" s="277"/>
      <c r="PHN259" s="277"/>
      <c r="PHO259" s="277"/>
      <c r="PHP259" s="277"/>
      <c r="PHQ259" s="277"/>
      <c r="PHR259" s="402"/>
      <c r="PHS259" s="404"/>
      <c r="PHT259" s="49"/>
      <c r="PHU259" s="49"/>
      <c r="PHV259" s="49"/>
      <c r="PHW259" s="99"/>
      <c r="PHX259" s="98"/>
      <c r="PHY259" s="49"/>
      <c r="PHZ259" s="405"/>
      <c r="PIA259" s="405"/>
      <c r="PIB259" s="277"/>
      <c r="PIC259" s="277"/>
      <c r="PID259" s="277"/>
      <c r="PIE259" s="277"/>
      <c r="PIF259" s="277"/>
      <c r="PIG259" s="277"/>
      <c r="PIH259" s="277"/>
      <c r="PII259" s="277"/>
      <c r="PIJ259" s="402"/>
      <c r="PIK259" s="404"/>
      <c r="PIL259" s="49"/>
      <c r="PIM259" s="49"/>
      <c r="PIN259" s="49"/>
      <c r="PIO259" s="99"/>
      <c r="PIP259" s="98"/>
      <c r="PIQ259" s="49"/>
      <c r="PIR259" s="405"/>
      <c r="PIS259" s="405"/>
      <c r="PIT259" s="277"/>
      <c r="PIU259" s="277"/>
      <c r="PIV259" s="277"/>
      <c r="PIW259" s="277"/>
      <c r="PIX259" s="277"/>
      <c r="PIY259" s="277"/>
      <c r="PIZ259" s="277"/>
      <c r="PJA259" s="277"/>
      <c r="PJB259" s="402"/>
      <c r="PJC259" s="404"/>
      <c r="PJD259" s="49"/>
      <c r="PJE259" s="49"/>
      <c r="PJF259" s="49"/>
      <c r="PJG259" s="99"/>
      <c r="PJH259" s="98"/>
      <c r="PJI259" s="49"/>
      <c r="PJJ259" s="405"/>
      <c r="PJK259" s="405"/>
      <c r="PJL259" s="277"/>
      <c r="PJM259" s="277"/>
      <c r="PJN259" s="277"/>
      <c r="PJO259" s="277"/>
      <c r="PJP259" s="277"/>
      <c r="PJQ259" s="277"/>
      <c r="PJR259" s="277"/>
      <c r="PJS259" s="277"/>
      <c r="PJT259" s="402"/>
      <c r="PJU259" s="404"/>
      <c r="PJV259" s="49"/>
      <c r="PJW259" s="49"/>
      <c r="PJX259" s="49"/>
      <c r="PJY259" s="99"/>
      <c r="PJZ259" s="98"/>
      <c r="PKA259" s="49"/>
      <c r="PKB259" s="405"/>
      <c r="PKC259" s="405"/>
      <c r="PKD259" s="277"/>
      <c r="PKE259" s="277"/>
      <c r="PKF259" s="277"/>
      <c r="PKG259" s="277"/>
      <c r="PKH259" s="277"/>
      <c r="PKI259" s="277"/>
      <c r="PKJ259" s="277"/>
      <c r="PKK259" s="277"/>
      <c r="PKL259" s="402"/>
      <c r="PKM259" s="404"/>
      <c r="PKN259" s="49"/>
      <c r="PKO259" s="49"/>
      <c r="PKP259" s="49"/>
      <c r="PKQ259" s="99"/>
      <c r="PKR259" s="98"/>
      <c r="PKS259" s="49"/>
      <c r="PKT259" s="405"/>
      <c r="PKU259" s="405"/>
      <c r="PKV259" s="277"/>
      <c r="PKW259" s="277"/>
      <c r="PKX259" s="277"/>
      <c r="PKY259" s="277"/>
      <c r="PKZ259" s="277"/>
      <c r="PLA259" s="277"/>
      <c r="PLB259" s="277"/>
      <c r="PLC259" s="277"/>
      <c r="PLD259" s="402"/>
      <c r="PLE259" s="404"/>
      <c r="PLF259" s="49"/>
      <c r="PLG259" s="49"/>
      <c r="PLH259" s="49"/>
      <c r="PLI259" s="99"/>
      <c r="PLJ259" s="98"/>
      <c r="PLK259" s="49"/>
      <c r="PLL259" s="405"/>
      <c r="PLM259" s="405"/>
      <c r="PLN259" s="277"/>
      <c r="PLO259" s="277"/>
      <c r="PLP259" s="277"/>
      <c r="PLQ259" s="277"/>
      <c r="PLR259" s="277"/>
      <c r="PLS259" s="277"/>
      <c r="PLT259" s="277"/>
      <c r="PLU259" s="277"/>
      <c r="PLV259" s="402"/>
      <c r="PLW259" s="404"/>
      <c r="PLX259" s="49"/>
      <c r="PLY259" s="49"/>
      <c r="PLZ259" s="49"/>
      <c r="PMA259" s="99"/>
      <c r="PMB259" s="98"/>
      <c r="PMC259" s="49"/>
      <c r="PMD259" s="405"/>
      <c r="PME259" s="405"/>
      <c r="PMF259" s="277"/>
      <c r="PMG259" s="277"/>
      <c r="PMH259" s="277"/>
      <c r="PMI259" s="277"/>
      <c r="PMJ259" s="277"/>
      <c r="PMK259" s="277"/>
      <c r="PML259" s="277"/>
      <c r="PMM259" s="277"/>
      <c r="PMN259" s="402"/>
      <c r="PMO259" s="404"/>
      <c r="PMP259" s="49"/>
      <c r="PMQ259" s="49"/>
      <c r="PMR259" s="49"/>
      <c r="PMS259" s="99"/>
      <c r="PMT259" s="98"/>
      <c r="PMU259" s="49"/>
      <c r="PMV259" s="405"/>
      <c r="PMW259" s="405"/>
      <c r="PMX259" s="277"/>
      <c r="PMY259" s="277"/>
      <c r="PMZ259" s="277"/>
      <c r="PNA259" s="277"/>
      <c r="PNB259" s="277"/>
      <c r="PNC259" s="277"/>
      <c r="PND259" s="277"/>
      <c r="PNE259" s="277"/>
      <c r="PNF259" s="402"/>
      <c r="PNG259" s="404"/>
      <c r="PNH259" s="49"/>
      <c r="PNI259" s="49"/>
      <c r="PNJ259" s="49"/>
      <c r="PNK259" s="99"/>
      <c r="PNL259" s="98"/>
      <c r="PNM259" s="49"/>
      <c r="PNN259" s="405"/>
      <c r="PNO259" s="405"/>
      <c r="PNP259" s="277"/>
      <c r="PNQ259" s="277"/>
      <c r="PNR259" s="277"/>
      <c r="PNS259" s="277"/>
      <c r="PNT259" s="277"/>
      <c r="PNU259" s="277"/>
      <c r="PNV259" s="277"/>
      <c r="PNW259" s="277"/>
      <c r="PNX259" s="402"/>
      <c r="PNY259" s="404"/>
      <c r="PNZ259" s="49"/>
      <c r="POA259" s="49"/>
      <c r="POB259" s="49"/>
      <c r="POC259" s="99"/>
      <c r="POD259" s="98"/>
      <c r="POE259" s="49"/>
      <c r="POF259" s="405"/>
      <c r="POG259" s="405"/>
      <c r="POH259" s="277"/>
      <c r="POI259" s="277"/>
      <c r="POJ259" s="277"/>
      <c r="POK259" s="277"/>
      <c r="POL259" s="277"/>
      <c r="POM259" s="277"/>
      <c r="PON259" s="277"/>
      <c r="POO259" s="277"/>
      <c r="POP259" s="402"/>
      <c r="POQ259" s="404"/>
      <c r="POR259" s="49"/>
      <c r="POS259" s="49"/>
      <c r="POT259" s="49"/>
      <c r="POU259" s="99"/>
      <c r="POV259" s="98"/>
      <c r="POW259" s="49"/>
      <c r="POX259" s="405"/>
      <c r="POY259" s="405"/>
      <c r="POZ259" s="277"/>
      <c r="PPA259" s="277"/>
      <c r="PPB259" s="277"/>
      <c r="PPC259" s="277"/>
      <c r="PPD259" s="277"/>
      <c r="PPE259" s="277"/>
      <c r="PPF259" s="277"/>
      <c r="PPG259" s="277"/>
      <c r="PPH259" s="402"/>
      <c r="PPI259" s="404"/>
      <c r="PPJ259" s="49"/>
      <c r="PPK259" s="49"/>
      <c r="PPL259" s="49"/>
      <c r="PPM259" s="99"/>
      <c r="PPN259" s="98"/>
      <c r="PPO259" s="49"/>
      <c r="PPP259" s="405"/>
      <c r="PPQ259" s="405"/>
      <c r="PPR259" s="277"/>
      <c r="PPS259" s="277"/>
      <c r="PPT259" s="277"/>
      <c r="PPU259" s="277"/>
      <c r="PPV259" s="277"/>
      <c r="PPW259" s="277"/>
      <c r="PPX259" s="277"/>
      <c r="PPY259" s="277"/>
      <c r="PPZ259" s="402"/>
      <c r="PQA259" s="404"/>
      <c r="PQB259" s="49"/>
      <c r="PQC259" s="49"/>
      <c r="PQD259" s="49"/>
      <c r="PQE259" s="99"/>
      <c r="PQF259" s="98"/>
      <c r="PQG259" s="49"/>
      <c r="PQH259" s="405"/>
      <c r="PQI259" s="405"/>
      <c r="PQJ259" s="277"/>
      <c r="PQK259" s="277"/>
      <c r="PQL259" s="277"/>
      <c r="PQM259" s="277"/>
      <c r="PQN259" s="277"/>
      <c r="PQO259" s="277"/>
      <c r="PQP259" s="277"/>
      <c r="PQQ259" s="277"/>
      <c r="PQR259" s="402"/>
      <c r="PQS259" s="404"/>
      <c r="PQT259" s="49"/>
      <c r="PQU259" s="49"/>
      <c r="PQV259" s="49"/>
      <c r="PQW259" s="99"/>
      <c r="PQX259" s="98"/>
      <c r="PQY259" s="49"/>
      <c r="PQZ259" s="405"/>
      <c r="PRA259" s="405"/>
      <c r="PRB259" s="277"/>
      <c r="PRC259" s="277"/>
      <c r="PRD259" s="277"/>
      <c r="PRE259" s="277"/>
      <c r="PRF259" s="277"/>
      <c r="PRG259" s="277"/>
      <c r="PRH259" s="277"/>
      <c r="PRI259" s="277"/>
      <c r="PRJ259" s="402"/>
      <c r="PRK259" s="404"/>
      <c r="PRL259" s="49"/>
      <c r="PRM259" s="49"/>
      <c r="PRN259" s="49"/>
      <c r="PRO259" s="99"/>
      <c r="PRP259" s="98"/>
      <c r="PRQ259" s="49"/>
      <c r="PRR259" s="405"/>
      <c r="PRS259" s="405"/>
      <c r="PRT259" s="277"/>
      <c r="PRU259" s="277"/>
      <c r="PRV259" s="277"/>
      <c r="PRW259" s="277"/>
      <c r="PRX259" s="277"/>
      <c r="PRY259" s="277"/>
      <c r="PRZ259" s="277"/>
      <c r="PSA259" s="277"/>
      <c r="PSB259" s="402"/>
      <c r="PSC259" s="404"/>
      <c r="PSD259" s="49"/>
      <c r="PSE259" s="49"/>
      <c r="PSF259" s="49"/>
      <c r="PSG259" s="99"/>
      <c r="PSH259" s="98"/>
      <c r="PSI259" s="49"/>
      <c r="PSJ259" s="405"/>
      <c r="PSK259" s="405"/>
      <c r="PSL259" s="277"/>
      <c r="PSM259" s="277"/>
      <c r="PSN259" s="277"/>
      <c r="PSO259" s="277"/>
      <c r="PSP259" s="277"/>
      <c r="PSQ259" s="277"/>
      <c r="PSR259" s="277"/>
      <c r="PSS259" s="277"/>
      <c r="PST259" s="402"/>
      <c r="PSU259" s="404"/>
      <c r="PSV259" s="49"/>
      <c r="PSW259" s="49"/>
      <c r="PSX259" s="49"/>
      <c r="PSY259" s="99"/>
      <c r="PSZ259" s="98"/>
      <c r="PTA259" s="49"/>
      <c r="PTB259" s="405"/>
      <c r="PTC259" s="405"/>
      <c r="PTD259" s="277"/>
      <c r="PTE259" s="277"/>
      <c r="PTF259" s="277"/>
      <c r="PTG259" s="277"/>
      <c r="PTH259" s="277"/>
      <c r="PTI259" s="277"/>
      <c r="PTJ259" s="277"/>
      <c r="PTK259" s="277"/>
      <c r="PTL259" s="402"/>
      <c r="PTM259" s="404"/>
      <c r="PTN259" s="49"/>
      <c r="PTO259" s="49"/>
      <c r="PTP259" s="49"/>
      <c r="PTQ259" s="99"/>
      <c r="PTR259" s="98"/>
      <c r="PTS259" s="49"/>
      <c r="PTT259" s="405"/>
      <c r="PTU259" s="405"/>
      <c r="PTV259" s="277"/>
      <c r="PTW259" s="277"/>
      <c r="PTX259" s="277"/>
      <c r="PTY259" s="277"/>
      <c r="PTZ259" s="277"/>
      <c r="PUA259" s="277"/>
      <c r="PUB259" s="277"/>
      <c r="PUC259" s="277"/>
      <c r="PUD259" s="402"/>
      <c r="PUE259" s="404"/>
      <c r="PUF259" s="49"/>
      <c r="PUG259" s="49"/>
      <c r="PUH259" s="49"/>
      <c r="PUI259" s="99"/>
      <c r="PUJ259" s="98"/>
      <c r="PUK259" s="49"/>
      <c r="PUL259" s="405"/>
      <c r="PUM259" s="405"/>
      <c r="PUN259" s="277"/>
      <c r="PUO259" s="277"/>
      <c r="PUP259" s="277"/>
      <c r="PUQ259" s="277"/>
      <c r="PUR259" s="277"/>
      <c r="PUS259" s="277"/>
      <c r="PUT259" s="277"/>
      <c r="PUU259" s="277"/>
      <c r="PUV259" s="402"/>
      <c r="PUW259" s="404"/>
      <c r="PUX259" s="49"/>
      <c r="PUY259" s="49"/>
      <c r="PUZ259" s="49"/>
      <c r="PVA259" s="99"/>
      <c r="PVB259" s="98"/>
      <c r="PVC259" s="49"/>
      <c r="PVD259" s="405"/>
      <c r="PVE259" s="405"/>
      <c r="PVF259" s="277"/>
      <c r="PVG259" s="277"/>
      <c r="PVH259" s="277"/>
      <c r="PVI259" s="277"/>
      <c r="PVJ259" s="277"/>
      <c r="PVK259" s="277"/>
      <c r="PVL259" s="277"/>
      <c r="PVM259" s="277"/>
      <c r="PVN259" s="402"/>
      <c r="PVO259" s="404"/>
      <c r="PVP259" s="49"/>
      <c r="PVQ259" s="49"/>
      <c r="PVR259" s="49"/>
      <c r="PVS259" s="99"/>
      <c r="PVT259" s="98"/>
      <c r="PVU259" s="49"/>
      <c r="PVV259" s="405"/>
      <c r="PVW259" s="405"/>
      <c r="PVX259" s="277"/>
      <c r="PVY259" s="277"/>
      <c r="PVZ259" s="277"/>
      <c r="PWA259" s="277"/>
      <c r="PWB259" s="277"/>
      <c r="PWC259" s="277"/>
      <c r="PWD259" s="277"/>
      <c r="PWE259" s="277"/>
      <c r="PWF259" s="402"/>
      <c r="PWG259" s="404"/>
      <c r="PWH259" s="49"/>
      <c r="PWI259" s="49"/>
      <c r="PWJ259" s="49"/>
      <c r="PWK259" s="99"/>
      <c r="PWL259" s="98"/>
      <c r="PWM259" s="49"/>
      <c r="PWN259" s="405"/>
      <c r="PWO259" s="405"/>
      <c r="PWP259" s="277"/>
      <c r="PWQ259" s="277"/>
      <c r="PWR259" s="277"/>
      <c r="PWS259" s="277"/>
      <c r="PWT259" s="277"/>
      <c r="PWU259" s="277"/>
      <c r="PWV259" s="277"/>
      <c r="PWW259" s="277"/>
      <c r="PWX259" s="402"/>
      <c r="PWY259" s="404"/>
      <c r="PWZ259" s="49"/>
      <c r="PXA259" s="49"/>
      <c r="PXB259" s="49"/>
      <c r="PXC259" s="99"/>
      <c r="PXD259" s="98"/>
      <c r="PXE259" s="49"/>
      <c r="PXF259" s="405"/>
      <c r="PXG259" s="405"/>
      <c r="PXH259" s="277"/>
      <c r="PXI259" s="277"/>
      <c r="PXJ259" s="277"/>
      <c r="PXK259" s="277"/>
      <c r="PXL259" s="277"/>
      <c r="PXM259" s="277"/>
      <c r="PXN259" s="277"/>
      <c r="PXO259" s="277"/>
      <c r="PXP259" s="402"/>
      <c r="PXQ259" s="404"/>
      <c r="PXR259" s="49"/>
      <c r="PXS259" s="49"/>
      <c r="PXT259" s="49"/>
      <c r="PXU259" s="99"/>
      <c r="PXV259" s="98"/>
      <c r="PXW259" s="49"/>
      <c r="PXX259" s="405"/>
      <c r="PXY259" s="405"/>
      <c r="PXZ259" s="277"/>
      <c r="PYA259" s="277"/>
      <c r="PYB259" s="277"/>
      <c r="PYC259" s="277"/>
      <c r="PYD259" s="277"/>
      <c r="PYE259" s="277"/>
      <c r="PYF259" s="277"/>
      <c r="PYG259" s="277"/>
      <c r="PYH259" s="402"/>
      <c r="PYI259" s="404"/>
      <c r="PYJ259" s="49"/>
      <c r="PYK259" s="49"/>
      <c r="PYL259" s="49"/>
      <c r="PYM259" s="99"/>
      <c r="PYN259" s="98"/>
      <c r="PYO259" s="49"/>
      <c r="PYP259" s="405"/>
      <c r="PYQ259" s="405"/>
      <c r="PYR259" s="277"/>
      <c r="PYS259" s="277"/>
      <c r="PYT259" s="277"/>
      <c r="PYU259" s="277"/>
      <c r="PYV259" s="277"/>
      <c r="PYW259" s="277"/>
      <c r="PYX259" s="277"/>
      <c r="PYY259" s="277"/>
      <c r="PYZ259" s="402"/>
      <c r="PZA259" s="404"/>
      <c r="PZB259" s="49"/>
      <c r="PZC259" s="49"/>
      <c r="PZD259" s="49"/>
      <c r="PZE259" s="99"/>
      <c r="PZF259" s="98"/>
      <c r="PZG259" s="49"/>
      <c r="PZH259" s="405"/>
      <c r="PZI259" s="405"/>
      <c r="PZJ259" s="277"/>
      <c r="PZK259" s="277"/>
      <c r="PZL259" s="277"/>
      <c r="PZM259" s="277"/>
      <c r="PZN259" s="277"/>
      <c r="PZO259" s="277"/>
      <c r="PZP259" s="277"/>
      <c r="PZQ259" s="277"/>
      <c r="PZR259" s="402"/>
      <c r="PZS259" s="404"/>
      <c r="PZT259" s="49"/>
      <c r="PZU259" s="49"/>
      <c r="PZV259" s="49"/>
      <c r="PZW259" s="99"/>
      <c r="PZX259" s="98"/>
      <c r="PZY259" s="49"/>
      <c r="PZZ259" s="405"/>
      <c r="QAA259" s="405"/>
      <c r="QAB259" s="277"/>
      <c r="QAC259" s="277"/>
      <c r="QAD259" s="277"/>
      <c r="QAE259" s="277"/>
      <c r="QAF259" s="277"/>
      <c r="QAG259" s="277"/>
      <c r="QAH259" s="277"/>
      <c r="QAI259" s="277"/>
      <c r="QAJ259" s="402"/>
      <c r="QAK259" s="404"/>
      <c r="QAL259" s="49"/>
      <c r="QAM259" s="49"/>
      <c r="QAN259" s="49"/>
      <c r="QAO259" s="99"/>
      <c r="QAP259" s="98"/>
      <c r="QAQ259" s="49"/>
      <c r="QAR259" s="405"/>
      <c r="QAS259" s="405"/>
      <c r="QAT259" s="277"/>
      <c r="QAU259" s="277"/>
      <c r="QAV259" s="277"/>
      <c r="QAW259" s="277"/>
      <c r="QAX259" s="277"/>
      <c r="QAY259" s="277"/>
      <c r="QAZ259" s="277"/>
      <c r="QBA259" s="277"/>
      <c r="QBB259" s="402"/>
      <c r="QBC259" s="404"/>
      <c r="QBD259" s="49"/>
      <c r="QBE259" s="49"/>
      <c r="QBF259" s="49"/>
      <c r="QBG259" s="99"/>
      <c r="QBH259" s="98"/>
      <c r="QBI259" s="49"/>
      <c r="QBJ259" s="405"/>
      <c r="QBK259" s="405"/>
      <c r="QBL259" s="277"/>
      <c r="QBM259" s="277"/>
      <c r="QBN259" s="277"/>
      <c r="QBO259" s="277"/>
      <c r="QBP259" s="277"/>
      <c r="QBQ259" s="277"/>
      <c r="QBR259" s="277"/>
      <c r="QBS259" s="277"/>
      <c r="QBT259" s="402"/>
      <c r="QBU259" s="404"/>
      <c r="QBV259" s="49"/>
      <c r="QBW259" s="49"/>
      <c r="QBX259" s="49"/>
      <c r="QBY259" s="99"/>
      <c r="QBZ259" s="98"/>
      <c r="QCA259" s="49"/>
      <c r="QCB259" s="405"/>
      <c r="QCC259" s="405"/>
      <c r="QCD259" s="277"/>
      <c r="QCE259" s="277"/>
      <c r="QCF259" s="277"/>
      <c r="QCG259" s="277"/>
      <c r="QCH259" s="277"/>
      <c r="QCI259" s="277"/>
      <c r="QCJ259" s="277"/>
      <c r="QCK259" s="277"/>
      <c r="QCL259" s="402"/>
      <c r="QCM259" s="404"/>
      <c r="QCN259" s="49"/>
      <c r="QCO259" s="49"/>
      <c r="QCP259" s="49"/>
      <c r="QCQ259" s="99"/>
      <c r="QCR259" s="98"/>
      <c r="QCS259" s="49"/>
      <c r="QCT259" s="405"/>
      <c r="QCU259" s="405"/>
      <c r="QCV259" s="277"/>
      <c r="QCW259" s="277"/>
      <c r="QCX259" s="277"/>
      <c r="QCY259" s="277"/>
      <c r="QCZ259" s="277"/>
      <c r="QDA259" s="277"/>
      <c r="QDB259" s="277"/>
      <c r="QDC259" s="277"/>
      <c r="QDD259" s="402"/>
      <c r="QDE259" s="404"/>
      <c r="QDF259" s="49"/>
      <c r="QDG259" s="49"/>
      <c r="QDH259" s="49"/>
      <c r="QDI259" s="99"/>
      <c r="QDJ259" s="98"/>
      <c r="QDK259" s="49"/>
      <c r="QDL259" s="405"/>
      <c r="QDM259" s="405"/>
      <c r="QDN259" s="277"/>
      <c r="QDO259" s="277"/>
      <c r="QDP259" s="277"/>
      <c r="QDQ259" s="277"/>
      <c r="QDR259" s="277"/>
      <c r="QDS259" s="277"/>
      <c r="QDT259" s="277"/>
      <c r="QDU259" s="277"/>
      <c r="QDV259" s="402"/>
      <c r="QDW259" s="404"/>
      <c r="QDX259" s="49"/>
      <c r="QDY259" s="49"/>
      <c r="QDZ259" s="49"/>
      <c r="QEA259" s="99"/>
      <c r="QEB259" s="98"/>
      <c r="QEC259" s="49"/>
      <c r="QED259" s="405"/>
      <c r="QEE259" s="405"/>
      <c r="QEF259" s="277"/>
      <c r="QEG259" s="277"/>
      <c r="QEH259" s="277"/>
      <c r="QEI259" s="277"/>
      <c r="QEJ259" s="277"/>
      <c r="QEK259" s="277"/>
      <c r="QEL259" s="277"/>
      <c r="QEM259" s="277"/>
      <c r="QEN259" s="402"/>
      <c r="QEO259" s="404"/>
      <c r="QEP259" s="49"/>
      <c r="QEQ259" s="49"/>
      <c r="QER259" s="49"/>
      <c r="QES259" s="99"/>
      <c r="QET259" s="98"/>
      <c r="QEU259" s="49"/>
      <c r="QEV259" s="405"/>
      <c r="QEW259" s="405"/>
      <c r="QEX259" s="277"/>
      <c r="QEY259" s="277"/>
      <c r="QEZ259" s="277"/>
      <c r="QFA259" s="277"/>
      <c r="QFB259" s="277"/>
      <c r="QFC259" s="277"/>
      <c r="QFD259" s="277"/>
      <c r="QFE259" s="277"/>
      <c r="QFF259" s="402"/>
      <c r="QFG259" s="404"/>
      <c r="QFH259" s="49"/>
      <c r="QFI259" s="49"/>
      <c r="QFJ259" s="49"/>
      <c r="QFK259" s="99"/>
      <c r="QFL259" s="98"/>
      <c r="QFM259" s="49"/>
      <c r="QFN259" s="405"/>
      <c r="QFO259" s="405"/>
      <c r="QFP259" s="277"/>
      <c r="QFQ259" s="277"/>
      <c r="QFR259" s="277"/>
      <c r="QFS259" s="277"/>
      <c r="QFT259" s="277"/>
      <c r="QFU259" s="277"/>
      <c r="QFV259" s="277"/>
      <c r="QFW259" s="277"/>
      <c r="QFX259" s="402"/>
      <c r="QFY259" s="404"/>
      <c r="QFZ259" s="49"/>
      <c r="QGA259" s="49"/>
      <c r="QGB259" s="49"/>
      <c r="QGC259" s="99"/>
      <c r="QGD259" s="98"/>
      <c r="QGE259" s="49"/>
      <c r="QGF259" s="405"/>
      <c r="QGG259" s="405"/>
      <c r="QGH259" s="277"/>
      <c r="QGI259" s="277"/>
      <c r="QGJ259" s="277"/>
      <c r="QGK259" s="277"/>
      <c r="QGL259" s="277"/>
      <c r="QGM259" s="277"/>
      <c r="QGN259" s="277"/>
      <c r="QGO259" s="277"/>
      <c r="QGP259" s="402"/>
      <c r="QGQ259" s="404"/>
      <c r="QGR259" s="49"/>
      <c r="QGS259" s="49"/>
      <c r="QGT259" s="49"/>
      <c r="QGU259" s="99"/>
      <c r="QGV259" s="98"/>
      <c r="QGW259" s="49"/>
      <c r="QGX259" s="405"/>
      <c r="QGY259" s="405"/>
      <c r="QGZ259" s="277"/>
      <c r="QHA259" s="277"/>
      <c r="QHB259" s="277"/>
      <c r="QHC259" s="277"/>
      <c r="QHD259" s="277"/>
      <c r="QHE259" s="277"/>
      <c r="QHF259" s="277"/>
      <c r="QHG259" s="277"/>
      <c r="QHH259" s="402"/>
      <c r="QHI259" s="404"/>
      <c r="QHJ259" s="49"/>
      <c r="QHK259" s="49"/>
      <c r="QHL259" s="49"/>
      <c r="QHM259" s="99"/>
      <c r="QHN259" s="98"/>
      <c r="QHO259" s="49"/>
      <c r="QHP259" s="405"/>
      <c r="QHQ259" s="405"/>
      <c r="QHR259" s="277"/>
      <c r="QHS259" s="277"/>
      <c r="QHT259" s="277"/>
      <c r="QHU259" s="277"/>
      <c r="QHV259" s="277"/>
      <c r="QHW259" s="277"/>
      <c r="QHX259" s="277"/>
      <c r="QHY259" s="277"/>
      <c r="QHZ259" s="402"/>
      <c r="QIA259" s="404"/>
      <c r="QIB259" s="49"/>
      <c r="QIC259" s="49"/>
      <c r="QID259" s="49"/>
      <c r="QIE259" s="99"/>
      <c r="QIF259" s="98"/>
      <c r="QIG259" s="49"/>
      <c r="QIH259" s="405"/>
      <c r="QII259" s="405"/>
      <c r="QIJ259" s="277"/>
      <c r="QIK259" s="277"/>
      <c r="QIL259" s="277"/>
      <c r="QIM259" s="277"/>
      <c r="QIN259" s="277"/>
      <c r="QIO259" s="277"/>
      <c r="QIP259" s="277"/>
      <c r="QIQ259" s="277"/>
      <c r="QIR259" s="402"/>
      <c r="QIS259" s="404"/>
      <c r="QIT259" s="49"/>
      <c r="QIU259" s="49"/>
      <c r="QIV259" s="49"/>
      <c r="QIW259" s="99"/>
      <c r="QIX259" s="98"/>
      <c r="QIY259" s="49"/>
      <c r="QIZ259" s="405"/>
      <c r="QJA259" s="405"/>
      <c r="QJB259" s="277"/>
      <c r="QJC259" s="277"/>
      <c r="QJD259" s="277"/>
      <c r="QJE259" s="277"/>
      <c r="QJF259" s="277"/>
      <c r="QJG259" s="277"/>
      <c r="QJH259" s="277"/>
      <c r="QJI259" s="277"/>
      <c r="QJJ259" s="402"/>
      <c r="QJK259" s="404"/>
      <c r="QJL259" s="49"/>
      <c r="QJM259" s="49"/>
      <c r="QJN259" s="49"/>
      <c r="QJO259" s="99"/>
      <c r="QJP259" s="98"/>
      <c r="QJQ259" s="49"/>
      <c r="QJR259" s="405"/>
      <c r="QJS259" s="405"/>
      <c r="QJT259" s="277"/>
      <c r="QJU259" s="277"/>
      <c r="QJV259" s="277"/>
      <c r="QJW259" s="277"/>
      <c r="QJX259" s="277"/>
      <c r="QJY259" s="277"/>
      <c r="QJZ259" s="277"/>
      <c r="QKA259" s="277"/>
      <c r="QKB259" s="402"/>
      <c r="QKC259" s="404"/>
      <c r="QKD259" s="49"/>
      <c r="QKE259" s="49"/>
      <c r="QKF259" s="49"/>
      <c r="QKG259" s="99"/>
      <c r="QKH259" s="98"/>
      <c r="QKI259" s="49"/>
      <c r="QKJ259" s="405"/>
      <c r="QKK259" s="405"/>
      <c r="QKL259" s="277"/>
      <c r="QKM259" s="277"/>
      <c r="QKN259" s="277"/>
      <c r="QKO259" s="277"/>
      <c r="QKP259" s="277"/>
      <c r="QKQ259" s="277"/>
      <c r="QKR259" s="277"/>
      <c r="QKS259" s="277"/>
      <c r="QKT259" s="402"/>
      <c r="QKU259" s="404"/>
      <c r="QKV259" s="49"/>
      <c r="QKW259" s="49"/>
      <c r="QKX259" s="49"/>
      <c r="QKY259" s="99"/>
      <c r="QKZ259" s="98"/>
      <c r="QLA259" s="49"/>
      <c r="QLB259" s="405"/>
      <c r="QLC259" s="405"/>
      <c r="QLD259" s="277"/>
      <c r="QLE259" s="277"/>
      <c r="QLF259" s="277"/>
      <c r="QLG259" s="277"/>
      <c r="QLH259" s="277"/>
      <c r="QLI259" s="277"/>
      <c r="QLJ259" s="277"/>
      <c r="QLK259" s="277"/>
      <c r="QLL259" s="402"/>
      <c r="QLM259" s="404"/>
      <c r="QLN259" s="49"/>
      <c r="QLO259" s="49"/>
      <c r="QLP259" s="49"/>
      <c r="QLQ259" s="99"/>
      <c r="QLR259" s="98"/>
      <c r="QLS259" s="49"/>
      <c r="QLT259" s="405"/>
      <c r="QLU259" s="405"/>
      <c r="QLV259" s="277"/>
      <c r="QLW259" s="277"/>
      <c r="QLX259" s="277"/>
      <c r="QLY259" s="277"/>
      <c r="QLZ259" s="277"/>
      <c r="QMA259" s="277"/>
      <c r="QMB259" s="277"/>
      <c r="QMC259" s="277"/>
      <c r="QMD259" s="402"/>
      <c r="QME259" s="404"/>
      <c r="QMF259" s="49"/>
      <c r="QMG259" s="49"/>
      <c r="QMH259" s="49"/>
      <c r="QMI259" s="99"/>
      <c r="QMJ259" s="98"/>
      <c r="QMK259" s="49"/>
      <c r="QML259" s="405"/>
      <c r="QMM259" s="405"/>
      <c r="QMN259" s="277"/>
      <c r="QMO259" s="277"/>
      <c r="QMP259" s="277"/>
      <c r="QMQ259" s="277"/>
      <c r="QMR259" s="277"/>
      <c r="QMS259" s="277"/>
      <c r="QMT259" s="277"/>
      <c r="QMU259" s="277"/>
      <c r="QMV259" s="402"/>
      <c r="QMW259" s="404"/>
      <c r="QMX259" s="49"/>
      <c r="QMY259" s="49"/>
      <c r="QMZ259" s="49"/>
      <c r="QNA259" s="99"/>
      <c r="QNB259" s="98"/>
      <c r="QNC259" s="49"/>
      <c r="QND259" s="405"/>
      <c r="QNE259" s="405"/>
      <c r="QNF259" s="277"/>
      <c r="QNG259" s="277"/>
      <c r="QNH259" s="277"/>
      <c r="QNI259" s="277"/>
      <c r="QNJ259" s="277"/>
      <c r="QNK259" s="277"/>
      <c r="QNL259" s="277"/>
      <c r="QNM259" s="277"/>
      <c r="QNN259" s="402"/>
      <c r="QNO259" s="404"/>
      <c r="QNP259" s="49"/>
      <c r="QNQ259" s="49"/>
      <c r="QNR259" s="49"/>
      <c r="QNS259" s="99"/>
      <c r="QNT259" s="98"/>
      <c r="QNU259" s="49"/>
      <c r="QNV259" s="405"/>
      <c r="QNW259" s="405"/>
      <c r="QNX259" s="277"/>
      <c r="QNY259" s="277"/>
      <c r="QNZ259" s="277"/>
      <c r="QOA259" s="277"/>
      <c r="QOB259" s="277"/>
      <c r="QOC259" s="277"/>
      <c r="QOD259" s="277"/>
      <c r="QOE259" s="277"/>
      <c r="QOF259" s="402"/>
      <c r="QOG259" s="404"/>
      <c r="QOH259" s="49"/>
      <c r="QOI259" s="49"/>
      <c r="QOJ259" s="49"/>
      <c r="QOK259" s="99"/>
      <c r="QOL259" s="98"/>
      <c r="QOM259" s="49"/>
      <c r="QON259" s="405"/>
      <c r="QOO259" s="405"/>
      <c r="QOP259" s="277"/>
      <c r="QOQ259" s="277"/>
      <c r="QOR259" s="277"/>
      <c r="QOS259" s="277"/>
      <c r="QOT259" s="277"/>
      <c r="QOU259" s="277"/>
      <c r="QOV259" s="277"/>
      <c r="QOW259" s="277"/>
      <c r="QOX259" s="402"/>
      <c r="QOY259" s="404"/>
      <c r="QOZ259" s="49"/>
      <c r="QPA259" s="49"/>
      <c r="QPB259" s="49"/>
      <c r="QPC259" s="99"/>
      <c r="QPD259" s="98"/>
      <c r="QPE259" s="49"/>
      <c r="QPF259" s="405"/>
      <c r="QPG259" s="405"/>
      <c r="QPH259" s="277"/>
      <c r="QPI259" s="277"/>
      <c r="QPJ259" s="277"/>
      <c r="QPK259" s="277"/>
      <c r="QPL259" s="277"/>
      <c r="QPM259" s="277"/>
      <c r="QPN259" s="277"/>
      <c r="QPO259" s="277"/>
      <c r="QPP259" s="402"/>
      <c r="QPQ259" s="404"/>
      <c r="QPR259" s="49"/>
      <c r="QPS259" s="49"/>
      <c r="QPT259" s="49"/>
      <c r="QPU259" s="99"/>
      <c r="QPV259" s="98"/>
      <c r="QPW259" s="49"/>
      <c r="QPX259" s="405"/>
      <c r="QPY259" s="405"/>
      <c r="QPZ259" s="277"/>
      <c r="QQA259" s="277"/>
      <c r="QQB259" s="277"/>
      <c r="QQC259" s="277"/>
      <c r="QQD259" s="277"/>
      <c r="QQE259" s="277"/>
      <c r="QQF259" s="277"/>
      <c r="QQG259" s="277"/>
      <c r="QQH259" s="402"/>
      <c r="QQI259" s="404"/>
      <c r="QQJ259" s="49"/>
      <c r="QQK259" s="49"/>
      <c r="QQL259" s="49"/>
      <c r="QQM259" s="99"/>
      <c r="QQN259" s="98"/>
      <c r="QQO259" s="49"/>
      <c r="QQP259" s="405"/>
      <c r="QQQ259" s="405"/>
      <c r="QQR259" s="277"/>
      <c r="QQS259" s="277"/>
      <c r="QQT259" s="277"/>
      <c r="QQU259" s="277"/>
      <c r="QQV259" s="277"/>
      <c r="QQW259" s="277"/>
      <c r="QQX259" s="277"/>
      <c r="QQY259" s="277"/>
      <c r="QQZ259" s="402"/>
      <c r="QRA259" s="404"/>
      <c r="QRB259" s="49"/>
      <c r="QRC259" s="49"/>
      <c r="QRD259" s="49"/>
      <c r="QRE259" s="99"/>
      <c r="QRF259" s="98"/>
      <c r="QRG259" s="49"/>
      <c r="QRH259" s="405"/>
      <c r="QRI259" s="405"/>
      <c r="QRJ259" s="277"/>
      <c r="QRK259" s="277"/>
      <c r="QRL259" s="277"/>
      <c r="QRM259" s="277"/>
      <c r="QRN259" s="277"/>
      <c r="QRO259" s="277"/>
      <c r="QRP259" s="277"/>
      <c r="QRQ259" s="277"/>
      <c r="QRR259" s="402"/>
      <c r="QRS259" s="404"/>
      <c r="QRT259" s="49"/>
      <c r="QRU259" s="49"/>
      <c r="QRV259" s="49"/>
      <c r="QRW259" s="99"/>
      <c r="QRX259" s="98"/>
      <c r="QRY259" s="49"/>
      <c r="QRZ259" s="405"/>
      <c r="QSA259" s="405"/>
      <c r="QSB259" s="277"/>
      <c r="QSC259" s="277"/>
      <c r="QSD259" s="277"/>
      <c r="QSE259" s="277"/>
      <c r="QSF259" s="277"/>
      <c r="QSG259" s="277"/>
      <c r="QSH259" s="277"/>
      <c r="QSI259" s="277"/>
      <c r="QSJ259" s="402"/>
      <c r="QSK259" s="404"/>
      <c r="QSL259" s="49"/>
      <c r="QSM259" s="49"/>
      <c r="QSN259" s="49"/>
      <c r="QSO259" s="99"/>
      <c r="QSP259" s="98"/>
      <c r="QSQ259" s="49"/>
      <c r="QSR259" s="405"/>
      <c r="QSS259" s="405"/>
      <c r="QST259" s="277"/>
      <c r="QSU259" s="277"/>
      <c r="QSV259" s="277"/>
      <c r="QSW259" s="277"/>
      <c r="QSX259" s="277"/>
      <c r="QSY259" s="277"/>
      <c r="QSZ259" s="277"/>
      <c r="QTA259" s="277"/>
      <c r="QTB259" s="402"/>
      <c r="QTC259" s="404"/>
      <c r="QTD259" s="49"/>
      <c r="QTE259" s="49"/>
      <c r="QTF259" s="49"/>
      <c r="QTG259" s="99"/>
      <c r="QTH259" s="98"/>
      <c r="QTI259" s="49"/>
      <c r="QTJ259" s="405"/>
      <c r="QTK259" s="405"/>
      <c r="QTL259" s="277"/>
      <c r="QTM259" s="277"/>
      <c r="QTN259" s="277"/>
      <c r="QTO259" s="277"/>
      <c r="QTP259" s="277"/>
      <c r="QTQ259" s="277"/>
      <c r="QTR259" s="277"/>
      <c r="QTS259" s="277"/>
      <c r="QTT259" s="402"/>
      <c r="QTU259" s="404"/>
      <c r="QTV259" s="49"/>
      <c r="QTW259" s="49"/>
      <c r="QTX259" s="49"/>
      <c r="QTY259" s="99"/>
      <c r="QTZ259" s="98"/>
      <c r="QUA259" s="49"/>
      <c r="QUB259" s="405"/>
      <c r="QUC259" s="405"/>
      <c r="QUD259" s="277"/>
      <c r="QUE259" s="277"/>
      <c r="QUF259" s="277"/>
      <c r="QUG259" s="277"/>
      <c r="QUH259" s="277"/>
      <c r="QUI259" s="277"/>
      <c r="QUJ259" s="277"/>
      <c r="QUK259" s="277"/>
      <c r="QUL259" s="402"/>
      <c r="QUM259" s="404"/>
      <c r="QUN259" s="49"/>
      <c r="QUO259" s="49"/>
      <c r="QUP259" s="49"/>
      <c r="QUQ259" s="99"/>
      <c r="QUR259" s="98"/>
      <c r="QUS259" s="49"/>
      <c r="QUT259" s="405"/>
      <c r="QUU259" s="405"/>
      <c r="QUV259" s="277"/>
      <c r="QUW259" s="277"/>
      <c r="QUX259" s="277"/>
      <c r="QUY259" s="277"/>
      <c r="QUZ259" s="277"/>
      <c r="QVA259" s="277"/>
      <c r="QVB259" s="277"/>
      <c r="QVC259" s="277"/>
      <c r="QVD259" s="402"/>
      <c r="QVE259" s="404"/>
      <c r="QVF259" s="49"/>
      <c r="QVG259" s="49"/>
      <c r="QVH259" s="49"/>
      <c r="QVI259" s="99"/>
      <c r="QVJ259" s="98"/>
      <c r="QVK259" s="49"/>
      <c r="QVL259" s="405"/>
      <c r="QVM259" s="405"/>
      <c r="QVN259" s="277"/>
      <c r="QVO259" s="277"/>
      <c r="QVP259" s="277"/>
      <c r="QVQ259" s="277"/>
      <c r="QVR259" s="277"/>
      <c r="QVS259" s="277"/>
      <c r="QVT259" s="277"/>
      <c r="QVU259" s="277"/>
      <c r="QVV259" s="402"/>
      <c r="QVW259" s="404"/>
      <c r="QVX259" s="49"/>
      <c r="QVY259" s="49"/>
      <c r="QVZ259" s="49"/>
      <c r="QWA259" s="99"/>
      <c r="QWB259" s="98"/>
      <c r="QWC259" s="49"/>
      <c r="QWD259" s="405"/>
      <c r="QWE259" s="405"/>
      <c r="QWF259" s="277"/>
      <c r="QWG259" s="277"/>
      <c r="QWH259" s="277"/>
      <c r="QWI259" s="277"/>
      <c r="QWJ259" s="277"/>
      <c r="QWK259" s="277"/>
      <c r="QWL259" s="277"/>
      <c r="QWM259" s="277"/>
      <c r="QWN259" s="402"/>
      <c r="QWO259" s="404"/>
      <c r="QWP259" s="49"/>
      <c r="QWQ259" s="49"/>
      <c r="QWR259" s="49"/>
      <c r="QWS259" s="99"/>
      <c r="QWT259" s="98"/>
      <c r="QWU259" s="49"/>
      <c r="QWV259" s="405"/>
      <c r="QWW259" s="405"/>
      <c r="QWX259" s="277"/>
      <c r="QWY259" s="277"/>
      <c r="QWZ259" s="277"/>
      <c r="QXA259" s="277"/>
      <c r="QXB259" s="277"/>
      <c r="QXC259" s="277"/>
      <c r="QXD259" s="277"/>
      <c r="QXE259" s="277"/>
      <c r="QXF259" s="402"/>
      <c r="QXG259" s="404"/>
      <c r="QXH259" s="49"/>
      <c r="QXI259" s="49"/>
      <c r="QXJ259" s="49"/>
      <c r="QXK259" s="99"/>
      <c r="QXL259" s="98"/>
      <c r="QXM259" s="49"/>
      <c r="QXN259" s="405"/>
      <c r="QXO259" s="405"/>
      <c r="QXP259" s="277"/>
      <c r="QXQ259" s="277"/>
      <c r="QXR259" s="277"/>
      <c r="QXS259" s="277"/>
      <c r="QXT259" s="277"/>
      <c r="QXU259" s="277"/>
      <c r="QXV259" s="277"/>
      <c r="QXW259" s="277"/>
      <c r="QXX259" s="402"/>
      <c r="QXY259" s="404"/>
      <c r="QXZ259" s="49"/>
      <c r="QYA259" s="49"/>
      <c r="QYB259" s="49"/>
      <c r="QYC259" s="99"/>
      <c r="QYD259" s="98"/>
      <c r="QYE259" s="49"/>
      <c r="QYF259" s="405"/>
      <c r="QYG259" s="405"/>
      <c r="QYH259" s="277"/>
      <c r="QYI259" s="277"/>
      <c r="QYJ259" s="277"/>
      <c r="QYK259" s="277"/>
      <c r="QYL259" s="277"/>
      <c r="QYM259" s="277"/>
      <c r="QYN259" s="277"/>
      <c r="QYO259" s="277"/>
      <c r="QYP259" s="402"/>
      <c r="QYQ259" s="404"/>
      <c r="QYR259" s="49"/>
      <c r="QYS259" s="49"/>
      <c r="QYT259" s="49"/>
      <c r="QYU259" s="99"/>
      <c r="QYV259" s="98"/>
      <c r="QYW259" s="49"/>
      <c r="QYX259" s="405"/>
      <c r="QYY259" s="405"/>
      <c r="QYZ259" s="277"/>
      <c r="QZA259" s="277"/>
      <c r="QZB259" s="277"/>
      <c r="QZC259" s="277"/>
      <c r="QZD259" s="277"/>
      <c r="QZE259" s="277"/>
      <c r="QZF259" s="277"/>
      <c r="QZG259" s="277"/>
      <c r="QZH259" s="402"/>
      <c r="QZI259" s="404"/>
      <c r="QZJ259" s="49"/>
      <c r="QZK259" s="49"/>
      <c r="QZL259" s="49"/>
      <c r="QZM259" s="99"/>
      <c r="QZN259" s="98"/>
      <c r="QZO259" s="49"/>
      <c r="QZP259" s="405"/>
      <c r="QZQ259" s="405"/>
      <c r="QZR259" s="277"/>
      <c r="QZS259" s="277"/>
      <c r="QZT259" s="277"/>
      <c r="QZU259" s="277"/>
      <c r="QZV259" s="277"/>
      <c r="QZW259" s="277"/>
      <c r="QZX259" s="277"/>
      <c r="QZY259" s="277"/>
      <c r="QZZ259" s="402"/>
      <c r="RAA259" s="404"/>
      <c r="RAB259" s="49"/>
      <c r="RAC259" s="49"/>
      <c r="RAD259" s="49"/>
      <c r="RAE259" s="99"/>
      <c r="RAF259" s="98"/>
      <c r="RAG259" s="49"/>
      <c r="RAH259" s="405"/>
      <c r="RAI259" s="405"/>
      <c r="RAJ259" s="277"/>
      <c r="RAK259" s="277"/>
      <c r="RAL259" s="277"/>
      <c r="RAM259" s="277"/>
      <c r="RAN259" s="277"/>
      <c r="RAO259" s="277"/>
      <c r="RAP259" s="277"/>
      <c r="RAQ259" s="277"/>
      <c r="RAR259" s="402"/>
      <c r="RAS259" s="404"/>
      <c r="RAT259" s="49"/>
      <c r="RAU259" s="49"/>
      <c r="RAV259" s="49"/>
      <c r="RAW259" s="99"/>
      <c r="RAX259" s="98"/>
      <c r="RAY259" s="49"/>
      <c r="RAZ259" s="405"/>
      <c r="RBA259" s="405"/>
      <c r="RBB259" s="277"/>
      <c r="RBC259" s="277"/>
      <c r="RBD259" s="277"/>
      <c r="RBE259" s="277"/>
      <c r="RBF259" s="277"/>
      <c r="RBG259" s="277"/>
      <c r="RBH259" s="277"/>
      <c r="RBI259" s="277"/>
      <c r="RBJ259" s="402"/>
      <c r="RBK259" s="404"/>
      <c r="RBL259" s="49"/>
      <c r="RBM259" s="49"/>
      <c r="RBN259" s="49"/>
      <c r="RBO259" s="99"/>
      <c r="RBP259" s="98"/>
      <c r="RBQ259" s="49"/>
      <c r="RBR259" s="405"/>
      <c r="RBS259" s="405"/>
      <c r="RBT259" s="277"/>
      <c r="RBU259" s="277"/>
      <c r="RBV259" s="277"/>
      <c r="RBW259" s="277"/>
      <c r="RBX259" s="277"/>
      <c r="RBY259" s="277"/>
      <c r="RBZ259" s="277"/>
      <c r="RCA259" s="277"/>
      <c r="RCB259" s="402"/>
      <c r="RCC259" s="404"/>
      <c r="RCD259" s="49"/>
      <c r="RCE259" s="49"/>
      <c r="RCF259" s="49"/>
      <c r="RCG259" s="99"/>
      <c r="RCH259" s="98"/>
      <c r="RCI259" s="49"/>
      <c r="RCJ259" s="405"/>
      <c r="RCK259" s="405"/>
      <c r="RCL259" s="277"/>
      <c r="RCM259" s="277"/>
      <c r="RCN259" s="277"/>
      <c r="RCO259" s="277"/>
      <c r="RCP259" s="277"/>
      <c r="RCQ259" s="277"/>
      <c r="RCR259" s="277"/>
      <c r="RCS259" s="277"/>
      <c r="RCT259" s="402"/>
      <c r="RCU259" s="404"/>
      <c r="RCV259" s="49"/>
      <c r="RCW259" s="49"/>
      <c r="RCX259" s="49"/>
      <c r="RCY259" s="99"/>
      <c r="RCZ259" s="98"/>
      <c r="RDA259" s="49"/>
      <c r="RDB259" s="405"/>
      <c r="RDC259" s="405"/>
      <c r="RDD259" s="277"/>
      <c r="RDE259" s="277"/>
      <c r="RDF259" s="277"/>
      <c r="RDG259" s="277"/>
      <c r="RDH259" s="277"/>
      <c r="RDI259" s="277"/>
      <c r="RDJ259" s="277"/>
      <c r="RDK259" s="277"/>
      <c r="RDL259" s="402"/>
      <c r="RDM259" s="404"/>
      <c r="RDN259" s="49"/>
      <c r="RDO259" s="49"/>
      <c r="RDP259" s="49"/>
      <c r="RDQ259" s="99"/>
      <c r="RDR259" s="98"/>
      <c r="RDS259" s="49"/>
      <c r="RDT259" s="405"/>
      <c r="RDU259" s="405"/>
      <c r="RDV259" s="277"/>
      <c r="RDW259" s="277"/>
      <c r="RDX259" s="277"/>
      <c r="RDY259" s="277"/>
      <c r="RDZ259" s="277"/>
      <c r="REA259" s="277"/>
      <c r="REB259" s="277"/>
      <c r="REC259" s="277"/>
      <c r="RED259" s="402"/>
      <c r="REE259" s="404"/>
      <c r="REF259" s="49"/>
      <c r="REG259" s="49"/>
      <c r="REH259" s="49"/>
      <c r="REI259" s="99"/>
      <c r="REJ259" s="98"/>
      <c r="REK259" s="49"/>
      <c r="REL259" s="405"/>
      <c r="REM259" s="405"/>
      <c r="REN259" s="277"/>
      <c r="REO259" s="277"/>
      <c r="REP259" s="277"/>
      <c r="REQ259" s="277"/>
      <c r="RER259" s="277"/>
      <c r="RES259" s="277"/>
      <c r="RET259" s="277"/>
      <c r="REU259" s="277"/>
      <c r="REV259" s="402"/>
      <c r="REW259" s="404"/>
      <c r="REX259" s="49"/>
      <c r="REY259" s="49"/>
      <c r="REZ259" s="49"/>
      <c r="RFA259" s="99"/>
      <c r="RFB259" s="98"/>
      <c r="RFC259" s="49"/>
      <c r="RFD259" s="405"/>
      <c r="RFE259" s="405"/>
      <c r="RFF259" s="277"/>
      <c r="RFG259" s="277"/>
      <c r="RFH259" s="277"/>
      <c r="RFI259" s="277"/>
      <c r="RFJ259" s="277"/>
      <c r="RFK259" s="277"/>
      <c r="RFL259" s="277"/>
      <c r="RFM259" s="277"/>
      <c r="RFN259" s="402"/>
      <c r="RFO259" s="404"/>
      <c r="RFP259" s="49"/>
      <c r="RFQ259" s="49"/>
      <c r="RFR259" s="49"/>
      <c r="RFS259" s="99"/>
      <c r="RFT259" s="98"/>
      <c r="RFU259" s="49"/>
      <c r="RFV259" s="405"/>
      <c r="RFW259" s="405"/>
      <c r="RFX259" s="277"/>
      <c r="RFY259" s="277"/>
      <c r="RFZ259" s="277"/>
      <c r="RGA259" s="277"/>
      <c r="RGB259" s="277"/>
      <c r="RGC259" s="277"/>
      <c r="RGD259" s="277"/>
      <c r="RGE259" s="277"/>
      <c r="RGF259" s="402"/>
      <c r="RGG259" s="404"/>
      <c r="RGH259" s="49"/>
      <c r="RGI259" s="49"/>
      <c r="RGJ259" s="49"/>
      <c r="RGK259" s="99"/>
      <c r="RGL259" s="98"/>
      <c r="RGM259" s="49"/>
      <c r="RGN259" s="405"/>
      <c r="RGO259" s="405"/>
      <c r="RGP259" s="277"/>
      <c r="RGQ259" s="277"/>
      <c r="RGR259" s="277"/>
      <c r="RGS259" s="277"/>
      <c r="RGT259" s="277"/>
      <c r="RGU259" s="277"/>
      <c r="RGV259" s="277"/>
      <c r="RGW259" s="277"/>
      <c r="RGX259" s="402"/>
      <c r="RGY259" s="404"/>
      <c r="RGZ259" s="49"/>
      <c r="RHA259" s="49"/>
      <c r="RHB259" s="49"/>
      <c r="RHC259" s="99"/>
      <c r="RHD259" s="98"/>
      <c r="RHE259" s="49"/>
      <c r="RHF259" s="405"/>
      <c r="RHG259" s="405"/>
      <c r="RHH259" s="277"/>
      <c r="RHI259" s="277"/>
      <c r="RHJ259" s="277"/>
      <c r="RHK259" s="277"/>
      <c r="RHL259" s="277"/>
      <c r="RHM259" s="277"/>
      <c r="RHN259" s="277"/>
      <c r="RHO259" s="277"/>
      <c r="RHP259" s="402"/>
      <c r="RHQ259" s="404"/>
      <c r="RHR259" s="49"/>
      <c r="RHS259" s="49"/>
      <c r="RHT259" s="49"/>
      <c r="RHU259" s="99"/>
      <c r="RHV259" s="98"/>
      <c r="RHW259" s="49"/>
      <c r="RHX259" s="405"/>
      <c r="RHY259" s="405"/>
      <c r="RHZ259" s="277"/>
      <c r="RIA259" s="277"/>
      <c r="RIB259" s="277"/>
      <c r="RIC259" s="277"/>
      <c r="RID259" s="277"/>
      <c r="RIE259" s="277"/>
      <c r="RIF259" s="277"/>
      <c r="RIG259" s="277"/>
      <c r="RIH259" s="402"/>
      <c r="RII259" s="404"/>
      <c r="RIJ259" s="49"/>
      <c r="RIK259" s="49"/>
      <c r="RIL259" s="49"/>
      <c r="RIM259" s="99"/>
      <c r="RIN259" s="98"/>
      <c r="RIO259" s="49"/>
      <c r="RIP259" s="405"/>
      <c r="RIQ259" s="405"/>
      <c r="RIR259" s="277"/>
      <c r="RIS259" s="277"/>
      <c r="RIT259" s="277"/>
      <c r="RIU259" s="277"/>
      <c r="RIV259" s="277"/>
      <c r="RIW259" s="277"/>
      <c r="RIX259" s="277"/>
      <c r="RIY259" s="277"/>
      <c r="RIZ259" s="402"/>
      <c r="RJA259" s="404"/>
      <c r="RJB259" s="49"/>
      <c r="RJC259" s="49"/>
      <c r="RJD259" s="49"/>
      <c r="RJE259" s="99"/>
      <c r="RJF259" s="98"/>
      <c r="RJG259" s="49"/>
      <c r="RJH259" s="405"/>
      <c r="RJI259" s="405"/>
      <c r="RJJ259" s="277"/>
      <c r="RJK259" s="277"/>
      <c r="RJL259" s="277"/>
      <c r="RJM259" s="277"/>
      <c r="RJN259" s="277"/>
      <c r="RJO259" s="277"/>
      <c r="RJP259" s="277"/>
      <c r="RJQ259" s="277"/>
      <c r="RJR259" s="402"/>
      <c r="RJS259" s="404"/>
      <c r="RJT259" s="49"/>
      <c r="RJU259" s="49"/>
      <c r="RJV259" s="49"/>
      <c r="RJW259" s="99"/>
      <c r="RJX259" s="98"/>
      <c r="RJY259" s="49"/>
      <c r="RJZ259" s="405"/>
      <c r="RKA259" s="405"/>
      <c r="RKB259" s="277"/>
      <c r="RKC259" s="277"/>
      <c r="RKD259" s="277"/>
      <c r="RKE259" s="277"/>
      <c r="RKF259" s="277"/>
      <c r="RKG259" s="277"/>
      <c r="RKH259" s="277"/>
      <c r="RKI259" s="277"/>
      <c r="RKJ259" s="402"/>
      <c r="RKK259" s="404"/>
      <c r="RKL259" s="49"/>
      <c r="RKM259" s="49"/>
      <c r="RKN259" s="49"/>
      <c r="RKO259" s="99"/>
      <c r="RKP259" s="98"/>
      <c r="RKQ259" s="49"/>
      <c r="RKR259" s="405"/>
      <c r="RKS259" s="405"/>
      <c r="RKT259" s="277"/>
      <c r="RKU259" s="277"/>
      <c r="RKV259" s="277"/>
      <c r="RKW259" s="277"/>
      <c r="RKX259" s="277"/>
      <c r="RKY259" s="277"/>
      <c r="RKZ259" s="277"/>
      <c r="RLA259" s="277"/>
      <c r="RLB259" s="402"/>
      <c r="RLC259" s="404"/>
      <c r="RLD259" s="49"/>
      <c r="RLE259" s="49"/>
      <c r="RLF259" s="49"/>
      <c r="RLG259" s="99"/>
      <c r="RLH259" s="98"/>
      <c r="RLI259" s="49"/>
      <c r="RLJ259" s="405"/>
      <c r="RLK259" s="405"/>
      <c r="RLL259" s="277"/>
      <c r="RLM259" s="277"/>
      <c r="RLN259" s="277"/>
      <c r="RLO259" s="277"/>
      <c r="RLP259" s="277"/>
      <c r="RLQ259" s="277"/>
      <c r="RLR259" s="277"/>
      <c r="RLS259" s="277"/>
      <c r="RLT259" s="402"/>
      <c r="RLU259" s="404"/>
      <c r="RLV259" s="49"/>
      <c r="RLW259" s="49"/>
      <c r="RLX259" s="49"/>
      <c r="RLY259" s="99"/>
      <c r="RLZ259" s="98"/>
      <c r="RMA259" s="49"/>
      <c r="RMB259" s="405"/>
      <c r="RMC259" s="405"/>
      <c r="RMD259" s="277"/>
      <c r="RME259" s="277"/>
      <c r="RMF259" s="277"/>
      <c r="RMG259" s="277"/>
      <c r="RMH259" s="277"/>
      <c r="RMI259" s="277"/>
      <c r="RMJ259" s="277"/>
      <c r="RMK259" s="277"/>
      <c r="RML259" s="402"/>
      <c r="RMM259" s="404"/>
      <c r="RMN259" s="49"/>
      <c r="RMO259" s="49"/>
      <c r="RMP259" s="49"/>
      <c r="RMQ259" s="99"/>
      <c r="RMR259" s="98"/>
      <c r="RMS259" s="49"/>
      <c r="RMT259" s="405"/>
      <c r="RMU259" s="405"/>
      <c r="RMV259" s="277"/>
      <c r="RMW259" s="277"/>
      <c r="RMX259" s="277"/>
      <c r="RMY259" s="277"/>
      <c r="RMZ259" s="277"/>
      <c r="RNA259" s="277"/>
      <c r="RNB259" s="277"/>
      <c r="RNC259" s="277"/>
      <c r="RND259" s="402"/>
      <c r="RNE259" s="404"/>
      <c r="RNF259" s="49"/>
      <c r="RNG259" s="49"/>
      <c r="RNH259" s="49"/>
      <c r="RNI259" s="99"/>
      <c r="RNJ259" s="98"/>
      <c r="RNK259" s="49"/>
      <c r="RNL259" s="405"/>
      <c r="RNM259" s="405"/>
      <c r="RNN259" s="277"/>
      <c r="RNO259" s="277"/>
      <c r="RNP259" s="277"/>
      <c r="RNQ259" s="277"/>
      <c r="RNR259" s="277"/>
      <c r="RNS259" s="277"/>
      <c r="RNT259" s="277"/>
      <c r="RNU259" s="277"/>
      <c r="RNV259" s="402"/>
      <c r="RNW259" s="404"/>
      <c r="RNX259" s="49"/>
      <c r="RNY259" s="49"/>
      <c r="RNZ259" s="49"/>
      <c r="ROA259" s="99"/>
      <c r="ROB259" s="98"/>
      <c r="ROC259" s="49"/>
      <c r="ROD259" s="405"/>
      <c r="ROE259" s="405"/>
      <c r="ROF259" s="277"/>
      <c r="ROG259" s="277"/>
      <c r="ROH259" s="277"/>
      <c r="ROI259" s="277"/>
      <c r="ROJ259" s="277"/>
      <c r="ROK259" s="277"/>
      <c r="ROL259" s="277"/>
      <c r="ROM259" s="277"/>
      <c r="RON259" s="402"/>
      <c r="ROO259" s="404"/>
      <c r="ROP259" s="49"/>
      <c r="ROQ259" s="49"/>
      <c r="ROR259" s="49"/>
      <c r="ROS259" s="99"/>
      <c r="ROT259" s="98"/>
      <c r="ROU259" s="49"/>
      <c r="ROV259" s="405"/>
      <c r="ROW259" s="405"/>
      <c r="ROX259" s="277"/>
      <c r="ROY259" s="277"/>
      <c r="ROZ259" s="277"/>
      <c r="RPA259" s="277"/>
      <c r="RPB259" s="277"/>
      <c r="RPC259" s="277"/>
      <c r="RPD259" s="277"/>
      <c r="RPE259" s="277"/>
      <c r="RPF259" s="402"/>
      <c r="RPG259" s="404"/>
      <c r="RPH259" s="49"/>
      <c r="RPI259" s="49"/>
      <c r="RPJ259" s="49"/>
      <c r="RPK259" s="99"/>
      <c r="RPL259" s="98"/>
      <c r="RPM259" s="49"/>
      <c r="RPN259" s="405"/>
      <c r="RPO259" s="405"/>
      <c r="RPP259" s="277"/>
      <c r="RPQ259" s="277"/>
      <c r="RPR259" s="277"/>
      <c r="RPS259" s="277"/>
      <c r="RPT259" s="277"/>
      <c r="RPU259" s="277"/>
      <c r="RPV259" s="277"/>
      <c r="RPW259" s="277"/>
      <c r="RPX259" s="402"/>
      <c r="RPY259" s="404"/>
      <c r="RPZ259" s="49"/>
      <c r="RQA259" s="49"/>
      <c r="RQB259" s="49"/>
      <c r="RQC259" s="99"/>
      <c r="RQD259" s="98"/>
      <c r="RQE259" s="49"/>
      <c r="RQF259" s="405"/>
      <c r="RQG259" s="405"/>
      <c r="RQH259" s="277"/>
      <c r="RQI259" s="277"/>
      <c r="RQJ259" s="277"/>
      <c r="RQK259" s="277"/>
      <c r="RQL259" s="277"/>
      <c r="RQM259" s="277"/>
      <c r="RQN259" s="277"/>
      <c r="RQO259" s="277"/>
      <c r="RQP259" s="402"/>
      <c r="RQQ259" s="404"/>
      <c r="RQR259" s="49"/>
      <c r="RQS259" s="49"/>
      <c r="RQT259" s="49"/>
      <c r="RQU259" s="99"/>
      <c r="RQV259" s="98"/>
      <c r="RQW259" s="49"/>
      <c r="RQX259" s="405"/>
      <c r="RQY259" s="405"/>
      <c r="RQZ259" s="277"/>
      <c r="RRA259" s="277"/>
      <c r="RRB259" s="277"/>
      <c r="RRC259" s="277"/>
      <c r="RRD259" s="277"/>
      <c r="RRE259" s="277"/>
      <c r="RRF259" s="277"/>
      <c r="RRG259" s="277"/>
      <c r="RRH259" s="402"/>
      <c r="RRI259" s="404"/>
      <c r="RRJ259" s="49"/>
      <c r="RRK259" s="49"/>
      <c r="RRL259" s="49"/>
      <c r="RRM259" s="99"/>
      <c r="RRN259" s="98"/>
      <c r="RRO259" s="49"/>
      <c r="RRP259" s="405"/>
      <c r="RRQ259" s="405"/>
      <c r="RRR259" s="277"/>
      <c r="RRS259" s="277"/>
      <c r="RRT259" s="277"/>
      <c r="RRU259" s="277"/>
      <c r="RRV259" s="277"/>
      <c r="RRW259" s="277"/>
      <c r="RRX259" s="277"/>
      <c r="RRY259" s="277"/>
      <c r="RRZ259" s="402"/>
      <c r="RSA259" s="404"/>
      <c r="RSB259" s="49"/>
      <c r="RSC259" s="49"/>
      <c r="RSD259" s="49"/>
      <c r="RSE259" s="99"/>
      <c r="RSF259" s="98"/>
      <c r="RSG259" s="49"/>
      <c r="RSH259" s="405"/>
      <c r="RSI259" s="405"/>
      <c r="RSJ259" s="277"/>
      <c r="RSK259" s="277"/>
      <c r="RSL259" s="277"/>
      <c r="RSM259" s="277"/>
      <c r="RSN259" s="277"/>
      <c r="RSO259" s="277"/>
      <c r="RSP259" s="277"/>
      <c r="RSQ259" s="277"/>
      <c r="RSR259" s="402"/>
      <c r="RSS259" s="404"/>
      <c r="RST259" s="49"/>
      <c r="RSU259" s="49"/>
      <c r="RSV259" s="49"/>
      <c r="RSW259" s="99"/>
      <c r="RSX259" s="98"/>
      <c r="RSY259" s="49"/>
      <c r="RSZ259" s="405"/>
      <c r="RTA259" s="405"/>
      <c r="RTB259" s="277"/>
      <c r="RTC259" s="277"/>
      <c r="RTD259" s="277"/>
      <c r="RTE259" s="277"/>
      <c r="RTF259" s="277"/>
      <c r="RTG259" s="277"/>
      <c r="RTH259" s="277"/>
      <c r="RTI259" s="277"/>
      <c r="RTJ259" s="402"/>
      <c r="RTK259" s="404"/>
      <c r="RTL259" s="49"/>
      <c r="RTM259" s="49"/>
      <c r="RTN259" s="49"/>
      <c r="RTO259" s="99"/>
      <c r="RTP259" s="98"/>
      <c r="RTQ259" s="49"/>
      <c r="RTR259" s="405"/>
      <c r="RTS259" s="405"/>
      <c r="RTT259" s="277"/>
      <c r="RTU259" s="277"/>
      <c r="RTV259" s="277"/>
      <c r="RTW259" s="277"/>
      <c r="RTX259" s="277"/>
      <c r="RTY259" s="277"/>
      <c r="RTZ259" s="277"/>
      <c r="RUA259" s="277"/>
      <c r="RUB259" s="402"/>
      <c r="RUC259" s="404"/>
      <c r="RUD259" s="49"/>
      <c r="RUE259" s="49"/>
      <c r="RUF259" s="49"/>
      <c r="RUG259" s="99"/>
      <c r="RUH259" s="98"/>
      <c r="RUI259" s="49"/>
      <c r="RUJ259" s="405"/>
      <c r="RUK259" s="405"/>
      <c r="RUL259" s="277"/>
      <c r="RUM259" s="277"/>
      <c r="RUN259" s="277"/>
      <c r="RUO259" s="277"/>
      <c r="RUP259" s="277"/>
      <c r="RUQ259" s="277"/>
      <c r="RUR259" s="277"/>
      <c r="RUS259" s="277"/>
      <c r="RUT259" s="402"/>
      <c r="RUU259" s="404"/>
      <c r="RUV259" s="49"/>
      <c r="RUW259" s="49"/>
      <c r="RUX259" s="49"/>
      <c r="RUY259" s="99"/>
      <c r="RUZ259" s="98"/>
      <c r="RVA259" s="49"/>
      <c r="RVB259" s="405"/>
      <c r="RVC259" s="405"/>
      <c r="RVD259" s="277"/>
      <c r="RVE259" s="277"/>
      <c r="RVF259" s="277"/>
      <c r="RVG259" s="277"/>
      <c r="RVH259" s="277"/>
      <c r="RVI259" s="277"/>
      <c r="RVJ259" s="277"/>
      <c r="RVK259" s="277"/>
      <c r="RVL259" s="402"/>
      <c r="RVM259" s="404"/>
      <c r="RVN259" s="49"/>
      <c r="RVO259" s="49"/>
      <c r="RVP259" s="49"/>
      <c r="RVQ259" s="99"/>
      <c r="RVR259" s="98"/>
      <c r="RVS259" s="49"/>
      <c r="RVT259" s="405"/>
      <c r="RVU259" s="405"/>
      <c r="RVV259" s="277"/>
      <c r="RVW259" s="277"/>
      <c r="RVX259" s="277"/>
      <c r="RVY259" s="277"/>
      <c r="RVZ259" s="277"/>
      <c r="RWA259" s="277"/>
      <c r="RWB259" s="277"/>
      <c r="RWC259" s="277"/>
      <c r="RWD259" s="402"/>
      <c r="RWE259" s="404"/>
      <c r="RWF259" s="49"/>
      <c r="RWG259" s="49"/>
      <c r="RWH259" s="49"/>
      <c r="RWI259" s="99"/>
      <c r="RWJ259" s="98"/>
      <c r="RWK259" s="49"/>
      <c r="RWL259" s="405"/>
      <c r="RWM259" s="405"/>
      <c r="RWN259" s="277"/>
      <c r="RWO259" s="277"/>
      <c r="RWP259" s="277"/>
      <c r="RWQ259" s="277"/>
      <c r="RWR259" s="277"/>
      <c r="RWS259" s="277"/>
      <c r="RWT259" s="277"/>
      <c r="RWU259" s="277"/>
      <c r="RWV259" s="402"/>
      <c r="RWW259" s="404"/>
      <c r="RWX259" s="49"/>
      <c r="RWY259" s="49"/>
      <c r="RWZ259" s="49"/>
      <c r="RXA259" s="99"/>
      <c r="RXB259" s="98"/>
      <c r="RXC259" s="49"/>
      <c r="RXD259" s="405"/>
      <c r="RXE259" s="405"/>
      <c r="RXF259" s="277"/>
      <c r="RXG259" s="277"/>
      <c r="RXH259" s="277"/>
      <c r="RXI259" s="277"/>
      <c r="RXJ259" s="277"/>
      <c r="RXK259" s="277"/>
      <c r="RXL259" s="277"/>
      <c r="RXM259" s="277"/>
      <c r="RXN259" s="402"/>
      <c r="RXO259" s="404"/>
      <c r="RXP259" s="49"/>
      <c r="RXQ259" s="49"/>
      <c r="RXR259" s="49"/>
      <c r="RXS259" s="99"/>
      <c r="RXT259" s="98"/>
      <c r="RXU259" s="49"/>
      <c r="RXV259" s="405"/>
      <c r="RXW259" s="405"/>
      <c r="RXX259" s="277"/>
      <c r="RXY259" s="277"/>
      <c r="RXZ259" s="277"/>
      <c r="RYA259" s="277"/>
      <c r="RYB259" s="277"/>
      <c r="RYC259" s="277"/>
      <c r="RYD259" s="277"/>
      <c r="RYE259" s="277"/>
      <c r="RYF259" s="402"/>
      <c r="RYG259" s="404"/>
      <c r="RYH259" s="49"/>
      <c r="RYI259" s="49"/>
      <c r="RYJ259" s="49"/>
      <c r="RYK259" s="99"/>
      <c r="RYL259" s="98"/>
      <c r="RYM259" s="49"/>
      <c r="RYN259" s="405"/>
      <c r="RYO259" s="405"/>
      <c r="RYP259" s="277"/>
      <c r="RYQ259" s="277"/>
      <c r="RYR259" s="277"/>
      <c r="RYS259" s="277"/>
      <c r="RYT259" s="277"/>
      <c r="RYU259" s="277"/>
      <c r="RYV259" s="277"/>
      <c r="RYW259" s="277"/>
      <c r="RYX259" s="402"/>
      <c r="RYY259" s="404"/>
      <c r="RYZ259" s="49"/>
      <c r="RZA259" s="49"/>
      <c r="RZB259" s="49"/>
      <c r="RZC259" s="99"/>
      <c r="RZD259" s="98"/>
      <c r="RZE259" s="49"/>
      <c r="RZF259" s="405"/>
      <c r="RZG259" s="405"/>
      <c r="RZH259" s="277"/>
      <c r="RZI259" s="277"/>
      <c r="RZJ259" s="277"/>
      <c r="RZK259" s="277"/>
      <c r="RZL259" s="277"/>
      <c r="RZM259" s="277"/>
      <c r="RZN259" s="277"/>
      <c r="RZO259" s="277"/>
      <c r="RZP259" s="402"/>
      <c r="RZQ259" s="404"/>
      <c r="RZR259" s="49"/>
      <c r="RZS259" s="49"/>
      <c r="RZT259" s="49"/>
      <c r="RZU259" s="99"/>
      <c r="RZV259" s="98"/>
      <c r="RZW259" s="49"/>
      <c r="RZX259" s="405"/>
      <c r="RZY259" s="405"/>
      <c r="RZZ259" s="277"/>
      <c r="SAA259" s="277"/>
      <c r="SAB259" s="277"/>
      <c r="SAC259" s="277"/>
      <c r="SAD259" s="277"/>
      <c r="SAE259" s="277"/>
      <c r="SAF259" s="277"/>
      <c r="SAG259" s="277"/>
      <c r="SAH259" s="402"/>
      <c r="SAI259" s="404"/>
      <c r="SAJ259" s="49"/>
      <c r="SAK259" s="49"/>
      <c r="SAL259" s="49"/>
      <c r="SAM259" s="99"/>
      <c r="SAN259" s="98"/>
      <c r="SAO259" s="49"/>
      <c r="SAP259" s="405"/>
      <c r="SAQ259" s="405"/>
      <c r="SAR259" s="277"/>
      <c r="SAS259" s="277"/>
      <c r="SAT259" s="277"/>
      <c r="SAU259" s="277"/>
      <c r="SAV259" s="277"/>
      <c r="SAW259" s="277"/>
      <c r="SAX259" s="277"/>
      <c r="SAY259" s="277"/>
      <c r="SAZ259" s="402"/>
      <c r="SBA259" s="404"/>
      <c r="SBB259" s="49"/>
      <c r="SBC259" s="49"/>
      <c r="SBD259" s="49"/>
      <c r="SBE259" s="99"/>
      <c r="SBF259" s="98"/>
      <c r="SBG259" s="49"/>
      <c r="SBH259" s="405"/>
      <c r="SBI259" s="405"/>
      <c r="SBJ259" s="277"/>
      <c r="SBK259" s="277"/>
      <c r="SBL259" s="277"/>
      <c r="SBM259" s="277"/>
      <c r="SBN259" s="277"/>
      <c r="SBO259" s="277"/>
      <c r="SBP259" s="277"/>
      <c r="SBQ259" s="277"/>
      <c r="SBR259" s="402"/>
      <c r="SBS259" s="404"/>
      <c r="SBT259" s="49"/>
      <c r="SBU259" s="49"/>
      <c r="SBV259" s="49"/>
      <c r="SBW259" s="99"/>
      <c r="SBX259" s="98"/>
      <c r="SBY259" s="49"/>
      <c r="SBZ259" s="405"/>
      <c r="SCA259" s="405"/>
      <c r="SCB259" s="277"/>
      <c r="SCC259" s="277"/>
      <c r="SCD259" s="277"/>
      <c r="SCE259" s="277"/>
      <c r="SCF259" s="277"/>
      <c r="SCG259" s="277"/>
      <c r="SCH259" s="277"/>
      <c r="SCI259" s="277"/>
      <c r="SCJ259" s="402"/>
      <c r="SCK259" s="404"/>
      <c r="SCL259" s="49"/>
      <c r="SCM259" s="49"/>
      <c r="SCN259" s="49"/>
      <c r="SCO259" s="99"/>
      <c r="SCP259" s="98"/>
      <c r="SCQ259" s="49"/>
      <c r="SCR259" s="405"/>
      <c r="SCS259" s="405"/>
      <c r="SCT259" s="277"/>
      <c r="SCU259" s="277"/>
      <c r="SCV259" s="277"/>
      <c r="SCW259" s="277"/>
      <c r="SCX259" s="277"/>
      <c r="SCY259" s="277"/>
      <c r="SCZ259" s="277"/>
      <c r="SDA259" s="277"/>
      <c r="SDB259" s="402"/>
      <c r="SDC259" s="404"/>
      <c r="SDD259" s="49"/>
      <c r="SDE259" s="49"/>
      <c r="SDF259" s="49"/>
      <c r="SDG259" s="99"/>
      <c r="SDH259" s="98"/>
      <c r="SDI259" s="49"/>
      <c r="SDJ259" s="405"/>
      <c r="SDK259" s="405"/>
      <c r="SDL259" s="277"/>
      <c r="SDM259" s="277"/>
      <c r="SDN259" s="277"/>
      <c r="SDO259" s="277"/>
      <c r="SDP259" s="277"/>
      <c r="SDQ259" s="277"/>
      <c r="SDR259" s="277"/>
      <c r="SDS259" s="277"/>
      <c r="SDT259" s="402"/>
      <c r="SDU259" s="404"/>
      <c r="SDV259" s="49"/>
      <c r="SDW259" s="49"/>
      <c r="SDX259" s="49"/>
      <c r="SDY259" s="99"/>
      <c r="SDZ259" s="98"/>
      <c r="SEA259" s="49"/>
      <c r="SEB259" s="405"/>
      <c r="SEC259" s="405"/>
      <c r="SED259" s="277"/>
      <c r="SEE259" s="277"/>
      <c r="SEF259" s="277"/>
      <c r="SEG259" s="277"/>
      <c r="SEH259" s="277"/>
      <c r="SEI259" s="277"/>
      <c r="SEJ259" s="277"/>
      <c r="SEK259" s="277"/>
      <c r="SEL259" s="402"/>
      <c r="SEM259" s="404"/>
      <c r="SEN259" s="49"/>
      <c r="SEO259" s="49"/>
      <c r="SEP259" s="49"/>
      <c r="SEQ259" s="99"/>
      <c r="SER259" s="98"/>
      <c r="SES259" s="49"/>
      <c r="SET259" s="405"/>
      <c r="SEU259" s="405"/>
      <c r="SEV259" s="277"/>
      <c r="SEW259" s="277"/>
      <c r="SEX259" s="277"/>
      <c r="SEY259" s="277"/>
      <c r="SEZ259" s="277"/>
      <c r="SFA259" s="277"/>
      <c r="SFB259" s="277"/>
      <c r="SFC259" s="277"/>
      <c r="SFD259" s="402"/>
      <c r="SFE259" s="404"/>
      <c r="SFF259" s="49"/>
      <c r="SFG259" s="49"/>
      <c r="SFH259" s="49"/>
      <c r="SFI259" s="99"/>
      <c r="SFJ259" s="98"/>
      <c r="SFK259" s="49"/>
      <c r="SFL259" s="405"/>
      <c r="SFM259" s="405"/>
      <c r="SFN259" s="277"/>
      <c r="SFO259" s="277"/>
      <c r="SFP259" s="277"/>
      <c r="SFQ259" s="277"/>
      <c r="SFR259" s="277"/>
      <c r="SFS259" s="277"/>
      <c r="SFT259" s="277"/>
      <c r="SFU259" s="277"/>
      <c r="SFV259" s="402"/>
      <c r="SFW259" s="404"/>
      <c r="SFX259" s="49"/>
      <c r="SFY259" s="49"/>
      <c r="SFZ259" s="49"/>
      <c r="SGA259" s="99"/>
      <c r="SGB259" s="98"/>
      <c r="SGC259" s="49"/>
      <c r="SGD259" s="405"/>
      <c r="SGE259" s="405"/>
      <c r="SGF259" s="277"/>
      <c r="SGG259" s="277"/>
      <c r="SGH259" s="277"/>
      <c r="SGI259" s="277"/>
      <c r="SGJ259" s="277"/>
      <c r="SGK259" s="277"/>
      <c r="SGL259" s="277"/>
      <c r="SGM259" s="277"/>
      <c r="SGN259" s="402"/>
      <c r="SGO259" s="404"/>
      <c r="SGP259" s="49"/>
      <c r="SGQ259" s="49"/>
      <c r="SGR259" s="49"/>
      <c r="SGS259" s="99"/>
      <c r="SGT259" s="98"/>
      <c r="SGU259" s="49"/>
      <c r="SGV259" s="405"/>
      <c r="SGW259" s="405"/>
      <c r="SGX259" s="277"/>
      <c r="SGY259" s="277"/>
      <c r="SGZ259" s="277"/>
      <c r="SHA259" s="277"/>
      <c r="SHB259" s="277"/>
      <c r="SHC259" s="277"/>
      <c r="SHD259" s="277"/>
      <c r="SHE259" s="277"/>
      <c r="SHF259" s="402"/>
      <c r="SHG259" s="404"/>
      <c r="SHH259" s="49"/>
      <c r="SHI259" s="49"/>
      <c r="SHJ259" s="49"/>
      <c r="SHK259" s="99"/>
      <c r="SHL259" s="98"/>
      <c r="SHM259" s="49"/>
      <c r="SHN259" s="405"/>
      <c r="SHO259" s="405"/>
      <c r="SHP259" s="277"/>
      <c r="SHQ259" s="277"/>
      <c r="SHR259" s="277"/>
      <c r="SHS259" s="277"/>
      <c r="SHT259" s="277"/>
      <c r="SHU259" s="277"/>
      <c r="SHV259" s="277"/>
      <c r="SHW259" s="277"/>
      <c r="SHX259" s="402"/>
      <c r="SHY259" s="404"/>
      <c r="SHZ259" s="49"/>
      <c r="SIA259" s="49"/>
      <c r="SIB259" s="49"/>
      <c r="SIC259" s="99"/>
      <c r="SID259" s="98"/>
      <c r="SIE259" s="49"/>
      <c r="SIF259" s="405"/>
      <c r="SIG259" s="405"/>
      <c r="SIH259" s="277"/>
      <c r="SII259" s="277"/>
      <c r="SIJ259" s="277"/>
      <c r="SIK259" s="277"/>
      <c r="SIL259" s="277"/>
      <c r="SIM259" s="277"/>
      <c r="SIN259" s="277"/>
      <c r="SIO259" s="277"/>
      <c r="SIP259" s="402"/>
      <c r="SIQ259" s="404"/>
      <c r="SIR259" s="49"/>
      <c r="SIS259" s="49"/>
      <c r="SIT259" s="49"/>
      <c r="SIU259" s="99"/>
      <c r="SIV259" s="98"/>
      <c r="SIW259" s="49"/>
      <c r="SIX259" s="405"/>
      <c r="SIY259" s="405"/>
      <c r="SIZ259" s="277"/>
      <c r="SJA259" s="277"/>
      <c r="SJB259" s="277"/>
      <c r="SJC259" s="277"/>
      <c r="SJD259" s="277"/>
      <c r="SJE259" s="277"/>
      <c r="SJF259" s="277"/>
      <c r="SJG259" s="277"/>
      <c r="SJH259" s="402"/>
      <c r="SJI259" s="404"/>
      <c r="SJJ259" s="49"/>
      <c r="SJK259" s="49"/>
      <c r="SJL259" s="49"/>
      <c r="SJM259" s="99"/>
      <c r="SJN259" s="98"/>
      <c r="SJO259" s="49"/>
      <c r="SJP259" s="405"/>
      <c r="SJQ259" s="405"/>
      <c r="SJR259" s="277"/>
      <c r="SJS259" s="277"/>
      <c r="SJT259" s="277"/>
      <c r="SJU259" s="277"/>
      <c r="SJV259" s="277"/>
      <c r="SJW259" s="277"/>
      <c r="SJX259" s="277"/>
      <c r="SJY259" s="277"/>
      <c r="SJZ259" s="402"/>
      <c r="SKA259" s="404"/>
      <c r="SKB259" s="49"/>
      <c r="SKC259" s="49"/>
      <c r="SKD259" s="49"/>
      <c r="SKE259" s="99"/>
      <c r="SKF259" s="98"/>
      <c r="SKG259" s="49"/>
      <c r="SKH259" s="405"/>
      <c r="SKI259" s="405"/>
      <c r="SKJ259" s="277"/>
      <c r="SKK259" s="277"/>
      <c r="SKL259" s="277"/>
      <c r="SKM259" s="277"/>
      <c r="SKN259" s="277"/>
      <c r="SKO259" s="277"/>
      <c r="SKP259" s="277"/>
      <c r="SKQ259" s="277"/>
      <c r="SKR259" s="402"/>
      <c r="SKS259" s="404"/>
      <c r="SKT259" s="49"/>
      <c r="SKU259" s="49"/>
      <c r="SKV259" s="49"/>
      <c r="SKW259" s="99"/>
      <c r="SKX259" s="98"/>
      <c r="SKY259" s="49"/>
      <c r="SKZ259" s="405"/>
      <c r="SLA259" s="405"/>
      <c r="SLB259" s="277"/>
      <c r="SLC259" s="277"/>
      <c r="SLD259" s="277"/>
      <c r="SLE259" s="277"/>
      <c r="SLF259" s="277"/>
      <c r="SLG259" s="277"/>
      <c r="SLH259" s="277"/>
      <c r="SLI259" s="277"/>
      <c r="SLJ259" s="402"/>
      <c r="SLK259" s="404"/>
      <c r="SLL259" s="49"/>
      <c r="SLM259" s="49"/>
      <c r="SLN259" s="49"/>
      <c r="SLO259" s="99"/>
      <c r="SLP259" s="98"/>
      <c r="SLQ259" s="49"/>
      <c r="SLR259" s="405"/>
      <c r="SLS259" s="405"/>
      <c r="SLT259" s="277"/>
      <c r="SLU259" s="277"/>
      <c r="SLV259" s="277"/>
      <c r="SLW259" s="277"/>
      <c r="SLX259" s="277"/>
      <c r="SLY259" s="277"/>
      <c r="SLZ259" s="277"/>
      <c r="SMA259" s="277"/>
      <c r="SMB259" s="402"/>
      <c r="SMC259" s="404"/>
      <c r="SMD259" s="49"/>
      <c r="SME259" s="49"/>
      <c r="SMF259" s="49"/>
      <c r="SMG259" s="99"/>
      <c r="SMH259" s="98"/>
      <c r="SMI259" s="49"/>
      <c r="SMJ259" s="405"/>
      <c r="SMK259" s="405"/>
      <c r="SML259" s="277"/>
      <c r="SMM259" s="277"/>
      <c r="SMN259" s="277"/>
      <c r="SMO259" s="277"/>
      <c r="SMP259" s="277"/>
      <c r="SMQ259" s="277"/>
      <c r="SMR259" s="277"/>
      <c r="SMS259" s="277"/>
      <c r="SMT259" s="402"/>
      <c r="SMU259" s="404"/>
      <c r="SMV259" s="49"/>
      <c r="SMW259" s="49"/>
      <c r="SMX259" s="49"/>
      <c r="SMY259" s="99"/>
      <c r="SMZ259" s="98"/>
      <c r="SNA259" s="49"/>
      <c r="SNB259" s="405"/>
      <c r="SNC259" s="405"/>
      <c r="SND259" s="277"/>
      <c r="SNE259" s="277"/>
      <c r="SNF259" s="277"/>
      <c r="SNG259" s="277"/>
      <c r="SNH259" s="277"/>
      <c r="SNI259" s="277"/>
      <c r="SNJ259" s="277"/>
      <c r="SNK259" s="277"/>
      <c r="SNL259" s="402"/>
      <c r="SNM259" s="404"/>
      <c r="SNN259" s="49"/>
      <c r="SNO259" s="49"/>
      <c r="SNP259" s="49"/>
      <c r="SNQ259" s="99"/>
      <c r="SNR259" s="98"/>
      <c r="SNS259" s="49"/>
      <c r="SNT259" s="405"/>
      <c r="SNU259" s="405"/>
      <c r="SNV259" s="277"/>
      <c r="SNW259" s="277"/>
      <c r="SNX259" s="277"/>
      <c r="SNY259" s="277"/>
      <c r="SNZ259" s="277"/>
      <c r="SOA259" s="277"/>
      <c r="SOB259" s="277"/>
      <c r="SOC259" s="277"/>
      <c r="SOD259" s="402"/>
      <c r="SOE259" s="404"/>
      <c r="SOF259" s="49"/>
      <c r="SOG259" s="49"/>
      <c r="SOH259" s="49"/>
      <c r="SOI259" s="99"/>
      <c r="SOJ259" s="98"/>
      <c r="SOK259" s="49"/>
      <c r="SOL259" s="405"/>
      <c r="SOM259" s="405"/>
      <c r="SON259" s="277"/>
      <c r="SOO259" s="277"/>
      <c r="SOP259" s="277"/>
      <c r="SOQ259" s="277"/>
      <c r="SOR259" s="277"/>
      <c r="SOS259" s="277"/>
      <c r="SOT259" s="277"/>
      <c r="SOU259" s="277"/>
      <c r="SOV259" s="402"/>
      <c r="SOW259" s="404"/>
      <c r="SOX259" s="49"/>
      <c r="SOY259" s="49"/>
      <c r="SOZ259" s="49"/>
      <c r="SPA259" s="99"/>
      <c r="SPB259" s="98"/>
      <c r="SPC259" s="49"/>
      <c r="SPD259" s="405"/>
      <c r="SPE259" s="405"/>
      <c r="SPF259" s="277"/>
      <c r="SPG259" s="277"/>
      <c r="SPH259" s="277"/>
      <c r="SPI259" s="277"/>
      <c r="SPJ259" s="277"/>
      <c r="SPK259" s="277"/>
      <c r="SPL259" s="277"/>
      <c r="SPM259" s="277"/>
      <c r="SPN259" s="402"/>
      <c r="SPO259" s="404"/>
      <c r="SPP259" s="49"/>
      <c r="SPQ259" s="49"/>
      <c r="SPR259" s="49"/>
      <c r="SPS259" s="99"/>
      <c r="SPT259" s="98"/>
      <c r="SPU259" s="49"/>
      <c r="SPV259" s="405"/>
      <c r="SPW259" s="405"/>
      <c r="SPX259" s="277"/>
      <c r="SPY259" s="277"/>
      <c r="SPZ259" s="277"/>
      <c r="SQA259" s="277"/>
      <c r="SQB259" s="277"/>
      <c r="SQC259" s="277"/>
      <c r="SQD259" s="277"/>
      <c r="SQE259" s="277"/>
      <c r="SQF259" s="402"/>
      <c r="SQG259" s="404"/>
      <c r="SQH259" s="49"/>
      <c r="SQI259" s="49"/>
      <c r="SQJ259" s="49"/>
      <c r="SQK259" s="99"/>
      <c r="SQL259" s="98"/>
      <c r="SQM259" s="49"/>
      <c r="SQN259" s="405"/>
      <c r="SQO259" s="405"/>
      <c r="SQP259" s="277"/>
      <c r="SQQ259" s="277"/>
      <c r="SQR259" s="277"/>
      <c r="SQS259" s="277"/>
      <c r="SQT259" s="277"/>
      <c r="SQU259" s="277"/>
      <c r="SQV259" s="277"/>
      <c r="SQW259" s="277"/>
      <c r="SQX259" s="402"/>
      <c r="SQY259" s="404"/>
      <c r="SQZ259" s="49"/>
      <c r="SRA259" s="49"/>
      <c r="SRB259" s="49"/>
      <c r="SRC259" s="99"/>
      <c r="SRD259" s="98"/>
      <c r="SRE259" s="49"/>
      <c r="SRF259" s="405"/>
      <c r="SRG259" s="405"/>
      <c r="SRH259" s="277"/>
      <c r="SRI259" s="277"/>
      <c r="SRJ259" s="277"/>
      <c r="SRK259" s="277"/>
      <c r="SRL259" s="277"/>
      <c r="SRM259" s="277"/>
      <c r="SRN259" s="277"/>
      <c r="SRO259" s="277"/>
      <c r="SRP259" s="402"/>
      <c r="SRQ259" s="404"/>
      <c r="SRR259" s="49"/>
      <c r="SRS259" s="49"/>
      <c r="SRT259" s="49"/>
      <c r="SRU259" s="99"/>
      <c r="SRV259" s="98"/>
      <c r="SRW259" s="49"/>
      <c r="SRX259" s="405"/>
      <c r="SRY259" s="405"/>
      <c r="SRZ259" s="277"/>
      <c r="SSA259" s="277"/>
      <c r="SSB259" s="277"/>
      <c r="SSC259" s="277"/>
      <c r="SSD259" s="277"/>
      <c r="SSE259" s="277"/>
      <c r="SSF259" s="277"/>
      <c r="SSG259" s="277"/>
      <c r="SSH259" s="402"/>
      <c r="SSI259" s="404"/>
      <c r="SSJ259" s="49"/>
      <c r="SSK259" s="49"/>
      <c r="SSL259" s="49"/>
      <c r="SSM259" s="99"/>
      <c r="SSN259" s="98"/>
      <c r="SSO259" s="49"/>
      <c r="SSP259" s="405"/>
      <c r="SSQ259" s="405"/>
      <c r="SSR259" s="277"/>
      <c r="SSS259" s="277"/>
      <c r="SST259" s="277"/>
      <c r="SSU259" s="277"/>
      <c r="SSV259" s="277"/>
      <c r="SSW259" s="277"/>
      <c r="SSX259" s="277"/>
      <c r="SSY259" s="277"/>
      <c r="SSZ259" s="402"/>
      <c r="STA259" s="404"/>
      <c r="STB259" s="49"/>
      <c r="STC259" s="49"/>
      <c r="STD259" s="49"/>
      <c r="STE259" s="99"/>
      <c r="STF259" s="98"/>
      <c r="STG259" s="49"/>
      <c r="STH259" s="405"/>
      <c r="STI259" s="405"/>
      <c r="STJ259" s="277"/>
      <c r="STK259" s="277"/>
      <c r="STL259" s="277"/>
      <c r="STM259" s="277"/>
      <c r="STN259" s="277"/>
      <c r="STO259" s="277"/>
      <c r="STP259" s="277"/>
      <c r="STQ259" s="277"/>
      <c r="STR259" s="402"/>
      <c r="STS259" s="404"/>
      <c r="STT259" s="49"/>
      <c r="STU259" s="49"/>
      <c r="STV259" s="49"/>
      <c r="STW259" s="99"/>
      <c r="STX259" s="98"/>
      <c r="STY259" s="49"/>
      <c r="STZ259" s="405"/>
      <c r="SUA259" s="405"/>
      <c r="SUB259" s="277"/>
      <c r="SUC259" s="277"/>
      <c r="SUD259" s="277"/>
      <c r="SUE259" s="277"/>
      <c r="SUF259" s="277"/>
      <c r="SUG259" s="277"/>
      <c r="SUH259" s="277"/>
      <c r="SUI259" s="277"/>
      <c r="SUJ259" s="402"/>
      <c r="SUK259" s="404"/>
      <c r="SUL259" s="49"/>
      <c r="SUM259" s="49"/>
      <c r="SUN259" s="49"/>
      <c r="SUO259" s="99"/>
      <c r="SUP259" s="98"/>
      <c r="SUQ259" s="49"/>
      <c r="SUR259" s="405"/>
      <c r="SUS259" s="405"/>
      <c r="SUT259" s="277"/>
      <c r="SUU259" s="277"/>
      <c r="SUV259" s="277"/>
      <c r="SUW259" s="277"/>
      <c r="SUX259" s="277"/>
      <c r="SUY259" s="277"/>
      <c r="SUZ259" s="277"/>
      <c r="SVA259" s="277"/>
      <c r="SVB259" s="402"/>
      <c r="SVC259" s="404"/>
      <c r="SVD259" s="49"/>
      <c r="SVE259" s="49"/>
      <c r="SVF259" s="49"/>
      <c r="SVG259" s="99"/>
      <c r="SVH259" s="98"/>
      <c r="SVI259" s="49"/>
      <c r="SVJ259" s="405"/>
      <c r="SVK259" s="405"/>
      <c r="SVL259" s="277"/>
      <c r="SVM259" s="277"/>
      <c r="SVN259" s="277"/>
      <c r="SVO259" s="277"/>
      <c r="SVP259" s="277"/>
      <c r="SVQ259" s="277"/>
      <c r="SVR259" s="277"/>
      <c r="SVS259" s="277"/>
      <c r="SVT259" s="402"/>
      <c r="SVU259" s="404"/>
      <c r="SVV259" s="49"/>
      <c r="SVW259" s="49"/>
      <c r="SVX259" s="49"/>
      <c r="SVY259" s="99"/>
      <c r="SVZ259" s="98"/>
      <c r="SWA259" s="49"/>
      <c r="SWB259" s="405"/>
      <c r="SWC259" s="405"/>
      <c r="SWD259" s="277"/>
      <c r="SWE259" s="277"/>
      <c r="SWF259" s="277"/>
      <c r="SWG259" s="277"/>
      <c r="SWH259" s="277"/>
      <c r="SWI259" s="277"/>
      <c r="SWJ259" s="277"/>
      <c r="SWK259" s="277"/>
      <c r="SWL259" s="402"/>
      <c r="SWM259" s="404"/>
      <c r="SWN259" s="49"/>
      <c r="SWO259" s="49"/>
      <c r="SWP259" s="49"/>
      <c r="SWQ259" s="99"/>
      <c r="SWR259" s="98"/>
      <c r="SWS259" s="49"/>
      <c r="SWT259" s="405"/>
      <c r="SWU259" s="405"/>
      <c r="SWV259" s="277"/>
      <c r="SWW259" s="277"/>
      <c r="SWX259" s="277"/>
      <c r="SWY259" s="277"/>
      <c r="SWZ259" s="277"/>
      <c r="SXA259" s="277"/>
      <c r="SXB259" s="277"/>
      <c r="SXC259" s="277"/>
      <c r="SXD259" s="402"/>
      <c r="SXE259" s="404"/>
      <c r="SXF259" s="49"/>
      <c r="SXG259" s="49"/>
      <c r="SXH259" s="49"/>
      <c r="SXI259" s="99"/>
      <c r="SXJ259" s="98"/>
      <c r="SXK259" s="49"/>
      <c r="SXL259" s="405"/>
      <c r="SXM259" s="405"/>
      <c r="SXN259" s="277"/>
      <c r="SXO259" s="277"/>
      <c r="SXP259" s="277"/>
      <c r="SXQ259" s="277"/>
      <c r="SXR259" s="277"/>
      <c r="SXS259" s="277"/>
      <c r="SXT259" s="277"/>
      <c r="SXU259" s="277"/>
      <c r="SXV259" s="402"/>
      <c r="SXW259" s="404"/>
      <c r="SXX259" s="49"/>
      <c r="SXY259" s="49"/>
      <c r="SXZ259" s="49"/>
      <c r="SYA259" s="99"/>
      <c r="SYB259" s="98"/>
      <c r="SYC259" s="49"/>
      <c r="SYD259" s="405"/>
      <c r="SYE259" s="405"/>
      <c r="SYF259" s="277"/>
      <c r="SYG259" s="277"/>
      <c r="SYH259" s="277"/>
      <c r="SYI259" s="277"/>
      <c r="SYJ259" s="277"/>
      <c r="SYK259" s="277"/>
      <c r="SYL259" s="277"/>
      <c r="SYM259" s="277"/>
      <c r="SYN259" s="402"/>
      <c r="SYO259" s="404"/>
      <c r="SYP259" s="49"/>
      <c r="SYQ259" s="49"/>
      <c r="SYR259" s="49"/>
      <c r="SYS259" s="99"/>
      <c r="SYT259" s="98"/>
      <c r="SYU259" s="49"/>
      <c r="SYV259" s="405"/>
      <c r="SYW259" s="405"/>
      <c r="SYX259" s="277"/>
      <c r="SYY259" s="277"/>
      <c r="SYZ259" s="277"/>
      <c r="SZA259" s="277"/>
      <c r="SZB259" s="277"/>
      <c r="SZC259" s="277"/>
      <c r="SZD259" s="277"/>
      <c r="SZE259" s="277"/>
      <c r="SZF259" s="402"/>
      <c r="SZG259" s="404"/>
      <c r="SZH259" s="49"/>
      <c r="SZI259" s="49"/>
      <c r="SZJ259" s="49"/>
      <c r="SZK259" s="99"/>
      <c r="SZL259" s="98"/>
      <c r="SZM259" s="49"/>
      <c r="SZN259" s="405"/>
      <c r="SZO259" s="405"/>
      <c r="SZP259" s="277"/>
      <c r="SZQ259" s="277"/>
      <c r="SZR259" s="277"/>
      <c r="SZS259" s="277"/>
      <c r="SZT259" s="277"/>
      <c r="SZU259" s="277"/>
      <c r="SZV259" s="277"/>
      <c r="SZW259" s="277"/>
      <c r="SZX259" s="402"/>
      <c r="SZY259" s="404"/>
      <c r="SZZ259" s="49"/>
      <c r="TAA259" s="49"/>
      <c r="TAB259" s="49"/>
      <c r="TAC259" s="99"/>
      <c r="TAD259" s="98"/>
      <c r="TAE259" s="49"/>
      <c r="TAF259" s="405"/>
      <c r="TAG259" s="405"/>
      <c r="TAH259" s="277"/>
      <c r="TAI259" s="277"/>
      <c r="TAJ259" s="277"/>
      <c r="TAK259" s="277"/>
      <c r="TAL259" s="277"/>
      <c r="TAM259" s="277"/>
      <c r="TAN259" s="277"/>
      <c r="TAO259" s="277"/>
      <c r="TAP259" s="402"/>
      <c r="TAQ259" s="404"/>
      <c r="TAR259" s="49"/>
      <c r="TAS259" s="49"/>
      <c r="TAT259" s="49"/>
      <c r="TAU259" s="99"/>
      <c r="TAV259" s="98"/>
      <c r="TAW259" s="49"/>
      <c r="TAX259" s="405"/>
      <c r="TAY259" s="405"/>
      <c r="TAZ259" s="277"/>
      <c r="TBA259" s="277"/>
      <c r="TBB259" s="277"/>
      <c r="TBC259" s="277"/>
      <c r="TBD259" s="277"/>
      <c r="TBE259" s="277"/>
      <c r="TBF259" s="277"/>
      <c r="TBG259" s="277"/>
      <c r="TBH259" s="402"/>
      <c r="TBI259" s="404"/>
      <c r="TBJ259" s="49"/>
      <c r="TBK259" s="49"/>
      <c r="TBL259" s="49"/>
      <c r="TBM259" s="99"/>
      <c r="TBN259" s="98"/>
      <c r="TBO259" s="49"/>
      <c r="TBP259" s="405"/>
      <c r="TBQ259" s="405"/>
      <c r="TBR259" s="277"/>
      <c r="TBS259" s="277"/>
      <c r="TBT259" s="277"/>
      <c r="TBU259" s="277"/>
      <c r="TBV259" s="277"/>
      <c r="TBW259" s="277"/>
      <c r="TBX259" s="277"/>
      <c r="TBY259" s="277"/>
      <c r="TBZ259" s="402"/>
      <c r="TCA259" s="404"/>
      <c r="TCB259" s="49"/>
      <c r="TCC259" s="49"/>
      <c r="TCD259" s="49"/>
      <c r="TCE259" s="99"/>
      <c r="TCF259" s="98"/>
      <c r="TCG259" s="49"/>
      <c r="TCH259" s="405"/>
      <c r="TCI259" s="405"/>
      <c r="TCJ259" s="277"/>
      <c r="TCK259" s="277"/>
      <c r="TCL259" s="277"/>
      <c r="TCM259" s="277"/>
      <c r="TCN259" s="277"/>
      <c r="TCO259" s="277"/>
      <c r="TCP259" s="277"/>
      <c r="TCQ259" s="277"/>
      <c r="TCR259" s="402"/>
      <c r="TCS259" s="404"/>
      <c r="TCT259" s="49"/>
      <c r="TCU259" s="49"/>
      <c r="TCV259" s="49"/>
      <c r="TCW259" s="99"/>
      <c r="TCX259" s="98"/>
      <c r="TCY259" s="49"/>
      <c r="TCZ259" s="405"/>
      <c r="TDA259" s="405"/>
      <c r="TDB259" s="277"/>
      <c r="TDC259" s="277"/>
      <c r="TDD259" s="277"/>
      <c r="TDE259" s="277"/>
      <c r="TDF259" s="277"/>
      <c r="TDG259" s="277"/>
      <c r="TDH259" s="277"/>
      <c r="TDI259" s="277"/>
      <c r="TDJ259" s="402"/>
      <c r="TDK259" s="404"/>
      <c r="TDL259" s="49"/>
      <c r="TDM259" s="49"/>
      <c r="TDN259" s="49"/>
      <c r="TDO259" s="99"/>
      <c r="TDP259" s="98"/>
      <c r="TDQ259" s="49"/>
      <c r="TDR259" s="405"/>
      <c r="TDS259" s="405"/>
      <c r="TDT259" s="277"/>
      <c r="TDU259" s="277"/>
      <c r="TDV259" s="277"/>
      <c r="TDW259" s="277"/>
      <c r="TDX259" s="277"/>
      <c r="TDY259" s="277"/>
      <c r="TDZ259" s="277"/>
      <c r="TEA259" s="277"/>
      <c r="TEB259" s="402"/>
      <c r="TEC259" s="404"/>
      <c r="TED259" s="49"/>
      <c r="TEE259" s="49"/>
      <c r="TEF259" s="49"/>
      <c r="TEG259" s="99"/>
      <c r="TEH259" s="98"/>
      <c r="TEI259" s="49"/>
      <c r="TEJ259" s="405"/>
      <c r="TEK259" s="405"/>
      <c r="TEL259" s="277"/>
      <c r="TEM259" s="277"/>
      <c r="TEN259" s="277"/>
      <c r="TEO259" s="277"/>
      <c r="TEP259" s="277"/>
      <c r="TEQ259" s="277"/>
      <c r="TER259" s="277"/>
      <c r="TES259" s="277"/>
      <c r="TET259" s="402"/>
      <c r="TEU259" s="404"/>
      <c r="TEV259" s="49"/>
      <c r="TEW259" s="49"/>
      <c r="TEX259" s="49"/>
      <c r="TEY259" s="99"/>
      <c r="TEZ259" s="98"/>
      <c r="TFA259" s="49"/>
      <c r="TFB259" s="405"/>
      <c r="TFC259" s="405"/>
      <c r="TFD259" s="277"/>
      <c r="TFE259" s="277"/>
      <c r="TFF259" s="277"/>
      <c r="TFG259" s="277"/>
      <c r="TFH259" s="277"/>
      <c r="TFI259" s="277"/>
      <c r="TFJ259" s="277"/>
      <c r="TFK259" s="277"/>
      <c r="TFL259" s="402"/>
      <c r="TFM259" s="404"/>
      <c r="TFN259" s="49"/>
      <c r="TFO259" s="49"/>
      <c r="TFP259" s="49"/>
      <c r="TFQ259" s="99"/>
      <c r="TFR259" s="98"/>
      <c r="TFS259" s="49"/>
      <c r="TFT259" s="405"/>
      <c r="TFU259" s="405"/>
      <c r="TFV259" s="277"/>
      <c r="TFW259" s="277"/>
      <c r="TFX259" s="277"/>
      <c r="TFY259" s="277"/>
      <c r="TFZ259" s="277"/>
      <c r="TGA259" s="277"/>
      <c r="TGB259" s="277"/>
      <c r="TGC259" s="277"/>
      <c r="TGD259" s="402"/>
      <c r="TGE259" s="404"/>
      <c r="TGF259" s="49"/>
      <c r="TGG259" s="49"/>
      <c r="TGH259" s="49"/>
      <c r="TGI259" s="99"/>
      <c r="TGJ259" s="98"/>
      <c r="TGK259" s="49"/>
      <c r="TGL259" s="405"/>
      <c r="TGM259" s="405"/>
      <c r="TGN259" s="277"/>
      <c r="TGO259" s="277"/>
      <c r="TGP259" s="277"/>
      <c r="TGQ259" s="277"/>
      <c r="TGR259" s="277"/>
      <c r="TGS259" s="277"/>
      <c r="TGT259" s="277"/>
      <c r="TGU259" s="277"/>
      <c r="TGV259" s="402"/>
      <c r="TGW259" s="404"/>
      <c r="TGX259" s="49"/>
      <c r="TGY259" s="49"/>
      <c r="TGZ259" s="49"/>
      <c r="THA259" s="99"/>
      <c r="THB259" s="98"/>
      <c r="THC259" s="49"/>
      <c r="THD259" s="405"/>
      <c r="THE259" s="405"/>
      <c r="THF259" s="277"/>
      <c r="THG259" s="277"/>
      <c r="THH259" s="277"/>
      <c r="THI259" s="277"/>
      <c r="THJ259" s="277"/>
      <c r="THK259" s="277"/>
      <c r="THL259" s="277"/>
      <c r="THM259" s="277"/>
      <c r="THN259" s="402"/>
      <c r="THO259" s="404"/>
      <c r="THP259" s="49"/>
      <c r="THQ259" s="49"/>
      <c r="THR259" s="49"/>
      <c r="THS259" s="99"/>
      <c r="THT259" s="98"/>
      <c r="THU259" s="49"/>
      <c r="THV259" s="405"/>
      <c r="THW259" s="405"/>
      <c r="THX259" s="277"/>
      <c r="THY259" s="277"/>
      <c r="THZ259" s="277"/>
      <c r="TIA259" s="277"/>
      <c r="TIB259" s="277"/>
      <c r="TIC259" s="277"/>
      <c r="TID259" s="277"/>
      <c r="TIE259" s="277"/>
      <c r="TIF259" s="402"/>
      <c r="TIG259" s="404"/>
      <c r="TIH259" s="49"/>
      <c r="TII259" s="49"/>
      <c r="TIJ259" s="49"/>
      <c r="TIK259" s="99"/>
      <c r="TIL259" s="98"/>
      <c r="TIM259" s="49"/>
      <c r="TIN259" s="405"/>
      <c r="TIO259" s="405"/>
      <c r="TIP259" s="277"/>
      <c r="TIQ259" s="277"/>
      <c r="TIR259" s="277"/>
      <c r="TIS259" s="277"/>
      <c r="TIT259" s="277"/>
      <c r="TIU259" s="277"/>
      <c r="TIV259" s="277"/>
      <c r="TIW259" s="277"/>
      <c r="TIX259" s="402"/>
      <c r="TIY259" s="404"/>
      <c r="TIZ259" s="49"/>
      <c r="TJA259" s="49"/>
      <c r="TJB259" s="49"/>
      <c r="TJC259" s="99"/>
      <c r="TJD259" s="98"/>
      <c r="TJE259" s="49"/>
      <c r="TJF259" s="405"/>
      <c r="TJG259" s="405"/>
      <c r="TJH259" s="277"/>
      <c r="TJI259" s="277"/>
      <c r="TJJ259" s="277"/>
      <c r="TJK259" s="277"/>
      <c r="TJL259" s="277"/>
      <c r="TJM259" s="277"/>
      <c r="TJN259" s="277"/>
      <c r="TJO259" s="277"/>
      <c r="TJP259" s="402"/>
      <c r="TJQ259" s="404"/>
      <c r="TJR259" s="49"/>
      <c r="TJS259" s="49"/>
      <c r="TJT259" s="49"/>
      <c r="TJU259" s="99"/>
      <c r="TJV259" s="98"/>
      <c r="TJW259" s="49"/>
      <c r="TJX259" s="405"/>
      <c r="TJY259" s="405"/>
      <c r="TJZ259" s="277"/>
      <c r="TKA259" s="277"/>
      <c r="TKB259" s="277"/>
      <c r="TKC259" s="277"/>
      <c r="TKD259" s="277"/>
      <c r="TKE259" s="277"/>
      <c r="TKF259" s="277"/>
      <c r="TKG259" s="277"/>
      <c r="TKH259" s="402"/>
      <c r="TKI259" s="404"/>
      <c r="TKJ259" s="49"/>
      <c r="TKK259" s="49"/>
      <c r="TKL259" s="49"/>
      <c r="TKM259" s="99"/>
      <c r="TKN259" s="98"/>
      <c r="TKO259" s="49"/>
      <c r="TKP259" s="405"/>
      <c r="TKQ259" s="405"/>
      <c r="TKR259" s="277"/>
      <c r="TKS259" s="277"/>
      <c r="TKT259" s="277"/>
      <c r="TKU259" s="277"/>
      <c r="TKV259" s="277"/>
      <c r="TKW259" s="277"/>
      <c r="TKX259" s="277"/>
      <c r="TKY259" s="277"/>
      <c r="TKZ259" s="402"/>
      <c r="TLA259" s="404"/>
      <c r="TLB259" s="49"/>
      <c r="TLC259" s="49"/>
      <c r="TLD259" s="49"/>
      <c r="TLE259" s="99"/>
      <c r="TLF259" s="98"/>
      <c r="TLG259" s="49"/>
      <c r="TLH259" s="405"/>
      <c r="TLI259" s="405"/>
      <c r="TLJ259" s="277"/>
      <c r="TLK259" s="277"/>
      <c r="TLL259" s="277"/>
      <c r="TLM259" s="277"/>
      <c r="TLN259" s="277"/>
      <c r="TLO259" s="277"/>
      <c r="TLP259" s="277"/>
      <c r="TLQ259" s="277"/>
      <c r="TLR259" s="402"/>
      <c r="TLS259" s="404"/>
      <c r="TLT259" s="49"/>
      <c r="TLU259" s="49"/>
      <c r="TLV259" s="49"/>
      <c r="TLW259" s="99"/>
      <c r="TLX259" s="98"/>
      <c r="TLY259" s="49"/>
      <c r="TLZ259" s="405"/>
      <c r="TMA259" s="405"/>
      <c r="TMB259" s="277"/>
      <c r="TMC259" s="277"/>
      <c r="TMD259" s="277"/>
      <c r="TME259" s="277"/>
      <c r="TMF259" s="277"/>
      <c r="TMG259" s="277"/>
      <c r="TMH259" s="277"/>
      <c r="TMI259" s="277"/>
      <c r="TMJ259" s="402"/>
      <c r="TMK259" s="404"/>
      <c r="TML259" s="49"/>
      <c r="TMM259" s="49"/>
      <c r="TMN259" s="49"/>
      <c r="TMO259" s="99"/>
      <c r="TMP259" s="98"/>
      <c r="TMQ259" s="49"/>
      <c r="TMR259" s="405"/>
      <c r="TMS259" s="405"/>
      <c r="TMT259" s="277"/>
      <c r="TMU259" s="277"/>
      <c r="TMV259" s="277"/>
      <c r="TMW259" s="277"/>
      <c r="TMX259" s="277"/>
      <c r="TMY259" s="277"/>
      <c r="TMZ259" s="277"/>
      <c r="TNA259" s="277"/>
      <c r="TNB259" s="402"/>
      <c r="TNC259" s="404"/>
      <c r="TND259" s="49"/>
      <c r="TNE259" s="49"/>
      <c r="TNF259" s="49"/>
      <c r="TNG259" s="99"/>
      <c r="TNH259" s="98"/>
      <c r="TNI259" s="49"/>
      <c r="TNJ259" s="405"/>
      <c r="TNK259" s="405"/>
      <c r="TNL259" s="277"/>
      <c r="TNM259" s="277"/>
      <c r="TNN259" s="277"/>
      <c r="TNO259" s="277"/>
      <c r="TNP259" s="277"/>
      <c r="TNQ259" s="277"/>
      <c r="TNR259" s="277"/>
      <c r="TNS259" s="277"/>
      <c r="TNT259" s="402"/>
      <c r="TNU259" s="404"/>
      <c r="TNV259" s="49"/>
      <c r="TNW259" s="49"/>
      <c r="TNX259" s="49"/>
      <c r="TNY259" s="99"/>
      <c r="TNZ259" s="98"/>
      <c r="TOA259" s="49"/>
      <c r="TOB259" s="405"/>
      <c r="TOC259" s="405"/>
      <c r="TOD259" s="277"/>
      <c r="TOE259" s="277"/>
      <c r="TOF259" s="277"/>
      <c r="TOG259" s="277"/>
      <c r="TOH259" s="277"/>
      <c r="TOI259" s="277"/>
      <c r="TOJ259" s="277"/>
      <c r="TOK259" s="277"/>
      <c r="TOL259" s="402"/>
      <c r="TOM259" s="404"/>
      <c r="TON259" s="49"/>
      <c r="TOO259" s="49"/>
      <c r="TOP259" s="49"/>
      <c r="TOQ259" s="99"/>
      <c r="TOR259" s="98"/>
      <c r="TOS259" s="49"/>
      <c r="TOT259" s="405"/>
      <c r="TOU259" s="405"/>
      <c r="TOV259" s="277"/>
      <c r="TOW259" s="277"/>
      <c r="TOX259" s="277"/>
      <c r="TOY259" s="277"/>
      <c r="TOZ259" s="277"/>
      <c r="TPA259" s="277"/>
      <c r="TPB259" s="277"/>
      <c r="TPC259" s="277"/>
      <c r="TPD259" s="402"/>
      <c r="TPE259" s="404"/>
      <c r="TPF259" s="49"/>
      <c r="TPG259" s="49"/>
      <c r="TPH259" s="49"/>
      <c r="TPI259" s="99"/>
      <c r="TPJ259" s="98"/>
      <c r="TPK259" s="49"/>
      <c r="TPL259" s="405"/>
      <c r="TPM259" s="405"/>
      <c r="TPN259" s="277"/>
      <c r="TPO259" s="277"/>
      <c r="TPP259" s="277"/>
      <c r="TPQ259" s="277"/>
      <c r="TPR259" s="277"/>
      <c r="TPS259" s="277"/>
      <c r="TPT259" s="277"/>
      <c r="TPU259" s="277"/>
      <c r="TPV259" s="402"/>
      <c r="TPW259" s="404"/>
      <c r="TPX259" s="49"/>
      <c r="TPY259" s="49"/>
      <c r="TPZ259" s="49"/>
      <c r="TQA259" s="99"/>
      <c r="TQB259" s="98"/>
      <c r="TQC259" s="49"/>
      <c r="TQD259" s="405"/>
      <c r="TQE259" s="405"/>
      <c r="TQF259" s="277"/>
      <c r="TQG259" s="277"/>
      <c r="TQH259" s="277"/>
      <c r="TQI259" s="277"/>
      <c r="TQJ259" s="277"/>
      <c r="TQK259" s="277"/>
      <c r="TQL259" s="277"/>
      <c r="TQM259" s="277"/>
      <c r="TQN259" s="402"/>
      <c r="TQO259" s="404"/>
      <c r="TQP259" s="49"/>
      <c r="TQQ259" s="49"/>
      <c r="TQR259" s="49"/>
      <c r="TQS259" s="99"/>
      <c r="TQT259" s="98"/>
      <c r="TQU259" s="49"/>
      <c r="TQV259" s="405"/>
      <c r="TQW259" s="405"/>
      <c r="TQX259" s="277"/>
      <c r="TQY259" s="277"/>
      <c r="TQZ259" s="277"/>
      <c r="TRA259" s="277"/>
      <c r="TRB259" s="277"/>
      <c r="TRC259" s="277"/>
      <c r="TRD259" s="277"/>
      <c r="TRE259" s="277"/>
      <c r="TRF259" s="402"/>
      <c r="TRG259" s="404"/>
      <c r="TRH259" s="49"/>
      <c r="TRI259" s="49"/>
      <c r="TRJ259" s="49"/>
      <c r="TRK259" s="99"/>
      <c r="TRL259" s="98"/>
      <c r="TRM259" s="49"/>
      <c r="TRN259" s="405"/>
      <c r="TRO259" s="405"/>
      <c r="TRP259" s="277"/>
      <c r="TRQ259" s="277"/>
      <c r="TRR259" s="277"/>
      <c r="TRS259" s="277"/>
      <c r="TRT259" s="277"/>
      <c r="TRU259" s="277"/>
      <c r="TRV259" s="277"/>
      <c r="TRW259" s="277"/>
      <c r="TRX259" s="402"/>
      <c r="TRY259" s="404"/>
      <c r="TRZ259" s="49"/>
      <c r="TSA259" s="49"/>
      <c r="TSB259" s="49"/>
      <c r="TSC259" s="99"/>
      <c r="TSD259" s="98"/>
      <c r="TSE259" s="49"/>
      <c r="TSF259" s="405"/>
      <c r="TSG259" s="405"/>
      <c r="TSH259" s="277"/>
      <c r="TSI259" s="277"/>
      <c r="TSJ259" s="277"/>
      <c r="TSK259" s="277"/>
      <c r="TSL259" s="277"/>
      <c r="TSM259" s="277"/>
      <c r="TSN259" s="277"/>
      <c r="TSO259" s="277"/>
      <c r="TSP259" s="402"/>
      <c r="TSQ259" s="404"/>
      <c r="TSR259" s="49"/>
      <c r="TSS259" s="49"/>
      <c r="TST259" s="49"/>
      <c r="TSU259" s="99"/>
      <c r="TSV259" s="98"/>
      <c r="TSW259" s="49"/>
      <c r="TSX259" s="405"/>
      <c r="TSY259" s="405"/>
      <c r="TSZ259" s="277"/>
      <c r="TTA259" s="277"/>
      <c r="TTB259" s="277"/>
      <c r="TTC259" s="277"/>
      <c r="TTD259" s="277"/>
      <c r="TTE259" s="277"/>
      <c r="TTF259" s="277"/>
      <c r="TTG259" s="277"/>
      <c r="TTH259" s="402"/>
      <c r="TTI259" s="404"/>
      <c r="TTJ259" s="49"/>
      <c r="TTK259" s="49"/>
      <c r="TTL259" s="49"/>
      <c r="TTM259" s="99"/>
      <c r="TTN259" s="98"/>
      <c r="TTO259" s="49"/>
      <c r="TTP259" s="405"/>
      <c r="TTQ259" s="405"/>
      <c r="TTR259" s="277"/>
      <c r="TTS259" s="277"/>
      <c r="TTT259" s="277"/>
      <c r="TTU259" s="277"/>
      <c r="TTV259" s="277"/>
      <c r="TTW259" s="277"/>
      <c r="TTX259" s="277"/>
      <c r="TTY259" s="277"/>
      <c r="TTZ259" s="402"/>
      <c r="TUA259" s="404"/>
      <c r="TUB259" s="49"/>
      <c r="TUC259" s="49"/>
      <c r="TUD259" s="49"/>
      <c r="TUE259" s="99"/>
      <c r="TUF259" s="98"/>
      <c r="TUG259" s="49"/>
      <c r="TUH259" s="405"/>
      <c r="TUI259" s="405"/>
      <c r="TUJ259" s="277"/>
      <c r="TUK259" s="277"/>
      <c r="TUL259" s="277"/>
      <c r="TUM259" s="277"/>
      <c r="TUN259" s="277"/>
      <c r="TUO259" s="277"/>
      <c r="TUP259" s="277"/>
      <c r="TUQ259" s="277"/>
      <c r="TUR259" s="402"/>
      <c r="TUS259" s="404"/>
      <c r="TUT259" s="49"/>
      <c r="TUU259" s="49"/>
      <c r="TUV259" s="49"/>
      <c r="TUW259" s="99"/>
      <c r="TUX259" s="98"/>
      <c r="TUY259" s="49"/>
      <c r="TUZ259" s="405"/>
      <c r="TVA259" s="405"/>
      <c r="TVB259" s="277"/>
      <c r="TVC259" s="277"/>
      <c r="TVD259" s="277"/>
      <c r="TVE259" s="277"/>
      <c r="TVF259" s="277"/>
      <c r="TVG259" s="277"/>
      <c r="TVH259" s="277"/>
      <c r="TVI259" s="277"/>
      <c r="TVJ259" s="402"/>
      <c r="TVK259" s="404"/>
      <c r="TVL259" s="49"/>
      <c r="TVM259" s="49"/>
      <c r="TVN259" s="49"/>
      <c r="TVO259" s="99"/>
      <c r="TVP259" s="98"/>
      <c r="TVQ259" s="49"/>
      <c r="TVR259" s="405"/>
      <c r="TVS259" s="405"/>
      <c r="TVT259" s="277"/>
      <c r="TVU259" s="277"/>
      <c r="TVV259" s="277"/>
      <c r="TVW259" s="277"/>
      <c r="TVX259" s="277"/>
      <c r="TVY259" s="277"/>
      <c r="TVZ259" s="277"/>
      <c r="TWA259" s="277"/>
      <c r="TWB259" s="402"/>
      <c r="TWC259" s="404"/>
      <c r="TWD259" s="49"/>
      <c r="TWE259" s="49"/>
      <c r="TWF259" s="49"/>
      <c r="TWG259" s="99"/>
      <c r="TWH259" s="98"/>
      <c r="TWI259" s="49"/>
      <c r="TWJ259" s="405"/>
      <c r="TWK259" s="405"/>
      <c r="TWL259" s="277"/>
      <c r="TWM259" s="277"/>
      <c r="TWN259" s="277"/>
      <c r="TWO259" s="277"/>
      <c r="TWP259" s="277"/>
      <c r="TWQ259" s="277"/>
      <c r="TWR259" s="277"/>
      <c r="TWS259" s="277"/>
      <c r="TWT259" s="402"/>
      <c r="TWU259" s="404"/>
      <c r="TWV259" s="49"/>
      <c r="TWW259" s="49"/>
      <c r="TWX259" s="49"/>
      <c r="TWY259" s="99"/>
      <c r="TWZ259" s="98"/>
      <c r="TXA259" s="49"/>
      <c r="TXB259" s="405"/>
      <c r="TXC259" s="405"/>
      <c r="TXD259" s="277"/>
      <c r="TXE259" s="277"/>
      <c r="TXF259" s="277"/>
      <c r="TXG259" s="277"/>
      <c r="TXH259" s="277"/>
      <c r="TXI259" s="277"/>
      <c r="TXJ259" s="277"/>
      <c r="TXK259" s="277"/>
      <c r="TXL259" s="402"/>
      <c r="TXM259" s="404"/>
      <c r="TXN259" s="49"/>
      <c r="TXO259" s="49"/>
      <c r="TXP259" s="49"/>
      <c r="TXQ259" s="99"/>
      <c r="TXR259" s="98"/>
      <c r="TXS259" s="49"/>
      <c r="TXT259" s="405"/>
      <c r="TXU259" s="405"/>
      <c r="TXV259" s="277"/>
      <c r="TXW259" s="277"/>
      <c r="TXX259" s="277"/>
      <c r="TXY259" s="277"/>
      <c r="TXZ259" s="277"/>
      <c r="TYA259" s="277"/>
      <c r="TYB259" s="277"/>
      <c r="TYC259" s="277"/>
      <c r="TYD259" s="402"/>
      <c r="TYE259" s="404"/>
      <c r="TYF259" s="49"/>
      <c r="TYG259" s="49"/>
      <c r="TYH259" s="49"/>
      <c r="TYI259" s="99"/>
      <c r="TYJ259" s="98"/>
      <c r="TYK259" s="49"/>
      <c r="TYL259" s="405"/>
      <c r="TYM259" s="405"/>
      <c r="TYN259" s="277"/>
      <c r="TYO259" s="277"/>
      <c r="TYP259" s="277"/>
      <c r="TYQ259" s="277"/>
      <c r="TYR259" s="277"/>
      <c r="TYS259" s="277"/>
      <c r="TYT259" s="277"/>
      <c r="TYU259" s="277"/>
      <c r="TYV259" s="402"/>
      <c r="TYW259" s="404"/>
      <c r="TYX259" s="49"/>
      <c r="TYY259" s="49"/>
      <c r="TYZ259" s="49"/>
      <c r="TZA259" s="99"/>
      <c r="TZB259" s="98"/>
      <c r="TZC259" s="49"/>
      <c r="TZD259" s="405"/>
      <c r="TZE259" s="405"/>
      <c r="TZF259" s="277"/>
      <c r="TZG259" s="277"/>
      <c r="TZH259" s="277"/>
      <c r="TZI259" s="277"/>
      <c r="TZJ259" s="277"/>
      <c r="TZK259" s="277"/>
      <c r="TZL259" s="277"/>
      <c r="TZM259" s="277"/>
      <c r="TZN259" s="402"/>
      <c r="TZO259" s="404"/>
      <c r="TZP259" s="49"/>
      <c r="TZQ259" s="49"/>
      <c r="TZR259" s="49"/>
      <c r="TZS259" s="99"/>
      <c r="TZT259" s="98"/>
      <c r="TZU259" s="49"/>
      <c r="TZV259" s="405"/>
      <c r="TZW259" s="405"/>
      <c r="TZX259" s="277"/>
      <c r="TZY259" s="277"/>
      <c r="TZZ259" s="277"/>
      <c r="UAA259" s="277"/>
      <c r="UAB259" s="277"/>
      <c r="UAC259" s="277"/>
      <c r="UAD259" s="277"/>
      <c r="UAE259" s="277"/>
      <c r="UAF259" s="402"/>
      <c r="UAG259" s="404"/>
      <c r="UAH259" s="49"/>
      <c r="UAI259" s="49"/>
      <c r="UAJ259" s="49"/>
      <c r="UAK259" s="99"/>
      <c r="UAL259" s="98"/>
      <c r="UAM259" s="49"/>
      <c r="UAN259" s="405"/>
      <c r="UAO259" s="405"/>
      <c r="UAP259" s="277"/>
      <c r="UAQ259" s="277"/>
      <c r="UAR259" s="277"/>
      <c r="UAS259" s="277"/>
      <c r="UAT259" s="277"/>
      <c r="UAU259" s="277"/>
      <c r="UAV259" s="277"/>
      <c r="UAW259" s="277"/>
      <c r="UAX259" s="402"/>
      <c r="UAY259" s="404"/>
      <c r="UAZ259" s="49"/>
      <c r="UBA259" s="49"/>
      <c r="UBB259" s="49"/>
      <c r="UBC259" s="99"/>
      <c r="UBD259" s="98"/>
      <c r="UBE259" s="49"/>
      <c r="UBF259" s="405"/>
      <c r="UBG259" s="405"/>
      <c r="UBH259" s="277"/>
      <c r="UBI259" s="277"/>
      <c r="UBJ259" s="277"/>
      <c r="UBK259" s="277"/>
      <c r="UBL259" s="277"/>
      <c r="UBM259" s="277"/>
      <c r="UBN259" s="277"/>
      <c r="UBO259" s="277"/>
      <c r="UBP259" s="402"/>
      <c r="UBQ259" s="404"/>
      <c r="UBR259" s="49"/>
      <c r="UBS259" s="49"/>
      <c r="UBT259" s="49"/>
      <c r="UBU259" s="99"/>
      <c r="UBV259" s="98"/>
      <c r="UBW259" s="49"/>
      <c r="UBX259" s="405"/>
      <c r="UBY259" s="405"/>
      <c r="UBZ259" s="277"/>
      <c r="UCA259" s="277"/>
      <c r="UCB259" s="277"/>
      <c r="UCC259" s="277"/>
      <c r="UCD259" s="277"/>
      <c r="UCE259" s="277"/>
      <c r="UCF259" s="277"/>
      <c r="UCG259" s="277"/>
      <c r="UCH259" s="402"/>
      <c r="UCI259" s="404"/>
      <c r="UCJ259" s="49"/>
      <c r="UCK259" s="49"/>
      <c r="UCL259" s="49"/>
      <c r="UCM259" s="99"/>
      <c r="UCN259" s="98"/>
      <c r="UCO259" s="49"/>
      <c r="UCP259" s="405"/>
      <c r="UCQ259" s="405"/>
      <c r="UCR259" s="277"/>
      <c r="UCS259" s="277"/>
      <c r="UCT259" s="277"/>
      <c r="UCU259" s="277"/>
      <c r="UCV259" s="277"/>
      <c r="UCW259" s="277"/>
      <c r="UCX259" s="277"/>
      <c r="UCY259" s="277"/>
      <c r="UCZ259" s="402"/>
      <c r="UDA259" s="404"/>
      <c r="UDB259" s="49"/>
      <c r="UDC259" s="49"/>
      <c r="UDD259" s="49"/>
      <c r="UDE259" s="99"/>
      <c r="UDF259" s="98"/>
      <c r="UDG259" s="49"/>
      <c r="UDH259" s="405"/>
      <c r="UDI259" s="405"/>
      <c r="UDJ259" s="277"/>
      <c r="UDK259" s="277"/>
      <c r="UDL259" s="277"/>
      <c r="UDM259" s="277"/>
      <c r="UDN259" s="277"/>
      <c r="UDO259" s="277"/>
      <c r="UDP259" s="277"/>
      <c r="UDQ259" s="277"/>
      <c r="UDR259" s="402"/>
      <c r="UDS259" s="404"/>
      <c r="UDT259" s="49"/>
      <c r="UDU259" s="49"/>
      <c r="UDV259" s="49"/>
      <c r="UDW259" s="99"/>
      <c r="UDX259" s="98"/>
      <c r="UDY259" s="49"/>
      <c r="UDZ259" s="405"/>
      <c r="UEA259" s="405"/>
      <c r="UEB259" s="277"/>
      <c r="UEC259" s="277"/>
      <c r="UED259" s="277"/>
      <c r="UEE259" s="277"/>
      <c r="UEF259" s="277"/>
      <c r="UEG259" s="277"/>
      <c r="UEH259" s="277"/>
      <c r="UEI259" s="277"/>
      <c r="UEJ259" s="402"/>
      <c r="UEK259" s="404"/>
      <c r="UEL259" s="49"/>
      <c r="UEM259" s="49"/>
      <c r="UEN259" s="49"/>
      <c r="UEO259" s="99"/>
      <c r="UEP259" s="98"/>
      <c r="UEQ259" s="49"/>
      <c r="UER259" s="405"/>
      <c r="UES259" s="405"/>
      <c r="UET259" s="277"/>
      <c r="UEU259" s="277"/>
      <c r="UEV259" s="277"/>
      <c r="UEW259" s="277"/>
      <c r="UEX259" s="277"/>
      <c r="UEY259" s="277"/>
      <c r="UEZ259" s="277"/>
      <c r="UFA259" s="277"/>
      <c r="UFB259" s="402"/>
      <c r="UFC259" s="404"/>
      <c r="UFD259" s="49"/>
      <c r="UFE259" s="49"/>
      <c r="UFF259" s="49"/>
      <c r="UFG259" s="99"/>
      <c r="UFH259" s="98"/>
      <c r="UFI259" s="49"/>
      <c r="UFJ259" s="405"/>
      <c r="UFK259" s="405"/>
      <c r="UFL259" s="277"/>
      <c r="UFM259" s="277"/>
      <c r="UFN259" s="277"/>
      <c r="UFO259" s="277"/>
      <c r="UFP259" s="277"/>
      <c r="UFQ259" s="277"/>
      <c r="UFR259" s="277"/>
      <c r="UFS259" s="277"/>
      <c r="UFT259" s="402"/>
      <c r="UFU259" s="404"/>
      <c r="UFV259" s="49"/>
      <c r="UFW259" s="49"/>
      <c r="UFX259" s="49"/>
      <c r="UFY259" s="99"/>
      <c r="UFZ259" s="98"/>
      <c r="UGA259" s="49"/>
      <c r="UGB259" s="405"/>
      <c r="UGC259" s="405"/>
      <c r="UGD259" s="277"/>
      <c r="UGE259" s="277"/>
      <c r="UGF259" s="277"/>
      <c r="UGG259" s="277"/>
      <c r="UGH259" s="277"/>
      <c r="UGI259" s="277"/>
      <c r="UGJ259" s="277"/>
      <c r="UGK259" s="277"/>
      <c r="UGL259" s="402"/>
      <c r="UGM259" s="404"/>
      <c r="UGN259" s="49"/>
      <c r="UGO259" s="49"/>
      <c r="UGP259" s="49"/>
      <c r="UGQ259" s="99"/>
      <c r="UGR259" s="98"/>
      <c r="UGS259" s="49"/>
      <c r="UGT259" s="405"/>
      <c r="UGU259" s="405"/>
      <c r="UGV259" s="277"/>
      <c r="UGW259" s="277"/>
      <c r="UGX259" s="277"/>
      <c r="UGY259" s="277"/>
      <c r="UGZ259" s="277"/>
      <c r="UHA259" s="277"/>
      <c r="UHB259" s="277"/>
      <c r="UHC259" s="277"/>
      <c r="UHD259" s="402"/>
      <c r="UHE259" s="404"/>
      <c r="UHF259" s="49"/>
      <c r="UHG259" s="49"/>
      <c r="UHH259" s="49"/>
      <c r="UHI259" s="99"/>
      <c r="UHJ259" s="98"/>
      <c r="UHK259" s="49"/>
      <c r="UHL259" s="405"/>
      <c r="UHM259" s="405"/>
      <c r="UHN259" s="277"/>
      <c r="UHO259" s="277"/>
      <c r="UHP259" s="277"/>
      <c r="UHQ259" s="277"/>
      <c r="UHR259" s="277"/>
      <c r="UHS259" s="277"/>
      <c r="UHT259" s="277"/>
      <c r="UHU259" s="277"/>
      <c r="UHV259" s="402"/>
      <c r="UHW259" s="404"/>
      <c r="UHX259" s="49"/>
      <c r="UHY259" s="49"/>
      <c r="UHZ259" s="49"/>
      <c r="UIA259" s="99"/>
      <c r="UIB259" s="98"/>
      <c r="UIC259" s="49"/>
      <c r="UID259" s="405"/>
      <c r="UIE259" s="405"/>
      <c r="UIF259" s="277"/>
      <c r="UIG259" s="277"/>
      <c r="UIH259" s="277"/>
      <c r="UII259" s="277"/>
      <c r="UIJ259" s="277"/>
      <c r="UIK259" s="277"/>
      <c r="UIL259" s="277"/>
      <c r="UIM259" s="277"/>
      <c r="UIN259" s="402"/>
      <c r="UIO259" s="404"/>
      <c r="UIP259" s="49"/>
      <c r="UIQ259" s="49"/>
      <c r="UIR259" s="49"/>
      <c r="UIS259" s="99"/>
      <c r="UIT259" s="98"/>
      <c r="UIU259" s="49"/>
      <c r="UIV259" s="405"/>
      <c r="UIW259" s="405"/>
      <c r="UIX259" s="277"/>
      <c r="UIY259" s="277"/>
      <c r="UIZ259" s="277"/>
      <c r="UJA259" s="277"/>
      <c r="UJB259" s="277"/>
      <c r="UJC259" s="277"/>
      <c r="UJD259" s="277"/>
      <c r="UJE259" s="277"/>
      <c r="UJF259" s="402"/>
      <c r="UJG259" s="404"/>
      <c r="UJH259" s="49"/>
      <c r="UJI259" s="49"/>
      <c r="UJJ259" s="49"/>
      <c r="UJK259" s="99"/>
      <c r="UJL259" s="98"/>
      <c r="UJM259" s="49"/>
      <c r="UJN259" s="405"/>
      <c r="UJO259" s="405"/>
      <c r="UJP259" s="277"/>
      <c r="UJQ259" s="277"/>
      <c r="UJR259" s="277"/>
      <c r="UJS259" s="277"/>
      <c r="UJT259" s="277"/>
      <c r="UJU259" s="277"/>
      <c r="UJV259" s="277"/>
      <c r="UJW259" s="277"/>
      <c r="UJX259" s="402"/>
      <c r="UJY259" s="404"/>
      <c r="UJZ259" s="49"/>
      <c r="UKA259" s="49"/>
      <c r="UKB259" s="49"/>
      <c r="UKC259" s="99"/>
      <c r="UKD259" s="98"/>
      <c r="UKE259" s="49"/>
      <c r="UKF259" s="405"/>
      <c r="UKG259" s="405"/>
      <c r="UKH259" s="277"/>
      <c r="UKI259" s="277"/>
      <c r="UKJ259" s="277"/>
      <c r="UKK259" s="277"/>
      <c r="UKL259" s="277"/>
      <c r="UKM259" s="277"/>
      <c r="UKN259" s="277"/>
      <c r="UKO259" s="277"/>
      <c r="UKP259" s="402"/>
      <c r="UKQ259" s="404"/>
      <c r="UKR259" s="49"/>
      <c r="UKS259" s="49"/>
      <c r="UKT259" s="49"/>
      <c r="UKU259" s="99"/>
      <c r="UKV259" s="98"/>
      <c r="UKW259" s="49"/>
      <c r="UKX259" s="405"/>
      <c r="UKY259" s="405"/>
      <c r="UKZ259" s="277"/>
      <c r="ULA259" s="277"/>
      <c r="ULB259" s="277"/>
      <c r="ULC259" s="277"/>
      <c r="ULD259" s="277"/>
      <c r="ULE259" s="277"/>
      <c r="ULF259" s="277"/>
      <c r="ULG259" s="277"/>
      <c r="ULH259" s="402"/>
      <c r="ULI259" s="404"/>
      <c r="ULJ259" s="49"/>
      <c r="ULK259" s="49"/>
      <c r="ULL259" s="49"/>
      <c r="ULM259" s="99"/>
      <c r="ULN259" s="98"/>
      <c r="ULO259" s="49"/>
      <c r="ULP259" s="405"/>
      <c r="ULQ259" s="405"/>
      <c r="ULR259" s="277"/>
      <c r="ULS259" s="277"/>
      <c r="ULT259" s="277"/>
      <c r="ULU259" s="277"/>
      <c r="ULV259" s="277"/>
      <c r="ULW259" s="277"/>
      <c r="ULX259" s="277"/>
      <c r="ULY259" s="277"/>
      <c r="ULZ259" s="402"/>
      <c r="UMA259" s="404"/>
      <c r="UMB259" s="49"/>
      <c r="UMC259" s="49"/>
      <c r="UMD259" s="49"/>
      <c r="UME259" s="99"/>
      <c r="UMF259" s="98"/>
      <c r="UMG259" s="49"/>
      <c r="UMH259" s="405"/>
      <c r="UMI259" s="405"/>
      <c r="UMJ259" s="277"/>
      <c r="UMK259" s="277"/>
      <c r="UML259" s="277"/>
      <c r="UMM259" s="277"/>
      <c r="UMN259" s="277"/>
      <c r="UMO259" s="277"/>
      <c r="UMP259" s="277"/>
      <c r="UMQ259" s="277"/>
      <c r="UMR259" s="402"/>
      <c r="UMS259" s="404"/>
      <c r="UMT259" s="49"/>
      <c r="UMU259" s="49"/>
      <c r="UMV259" s="49"/>
      <c r="UMW259" s="99"/>
      <c r="UMX259" s="98"/>
      <c r="UMY259" s="49"/>
      <c r="UMZ259" s="405"/>
      <c r="UNA259" s="405"/>
      <c r="UNB259" s="277"/>
      <c r="UNC259" s="277"/>
      <c r="UND259" s="277"/>
      <c r="UNE259" s="277"/>
      <c r="UNF259" s="277"/>
      <c r="UNG259" s="277"/>
      <c r="UNH259" s="277"/>
      <c r="UNI259" s="277"/>
      <c r="UNJ259" s="402"/>
      <c r="UNK259" s="404"/>
      <c r="UNL259" s="49"/>
      <c r="UNM259" s="49"/>
      <c r="UNN259" s="49"/>
      <c r="UNO259" s="99"/>
      <c r="UNP259" s="98"/>
      <c r="UNQ259" s="49"/>
      <c r="UNR259" s="405"/>
      <c r="UNS259" s="405"/>
      <c r="UNT259" s="277"/>
      <c r="UNU259" s="277"/>
      <c r="UNV259" s="277"/>
      <c r="UNW259" s="277"/>
      <c r="UNX259" s="277"/>
      <c r="UNY259" s="277"/>
      <c r="UNZ259" s="277"/>
      <c r="UOA259" s="277"/>
      <c r="UOB259" s="402"/>
      <c r="UOC259" s="404"/>
      <c r="UOD259" s="49"/>
      <c r="UOE259" s="49"/>
      <c r="UOF259" s="49"/>
      <c r="UOG259" s="99"/>
      <c r="UOH259" s="98"/>
      <c r="UOI259" s="49"/>
      <c r="UOJ259" s="405"/>
      <c r="UOK259" s="405"/>
      <c r="UOL259" s="277"/>
      <c r="UOM259" s="277"/>
      <c r="UON259" s="277"/>
      <c r="UOO259" s="277"/>
      <c r="UOP259" s="277"/>
      <c r="UOQ259" s="277"/>
      <c r="UOR259" s="277"/>
      <c r="UOS259" s="277"/>
      <c r="UOT259" s="402"/>
      <c r="UOU259" s="404"/>
      <c r="UOV259" s="49"/>
      <c r="UOW259" s="49"/>
      <c r="UOX259" s="49"/>
      <c r="UOY259" s="99"/>
      <c r="UOZ259" s="98"/>
      <c r="UPA259" s="49"/>
      <c r="UPB259" s="405"/>
      <c r="UPC259" s="405"/>
      <c r="UPD259" s="277"/>
      <c r="UPE259" s="277"/>
      <c r="UPF259" s="277"/>
      <c r="UPG259" s="277"/>
      <c r="UPH259" s="277"/>
      <c r="UPI259" s="277"/>
      <c r="UPJ259" s="277"/>
      <c r="UPK259" s="277"/>
      <c r="UPL259" s="402"/>
      <c r="UPM259" s="404"/>
      <c r="UPN259" s="49"/>
      <c r="UPO259" s="49"/>
      <c r="UPP259" s="49"/>
      <c r="UPQ259" s="99"/>
      <c r="UPR259" s="98"/>
      <c r="UPS259" s="49"/>
      <c r="UPT259" s="405"/>
      <c r="UPU259" s="405"/>
      <c r="UPV259" s="277"/>
      <c r="UPW259" s="277"/>
      <c r="UPX259" s="277"/>
      <c r="UPY259" s="277"/>
      <c r="UPZ259" s="277"/>
      <c r="UQA259" s="277"/>
      <c r="UQB259" s="277"/>
      <c r="UQC259" s="277"/>
      <c r="UQD259" s="402"/>
      <c r="UQE259" s="404"/>
      <c r="UQF259" s="49"/>
      <c r="UQG259" s="49"/>
      <c r="UQH259" s="49"/>
      <c r="UQI259" s="99"/>
      <c r="UQJ259" s="98"/>
      <c r="UQK259" s="49"/>
      <c r="UQL259" s="405"/>
      <c r="UQM259" s="405"/>
      <c r="UQN259" s="277"/>
      <c r="UQO259" s="277"/>
      <c r="UQP259" s="277"/>
      <c r="UQQ259" s="277"/>
      <c r="UQR259" s="277"/>
      <c r="UQS259" s="277"/>
      <c r="UQT259" s="277"/>
      <c r="UQU259" s="277"/>
      <c r="UQV259" s="402"/>
      <c r="UQW259" s="404"/>
      <c r="UQX259" s="49"/>
      <c r="UQY259" s="49"/>
      <c r="UQZ259" s="49"/>
      <c r="URA259" s="99"/>
      <c r="URB259" s="98"/>
      <c r="URC259" s="49"/>
      <c r="URD259" s="405"/>
      <c r="URE259" s="405"/>
      <c r="URF259" s="277"/>
      <c r="URG259" s="277"/>
      <c r="URH259" s="277"/>
      <c r="URI259" s="277"/>
      <c r="URJ259" s="277"/>
      <c r="URK259" s="277"/>
      <c r="URL259" s="277"/>
      <c r="URM259" s="277"/>
      <c r="URN259" s="402"/>
      <c r="URO259" s="404"/>
      <c r="URP259" s="49"/>
      <c r="URQ259" s="49"/>
      <c r="URR259" s="49"/>
      <c r="URS259" s="99"/>
      <c r="URT259" s="98"/>
      <c r="URU259" s="49"/>
      <c r="URV259" s="405"/>
      <c r="URW259" s="405"/>
      <c r="URX259" s="277"/>
      <c r="URY259" s="277"/>
      <c r="URZ259" s="277"/>
      <c r="USA259" s="277"/>
      <c r="USB259" s="277"/>
      <c r="USC259" s="277"/>
      <c r="USD259" s="277"/>
      <c r="USE259" s="277"/>
      <c r="USF259" s="402"/>
      <c r="USG259" s="404"/>
      <c r="USH259" s="49"/>
      <c r="USI259" s="49"/>
      <c r="USJ259" s="49"/>
      <c r="USK259" s="99"/>
      <c r="USL259" s="98"/>
      <c r="USM259" s="49"/>
      <c r="USN259" s="405"/>
      <c r="USO259" s="405"/>
      <c r="USP259" s="277"/>
      <c r="USQ259" s="277"/>
      <c r="USR259" s="277"/>
      <c r="USS259" s="277"/>
      <c r="UST259" s="277"/>
      <c r="USU259" s="277"/>
      <c r="USV259" s="277"/>
      <c r="USW259" s="277"/>
      <c r="USX259" s="402"/>
      <c r="USY259" s="404"/>
      <c r="USZ259" s="49"/>
      <c r="UTA259" s="49"/>
      <c r="UTB259" s="49"/>
      <c r="UTC259" s="99"/>
      <c r="UTD259" s="98"/>
      <c r="UTE259" s="49"/>
      <c r="UTF259" s="405"/>
      <c r="UTG259" s="405"/>
      <c r="UTH259" s="277"/>
      <c r="UTI259" s="277"/>
      <c r="UTJ259" s="277"/>
      <c r="UTK259" s="277"/>
      <c r="UTL259" s="277"/>
      <c r="UTM259" s="277"/>
      <c r="UTN259" s="277"/>
      <c r="UTO259" s="277"/>
      <c r="UTP259" s="402"/>
      <c r="UTQ259" s="404"/>
      <c r="UTR259" s="49"/>
      <c r="UTS259" s="49"/>
      <c r="UTT259" s="49"/>
      <c r="UTU259" s="99"/>
      <c r="UTV259" s="98"/>
      <c r="UTW259" s="49"/>
      <c r="UTX259" s="405"/>
      <c r="UTY259" s="405"/>
      <c r="UTZ259" s="277"/>
      <c r="UUA259" s="277"/>
      <c r="UUB259" s="277"/>
      <c r="UUC259" s="277"/>
      <c r="UUD259" s="277"/>
      <c r="UUE259" s="277"/>
      <c r="UUF259" s="277"/>
      <c r="UUG259" s="277"/>
      <c r="UUH259" s="402"/>
      <c r="UUI259" s="404"/>
      <c r="UUJ259" s="49"/>
      <c r="UUK259" s="49"/>
      <c r="UUL259" s="49"/>
      <c r="UUM259" s="99"/>
      <c r="UUN259" s="98"/>
      <c r="UUO259" s="49"/>
      <c r="UUP259" s="405"/>
      <c r="UUQ259" s="405"/>
      <c r="UUR259" s="277"/>
      <c r="UUS259" s="277"/>
      <c r="UUT259" s="277"/>
      <c r="UUU259" s="277"/>
      <c r="UUV259" s="277"/>
      <c r="UUW259" s="277"/>
      <c r="UUX259" s="277"/>
      <c r="UUY259" s="277"/>
      <c r="UUZ259" s="402"/>
      <c r="UVA259" s="404"/>
      <c r="UVB259" s="49"/>
      <c r="UVC259" s="49"/>
      <c r="UVD259" s="49"/>
      <c r="UVE259" s="99"/>
      <c r="UVF259" s="98"/>
      <c r="UVG259" s="49"/>
      <c r="UVH259" s="405"/>
      <c r="UVI259" s="405"/>
      <c r="UVJ259" s="277"/>
      <c r="UVK259" s="277"/>
      <c r="UVL259" s="277"/>
      <c r="UVM259" s="277"/>
      <c r="UVN259" s="277"/>
      <c r="UVO259" s="277"/>
      <c r="UVP259" s="277"/>
      <c r="UVQ259" s="277"/>
      <c r="UVR259" s="402"/>
      <c r="UVS259" s="404"/>
      <c r="UVT259" s="49"/>
      <c r="UVU259" s="49"/>
      <c r="UVV259" s="49"/>
      <c r="UVW259" s="99"/>
      <c r="UVX259" s="98"/>
      <c r="UVY259" s="49"/>
      <c r="UVZ259" s="405"/>
      <c r="UWA259" s="405"/>
      <c r="UWB259" s="277"/>
      <c r="UWC259" s="277"/>
      <c r="UWD259" s="277"/>
      <c r="UWE259" s="277"/>
      <c r="UWF259" s="277"/>
      <c r="UWG259" s="277"/>
      <c r="UWH259" s="277"/>
      <c r="UWI259" s="277"/>
      <c r="UWJ259" s="402"/>
      <c r="UWK259" s="404"/>
      <c r="UWL259" s="49"/>
      <c r="UWM259" s="49"/>
      <c r="UWN259" s="49"/>
      <c r="UWO259" s="99"/>
      <c r="UWP259" s="98"/>
      <c r="UWQ259" s="49"/>
      <c r="UWR259" s="405"/>
      <c r="UWS259" s="405"/>
      <c r="UWT259" s="277"/>
      <c r="UWU259" s="277"/>
      <c r="UWV259" s="277"/>
      <c r="UWW259" s="277"/>
      <c r="UWX259" s="277"/>
      <c r="UWY259" s="277"/>
      <c r="UWZ259" s="277"/>
      <c r="UXA259" s="277"/>
      <c r="UXB259" s="402"/>
      <c r="UXC259" s="404"/>
      <c r="UXD259" s="49"/>
      <c r="UXE259" s="49"/>
      <c r="UXF259" s="49"/>
      <c r="UXG259" s="99"/>
      <c r="UXH259" s="98"/>
      <c r="UXI259" s="49"/>
      <c r="UXJ259" s="405"/>
      <c r="UXK259" s="405"/>
      <c r="UXL259" s="277"/>
      <c r="UXM259" s="277"/>
      <c r="UXN259" s="277"/>
      <c r="UXO259" s="277"/>
      <c r="UXP259" s="277"/>
      <c r="UXQ259" s="277"/>
      <c r="UXR259" s="277"/>
      <c r="UXS259" s="277"/>
      <c r="UXT259" s="402"/>
      <c r="UXU259" s="404"/>
      <c r="UXV259" s="49"/>
      <c r="UXW259" s="49"/>
      <c r="UXX259" s="49"/>
      <c r="UXY259" s="99"/>
      <c r="UXZ259" s="98"/>
      <c r="UYA259" s="49"/>
      <c r="UYB259" s="405"/>
      <c r="UYC259" s="405"/>
      <c r="UYD259" s="277"/>
      <c r="UYE259" s="277"/>
      <c r="UYF259" s="277"/>
      <c r="UYG259" s="277"/>
      <c r="UYH259" s="277"/>
      <c r="UYI259" s="277"/>
      <c r="UYJ259" s="277"/>
      <c r="UYK259" s="277"/>
      <c r="UYL259" s="402"/>
      <c r="UYM259" s="404"/>
      <c r="UYN259" s="49"/>
      <c r="UYO259" s="49"/>
      <c r="UYP259" s="49"/>
      <c r="UYQ259" s="99"/>
      <c r="UYR259" s="98"/>
      <c r="UYS259" s="49"/>
      <c r="UYT259" s="405"/>
      <c r="UYU259" s="405"/>
      <c r="UYV259" s="277"/>
      <c r="UYW259" s="277"/>
      <c r="UYX259" s="277"/>
      <c r="UYY259" s="277"/>
      <c r="UYZ259" s="277"/>
      <c r="UZA259" s="277"/>
      <c r="UZB259" s="277"/>
      <c r="UZC259" s="277"/>
      <c r="UZD259" s="402"/>
      <c r="UZE259" s="404"/>
      <c r="UZF259" s="49"/>
      <c r="UZG259" s="49"/>
      <c r="UZH259" s="49"/>
      <c r="UZI259" s="99"/>
      <c r="UZJ259" s="98"/>
      <c r="UZK259" s="49"/>
      <c r="UZL259" s="405"/>
      <c r="UZM259" s="405"/>
      <c r="UZN259" s="277"/>
      <c r="UZO259" s="277"/>
      <c r="UZP259" s="277"/>
      <c r="UZQ259" s="277"/>
      <c r="UZR259" s="277"/>
      <c r="UZS259" s="277"/>
      <c r="UZT259" s="277"/>
      <c r="UZU259" s="277"/>
      <c r="UZV259" s="402"/>
      <c r="UZW259" s="404"/>
      <c r="UZX259" s="49"/>
      <c r="UZY259" s="49"/>
      <c r="UZZ259" s="49"/>
      <c r="VAA259" s="99"/>
      <c r="VAB259" s="98"/>
      <c r="VAC259" s="49"/>
      <c r="VAD259" s="405"/>
      <c r="VAE259" s="405"/>
      <c r="VAF259" s="277"/>
      <c r="VAG259" s="277"/>
      <c r="VAH259" s="277"/>
      <c r="VAI259" s="277"/>
      <c r="VAJ259" s="277"/>
      <c r="VAK259" s="277"/>
      <c r="VAL259" s="277"/>
      <c r="VAM259" s="277"/>
      <c r="VAN259" s="402"/>
      <c r="VAO259" s="404"/>
      <c r="VAP259" s="49"/>
      <c r="VAQ259" s="49"/>
      <c r="VAR259" s="49"/>
      <c r="VAS259" s="99"/>
      <c r="VAT259" s="98"/>
      <c r="VAU259" s="49"/>
      <c r="VAV259" s="405"/>
      <c r="VAW259" s="405"/>
      <c r="VAX259" s="277"/>
      <c r="VAY259" s="277"/>
      <c r="VAZ259" s="277"/>
      <c r="VBA259" s="277"/>
      <c r="VBB259" s="277"/>
      <c r="VBC259" s="277"/>
      <c r="VBD259" s="277"/>
      <c r="VBE259" s="277"/>
      <c r="VBF259" s="402"/>
      <c r="VBG259" s="404"/>
      <c r="VBH259" s="49"/>
      <c r="VBI259" s="49"/>
      <c r="VBJ259" s="49"/>
      <c r="VBK259" s="99"/>
      <c r="VBL259" s="98"/>
      <c r="VBM259" s="49"/>
      <c r="VBN259" s="405"/>
      <c r="VBO259" s="405"/>
      <c r="VBP259" s="277"/>
      <c r="VBQ259" s="277"/>
      <c r="VBR259" s="277"/>
      <c r="VBS259" s="277"/>
      <c r="VBT259" s="277"/>
      <c r="VBU259" s="277"/>
      <c r="VBV259" s="277"/>
      <c r="VBW259" s="277"/>
      <c r="VBX259" s="402"/>
      <c r="VBY259" s="404"/>
      <c r="VBZ259" s="49"/>
      <c r="VCA259" s="49"/>
      <c r="VCB259" s="49"/>
      <c r="VCC259" s="99"/>
      <c r="VCD259" s="98"/>
      <c r="VCE259" s="49"/>
      <c r="VCF259" s="405"/>
      <c r="VCG259" s="405"/>
      <c r="VCH259" s="277"/>
      <c r="VCI259" s="277"/>
      <c r="VCJ259" s="277"/>
      <c r="VCK259" s="277"/>
      <c r="VCL259" s="277"/>
      <c r="VCM259" s="277"/>
      <c r="VCN259" s="277"/>
      <c r="VCO259" s="277"/>
      <c r="VCP259" s="402"/>
      <c r="VCQ259" s="404"/>
      <c r="VCR259" s="49"/>
      <c r="VCS259" s="49"/>
      <c r="VCT259" s="49"/>
      <c r="VCU259" s="99"/>
      <c r="VCV259" s="98"/>
      <c r="VCW259" s="49"/>
      <c r="VCX259" s="405"/>
      <c r="VCY259" s="405"/>
      <c r="VCZ259" s="277"/>
      <c r="VDA259" s="277"/>
      <c r="VDB259" s="277"/>
      <c r="VDC259" s="277"/>
      <c r="VDD259" s="277"/>
      <c r="VDE259" s="277"/>
      <c r="VDF259" s="277"/>
      <c r="VDG259" s="277"/>
      <c r="VDH259" s="402"/>
      <c r="VDI259" s="404"/>
      <c r="VDJ259" s="49"/>
      <c r="VDK259" s="49"/>
      <c r="VDL259" s="49"/>
      <c r="VDM259" s="99"/>
      <c r="VDN259" s="98"/>
      <c r="VDO259" s="49"/>
      <c r="VDP259" s="405"/>
      <c r="VDQ259" s="405"/>
      <c r="VDR259" s="277"/>
      <c r="VDS259" s="277"/>
      <c r="VDT259" s="277"/>
      <c r="VDU259" s="277"/>
      <c r="VDV259" s="277"/>
      <c r="VDW259" s="277"/>
      <c r="VDX259" s="277"/>
      <c r="VDY259" s="277"/>
      <c r="VDZ259" s="402"/>
      <c r="VEA259" s="404"/>
      <c r="VEB259" s="49"/>
      <c r="VEC259" s="49"/>
      <c r="VED259" s="49"/>
      <c r="VEE259" s="99"/>
      <c r="VEF259" s="98"/>
      <c r="VEG259" s="49"/>
      <c r="VEH259" s="405"/>
      <c r="VEI259" s="405"/>
      <c r="VEJ259" s="277"/>
      <c r="VEK259" s="277"/>
      <c r="VEL259" s="277"/>
      <c r="VEM259" s="277"/>
      <c r="VEN259" s="277"/>
      <c r="VEO259" s="277"/>
      <c r="VEP259" s="277"/>
      <c r="VEQ259" s="277"/>
      <c r="VER259" s="402"/>
      <c r="VES259" s="404"/>
      <c r="VET259" s="49"/>
      <c r="VEU259" s="49"/>
      <c r="VEV259" s="49"/>
      <c r="VEW259" s="99"/>
      <c r="VEX259" s="98"/>
      <c r="VEY259" s="49"/>
      <c r="VEZ259" s="405"/>
      <c r="VFA259" s="405"/>
      <c r="VFB259" s="277"/>
      <c r="VFC259" s="277"/>
      <c r="VFD259" s="277"/>
      <c r="VFE259" s="277"/>
      <c r="VFF259" s="277"/>
      <c r="VFG259" s="277"/>
      <c r="VFH259" s="277"/>
      <c r="VFI259" s="277"/>
      <c r="VFJ259" s="402"/>
      <c r="VFK259" s="404"/>
      <c r="VFL259" s="49"/>
      <c r="VFM259" s="49"/>
      <c r="VFN259" s="49"/>
      <c r="VFO259" s="99"/>
      <c r="VFP259" s="98"/>
      <c r="VFQ259" s="49"/>
      <c r="VFR259" s="405"/>
      <c r="VFS259" s="405"/>
      <c r="VFT259" s="277"/>
      <c r="VFU259" s="277"/>
      <c r="VFV259" s="277"/>
      <c r="VFW259" s="277"/>
      <c r="VFX259" s="277"/>
      <c r="VFY259" s="277"/>
      <c r="VFZ259" s="277"/>
      <c r="VGA259" s="277"/>
      <c r="VGB259" s="402"/>
      <c r="VGC259" s="404"/>
      <c r="VGD259" s="49"/>
      <c r="VGE259" s="49"/>
      <c r="VGF259" s="49"/>
      <c r="VGG259" s="99"/>
      <c r="VGH259" s="98"/>
      <c r="VGI259" s="49"/>
      <c r="VGJ259" s="405"/>
      <c r="VGK259" s="405"/>
      <c r="VGL259" s="277"/>
      <c r="VGM259" s="277"/>
      <c r="VGN259" s="277"/>
      <c r="VGO259" s="277"/>
      <c r="VGP259" s="277"/>
      <c r="VGQ259" s="277"/>
      <c r="VGR259" s="277"/>
      <c r="VGS259" s="277"/>
      <c r="VGT259" s="402"/>
      <c r="VGU259" s="404"/>
      <c r="VGV259" s="49"/>
      <c r="VGW259" s="49"/>
      <c r="VGX259" s="49"/>
      <c r="VGY259" s="99"/>
      <c r="VGZ259" s="98"/>
      <c r="VHA259" s="49"/>
      <c r="VHB259" s="405"/>
      <c r="VHC259" s="405"/>
      <c r="VHD259" s="277"/>
      <c r="VHE259" s="277"/>
      <c r="VHF259" s="277"/>
      <c r="VHG259" s="277"/>
      <c r="VHH259" s="277"/>
      <c r="VHI259" s="277"/>
      <c r="VHJ259" s="277"/>
      <c r="VHK259" s="277"/>
      <c r="VHL259" s="402"/>
      <c r="VHM259" s="404"/>
      <c r="VHN259" s="49"/>
      <c r="VHO259" s="49"/>
      <c r="VHP259" s="49"/>
      <c r="VHQ259" s="99"/>
      <c r="VHR259" s="98"/>
      <c r="VHS259" s="49"/>
      <c r="VHT259" s="405"/>
      <c r="VHU259" s="405"/>
      <c r="VHV259" s="277"/>
      <c r="VHW259" s="277"/>
      <c r="VHX259" s="277"/>
      <c r="VHY259" s="277"/>
      <c r="VHZ259" s="277"/>
      <c r="VIA259" s="277"/>
      <c r="VIB259" s="277"/>
      <c r="VIC259" s="277"/>
      <c r="VID259" s="402"/>
      <c r="VIE259" s="404"/>
      <c r="VIF259" s="49"/>
      <c r="VIG259" s="49"/>
      <c r="VIH259" s="49"/>
      <c r="VII259" s="99"/>
      <c r="VIJ259" s="98"/>
      <c r="VIK259" s="49"/>
      <c r="VIL259" s="405"/>
      <c r="VIM259" s="405"/>
      <c r="VIN259" s="277"/>
      <c r="VIO259" s="277"/>
      <c r="VIP259" s="277"/>
      <c r="VIQ259" s="277"/>
      <c r="VIR259" s="277"/>
      <c r="VIS259" s="277"/>
      <c r="VIT259" s="277"/>
      <c r="VIU259" s="277"/>
      <c r="VIV259" s="402"/>
      <c r="VIW259" s="404"/>
      <c r="VIX259" s="49"/>
      <c r="VIY259" s="49"/>
      <c r="VIZ259" s="49"/>
      <c r="VJA259" s="99"/>
      <c r="VJB259" s="98"/>
      <c r="VJC259" s="49"/>
      <c r="VJD259" s="405"/>
      <c r="VJE259" s="405"/>
      <c r="VJF259" s="277"/>
      <c r="VJG259" s="277"/>
      <c r="VJH259" s="277"/>
      <c r="VJI259" s="277"/>
      <c r="VJJ259" s="277"/>
      <c r="VJK259" s="277"/>
      <c r="VJL259" s="277"/>
      <c r="VJM259" s="277"/>
      <c r="VJN259" s="402"/>
      <c r="VJO259" s="404"/>
      <c r="VJP259" s="49"/>
      <c r="VJQ259" s="49"/>
      <c r="VJR259" s="49"/>
      <c r="VJS259" s="99"/>
      <c r="VJT259" s="98"/>
      <c r="VJU259" s="49"/>
      <c r="VJV259" s="405"/>
      <c r="VJW259" s="405"/>
      <c r="VJX259" s="277"/>
      <c r="VJY259" s="277"/>
      <c r="VJZ259" s="277"/>
      <c r="VKA259" s="277"/>
      <c r="VKB259" s="277"/>
      <c r="VKC259" s="277"/>
      <c r="VKD259" s="277"/>
      <c r="VKE259" s="277"/>
      <c r="VKF259" s="402"/>
      <c r="VKG259" s="404"/>
      <c r="VKH259" s="49"/>
      <c r="VKI259" s="49"/>
      <c r="VKJ259" s="49"/>
      <c r="VKK259" s="99"/>
      <c r="VKL259" s="98"/>
      <c r="VKM259" s="49"/>
      <c r="VKN259" s="405"/>
      <c r="VKO259" s="405"/>
      <c r="VKP259" s="277"/>
      <c r="VKQ259" s="277"/>
      <c r="VKR259" s="277"/>
      <c r="VKS259" s="277"/>
      <c r="VKT259" s="277"/>
      <c r="VKU259" s="277"/>
      <c r="VKV259" s="277"/>
      <c r="VKW259" s="277"/>
      <c r="VKX259" s="402"/>
      <c r="VKY259" s="404"/>
      <c r="VKZ259" s="49"/>
      <c r="VLA259" s="49"/>
      <c r="VLB259" s="49"/>
      <c r="VLC259" s="99"/>
      <c r="VLD259" s="98"/>
      <c r="VLE259" s="49"/>
      <c r="VLF259" s="405"/>
      <c r="VLG259" s="405"/>
      <c r="VLH259" s="277"/>
      <c r="VLI259" s="277"/>
      <c r="VLJ259" s="277"/>
      <c r="VLK259" s="277"/>
      <c r="VLL259" s="277"/>
      <c r="VLM259" s="277"/>
      <c r="VLN259" s="277"/>
      <c r="VLO259" s="277"/>
      <c r="VLP259" s="402"/>
      <c r="VLQ259" s="404"/>
      <c r="VLR259" s="49"/>
      <c r="VLS259" s="49"/>
      <c r="VLT259" s="49"/>
      <c r="VLU259" s="99"/>
      <c r="VLV259" s="98"/>
      <c r="VLW259" s="49"/>
      <c r="VLX259" s="405"/>
      <c r="VLY259" s="405"/>
      <c r="VLZ259" s="277"/>
      <c r="VMA259" s="277"/>
      <c r="VMB259" s="277"/>
      <c r="VMC259" s="277"/>
      <c r="VMD259" s="277"/>
      <c r="VME259" s="277"/>
      <c r="VMF259" s="277"/>
      <c r="VMG259" s="277"/>
      <c r="VMH259" s="402"/>
      <c r="VMI259" s="404"/>
      <c r="VMJ259" s="49"/>
      <c r="VMK259" s="49"/>
      <c r="VML259" s="49"/>
      <c r="VMM259" s="99"/>
      <c r="VMN259" s="98"/>
      <c r="VMO259" s="49"/>
      <c r="VMP259" s="405"/>
      <c r="VMQ259" s="405"/>
      <c r="VMR259" s="277"/>
      <c r="VMS259" s="277"/>
      <c r="VMT259" s="277"/>
      <c r="VMU259" s="277"/>
      <c r="VMV259" s="277"/>
      <c r="VMW259" s="277"/>
      <c r="VMX259" s="277"/>
      <c r="VMY259" s="277"/>
      <c r="VMZ259" s="402"/>
      <c r="VNA259" s="404"/>
      <c r="VNB259" s="49"/>
      <c r="VNC259" s="49"/>
      <c r="VND259" s="49"/>
      <c r="VNE259" s="99"/>
      <c r="VNF259" s="98"/>
      <c r="VNG259" s="49"/>
      <c r="VNH259" s="405"/>
      <c r="VNI259" s="405"/>
      <c r="VNJ259" s="277"/>
      <c r="VNK259" s="277"/>
      <c r="VNL259" s="277"/>
      <c r="VNM259" s="277"/>
      <c r="VNN259" s="277"/>
      <c r="VNO259" s="277"/>
      <c r="VNP259" s="277"/>
      <c r="VNQ259" s="277"/>
      <c r="VNR259" s="402"/>
      <c r="VNS259" s="404"/>
      <c r="VNT259" s="49"/>
      <c r="VNU259" s="49"/>
      <c r="VNV259" s="49"/>
      <c r="VNW259" s="99"/>
      <c r="VNX259" s="98"/>
      <c r="VNY259" s="49"/>
      <c r="VNZ259" s="405"/>
      <c r="VOA259" s="405"/>
      <c r="VOB259" s="277"/>
      <c r="VOC259" s="277"/>
      <c r="VOD259" s="277"/>
      <c r="VOE259" s="277"/>
      <c r="VOF259" s="277"/>
      <c r="VOG259" s="277"/>
      <c r="VOH259" s="277"/>
      <c r="VOI259" s="277"/>
      <c r="VOJ259" s="402"/>
      <c r="VOK259" s="404"/>
      <c r="VOL259" s="49"/>
      <c r="VOM259" s="49"/>
      <c r="VON259" s="49"/>
      <c r="VOO259" s="99"/>
      <c r="VOP259" s="98"/>
      <c r="VOQ259" s="49"/>
      <c r="VOR259" s="405"/>
      <c r="VOS259" s="405"/>
      <c r="VOT259" s="277"/>
      <c r="VOU259" s="277"/>
      <c r="VOV259" s="277"/>
      <c r="VOW259" s="277"/>
      <c r="VOX259" s="277"/>
      <c r="VOY259" s="277"/>
      <c r="VOZ259" s="277"/>
      <c r="VPA259" s="277"/>
      <c r="VPB259" s="402"/>
      <c r="VPC259" s="404"/>
      <c r="VPD259" s="49"/>
      <c r="VPE259" s="49"/>
      <c r="VPF259" s="49"/>
      <c r="VPG259" s="99"/>
      <c r="VPH259" s="98"/>
      <c r="VPI259" s="49"/>
      <c r="VPJ259" s="405"/>
      <c r="VPK259" s="405"/>
      <c r="VPL259" s="277"/>
      <c r="VPM259" s="277"/>
      <c r="VPN259" s="277"/>
      <c r="VPO259" s="277"/>
      <c r="VPP259" s="277"/>
      <c r="VPQ259" s="277"/>
      <c r="VPR259" s="277"/>
      <c r="VPS259" s="277"/>
      <c r="VPT259" s="402"/>
      <c r="VPU259" s="404"/>
      <c r="VPV259" s="49"/>
      <c r="VPW259" s="49"/>
      <c r="VPX259" s="49"/>
      <c r="VPY259" s="99"/>
      <c r="VPZ259" s="98"/>
      <c r="VQA259" s="49"/>
      <c r="VQB259" s="405"/>
      <c r="VQC259" s="405"/>
      <c r="VQD259" s="277"/>
      <c r="VQE259" s="277"/>
      <c r="VQF259" s="277"/>
      <c r="VQG259" s="277"/>
      <c r="VQH259" s="277"/>
      <c r="VQI259" s="277"/>
      <c r="VQJ259" s="277"/>
      <c r="VQK259" s="277"/>
      <c r="VQL259" s="402"/>
      <c r="VQM259" s="404"/>
      <c r="VQN259" s="49"/>
      <c r="VQO259" s="49"/>
      <c r="VQP259" s="49"/>
      <c r="VQQ259" s="99"/>
      <c r="VQR259" s="98"/>
      <c r="VQS259" s="49"/>
      <c r="VQT259" s="405"/>
      <c r="VQU259" s="405"/>
      <c r="VQV259" s="277"/>
      <c r="VQW259" s="277"/>
      <c r="VQX259" s="277"/>
      <c r="VQY259" s="277"/>
      <c r="VQZ259" s="277"/>
      <c r="VRA259" s="277"/>
      <c r="VRB259" s="277"/>
      <c r="VRC259" s="277"/>
      <c r="VRD259" s="402"/>
      <c r="VRE259" s="404"/>
      <c r="VRF259" s="49"/>
      <c r="VRG259" s="49"/>
      <c r="VRH259" s="49"/>
      <c r="VRI259" s="99"/>
      <c r="VRJ259" s="98"/>
      <c r="VRK259" s="49"/>
      <c r="VRL259" s="405"/>
      <c r="VRM259" s="405"/>
      <c r="VRN259" s="277"/>
      <c r="VRO259" s="277"/>
      <c r="VRP259" s="277"/>
      <c r="VRQ259" s="277"/>
      <c r="VRR259" s="277"/>
      <c r="VRS259" s="277"/>
      <c r="VRT259" s="277"/>
      <c r="VRU259" s="277"/>
      <c r="VRV259" s="402"/>
      <c r="VRW259" s="404"/>
      <c r="VRX259" s="49"/>
      <c r="VRY259" s="49"/>
      <c r="VRZ259" s="49"/>
      <c r="VSA259" s="99"/>
      <c r="VSB259" s="98"/>
      <c r="VSC259" s="49"/>
      <c r="VSD259" s="405"/>
      <c r="VSE259" s="405"/>
      <c r="VSF259" s="277"/>
      <c r="VSG259" s="277"/>
      <c r="VSH259" s="277"/>
      <c r="VSI259" s="277"/>
      <c r="VSJ259" s="277"/>
      <c r="VSK259" s="277"/>
      <c r="VSL259" s="277"/>
      <c r="VSM259" s="277"/>
      <c r="VSN259" s="402"/>
      <c r="VSO259" s="404"/>
      <c r="VSP259" s="49"/>
      <c r="VSQ259" s="49"/>
      <c r="VSR259" s="49"/>
      <c r="VSS259" s="99"/>
      <c r="VST259" s="98"/>
      <c r="VSU259" s="49"/>
      <c r="VSV259" s="405"/>
      <c r="VSW259" s="405"/>
      <c r="VSX259" s="277"/>
      <c r="VSY259" s="277"/>
      <c r="VSZ259" s="277"/>
      <c r="VTA259" s="277"/>
      <c r="VTB259" s="277"/>
      <c r="VTC259" s="277"/>
      <c r="VTD259" s="277"/>
      <c r="VTE259" s="277"/>
      <c r="VTF259" s="402"/>
      <c r="VTG259" s="404"/>
      <c r="VTH259" s="49"/>
      <c r="VTI259" s="49"/>
      <c r="VTJ259" s="49"/>
      <c r="VTK259" s="99"/>
      <c r="VTL259" s="98"/>
      <c r="VTM259" s="49"/>
      <c r="VTN259" s="405"/>
      <c r="VTO259" s="405"/>
      <c r="VTP259" s="277"/>
      <c r="VTQ259" s="277"/>
      <c r="VTR259" s="277"/>
      <c r="VTS259" s="277"/>
      <c r="VTT259" s="277"/>
      <c r="VTU259" s="277"/>
      <c r="VTV259" s="277"/>
      <c r="VTW259" s="277"/>
      <c r="VTX259" s="402"/>
      <c r="VTY259" s="404"/>
      <c r="VTZ259" s="49"/>
      <c r="VUA259" s="49"/>
      <c r="VUB259" s="49"/>
      <c r="VUC259" s="99"/>
      <c r="VUD259" s="98"/>
      <c r="VUE259" s="49"/>
      <c r="VUF259" s="405"/>
      <c r="VUG259" s="405"/>
      <c r="VUH259" s="277"/>
      <c r="VUI259" s="277"/>
      <c r="VUJ259" s="277"/>
      <c r="VUK259" s="277"/>
      <c r="VUL259" s="277"/>
      <c r="VUM259" s="277"/>
      <c r="VUN259" s="277"/>
      <c r="VUO259" s="277"/>
      <c r="VUP259" s="402"/>
      <c r="VUQ259" s="404"/>
      <c r="VUR259" s="49"/>
      <c r="VUS259" s="49"/>
      <c r="VUT259" s="49"/>
      <c r="VUU259" s="99"/>
      <c r="VUV259" s="98"/>
      <c r="VUW259" s="49"/>
      <c r="VUX259" s="405"/>
      <c r="VUY259" s="405"/>
      <c r="VUZ259" s="277"/>
      <c r="VVA259" s="277"/>
      <c r="VVB259" s="277"/>
      <c r="VVC259" s="277"/>
      <c r="VVD259" s="277"/>
      <c r="VVE259" s="277"/>
      <c r="VVF259" s="277"/>
      <c r="VVG259" s="277"/>
      <c r="VVH259" s="402"/>
      <c r="VVI259" s="404"/>
      <c r="VVJ259" s="49"/>
      <c r="VVK259" s="49"/>
      <c r="VVL259" s="49"/>
      <c r="VVM259" s="99"/>
      <c r="VVN259" s="98"/>
      <c r="VVO259" s="49"/>
      <c r="VVP259" s="405"/>
      <c r="VVQ259" s="405"/>
      <c r="VVR259" s="277"/>
      <c r="VVS259" s="277"/>
      <c r="VVT259" s="277"/>
      <c r="VVU259" s="277"/>
      <c r="VVV259" s="277"/>
      <c r="VVW259" s="277"/>
      <c r="VVX259" s="277"/>
      <c r="VVY259" s="277"/>
      <c r="VVZ259" s="402"/>
      <c r="VWA259" s="404"/>
      <c r="VWB259" s="49"/>
      <c r="VWC259" s="49"/>
      <c r="VWD259" s="49"/>
      <c r="VWE259" s="99"/>
      <c r="VWF259" s="98"/>
      <c r="VWG259" s="49"/>
      <c r="VWH259" s="405"/>
      <c r="VWI259" s="405"/>
      <c r="VWJ259" s="277"/>
      <c r="VWK259" s="277"/>
      <c r="VWL259" s="277"/>
      <c r="VWM259" s="277"/>
      <c r="VWN259" s="277"/>
      <c r="VWO259" s="277"/>
      <c r="VWP259" s="277"/>
      <c r="VWQ259" s="277"/>
      <c r="VWR259" s="402"/>
      <c r="VWS259" s="404"/>
      <c r="VWT259" s="49"/>
      <c r="VWU259" s="49"/>
      <c r="VWV259" s="49"/>
      <c r="VWW259" s="99"/>
      <c r="VWX259" s="98"/>
      <c r="VWY259" s="49"/>
      <c r="VWZ259" s="405"/>
      <c r="VXA259" s="405"/>
      <c r="VXB259" s="277"/>
      <c r="VXC259" s="277"/>
      <c r="VXD259" s="277"/>
      <c r="VXE259" s="277"/>
      <c r="VXF259" s="277"/>
      <c r="VXG259" s="277"/>
      <c r="VXH259" s="277"/>
      <c r="VXI259" s="277"/>
      <c r="VXJ259" s="402"/>
      <c r="VXK259" s="404"/>
      <c r="VXL259" s="49"/>
      <c r="VXM259" s="49"/>
      <c r="VXN259" s="49"/>
      <c r="VXO259" s="99"/>
      <c r="VXP259" s="98"/>
      <c r="VXQ259" s="49"/>
      <c r="VXR259" s="405"/>
      <c r="VXS259" s="405"/>
      <c r="VXT259" s="277"/>
      <c r="VXU259" s="277"/>
      <c r="VXV259" s="277"/>
      <c r="VXW259" s="277"/>
      <c r="VXX259" s="277"/>
      <c r="VXY259" s="277"/>
      <c r="VXZ259" s="277"/>
      <c r="VYA259" s="277"/>
      <c r="VYB259" s="402"/>
      <c r="VYC259" s="404"/>
      <c r="VYD259" s="49"/>
      <c r="VYE259" s="49"/>
      <c r="VYF259" s="49"/>
      <c r="VYG259" s="99"/>
      <c r="VYH259" s="98"/>
      <c r="VYI259" s="49"/>
      <c r="VYJ259" s="405"/>
      <c r="VYK259" s="405"/>
      <c r="VYL259" s="277"/>
      <c r="VYM259" s="277"/>
      <c r="VYN259" s="277"/>
      <c r="VYO259" s="277"/>
      <c r="VYP259" s="277"/>
      <c r="VYQ259" s="277"/>
      <c r="VYR259" s="277"/>
      <c r="VYS259" s="277"/>
      <c r="VYT259" s="402"/>
      <c r="VYU259" s="404"/>
      <c r="VYV259" s="49"/>
      <c r="VYW259" s="49"/>
      <c r="VYX259" s="49"/>
      <c r="VYY259" s="99"/>
      <c r="VYZ259" s="98"/>
      <c r="VZA259" s="49"/>
      <c r="VZB259" s="405"/>
      <c r="VZC259" s="405"/>
      <c r="VZD259" s="277"/>
      <c r="VZE259" s="277"/>
      <c r="VZF259" s="277"/>
      <c r="VZG259" s="277"/>
      <c r="VZH259" s="277"/>
      <c r="VZI259" s="277"/>
      <c r="VZJ259" s="277"/>
      <c r="VZK259" s="277"/>
      <c r="VZL259" s="402"/>
      <c r="VZM259" s="404"/>
      <c r="VZN259" s="49"/>
      <c r="VZO259" s="49"/>
      <c r="VZP259" s="49"/>
      <c r="VZQ259" s="99"/>
      <c r="VZR259" s="98"/>
      <c r="VZS259" s="49"/>
      <c r="VZT259" s="405"/>
      <c r="VZU259" s="405"/>
      <c r="VZV259" s="277"/>
      <c r="VZW259" s="277"/>
      <c r="VZX259" s="277"/>
      <c r="VZY259" s="277"/>
      <c r="VZZ259" s="277"/>
      <c r="WAA259" s="277"/>
      <c r="WAB259" s="277"/>
      <c r="WAC259" s="277"/>
      <c r="WAD259" s="402"/>
      <c r="WAE259" s="404"/>
      <c r="WAF259" s="49"/>
      <c r="WAG259" s="49"/>
      <c r="WAH259" s="49"/>
      <c r="WAI259" s="99"/>
      <c r="WAJ259" s="98"/>
      <c r="WAK259" s="49"/>
      <c r="WAL259" s="405"/>
      <c r="WAM259" s="405"/>
      <c r="WAN259" s="277"/>
      <c r="WAO259" s="277"/>
      <c r="WAP259" s="277"/>
      <c r="WAQ259" s="277"/>
      <c r="WAR259" s="277"/>
      <c r="WAS259" s="277"/>
      <c r="WAT259" s="277"/>
      <c r="WAU259" s="277"/>
      <c r="WAV259" s="402"/>
      <c r="WAW259" s="404"/>
      <c r="WAX259" s="49"/>
      <c r="WAY259" s="49"/>
      <c r="WAZ259" s="49"/>
      <c r="WBA259" s="99"/>
      <c r="WBB259" s="98"/>
      <c r="WBC259" s="49"/>
      <c r="WBD259" s="405"/>
      <c r="WBE259" s="405"/>
      <c r="WBF259" s="277"/>
      <c r="WBG259" s="277"/>
      <c r="WBH259" s="277"/>
      <c r="WBI259" s="277"/>
      <c r="WBJ259" s="277"/>
      <c r="WBK259" s="277"/>
      <c r="WBL259" s="277"/>
      <c r="WBM259" s="277"/>
      <c r="WBN259" s="402"/>
      <c r="WBO259" s="404"/>
      <c r="WBP259" s="49"/>
      <c r="WBQ259" s="49"/>
      <c r="WBR259" s="49"/>
      <c r="WBS259" s="99"/>
      <c r="WBT259" s="98"/>
      <c r="WBU259" s="49"/>
      <c r="WBV259" s="405"/>
      <c r="WBW259" s="405"/>
      <c r="WBX259" s="277"/>
      <c r="WBY259" s="277"/>
      <c r="WBZ259" s="277"/>
      <c r="WCA259" s="277"/>
      <c r="WCB259" s="277"/>
      <c r="WCC259" s="277"/>
      <c r="WCD259" s="277"/>
      <c r="WCE259" s="277"/>
      <c r="WCF259" s="402"/>
      <c r="WCG259" s="404"/>
      <c r="WCH259" s="49"/>
      <c r="WCI259" s="49"/>
      <c r="WCJ259" s="49"/>
      <c r="WCK259" s="99"/>
      <c r="WCL259" s="98"/>
      <c r="WCM259" s="49"/>
      <c r="WCN259" s="405"/>
      <c r="WCO259" s="405"/>
      <c r="WCP259" s="277"/>
      <c r="WCQ259" s="277"/>
      <c r="WCR259" s="277"/>
      <c r="WCS259" s="277"/>
      <c r="WCT259" s="277"/>
      <c r="WCU259" s="277"/>
      <c r="WCV259" s="277"/>
      <c r="WCW259" s="277"/>
      <c r="WCX259" s="402"/>
      <c r="WCY259" s="404"/>
      <c r="WCZ259" s="49"/>
      <c r="WDA259" s="49"/>
      <c r="WDB259" s="49"/>
      <c r="WDC259" s="99"/>
      <c r="WDD259" s="98"/>
      <c r="WDE259" s="49"/>
      <c r="WDF259" s="405"/>
      <c r="WDG259" s="405"/>
      <c r="WDH259" s="277"/>
      <c r="WDI259" s="277"/>
      <c r="WDJ259" s="277"/>
      <c r="WDK259" s="277"/>
      <c r="WDL259" s="277"/>
      <c r="WDM259" s="277"/>
      <c r="WDN259" s="277"/>
      <c r="WDO259" s="277"/>
      <c r="WDP259" s="402"/>
      <c r="WDQ259" s="404"/>
      <c r="WDR259" s="49"/>
      <c r="WDS259" s="49"/>
      <c r="WDT259" s="49"/>
      <c r="WDU259" s="99"/>
      <c r="WDV259" s="98"/>
      <c r="WDW259" s="49"/>
      <c r="WDX259" s="405"/>
      <c r="WDY259" s="405"/>
      <c r="WDZ259" s="277"/>
      <c r="WEA259" s="277"/>
      <c r="WEB259" s="277"/>
      <c r="WEC259" s="277"/>
      <c r="WED259" s="277"/>
      <c r="WEE259" s="277"/>
      <c r="WEF259" s="277"/>
      <c r="WEG259" s="277"/>
      <c r="WEH259" s="402"/>
      <c r="WEI259" s="404"/>
      <c r="WEJ259" s="49"/>
      <c r="WEK259" s="49"/>
      <c r="WEL259" s="49"/>
      <c r="WEM259" s="99"/>
      <c r="WEN259" s="98"/>
      <c r="WEO259" s="49"/>
      <c r="WEP259" s="405"/>
      <c r="WEQ259" s="405"/>
      <c r="WER259" s="277"/>
      <c r="WES259" s="277"/>
      <c r="WET259" s="277"/>
      <c r="WEU259" s="277"/>
      <c r="WEV259" s="277"/>
      <c r="WEW259" s="277"/>
      <c r="WEX259" s="277"/>
      <c r="WEY259" s="277"/>
      <c r="WEZ259" s="402"/>
      <c r="WFA259" s="404"/>
      <c r="WFB259" s="49"/>
      <c r="WFC259" s="49"/>
      <c r="WFD259" s="49"/>
      <c r="WFE259" s="99"/>
      <c r="WFF259" s="98"/>
      <c r="WFG259" s="49"/>
      <c r="WFH259" s="405"/>
      <c r="WFI259" s="405"/>
      <c r="WFJ259" s="277"/>
      <c r="WFK259" s="277"/>
      <c r="WFL259" s="277"/>
      <c r="WFM259" s="277"/>
      <c r="WFN259" s="277"/>
      <c r="WFO259" s="277"/>
      <c r="WFP259" s="277"/>
      <c r="WFQ259" s="277"/>
      <c r="WFR259" s="402"/>
      <c r="WFS259" s="404"/>
      <c r="WFT259" s="49"/>
      <c r="WFU259" s="49"/>
      <c r="WFV259" s="49"/>
      <c r="WFW259" s="99"/>
      <c r="WFX259" s="98"/>
      <c r="WFY259" s="49"/>
      <c r="WFZ259" s="405"/>
      <c r="WGA259" s="405"/>
      <c r="WGB259" s="277"/>
      <c r="WGC259" s="277"/>
      <c r="WGD259" s="277"/>
      <c r="WGE259" s="277"/>
      <c r="WGF259" s="277"/>
      <c r="WGG259" s="277"/>
      <c r="WGH259" s="277"/>
      <c r="WGI259" s="277"/>
      <c r="WGJ259" s="402"/>
      <c r="WGK259" s="404"/>
      <c r="WGL259" s="49"/>
      <c r="WGM259" s="49"/>
      <c r="WGN259" s="49"/>
      <c r="WGO259" s="99"/>
      <c r="WGP259" s="98"/>
      <c r="WGQ259" s="49"/>
      <c r="WGR259" s="405"/>
      <c r="WGS259" s="405"/>
      <c r="WGT259" s="277"/>
      <c r="WGU259" s="277"/>
      <c r="WGV259" s="277"/>
      <c r="WGW259" s="277"/>
      <c r="WGX259" s="277"/>
      <c r="WGY259" s="277"/>
      <c r="WGZ259" s="277"/>
      <c r="WHA259" s="277"/>
      <c r="WHB259" s="402"/>
      <c r="WHC259" s="404"/>
      <c r="WHD259" s="49"/>
      <c r="WHE259" s="49"/>
      <c r="WHF259" s="49"/>
      <c r="WHG259" s="99"/>
      <c r="WHH259" s="98"/>
      <c r="WHI259" s="49"/>
      <c r="WHJ259" s="405"/>
      <c r="WHK259" s="405"/>
      <c r="WHL259" s="277"/>
      <c r="WHM259" s="277"/>
      <c r="WHN259" s="277"/>
      <c r="WHO259" s="277"/>
      <c r="WHP259" s="277"/>
      <c r="WHQ259" s="277"/>
      <c r="WHR259" s="277"/>
      <c r="WHS259" s="277"/>
      <c r="WHT259" s="402"/>
      <c r="WHU259" s="404"/>
      <c r="WHV259" s="49"/>
      <c r="WHW259" s="49"/>
      <c r="WHX259" s="49"/>
      <c r="WHY259" s="99"/>
      <c r="WHZ259" s="98"/>
      <c r="WIA259" s="49"/>
      <c r="WIB259" s="405"/>
      <c r="WIC259" s="405"/>
      <c r="WID259" s="277"/>
      <c r="WIE259" s="277"/>
      <c r="WIF259" s="277"/>
      <c r="WIG259" s="277"/>
      <c r="WIH259" s="277"/>
      <c r="WII259" s="277"/>
      <c r="WIJ259" s="277"/>
      <c r="WIK259" s="277"/>
      <c r="WIL259" s="402"/>
      <c r="WIM259" s="404"/>
      <c r="WIN259" s="49"/>
      <c r="WIO259" s="49"/>
      <c r="WIP259" s="49"/>
      <c r="WIQ259" s="99"/>
      <c r="WIR259" s="98"/>
      <c r="WIS259" s="49"/>
      <c r="WIT259" s="405"/>
      <c r="WIU259" s="405"/>
      <c r="WIV259" s="277"/>
      <c r="WIW259" s="277"/>
      <c r="WIX259" s="277"/>
      <c r="WIY259" s="277"/>
      <c r="WIZ259" s="277"/>
      <c r="WJA259" s="277"/>
      <c r="WJB259" s="277"/>
      <c r="WJC259" s="277"/>
      <c r="WJD259" s="402"/>
      <c r="WJE259" s="404"/>
      <c r="WJF259" s="49"/>
      <c r="WJG259" s="49"/>
      <c r="WJH259" s="49"/>
      <c r="WJI259" s="99"/>
      <c r="WJJ259" s="98"/>
      <c r="WJK259" s="49"/>
      <c r="WJL259" s="405"/>
      <c r="WJM259" s="405"/>
      <c r="WJN259" s="277"/>
      <c r="WJO259" s="277"/>
      <c r="WJP259" s="277"/>
      <c r="WJQ259" s="277"/>
      <c r="WJR259" s="277"/>
      <c r="WJS259" s="277"/>
      <c r="WJT259" s="277"/>
      <c r="WJU259" s="277"/>
      <c r="WJV259" s="402"/>
      <c r="WJW259" s="404"/>
      <c r="WJX259" s="49"/>
      <c r="WJY259" s="49"/>
      <c r="WJZ259" s="49"/>
      <c r="WKA259" s="99"/>
      <c r="WKB259" s="98"/>
      <c r="WKC259" s="49"/>
      <c r="WKD259" s="405"/>
      <c r="WKE259" s="405"/>
      <c r="WKF259" s="277"/>
      <c r="WKG259" s="277"/>
      <c r="WKH259" s="277"/>
      <c r="WKI259" s="277"/>
      <c r="WKJ259" s="277"/>
      <c r="WKK259" s="277"/>
      <c r="WKL259" s="277"/>
      <c r="WKM259" s="277"/>
      <c r="WKN259" s="402"/>
      <c r="WKO259" s="404"/>
      <c r="WKP259" s="49"/>
      <c r="WKQ259" s="49"/>
      <c r="WKR259" s="49"/>
      <c r="WKS259" s="99"/>
      <c r="WKT259" s="98"/>
      <c r="WKU259" s="49"/>
      <c r="WKV259" s="405"/>
      <c r="WKW259" s="405"/>
      <c r="WKX259" s="277"/>
      <c r="WKY259" s="277"/>
      <c r="WKZ259" s="277"/>
      <c r="WLA259" s="277"/>
      <c r="WLB259" s="277"/>
      <c r="WLC259" s="277"/>
      <c r="WLD259" s="277"/>
      <c r="WLE259" s="277"/>
      <c r="WLF259" s="402"/>
      <c r="WLG259" s="404"/>
      <c r="WLH259" s="49"/>
      <c r="WLI259" s="49"/>
      <c r="WLJ259" s="49"/>
      <c r="WLK259" s="99"/>
      <c r="WLL259" s="98"/>
      <c r="WLM259" s="49"/>
      <c r="WLN259" s="405"/>
      <c r="WLO259" s="405"/>
      <c r="WLP259" s="277"/>
      <c r="WLQ259" s="277"/>
      <c r="WLR259" s="277"/>
      <c r="WLS259" s="277"/>
      <c r="WLT259" s="277"/>
      <c r="WLU259" s="277"/>
      <c r="WLV259" s="277"/>
      <c r="WLW259" s="277"/>
      <c r="WLX259" s="402"/>
      <c r="WLY259" s="404"/>
      <c r="WLZ259" s="49"/>
      <c r="WMA259" s="49"/>
      <c r="WMB259" s="49"/>
      <c r="WMC259" s="99"/>
      <c r="WMD259" s="98"/>
      <c r="WME259" s="49"/>
      <c r="WMF259" s="405"/>
      <c r="WMG259" s="405"/>
      <c r="WMH259" s="277"/>
      <c r="WMI259" s="277"/>
      <c r="WMJ259" s="277"/>
      <c r="WMK259" s="277"/>
      <c r="WML259" s="277"/>
      <c r="WMM259" s="277"/>
      <c r="WMN259" s="277"/>
      <c r="WMO259" s="277"/>
      <c r="WMP259" s="402"/>
      <c r="WMQ259" s="404"/>
      <c r="WMR259" s="49"/>
      <c r="WMS259" s="49"/>
      <c r="WMT259" s="49"/>
      <c r="WMU259" s="99"/>
      <c r="WMV259" s="98"/>
      <c r="WMW259" s="49"/>
      <c r="WMX259" s="405"/>
      <c r="WMY259" s="405"/>
      <c r="WMZ259" s="277"/>
      <c r="WNA259" s="277"/>
      <c r="WNB259" s="277"/>
      <c r="WNC259" s="277"/>
      <c r="WND259" s="277"/>
      <c r="WNE259" s="277"/>
      <c r="WNF259" s="277"/>
      <c r="WNG259" s="277"/>
      <c r="WNH259" s="402"/>
      <c r="WNI259" s="404"/>
      <c r="WNJ259" s="49"/>
      <c r="WNK259" s="49"/>
      <c r="WNL259" s="49"/>
      <c r="WNM259" s="99"/>
      <c r="WNN259" s="98"/>
      <c r="WNO259" s="49"/>
      <c r="WNP259" s="405"/>
      <c r="WNQ259" s="405"/>
      <c r="WNR259" s="277"/>
      <c r="WNS259" s="277"/>
      <c r="WNT259" s="277"/>
      <c r="WNU259" s="277"/>
      <c r="WNV259" s="277"/>
      <c r="WNW259" s="277"/>
      <c r="WNX259" s="277"/>
      <c r="WNY259" s="277"/>
      <c r="WNZ259" s="402"/>
      <c r="WOA259" s="404"/>
      <c r="WOB259" s="49"/>
      <c r="WOC259" s="49"/>
      <c r="WOD259" s="49"/>
      <c r="WOE259" s="99"/>
      <c r="WOF259" s="98"/>
      <c r="WOG259" s="49"/>
      <c r="WOH259" s="405"/>
      <c r="WOI259" s="405"/>
      <c r="WOJ259" s="277"/>
      <c r="WOK259" s="277"/>
      <c r="WOL259" s="277"/>
      <c r="WOM259" s="277"/>
      <c r="WON259" s="277"/>
      <c r="WOO259" s="277"/>
      <c r="WOP259" s="277"/>
      <c r="WOQ259" s="277"/>
      <c r="WOR259" s="402"/>
      <c r="WOS259" s="404"/>
      <c r="WOT259" s="49"/>
      <c r="WOU259" s="49"/>
      <c r="WOV259" s="49"/>
      <c r="WOW259" s="99"/>
      <c r="WOX259" s="98"/>
      <c r="WOY259" s="49"/>
      <c r="WOZ259" s="405"/>
      <c r="WPA259" s="405"/>
      <c r="WPB259" s="277"/>
      <c r="WPC259" s="277"/>
      <c r="WPD259" s="277"/>
      <c r="WPE259" s="277"/>
      <c r="WPF259" s="277"/>
      <c r="WPG259" s="277"/>
      <c r="WPH259" s="277"/>
      <c r="WPI259" s="277"/>
      <c r="WPJ259" s="402"/>
      <c r="WPK259" s="404"/>
      <c r="WPL259" s="49"/>
      <c r="WPM259" s="49"/>
      <c r="WPN259" s="49"/>
      <c r="WPO259" s="99"/>
      <c r="WPP259" s="98"/>
      <c r="WPQ259" s="49"/>
      <c r="WPR259" s="405"/>
      <c r="WPS259" s="405"/>
      <c r="WPT259" s="277"/>
      <c r="WPU259" s="277"/>
      <c r="WPV259" s="277"/>
      <c r="WPW259" s="277"/>
      <c r="WPX259" s="277"/>
      <c r="WPY259" s="277"/>
      <c r="WPZ259" s="277"/>
      <c r="WQA259" s="277"/>
      <c r="WQB259" s="402"/>
      <c r="WQC259" s="404"/>
      <c r="WQD259" s="49"/>
      <c r="WQE259" s="49"/>
      <c r="WQF259" s="49"/>
      <c r="WQG259" s="99"/>
      <c r="WQH259" s="98"/>
      <c r="WQI259" s="49"/>
      <c r="WQJ259" s="405"/>
      <c r="WQK259" s="405"/>
      <c r="WQL259" s="277"/>
      <c r="WQM259" s="277"/>
      <c r="WQN259" s="277"/>
      <c r="WQO259" s="277"/>
      <c r="WQP259" s="277"/>
      <c r="WQQ259" s="277"/>
      <c r="WQR259" s="277"/>
      <c r="WQS259" s="277"/>
      <c r="WQT259" s="402"/>
      <c r="WQU259" s="404"/>
      <c r="WQV259" s="49"/>
      <c r="WQW259" s="49"/>
      <c r="WQX259" s="49"/>
      <c r="WQY259" s="99"/>
      <c r="WQZ259" s="98"/>
      <c r="WRA259" s="49"/>
      <c r="WRB259" s="405"/>
      <c r="WRC259" s="405"/>
      <c r="WRD259" s="277"/>
      <c r="WRE259" s="277"/>
      <c r="WRF259" s="277"/>
      <c r="WRG259" s="277"/>
      <c r="WRH259" s="277"/>
      <c r="WRI259" s="277"/>
      <c r="WRJ259" s="277"/>
      <c r="WRK259" s="277"/>
      <c r="WRL259" s="402"/>
      <c r="WRM259" s="404"/>
      <c r="WRN259" s="49"/>
      <c r="WRO259" s="49"/>
      <c r="WRP259" s="49"/>
      <c r="WRQ259" s="99"/>
      <c r="WRR259" s="98"/>
      <c r="WRS259" s="49"/>
      <c r="WRT259" s="405"/>
      <c r="WRU259" s="405"/>
      <c r="WRV259" s="277"/>
      <c r="WRW259" s="277"/>
      <c r="WRX259" s="277"/>
      <c r="WRY259" s="277"/>
      <c r="WRZ259" s="277"/>
      <c r="WSA259" s="277"/>
      <c r="WSB259" s="277"/>
      <c r="WSC259" s="277"/>
      <c r="WSD259" s="402"/>
      <c r="WSE259" s="404"/>
      <c r="WSF259" s="49"/>
      <c r="WSG259" s="49"/>
      <c r="WSH259" s="49"/>
      <c r="WSI259" s="99"/>
      <c r="WSJ259" s="98"/>
      <c r="WSK259" s="49"/>
      <c r="WSL259" s="405"/>
      <c r="WSM259" s="405"/>
      <c r="WSN259" s="277"/>
      <c r="WSO259" s="277"/>
      <c r="WSP259" s="277"/>
      <c r="WSQ259" s="277"/>
      <c r="WSR259" s="277"/>
      <c r="WSS259" s="277"/>
      <c r="WST259" s="277"/>
      <c r="WSU259" s="277"/>
      <c r="WSV259" s="402"/>
      <c r="WSW259" s="404"/>
      <c r="WSX259" s="49"/>
      <c r="WSY259" s="49"/>
      <c r="WSZ259" s="49"/>
      <c r="WTA259" s="99"/>
      <c r="WTB259" s="98"/>
      <c r="WTC259" s="49"/>
      <c r="WTD259" s="405"/>
      <c r="WTE259" s="405"/>
      <c r="WTF259" s="277"/>
      <c r="WTG259" s="277"/>
      <c r="WTH259" s="277"/>
      <c r="WTI259" s="277"/>
      <c r="WTJ259" s="277"/>
      <c r="WTK259" s="277"/>
      <c r="WTL259" s="277"/>
      <c r="WTM259" s="277"/>
      <c r="WTN259" s="402"/>
      <c r="WTO259" s="404"/>
      <c r="WTP259" s="49"/>
      <c r="WTQ259" s="49"/>
      <c r="WTR259" s="49"/>
      <c r="WTS259" s="99"/>
      <c r="WTT259" s="98"/>
      <c r="WTU259" s="49"/>
      <c r="WTV259" s="405"/>
      <c r="WTW259" s="405"/>
      <c r="WTX259" s="277"/>
      <c r="WTY259" s="277"/>
      <c r="WTZ259" s="277"/>
      <c r="WUA259" s="277"/>
      <c r="WUB259" s="277"/>
      <c r="WUC259" s="277"/>
      <c r="WUD259" s="277"/>
      <c r="WUE259" s="277"/>
      <c r="WUF259" s="402"/>
      <c r="WUG259" s="404"/>
      <c r="WUH259" s="49"/>
      <c r="WUI259" s="49"/>
      <c r="WUJ259" s="49"/>
      <c r="WUK259" s="99"/>
      <c r="WUL259" s="98"/>
      <c r="WUM259" s="49"/>
      <c r="WUN259" s="405"/>
      <c r="WUO259" s="405"/>
      <c r="WUP259" s="277"/>
      <c r="WUQ259" s="277"/>
      <c r="WUR259" s="277"/>
      <c r="WUS259" s="277"/>
      <c r="WUT259" s="277"/>
      <c r="WUU259" s="277"/>
      <c r="WUV259" s="277"/>
      <c r="WUW259" s="277"/>
      <c r="WUX259" s="402"/>
      <c r="WUY259" s="404"/>
      <c r="WUZ259" s="49"/>
      <c r="WVA259" s="49"/>
      <c r="WVB259" s="49"/>
      <c r="WVC259" s="99"/>
      <c r="WVD259" s="98"/>
      <c r="WVE259" s="49"/>
      <c r="WVF259" s="405"/>
      <c r="WVG259" s="405"/>
      <c r="WVH259" s="277"/>
      <c r="WVI259" s="277"/>
      <c r="WVJ259" s="277"/>
      <c r="WVK259" s="277"/>
      <c r="WVL259" s="277"/>
      <c r="WVM259" s="277"/>
      <c r="WVN259" s="277"/>
      <c r="WVO259" s="277"/>
      <c r="WVP259" s="402"/>
      <c r="WVQ259" s="404"/>
      <c r="WVR259" s="49"/>
      <c r="WVS259" s="49"/>
      <c r="WVT259" s="49"/>
      <c r="WVU259" s="99"/>
      <c r="WVV259" s="98"/>
      <c r="WVW259" s="49"/>
      <c r="WVX259" s="405"/>
      <c r="WVY259" s="405"/>
      <c r="WVZ259" s="277"/>
      <c r="WWA259" s="277"/>
      <c r="WWB259" s="277"/>
      <c r="WWC259" s="277"/>
      <c r="WWD259" s="277"/>
      <c r="WWE259" s="277"/>
      <c r="WWF259" s="277"/>
      <c r="WWG259" s="277"/>
      <c r="WWH259" s="402"/>
      <c r="WWI259" s="404"/>
      <c r="WWJ259" s="49"/>
      <c r="WWK259" s="49"/>
      <c r="WWL259" s="49"/>
      <c r="WWM259" s="99"/>
      <c r="WWN259" s="98"/>
      <c r="WWO259" s="49"/>
      <c r="WWP259" s="405"/>
      <c r="WWQ259" s="405"/>
      <c r="WWR259" s="277"/>
      <c r="WWS259" s="277"/>
      <c r="WWT259" s="277"/>
      <c r="WWU259" s="277"/>
      <c r="WWV259" s="277"/>
      <c r="WWW259" s="277"/>
      <c r="WWX259" s="277"/>
      <c r="WWY259" s="277"/>
      <c r="WWZ259" s="402"/>
      <c r="WXA259" s="404"/>
      <c r="WXB259" s="49"/>
      <c r="WXC259" s="49"/>
      <c r="WXD259" s="49"/>
      <c r="WXE259" s="99"/>
      <c r="WXF259" s="98"/>
      <c r="WXG259" s="49"/>
      <c r="WXH259" s="405"/>
      <c r="WXI259" s="405"/>
      <c r="WXJ259" s="277"/>
      <c r="WXK259" s="277"/>
      <c r="WXL259" s="277"/>
      <c r="WXM259" s="277"/>
      <c r="WXN259" s="277"/>
      <c r="WXO259" s="277"/>
      <c r="WXP259" s="277"/>
      <c r="WXQ259" s="277"/>
      <c r="WXR259" s="402"/>
      <c r="WXS259" s="404"/>
      <c r="WXT259" s="49"/>
      <c r="WXU259" s="49"/>
      <c r="WXV259" s="49"/>
      <c r="WXW259" s="99"/>
      <c r="WXX259" s="98"/>
      <c r="WXY259" s="49"/>
      <c r="WXZ259" s="405"/>
      <c r="WYA259" s="405"/>
      <c r="WYB259" s="277"/>
      <c r="WYC259" s="277"/>
      <c r="WYD259" s="277"/>
      <c r="WYE259" s="277"/>
      <c r="WYF259" s="277"/>
      <c r="WYG259" s="277"/>
      <c r="WYH259" s="277"/>
      <c r="WYI259" s="277"/>
      <c r="WYJ259" s="402"/>
      <c r="WYK259" s="404"/>
      <c r="WYL259" s="49"/>
      <c r="WYM259" s="49"/>
      <c r="WYN259" s="49"/>
      <c r="WYO259" s="99"/>
      <c r="WYP259" s="98"/>
      <c r="WYQ259" s="49"/>
      <c r="WYR259" s="405"/>
      <c r="WYS259" s="405"/>
      <c r="WYT259" s="277"/>
      <c r="WYU259" s="277"/>
      <c r="WYV259" s="277"/>
      <c r="WYW259" s="277"/>
      <c r="WYX259" s="277"/>
      <c r="WYY259" s="277"/>
      <c r="WYZ259" s="277"/>
      <c r="WZA259" s="277"/>
      <c r="WZB259" s="402"/>
      <c r="WZC259" s="404"/>
      <c r="WZD259" s="49"/>
      <c r="WZE259" s="49"/>
      <c r="WZF259" s="49"/>
      <c r="WZG259" s="99"/>
      <c r="WZH259" s="98"/>
      <c r="WZI259" s="49"/>
      <c r="WZJ259" s="405"/>
      <c r="WZK259" s="405"/>
      <c r="WZL259" s="277"/>
      <c r="WZM259" s="277"/>
      <c r="WZN259" s="277"/>
      <c r="WZO259" s="277"/>
      <c r="WZP259" s="277"/>
      <c r="WZQ259" s="277"/>
      <c r="WZR259" s="277"/>
      <c r="WZS259" s="277"/>
      <c r="WZT259" s="402"/>
      <c r="WZU259" s="404"/>
      <c r="WZV259" s="49"/>
      <c r="WZW259" s="49"/>
      <c r="WZX259" s="49"/>
      <c r="WZY259" s="99"/>
      <c r="WZZ259" s="98"/>
      <c r="XAA259" s="49"/>
      <c r="XAB259" s="405"/>
      <c r="XAC259" s="405"/>
      <c r="XAD259" s="277"/>
      <c r="XAE259" s="277"/>
      <c r="XAF259" s="277"/>
      <c r="XAG259" s="277"/>
      <c r="XAH259" s="277"/>
      <c r="XAI259" s="277"/>
      <c r="XAJ259" s="277"/>
      <c r="XAK259" s="277"/>
      <c r="XAL259" s="402"/>
      <c r="XAM259" s="404"/>
      <c r="XAN259" s="49"/>
      <c r="XAO259" s="49"/>
      <c r="XAP259" s="49"/>
      <c r="XAQ259" s="99"/>
      <c r="XAR259" s="98"/>
      <c r="XAS259" s="49"/>
      <c r="XAT259" s="405"/>
      <c r="XAU259" s="405"/>
      <c r="XAV259" s="277"/>
      <c r="XAW259" s="277"/>
      <c r="XAX259" s="277"/>
      <c r="XAY259" s="277"/>
      <c r="XAZ259" s="277"/>
      <c r="XBA259" s="277"/>
      <c r="XBB259" s="277"/>
      <c r="XBC259" s="277"/>
      <c r="XBD259" s="402"/>
      <c r="XBE259" s="404"/>
      <c r="XBF259" s="49"/>
      <c r="XBG259" s="49"/>
      <c r="XBH259" s="49"/>
      <c r="XBI259" s="99"/>
      <c r="XBJ259" s="98"/>
      <c r="XBK259" s="49"/>
      <c r="XBL259" s="405"/>
      <c r="XBM259" s="405"/>
      <c r="XBN259" s="277"/>
      <c r="XBO259" s="277"/>
      <c r="XBP259" s="277"/>
      <c r="XBQ259" s="277"/>
      <c r="XBR259" s="277"/>
      <c r="XBS259" s="277"/>
      <c r="XBT259" s="277"/>
      <c r="XBU259" s="277"/>
      <c r="XBV259" s="402"/>
      <c r="XBW259" s="404"/>
      <c r="XBX259" s="49"/>
      <c r="XBY259" s="49"/>
      <c r="XBZ259" s="49"/>
      <c r="XCA259" s="99"/>
      <c r="XCB259" s="98"/>
      <c r="XCC259" s="49"/>
      <c r="XCD259" s="405"/>
      <c r="XCE259" s="405"/>
      <c r="XCF259" s="277"/>
      <c r="XCG259" s="277"/>
      <c r="XCH259" s="277"/>
      <c r="XCI259" s="277"/>
      <c r="XCJ259" s="277"/>
      <c r="XCK259" s="277"/>
      <c r="XCL259" s="277"/>
      <c r="XCM259" s="277"/>
      <c r="XCN259" s="402"/>
      <c r="XCO259" s="404"/>
      <c r="XCP259" s="49"/>
      <c r="XCQ259" s="49"/>
      <c r="XCR259" s="49"/>
      <c r="XCS259" s="99"/>
      <c r="XCT259" s="98"/>
      <c r="XCU259" s="49"/>
      <c r="XCV259" s="405"/>
      <c r="XCW259" s="405"/>
      <c r="XCX259" s="277"/>
      <c r="XCY259" s="277"/>
      <c r="XCZ259" s="277"/>
      <c r="XDA259" s="277"/>
      <c r="XDB259" s="277"/>
      <c r="XDC259" s="277"/>
      <c r="XDD259" s="277"/>
      <c r="XDE259" s="277"/>
      <c r="XDF259" s="402"/>
      <c r="XDG259" s="404"/>
      <c r="XDH259" s="49"/>
      <c r="XDI259" s="49"/>
      <c r="XDJ259" s="49"/>
    </row>
    <row r="260" spans="1:16338" s="407" customFormat="1" x14ac:dyDescent="0.2">
      <c r="A260" s="234"/>
      <c r="B260" s="208"/>
      <c r="C260" s="208"/>
      <c r="D260" s="208"/>
      <c r="E260" s="477"/>
      <c r="F260" s="376" t="s">
        <v>1100</v>
      </c>
      <c r="G260" s="202"/>
      <c r="H260" s="207"/>
      <c r="I260" s="207"/>
      <c r="J260" s="572"/>
      <c r="K260" s="207"/>
      <c r="L260" s="417">
        <v>40</v>
      </c>
      <c r="M260" s="549"/>
      <c r="N260" s="320"/>
      <c r="O260" s="522"/>
      <c r="P260" s="522"/>
      <c r="Q260" s="522"/>
      <c r="R260" s="485"/>
      <c r="S260" s="277"/>
      <c r="T260" s="277"/>
      <c r="U260" s="277"/>
      <c r="V260" s="277"/>
      <c r="W260" s="277"/>
      <c r="X260" s="277"/>
      <c r="Y260" s="277"/>
      <c r="Z260" s="402"/>
      <c r="AA260" s="404"/>
      <c r="AB260" s="49"/>
      <c r="AC260" s="49"/>
      <c r="AD260" s="49"/>
      <c r="AE260" s="99"/>
      <c r="AF260" s="98"/>
      <c r="AG260" s="49"/>
      <c r="AH260" s="405"/>
      <c r="AI260" s="405"/>
      <c r="AJ260" s="277"/>
      <c r="AK260" s="277"/>
      <c r="AL260" s="277"/>
      <c r="AM260" s="277"/>
      <c r="AN260" s="277"/>
      <c r="AO260" s="277"/>
      <c r="AP260" s="277"/>
      <c r="AQ260" s="277"/>
      <c r="AR260" s="402"/>
      <c r="AS260" s="404"/>
      <c r="AT260" s="49"/>
      <c r="AU260" s="49"/>
      <c r="AV260" s="49"/>
      <c r="AW260" s="99"/>
      <c r="AX260" s="98"/>
      <c r="AY260" s="49"/>
      <c r="AZ260" s="405"/>
      <c r="BA260" s="405"/>
      <c r="BB260" s="277"/>
      <c r="BC260" s="277"/>
      <c r="BD260" s="277"/>
      <c r="BE260" s="277"/>
      <c r="BF260" s="277"/>
      <c r="BG260" s="277"/>
      <c r="BH260" s="277"/>
      <c r="BI260" s="277"/>
      <c r="BJ260" s="402"/>
      <c r="BK260" s="404"/>
      <c r="BL260" s="49"/>
      <c r="BM260" s="49"/>
      <c r="BN260" s="49"/>
      <c r="BO260" s="99"/>
      <c r="BP260" s="98"/>
      <c r="BQ260" s="49"/>
      <c r="BR260" s="405"/>
      <c r="BS260" s="405"/>
      <c r="BT260" s="277"/>
      <c r="BU260" s="277"/>
      <c r="BV260" s="277"/>
      <c r="BW260" s="277"/>
      <c r="BX260" s="277"/>
      <c r="BY260" s="277"/>
      <c r="BZ260" s="277"/>
      <c r="CA260" s="277"/>
      <c r="CB260" s="402"/>
      <c r="CC260" s="404"/>
      <c r="CD260" s="49"/>
      <c r="CE260" s="49"/>
      <c r="CF260" s="49"/>
      <c r="CG260" s="99"/>
      <c r="CH260" s="98"/>
      <c r="CI260" s="49"/>
      <c r="CJ260" s="405"/>
      <c r="CK260" s="405"/>
      <c r="CL260" s="277"/>
      <c r="CM260" s="277"/>
      <c r="CN260" s="277"/>
      <c r="CO260" s="277"/>
      <c r="CP260" s="277"/>
      <c r="CQ260" s="277"/>
      <c r="CR260" s="277"/>
      <c r="CS260" s="277"/>
      <c r="CT260" s="402"/>
      <c r="CU260" s="404"/>
      <c r="CV260" s="49"/>
      <c r="CW260" s="49"/>
      <c r="CX260" s="49"/>
      <c r="CY260" s="99"/>
      <c r="CZ260" s="98"/>
      <c r="DA260" s="49"/>
      <c r="DB260" s="405"/>
      <c r="DC260" s="405"/>
      <c r="DD260" s="277"/>
      <c r="DE260" s="277"/>
      <c r="DF260" s="277"/>
      <c r="DG260" s="277"/>
      <c r="DH260" s="277"/>
      <c r="DI260" s="277"/>
      <c r="DJ260" s="277"/>
      <c r="DK260" s="277"/>
      <c r="DL260" s="402"/>
      <c r="DM260" s="404"/>
      <c r="DN260" s="49"/>
      <c r="DO260" s="49"/>
      <c r="DP260" s="49"/>
      <c r="DQ260" s="99"/>
      <c r="DR260" s="98"/>
      <c r="DS260" s="49"/>
      <c r="DT260" s="405"/>
      <c r="DU260" s="405"/>
      <c r="DV260" s="277"/>
      <c r="DW260" s="277"/>
      <c r="DX260" s="277"/>
      <c r="DY260" s="277"/>
      <c r="DZ260" s="277"/>
      <c r="EA260" s="277"/>
      <c r="EB260" s="277"/>
      <c r="EC260" s="277"/>
      <c r="ED260" s="402"/>
      <c r="EE260" s="404"/>
      <c r="EF260" s="49"/>
      <c r="EG260" s="49"/>
      <c r="EH260" s="49"/>
      <c r="EI260" s="99"/>
      <c r="EJ260" s="98"/>
      <c r="EK260" s="49"/>
      <c r="EL260" s="405"/>
      <c r="EM260" s="405"/>
      <c r="EN260" s="277"/>
      <c r="EO260" s="277"/>
      <c r="EP260" s="277"/>
      <c r="EQ260" s="277"/>
      <c r="ER260" s="277"/>
      <c r="ES260" s="277"/>
      <c r="ET260" s="277"/>
      <c r="EU260" s="277"/>
      <c r="EV260" s="402"/>
      <c r="EW260" s="404"/>
      <c r="EX260" s="49"/>
      <c r="EY260" s="49"/>
      <c r="EZ260" s="49"/>
      <c r="FA260" s="99"/>
      <c r="FB260" s="98"/>
      <c r="FC260" s="49"/>
      <c r="FD260" s="405"/>
      <c r="FE260" s="405"/>
      <c r="FF260" s="277"/>
      <c r="FG260" s="277"/>
      <c r="FH260" s="277"/>
      <c r="FI260" s="277"/>
      <c r="FJ260" s="277"/>
      <c r="FK260" s="277"/>
      <c r="FL260" s="277"/>
      <c r="FM260" s="277"/>
      <c r="FN260" s="402"/>
      <c r="FO260" s="404"/>
      <c r="FP260" s="49"/>
      <c r="FQ260" s="49"/>
      <c r="FR260" s="49"/>
      <c r="FS260" s="99"/>
      <c r="FT260" s="98"/>
      <c r="FU260" s="49"/>
      <c r="FV260" s="405"/>
      <c r="FW260" s="405"/>
      <c r="FX260" s="277"/>
      <c r="FY260" s="277"/>
      <c r="FZ260" s="277"/>
      <c r="GA260" s="277"/>
      <c r="GB260" s="277"/>
      <c r="GC260" s="277"/>
      <c r="GD260" s="277"/>
      <c r="GE260" s="277"/>
      <c r="GF260" s="402"/>
      <c r="GG260" s="404"/>
      <c r="GH260" s="49"/>
      <c r="GI260" s="49"/>
      <c r="GJ260" s="49"/>
      <c r="GK260" s="99"/>
      <c r="GL260" s="98"/>
      <c r="GM260" s="49"/>
      <c r="GN260" s="405"/>
      <c r="GO260" s="405"/>
      <c r="GP260" s="277"/>
      <c r="GQ260" s="277"/>
      <c r="GR260" s="277"/>
      <c r="GS260" s="277"/>
      <c r="GT260" s="277"/>
      <c r="GU260" s="277"/>
      <c r="GV260" s="277"/>
      <c r="GW260" s="277"/>
      <c r="GX260" s="402"/>
      <c r="GY260" s="404"/>
      <c r="GZ260" s="49"/>
      <c r="HA260" s="49"/>
      <c r="HB260" s="49"/>
      <c r="HC260" s="99"/>
      <c r="HD260" s="98"/>
      <c r="HE260" s="49"/>
      <c r="HF260" s="405"/>
      <c r="HG260" s="405"/>
      <c r="HH260" s="277"/>
      <c r="HI260" s="277"/>
      <c r="HJ260" s="277"/>
      <c r="HK260" s="277"/>
      <c r="HL260" s="277"/>
      <c r="HM260" s="277"/>
      <c r="HN260" s="277"/>
      <c r="HO260" s="277"/>
      <c r="HP260" s="402"/>
      <c r="HQ260" s="404"/>
      <c r="HR260" s="49"/>
      <c r="HS260" s="49"/>
      <c r="HT260" s="49"/>
      <c r="HU260" s="99"/>
      <c r="HV260" s="98"/>
      <c r="HW260" s="49"/>
      <c r="HX260" s="405"/>
      <c r="HY260" s="405"/>
      <c r="HZ260" s="277"/>
      <c r="IA260" s="277"/>
      <c r="IB260" s="277"/>
      <c r="IC260" s="277"/>
      <c r="ID260" s="277"/>
      <c r="IE260" s="277"/>
      <c r="IF260" s="277"/>
      <c r="IG260" s="277"/>
      <c r="IH260" s="402"/>
      <c r="II260" s="404"/>
      <c r="IJ260" s="49"/>
      <c r="IK260" s="49"/>
      <c r="IL260" s="49"/>
      <c r="IM260" s="99"/>
      <c r="IN260" s="98"/>
      <c r="IO260" s="49"/>
      <c r="IP260" s="405"/>
      <c r="IQ260" s="405"/>
      <c r="IR260" s="277"/>
      <c r="IS260" s="277"/>
      <c r="IT260" s="277"/>
      <c r="IU260" s="277"/>
      <c r="IV260" s="277"/>
      <c r="IW260" s="277"/>
      <c r="IX260" s="277"/>
      <c r="IY260" s="277"/>
      <c r="IZ260" s="402"/>
      <c r="JA260" s="404"/>
      <c r="JB260" s="49"/>
      <c r="JC260" s="49"/>
      <c r="JD260" s="49"/>
      <c r="JE260" s="99"/>
      <c r="JF260" s="98"/>
      <c r="JG260" s="49"/>
      <c r="JH260" s="405"/>
      <c r="JI260" s="405"/>
      <c r="JJ260" s="277"/>
      <c r="JK260" s="277"/>
      <c r="JL260" s="277"/>
      <c r="JM260" s="277"/>
      <c r="JN260" s="277"/>
      <c r="JO260" s="277"/>
      <c r="JP260" s="277"/>
      <c r="JQ260" s="277"/>
      <c r="JR260" s="402"/>
      <c r="JS260" s="404"/>
      <c r="JT260" s="49"/>
      <c r="JU260" s="49"/>
      <c r="JV260" s="49"/>
      <c r="JW260" s="99"/>
      <c r="JX260" s="98"/>
      <c r="JY260" s="49"/>
      <c r="JZ260" s="405"/>
      <c r="KA260" s="405"/>
      <c r="KB260" s="277"/>
      <c r="KC260" s="277"/>
      <c r="KD260" s="277"/>
      <c r="KE260" s="277"/>
      <c r="KF260" s="277"/>
      <c r="KG260" s="277"/>
      <c r="KH260" s="277"/>
      <c r="KI260" s="277"/>
      <c r="KJ260" s="402"/>
      <c r="KK260" s="404"/>
      <c r="KL260" s="49"/>
      <c r="KM260" s="49"/>
      <c r="KN260" s="49"/>
      <c r="KO260" s="99"/>
      <c r="KP260" s="98"/>
      <c r="KQ260" s="49"/>
      <c r="KR260" s="405"/>
      <c r="KS260" s="405"/>
      <c r="KT260" s="277"/>
      <c r="KU260" s="277"/>
      <c r="KV260" s="277"/>
      <c r="KW260" s="277"/>
      <c r="KX260" s="277"/>
      <c r="KY260" s="277"/>
      <c r="KZ260" s="277"/>
      <c r="LA260" s="277"/>
      <c r="LB260" s="402"/>
      <c r="LC260" s="404"/>
      <c r="LD260" s="49"/>
      <c r="LE260" s="49"/>
      <c r="LF260" s="49"/>
      <c r="LG260" s="99"/>
      <c r="LH260" s="98"/>
      <c r="LI260" s="49"/>
      <c r="LJ260" s="405"/>
      <c r="LK260" s="405"/>
      <c r="LL260" s="277"/>
      <c r="LM260" s="277"/>
      <c r="LN260" s="277"/>
      <c r="LO260" s="277"/>
      <c r="LP260" s="277"/>
      <c r="LQ260" s="277"/>
      <c r="LR260" s="277"/>
      <c r="LS260" s="277"/>
      <c r="LT260" s="402"/>
      <c r="LU260" s="404"/>
      <c r="LV260" s="49"/>
      <c r="LW260" s="49"/>
      <c r="LX260" s="49"/>
      <c r="LY260" s="99"/>
      <c r="LZ260" s="98"/>
      <c r="MA260" s="49"/>
      <c r="MB260" s="405"/>
      <c r="MC260" s="405"/>
      <c r="MD260" s="277"/>
      <c r="ME260" s="277"/>
      <c r="MF260" s="277"/>
      <c r="MG260" s="277"/>
      <c r="MH260" s="277"/>
      <c r="MI260" s="277"/>
      <c r="MJ260" s="277"/>
      <c r="MK260" s="277"/>
      <c r="ML260" s="402"/>
      <c r="MM260" s="404"/>
      <c r="MN260" s="49"/>
      <c r="MO260" s="49"/>
      <c r="MP260" s="49"/>
      <c r="MQ260" s="99"/>
      <c r="MR260" s="98"/>
      <c r="MS260" s="49"/>
      <c r="MT260" s="405"/>
      <c r="MU260" s="405"/>
      <c r="MV260" s="277"/>
      <c r="MW260" s="277"/>
      <c r="MX260" s="277"/>
      <c r="MY260" s="277"/>
      <c r="MZ260" s="277"/>
      <c r="NA260" s="277"/>
      <c r="NB260" s="277"/>
      <c r="NC260" s="277"/>
      <c r="ND260" s="402"/>
      <c r="NE260" s="404"/>
      <c r="NF260" s="49"/>
      <c r="NG260" s="49"/>
      <c r="NH260" s="49"/>
      <c r="NI260" s="99"/>
      <c r="NJ260" s="98"/>
      <c r="NK260" s="49"/>
      <c r="NL260" s="405"/>
      <c r="NM260" s="405"/>
      <c r="NN260" s="277"/>
      <c r="NO260" s="277"/>
      <c r="NP260" s="277"/>
      <c r="NQ260" s="277"/>
      <c r="NR260" s="277"/>
      <c r="NS260" s="277"/>
      <c r="NT260" s="277"/>
      <c r="NU260" s="277"/>
      <c r="NV260" s="402"/>
      <c r="NW260" s="404"/>
      <c r="NX260" s="49"/>
      <c r="NY260" s="49"/>
      <c r="NZ260" s="49"/>
      <c r="OA260" s="99"/>
      <c r="OB260" s="98"/>
      <c r="OC260" s="49"/>
      <c r="OD260" s="405"/>
      <c r="OE260" s="405"/>
      <c r="OF260" s="277"/>
      <c r="OG260" s="277"/>
      <c r="OH260" s="277"/>
      <c r="OI260" s="277"/>
      <c r="OJ260" s="277"/>
      <c r="OK260" s="277"/>
      <c r="OL260" s="277"/>
      <c r="OM260" s="277"/>
      <c r="ON260" s="402"/>
      <c r="OO260" s="404"/>
      <c r="OP260" s="49"/>
      <c r="OQ260" s="49"/>
      <c r="OR260" s="49"/>
      <c r="OS260" s="99"/>
      <c r="OT260" s="98"/>
      <c r="OU260" s="49"/>
      <c r="OV260" s="405"/>
      <c r="OW260" s="405"/>
      <c r="OX260" s="277"/>
      <c r="OY260" s="277"/>
      <c r="OZ260" s="277"/>
      <c r="PA260" s="277"/>
      <c r="PB260" s="277"/>
      <c r="PC260" s="277"/>
      <c r="PD260" s="277"/>
      <c r="PE260" s="277"/>
      <c r="PF260" s="402"/>
      <c r="PG260" s="404"/>
      <c r="PH260" s="49"/>
      <c r="PI260" s="49"/>
      <c r="PJ260" s="49"/>
      <c r="PK260" s="99"/>
      <c r="PL260" s="98"/>
      <c r="PM260" s="49"/>
      <c r="PN260" s="405"/>
      <c r="PO260" s="405"/>
      <c r="PP260" s="277"/>
      <c r="PQ260" s="277"/>
      <c r="PR260" s="277"/>
      <c r="PS260" s="277"/>
      <c r="PT260" s="277"/>
      <c r="PU260" s="277"/>
      <c r="PV260" s="277"/>
      <c r="PW260" s="277"/>
      <c r="PX260" s="402"/>
      <c r="PY260" s="404"/>
      <c r="PZ260" s="49"/>
      <c r="QA260" s="49"/>
      <c r="QB260" s="49"/>
      <c r="QC260" s="99"/>
      <c r="QD260" s="98"/>
      <c r="QE260" s="49"/>
      <c r="QF260" s="405"/>
      <c r="QG260" s="405"/>
      <c r="QH260" s="277"/>
      <c r="QI260" s="277"/>
      <c r="QJ260" s="277"/>
      <c r="QK260" s="277"/>
      <c r="QL260" s="277"/>
      <c r="QM260" s="277"/>
      <c r="QN260" s="277"/>
      <c r="QO260" s="277"/>
      <c r="QP260" s="402"/>
      <c r="QQ260" s="404"/>
      <c r="QR260" s="49"/>
      <c r="QS260" s="49"/>
      <c r="QT260" s="49"/>
      <c r="QU260" s="99"/>
      <c r="QV260" s="98"/>
      <c r="QW260" s="49"/>
      <c r="QX260" s="405"/>
      <c r="QY260" s="405"/>
      <c r="QZ260" s="277"/>
      <c r="RA260" s="277"/>
      <c r="RB260" s="277"/>
      <c r="RC260" s="277"/>
      <c r="RD260" s="277"/>
      <c r="RE260" s="277"/>
      <c r="RF260" s="277"/>
      <c r="RG260" s="277"/>
      <c r="RH260" s="402"/>
      <c r="RI260" s="404"/>
      <c r="RJ260" s="49"/>
      <c r="RK260" s="49"/>
      <c r="RL260" s="49"/>
      <c r="RM260" s="99"/>
      <c r="RN260" s="98"/>
      <c r="RO260" s="49"/>
      <c r="RP260" s="405"/>
      <c r="RQ260" s="405"/>
      <c r="RR260" s="277"/>
      <c r="RS260" s="277"/>
      <c r="RT260" s="277"/>
      <c r="RU260" s="277"/>
      <c r="RV260" s="277"/>
      <c r="RW260" s="277"/>
      <c r="RX260" s="277"/>
      <c r="RY260" s="277"/>
      <c r="RZ260" s="402"/>
      <c r="SA260" s="404"/>
      <c r="SB260" s="49"/>
      <c r="SC260" s="49"/>
      <c r="SD260" s="49"/>
      <c r="SE260" s="99"/>
      <c r="SF260" s="98"/>
      <c r="SG260" s="49"/>
      <c r="SH260" s="405"/>
      <c r="SI260" s="405"/>
      <c r="SJ260" s="277"/>
      <c r="SK260" s="277"/>
      <c r="SL260" s="277"/>
      <c r="SM260" s="277"/>
      <c r="SN260" s="277"/>
      <c r="SO260" s="277"/>
      <c r="SP260" s="277"/>
      <c r="SQ260" s="277"/>
      <c r="SR260" s="402"/>
      <c r="SS260" s="404"/>
      <c r="ST260" s="49"/>
      <c r="SU260" s="49"/>
      <c r="SV260" s="49"/>
      <c r="SW260" s="99"/>
      <c r="SX260" s="98"/>
      <c r="SY260" s="49"/>
      <c r="SZ260" s="405"/>
      <c r="TA260" s="405"/>
      <c r="TB260" s="277"/>
      <c r="TC260" s="277"/>
      <c r="TD260" s="277"/>
      <c r="TE260" s="277"/>
      <c r="TF260" s="277"/>
      <c r="TG260" s="277"/>
      <c r="TH260" s="277"/>
      <c r="TI260" s="277"/>
      <c r="TJ260" s="402"/>
      <c r="TK260" s="404"/>
      <c r="TL260" s="49"/>
      <c r="TM260" s="49"/>
      <c r="TN260" s="49"/>
      <c r="TO260" s="99"/>
      <c r="TP260" s="98"/>
      <c r="TQ260" s="49"/>
      <c r="TR260" s="405"/>
      <c r="TS260" s="405"/>
      <c r="TT260" s="277"/>
      <c r="TU260" s="277"/>
      <c r="TV260" s="277"/>
      <c r="TW260" s="277"/>
      <c r="TX260" s="277"/>
      <c r="TY260" s="277"/>
      <c r="TZ260" s="277"/>
      <c r="UA260" s="277"/>
      <c r="UB260" s="402"/>
      <c r="UC260" s="404"/>
      <c r="UD260" s="49"/>
      <c r="UE260" s="49"/>
      <c r="UF260" s="49"/>
      <c r="UG260" s="99"/>
      <c r="UH260" s="98"/>
      <c r="UI260" s="49"/>
      <c r="UJ260" s="405"/>
      <c r="UK260" s="405"/>
      <c r="UL260" s="277"/>
      <c r="UM260" s="277"/>
      <c r="UN260" s="277"/>
      <c r="UO260" s="277"/>
      <c r="UP260" s="277"/>
      <c r="UQ260" s="277"/>
      <c r="UR260" s="277"/>
      <c r="US260" s="277"/>
      <c r="UT260" s="402"/>
      <c r="UU260" s="404"/>
      <c r="UV260" s="49"/>
      <c r="UW260" s="49"/>
      <c r="UX260" s="49"/>
      <c r="UY260" s="99"/>
      <c r="UZ260" s="98"/>
      <c r="VA260" s="49"/>
      <c r="VB260" s="405"/>
      <c r="VC260" s="405"/>
      <c r="VD260" s="277"/>
      <c r="VE260" s="277"/>
      <c r="VF260" s="277"/>
      <c r="VG260" s="277"/>
      <c r="VH260" s="277"/>
      <c r="VI260" s="277"/>
      <c r="VJ260" s="277"/>
      <c r="VK260" s="277"/>
      <c r="VL260" s="402"/>
      <c r="VM260" s="404"/>
      <c r="VN260" s="49"/>
      <c r="VO260" s="49"/>
      <c r="VP260" s="49"/>
      <c r="VQ260" s="99"/>
      <c r="VR260" s="98"/>
      <c r="VS260" s="49"/>
      <c r="VT260" s="405"/>
      <c r="VU260" s="405"/>
      <c r="VV260" s="277"/>
      <c r="VW260" s="277"/>
      <c r="VX260" s="277"/>
      <c r="VY260" s="277"/>
      <c r="VZ260" s="277"/>
      <c r="WA260" s="277"/>
      <c r="WB260" s="277"/>
      <c r="WC260" s="277"/>
      <c r="WD260" s="402"/>
      <c r="WE260" s="404"/>
      <c r="WF260" s="49"/>
      <c r="WG260" s="49"/>
      <c r="WH260" s="49"/>
      <c r="WI260" s="99"/>
      <c r="WJ260" s="98"/>
      <c r="WK260" s="49"/>
      <c r="WL260" s="405"/>
      <c r="WM260" s="405"/>
      <c r="WN260" s="277"/>
      <c r="WO260" s="277"/>
      <c r="WP260" s="277"/>
      <c r="WQ260" s="277"/>
      <c r="WR260" s="277"/>
      <c r="WS260" s="277"/>
      <c r="WT260" s="277"/>
      <c r="WU260" s="277"/>
      <c r="WV260" s="402"/>
      <c r="WW260" s="404"/>
      <c r="WX260" s="49"/>
      <c r="WY260" s="49"/>
      <c r="WZ260" s="49"/>
      <c r="XA260" s="99"/>
      <c r="XB260" s="98"/>
      <c r="XC260" s="49"/>
      <c r="XD260" s="405"/>
      <c r="XE260" s="405"/>
      <c r="XF260" s="277"/>
      <c r="XG260" s="277"/>
      <c r="XH260" s="277"/>
      <c r="XI260" s="277"/>
      <c r="XJ260" s="277"/>
      <c r="XK260" s="277"/>
      <c r="XL260" s="277"/>
      <c r="XM260" s="277"/>
      <c r="XN260" s="402"/>
      <c r="XO260" s="404"/>
      <c r="XP260" s="49"/>
      <c r="XQ260" s="49"/>
      <c r="XR260" s="49"/>
      <c r="XS260" s="99"/>
      <c r="XT260" s="98"/>
      <c r="XU260" s="49"/>
      <c r="XV260" s="405"/>
      <c r="XW260" s="405"/>
      <c r="XX260" s="277"/>
      <c r="XY260" s="277"/>
      <c r="XZ260" s="277"/>
      <c r="YA260" s="277"/>
      <c r="YB260" s="277"/>
      <c r="YC260" s="277"/>
      <c r="YD260" s="277"/>
      <c r="YE260" s="277"/>
      <c r="YF260" s="402"/>
      <c r="YG260" s="404"/>
      <c r="YH260" s="49"/>
      <c r="YI260" s="49"/>
      <c r="YJ260" s="49"/>
      <c r="YK260" s="99"/>
      <c r="YL260" s="98"/>
      <c r="YM260" s="49"/>
      <c r="YN260" s="405"/>
      <c r="YO260" s="405"/>
      <c r="YP260" s="277"/>
      <c r="YQ260" s="277"/>
      <c r="YR260" s="277"/>
      <c r="YS260" s="277"/>
      <c r="YT260" s="277"/>
      <c r="YU260" s="277"/>
      <c r="YV260" s="277"/>
      <c r="YW260" s="277"/>
      <c r="YX260" s="402"/>
      <c r="YY260" s="404"/>
      <c r="YZ260" s="49"/>
      <c r="ZA260" s="49"/>
      <c r="ZB260" s="49"/>
      <c r="ZC260" s="99"/>
      <c r="ZD260" s="98"/>
      <c r="ZE260" s="49"/>
      <c r="ZF260" s="405"/>
      <c r="ZG260" s="405"/>
      <c r="ZH260" s="277"/>
      <c r="ZI260" s="277"/>
      <c r="ZJ260" s="277"/>
      <c r="ZK260" s="277"/>
      <c r="ZL260" s="277"/>
      <c r="ZM260" s="277"/>
      <c r="ZN260" s="277"/>
      <c r="ZO260" s="277"/>
      <c r="ZP260" s="402"/>
      <c r="ZQ260" s="404"/>
      <c r="ZR260" s="49"/>
      <c r="ZS260" s="49"/>
      <c r="ZT260" s="49"/>
      <c r="ZU260" s="99"/>
      <c r="ZV260" s="98"/>
      <c r="ZW260" s="49"/>
      <c r="ZX260" s="405"/>
      <c r="ZY260" s="405"/>
      <c r="ZZ260" s="277"/>
      <c r="AAA260" s="277"/>
      <c r="AAB260" s="277"/>
      <c r="AAC260" s="277"/>
      <c r="AAD260" s="277"/>
      <c r="AAE260" s="277"/>
      <c r="AAF260" s="277"/>
      <c r="AAG260" s="277"/>
      <c r="AAH260" s="402"/>
      <c r="AAI260" s="404"/>
      <c r="AAJ260" s="49"/>
      <c r="AAK260" s="49"/>
      <c r="AAL260" s="49"/>
      <c r="AAM260" s="99"/>
      <c r="AAN260" s="98"/>
      <c r="AAO260" s="49"/>
      <c r="AAP260" s="405"/>
      <c r="AAQ260" s="405"/>
      <c r="AAR260" s="277"/>
      <c r="AAS260" s="277"/>
      <c r="AAT260" s="277"/>
      <c r="AAU260" s="277"/>
      <c r="AAV260" s="277"/>
      <c r="AAW260" s="277"/>
      <c r="AAX260" s="277"/>
      <c r="AAY260" s="277"/>
      <c r="AAZ260" s="402"/>
      <c r="ABA260" s="404"/>
      <c r="ABB260" s="49"/>
      <c r="ABC260" s="49"/>
      <c r="ABD260" s="49"/>
      <c r="ABE260" s="99"/>
      <c r="ABF260" s="98"/>
      <c r="ABG260" s="49"/>
      <c r="ABH260" s="405"/>
      <c r="ABI260" s="405"/>
      <c r="ABJ260" s="277"/>
      <c r="ABK260" s="277"/>
      <c r="ABL260" s="277"/>
      <c r="ABM260" s="277"/>
      <c r="ABN260" s="277"/>
      <c r="ABO260" s="277"/>
      <c r="ABP260" s="277"/>
      <c r="ABQ260" s="277"/>
      <c r="ABR260" s="402"/>
      <c r="ABS260" s="404"/>
      <c r="ABT260" s="49"/>
      <c r="ABU260" s="49"/>
      <c r="ABV260" s="49"/>
      <c r="ABW260" s="99"/>
      <c r="ABX260" s="98"/>
      <c r="ABY260" s="49"/>
      <c r="ABZ260" s="405"/>
      <c r="ACA260" s="405"/>
      <c r="ACB260" s="277"/>
      <c r="ACC260" s="277"/>
      <c r="ACD260" s="277"/>
      <c r="ACE260" s="277"/>
      <c r="ACF260" s="277"/>
      <c r="ACG260" s="277"/>
      <c r="ACH260" s="277"/>
      <c r="ACI260" s="277"/>
      <c r="ACJ260" s="402"/>
      <c r="ACK260" s="404"/>
      <c r="ACL260" s="49"/>
      <c r="ACM260" s="49"/>
      <c r="ACN260" s="49"/>
      <c r="ACO260" s="99"/>
      <c r="ACP260" s="98"/>
      <c r="ACQ260" s="49"/>
      <c r="ACR260" s="405"/>
      <c r="ACS260" s="405"/>
      <c r="ACT260" s="277"/>
      <c r="ACU260" s="277"/>
      <c r="ACV260" s="277"/>
      <c r="ACW260" s="277"/>
      <c r="ACX260" s="277"/>
      <c r="ACY260" s="277"/>
      <c r="ACZ260" s="277"/>
      <c r="ADA260" s="277"/>
      <c r="ADB260" s="402"/>
      <c r="ADC260" s="404"/>
      <c r="ADD260" s="49"/>
      <c r="ADE260" s="49"/>
      <c r="ADF260" s="49"/>
      <c r="ADG260" s="99"/>
      <c r="ADH260" s="98"/>
      <c r="ADI260" s="49"/>
      <c r="ADJ260" s="405"/>
      <c r="ADK260" s="405"/>
      <c r="ADL260" s="277"/>
      <c r="ADM260" s="277"/>
      <c r="ADN260" s="277"/>
      <c r="ADO260" s="277"/>
      <c r="ADP260" s="277"/>
      <c r="ADQ260" s="277"/>
      <c r="ADR260" s="277"/>
      <c r="ADS260" s="277"/>
      <c r="ADT260" s="402"/>
      <c r="ADU260" s="404"/>
      <c r="ADV260" s="49"/>
      <c r="ADW260" s="49"/>
      <c r="ADX260" s="49"/>
      <c r="ADY260" s="99"/>
      <c r="ADZ260" s="98"/>
      <c r="AEA260" s="49"/>
      <c r="AEB260" s="405"/>
      <c r="AEC260" s="405"/>
      <c r="AED260" s="277"/>
      <c r="AEE260" s="277"/>
      <c r="AEF260" s="277"/>
      <c r="AEG260" s="277"/>
      <c r="AEH260" s="277"/>
      <c r="AEI260" s="277"/>
      <c r="AEJ260" s="277"/>
      <c r="AEK260" s="277"/>
      <c r="AEL260" s="402"/>
      <c r="AEM260" s="404"/>
      <c r="AEN260" s="49"/>
      <c r="AEO260" s="49"/>
      <c r="AEP260" s="49"/>
      <c r="AEQ260" s="99"/>
      <c r="AER260" s="98"/>
      <c r="AES260" s="49"/>
      <c r="AET260" s="405"/>
      <c r="AEU260" s="405"/>
      <c r="AEV260" s="277"/>
      <c r="AEW260" s="277"/>
      <c r="AEX260" s="277"/>
      <c r="AEY260" s="277"/>
      <c r="AEZ260" s="277"/>
      <c r="AFA260" s="277"/>
      <c r="AFB260" s="277"/>
      <c r="AFC260" s="277"/>
      <c r="AFD260" s="402"/>
      <c r="AFE260" s="404"/>
      <c r="AFF260" s="49"/>
      <c r="AFG260" s="49"/>
      <c r="AFH260" s="49"/>
      <c r="AFI260" s="99"/>
      <c r="AFJ260" s="98"/>
      <c r="AFK260" s="49"/>
      <c r="AFL260" s="405"/>
      <c r="AFM260" s="405"/>
      <c r="AFN260" s="277"/>
      <c r="AFO260" s="277"/>
      <c r="AFP260" s="277"/>
      <c r="AFQ260" s="277"/>
      <c r="AFR260" s="277"/>
      <c r="AFS260" s="277"/>
      <c r="AFT260" s="277"/>
      <c r="AFU260" s="277"/>
      <c r="AFV260" s="402"/>
      <c r="AFW260" s="404"/>
      <c r="AFX260" s="49"/>
      <c r="AFY260" s="49"/>
      <c r="AFZ260" s="49"/>
      <c r="AGA260" s="99"/>
      <c r="AGB260" s="98"/>
      <c r="AGC260" s="49"/>
      <c r="AGD260" s="405"/>
      <c r="AGE260" s="405"/>
      <c r="AGF260" s="277"/>
      <c r="AGG260" s="277"/>
      <c r="AGH260" s="277"/>
      <c r="AGI260" s="277"/>
      <c r="AGJ260" s="277"/>
      <c r="AGK260" s="277"/>
      <c r="AGL260" s="277"/>
      <c r="AGM260" s="277"/>
      <c r="AGN260" s="402"/>
      <c r="AGO260" s="404"/>
      <c r="AGP260" s="49"/>
      <c r="AGQ260" s="49"/>
      <c r="AGR260" s="49"/>
      <c r="AGS260" s="99"/>
      <c r="AGT260" s="98"/>
      <c r="AGU260" s="49"/>
      <c r="AGV260" s="405"/>
      <c r="AGW260" s="405"/>
      <c r="AGX260" s="277"/>
      <c r="AGY260" s="277"/>
      <c r="AGZ260" s="277"/>
      <c r="AHA260" s="277"/>
      <c r="AHB260" s="277"/>
      <c r="AHC260" s="277"/>
      <c r="AHD260" s="277"/>
      <c r="AHE260" s="277"/>
      <c r="AHF260" s="402"/>
      <c r="AHG260" s="404"/>
      <c r="AHH260" s="49"/>
      <c r="AHI260" s="49"/>
      <c r="AHJ260" s="49"/>
      <c r="AHK260" s="99"/>
      <c r="AHL260" s="98"/>
      <c r="AHM260" s="49"/>
      <c r="AHN260" s="405"/>
      <c r="AHO260" s="405"/>
      <c r="AHP260" s="277"/>
      <c r="AHQ260" s="277"/>
      <c r="AHR260" s="277"/>
      <c r="AHS260" s="277"/>
      <c r="AHT260" s="277"/>
      <c r="AHU260" s="277"/>
      <c r="AHV260" s="277"/>
      <c r="AHW260" s="277"/>
      <c r="AHX260" s="402"/>
      <c r="AHY260" s="404"/>
      <c r="AHZ260" s="49"/>
      <c r="AIA260" s="49"/>
      <c r="AIB260" s="49"/>
      <c r="AIC260" s="99"/>
      <c r="AID260" s="98"/>
      <c r="AIE260" s="49"/>
      <c r="AIF260" s="405"/>
      <c r="AIG260" s="405"/>
      <c r="AIH260" s="277"/>
      <c r="AII260" s="277"/>
      <c r="AIJ260" s="277"/>
      <c r="AIK260" s="277"/>
      <c r="AIL260" s="277"/>
      <c r="AIM260" s="277"/>
      <c r="AIN260" s="277"/>
      <c r="AIO260" s="277"/>
      <c r="AIP260" s="402"/>
      <c r="AIQ260" s="404"/>
      <c r="AIR260" s="49"/>
      <c r="AIS260" s="49"/>
      <c r="AIT260" s="49"/>
      <c r="AIU260" s="99"/>
      <c r="AIV260" s="98"/>
      <c r="AIW260" s="49"/>
      <c r="AIX260" s="405"/>
      <c r="AIY260" s="405"/>
      <c r="AIZ260" s="277"/>
      <c r="AJA260" s="277"/>
      <c r="AJB260" s="277"/>
      <c r="AJC260" s="277"/>
      <c r="AJD260" s="277"/>
      <c r="AJE260" s="277"/>
      <c r="AJF260" s="277"/>
      <c r="AJG260" s="277"/>
      <c r="AJH260" s="402"/>
      <c r="AJI260" s="404"/>
      <c r="AJJ260" s="49"/>
      <c r="AJK260" s="49"/>
      <c r="AJL260" s="49"/>
      <c r="AJM260" s="99"/>
      <c r="AJN260" s="98"/>
      <c r="AJO260" s="49"/>
      <c r="AJP260" s="405"/>
      <c r="AJQ260" s="405"/>
      <c r="AJR260" s="277"/>
      <c r="AJS260" s="277"/>
      <c r="AJT260" s="277"/>
      <c r="AJU260" s="277"/>
      <c r="AJV260" s="277"/>
      <c r="AJW260" s="277"/>
      <c r="AJX260" s="277"/>
      <c r="AJY260" s="277"/>
      <c r="AJZ260" s="402"/>
      <c r="AKA260" s="404"/>
      <c r="AKB260" s="49"/>
      <c r="AKC260" s="49"/>
      <c r="AKD260" s="49"/>
      <c r="AKE260" s="99"/>
      <c r="AKF260" s="98"/>
      <c r="AKG260" s="49"/>
      <c r="AKH260" s="405"/>
      <c r="AKI260" s="405"/>
      <c r="AKJ260" s="277"/>
      <c r="AKK260" s="277"/>
      <c r="AKL260" s="277"/>
      <c r="AKM260" s="277"/>
      <c r="AKN260" s="277"/>
      <c r="AKO260" s="277"/>
      <c r="AKP260" s="277"/>
      <c r="AKQ260" s="277"/>
      <c r="AKR260" s="402"/>
      <c r="AKS260" s="404"/>
      <c r="AKT260" s="49"/>
      <c r="AKU260" s="49"/>
      <c r="AKV260" s="49"/>
      <c r="AKW260" s="99"/>
      <c r="AKX260" s="98"/>
      <c r="AKY260" s="49"/>
      <c r="AKZ260" s="405"/>
      <c r="ALA260" s="405"/>
      <c r="ALB260" s="277"/>
      <c r="ALC260" s="277"/>
      <c r="ALD260" s="277"/>
      <c r="ALE260" s="277"/>
      <c r="ALF260" s="277"/>
      <c r="ALG260" s="277"/>
      <c r="ALH260" s="277"/>
      <c r="ALI260" s="277"/>
      <c r="ALJ260" s="402"/>
      <c r="ALK260" s="404"/>
      <c r="ALL260" s="49"/>
      <c r="ALM260" s="49"/>
      <c r="ALN260" s="49"/>
      <c r="ALO260" s="99"/>
      <c r="ALP260" s="98"/>
      <c r="ALQ260" s="49"/>
      <c r="ALR260" s="405"/>
      <c r="ALS260" s="405"/>
      <c r="ALT260" s="277"/>
      <c r="ALU260" s="277"/>
      <c r="ALV260" s="277"/>
      <c r="ALW260" s="277"/>
      <c r="ALX260" s="277"/>
      <c r="ALY260" s="277"/>
      <c r="ALZ260" s="277"/>
      <c r="AMA260" s="277"/>
      <c r="AMB260" s="402"/>
      <c r="AMC260" s="404"/>
      <c r="AMD260" s="49"/>
      <c r="AME260" s="49"/>
      <c r="AMF260" s="49"/>
      <c r="AMG260" s="99"/>
      <c r="AMH260" s="98"/>
      <c r="AMI260" s="49"/>
      <c r="AMJ260" s="405"/>
      <c r="AMK260" s="405"/>
      <c r="AML260" s="277"/>
      <c r="AMM260" s="277"/>
      <c r="AMN260" s="277"/>
      <c r="AMO260" s="277"/>
      <c r="AMP260" s="277"/>
      <c r="AMQ260" s="277"/>
      <c r="AMR260" s="277"/>
      <c r="AMS260" s="277"/>
      <c r="AMT260" s="402"/>
      <c r="AMU260" s="404"/>
      <c r="AMV260" s="49"/>
      <c r="AMW260" s="49"/>
      <c r="AMX260" s="49"/>
      <c r="AMY260" s="99"/>
      <c r="AMZ260" s="98"/>
      <c r="ANA260" s="49"/>
      <c r="ANB260" s="405"/>
      <c r="ANC260" s="405"/>
      <c r="AND260" s="277"/>
      <c r="ANE260" s="277"/>
      <c r="ANF260" s="277"/>
      <c r="ANG260" s="277"/>
      <c r="ANH260" s="277"/>
      <c r="ANI260" s="277"/>
      <c r="ANJ260" s="277"/>
      <c r="ANK260" s="277"/>
      <c r="ANL260" s="402"/>
      <c r="ANM260" s="404"/>
      <c r="ANN260" s="49"/>
      <c r="ANO260" s="49"/>
      <c r="ANP260" s="49"/>
      <c r="ANQ260" s="99"/>
      <c r="ANR260" s="98"/>
      <c r="ANS260" s="49"/>
      <c r="ANT260" s="405"/>
      <c r="ANU260" s="405"/>
      <c r="ANV260" s="277"/>
      <c r="ANW260" s="277"/>
      <c r="ANX260" s="277"/>
      <c r="ANY260" s="277"/>
      <c r="ANZ260" s="277"/>
      <c r="AOA260" s="277"/>
      <c r="AOB260" s="277"/>
      <c r="AOC260" s="277"/>
      <c r="AOD260" s="402"/>
      <c r="AOE260" s="404"/>
      <c r="AOF260" s="49"/>
      <c r="AOG260" s="49"/>
      <c r="AOH260" s="49"/>
      <c r="AOI260" s="99"/>
      <c r="AOJ260" s="98"/>
      <c r="AOK260" s="49"/>
      <c r="AOL260" s="405"/>
      <c r="AOM260" s="405"/>
      <c r="AON260" s="277"/>
      <c r="AOO260" s="277"/>
      <c r="AOP260" s="277"/>
      <c r="AOQ260" s="277"/>
      <c r="AOR260" s="277"/>
      <c r="AOS260" s="277"/>
      <c r="AOT260" s="277"/>
      <c r="AOU260" s="277"/>
      <c r="AOV260" s="402"/>
      <c r="AOW260" s="404"/>
      <c r="AOX260" s="49"/>
      <c r="AOY260" s="49"/>
      <c r="AOZ260" s="49"/>
      <c r="APA260" s="99"/>
      <c r="APB260" s="98"/>
      <c r="APC260" s="49"/>
      <c r="APD260" s="405"/>
      <c r="APE260" s="405"/>
      <c r="APF260" s="277"/>
      <c r="APG260" s="277"/>
      <c r="APH260" s="277"/>
      <c r="API260" s="277"/>
      <c r="APJ260" s="277"/>
      <c r="APK260" s="277"/>
      <c r="APL260" s="277"/>
      <c r="APM260" s="277"/>
      <c r="APN260" s="402"/>
      <c r="APO260" s="404"/>
      <c r="APP260" s="49"/>
      <c r="APQ260" s="49"/>
      <c r="APR260" s="49"/>
      <c r="APS260" s="99"/>
      <c r="APT260" s="98"/>
      <c r="APU260" s="49"/>
      <c r="APV260" s="405"/>
      <c r="APW260" s="405"/>
      <c r="APX260" s="277"/>
      <c r="APY260" s="277"/>
      <c r="APZ260" s="277"/>
      <c r="AQA260" s="277"/>
      <c r="AQB260" s="277"/>
      <c r="AQC260" s="277"/>
      <c r="AQD260" s="277"/>
      <c r="AQE260" s="277"/>
      <c r="AQF260" s="402"/>
      <c r="AQG260" s="404"/>
      <c r="AQH260" s="49"/>
      <c r="AQI260" s="49"/>
      <c r="AQJ260" s="49"/>
      <c r="AQK260" s="99"/>
      <c r="AQL260" s="98"/>
      <c r="AQM260" s="49"/>
      <c r="AQN260" s="405"/>
      <c r="AQO260" s="405"/>
      <c r="AQP260" s="277"/>
      <c r="AQQ260" s="277"/>
      <c r="AQR260" s="277"/>
      <c r="AQS260" s="277"/>
      <c r="AQT260" s="277"/>
      <c r="AQU260" s="277"/>
      <c r="AQV260" s="277"/>
      <c r="AQW260" s="277"/>
      <c r="AQX260" s="402"/>
      <c r="AQY260" s="404"/>
      <c r="AQZ260" s="49"/>
      <c r="ARA260" s="49"/>
      <c r="ARB260" s="49"/>
      <c r="ARC260" s="99"/>
      <c r="ARD260" s="98"/>
      <c r="ARE260" s="49"/>
      <c r="ARF260" s="405"/>
      <c r="ARG260" s="405"/>
      <c r="ARH260" s="277"/>
      <c r="ARI260" s="277"/>
      <c r="ARJ260" s="277"/>
      <c r="ARK260" s="277"/>
      <c r="ARL260" s="277"/>
      <c r="ARM260" s="277"/>
      <c r="ARN260" s="277"/>
      <c r="ARO260" s="277"/>
      <c r="ARP260" s="402"/>
      <c r="ARQ260" s="404"/>
      <c r="ARR260" s="49"/>
      <c r="ARS260" s="49"/>
      <c r="ART260" s="49"/>
      <c r="ARU260" s="99"/>
      <c r="ARV260" s="98"/>
      <c r="ARW260" s="49"/>
      <c r="ARX260" s="405"/>
      <c r="ARY260" s="405"/>
      <c r="ARZ260" s="277"/>
      <c r="ASA260" s="277"/>
      <c r="ASB260" s="277"/>
      <c r="ASC260" s="277"/>
      <c r="ASD260" s="277"/>
      <c r="ASE260" s="277"/>
      <c r="ASF260" s="277"/>
      <c r="ASG260" s="277"/>
      <c r="ASH260" s="402"/>
      <c r="ASI260" s="404"/>
      <c r="ASJ260" s="49"/>
      <c r="ASK260" s="49"/>
      <c r="ASL260" s="49"/>
      <c r="ASM260" s="99"/>
      <c r="ASN260" s="98"/>
      <c r="ASO260" s="49"/>
      <c r="ASP260" s="405"/>
      <c r="ASQ260" s="405"/>
      <c r="ASR260" s="277"/>
      <c r="ASS260" s="277"/>
      <c r="AST260" s="277"/>
      <c r="ASU260" s="277"/>
      <c r="ASV260" s="277"/>
      <c r="ASW260" s="277"/>
      <c r="ASX260" s="277"/>
      <c r="ASY260" s="277"/>
      <c r="ASZ260" s="402"/>
      <c r="ATA260" s="404"/>
      <c r="ATB260" s="49"/>
      <c r="ATC260" s="49"/>
      <c r="ATD260" s="49"/>
      <c r="ATE260" s="99"/>
      <c r="ATF260" s="98"/>
      <c r="ATG260" s="49"/>
      <c r="ATH260" s="405"/>
      <c r="ATI260" s="405"/>
      <c r="ATJ260" s="277"/>
      <c r="ATK260" s="277"/>
      <c r="ATL260" s="277"/>
      <c r="ATM260" s="277"/>
      <c r="ATN260" s="277"/>
      <c r="ATO260" s="277"/>
      <c r="ATP260" s="277"/>
      <c r="ATQ260" s="277"/>
      <c r="ATR260" s="402"/>
      <c r="ATS260" s="404"/>
      <c r="ATT260" s="49"/>
      <c r="ATU260" s="49"/>
      <c r="ATV260" s="49"/>
      <c r="ATW260" s="99"/>
      <c r="ATX260" s="98"/>
      <c r="ATY260" s="49"/>
      <c r="ATZ260" s="405"/>
      <c r="AUA260" s="405"/>
      <c r="AUB260" s="277"/>
      <c r="AUC260" s="277"/>
      <c r="AUD260" s="277"/>
      <c r="AUE260" s="277"/>
      <c r="AUF260" s="277"/>
      <c r="AUG260" s="277"/>
      <c r="AUH260" s="277"/>
      <c r="AUI260" s="277"/>
      <c r="AUJ260" s="402"/>
      <c r="AUK260" s="404"/>
      <c r="AUL260" s="49"/>
      <c r="AUM260" s="49"/>
      <c r="AUN260" s="49"/>
      <c r="AUO260" s="99"/>
      <c r="AUP260" s="98"/>
      <c r="AUQ260" s="49"/>
      <c r="AUR260" s="405"/>
      <c r="AUS260" s="405"/>
      <c r="AUT260" s="277"/>
      <c r="AUU260" s="277"/>
      <c r="AUV260" s="277"/>
      <c r="AUW260" s="277"/>
      <c r="AUX260" s="277"/>
      <c r="AUY260" s="277"/>
      <c r="AUZ260" s="277"/>
      <c r="AVA260" s="277"/>
      <c r="AVB260" s="402"/>
      <c r="AVC260" s="404"/>
      <c r="AVD260" s="49"/>
      <c r="AVE260" s="49"/>
      <c r="AVF260" s="49"/>
      <c r="AVG260" s="99"/>
      <c r="AVH260" s="98"/>
      <c r="AVI260" s="49"/>
      <c r="AVJ260" s="405"/>
      <c r="AVK260" s="405"/>
      <c r="AVL260" s="277"/>
      <c r="AVM260" s="277"/>
      <c r="AVN260" s="277"/>
      <c r="AVO260" s="277"/>
      <c r="AVP260" s="277"/>
      <c r="AVQ260" s="277"/>
      <c r="AVR260" s="277"/>
      <c r="AVS260" s="277"/>
      <c r="AVT260" s="402"/>
      <c r="AVU260" s="404"/>
      <c r="AVV260" s="49"/>
      <c r="AVW260" s="49"/>
      <c r="AVX260" s="49"/>
      <c r="AVY260" s="99"/>
      <c r="AVZ260" s="98"/>
      <c r="AWA260" s="49"/>
      <c r="AWB260" s="405"/>
      <c r="AWC260" s="405"/>
      <c r="AWD260" s="277"/>
      <c r="AWE260" s="277"/>
      <c r="AWF260" s="277"/>
      <c r="AWG260" s="277"/>
      <c r="AWH260" s="277"/>
      <c r="AWI260" s="277"/>
      <c r="AWJ260" s="277"/>
      <c r="AWK260" s="277"/>
      <c r="AWL260" s="402"/>
      <c r="AWM260" s="404"/>
      <c r="AWN260" s="49"/>
      <c r="AWO260" s="49"/>
      <c r="AWP260" s="49"/>
      <c r="AWQ260" s="99"/>
      <c r="AWR260" s="98"/>
      <c r="AWS260" s="49"/>
      <c r="AWT260" s="405"/>
      <c r="AWU260" s="405"/>
      <c r="AWV260" s="277"/>
      <c r="AWW260" s="277"/>
      <c r="AWX260" s="277"/>
      <c r="AWY260" s="277"/>
      <c r="AWZ260" s="277"/>
      <c r="AXA260" s="277"/>
      <c r="AXB260" s="277"/>
      <c r="AXC260" s="277"/>
      <c r="AXD260" s="402"/>
      <c r="AXE260" s="404"/>
      <c r="AXF260" s="49"/>
      <c r="AXG260" s="49"/>
      <c r="AXH260" s="49"/>
      <c r="AXI260" s="99"/>
      <c r="AXJ260" s="98"/>
      <c r="AXK260" s="49"/>
      <c r="AXL260" s="405"/>
      <c r="AXM260" s="405"/>
      <c r="AXN260" s="277"/>
      <c r="AXO260" s="277"/>
      <c r="AXP260" s="277"/>
      <c r="AXQ260" s="277"/>
      <c r="AXR260" s="277"/>
      <c r="AXS260" s="277"/>
      <c r="AXT260" s="277"/>
      <c r="AXU260" s="277"/>
      <c r="AXV260" s="402"/>
      <c r="AXW260" s="404"/>
      <c r="AXX260" s="49"/>
      <c r="AXY260" s="49"/>
      <c r="AXZ260" s="49"/>
      <c r="AYA260" s="99"/>
      <c r="AYB260" s="98"/>
      <c r="AYC260" s="49"/>
      <c r="AYD260" s="405"/>
      <c r="AYE260" s="405"/>
      <c r="AYF260" s="277"/>
      <c r="AYG260" s="277"/>
      <c r="AYH260" s="277"/>
      <c r="AYI260" s="277"/>
      <c r="AYJ260" s="277"/>
      <c r="AYK260" s="277"/>
      <c r="AYL260" s="277"/>
      <c r="AYM260" s="277"/>
      <c r="AYN260" s="402"/>
      <c r="AYO260" s="404"/>
      <c r="AYP260" s="49"/>
      <c r="AYQ260" s="49"/>
      <c r="AYR260" s="49"/>
      <c r="AYS260" s="99"/>
      <c r="AYT260" s="98"/>
      <c r="AYU260" s="49"/>
      <c r="AYV260" s="405"/>
      <c r="AYW260" s="405"/>
      <c r="AYX260" s="277"/>
      <c r="AYY260" s="277"/>
      <c r="AYZ260" s="277"/>
      <c r="AZA260" s="277"/>
      <c r="AZB260" s="277"/>
      <c r="AZC260" s="277"/>
      <c r="AZD260" s="277"/>
      <c r="AZE260" s="277"/>
      <c r="AZF260" s="402"/>
      <c r="AZG260" s="404"/>
      <c r="AZH260" s="49"/>
      <c r="AZI260" s="49"/>
      <c r="AZJ260" s="49"/>
      <c r="AZK260" s="99"/>
      <c r="AZL260" s="98"/>
      <c r="AZM260" s="49"/>
      <c r="AZN260" s="405"/>
      <c r="AZO260" s="405"/>
      <c r="AZP260" s="277"/>
      <c r="AZQ260" s="277"/>
      <c r="AZR260" s="277"/>
      <c r="AZS260" s="277"/>
      <c r="AZT260" s="277"/>
      <c r="AZU260" s="277"/>
      <c r="AZV260" s="277"/>
      <c r="AZW260" s="277"/>
      <c r="AZX260" s="402"/>
      <c r="AZY260" s="404"/>
      <c r="AZZ260" s="49"/>
      <c r="BAA260" s="49"/>
      <c r="BAB260" s="49"/>
      <c r="BAC260" s="99"/>
      <c r="BAD260" s="98"/>
      <c r="BAE260" s="49"/>
      <c r="BAF260" s="405"/>
      <c r="BAG260" s="405"/>
      <c r="BAH260" s="277"/>
      <c r="BAI260" s="277"/>
      <c r="BAJ260" s="277"/>
      <c r="BAK260" s="277"/>
      <c r="BAL260" s="277"/>
      <c r="BAM260" s="277"/>
      <c r="BAN260" s="277"/>
      <c r="BAO260" s="277"/>
      <c r="BAP260" s="402"/>
      <c r="BAQ260" s="404"/>
      <c r="BAR260" s="49"/>
      <c r="BAS260" s="49"/>
      <c r="BAT260" s="49"/>
      <c r="BAU260" s="99"/>
      <c r="BAV260" s="98"/>
      <c r="BAW260" s="49"/>
      <c r="BAX260" s="405"/>
      <c r="BAY260" s="405"/>
      <c r="BAZ260" s="277"/>
      <c r="BBA260" s="277"/>
      <c r="BBB260" s="277"/>
      <c r="BBC260" s="277"/>
      <c r="BBD260" s="277"/>
      <c r="BBE260" s="277"/>
      <c r="BBF260" s="277"/>
      <c r="BBG260" s="277"/>
      <c r="BBH260" s="402"/>
      <c r="BBI260" s="404"/>
      <c r="BBJ260" s="49"/>
      <c r="BBK260" s="49"/>
      <c r="BBL260" s="49"/>
      <c r="BBM260" s="99"/>
      <c r="BBN260" s="98"/>
      <c r="BBO260" s="49"/>
      <c r="BBP260" s="405"/>
      <c r="BBQ260" s="405"/>
      <c r="BBR260" s="277"/>
      <c r="BBS260" s="277"/>
      <c r="BBT260" s="277"/>
      <c r="BBU260" s="277"/>
      <c r="BBV260" s="277"/>
      <c r="BBW260" s="277"/>
      <c r="BBX260" s="277"/>
      <c r="BBY260" s="277"/>
      <c r="BBZ260" s="402"/>
      <c r="BCA260" s="404"/>
      <c r="BCB260" s="49"/>
      <c r="BCC260" s="49"/>
      <c r="BCD260" s="49"/>
      <c r="BCE260" s="99"/>
      <c r="BCF260" s="98"/>
      <c r="BCG260" s="49"/>
      <c r="BCH260" s="405"/>
      <c r="BCI260" s="405"/>
      <c r="BCJ260" s="277"/>
      <c r="BCK260" s="277"/>
      <c r="BCL260" s="277"/>
      <c r="BCM260" s="277"/>
      <c r="BCN260" s="277"/>
      <c r="BCO260" s="277"/>
      <c r="BCP260" s="277"/>
      <c r="BCQ260" s="277"/>
      <c r="BCR260" s="402"/>
      <c r="BCS260" s="404"/>
      <c r="BCT260" s="49"/>
      <c r="BCU260" s="49"/>
      <c r="BCV260" s="49"/>
      <c r="BCW260" s="99"/>
      <c r="BCX260" s="98"/>
      <c r="BCY260" s="49"/>
      <c r="BCZ260" s="405"/>
      <c r="BDA260" s="405"/>
      <c r="BDB260" s="277"/>
      <c r="BDC260" s="277"/>
      <c r="BDD260" s="277"/>
      <c r="BDE260" s="277"/>
      <c r="BDF260" s="277"/>
      <c r="BDG260" s="277"/>
      <c r="BDH260" s="277"/>
      <c r="BDI260" s="277"/>
      <c r="BDJ260" s="402"/>
      <c r="BDK260" s="404"/>
      <c r="BDL260" s="49"/>
      <c r="BDM260" s="49"/>
      <c r="BDN260" s="49"/>
      <c r="BDO260" s="99"/>
      <c r="BDP260" s="98"/>
      <c r="BDQ260" s="49"/>
      <c r="BDR260" s="405"/>
      <c r="BDS260" s="405"/>
      <c r="BDT260" s="277"/>
      <c r="BDU260" s="277"/>
      <c r="BDV260" s="277"/>
      <c r="BDW260" s="277"/>
      <c r="BDX260" s="277"/>
      <c r="BDY260" s="277"/>
      <c r="BDZ260" s="277"/>
      <c r="BEA260" s="277"/>
      <c r="BEB260" s="402"/>
      <c r="BEC260" s="404"/>
      <c r="BED260" s="49"/>
      <c r="BEE260" s="49"/>
      <c r="BEF260" s="49"/>
      <c r="BEG260" s="99"/>
      <c r="BEH260" s="98"/>
      <c r="BEI260" s="49"/>
      <c r="BEJ260" s="405"/>
      <c r="BEK260" s="405"/>
      <c r="BEL260" s="277"/>
      <c r="BEM260" s="277"/>
      <c r="BEN260" s="277"/>
      <c r="BEO260" s="277"/>
      <c r="BEP260" s="277"/>
      <c r="BEQ260" s="277"/>
      <c r="BER260" s="277"/>
      <c r="BES260" s="277"/>
      <c r="BET260" s="402"/>
      <c r="BEU260" s="404"/>
      <c r="BEV260" s="49"/>
      <c r="BEW260" s="49"/>
      <c r="BEX260" s="49"/>
      <c r="BEY260" s="99"/>
      <c r="BEZ260" s="98"/>
      <c r="BFA260" s="49"/>
      <c r="BFB260" s="405"/>
      <c r="BFC260" s="405"/>
      <c r="BFD260" s="277"/>
      <c r="BFE260" s="277"/>
      <c r="BFF260" s="277"/>
      <c r="BFG260" s="277"/>
      <c r="BFH260" s="277"/>
      <c r="BFI260" s="277"/>
      <c r="BFJ260" s="277"/>
      <c r="BFK260" s="277"/>
      <c r="BFL260" s="402"/>
      <c r="BFM260" s="404"/>
      <c r="BFN260" s="49"/>
      <c r="BFO260" s="49"/>
      <c r="BFP260" s="49"/>
      <c r="BFQ260" s="99"/>
      <c r="BFR260" s="98"/>
      <c r="BFS260" s="49"/>
      <c r="BFT260" s="405"/>
      <c r="BFU260" s="405"/>
      <c r="BFV260" s="277"/>
      <c r="BFW260" s="277"/>
      <c r="BFX260" s="277"/>
      <c r="BFY260" s="277"/>
      <c r="BFZ260" s="277"/>
      <c r="BGA260" s="277"/>
      <c r="BGB260" s="277"/>
      <c r="BGC260" s="277"/>
      <c r="BGD260" s="402"/>
      <c r="BGE260" s="404"/>
      <c r="BGF260" s="49"/>
      <c r="BGG260" s="49"/>
      <c r="BGH260" s="49"/>
      <c r="BGI260" s="99"/>
      <c r="BGJ260" s="98"/>
      <c r="BGK260" s="49"/>
      <c r="BGL260" s="405"/>
      <c r="BGM260" s="405"/>
      <c r="BGN260" s="277"/>
      <c r="BGO260" s="277"/>
      <c r="BGP260" s="277"/>
      <c r="BGQ260" s="277"/>
      <c r="BGR260" s="277"/>
      <c r="BGS260" s="277"/>
      <c r="BGT260" s="277"/>
      <c r="BGU260" s="277"/>
      <c r="BGV260" s="402"/>
      <c r="BGW260" s="404"/>
      <c r="BGX260" s="49"/>
      <c r="BGY260" s="49"/>
      <c r="BGZ260" s="49"/>
      <c r="BHA260" s="99"/>
      <c r="BHB260" s="98"/>
      <c r="BHC260" s="49"/>
      <c r="BHD260" s="405"/>
      <c r="BHE260" s="405"/>
      <c r="BHF260" s="277"/>
      <c r="BHG260" s="277"/>
      <c r="BHH260" s="277"/>
      <c r="BHI260" s="277"/>
      <c r="BHJ260" s="277"/>
      <c r="BHK260" s="277"/>
      <c r="BHL260" s="277"/>
      <c r="BHM260" s="277"/>
      <c r="BHN260" s="402"/>
      <c r="BHO260" s="404"/>
      <c r="BHP260" s="49"/>
      <c r="BHQ260" s="49"/>
      <c r="BHR260" s="49"/>
      <c r="BHS260" s="99"/>
      <c r="BHT260" s="98"/>
      <c r="BHU260" s="49"/>
      <c r="BHV260" s="405"/>
      <c r="BHW260" s="405"/>
      <c r="BHX260" s="277"/>
      <c r="BHY260" s="277"/>
      <c r="BHZ260" s="277"/>
      <c r="BIA260" s="277"/>
      <c r="BIB260" s="277"/>
      <c r="BIC260" s="277"/>
      <c r="BID260" s="277"/>
      <c r="BIE260" s="277"/>
      <c r="BIF260" s="402"/>
      <c r="BIG260" s="404"/>
      <c r="BIH260" s="49"/>
      <c r="BII260" s="49"/>
      <c r="BIJ260" s="49"/>
      <c r="BIK260" s="99"/>
      <c r="BIL260" s="98"/>
      <c r="BIM260" s="49"/>
      <c r="BIN260" s="405"/>
      <c r="BIO260" s="405"/>
      <c r="BIP260" s="277"/>
      <c r="BIQ260" s="277"/>
      <c r="BIR260" s="277"/>
      <c r="BIS260" s="277"/>
      <c r="BIT260" s="277"/>
      <c r="BIU260" s="277"/>
      <c r="BIV260" s="277"/>
      <c r="BIW260" s="277"/>
      <c r="BIX260" s="402"/>
      <c r="BIY260" s="404"/>
      <c r="BIZ260" s="49"/>
      <c r="BJA260" s="49"/>
      <c r="BJB260" s="49"/>
      <c r="BJC260" s="99"/>
      <c r="BJD260" s="98"/>
      <c r="BJE260" s="49"/>
      <c r="BJF260" s="405"/>
      <c r="BJG260" s="405"/>
      <c r="BJH260" s="277"/>
      <c r="BJI260" s="277"/>
      <c r="BJJ260" s="277"/>
      <c r="BJK260" s="277"/>
      <c r="BJL260" s="277"/>
      <c r="BJM260" s="277"/>
      <c r="BJN260" s="277"/>
      <c r="BJO260" s="277"/>
      <c r="BJP260" s="402"/>
      <c r="BJQ260" s="404"/>
      <c r="BJR260" s="49"/>
      <c r="BJS260" s="49"/>
      <c r="BJT260" s="49"/>
      <c r="BJU260" s="99"/>
      <c r="BJV260" s="98"/>
      <c r="BJW260" s="49"/>
      <c r="BJX260" s="405"/>
      <c r="BJY260" s="405"/>
      <c r="BJZ260" s="277"/>
      <c r="BKA260" s="277"/>
      <c r="BKB260" s="277"/>
      <c r="BKC260" s="277"/>
      <c r="BKD260" s="277"/>
      <c r="BKE260" s="277"/>
      <c r="BKF260" s="277"/>
      <c r="BKG260" s="277"/>
      <c r="BKH260" s="402"/>
      <c r="BKI260" s="404"/>
      <c r="BKJ260" s="49"/>
      <c r="BKK260" s="49"/>
      <c r="BKL260" s="49"/>
      <c r="BKM260" s="99"/>
      <c r="BKN260" s="98"/>
      <c r="BKO260" s="49"/>
      <c r="BKP260" s="405"/>
      <c r="BKQ260" s="405"/>
      <c r="BKR260" s="277"/>
      <c r="BKS260" s="277"/>
      <c r="BKT260" s="277"/>
      <c r="BKU260" s="277"/>
      <c r="BKV260" s="277"/>
      <c r="BKW260" s="277"/>
      <c r="BKX260" s="277"/>
      <c r="BKY260" s="277"/>
      <c r="BKZ260" s="402"/>
      <c r="BLA260" s="404"/>
      <c r="BLB260" s="49"/>
      <c r="BLC260" s="49"/>
      <c r="BLD260" s="49"/>
      <c r="BLE260" s="99"/>
      <c r="BLF260" s="98"/>
      <c r="BLG260" s="49"/>
      <c r="BLH260" s="405"/>
      <c r="BLI260" s="405"/>
      <c r="BLJ260" s="277"/>
      <c r="BLK260" s="277"/>
      <c r="BLL260" s="277"/>
      <c r="BLM260" s="277"/>
      <c r="BLN260" s="277"/>
      <c r="BLO260" s="277"/>
      <c r="BLP260" s="277"/>
      <c r="BLQ260" s="277"/>
      <c r="BLR260" s="402"/>
      <c r="BLS260" s="404"/>
      <c r="BLT260" s="49"/>
      <c r="BLU260" s="49"/>
      <c r="BLV260" s="49"/>
      <c r="BLW260" s="99"/>
      <c r="BLX260" s="98"/>
      <c r="BLY260" s="49"/>
      <c r="BLZ260" s="405"/>
      <c r="BMA260" s="405"/>
      <c r="BMB260" s="277"/>
      <c r="BMC260" s="277"/>
      <c r="BMD260" s="277"/>
      <c r="BME260" s="277"/>
      <c r="BMF260" s="277"/>
      <c r="BMG260" s="277"/>
      <c r="BMH260" s="277"/>
      <c r="BMI260" s="277"/>
      <c r="BMJ260" s="402"/>
      <c r="BMK260" s="404"/>
      <c r="BML260" s="49"/>
      <c r="BMM260" s="49"/>
      <c r="BMN260" s="49"/>
      <c r="BMO260" s="99"/>
      <c r="BMP260" s="98"/>
      <c r="BMQ260" s="49"/>
      <c r="BMR260" s="405"/>
      <c r="BMS260" s="405"/>
      <c r="BMT260" s="277"/>
      <c r="BMU260" s="277"/>
      <c r="BMV260" s="277"/>
      <c r="BMW260" s="277"/>
      <c r="BMX260" s="277"/>
      <c r="BMY260" s="277"/>
      <c r="BMZ260" s="277"/>
      <c r="BNA260" s="277"/>
      <c r="BNB260" s="402"/>
      <c r="BNC260" s="404"/>
      <c r="BND260" s="49"/>
      <c r="BNE260" s="49"/>
      <c r="BNF260" s="49"/>
      <c r="BNG260" s="99"/>
      <c r="BNH260" s="98"/>
      <c r="BNI260" s="49"/>
      <c r="BNJ260" s="405"/>
      <c r="BNK260" s="405"/>
      <c r="BNL260" s="277"/>
      <c r="BNM260" s="277"/>
      <c r="BNN260" s="277"/>
      <c r="BNO260" s="277"/>
      <c r="BNP260" s="277"/>
      <c r="BNQ260" s="277"/>
      <c r="BNR260" s="277"/>
      <c r="BNS260" s="277"/>
      <c r="BNT260" s="402"/>
      <c r="BNU260" s="404"/>
      <c r="BNV260" s="49"/>
      <c r="BNW260" s="49"/>
      <c r="BNX260" s="49"/>
      <c r="BNY260" s="99"/>
      <c r="BNZ260" s="98"/>
      <c r="BOA260" s="49"/>
      <c r="BOB260" s="405"/>
      <c r="BOC260" s="405"/>
      <c r="BOD260" s="277"/>
      <c r="BOE260" s="277"/>
      <c r="BOF260" s="277"/>
      <c r="BOG260" s="277"/>
      <c r="BOH260" s="277"/>
      <c r="BOI260" s="277"/>
      <c r="BOJ260" s="277"/>
      <c r="BOK260" s="277"/>
      <c r="BOL260" s="402"/>
      <c r="BOM260" s="404"/>
      <c r="BON260" s="49"/>
      <c r="BOO260" s="49"/>
      <c r="BOP260" s="49"/>
      <c r="BOQ260" s="99"/>
      <c r="BOR260" s="98"/>
      <c r="BOS260" s="49"/>
      <c r="BOT260" s="405"/>
      <c r="BOU260" s="405"/>
      <c r="BOV260" s="277"/>
      <c r="BOW260" s="277"/>
      <c r="BOX260" s="277"/>
      <c r="BOY260" s="277"/>
      <c r="BOZ260" s="277"/>
      <c r="BPA260" s="277"/>
      <c r="BPB260" s="277"/>
      <c r="BPC260" s="277"/>
      <c r="BPD260" s="402"/>
      <c r="BPE260" s="404"/>
      <c r="BPF260" s="49"/>
      <c r="BPG260" s="49"/>
      <c r="BPH260" s="49"/>
      <c r="BPI260" s="99"/>
      <c r="BPJ260" s="98"/>
      <c r="BPK260" s="49"/>
      <c r="BPL260" s="405"/>
      <c r="BPM260" s="405"/>
      <c r="BPN260" s="277"/>
      <c r="BPO260" s="277"/>
      <c r="BPP260" s="277"/>
      <c r="BPQ260" s="277"/>
      <c r="BPR260" s="277"/>
      <c r="BPS260" s="277"/>
      <c r="BPT260" s="277"/>
      <c r="BPU260" s="277"/>
      <c r="BPV260" s="402"/>
      <c r="BPW260" s="404"/>
      <c r="BPX260" s="49"/>
      <c r="BPY260" s="49"/>
      <c r="BPZ260" s="49"/>
      <c r="BQA260" s="99"/>
      <c r="BQB260" s="98"/>
      <c r="BQC260" s="49"/>
      <c r="BQD260" s="405"/>
      <c r="BQE260" s="405"/>
      <c r="BQF260" s="277"/>
      <c r="BQG260" s="277"/>
      <c r="BQH260" s="277"/>
      <c r="BQI260" s="277"/>
      <c r="BQJ260" s="277"/>
      <c r="BQK260" s="277"/>
      <c r="BQL260" s="277"/>
      <c r="BQM260" s="277"/>
      <c r="BQN260" s="402"/>
      <c r="BQO260" s="404"/>
      <c r="BQP260" s="49"/>
      <c r="BQQ260" s="49"/>
      <c r="BQR260" s="49"/>
      <c r="BQS260" s="99"/>
      <c r="BQT260" s="98"/>
      <c r="BQU260" s="49"/>
      <c r="BQV260" s="405"/>
      <c r="BQW260" s="405"/>
      <c r="BQX260" s="277"/>
      <c r="BQY260" s="277"/>
      <c r="BQZ260" s="277"/>
      <c r="BRA260" s="277"/>
      <c r="BRB260" s="277"/>
      <c r="BRC260" s="277"/>
      <c r="BRD260" s="277"/>
      <c r="BRE260" s="277"/>
      <c r="BRF260" s="402"/>
      <c r="BRG260" s="404"/>
      <c r="BRH260" s="49"/>
      <c r="BRI260" s="49"/>
      <c r="BRJ260" s="49"/>
      <c r="BRK260" s="99"/>
      <c r="BRL260" s="98"/>
      <c r="BRM260" s="49"/>
      <c r="BRN260" s="405"/>
      <c r="BRO260" s="405"/>
      <c r="BRP260" s="277"/>
      <c r="BRQ260" s="277"/>
      <c r="BRR260" s="277"/>
      <c r="BRS260" s="277"/>
      <c r="BRT260" s="277"/>
      <c r="BRU260" s="277"/>
      <c r="BRV260" s="277"/>
      <c r="BRW260" s="277"/>
      <c r="BRX260" s="402"/>
      <c r="BRY260" s="404"/>
      <c r="BRZ260" s="49"/>
      <c r="BSA260" s="49"/>
      <c r="BSB260" s="49"/>
      <c r="BSC260" s="99"/>
      <c r="BSD260" s="98"/>
      <c r="BSE260" s="49"/>
      <c r="BSF260" s="405"/>
      <c r="BSG260" s="405"/>
      <c r="BSH260" s="277"/>
      <c r="BSI260" s="277"/>
      <c r="BSJ260" s="277"/>
      <c r="BSK260" s="277"/>
      <c r="BSL260" s="277"/>
      <c r="BSM260" s="277"/>
      <c r="BSN260" s="277"/>
      <c r="BSO260" s="277"/>
      <c r="BSP260" s="402"/>
      <c r="BSQ260" s="404"/>
      <c r="BSR260" s="49"/>
      <c r="BSS260" s="49"/>
      <c r="BST260" s="49"/>
      <c r="BSU260" s="99"/>
      <c r="BSV260" s="98"/>
      <c r="BSW260" s="49"/>
      <c r="BSX260" s="405"/>
      <c r="BSY260" s="405"/>
      <c r="BSZ260" s="277"/>
      <c r="BTA260" s="277"/>
      <c r="BTB260" s="277"/>
      <c r="BTC260" s="277"/>
      <c r="BTD260" s="277"/>
      <c r="BTE260" s="277"/>
      <c r="BTF260" s="277"/>
      <c r="BTG260" s="277"/>
      <c r="BTH260" s="402"/>
      <c r="BTI260" s="404"/>
      <c r="BTJ260" s="49"/>
      <c r="BTK260" s="49"/>
      <c r="BTL260" s="49"/>
      <c r="BTM260" s="99"/>
      <c r="BTN260" s="98"/>
      <c r="BTO260" s="49"/>
      <c r="BTP260" s="405"/>
      <c r="BTQ260" s="405"/>
      <c r="BTR260" s="277"/>
      <c r="BTS260" s="277"/>
      <c r="BTT260" s="277"/>
      <c r="BTU260" s="277"/>
      <c r="BTV260" s="277"/>
      <c r="BTW260" s="277"/>
      <c r="BTX260" s="277"/>
      <c r="BTY260" s="277"/>
      <c r="BTZ260" s="402"/>
      <c r="BUA260" s="404"/>
      <c r="BUB260" s="49"/>
      <c r="BUC260" s="49"/>
      <c r="BUD260" s="49"/>
      <c r="BUE260" s="99"/>
      <c r="BUF260" s="98"/>
      <c r="BUG260" s="49"/>
      <c r="BUH260" s="405"/>
      <c r="BUI260" s="405"/>
      <c r="BUJ260" s="277"/>
      <c r="BUK260" s="277"/>
      <c r="BUL260" s="277"/>
      <c r="BUM260" s="277"/>
      <c r="BUN260" s="277"/>
      <c r="BUO260" s="277"/>
      <c r="BUP260" s="277"/>
      <c r="BUQ260" s="277"/>
      <c r="BUR260" s="402"/>
      <c r="BUS260" s="404"/>
      <c r="BUT260" s="49"/>
      <c r="BUU260" s="49"/>
      <c r="BUV260" s="49"/>
      <c r="BUW260" s="99"/>
      <c r="BUX260" s="98"/>
      <c r="BUY260" s="49"/>
      <c r="BUZ260" s="405"/>
      <c r="BVA260" s="405"/>
      <c r="BVB260" s="277"/>
      <c r="BVC260" s="277"/>
      <c r="BVD260" s="277"/>
      <c r="BVE260" s="277"/>
      <c r="BVF260" s="277"/>
      <c r="BVG260" s="277"/>
      <c r="BVH260" s="277"/>
      <c r="BVI260" s="277"/>
      <c r="BVJ260" s="402"/>
      <c r="BVK260" s="404"/>
      <c r="BVL260" s="49"/>
      <c r="BVM260" s="49"/>
      <c r="BVN260" s="49"/>
      <c r="BVO260" s="99"/>
      <c r="BVP260" s="98"/>
      <c r="BVQ260" s="49"/>
      <c r="BVR260" s="405"/>
      <c r="BVS260" s="405"/>
      <c r="BVT260" s="277"/>
      <c r="BVU260" s="277"/>
      <c r="BVV260" s="277"/>
      <c r="BVW260" s="277"/>
      <c r="BVX260" s="277"/>
      <c r="BVY260" s="277"/>
      <c r="BVZ260" s="277"/>
      <c r="BWA260" s="277"/>
      <c r="BWB260" s="402"/>
      <c r="BWC260" s="404"/>
      <c r="BWD260" s="49"/>
      <c r="BWE260" s="49"/>
      <c r="BWF260" s="49"/>
      <c r="BWG260" s="99"/>
      <c r="BWH260" s="98"/>
      <c r="BWI260" s="49"/>
      <c r="BWJ260" s="405"/>
      <c r="BWK260" s="405"/>
      <c r="BWL260" s="277"/>
      <c r="BWM260" s="277"/>
      <c r="BWN260" s="277"/>
      <c r="BWO260" s="277"/>
      <c r="BWP260" s="277"/>
      <c r="BWQ260" s="277"/>
      <c r="BWR260" s="277"/>
      <c r="BWS260" s="277"/>
      <c r="BWT260" s="402"/>
      <c r="BWU260" s="404"/>
      <c r="BWV260" s="49"/>
      <c r="BWW260" s="49"/>
      <c r="BWX260" s="49"/>
      <c r="BWY260" s="99"/>
      <c r="BWZ260" s="98"/>
      <c r="BXA260" s="49"/>
      <c r="BXB260" s="405"/>
      <c r="BXC260" s="405"/>
      <c r="BXD260" s="277"/>
      <c r="BXE260" s="277"/>
      <c r="BXF260" s="277"/>
      <c r="BXG260" s="277"/>
      <c r="BXH260" s="277"/>
      <c r="BXI260" s="277"/>
      <c r="BXJ260" s="277"/>
      <c r="BXK260" s="277"/>
      <c r="BXL260" s="402"/>
      <c r="BXM260" s="404"/>
      <c r="BXN260" s="49"/>
      <c r="BXO260" s="49"/>
      <c r="BXP260" s="49"/>
      <c r="BXQ260" s="99"/>
      <c r="BXR260" s="98"/>
      <c r="BXS260" s="49"/>
      <c r="BXT260" s="405"/>
      <c r="BXU260" s="405"/>
      <c r="BXV260" s="277"/>
      <c r="BXW260" s="277"/>
      <c r="BXX260" s="277"/>
      <c r="BXY260" s="277"/>
      <c r="BXZ260" s="277"/>
      <c r="BYA260" s="277"/>
      <c r="BYB260" s="277"/>
      <c r="BYC260" s="277"/>
      <c r="BYD260" s="402"/>
      <c r="BYE260" s="404"/>
      <c r="BYF260" s="49"/>
      <c r="BYG260" s="49"/>
      <c r="BYH260" s="49"/>
      <c r="BYI260" s="99"/>
      <c r="BYJ260" s="98"/>
      <c r="BYK260" s="49"/>
      <c r="BYL260" s="405"/>
      <c r="BYM260" s="405"/>
      <c r="BYN260" s="277"/>
      <c r="BYO260" s="277"/>
      <c r="BYP260" s="277"/>
      <c r="BYQ260" s="277"/>
      <c r="BYR260" s="277"/>
      <c r="BYS260" s="277"/>
      <c r="BYT260" s="277"/>
      <c r="BYU260" s="277"/>
      <c r="BYV260" s="402"/>
      <c r="BYW260" s="404"/>
      <c r="BYX260" s="49"/>
      <c r="BYY260" s="49"/>
      <c r="BYZ260" s="49"/>
      <c r="BZA260" s="99"/>
      <c r="BZB260" s="98"/>
      <c r="BZC260" s="49"/>
      <c r="BZD260" s="405"/>
      <c r="BZE260" s="405"/>
      <c r="BZF260" s="277"/>
      <c r="BZG260" s="277"/>
      <c r="BZH260" s="277"/>
      <c r="BZI260" s="277"/>
      <c r="BZJ260" s="277"/>
      <c r="BZK260" s="277"/>
      <c r="BZL260" s="277"/>
      <c r="BZM260" s="277"/>
      <c r="BZN260" s="402"/>
      <c r="BZO260" s="404"/>
      <c r="BZP260" s="49"/>
      <c r="BZQ260" s="49"/>
      <c r="BZR260" s="49"/>
      <c r="BZS260" s="99"/>
      <c r="BZT260" s="98"/>
      <c r="BZU260" s="49"/>
      <c r="BZV260" s="405"/>
      <c r="BZW260" s="405"/>
      <c r="BZX260" s="277"/>
      <c r="BZY260" s="277"/>
      <c r="BZZ260" s="277"/>
      <c r="CAA260" s="277"/>
      <c r="CAB260" s="277"/>
      <c r="CAC260" s="277"/>
      <c r="CAD260" s="277"/>
      <c r="CAE260" s="277"/>
      <c r="CAF260" s="402"/>
      <c r="CAG260" s="404"/>
      <c r="CAH260" s="49"/>
      <c r="CAI260" s="49"/>
      <c r="CAJ260" s="49"/>
      <c r="CAK260" s="99"/>
      <c r="CAL260" s="98"/>
      <c r="CAM260" s="49"/>
      <c r="CAN260" s="405"/>
      <c r="CAO260" s="405"/>
      <c r="CAP260" s="277"/>
      <c r="CAQ260" s="277"/>
      <c r="CAR260" s="277"/>
      <c r="CAS260" s="277"/>
      <c r="CAT260" s="277"/>
      <c r="CAU260" s="277"/>
      <c r="CAV260" s="277"/>
      <c r="CAW260" s="277"/>
      <c r="CAX260" s="402"/>
      <c r="CAY260" s="404"/>
      <c r="CAZ260" s="49"/>
      <c r="CBA260" s="49"/>
      <c r="CBB260" s="49"/>
      <c r="CBC260" s="99"/>
      <c r="CBD260" s="98"/>
      <c r="CBE260" s="49"/>
      <c r="CBF260" s="405"/>
      <c r="CBG260" s="405"/>
      <c r="CBH260" s="277"/>
      <c r="CBI260" s="277"/>
      <c r="CBJ260" s="277"/>
      <c r="CBK260" s="277"/>
      <c r="CBL260" s="277"/>
      <c r="CBM260" s="277"/>
      <c r="CBN260" s="277"/>
      <c r="CBO260" s="277"/>
      <c r="CBP260" s="402"/>
      <c r="CBQ260" s="404"/>
      <c r="CBR260" s="49"/>
      <c r="CBS260" s="49"/>
      <c r="CBT260" s="49"/>
      <c r="CBU260" s="99"/>
      <c r="CBV260" s="98"/>
      <c r="CBW260" s="49"/>
      <c r="CBX260" s="405"/>
      <c r="CBY260" s="405"/>
      <c r="CBZ260" s="277"/>
      <c r="CCA260" s="277"/>
      <c r="CCB260" s="277"/>
      <c r="CCC260" s="277"/>
      <c r="CCD260" s="277"/>
      <c r="CCE260" s="277"/>
      <c r="CCF260" s="277"/>
      <c r="CCG260" s="277"/>
      <c r="CCH260" s="402"/>
      <c r="CCI260" s="404"/>
      <c r="CCJ260" s="49"/>
      <c r="CCK260" s="49"/>
      <c r="CCL260" s="49"/>
      <c r="CCM260" s="99"/>
      <c r="CCN260" s="98"/>
      <c r="CCO260" s="49"/>
      <c r="CCP260" s="405"/>
      <c r="CCQ260" s="405"/>
      <c r="CCR260" s="277"/>
      <c r="CCS260" s="277"/>
      <c r="CCT260" s="277"/>
      <c r="CCU260" s="277"/>
      <c r="CCV260" s="277"/>
      <c r="CCW260" s="277"/>
      <c r="CCX260" s="277"/>
      <c r="CCY260" s="277"/>
      <c r="CCZ260" s="402"/>
      <c r="CDA260" s="404"/>
      <c r="CDB260" s="49"/>
      <c r="CDC260" s="49"/>
      <c r="CDD260" s="49"/>
      <c r="CDE260" s="99"/>
      <c r="CDF260" s="98"/>
      <c r="CDG260" s="49"/>
      <c r="CDH260" s="405"/>
      <c r="CDI260" s="405"/>
      <c r="CDJ260" s="277"/>
      <c r="CDK260" s="277"/>
      <c r="CDL260" s="277"/>
      <c r="CDM260" s="277"/>
      <c r="CDN260" s="277"/>
      <c r="CDO260" s="277"/>
      <c r="CDP260" s="277"/>
      <c r="CDQ260" s="277"/>
      <c r="CDR260" s="402"/>
      <c r="CDS260" s="404"/>
      <c r="CDT260" s="49"/>
      <c r="CDU260" s="49"/>
      <c r="CDV260" s="49"/>
      <c r="CDW260" s="99"/>
      <c r="CDX260" s="98"/>
      <c r="CDY260" s="49"/>
      <c r="CDZ260" s="405"/>
      <c r="CEA260" s="405"/>
      <c r="CEB260" s="277"/>
      <c r="CEC260" s="277"/>
      <c r="CED260" s="277"/>
      <c r="CEE260" s="277"/>
      <c r="CEF260" s="277"/>
      <c r="CEG260" s="277"/>
      <c r="CEH260" s="277"/>
      <c r="CEI260" s="277"/>
      <c r="CEJ260" s="402"/>
      <c r="CEK260" s="404"/>
      <c r="CEL260" s="49"/>
      <c r="CEM260" s="49"/>
      <c r="CEN260" s="49"/>
      <c r="CEO260" s="99"/>
      <c r="CEP260" s="98"/>
      <c r="CEQ260" s="49"/>
      <c r="CER260" s="405"/>
      <c r="CES260" s="405"/>
      <c r="CET260" s="277"/>
      <c r="CEU260" s="277"/>
      <c r="CEV260" s="277"/>
      <c r="CEW260" s="277"/>
      <c r="CEX260" s="277"/>
      <c r="CEY260" s="277"/>
      <c r="CEZ260" s="277"/>
      <c r="CFA260" s="277"/>
      <c r="CFB260" s="402"/>
      <c r="CFC260" s="404"/>
      <c r="CFD260" s="49"/>
      <c r="CFE260" s="49"/>
      <c r="CFF260" s="49"/>
      <c r="CFG260" s="99"/>
      <c r="CFH260" s="98"/>
      <c r="CFI260" s="49"/>
      <c r="CFJ260" s="405"/>
      <c r="CFK260" s="405"/>
      <c r="CFL260" s="277"/>
      <c r="CFM260" s="277"/>
      <c r="CFN260" s="277"/>
      <c r="CFO260" s="277"/>
      <c r="CFP260" s="277"/>
      <c r="CFQ260" s="277"/>
      <c r="CFR260" s="277"/>
      <c r="CFS260" s="277"/>
      <c r="CFT260" s="402"/>
      <c r="CFU260" s="404"/>
      <c r="CFV260" s="49"/>
      <c r="CFW260" s="49"/>
      <c r="CFX260" s="49"/>
      <c r="CFY260" s="99"/>
      <c r="CFZ260" s="98"/>
      <c r="CGA260" s="49"/>
      <c r="CGB260" s="405"/>
      <c r="CGC260" s="405"/>
      <c r="CGD260" s="277"/>
      <c r="CGE260" s="277"/>
      <c r="CGF260" s="277"/>
      <c r="CGG260" s="277"/>
      <c r="CGH260" s="277"/>
      <c r="CGI260" s="277"/>
      <c r="CGJ260" s="277"/>
      <c r="CGK260" s="277"/>
      <c r="CGL260" s="402"/>
      <c r="CGM260" s="404"/>
      <c r="CGN260" s="49"/>
      <c r="CGO260" s="49"/>
      <c r="CGP260" s="49"/>
      <c r="CGQ260" s="99"/>
      <c r="CGR260" s="98"/>
      <c r="CGS260" s="49"/>
      <c r="CGT260" s="405"/>
      <c r="CGU260" s="405"/>
      <c r="CGV260" s="277"/>
      <c r="CGW260" s="277"/>
      <c r="CGX260" s="277"/>
      <c r="CGY260" s="277"/>
      <c r="CGZ260" s="277"/>
      <c r="CHA260" s="277"/>
      <c r="CHB260" s="277"/>
      <c r="CHC260" s="277"/>
      <c r="CHD260" s="402"/>
      <c r="CHE260" s="404"/>
      <c r="CHF260" s="49"/>
      <c r="CHG260" s="49"/>
      <c r="CHH260" s="49"/>
      <c r="CHI260" s="99"/>
      <c r="CHJ260" s="98"/>
      <c r="CHK260" s="49"/>
      <c r="CHL260" s="405"/>
      <c r="CHM260" s="405"/>
      <c r="CHN260" s="277"/>
      <c r="CHO260" s="277"/>
      <c r="CHP260" s="277"/>
      <c r="CHQ260" s="277"/>
      <c r="CHR260" s="277"/>
      <c r="CHS260" s="277"/>
      <c r="CHT260" s="277"/>
      <c r="CHU260" s="277"/>
      <c r="CHV260" s="402"/>
      <c r="CHW260" s="404"/>
      <c r="CHX260" s="49"/>
      <c r="CHY260" s="49"/>
      <c r="CHZ260" s="49"/>
      <c r="CIA260" s="99"/>
      <c r="CIB260" s="98"/>
      <c r="CIC260" s="49"/>
      <c r="CID260" s="405"/>
      <c r="CIE260" s="405"/>
      <c r="CIF260" s="277"/>
      <c r="CIG260" s="277"/>
      <c r="CIH260" s="277"/>
      <c r="CII260" s="277"/>
      <c r="CIJ260" s="277"/>
      <c r="CIK260" s="277"/>
      <c r="CIL260" s="277"/>
      <c r="CIM260" s="277"/>
      <c r="CIN260" s="402"/>
      <c r="CIO260" s="404"/>
      <c r="CIP260" s="49"/>
      <c r="CIQ260" s="49"/>
      <c r="CIR260" s="49"/>
      <c r="CIS260" s="99"/>
      <c r="CIT260" s="98"/>
      <c r="CIU260" s="49"/>
      <c r="CIV260" s="405"/>
      <c r="CIW260" s="405"/>
      <c r="CIX260" s="277"/>
      <c r="CIY260" s="277"/>
      <c r="CIZ260" s="277"/>
      <c r="CJA260" s="277"/>
      <c r="CJB260" s="277"/>
      <c r="CJC260" s="277"/>
      <c r="CJD260" s="277"/>
      <c r="CJE260" s="277"/>
      <c r="CJF260" s="402"/>
      <c r="CJG260" s="404"/>
      <c r="CJH260" s="49"/>
      <c r="CJI260" s="49"/>
      <c r="CJJ260" s="49"/>
      <c r="CJK260" s="99"/>
      <c r="CJL260" s="98"/>
      <c r="CJM260" s="49"/>
      <c r="CJN260" s="405"/>
      <c r="CJO260" s="405"/>
      <c r="CJP260" s="277"/>
      <c r="CJQ260" s="277"/>
      <c r="CJR260" s="277"/>
      <c r="CJS260" s="277"/>
      <c r="CJT260" s="277"/>
      <c r="CJU260" s="277"/>
      <c r="CJV260" s="277"/>
      <c r="CJW260" s="277"/>
      <c r="CJX260" s="402"/>
      <c r="CJY260" s="404"/>
      <c r="CJZ260" s="49"/>
      <c r="CKA260" s="49"/>
      <c r="CKB260" s="49"/>
      <c r="CKC260" s="99"/>
      <c r="CKD260" s="98"/>
      <c r="CKE260" s="49"/>
      <c r="CKF260" s="405"/>
      <c r="CKG260" s="405"/>
      <c r="CKH260" s="277"/>
      <c r="CKI260" s="277"/>
      <c r="CKJ260" s="277"/>
      <c r="CKK260" s="277"/>
      <c r="CKL260" s="277"/>
      <c r="CKM260" s="277"/>
      <c r="CKN260" s="277"/>
      <c r="CKO260" s="277"/>
      <c r="CKP260" s="402"/>
      <c r="CKQ260" s="404"/>
      <c r="CKR260" s="49"/>
      <c r="CKS260" s="49"/>
      <c r="CKT260" s="49"/>
      <c r="CKU260" s="99"/>
      <c r="CKV260" s="98"/>
      <c r="CKW260" s="49"/>
      <c r="CKX260" s="405"/>
      <c r="CKY260" s="405"/>
      <c r="CKZ260" s="277"/>
      <c r="CLA260" s="277"/>
      <c r="CLB260" s="277"/>
      <c r="CLC260" s="277"/>
      <c r="CLD260" s="277"/>
      <c r="CLE260" s="277"/>
      <c r="CLF260" s="277"/>
      <c r="CLG260" s="277"/>
      <c r="CLH260" s="402"/>
      <c r="CLI260" s="404"/>
      <c r="CLJ260" s="49"/>
      <c r="CLK260" s="49"/>
      <c r="CLL260" s="49"/>
      <c r="CLM260" s="99"/>
      <c r="CLN260" s="98"/>
      <c r="CLO260" s="49"/>
      <c r="CLP260" s="405"/>
      <c r="CLQ260" s="405"/>
      <c r="CLR260" s="277"/>
      <c r="CLS260" s="277"/>
      <c r="CLT260" s="277"/>
      <c r="CLU260" s="277"/>
      <c r="CLV260" s="277"/>
      <c r="CLW260" s="277"/>
      <c r="CLX260" s="277"/>
      <c r="CLY260" s="277"/>
      <c r="CLZ260" s="402"/>
      <c r="CMA260" s="404"/>
      <c r="CMB260" s="49"/>
      <c r="CMC260" s="49"/>
      <c r="CMD260" s="49"/>
      <c r="CME260" s="99"/>
      <c r="CMF260" s="98"/>
      <c r="CMG260" s="49"/>
      <c r="CMH260" s="405"/>
      <c r="CMI260" s="405"/>
      <c r="CMJ260" s="277"/>
      <c r="CMK260" s="277"/>
      <c r="CML260" s="277"/>
      <c r="CMM260" s="277"/>
      <c r="CMN260" s="277"/>
      <c r="CMO260" s="277"/>
      <c r="CMP260" s="277"/>
      <c r="CMQ260" s="277"/>
      <c r="CMR260" s="402"/>
      <c r="CMS260" s="404"/>
      <c r="CMT260" s="49"/>
      <c r="CMU260" s="49"/>
      <c r="CMV260" s="49"/>
      <c r="CMW260" s="99"/>
      <c r="CMX260" s="98"/>
      <c r="CMY260" s="49"/>
      <c r="CMZ260" s="405"/>
      <c r="CNA260" s="405"/>
      <c r="CNB260" s="277"/>
      <c r="CNC260" s="277"/>
      <c r="CND260" s="277"/>
      <c r="CNE260" s="277"/>
      <c r="CNF260" s="277"/>
      <c r="CNG260" s="277"/>
      <c r="CNH260" s="277"/>
      <c r="CNI260" s="277"/>
      <c r="CNJ260" s="402"/>
      <c r="CNK260" s="404"/>
      <c r="CNL260" s="49"/>
      <c r="CNM260" s="49"/>
      <c r="CNN260" s="49"/>
      <c r="CNO260" s="99"/>
      <c r="CNP260" s="98"/>
      <c r="CNQ260" s="49"/>
      <c r="CNR260" s="405"/>
      <c r="CNS260" s="405"/>
      <c r="CNT260" s="277"/>
      <c r="CNU260" s="277"/>
      <c r="CNV260" s="277"/>
      <c r="CNW260" s="277"/>
      <c r="CNX260" s="277"/>
      <c r="CNY260" s="277"/>
      <c r="CNZ260" s="277"/>
      <c r="COA260" s="277"/>
      <c r="COB260" s="402"/>
      <c r="COC260" s="404"/>
      <c r="COD260" s="49"/>
      <c r="COE260" s="49"/>
      <c r="COF260" s="49"/>
      <c r="COG260" s="99"/>
      <c r="COH260" s="98"/>
      <c r="COI260" s="49"/>
      <c r="COJ260" s="405"/>
      <c r="COK260" s="405"/>
      <c r="COL260" s="277"/>
      <c r="COM260" s="277"/>
      <c r="CON260" s="277"/>
      <c r="COO260" s="277"/>
      <c r="COP260" s="277"/>
      <c r="COQ260" s="277"/>
      <c r="COR260" s="277"/>
      <c r="COS260" s="277"/>
      <c r="COT260" s="402"/>
      <c r="COU260" s="404"/>
      <c r="COV260" s="49"/>
      <c r="COW260" s="49"/>
      <c r="COX260" s="49"/>
      <c r="COY260" s="99"/>
      <c r="COZ260" s="98"/>
      <c r="CPA260" s="49"/>
      <c r="CPB260" s="405"/>
      <c r="CPC260" s="405"/>
      <c r="CPD260" s="277"/>
      <c r="CPE260" s="277"/>
      <c r="CPF260" s="277"/>
      <c r="CPG260" s="277"/>
      <c r="CPH260" s="277"/>
      <c r="CPI260" s="277"/>
      <c r="CPJ260" s="277"/>
      <c r="CPK260" s="277"/>
      <c r="CPL260" s="402"/>
      <c r="CPM260" s="404"/>
      <c r="CPN260" s="49"/>
      <c r="CPO260" s="49"/>
      <c r="CPP260" s="49"/>
      <c r="CPQ260" s="99"/>
      <c r="CPR260" s="98"/>
      <c r="CPS260" s="49"/>
      <c r="CPT260" s="405"/>
      <c r="CPU260" s="405"/>
      <c r="CPV260" s="277"/>
      <c r="CPW260" s="277"/>
      <c r="CPX260" s="277"/>
      <c r="CPY260" s="277"/>
      <c r="CPZ260" s="277"/>
      <c r="CQA260" s="277"/>
      <c r="CQB260" s="277"/>
      <c r="CQC260" s="277"/>
      <c r="CQD260" s="402"/>
      <c r="CQE260" s="404"/>
      <c r="CQF260" s="49"/>
      <c r="CQG260" s="49"/>
      <c r="CQH260" s="49"/>
      <c r="CQI260" s="99"/>
      <c r="CQJ260" s="98"/>
      <c r="CQK260" s="49"/>
      <c r="CQL260" s="405"/>
      <c r="CQM260" s="405"/>
      <c r="CQN260" s="277"/>
      <c r="CQO260" s="277"/>
      <c r="CQP260" s="277"/>
      <c r="CQQ260" s="277"/>
      <c r="CQR260" s="277"/>
      <c r="CQS260" s="277"/>
      <c r="CQT260" s="277"/>
      <c r="CQU260" s="277"/>
      <c r="CQV260" s="402"/>
      <c r="CQW260" s="404"/>
      <c r="CQX260" s="49"/>
      <c r="CQY260" s="49"/>
      <c r="CQZ260" s="49"/>
      <c r="CRA260" s="99"/>
      <c r="CRB260" s="98"/>
      <c r="CRC260" s="49"/>
      <c r="CRD260" s="405"/>
      <c r="CRE260" s="405"/>
      <c r="CRF260" s="277"/>
      <c r="CRG260" s="277"/>
      <c r="CRH260" s="277"/>
      <c r="CRI260" s="277"/>
      <c r="CRJ260" s="277"/>
      <c r="CRK260" s="277"/>
      <c r="CRL260" s="277"/>
      <c r="CRM260" s="277"/>
      <c r="CRN260" s="402"/>
      <c r="CRO260" s="404"/>
      <c r="CRP260" s="49"/>
      <c r="CRQ260" s="49"/>
      <c r="CRR260" s="49"/>
      <c r="CRS260" s="99"/>
      <c r="CRT260" s="98"/>
      <c r="CRU260" s="49"/>
      <c r="CRV260" s="405"/>
      <c r="CRW260" s="405"/>
      <c r="CRX260" s="277"/>
      <c r="CRY260" s="277"/>
      <c r="CRZ260" s="277"/>
      <c r="CSA260" s="277"/>
      <c r="CSB260" s="277"/>
      <c r="CSC260" s="277"/>
      <c r="CSD260" s="277"/>
      <c r="CSE260" s="277"/>
      <c r="CSF260" s="402"/>
      <c r="CSG260" s="404"/>
      <c r="CSH260" s="49"/>
      <c r="CSI260" s="49"/>
      <c r="CSJ260" s="49"/>
      <c r="CSK260" s="99"/>
      <c r="CSL260" s="98"/>
      <c r="CSM260" s="49"/>
      <c r="CSN260" s="405"/>
      <c r="CSO260" s="405"/>
      <c r="CSP260" s="277"/>
      <c r="CSQ260" s="277"/>
      <c r="CSR260" s="277"/>
      <c r="CSS260" s="277"/>
      <c r="CST260" s="277"/>
      <c r="CSU260" s="277"/>
      <c r="CSV260" s="277"/>
      <c r="CSW260" s="277"/>
      <c r="CSX260" s="402"/>
      <c r="CSY260" s="404"/>
      <c r="CSZ260" s="49"/>
      <c r="CTA260" s="49"/>
      <c r="CTB260" s="49"/>
      <c r="CTC260" s="99"/>
      <c r="CTD260" s="98"/>
      <c r="CTE260" s="49"/>
      <c r="CTF260" s="405"/>
      <c r="CTG260" s="405"/>
      <c r="CTH260" s="277"/>
      <c r="CTI260" s="277"/>
      <c r="CTJ260" s="277"/>
      <c r="CTK260" s="277"/>
      <c r="CTL260" s="277"/>
      <c r="CTM260" s="277"/>
      <c r="CTN260" s="277"/>
      <c r="CTO260" s="277"/>
      <c r="CTP260" s="402"/>
      <c r="CTQ260" s="404"/>
      <c r="CTR260" s="49"/>
      <c r="CTS260" s="49"/>
      <c r="CTT260" s="49"/>
      <c r="CTU260" s="99"/>
      <c r="CTV260" s="98"/>
      <c r="CTW260" s="49"/>
      <c r="CTX260" s="405"/>
      <c r="CTY260" s="405"/>
      <c r="CTZ260" s="277"/>
      <c r="CUA260" s="277"/>
      <c r="CUB260" s="277"/>
      <c r="CUC260" s="277"/>
      <c r="CUD260" s="277"/>
      <c r="CUE260" s="277"/>
      <c r="CUF260" s="277"/>
      <c r="CUG260" s="277"/>
      <c r="CUH260" s="402"/>
      <c r="CUI260" s="404"/>
      <c r="CUJ260" s="49"/>
      <c r="CUK260" s="49"/>
      <c r="CUL260" s="49"/>
      <c r="CUM260" s="99"/>
      <c r="CUN260" s="98"/>
      <c r="CUO260" s="49"/>
      <c r="CUP260" s="405"/>
      <c r="CUQ260" s="405"/>
      <c r="CUR260" s="277"/>
      <c r="CUS260" s="277"/>
      <c r="CUT260" s="277"/>
      <c r="CUU260" s="277"/>
      <c r="CUV260" s="277"/>
      <c r="CUW260" s="277"/>
      <c r="CUX260" s="277"/>
      <c r="CUY260" s="277"/>
      <c r="CUZ260" s="402"/>
      <c r="CVA260" s="404"/>
      <c r="CVB260" s="49"/>
      <c r="CVC260" s="49"/>
      <c r="CVD260" s="49"/>
      <c r="CVE260" s="99"/>
      <c r="CVF260" s="98"/>
      <c r="CVG260" s="49"/>
      <c r="CVH260" s="405"/>
      <c r="CVI260" s="405"/>
      <c r="CVJ260" s="277"/>
      <c r="CVK260" s="277"/>
      <c r="CVL260" s="277"/>
      <c r="CVM260" s="277"/>
      <c r="CVN260" s="277"/>
      <c r="CVO260" s="277"/>
      <c r="CVP260" s="277"/>
      <c r="CVQ260" s="277"/>
      <c r="CVR260" s="402"/>
      <c r="CVS260" s="404"/>
      <c r="CVT260" s="49"/>
      <c r="CVU260" s="49"/>
      <c r="CVV260" s="49"/>
      <c r="CVW260" s="99"/>
      <c r="CVX260" s="98"/>
      <c r="CVY260" s="49"/>
      <c r="CVZ260" s="405"/>
      <c r="CWA260" s="405"/>
      <c r="CWB260" s="277"/>
      <c r="CWC260" s="277"/>
      <c r="CWD260" s="277"/>
      <c r="CWE260" s="277"/>
      <c r="CWF260" s="277"/>
      <c r="CWG260" s="277"/>
      <c r="CWH260" s="277"/>
      <c r="CWI260" s="277"/>
      <c r="CWJ260" s="402"/>
      <c r="CWK260" s="404"/>
      <c r="CWL260" s="49"/>
      <c r="CWM260" s="49"/>
      <c r="CWN260" s="49"/>
      <c r="CWO260" s="99"/>
      <c r="CWP260" s="98"/>
      <c r="CWQ260" s="49"/>
      <c r="CWR260" s="405"/>
      <c r="CWS260" s="405"/>
      <c r="CWT260" s="277"/>
      <c r="CWU260" s="277"/>
      <c r="CWV260" s="277"/>
      <c r="CWW260" s="277"/>
      <c r="CWX260" s="277"/>
      <c r="CWY260" s="277"/>
      <c r="CWZ260" s="277"/>
      <c r="CXA260" s="277"/>
      <c r="CXB260" s="402"/>
      <c r="CXC260" s="404"/>
      <c r="CXD260" s="49"/>
      <c r="CXE260" s="49"/>
      <c r="CXF260" s="49"/>
      <c r="CXG260" s="99"/>
      <c r="CXH260" s="98"/>
      <c r="CXI260" s="49"/>
      <c r="CXJ260" s="405"/>
      <c r="CXK260" s="405"/>
      <c r="CXL260" s="277"/>
      <c r="CXM260" s="277"/>
      <c r="CXN260" s="277"/>
      <c r="CXO260" s="277"/>
      <c r="CXP260" s="277"/>
      <c r="CXQ260" s="277"/>
      <c r="CXR260" s="277"/>
      <c r="CXS260" s="277"/>
      <c r="CXT260" s="402"/>
      <c r="CXU260" s="404"/>
      <c r="CXV260" s="49"/>
      <c r="CXW260" s="49"/>
      <c r="CXX260" s="49"/>
      <c r="CXY260" s="99"/>
      <c r="CXZ260" s="98"/>
      <c r="CYA260" s="49"/>
      <c r="CYB260" s="405"/>
      <c r="CYC260" s="405"/>
      <c r="CYD260" s="277"/>
      <c r="CYE260" s="277"/>
      <c r="CYF260" s="277"/>
      <c r="CYG260" s="277"/>
      <c r="CYH260" s="277"/>
      <c r="CYI260" s="277"/>
      <c r="CYJ260" s="277"/>
      <c r="CYK260" s="277"/>
      <c r="CYL260" s="402"/>
      <c r="CYM260" s="404"/>
      <c r="CYN260" s="49"/>
      <c r="CYO260" s="49"/>
      <c r="CYP260" s="49"/>
      <c r="CYQ260" s="99"/>
      <c r="CYR260" s="98"/>
      <c r="CYS260" s="49"/>
      <c r="CYT260" s="405"/>
      <c r="CYU260" s="405"/>
      <c r="CYV260" s="277"/>
      <c r="CYW260" s="277"/>
      <c r="CYX260" s="277"/>
      <c r="CYY260" s="277"/>
      <c r="CYZ260" s="277"/>
      <c r="CZA260" s="277"/>
      <c r="CZB260" s="277"/>
      <c r="CZC260" s="277"/>
      <c r="CZD260" s="402"/>
      <c r="CZE260" s="404"/>
      <c r="CZF260" s="49"/>
      <c r="CZG260" s="49"/>
      <c r="CZH260" s="49"/>
      <c r="CZI260" s="99"/>
      <c r="CZJ260" s="98"/>
      <c r="CZK260" s="49"/>
      <c r="CZL260" s="405"/>
      <c r="CZM260" s="405"/>
      <c r="CZN260" s="277"/>
      <c r="CZO260" s="277"/>
      <c r="CZP260" s="277"/>
      <c r="CZQ260" s="277"/>
      <c r="CZR260" s="277"/>
      <c r="CZS260" s="277"/>
      <c r="CZT260" s="277"/>
      <c r="CZU260" s="277"/>
      <c r="CZV260" s="402"/>
      <c r="CZW260" s="404"/>
      <c r="CZX260" s="49"/>
      <c r="CZY260" s="49"/>
      <c r="CZZ260" s="49"/>
      <c r="DAA260" s="99"/>
      <c r="DAB260" s="98"/>
      <c r="DAC260" s="49"/>
      <c r="DAD260" s="405"/>
      <c r="DAE260" s="405"/>
      <c r="DAF260" s="277"/>
      <c r="DAG260" s="277"/>
      <c r="DAH260" s="277"/>
      <c r="DAI260" s="277"/>
      <c r="DAJ260" s="277"/>
      <c r="DAK260" s="277"/>
      <c r="DAL260" s="277"/>
      <c r="DAM260" s="277"/>
      <c r="DAN260" s="402"/>
      <c r="DAO260" s="404"/>
      <c r="DAP260" s="49"/>
      <c r="DAQ260" s="49"/>
      <c r="DAR260" s="49"/>
      <c r="DAS260" s="99"/>
      <c r="DAT260" s="98"/>
      <c r="DAU260" s="49"/>
      <c r="DAV260" s="405"/>
      <c r="DAW260" s="405"/>
      <c r="DAX260" s="277"/>
      <c r="DAY260" s="277"/>
      <c r="DAZ260" s="277"/>
      <c r="DBA260" s="277"/>
      <c r="DBB260" s="277"/>
      <c r="DBC260" s="277"/>
      <c r="DBD260" s="277"/>
      <c r="DBE260" s="277"/>
      <c r="DBF260" s="402"/>
      <c r="DBG260" s="404"/>
      <c r="DBH260" s="49"/>
      <c r="DBI260" s="49"/>
      <c r="DBJ260" s="49"/>
      <c r="DBK260" s="99"/>
      <c r="DBL260" s="98"/>
      <c r="DBM260" s="49"/>
      <c r="DBN260" s="405"/>
      <c r="DBO260" s="405"/>
      <c r="DBP260" s="277"/>
      <c r="DBQ260" s="277"/>
      <c r="DBR260" s="277"/>
      <c r="DBS260" s="277"/>
      <c r="DBT260" s="277"/>
      <c r="DBU260" s="277"/>
      <c r="DBV260" s="277"/>
      <c r="DBW260" s="277"/>
      <c r="DBX260" s="402"/>
      <c r="DBY260" s="404"/>
      <c r="DBZ260" s="49"/>
      <c r="DCA260" s="49"/>
      <c r="DCB260" s="49"/>
      <c r="DCC260" s="99"/>
      <c r="DCD260" s="98"/>
      <c r="DCE260" s="49"/>
      <c r="DCF260" s="405"/>
      <c r="DCG260" s="405"/>
      <c r="DCH260" s="277"/>
      <c r="DCI260" s="277"/>
      <c r="DCJ260" s="277"/>
      <c r="DCK260" s="277"/>
      <c r="DCL260" s="277"/>
      <c r="DCM260" s="277"/>
      <c r="DCN260" s="277"/>
      <c r="DCO260" s="277"/>
      <c r="DCP260" s="402"/>
      <c r="DCQ260" s="404"/>
      <c r="DCR260" s="49"/>
      <c r="DCS260" s="49"/>
      <c r="DCT260" s="49"/>
      <c r="DCU260" s="99"/>
      <c r="DCV260" s="98"/>
      <c r="DCW260" s="49"/>
      <c r="DCX260" s="405"/>
      <c r="DCY260" s="405"/>
      <c r="DCZ260" s="277"/>
      <c r="DDA260" s="277"/>
      <c r="DDB260" s="277"/>
      <c r="DDC260" s="277"/>
      <c r="DDD260" s="277"/>
      <c r="DDE260" s="277"/>
      <c r="DDF260" s="277"/>
      <c r="DDG260" s="277"/>
      <c r="DDH260" s="402"/>
      <c r="DDI260" s="404"/>
      <c r="DDJ260" s="49"/>
      <c r="DDK260" s="49"/>
      <c r="DDL260" s="49"/>
      <c r="DDM260" s="99"/>
      <c r="DDN260" s="98"/>
      <c r="DDO260" s="49"/>
      <c r="DDP260" s="405"/>
      <c r="DDQ260" s="405"/>
      <c r="DDR260" s="277"/>
      <c r="DDS260" s="277"/>
      <c r="DDT260" s="277"/>
      <c r="DDU260" s="277"/>
      <c r="DDV260" s="277"/>
      <c r="DDW260" s="277"/>
      <c r="DDX260" s="277"/>
      <c r="DDY260" s="277"/>
      <c r="DDZ260" s="402"/>
      <c r="DEA260" s="404"/>
      <c r="DEB260" s="49"/>
      <c r="DEC260" s="49"/>
      <c r="DED260" s="49"/>
      <c r="DEE260" s="99"/>
      <c r="DEF260" s="98"/>
      <c r="DEG260" s="49"/>
      <c r="DEH260" s="405"/>
      <c r="DEI260" s="405"/>
      <c r="DEJ260" s="277"/>
      <c r="DEK260" s="277"/>
      <c r="DEL260" s="277"/>
      <c r="DEM260" s="277"/>
      <c r="DEN260" s="277"/>
      <c r="DEO260" s="277"/>
      <c r="DEP260" s="277"/>
      <c r="DEQ260" s="277"/>
      <c r="DER260" s="402"/>
      <c r="DES260" s="404"/>
      <c r="DET260" s="49"/>
      <c r="DEU260" s="49"/>
      <c r="DEV260" s="49"/>
      <c r="DEW260" s="99"/>
      <c r="DEX260" s="98"/>
      <c r="DEY260" s="49"/>
      <c r="DEZ260" s="405"/>
      <c r="DFA260" s="405"/>
      <c r="DFB260" s="277"/>
      <c r="DFC260" s="277"/>
      <c r="DFD260" s="277"/>
      <c r="DFE260" s="277"/>
      <c r="DFF260" s="277"/>
      <c r="DFG260" s="277"/>
      <c r="DFH260" s="277"/>
      <c r="DFI260" s="277"/>
      <c r="DFJ260" s="402"/>
      <c r="DFK260" s="404"/>
      <c r="DFL260" s="49"/>
      <c r="DFM260" s="49"/>
      <c r="DFN260" s="49"/>
      <c r="DFO260" s="99"/>
      <c r="DFP260" s="98"/>
      <c r="DFQ260" s="49"/>
      <c r="DFR260" s="405"/>
      <c r="DFS260" s="405"/>
      <c r="DFT260" s="277"/>
      <c r="DFU260" s="277"/>
      <c r="DFV260" s="277"/>
      <c r="DFW260" s="277"/>
      <c r="DFX260" s="277"/>
      <c r="DFY260" s="277"/>
      <c r="DFZ260" s="277"/>
      <c r="DGA260" s="277"/>
      <c r="DGB260" s="402"/>
      <c r="DGC260" s="404"/>
      <c r="DGD260" s="49"/>
      <c r="DGE260" s="49"/>
      <c r="DGF260" s="49"/>
      <c r="DGG260" s="99"/>
      <c r="DGH260" s="98"/>
      <c r="DGI260" s="49"/>
      <c r="DGJ260" s="405"/>
      <c r="DGK260" s="405"/>
      <c r="DGL260" s="277"/>
      <c r="DGM260" s="277"/>
      <c r="DGN260" s="277"/>
      <c r="DGO260" s="277"/>
      <c r="DGP260" s="277"/>
      <c r="DGQ260" s="277"/>
      <c r="DGR260" s="277"/>
      <c r="DGS260" s="277"/>
      <c r="DGT260" s="402"/>
      <c r="DGU260" s="404"/>
      <c r="DGV260" s="49"/>
      <c r="DGW260" s="49"/>
      <c r="DGX260" s="49"/>
      <c r="DGY260" s="99"/>
      <c r="DGZ260" s="98"/>
      <c r="DHA260" s="49"/>
      <c r="DHB260" s="405"/>
      <c r="DHC260" s="405"/>
      <c r="DHD260" s="277"/>
      <c r="DHE260" s="277"/>
      <c r="DHF260" s="277"/>
      <c r="DHG260" s="277"/>
      <c r="DHH260" s="277"/>
      <c r="DHI260" s="277"/>
      <c r="DHJ260" s="277"/>
      <c r="DHK260" s="277"/>
      <c r="DHL260" s="402"/>
      <c r="DHM260" s="404"/>
      <c r="DHN260" s="49"/>
      <c r="DHO260" s="49"/>
      <c r="DHP260" s="49"/>
      <c r="DHQ260" s="99"/>
      <c r="DHR260" s="98"/>
      <c r="DHS260" s="49"/>
      <c r="DHT260" s="405"/>
      <c r="DHU260" s="405"/>
      <c r="DHV260" s="277"/>
      <c r="DHW260" s="277"/>
      <c r="DHX260" s="277"/>
      <c r="DHY260" s="277"/>
      <c r="DHZ260" s="277"/>
      <c r="DIA260" s="277"/>
      <c r="DIB260" s="277"/>
      <c r="DIC260" s="277"/>
      <c r="DID260" s="402"/>
      <c r="DIE260" s="404"/>
      <c r="DIF260" s="49"/>
      <c r="DIG260" s="49"/>
      <c r="DIH260" s="49"/>
      <c r="DII260" s="99"/>
      <c r="DIJ260" s="98"/>
      <c r="DIK260" s="49"/>
      <c r="DIL260" s="405"/>
      <c r="DIM260" s="405"/>
      <c r="DIN260" s="277"/>
      <c r="DIO260" s="277"/>
      <c r="DIP260" s="277"/>
      <c r="DIQ260" s="277"/>
      <c r="DIR260" s="277"/>
      <c r="DIS260" s="277"/>
      <c r="DIT260" s="277"/>
      <c r="DIU260" s="277"/>
      <c r="DIV260" s="402"/>
      <c r="DIW260" s="404"/>
      <c r="DIX260" s="49"/>
      <c r="DIY260" s="49"/>
      <c r="DIZ260" s="49"/>
      <c r="DJA260" s="99"/>
      <c r="DJB260" s="98"/>
      <c r="DJC260" s="49"/>
      <c r="DJD260" s="405"/>
      <c r="DJE260" s="405"/>
      <c r="DJF260" s="277"/>
      <c r="DJG260" s="277"/>
      <c r="DJH260" s="277"/>
      <c r="DJI260" s="277"/>
      <c r="DJJ260" s="277"/>
      <c r="DJK260" s="277"/>
      <c r="DJL260" s="277"/>
      <c r="DJM260" s="277"/>
      <c r="DJN260" s="402"/>
      <c r="DJO260" s="404"/>
      <c r="DJP260" s="49"/>
      <c r="DJQ260" s="49"/>
      <c r="DJR260" s="49"/>
      <c r="DJS260" s="99"/>
      <c r="DJT260" s="98"/>
      <c r="DJU260" s="49"/>
      <c r="DJV260" s="405"/>
      <c r="DJW260" s="405"/>
      <c r="DJX260" s="277"/>
      <c r="DJY260" s="277"/>
      <c r="DJZ260" s="277"/>
      <c r="DKA260" s="277"/>
      <c r="DKB260" s="277"/>
      <c r="DKC260" s="277"/>
      <c r="DKD260" s="277"/>
      <c r="DKE260" s="277"/>
      <c r="DKF260" s="402"/>
      <c r="DKG260" s="404"/>
      <c r="DKH260" s="49"/>
      <c r="DKI260" s="49"/>
      <c r="DKJ260" s="49"/>
      <c r="DKK260" s="99"/>
      <c r="DKL260" s="98"/>
      <c r="DKM260" s="49"/>
      <c r="DKN260" s="405"/>
      <c r="DKO260" s="405"/>
      <c r="DKP260" s="277"/>
      <c r="DKQ260" s="277"/>
      <c r="DKR260" s="277"/>
      <c r="DKS260" s="277"/>
      <c r="DKT260" s="277"/>
      <c r="DKU260" s="277"/>
      <c r="DKV260" s="277"/>
      <c r="DKW260" s="277"/>
      <c r="DKX260" s="402"/>
      <c r="DKY260" s="404"/>
      <c r="DKZ260" s="49"/>
      <c r="DLA260" s="49"/>
      <c r="DLB260" s="49"/>
      <c r="DLC260" s="99"/>
      <c r="DLD260" s="98"/>
      <c r="DLE260" s="49"/>
      <c r="DLF260" s="405"/>
      <c r="DLG260" s="405"/>
      <c r="DLH260" s="277"/>
      <c r="DLI260" s="277"/>
      <c r="DLJ260" s="277"/>
      <c r="DLK260" s="277"/>
      <c r="DLL260" s="277"/>
      <c r="DLM260" s="277"/>
      <c r="DLN260" s="277"/>
      <c r="DLO260" s="277"/>
      <c r="DLP260" s="402"/>
      <c r="DLQ260" s="404"/>
      <c r="DLR260" s="49"/>
      <c r="DLS260" s="49"/>
      <c r="DLT260" s="49"/>
      <c r="DLU260" s="99"/>
      <c r="DLV260" s="98"/>
      <c r="DLW260" s="49"/>
      <c r="DLX260" s="405"/>
      <c r="DLY260" s="405"/>
      <c r="DLZ260" s="277"/>
      <c r="DMA260" s="277"/>
      <c r="DMB260" s="277"/>
      <c r="DMC260" s="277"/>
      <c r="DMD260" s="277"/>
      <c r="DME260" s="277"/>
      <c r="DMF260" s="277"/>
      <c r="DMG260" s="277"/>
      <c r="DMH260" s="402"/>
      <c r="DMI260" s="404"/>
      <c r="DMJ260" s="49"/>
      <c r="DMK260" s="49"/>
      <c r="DML260" s="49"/>
      <c r="DMM260" s="99"/>
      <c r="DMN260" s="98"/>
      <c r="DMO260" s="49"/>
      <c r="DMP260" s="405"/>
      <c r="DMQ260" s="405"/>
      <c r="DMR260" s="277"/>
      <c r="DMS260" s="277"/>
      <c r="DMT260" s="277"/>
      <c r="DMU260" s="277"/>
      <c r="DMV260" s="277"/>
      <c r="DMW260" s="277"/>
      <c r="DMX260" s="277"/>
      <c r="DMY260" s="277"/>
      <c r="DMZ260" s="402"/>
      <c r="DNA260" s="404"/>
      <c r="DNB260" s="49"/>
      <c r="DNC260" s="49"/>
      <c r="DND260" s="49"/>
      <c r="DNE260" s="99"/>
      <c r="DNF260" s="98"/>
      <c r="DNG260" s="49"/>
      <c r="DNH260" s="405"/>
      <c r="DNI260" s="405"/>
      <c r="DNJ260" s="277"/>
      <c r="DNK260" s="277"/>
      <c r="DNL260" s="277"/>
      <c r="DNM260" s="277"/>
      <c r="DNN260" s="277"/>
      <c r="DNO260" s="277"/>
      <c r="DNP260" s="277"/>
      <c r="DNQ260" s="277"/>
      <c r="DNR260" s="402"/>
      <c r="DNS260" s="404"/>
      <c r="DNT260" s="49"/>
      <c r="DNU260" s="49"/>
      <c r="DNV260" s="49"/>
      <c r="DNW260" s="99"/>
      <c r="DNX260" s="98"/>
      <c r="DNY260" s="49"/>
      <c r="DNZ260" s="405"/>
      <c r="DOA260" s="405"/>
      <c r="DOB260" s="277"/>
      <c r="DOC260" s="277"/>
      <c r="DOD260" s="277"/>
      <c r="DOE260" s="277"/>
      <c r="DOF260" s="277"/>
      <c r="DOG260" s="277"/>
      <c r="DOH260" s="277"/>
      <c r="DOI260" s="277"/>
      <c r="DOJ260" s="402"/>
      <c r="DOK260" s="404"/>
      <c r="DOL260" s="49"/>
      <c r="DOM260" s="49"/>
      <c r="DON260" s="49"/>
      <c r="DOO260" s="99"/>
      <c r="DOP260" s="98"/>
      <c r="DOQ260" s="49"/>
      <c r="DOR260" s="405"/>
      <c r="DOS260" s="405"/>
      <c r="DOT260" s="277"/>
      <c r="DOU260" s="277"/>
      <c r="DOV260" s="277"/>
      <c r="DOW260" s="277"/>
      <c r="DOX260" s="277"/>
      <c r="DOY260" s="277"/>
      <c r="DOZ260" s="277"/>
      <c r="DPA260" s="277"/>
      <c r="DPB260" s="402"/>
      <c r="DPC260" s="404"/>
      <c r="DPD260" s="49"/>
      <c r="DPE260" s="49"/>
      <c r="DPF260" s="49"/>
      <c r="DPG260" s="99"/>
      <c r="DPH260" s="98"/>
      <c r="DPI260" s="49"/>
      <c r="DPJ260" s="405"/>
      <c r="DPK260" s="405"/>
      <c r="DPL260" s="277"/>
      <c r="DPM260" s="277"/>
      <c r="DPN260" s="277"/>
      <c r="DPO260" s="277"/>
      <c r="DPP260" s="277"/>
      <c r="DPQ260" s="277"/>
      <c r="DPR260" s="277"/>
      <c r="DPS260" s="277"/>
      <c r="DPT260" s="402"/>
      <c r="DPU260" s="404"/>
      <c r="DPV260" s="49"/>
      <c r="DPW260" s="49"/>
      <c r="DPX260" s="49"/>
      <c r="DPY260" s="99"/>
      <c r="DPZ260" s="98"/>
      <c r="DQA260" s="49"/>
      <c r="DQB260" s="405"/>
      <c r="DQC260" s="405"/>
      <c r="DQD260" s="277"/>
      <c r="DQE260" s="277"/>
      <c r="DQF260" s="277"/>
      <c r="DQG260" s="277"/>
      <c r="DQH260" s="277"/>
      <c r="DQI260" s="277"/>
      <c r="DQJ260" s="277"/>
      <c r="DQK260" s="277"/>
      <c r="DQL260" s="402"/>
      <c r="DQM260" s="404"/>
      <c r="DQN260" s="49"/>
      <c r="DQO260" s="49"/>
      <c r="DQP260" s="49"/>
      <c r="DQQ260" s="99"/>
      <c r="DQR260" s="98"/>
      <c r="DQS260" s="49"/>
      <c r="DQT260" s="405"/>
      <c r="DQU260" s="405"/>
      <c r="DQV260" s="277"/>
      <c r="DQW260" s="277"/>
      <c r="DQX260" s="277"/>
      <c r="DQY260" s="277"/>
      <c r="DQZ260" s="277"/>
      <c r="DRA260" s="277"/>
      <c r="DRB260" s="277"/>
      <c r="DRC260" s="277"/>
      <c r="DRD260" s="402"/>
      <c r="DRE260" s="404"/>
      <c r="DRF260" s="49"/>
      <c r="DRG260" s="49"/>
      <c r="DRH260" s="49"/>
      <c r="DRI260" s="99"/>
      <c r="DRJ260" s="98"/>
      <c r="DRK260" s="49"/>
      <c r="DRL260" s="405"/>
      <c r="DRM260" s="405"/>
      <c r="DRN260" s="277"/>
      <c r="DRO260" s="277"/>
      <c r="DRP260" s="277"/>
      <c r="DRQ260" s="277"/>
      <c r="DRR260" s="277"/>
      <c r="DRS260" s="277"/>
      <c r="DRT260" s="277"/>
      <c r="DRU260" s="277"/>
      <c r="DRV260" s="402"/>
      <c r="DRW260" s="404"/>
      <c r="DRX260" s="49"/>
      <c r="DRY260" s="49"/>
      <c r="DRZ260" s="49"/>
      <c r="DSA260" s="99"/>
      <c r="DSB260" s="98"/>
      <c r="DSC260" s="49"/>
      <c r="DSD260" s="405"/>
      <c r="DSE260" s="405"/>
      <c r="DSF260" s="277"/>
      <c r="DSG260" s="277"/>
      <c r="DSH260" s="277"/>
      <c r="DSI260" s="277"/>
      <c r="DSJ260" s="277"/>
      <c r="DSK260" s="277"/>
      <c r="DSL260" s="277"/>
      <c r="DSM260" s="277"/>
      <c r="DSN260" s="402"/>
      <c r="DSO260" s="404"/>
      <c r="DSP260" s="49"/>
      <c r="DSQ260" s="49"/>
      <c r="DSR260" s="49"/>
      <c r="DSS260" s="99"/>
      <c r="DST260" s="98"/>
      <c r="DSU260" s="49"/>
      <c r="DSV260" s="405"/>
      <c r="DSW260" s="405"/>
      <c r="DSX260" s="277"/>
      <c r="DSY260" s="277"/>
      <c r="DSZ260" s="277"/>
      <c r="DTA260" s="277"/>
      <c r="DTB260" s="277"/>
      <c r="DTC260" s="277"/>
      <c r="DTD260" s="277"/>
      <c r="DTE260" s="277"/>
      <c r="DTF260" s="402"/>
      <c r="DTG260" s="404"/>
      <c r="DTH260" s="49"/>
      <c r="DTI260" s="49"/>
      <c r="DTJ260" s="49"/>
      <c r="DTK260" s="99"/>
      <c r="DTL260" s="98"/>
      <c r="DTM260" s="49"/>
      <c r="DTN260" s="405"/>
      <c r="DTO260" s="405"/>
      <c r="DTP260" s="277"/>
      <c r="DTQ260" s="277"/>
      <c r="DTR260" s="277"/>
      <c r="DTS260" s="277"/>
      <c r="DTT260" s="277"/>
      <c r="DTU260" s="277"/>
      <c r="DTV260" s="277"/>
      <c r="DTW260" s="277"/>
      <c r="DTX260" s="402"/>
      <c r="DTY260" s="404"/>
      <c r="DTZ260" s="49"/>
      <c r="DUA260" s="49"/>
      <c r="DUB260" s="49"/>
      <c r="DUC260" s="99"/>
      <c r="DUD260" s="98"/>
      <c r="DUE260" s="49"/>
      <c r="DUF260" s="405"/>
      <c r="DUG260" s="405"/>
      <c r="DUH260" s="277"/>
      <c r="DUI260" s="277"/>
      <c r="DUJ260" s="277"/>
      <c r="DUK260" s="277"/>
      <c r="DUL260" s="277"/>
      <c r="DUM260" s="277"/>
      <c r="DUN260" s="277"/>
      <c r="DUO260" s="277"/>
      <c r="DUP260" s="402"/>
      <c r="DUQ260" s="404"/>
      <c r="DUR260" s="49"/>
      <c r="DUS260" s="49"/>
      <c r="DUT260" s="49"/>
      <c r="DUU260" s="99"/>
      <c r="DUV260" s="98"/>
      <c r="DUW260" s="49"/>
      <c r="DUX260" s="405"/>
      <c r="DUY260" s="405"/>
      <c r="DUZ260" s="277"/>
      <c r="DVA260" s="277"/>
      <c r="DVB260" s="277"/>
      <c r="DVC260" s="277"/>
      <c r="DVD260" s="277"/>
      <c r="DVE260" s="277"/>
      <c r="DVF260" s="277"/>
      <c r="DVG260" s="277"/>
      <c r="DVH260" s="402"/>
      <c r="DVI260" s="404"/>
      <c r="DVJ260" s="49"/>
      <c r="DVK260" s="49"/>
      <c r="DVL260" s="49"/>
      <c r="DVM260" s="99"/>
      <c r="DVN260" s="98"/>
      <c r="DVO260" s="49"/>
      <c r="DVP260" s="405"/>
      <c r="DVQ260" s="405"/>
      <c r="DVR260" s="277"/>
      <c r="DVS260" s="277"/>
      <c r="DVT260" s="277"/>
      <c r="DVU260" s="277"/>
      <c r="DVV260" s="277"/>
      <c r="DVW260" s="277"/>
      <c r="DVX260" s="277"/>
      <c r="DVY260" s="277"/>
      <c r="DVZ260" s="402"/>
      <c r="DWA260" s="404"/>
      <c r="DWB260" s="49"/>
      <c r="DWC260" s="49"/>
      <c r="DWD260" s="49"/>
      <c r="DWE260" s="99"/>
      <c r="DWF260" s="98"/>
      <c r="DWG260" s="49"/>
      <c r="DWH260" s="405"/>
      <c r="DWI260" s="405"/>
      <c r="DWJ260" s="277"/>
      <c r="DWK260" s="277"/>
      <c r="DWL260" s="277"/>
      <c r="DWM260" s="277"/>
      <c r="DWN260" s="277"/>
      <c r="DWO260" s="277"/>
      <c r="DWP260" s="277"/>
      <c r="DWQ260" s="277"/>
      <c r="DWR260" s="402"/>
      <c r="DWS260" s="404"/>
      <c r="DWT260" s="49"/>
      <c r="DWU260" s="49"/>
      <c r="DWV260" s="49"/>
      <c r="DWW260" s="99"/>
      <c r="DWX260" s="98"/>
      <c r="DWY260" s="49"/>
      <c r="DWZ260" s="405"/>
      <c r="DXA260" s="405"/>
      <c r="DXB260" s="277"/>
      <c r="DXC260" s="277"/>
      <c r="DXD260" s="277"/>
      <c r="DXE260" s="277"/>
      <c r="DXF260" s="277"/>
      <c r="DXG260" s="277"/>
      <c r="DXH260" s="277"/>
      <c r="DXI260" s="277"/>
      <c r="DXJ260" s="402"/>
      <c r="DXK260" s="404"/>
      <c r="DXL260" s="49"/>
      <c r="DXM260" s="49"/>
      <c r="DXN260" s="49"/>
      <c r="DXO260" s="99"/>
      <c r="DXP260" s="98"/>
      <c r="DXQ260" s="49"/>
      <c r="DXR260" s="405"/>
      <c r="DXS260" s="405"/>
      <c r="DXT260" s="277"/>
      <c r="DXU260" s="277"/>
      <c r="DXV260" s="277"/>
      <c r="DXW260" s="277"/>
      <c r="DXX260" s="277"/>
      <c r="DXY260" s="277"/>
      <c r="DXZ260" s="277"/>
      <c r="DYA260" s="277"/>
      <c r="DYB260" s="402"/>
      <c r="DYC260" s="404"/>
      <c r="DYD260" s="49"/>
      <c r="DYE260" s="49"/>
      <c r="DYF260" s="49"/>
      <c r="DYG260" s="99"/>
      <c r="DYH260" s="98"/>
      <c r="DYI260" s="49"/>
      <c r="DYJ260" s="405"/>
      <c r="DYK260" s="405"/>
      <c r="DYL260" s="277"/>
      <c r="DYM260" s="277"/>
      <c r="DYN260" s="277"/>
      <c r="DYO260" s="277"/>
      <c r="DYP260" s="277"/>
      <c r="DYQ260" s="277"/>
      <c r="DYR260" s="277"/>
      <c r="DYS260" s="277"/>
      <c r="DYT260" s="402"/>
      <c r="DYU260" s="404"/>
      <c r="DYV260" s="49"/>
      <c r="DYW260" s="49"/>
      <c r="DYX260" s="49"/>
      <c r="DYY260" s="99"/>
      <c r="DYZ260" s="98"/>
      <c r="DZA260" s="49"/>
      <c r="DZB260" s="405"/>
      <c r="DZC260" s="405"/>
      <c r="DZD260" s="277"/>
      <c r="DZE260" s="277"/>
      <c r="DZF260" s="277"/>
      <c r="DZG260" s="277"/>
      <c r="DZH260" s="277"/>
      <c r="DZI260" s="277"/>
      <c r="DZJ260" s="277"/>
      <c r="DZK260" s="277"/>
      <c r="DZL260" s="402"/>
      <c r="DZM260" s="404"/>
      <c r="DZN260" s="49"/>
      <c r="DZO260" s="49"/>
      <c r="DZP260" s="49"/>
      <c r="DZQ260" s="99"/>
      <c r="DZR260" s="98"/>
      <c r="DZS260" s="49"/>
      <c r="DZT260" s="405"/>
      <c r="DZU260" s="405"/>
      <c r="DZV260" s="277"/>
      <c r="DZW260" s="277"/>
      <c r="DZX260" s="277"/>
      <c r="DZY260" s="277"/>
      <c r="DZZ260" s="277"/>
      <c r="EAA260" s="277"/>
      <c r="EAB260" s="277"/>
      <c r="EAC260" s="277"/>
      <c r="EAD260" s="402"/>
      <c r="EAE260" s="404"/>
      <c r="EAF260" s="49"/>
      <c r="EAG260" s="49"/>
      <c r="EAH260" s="49"/>
      <c r="EAI260" s="99"/>
      <c r="EAJ260" s="98"/>
      <c r="EAK260" s="49"/>
      <c r="EAL260" s="405"/>
      <c r="EAM260" s="405"/>
      <c r="EAN260" s="277"/>
      <c r="EAO260" s="277"/>
      <c r="EAP260" s="277"/>
      <c r="EAQ260" s="277"/>
      <c r="EAR260" s="277"/>
      <c r="EAS260" s="277"/>
      <c r="EAT260" s="277"/>
      <c r="EAU260" s="277"/>
      <c r="EAV260" s="402"/>
      <c r="EAW260" s="404"/>
      <c r="EAX260" s="49"/>
      <c r="EAY260" s="49"/>
      <c r="EAZ260" s="49"/>
      <c r="EBA260" s="99"/>
      <c r="EBB260" s="98"/>
      <c r="EBC260" s="49"/>
      <c r="EBD260" s="405"/>
      <c r="EBE260" s="405"/>
      <c r="EBF260" s="277"/>
      <c r="EBG260" s="277"/>
      <c r="EBH260" s="277"/>
      <c r="EBI260" s="277"/>
      <c r="EBJ260" s="277"/>
      <c r="EBK260" s="277"/>
      <c r="EBL260" s="277"/>
      <c r="EBM260" s="277"/>
      <c r="EBN260" s="402"/>
      <c r="EBO260" s="404"/>
      <c r="EBP260" s="49"/>
      <c r="EBQ260" s="49"/>
      <c r="EBR260" s="49"/>
      <c r="EBS260" s="99"/>
      <c r="EBT260" s="98"/>
      <c r="EBU260" s="49"/>
      <c r="EBV260" s="405"/>
      <c r="EBW260" s="405"/>
      <c r="EBX260" s="277"/>
      <c r="EBY260" s="277"/>
      <c r="EBZ260" s="277"/>
      <c r="ECA260" s="277"/>
      <c r="ECB260" s="277"/>
      <c r="ECC260" s="277"/>
      <c r="ECD260" s="277"/>
      <c r="ECE260" s="277"/>
      <c r="ECF260" s="402"/>
      <c r="ECG260" s="404"/>
      <c r="ECH260" s="49"/>
      <c r="ECI260" s="49"/>
      <c r="ECJ260" s="49"/>
      <c r="ECK260" s="99"/>
      <c r="ECL260" s="98"/>
      <c r="ECM260" s="49"/>
      <c r="ECN260" s="405"/>
      <c r="ECO260" s="405"/>
      <c r="ECP260" s="277"/>
      <c r="ECQ260" s="277"/>
      <c r="ECR260" s="277"/>
      <c r="ECS260" s="277"/>
      <c r="ECT260" s="277"/>
      <c r="ECU260" s="277"/>
      <c r="ECV260" s="277"/>
      <c r="ECW260" s="277"/>
      <c r="ECX260" s="402"/>
      <c r="ECY260" s="404"/>
      <c r="ECZ260" s="49"/>
      <c r="EDA260" s="49"/>
      <c r="EDB260" s="49"/>
      <c r="EDC260" s="99"/>
      <c r="EDD260" s="98"/>
      <c r="EDE260" s="49"/>
      <c r="EDF260" s="405"/>
      <c r="EDG260" s="405"/>
      <c r="EDH260" s="277"/>
      <c r="EDI260" s="277"/>
      <c r="EDJ260" s="277"/>
      <c r="EDK260" s="277"/>
      <c r="EDL260" s="277"/>
      <c r="EDM260" s="277"/>
      <c r="EDN260" s="277"/>
      <c r="EDO260" s="277"/>
      <c r="EDP260" s="402"/>
      <c r="EDQ260" s="404"/>
      <c r="EDR260" s="49"/>
      <c r="EDS260" s="49"/>
      <c r="EDT260" s="49"/>
      <c r="EDU260" s="99"/>
      <c r="EDV260" s="98"/>
      <c r="EDW260" s="49"/>
      <c r="EDX260" s="405"/>
      <c r="EDY260" s="405"/>
      <c r="EDZ260" s="277"/>
      <c r="EEA260" s="277"/>
      <c r="EEB260" s="277"/>
      <c r="EEC260" s="277"/>
      <c r="EED260" s="277"/>
      <c r="EEE260" s="277"/>
      <c r="EEF260" s="277"/>
      <c r="EEG260" s="277"/>
      <c r="EEH260" s="402"/>
      <c r="EEI260" s="404"/>
      <c r="EEJ260" s="49"/>
      <c r="EEK260" s="49"/>
      <c r="EEL260" s="49"/>
      <c r="EEM260" s="99"/>
      <c r="EEN260" s="98"/>
      <c r="EEO260" s="49"/>
      <c r="EEP260" s="405"/>
      <c r="EEQ260" s="405"/>
      <c r="EER260" s="277"/>
      <c r="EES260" s="277"/>
      <c r="EET260" s="277"/>
      <c r="EEU260" s="277"/>
      <c r="EEV260" s="277"/>
      <c r="EEW260" s="277"/>
      <c r="EEX260" s="277"/>
      <c r="EEY260" s="277"/>
      <c r="EEZ260" s="402"/>
      <c r="EFA260" s="404"/>
      <c r="EFB260" s="49"/>
      <c r="EFC260" s="49"/>
      <c r="EFD260" s="49"/>
      <c r="EFE260" s="99"/>
      <c r="EFF260" s="98"/>
      <c r="EFG260" s="49"/>
      <c r="EFH260" s="405"/>
      <c r="EFI260" s="405"/>
      <c r="EFJ260" s="277"/>
      <c r="EFK260" s="277"/>
      <c r="EFL260" s="277"/>
      <c r="EFM260" s="277"/>
      <c r="EFN260" s="277"/>
      <c r="EFO260" s="277"/>
      <c r="EFP260" s="277"/>
      <c r="EFQ260" s="277"/>
      <c r="EFR260" s="402"/>
      <c r="EFS260" s="404"/>
      <c r="EFT260" s="49"/>
      <c r="EFU260" s="49"/>
      <c r="EFV260" s="49"/>
      <c r="EFW260" s="99"/>
      <c r="EFX260" s="98"/>
      <c r="EFY260" s="49"/>
      <c r="EFZ260" s="405"/>
      <c r="EGA260" s="405"/>
      <c r="EGB260" s="277"/>
      <c r="EGC260" s="277"/>
      <c r="EGD260" s="277"/>
      <c r="EGE260" s="277"/>
      <c r="EGF260" s="277"/>
      <c r="EGG260" s="277"/>
      <c r="EGH260" s="277"/>
      <c r="EGI260" s="277"/>
      <c r="EGJ260" s="402"/>
      <c r="EGK260" s="404"/>
      <c r="EGL260" s="49"/>
      <c r="EGM260" s="49"/>
      <c r="EGN260" s="49"/>
      <c r="EGO260" s="99"/>
      <c r="EGP260" s="98"/>
      <c r="EGQ260" s="49"/>
      <c r="EGR260" s="405"/>
      <c r="EGS260" s="405"/>
      <c r="EGT260" s="277"/>
      <c r="EGU260" s="277"/>
      <c r="EGV260" s="277"/>
      <c r="EGW260" s="277"/>
      <c r="EGX260" s="277"/>
      <c r="EGY260" s="277"/>
      <c r="EGZ260" s="277"/>
      <c r="EHA260" s="277"/>
      <c r="EHB260" s="402"/>
      <c r="EHC260" s="404"/>
      <c r="EHD260" s="49"/>
      <c r="EHE260" s="49"/>
      <c r="EHF260" s="49"/>
      <c r="EHG260" s="99"/>
      <c r="EHH260" s="98"/>
      <c r="EHI260" s="49"/>
      <c r="EHJ260" s="405"/>
      <c r="EHK260" s="405"/>
      <c r="EHL260" s="277"/>
      <c r="EHM260" s="277"/>
      <c r="EHN260" s="277"/>
      <c r="EHO260" s="277"/>
      <c r="EHP260" s="277"/>
      <c r="EHQ260" s="277"/>
      <c r="EHR260" s="277"/>
      <c r="EHS260" s="277"/>
      <c r="EHT260" s="402"/>
      <c r="EHU260" s="404"/>
      <c r="EHV260" s="49"/>
      <c r="EHW260" s="49"/>
      <c r="EHX260" s="49"/>
      <c r="EHY260" s="99"/>
      <c r="EHZ260" s="98"/>
      <c r="EIA260" s="49"/>
      <c r="EIB260" s="405"/>
      <c r="EIC260" s="405"/>
      <c r="EID260" s="277"/>
      <c r="EIE260" s="277"/>
      <c r="EIF260" s="277"/>
      <c r="EIG260" s="277"/>
      <c r="EIH260" s="277"/>
      <c r="EII260" s="277"/>
      <c r="EIJ260" s="277"/>
      <c r="EIK260" s="277"/>
      <c r="EIL260" s="402"/>
      <c r="EIM260" s="404"/>
      <c r="EIN260" s="49"/>
      <c r="EIO260" s="49"/>
      <c r="EIP260" s="49"/>
      <c r="EIQ260" s="99"/>
      <c r="EIR260" s="98"/>
      <c r="EIS260" s="49"/>
      <c r="EIT260" s="405"/>
      <c r="EIU260" s="405"/>
      <c r="EIV260" s="277"/>
      <c r="EIW260" s="277"/>
      <c r="EIX260" s="277"/>
      <c r="EIY260" s="277"/>
      <c r="EIZ260" s="277"/>
      <c r="EJA260" s="277"/>
      <c r="EJB260" s="277"/>
      <c r="EJC260" s="277"/>
      <c r="EJD260" s="402"/>
      <c r="EJE260" s="404"/>
      <c r="EJF260" s="49"/>
      <c r="EJG260" s="49"/>
      <c r="EJH260" s="49"/>
      <c r="EJI260" s="99"/>
      <c r="EJJ260" s="98"/>
      <c r="EJK260" s="49"/>
      <c r="EJL260" s="405"/>
      <c r="EJM260" s="405"/>
      <c r="EJN260" s="277"/>
      <c r="EJO260" s="277"/>
      <c r="EJP260" s="277"/>
      <c r="EJQ260" s="277"/>
      <c r="EJR260" s="277"/>
      <c r="EJS260" s="277"/>
      <c r="EJT260" s="277"/>
      <c r="EJU260" s="277"/>
      <c r="EJV260" s="402"/>
      <c r="EJW260" s="404"/>
      <c r="EJX260" s="49"/>
      <c r="EJY260" s="49"/>
      <c r="EJZ260" s="49"/>
      <c r="EKA260" s="99"/>
      <c r="EKB260" s="98"/>
      <c r="EKC260" s="49"/>
      <c r="EKD260" s="405"/>
      <c r="EKE260" s="405"/>
      <c r="EKF260" s="277"/>
      <c r="EKG260" s="277"/>
      <c r="EKH260" s="277"/>
      <c r="EKI260" s="277"/>
      <c r="EKJ260" s="277"/>
      <c r="EKK260" s="277"/>
      <c r="EKL260" s="277"/>
      <c r="EKM260" s="277"/>
      <c r="EKN260" s="402"/>
      <c r="EKO260" s="404"/>
      <c r="EKP260" s="49"/>
      <c r="EKQ260" s="49"/>
      <c r="EKR260" s="49"/>
      <c r="EKS260" s="99"/>
      <c r="EKT260" s="98"/>
      <c r="EKU260" s="49"/>
      <c r="EKV260" s="405"/>
      <c r="EKW260" s="405"/>
      <c r="EKX260" s="277"/>
      <c r="EKY260" s="277"/>
      <c r="EKZ260" s="277"/>
      <c r="ELA260" s="277"/>
      <c r="ELB260" s="277"/>
      <c r="ELC260" s="277"/>
      <c r="ELD260" s="277"/>
      <c r="ELE260" s="277"/>
      <c r="ELF260" s="402"/>
      <c r="ELG260" s="404"/>
      <c r="ELH260" s="49"/>
      <c r="ELI260" s="49"/>
      <c r="ELJ260" s="49"/>
      <c r="ELK260" s="99"/>
      <c r="ELL260" s="98"/>
      <c r="ELM260" s="49"/>
      <c r="ELN260" s="405"/>
      <c r="ELO260" s="405"/>
      <c r="ELP260" s="277"/>
      <c r="ELQ260" s="277"/>
      <c r="ELR260" s="277"/>
      <c r="ELS260" s="277"/>
      <c r="ELT260" s="277"/>
      <c r="ELU260" s="277"/>
      <c r="ELV260" s="277"/>
      <c r="ELW260" s="277"/>
      <c r="ELX260" s="402"/>
      <c r="ELY260" s="404"/>
      <c r="ELZ260" s="49"/>
      <c r="EMA260" s="49"/>
      <c r="EMB260" s="49"/>
      <c r="EMC260" s="99"/>
      <c r="EMD260" s="98"/>
      <c r="EME260" s="49"/>
      <c r="EMF260" s="405"/>
      <c r="EMG260" s="405"/>
      <c r="EMH260" s="277"/>
      <c r="EMI260" s="277"/>
      <c r="EMJ260" s="277"/>
      <c r="EMK260" s="277"/>
      <c r="EML260" s="277"/>
      <c r="EMM260" s="277"/>
      <c r="EMN260" s="277"/>
      <c r="EMO260" s="277"/>
      <c r="EMP260" s="402"/>
      <c r="EMQ260" s="404"/>
      <c r="EMR260" s="49"/>
      <c r="EMS260" s="49"/>
      <c r="EMT260" s="49"/>
      <c r="EMU260" s="99"/>
      <c r="EMV260" s="98"/>
      <c r="EMW260" s="49"/>
      <c r="EMX260" s="405"/>
      <c r="EMY260" s="405"/>
      <c r="EMZ260" s="277"/>
      <c r="ENA260" s="277"/>
      <c r="ENB260" s="277"/>
      <c r="ENC260" s="277"/>
      <c r="END260" s="277"/>
      <c r="ENE260" s="277"/>
      <c r="ENF260" s="277"/>
      <c r="ENG260" s="277"/>
      <c r="ENH260" s="402"/>
      <c r="ENI260" s="404"/>
      <c r="ENJ260" s="49"/>
      <c r="ENK260" s="49"/>
      <c r="ENL260" s="49"/>
      <c r="ENM260" s="99"/>
      <c r="ENN260" s="98"/>
      <c r="ENO260" s="49"/>
      <c r="ENP260" s="405"/>
      <c r="ENQ260" s="405"/>
      <c r="ENR260" s="277"/>
      <c r="ENS260" s="277"/>
      <c r="ENT260" s="277"/>
      <c r="ENU260" s="277"/>
      <c r="ENV260" s="277"/>
      <c r="ENW260" s="277"/>
      <c r="ENX260" s="277"/>
      <c r="ENY260" s="277"/>
      <c r="ENZ260" s="402"/>
      <c r="EOA260" s="404"/>
      <c r="EOB260" s="49"/>
      <c r="EOC260" s="49"/>
      <c r="EOD260" s="49"/>
      <c r="EOE260" s="99"/>
      <c r="EOF260" s="98"/>
      <c r="EOG260" s="49"/>
      <c r="EOH260" s="405"/>
      <c r="EOI260" s="405"/>
      <c r="EOJ260" s="277"/>
      <c r="EOK260" s="277"/>
      <c r="EOL260" s="277"/>
      <c r="EOM260" s="277"/>
      <c r="EON260" s="277"/>
      <c r="EOO260" s="277"/>
      <c r="EOP260" s="277"/>
      <c r="EOQ260" s="277"/>
      <c r="EOR260" s="402"/>
      <c r="EOS260" s="404"/>
      <c r="EOT260" s="49"/>
      <c r="EOU260" s="49"/>
      <c r="EOV260" s="49"/>
      <c r="EOW260" s="99"/>
      <c r="EOX260" s="98"/>
      <c r="EOY260" s="49"/>
      <c r="EOZ260" s="405"/>
      <c r="EPA260" s="405"/>
      <c r="EPB260" s="277"/>
      <c r="EPC260" s="277"/>
      <c r="EPD260" s="277"/>
      <c r="EPE260" s="277"/>
      <c r="EPF260" s="277"/>
      <c r="EPG260" s="277"/>
      <c r="EPH260" s="277"/>
      <c r="EPI260" s="277"/>
      <c r="EPJ260" s="402"/>
      <c r="EPK260" s="404"/>
      <c r="EPL260" s="49"/>
      <c r="EPM260" s="49"/>
      <c r="EPN260" s="49"/>
      <c r="EPO260" s="99"/>
      <c r="EPP260" s="98"/>
      <c r="EPQ260" s="49"/>
      <c r="EPR260" s="405"/>
      <c r="EPS260" s="405"/>
      <c r="EPT260" s="277"/>
      <c r="EPU260" s="277"/>
      <c r="EPV260" s="277"/>
      <c r="EPW260" s="277"/>
      <c r="EPX260" s="277"/>
      <c r="EPY260" s="277"/>
      <c r="EPZ260" s="277"/>
      <c r="EQA260" s="277"/>
      <c r="EQB260" s="402"/>
      <c r="EQC260" s="404"/>
      <c r="EQD260" s="49"/>
      <c r="EQE260" s="49"/>
      <c r="EQF260" s="49"/>
      <c r="EQG260" s="99"/>
      <c r="EQH260" s="98"/>
      <c r="EQI260" s="49"/>
      <c r="EQJ260" s="405"/>
      <c r="EQK260" s="405"/>
      <c r="EQL260" s="277"/>
      <c r="EQM260" s="277"/>
      <c r="EQN260" s="277"/>
      <c r="EQO260" s="277"/>
      <c r="EQP260" s="277"/>
      <c r="EQQ260" s="277"/>
      <c r="EQR260" s="277"/>
      <c r="EQS260" s="277"/>
      <c r="EQT260" s="402"/>
      <c r="EQU260" s="404"/>
      <c r="EQV260" s="49"/>
      <c r="EQW260" s="49"/>
      <c r="EQX260" s="49"/>
      <c r="EQY260" s="99"/>
      <c r="EQZ260" s="98"/>
      <c r="ERA260" s="49"/>
      <c r="ERB260" s="405"/>
      <c r="ERC260" s="405"/>
      <c r="ERD260" s="277"/>
      <c r="ERE260" s="277"/>
      <c r="ERF260" s="277"/>
      <c r="ERG260" s="277"/>
      <c r="ERH260" s="277"/>
      <c r="ERI260" s="277"/>
      <c r="ERJ260" s="277"/>
      <c r="ERK260" s="277"/>
      <c r="ERL260" s="402"/>
      <c r="ERM260" s="404"/>
      <c r="ERN260" s="49"/>
      <c r="ERO260" s="49"/>
      <c r="ERP260" s="49"/>
      <c r="ERQ260" s="99"/>
      <c r="ERR260" s="98"/>
      <c r="ERS260" s="49"/>
      <c r="ERT260" s="405"/>
      <c r="ERU260" s="405"/>
      <c r="ERV260" s="277"/>
      <c r="ERW260" s="277"/>
      <c r="ERX260" s="277"/>
      <c r="ERY260" s="277"/>
      <c r="ERZ260" s="277"/>
      <c r="ESA260" s="277"/>
      <c r="ESB260" s="277"/>
      <c r="ESC260" s="277"/>
      <c r="ESD260" s="402"/>
      <c r="ESE260" s="404"/>
      <c r="ESF260" s="49"/>
      <c r="ESG260" s="49"/>
      <c r="ESH260" s="49"/>
      <c r="ESI260" s="99"/>
      <c r="ESJ260" s="98"/>
      <c r="ESK260" s="49"/>
      <c r="ESL260" s="405"/>
      <c r="ESM260" s="405"/>
      <c r="ESN260" s="277"/>
      <c r="ESO260" s="277"/>
      <c r="ESP260" s="277"/>
      <c r="ESQ260" s="277"/>
      <c r="ESR260" s="277"/>
      <c r="ESS260" s="277"/>
      <c r="EST260" s="277"/>
      <c r="ESU260" s="277"/>
      <c r="ESV260" s="402"/>
      <c r="ESW260" s="404"/>
      <c r="ESX260" s="49"/>
      <c r="ESY260" s="49"/>
      <c r="ESZ260" s="49"/>
      <c r="ETA260" s="99"/>
      <c r="ETB260" s="98"/>
      <c r="ETC260" s="49"/>
      <c r="ETD260" s="405"/>
      <c r="ETE260" s="405"/>
      <c r="ETF260" s="277"/>
      <c r="ETG260" s="277"/>
      <c r="ETH260" s="277"/>
      <c r="ETI260" s="277"/>
      <c r="ETJ260" s="277"/>
      <c r="ETK260" s="277"/>
      <c r="ETL260" s="277"/>
      <c r="ETM260" s="277"/>
      <c r="ETN260" s="402"/>
      <c r="ETO260" s="404"/>
      <c r="ETP260" s="49"/>
      <c r="ETQ260" s="49"/>
      <c r="ETR260" s="49"/>
      <c r="ETS260" s="99"/>
      <c r="ETT260" s="98"/>
      <c r="ETU260" s="49"/>
      <c r="ETV260" s="405"/>
      <c r="ETW260" s="405"/>
      <c r="ETX260" s="277"/>
      <c r="ETY260" s="277"/>
      <c r="ETZ260" s="277"/>
      <c r="EUA260" s="277"/>
      <c r="EUB260" s="277"/>
      <c r="EUC260" s="277"/>
      <c r="EUD260" s="277"/>
      <c r="EUE260" s="277"/>
      <c r="EUF260" s="402"/>
      <c r="EUG260" s="404"/>
      <c r="EUH260" s="49"/>
      <c r="EUI260" s="49"/>
      <c r="EUJ260" s="49"/>
      <c r="EUK260" s="99"/>
      <c r="EUL260" s="98"/>
      <c r="EUM260" s="49"/>
      <c r="EUN260" s="405"/>
      <c r="EUO260" s="405"/>
      <c r="EUP260" s="277"/>
      <c r="EUQ260" s="277"/>
      <c r="EUR260" s="277"/>
      <c r="EUS260" s="277"/>
      <c r="EUT260" s="277"/>
      <c r="EUU260" s="277"/>
      <c r="EUV260" s="277"/>
      <c r="EUW260" s="277"/>
      <c r="EUX260" s="402"/>
      <c r="EUY260" s="404"/>
      <c r="EUZ260" s="49"/>
      <c r="EVA260" s="49"/>
      <c r="EVB260" s="49"/>
      <c r="EVC260" s="99"/>
      <c r="EVD260" s="98"/>
      <c r="EVE260" s="49"/>
      <c r="EVF260" s="405"/>
      <c r="EVG260" s="405"/>
      <c r="EVH260" s="277"/>
      <c r="EVI260" s="277"/>
      <c r="EVJ260" s="277"/>
      <c r="EVK260" s="277"/>
      <c r="EVL260" s="277"/>
      <c r="EVM260" s="277"/>
      <c r="EVN260" s="277"/>
      <c r="EVO260" s="277"/>
      <c r="EVP260" s="402"/>
      <c r="EVQ260" s="404"/>
      <c r="EVR260" s="49"/>
      <c r="EVS260" s="49"/>
      <c r="EVT260" s="49"/>
      <c r="EVU260" s="99"/>
      <c r="EVV260" s="98"/>
      <c r="EVW260" s="49"/>
      <c r="EVX260" s="405"/>
      <c r="EVY260" s="405"/>
      <c r="EVZ260" s="277"/>
      <c r="EWA260" s="277"/>
      <c r="EWB260" s="277"/>
      <c r="EWC260" s="277"/>
      <c r="EWD260" s="277"/>
      <c r="EWE260" s="277"/>
      <c r="EWF260" s="277"/>
      <c r="EWG260" s="277"/>
      <c r="EWH260" s="402"/>
      <c r="EWI260" s="404"/>
      <c r="EWJ260" s="49"/>
      <c r="EWK260" s="49"/>
      <c r="EWL260" s="49"/>
      <c r="EWM260" s="99"/>
      <c r="EWN260" s="98"/>
      <c r="EWO260" s="49"/>
      <c r="EWP260" s="405"/>
      <c r="EWQ260" s="405"/>
      <c r="EWR260" s="277"/>
      <c r="EWS260" s="277"/>
      <c r="EWT260" s="277"/>
      <c r="EWU260" s="277"/>
      <c r="EWV260" s="277"/>
      <c r="EWW260" s="277"/>
      <c r="EWX260" s="277"/>
      <c r="EWY260" s="277"/>
      <c r="EWZ260" s="402"/>
      <c r="EXA260" s="404"/>
      <c r="EXB260" s="49"/>
      <c r="EXC260" s="49"/>
      <c r="EXD260" s="49"/>
      <c r="EXE260" s="99"/>
      <c r="EXF260" s="98"/>
      <c r="EXG260" s="49"/>
      <c r="EXH260" s="405"/>
      <c r="EXI260" s="405"/>
      <c r="EXJ260" s="277"/>
      <c r="EXK260" s="277"/>
      <c r="EXL260" s="277"/>
      <c r="EXM260" s="277"/>
      <c r="EXN260" s="277"/>
      <c r="EXO260" s="277"/>
      <c r="EXP260" s="277"/>
      <c r="EXQ260" s="277"/>
      <c r="EXR260" s="402"/>
      <c r="EXS260" s="404"/>
      <c r="EXT260" s="49"/>
      <c r="EXU260" s="49"/>
      <c r="EXV260" s="49"/>
      <c r="EXW260" s="99"/>
      <c r="EXX260" s="98"/>
      <c r="EXY260" s="49"/>
      <c r="EXZ260" s="405"/>
      <c r="EYA260" s="405"/>
      <c r="EYB260" s="277"/>
      <c r="EYC260" s="277"/>
      <c r="EYD260" s="277"/>
      <c r="EYE260" s="277"/>
      <c r="EYF260" s="277"/>
      <c r="EYG260" s="277"/>
      <c r="EYH260" s="277"/>
      <c r="EYI260" s="277"/>
      <c r="EYJ260" s="402"/>
      <c r="EYK260" s="404"/>
      <c r="EYL260" s="49"/>
      <c r="EYM260" s="49"/>
      <c r="EYN260" s="49"/>
      <c r="EYO260" s="99"/>
      <c r="EYP260" s="98"/>
      <c r="EYQ260" s="49"/>
      <c r="EYR260" s="405"/>
      <c r="EYS260" s="405"/>
      <c r="EYT260" s="277"/>
      <c r="EYU260" s="277"/>
      <c r="EYV260" s="277"/>
      <c r="EYW260" s="277"/>
      <c r="EYX260" s="277"/>
      <c r="EYY260" s="277"/>
      <c r="EYZ260" s="277"/>
      <c r="EZA260" s="277"/>
      <c r="EZB260" s="402"/>
      <c r="EZC260" s="404"/>
      <c r="EZD260" s="49"/>
      <c r="EZE260" s="49"/>
      <c r="EZF260" s="49"/>
      <c r="EZG260" s="99"/>
      <c r="EZH260" s="98"/>
      <c r="EZI260" s="49"/>
      <c r="EZJ260" s="405"/>
      <c r="EZK260" s="405"/>
      <c r="EZL260" s="277"/>
      <c r="EZM260" s="277"/>
      <c r="EZN260" s="277"/>
      <c r="EZO260" s="277"/>
      <c r="EZP260" s="277"/>
      <c r="EZQ260" s="277"/>
      <c r="EZR260" s="277"/>
      <c r="EZS260" s="277"/>
      <c r="EZT260" s="402"/>
      <c r="EZU260" s="404"/>
      <c r="EZV260" s="49"/>
      <c r="EZW260" s="49"/>
      <c r="EZX260" s="49"/>
      <c r="EZY260" s="99"/>
      <c r="EZZ260" s="98"/>
      <c r="FAA260" s="49"/>
      <c r="FAB260" s="405"/>
      <c r="FAC260" s="405"/>
      <c r="FAD260" s="277"/>
      <c r="FAE260" s="277"/>
      <c r="FAF260" s="277"/>
      <c r="FAG260" s="277"/>
      <c r="FAH260" s="277"/>
      <c r="FAI260" s="277"/>
      <c r="FAJ260" s="277"/>
      <c r="FAK260" s="277"/>
      <c r="FAL260" s="402"/>
      <c r="FAM260" s="404"/>
      <c r="FAN260" s="49"/>
      <c r="FAO260" s="49"/>
      <c r="FAP260" s="49"/>
      <c r="FAQ260" s="99"/>
      <c r="FAR260" s="98"/>
      <c r="FAS260" s="49"/>
      <c r="FAT260" s="405"/>
      <c r="FAU260" s="405"/>
      <c r="FAV260" s="277"/>
      <c r="FAW260" s="277"/>
      <c r="FAX260" s="277"/>
      <c r="FAY260" s="277"/>
      <c r="FAZ260" s="277"/>
      <c r="FBA260" s="277"/>
      <c r="FBB260" s="277"/>
      <c r="FBC260" s="277"/>
      <c r="FBD260" s="402"/>
      <c r="FBE260" s="404"/>
      <c r="FBF260" s="49"/>
      <c r="FBG260" s="49"/>
      <c r="FBH260" s="49"/>
      <c r="FBI260" s="99"/>
      <c r="FBJ260" s="98"/>
      <c r="FBK260" s="49"/>
      <c r="FBL260" s="405"/>
      <c r="FBM260" s="405"/>
      <c r="FBN260" s="277"/>
      <c r="FBO260" s="277"/>
      <c r="FBP260" s="277"/>
      <c r="FBQ260" s="277"/>
      <c r="FBR260" s="277"/>
      <c r="FBS260" s="277"/>
      <c r="FBT260" s="277"/>
      <c r="FBU260" s="277"/>
      <c r="FBV260" s="402"/>
      <c r="FBW260" s="404"/>
      <c r="FBX260" s="49"/>
      <c r="FBY260" s="49"/>
      <c r="FBZ260" s="49"/>
      <c r="FCA260" s="99"/>
      <c r="FCB260" s="98"/>
      <c r="FCC260" s="49"/>
      <c r="FCD260" s="405"/>
      <c r="FCE260" s="405"/>
      <c r="FCF260" s="277"/>
      <c r="FCG260" s="277"/>
      <c r="FCH260" s="277"/>
      <c r="FCI260" s="277"/>
      <c r="FCJ260" s="277"/>
      <c r="FCK260" s="277"/>
      <c r="FCL260" s="277"/>
      <c r="FCM260" s="277"/>
      <c r="FCN260" s="402"/>
      <c r="FCO260" s="404"/>
      <c r="FCP260" s="49"/>
      <c r="FCQ260" s="49"/>
      <c r="FCR260" s="49"/>
      <c r="FCS260" s="99"/>
      <c r="FCT260" s="98"/>
      <c r="FCU260" s="49"/>
      <c r="FCV260" s="405"/>
      <c r="FCW260" s="405"/>
      <c r="FCX260" s="277"/>
      <c r="FCY260" s="277"/>
      <c r="FCZ260" s="277"/>
      <c r="FDA260" s="277"/>
      <c r="FDB260" s="277"/>
      <c r="FDC260" s="277"/>
      <c r="FDD260" s="277"/>
      <c r="FDE260" s="277"/>
      <c r="FDF260" s="402"/>
      <c r="FDG260" s="404"/>
      <c r="FDH260" s="49"/>
      <c r="FDI260" s="49"/>
      <c r="FDJ260" s="49"/>
      <c r="FDK260" s="99"/>
      <c r="FDL260" s="98"/>
      <c r="FDM260" s="49"/>
      <c r="FDN260" s="405"/>
      <c r="FDO260" s="405"/>
      <c r="FDP260" s="277"/>
      <c r="FDQ260" s="277"/>
      <c r="FDR260" s="277"/>
      <c r="FDS260" s="277"/>
      <c r="FDT260" s="277"/>
      <c r="FDU260" s="277"/>
      <c r="FDV260" s="277"/>
      <c r="FDW260" s="277"/>
      <c r="FDX260" s="402"/>
      <c r="FDY260" s="404"/>
      <c r="FDZ260" s="49"/>
      <c r="FEA260" s="49"/>
      <c r="FEB260" s="49"/>
      <c r="FEC260" s="99"/>
      <c r="FED260" s="98"/>
      <c r="FEE260" s="49"/>
      <c r="FEF260" s="405"/>
      <c r="FEG260" s="405"/>
      <c r="FEH260" s="277"/>
      <c r="FEI260" s="277"/>
      <c r="FEJ260" s="277"/>
      <c r="FEK260" s="277"/>
      <c r="FEL260" s="277"/>
      <c r="FEM260" s="277"/>
      <c r="FEN260" s="277"/>
      <c r="FEO260" s="277"/>
      <c r="FEP260" s="402"/>
      <c r="FEQ260" s="404"/>
      <c r="FER260" s="49"/>
      <c r="FES260" s="49"/>
      <c r="FET260" s="49"/>
      <c r="FEU260" s="99"/>
      <c r="FEV260" s="98"/>
      <c r="FEW260" s="49"/>
      <c r="FEX260" s="405"/>
      <c r="FEY260" s="405"/>
      <c r="FEZ260" s="277"/>
      <c r="FFA260" s="277"/>
      <c r="FFB260" s="277"/>
      <c r="FFC260" s="277"/>
      <c r="FFD260" s="277"/>
      <c r="FFE260" s="277"/>
      <c r="FFF260" s="277"/>
      <c r="FFG260" s="277"/>
      <c r="FFH260" s="402"/>
      <c r="FFI260" s="404"/>
      <c r="FFJ260" s="49"/>
      <c r="FFK260" s="49"/>
      <c r="FFL260" s="49"/>
      <c r="FFM260" s="99"/>
      <c r="FFN260" s="98"/>
      <c r="FFO260" s="49"/>
      <c r="FFP260" s="405"/>
      <c r="FFQ260" s="405"/>
      <c r="FFR260" s="277"/>
      <c r="FFS260" s="277"/>
      <c r="FFT260" s="277"/>
      <c r="FFU260" s="277"/>
      <c r="FFV260" s="277"/>
      <c r="FFW260" s="277"/>
      <c r="FFX260" s="277"/>
      <c r="FFY260" s="277"/>
      <c r="FFZ260" s="402"/>
      <c r="FGA260" s="404"/>
      <c r="FGB260" s="49"/>
      <c r="FGC260" s="49"/>
      <c r="FGD260" s="49"/>
      <c r="FGE260" s="99"/>
      <c r="FGF260" s="98"/>
      <c r="FGG260" s="49"/>
      <c r="FGH260" s="405"/>
      <c r="FGI260" s="405"/>
      <c r="FGJ260" s="277"/>
      <c r="FGK260" s="277"/>
      <c r="FGL260" s="277"/>
      <c r="FGM260" s="277"/>
      <c r="FGN260" s="277"/>
      <c r="FGO260" s="277"/>
      <c r="FGP260" s="277"/>
      <c r="FGQ260" s="277"/>
      <c r="FGR260" s="402"/>
      <c r="FGS260" s="404"/>
      <c r="FGT260" s="49"/>
      <c r="FGU260" s="49"/>
      <c r="FGV260" s="49"/>
      <c r="FGW260" s="99"/>
      <c r="FGX260" s="98"/>
      <c r="FGY260" s="49"/>
      <c r="FGZ260" s="405"/>
      <c r="FHA260" s="405"/>
      <c r="FHB260" s="277"/>
      <c r="FHC260" s="277"/>
      <c r="FHD260" s="277"/>
      <c r="FHE260" s="277"/>
      <c r="FHF260" s="277"/>
      <c r="FHG260" s="277"/>
      <c r="FHH260" s="277"/>
      <c r="FHI260" s="277"/>
      <c r="FHJ260" s="402"/>
      <c r="FHK260" s="404"/>
      <c r="FHL260" s="49"/>
      <c r="FHM260" s="49"/>
      <c r="FHN260" s="49"/>
      <c r="FHO260" s="99"/>
      <c r="FHP260" s="98"/>
      <c r="FHQ260" s="49"/>
      <c r="FHR260" s="405"/>
      <c r="FHS260" s="405"/>
      <c r="FHT260" s="277"/>
      <c r="FHU260" s="277"/>
      <c r="FHV260" s="277"/>
      <c r="FHW260" s="277"/>
      <c r="FHX260" s="277"/>
      <c r="FHY260" s="277"/>
      <c r="FHZ260" s="277"/>
      <c r="FIA260" s="277"/>
      <c r="FIB260" s="402"/>
      <c r="FIC260" s="404"/>
      <c r="FID260" s="49"/>
      <c r="FIE260" s="49"/>
      <c r="FIF260" s="49"/>
      <c r="FIG260" s="99"/>
      <c r="FIH260" s="98"/>
      <c r="FII260" s="49"/>
      <c r="FIJ260" s="405"/>
      <c r="FIK260" s="405"/>
      <c r="FIL260" s="277"/>
      <c r="FIM260" s="277"/>
      <c r="FIN260" s="277"/>
      <c r="FIO260" s="277"/>
      <c r="FIP260" s="277"/>
      <c r="FIQ260" s="277"/>
      <c r="FIR260" s="277"/>
      <c r="FIS260" s="277"/>
      <c r="FIT260" s="402"/>
      <c r="FIU260" s="404"/>
      <c r="FIV260" s="49"/>
      <c r="FIW260" s="49"/>
      <c r="FIX260" s="49"/>
      <c r="FIY260" s="99"/>
      <c r="FIZ260" s="98"/>
      <c r="FJA260" s="49"/>
      <c r="FJB260" s="405"/>
      <c r="FJC260" s="405"/>
      <c r="FJD260" s="277"/>
      <c r="FJE260" s="277"/>
      <c r="FJF260" s="277"/>
      <c r="FJG260" s="277"/>
      <c r="FJH260" s="277"/>
      <c r="FJI260" s="277"/>
      <c r="FJJ260" s="277"/>
      <c r="FJK260" s="277"/>
      <c r="FJL260" s="402"/>
      <c r="FJM260" s="404"/>
      <c r="FJN260" s="49"/>
      <c r="FJO260" s="49"/>
      <c r="FJP260" s="49"/>
      <c r="FJQ260" s="99"/>
      <c r="FJR260" s="98"/>
      <c r="FJS260" s="49"/>
      <c r="FJT260" s="405"/>
      <c r="FJU260" s="405"/>
      <c r="FJV260" s="277"/>
      <c r="FJW260" s="277"/>
      <c r="FJX260" s="277"/>
      <c r="FJY260" s="277"/>
      <c r="FJZ260" s="277"/>
      <c r="FKA260" s="277"/>
      <c r="FKB260" s="277"/>
      <c r="FKC260" s="277"/>
      <c r="FKD260" s="402"/>
      <c r="FKE260" s="404"/>
      <c r="FKF260" s="49"/>
      <c r="FKG260" s="49"/>
      <c r="FKH260" s="49"/>
      <c r="FKI260" s="99"/>
      <c r="FKJ260" s="98"/>
      <c r="FKK260" s="49"/>
      <c r="FKL260" s="405"/>
      <c r="FKM260" s="405"/>
      <c r="FKN260" s="277"/>
      <c r="FKO260" s="277"/>
      <c r="FKP260" s="277"/>
      <c r="FKQ260" s="277"/>
      <c r="FKR260" s="277"/>
      <c r="FKS260" s="277"/>
      <c r="FKT260" s="277"/>
      <c r="FKU260" s="277"/>
      <c r="FKV260" s="402"/>
      <c r="FKW260" s="404"/>
      <c r="FKX260" s="49"/>
      <c r="FKY260" s="49"/>
      <c r="FKZ260" s="49"/>
      <c r="FLA260" s="99"/>
      <c r="FLB260" s="98"/>
      <c r="FLC260" s="49"/>
      <c r="FLD260" s="405"/>
      <c r="FLE260" s="405"/>
      <c r="FLF260" s="277"/>
      <c r="FLG260" s="277"/>
      <c r="FLH260" s="277"/>
      <c r="FLI260" s="277"/>
      <c r="FLJ260" s="277"/>
      <c r="FLK260" s="277"/>
      <c r="FLL260" s="277"/>
      <c r="FLM260" s="277"/>
      <c r="FLN260" s="402"/>
      <c r="FLO260" s="404"/>
      <c r="FLP260" s="49"/>
      <c r="FLQ260" s="49"/>
      <c r="FLR260" s="49"/>
      <c r="FLS260" s="99"/>
      <c r="FLT260" s="98"/>
      <c r="FLU260" s="49"/>
      <c r="FLV260" s="405"/>
      <c r="FLW260" s="405"/>
      <c r="FLX260" s="277"/>
      <c r="FLY260" s="277"/>
      <c r="FLZ260" s="277"/>
      <c r="FMA260" s="277"/>
      <c r="FMB260" s="277"/>
      <c r="FMC260" s="277"/>
      <c r="FMD260" s="277"/>
      <c r="FME260" s="277"/>
      <c r="FMF260" s="402"/>
      <c r="FMG260" s="404"/>
      <c r="FMH260" s="49"/>
      <c r="FMI260" s="49"/>
      <c r="FMJ260" s="49"/>
      <c r="FMK260" s="99"/>
      <c r="FML260" s="98"/>
      <c r="FMM260" s="49"/>
      <c r="FMN260" s="405"/>
      <c r="FMO260" s="405"/>
      <c r="FMP260" s="277"/>
      <c r="FMQ260" s="277"/>
      <c r="FMR260" s="277"/>
      <c r="FMS260" s="277"/>
      <c r="FMT260" s="277"/>
      <c r="FMU260" s="277"/>
      <c r="FMV260" s="277"/>
      <c r="FMW260" s="277"/>
      <c r="FMX260" s="402"/>
      <c r="FMY260" s="404"/>
      <c r="FMZ260" s="49"/>
      <c r="FNA260" s="49"/>
      <c r="FNB260" s="49"/>
      <c r="FNC260" s="99"/>
      <c r="FND260" s="98"/>
      <c r="FNE260" s="49"/>
      <c r="FNF260" s="405"/>
      <c r="FNG260" s="405"/>
      <c r="FNH260" s="277"/>
      <c r="FNI260" s="277"/>
      <c r="FNJ260" s="277"/>
      <c r="FNK260" s="277"/>
      <c r="FNL260" s="277"/>
      <c r="FNM260" s="277"/>
      <c r="FNN260" s="277"/>
      <c r="FNO260" s="277"/>
      <c r="FNP260" s="402"/>
      <c r="FNQ260" s="404"/>
      <c r="FNR260" s="49"/>
      <c r="FNS260" s="49"/>
      <c r="FNT260" s="49"/>
      <c r="FNU260" s="99"/>
      <c r="FNV260" s="98"/>
      <c r="FNW260" s="49"/>
      <c r="FNX260" s="405"/>
      <c r="FNY260" s="405"/>
      <c r="FNZ260" s="277"/>
      <c r="FOA260" s="277"/>
      <c r="FOB260" s="277"/>
      <c r="FOC260" s="277"/>
      <c r="FOD260" s="277"/>
      <c r="FOE260" s="277"/>
      <c r="FOF260" s="277"/>
      <c r="FOG260" s="277"/>
      <c r="FOH260" s="402"/>
      <c r="FOI260" s="404"/>
      <c r="FOJ260" s="49"/>
      <c r="FOK260" s="49"/>
      <c r="FOL260" s="49"/>
      <c r="FOM260" s="99"/>
      <c r="FON260" s="98"/>
      <c r="FOO260" s="49"/>
      <c r="FOP260" s="405"/>
      <c r="FOQ260" s="405"/>
      <c r="FOR260" s="277"/>
      <c r="FOS260" s="277"/>
      <c r="FOT260" s="277"/>
      <c r="FOU260" s="277"/>
      <c r="FOV260" s="277"/>
      <c r="FOW260" s="277"/>
      <c r="FOX260" s="277"/>
      <c r="FOY260" s="277"/>
      <c r="FOZ260" s="402"/>
      <c r="FPA260" s="404"/>
      <c r="FPB260" s="49"/>
      <c r="FPC260" s="49"/>
      <c r="FPD260" s="49"/>
      <c r="FPE260" s="99"/>
      <c r="FPF260" s="98"/>
      <c r="FPG260" s="49"/>
      <c r="FPH260" s="405"/>
      <c r="FPI260" s="405"/>
      <c r="FPJ260" s="277"/>
      <c r="FPK260" s="277"/>
      <c r="FPL260" s="277"/>
      <c r="FPM260" s="277"/>
      <c r="FPN260" s="277"/>
      <c r="FPO260" s="277"/>
      <c r="FPP260" s="277"/>
      <c r="FPQ260" s="277"/>
      <c r="FPR260" s="402"/>
      <c r="FPS260" s="404"/>
      <c r="FPT260" s="49"/>
      <c r="FPU260" s="49"/>
      <c r="FPV260" s="49"/>
      <c r="FPW260" s="99"/>
      <c r="FPX260" s="98"/>
      <c r="FPY260" s="49"/>
      <c r="FPZ260" s="405"/>
      <c r="FQA260" s="405"/>
      <c r="FQB260" s="277"/>
      <c r="FQC260" s="277"/>
      <c r="FQD260" s="277"/>
      <c r="FQE260" s="277"/>
      <c r="FQF260" s="277"/>
      <c r="FQG260" s="277"/>
      <c r="FQH260" s="277"/>
      <c r="FQI260" s="277"/>
      <c r="FQJ260" s="402"/>
      <c r="FQK260" s="404"/>
      <c r="FQL260" s="49"/>
      <c r="FQM260" s="49"/>
      <c r="FQN260" s="49"/>
      <c r="FQO260" s="99"/>
      <c r="FQP260" s="98"/>
      <c r="FQQ260" s="49"/>
      <c r="FQR260" s="405"/>
      <c r="FQS260" s="405"/>
      <c r="FQT260" s="277"/>
      <c r="FQU260" s="277"/>
      <c r="FQV260" s="277"/>
      <c r="FQW260" s="277"/>
      <c r="FQX260" s="277"/>
      <c r="FQY260" s="277"/>
      <c r="FQZ260" s="277"/>
      <c r="FRA260" s="277"/>
      <c r="FRB260" s="402"/>
      <c r="FRC260" s="404"/>
      <c r="FRD260" s="49"/>
      <c r="FRE260" s="49"/>
      <c r="FRF260" s="49"/>
      <c r="FRG260" s="99"/>
      <c r="FRH260" s="98"/>
      <c r="FRI260" s="49"/>
      <c r="FRJ260" s="405"/>
      <c r="FRK260" s="405"/>
      <c r="FRL260" s="277"/>
      <c r="FRM260" s="277"/>
      <c r="FRN260" s="277"/>
      <c r="FRO260" s="277"/>
      <c r="FRP260" s="277"/>
      <c r="FRQ260" s="277"/>
      <c r="FRR260" s="277"/>
      <c r="FRS260" s="277"/>
      <c r="FRT260" s="402"/>
      <c r="FRU260" s="404"/>
      <c r="FRV260" s="49"/>
      <c r="FRW260" s="49"/>
      <c r="FRX260" s="49"/>
      <c r="FRY260" s="99"/>
      <c r="FRZ260" s="98"/>
      <c r="FSA260" s="49"/>
      <c r="FSB260" s="405"/>
      <c r="FSC260" s="405"/>
      <c r="FSD260" s="277"/>
      <c r="FSE260" s="277"/>
      <c r="FSF260" s="277"/>
      <c r="FSG260" s="277"/>
      <c r="FSH260" s="277"/>
      <c r="FSI260" s="277"/>
      <c r="FSJ260" s="277"/>
      <c r="FSK260" s="277"/>
      <c r="FSL260" s="402"/>
      <c r="FSM260" s="404"/>
      <c r="FSN260" s="49"/>
      <c r="FSO260" s="49"/>
      <c r="FSP260" s="49"/>
      <c r="FSQ260" s="99"/>
      <c r="FSR260" s="98"/>
      <c r="FSS260" s="49"/>
      <c r="FST260" s="405"/>
      <c r="FSU260" s="405"/>
      <c r="FSV260" s="277"/>
      <c r="FSW260" s="277"/>
      <c r="FSX260" s="277"/>
      <c r="FSY260" s="277"/>
      <c r="FSZ260" s="277"/>
      <c r="FTA260" s="277"/>
      <c r="FTB260" s="277"/>
      <c r="FTC260" s="277"/>
      <c r="FTD260" s="402"/>
      <c r="FTE260" s="404"/>
      <c r="FTF260" s="49"/>
      <c r="FTG260" s="49"/>
      <c r="FTH260" s="49"/>
      <c r="FTI260" s="99"/>
      <c r="FTJ260" s="98"/>
      <c r="FTK260" s="49"/>
      <c r="FTL260" s="405"/>
      <c r="FTM260" s="405"/>
      <c r="FTN260" s="277"/>
      <c r="FTO260" s="277"/>
      <c r="FTP260" s="277"/>
      <c r="FTQ260" s="277"/>
      <c r="FTR260" s="277"/>
      <c r="FTS260" s="277"/>
      <c r="FTT260" s="277"/>
      <c r="FTU260" s="277"/>
      <c r="FTV260" s="402"/>
      <c r="FTW260" s="404"/>
      <c r="FTX260" s="49"/>
      <c r="FTY260" s="49"/>
      <c r="FTZ260" s="49"/>
      <c r="FUA260" s="99"/>
      <c r="FUB260" s="98"/>
      <c r="FUC260" s="49"/>
      <c r="FUD260" s="405"/>
      <c r="FUE260" s="405"/>
      <c r="FUF260" s="277"/>
      <c r="FUG260" s="277"/>
      <c r="FUH260" s="277"/>
      <c r="FUI260" s="277"/>
      <c r="FUJ260" s="277"/>
      <c r="FUK260" s="277"/>
      <c r="FUL260" s="277"/>
      <c r="FUM260" s="277"/>
      <c r="FUN260" s="402"/>
      <c r="FUO260" s="404"/>
      <c r="FUP260" s="49"/>
      <c r="FUQ260" s="49"/>
      <c r="FUR260" s="49"/>
      <c r="FUS260" s="99"/>
      <c r="FUT260" s="98"/>
      <c r="FUU260" s="49"/>
      <c r="FUV260" s="405"/>
      <c r="FUW260" s="405"/>
      <c r="FUX260" s="277"/>
      <c r="FUY260" s="277"/>
      <c r="FUZ260" s="277"/>
      <c r="FVA260" s="277"/>
      <c r="FVB260" s="277"/>
      <c r="FVC260" s="277"/>
      <c r="FVD260" s="277"/>
      <c r="FVE260" s="277"/>
      <c r="FVF260" s="402"/>
      <c r="FVG260" s="404"/>
      <c r="FVH260" s="49"/>
      <c r="FVI260" s="49"/>
      <c r="FVJ260" s="49"/>
      <c r="FVK260" s="99"/>
      <c r="FVL260" s="98"/>
      <c r="FVM260" s="49"/>
      <c r="FVN260" s="405"/>
      <c r="FVO260" s="405"/>
      <c r="FVP260" s="277"/>
      <c r="FVQ260" s="277"/>
      <c r="FVR260" s="277"/>
      <c r="FVS260" s="277"/>
      <c r="FVT260" s="277"/>
      <c r="FVU260" s="277"/>
      <c r="FVV260" s="277"/>
      <c r="FVW260" s="277"/>
      <c r="FVX260" s="402"/>
      <c r="FVY260" s="404"/>
      <c r="FVZ260" s="49"/>
      <c r="FWA260" s="49"/>
      <c r="FWB260" s="49"/>
      <c r="FWC260" s="99"/>
      <c r="FWD260" s="98"/>
      <c r="FWE260" s="49"/>
      <c r="FWF260" s="405"/>
      <c r="FWG260" s="405"/>
      <c r="FWH260" s="277"/>
      <c r="FWI260" s="277"/>
      <c r="FWJ260" s="277"/>
      <c r="FWK260" s="277"/>
      <c r="FWL260" s="277"/>
      <c r="FWM260" s="277"/>
      <c r="FWN260" s="277"/>
      <c r="FWO260" s="277"/>
      <c r="FWP260" s="402"/>
      <c r="FWQ260" s="404"/>
      <c r="FWR260" s="49"/>
      <c r="FWS260" s="49"/>
      <c r="FWT260" s="49"/>
      <c r="FWU260" s="99"/>
      <c r="FWV260" s="98"/>
      <c r="FWW260" s="49"/>
      <c r="FWX260" s="405"/>
      <c r="FWY260" s="405"/>
      <c r="FWZ260" s="277"/>
      <c r="FXA260" s="277"/>
      <c r="FXB260" s="277"/>
      <c r="FXC260" s="277"/>
      <c r="FXD260" s="277"/>
      <c r="FXE260" s="277"/>
      <c r="FXF260" s="277"/>
      <c r="FXG260" s="277"/>
      <c r="FXH260" s="402"/>
      <c r="FXI260" s="404"/>
      <c r="FXJ260" s="49"/>
      <c r="FXK260" s="49"/>
      <c r="FXL260" s="49"/>
      <c r="FXM260" s="99"/>
      <c r="FXN260" s="98"/>
      <c r="FXO260" s="49"/>
      <c r="FXP260" s="405"/>
      <c r="FXQ260" s="405"/>
      <c r="FXR260" s="277"/>
      <c r="FXS260" s="277"/>
      <c r="FXT260" s="277"/>
      <c r="FXU260" s="277"/>
      <c r="FXV260" s="277"/>
      <c r="FXW260" s="277"/>
      <c r="FXX260" s="277"/>
      <c r="FXY260" s="277"/>
      <c r="FXZ260" s="402"/>
      <c r="FYA260" s="404"/>
      <c r="FYB260" s="49"/>
      <c r="FYC260" s="49"/>
      <c r="FYD260" s="49"/>
      <c r="FYE260" s="99"/>
      <c r="FYF260" s="98"/>
      <c r="FYG260" s="49"/>
      <c r="FYH260" s="405"/>
      <c r="FYI260" s="405"/>
      <c r="FYJ260" s="277"/>
      <c r="FYK260" s="277"/>
      <c r="FYL260" s="277"/>
      <c r="FYM260" s="277"/>
      <c r="FYN260" s="277"/>
      <c r="FYO260" s="277"/>
      <c r="FYP260" s="277"/>
      <c r="FYQ260" s="277"/>
      <c r="FYR260" s="402"/>
      <c r="FYS260" s="404"/>
      <c r="FYT260" s="49"/>
      <c r="FYU260" s="49"/>
      <c r="FYV260" s="49"/>
      <c r="FYW260" s="99"/>
      <c r="FYX260" s="98"/>
      <c r="FYY260" s="49"/>
      <c r="FYZ260" s="405"/>
      <c r="FZA260" s="405"/>
      <c r="FZB260" s="277"/>
      <c r="FZC260" s="277"/>
      <c r="FZD260" s="277"/>
      <c r="FZE260" s="277"/>
      <c r="FZF260" s="277"/>
      <c r="FZG260" s="277"/>
      <c r="FZH260" s="277"/>
      <c r="FZI260" s="277"/>
      <c r="FZJ260" s="402"/>
      <c r="FZK260" s="404"/>
      <c r="FZL260" s="49"/>
      <c r="FZM260" s="49"/>
      <c r="FZN260" s="49"/>
      <c r="FZO260" s="99"/>
      <c r="FZP260" s="98"/>
      <c r="FZQ260" s="49"/>
      <c r="FZR260" s="405"/>
      <c r="FZS260" s="405"/>
      <c r="FZT260" s="277"/>
      <c r="FZU260" s="277"/>
      <c r="FZV260" s="277"/>
      <c r="FZW260" s="277"/>
      <c r="FZX260" s="277"/>
      <c r="FZY260" s="277"/>
      <c r="FZZ260" s="277"/>
      <c r="GAA260" s="277"/>
      <c r="GAB260" s="402"/>
      <c r="GAC260" s="404"/>
      <c r="GAD260" s="49"/>
      <c r="GAE260" s="49"/>
      <c r="GAF260" s="49"/>
      <c r="GAG260" s="99"/>
      <c r="GAH260" s="98"/>
      <c r="GAI260" s="49"/>
      <c r="GAJ260" s="405"/>
      <c r="GAK260" s="405"/>
      <c r="GAL260" s="277"/>
      <c r="GAM260" s="277"/>
      <c r="GAN260" s="277"/>
      <c r="GAO260" s="277"/>
      <c r="GAP260" s="277"/>
      <c r="GAQ260" s="277"/>
      <c r="GAR260" s="277"/>
      <c r="GAS260" s="277"/>
      <c r="GAT260" s="402"/>
      <c r="GAU260" s="404"/>
      <c r="GAV260" s="49"/>
      <c r="GAW260" s="49"/>
      <c r="GAX260" s="49"/>
      <c r="GAY260" s="99"/>
      <c r="GAZ260" s="98"/>
      <c r="GBA260" s="49"/>
      <c r="GBB260" s="405"/>
      <c r="GBC260" s="405"/>
      <c r="GBD260" s="277"/>
      <c r="GBE260" s="277"/>
      <c r="GBF260" s="277"/>
      <c r="GBG260" s="277"/>
      <c r="GBH260" s="277"/>
      <c r="GBI260" s="277"/>
      <c r="GBJ260" s="277"/>
      <c r="GBK260" s="277"/>
      <c r="GBL260" s="402"/>
      <c r="GBM260" s="404"/>
      <c r="GBN260" s="49"/>
      <c r="GBO260" s="49"/>
      <c r="GBP260" s="49"/>
      <c r="GBQ260" s="99"/>
      <c r="GBR260" s="98"/>
      <c r="GBS260" s="49"/>
      <c r="GBT260" s="405"/>
      <c r="GBU260" s="405"/>
      <c r="GBV260" s="277"/>
      <c r="GBW260" s="277"/>
      <c r="GBX260" s="277"/>
      <c r="GBY260" s="277"/>
      <c r="GBZ260" s="277"/>
      <c r="GCA260" s="277"/>
      <c r="GCB260" s="277"/>
      <c r="GCC260" s="277"/>
      <c r="GCD260" s="402"/>
      <c r="GCE260" s="404"/>
      <c r="GCF260" s="49"/>
      <c r="GCG260" s="49"/>
      <c r="GCH260" s="49"/>
      <c r="GCI260" s="99"/>
      <c r="GCJ260" s="98"/>
      <c r="GCK260" s="49"/>
      <c r="GCL260" s="405"/>
      <c r="GCM260" s="405"/>
      <c r="GCN260" s="277"/>
      <c r="GCO260" s="277"/>
      <c r="GCP260" s="277"/>
      <c r="GCQ260" s="277"/>
      <c r="GCR260" s="277"/>
      <c r="GCS260" s="277"/>
      <c r="GCT260" s="277"/>
      <c r="GCU260" s="277"/>
      <c r="GCV260" s="402"/>
      <c r="GCW260" s="404"/>
      <c r="GCX260" s="49"/>
      <c r="GCY260" s="49"/>
      <c r="GCZ260" s="49"/>
      <c r="GDA260" s="99"/>
      <c r="GDB260" s="98"/>
      <c r="GDC260" s="49"/>
      <c r="GDD260" s="405"/>
      <c r="GDE260" s="405"/>
      <c r="GDF260" s="277"/>
      <c r="GDG260" s="277"/>
      <c r="GDH260" s="277"/>
      <c r="GDI260" s="277"/>
      <c r="GDJ260" s="277"/>
      <c r="GDK260" s="277"/>
      <c r="GDL260" s="277"/>
      <c r="GDM260" s="277"/>
      <c r="GDN260" s="402"/>
      <c r="GDO260" s="404"/>
      <c r="GDP260" s="49"/>
      <c r="GDQ260" s="49"/>
      <c r="GDR260" s="49"/>
      <c r="GDS260" s="99"/>
      <c r="GDT260" s="98"/>
      <c r="GDU260" s="49"/>
      <c r="GDV260" s="405"/>
      <c r="GDW260" s="405"/>
      <c r="GDX260" s="277"/>
      <c r="GDY260" s="277"/>
      <c r="GDZ260" s="277"/>
      <c r="GEA260" s="277"/>
      <c r="GEB260" s="277"/>
      <c r="GEC260" s="277"/>
      <c r="GED260" s="277"/>
      <c r="GEE260" s="277"/>
      <c r="GEF260" s="402"/>
      <c r="GEG260" s="404"/>
      <c r="GEH260" s="49"/>
      <c r="GEI260" s="49"/>
      <c r="GEJ260" s="49"/>
      <c r="GEK260" s="99"/>
      <c r="GEL260" s="98"/>
      <c r="GEM260" s="49"/>
      <c r="GEN260" s="405"/>
      <c r="GEO260" s="405"/>
      <c r="GEP260" s="277"/>
      <c r="GEQ260" s="277"/>
      <c r="GER260" s="277"/>
      <c r="GES260" s="277"/>
      <c r="GET260" s="277"/>
      <c r="GEU260" s="277"/>
      <c r="GEV260" s="277"/>
      <c r="GEW260" s="277"/>
      <c r="GEX260" s="402"/>
      <c r="GEY260" s="404"/>
      <c r="GEZ260" s="49"/>
      <c r="GFA260" s="49"/>
      <c r="GFB260" s="49"/>
      <c r="GFC260" s="99"/>
      <c r="GFD260" s="98"/>
      <c r="GFE260" s="49"/>
      <c r="GFF260" s="405"/>
      <c r="GFG260" s="405"/>
      <c r="GFH260" s="277"/>
      <c r="GFI260" s="277"/>
      <c r="GFJ260" s="277"/>
      <c r="GFK260" s="277"/>
      <c r="GFL260" s="277"/>
      <c r="GFM260" s="277"/>
      <c r="GFN260" s="277"/>
      <c r="GFO260" s="277"/>
      <c r="GFP260" s="402"/>
      <c r="GFQ260" s="404"/>
      <c r="GFR260" s="49"/>
      <c r="GFS260" s="49"/>
      <c r="GFT260" s="49"/>
      <c r="GFU260" s="99"/>
      <c r="GFV260" s="98"/>
      <c r="GFW260" s="49"/>
      <c r="GFX260" s="405"/>
      <c r="GFY260" s="405"/>
      <c r="GFZ260" s="277"/>
      <c r="GGA260" s="277"/>
      <c r="GGB260" s="277"/>
      <c r="GGC260" s="277"/>
      <c r="GGD260" s="277"/>
      <c r="GGE260" s="277"/>
      <c r="GGF260" s="277"/>
      <c r="GGG260" s="277"/>
      <c r="GGH260" s="402"/>
      <c r="GGI260" s="404"/>
      <c r="GGJ260" s="49"/>
      <c r="GGK260" s="49"/>
      <c r="GGL260" s="49"/>
      <c r="GGM260" s="99"/>
      <c r="GGN260" s="98"/>
      <c r="GGO260" s="49"/>
      <c r="GGP260" s="405"/>
      <c r="GGQ260" s="405"/>
      <c r="GGR260" s="277"/>
      <c r="GGS260" s="277"/>
      <c r="GGT260" s="277"/>
      <c r="GGU260" s="277"/>
      <c r="GGV260" s="277"/>
      <c r="GGW260" s="277"/>
      <c r="GGX260" s="277"/>
      <c r="GGY260" s="277"/>
      <c r="GGZ260" s="402"/>
      <c r="GHA260" s="404"/>
      <c r="GHB260" s="49"/>
      <c r="GHC260" s="49"/>
      <c r="GHD260" s="49"/>
      <c r="GHE260" s="99"/>
      <c r="GHF260" s="98"/>
      <c r="GHG260" s="49"/>
      <c r="GHH260" s="405"/>
      <c r="GHI260" s="405"/>
      <c r="GHJ260" s="277"/>
      <c r="GHK260" s="277"/>
      <c r="GHL260" s="277"/>
      <c r="GHM260" s="277"/>
      <c r="GHN260" s="277"/>
      <c r="GHO260" s="277"/>
      <c r="GHP260" s="277"/>
      <c r="GHQ260" s="277"/>
      <c r="GHR260" s="402"/>
      <c r="GHS260" s="404"/>
      <c r="GHT260" s="49"/>
      <c r="GHU260" s="49"/>
      <c r="GHV260" s="49"/>
      <c r="GHW260" s="99"/>
      <c r="GHX260" s="98"/>
      <c r="GHY260" s="49"/>
      <c r="GHZ260" s="405"/>
      <c r="GIA260" s="405"/>
      <c r="GIB260" s="277"/>
      <c r="GIC260" s="277"/>
      <c r="GID260" s="277"/>
      <c r="GIE260" s="277"/>
      <c r="GIF260" s="277"/>
      <c r="GIG260" s="277"/>
      <c r="GIH260" s="277"/>
      <c r="GII260" s="277"/>
      <c r="GIJ260" s="402"/>
      <c r="GIK260" s="404"/>
      <c r="GIL260" s="49"/>
      <c r="GIM260" s="49"/>
      <c r="GIN260" s="49"/>
      <c r="GIO260" s="99"/>
      <c r="GIP260" s="98"/>
      <c r="GIQ260" s="49"/>
      <c r="GIR260" s="405"/>
      <c r="GIS260" s="405"/>
      <c r="GIT260" s="277"/>
      <c r="GIU260" s="277"/>
      <c r="GIV260" s="277"/>
      <c r="GIW260" s="277"/>
      <c r="GIX260" s="277"/>
      <c r="GIY260" s="277"/>
      <c r="GIZ260" s="277"/>
      <c r="GJA260" s="277"/>
      <c r="GJB260" s="402"/>
      <c r="GJC260" s="404"/>
      <c r="GJD260" s="49"/>
      <c r="GJE260" s="49"/>
      <c r="GJF260" s="49"/>
      <c r="GJG260" s="99"/>
      <c r="GJH260" s="98"/>
      <c r="GJI260" s="49"/>
      <c r="GJJ260" s="405"/>
      <c r="GJK260" s="405"/>
      <c r="GJL260" s="277"/>
      <c r="GJM260" s="277"/>
      <c r="GJN260" s="277"/>
      <c r="GJO260" s="277"/>
      <c r="GJP260" s="277"/>
      <c r="GJQ260" s="277"/>
      <c r="GJR260" s="277"/>
      <c r="GJS260" s="277"/>
      <c r="GJT260" s="402"/>
      <c r="GJU260" s="404"/>
      <c r="GJV260" s="49"/>
      <c r="GJW260" s="49"/>
      <c r="GJX260" s="49"/>
      <c r="GJY260" s="99"/>
      <c r="GJZ260" s="98"/>
      <c r="GKA260" s="49"/>
      <c r="GKB260" s="405"/>
      <c r="GKC260" s="405"/>
      <c r="GKD260" s="277"/>
      <c r="GKE260" s="277"/>
      <c r="GKF260" s="277"/>
      <c r="GKG260" s="277"/>
      <c r="GKH260" s="277"/>
      <c r="GKI260" s="277"/>
      <c r="GKJ260" s="277"/>
      <c r="GKK260" s="277"/>
      <c r="GKL260" s="402"/>
      <c r="GKM260" s="404"/>
      <c r="GKN260" s="49"/>
      <c r="GKO260" s="49"/>
      <c r="GKP260" s="49"/>
      <c r="GKQ260" s="99"/>
      <c r="GKR260" s="98"/>
      <c r="GKS260" s="49"/>
      <c r="GKT260" s="405"/>
      <c r="GKU260" s="405"/>
      <c r="GKV260" s="277"/>
      <c r="GKW260" s="277"/>
      <c r="GKX260" s="277"/>
      <c r="GKY260" s="277"/>
      <c r="GKZ260" s="277"/>
      <c r="GLA260" s="277"/>
      <c r="GLB260" s="277"/>
      <c r="GLC260" s="277"/>
      <c r="GLD260" s="402"/>
      <c r="GLE260" s="404"/>
      <c r="GLF260" s="49"/>
      <c r="GLG260" s="49"/>
      <c r="GLH260" s="49"/>
      <c r="GLI260" s="99"/>
      <c r="GLJ260" s="98"/>
      <c r="GLK260" s="49"/>
      <c r="GLL260" s="405"/>
      <c r="GLM260" s="405"/>
      <c r="GLN260" s="277"/>
      <c r="GLO260" s="277"/>
      <c r="GLP260" s="277"/>
      <c r="GLQ260" s="277"/>
      <c r="GLR260" s="277"/>
      <c r="GLS260" s="277"/>
      <c r="GLT260" s="277"/>
      <c r="GLU260" s="277"/>
      <c r="GLV260" s="402"/>
      <c r="GLW260" s="404"/>
      <c r="GLX260" s="49"/>
      <c r="GLY260" s="49"/>
      <c r="GLZ260" s="49"/>
      <c r="GMA260" s="99"/>
      <c r="GMB260" s="98"/>
      <c r="GMC260" s="49"/>
      <c r="GMD260" s="405"/>
      <c r="GME260" s="405"/>
      <c r="GMF260" s="277"/>
      <c r="GMG260" s="277"/>
      <c r="GMH260" s="277"/>
      <c r="GMI260" s="277"/>
      <c r="GMJ260" s="277"/>
      <c r="GMK260" s="277"/>
      <c r="GML260" s="277"/>
      <c r="GMM260" s="277"/>
      <c r="GMN260" s="402"/>
      <c r="GMO260" s="404"/>
      <c r="GMP260" s="49"/>
      <c r="GMQ260" s="49"/>
      <c r="GMR260" s="49"/>
      <c r="GMS260" s="99"/>
      <c r="GMT260" s="98"/>
      <c r="GMU260" s="49"/>
      <c r="GMV260" s="405"/>
      <c r="GMW260" s="405"/>
      <c r="GMX260" s="277"/>
      <c r="GMY260" s="277"/>
      <c r="GMZ260" s="277"/>
      <c r="GNA260" s="277"/>
      <c r="GNB260" s="277"/>
      <c r="GNC260" s="277"/>
      <c r="GND260" s="277"/>
      <c r="GNE260" s="277"/>
      <c r="GNF260" s="402"/>
      <c r="GNG260" s="404"/>
      <c r="GNH260" s="49"/>
      <c r="GNI260" s="49"/>
      <c r="GNJ260" s="49"/>
      <c r="GNK260" s="99"/>
      <c r="GNL260" s="98"/>
      <c r="GNM260" s="49"/>
      <c r="GNN260" s="405"/>
      <c r="GNO260" s="405"/>
      <c r="GNP260" s="277"/>
      <c r="GNQ260" s="277"/>
      <c r="GNR260" s="277"/>
      <c r="GNS260" s="277"/>
      <c r="GNT260" s="277"/>
      <c r="GNU260" s="277"/>
      <c r="GNV260" s="277"/>
      <c r="GNW260" s="277"/>
      <c r="GNX260" s="402"/>
      <c r="GNY260" s="404"/>
      <c r="GNZ260" s="49"/>
      <c r="GOA260" s="49"/>
      <c r="GOB260" s="49"/>
      <c r="GOC260" s="99"/>
      <c r="GOD260" s="98"/>
      <c r="GOE260" s="49"/>
      <c r="GOF260" s="405"/>
      <c r="GOG260" s="405"/>
      <c r="GOH260" s="277"/>
      <c r="GOI260" s="277"/>
      <c r="GOJ260" s="277"/>
      <c r="GOK260" s="277"/>
      <c r="GOL260" s="277"/>
      <c r="GOM260" s="277"/>
      <c r="GON260" s="277"/>
      <c r="GOO260" s="277"/>
      <c r="GOP260" s="402"/>
      <c r="GOQ260" s="404"/>
      <c r="GOR260" s="49"/>
      <c r="GOS260" s="49"/>
      <c r="GOT260" s="49"/>
      <c r="GOU260" s="99"/>
      <c r="GOV260" s="98"/>
      <c r="GOW260" s="49"/>
      <c r="GOX260" s="405"/>
      <c r="GOY260" s="405"/>
      <c r="GOZ260" s="277"/>
      <c r="GPA260" s="277"/>
      <c r="GPB260" s="277"/>
      <c r="GPC260" s="277"/>
      <c r="GPD260" s="277"/>
      <c r="GPE260" s="277"/>
      <c r="GPF260" s="277"/>
      <c r="GPG260" s="277"/>
      <c r="GPH260" s="402"/>
      <c r="GPI260" s="404"/>
      <c r="GPJ260" s="49"/>
      <c r="GPK260" s="49"/>
      <c r="GPL260" s="49"/>
      <c r="GPM260" s="99"/>
      <c r="GPN260" s="98"/>
      <c r="GPO260" s="49"/>
      <c r="GPP260" s="405"/>
      <c r="GPQ260" s="405"/>
      <c r="GPR260" s="277"/>
      <c r="GPS260" s="277"/>
      <c r="GPT260" s="277"/>
      <c r="GPU260" s="277"/>
      <c r="GPV260" s="277"/>
      <c r="GPW260" s="277"/>
      <c r="GPX260" s="277"/>
      <c r="GPY260" s="277"/>
      <c r="GPZ260" s="402"/>
      <c r="GQA260" s="404"/>
      <c r="GQB260" s="49"/>
      <c r="GQC260" s="49"/>
      <c r="GQD260" s="49"/>
      <c r="GQE260" s="99"/>
      <c r="GQF260" s="98"/>
      <c r="GQG260" s="49"/>
      <c r="GQH260" s="405"/>
      <c r="GQI260" s="405"/>
      <c r="GQJ260" s="277"/>
      <c r="GQK260" s="277"/>
      <c r="GQL260" s="277"/>
      <c r="GQM260" s="277"/>
      <c r="GQN260" s="277"/>
      <c r="GQO260" s="277"/>
      <c r="GQP260" s="277"/>
      <c r="GQQ260" s="277"/>
      <c r="GQR260" s="402"/>
      <c r="GQS260" s="404"/>
      <c r="GQT260" s="49"/>
      <c r="GQU260" s="49"/>
      <c r="GQV260" s="49"/>
      <c r="GQW260" s="99"/>
      <c r="GQX260" s="98"/>
      <c r="GQY260" s="49"/>
      <c r="GQZ260" s="405"/>
      <c r="GRA260" s="405"/>
      <c r="GRB260" s="277"/>
      <c r="GRC260" s="277"/>
      <c r="GRD260" s="277"/>
      <c r="GRE260" s="277"/>
      <c r="GRF260" s="277"/>
      <c r="GRG260" s="277"/>
      <c r="GRH260" s="277"/>
      <c r="GRI260" s="277"/>
      <c r="GRJ260" s="402"/>
      <c r="GRK260" s="404"/>
      <c r="GRL260" s="49"/>
      <c r="GRM260" s="49"/>
      <c r="GRN260" s="49"/>
      <c r="GRO260" s="99"/>
      <c r="GRP260" s="98"/>
      <c r="GRQ260" s="49"/>
      <c r="GRR260" s="405"/>
      <c r="GRS260" s="405"/>
      <c r="GRT260" s="277"/>
      <c r="GRU260" s="277"/>
      <c r="GRV260" s="277"/>
      <c r="GRW260" s="277"/>
      <c r="GRX260" s="277"/>
      <c r="GRY260" s="277"/>
      <c r="GRZ260" s="277"/>
      <c r="GSA260" s="277"/>
      <c r="GSB260" s="402"/>
      <c r="GSC260" s="404"/>
      <c r="GSD260" s="49"/>
      <c r="GSE260" s="49"/>
      <c r="GSF260" s="49"/>
      <c r="GSG260" s="99"/>
      <c r="GSH260" s="98"/>
      <c r="GSI260" s="49"/>
      <c r="GSJ260" s="405"/>
      <c r="GSK260" s="405"/>
      <c r="GSL260" s="277"/>
      <c r="GSM260" s="277"/>
      <c r="GSN260" s="277"/>
      <c r="GSO260" s="277"/>
      <c r="GSP260" s="277"/>
      <c r="GSQ260" s="277"/>
      <c r="GSR260" s="277"/>
      <c r="GSS260" s="277"/>
      <c r="GST260" s="402"/>
      <c r="GSU260" s="404"/>
      <c r="GSV260" s="49"/>
      <c r="GSW260" s="49"/>
      <c r="GSX260" s="49"/>
      <c r="GSY260" s="99"/>
      <c r="GSZ260" s="98"/>
      <c r="GTA260" s="49"/>
      <c r="GTB260" s="405"/>
      <c r="GTC260" s="405"/>
      <c r="GTD260" s="277"/>
      <c r="GTE260" s="277"/>
      <c r="GTF260" s="277"/>
      <c r="GTG260" s="277"/>
      <c r="GTH260" s="277"/>
      <c r="GTI260" s="277"/>
      <c r="GTJ260" s="277"/>
      <c r="GTK260" s="277"/>
      <c r="GTL260" s="402"/>
      <c r="GTM260" s="404"/>
      <c r="GTN260" s="49"/>
      <c r="GTO260" s="49"/>
      <c r="GTP260" s="49"/>
      <c r="GTQ260" s="99"/>
      <c r="GTR260" s="98"/>
      <c r="GTS260" s="49"/>
      <c r="GTT260" s="405"/>
      <c r="GTU260" s="405"/>
      <c r="GTV260" s="277"/>
      <c r="GTW260" s="277"/>
      <c r="GTX260" s="277"/>
      <c r="GTY260" s="277"/>
      <c r="GTZ260" s="277"/>
      <c r="GUA260" s="277"/>
      <c r="GUB260" s="277"/>
      <c r="GUC260" s="277"/>
      <c r="GUD260" s="402"/>
      <c r="GUE260" s="404"/>
      <c r="GUF260" s="49"/>
      <c r="GUG260" s="49"/>
      <c r="GUH260" s="49"/>
      <c r="GUI260" s="99"/>
      <c r="GUJ260" s="98"/>
      <c r="GUK260" s="49"/>
      <c r="GUL260" s="405"/>
      <c r="GUM260" s="405"/>
      <c r="GUN260" s="277"/>
      <c r="GUO260" s="277"/>
      <c r="GUP260" s="277"/>
      <c r="GUQ260" s="277"/>
      <c r="GUR260" s="277"/>
      <c r="GUS260" s="277"/>
      <c r="GUT260" s="277"/>
      <c r="GUU260" s="277"/>
      <c r="GUV260" s="402"/>
      <c r="GUW260" s="404"/>
      <c r="GUX260" s="49"/>
      <c r="GUY260" s="49"/>
      <c r="GUZ260" s="49"/>
      <c r="GVA260" s="99"/>
      <c r="GVB260" s="98"/>
      <c r="GVC260" s="49"/>
      <c r="GVD260" s="405"/>
      <c r="GVE260" s="405"/>
      <c r="GVF260" s="277"/>
      <c r="GVG260" s="277"/>
      <c r="GVH260" s="277"/>
      <c r="GVI260" s="277"/>
      <c r="GVJ260" s="277"/>
      <c r="GVK260" s="277"/>
      <c r="GVL260" s="277"/>
      <c r="GVM260" s="277"/>
      <c r="GVN260" s="402"/>
      <c r="GVO260" s="404"/>
      <c r="GVP260" s="49"/>
      <c r="GVQ260" s="49"/>
      <c r="GVR260" s="49"/>
      <c r="GVS260" s="99"/>
      <c r="GVT260" s="98"/>
      <c r="GVU260" s="49"/>
      <c r="GVV260" s="405"/>
      <c r="GVW260" s="405"/>
      <c r="GVX260" s="277"/>
      <c r="GVY260" s="277"/>
      <c r="GVZ260" s="277"/>
      <c r="GWA260" s="277"/>
      <c r="GWB260" s="277"/>
      <c r="GWC260" s="277"/>
      <c r="GWD260" s="277"/>
      <c r="GWE260" s="277"/>
      <c r="GWF260" s="402"/>
      <c r="GWG260" s="404"/>
      <c r="GWH260" s="49"/>
      <c r="GWI260" s="49"/>
      <c r="GWJ260" s="49"/>
      <c r="GWK260" s="99"/>
      <c r="GWL260" s="98"/>
      <c r="GWM260" s="49"/>
      <c r="GWN260" s="405"/>
      <c r="GWO260" s="405"/>
      <c r="GWP260" s="277"/>
      <c r="GWQ260" s="277"/>
      <c r="GWR260" s="277"/>
      <c r="GWS260" s="277"/>
      <c r="GWT260" s="277"/>
      <c r="GWU260" s="277"/>
      <c r="GWV260" s="277"/>
      <c r="GWW260" s="277"/>
      <c r="GWX260" s="402"/>
      <c r="GWY260" s="404"/>
      <c r="GWZ260" s="49"/>
      <c r="GXA260" s="49"/>
      <c r="GXB260" s="49"/>
      <c r="GXC260" s="99"/>
      <c r="GXD260" s="98"/>
      <c r="GXE260" s="49"/>
      <c r="GXF260" s="405"/>
      <c r="GXG260" s="405"/>
      <c r="GXH260" s="277"/>
      <c r="GXI260" s="277"/>
      <c r="GXJ260" s="277"/>
      <c r="GXK260" s="277"/>
      <c r="GXL260" s="277"/>
      <c r="GXM260" s="277"/>
      <c r="GXN260" s="277"/>
      <c r="GXO260" s="277"/>
      <c r="GXP260" s="402"/>
      <c r="GXQ260" s="404"/>
      <c r="GXR260" s="49"/>
      <c r="GXS260" s="49"/>
      <c r="GXT260" s="49"/>
      <c r="GXU260" s="99"/>
      <c r="GXV260" s="98"/>
      <c r="GXW260" s="49"/>
      <c r="GXX260" s="405"/>
      <c r="GXY260" s="405"/>
      <c r="GXZ260" s="277"/>
      <c r="GYA260" s="277"/>
      <c r="GYB260" s="277"/>
      <c r="GYC260" s="277"/>
      <c r="GYD260" s="277"/>
      <c r="GYE260" s="277"/>
      <c r="GYF260" s="277"/>
      <c r="GYG260" s="277"/>
      <c r="GYH260" s="402"/>
      <c r="GYI260" s="404"/>
      <c r="GYJ260" s="49"/>
      <c r="GYK260" s="49"/>
      <c r="GYL260" s="49"/>
      <c r="GYM260" s="99"/>
      <c r="GYN260" s="98"/>
      <c r="GYO260" s="49"/>
      <c r="GYP260" s="405"/>
      <c r="GYQ260" s="405"/>
      <c r="GYR260" s="277"/>
      <c r="GYS260" s="277"/>
      <c r="GYT260" s="277"/>
      <c r="GYU260" s="277"/>
      <c r="GYV260" s="277"/>
      <c r="GYW260" s="277"/>
      <c r="GYX260" s="277"/>
      <c r="GYY260" s="277"/>
      <c r="GYZ260" s="402"/>
      <c r="GZA260" s="404"/>
      <c r="GZB260" s="49"/>
      <c r="GZC260" s="49"/>
      <c r="GZD260" s="49"/>
      <c r="GZE260" s="99"/>
      <c r="GZF260" s="98"/>
      <c r="GZG260" s="49"/>
      <c r="GZH260" s="405"/>
      <c r="GZI260" s="405"/>
      <c r="GZJ260" s="277"/>
      <c r="GZK260" s="277"/>
      <c r="GZL260" s="277"/>
      <c r="GZM260" s="277"/>
      <c r="GZN260" s="277"/>
      <c r="GZO260" s="277"/>
      <c r="GZP260" s="277"/>
      <c r="GZQ260" s="277"/>
      <c r="GZR260" s="402"/>
      <c r="GZS260" s="404"/>
      <c r="GZT260" s="49"/>
      <c r="GZU260" s="49"/>
      <c r="GZV260" s="49"/>
      <c r="GZW260" s="99"/>
      <c r="GZX260" s="98"/>
      <c r="GZY260" s="49"/>
      <c r="GZZ260" s="405"/>
      <c r="HAA260" s="405"/>
      <c r="HAB260" s="277"/>
      <c r="HAC260" s="277"/>
      <c r="HAD260" s="277"/>
      <c r="HAE260" s="277"/>
      <c r="HAF260" s="277"/>
      <c r="HAG260" s="277"/>
      <c r="HAH260" s="277"/>
      <c r="HAI260" s="277"/>
      <c r="HAJ260" s="402"/>
      <c r="HAK260" s="404"/>
      <c r="HAL260" s="49"/>
      <c r="HAM260" s="49"/>
      <c r="HAN260" s="49"/>
      <c r="HAO260" s="99"/>
      <c r="HAP260" s="98"/>
      <c r="HAQ260" s="49"/>
      <c r="HAR260" s="405"/>
      <c r="HAS260" s="405"/>
      <c r="HAT260" s="277"/>
      <c r="HAU260" s="277"/>
      <c r="HAV260" s="277"/>
      <c r="HAW260" s="277"/>
      <c r="HAX260" s="277"/>
      <c r="HAY260" s="277"/>
      <c r="HAZ260" s="277"/>
      <c r="HBA260" s="277"/>
      <c r="HBB260" s="402"/>
      <c r="HBC260" s="404"/>
      <c r="HBD260" s="49"/>
      <c r="HBE260" s="49"/>
      <c r="HBF260" s="49"/>
      <c r="HBG260" s="99"/>
      <c r="HBH260" s="98"/>
      <c r="HBI260" s="49"/>
      <c r="HBJ260" s="405"/>
      <c r="HBK260" s="405"/>
      <c r="HBL260" s="277"/>
      <c r="HBM260" s="277"/>
      <c r="HBN260" s="277"/>
      <c r="HBO260" s="277"/>
      <c r="HBP260" s="277"/>
      <c r="HBQ260" s="277"/>
      <c r="HBR260" s="277"/>
      <c r="HBS260" s="277"/>
      <c r="HBT260" s="402"/>
      <c r="HBU260" s="404"/>
      <c r="HBV260" s="49"/>
      <c r="HBW260" s="49"/>
      <c r="HBX260" s="49"/>
      <c r="HBY260" s="99"/>
      <c r="HBZ260" s="98"/>
      <c r="HCA260" s="49"/>
      <c r="HCB260" s="405"/>
      <c r="HCC260" s="405"/>
      <c r="HCD260" s="277"/>
      <c r="HCE260" s="277"/>
      <c r="HCF260" s="277"/>
      <c r="HCG260" s="277"/>
      <c r="HCH260" s="277"/>
      <c r="HCI260" s="277"/>
      <c r="HCJ260" s="277"/>
      <c r="HCK260" s="277"/>
      <c r="HCL260" s="402"/>
      <c r="HCM260" s="404"/>
      <c r="HCN260" s="49"/>
      <c r="HCO260" s="49"/>
      <c r="HCP260" s="49"/>
      <c r="HCQ260" s="99"/>
      <c r="HCR260" s="98"/>
      <c r="HCS260" s="49"/>
      <c r="HCT260" s="405"/>
      <c r="HCU260" s="405"/>
      <c r="HCV260" s="277"/>
      <c r="HCW260" s="277"/>
      <c r="HCX260" s="277"/>
      <c r="HCY260" s="277"/>
      <c r="HCZ260" s="277"/>
      <c r="HDA260" s="277"/>
      <c r="HDB260" s="277"/>
      <c r="HDC260" s="277"/>
      <c r="HDD260" s="402"/>
      <c r="HDE260" s="404"/>
      <c r="HDF260" s="49"/>
      <c r="HDG260" s="49"/>
      <c r="HDH260" s="49"/>
      <c r="HDI260" s="99"/>
      <c r="HDJ260" s="98"/>
      <c r="HDK260" s="49"/>
      <c r="HDL260" s="405"/>
      <c r="HDM260" s="405"/>
      <c r="HDN260" s="277"/>
      <c r="HDO260" s="277"/>
      <c r="HDP260" s="277"/>
      <c r="HDQ260" s="277"/>
      <c r="HDR260" s="277"/>
      <c r="HDS260" s="277"/>
      <c r="HDT260" s="277"/>
      <c r="HDU260" s="277"/>
      <c r="HDV260" s="402"/>
      <c r="HDW260" s="404"/>
      <c r="HDX260" s="49"/>
      <c r="HDY260" s="49"/>
      <c r="HDZ260" s="49"/>
      <c r="HEA260" s="99"/>
      <c r="HEB260" s="98"/>
      <c r="HEC260" s="49"/>
      <c r="HED260" s="405"/>
      <c r="HEE260" s="405"/>
      <c r="HEF260" s="277"/>
      <c r="HEG260" s="277"/>
      <c r="HEH260" s="277"/>
      <c r="HEI260" s="277"/>
      <c r="HEJ260" s="277"/>
      <c r="HEK260" s="277"/>
      <c r="HEL260" s="277"/>
      <c r="HEM260" s="277"/>
      <c r="HEN260" s="402"/>
      <c r="HEO260" s="404"/>
      <c r="HEP260" s="49"/>
      <c r="HEQ260" s="49"/>
      <c r="HER260" s="49"/>
      <c r="HES260" s="99"/>
      <c r="HET260" s="98"/>
      <c r="HEU260" s="49"/>
      <c r="HEV260" s="405"/>
      <c r="HEW260" s="405"/>
      <c r="HEX260" s="277"/>
      <c r="HEY260" s="277"/>
      <c r="HEZ260" s="277"/>
      <c r="HFA260" s="277"/>
      <c r="HFB260" s="277"/>
      <c r="HFC260" s="277"/>
      <c r="HFD260" s="277"/>
      <c r="HFE260" s="277"/>
      <c r="HFF260" s="402"/>
      <c r="HFG260" s="404"/>
      <c r="HFH260" s="49"/>
      <c r="HFI260" s="49"/>
      <c r="HFJ260" s="49"/>
      <c r="HFK260" s="99"/>
      <c r="HFL260" s="98"/>
      <c r="HFM260" s="49"/>
      <c r="HFN260" s="405"/>
      <c r="HFO260" s="405"/>
      <c r="HFP260" s="277"/>
      <c r="HFQ260" s="277"/>
      <c r="HFR260" s="277"/>
      <c r="HFS260" s="277"/>
      <c r="HFT260" s="277"/>
      <c r="HFU260" s="277"/>
      <c r="HFV260" s="277"/>
      <c r="HFW260" s="277"/>
      <c r="HFX260" s="402"/>
      <c r="HFY260" s="404"/>
      <c r="HFZ260" s="49"/>
      <c r="HGA260" s="49"/>
      <c r="HGB260" s="49"/>
      <c r="HGC260" s="99"/>
      <c r="HGD260" s="98"/>
      <c r="HGE260" s="49"/>
      <c r="HGF260" s="405"/>
      <c r="HGG260" s="405"/>
      <c r="HGH260" s="277"/>
      <c r="HGI260" s="277"/>
      <c r="HGJ260" s="277"/>
      <c r="HGK260" s="277"/>
      <c r="HGL260" s="277"/>
      <c r="HGM260" s="277"/>
      <c r="HGN260" s="277"/>
      <c r="HGO260" s="277"/>
      <c r="HGP260" s="402"/>
      <c r="HGQ260" s="404"/>
      <c r="HGR260" s="49"/>
      <c r="HGS260" s="49"/>
      <c r="HGT260" s="49"/>
      <c r="HGU260" s="99"/>
      <c r="HGV260" s="98"/>
      <c r="HGW260" s="49"/>
      <c r="HGX260" s="405"/>
      <c r="HGY260" s="405"/>
      <c r="HGZ260" s="277"/>
      <c r="HHA260" s="277"/>
      <c r="HHB260" s="277"/>
      <c r="HHC260" s="277"/>
      <c r="HHD260" s="277"/>
      <c r="HHE260" s="277"/>
      <c r="HHF260" s="277"/>
      <c r="HHG260" s="277"/>
      <c r="HHH260" s="402"/>
      <c r="HHI260" s="404"/>
      <c r="HHJ260" s="49"/>
      <c r="HHK260" s="49"/>
      <c r="HHL260" s="49"/>
      <c r="HHM260" s="99"/>
      <c r="HHN260" s="98"/>
      <c r="HHO260" s="49"/>
      <c r="HHP260" s="405"/>
      <c r="HHQ260" s="405"/>
      <c r="HHR260" s="277"/>
      <c r="HHS260" s="277"/>
      <c r="HHT260" s="277"/>
      <c r="HHU260" s="277"/>
      <c r="HHV260" s="277"/>
      <c r="HHW260" s="277"/>
      <c r="HHX260" s="277"/>
      <c r="HHY260" s="277"/>
      <c r="HHZ260" s="402"/>
      <c r="HIA260" s="404"/>
      <c r="HIB260" s="49"/>
      <c r="HIC260" s="49"/>
      <c r="HID260" s="49"/>
      <c r="HIE260" s="99"/>
      <c r="HIF260" s="98"/>
      <c r="HIG260" s="49"/>
      <c r="HIH260" s="405"/>
      <c r="HII260" s="405"/>
      <c r="HIJ260" s="277"/>
      <c r="HIK260" s="277"/>
      <c r="HIL260" s="277"/>
      <c r="HIM260" s="277"/>
      <c r="HIN260" s="277"/>
      <c r="HIO260" s="277"/>
      <c r="HIP260" s="277"/>
      <c r="HIQ260" s="277"/>
      <c r="HIR260" s="402"/>
      <c r="HIS260" s="404"/>
      <c r="HIT260" s="49"/>
      <c r="HIU260" s="49"/>
      <c r="HIV260" s="49"/>
      <c r="HIW260" s="99"/>
      <c r="HIX260" s="98"/>
      <c r="HIY260" s="49"/>
      <c r="HIZ260" s="405"/>
      <c r="HJA260" s="405"/>
      <c r="HJB260" s="277"/>
      <c r="HJC260" s="277"/>
      <c r="HJD260" s="277"/>
      <c r="HJE260" s="277"/>
      <c r="HJF260" s="277"/>
      <c r="HJG260" s="277"/>
      <c r="HJH260" s="277"/>
      <c r="HJI260" s="277"/>
      <c r="HJJ260" s="402"/>
      <c r="HJK260" s="404"/>
      <c r="HJL260" s="49"/>
      <c r="HJM260" s="49"/>
      <c r="HJN260" s="49"/>
      <c r="HJO260" s="99"/>
      <c r="HJP260" s="98"/>
      <c r="HJQ260" s="49"/>
      <c r="HJR260" s="405"/>
      <c r="HJS260" s="405"/>
      <c r="HJT260" s="277"/>
      <c r="HJU260" s="277"/>
      <c r="HJV260" s="277"/>
      <c r="HJW260" s="277"/>
      <c r="HJX260" s="277"/>
      <c r="HJY260" s="277"/>
      <c r="HJZ260" s="277"/>
      <c r="HKA260" s="277"/>
      <c r="HKB260" s="402"/>
      <c r="HKC260" s="404"/>
      <c r="HKD260" s="49"/>
      <c r="HKE260" s="49"/>
      <c r="HKF260" s="49"/>
      <c r="HKG260" s="99"/>
      <c r="HKH260" s="98"/>
      <c r="HKI260" s="49"/>
      <c r="HKJ260" s="405"/>
      <c r="HKK260" s="405"/>
      <c r="HKL260" s="277"/>
      <c r="HKM260" s="277"/>
      <c r="HKN260" s="277"/>
      <c r="HKO260" s="277"/>
      <c r="HKP260" s="277"/>
      <c r="HKQ260" s="277"/>
      <c r="HKR260" s="277"/>
      <c r="HKS260" s="277"/>
      <c r="HKT260" s="402"/>
      <c r="HKU260" s="404"/>
      <c r="HKV260" s="49"/>
      <c r="HKW260" s="49"/>
      <c r="HKX260" s="49"/>
      <c r="HKY260" s="99"/>
      <c r="HKZ260" s="98"/>
      <c r="HLA260" s="49"/>
      <c r="HLB260" s="405"/>
      <c r="HLC260" s="405"/>
      <c r="HLD260" s="277"/>
      <c r="HLE260" s="277"/>
      <c r="HLF260" s="277"/>
      <c r="HLG260" s="277"/>
      <c r="HLH260" s="277"/>
      <c r="HLI260" s="277"/>
      <c r="HLJ260" s="277"/>
      <c r="HLK260" s="277"/>
      <c r="HLL260" s="402"/>
      <c r="HLM260" s="404"/>
      <c r="HLN260" s="49"/>
      <c r="HLO260" s="49"/>
      <c r="HLP260" s="49"/>
      <c r="HLQ260" s="99"/>
      <c r="HLR260" s="98"/>
      <c r="HLS260" s="49"/>
      <c r="HLT260" s="405"/>
      <c r="HLU260" s="405"/>
      <c r="HLV260" s="277"/>
      <c r="HLW260" s="277"/>
      <c r="HLX260" s="277"/>
      <c r="HLY260" s="277"/>
      <c r="HLZ260" s="277"/>
      <c r="HMA260" s="277"/>
      <c r="HMB260" s="277"/>
      <c r="HMC260" s="277"/>
      <c r="HMD260" s="402"/>
      <c r="HME260" s="404"/>
      <c r="HMF260" s="49"/>
      <c r="HMG260" s="49"/>
      <c r="HMH260" s="49"/>
      <c r="HMI260" s="99"/>
      <c r="HMJ260" s="98"/>
      <c r="HMK260" s="49"/>
      <c r="HML260" s="405"/>
      <c r="HMM260" s="405"/>
      <c r="HMN260" s="277"/>
      <c r="HMO260" s="277"/>
      <c r="HMP260" s="277"/>
      <c r="HMQ260" s="277"/>
      <c r="HMR260" s="277"/>
      <c r="HMS260" s="277"/>
      <c r="HMT260" s="277"/>
      <c r="HMU260" s="277"/>
      <c r="HMV260" s="402"/>
      <c r="HMW260" s="404"/>
      <c r="HMX260" s="49"/>
      <c r="HMY260" s="49"/>
      <c r="HMZ260" s="49"/>
      <c r="HNA260" s="99"/>
      <c r="HNB260" s="98"/>
      <c r="HNC260" s="49"/>
      <c r="HND260" s="405"/>
      <c r="HNE260" s="405"/>
      <c r="HNF260" s="277"/>
      <c r="HNG260" s="277"/>
      <c r="HNH260" s="277"/>
      <c r="HNI260" s="277"/>
      <c r="HNJ260" s="277"/>
      <c r="HNK260" s="277"/>
      <c r="HNL260" s="277"/>
      <c r="HNM260" s="277"/>
      <c r="HNN260" s="402"/>
      <c r="HNO260" s="404"/>
      <c r="HNP260" s="49"/>
      <c r="HNQ260" s="49"/>
      <c r="HNR260" s="49"/>
      <c r="HNS260" s="99"/>
      <c r="HNT260" s="98"/>
      <c r="HNU260" s="49"/>
      <c r="HNV260" s="405"/>
      <c r="HNW260" s="405"/>
      <c r="HNX260" s="277"/>
      <c r="HNY260" s="277"/>
      <c r="HNZ260" s="277"/>
      <c r="HOA260" s="277"/>
      <c r="HOB260" s="277"/>
      <c r="HOC260" s="277"/>
      <c r="HOD260" s="277"/>
      <c r="HOE260" s="277"/>
      <c r="HOF260" s="402"/>
      <c r="HOG260" s="404"/>
      <c r="HOH260" s="49"/>
      <c r="HOI260" s="49"/>
      <c r="HOJ260" s="49"/>
      <c r="HOK260" s="99"/>
      <c r="HOL260" s="98"/>
      <c r="HOM260" s="49"/>
      <c r="HON260" s="405"/>
      <c r="HOO260" s="405"/>
      <c r="HOP260" s="277"/>
      <c r="HOQ260" s="277"/>
      <c r="HOR260" s="277"/>
      <c r="HOS260" s="277"/>
      <c r="HOT260" s="277"/>
      <c r="HOU260" s="277"/>
      <c r="HOV260" s="277"/>
      <c r="HOW260" s="277"/>
      <c r="HOX260" s="402"/>
      <c r="HOY260" s="404"/>
      <c r="HOZ260" s="49"/>
      <c r="HPA260" s="49"/>
      <c r="HPB260" s="49"/>
      <c r="HPC260" s="99"/>
      <c r="HPD260" s="98"/>
      <c r="HPE260" s="49"/>
      <c r="HPF260" s="405"/>
      <c r="HPG260" s="405"/>
      <c r="HPH260" s="277"/>
      <c r="HPI260" s="277"/>
      <c r="HPJ260" s="277"/>
      <c r="HPK260" s="277"/>
      <c r="HPL260" s="277"/>
      <c r="HPM260" s="277"/>
      <c r="HPN260" s="277"/>
      <c r="HPO260" s="277"/>
      <c r="HPP260" s="402"/>
      <c r="HPQ260" s="404"/>
      <c r="HPR260" s="49"/>
      <c r="HPS260" s="49"/>
      <c r="HPT260" s="49"/>
      <c r="HPU260" s="99"/>
      <c r="HPV260" s="98"/>
      <c r="HPW260" s="49"/>
      <c r="HPX260" s="405"/>
      <c r="HPY260" s="405"/>
      <c r="HPZ260" s="277"/>
      <c r="HQA260" s="277"/>
      <c r="HQB260" s="277"/>
      <c r="HQC260" s="277"/>
      <c r="HQD260" s="277"/>
      <c r="HQE260" s="277"/>
      <c r="HQF260" s="277"/>
      <c r="HQG260" s="277"/>
      <c r="HQH260" s="402"/>
      <c r="HQI260" s="404"/>
      <c r="HQJ260" s="49"/>
      <c r="HQK260" s="49"/>
      <c r="HQL260" s="49"/>
      <c r="HQM260" s="99"/>
      <c r="HQN260" s="98"/>
      <c r="HQO260" s="49"/>
      <c r="HQP260" s="405"/>
      <c r="HQQ260" s="405"/>
      <c r="HQR260" s="277"/>
      <c r="HQS260" s="277"/>
      <c r="HQT260" s="277"/>
      <c r="HQU260" s="277"/>
      <c r="HQV260" s="277"/>
      <c r="HQW260" s="277"/>
      <c r="HQX260" s="277"/>
      <c r="HQY260" s="277"/>
      <c r="HQZ260" s="402"/>
      <c r="HRA260" s="404"/>
      <c r="HRB260" s="49"/>
      <c r="HRC260" s="49"/>
      <c r="HRD260" s="49"/>
      <c r="HRE260" s="99"/>
      <c r="HRF260" s="98"/>
      <c r="HRG260" s="49"/>
      <c r="HRH260" s="405"/>
      <c r="HRI260" s="405"/>
      <c r="HRJ260" s="277"/>
      <c r="HRK260" s="277"/>
      <c r="HRL260" s="277"/>
      <c r="HRM260" s="277"/>
      <c r="HRN260" s="277"/>
      <c r="HRO260" s="277"/>
      <c r="HRP260" s="277"/>
      <c r="HRQ260" s="277"/>
      <c r="HRR260" s="402"/>
      <c r="HRS260" s="404"/>
      <c r="HRT260" s="49"/>
      <c r="HRU260" s="49"/>
      <c r="HRV260" s="49"/>
      <c r="HRW260" s="99"/>
      <c r="HRX260" s="98"/>
      <c r="HRY260" s="49"/>
      <c r="HRZ260" s="405"/>
      <c r="HSA260" s="405"/>
      <c r="HSB260" s="277"/>
      <c r="HSC260" s="277"/>
      <c r="HSD260" s="277"/>
      <c r="HSE260" s="277"/>
      <c r="HSF260" s="277"/>
      <c r="HSG260" s="277"/>
      <c r="HSH260" s="277"/>
      <c r="HSI260" s="277"/>
      <c r="HSJ260" s="402"/>
      <c r="HSK260" s="404"/>
      <c r="HSL260" s="49"/>
      <c r="HSM260" s="49"/>
      <c r="HSN260" s="49"/>
      <c r="HSO260" s="99"/>
      <c r="HSP260" s="98"/>
      <c r="HSQ260" s="49"/>
      <c r="HSR260" s="405"/>
      <c r="HSS260" s="405"/>
      <c r="HST260" s="277"/>
      <c r="HSU260" s="277"/>
      <c r="HSV260" s="277"/>
      <c r="HSW260" s="277"/>
      <c r="HSX260" s="277"/>
      <c r="HSY260" s="277"/>
      <c r="HSZ260" s="277"/>
      <c r="HTA260" s="277"/>
      <c r="HTB260" s="402"/>
      <c r="HTC260" s="404"/>
      <c r="HTD260" s="49"/>
      <c r="HTE260" s="49"/>
      <c r="HTF260" s="49"/>
      <c r="HTG260" s="99"/>
      <c r="HTH260" s="98"/>
      <c r="HTI260" s="49"/>
      <c r="HTJ260" s="405"/>
      <c r="HTK260" s="405"/>
      <c r="HTL260" s="277"/>
      <c r="HTM260" s="277"/>
      <c r="HTN260" s="277"/>
      <c r="HTO260" s="277"/>
      <c r="HTP260" s="277"/>
      <c r="HTQ260" s="277"/>
      <c r="HTR260" s="277"/>
      <c r="HTS260" s="277"/>
      <c r="HTT260" s="402"/>
      <c r="HTU260" s="404"/>
      <c r="HTV260" s="49"/>
      <c r="HTW260" s="49"/>
      <c r="HTX260" s="49"/>
      <c r="HTY260" s="99"/>
      <c r="HTZ260" s="98"/>
      <c r="HUA260" s="49"/>
      <c r="HUB260" s="405"/>
      <c r="HUC260" s="405"/>
      <c r="HUD260" s="277"/>
      <c r="HUE260" s="277"/>
      <c r="HUF260" s="277"/>
      <c r="HUG260" s="277"/>
      <c r="HUH260" s="277"/>
      <c r="HUI260" s="277"/>
      <c r="HUJ260" s="277"/>
      <c r="HUK260" s="277"/>
      <c r="HUL260" s="402"/>
      <c r="HUM260" s="404"/>
      <c r="HUN260" s="49"/>
      <c r="HUO260" s="49"/>
      <c r="HUP260" s="49"/>
      <c r="HUQ260" s="99"/>
      <c r="HUR260" s="98"/>
      <c r="HUS260" s="49"/>
      <c r="HUT260" s="405"/>
      <c r="HUU260" s="405"/>
      <c r="HUV260" s="277"/>
      <c r="HUW260" s="277"/>
      <c r="HUX260" s="277"/>
      <c r="HUY260" s="277"/>
      <c r="HUZ260" s="277"/>
      <c r="HVA260" s="277"/>
      <c r="HVB260" s="277"/>
      <c r="HVC260" s="277"/>
      <c r="HVD260" s="402"/>
      <c r="HVE260" s="404"/>
      <c r="HVF260" s="49"/>
      <c r="HVG260" s="49"/>
      <c r="HVH260" s="49"/>
      <c r="HVI260" s="99"/>
      <c r="HVJ260" s="98"/>
      <c r="HVK260" s="49"/>
      <c r="HVL260" s="405"/>
      <c r="HVM260" s="405"/>
      <c r="HVN260" s="277"/>
      <c r="HVO260" s="277"/>
      <c r="HVP260" s="277"/>
      <c r="HVQ260" s="277"/>
      <c r="HVR260" s="277"/>
      <c r="HVS260" s="277"/>
      <c r="HVT260" s="277"/>
      <c r="HVU260" s="277"/>
      <c r="HVV260" s="402"/>
      <c r="HVW260" s="404"/>
      <c r="HVX260" s="49"/>
      <c r="HVY260" s="49"/>
      <c r="HVZ260" s="49"/>
      <c r="HWA260" s="99"/>
      <c r="HWB260" s="98"/>
      <c r="HWC260" s="49"/>
      <c r="HWD260" s="405"/>
      <c r="HWE260" s="405"/>
      <c r="HWF260" s="277"/>
      <c r="HWG260" s="277"/>
      <c r="HWH260" s="277"/>
      <c r="HWI260" s="277"/>
      <c r="HWJ260" s="277"/>
      <c r="HWK260" s="277"/>
      <c r="HWL260" s="277"/>
      <c r="HWM260" s="277"/>
      <c r="HWN260" s="402"/>
      <c r="HWO260" s="404"/>
      <c r="HWP260" s="49"/>
      <c r="HWQ260" s="49"/>
      <c r="HWR260" s="49"/>
      <c r="HWS260" s="99"/>
      <c r="HWT260" s="98"/>
      <c r="HWU260" s="49"/>
      <c r="HWV260" s="405"/>
      <c r="HWW260" s="405"/>
      <c r="HWX260" s="277"/>
      <c r="HWY260" s="277"/>
      <c r="HWZ260" s="277"/>
      <c r="HXA260" s="277"/>
      <c r="HXB260" s="277"/>
      <c r="HXC260" s="277"/>
      <c r="HXD260" s="277"/>
      <c r="HXE260" s="277"/>
      <c r="HXF260" s="402"/>
      <c r="HXG260" s="404"/>
      <c r="HXH260" s="49"/>
      <c r="HXI260" s="49"/>
      <c r="HXJ260" s="49"/>
      <c r="HXK260" s="99"/>
      <c r="HXL260" s="98"/>
      <c r="HXM260" s="49"/>
      <c r="HXN260" s="405"/>
      <c r="HXO260" s="405"/>
      <c r="HXP260" s="277"/>
      <c r="HXQ260" s="277"/>
      <c r="HXR260" s="277"/>
      <c r="HXS260" s="277"/>
      <c r="HXT260" s="277"/>
      <c r="HXU260" s="277"/>
      <c r="HXV260" s="277"/>
      <c r="HXW260" s="277"/>
      <c r="HXX260" s="402"/>
      <c r="HXY260" s="404"/>
      <c r="HXZ260" s="49"/>
      <c r="HYA260" s="49"/>
      <c r="HYB260" s="49"/>
      <c r="HYC260" s="99"/>
      <c r="HYD260" s="98"/>
      <c r="HYE260" s="49"/>
      <c r="HYF260" s="405"/>
      <c r="HYG260" s="405"/>
      <c r="HYH260" s="277"/>
      <c r="HYI260" s="277"/>
      <c r="HYJ260" s="277"/>
      <c r="HYK260" s="277"/>
      <c r="HYL260" s="277"/>
      <c r="HYM260" s="277"/>
      <c r="HYN260" s="277"/>
      <c r="HYO260" s="277"/>
      <c r="HYP260" s="402"/>
      <c r="HYQ260" s="404"/>
      <c r="HYR260" s="49"/>
      <c r="HYS260" s="49"/>
      <c r="HYT260" s="49"/>
      <c r="HYU260" s="99"/>
      <c r="HYV260" s="98"/>
      <c r="HYW260" s="49"/>
      <c r="HYX260" s="405"/>
      <c r="HYY260" s="405"/>
      <c r="HYZ260" s="277"/>
      <c r="HZA260" s="277"/>
      <c r="HZB260" s="277"/>
      <c r="HZC260" s="277"/>
      <c r="HZD260" s="277"/>
      <c r="HZE260" s="277"/>
      <c r="HZF260" s="277"/>
      <c r="HZG260" s="277"/>
      <c r="HZH260" s="402"/>
      <c r="HZI260" s="404"/>
      <c r="HZJ260" s="49"/>
      <c r="HZK260" s="49"/>
      <c r="HZL260" s="49"/>
      <c r="HZM260" s="99"/>
      <c r="HZN260" s="98"/>
      <c r="HZO260" s="49"/>
      <c r="HZP260" s="405"/>
      <c r="HZQ260" s="405"/>
      <c r="HZR260" s="277"/>
      <c r="HZS260" s="277"/>
      <c r="HZT260" s="277"/>
      <c r="HZU260" s="277"/>
      <c r="HZV260" s="277"/>
      <c r="HZW260" s="277"/>
      <c r="HZX260" s="277"/>
      <c r="HZY260" s="277"/>
      <c r="HZZ260" s="402"/>
      <c r="IAA260" s="404"/>
      <c r="IAB260" s="49"/>
      <c r="IAC260" s="49"/>
      <c r="IAD260" s="49"/>
      <c r="IAE260" s="99"/>
      <c r="IAF260" s="98"/>
      <c r="IAG260" s="49"/>
      <c r="IAH260" s="405"/>
      <c r="IAI260" s="405"/>
      <c r="IAJ260" s="277"/>
      <c r="IAK260" s="277"/>
      <c r="IAL260" s="277"/>
      <c r="IAM260" s="277"/>
      <c r="IAN260" s="277"/>
      <c r="IAO260" s="277"/>
      <c r="IAP260" s="277"/>
      <c r="IAQ260" s="277"/>
      <c r="IAR260" s="402"/>
      <c r="IAS260" s="404"/>
      <c r="IAT260" s="49"/>
      <c r="IAU260" s="49"/>
      <c r="IAV260" s="49"/>
      <c r="IAW260" s="99"/>
      <c r="IAX260" s="98"/>
      <c r="IAY260" s="49"/>
      <c r="IAZ260" s="405"/>
      <c r="IBA260" s="405"/>
      <c r="IBB260" s="277"/>
      <c r="IBC260" s="277"/>
      <c r="IBD260" s="277"/>
      <c r="IBE260" s="277"/>
      <c r="IBF260" s="277"/>
      <c r="IBG260" s="277"/>
      <c r="IBH260" s="277"/>
      <c r="IBI260" s="277"/>
      <c r="IBJ260" s="402"/>
      <c r="IBK260" s="404"/>
      <c r="IBL260" s="49"/>
      <c r="IBM260" s="49"/>
      <c r="IBN260" s="49"/>
      <c r="IBO260" s="99"/>
      <c r="IBP260" s="98"/>
      <c r="IBQ260" s="49"/>
      <c r="IBR260" s="405"/>
      <c r="IBS260" s="405"/>
      <c r="IBT260" s="277"/>
      <c r="IBU260" s="277"/>
      <c r="IBV260" s="277"/>
      <c r="IBW260" s="277"/>
      <c r="IBX260" s="277"/>
      <c r="IBY260" s="277"/>
      <c r="IBZ260" s="277"/>
      <c r="ICA260" s="277"/>
      <c r="ICB260" s="402"/>
      <c r="ICC260" s="404"/>
      <c r="ICD260" s="49"/>
      <c r="ICE260" s="49"/>
      <c r="ICF260" s="49"/>
      <c r="ICG260" s="99"/>
      <c r="ICH260" s="98"/>
      <c r="ICI260" s="49"/>
      <c r="ICJ260" s="405"/>
      <c r="ICK260" s="405"/>
      <c r="ICL260" s="277"/>
      <c r="ICM260" s="277"/>
      <c r="ICN260" s="277"/>
      <c r="ICO260" s="277"/>
      <c r="ICP260" s="277"/>
      <c r="ICQ260" s="277"/>
      <c r="ICR260" s="277"/>
      <c r="ICS260" s="277"/>
      <c r="ICT260" s="402"/>
      <c r="ICU260" s="404"/>
      <c r="ICV260" s="49"/>
      <c r="ICW260" s="49"/>
      <c r="ICX260" s="49"/>
      <c r="ICY260" s="99"/>
      <c r="ICZ260" s="98"/>
      <c r="IDA260" s="49"/>
      <c r="IDB260" s="405"/>
      <c r="IDC260" s="405"/>
      <c r="IDD260" s="277"/>
      <c r="IDE260" s="277"/>
      <c r="IDF260" s="277"/>
      <c r="IDG260" s="277"/>
      <c r="IDH260" s="277"/>
      <c r="IDI260" s="277"/>
      <c r="IDJ260" s="277"/>
      <c r="IDK260" s="277"/>
      <c r="IDL260" s="402"/>
      <c r="IDM260" s="404"/>
      <c r="IDN260" s="49"/>
      <c r="IDO260" s="49"/>
      <c r="IDP260" s="49"/>
      <c r="IDQ260" s="99"/>
      <c r="IDR260" s="98"/>
      <c r="IDS260" s="49"/>
      <c r="IDT260" s="405"/>
      <c r="IDU260" s="405"/>
      <c r="IDV260" s="277"/>
      <c r="IDW260" s="277"/>
      <c r="IDX260" s="277"/>
      <c r="IDY260" s="277"/>
      <c r="IDZ260" s="277"/>
      <c r="IEA260" s="277"/>
      <c r="IEB260" s="277"/>
      <c r="IEC260" s="277"/>
      <c r="IED260" s="402"/>
      <c r="IEE260" s="404"/>
      <c r="IEF260" s="49"/>
      <c r="IEG260" s="49"/>
      <c r="IEH260" s="49"/>
      <c r="IEI260" s="99"/>
      <c r="IEJ260" s="98"/>
      <c r="IEK260" s="49"/>
      <c r="IEL260" s="405"/>
      <c r="IEM260" s="405"/>
      <c r="IEN260" s="277"/>
      <c r="IEO260" s="277"/>
      <c r="IEP260" s="277"/>
      <c r="IEQ260" s="277"/>
      <c r="IER260" s="277"/>
      <c r="IES260" s="277"/>
      <c r="IET260" s="277"/>
      <c r="IEU260" s="277"/>
      <c r="IEV260" s="402"/>
      <c r="IEW260" s="404"/>
      <c r="IEX260" s="49"/>
      <c r="IEY260" s="49"/>
      <c r="IEZ260" s="49"/>
      <c r="IFA260" s="99"/>
      <c r="IFB260" s="98"/>
      <c r="IFC260" s="49"/>
      <c r="IFD260" s="405"/>
      <c r="IFE260" s="405"/>
      <c r="IFF260" s="277"/>
      <c r="IFG260" s="277"/>
      <c r="IFH260" s="277"/>
      <c r="IFI260" s="277"/>
      <c r="IFJ260" s="277"/>
      <c r="IFK260" s="277"/>
      <c r="IFL260" s="277"/>
      <c r="IFM260" s="277"/>
      <c r="IFN260" s="402"/>
      <c r="IFO260" s="404"/>
      <c r="IFP260" s="49"/>
      <c r="IFQ260" s="49"/>
      <c r="IFR260" s="49"/>
      <c r="IFS260" s="99"/>
      <c r="IFT260" s="98"/>
      <c r="IFU260" s="49"/>
      <c r="IFV260" s="405"/>
      <c r="IFW260" s="405"/>
      <c r="IFX260" s="277"/>
      <c r="IFY260" s="277"/>
      <c r="IFZ260" s="277"/>
      <c r="IGA260" s="277"/>
      <c r="IGB260" s="277"/>
      <c r="IGC260" s="277"/>
      <c r="IGD260" s="277"/>
      <c r="IGE260" s="277"/>
      <c r="IGF260" s="402"/>
      <c r="IGG260" s="404"/>
      <c r="IGH260" s="49"/>
      <c r="IGI260" s="49"/>
      <c r="IGJ260" s="49"/>
      <c r="IGK260" s="99"/>
      <c r="IGL260" s="98"/>
      <c r="IGM260" s="49"/>
      <c r="IGN260" s="405"/>
      <c r="IGO260" s="405"/>
      <c r="IGP260" s="277"/>
      <c r="IGQ260" s="277"/>
      <c r="IGR260" s="277"/>
      <c r="IGS260" s="277"/>
      <c r="IGT260" s="277"/>
      <c r="IGU260" s="277"/>
      <c r="IGV260" s="277"/>
      <c r="IGW260" s="277"/>
      <c r="IGX260" s="402"/>
      <c r="IGY260" s="404"/>
      <c r="IGZ260" s="49"/>
      <c r="IHA260" s="49"/>
      <c r="IHB260" s="49"/>
      <c r="IHC260" s="99"/>
      <c r="IHD260" s="98"/>
      <c r="IHE260" s="49"/>
      <c r="IHF260" s="405"/>
      <c r="IHG260" s="405"/>
      <c r="IHH260" s="277"/>
      <c r="IHI260" s="277"/>
      <c r="IHJ260" s="277"/>
      <c r="IHK260" s="277"/>
      <c r="IHL260" s="277"/>
      <c r="IHM260" s="277"/>
      <c r="IHN260" s="277"/>
      <c r="IHO260" s="277"/>
      <c r="IHP260" s="402"/>
      <c r="IHQ260" s="404"/>
      <c r="IHR260" s="49"/>
      <c r="IHS260" s="49"/>
      <c r="IHT260" s="49"/>
      <c r="IHU260" s="99"/>
      <c r="IHV260" s="98"/>
      <c r="IHW260" s="49"/>
      <c r="IHX260" s="405"/>
      <c r="IHY260" s="405"/>
      <c r="IHZ260" s="277"/>
      <c r="IIA260" s="277"/>
      <c r="IIB260" s="277"/>
      <c r="IIC260" s="277"/>
      <c r="IID260" s="277"/>
      <c r="IIE260" s="277"/>
      <c r="IIF260" s="277"/>
      <c r="IIG260" s="277"/>
      <c r="IIH260" s="402"/>
      <c r="III260" s="404"/>
      <c r="IIJ260" s="49"/>
      <c r="IIK260" s="49"/>
      <c r="IIL260" s="49"/>
      <c r="IIM260" s="99"/>
      <c r="IIN260" s="98"/>
      <c r="IIO260" s="49"/>
      <c r="IIP260" s="405"/>
      <c r="IIQ260" s="405"/>
      <c r="IIR260" s="277"/>
      <c r="IIS260" s="277"/>
      <c r="IIT260" s="277"/>
      <c r="IIU260" s="277"/>
      <c r="IIV260" s="277"/>
      <c r="IIW260" s="277"/>
      <c r="IIX260" s="277"/>
      <c r="IIY260" s="277"/>
      <c r="IIZ260" s="402"/>
      <c r="IJA260" s="404"/>
      <c r="IJB260" s="49"/>
      <c r="IJC260" s="49"/>
      <c r="IJD260" s="49"/>
      <c r="IJE260" s="99"/>
      <c r="IJF260" s="98"/>
      <c r="IJG260" s="49"/>
      <c r="IJH260" s="405"/>
      <c r="IJI260" s="405"/>
      <c r="IJJ260" s="277"/>
      <c r="IJK260" s="277"/>
      <c r="IJL260" s="277"/>
      <c r="IJM260" s="277"/>
      <c r="IJN260" s="277"/>
      <c r="IJO260" s="277"/>
      <c r="IJP260" s="277"/>
      <c r="IJQ260" s="277"/>
      <c r="IJR260" s="402"/>
      <c r="IJS260" s="404"/>
      <c r="IJT260" s="49"/>
      <c r="IJU260" s="49"/>
      <c r="IJV260" s="49"/>
      <c r="IJW260" s="99"/>
      <c r="IJX260" s="98"/>
      <c r="IJY260" s="49"/>
      <c r="IJZ260" s="405"/>
      <c r="IKA260" s="405"/>
      <c r="IKB260" s="277"/>
      <c r="IKC260" s="277"/>
      <c r="IKD260" s="277"/>
      <c r="IKE260" s="277"/>
      <c r="IKF260" s="277"/>
      <c r="IKG260" s="277"/>
      <c r="IKH260" s="277"/>
      <c r="IKI260" s="277"/>
      <c r="IKJ260" s="402"/>
      <c r="IKK260" s="404"/>
      <c r="IKL260" s="49"/>
      <c r="IKM260" s="49"/>
      <c r="IKN260" s="49"/>
      <c r="IKO260" s="99"/>
      <c r="IKP260" s="98"/>
      <c r="IKQ260" s="49"/>
      <c r="IKR260" s="405"/>
      <c r="IKS260" s="405"/>
      <c r="IKT260" s="277"/>
      <c r="IKU260" s="277"/>
      <c r="IKV260" s="277"/>
      <c r="IKW260" s="277"/>
      <c r="IKX260" s="277"/>
      <c r="IKY260" s="277"/>
      <c r="IKZ260" s="277"/>
      <c r="ILA260" s="277"/>
      <c r="ILB260" s="402"/>
      <c r="ILC260" s="404"/>
      <c r="ILD260" s="49"/>
      <c r="ILE260" s="49"/>
      <c r="ILF260" s="49"/>
      <c r="ILG260" s="99"/>
      <c r="ILH260" s="98"/>
      <c r="ILI260" s="49"/>
      <c r="ILJ260" s="405"/>
      <c r="ILK260" s="405"/>
      <c r="ILL260" s="277"/>
      <c r="ILM260" s="277"/>
      <c r="ILN260" s="277"/>
      <c r="ILO260" s="277"/>
      <c r="ILP260" s="277"/>
      <c r="ILQ260" s="277"/>
      <c r="ILR260" s="277"/>
      <c r="ILS260" s="277"/>
      <c r="ILT260" s="402"/>
      <c r="ILU260" s="404"/>
      <c r="ILV260" s="49"/>
      <c r="ILW260" s="49"/>
      <c r="ILX260" s="49"/>
      <c r="ILY260" s="99"/>
      <c r="ILZ260" s="98"/>
      <c r="IMA260" s="49"/>
      <c r="IMB260" s="405"/>
      <c r="IMC260" s="405"/>
      <c r="IMD260" s="277"/>
      <c r="IME260" s="277"/>
      <c r="IMF260" s="277"/>
      <c r="IMG260" s="277"/>
      <c r="IMH260" s="277"/>
      <c r="IMI260" s="277"/>
      <c r="IMJ260" s="277"/>
      <c r="IMK260" s="277"/>
      <c r="IML260" s="402"/>
      <c r="IMM260" s="404"/>
      <c r="IMN260" s="49"/>
      <c r="IMO260" s="49"/>
      <c r="IMP260" s="49"/>
      <c r="IMQ260" s="99"/>
      <c r="IMR260" s="98"/>
      <c r="IMS260" s="49"/>
      <c r="IMT260" s="405"/>
      <c r="IMU260" s="405"/>
      <c r="IMV260" s="277"/>
      <c r="IMW260" s="277"/>
      <c r="IMX260" s="277"/>
      <c r="IMY260" s="277"/>
      <c r="IMZ260" s="277"/>
      <c r="INA260" s="277"/>
      <c r="INB260" s="277"/>
      <c r="INC260" s="277"/>
      <c r="IND260" s="402"/>
      <c r="INE260" s="404"/>
      <c r="INF260" s="49"/>
      <c r="ING260" s="49"/>
      <c r="INH260" s="49"/>
      <c r="INI260" s="99"/>
      <c r="INJ260" s="98"/>
      <c r="INK260" s="49"/>
      <c r="INL260" s="405"/>
      <c r="INM260" s="405"/>
      <c r="INN260" s="277"/>
      <c r="INO260" s="277"/>
      <c r="INP260" s="277"/>
      <c r="INQ260" s="277"/>
      <c r="INR260" s="277"/>
      <c r="INS260" s="277"/>
      <c r="INT260" s="277"/>
      <c r="INU260" s="277"/>
      <c r="INV260" s="402"/>
      <c r="INW260" s="404"/>
      <c r="INX260" s="49"/>
      <c r="INY260" s="49"/>
      <c r="INZ260" s="49"/>
      <c r="IOA260" s="99"/>
      <c r="IOB260" s="98"/>
      <c r="IOC260" s="49"/>
      <c r="IOD260" s="405"/>
      <c r="IOE260" s="405"/>
      <c r="IOF260" s="277"/>
      <c r="IOG260" s="277"/>
      <c r="IOH260" s="277"/>
      <c r="IOI260" s="277"/>
      <c r="IOJ260" s="277"/>
      <c r="IOK260" s="277"/>
      <c r="IOL260" s="277"/>
      <c r="IOM260" s="277"/>
      <c r="ION260" s="402"/>
      <c r="IOO260" s="404"/>
      <c r="IOP260" s="49"/>
      <c r="IOQ260" s="49"/>
      <c r="IOR260" s="49"/>
      <c r="IOS260" s="99"/>
      <c r="IOT260" s="98"/>
      <c r="IOU260" s="49"/>
      <c r="IOV260" s="405"/>
      <c r="IOW260" s="405"/>
      <c r="IOX260" s="277"/>
      <c r="IOY260" s="277"/>
      <c r="IOZ260" s="277"/>
      <c r="IPA260" s="277"/>
      <c r="IPB260" s="277"/>
      <c r="IPC260" s="277"/>
      <c r="IPD260" s="277"/>
      <c r="IPE260" s="277"/>
      <c r="IPF260" s="402"/>
      <c r="IPG260" s="404"/>
      <c r="IPH260" s="49"/>
      <c r="IPI260" s="49"/>
      <c r="IPJ260" s="49"/>
      <c r="IPK260" s="99"/>
      <c r="IPL260" s="98"/>
      <c r="IPM260" s="49"/>
      <c r="IPN260" s="405"/>
      <c r="IPO260" s="405"/>
      <c r="IPP260" s="277"/>
      <c r="IPQ260" s="277"/>
      <c r="IPR260" s="277"/>
      <c r="IPS260" s="277"/>
      <c r="IPT260" s="277"/>
      <c r="IPU260" s="277"/>
      <c r="IPV260" s="277"/>
      <c r="IPW260" s="277"/>
      <c r="IPX260" s="402"/>
      <c r="IPY260" s="404"/>
      <c r="IPZ260" s="49"/>
      <c r="IQA260" s="49"/>
      <c r="IQB260" s="49"/>
      <c r="IQC260" s="99"/>
      <c r="IQD260" s="98"/>
      <c r="IQE260" s="49"/>
      <c r="IQF260" s="405"/>
      <c r="IQG260" s="405"/>
      <c r="IQH260" s="277"/>
      <c r="IQI260" s="277"/>
      <c r="IQJ260" s="277"/>
      <c r="IQK260" s="277"/>
      <c r="IQL260" s="277"/>
      <c r="IQM260" s="277"/>
      <c r="IQN260" s="277"/>
      <c r="IQO260" s="277"/>
      <c r="IQP260" s="402"/>
      <c r="IQQ260" s="404"/>
      <c r="IQR260" s="49"/>
      <c r="IQS260" s="49"/>
      <c r="IQT260" s="49"/>
      <c r="IQU260" s="99"/>
      <c r="IQV260" s="98"/>
      <c r="IQW260" s="49"/>
      <c r="IQX260" s="405"/>
      <c r="IQY260" s="405"/>
      <c r="IQZ260" s="277"/>
      <c r="IRA260" s="277"/>
      <c r="IRB260" s="277"/>
      <c r="IRC260" s="277"/>
      <c r="IRD260" s="277"/>
      <c r="IRE260" s="277"/>
      <c r="IRF260" s="277"/>
      <c r="IRG260" s="277"/>
      <c r="IRH260" s="402"/>
      <c r="IRI260" s="404"/>
      <c r="IRJ260" s="49"/>
      <c r="IRK260" s="49"/>
      <c r="IRL260" s="49"/>
      <c r="IRM260" s="99"/>
      <c r="IRN260" s="98"/>
      <c r="IRO260" s="49"/>
      <c r="IRP260" s="405"/>
      <c r="IRQ260" s="405"/>
      <c r="IRR260" s="277"/>
      <c r="IRS260" s="277"/>
      <c r="IRT260" s="277"/>
      <c r="IRU260" s="277"/>
      <c r="IRV260" s="277"/>
      <c r="IRW260" s="277"/>
      <c r="IRX260" s="277"/>
      <c r="IRY260" s="277"/>
      <c r="IRZ260" s="402"/>
      <c r="ISA260" s="404"/>
      <c r="ISB260" s="49"/>
      <c r="ISC260" s="49"/>
      <c r="ISD260" s="49"/>
      <c r="ISE260" s="99"/>
      <c r="ISF260" s="98"/>
      <c r="ISG260" s="49"/>
      <c r="ISH260" s="405"/>
      <c r="ISI260" s="405"/>
      <c r="ISJ260" s="277"/>
      <c r="ISK260" s="277"/>
      <c r="ISL260" s="277"/>
      <c r="ISM260" s="277"/>
      <c r="ISN260" s="277"/>
      <c r="ISO260" s="277"/>
      <c r="ISP260" s="277"/>
      <c r="ISQ260" s="277"/>
      <c r="ISR260" s="402"/>
      <c r="ISS260" s="404"/>
      <c r="IST260" s="49"/>
      <c r="ISU260" s="49"/>
      <c r="ISV260" s="49"/>
      <c r="ISW260" s="99"/>
      <c r="ISX260" s="98"/>
      <c r="ISY260" s="49"/>
      <c r="ISZ260" s="405"/>
      <c r="ITA260" s="405"/>
      <c r="ITB260" s="277"/>
      <c r="ITC260" s="277"/>
      <c r="ITD260" s="277"/>
      <c r="ITE260" s="277"/>
      <c r="ITF260" s="277"/>
      <c r="ITG260" s="277"/>
      <c r="ITH260" s="277"/>
      <c r="ITI260" s="277"/>
      <c r="ITJ260" s="402"/>
      <c r="ITK260" s="404"/>
      <c r="ITL260" s="49"/>
      <c r="ITM260" s="49"/>
      <c r="ITN260" s="49"/>
      <c r="ITO260" s="99"/>
      <c r="ITP260" s="98"/>
      <c r="ITQ260" s="49"/>
      <c r="ITR260" s="405"/>
      <c r="ITS260" s="405"/>
      <c r="ITT260" s="277"/>
      <c r="ITU260" s="277"/>
      <c r="ITV260" s="277"/>
      <c r="ITW260" s="277"/>
      <c r="ITX260" s="277"/>
      <c r="ITY260" s="277"/>
      <c r="ITZ260" s="277"/>
      <c r="IUA260" s="277"/>
      <c r="IUB260" s="402"/>
      <c r="IUC260" s="404"/>
      <c r="IUD260" s="49"/>
      <c r="IUE260" s="49"/>
      <c r="IUF260" s="49"/>
      <c r="IUG260" s="99"/>
      <c r="IUH260" s="98"/>
      <c r="IUI260" s="49"/>
      <c r="IUJ260" s="405"/>
      <c r="IUK260" s="405"/>
      <c r="IUL260" s="277"/>
      <c r="IUM260" s="277"/>
      <c r="IUN260" s="277"/>
      <c r="IUO260" s="277"/>
      <c r="IUP260" s="277"/>
      <c r="IUQ260" s="277"/>
      <c r="IUR260" s="277"/>
      <c r="IUS260" s="277"/>
      <c r="IUT260" s="402"/>
      <c r="IUU260" s="404"/>
      <c r="IUV260" s="49"/>
      <c r="IUW260" s="49"/>
      <c r="IUX260" s="49"/>
      <c r="IUY260" s="99"/>
      <c r="IUZ260" s="98"/>
      <c r="IVA260" s="49"/>
      <c r="IVB260" s="405"/>
      <c r="IVC260" s="405"/>
      <c r="IVD260" s="277"/>
      <c r="IVE260" s="277"/>
      <c r="IVF260" s="277"/>
      <c r="IVG260" s="277"/>
      <c r="IVH260" s="277"/>
      <c r="IVI260" s="277"/>
      <c r="IVJ260" s="277"/>
      <c r="IVK260" s="277"/>
      <c r="IVL260" s="402"/>
      <c r="IVM260" s="404"/>
      <c r="IVN260" s="49"/>
      <c r="IVO260" s="49"/>
      <c r="IVP260" s="49"/>
      <c r="IVQ260" s="99"/>
      <c r="IVR260" s="98"/>
      <c r="IVS260" s="49"/>
      <c r="IVT260" s="405"/>
      <c r="IVU260" s="405"/>
      <c r="IVV260" s="277"/>
      <c r="IVW260" s="277"/>
      <c r="IVX260" s="277"/>
      <c r="IVY260" s="277"/>
      <c r="IVZ260" s="277"/>
      <c r="IWA260" s="277"/>
      <c r="IWB260" s="277"/>
      <c r="IWC260" s="277"/>
      <c r="IWD260" s="402"/>
      <c r="IWE260" s="404"/>
      <c r="IWF260" s="49"/>
      <c r="IWG260" s="49"/>
      <c r="IWH260" s="49"/>
      <c r="IWI260" s="99"/>
      <c r="IWJ260" s="98"/>
      <c r="IWK260" s="49"/>
      <c r="IWL260" s="405"/>
      <c r="IWM260" s="405"/>
      <c r="IWN260" s="277"/>
      <c r="IWO260" s="277"/>
      <c r="IWP260" s="277"/>
      <c r="IWQ260" s="277"/>
      <c r="IWR260" s="277"/>
      <c r="IWS260" s="277"/>
      <c r="IWT260" s="277"/>
      <c r="IWU260" s="277"/>
      <c r="IWV260" s="402"/>
      <c r="IWW260" s="404"/>
      <c r="IWX260" s="49"/>
      <c r="IWY260" s="49"/>
      <c r="IWZ260" s="49"/>
      <c r="IXA260" s="99"/>
      <c r="IXB260" s="98"/>
      <c r="IXC260" s="49"/>
      <c r="IXD260" s="405"/>
      <c r="IXE260" s="405"/>
      <c r="IXF260" s="277"/>
      <c r="IXG260" s="277"/>
      <c r="IXH260" s="277"/>
      <c r="IXI260" s="277"/>
      <c r="IXJ260" s="277"/>
      <c r="IXK260" s="277"/>
      <c r="IXL260" s="277"/>
      <c r="IXM260" s="277"/>
      <c r="IXN260" s="402"/>
      <c r="IXO260" s="404"/>
      <c r="IXP260" s="49"/>
      <c r="IXQ260" s="49"/>
      <c r="IXR260" s="49"/>
      <c r="IXS260" s="99"/>
      <c r="IXT260" s="98"/>
      <c r="IXU260" s="49"/>
      <c r="IXV260" s="405"/>
      <c r="IXW260" s="405"/>
      <c r="IXX260" s="277"/>
      <c r="IXY260" s="277"/>
      <c r="IXZ260" s="277"/>
      <c r="IYA260" s="277"/>
      <c r="IYB260" s="277"/>
      <c r="IYC260" s="277"/>
      <c r="IYD260" s="277"/>
      <c r="IYE260" s="277"/>
      <c r="IYF260" s="402"/>
      <c r="IYG260" s="404"/>
      <c r="IYH260" s="49"/>
      <c r="IYI260" s="49"/>
      <c r="IYJ260" s="49"/>
      <c r="IYK260" s="99"/>
      <c r="IYL260" s="98"/>
      <c r="IYM260" s="49"/>
      <c r="IYN260" s="405"/>
      <c r="IYO260" s="405"/>
      <c r="IYP260" s="277"/>
      <c r="IYQ260" s="277"/>
      <c r="IYR260" s="277"/>
      <c r="IYS260" s="277"/>
      <c r="IYT260" s="277"/>
      <c r="IYU260" s="277"/>
      <c r="IYV260" s="277"/>
      <c r="IYW260" s="277"/>
      <c r="IYX260" s="402"/>
      <c r="IYY260" s="404"/>
      <c r="IYZ260" s="49"/>
      <c r="IZA260" s="49"/>
      <c r="IZB260" s="49"/>
      <c r="IZC260" s="99"/>
      <c r="IZD260" s="98"/>
      <c r="IZE260" s="49"/>
      <c r="IZF260" s="405"/>
      <c r="IZG260" s="405"/>
      <c r="IZH260" s="277"/>
      <c r="IZI260" s="277"/>
      <c r="IZJ260" s="277"/>
      <c r="IZK260" s="277"/>
      <c r="IZL260" s="277"/>
      <c r="IZM260" s="277"/>
      <c r="IZN260" s="277"/>
      <c r="IZO260" s="277"/>
      <c r="IZP260" s="402"/>
      <c r="IZQ260" s="404"/>
      <c r="IZR260" s="49"/>
      <c r="IZS260" s="49"/>
      <c r="IZT260" s="49"/>
      <c r="IZU260" s="99"/>
      <c r="IZV260" s="98"/>
      <c r="IZW260" s="49"/>
      <c r="IZX260" s="405"/>
      <c r="IZY260" s="405"/>
      <c r="IZZ260" s="277"/>
      <c r="JAA260" s="277"/>
      <c r="JAB260" s="277"/>
      <c r="JAC260" s="277"/>
      <c r="JAD260" s="277"/>
      <c r="JAE260" s="277"/>
      <c r="JAF260" s="277"/>
      <c r="JAG260" s="277"/>
      <c r="JAH260" s="402"/>
      <c r="JAI260" s="404"/>
      <c r="JAJ260" s="49"/>
      <c r="JAK260" s="49"/>
      <c r="JAL260" s="49"/>
      <c r="JAM260" s="99"/>
      <c r="JAN260" s="98"/>
      <c r="JAO260" s="49"/>
      <c r="JAP260" s="405"/>
      <c r="JAQ260" s="405"/>
      <c r="JAR260" s="277"/>
      <c r="JAS260" s="277"/>
      <c r="JAT260" s="277"/>
      <c r="JAU260" s="277"/>
      <c r="JAV260" s="277"/>
      <c r="JAW260" s="277"/>
      <c r="JAX260" s="277"/>
      <c r="JAY260" s="277"/>
      <c r="JAZ260" s="402"/>
      <c r="JBA260" s="404"/>
      <c r="JBB260" s="49"/>
      <c r="JBC260" s="49"/>
      <c r="JBD260" s="49"/>
      <c r="JBE260" s="99"/>
      <c r="JBF260" s="98"/>
      <c r="JBG260" s="49"/>
      <c r="JBH260" s="405"/>
      <c r="JBI260" s="405"/>
      <c r="JBJ260" s="277"/>
      <c r="JBK260" s="277"/>
      <c r="JBL260" s="277"/>
      <c r="JBM260" s="277"/>
      <c r="JBN260" s="277"/>
      <c r="JBO260" s="277"/>
      <c r="JBP260" s="277"/>
      <c r="JBQ260" s="277"/>
      <c r="JBR260" s="402"/>
      <c r="JBS260" s="404"/>
      <c r="JBT260" s="49"/>
      <c r="JBU260" s="49"/>
      <c r="JBV260" s="49"/>
      <c r="JBW260" s="99"/>
      <c r="JBX260" s="98"/>
      <c r="JBY260" s="49"/>
      <c r="JBZ260" s="405"/>
      <c r="JCA260" s="405"/>
      <c r="JCB260" s="277"/>
      <c r="JCC260" s="277"/>
      <c r="JCD260" s="277"/>
      <c r="JCE260" s="277"/>
      <c r="JCF260" s="277"/>
      <c r="JCG260" s="277"/>
      <c r="JCH260" s="277"/>
      <c r="JCI260" s="277"/>
      <c r="JCJ260" s="402"/>
      <c r="JCK260" s="404"/>
      <c r="JCL260" s="49"/>
      <c r="JCM260" s="49"/>
      <c r="JCN260" s="49"/>
      <c r="JCO260" s="99"/>
      <c r="JCP260" s="98"/>
      <c r="JCQ260" s="49"/>
      <c r="JCR260" s="405"/>
      <c r="JCS260" s="405"/>
      <c r="JCT260" s="277"/>
      <c r="JCU260" s="277"/>
      <c r="JCV260" s="277"/>
      <c r="JCW260" s="277"/>
      <c r="JCX260" s="277"/>
      <c r="JCY260" s="277"/>
      <c r="JCZ260" s="277"/>
      <c r="JDA260" s="277"/>
      <c r="JDB260" s="402"/>
      <c r="JDC260" s="404"/>
      <c r="JDD260" s="49"/>
      <c r="JDE260" s="49"/>
      <c r="JDF260" s="49"/>
      <c r="JDG260" s="99"/>
      <c r="JDH260" s="98"/>
      <c r="JDI260" s="49"/>
      <c r="JDJ260" s="405"/>
      <c r="JDK260" s="405"/>
      <c r="JDL260" s="277"/>
      <c r="JDM260" s="277"/>
      <c r="JDN260" s="277"/>
      <c r="JDO260" s="277"/>
      <c r="JDP260" s="277"/>
      <c r="JDQ260" s="277"/>
      <c r="JDR260" s="277"/>
      <c r="JDS260" s="277"/>
      <c r="JDT260" s="402"/>
      <c r="JDU260" s="404"/>
      <c r="JDV260" s="49"/>
      <c r="JDW260" s="49"/>
      <c r="JDX260" s="49"/>
      <c r="JDY260" s="99"/>
      <c r="JDZ260" s="98"/>
      <c r="JEA260" s="49"/>
      <c r="JEB260" s="405"/>
      <c r="JEC260" s="405"/>
      <c r="JED260" s="277"/>
      <c r="JEE260" s="277"/>
      <c r="JEF260" s="277"/>
      <c r="JEG260" s="277"/>
      <c r="JEH260" s="277"/>
      <c r="JEI260" s="277"/>
      <c r="JEJ260" s="277"/>
      <c r="JEK260" s="277"/>
      <c r="JEL260" s="402"/>
      <c r="JEM260" s="404"/>
      <c r="JEN260" s="49"/>
      <c r="JEO260" s="49"/>
      <c r="JEP260" s="49"/>
      <c r="JEQ260" s="99"/>
      <c r="JER260" s="98"/>
      <c r="JES260" s="49"/>
      <c r="JET260" s="405"/>
      <c r="JEU260" s="405"/>
      <c r="JEV260" s="277"/>
      <c r="JEW260" s="277"/>
      <c r="JEX260" s="277"/>
      <c r="JEY260" s="277"/>
      <c r="JEZ260" s="277"/>
      <c r="JFA260" s="277"/>
      <c r="JFB260" s="277"/>
      <c r="JFC260" s="277"/>
      <c r="JFD260" s="402"/>
      <c r="JFE260" s="404"/>
      <c r="JFF260" s="49"/>
      <c r="JFG260" s="49"/>
      <c r="JFH260" s="49"/>
      <c r="JFI260" s="99"/>
      <c r="JFJ260" s="98"/>
      <c r="JFK260" s="49"/>
      <c r="JFL260" s="405"/>
      <c r="JFM260" s="405"/>
      <c r="JFN260" s="277"/>
      <c r="JFO260" s="277"/>
      <c r="JFP260" s="277"/>
      <c r="JFQ260" s="277"/>
      <c r="JFR260" s="277"/>
      <c r="JFS260" s="277"/>
      <c r="JFT260" s="277"/>
      <c r="JFU260" s="277"/>
      <c r="JFV260" s="402"/>
      <c r="JFW260" s="404"/>
      <c r="JFX260" s="49"/>
      <c r="JFY260" s="49"/>
      <c r="JFZ260" s="49"/>
      <c r="JGA260" s="99"/>
      <c r="JGB260" s="98"/>
      <c r="JGC260" s="49"/>
      <c r="JGD260" s="405"/>
      <c r="JGE260" s="405"/>
      <c r="JGF260" s="277"/>
      <c r="JGG260" s="277"/>
      <c r="JGH260" s="277"/>
      <c r="JGI260" s="277"/>
      <c r="JGJ260" s="277"/>
      <c r="JGK260" s="277"/>
      <c r="JGL260" s="277"/>
      <c r="JGM260" s="277"/>
      <c r="JGN260" s="402"/>
      <c r="JGO260" s="404"/>
      <c r="JGP260" s="49"/>
      <c r="JGQ260" s="49"/>
      <c r="JGR260" s="49"/>
      <c r="JGS260" s="99"/>
      <c r="JGT260" s="98"/>
      <c r="JGU260" s="49"/>
      <c r="JGV260" s="405"/>
      <c r="JGW260" s="405"/>
      <c r="JGX260" s="277"/>
      <c r="JGY260" s="277"/>
      <c r="JGZ260" s="277"/>
      <c r="JHA260" s="277"/>
      <c r="JHB260" s="277"/>
      <c r="JHC260" s="277"/>
      <c r="JHD260" s="277"/>
      <c r="JHE260" s="277"/>
      <c r="JHF260" s="402"/>
      <c r="JHG260" s="404"/>
      <c r="JHH260" s="49"/>
      <c r="JHI260" s="49"/>
      <c r="JHJ260" s="49"/>
      <c r="JHK260" s="99"/>
      <c r="JHL260" s="98"/>
      <c r="JHM260" s="49"/>
      <c r="JHN260" s="405"/>
      <c r="JHO260" s="405"/>
      <c r="JHP260" s="277"/>
      <c r="JHQ260" s="277"/>
      <c r="JHR260" s="277"/>
      <c r="JHS260" s="277"/>
      <c r="JHT260" s="277"/>
      <c r="JHU260" s="277"/>
      <c r="JHV260" s="277"/>
      <c r="JHW260" s="277"/>
      <c r="JHX260" s="402"/>
      <c r="JHY260" s="404"/>
      <c r="JHZ260" s="49"/>
      <c r="JIA260" s="49"/>
      <c r="JIB260" s="49"/>
      <c r="JIC260" s="99"/>
      <c r="JID260" s="98"/>
      <c r="JIE260" s="49"/>
      <c r="JIF260" s="405"/>
      <c r="JIG260" s="405"/>
      <c r="JIH260" s="277"/>
      <c r="JII260" s="277"/>
      <c r="JIJ260" s="277"/>
      <c r="JIK260" s="277"/>
      <c r="JIL260" s="277"/>
      <c r="JIM260" s="277"/>
      <c r="JIN260" s="277"/>
      <c r="JIO260" s="277"/>
      <c r="JIP260" s="402"/>
      <c r="JIQ260" s="404"/>
      <c r="JIR260" s="49"/>
      <c r="JIS260" s="49"/>
      <c r="JIT260" s="49"/>
      <c r="JIU260" s="99"/>
      <c r="JIV260" s="98"/>
      <c r="JIW260" s="49"/>
      <c r="JIX260" s="405"/>
      <c r="JIY260" s="405"/>
      <c r="JIZ260" s="277"/>
      <c r="JJA260" s="277"/>
      <c r="JJB260" s="277"/>
      <c r="JJC260" s="277"/>
      <c r="JJD260" s="277"/>
      <c r="JJE260" s="277"/>
      <c r="JJF260" s="277"/>
      <c r="JJG260" s="277"/>
      <c r="JJH260" s="402"/>
      <c r="JJI260" s="404"/>
      <c r="JJJ260" s="49"/>
      <c r="JJK260" s="49"/>
      <c r="JJL260" s="49"/>
      <c r="JJM260" s="99"/>
      <c r="JJN260" s="98"/>
      <c r="JJO260" s="49"/>
      <c r="JJP260" s="405"/>
      <c r="JJQ260" s="405"/>
      <c r="JJR260" s="277"/>
      <c r="JJS260" s="277"/>
      <c r="JJT260" s="277"/>
      <c r="JJU260" s="277"/>
      <c r="JJV260" s="277"/>
      <c r="JJW260" s="277"/>
      <c r="JJX260" s="277"/>
      <c r="JJY260" s="277"/>
      <c r="JJZ260" s="402"/>
      <c r="JKA260" s="404"/>
      <c r="JKB260" s="49"/>
      <c r="JKC260" s="49"/>
      <c r="JKD260" s="49"/>
      <c r="JKE260" s="99"/>
      <c r="JKF260" s="98"/>
      <c r="JKG260" s="49"/>
      <c r="JKH260" s="405"/>
      <c r="JKI260" s="405"/>
      <c r="JKJ260" s="277"/>
      <c r="JKK260" s="277"/>
      <c r="JKL260" s="277"/>
      <c r="JKM260" s="277"/>
      <c r="JKN260" s="277"/>
      <c r="JKO260" s="277"/>
      <c r="JKP260" s="277"/>
      <c r="JKQ260" s="277"/>
      <c r="JKR260" s="402"/>
      <c r="JKS260" s="404"/>
      <c r="JKT260" s="49"/>
      <c r="JKU260" s="49"/>
      <c r="JKV260" s="49"/>
      <c r="JKW260" s="99"/>
      <c r="JKX260" s="98"/>
      <c r="JKY260" s="49"/>
      <c r="JKZ260" s="405"/>
      <c r="JLA260" s="405"/>
      <c r="JLB260" s="277"/>
      <c r="JLC260" s="277"/>
      <c r="JLD260" s="277"/>
      <c r="JLE260" s="277"/>
      <c r="JLF260" s="277"/>
      <c r="JLG260" s="277"/>
      <c r="JLH260" s="277"/>
      <c r="JLI260" s="277"/>
      <c r="JLJ260" s="402"/>
      <c r="JLK260" s="404"/>
      <c r="JLL260" s="49"/>
      <c r="JLM260" s="49"/>
      <c r="JLN260" s="49"/>
      <c r="JLO260" s="99"/>
      <c r="JLP260" s="98"/>
      <c r="JLQ260" s="49"/>
      <c r="JLR260" s="405"/>
      <c r="JLS260" s="405"/>
      <c r="JLT260" s="277"/>
      <c r="JLU260" s="277"/>
      <c r="JLV260" s="277"/>
      <c r="JLW260" s="277"/>
      <c r="JLX260" s="277"/>
      <c r="JLY260" s="277"/>
      <c r="JLZ260" s="277"/>
      <c r="JMA260" s="277"/>
      <c r="JMB260" s="402"/>
      <c r="JMC260" s="404"/>
      <c r="JMD260" s="49"/>
      <c r="JME260" s="49"/>
      <c r="JMF260" s="49"/>
      <c r="JMG260" s="99"/>
      <c r="JMH260" s="98"/>
      <c r="JMI260" s="49"/>
      <c r="JMJ260" s="405"/>
      <c r="JMK260" s="405"/>
      <c r="JML260" s="277"/>
      <c r="JMM260" s="277"/>
      <c r="JMN260" s="277"/>
      <c r="JMO260" s="277"/>
      <c r="JMP260" s="277"/>
      <c r="JMQ260" s="277"/>
      <c r="JMR260" s="277"/>
      <c r="JMS260" s="277"/>
      <c r="JMT260" s="402"/>
      <c r="JMU260" s="404"/>
      <c r="JMV260" s="49"/>
      <c r="JMW260" s="49"/>
      <c r="JMX260" s="49"/>
      <c r="JMY260" s="99"/>
      <c r="JMZ260" s="98"/>
      <c r="JNA260" s="49"/>
      <c r="JNB260" s="405"/>
      <c r="JNC260" s="405"/>
      <c r="JND260" s="277"/>
      <c r="JNE260" s="277"/>
      <c r="JNF260" s="277"/>
      <c r="JNG260" s="277"/>
      <c r="JNH260" s="277"/>
      <c r="JNI260" s="277"/>
      <c r="JNJ260" s="277"/>
      <c r="JNK260" s="277"/>
      <c r="JNL260" s="402"/>
      <c r="JNM260" s="404"/>
      <c r="JNN260" s="49"/>
      <c r="JNO260" s="49"/>
      <c r="JNP260" s="49"/>
      <c r="JNQ260" s="99"/>
      <c r="JNR260" s="98"/>
      <c r="JNS260" s="49"/>
      <c r="JNT260" s="405"/>
      <c r="JNU260" s="405"/>
      <c r="JNV260" s="277"/>
      <c r="JNW260" s="277"/>
      <c r="JNX260" s="277"/>
      <c r="JNY260" s="277"/>
      <c r="JNZ260" s="277"/>
      <c r="JOA260" s="277"/>
      <c r="JOB260" s="277"/>
      <c r="JOC260" s="277"/>
      <c r="JOD260" s="402"/>
      <c r="JOE260" s="404"/>
      <c r="JOF260" s="49"/>
      <c r="JOG260" s="49"/>
      <c r="JOH260" s="49"/>
      <c r="JOI260" s="99"/>
      <c r="JOJ260" s="98"/>
      <c r="JOK260" s="49"/>
      <c r="JOL260" s="405"/>
      <c r="JOM260" s="405"/>
      <c r="JON260" s="277"/>
      <c r="JOO260" s="277"/>
      <c r="JOP260" s="277"/>
      <c r="JOQ260" s="277"/>
      <c r="JOR260" s="277"/>
      <c r="JOS260" s="277"/>
      <c r="JOT260" s="277"/>
      <c r="JOU260" s="277"/>
      <c r="JOV260" s="402"/>
      <c r="JOW260" s="404"/>
      <c r="JOX260" s="49"/>
      <c r="JOY260" s="49"/>
      <c r="JOZ260" s="49"/>
      <c r="JPA260" s="99"/>
      <c r="JPB260" s="98"/>
      <c r="JPC260" s="49"/>
      <c r="JPD260" s="405"/>
      <c r="JPE260" s="405"/>
      <c r="JPF260" s="277"/>
      <c r="JPG260" s="277"/>
      <c r="JPH260" s="277"/>
      <c r="JPI260" s="277"/>
      <c r="JPJ260" s="277"/>
      <c r="JPK260" s="277"/>
      <c r="JPL260" s="277"/>
      <c r="JPM260" s="277"/>
      <c r="JPN260" s="402"/>
      <c r="JPO260" s="404"/>
      <c r="JPP260" s="49"/>
      <c r="JPQ260" s="49"/>
      <c r="JPR260" s="49"/>
      <c r="JPS260" s="99"/>
      <c r="JPT260" s="98"/>
      <c r="JPU260" s="49"/>
      <c r="JPV260" s="405"/>
      <c r="JPW260" s="405"/>
      <c r="JPX260" s="277"/>
      <c r="JPY260" s="277"/>
      <c r="JPZ260" s="277"/>
      <c r="JQA260" s="277"/>
      <c r="JQB260" s="277"/>
      <c r="JQC260" s="277"/>
      <c r="JQD260" s="277"/>
      <c r="JQE260" s="277"/>
      <c r="JQF260" s="402"/>
      <c r="JQG260" s="404"/>
      <c r="JQH260" s="49"/>
      <c r="JQI260" s="49"/>
      <c r="JQJ260" s="49"/>
      <c r="JQK260" s="99"/>
      <c r="JQL260" s="98"/>
      <c r="JQM260" s="49"/>
      <c r="JQN260" s="405"/>
      <c r="JQO260" s="405"/>
      <c r="JQP260" s="277"/>
      <c r="JQQ260" s="277"/>
      <c r="JQR260" s="277"/>
      <c r="JQS260" s="277"/>
      <c r="JQT260" s="277"/>
      <c r="JQU260" s="277"/>
      <c r="JQV260" s="277"/>
      <c r="JQW260" s="277"/>
      <c r="JQX260" s="402"/>
      <c r="JQY260" s="404"/>
      <c r="JQZ260" s="49"/>
      <c r="JRA260" s="49"/>
      <c r="JRB260" s="49"/>
      <c r="JRC260" s="99"/>
      <c r="JRD260" s="98"/>
      <c r="JRE260" s="49"/>
      <c r="JRF260" s="405"/>
      <c r="JRG260" s="405"/>
      <c r="JRH260" s="277"/>
      <c r="JRI260" s="277"/>
      <c r="JRJ260" s="277"/>
      <c r="JRK260" s="277"/>
      <c r="JRL260" s="277"/>
      <c r="JRM260" s="277"/>
      <c r="JRN260" s="277"/>
      <c r="JRO260" s="277"/>
      <c r="JRP260" s="402"/>
      <c r="JRQ260" s="404"/>
      <c r="JRR260" s="49"/>
      <c r="JRS260" s="49"/>
      <c r="JRT260" s="49"/>
      <c r="JRU260" s="99"/>
      <c r="JRV260" s="98"/>
      <c r="JRW260" s="49"/>
      <c r="JRX260" s="405"/>
      <c r="JRY260" s="405"/>
      <c r="JRZ260" s="277"/>
      <c r="JSA260" s="277"/>
      <c r="JSB260" s="277"/>
      <c r="JSC260" s="277"/>
      <c r="JSD260" s="277"/>
      <c r="JSE260" s="277"/>
      <c r="JSF260" s="277"/>
      <c r="JSG260" s="277"/>
      <c r="JSH260" s="402"/>
      <c r="JSI260" s="404"/>
      <c r="JSJ260" s="49"/>
      <c r="JSK260" s="49"/>
      <c r="JSL260" s="49"/>
      <c r="JSM260" s="99"/>
      <c r="JSN260" s="98"/>
      <c r="JSO260" s="49"/>
      <c r="JSP260" s="405"/>
      <c r="JSQ260" s="405"/>
      <c r="JSR260" s="277"/>
      <c r="JSS260" s="277"/>
      <c r="JST260" s="277"/>
      <c r="JSU260" s="277"/>
      <c r="JSV260" s="277"/>
      <c r="JSW260" s="277"/>
      <c r="JSX260" s="277"/>
      <c r="JSY260" s="277"/>
      <c r="JSZ260" s="402"/>
      <c r="JTA260" s="404"/>
      <c r="JTB260" s="49"/>
      <c r="JTC260" s="49"/>
      <c r="JTD260" s="49"/>
      <c r="JTE260" s="99"/>
      <c r="JTF260" s="98"/>
      <c r="JTG260" s="49"/>
      <c r="JTH260" s="405"/>
      <c r="JTI260" s="405"/>
      <c r="JTJ260" s="277"/>
      <c r="JTK260" s="277"/>
      <c r="JTL260" s="277"/>
      <c r="JTM260" s="277"/>
      <c r="JTN260" s="277"/>
      <c r="JTO260" s="277"/>
      <c r="JTP260" s="277"/>
      <c r="JTQ260" s="277"/>
      <c r="JTR260" s="402"/>
      <c r="JTS260" s="404"/>
      <c r="JTT260" s="49"/>
      <c r="JTU260" s="49"/>
      <c r="JTV260" s="49"/>
      <c r="JTW260" s="99"/>
      <c r="JTX260" s="98"/>
      <c r="JTY260" s="49"/>
      <c r="JTZ260" s="405"/>
      <c r="JUA260" s="405"/>
      <c r="JUB260" s="277"/>
      <c r="JUC260" s="277"/>
      <c r="JUD260" s="277"/>
      <c r="JUE260" s="277"/>
      <c r="JUF260" s="277"/>
      <c r="JUG260" s="277"/>
      <c r="JUH260" s="277"/>
      <c r="JUI260" s="277"/>
      <c r="JUJ260" s="402"/>
      <c r="JUK260" s="404"/>
      <c r="JUL260" s="49"/>
      <c r="JUM260" s="49"/>
      <c r="JUN260" s="49"/>
      <c r="JUO260" s="99"/>
      <c r="JUP260" s="98"/>
      <c r="JUQ260" s="49"/>
      <c r="JUR260" s="405"/>
      <c r="JUS260" s="405"/>
      <c r="JUT260" s="277"/>
      <c r="JUU260" s="277"/>
      <c r="JUV260" s="277"/>
      <c r="JUW260" s="277"/>
      <c r="JUX260" s="277"/>
      <c r="JUY260" s="277"/>
      <c r="JUZ260" s="277"/>
      <c r="JVA260" s="277"/>
      <c r="JVB260" s="402"/>
      <c r="JVC260" s="404"/>
      <c r="JVD260" s="49"/>
      <c r="JVE260" s="49"/>
      <c r="JVF260" s="49"/>
      <c r="JVG260" s="99"/>
      <c r="JVH260" s="98"/>
      <c r="JVI260" s="49"/>
      <c r="JVJ260" s="405"/>
      <c r="JVK260" s="405"/>
      <c r="JVL260" s="277"/>
      <c r="JVM260" s="277"/>
      <c r="JVN260" s="277"/>
      <c r="JVO260" s="277"/>
      <c r="JVP260" s="277"/>
      <c r="JVQ260" s="277"/>
      <c r="JVR260" s="277"/>
      <c r="JVS260" s="277"/>
      <c r="JVT260" s="402"/>
      <c r="JVU260" s="404"/>
      <c r="JVV260" s="49"/>
      <c r="JVW260" s="49"/>
      <c r="JVX260" s="49"/>
      <c r="JVY260" s="99"/>
      <c r="JVZ260" s="98"/>
      <c r="JWA260" s="49"/>
      <c r="JWB260" s="405"/>
      <c r="JWC260" s="405"/>
      <c r="JWD260" s="277"/>
      <c r="JWE260" s="277"/>
      <c r="JWF260" s="277"/>
      <c r="JWG260" s="277"/>
      <c r="JWH260" s="277"/>
      <c r="JWI260" s="277"/>
      <c r="JWJ260" s="277"/>
      <c r="JWK260" s="277"/>
      <c r="JWL260" s="402"/>
      <c r="JWM260" s="404"/>
      <c r="JWN260" s="49"/>
      <c r="JWO260" s="49"/>
      <c r="JWP260" s="49"/>
      <c r="JWQ260" s="99"/>
      <c r="JWR260" s="98"/>
      <c r="JWS260" s="49"/>
      <c r="JWT260" s="405"/>
      <c r="JWU260" s="405"/>
      <c r="JWV260" s="277"/>
      <c r="JWW260" s="277"/>
      <c r="JWX260" s="277"/>
      <c r="JWY260" s="277"/>
      <c r="JWZ260" s="277"/>
      <c r="JXA260" s="277"/>
      <c r="JXB260" s="277"/>
      <c r="JXC260" s="277"/>
      <c r="JXD260" s="402"/>
      <c r="JXE260" s="404"/>
      <c r="JXF260" s="49"/>
      <c r="JXG260" s="49"/>
      <c r="JXH260" s="49"/>
      <c r="JXI260" s="99"/>
      <c r="JXJ260" s="98"/>
      <c r="JXK260" s="49"/>
      <c r="JXL260" s="405"/>
      <c r="JXM260" s="405"/>
      <c r="JXN260" s="277"/>
      <c r="JXO260" s="277"/>
      <c r="JXP260" s="277"/>
      <c r="JXQ260" s="277"/>
      <c r="JXR260" s="277"/>
      <c r="JXS260" s="277"/>
      <c r="JXT260" s="277"/>
      <c r="JXU260" s="277"/>
      <c r="JXV260" s="402"/>
      <c r="JXW260" s="404"/>
      <c r="JXX260" s="49"/>
      <c r="JXY260" s="49"/>
      <c r="JXZ260" s="49"/>
      <c r="JYA260" s="99"/>
      <c r="JYB260" s="98"/>
      <c r="JYC260" s="49"/>
      <c r="JYD260" s="405"/>
      <c r="JYE260" s="405"/>
      <c r="JYF260" s="277"/>
      <c r="JYG260" s="277"/>
      <c r="JYH260" s="277"/>
      <c r="JYI260" s="277"/>
      <c r="JYJ260" s="277"/>
      <c r="JYK260" s="277"/>
      <c r="JYL260" s="277"/>
      <c r="JYM260" s="277"/>
      <c r="JYN260" s="402"/>
      <c r="JYO260" s="404"/>
      <c r="JYP260" s="49"/>
      <c r="JYQ260" s="49"/>
      <c r="JYR260" s="49"/>
      <c r="JYS260" s="99"/>
      <c r="JYT260" s="98"/>
      <c r="JYU260" s="49"/>
      <c r="JYV260" s="405"/>
      <c r="JYW260" s="405"/>
      <c r="JYX260" s="277"/>
      <c r="JYY260" s="277"/>
      <c r="JYZ260" s="277"/>
      <c r="JZA260" s="277"/>
      <c r="JZB260" s="277"/>
      <c r="JZC260" s="277"/>
      <c r="JZD260" s="277"/>
      <c r="JZE260" s="277"/>
      <c r="JZF260" s="402"/>
      <c r="JZG260" s="404"/>
      <c r="JZH260" s="49"/>
      <c r="JZI260" s="49"/>
      <c r="JZJ260" s="49"/>
      <c r="JZK260" s="99"/>
      <c r="JZL260" s="98"/>
      <c r="JZM260" s="49"/>
      <c r="JZN260" s="405"/>
      <c r="JZO260" s="405"/>
      <c r="JZP260" s="277"/>
      <c r="JZQ260" s="277"/>
      <c r="JZR260" s="277"/>
      <c r="JZS260" s="277"/>
      <c r="JZT260" s="277"/>
      <c r="JZU260" s="277"/>
      <c r="JZV260" s="277"/>
      <c r="JZW260" s="277"/>
      <c r="JZX260" s="402"/>
      <c r="JZY260" s="404"/>
      <c r="JZZ260" s="49"/>
      <c r="KAA260" s="49"/>
      <c r="KAB260" s="49"/>
      <c r="KAC260" s="99"/>
      <c r="KAD260" s="98"/>
      <c r="KAE260" s="49"/>
      <c r="KAF260" s="405"/>
      <c r="KAG260" s="405"/>
      <c r="KAH260" s="277"/>
      <c r="KAI260" s="277"/>
      <c r="KAJ260" s="277"/>
      <c r="KAK260" s="277"/>
      <c r="KAL260" s="277"/>
      <c r="KAM260" s="277"/>
      <c r="KAN260" s="277"/>
      <c r="KAO260" s="277"/>
      <c r="KAP260" s="402"/>
      <c r="KAQ260" s="404"/>
      <c r="KAR260" s="49"/>
      <c r="KAS260" s="49"/>
      <c r="KAT260" s="49"/>
      <c r="KAU260" s="99"/>
      <c r="KAV260" s="98"/>
      <c r="KAW260" s="49"/>
      <c r="KAX260" s="405"/>
      <c r="KAY260" s="405"/>
      <c r="KAZ260" s="277"/>
      <c r="KBA260" s="277"/>
      <c r="KBB260" s="277"/>
      <c r="KBC260" s="277"/>
      <c r="KBD260" s="277"/>
      <c r="KBE260" s="277"/>
      <c r="KBF260" s="277"/>
      <c r="KBG260" s="277"/>
      <c r="KBH260" s="402"/>
      <c r="KBI260" s="404"/>
      <c r="KBJ260" s="49"/>
      <c r="KBK260" s="49"/>
      <c r="KBL260" s="49"/>
      <c r="KBM260" s="99"/>
      <c r="KBN260" s="98"/>
      <c r="KBO260" s="49"/>
      <c r="KBP260" s="405"/>
      <c r="KBQ260" s="405"/>
      <c r="KBR260" s="277"/>
      <c r="KBS260" s="277"/>
      <c r="KBT260" s="277"/>
      <c r="KBU260" s="277"/>
      <c r="KBV260" s="277"/>
      <c r="KBW260" s="277"/>
      <c r="KBX260" s="277"/>
      <c r="KBY260" s="277"/>
      <c r="KBZ260" s="402"/>
      <c r="KCA260" s="404"/>
      <c r="KCB260" s="49"/>
      <c r="KCC260" s="49"/>
      <c r="KCD260" s="49"/>
      <c r="KCE260" s="99"/>
      <c r="KCF260" s="98"/>
      <c r="KCG260" s="49"/>
      <c r="KCH260" s="405"/>
      <c r="KCI260" s="405"/>
      <c r="KCJ260" s="277"/>
      <c r="KCK260" s="277"/>
      <c r="KCL260" s="277"/>
      <c r="KCM260" s="277"/>
      <c r="KCN260" s="277"/>
      <c r="KCO260" s="277"/>
      <c r="KCP260" s="277"/>
      <c r="KCQ260" s="277"/>
      <c r="KCR260" s="402"/>
      <c r="KCS260" s="404"/>
      <c r="KCT260" s="49"/>
      <c r="KCU260" s="49"/>
      <c r="KCV260" s="49"/>
      <c r="KCW260" s="99"/>
      <c r="KCX260" s="98"/>
      <c r="KCY260" s="49"/>
      <c r="KCZ260" s="405"/>
      <c r="KDA260" s="405"/>
      <c r="KDB260" s="277"/>
      <c r="KDC260" s="277"/>
      <c r="KDD260" s="277"/>
      <c r="KDE260" s="277"/>
      <c r="KDF260" s="277"/>
      <c r="KDG260" s="277"/>
      <c r="KDH260" s="277"/>
      <c r="KDI260" s="277"/>
      <c r="KDJ260" s="402"/>
      <c r="KDK260" s="404"/>
      <c r="KDL260" s="49"/>
      <c r="KDM260" s="49"/>
      <c r="KDN260" s="49"/>
      <c r="KDO260" s="99"/>
      <c r="KDP260" s="98"/>
      <c r="KDQ260" s="49"/>
      <c r="KDR260" s="405"/>
      <c r="KDS260" s="405"/>
      <c r="KDT260" s="277"/>
      <c r="KDU260" s="277"/>
      <c r="KDV260" s="277"/>
      <c r="KDW260" s="277"/>
      <c r="KDX260" s="277"/>
      <c r="KDY260" s="277"/>
      <c r="KDZ260" s="277"/>
      <c r="KEA260" s="277"/>
      <c r="KEB260" s="402"/>
      <c r="KEC260" s="404"/>
      <c r="KED260" s="49"/>
      <c r="KEE260" s="49"/>
      <c r="KEF260" s="49"/>
      <c r="KEG260" s="99"/>
      <c r="KEH260" s="98"/>
      <c r="KEI260" s="49"/>
      <c r="KEJ260" s="405"/>
      <c r="KEK260" s="405"/>
      <c r="KEL260" s="277"/>
      <c r="KEM260" s="277"/>
      <c r="KEN260" s="277"/>
      <c r="KEO260" s="277"/>
      <c r="KEP260" s="277"/>
      <c r="KEQ260" s="277"/>
      <c r="KER260" s="277"/>
      <c r="KES260" s="277"/>
      <c r="KET260" s="402"/>
      <c r="KEU260" s="404"/>
      <c r="KEV260" s="49"/>
      <c r="KEW260" s="49"/>
      <c r="KEX260" s="49"/>
      <c r="KEY260" s="99"/>
      <c r="KEZ260" s="98"/>
      <c r="KFA260" s="49"/>
      <c r="KFB260" s="405"/>
      <c r="KFC260" s="405"/>
      <c r="KFD260" s="277"/>
      <c r="KFE260" s="277"/>
      <c r="KFF260" s="277"/>
      <c r="KFG260" s="277"/>
      <c r="KFH260" s="277"/>
      <c r="KFI260" s="277"/>
      <c r="KFJ260" s="277"/>
      <c r="KFK260" s="277"/>
      <c r="KFL260" s="402"/>
      <c r="KFM260" s="404"/>
      <c r="KFN260" s="49"/>
      <c r="KFO260" s="49"/>
      <c r="KFP260" s="49"/>
      <c r="KFQ260" s="99"/>
      <c r="KFR260" s="98"/>
      <c r="KFS260" s="49"/>
      <c r="KFT260" s="405"/>
      <c r="KFU260" s="405"/>
      <c r="KFV260" s="277"/>
      <c r="KFW260" s="277"/>
      <c r="KFX260" s="277"/>
      <c r="KFY260" s="277"/>
      <c r="KFZ260" s="277"/>
      <c r="KGA260" s="277"/>
      <c r="KGB260" s="277"/>
      <c r="KGC260" s="277"/>
      <c r="KGD260" s="402"/>
      <c r="KGE260" s="404"/>
      <c r="KGF260" s="49"/>
      <c r="KGG260" s="49"/>
      <c r="KGH260" s="49"/>
      <c r="KGI260" s="99"/>
      <c r="KGJ260" s="98"/>
      <c r="KGK260" s="49"/>
      <c r="KGL260" s="405"/>
      <c r="KGM260" s="405"/>
      <c r="KGN260" s="277"/>
      <c r="KGO260" s="277"/>
      <c r="KGP260" s="277"/>
      <c r="KGQ260" s="277"/>
      <c r="KGR260" s="277"/>
      <c r="KGS260" s="277"/>
      <c r="KGT260" s="277"/>
      <c r="KGU260" s="277"/>
      <c r="KGV260" s="402"/>
      <c r="KGW260" s="404"/>
      <c r="KGX260" s="49"/>
      <c r="KGY260" s="49"/>
      <c r="KGZ260" s="49"/>
      <c r="KHA260" s="99"/>
      <c r="KHB260" s="98"/>
      <c r="KHC260" s="49"/>
      <c r="KHD260" s="405"/>
      <c r="KHE260" s="405"/>
      <c r="KHF260" s="277"/>
      <c r="KHG260" s="277"/>
      <c r="KHH260" s="277"/>
      <c r="KHI260" s="277"/>
      <c r="KHJ260" s="277"/>
      <c r="KHK260" s="277"/>
      <c r="KHL260" s="277"/>
      <c r="KHM260" s="277"/>
      <c r="KHN260" s="402"/>
      <c r="KHO260" s="404"/>
      <c r="KHP260" s="49"/>
      <c r="KHQ260" s="49"/>
      <c r="KHR260" s="49"/>
      <c r="KHS260" s="99"/>
      <c r="KHT260" s="98"/>
      <c r="KHU260" s="49"/>
      <c r="KHV260" s="405"/>
      <c r="KHW260" s="405"/>
      <c r="KHX260" s="277"/>
      <c r="KHY260" s="277"/>
      <c r="KHZ260" s="277"/>
      <c r="KIA260" s="277"/>
      <c r="KIB260" s="277"/>
      <c r="KIC260" s="277"/>
      <c r="KID260" s="277"/>
      <c r="KIE260" s="277"/>
      <c r="KIF260" s="402"/>
      <c r="KIG260" s="404"/>
      <c r="KIH260" s="49"/>
      <c r="KII260" s="49"/>
      <c r="KIJ260" s="49"/>
      <c r="KIK260" s="99"/>
      <c r="KIL260" s="98"/>
      <c r="KIM260" s="49"/>
      <c r="KIN260" s="405"/>
      <c r="KIO260" s="405"/>
      <c r="KIP260" s="277"/>
      <c r="KIQ260" s="277"/>
      <c r="KIR260" s="277"/>
      <c r="KIS260" s="277"/>
      <c r="KIT260" s="277"/>
      <c r="KIU260" s="277"/>
      <c r="KIV260" s="277"/>
      <c r="KIW260" s="277"/>
      <c r="KIX260" s="402"/>
      <c r="KIY260" s="404"/>
      <c r="KIZ260" s="49"/>
      <c r="KJA260" s="49"/>
      <c r="KJB260" s="49"/>
      <c r="KJC260" s="99"/>
      <c r="KJD260" s="98"/>
      <c r="KJE260" s="49"/>
      <c r="KJF260" s="405"/>
      <c r="KJG260" s="405"/>
      <c r="KJH260" s="277"/>
      <c r="KJI260" s="277"/>
      <c r="KJJ260" s="277"/>
      <c r="KJK260" s="277"/>
      <c r="KJL260" s="277"/>
      <c r="KJM260" s="277"/>
      <c r="KJN260" s="277"/>
      <c r="KJO260" s="277"/>
      <c r="KJP260" s="402"/>
      <c r="KJQ260" s="404"/>
      <c r="KJR260" s="49"/>
      <c r="KJS260" s="49"/>
      <c r="KJT260" s="49"/>
      <c r="KJU260" s="99"/>
      <c r="KJV260" s="98"/>
      <c r="KJW260" s="49"/>
      <c r="KJX260" s="405"/>
      <c r="KJY260" s="405"/>
      <c r="KJZ260" s="277"/>
      <c r="KKA260" s="277"/>
      <c r="KKB260" s="277"/>
      <c r="KKC260" s="277"/>
      <c r="KKD260" s="277"/>
      <c r="KKE260" s="277"/>
      <c r="KKF260" s="277"/>
      <c r="KKG260" s="277"/>
      <c r="KKH260" s="402"/>
      <c r="KKI260" s="404"/>
      <c r="KKJ260" s="49"/>
      <c r="KKK260" s="49"/>
      <c r="KKL260" s="49"/>
      <c r="KKM260" s="99"/>
      <c r="KKN260" s="98"/>
      <c r="KKO260" s="49"/>
      <c r="KKP260" s="405"/>
      <c r="KKQ260" s="405"/>
      <c r="KKR260" s="277"/>
      <c r="KKS260" s="277"/>
      <c r="KKT260" s="277"/>
      <c r="KKU260" s="277"/>
      <c r="KKV260" s="277"/>
      <c r="KKW260" s="277"/>
      <c r="KKX260" s="277"/>
      <c r="KKY260" s="277"/>
      <c r="KKZ260" s="402"/>
      <c r="KLA260" s="404"/>
      <c r="KLB260" s="49"/>
      <c r="KLC260" s="49"/>
      <c r="KLD260" s="49"/>
      <c r="KLE260" s="99"/>
      <c r="KLF260" s="98"/>
      <c r="KLG260" s="49"/>
      <c r="KLH260" s="405"/>
      <c r="KLI260" s="405"/>
      <c r="KLJ260" s="277"/>
      <c r="KLK260" s="277"/>
      <c r="KLL260" s="277"/>
      <c r="KLM260" s="277"/>
      <c r="KLN260" s="277"/>
      <c r="KLO260" s="277"/>
      <c r="KLP260" s="277"/>
      <c r="KLQ260" s="277"/>
      <c r="KLR260" s="402"/>
      <c r="KLS260" s="404"/>
      <c r="KLT260" s="49"/>
      <c r="KLU260" s="49"/>
      <c r="KLV260" s="49"/>
      <c r="KLW260" s="99"/>
      <c r="KLX260" s="98"/>
      <c r="KLY260" s="49"/>
      <c r="KLZ260" s="405"/>
      <c r="KMA260" s="405"/>
      <c r="KMB260" s="277"/>
      <c r="KMC260" s="277"/>
      <c r="KMD260" s="277"/>
      <c r="KME260" s="277"/>
      <c r="KMF260" s="277"/>
      <c r="KMG260" s="277"/>
      <c r="KMH260" s="277"/>
      <c r="KMI260" s="277"/>
      <c r="KMJ260" s="402"/>
      <c r="KMK260" s="404"/>
      <c r="KML260" s="49"/>
      <c r="KMM260" s="49"/>
      <c r="KMN260" s="49"/>
      <c r="KMO260" s="99"/>
      <c r="KMP260" s="98"/>
      <c r="KMQ260" s="49"/>
      <c r="KMR260" s="405"/>
      <c r="KMS260" s="405"/>
      <c r="KMT260" s="277"/>
      <c r="KMU260" s="277"/>
      <c r="KMV260" s="277"/>
      <c r="KMW260" s="277"/>
      <c r="KMX260" s="277"/>
      <c r="KMY260" s="277"/>
      <c r="KMZ260" s="277"/>
      <c r="KNA260" s="277"/>
      <c r="KNB260" s="402"/>
      <c r="KNC260" s="404"/>
      <c r="KND260" s="49"/>
      <c r="KNE260" s="49"/>
      <c r="KNF260" s="49"/>
      <c r="KNG260" s="99"/>
      <c r="KNH260" s="98"/>
      <c r="KNI260" s="49"/>
      <c r="KNJ260" s="405"/>
      <c r="KNK260" s="405"/>
      <c r="KNL260" s="277"/>
      <c r="KNM260" s="277"/>
      <c r="KNN260" s="277"/>
      <c r="KNO260" s="277"/>
      <c r="KNP260" s="277"/>
      <c r="KNQ260" s="277"/>
      <c r="KNR260" s="277"/>
      <c r="KNS260" s="277"/>
      <c r="KNT260" s="402"/>
      <c r="KNU260" s="404"/>
      <c r="KNV260" s="49"/>
      <c r="KNW260" s="49"/>
      <c r="KNX260" s="49"/>
      <c r="KNY260" s="99"/>
      <c r="KNZ260" s="98"/>
      <c r="KOA260" s="49"/>
      <c r="KOB260" s="405"/>
      <c r="KOC260" s="405"/>
      <c r="KOD260" s="277"/>
      <c r="KOE260" s="277"/>
      <c r="KOF260" s="277"/>
      <c r="KOG260" s="277"/>
      <c r="KOH260" s="277"/>
      <c r="KOI260" s="277"/>
      <c r="KOJ260" s="277"/>
      <c r="KOK260" s="277"/>
      <c r="KOL260" s="402"/>
      <c r="KOM260" s="404"/>
      <c r="KON260" s="49"/>
      <c r="KOO260" s="49"/>
      <c r="KOP260" s="49"/>
      <c r="KOQ260" s="99"/>
      <c r="KOR260" s="98"/>
      <c r="KOS260" s="49"/>
      <c r="KOT260" s="405"/>
      <c r="KOU260" s="405"/>
      <c r="KOV260" s="277"/>
      <c r="KOW260" s="277"/>
      <c r="KOX260" s="277"/>
      <c r="KOY260" s="277"/>
      <c r="KOZ260" s="277"/>
      <c r="KPA260" s="277"/>
      <c r="KPB260" s="277"/>
      <c r="KPC260" s="277"/>
      <c r="KPD260" s="402"/>
      <c r="KPE260" s="404"/>
      <c r="KPF260" s="49"/>
      <c r="KPG260" s="49"/>
      <c r="KPH260" s="49"/>
      <c r="KPI260" s="99"/>
      <c r="KPJ260" s="98"/>
      <c r="KPK260" s="49"/>
      <c r="KPL260" s="405"/>
      <c r="KPM260" s="405"/>
      <c r="KPN260" s="277"/>
      <c r="KPO260" s="277"/>
      <c r="KPP260" s="277"/>
      <c r="KPQ260" s="277"/>
      <c r="KPR260" s="277"/>
      <c r="KPS260" s="277"/>
      <c r="KPT260" s="277"/>
      <c r="KPU260" s="277"/>
      <c r="KPV260" s="402"/>
      <c r="KPW260" s="404"/>
      <c r="KPX260" s="49"/>
      <c r="KPY260" s="49"/>
      <c r="KPZ260" s="49"/>
      <c r="KQA260" s="99"/>
      <c r="KQB260" s="98"/>
      <c r="KQC260" s="49"/>
      <c r="KQD260" s="405"/>
      <c r="KQE260" s="405"/>
      <c r="KQF260" s="277"/>
      <c r="KQG260" s="277"/>
      <c r="KQH260" s="277"/>
      <c r="KQI260" s="277"/>
      <c r="KQJ260" s="277"/>
      <c r="KQK260" s="277"/>
      <c r="KQL260" s="277"/>
      <c r="KQM260" s="277"/>
      <c r="KQN260" s="402"/>
      <c r="KQO260" s="404"/>
      <c r="KQP260" s="49"/>
      <c r="KQQ260" s="49"/>
      <c r="KQR260" s="49"/>
      <c r="KQS260" s="99"/>
      <c r="KQT260" s="98"/>
      <c r="KQU260" s="49"/>
      <c r="KQV260" s="405"/>
      <c r="KQW260" s="405"/>
      <c r="KQX260" s="277"/>
      <c r="KQY260" s="277"/>
      <c r="KQZ260" s="277"/>
      <c r="KRA260" s="277"/>
      <c r="KRB260" s="277"/>
      <c r="KRC260" s="277"/>
      <c r="KRD260" s="277"/>
      <c r="KRE260" s="277"/>
      <c r="KRF260" s="402"/>
      <c r="KRG260" s="404"/>
      <c r="KRH260" s="49"/>
      <c r="KRI260" s="49"/>
      <c r="KRJ260" s="49"/>
      <c r="KRK260" s="99"/>
      <c r="KRL260" s="98"/>
      <c r="KRM260" s="49"/>
      <c r="KRN260" s="405"/>
      <c r="KRO260" s="405"/>
      <c r="KRP260" s="277"/>
      <c r="KRQ260" s="277"/>
      <c r="KRR260" s="277"/>
      <c r="KRS260" s="277"/>
      <c r="KRT260" s="277"/>
      <c r="KRU260" s="277"/>
      <c r="KRV260" s="277"/>
      <c r="KRW260" s="277"/>
      <c r="KRX260" s="402"/>
      <c r="KRY260" s="404"/>
      <c r="KRZ260" s="49"/>
      <c r="KSA260" s="49"/>
      <c r="KSB260" s="49"/>
      <c r="KSC260" s="99"/>
      <c r="KSD260" s="98"/>
      <c r="KSE260" s="49"/>
      <c r="KSF260" s="405"/>
      <c r="KSG260" s="405"/>
      <c r="KSH260" s="277"/>
      <c r="KSI260" s="277"/>
      <c r="KSJ260" s="277"/>
      <c r="KSK260" s="277"/>
      <c r="KSL260" s="277"/>
      <c r="KSM260" s="277"/>
      <c r="KSN260" s="277"/>
      <c r="KSO260" s="277"/>
      <c r="KSP260" s="402"/>
      <c r="KSQ260" s="404"/>
      <c r="KSR260" s="49"/>
      <c r="KSS260" s="49"/>
      <c r="KST260" s="49"/>
      <c r="KSU260" s="99"/>
      <c r="KSV260" s="98"/>
      <c r="KSW260" s="49"/>
      <c r="KSX260" s="405"/>
      <c r="KSY260" s="405"/>
      <c r="KSZ260" s="277"/>
      <c r="KTA260" s="277"/>
      <c r="KTB260" s="277"/>
      <c r="KTC260" s="277"/>
      <c r="KTD260" s="277"/>
      <c r="KTE260" s="277"/>
      <c r="KTF260" s="277"/>
      <c r="KTG260" s="277"/>
      <c r="KTH260" s="402"/>
      <c r="KTI260" s="404"/>
      <c r="KTJ260" s="49"/>
      <c r="KTK260" s="49"/>
      <c r="KTL260" s="49"/>
      <c r="KTM260" s="99"/>
      <c r="KTN260" s="98"/>
      <c r="KTO260" s="49"/>
      <c r="KTP260" s="405"/>
      <c r="KTQ260" s="405"/>
      <c r="KTR260" s="277"/>
      <c r="KTS260" s="277"/>
      <c r="KTT260" s="277"/>
      <c r="KTU260" s="277"/>
      <c r="KTV260" s="277"/>
      <c r="KTW260" s="277"/>
      <c r="KTX260" s="277"/>
      <c r="KTY260" s="277"/>
      <c r="KTZ260" s="402"/>
      <c r="KUA260" s="404"/>
      <c r="KUB260" s="49"/>
      <c r="KUC260" s="49"/>
      <c r="KUD260" s="49"/>
      <c r="KUE260" s="99"/>
      <c r="KUF260" s="98"/>
      <c r="KUG260" s="49"/>
      <c r="KUH260" s="405"/>
      <c r="KUI260" s="405"/>
      <c r="KUJ260" s="277"/>
      <c r="KUK260" s="277"/>
      <c r="KUL260" s="277"/>
      <c r="KUM260" s="277"/>
      <c r="KUN260" s="277"/>
      <c r="KUO260" s="277"/>
      <c r="KUP260" s="277"/>
      <c r="KUQ260" s="277"/>
      <c r="KUR260" s="402"/>
      <c r="KUS260" s="404"/>
      <c r="KUT260" s="49"/>
      <c r="KUU260" s="49"/>
      <c r="KUV260" s="49"/>
      <c r="KUW260" s="99"/>
      <c r="KUX260" s="98"/>
      <c r="KUY260" s="49"/>
      <c r="KUZ260" s="405"/>
      <c r="KVA260" s="405"/>
      <c r="KVB260" s="277"/>
      <c r="KVC260" s="277"/>
      <c r="KVD260" s="277"/>
      <c r="KVE260" s="277"/>
      <c r="KVF260" s="277"/>
      <c r="KVG260" s="277"/>
      <c r="KVH260" s="277"/>
      <c r="KVI260" s="277"/>
      <c r="KVJ260" s="402"/>
      <c r="KVK260" s="404"/>
      <c r="KVL260" s="49"/>
      <c r="KVM260" s="49"/>
      <c r="KVN260" s="49"/>
      <c r="KVO260" s="99"/>
      <c r="KVP260" s="98"/>
      <c r="KVQ260" s="49"/>
      <c r="KVR260" s="405"/>
      <c r="KVS260" s="405"/>
      <c r="KVT260" s="277"/>
      <c r="KVU260" s="277"/>
      <c r="KVV260" s="277"/>
      <c r="KVW260" s="277"/>
      <c r="KVX260" s="277"/>
      <c r="KVY260" s="277"/>
      <c r="KVZ260" s="277"/>
      <c r="KWA260" s="277"/>
      <c r="KWB260" s="402"/>
      <c r="KWC260" s="404"/>
      <c r="KWD260" s="49"/>
      <c r="KWE260" s="49"/>
      <c r="KWF260" s="49"/>
      <c r="KWG260" s="99"/>
      <c r="KWH260" s="98"/>
      <c r="KWI260" s="49"/>
      <c r="KWJ260" s="405"/>
      <c r="KWK260" s="405"/>
      <c r="KWL260" s="277"/>
      <c r="KWM260" s="277"/>
      <c r="KWN260" s="277"/>
      <c r="KWO260" s="277"/>
      <c r="KWP260" s="277"/>
      <c r="KWQ260" s="277"/>
      <c r="KWR260" s="277"/>
      <c r="KWS260" s="277"/>
      <c r="KWT260" s="402"/>
      <c r="KWU260" s="404"/>
      <c r="KWV260" s="49"/>
      <c r="KWW260" s="49"/>
      <c r="KWX260" s="49"/>
      <c r="KWY260" s="99"/>
      <c r="KWZ260" s="98"/>
      <c r="KXA260" s="49"/>
      <c r="KXB260" s="405"/>
      <c r="KXC260" s="405"/>
      <c r="KXD260" s="277"/>
      <c r="KXE260" s="277"/>
      <c r="KXF260" s="277"/>
      <c r="KXG260" s="277"/>
      <c r="KXH260" s="277"/>
      <c r="KXI260" s="277"/>
      <c r="KXJ260" s="277"/>
      <c r="KXK260" s="277"/>
      <c r="KXL260" s="402"/>
      <c r="KXM260" s="404"/>
      <c r="KXN260" s="49"/>
      <c r="KXO260" s="49"/>
      <c r="KXP260" s="49"/>
      <c r="KXQ260" s="99"/>
      <c r="KXR260" s="98"/>
      <c r="KXS260" s="49"/>
      <c r="KXT260" s="405"/>
      <c r="KXU260" s="405"/>
      <c r="KXV260" s="277"/>
      <c r="KXW260" s="277"/>
      <c r="KXX260" s="277"/>
      <c r="KXY260" s="277"/>
      <c r="KXZ260" s="277"/>
      <c r="KYA260" s="277"/>
      <c r="KYB260" s="277"/>
      <c r="KYC260" s="277"/>
      <c r="KYD260" s="402"/>
      <c r="KYE260" s="404"/>
      <c r="KYF260" s="49"/>
      <c r="KYG260" s="49"/>
      <c r="KYH260" s="49"/>
      <c r="KYI260" s="99"/>
      <c r="KYJ260" s="98"/>
      <c r="KYK260" s="49"/>
      <c r="KYL260" s="405"/>
      <c r="KYM260" s="405"/>
      <c r="KYN260" s="277"/>
      <c r="KYO260" s="277"/>
      <c r="KYP260" s="277"/>
      <c r="KYQ260" s="277"/>
      <c r="KYR260" s="277"/>
      <c r="KYS260" s="277"/>
      <c r="KYT260" s="277"/>
      <c r="KYU260" s="277"/>
      <c r="KYV260" s="402"/>
      <c r="KYW260" s="404"/>
      <c r="KYX260" s="49"/>
      <c r="KYY260" s="49"/>
      <c r="KYZ260" s="49"/>
      <c r="KZA260" s="99"/>
      <c r="KZB260" s="98"/>
      <c r="KZC260" s="49"/>
      <c r="KZD260" s="405"/>
      <c r="KZE260" s="405"/>
      <c r="KZF260" s="277"/>
      <c r="KZG260" s="277"/>
      <c r="KZH260" s="277"/>
      <c r="KZI260" s="277"/>
      <c r="KZJ260" s="277"/>
      <c r="KZK260" s="277"/>
      <c r="KZL260" s="277"/>
      <c r="KZM260" s="277"/>
      <c r="KZN260" s="402"/>
      <c r="KZO260" s="404"/>
      <c r="KZP260" s="49"/>
      <c r="KZQ260" s="49"/>
      <c r="KZR260" s="49"/>
      <c r="KZS260" s="99"/>
      <c r="KZT260" s="98"/>
      <c r="KZU260" s="49"/>
      <c r="KZV260" s="405"/>
      <c r="KZW260" s="405"/>
      <c r="KZX260" s="277"/>
      <c r="KZY260" s="277"/>
      <c r="KZZ260" s="277"/>
      <c r="LAA260" s="277"/>
      <c r="LAB260" s="277"/>
      <c r="LAC260" s="277"/>
      <c r="LAD260" s="277"/>
      <c r="LAE260" s="277"/>
      <c r="LAF260" s="402"/>
      <c r="LAG260" s="404"/>
      <c r="LAH260" s="49"/>
      <c r="LAI260" s="49"/>
      <c r="LAJ260" s="49"/>
      <c r="LAK260" s="99"/>
      <c r="LAL260" s="98"/>
      <c r="LAM260" s="49"/>
      <c r="LAN260" s="405"/>
      <c r="LAO260" s="405"/>
      <c r="LAP260" s="277"/>
      <c r="LAQ260" s="277"/>
      <c r="LAR260" s="277"/>
      <c r="LAS260" s="277"/>
      <c r="LAT260" s="277"/>
      <c r="LAU260" s="277"/>
      <c r="LAV260" s="277"/>
      <c r="LAW260" s="277"/>
      <c r="LAX260" s="402"/>
      <c r="LAY260" s="404"/>
      <c r="LAZ260" s="49"/>
      <c r="LBA260" s="49"/>
      <c r="LBB260" s="49"/>
      <c r="LBC260" s="99"/>
      <c r="LBD260" s="98"/>
      <c r="LBE260" s="49"/>
      <c r="LBF260" s="405"/>
      <c r="LBG260" s="405"/>
      <c r="LBH260" s="277"/>
      <c r="LBI260" s="277"/>
      <c r="LBJ260" s="277"/>
      <c r="LBK260" s="277"/>
      <c r="LBL260" s="277"/>
      <c r="LBM260" s="277"/>
      <c r="LBN260" s="277"/>
      <c r="LBO260" s="277"/>
      <c r="LBP260" s="402"/>
      <c r="LBQ260" s="404"/>
      <c r="LBR260" s="49"/>
      <c r="LBS260" s="49"/>
      <c r="LBT260" s="49"/>
      <c r="LBU260" s="99"/>
      <c r="LBV260" s="98"/>
      <c r="LBW260" s="49"/>
      <c r="LBX260" s="405"/>
      <c r="LBY260" s="405"/>
      <c r="LBZ260" s="277"/>
      <c r="LCA260" s="277"/>
      <c r="LCB260" s="277"/>
      <c r="LCC260" s="277"/>
      <c r="LCD260" s="277"/>
      <c r="LCE260" s="277"/>
      <c r="LCF260" s="277"/>
      <c r="LCG260" s="277"/>
      <c r="LCH260" s="402"/>
      <c r="LCI260" s="404"/>
      <c r="LCJ260" s="49"/>
      <c r="LCK260" s="49"/>
      <c r="LCL260" s="49"/>
      <c r="LCM260" s="99"/>
      <c r="LCN260" s="98"/>
      <c r="LCO260" s="49"/>
      <c r="LCP260" s="405"/>
      <c r="LCQ260" s="405"/>
      <c r="LCR260" s="277"/>
      <c r="LCS260" s="277"/>
      <c r="LCT260" s="277"/>
      <c r="LCU260" s="277"/>
      <c r="LCV260" s="277"/>
      <c r="LCW260" s="277"/>
      <c r="LCX260" s="277"/>
      <c r="LCY260" s="277"/>
      <c r="LCZ260" s="402"/>
      <c r="LDA260" s="404"/>
      <c r="LDB260" s="49"/>
      <c r="LDC260" s="49"/>
      <c r="LDD260" s="49"/>
      <c r="LDE260" s="99"/>
      <c r="LDF260" s="98"/>
      <c r="LDG260" s="49"/>
      <c r="LDH260" s="405"/>
      <c r="LDI260" s="405"/>
      <c r="LDJ260" s="277"/>
      <c r="LDK260" s="277"/>
      <c r="LDL260" s="277"/>
      <c r="LDM260" s="277"/>
      <c r="LDN260" s="277"/>
      <c r="LDO260" s="277"/>
      <c r="LDP260" s="277"/>
      <c r="LDQ260" s="277"/>
      <c r="LDR260" s="402"/>
      <c r="LDS260" s="404"/>
      <c r="LDT260" s="49"/>
      <c r="LDU260" s="49"/>
      <c r="LDV260" s="49"/>
      <c r="LDW260" s="99"/>
      <c r="LDX260" s="98"/>
      <c r="LDY260" s="49"/>
      <c r="LDZ260" s="405"/>
      <c r="LEA260" s="405"/>
      <c r="LEB260" s="277"/>
      <c r="LEC260" s="277"/>
      <c r="LED260" s="277"/>
      <c r="LEE260" s="277"/>
      <c r="LEF260" s="277"/>
      <c r="LEG260" s="277"/>
      <c r="LEH260" s="277"/>
      <c r="LEI260" s="277"/>
      <c r="LEJ260" s="402"/>
      <c r="LEK260" s="404"/>
      <c r="LEL260" s="49"/>
      <c r="LEM260" s="49"/>
      <c r="LEN260" s="49"/>
      <c r="LEO260" s="99"/>
      <c r="LEP260" s="98"/>
      <c r="LEQ260" s="49"/>
      <c r="LER260" s="405"/>
      <c r="LES260" s="405"/>
      <c r="LET260" s="277"/>
      <c r="LEU260" s="277"/>
      <c r="LEV260" s="277"/>
      <c r="LEW260" s="277"/>
      <c r="LEX260" s="277"/>
      <c r="LEY260" s="277"/>
      <c r="LEZ260" s="277"/>
      <c r="LFA260" s="277"/>
      <c r="LFB260" s="402"/>
      <c r="LFC260" s="404"/>
      <c r="LFD260" s="49"/>
      <c r="LFE260" s="49"/>
      <c r="LFF260" s="49"/>
      <c r="LFG260" s="99"/>
      <c r="LFH260" s="98"/>
      <c r="LFI260" s="49"/>
      <c r="LFJ260" s="405"/>
      <c r="LFK260" s="405"/>
      <c r="LFL260" s="277"/>
      <c r="LFM260" s="277"/>
      <c r="LFN260" s="277"/>
      <c r="LFO260" s="277"/>
      <c r="LFP260" s="277"/>
      <c r="LFQ260" s="277"/>
      <c r="LFR260" s="277"/>
      <c r="LFS260" s="277"/>
      <c r="LFT260" s="402"/>
      <c r="LFU260" s="404"/>
      <c r="LFV260" s="49"/>
      <c r="LFW260" s="49"/>
      <c r="LFX260" s="49"/>
      <c r="LFY260" s="99"/>
      <c r="LFZ260" s="98"/>
      <c r="LGA260" s="49"/>
      <c r="LGB260" s="405"/>
      <c r="LGC260" s="405"/>
      <c r="LGD260" s="277"/>
      <c r="LGE260" s="277"/>
      <c r="LGF260" s="277"/>
      <c r="LGG260" s="277"/>
      <c r="LGH260" s="277"/>
      <c r="LGI260" s="277"/>
      <c r="LGJ260" s="277"/>
      <c r="LGK260" s="277"/>
      <c r="LGL260" s="402"/>
      <c r="LGM260" s="404"/>
      <c r="LGN260" s="49"/>
      <c r="LGO260" s="49"/>
      <c r="LGP260" s="49"/>
      <c r="LGQ260" s="99"/>
      <c r="LGR260" s="98"/>
      <c r="LGS260" s="49"/>
      <c r="LGT260" s="405"/>
      <c r="LGU260" s="405"/>
      <c r="LGV260" s="277"/>
      <c r="LGW260" s="277"/>
      <c r="LGX260" s="277"/>
      <c r="LGY260" s="277"/>
      <c r="LGZ260" s="277"/>
      <c r="LHA260" s="277"/>
      <c r="LHB260" s="277"/>
      <c r="LHC260" s="277"/>
      <c r="LHD260" s="402"/>
      <c r="LHE260" s="404"/>
      <c r="LHF260" s="49"/>
      <c r="LHG260" s="49"/>
      <c r="LHH260" s="49"/>
      <c r="LHI260" s="99"/>
      <c r="LHJ260" s="98"/>
      <c r="LHK260" s="49"/>
      <c r="LHL260" s="405"/>
      <c r="LHM260" s="405"/>
      <c r="LHN260" s="277"/>
      <c r="LHO260" s="277"/>
      <c r="LHP260" s="277"/>
      <c r="LHQ260" s="277"/>
      <c r="LHR260" s="277"/>
      <c r="LHS260" s="277"/>
      <c r="LHT260" s="277"/>
      <c r="LHU260" s="277"/>
      <c r="LHV260" s="402"/>
      <c r="LHW260" s="404"/>
      <c r="LHX260" s="49"/>
      <c r="LHY260" s="49"/>
      <c r="LHZ260" s="49"/>
      <c r="LIA260" s="99"/>
      <c r="LIB260" s="98"/>
      <c r="LIC260" s="49"/>
      <c r="LID260" s="405"/>
      <c r="LIE260" s="405"/>
      <c r="LIF260" s="277"/>
      <c r="LIG260" s="277"/>
      <c r="LIH260" s="277"/>
      <c r="LII260" s="277"/>
      <c r="LIJ260" s="277"/>
      <c r="LIK260" s="277"/>
      <c r="LIL260" s="277"/>
      <c r="LIM260" s="277"/>
      <c r="LIN260" s="402"/>
      <c r="LIO260" s="404"/>
      <c r="LIP260" s="49"/>
      <c r="LIQ260" s="49"/>
      <c r="LIR260" s="49"/>
      <c r="LIS260" s="99"/>
      <c r="LIT260" s="98"/>
      <c r="LIU260" s="49"/>
      <c r="LIV260" s="405"/>
      <c r="LIW260" s="405"/>
      <c r="LIX260" s="277"/>
      <c r="LIY260" s="277"/>
      <c r="LIZ260" s="277"/>
      <c r="LJA260" s="277"/>
      <c r="LJB260" s="277"/>
      <c r="LJC260" s="277"/>
      <c r="LJD260" s="277"/>
      <c r="LJE260" s="277"/>
      <c r="LJF260" s="402"/>
      <c r="LJG260" s="404"/>
      <c r="LJH260" s="49"/>
      <c r="LJI260" s="49"/>
      <c r="LJJ260" s="49"/>
      <c r="LJK260" s="99"/>
      <c r="LJL260" s="98"/>
      <c r="LJM260" s="49"/>
      <c r="LJN260" s="405"/>
      <c r="LJO260" s="405"/>
      <c r="LJP260" s="277"/>
      <c r="LJQ260" s="277"/>
      <c r="LJR260" s="277"/>
      <c r="LJS260" s="277"/>
      <c r="LJT260" s="277"/>
      <c r="LJU260" s="277"/>
      <c r="LJV260" s="277"/>
      <c r="LJW260" s="277"/>
      <c r="LJX260" s="402"/>
      <c r="LJY260" s="404"/>
      <c r="LJZ260" s="49"/>
      <c r="LKA260" s="49"/>
      <c r="LKB260" s="49"/>
      <c r="LKC260" s="99"/>
      <c r="LKD260" s="98"/>
      <c r="LKE260" s="49"/>
      <c r="LKF260" s="405"/>
      <c r="LKG260" s="405"/>
      <c r="LKH260" s="277"/>
      <c r="LKI260" s="277"/>
      <c r="LKJ260" s="277"/>
      <c r="LKK260" s="277"/>
      <c r="LKL260" s="277"/>
      <c r="LKM260" s="277"/>
      <c r="LKN260" s="277"/>
      <c r="LKO260" s="277"/>
      <c r="LKP260" s="402"/>
      <c r="LKQ260" s="404"/>
      <c r="LKR260" s="49"/>
      <c r="LKS260" s="49"/>
      <c r="LKT260" s="49"/>
      <c r="LKU260" s="99"/>
      <c r="LKV260" s="98"/>
      <c r="LKW260" s="49"/>
      <c r="LKX260" s="405"/>
      <c r="LKY260" s="405"/>
      <c r="LKZ260" s="277"/>
      <c r="LLA260" s="277"/>
      <c r="LLB260" s="277"/>
      <c r="LLC260" s="277"/>
      <c r="LLD260" s="277"/>
      <c r="LLE260" s="277"/>
      <c r="LLF260" s="277"/>
      <c r="LLG260" s="277"/>
      <c r="LLH260" s="402"/>
      <c r="LLI260" s="404"/>
      <c r="LLJ260" s="49"/>
      <c r="LLK260" s="49"/>
      <c r="LLL260" s="49"/>
      <c r="LLM260" s="99"/>
      <c r="LLN260" s="98"/>
      <c r="LLO260" s="49"/>
      <c r="LLP260" s="405"/>
      <c r="LLQ260" s="405"/>
      <c r="LLR260" s="277"/>
      <c r="LLS260" s="277"/>
      <c r="LLT260" s="277"/>
      <c r="LLU260" s="277"/>
      <c r="LLV260" s="277"/>
      <c r="LLW260" s="277"/>
      <c r="LLX260" s="277"/>
      <c r="LLY260" s="277"/>
      <c r="LLZ260" s="402"/>
      <c r="LMA260" s="404"/>
      <c r="LMB260" s="49"/>
      <c r="LMC260" s="49"/>
      <c r="LMD260" s="49"/>
      <c r="LME260" s="99"/>
      <c r="LMF260" s="98"/>
      <c r="LMG260" s="49"/>
      <c r="LMH260" s="405"/>
      <c r="LMI260" s="405"/>
      <c r="LMJ260" s="277"/>
      <c r="LMK260" s="277"/>
      <c r="LML260" s="277"/>
      <c r="LMM260" s="277"/>
      <c r="LMN260" s="277"/>
      <c r="LMO260" s="277"/>
      <c r="LMP260" s="277"/>
      <c r="LMQ260" s="277"/>
      <c r="LMR260" s="402"/>
      <c r="LMS260" s="404"/>
      <c r="LMT260" s="49"/>
      <c r="LMU260" s="49"/>
      <c r="LMV260" s="49"/>
      <c r="LMW260" s="99"/>
      <c r="LMX260" s="98"/>
      <c r="LMY260" s="49"/>
      <c r="LMZ260" s="405"/>
      <c r="LNA260" s="405"/>
      <c r="LNB260" s="277"/>
      <c r="LNC260" s="277"/>
      <c r="LND260" s="277"/>
      <c r="LNE260" s="277"/>
      <c r="LNF260" s="277"/>
      <c r="LNG260" s="277"/>
      <c r="LNH260" s="277"/>
      <c r="LNI260" s="277"/>
      <c r="LNJ260" s="402"/>
      <c r="LNK260" s="404"/>
      <c r="LNL260" s="49"/>
      <c r="LNM260" s="49"/>
      <c r="LNN260" s="49"/>
      <c r="LNO260" s="99"/>
      <c r="LNP260" s="98"/>
      <c r="LNQ260" s="49"/>
      <c r="LNR260" s="405"/>
      <c r="LNS260" s="405"/>
      <c r="LNT260" s="277"/>
      <c r="LNU260" s="277"/>
      <c r="LNV260" s="277"/>
      <c r="LNW260" s="277"/>
      <c r="LNX260" s="277"/>
      <c r="LNY260" s="277"/>
      <c r="LNZ260" s="277"/>
      <c r="LOA260" s="277"/>
      <c r="LOB260" s="402"/>
      <c r="LOC260" s="404"/>
      <c r="LOD260" s="49"/>
      <c r="LOE260" s="49"/>
      <c r="LOF260" s="49"/>
      <c r="LOG260" s="99"/>
      <c r="LOH260" s="98"/>
      <c r="LOI260" s="49"/>
      <c r="LOJ260" s="405"/>
      <c r="LOK260" s="405"/>
      <c r="LOL260" s="277"/>
      <c r="LOM260" s="277"/>
      <c r="LON260" s="277"/>
      <c r="LOO260" s="277"/>
      <c r="LOP260" s="277"/>
      <c r="LOQ260" s="277"/>
      <c r="LOR260" s="277"/>
      <c r="LOS260" s="277"/>
      <c r="LOT260" s="402"/>
      <c r="LOU260" s="404"/>
      <c r="LOV260" s="49"/>
      <c r="LOW260" s="49"/>
      <c r="LOX260" s="49"/>
      <c r="LOY260" s="99"/>
      <c r="LOZ260" s="98"/>
      <c r="LPA260" s="49"/>
      <c r="LPB260" s="405"/>
      <c r="LPC260" s="405"/>
      <c r="LPD260" s="277"/>
      <c r="LPE260" s="277"/>
      <c r="LPF260" s="277"/>
      <c r="LPG260" s="277"/>
      <c r="LPH260" s="277"/>
      <c r="LPI260" s="277"/>
      <c r="LPJ260" s="277"/>
      <c r="LPK260" s="277"/>
      <c r="LPL260" s="402"/>
      <c r="LPM260" s="404"/>
      <c r="LPN260" s="49"/>
      <c r="LPO260" s="49"/>
      <c r="LPP260" s="49"/>
      <c r="LPQ260" s="99"/>
      <c r="LPR260" s="98"/>
      <c r="LPS260" s="49"/>
      <c r="LPT260" s="405"/>
      <c r="LPU260" s="405"/>
      <c r="LPV260" s="277"/>
      <c r="LPW260" s="277"/>
      <c r="LPX260" s="277"/>
      <c r="LPY260" s="277"/>
      <c r="LPZ260" s="277"/>
      <c r="LQA260" s="277"/>
      <c r="LQB260" s="277"/>
      <c r="LQC260" s="277"/>
      <c r="LQD260" s="402"/>
      <c r="LQE260" s="404"/>
      <c r="LQF260" s="49"/>
      <c r="LQG260" s="49"/>
      <c r="LQH260" s="49"/>
      <c r="LQI260" s="99"/>
      <c r="LQJ260" s="98"/>
      <c r="LQK260" s="49"/>
      <c r="LQL260" s="405"/>
      <c r="LQM260" s="405"/>
      <c r="LQN260" s="277"/>
      <c r="LQO260" s="277"/>
      <c r="LQP260" s="277"/>
      <c r="LQQ260" s="277"/>
      <c r="LQR260" s="277"/>
      <c r="LQS260" s="277"/>
      <c r="LQT260" s="277"/>
      <c r="LQU260" s="277"/>
      <c r="LQV260" s="402"/>
      <c r="LQW260" s="404"/>
      <c r="LQX260" s="49"/>
      <c r="LQY260" s="49"/>
      <c r="LQZ260" s="49"/>
      <c r="LRA260" s="99"/>
      <c r="LRB260" s="98"/>
      <c r="LRC260" s="49"/>
      <c r="LRD260" s="405"/>
      <c r="LRE260" s="405"/>
      <c r="LRF260" s="277"/>
      <c r="LRG260" s="277"/>
      <c r="LRH260" s="277"/>
      <c r="LRI260" s="277"/>
      <c r="LRJ260" s="277"/>
      <c r="LRK260" s="277"/>
      <c r="LRL260" s="277"/>
      <c r="LRM260" s="277"/>
      <c r="LRN260" s="402"/>
      <c r="LRO260" s="404"/>
      <c r="LRP260" s="49"/>
      <c r="LRQ260" s="49"/>
      <c r="LRR260" s="49"/>
      <c r="LRS260" s="99"/>
      <c r="LRT260" s="98"/>
      <c r="LRU260" s="49"/>
      <c r="LRV260" s="405"/>
      <c r="LRW260" s="405"/>
      <c r="LRX260" s="277"/>
      <c r="LRY260" s="277"/>
      <c r="LRZ260" s="277"/>
      <c r="LSA260" s="277"/>
      <c r="LSB260" s="277"/>
      <c r="LSC260" s="277"/>
      <c r="LSD260" s="277"/>
      <c r="LSE260" s="277"/>
      <c r="LSF260" s="402"/>
      <c r="LSG260" s="404"/>
      <c r="LSH260" s="49"/>
      <c r="LSI260" s="49"/>
      <c r="LSJ260" s="49"/>
      <c r="LSK260" s="99"/>
      <c r="LSL260" s="98"/>
      <c r="LSM260" s="49"/>
      <c r="LSN260" s="405"/>
      <c r="LSO260" s="405"/>
      <c r="LSP260" s="277"/>
      <c r="LSQ260" s="277"/>
      <c r="LSR260" s="277"/>
      <c r="LSS260" s="277"/>
      <c r="LST260" s="277"/>
      <c r="LSU260" s="277"/>
      <c r="LSV260" s="277"/>
      <c r="LSW260" s="277"/>
      <c r="LSX260" s="402"/>
      <c r="LSY260" s="404"/>
      <c r="LSZ260" s="49"/>
      <c r="LTA260" s="49"/>
      <c r="LTB260" s="49"/>
      <c r="LTC260" s="99"/>
      <c r="LTD260" s="98"/>
      <c r="LTE260" s="49"/>
      <c r="LTF260" s="405"/>
      <c r="LTG260" s="405"/>
      <c r="LTH260" s="277"/>
      <c r="LTI260" s="277"/>
      <c r="LTJ260" s="277"/>
      <c r="LTK260" s="277"/>
      <c r="LTL260" s="277"/>
      <c r="LTM260" s="277"/>
      <c r="LTN260" s="277"/>
      <c r="LTO260" s="277"/>
      <c r="LTP260" s="402"/>
      <c r="LTQ260" s="404"/>
      <c r="LTR260" s="49"/>
      <c r="LTS260" s="49"/>
      <c r="LTT260" s="49"/>
      <c r="LTU260" s="99"/>
      <c r="LTV260" s="98"/>
      <c r="LTW260" s="49"/>
      <c r="LTX260" s="405"/>
      <c r="LTY260" s="405"/>
      <c r="LTZ260" s="277"/>
      <c r="LUA260" s="277"/>
      <c r="LUB260" s="277"/>
      <c r="LUC260" s="277"/>
      <c r="LUD260" s="277"/>
      <c r="LUE260" s="277"/>
      <c r="LUF260" s="277"/>
      <c r="LUG260" s="277"/>
      <c r="LUH260" s="402"/>
      <c r="LUI260" s="404"/>
      <c r="LUJ260" s="49"/>
      <c r="LUK260" s="49"/>
      <c r="LUL260" s="49"/>
      <c r="LUM260" s="99"/>
      <c r="LUN260" s="98"/>
      <c r="LUO260" s="49"/>
      <c r="LUP260" s="405"/>
      <c r="LUQ260" s="405"/>
      <c r="LUR260" s="277"/>
      <c r="LUS260" s="277"/>
      <c r="LUT260" s="277"/>
      <c r="LUU260" s="277"/>
      <c r="LUV260" s="277"/>
      <c r="LUW260" s="277"/>
      <c r="LUX260" s="277"/>
      <c r="LUY260" s="277"/>
      <c r="LUZ260" s="402"/>
      <c r="LVA260" s="404"/>
      <c r="LVB260" s="49"/>
      <c r="LVC260" s="49"/>
      <c r="LVD260" s="49"/>
      <c r="LVE260" s="99"/>
      <c r="LVF260" s="98"/>
      <c r="LVG260" s="49"/>
      <c r="LVH260" s="405"/>
      <c r="LVI260" s="405"/>
      <c r="LVJ260" s="277"/>
      <c r="LVK260" s="277"/>
      <c r="LVL260" s="277"/>
      <c r="LVM260" s="277"/>
      <c r="LVN260" s="277"/>
      <c r="LVO260" s="277"/>
      <c r="LVP260" s="277"/>
      <c r="LVQ260" s="277"/>
      <c r="LVR260" s="402"/>
      <c r="LVS260" s="404"/>
      <c r="LVT260" s="49"/>
      <c r="LVU260" s="49"/>
      <c r="LVV260" s="49"/>
      <c r="LVW260" s="99"/>
      <c r="LVX260" s="98"/>
      <c r="LVY260" s="49"/>
      <c r="LVZ260" s="405"/>
      <c r="LWA260" s="405"/>
      <c r="LWB260" s="277"/>
      <c r="LWC260" s="277"/>
      <c r="LWD260" s="277"/>
      <c r="LWE260" s="277"/>
      <c r="LWF260" s="277"/>
      <c r="LWG260" s="277"/>
      <c r="LWH260" s="277"/>
      <c r="LWI260" s="277"/>
      <c r="LWJ260" s="402"/>
      <c r="LWK260" s="404"/>
      <c r="LWL260" s="49"/>
      <c r="LWM260" s="49"/>
      <c r="LWN260" s="49"/>
      <c r="LWO260" s="99"/>
      <c r="LWP260" s="98"/>
      <c r="LWQ260" s="49"/>
      <c r="LWR260" s="405"/>
      <c r="LWS260" s="405"/>
      <c r="LWT260" s="277"/>
      <c r="LWU260" s="277"/>
      <c r="LWV260" s="277"/>
      <c r="LWW260" s="277"/>
      <c r="LWX260" s="277"/>
      <c r="LWY260" s="277"/>
      <c r="LWZ260" s="277"/>
      <c r="LXA260" s="277"/>
      <c r="LXB260" s="402"/>
      <c r="LXC260" s="404"/>
      <c r="LXD260" s="49"/>
      <c r="LXE260" s="49"/>
      <c r="LXF260" s="49"/>
      <c r="LXG260" s="99"/>
      <c r="LXH260" s="98"/>
      <c r="LXI260" s="49"/>
      <c r="LXJ260" s="405"/>
      <c r="LXK260" s="405"/>
      <c r="LXL260" s="277"/>
      <c r="LXM260" s="277"/>
      <c r="LXN260" s="277"/>
      <c r="LXO260" s="277"/>
      <c r="LXP260" s="277"/>
      <c r="LXQ260" s="277"/>
      <c r="LXR260" s="277"/>
      <c r="LXS260" s="277"/>
      <c r="LXT260" s="402"/>
      <c r="LXU260" s="404"/>
      <c r="LXV260" s="49"/>
      <c r="LXW260" s="49"/>
      <c r="LXX260" s="49"/>
      <c r="LXY260" s="99"/>
      <c r="LXZ260" s="98"/>
      <c r="LYA260" s="49"/>
      <c r="LYB260" s="405"/>
      <c r="LYC260" s="405"/>
      <c r="LYD260" s="277"/>
      <c r="LYE260" s="277"/>
      <c r="LYF260" s="277"/>
      <c r="LYG260" s="277"/>
      <c r="LYH260" s="277"/>
      <c r="LYI260" s="277"/>
      <c r="LYJ260" s="277"/>
      <c r="LYK260" s="277"/>
      <c r="LYL260" s="402"/>
      <c r="LYM260" s="404"/>
      <c r="LYN260" s="49"/>
      <c r="LYO260" s="49"/>
      <c r="LYP260" s="49"/>
      <c r="LYQ260" s="99"/>
      <c r="LYR260" s="98"/>
      <c r="LYS260" s="49"/>
      <c r="LYT260" s="405"/>
      <c r="LYU260" s="405"/>
      <c r="LYV260" s="277"/>
      <c r="LYW260" s="277"/>
      <c r="LYX260" s="277"/>
      <c r="LYY260" s="277"/>
      <c r="LYZ260" s="277"/>
      <c r="LZA260" s="277"/>
      <c r="LZB260" s="277"/>
      <c r="LZC260" s="277"/>
      <c r="LZD260" s="402"/>
      <c r="LZE260" s="404"/>
      <c r="LZF260" s="49"/>
      <c r="LZG260" s="49"/>
      <c r="LZH260" s="49"/>
      <c r="LZI260" s="99"/>
      <c r="LZJ260" s="98"/>
      <c r="LZK260" s="49"/>
      <c r="LZL260" s="405"/>
      <c r="LZM260" s="405"/>
      <c r="LZN260" s="277"/>
      <c r="LZO260" s="277"/>
      <c r="LZP260" s="277"/>
      <c r="LZQ260" s="277"/>
      <c r="LZR260" s="277"/>
      <c r="LZS260" s="277"/>
      <c r="LZT260" s="277"/>
      <c r="LZU260" s="277"/>
      <c r="LZV260" s="402"/>
      <c r="LZW260" s="404"/>
      <c r="LZX260" s="49"/>
      <c r="LZY260" s="49"/>
      <c r="LZZ260" s="49"/>
      <c r="MAA260" s="99"/>
      <c r="MAB260" s="98"/>
      <c r="MAC260" s="49"/>
      <c r="MAD260" s="405"/>
      <c r="MAE260" s="405"/>
      <c r="MAF260" s="277"/>
      <c r="MAG260" s="277"/>
      <c r="MAH260" s="277"/>
      <c r="MAI260" s="277"/>
      <c r="MAJ260" s="277"/>
      <c r="MAK260" s="277"/>
      <c r="MAL260" s="277"/>
      <c r="MAM260" s="277"/>
      <c r="MAN260" s="402"/>
      <c r="MAO260" s="404"/>
      <c r="MAP260" s="49"/>
      <c r="MAQ260" s="49"/>
      <c r="MAR260" s="49"/>
      <c r="MAS260" s="99"/>
      <c r="MAT260" s="98"/>
      <c r="MAU260" s="49"/>
      <c r="MAV260" s="405"/>
      <c r="MAW260" s="405"/>
      <c r="MAX260" s="277"/>
      <c r="MAY260" s="277"/>
      <c r="MAZ260" s="277"/>
      <c r="MBA260" s="277"/>
      <c r="MBB260" s="277"/>
      <c r="MBC260" s="277"/>
      <c r="MBD260" s="277"/>
      <c r="MBE260" s="277"/>
      <c r="MBF260" s="402"/>
      <c r="MBG260" s="404"/>
      <c r="MBH260" s="49"/>
      <c r="MBI260" s="49"/>
      <c r="MBJ260" s="49"/>
      <c r="MBK260" s="99"/>
      <c r="MBL260" s="98"/>
      <c r="MBM260" s="49"/>
      <c r="MBN260" s="405"/>
      <c r="MBO260" s="405"/>
      <c r="MBP260" s="277"/>
      <c r="MBQ260" s="277"/>
      <c r="MBR260" s="277"/>
      <c r="MBS260" s="277"/>
      <c r="MBT260" s="277"/>
      <c r="MBU260" s="277"/>
      <c r="MBV260" s="277"/>
      <c r="MBW260" s="277"/>
      <c r="MBX260" s="402"/>
      <c r="MBY260" s="404"/>
      <c r="MBZ260" s="49"/>
      <c r="MCA260" s="49"/>
      <c r="MCB260" s="49"/>
      <c r="MCC260" s="99"/>
      <c r="MCD260" s="98"/>
      <c r="MCE260" s="49"/>
      <c r="MCF260" s="405"/>
      <c r="MCG260" s="405"/>
      <c r="MCH260" s="277"/>
      <c r="MCI260" s="277"/>
      <c r="MCJ260" s="277"/>
      <c r="MCK260" s="277"/>
      <c r="MCL260" s="277"/>
      <c r="MCM260" s="277"/>
      <c r="MCN260" s="277"/>
      <c r="MCO260" s="277"/>
      <c r="MCP260" s="402"/>
      <c r="MCQ260" s="404"/>
      <c r="MCR260" s="49"/>
      <c r="MCS260" s="49"/>
      <c r="MCT260" s="49"/>
      <c r="MCU260" s="99"/>
      <c r="MCV260" s="98"/>
      <c r="MCW260" s="49"/>
      <c r="MCX260" s="405"/>
      <c r="MCY260" s="405"/>
      <c r="MCZ260" s="277"/>
      <c r="MDA260" s="277"/>
      <c r="MDB260" s="277"/>
      <c r="MDC260" s="277"/>
      <c r="MDD260" s="277"/>
      <c r="MDE260" s="277"/>
      <c r="MDF260" s="277"/>
      <c r="MDG260" s="277"/>
      <c r="MDH260" s="402"/>
      <c r="MDI260" s="404"/>
      <c r="MDJ260" s="49"/>
      <c r="MDK260" s="49"/>
      <c r="MDL260" s="49"/>
      <c r="MDM260" s="99"/>
      <c r="MDN260" s="98"/>
      <c r="MDO260" s="49"/>
      <c r="MDP260" s="405"/>
      <c r="MDQ260" s="405"/>
      <c r="MDR260" s="277"/>
      <c r="MDS260" s="277"/>
      <c r="MDT260" s="277"/>
      <c r="MDU260" s="277"/>
      <c r="MDV260" s="277"/>
      <c r="MDW260" s="277"/>
      <c r="MDX260" s="277"/>
      <c r="MDY260" s="277"/>
      <c r="MDZ260" s="402"/>
      <c r="MEA260" s="404"/>
      <c r="MEB260" s="49"/>
      <c r="MEC260" s="49"/>
      <c r="MED260" s="49"/>
      <c r="MEE260" s="99"/>
      <c r="MEF260" s="98"/>
      <c r="MEG260" s="49"/>
      <c r="MEH260" s="405"/>
      <c r="MEI260" s="405"/>
      <c r="MEJ260" s="277"/>
      <c r="MEK260" s="277"/>
      <c r="MEL260" s="277"/>
      <c r="MEM260" s="277"/>
      <c r="MEN260" s="277"/>
      <c r="MEO260" s="277"/>
      <c r="MEP260" s="277"/>
      <c r="MEQ260" s="277"/>
      <c r="MER260" s="402"/>
      <c r="MES260" s="404"/>
      <c r="MET260" s="49"/>
      <c r="MEU260" s="49"/>
      <c r="MEV260" s="49"/>
      <c r="MEW260" s="99"/>
      <c r="MEX260" s="98"/>
      <c r="MEY260" s="49"/>
      <c r="MEZ260" s="405"/>
      <c r="MFA260" s="405"/>
      <c r="MFB260" s="277"/>
      <c r="MFC260" s="277"/>
      <c r="MFD260" s="277"/>
      <c r="MFE260" s="277"/>
      <c r="MFF260" s="277"/>
      <c r="MFG260" s="277"/>
      <c r="MFH260" s="277"/>
      <c r="MFI260" s="277"/>
      <c r="MFJ260" s="402"/>
      <c r="MFK260" s="404"/>
      <c r="MFL260" s="49"/>
      <c r="MFM260" s="49"/>
      <c r="MFN260" s="49"/>
      <c r="MFO260" s="99"/>
      <c r="MFP260" s="98"/>
      <c r="MFQ260" s="49"/>
      <c r="MFR260" s="405"/>
      <c r="MFS260" s="405"/>
      <c r="MFT260" s="277"/>
      <c r="MFU260" s="277"/>
      <c r="MFV260" s="277"/>
      <c r="MFW260" s="277"/>
      <c r="MFX260" s="277"/>
      <c r="MFY260" s="277"/>
      <c r="MFZ260" s="277"/>
      <c r="MGA260" s="277"/>
      <c r="MGB260" s="402"/>
      <c r="MGC260" s="404"/>
      <c r="MGD260" s="49"/>
      <c r="MGE260" s="49"/>
      <c r="MGF260" s="49"/>
      <c r="MGG260" s="99"/>
      <c r="MGH260" s="98"/>
      <c r="MGI260" s="49"/>
      <c r="MGJ260" s="405"/>
      <c r="MGK260" s="405"/>
      <c r="MGL260" s="277"/>
      <c r="MGM260" s="277"/>
      <c r="MGN260" s="277"/>
      <c r="MGO260" s="277"/>
      <c r="MGP260" s="277"/>
      <c r="MGQ260" s="277"/>
      <c r="MGR260" s="277"/>
      <c r="MGS260" s="277"/>
      <c r="MGT260" s="402"/>
      <c r="MGU260" s="404"/>
      <c r="MGV260" s="49"/>
      <c r="MGW260" s="49"/>
      <c r="MGX260" s="49"/>
      <c r="MGY260" s="99"/>
      <c r="MGZ260" s="98"/>
      <c r="MHA260" s="49"/>
      <c r="MHB260" s="405"/>
      <c r="MHC260" s="405"/>
      <c r="MHD260" s="277"/>
      <c r="MHE260" s="277"/>
      <c r="MHF260" s="277"/>
      <c r="MHG260" s="277"/>
      <c r="MHH260" s="277"/>
      <c r="MHI260" s="277"/>
      <c r="MHJ260" s="277"/>
      <c r="MHK260" s="277"/>
      <c r="MHL260" s="402"/>
      <c r="MHM260" s="404"/>
      <c r="MHN260" s="49"/>
      <c r="MHO260" s="49"/>
      <c r="MHP260" s="49"/>
      <c r="MHQ260" s="99"/>
      <c r="MHR260" s="98"/>
      <c r="MHS260" s="49"/>
      <c r="MHT260" s="405"/>
      <c r="MHU260" s="405"/>
      <c r="MHV260" s="277"/>
      <c r="MHW260" s="277"/>
      <c r="MHX260" s="277"/>
      <c r="MHY260" s="277"/>
      <c r="MHZ260" s="277"/>
      <c r="MIA260" s="277"/>
      <c r="MIB260" s="277"/>
      <c r="MIC260" s="277"/>
      <c r="MID260" s="402"/>
      <c r="MIE260" s="404"/>
      <c r="MIF260" s="49"/>
      <c r="MIG260" s="49"/>
      <c r="MIH260" s="49"/>
      <c r="MII260" s="99"/>
      <c r="MIJ260" s="98"/>
      <c r="MIK260" s="49"/>
      <c r="MIL260" s="405"/>
      <c r="MIM260" s="405"/>
      <c r="MIN260" s="277"/>
      <c r="MIO260" s="277"/>
      <c r="MIP260" s="277"/>
      <c r="MIQ260" s="277"/>
      <c r="MIR260" s="277"/>
      <c r="MIS260" s="277"/>
      <c r="MIT260" s="277"/>
      <c r="MIU260" s="277"/>
      <c r="MIV260" s="402"/>
      <c r="MIW260" s="404"/>
      <c r="MIX260" s="49"/>
      <c r="MIY260" s="49"/>
      <c r="MIZ260" s="49"/>
      <c r="MJA260" s="99"/>
      <c r="MJB260" s="98"/>
      <c r="MJC260" s="49"/>
      <c r="MJD260" s="405"/>
      <c r="MJE260" s="405"/>
      <c r="MJF260" s="277"/>
      <c r="MJG260" s="277"/>
      <c r="MJH260" s="277"/>
      <c r="MJI260" s="277"/>
      <c r="MJJ260" s="277"/>
      <c r="MJK260" s="277"/>
      <c r="MJL260" s="277"/>
      <c r="MJM260" s="277"/>
      <c r="MJN260" s="402"/>
      <c r="MJO260" s="404"/>
      <c r="MJP260" s="49"/>
      <c r="MJQ260" s="49"/>
      <c r="MJR260" s="49"/>
      <c r="MJS260" s="99"/>
      <c r="MJT260" s="98"/>
      <c r="MJU260" s="49"/>
      <c r="MJV260" s="405"/>
      <c r="MJW260" s="405"/>
      <c r="MJX260" s="277"/>
      <c r="MJY260" s="277"/>
      <c r="MJZ260" s="277"/>
      <c r="MKA260" s="277"/>
      <c r="MKB260" s="277"/>
      <c r="MKC260" s="277"/>
      <c r="MKD260" s="277"/>
      <c r="MKE260" s="277"/>
      <c r="MKF260" s="402"/>
      <c r="MKG260" s="404"/>
      <c r="MKH260" s="49"/>
      <c r="MKI260" s="49"/>
      <c r="MKJ260" s="49"/>
      <c r="MKK260" s="99"/>
      <c r="MKL260" s="98"/>
      <c r="MKM260" s="49"/>
      <c r="MKN260" s="405"/>
      <c r="MKO260" s="405"/>
      <c r="MKP260" s="277"/>
      <c r="MKQ260" s="277"/>
      <c r="MKR260" s="277"/>
      <c r="MKS260" s="277"/>
      <c r="MKT260" s="277"/>
      <c r="MKU260" s="277"/>
      <c r="MKV260" s="277"/>
      <c r="MKW260" s="277"/>
      <c r="MKX260" s="402"/>
      <c r="MKY260" s="404"/>
      <c r="MKZ260" s="49"/>
      <c r="MLA260" s="49"/>
      <c r="MLB260" s="49"/>
      <c r="MLC260" s="99"/>
      <c r="MLD260" s="98"/>
      <c r="MLE260" s="49"/>
      <c r="MLF260" s="405"/>
      <c r="MLG260" s="405"/>
      <c r="MLH260" s="277"/>
      <c r="MLI260" s="277"/>
      <c r="MLJ260" s="277"/>
      <c r="MLK260" s="277"/>
      <c r="MLL260" s="277"/>
      <c r="MLM260" s="277"/>
      <c r="MLN260" s="277"/>
      <c r="MLO260" s="277"/>
      <c r="MLP260" s="402"/>
      <c r="MLQ260" s="404"/>
      <c r="MLR260" s="49"/>
      <c r="MLS260" s="49"/>
      <c r="MLT260" s="49"/>
      <c r="MLU260" s="99"/>
      <c r="MLV260" s="98"/>
      <c r="MLW260" s="49"/>
      <c r="MLX260" s="405"/>
      <c r="MLY260" s="405"/>
      <c r="MLZ260" s="277"/>
      <c r="MMA260" s="277"/>
      <c r="MMB260" s="277"/>
      <c r="MMC260" s="277"/>
      <c r="MMD260" s="277"/>
      <c r="MME260" s="277"/>
      <c r="MMF260" s="277"/>
      <c r="MMG260" s="277"/>
      <c r="MMH260" s="402"/>
      <c r="MMI260" s="404"/>
      <c r="MMJ260" s="49"/>
      <c r="MMK260" s="49"/>
      <c r="MML260" s="49"/>
      <c r="MMM260" s="99"/>
      <c r="MMN260" s="98"/>
      <c r="MMO260" s="49"/>
      <c r="MMP260" s="405"/>
      <c r="MMQ260" s="405"/>
      <c r="MMR260" s="277"/>
      <c r="MMS260" s="277"/>
      <c r="MMT260" s="277"/>
      <c r="MMU260" s="277"/>
      <c r="MMV260" s="277"/>
      <c r="MMW260" s="277"/>
      <c r="MMX260" s="277"/>
      <c r="MMY260" s="277"/>
      <c r="MMZ260" s="402"/>
      <c r="MNA260" s="404"/>
      <c r="MNB260" s="49"/>
      <c r="MNC260" s="49"/>
      <c r="MND260" s="49"/>
      <c r="MNE260" s="99"/>
      <c r="MNF260" s="98"/>
      <c r="MNG260" s="49"/>
      <c r="MNH260" s="405"/>
      <c r="MNI260" s="405"/>
      <c r="MNJ260" s="277"/>
      <c r="MNK260" s="277"/>
      <c r="MNL260" s="277"/>
      <c r="MNM260" s="277"/>
      <c r="MNN260" s="277"/>
      <c r="MNO260" s="277"/>
      <c r="MNP260" s="277"/>
      <c r="MNQ260" s="277"/>
      <c r="MNR260" s="402"/>
      <c r="MNS260" s="404"/>
      <c r="MNT260" s="49"/>
      <c r="MNU260" s="49"/>
      <c r="MNV260" s="49"/>
      <c r="MNW260" s="99"/>
      <c r="MNX260" s="98"/>
      <c r="MNY260" s="49"/>
      <c r="MNZ260" s="405"/>
      <c r="MOA260" s="405"/>
      <c r="MOB260" s="277"/>
      <c r="MOC260" s="277"/>
      <c r="MOD260" s="277"/>
      <c r="MOE260" s="277"/>
      <c r="MOF260" s="277"/>
      <c r="MOG260" s="277"/>
      <c r="MOH260" s="277"/>
      <c r="MOI260" s="277"/>
      <c r="MOJ260" s="402"/>
      <c r="MOK260" s="404"/>
      <c r="MOL260" s="49"/>
      <c r="MOM260" s="49"/>
      <c r="MON260" s="49"/>
      <c r="MOO260" s="99"/>
      <c r="MOP260" s="98"/>
      <c r="MOQ260" s="49"/>
      <c r="MOR260" s="405"/>
      <c r="MOS260" s="405"/>
      <c r="MOT260" s="277"/>
      <c r="MOU260" s="277"/>
      <c r="MOV260" s="277"/>
      <c r="MOW260" s="277"/>
      <c r="MOX260" s="277"/>
      <c r="MOY260" s="277"/>
      <c r="MOZ260" s="277"/>
      <c r="MPA260" s="277"/>
      <c r="MPB260" s="402"/>
      <c r="MPC260" s="404"/>
      <c r="MPD260" s="49"/>
      <c r="MPE260" s="49"/>
      <c r="MPF260" s="49"/>
      <c r="MPG260" s="99"/>
      <c r="MPH260" s="98"/>
      <c r="MPI260" s="49"/>
      <c r="MPJ260" s="405"/>
      <c r="MPK260" s="405"/>
      <c r="MPL260" s="277"/>
      <c r="MPM260" s="277"/>
      <c r="MPN260" s="277"/>
      <c r="MPO260" s="277"/>
      <c r="MPP260" s="277"/>
      <c r="MPQ260" s="277"/>
      <c r="MPR260" s="277"/>
      <c r="MPS260" s="277"/>
      <c r="MPT260" s="402"/>
      <c r="MPU260" s="404"/>
      <c r="MPV260" s="49"/>
      <c r="MPW260" s="49"/>
      <c r="MPX260" s="49"/>
      <c r="MPY260" s="99"/>
      <c r="MPZ260" s="98"/>
      <c r="MQA260" s="49"/>
      <c r="MQB260" s="405"/>
      <c r="MQC260" s="405"/>
      <c r="MQD260" s="277"/>
      <c r="MQE260" s="277"/>
      <c r="MQF260" s="277"/>
      <c r="MQG260" s="277"/>
      <c r="MQH260" s="277"/>
      <c r="MQI260" s="277"/>
      <c r="MQJ260" s="277"/>
      <c r="MQK260" s="277"/>
      <c r="MQL260" s="402"/>
      <c r="MQM260" s="404"/>
      <c r="MQN260" s="49"/>
      <c r="MQO260" s="49"/>
      <c r="MQP260" s="49"/>
      <c r="MQQ260" s="99"/>
      <c r="MQR260" s="98"/>
      <c r="MQS260" s="49"/>
      <c r="MQT260" s="405"/>
      <c r="MQU260" s="405"/>
      <c r="MQV260" s="277"/>
      <c r="MQW260" s="277"/>
      <c r="MQX260" s="277"/>
      <c r="MQY260" s="277"/>
      <c r="MQZ260" s="277"/>
      <c r="MRA260" s="277"/>
      <c r="MRB260" s="277"/>
      <c r="MRC260" s="277"/>
      <c r="MRD260" s="402"/>
      <c r="MRE260" s="404"/>
      <c r="MRF260" s="49"/>
      <c r="MRG260" s="49"/>
      <c r="MRH260" s="49"/>
      <c r="MRI260" s="99"/>
      <c r="MRJ260" s="98"/>
      <c r="MRK260" s="49"/>
      <c r="MRL260" s="405"/>
      <c r="MRM260" s="405"/>
      <c r="MRN260" s="277"/>
      <c r="MRO260" s="277"/>
      <c r="MRP260" s="277"/>
      <c r="MRQ260" s="277"/>
      <c r="MRR260" s="277"/>
      <c r="MRS260" s="277"/>
      <c r="MRT260" s="277"/>
      <c r="MRU260" s="277"/>
      <c r="MRV260" s="402"/>
      <c r="MRW260" s="404"/>
      <c r="MRX260" s="49"/>
      <c r="MRY260" s="49"/>
      <c r="MRZ260" s="49"/>
      <c r="MSA260" s="99"/>
      <c r="MSB260" s="98"/>
      <c r="MSC260" s="49"/>
      <c r="MSD260" s="405"/>
      <c r="MSE260" s="405"/>
      <c r="MSF260" s="277"/>
      <c r="MSG260" s="277"/>
      <c r="MSH260" s="277"/>
      <c r="MSI260" s="277"/>
      <c r="MSJ260" s="277"/>
      <c r="MSK260" s="277"/>
      <c r="MSL260" s="277"/>
      <c r="MSM260" s="277"/>
      <c r="MSN260" s="402"/>
      <c r="MSO260" s="404"/>
      <c r="MSP260" s="49"/>
      <c r="MSQ260" s="49"/>
      <c r="MSR260" s="49"/>
      <c r="MSS260" s="99"/>
      <c r="MST260" s="98"/>
      <c r="MSU260" s="49"/>
      <c r="MSV260" s="405"/>
      <c r="MSW260" s="405"/>
      <c r="MSX260" s="277"/>
      <c r="MSY260" s="277"/>
      <c r="MSZ260" s="277"/>
      <c r="MTA260" s="277"/>
      <c r="MTB260" s="277"/>
      <c r="MTC260" s="277"/>
      <c r="MTD260" s="277"/>
      <c r="MTE260" s="277"/>
      <c r="MTF260" s="402"/>
      <c r="MTG260" s="404"/>
      <c r="MTH260" s="49"/>
      <c r="MTI260" s="49"/>
      <c r="MTJ260" s="49"/>
      <c r="MTK260" s="99"/>
      <c r="MTL260" s="98"/>
      <c r="MTM260" s="49"/>
      <c r="MTN260" s="405"/>
      <c r="MTO260" s="405"/>
      <c r="MTP260" s="277"/>
      <c r="MTQ260" s="277"/>
      <c r="MTR260" s="277"/>
      <c r="MTS260" s="277"/>
      <c r="MTT260" s="277"/>
      <c r="MTU260" s="277"/>
      <c r="MTV260" s="277"/>
      <c r="MTW260" s="277"/>
      <c r="MTX260" s="402"/>
      <c r="MTY260" s="404"/>
      <c r="MTZ260" s="49"/>
      <c r="MUA260" s="49"/>
      <c r="MUB260" s="49"/>
      <c r="MUC260" s="99"/>
      <c r="MUD260" s="98"/>
      <c r="MUE260" s="49"/>
      <c r="MUF260" s="405"/>
      <c r="MUG260" s="405"/>
      <c r="MUH260" s="277"/>
      <c r="MUI260" s="277"/>
      <c r="MUJ260" s="277"/>
      <c r="MUK260" s="277"/>
      <c r="MUL260" s="277"/>
      <c r="MUM260" s="277"/>
      <c r="MUN260" s="277"/>
      <c r="MUO260" s="277"/>
      <c r="MUP260" s="402"/>
      <c r="MUQ260" s="404"/>
      <c r="MUR260" s="49"/>
      <c r="MUS260" s="49"/>
      <c r="MUT260" s="49"/>
      <c r="MUU260" s="99"/>
      <c r="MUV260" s="98"/>
      <c r="MUW260" s="49"/>
      <c r="MUX260" s="405"/>
      <c r="MUY260" s="405"/>
      <c r="MUZ260" s="277"/>
      <c r="MVA260" s="277"/>
      <c r="MVB260" s="277"/>
      <c r="MVC260" s="277"/>
      <c r="MVD260" s="277"/>
      <c r="MVE260" s="277"/>
      <c r="MVF260" s="277"/>
      <c r="MVG260" s="277"/>
      <c r="MVH260" s="402"/>
      <c r="MVI260" s="404"/>
      <c r="MVJ260" s="49"/>
      <c r="MVK260" s="49"/>
      <c r="MVL260" s="49"/>
      <c r="MVM260" s="99"/>
      <c r="MVN260" s="98"/>
      <c r="MVO260" s="49"/>
      <c r="MVP260" s="405"/>
      <c r="MVQ260" s="405"/>
      <c r="MVR260" s="277"/>
      <c r="MVS260" s="277"/>
      <c r="MVT260" s="277"/>
      <c r="MVU260" s="277"/>
      <c r="MVV260" s="277"/>
      <c r="MVW260" s="277"/>
      <c r="MVX260" s="277"/>
      <c r="MVY260" s="277"/>
      <c r="MVZ260" s="402"/>
      <c r="MWA260" s="404"/>
      <c r="MWB260" s="49"/>
      <c r="MWC260" s="49"/>
      <c r="MWD260" s="49"/>
      <c r="MWE260" s="99"/>
      <c r="MWF260" s="98"/>
      <c r="MWG260" s="49"/>
      <c r="MWH260" s="405"/>
      <c r="MWI260" s="405"/>
      <c r="MWJ260" s="277"/>
      <c r="MWK260" s="277"/>
      <c r="MWL260" s="277"/>
      <c r="MWM260" s="277"/>
      <c r="MWN260" s="277"/>
      <c r="MWO260" s="277"/>
      <c r="MWP260" s="277"/>
      <c r="MWQ260" s="277"/>
      <c r="MWR260" s="402"/>
      <c r="MWS260" s="404"/>
      <c r="MWT260" s="49"/>
      <c r="MWU260" s="49"/>
      <c r="MWV260" s="49"/>
      <c r="MWW260" s="99"/>
      <c r="MWX260" s="98"/>
      <c r="MWY260" s="49"/>
      <c r="MWZ260" s="405"/>
      <c r="MXA260" s="405"/>
      <c r="MXB260" s="277"/>
      <c r="MXC260" s="277"/>
      <c r="MXD260" s="277"/>
      <c r="MXE260" s="277"/>
      <c r="MXF260" s="277"/>
      <c r="MXG260" s="277"/>
      <c r="MXH260" s="277"/>
      <c r="MXI260" s="277"/>
      <c r="MXJ260" s="402"/>
      <c r="MXK260" s="404"/>
      <c r="MXL260" s="49"/>
      <c r="MXM260" s="49"/>
      <c r="MXN260" s="49"/>
      <c r="MXO260" s="99"/>
      <c r="MXP260" s="98"/>
      <c r="MXQ260" s="49"/>
      <c r="MXR260" s="405"/>
      <c r="MXS260" s="405"/>
      <c r="MXT260" s="277"/>
      <c r="MXU260" s="277"/>
      <c r="MXV260" s="277"/>
      <c r="MXW260" s="277"/>
      <c r="MXX260" s="277"/>
      <c r="MXY260" s="277"/>
      <c r="MXZ260" s="277"/>
      <c r="MYA260" s="277"/>
      <c r="MYB260" s="402"/>
      <c r="MYC260" s="404"/>
      <c r="MYD260" s="49"/>
      <c r="MYE260" s="49"/>
      <c r="MYF260" s="49"/>
      <c r="MYG260" s="99"/>
      <c r="MYH260" s="98"/>
      <c r="MYI260" s="49"/>
      <c r="MYJ260" s="405"/>
      <c r="MYK260" s="405"/>
      <c r="MYL260" s="277"/>
      <c r="MYM260" s="277"/>
      <c r="MYN260" s="277"/>
      <c r="MYO260" s="277"/>
      <c r="MYP260" s="277"/>
      <c r="MYQ260" s="277"/>
      <c r="MYR260" s="277"/>
      <c r="MYS260" s="277"/>
      <c r="MYT260" s="402"/>
      <c r="MYU260" s="404"/>
      <c r="MYV260" s="49"/>
      <c r="MYW260" s="49"/>
      <c r="MYX260" s="49"/>
      <c r="MYY260" s="99"/>
      <c r="MYZ260" s="98"/>
      <c r="MZA260" s="49"/>
      <c r="MZB260" s="405"/>
      <c r="MZC260" s="405"/>
      <c r="MZD260" s="277"/>
      <c r="MZE260" s="277"/>
      <c r="MZF260" s="277"/>
      <c r="MZG260" s="277"/>
      <c r="MZH260" s="277"/>
      <c r="MZI260" s="277"/>
      <c r="MZJ260" s="277"/>
      <c r="MZK260" s="277"/>
      <c r="MZL260" s="402"/>
      <c r="MZM260" s="404"/>
      <c r="MZN260" s="49"/>
      <c r="MZO260" s="49"/>
      <c r="MZP260" s="49"/>
      <c r="MZQ260" s="99"/>
      <c r="MZR260" s="98"/>
      <c r="MZS260" s="49"/>
      <c r="MZT260" s="405"/>
      <c r="MZU260" s="405"/>
      <c r="MZV260" s="277"/>
      <c r="MZW260" s="277"/>
      <c r="MZX260" s="277"/>
      <c r="MZY260" s="277"/>
      <c r="MZZ260" s="277"/>
      <c r="NAA260" s="277"/>
      <c r="NAB260" s="277"/>
      <c r="NAC260" s="277"/>
      <c r="NAD260" s="402"/>
      <c r="NAE260" s="404"/>
      <c r="NAF260" s="49"/>
      <c r="NAG260" s="49"/>
      <c r="NAH260" s="49"/>
      <c r="NAI260" s="99"/>
      <c r="NAJ260" s="98"/>
      <c r="NAK260" s="49"/>
      <c r="NAL260" s="405"/>
      <c r="NAM260" s="405"/>
      <c r="NAN260" s="277"/>
      <c r="NAO260" s="277"/>
      <c r="NAP260" s="277"/>
      <c r="NAQ260" s="277"/>
      <c r="NAR260" s="277"/>
      <c r="NAS260" s="277"/>
      <c r="NAT260" s="277"/>
      <c r="NAU260" s="277"/>
      <c r="NAV260" s="402"/>
      <c r="NAW260" s="404"/>
      <c r="NAX260" s="49"/>
      <c r="NAY260" s="49"/>
      <c r="NAZ260" s="49"/>
      <c r="NBA260" s="99"/>
      <c r="NBB260" s="98"/>
      <c r="NBC260" s="49"/>
      <c r="NBD260" s="405"/>
      <c r="NBE260" s="405"/>
      <c r="NBF260" s="277"/>
      <c r="NBG260" s="277"/>
      <c r="NBH260" s="277"/>
      <c r="NBI260" s="277"/>
      <c r="NBJ260" s="277"/>
      <c r="NBK260" s="277"/>
      <c r="NBL260" s="277"/>
      <c r="NBM260" s="277"/>
      <c r="NBN260" s="402"/>
      <c r="NBO260" s="404"/>
      <c r="NBP260" s="49"/>
      <c r="NBQ260" s="49"/>
      <c r="NBR260" s="49"/>
      <c r="NBS260" s="99"/>
      <c r="NBT260" s="98"/>
      <c r="NBU260" s="49"/>
      <c r="NBV260" s="405"/>
      <c r="NBW260" s="405"/>
      <c r="NBX260" s="277"/>
      <c r="NBY260" s="277"/>
      <c r="NBZ260" s="277"/>
      <c r="NCA260" s="277"/>
      <c r="NCB260" s="277"/>
      <c r="NCC260" s="277"/>
      <c r="NCD260" s="277"/>
      <c r="NCE260" s="277"/>
      <c r="NCF260" s="402"/>
      <c r="NCG260" s="404"/>
      <c r="NCH260" s="49"/>
      <c r="NCI260" s="49"/>
      <c r="NCJ260" s="49"/>
      <c r="NCK260" s="99"/>
      <c r="NCL260" s="98"/>
      <c r="NCM260" s="49"/>
      <c r="NCN260" s="405"/>
      <c r="NCO260" s="405"/>
      <c r="NCP260" s="277"/>
      <c r="NCQ260" s="277"/>
      <c r="NCR260" s="277"/>
      <c r="NCS260" s="277"/>
      <c r="NCT260" s="277"/>
      <c r="NCU260" s="277"/>
      <c r="NCV260" s="277"/>
      <c r="NCW260" s="277"/>
      <c r="NCX260" s="402"/>
      <c r="NCY260" s="404"/>
      <c r="NCZ260" s="49"/>
      <c r="NDA260" s="49"/>
      <c r="NDB260" s="49"/>
      <c r="NDC260" s="99"/>
      <c r="NDD260" s="98"/>
      <c r="NDE260" s="49"/>
      <c r="NDF260" s="405"/>
      <c r="NDG260" s="405"/>
      <c r="NDH260" s="277"/>
      <c r="NDI260" s="277"/>
      <c r="NDJ260" s="277"/>
      <c r="NDK260" s="277"/>
      <c r="NDL260" s="277"/>
      <c r="NDM260" s="277"/>
      <c r="NDN260" s="277"/>
      <c r="NDO260" s="277"/>
      <c r="NDP260" s="402"/>
      <c r="NDQ260" s="404"/>
      <c r="NDR260" s="49"/>
      <c r="NDS260" s="49"/>
      <c r="NDT260" s="49"/>
      <c r="NDU260" s="99"/>
      <c r="NDV260" s="98"/>
      <c r="NDW260" s="49"/>
      <c r="NDX260" s="405"/>
      <c r="NDY260" s="405"/>
      <c r="NDZ260" s="277"/>
      <c r="NEA260" s="277"/>
      <c r="NEB260" s="277"/>
      <c r="NEC260" s="277"/>
      <c r="NED260" s="277"/>
      <c r="NEE260" s="277"/>
      <c r="NEF260" s="277"/>
      <c r="NEG260" s="277"/>
      <c r="NEH260" s="402"/>
      <c r="NEI260" s="404"/>
      <c r="NEJ260" s="49"/>
      <c r="NEK260" s="49"/>
      <c r="NEL260" s="49"/>
      <c r="NEM260" s="99"/>
      <c r="NEN260" s="98"/>
      <c r="NEO260" s="49"/>
      <c r="NEP260" s="405"/>
      <c r="NEQ260" s="405"/>
      <c r="NER260" s="277"/>
      <c r="NES260" s="277"/>
      <c r="NET260" s="277"/>
      <c r="NEU260" s="277"/>
      <c r="NEV260" s="277"/>
      <c r="NEW260" s="277"/>
      <c r="NEX260" s="277"/>
      <c r="NEY260" s="277"/>
      <c r="NEZ260" s="402"/>
      <c r="NFA260" s="404"/>
      <c r="NFB260" s="49"/>
      <c r="NFC260" s="49"/>
      <c r="NFD260" s="49"/>
      <c r="NFE260" s="99"/>
      <c r="NFF260" s="98"/>
      <c r="NFG260" s="49"/>
      <c r="NFH260" s="405"/>
      <c r="NFI260" s="405"/>
      <c r="NFJ260" s="277"/>
      <c r="NFK260" s="277"/>
      <c r="NFL260" s="277"/>
      <c r="NFM260" s="277"/>
      <c r="NFN260" s="277"/>
      <c r="NFO260" s="277"/>
      <c r="NFP260" s="277"/>
      <c r="NFQ260" s="277"/>
      <c r="NFR260" s="402"/>
      <c r="NFS260" s="404"/>
      <c r="NFT260" s="49"/>
      <c r="NFU260" s="49"/>
      <c r="NFV260" s="49"/>
      <c r="NFW260" s="99"/>
      <c r="NFX260" s="98"/>
      <c r="NFY260" s="49"/>
      <c r="NFZ260" s="405"/>
      <c r="NGA260" s="405"/>
      <c r="NGB260" s="277"/>
      <c r="NGC260" s="277"/>
      <c r="NGD260" s="277"/>
      <c r="NGE260" s="277"/>
      <c r="NGF260" s="277"/>
      <c r="NGG260" s="277"/>
      <c r="NGH260" s="277"/>
      <c r="NGI260" s="277"/>
      <c r="NGJ260" s="402"/>
      <c r="NGK260" s="404"/>
      <c r="NGL260" s="49"/>
      <c r="NGM260" s="49"/>
      <c r="NGN260" s="49"/>
      <c r="NGO260" s="99"/>
      <c r="NGP260" s="98"/>
      <c r="NGQ260" s="49"/>
      <c r="NGR260" s="405"/>
      <c r="NGS260" s="405"/>
      <c r="NGT260" s="277"/>
      <c r="NGU260" s="277"/>
      <c r="NGV260" s="277"/>
      <c r="NGW260" s="277"/>
      <c r="NGX260" s="277"/>
      <c r="NGY260" s="277"/>
      <c r="NGZ260" s="277"/>
      <c r="NHA260" s="277"/>
      <c r="NHB260" s="402"/>
      <c r="NHC260" s="404"/>
      <c r="NHD260" s="49"/>
      <c r="NHE260" s="49"/>
      <c r="NHF260" s="49"/>
      <c r="NHG260" s="99"/>
      <c r="NHH260" s="98"/>
      <c r="NHI260" s="49"/>
      <c r="NHJ260" s="405"/>
      <c r="NHK260" s="405"/>
      <c r="NHL260" s="277"/>
      <c r="NHM260" s="277"/>
      <c r="NHN260" s="277"/>
      <c r="NHO260" s="277"/>
      <c r="NHP260" s="277"/>
      <c r="NHQ260" s="277"/>
      <c r="NHR260" s="277"/>
      <c r="NHS260" s="277"/>
      <c r="NHT260" s="402"/>
      <c r="NHU260" s="404"/>
      <c r="NHV260" s="49"/>
      <c r="NHW260" s="49"/>
      <c r="NHX260" s="49"/>
      <c r="NHY260" s="99"/>
      <c r="NHZ260" s="98"/>
      <c r="NIA260" s="49"/>
      <c r="NIB260" s="405"/>
      <c r="NIC260" s="405"/>
      <c r="NID260" s="277"/>
      <c r="NIE260" s="277"/>
      <c r="NIF260" s="277"/>
      <c r="NIG260" s="277"/>
      <c r="NIH260" s="277"/>
      <c r="NII260" s="277"/>
      <c r="NIJ260" s="277"/>
      <c r="NIK260" s="277"/>
      <c r="NIL260" s="402"/>
      <c r="NIM260" s="404"/>
      <c r="NIN260" s="49"/>
      <c r="NIO260" s="49"/>
      <c r="NIP260" s="49"/>
      <c r="NIQ260" s="99"/>
      <c r="NIR260" s="98"/>
      <c r="NIS260" s="49"/>
      <c r="NIT260" s="405"/>
      <c r="NIU260" s="405"/>
      <c r="NIV260" s="277"/>
      <c r="NIW260" s="277"/>
      <c r="NIX260" s="277"/>
      <c r="NIY260" s="277"/>
      <c r="NIZ260" s="277"/>
      <c r="NJA260" s="277"/>
      <c r="NJB260" s="277"/>
      <c r="NJC260" s="277"/>
      <c r="NJD260" s="402"/>
      <c r="NJE260" s="404"/>
      <c r="NJF260" s="49"/>
      <c r="NJG260" s="49"/>
      <c r="NJH260" s="49"/>
      <c r="NJI260" s="99"/>
      <c r="NJJ260" s="98"/>
      <c r="NJK260" s="49"/>
      <c r="NJL260" s="405"/>
      <c r="NJM260" s="405"/>
      <c r="NJN260" s="277"/>
      <c r="NJO260" s="277"/>
      <c r="NJP260" s="277"/>
      <c r="NJQ260" s="277"/>
      <c r="NJR260" s="277"/>
      <c r="NJS260" s="277"/>
      <c r="NJT260" s="277"/>
      <c r="NJU260" s="277"/>
      <c r="NJV260" s="402"/>
      <c r="NJW260" s="404"/>
      <c r="NJX260" s="49"/>
      <c r="NJY260" s="49"/>
      <c r="NJZ260" s="49"/>
      <c r="NKA260" s="99"/>
      <c r="NKB260" s="98"/>
      <c r="NKC260" s="49"/>
      <c r="NKD260" s="405"/>
      <c r="NKE260" s="405"/>
      <c r="NKF260" s="277"/>
      <c r="NKG260" s="277"/>
      <c r="NKH260" s="277"/>
      <c r="NKI260" s="277"/>
      <c r="NKJ260" s="277"/>
      <c r="NKK260" s="277"/>
      <c r="NKL260" s="277"/>
      <c r="NKM260" s="277"/>
      <c r="NKN260" s="402"/>
      <c r="NKO260" s="404"/>
      <c r="NKP260" s="49"/>
      <c r="NKQ260" s="49"/>
      <c r="NKR260" s="49"/>
      <c r="NKS260" s="99"/>
      <c r="NKT260" s="98"/>
      <c r="NKU260" s="49"/>
      <c r="NKV260" s="405"/>
      <c r="NKW260" s="405"/>
      <c r="NKX260" s="277"/>
      <c r="NKY260" s="277"/>
      <c r="NKZ260" s="277"/>
      <c r="NLA260" s="277"/>
      <c r="NLB260" s="277"/>
      <c r="NLC260" s="277"/>
      <c r="NLD260" s="277"/>
      <c r="NLE260" s="277"/>
      <c r="NLF260" s="402"/>
      <c r="NLG260" s="404"/>
      <c r="NLH260" s="49"/>
      <c r="NLI260" s="49"/>
      <c r="NLJ260" s="49"/>
      <c r="NLK260" s="99"/>
      <c r="NLL260" s="98"/>
      <c r="NLM260" s="49"/>
      <c r="NLN260" s="405"/>
      <c r="NLO260" s="405"/>
      <c r="NLP260" s="277"/>
      <c r="NLQ260" s="277"/>
      <c r="NLR260" s="277"/>
      <c r="NLS260" s="277"/>
      <c r="NLT260" s="277"/>
      <c r="NLU260" s="277"/>
      <c r="NLV260" s="277"/>
      <c r="NLW260" s="277"/>
      <c r="NLX260" s="402"/>
      <c r="NLY260" s="404"/>
      <c r="NLZ260" s="49"/>
      <c r="NMA260" s="49"/>
      <c r="NMB260" s="49"/>
      <c r="NMC260" s="99"/>
      <c r="NMD260" s="98"/>
      <c r="NME260" s="49"/>
      <c r="NMF260" s="405"/>
      <c r="NMG260" s="405"/>
      <c r="NMH260" s="277"/>
      <c r="NMI260" s="277"/>
      <c r="NMJ260" s="277"/>
      <c r="NMK260" s="277"/>
      <c r="NML260" s="277"/>
      <c r="NMM260" s="277"/>
      <c r="NMN260" s="277"/>
      <c r="NMO260" s="277"/>
      <c r="NMP260" s="402"/>
      <c r="NMQ260" s="404"/>
      <c r="NMR260" s="49"/>
      <c r="NMS260" s="49"/>
      <c r="NMT260" s="49"/>
      <c r="NMU260" s="99"/>
      <c r="NMV260" s="98"/>
      <c r="NMW260" s="49"/>
      <c r="NMX260" s="405"/>
      <c r="NMY260" s="405"/>
      <c r="NMZ260" s="277"/>
      <c r="NNA260" s="277"/>
      <c r="NNB260" s="277"/>
      <c r="NNC260" s="277"/>
      <c r="NND260" s="277"/>
      <c r="NNE260" s="277"/>
      <c r="NNF260" s="277"/>
      <c r="NNG260" s="277"/>
      <c r="NNH260" s="402"/>
      <c r="NNI260" s="404"/>
      <c r="NNJ260" s="49"/>
      <c r="NNK260" s="49"/>
      <c r="NNL260" s="49"/>
      <c r="NNM260" s="99"/>
      <c r="NNN260" s="98"/>
      <c r="NNO260" s="49"/>
      <c r="NNP260" s="405"/>
      <c r="NNQ260" s="405"/>
      <c r="NNR260" s="277"/>
      <c r="NNS260" s="277"/>
      <c r="NNT260" s="277"/>
      <c r="NNU260" s="277"/>
      <c r="NNV260" s="277"/>
      <c r="NNW260" s="277"/>
      <c r="NNX260" s="277"/>
      <c r="NNY260" s="277"/>
      <c r="NNZ260" s="402"/>
      <c r="NOA260" s="404"/>
      <c r="NOB260" s="49"/>
      <c r="NOC260" s="49"/>
      <c r="NOD260" s="49"/>
      <c r="NOE260" s="99"/>
      <c r="NOF260" s="98"/>
      <c r="NOG260" s="49"/>
      <c r="NOH260" s="405"/>
      <c r="NOI260" s="405"/>
      <c r="NOJ260" s="277"/>
      <c r="NOK260" s="277"/>
      <c r="NOL260" s="277"/>
      <c r="NOM260" s="277"/>
      <c r="NON260" s="277"/>
      <c r="NOO260" s="277"/>
      <c r="NOP260" s="277"/>
      <c r="NOQ260" s="277"/>
      <c r="NOR260" s="402"/>
      <c r="NOS260" s="404"/>
      <c r="NOT260" s="49"/>
      <c r="NOU260" s="49"/>
      <c r="NOV260" s="49"/>
      <c r="NOW260" s="99"/>
      <c r="NOX260" s="98"/>
      <c r="NOY260" s="49"/>
      <c r="NOZ260" s="405"/>
      <c r="NPA260" s="405"/>
      <c r="NPB260" s="277"/>
      <c r="NPC260" s="277"/>
      <c r="NPD260" s="277"/>
      <c r="NPE260" s="277"/>
      <c r="NPF260" s="277"/>
      <c r="NPG260" s="277"/>
      <c r="NPH260" s="277"/>
      <c r="NPI260" s="277"/>
      <c r="NPJ260" s="402"/>
      <c r="NPK260" s="404"/>
      <c r="NPL260" s="49"/>
      <c r="NPM260" s="49"/>
      <c r="NPN260" s="49"/>
      <c r="NPO260" s="99"/>
      <c r="NPP260" s="98"/>
      <c r="NPQ260" s="49"/>
      <c r="NPR260" s="405"/>
      <c r="NPS260" s="405"/>
      <c r="NPT260" s="277"/>
      <c r="NPU260" s="277"/>
      <c r="NPV260" s="277"/>
      <c r="NPW260" s="277"/>
      <c r="NPX260" s="277"/>
      <c r="NPY260" s="277"/>
      <c r="NPZ260" s="277"/>
      <c r="NQA260" s="277"/>
      <c r="NQB260" s="402"/>
      <c r="NQC260" s="404"/>
      <c r="NQD260" s="49"/>
      <c r="NQE260" s="49"/>
      <c r="NQF260" s="49"/>
      <c r="NQG260" s="99"/>
      <c r="NQH260" s="98"/>
      <c r="NQI260" s="49"/>
      <c r="NQJ260" s="405"/>
      <c r="NQK260" s="405"/>
      <c r="NQL260" s="277"/>
      <c r="NQM260" s="277"/>
      <c r="NQN260" s="277"/>
      <c r="NQO260" s="277"/>
      <c r="NQP260" s="277"/>
      <c r="NQQ260" s="277"/>
      <c r="NQR260" s="277"/>
      <c r="NQS260" s="277"/>
      <c r="NQT260" s="402"/>
      <c r="NQU260" s="404"/>
      <c r="NQV260" s="49"/>
      <c r="NQW260" s="49"/>
      <c r="NQX260" s="49"/>
      <c r="NQY260" s="99"/>
      <c r="NQZ260" s="98"/>
      <c r="NRA260" s="49"/>
      <c r="NRB260" s="405"/>
      <c r="NRC260" s="405"/>
      <c r="NRD260" s="277"/>
      <c r="NRE260" s="277"/>
      <c r="NRF260" s="277"/>
      <c r="NRG260" s="277"/>
      <c r="NRH260" s="277"/>
      <c r="NRI260" s="277"/>
      <c r="NRJ260" s="277"/>
      <c r="NRK260" s="277"/>
      <c r="NRL260" s="402"/>
      <c r="NRM260" s="404"/>
      <c r="NRN260" s="49"/>
      <c r="NRO260" s="49"/>
      <c r="NRP260" s="49"/>
      <c r="NRQ260" s="99"/>
      <c r="NRR260" s="98"/>
      <c r="NRS260" s="49"/>
      <c r="NRT260" s="405"/>
      <c r="NRU260" s="405"/>
      <c r="NRV260" s="277"/>
      <c r="NRW260" s="277"/>
      <c r="NRX260" s="277"/>
      <c r="NRY260" s="277"/>
      <c r="NRZ260" s="277"/>
      <c r="NSA260" s="277"/>
      <c r="NSB260" s="277"/>
      <c r="NSC260" s="277"/>
      <c r="NSD260" s="402"/>
      <c r="NSE260" s="404"/>
      <c r="NSF260" s="49"/>
      <c r="NSG260" s="49"/>
      <c r="NSH260" s="49"/>
      <c r="NSI260" s="99"/>
      <c r="NSJ260" s="98"/>
      <c r="NSK260" s="49"/>
      <c r="NSL260" s="405"/>
      <c r="NSM260" s="405"/>
      <c r="NSN260" s="277"/>
      <c r="NSO260" s="277"/>
      <c r="NSP260" s="277"/>
      <c r="NSQ260" s="277"/>
      <c r="NSR260" s="277"/>
      <c r="NSS260" s="277"/>
      <c r="NST260" s="277"/>
      <c r="NSU260" s="277"/>
      <c r="NSV260" s="402"/>
      <c r="NSW260" s="404"/>
      <c r="NSX260" s="49"/>
      <c r="NSY260" s="49"/>
      <c r="NSZ260" s="49"/>
      <c r="NTA260" s="99"/>
      <c r="NTB260" s="98"/>
      <c r="NTC260" s="49"/>
      <c r="NTD260" s="405"/>
      <c r="NTE260" s="405"/>
      <c r="NTF260" s="277"/>
      <c r="NTG260" s="277"/>
      <c r="NTH260" s="277"/>
      <c r="NTI260" s="277"/>
      <c r="NTJ260" s="277"/>
      <c r="NTK260" s="277"/>
      <c r="NTL260" s="277"/>
      <c r="NTM260" s="277"/>
      <c r="NTN260" s="402"/>
      <c r="NTO260" s="404"/>
      <c r="NTP260" s="49"/>
      <c r="NTQ260" s="49"/>
      <c r="NTR260" s="49"/>
      <c r="NTS260" s="99"/>
      <c r="NTT260" s="98"/>
      <c r="NTU260" s="49"/>
      <c r="NTV260" s="405"/>
      <c r="NTW260" s="405"/>
      <c r="NTX260" s="277"/>
      <c r="NTY260" s="277"/>
      <c r="NTZ260" s="277"/>
      <c r="NUA260" s="277"/>
      <c r="NUB260" s="277"/>
      <c r="NUC260" s="277"/>
      <c r="NUD260" s="277"/>
      <c r="NUE260" s="277"/>
      <c r="NUF260" s="402"/>
      <c r="NUG260" s="404"/>
      <c r="NUH260" s="49"/>
      <c r="NUI260" s="49"/>
      <c r="NUJ260" s="49"/>
      <c r="NUK260" s="99"/>
      <c r="NUL260" s="98"/>
      <c r="NUM260" s="49"/>
      <c r="NUN260" s="405"/>
      <c r="NUO260" s="405"/>
      <c r="NUP260" s="277"/>
      <c r="NUQ260" s="277"/>
      <c r="NUR260" s="277"/>
      <c r="NUS260" s="277"/>
      <c r="NUT260" s="277"/>
      <c r="NUU260" s="277"/>
      <c r="NUV260" s="277"/>
      <c r="NUW260" s="277"/>
      <c r="NUX260" s="402"/>
      <c r="NUY260" s="404"/>
      <c r="NUZ260" s="49"/>
      <c r="NVA260" s="49"/>
      <c r="NVB260" s="49"/>
      <c r="NVC260" s="99"/>
      <c r="NVD260" s="98"/>
      <c r="NVE260" s="49"/>
      <c r="NVF260" s="405"/>
      <c r="NVG260" s="405"/>
      <c r="NVH260" s="277"/>
      <c r="NVI260" s="277"/>
      <c r="NVJ260" s="277"/>
      <c r="NVK260" s="277"/>
      <c r="NVL260" s="277"/>
      <c r="NVM260" s="277"/>
      <c r="NVN260" s="277"/>
      <c r="NVO260" s="277"/>
      <c r="NVP260" s="402"/>
      <c r="NVQ260" s="404"/>
      <c r="NVR260" s="49"/>
      <c r="NVS260" s="49"/>
      <c r="NVT260" s="49"/>
      <c r="NVU260" s="99"/>
      <c r="NVV260" s="98"/>
      <c r="NVW260" s="49"/>
      <c r="NVX260" s="405"/>
      <c r="NVY260" s="405"/>
      <c r="NVZ260" s="277"/>
      <c r="NWA260" s="277"/>
      <c r="NWB260" s="277"/>
      <c r="NWC260" s="277"/>
      <c r="NWD260" s="277"/>
      <c r="NWE260" s="277"/>
      <c r="NWF260" s="277"/>
      <c r="NWG260" s="277"/>
      <c r="NWH260" s="402"/>
      <c r="NWI260" s="404"/>
      <c r="NWJ260" s="49"/>
      <c r="NWK260" s="49"/>
      <c r="NWL260" s="49"/>
      <c r="NWM260" s="99"/>
      <c r="NWN260" s="98"/>
      <c r="NWO260" s="49"/>
      <c r="NWP260" s="405"/>
      <c r="NWQ260" s="405"/>
      <c r="NWR260" s="277"/>
      <c r="NWS260" s="277"/>
      <c r="NWT260" s="277"/>
      <c r="NWU260" s="277"/>
      <c r="NWV260" s="277"/>
      <c r="NWW260" s="277"/>
      <c r="NWX260" s="277"/>
      <c r="NWY260" s="277"/>
      <c r="NWZ260" s="402"/>
      <c r="NXA260" s="404"/>
      <c r="NXB260" s="49"/>
      <c r="NXC260" s="49"/>
      <c r="NXD260" s="49"/>
      <c r="NXE260" s="99"/>
      <c r="NXF260" s="98"/>
      <c r="NXG260" s="49"/>
      <c r="NXH260" s="405"/>
      <c r="NXI260" s="405"/>
      <c r="NXJ260" s="277"/>
      <c r="NXK260" s="277"/>
      <c r="NXL260" s="277"/>
      <c r="NXM260" s="277"/>
      <c r="NXN260" s="277"/>
      <c r="NXO260" s="277"/>
      <c r="NXP260" s="277"/>
      <c r="NXQ260" s="277"/>
      <c r="NXR260" s="402"/>
      <c r="NXS260" s="404"/>
      <c r="NXT260" s="49"/>
      <c r="NXU260" s="49"/>
      <c r="NXV260" s="49"/>
      <c r="NXW260" s="99"/>
      <c r="NXX260" s="98"/>
      <c r="NXY260" s="49"/>
      <c r="NXZ260" s="405"/>
      <c r="NYA260" s="405"/>
      <c r="NYB260" s="277"/>
      <c r="NYC260" s="277"/>
      <c r="NYD260" s="277"/>
      <c r="NYE260" s="277"/>
      <c r="NYF260" s="277"/>
      <c r="NYG260" s="277"/>
      <c r="NYH260" s="277"/>
      <c r="NYI260" s="277"/>
      <c r="NYJ260" s="402"/>
      <c r="NYK260" s="404"/>
      <c r="NYL260" s="49"/>
      <c r="NYM260" s="49"/>
      <c r="NYN260" s="49"/>
      <c r="NYO260" s="99"/>
      <c r="NYP260" s="98"/>
      <c r="NYQ260" s="49"/>
      <c r="NYR260" s="405"/>
      <c r="NYS260" s="405"/>
      <c r="NYT260" s="277"/>
      <c r="NYU260" s="277"/>
      <c r="NYV260" s="277"/>
      <c r="NYW260" s="277"/>
      <c r="NYX260" s="277"/>
      <c r="NYY260" s="277"/>
      <c r="NYZ260" s="277"/>
      <c r="NZA260" s="277"/>
      <c r="NZB260" s="402"/>
      <c r="NZC260" s="404"/>
      <c r="NZD260" s="49"/>
      <c r="NZE260" s="49"/>
      <c r="NZF260" s="49"/>
      <c r="NZG260" s="99"/>
      <c r="NZH260" s="98"/>
      <c r="NZI260" s="49"/>
      <c r="NZJ260" s="405"/>
      <c r="NZK260" s="405"/>
      <c r="NZL260" s="277"/>
      <c r="NZM260" s="277"/>
      <c r="NZN260" s="277"/>
      <c r="NZO260" s="277"/>
      <c r="NZP260" s="277"/>
      <c r="NZQ260" s="277"/>
      <c r="NZR260" s="277"/>
      <c r="NZS260" s="277"/>
      <c r="NZT260" s="402"/>
      <c r="NZU260" s="404"/>
      <c r="NZV260" s="49"/>
      <c r="NZW260" s="49"/>
      <c r="NZX260" s="49"/>
      <c r="NZY260" s="99"/>
      <c r="NZZ260" s="98"/>
      <c r="OAA260" s="49"/>
      <c r="OAB260" s="405"/>
      <c r="OAC260" s="405"/>
      <c r="OAD260" s="277"/>
      <c r="OAE260" s="277"/>
      <c r="OAF260" s="277"/>
      <c r="OAG260" s="277"/>
      <c r="OAH260" s="277"/>
      <c r="OAI260" s="277"/>
      <c r="OAJ260" s="277"/>
      <c r="OAK260" s="277"/>
      <c r="OAL260" s="402"/>
      <c r="OAM260" s="404"/>
      <c r="OAN260" s="49"/>
      <c r="OAO260" s="49"/>
      <c r="OAP260" s="49"/>
      <c r="OAQ260" s="99"/>
      <c r="OAR260" s="98"/>
      <c r="OAS260" s="49"/>
      <c r="OAT260" s="405"/>
      <c r="OAU260" s="405"/>
      <c r="OAV260" s="277"/>
      <c r="OAW260" s="277"/>
      <c r="OAX260" s="277"/>
      <c r="OAY260" s="277"/>
      <c r="OAZ260" s="277"/>
      <c r="OBA260" s="277"/>
      <c r="OBB260" s="277"/>
      <c r="OBC260" s="277"/>
      <c r="OBD260" s="402"/>
      <c r="OBE260" s="404"/>
      <c r="OBF260" s="49"/>
      <c r="OBG260" s="49"/>
      <c r="OBH260" s="49"/>
      <c r="OBI260" s="99"/>
      <c r="OBJ260" s="98"/>
      <c r="OBK260" s="49"/>
      <c r="OBL260" s="405"/>
      <c r="OBM260" s="405"/>
      <c r="OBN260" s="277"/>
      <c r="OBO260" s="277"/>
      <c r="OBP260" s="277"/>
      <c r="OBQ260" s="277"/>
      <c r="OBR260" s="277"/>
      <c r="OBS260" s="277"/>
      <c r="OBT260" s="277"/>
      <c r="OBU260" s="277"/>
      <c r="OBV260" s="402"/>
      <c r="OBW260" s="404"/>
      <c r="OBX260" s="49"/>
      <c r="OBY260" s="49"/>
      <c r="OBZ260" s="49"/>
      <c r="OCA260" s="99"/>
      <c r="OCB260" s="98"/>
      <c r="OCC260" s="49"/>
      <c r="OCD260" s="405"/>
      <c r="OCE260" s="405"/>
      <c r="OCF260" s="277"/>
      <c r="OCG260" s="277"/>
      <c r="OCH260" s="277"/>
      <c r="OCI260" s="277"/>
      <c r="OCJ260" s="277"/>
      <c r="OCK260" s="277"/>
      <c r="OCL260" s="277"/>
      <c r="OCM260" s="277"/>
      <c r="OCN260" s="402"/>
      <c r="OCO260" s="404"/>
      <c r="OCP260" s="49"/>
      <c r="OCQ260" s="49"/>
      <c r="OCR260" s="49"/>
      <c r="OCS260" s="99"/>
      <c r="OCT260" s="98"/>
      <c r="OCU260" s="49"/>
      <c r="OCV260" s="405"/>
      <c r="OCW260" s="405"/>
      <c r="OCX260" s="277"/>
      <c r="OCY260" s="277"/>
      <c r="OCZ260" s="277"/>
      <c r="ODA260" s="277"/>
      <c r="ODB260" s="277"/>
      <c r="ODC260" s="277"/>
      <c r="ODD260" s="277"/>
      <c r="ODE260" s="277"/>
      <c r="ODF260" s="402"/>
      <c r="ODG260" s="404"/>
      <c r="ODH260" s="49"/>
      <c r="ODI260" s="49"/>
      <c r="ODJ260" s="49"/>
      <c r="ODK260" s="99"/>
      <c r="ODL260" s="98"/>
      <c r="ODM260" s="49"/>
      <c r="ODN260" s="405"/>
      <c r="ODO260" s="405"/>
      <c r="ODP260" s="277"/>
      <c r="ODQ260" s="277"/>
      <c r="ODR260" s="277"/>
      <c r="ODS260" s="277"/>
      <c r="ODT260" s="277"/>
      <c r="ODU260" s="277"/>
      <c r="ODV260" s="277"/>
      <c r="ODW260" s="277"/>
      <c r="ODX260" s="402"/>
      <c r="ODY260" s="404"/>
      <c r="ODZ260" s="49"/>
      <c r="OEA260" s="49"/>
      <c r="OEB260" s="49"/>
      <c r="OEC260" s="99"/>
      <c r="OED260" s="98"/>
      <c r="OEE260" s="49"/>
      <c r="OEF260" s="405"/>
      <c r="OEG260" s="405"/>
      <c r="OEH260" s="277"/>
      <c r="OEI260" s="277"/>
      <c r="OEJ260" s="277"/>
      <c r="OEK260" s="277"/>
      <c r="OEL260" s="277"/>
      <c r="OEM260" s="277"/>
      <c r="OEN260" s="277"/>
      <c r="OEO260" s="277"/>
      <c r="OEP260" s="402"/>
      <c r="OEQ260" s="404"/>
      <c r="OER260" s="49"/>
      <c r="OES260" s="49"/>
      <c r="OET260" s="49"/>
      <c r="OEU260" s="99"/>
      <c r="OEV260" s="98"/>
      <c r="OEW260" s="49"/>
      <c r="OEX260" s="405"/>
      <c r="OEY260" s="405"/>
      <c r="OEZ260" s="277"/>
      <c r="OFA260" s="277"/>
      <c r="OFB260" s="277"/>
      <c r="OFC260" s="277"/>
      <c r="OFD260" s="277"/>
      <c r="OFE260" s="277"/>
      <c r="OFF260" s="277"/>
      <c r="OFG260" s="277"/>
      <c r="OFH260" s="402"/>
      <c r="OFI260" s="404"/>
      <c r="OFJ260" s="49"/>
      <c r="OFK260" s="49"/>
      <c r="OFL260" s="49"/>
      <c r="OFM260" s="99"/>
      <c r="OFN260" s="98"/>
      <c r="OFO260" s="49"/>
      <c r="OFP260" s="405"/>
      <c r="OFQ260" s="405"/>
      <c r="OFR260" s="277"/>
      <c r="OFS260" s="277"/>
      <c r="OFT260" s="277"/>
      <c r="OFU260" s="277"/>
      <c r="OFV260" s="277"/>
      <c r="OFW260" s="277"/>
      <c r="OFX260" s="277"/>
      <c r="OFY260" s="277"/>
      <c r="OFZ260" s="402"/>
      <c r="OGA260" s="404"/>
      <c r="OGB260" s="49"/>
      <c r="OGC260" s="49"/>
      <c r="OGD260" s="49"/>
      <c r="OGE260" s="99"/>
      <c r="OGF260" s="98"/>
      <c r="OGG260" s="49"/>
      <c r="OGH260" s="405"/>
      <c r="OGI260" s="405"/>
      <c r="OGJ260" s="277"/>
      <c r="OGK260" s="277"/>
      <c r="OGL260" s="277"/>
      <c r="OGM260" s="277"/>
      <c r="OGN260" s="277"/>
      <c r="OGO260" s="277"/>
      <c r="OGP260" s="277"/>
      <c r="OGQ260" s="277"/>
      <c r="OGR260" s="402"/>
      <c r="OGS260" s="404"/>
      <c r="OGT260" s="49"/>
      <c r="OGU260" s="49"/>
      <c r="OGV260" s="49"/>
      <c r="OGW260" s="99"/>
      <c r="OGX260" s="98"/>
      <c r="OGY260" s="49"/>
      <c r="OGZ260" s="405"/>
      <c r="OHA260" s="405"/>
      <c r="OHB260" s="277"/>
      <c r="OHC260" s="277"/>
      <c r="OHD260" s="277"/>
      <c r="OHE260" s="277"/>
      <c r="OHF260" s="277"/>
      <c r="OHG260" s="277"/>
      <c r="OHH260" s="277"/>
      <c r="OHI260" s="277"/>
      <c r="OHJ260" s="402"/>
      <c r="OHK260" s="404"/>
      <c r="OHL260" s="49"/>
      <c r="OHM260" s="49"/>
      <c r="OHN260" s="49"/>
      <c r="OHO260" s="99"/>
      <c r="OHP260" s="98"/>
      <c r="OHQ260" s="49"/>
      <c r="OHR260" s="405"/>
      <c r="OHS260" s="405"/>
      <c r="OHT260" s="277"/>
      <c r="OHU260" s="277"/>
      <c r="OHV260" s="277"/>
      <c r="OHW260" s="277"/>
      <c r="OHX260" s="277"/>
      <c r="OHY260" s="277"/>
      <c r="OHZ260" s="277"/>
      <c r="OIA260" s="277"/>
      <c r="OIB260" s="402"/>
      <c r="OIC260" s="404"/>
      <c r="OID260" s="49"/>
      <c r="OIE260" s="49"/>
      <c r="OIF260" s="49"/>
      <c r="OIG260" s="99"/>
      <c r="OIH260" s="98"/>
      <c r="OII260" s="49"/>
      <c r="OIJ260" s="405"/>
      <c r="OIK260" s="405"/>
      <c r="OIL260" s="277"/>
      <c r="OIM260" s="277"/>
      <c r="OIN260" s="277"/>
      <c r="OIO260" s="277"/>
      <c r="OIP260" s="277"/>
      <c r="OIQ260" s="277"/>
      <c r="OIR260" s="277"/>
      <c r="OIS260" s="277"/>
      <c r="OIT260" s="402"/>
      <c r="OIU260" s="404"/>
      <c r="OIV260" s="49"/>
      <c r="OIW260" s="49"/>
      <c r="OIX260" s="49"/>
      <c r="OIY260" s="99"/>
      <c r="OIZ260" s="98"/>
      <c r="OJA260" s="49"/>
      <c r="OJB260" s="405"/>
      <c r="OJC260" s="405"/>
      <c r="OJD260" s="277"/>
      <c r="OJE260" s="277"/>
      <c r="OJF260" s="277"/>
      <c r="OJG260" s="277"/>
      <c r="OJH260" s="277"/>
      <c r="OJI260" s="277"/>
      <c r="OJJ260" s="277"/>
      <c r="OJK260" s="277"/>
      <c r="OJL260" s="402"/>
      <c r="OJM260" s="404"/>
      <c r="OJN260" s="49"/>
      <c r="OJO260" s="49"/>
      <c r="OJP260" s="49"/>
      <c r="OJQ260" s="99"/>
      <c r="OJR260" s="98"/>
      <c r="OJS260" s="49"/>
      <c r="OJT260" s="405"/>
      <c r="OJU260" s="405"/>
      <c r="OJV260" s="277"/>
      <c r="OJW260" s="277"/>
      <c r="OJX260" s="277"/>
      <c r="OJY260" s="277"/>
      <c r="OJZ260" s="277"/>
      <c r="OKA260" s="277"/>
      <c r="OKB260" s="277"/>
      <c r="OKC260" s="277"/>
      <c r="OKD260" s="402"/>
      <c r="OKE260" s="404"/>
      <c r="OKF260" s="49"/>
      <c r="OKG260" s="49"/>
      <c r="OKH260" s="49"/>
      <c r="OKI260" s="99"/>
      <c r="OKJ260" s="98"/>
      <c r="OKK260" s="49"/>
      <c r="OKL260" s="405"/>
      <c r="OKM260" s="405"/>
      <c r="OKN260" s="277"/>
      <c r="OKO260" s="277"/>
      <c r="OKP260" s="277"/>
      <c r="OKQ260" s="277"/>
      <c r="OKR260" s="277"/>
      <c r="OKS260" s="277"/>
      <c r="OKT260" s="277"/>
      <c r="OKU260" s="277"/>
      <c r="OKV260" s="402"/>
      <c r="OKW260" s="404"/>
      <c r="OKX260" s="49"/>
      <c r="OKY260" s="49"/>
      <c r="OKZ260" s="49"/>
      <c r="OLA260" s="99"/>
      <c r="OLB260" s="98"/>
      <c r="OLC260" s="49"/>
      <c r="OLD260" s="405"/>
      <c r="OLE260" s="405"/>
      <c r="OLF260" s="277"/>
      <c r="OLG260" s="277"/>
      <c r="OLH260" s="277"/>
      <c r="OLI260" s="277"/>
      <c r="OLJ260" s="277"/>
      <c r="OLK260" s="277"/>
      <c r="OLL260" s="277"/>
      <c r="OLM260" s="277"/>
      <c r="OLN260" s="402"/>
      <c r="OLO260" s="404"/>
      <c r="OLP260" s="49"/>
      <c r="OLQ260" s="49"/>
      <c r="OLR260" s="49"/>
      <c r="OLS260" s="99"/>
      <c r="OLT260" s="98"/>
      <c r="OLU260" s="49"/>
      <c r="OLV260" s="405"/>
      <c r="OLW260" s="405"/>
      <c r="OLX260" s="277"/>
      <c r="OLY260" s="277"/>
      <c r="OLZ260" s="277"/>
      <c r="OMA260" s="277"/>
      <c r="OMB260" s="277"/>
      <c r="OMC260" s="277"/>
      <c r="OMD260" s="277"/>
      <c r="OME260" s="277"/>
      <c r="OMF260" s="402"/>
      <c r="OMG260" s="404"/>
      <c r="OMH260" s="49"/>
      <c r="OMI260" s="49"/>
      <c r="OMJ260" s="49"/>
      <c r="OMK260" s="99"/>
      <c r="OML260" s="98"/>
      <c r="OMM260" s="49"/>
      <c r="OMN260" s="405"/>
      <c r="OMO260" s="405"/>
      <c r="OMP260" s="277"/>
      <c r="OMQ260" s="277"/>
      <c r="OMR260" s="277"/>
      <c r="OMS260" s="277"/>
      <c r="OMT260" s="277"/>
      <c r="OMU260" s="277"/>
      <c r="OMV260" s="277"/>
      <c r="OMW260" s="277"/>
      <c r="OMX260" s="402"/>
      <c r="OMY260" s="404"/>
      <c r="OMZ260" s="49"/>
      <c r="ONA260" s="49"/>
      <c r="ONB260" s="49"/>
      <c r="ONC260" s="99"/>
      <c r="OND260" s="98"/>
      <c r="ONE260" s="49"/>
      <c r="ONF260" s="405"/>
      <c r="ONG260" s="405"/>
      <c r="ONH260" s="277"/>
      <c r="ONI260" s="277"/>
      <c r="ONJ260" s="277"/>
      <c r="ONK260" s="277"/>
      <c r="ONL260" s="277"/>
      <c r="ONM260" s="277"/>
      <c r="ONN260" s="277"/>
      <c r="ONO260" s="277"/>
      <c r="ONP260" s="402"/>
      <c r="ONQ260" s="404"/>
      <c r="ONR260" s="49"/>
      <c r="ONS260" s="49"/>
      <c r="ONT260" s="49"/>
      <c r="ONU260" s="99"/>
      <c r="ONV260" s="98"/>
      <c r="ONW260" s="49"/>
      <c r="ONX260" s="405"/>
      <c r="ONY260" s="405"/>
      <c r="ONZ260" s="277"/>
      <c r="OOA260" s="277"/>
      <c r="OOB260" s="277"/>
      <c r="OOC260" s="277"/>
      <c r="OOD260" s="277"/>
      <c r="OOE260" s="277"/>
      <c r="OOF260" s="277"/>
      <c r="OOG260" s="277"/>
      <c r="OOH260" s="402"/>
      <c r="OOI260" s="404"/>
      <c r="OOJ260" s="49"/>
      <c r="OOK260" s="49"/>
      <c r="OOL260" s="49"/>
      <c r="OOM260" s="99"/>
      <c r="OON260" s="98"/>
      <c r="OOO260" s="49"/>
      <c r="OOP260" s="405"/>
      <c r="OOQ260" s="405"/>
      <c r="OOR260" s="277"/>
      <c r="OOS260" s="277"/>
      <c r="OOT260" s="277"/>
      <c r="OOU260" s="277"/>
      <c r="OOV260" s="277"/>
      <c r="OOW260" s="277"/>
      <c r="OOX260" s="277"/>
      <c r="OOY260" s="277"/>
      <c r="OOZ260" s="402"/>
      <c r="OPA260" s="404"/>
      <c r="OPB260" s="49"/>
      <c r="OPC260" s="49"/>
      <c r="OPD260" s="49"/>
      <c r="OPE260" s="99"/>
      <c r="OPF260" s="98"/>
      <c r="OPG260" s="49"/>
      <c r="OPH260" s="405"/>
      <c r="OPI260" s="405"/>
      <c r="OPJ260" s="277"/>
      <c r="OPK260" s="277"/>
      <c r="OPL260" s="277"/>
      <c r="OPM260" s="277"/>
      <c r="OPN260" s="277"/>
      <c r="OPO260" s="277"/>
      <c r="OPP260" s="277"/>
      <c r="OPQ260" s="277"/>
      <c r="OPR260" s="402"/>
      <c r="OPS260" s="404"/>
      <c r="OPT260" s="49"/>
      <c r="OPU260" s="49"/>
      <c r="OPV260" s="49"/>
      <c r="OPW260" s="99"/>
      <c r="OPX260" s="98"/>
      <c r="OPY260" s="49"/>
      <c r="OPZ260" s="405"/>
      <c r="OQA260" s="405"/>
      <c r="OQB260" s="277"/>
      <c r="OQC260" s="277"/>
      <c r="OQD260" s="277"/>
      <c r="OQE260" s="277"/>
      <c r="OQF260" s="277"/>
      <c r="OQG260" s="277"/>
      <c r="OQH260" s="277"/>
      <c r="OQI260" s="277"/>
      <c r="OQJ260" s="402"/>
      <c r="OQK260" s="404"/>
      <c r="OQL260" s="49"/>
      <c r="OQM260" s="49"/>
      <c r="OQN260" s="49"/>
      <c r="OQO260" s="99"/>
      <c r="OQP260" s="98"/>
      <c r="OQQ260" s="49"/>
      <c r="OQR260" s="405"/>
      <c r="OQS260" s="405"/>
      <c r="OQT260" s="277"/>
      <c r="OQU260" s="277"/>
      <c r="OQV260" s="277"/>
      <c r="OQW260" s="277"/>
      <c r="OQX260" s="277"/>
      <c r="OQY260" s="277"/>
      <c r="OQZ260" s="277"/>
      <c r="ORA260" s="277"/>
      <c r="ORB260" s="402"/>
      <c r="ORC260" s="404"/>
      <c r="ORD260" s="49"/>
      <c r="ORE260" s="49"/>
      <c r="ORF260" s="49"/>
      <c r="ORG260" s="99"/>
      <c r="ORH260" s="98"/>
      <c r="ORI260" s="49"/>
      <c r="ORJ260" s="405"/>
      <c r="ORK260" s="405"/>
      <c r="ORL260" s="277"/>
      <c r="ORM260" s="277"/>
      <c r="ORN260" s="277"/>
      <c r="ORO260" s="277"/>
      <c r="ORP260" s="277"/>
      <c r="ORQ260" s="277"/>
      <c r="ORR260" s="277"/>
      <c r="ORS260" s="277"/>
      <c r="ORT260" s="402"/>
      <c r="ORU260" s="404"/>
      <c r="ORV260" s="49"/>
      <c r="ORW260" s="49"/>
      <c r="ORX260" s="49"/>
      <c r="ORY260" s="99"/>
      <c r="ORZ260" s="98"/>
      <c r="OSA260" s="49"/>
      <c r="OSB260" s="405"/>
      <c r="OSC260" s="405"/>
      <c r="OSD260" s="277"/>
      <c r="OSE260" s="277"/>
      <c r="OSF260" s="277"/>
      <c r="OSG260" s="277"/>
      <c r="OSH260" s="277"/>
      <c r="OSI260" s="277"/>
      <c r="OSJ260" s="277"/>
      <c r="OSK260" s="277"/>
      <c r="OSL260" s="402"/>
      <c r="OSM260" s="404"/>
      <c r="OSN260" s="49"/>
      <c r="OSO260" s="49"/>
      <c r="OSP260" s="49"/>
      <c r="OSQ260" s="99"/>
      <c r="OSR260" s="98"/>
      <c r="OSS260" s="49"/>
      <c r="OST260" s="405"/>
      <c r="OSU260" s="405"/>
      <c r="OSV260" s="277"/>
      <c r="OSW260" s="277"/>
      <c r="OSX260" s="277"/>
      <c r="OSY260" s="277"/>
      <c r="OSZ260" s="277"/>
      <c r="OTA260" s="277"/>
      <c r="OTB260" s="277"/>
      <c r="OTC260" s="277"/>
      <c r="OTD260" s="402"/>
      <c r="OTE260" s="404"/>
      <c r="OTF260" s="49"/>
      <c r="OTG260" s="49"/>
      <c r="OTH260" s="49"/>
      <c r="OTI260" s="99"/>
      <c r="OTJ260" s="98"/>
      <c r="OTK260" s="49"/>
      <c r="OTL260" s="405"/>
      <c r="OTM260" s="405"/>
      <c r="OTN260" s="277"/>
      <c r="OTO260" s="277"/>
      <c r="OTP260" s="277"/>
      <c r="OTQ260" s="277"/>
      <c r="OTR260" s="277"/>
      <c r="OTS260" s="277"/>
      <c r="OTT260" s="277"/>
      <c r="OTU260" s="277"/>
      <c r="OTV260" s="402"/>
      <c r="OTW260" s="404"/>
      <c r="OTX260" s="49"/>
      <c r="OTY260" s="49"/>
      <c r="OTZ260" s="49"/>
      <c r="OUA260" s="99"/>
      <c r="OUB260" s="98"/>
      <c r="OUC260" s="49"/>
      <c r="OUD260" s="405"/>
      <c r="OUE260" s="405"/>
      <c r="OUF260" s="277"/>
      <c r="OUG260" s="277"/>
      <c r="OUH260" s="277"/>
      <c r="OUI260" s="277"/>
      <c r="OUJ260" s="277"/>
      <c r="OUK260" s="277"/>
      <c r="OUL260" s="277"/>
      <c r="OUM260" s="277"/>
      <c r="OUN260" s="402"/>
      <c r="OUO260" s="404"/>
      <c r="OUP260" s="49"/>
      <c r="OUQ260" s="49"/>
      <c r="OUR260" s="49"/>
      <c r="OUS260" s="99"/>
      <c r="OUT260" s="98"/>
      <c r="OUU260" s="49"/>
      <c r="OUV260" s="405"/>
      <c r="OUW260" s="405"/>
      <c r="OUX260" s="277"/>
      <c r="OUY260" s="277"/>
      <c r="OUZ260" s="277"/>
      <c r="OVA260" s="277"/>
      <c r="OVB260" s="277"/>
      <c r="OVC260" s="277"/>
      <c r="OVD260" s="277"/>
      <c r="OVE260" s="277"/>
      <c r="OVF260" s="402"/>
      <c r="OVG260" s="404"/>
      <c r="OVH260" s="49"/>
      <c r="OVI260" s="49"/>
      <c r="OVJ260" s="49"/>
      <c r="OVK260" s="99"/>
      <c r="OVL260" s="98"/>
      <c r="OVM260" s="49"/>
      <c r="OVN260" s="405"/>
      <c r="OVO260" s="405"/>
      <c r="OVP260" s="277"/>
      <c r="OVQ260" s="277"/>
      <c r="OVR260" s="277"/>
      <c r="OVS260" s="277"/>
      <c r="OVT260" s="277"/>
      <c r="OVU260" s="277"/>
      <c r="OVV260" s="277"/>
      <c r="OVW260" s="277"/>
      <c r="OVX260" s="402"/>
      <c r="OVY260" s="404"/>
      <c r="OVZ260" s="49"/>
      <c r="OWA260" s="49"/>
      <c r="OWB260" s="49"/>
      <c r="OWC260" s="99"/>
      <c r="OWD260" s="98"/>
      <c r="OWE260" s="49"/>
      <c r="OWF260" s="405"/>
      <c r="OWG260" s="405"/>
      <c r="OWH260" s="277"/>
      <c r="OWI260" s="277"/>
      <c r="OWJ260" s="277"/>
      <c r="OWK260" s="277"/>
      <c r="OWL260" s="277"/>
      <c r="OWM260" s="277"/>
      <c r="OWN260" s="277"/>
      <c r="OWO260" s="277"/>
      <c r="OWP260" s="402"/>
      <c r="OWQ260" s="404"/>
      <c r="OWR260" s="49"/>
      <c r="OWS260" s="49"/>
      <c r="OWT260" s="49"/>
      <c r="OWU260" s="99"/>
      <c r="OWV260" s="98"/>
      <c r="OWW260" s="49"/>
      <c r="OWX260" s="405"/>
      <c r="OWY260" s="405"/>
      <c r="OWZ260" s="277"/>
      <c r="OXA260" s="277"/>
      <c r="OXB260" s="277"/>
      <c r="OXC260" s="277"/>
      <c r="OXD260" s="277"/>
      <c r="OXE260" s="277"/>
      <c r="OXF260" s="277"/>
      <c r="OXG260" s="277"/>
      <c r="OXH260" s="402"/>
      <c r="OXI260" s="404"/>
      <c r="OXJ260" s="49"/>
      <c r="OXK260" s="49"/>
      <c r="OXL260" s="49"/>
      <c r="OXM260" s="99"/>
      <c r="OXN260" s="98"/>
      <c r="OXO260" s="49"/>
      <c r="OXP260" s="405"/>
      <c r="OXQ260" s="405"/>
      <c r="OXR260" s="277"/>
      <c r="OXS260" s="277"/>
      <c r="OXT260" s="277"/>
      <c r="OXU260" s="277"/>
      <c r="OXV260" s="277"/>
      <c r="OXW260" s="277"/>
      <c r="OXX260" s="277"/>
      <c r="OXY260" s="277"/>
      <c r="OXZ260" s="402"/>
      <c r="OYA260" s="404"/>
      <c r="OYB260" s="49"/>
      <c r="OYC260" s="49"/>
      <c r="OYD260" s="49"/>
      <c r="OYE260" s="99"/>
      <c r="OYF260" s="98"/>
      <c r="OYG260" s="49"/>
      <c r="OYH260" s="405"/>
      <c r="OYI260" s="405"/>
      <c r="OYJ260" s="277"/>
      <c r="OYK260" s="277"/>
      <c r="OYL260" s="277"/>
      <c r="OYM260" s="277"/>
      <c r="OYN260" s="277"/>
      <c r="OYO260" s="277"/>
      <c r="OYP260" s="277"/>
      <c r="OYQ260" s="277"/>
      <c r="OYR260" s="402"/>
      <c r="OYS260" s="404"/>
      <c r="OYT260" s="49"/>
      <c r="OYU260" s="49"/>
      <c r="OYV260" s="49"/>
      <c r="OYW260" s="99"/>
      <c r="OYX260" s="98"/>
      <c r="OYY260" s="49"/>
      <c r="OYZ260" s="405"/>
      <c r="OZA260" s="405"/>
      <c r="OZB260" s="277"/>
      <c r="OZC260" s="277"/>
      <c r="OZD260" s="277"/>
      <c r="OZE260" s="277"/>
      <c r="OZF260" s="277"/>
      <c r="OZG260" s="277"/>
      <c r="OZH260" s="277"/>
      <c r="OZI260" s="277"/>
      <c r="OZJ260" s="402"/>
      <c r="OZK260" s="404"/>
      <c r="OZL260" s="49"/>
      <c r="OZM260" s="49"/>
      <c r="OZN260" s="49"/>
      <c r="OZO260" s="99"/>
      <c r="OZP260" s="98"/>
      <c r="OZQ260" s="49"/>
      <c r="OZR260" s="405"/>
      <c r="OZS260" s="405"/>
      <c r="OZT260" s="277"/>
      <c r="OZU260" s="277"/>
      <c r="OZV260" s="277"/>
      <c r="OZW260" s="277"/>
      <c r="OZX260" s="277"/>
      <c r="OZY260" s="277"/>
      <c r="OZZ260" s="277"/>
      <c r="PAA260" s="277"/>
      <c r="PAB260" s="402"/>
      <c r="PAC260" s="404"/>
      <c r="PAD260" s="49"/>
      <c r="PAE260" s="49"/>
      <c r="PAF260" s="49"/>
      <c r="PAG260" s="99"/>
      <c r="PAH260" s="98"/>
      <c r="PAI260" s="49"/>
      <c r="PAJ260" s="405"/>
      <c r="PAK260" s="405"/>
      <c r="PAL260" s="277"/>
      <c r="PAM260" s="277"/>
      <c r="PAN260" s="277"/>
      <c r="PAO260" s="277"/>
      <c r="PAP260" s="277"/>
      <c r="PAQ260" s="277"/>
      <c r="PAR260" s="277"/>
      <c r="PAS260" s="277"/>
      <c r="PAT260" s="402"/>
      <c r="PAU260" s="404"/>
      <c r="PAV260" s="49"/>
      <c r="PAW260" s="49"/>
      <c r="PAX260" s="49"/>
      <c r="PAY260" s="99"/>
      <c r="PAZ260" s="98"/>
      <c r="PBA260" s="49"/>
      <c r="PBB260" s="405"/>
      <c r="PBC260" s="405"/>
      <c r="PBD260" s="277"/>
      <c r="PBE260" s="277"/>
      <c r="PBF260" s="277"/>
      <c r="PBG260" s="277"/>
      <c r="PBH260" s="277"/>
      <c r="PBI260" s="277"/>
      <c r="PBJ260" s="277"/>
      <c r="PBK260" s="277"/>
      <c r="PBL260" s="402"/>
      <c r="PBM260" s="404"/>
      <c r="PBN260" s="49"/>
      <c r="PBO260" s="49"/>
      <c r="PBP260" s="49"/>
      <c r="PBQ260" s="99"/>
      <c r="PBR260" s="98"/>
      <c r="PBS260" s="49"/>
      <c r="PBT260" s="405"/>
      <c r="PBU260" s="405"/>
      <c r="PBV260" s="277"/>
      <c r="PBW260" s="277"/>
      <c r="PBX260" s="277"/>
      <c r="PBY260" s="277"/>
      <c r="PBZ260" s="277"/>
      <c r="PCA260" s="277"/>
      <c r="PCB260" s="277"/>
      <c r="PCC260" s="277"/>
      <c r="PCD260" s="402"/>
      <c r="PCE260" s="404"/>
      <c r="PCF260" s="49"/>
      <c r="PCG260" s="49"/>
      <c r="PCH260" s="49"/>
      <c r="PCI260" s="99"/>
      <c r="PCJ260" s="98"/>
      <c r="PCK260" s="49"/>
      <c r="PCL260" s="405"/>
      <c r="PCM260" s="405"/>
      <c r="PCN260" s="277"/>
      <c r="PCO260" s="277"/>
      <c r="PCP260" s="277"/>
      <c r="PCQ260" s="277"/>
      <c r="PCR260" s="277"/>
      <c r="PCS260" s="277"/>
      <c r="PCT260" s="277"/>
      <c r="PCU260" s="277"/>
      <c r="PCV260" s="402"/>
      <c r="PCW260" s="404"/>
      <c r="PCX260" s="49"/>
      <c r="PCY260" s="49"/>
      <c r="PCZ260" s="49"/>
      <c r="PDA260" s="99"/>
      <c r="PDB260" s="98"/>
      <c r="PDC260" s="49"/>
      <c r="PDD260" s="405"/>
      <c r="PDE260" s="405"/>
      <c r="PDF260" s="277"/>
      <c r="PDG260" s="277"/>
      <c r="PDH260" s="277"/>
      <c r="PDI260" s="277"/>
      <c r="PDJ260" s="277"/>
      <c r="PDK260" s="277"/>
      <c r="PDL260" s="277"/>
      <c r="PDM260" s="277"/>
      <c r="PDN260" s="402"/>
      <c r="PDO260" s="404"/>
      <c r="PDP260" s="49"/>
      <c r="PDQ260" s="49"/>
      <c r="PDR260" s="49"/>
      <c r="PDS260" s="99"/>
      <c r="PDT260" s="98"/>
      <c r="PDU260" s="49"/>
      <c r="PDV260" s="405"/>
      <c r="PDW260" s="405"/>
      <c r="PDX260" s="277"/>
      <c r="PDY260" s="277"/>
      <c r="PDZ260" s="277"/>
      <c r="PEA260" s="277"/>
      <c r="PEB260" s="277"/>
      <c r="PEC260" s="277"/>
      <c r="PED260" s="277"/>
      <c r="PEE260" s="277"/>
      <c r="PEF260" s="402"/>
      <c r="PEG260" s="404"/>
      <c r="PEH260" s="49"/>
      <c r="PEI260" s="49"/>
      <c r="PEJ260" s="49"/>
      <c r="PEK260" s="99"/>
      <c r="PEL260" s="98"/>
      <c r="PEM260" s="49"/>
      <c r="PEN260" s="405"/>
      <c r="PEO260" s="405"/>
      <c r="PEP260" s="277"/>
      <c r="PEQ260" s="277"/>
      <c r="PER260" s="277"/>
      <c r="PES260" s="277"/>
      <c r="PET260" s="277"/>
      <c r="PEU260" s="277"/>
      <c r="PEV260" s="277"/>
      <c r="PEW260" s="277"/>
      <c r="PEX260" s="402"/>
      <c r="PEY260" s="404"/>
      <c r="PEZ260" s="49"/>
      <c r="PFA260" s="49"/>
      <c r="PFB260" s="49"/>
      <c r="PFC260" s="99"/>
      <c r="PFD260" s="98"/>
      <c r="PFE260" s="49"/>
      <c r="PFF260" s="405"/>
      <c r="PFG260" s="405"/>
      <c r="PFH260" s="277"/>
      <c r="PFI260" s="277"/>
      <c r="PFJ260" s="277"/>
      <c r="PFK260" s="277"/>
      <c r="PFL260" s="277"/>
      <c r="PFM260" s="277"/>
      <c r="PFN260" s="277"/>
      <c r="PFO260" s="277"/>
      <c r="PFP260" s="402"/>
      <c r="PFQ260" s="404"/>
      <c r="PFR260" s="49"/>
      <c r="PFS260" s="49"/>
      <c r="PFT260" s="49"/>
      <c r="PFU260" s="99"/>
      <c r="PFV260" s="98"/>
      <c r="PFW260" s="49"/>
      <c r="PFX260" s="405"/>
      <c r="PFY260" s="405"/>
      <c r="PFZ260" s="277"/>
      <c r="PGA260" s="277"/>
      <c r="PGB260" s="277"/>
      <c r="PGC260" s="277"/>
      <c r="PGD260" s="277"/>
      <c r="PGE260" s="277"/>
      <c r="PGF260" s="277"/>
      <c r="PGG260" s="277"/>
      <c r="PGH260" s="402"/>
      <c r="PGI260" s="404"/>
      <c r="PGJ260" s="49"/>
      <c r="PGK260" s="49"/>
      <c r="PGL260" s="49"/>
      <c r="PGM260" s="99"/>
      <c r="PGN260" s="98"/>
      <c r="PGO260" s="49"/>
      <c r="PGP260" s="405"/>
      <c r="PGQ260" s="405"/>
      <c r="PGR260" s="277"/>
      <c r="PGS260" s="277"/>
      <c r="PGT260" s="277"/>
      <c r="PGU260" s="277"/>
      <c r="PGV260" s="277"/>
      <c r="PGW260" s="277"/>
      <c r="PGX260" s="277"/>
      <c r="PGY260" s="277"/>
      <c r="PGZ260" s="402"/>
      <c r="PHA260" s="404"/>
      <c r="PHB260" s="49"/>
      <c r="PHC260" s="49"/>
      <c r="PHD260" s="49"/>
      <c r="PHE260" s="99"/>
      <c r="PHF260" s="98"/>
      <c r="PHG260" s="49"/>
      <c r="PHH260" s="405"/>
      <c r="PHI260" s="405"/>
      <c r="PHJ260" s="277"/>
      <c r="PHK260" s="277"/>
      <c r="PHL260" s="277"/>
      <c r="PHM260" s="277"/>
      <c r="PHN260" s="277"/>
      <c r="PHO260" s="277"/>
      <c r="PHP260" s="277"/>
      <c r="PHQ260" s="277"/>
      <c r="PHR260" s="402"/>
      <c r="PHS260" s="404"/>
      <c r="PHT260" s="49"/>
      <c r="PHU260" s="49"/>
      <c r="PHV260" s="49"/>
      <c r="PHW260" s="99"/>
      <c r="PHX260" s="98"/>
      <c r="PHY260" s="49"/>
      <c r="PHZ260" s="405"/>
      <c r="PIA260" s="405"/>
      <c r="PIB260" s="277"/>
      <c r="PIC260" s="277"/>
      <c r="PID260" s="277"/>
      <c r="PIE260" s="277"/>
      <c r="PIF260" s="277"/>
      <c r="PIG260" s="277"/>
      <c r="PIH260" s="277"/>
      <c r="PII260" s="277"/>
      <c r="PIJ260" s="402"/>
      <c r="PIK260" s="404"/>
      <c r="PIL260" s="49"/>
      <c r="PIM260" s="49"/>
      <c r="PIN260" s="49"/>
      <c r="PIO260" s="99"/>
      <c r="PIP260" s="98"/>
      <c r="PIQ260" s="49"/>
      <c r="PIR260" s="405"/>
      <c r="PIS260" s="405"/>
      <c r="PIT260" s="277"/>
      <c r="PIU260" s="277"/>
      <c r="PIV260" s="277"/>
      <c r="PIW260" s="277"/>
      <c r="PIX260" s="277"/>
      <c r="PIY260" s="277"/>
      <c r="PIZ260" s="277"/>
      <c r="PJA260" s="277"/>
      <c r="PJB260" s="402"/>
      <c r="PJC260" s="404"/>
      <c r="PJD260" s="49"/>
      <c r="PJE260" s="49"/>
      <c r="PJF260" s="49"/>
      <c r="PJG260" s="99"/>
      <c r="PJH260" s="98"/>
      <c r="PJI260" s="49"/>
      <c r="PJJ260" s="405"/>
      <c r="PJK260" s="405"/>
      <c r="PJL260" s="277"/>
      <c r="PJM260" s="277"/>
      <c r="PJN260" s="277"/>
      <c r="PJO260" s="277"/>
      <c r="PJP260" s="277"/>
      <c r="PJQ260" s="277"/>
      <c r="PJR260" s="277"/>
      <c r="PJS260" s="277"/>
      <c r="PJT260" s="402"/>
      <c r="PJU260" s="404"/>
      <c r="PJV260" s="49"/>
      <c r="PJW260" s="49"/>
      <c r="PJX260" s="49"/>
      <c r="PJY260" s="99"/>
      <c r="PJZ260" s="98"/>
      <c r="PKA260" s="49"/>
      <c r="PKB260" s="405"/>
      <c r="PKC260" s="405"/>
      <c r="PKD260" s="277"/>
      <c r="PKE260" s="277"/>
      <c r="PKF260" s="277"/>
      <c r="PKG260" s="277"/>
      <c r="PKH260" s="277"/>
      <c r="PKI260" s="277"/>
      <c r="PKJ260" s="277"/>
      <c r="PKK260" s="277"/>
      <c r="PKL260" s="402"/>
      <c r="PKM260" s="404"/>
      <c r="PKN260" s="49"/>
      <c r="PKO260" s="49"/>
      <c r="PKP260" s="49"/>
      <c r="PKQ260" s="99"/>
      <c r="PKR260" s="98"/>
      <c r="PKS260" s="49"/>
      <c r="PKT260" s="405"/>
      <c r="PKU260" s="405"/>
      <c r="PKV260" s="277"/>
      <c r="PKW260" s="277"/>
      <c r="PKX260" s="277"/>
      <c r="PKY260" s="277"/>
      <c r="PKZ260" s="277"/>
      <c r="PLA260" s="277"/>
      <c r="PLB260" s="277"/>
      <c r="PLC260" s="277"/>
      <c r="PLD260" s="402"/>
      <c r="PLE260" s="404"/>
      <c r="PLF260" s="49"/>
      <c r="PLG260" s="49"/>
      <c r="PLH260" s="49"/>
      <c r="PLI260" s="99"/>
      <c r="PLJ260" s="98"/>
      <c r="PLK260" s="49"/>
      <c r="PLL260" s="405"/>
      <c r="PLM260" s="405"/>
      <c r="PLN260" s="277"/>
      <c r="PLO260" s="277"/>
      <c r="PLP260" s="277"/>
      <c r="PLQ260" s="277"/>
      <c r="PLR260" s="277"/>
      <c r="PLS260" s="277"/>
      <c r="PLT260" s="277"/>
      <c r="PLU260" s="277"/>
      <c r="PLV260" s="402"/>
      <c r="PLW260" s="404"/>
      <c r="PLX260" s="49"/>
      <c r="PLY260" s="49"/>
      <c r="PLZ260" s="49"/>
      <c r="PMA260" s="99"/>
      <c r="PMB260" s="98"/>
      <c r="PMC260" s="49"/>
      <c r="PMD260" s="405"/>
      <c r="PME260" s="405"/>
      <c r="PMF260" s="277"/>
      <c r="PMG260" s="277"/>
      <c r="PMH260" s="277"/>
      <c r="PMI260" s="277"/>
      <c r="PMJ260" s="277"/>
      <c r="PMK260" s="277"/>
      <c r="PML260" s="277"/>
      <c r="PMM260" s="277"/>
      <c r="PMN260" s="402"/>
      <c r="PMO260" s="404"/>
      <c r="PMP260" s="49"/>
      <c r="PMQ260" s="49"/>
      <c r="PMR260" s="49"/>
      <c r="PMS260" s="99"/>
      <c r="PMT260" s="98"/>
      <c r="PMU260" s="49"/>
      <c r="PMV260" s="405"/>
      <c r="PMW260" s="405"/>
      <c r="PMX260" s="277"/>
      <c r="PMY260" s="277"/>
      <c r="PMZ260" s="277"/>
      <c r="PNA260" s="277"/>
      <c r="PNB260" s="277"/>
      <c r="PNC260" s="277"/>
      <c r="PND260" s="277"/>
      <c r="PNE260" s="277"/>
      <c r="PNF260" s="402"/>
      <c r="PNG260" s="404"/>
      <c r="PNH260" s="49"/>
      <c r="PNI260" s="49"/>
      <c r="PNJ260" s="49"/>
      <c r="PNK260" s="99"/>
      <c r="PNL260" s="98"/>
      <c r="PNM260" s="49"/>
      <c r="PNN260" s="405"/>
      <c r="PNO260" s="405"/>
      <c r="PNP260" s="277"/>
      <c r="PNQ260" s="277"/>
      <c r="PNR260" s="277"/>
      <c r="PNS260" s="277"/>
      <c r="PNT260" s="277"/>
      <c r="PNU260" s="277"/>
      <c r="PNV260" s="277"/>
      <c r="PNW260" s="277"/>
      <c r="PNX260" s="402"/>
      <c r="PNY260" s="404"/>
      <c r="PNZ260" s="49"/>
      <c r="POA260" s="49"/>
      <c r="POB260" s="49"/>
      <c r="POC260" s="99"/>
      <c r="POD260" s="98"/>
      <c r="POE260" s="49"/>
      <c r="POF260" s="405"/>
      <c r="POG260" s="405"/>
      <c r="POH260" s="277"/>
      <c r="POI260" s="277"/>
      <c r="POJ260" s="277"/>
      <c r="POK260" s="277"/>
      <c r="POL260" s="277"/>
      <c r="POM260" s="277"/>
      <c r="PON260" s="277"/>
      <c r="POO260" s="277"/>
      <c r="POP260" s="402"/>
      <c r="POQ260" s="404"/>
      <c r="POR260" s="49"/>
      <c r="POS260" s="49"/>
      <c r="POT260" s="49"/>
      <c r="POU260" s="99"/>
      <c r="POV260" s="98"/>
      <c r="POW260" s="49"/>
      <c r="POX260" s="405"/>
      <c r="POY260" s="405"/>
      <c r="POZ260" s="277"/>
      <c r="PPA260" s="277"/>
      <c r="PPB260" s="277"/>
      <c r="PPC260" s="277"/>
      <c r="PPD260" s="277"/>
      <c r="PPE260" s="277"/>
      <c r="PPF260" s="277"/>
      <c r="PPG260" s="277"/>
      <c r="PPH260" s="402"/>
      <c r="PPI260" s="404"/>
      <c r="PPJ260" s="49"/>
      <c r="PPK260" s="49"/>
      <c r="PPL260" s="49"/>
      <c r="PPM260" s="99"/>
      <c r="PPN260" s="98"/>
      <c r="PPO260" s="49"/>
      <c r="PPP260" s="405"/>
      <c r="PPQ260" s="405"/>
      <c r="PPR260" s="277"/>
      <c r="PPS260" s="277"/>
      <c r="PPT260" s="277"/>
      <c r="PPU260" s="277"/>
      <c r="PPV260" s="277"/>
      <c r="PPW260" s="277"/>
      <c r="PPX260" s="277"/>
      <c r="PPY260" s="277"/>
      <c r="PPZ260" s="402"/>
      <c r="PQA260" s="404"/>
      <c r="PQB260" s="49"/>
      <c r="PQC260" s="49"/>
      <c r="PQD260" s="49"/>
      <c r="PQE260" s="99"/>
      <c r="PQF260" s="98"/>
      <c r="PQG260" s="49"/>
      <c r="PQH260" s="405"/>
      <c r="PQI260" s="405"/>
      <c r="PQJ260" s="277"/>
      <c r="PQK260" s="277"/>
      <c r="PQL260" s="277"/>
      <c r="PQM260" s="277"/>
      <c r="PQN260" s="277"/>
      <c r="PQO260" s="277"/>
      <c r="PQP260" s="277"/>
      <c r="PQQ260" s="277"/>
      <c r="PQR260" s="402"/>
      <c r="PQS260" s="404"/>
      <c r="PQT260" s="49"/>
      <c r="PQU260" s="49"/>
      <c r="PQV260" s="49"/>
      <c r="PQW260" s="99"/>
      <c r="PQX260" s="98"/>
      <c r="PQY260" s="49"/>
      <c r="PQZ260" s="405"/>
      <c r="PRA260" s="405"/>
      <c r="PRB260" s="277"/>
      <c r="PRC260" s="277"/>
      <c r="PRD260" s="277"/>
      <c r="PRE260" s="277"/>
      <c r="PRF260" s="277"/>
      <c r="PRG260" s="277"/>
      <c r="PRH260" s="277"/>
      <c r="PRI260" s="277"/>
      <c r="PRJ260" s="402"/>
      <c r="PRK260" s="404"/>
      <c r="PRL260" s="49"/>
      <c r="PRM260" s="49"/>
      <c r="PRN260" s="49"/>
      <c r="PRO260" s="99"/>
      <c r="PRP260" s="98"/>
      <c r="PRQ260" s="49"/>
      <c r="PRR260" s="405"/>
      <c r="PRS260" s="405"/>
      <c r="PRT260" s="277"/>
      <c r="PRU260" s="277"/>
      <c r="PRV260" s="277"/>
      <c r="PRW260" s="277"/>
      <c r="PRX260" s="277"/>
      <c r="PRY260" s="277"/>
      <c r="PRZ260" s="277"/>
      <c r="PSA260" s="277"/>
      <c r="PSB260" s="402"/>
      <c r="PSC260" s="404"/>
      <c r="PSD260" s="49"/>
      <c r="PSE260" s="49"/>
      <c r="PSF260" s="49"/>
      <c r="PSG260" s="99"/>
      <c r="PSH260" s="98"/>
      <c r="PSI260" s="49"/>
      <c r="PSJ260" s="405"/>
      <c r="PSK260" s="405"/>
      <c r="PSL260" s="277"/>
      <c r="PSM260" s="277"/>
      <c r="PSN260" s="277"/>
      <c r="PSO260" s="277"/>
      <c r="PSP260" s="277"/>
      <c r="PSQ260" s="277"/>
      <c r="PSR260" s="277"/>
      <c r="PSS260" s="277"/>
      <c r="PST260" s="402"/>
      <c r="PSU260" s="404"/>
      <c r="PSV260" s="49"/>
      <c r="PSW260" s="49"/>
      <c r="PSX260" s="49"/>
      <c r="PSY260" s="99"/>
      <c r="PSZ260" s="98"/>
      <c r="PTA260" s="49"/>
      <c r="PTB260" s="405"/>
      <c r="PTC260" s="405"/>
      <c r="PTD260" s="277"/>
      <c r="PTE260" s="277"/>
      <c r="PTF260" s="277"/>
      <c r="PTG260" s="277"/>
      <c r="PTH260" s="277"/>
      <c r="PTI260" s="277"/>
      <c r="PTJ260" s="277"/>
      <c r="PTK260" s="277"/>
      <c r="PTL260" s="402"/>
      <c r="PTM260" s="404"/>
      <c r="PTN260" s="49"/>
      <c r="PTO260" s="49"/>
      <c r="PTP260" s="49"/>
      <c r="PTQ260" s="99"/>
      <c r="PTR260" s="98"/>
      <c r="PTS260" s="49"/>
      <c r="PTT260" s="405"/>
      <c r="PTU260" s="405"/>
      <c r="PTV260" s="277"/>
      <c r="PTW260" s="277"/>
      <c r="PTX260" s="277"/>
      <c r="PTY260" s="277"/>
      <c r="PTZ260" s="277"/>
      <c r="PUA260" s="277"/>
      <c r="PUB260" s="277"/>
      <c r="PUC260" s="277"/>
      <c r="PUD260" s="402"/>
      <c r="PUE260" s="404"/>
      <c r="PUF260" s="49"/>
      <c r="PUG260" s="49"/>
      <c r="PUH260" s="49"/>
      <c r="PUI260" s="99"/>
      <c r="PUJ260" s="98"/>
      <c r="PUK260" s="49"/>
      <c r="PUL260" s="405"/>
      <c r="PUM260" s="405"/>
      <c r="PUN260" s="277"/>
      <c r="PUO260" s="277"/>
      <c r="PUP260" s="277"/>
      <c r="PUQ260" s="277"/>
      <c r="PUR260" s="277"/>
      <c r="PUS260" s="277"/>
      <c r="PUT260" s="277"/>
      <c r="PUU260" s="277"/>
      <c r="PUV260" s="402"/>
      <c r="PUW260" s="404"/>
      <c r="PUX260" s="49"/>
      <c r="PUY260" s="49"/>
      <c r="PUZ260" s="49"/>
      <c r="PVA260" s="99"/>
      <c r="PVB260" s="98"/>
      <c r="PVC260" s="49"/>
      <c r="PVD260" s="405"/>
      <c r="PVE260" s="405"/>
      <c r="PVF260" s="277"/>
      <c r="PVG260" s="277"/>
      <c r="PVH260" s="277"/>
      <c r="PVI260" s="277"/>
      <c r="PVJ260" s="277"/>
      <c r="PVK260" s="277"/>
      <c r="PVL260" s="277"/>
      <c r="PVM260" s="277"/>
      <c r="PVN260" s="402"/>
      <c r="PVO260" s="404"/>
      <c r="PVP260" s="49"/>
      <c r="PVQ260" s="49"/>
      <c r="PVR260" s="49"/>
      <c r="PVS260" s="99"/>
      <c r="PVT260" s="98"/>
      <c r="PVU260" s="49"/>
      <c r="PVV260" s="405"/>
      <c r="PVW260" s="405"/>
      <c r="PVX260" s="277"/>
      <c r="PVY260" s="277"/>
      <c r="PVZ260" s="277"/>
      <c r="PWA260" s="277"/>
      <c r="PWB260" s="277"/>
      <c r="PWC260" s="277"/>
      <c r="PWD260" s="277"/>
      <c r="PWE260" s="277"/>
      <c r="PWF260" s="402"/>
      <c r="PWG260" s="404"/>
      <c r="PWH260" s="49"/>
      <c r="PWI260" s="49"/>
      <c r="PWJ260" s="49"/>
      <c r="PWK260" s="99"/>
      <c r="PWL260" s="98"/>
      <c r="PWM260" s="49"/>
      <c r="PWN260" s="405"/>
      <c r="PWO260" s="405"/>
      <c r="PWP260" s="277"/>
      <c r="PWQ260" s="277"/>
      <c r="PWR260" s="277"/>
      <c r="PWS260" s="277"/>
      <c r="PWT260" s="277"/>
      <c r="PWU260" s="277"/>
      <c r="PWV260" s="277"/>
      <c r="PWW260" s="277"/>
      <c r="PWX260" s="402"/>
      <c r="PWY260" s="404"/>
      <c r="PWZ260" s="49"/>
      <c r="PXA260" s="49"/>
      <c r="PXB260" s="49"/>
      <c r="PXC260" s="99"/>
      <c r="PXD260" s="98"/>
      <c r="PXE260" s="49"/>
      <c r="PXF260" s="405"/>
      <c r="PXG260" s="405"/>
      <c r="PXH260" s="277"/>
      <c r="PXI260" s="277"/>
      <c r="PXJ260" s="277"/>
      <c r="PXK260" s="277"/>
      <c r="PXL260" s="277"/>
      <c r="PXM260" s="277"/>
      <c r="PXN260" s="277"/>
      <c r="PXO260" s="277"/>
      <c r="PXP260" s="402"/>
      <c r="PXQ260" s="404"/>
      <c r="PXR260" s="49"/>
      <c r="PXS260" s="49"/>
      <c r="PXT260" s="49"/>
      <c r="PXU260" s="99"/>
      <c r="PXV260" s="98"/>
      <c r="PXW260" s="49"/>
      <c r="PXX260" s="405"/>
      <c r="PXY260" s="405"/>
      <c r="PXZ260" s="277"/>
      <c r="PYA260" s="277"/>
      <c r="PYB260" s="277"/>
      <c r="PYC260" s="277"/>
      <c r="PYD260" s="277"/>
      <c r="PYE260" s="277"/>
      <c r="PYF260" s="277"/>
      <c r="PYG260" s="277"/>
      <c r="PYH260" s="402"/>
      <c r="PYI260" s="404"/>
      <c r="PYJ260" s="49"/>
      <c r="PYK260" s="49"/>
      <c r="PYL260" s="49"/>
      <c r="PYM260" s="99"/>
      <c r="PYN260" s="98"/>
      <c r="PYO260" s="49"/>
      <c r="PYP260" s="405"/>
      <c r="PYQ260" s="405"/>
      <c r="PYR260" s="277"/>
      <c r="PYS260" s="277"/>
      <c r="PYT260" s="277"/>
      <c r="PYU260" s="277"/>
      <c r="PYV260" s="277"/>
      <c r="PYW260" s="277"/>
      <c r="PYX260" s="277"/>
      <c r="PYY260" s="277"/>
      <c r="PYZ260" s="402"/>
      <c r="PZA260" s="404"/>
      <c r="PZB260" s="49"/>
      <c r="PZC260" s="49"/>
      <c r="PZD260" s="49"/>
      <c r="PZE260" s="99"/>
      <c r="PZF260" s="98"/>
      <c r="PZG260" s="49"/>
      <c r="PZH260" s="405"/>
      <c r="PZI260" s="405"/>
      <c r="PZJ260" s="277"/>
      <c r="PZK260" s="277"/>
      <c r="PZL260" s="277"/>
      <c r="PZM260" s="277"/>
      <c r="PZN260" s="277"/>
      <c r="PZO260" s="277"/>
      <c r="PZP260" s="277"/>
      <c r="PZQ260" s="277"/>
      <c r="PZR260" s="402"/>
      <c r="PZS260" s="404"/>
      <c r="PZT260" s="49"/>
      <c r="PZU260" s="49"/>
      <c r="PZV260" s="49"/>
      <c r="PZW260" s="99"/>
      <c r="PZX260" s="98"/>
      <c r="PZY260" s="49"/>
      <c r="PZZ260" s="405"/>
      <c r="QAA260" s="405"/>
      <c r="QAB260" s="277"/>
      <c r="QAC260" s="277"/>
      <c r="QAD260" s="277"/>
      <c r="QAE260" s="277"/>
      <c r="QAF260" s="277"/>
      <c r="QAG260" s="277"/>
      <c r="QAH260" s="277"/>
      <c r="QAI260" s="277"/>
      <c r="QAJ260" s="402"/>
      <c r="QAK260" s="404"/>
      <c r="QAL260" s="49"/>
      <c r="QAM260" s="49"/>
      <c r="QAN260" s="49"/>
      <c r="QAO260" s="99"/>
      <c r="QAP260" s="98"/>
      <c r="QAQ260" s="49"/>
      <c r="QAR260" s="405"/>
      <c r="QAS260" s="405"/>
      <c r="QAT260" s="277"/>
      <c r="QAU260" s="277"/>
      <c r="QAV260" s="277"/>
      <c r="QAW260" s="277"/>
      <c r="QAX260" s="277"/>
      <c r="QAY260" s="277"/>
      <c r="QAZ260" s="277"/>
      <c r="QBA260" s="277"/>
      <c r="QBB260" s="402"/>
      <c r="QBC260" s="404"/>
      <c r="QBD260" s="49"/>
      <c r="QBE260" s="49"/>
      <c r="QBF260" s="49"/>
      <c r="QBG260" s="99"/>
      <c r="QBH260" s="98"/>
      <c r="QBI260" s="49"/>
      <c r="QBJ260" s="405"/>
      <c r="QBK260" s="405"/>
      <c r="QBL260" s="277"/>
      <c r="QBM260" s="277"/>
      <c r="QBN260" s="277"/>
      <c r="QBO260" s="277"/>
      <c r="QBP260" s="277"/>
      <c r="QBQ260" s="277"/>
      <c r="QBR260" s="277"/>
      <c r="QBS260" s="277"/>
      <c r="QBT260" s="402"/>
      <c r="QBU260" s="404"/>
      <c r="QBV260" s="49"/>
      <c r="QBW260" s="49"/>
      <c r="QBX260" s="49"/>
      <c r="QBY260" s="99"/>
      <c r="QBZ260" s="98"/>
      <c r="QCA260" s="49"/>
      <c r="QCB260" s="405"/>
      <c r="QCC260" s="405"/>
      <c r="QCD260" s="277"/>
      <c r="QCE260" s="277"/>
      <c r="QCF260" s="277"/>
      <c r="QCG260" s="277"/>
      <c r="QCH260" s="277"/>
      <c r="QCI260" s="277"/>
      <c r="QCJ260" s="277"/>
      <c r="QCK260" s="277"/>
      <c r="QCL260" s="402"/>
      <c r="QCM260" s="404"/>
      <c r="QCN260" s="49"/>
      <c r="QCO260" s="49"/>
      <c r="QCP260" s="49"/>
      <c r="QCQ260" s="99"/>
      <c r="QCR260" s="98"/>
      <c r="QCS260" s="49"/>
      <c r="QCT260" s="405"/>
      <c r="QCU260" s="405"/>
      <c r="QCV260" s="277"/>
      <c r="QCW260" s="277"/>
      <c r="QCX260" s="277"/>
      <c r="QCY260" s="277"/>
      <c r="QCZ260" s="277"/>
      <c r="QDA260" s="277"/>
      <c r="QDB260" s="277"/>
      <c r="QDC260" s="277"/>
      <c r="QDD260" s="402"/>
      <c r="QDE260" s="404"/>
      <c r="QDF260" s="49"/>
      <c r="QDG260" s="49"/>
      <c r="QDH260" s="49"/>
      <c r="QDI260" s="99"/>
      <c r="QDJ260" s="98"/>
      <c r="QDK260" s="49"/>
      <c r="QDL260" s="405"/>
      <c r="QDM260" s="405"/>
      <c r="QDN260" s="277"/>
      <c r="QDO260" s="277"/>
      <c r="QDP260" s="277"/>
      <c r="QDQ260" s="277"/>
      <c r="QDR260" s="277"/>
      <c r="QDS260" s="277"/>
      <c r="QDT260" s="277"/>
      <c r="QDU260" s="277"/>
      <c r="QDV260" s="402"/>
      <c r="QDW260" s="404"/>
      <c r="QDX260" s="49"/>
      <c r="QDY260" s="49"/>
      <c r="QDZ260" s="49"/>
      <c r="QEA260" s="99"/>
      <c r="QEB260" s="98"/>
      <c r="QEC260" s="49"/>
      <c r="QED260" s="405"/>
      <c r="QEE260" s="405"/>
      <c r="QEF260" s="277"/>
      <c r="QEG260" s="277"/>
      <c r="QEH260" s="277"/>
      <c r="QEI260" s="277"/>
      <c r="QEJ260" s="277"/>
      <c r="QEK260" s="277"/>
      <c r="QEL260" s="277"/>
      <c r="QEM260" s="277"/>
      <c r="QEN260" s="402"/>
      <c r="QEO260" s="404"/>
      <c r="QEP260" s="49"/>
      <c r="QEQ260" s="49"/>
      <c r="QER260" s="49"/>
      <c r="QES260" s="99"/>
      <c r="QET260" s="98"/>
      <c r="QEU260" s="49"/>
      <c r="QEV260" s="405"/>
      <c r="QEW260" s="405"/>
      <c r="QEX260" s="277"/>
      <c r="QEY260" s="277"/>
      <c r="QEZ260" s="277"/>
      <c r="QFA260" s="277"/>
      <c r="QFB260" s="277"/>
      <c r="QFC260" s="277"/>
      <c r="QFD260" s="277"/>
      <c r="QFE260" s="277"/>
      <c r="QFF260" s="402"/>
      <c r="QFG260" s="404"/>
      <c r="QFH260" s="49"/>
      <c r="QFI260" s="49"/>
      <c r="QFJ260" s="49"/>
      <c r="QFK260" s="99"/>
      <c r="QFL260" s="98"/>
      <c r="QFM260" s="49"/>
      <c r="QFN260" s="405"/>
      <c r="QFO260" s="405"/>
      <c r="QFP260" s="277"/>
      <c r="QFQ260" s="277"/>
      <c r="QFR260" s="277"/>
      <c r="QFS260" s="277"/>
      <c r="QFT260" s="277"/>
      <c r="QFU260" s="277"/>
      <c r="QFV260" s="277"/>
      <c r="QFW260" s="277"/>
      <c r="QFX260" s="402"/>
      <c r="QFY260" s="404"/>
      <c r="QFZ260" s="49"/>
      <c r="QGA260" s="49"/>
      <c r="QGB260" s="49"/>
      <c r="QGC260" s="99"/>
      <c r="QGD260" s="98"/>
      <c r="QGE260" s="49"/>
      <c r="QGF260" s="405"/>
      <c r="QGG260" s="405"/>
      <c r="QGH260" s="277"/>
      <c r="QGI260" s="277"/>
      <c r="QGJ260" s="277"/>
      <c r="QGK260" s="277"/>
      <c r="QGL260" s="277"/>
      <c r="QGM260" s="277"/>
      <c r="QGN260" s="277"/>
      <c r="QGO260" s="277"/>
      <c r="QGP260" s="402"/>
      <c r="QGQ260" s="404"/>
      <c r="QGR260" s="49"/>
      <c r="QGS260" s="49"/>
      <c r="QGT260" s="49"/>
      <c r="QGU260" s="99"/>
      <c r="QGV260" s="98"/>
      <c r="QGW260" s="49"/>
      <c r="QGX260" s="405"/>
      <c r="QGY260" s="405"/>
      <c r="QGZ260" s="277"/>
      <c r="QHA260" s="277"/>
      <c r="QHB260" s="277"/>
      <c r="QHC260" s="277"/>
      <c r="QHD260" s="277"/>
      <c r="QHE260" s="277"/>
      <c r="QHF260" s="277"/>
      <c r="QHG260" s="277"/>
      <c r="QHH260" s="402"/>
      <c r="QHI260" s="404"/>
      <c r="QHJ260" s="49"/>
      <c r="QHK260" s="49"/>
      <c r="QHL260" s="49"/>
      <c r="QHM260" s="99"/>
      <c r="QHN260" s="98"/>
      <c r="QHO260" s="49"/>
      <c r="QHP260" s="405"/>
      <c r="QHQ260" s="405"/>
      <c r="QHR260" s="277"/>
      <c r="QHS260" s="277"/>
      <c r="QHT260" s="277"/>
      <c r="QHU260" s="277"/>
      <c r="QHV260" s="277"/>
      <c r="QHW260" s="277"/>
      <c r="QHX260" s="277"/>
      <c r="QHY260" s="277"/>
      <c r="QHZ260" s="402"/>
      <c r="QIA260" s="404"/>
      <c r="QIB260" s="49"/>
      <c r="QIC260" s="49"/>
      <c r="QID260" s="49"/>
      <c r="QIE260" s="99"/>
      <c r="QIF260" s="98"/>
      <c r="QIG260" s="49"/>
      <c r="QIH260" s="405"/>
      <c r="QII260" s="405"/>
      <c r="QIJ260" s="277"/>
      <c r="QIK260" s="277"/>
      <c r="QIL260" s="277"/>
      <c r="QIM260" s="277"/>
      <c r="QIN260" s="277"/>
      <c r="QIO260" s="277"/>
      <c r="QIP260" s="277"/>
      <c r="QIQ260" s="277"/>
      <c r="QIR260" s="402"/>
      <c r="QIS260" s="404"/>
      <c r="QIT260" s="49"/>
      <c r="QIU260" s="49"/>
      <c r="QIV260" s="49"/>
      <c r="QIW260" s="99"/>
      <c r="QIX260" s="98"/>
      <c r="QIY260" s="49"/>
      <c r="QIZ260" s="405"/>
      <c r="QJA260" s="405"/>
      <c r="QJB260" s="277"/>
      <c r="QJC260" s="277"/>
      <c r="QJD260" s="277"/>
      <c r="QJE260" s="277"/>
      <c r="QJF260" s="277"/>
      <c r="QJG260" s="277"/>
      <c r="QJH260" s="277"/>
      <c r="QJI260" s="277"/>
      <c r="QJJ260" s="402"/>
      <c r="QJK260" s="404"/>
      <c r="QJL260" s="49"/>
      <c r="QJM260" s="49"/>
      <c r="QJN260" s="49"/>
      <c r="QJO260" s="99"/>
      <c r="QJP260" s="98"/>
      <c r="QJQ260" s="49"/>
      <c r="QJR260" s="405"/>
      <c r="QJS260" s="405"/>
      <c r="QJT260" s="277"/>
      <c r="QJU260" s="277"/>
      <c r="QJV260" s="277"/>
      <c r="QJW260" s="277"/>
      <c r="QJX260" s="277"/>
      <c r="QJY260" s="277"/>
      <c r="QJZ260" s="277"/>
      <c r="QKA260" s="277"/>
      <c r="QKB260" s="402"/>
      <c r="QKC260" s="404"/>
      <c r="QKD260" s="49"/>
      <c r="QKE260" s="49"/>
      <c r="QKF260" s="49"/>
      <c r="QKG260" s="99"/>
      <c r="QKH260" s="98"/>
      <c r="QKI260" s="49"/>
      <c r="QKJ260" s="405"/>
      <c r="QKK260" s="405"/>
      <c r="QKL260" s="277"/>
      <c r="QKM260" s="277"/>
      <c r="QKN260" s="277"/>
      <c r="QKO260" s="277"/>
      <c r="QKP260" s="277"/>
      <c r="QKQ260" s="277"/>
      <c r="QKR260" s="277"/>
      <c r="QKS260" s="277"/>
      <c r="QKT260" s="402"/>
      <c r="QKU260" s="404"/>
      <c r="QKV260" s="49"/>
      <c r="QKW260" s="49"/>
      <c r="QKX260" s="49"/>
      <c r="QKY260" s="99"/>
      <c r="QKZ260" s="98"/>
      <c r="QLA260" s="49"/>
      <c r="QLB260" s="405"/>
      <c r="QLC260" s="405"/>
      <c r="QLD260" s="277"/>
      <c r="QLE260" s="277"/>
      <c r="QLF260" s="277"/>
      <c r="QLG260" s="277"/>
      <c r="QLH260" s="277"/>
      <c r="QLI260" s="277"/>
      <c r="QLJ260" s="277"/>
      <c r="QLK260" s="277"/>
      <c r="QLL260" s="402"/>
      <c r="QLM260" s="404"/>
      <c r="QLN260" s="49"/>
      <c r="QLO260" s="49"/>
      <c r="QLP260" s="49"/>
      <c r="QLQ260" s="99"/>
      <c r="QLR260" s="98"/>
      <c r="QLS260" s="49"/>
      <c r="QLT260" s="405"/>
      <c r="QLU260" s="405"/>
      <c r="QLV260" s="277"/>
      <c r="QLW260" s="277"/>
      <c r="QLX260" s="277"/>
      <c r="QLY260" s="277"/>
      <c r="QLZ260" s="277"/>
      <c r="QMA260" s="277"/>
      <c r="QMB260" s="277"/>
      <c r="QMC260" s="277"/>
      <c r="QMD260" s="402"/>
      <c r="QME260" s="404"/>
      <c r="QMF260" s="49"/>
      <c r="QMG260" s="49"/>
      <c r="QMH260" s="49"/>
      <c r="QMI260" s="99"/>
      <c r="QMJ260" s="98"/>
      <c r="QMK260" s="49"/>
      <c r="QML260" s="405"/>
      <c r="QMM260" s="405"/>
      <c r="QMN260" s="277"/>
      <c r="QMO260" s="277"/>
      <c r="QMP260" s="277"/>
      <c r="QMQ260" s="277"/>
      <c r="QMR260" s="277"/>
      <c r="QMS260" s="277"/>
      <c r="QMT260" s="277"/>
      <c r="QMU260" s="277"/>
      <c r="QMV260" s="402"/>
      <c r="QMW260" s="404"/>
      <c r="QMX260" s="49"/>
      <c r="QMY260" s="49"/>
      <c r="QMZ260" s="49"/>
      <c r="QNA260" s="99"/>
      <c r="QNB260" s="98"/>
      <c r="QNC260" s="49"/>
      <c r="QND260" s="405"/>
      <c r="QNE260" s="405"/>
      <c r="QNF260" s="277"/>
      <c r="QNG260" s="277"/>
      <c r="QNH260" s="277"/>
      <c r="QNI260" s="277"/>
      <c r="QNJ260" s="277"/>
      <c r="QNK260" s="277"/>
      <c r="QNL260" s="277"/>
      <c r="QNM260" s="277"/>
      <c r="QNN260" s="402"/>
      <c r="QNO260" s="404"/>
      <c r="QNP260" s="49"/>
      <c r="QNQ260" s="49"/>
      <c r="QNR260" s="49"/>
      <c r="QNS260" s="99"/>
      <c r="QNT260" s="98"/>
      <c r="QNU260" s="49"/>
      <c r="QNV260" s="405"/>
      <c r="QNW260" s="405"/>
      <c r="QNX260" s="277"/>
      <c r="QNY260" s="277"/>
      <c r="QNZ260" s="277"/>
      <c r="QOA260" s="277"/>
      <c r="QOB260" s="277"/>
      <c r="QOC260" s="277"/>
      <c r="QOD260" s="277"/>
      <c r="QOE260" s="277"/>
      <c r="QOF260" s="402"/>
      <c r="QOG260" s="404"/>
      <c r="QOH260" s="49"/>
      <c r="QOI260" s="49"/>
      <c r="QOJ260" s="49"/>
      <c r="QOK260" s="99"/>
      <c r="QOL260" s="98"/>
      <c r="QOM260" s="49"/>
      <c r="QON260" s="405"/>
      <c r="QOO260" s="405"/>
      <c r="QOP260" s="277"/>
      <c r="QOQ260" s="277"/>
      <c r="QOR260" s="277"/>
      <c r="QOS260" s="277"/>
      <c r="QOT260" s="277"/>
      <c r="QOU260" s="277"/>
      <c r="QOV260" s="277"/>
      <c r="QOW260" s="277"/>
      <c r="QOX260" s="402"/>
      <c r="QOY260" s="404"/>
      <c r="QOZ260" s="49"/>
      <c r="QPA260" s="49"/>
      <c r="QPB260" s="49"/>
      <c r="QPC260" s="99"/>
      <c r="QPD260" s="98"/>
      <c r="QPE260" s="49"/>
      <c r="QPF260" s="405"/>
      <c r="QPG260" s="405"/>
      <c r="QPH260" s="277"/>
      <c r="QPI260" s="277"/>
      <c r="QPJ260" s="277"/>
      <c r="QPK260" s="277"/>
      <c r="QPL260" s="277"/>
      <c r="QPM260" s="277"/>
      <c r="QPN260" s="277"/>
      <c r="QPO260" s="277"/>
      <c r="QPP260" s="402"/>
      <c r="QPQ260" s="404"/>
      <c r="QPR260" s="49"/>
      <c r="QPS260" s="49"/>
      <c r="QPT260" s="49"/>
      <c r="QPU260" s="99"/>
      <c r="QPV260" s="98"/>
      <c r="QPW260" s="49"/>
      <c r="QPX260" s="405"/>
      <c r="QPY260" s="405"/>
      <c r="QPZ260" s="277"/>
      <c r="QQA260" s="277"/>
      <c r="QQB260" s="277"/>
      <c r="QQC260" s="277"/>
      <c r="QQD260" s="277"/>
      <c r="QQE260" s="277"/>
      <c r="QQF260" s="277"/>
      <c r="QQG260" s="277"/>
      <c r="QQH260" s="402"/>
      <c r="QQI260" s="404"/>
      <c r="QQJ260" s="49"/>
      <c r="QQK260" s="49"/>
      <c r="QQL260" s="49"/>
      <c r="QQM260" s="99"/>
      <c r="QQN260" s="98"/>
      <c r="QQO260" s="49"/>
      <c r="QQP260" s="405"/>
      <c r="QQQ260" s="405"/>
      <c r="QQR260" s="277"/>
      <c r="QQS260" s="277"/>
      <c r="QQT260" s="277"/>
      <c r="QQU260" s="277"/>
      <c r="QQV260" s="277"/>
      <c r="QQW260" s="277"/>
      <c r="QQX260" s="277"/>
      <c r="QQY260" s="277"/>
      <c r="QQZ260" s="402"/>
      <c r="QRA260" s="404"/>
      <c r="QRB260" s="49"/>
      <c r="QRC260" s="49"/>
      <c r="QRD260" s="49"/>
      <c r="QRE260" s="99"/>
      <c r="QRF260" s="98"/>
      <c r="QRG260" s="49"/>
      <c r="QRH260" s="405"/>
      <c r="QRI260" s="405"/>
      <c r="QRJ260" s="277"/>
      <c r="QRK260" s="277"/>
      <c r="QRL260" s="277"/>
      <c r="QRM260" s="277"/>
      <c r="QRN260" s="277"/>
      <c r="QRO260" s="277"/>
      <c r="QRP260" s="277"/>
      <c r="QRQ260" s="277"/>
      <c r="QRR260" s="402"/>
      <c r="QRS260" s="404"/>
      <c r="QRT260" s="49"/>
      <c r="QRU260" s="49"/>
      <c r="QRV260" s="49"/>
      <c r="QRW260" s="99"/>
      <c r="QRX260" s="98"/>
      <c r="QRY260" s="49"/>
      <c r="QRZ260" s="405"/>
      <c r="QSA260" s="405"/>
      <c r="QSB260" s="277"/>
      <c r="QSC260" s="277"/>
      <c r="QSD260" s="277"/>
      <c r="QSE260" s="277"/>
      <c r="QSF260" s="277"/>
      <c r="QSG260" s="277"/>
      <c r="QSH260" s="277"/>
      <c r="QSI260" s="277"/>
      <c r="QSJ260" s="402"/>
      <c r="QSK260" s="404"/>
      <c r="QSL260" s="49"/>
      <c r="QSM260" s="49"/>
      <c r="QSN260" s="49"/>
      <c r="QSO260" s="99"/>
      <c r="QSP260" s="98"/>
      <c r="QSQ260" s="49"/>
      <c r="QSR260" s="405"/>
      <c r="QSS260" s="405"/>
      <c r="QST260" s="277"/>
      <c r="QSU260" s="277"/>
      <c r="QSV260" s="277"/>
      <c r="QSW260" s="277"/>
      <c r="QSX260" s="277"/>
      <c r="QSY260" s="277"/>
      <c r="QSZ260" s="277"/>
      <c r="QTA260" s="277"/>
      <c r="QTB260" s="402"/>
      <c r="QTC260" s="404"/>
      <c r="QTD260" s="49"/>
      <c r="QTE260" s="49"/>
      <c r="QTF260" s="49"/>
      <c r="QTG260" s="99"/>
      <c r="QTH260" s="98"/>
      <c r="QTI260" s="49"/>
      <c r="QTJ260" s="405"/>
      <c r="QTK260" s="405"/>
      <c r="QTL260" s="277"/>
      <c r="QTM260" s="277"/>
      <c r="QTN260" s="277"/>
      <c r="QTO260" s="277"/>
      <c r="QTP260" s="277"/>
      <c r="QTQ260" s="277"/>
      <c r="QTR260" s="277"/>
      <c r="QTS260" s="277"/>
      <c r="QTT260" s="402"/>
      <c r="QTU260" s="404"/>
      <c r="QTV260" s="49"/>
      <c r="QTW260" s="49"/>
      <c r="QTX260" s="49"/>
      <c r="QTY260" s="99"/>
      <c r="QTZ260" s="98"/>
      <c r="QUA260" s="49"/>
      <c r="QUB260" s="405"/>
      <c r="QUC260" s="405"/>
      <c r="QUD260" s="277"/>
      <c r="QUE260" s="277"/>
      <c r="QUF260" s="277"/>
      <c r="QUG260" s="277"/>
      <c r="QUH260" s="277"/>
      <c r="QUI260" s="277"/>
      <c r="QUJ260" s="277"/>
      <c r="QUK260" s="277"/>
      <c r="QUL260" s="402"/>
      <c r="QUM260" s="404"/>
      <c r="QUN260" s="49"/>
      <c r="QUO260" s="49"/>
      <c r="QUP260" s="49"/>
      <c r="QUQ260" s="99"/>
      <c r="QUR260" s="98"/>
      <c r="QUS260" s="49"/>
      <c r="QUT260" s="405"/>
      <c r="QUU260" s="405"/>
      <c r="QUV260" s="277"/>
      <c r="QUW260" s="277"/>
      <c r="QUX260" s="277"/>
      <c r="QUY260" s="277"/>
      <c r="QUZ260" s="277"/>
      <c r="QVA260" s="277"/>
      <c r="QVB260" s="277"/>
      <c r="QVC260" s="277"/>
      <c r="QVD260" s="402"/>
      <c r="QVE260" s="404"/>
      <c r="QVF260" s="49"/>
      <c r="QVG260" s="49"/>
      <c r="QVH260" s="49"/>
      <c r="QVI260" s="99"/>
      <c r="QVJ260" s="98"/>
      <c r="QVK260" s="49"/>
      <c r="QVL260" s="405"/>
      <c r="QVM260" s="405"/>
      <c r="QVN260" s="277"/>
      <c r="QVO260" s="277"/>
      <c r="QVP260" s="277"/>
      <c r="QVQ260" s="277"/>
      <c r="QVR260" s="277"/>
      <c r="QVS260" s="277"/>
      <c r="QVT260" s="277"/>
      <c r="QVU260" s="277"/>
      <c r="QVV260" s="402"/>
      <c r="QVW260" s="404"/>
      <c r="QVX260" s="49"/>
      <c r="QVY260" s="49"/>
      <c r="QVZ260" s="49"/>
      <c r="QWA260" s="99"/>
      <c r="QWB260" s="98"/>
      <c r="QWC260" s="49"/>
      <c r="QWD260" s="405"/>
      <c r="QWE260" s="405"/>
      <c r="QWF260" s="277"/>
      <c r="QWG260" s="277"/>
      <c r="QWH260" s="277"/>
      <c r="QWI260" s="277"/>
      <c r="QWJ260" s="277"/>
      <c r="QWK260" s="277"/>
      <c r="QWL260" s="277"/>
      <c r="QWM260" s="277"/>
      <c r="QWN260" s="402"/>
      <c r="QWO260" s="404"/>
      <c r="QWP260" s="49"/>
      <c r="QWQ260" s="49"/>
      <c r="QWR260" s="49"/>
      <c r="QWS260" s="99"/>
      <c r="QWT260" s="98"/>
      <c r="QWU260" s="49"/>
      <c r="QWV260" s="405"/>
      <c r="QWW260" s="405"/>
      <c r="QWX260" s="277"/>
      <c r="QWY260" s="277"/>
      <c r="QWZ260" s="277"/>
      <c r="QXA260" s="277"/>
      <c r="QXB260" s="277"/>
      <c r="QXC260" s="277"/>
      <c r="QXD260" s="277"/>
      <c r="QXE260" s="277"/>
      <c r="QXF260" s="402"/>
      <c r="QXG260" s="404"/>
      <c r="QXH260" s="49"/>
      <c r="QXI260" s="49"/>
      <c r="QXJ260" s="49"/>
      <c r="QXK260" s="99"/>
      <c r="QXL260" s="98"/>
      <c r="QXM260" s="49"/>
      <c r="QXN260" s="405"/>
      <c r="QXO260" s="405"/>
      <c r="QXP260" s="277"/>
      <c r="QXQ260" s="277"/>
      <c r="QXR260" s="277"/>
      <c r="QXS260" s="277"/>
      <c r="QXT260" s="277"/>
      <c r="QXU260" s="277"/>
      <c r="QXV260" s="277"/>
      <c r="QXW260" s="277"/>
      <c r="QXX260" s="402"/>
      <c r="QXY260" s="404"/>
      <c r="QXZ260" s="49"/>
      <c r="QYA260" s="49"/>
      <c r="QYB260" s="49"/>
      <c r="QYC260" s="99"/>
      <c r="QYD260" s="98"/>
      <c r="QYE260" s="49"/>
      <c r="QYF260" s="405"/>
      <c r="QYG260" s="405"/>
      <c r="QYH260" s="277"/>
      <c r="QYI260" s="277"/>
      <c r="QYJ260" s="277"/>
      <c r="QYK260" s="277"/>
      <c r="QYL260" s="277"/>
      <c r="QYM260" s="277"/>
      <c r="QYN260" s="277"/>
      <c r="QYO260" s="277"/>
      <c r="QYP260" s="402"/>
      <c r="QYQ260" s="404"/>
      <c r="QYR260" s="49"/>
      <c r="QYS260" s="49"/>
      <c r="QYT260" s="49"/>
      <c r="QYU260" s="99"/>
      <c r="QYV260" s="98"/>
      <c r="QYW260" s="49"/>
      <c r="QYX260" s="405"/>
      <c r="QYY260" s="405"/>
      <c r="QYZ260" s="277"/>
      <c r="QZA260" s="277"/>
      <c r="QZB260" s="277"/>
      <c r="QZC260" s="277"/>
      <c r="QZD260" s="277"/>
      <c r="QZE260" s="277"/>
      <c r="QZF260" s="277"/>
      <c r="QZG260" s="277"/>
      <c r="QZH260" s="402"/>
      <c r="QZI260" s="404"/>
      <c r="QZJ260" s="49"/>
      <c r="QZK260" s="49"/>
      <c r="QZL260" s="49"/>
      <c r="QZM260" s="99"/>
      <c r="QZN260" s="98"/>
      <c r="QZO260" s="49"/>
      <c r="QZP260" s="405"/>
      <c r="QZQ260" s="405"/>
      <c r="QZR260" s="277"/>
      <c r="QZS260" s="277"/>
      <c r="QZT260" s="277"/>
      <c r="QZU260" s="277"/>
      <c r="QZV260" s="277"/>
      <c r="QZW260" s="277"/>
      <c r="QZX260" s="277"/>
      <c r="QZY260" s="277"/>
      <c r="QZZ260" s="402"/>
      <c r="RAA260" s="404"/>
      <c r="RAB260" s="49"/>
      <c r="RAC260" s="49"/>
      <c r="RAD260" s="49"/>
      <c r="RAE260" s="99"/>
      <c r="RAF260" s="98"/>
      <c r="RAG260" s="49"/>
      <c r="RAH260" s="405"/>
      <c r="RAI260" s="405"/>
      <c r="RAJ260" s="277"/>
      <c r="RAK260" s="277"/>
      <c r="RAL260" s="277"/>
      <c r="RAM260" s="277"/>
      <c r="RAN260" s="277"/>
      <c r="RAO260" s="277"/>
      <c r="RAP260" s="277"/>
      <c r="RAQ260" s="277"/>
      <c r="RAR260" s="402"/>
      <c r="RAS260" s="404"/>
      <c r="RAT260" s="49"/>
      <c r="RAU260" s="49"/>
      <c r="RAV260" s="49"/>
      <c r="RAW260" s="99"/>
      <c r="RAX260" s="98"/>
      <c r="RAY260" s="49"/>
      <c r="RAZ260" s="405"/>
      <c r="RBA260" s="405"/>
      <c r="RBB260" s="277"/>
      <c r="RBC260" s="277"/>
      <c r="RBD260" s="277"/>
      <c r="RBE260" s="277"/>
      <c r="RBF260" s="277"/>
      <c r="RBG260" s="277"/>
      <c r="RBH260" s="277"/>
      <c r="RBI260" s="277"/>
      <c r="RBJ260" s="402"/>
      <c r="RBK260" s="404"/>
      <c r="RBL260" s="49"/>
      <c r="RBM260" s="49"/>
      <c r="RBN260" s="49"/>
      <c r="RBO260" s="99"/>
      <c r="RBP260" s="98"/>
      <c r="RBQ260" s="49"/>
      <c r="RBR260" s="405"/>
      <c r="RBS260" s="405"/>
      <c r="RBT260" s="277"/>
      <c r="RBU260" s="277"/>
      <c r="RBV260" s="277"/>
      <c r="RBW260" s="277"/>
      <c r="RBX260" s="277"/>
      <c r="RBY260" s="277"/>
      <c r="RBZ260" s="277"/>
      <c r="RCA260" s="277"/>
      <c r="RCB260" s="402"/>
      <c r="RCC260" s="404"/>
      <c r="RCD260" s="49"/>
      <c r="RCE260" s="49"/>
      <c r="RCF260" s="49"/>
      <c r="RCG260" s="99"/>
      <c r="RCH260" s="98"/>
      <c r="RCI260" s="49"/>
      <c r="RCJ260" s="405"/>
      <c r="RCK260" s="405"/>
      <c r="RCL260" s="277"/>
      <c r="RCM260" s="277"/>
      <c r="RCN260" s="277"/>
      <c r="RCO260" s="277"/>
      <c r="RCP260" s="277"/>
      <c r="RCQ260" s="277"/>
      <c r="RCR260" s="277"/>
      <c r="RCS260" s="277"/>
      <c r="RCT260" s="402"/>
      <c r="RCU260" s="404"/>
      <c r="RCV260" s="49"/>
      <c r="RCW260" s="49"/>
      <c r="RCX260" s="49"/>
      <c r="RCY260" s="99"/>
      <c r="RCZ260" s="98"/>
      <c r="RDA260" s="49"/>
      <c r="RDB260" s="405"/>
      <c r="RDC260" s="405"/>
      <c r="RDD260" s="277"/>
      <c r="RDE260" s="277"/>
      <c r="RDF260" s="277"/>
      <c r="RDG260" s="277"/>
      <c r="RDH260" s="277"/>
      <c r="RDI260" s="277"/>
      <c r="RDJ260" s="277"/>
      <c r="RDK260" s="277"/>
      <c r="RDL260" s="402"/>
      <c r="RDM260" s="404"/>
      <c r="RDN260" s="49"/>
      <c r="RDO260" s="49"/>
      <c r="RDP260" s="49"/>
      <c r="RDQ260" s="99"/>
      <c r="RDR260" s="98"/>
      <c r="RDS260" s="49"/>
      <c r="RDT260" s="405"/>
      <c r="RDU260" s="405"/>
      <c r="RDV260" s="277"/>
      <c r="RDW260" s="277"/>
      <c r="RDX260" s="277"/>
      <c r="RDY260" s="277"/>
      <c r="RDZ260" s="277"/>
      <c r="REA260" s="277"/>
      <c r="REB260" s="277"/>
      <c r="REC260" s="277"/>
      <c r="RED260" s="402"/>
      <c r="REE260" s="404"/>
      <c r="REF260" s="49"/>
      <c r="REG260" s="49"/>
      <c r="REH260" s="49"/>
      <c r="REI260" s="99"/>
      <c r="REJ260" s="98"/>
      <c r="REK260" s="49"/>
      <c r="REL260" s="405"/>
      <c r="REM260" s="405"/>
      <c r="REN260" s="277"/>
      <c r="REO260" s="277"/>
      <c r="REP260" s="277"/>
      <c r="REQ260" s="277"/>
      <c r="RER260" s="277"/>
      <c r="RES260" s="277"/>
      <c r="RET260" s="277"/>
      <c r="REU260" s="277"/>
      <c r="REV260" s="402"/>
      <c r="REW260" s="404"/>
      <c r="REX260" s="49"/>
      <c r="REY260" s="49"/>
      <c r="REZ260" s="49"/>
      <c r="RFA260" s="99"/>
      <c r="RFB260" s="98"/>
      <c r="RFC260" s="49"/>
      <c r="RFD260" s="405"/>
      <c r="RFE260" s="405"/>
      <c r="RFF260" s="277"/>
      <c r="RFG260" s="277"/>
      <c r="RFH260" s="277"/>
      <c r="RFI260" s="277"/>
      <c r="RFJ260" s="277"/>
      <c r="RFK260" s="277"/>
      <c r="RFL260" s="277"/>
      <c r="RFM260" s="277"/>
      <c r="RFN260" s="402"/>
      <c r="RFO260" s="404"/>
      <c r="RFP260" s="49"/>
      <c r="RFQ260" s="49"/>
      <c r="RFR260" s="49"/>
      <c r="RFS260" s="99"/>
      <c r="RFT260" s="98"/>
      <c r="RFU260" s="49"/>
      <c r="RFV260" s="405"/>
      <c r="RFW260" s="405"/>
      <c r="RFX260" s="277"/>
      <c r="RFY260" s="277"/>
      <c r="RFZ260" s="277"/>
      <c r="RGA260" s="277"/>
      <c r="RGB260" s="277"/>
      <c r="RGC260" s="277"/>
      <c r="RGD260" s="277"/>
      <c r="RGE260" s="277"/>
      <c r="RGF260" s="402"/>
      <c r="RGG260" s="404"/>
      <c r="RGH260" s="49"/>
      <c r="RGI260" s="49"/>
      <c r="RGJ260" s="49"/>
      <c r="RGK260" s="99"/>
      <c r="RGL260" s="98"/>
      <c r="RGM260" s="49"/>
      <c r="RGN260" s="405"/>
      <c r="RGO260" s="405"/>
      <c r="RGP260" s="277"/>
      <c r="RGQ260" s="277"/>
      <c r="RGR260" s="277"/>
      <c r="RGS260" s="277"/>
      <c r="RGT260" s="277"/>
      <c r="RGU260" s="277"/>
      <c r="RGV260" s="277"/>
      <c r="RGW260" s="277"/>
      <c r="RGX260" s="402"/>
      <c r="RGY260" s="404"/>
      <c r="RGZ260" s="49"/>
      <c r="RHA260" s="49"/>
      <c r="RHB260" s="49"/>
      <c r="RHC260" s="99"/>
      <c r="RHD260" s="98"/>
      <c r="RHE260" s="49"/>
      <c r="RHF260" s="405"/>
      <c r="RHG260" s="405"/>
      <c r="RHH260" s="277"/>
      <c r="RHI260" s="277"/>
      <c r="RHJ260" s="277"/>
      <c r="RHK260" s="277"/>
      <c r="RHL260" s="277"/>
      <c r="RHM260" s="277"/>
      <c r="RHN260" s="277"/>
      <c r="RHO260" s="277"/>
      <c r="RHP260" s="402"/>
      <c r="RHQ260" s="404"/>
      <c r="RHR260" s="49"/>
      <c r="RHS260" s="49"/>
      <c r="RHT260" s="49"/>
      <c r="RHU260" s="99"/>
      <c r="RHV260" s="98"/>
      <c r="RHW260" s="49"/>
      <c r="RHX260" s="405"/>
      <c r="RHY260" s="405"/>
      <c r="RHZ260" s="277"/>
      <c r="RIA260" s="277"/>
      <c r="RIB260" s="277"/>
      <c r="RIC260" s="277"/>
      <c r="RID260" s="277"/>
      <c r="RIE260" s="277"/>
      <c r="RIF260" s="277"/>
      <c r="RIG260" s="277"/>
      <c r="RIH260" s="402"/>
      <c r="RII260" s="404"/>
      <c r="RIJ260" s="49"/>
      <c r="RIK260" s="49"/>
      <c r="RIL260" s="49"/>
      <c r="RIM260" s="99"/>
      <c r="RIN260" s="98"/>
      <c r="RIO260" s="49"/>
      <c r="RIP260" s="405"/>
      <c r="RIQ260" s="405"/>
      <c r="RIR260" s="277"/>
      <c r="RIS260" s="277"/>
      <c r="RIT260" s="277"/>
      <c r="RIU260" s="277"/>
      <c r="RIV260" s="277"/>
      <c r="RIW260" s="277"/>
      <c r="RIX260" s="277"/>
      <c r="RIY260" s="277"/>
      <c r="RIZ260" s="402"/>
      <c r="RJA260" s="404"/>
      <c r="RJB260" s="49"/>
      <c r="RJC260" s="49"/>
      <c r="RJD260" s="49"/>
      <c r="RJE260" s="99"/>
      <c r="RJF260" s="98"/>
      <c r="RJG260" s="49"/>
      <c r="RJH260" s="405"/>
      <c r="RJI260" s="405"/>
      <c r="RJJ260" s="277"/>
      <c r="RJK260" s="277"/>
      <c r="RJL260" s="277"/>
      <c r="RJM260" s="277"/>
      <c r="RJN260" s="277"/>
      <c r="RJO260" s="277"/>
      <c r="RJP260" s="277"/>
      <c r="RJQ260" s="277"/>
      <c r="RJR260" s="402"/>
      <c r="RJS260" s="404"/>
      <c r="RJT260" s="49"/>
      <c r="RJU260" s="49"/>
      <c r="RJV260" s="49"/>
      <c r="RJW260" s="99"/>
      <c r="RJX260" s="98"/>
      <c r="RJY260" s="49"/>
      <c r="RJZ260" s="405"/>
      <c r="RKA260" s="405"/>
      <c r="RKB260" s="277"/>
      <c r="RKC260" s="277"/>
      <c r="RKD260" s="277"/>
      <c r="RKE260" s="277"/>
      <c r="RKF260" s="277"/>
      <c r="RKG260" s="277"/>
      <c r="RKH260" s="277"/>
      <c r="RKI260" s="277"/>
      <c r="RKJ260" s="402"/>
      <c r="RKK260" s="404"/>
      <c r="RKL260" s="49"/>
      <c r="RKM260" s="49"/>
      <c r="RKN260" s="49"/>
      <c r="RKO260" s="99"/>
      <c r="RKP260" s="98"/>
      <c r="RKQ260" s="49"/>
      <c r="RKR260" s="405"/>
      <c r="RKS260" s="405"/>
      <c r="RKT260" s="277"/>
      <c r="RKU260" s="277"/>
      <c r="RKV260" s="277"/>
      <c r="RKW260" s="277"/>
      <c r="RKX260" s="277"/>
      <c r="RKY260" s="277"/>
      <c r="RKZ260" s="277"/>
      <c r="RLA260" s="277"/>
      <c r="RLB260" s="402"/>
      <c r="RLC260" s="404"/>
      <c r="RLD260" s="49"/>
      <c r="RLE260" s="49"/>
      <c r="RLF260" s="49"/>
      <c r="RLG260" s="99"/>
      <c r="RLH260" s="98"/>
      <c r="RLI260" s="49"/>
      <c r="RLJ260" s="405"/>
      <c r="RLK260" s="405"/>
      <c r="RLL260" s="277"/>
      <c r="RLM260" s="277"/>
      <c r="RLN260" s="277"/>
      <c r="RLO260" s="277"/>
      <c r="RLP260" s="277"/>
      <c r="RLQ260" s="277"/>
      <c r="RLR260" s="277"/>
      <c r="RLS260" s="277"/>
      <c r="RLT260" s="402"/>
      <c r="RLU260" s="404"/>
      <c r="RLV260" s="49"/>
      <c r="RLW260" s="49"/>
      <c r="RLX260" s="49"/>
      <c r="RLY260" s="99"/>
      <c r="RLZ260" s="98"/>
      <c r="RMA260" s="49"/>
      <c r="RMB260" s="405"/>
      <c r="RMC260" s="405"/>
      <c r="RMD260" s="277"/>
      <c r="RME260" s="277"/>
      <c r="RMF260" s="277"/>
      <c r="RMG260" s="277"/>
      <c r="RMH260" s="277"/>
      <c r="RMI260" s="277"/>
      <c r="RMJ260" s="277"/>
      <c r="RMK260" s="277"/>
      <c r="RML260" s="402"/>
      <c r="RMM260" s="404"/>
      <c r="RMN260" s="49"/>
      <c r="RMO260" s="49"/>
      <c r="RMP260" s="49"/>
      <c r="RMQ260" s="99"/>
      <c r="RMR260" s="98"/>
      <c r="RMS260" s="49"/>
      <c r="RMT260" s="405"/>
      <c r="RMU260" s="405"/>
      <c r="RMV260" s="277"/>
      <c r="RMW260" s="277"/>
      <c r="RMX260" s="277"/>
      <c r="RMY260" s="277"/>
      <c r="RMZ260" s="277"/>
      <c r="RNA260" s="277"/>
      <c r="RNB260" s="277"/>
      <c r="RNC260" s="277"/>
      <c r="RND260" s="402"/>
      <c r="RNE260" s="404"/>
      <c r="RNF260" s="49"/>
      <c r="RNG260" s="49"/>
      <c r="RNH260" s="49"/>
      <c r="RNI260" s="99"/>
      <c r="RNJ260" s="98"/>
      <c r="RNK260" s="49"/>
      <c r="RNL260" s="405"/>
      <c r="RNM260" s="405"/>
      <c r="RNN260" s="277"/>
      <c r="RNO260" s="277"/>
      <c r="RNP260" s="277"/>
      <c r="RNQ260" s="277"/>
      <c r="RNR260" s="277"/>
      <c r="RNS260" s="277"/>
      <c r="RNT260" s="277"/>
      <c r="RNU260" s="277"/>
      <c r="RNV260" s="402"/>
      <c r="RNW260" s="404"/>
      <c r="RNX260" s="49"/>
      <c r="RNY260" s="49"/>
      <c r="RNZ260" s="49"/>
      <c r="ROA260" s="99"/>
      <c r="ROB260" s="98"/>
      <c r="ROC260" s="49"/>
      <c r="ROD260" s="405"/>
      <c r="ROE260" s="405"/>
      <c r="ROF260" s="277"/>
      <c r="ROG260" s="277"/>
      <c r="ROH260" s="277"/>
      <c r="ROI260" s="277"/>
      <c r="ROJ260" s="277"/>
      <c r="ROK260" s="277"/>
      <c r="ROL260" s="277"/>
      <c r="ROM260" s="277"/>
      <c r="RON260" s="402"/>
      <c r="ROO260" s="404"/>
      <c r="ROP260" s="49"/>
      <c r="ROQ260" s="49"/>
      <c r="ROR260" s="49"/>
      <c r="ROS260" s="99"/>
      <c r="ROT260" s="98"/>
      <c r="ROU260" s="49"/>
      <c r="ROV260" s="405"/>
      <c r="ROW260" s="405"/>
      <c r="ROX260" s="277"/>
      <c r="ROY260" s="277"/>
      <c r="ROZ260" s="277"/>
      <c r="RPA260" s="277"/>
      <c r="RPB260" s="277"/>
      <c r="RPC260" s="277"/>
      <c r="RPD260" s="277"/>
      <c r="RPE260" s="277"/>
      <c r="RPF260" s="402"/>
      <c r="RPG260" s="404"/>
      <c r="RPH260" s="49"/>
      <c r="RPI260" s="49"/>
      <c r="RPJ260" s="49"/>
      <c r="RPK260" s="99"/>
      <c r="RPL260" s="98"/>
      <c r="RPM260" s="49"/>
      <c r="RPN260" s="405"/>
      <c r="RPO260" s="405"/>
      <c r="RPP260" s="277"/>
      <c r="RPQ260" s="277"/>
      <c r="RPR260" s="277"/>
      <c r="RPS260" s="277"/>
      <c r="RPT260" s="277"/>
      <c r="RPU260" s="277"/>
      <c r="RPV260" s="277"/>
      <c r="RPW260" s="277"/>
      <c r="RPX260" s="402"/>
      <c r="RPY260" s="404"/>
      <c r="RPZ260" s="49"/>
      <c r="RQA260" s="49"/>
      <c r="RQB260" s="49"/>
      <c r="RQC260" s="99"/>
      <c r="RQD260" s="98"/>
      <c r="RQE260" s="49"/>
      <c r="RQF260" s="405"/>
      <c r="RQG260" s="405"/>
      <c r="RQH260" s="277"/>
      <c r="RQI260" s="277"/>
      <c r="RQJ260" s="277"/>
      <c r="RQK260" s="277"/>
      <c r="RQL260" s="277"/>
      <c r="RQM260" s="277"/>
      <c r="RQN260" s="277"/>
      <c r="RQO260" s="277"/>
      <c r="RQP260" s="402"/>
      <c r="RQQ260" s="404"/>
      <c r="RQR260" s="49"/>
      <c r="RQS260" s="49"/>
      <c r="RQT260" s="49"/>
      <c r="RQU260" s="99"/>
      <c r="RQV260" s="98"/>
      <c r="RQW260" s="49"/>
      <c r="RQX260" s="405"/>
      <c r="RQY260" s="405"/>
      <c r="RQZ260" s="277"/>
      <c r="RRA260" s="277"/>
      <c r="RRB260" s="277"/>
      <c r="RRC260" s="277"/>
      <c r="RRD260" s="277"/>
      <c r="RRE260" s="277"/>
      <c r="RRF260" s="277"/>
      <c r="RRG260" s="277"/>
      <c r="RRH260" s="402"/>
      <c r="RRI260" s="404"/>
      <c r="RRJ260" s="49"/>
      <c r="RRK260" s="49"/>
      <c r="RRL260" s="49"/>
      <c r="RRM260" s="99"/>
      <c r="RRN260" s="98"/>
      <c r="RRO260" s="49"/>
      <c r="RRP260" s="405"/>
      <c r="RRQ260" s="405"/>
      <c r="RRR260" s="277"/>
      <c r="RRS260" s="277"/>
      <c r="RRT260" s="277"/>
      <c r="RRU260" s="277"/>
      <c r="RRV260" s="277"/>
      <c r="RRW260" s="277"/>
      <c r="RRX260" s="277"/>
      <c r="RRY260" s="277"/>
      <c r="RRZ260" s="402"/>
      <c r="RSA260" s="404"/>
      <c r="RSB260" s="49"/>
      <c r="RSC260" s="49"/>
      <c r="RSD260" s="49"/>
      <c r="RSE260" s="99"/>
      <c r="RSF260" s="98"/>
      <c r="RSG260" s="49"/>
      <c r="RSH260" s="405"/>
      <c r="RSI260" s="405"/>
      <c r="RSJ260" s="277"/>
      <c r="RSK260" s="277"/>
      <c r="RSL260" s="277"/>
      <c r="RSM260" s="277"/>
      <c r="RSN260" s="277"/>
      <c r="RSO260" s="277"/>
      <c r="RSP260" s="277"/>
      <c r="RSQ260" s="277"/>
      <c r="RSR260" s="402"/>
      <c r="RSS260" s="404"/>
      <c r="RST260" s="49"/>
      <c r="RSU260" s="49"/>
      <c r="RSV260" s="49"/>
      <c r="RSW260" s="99"/>
      <c r="RSX260" s="98"/>
      <c r="RSY260" s="49"/>
      <c r="RSZ260" s="405"/>
      <c r="RTA260" s="405"/>
      <c r="RTB260" s="277"/>
      <c r="RTC260" s="277"/>
      <c r="RTD260" s="277"/>
      <c r="RTE260" s="277"/>
      <c r="RTF260" s="277"/>
      <c r="RTG260" s="277"/>
      <c r="RTH260" s="277"/>
      <c r="RTI260" s="277"/>
      <c r="RTJ260" s="402"/>
      <c r="RTK260" s="404"/>
      <c r="RTL260" s="49"/>
      <c r="RTM260" s="49"/>
      <c r="RTN260" s="49"/>
      <c r="RTO260" s="99"/>
      <c r="RTP260" s="98"/>
      <c r="RTQ260" s="49"/>
      <c r="RTR260" s="405"/>
      <c r="RTS260" s="405"/>
      <c r="RTT260" s="277"/>
      <c r="RTU260" s="277"/>
      <c r="RTV260" s="277"/>
      <c r="RTW260" s="277"/>
      <c r="RTX260" s="277"/>
      <c r="RTY260" s="277"/>
      <c r="RTZ260" s="277"/>
      <c r="RUA260" s="277"/>
      <c r="RUB260" s="402"/>
      <c r="RUC260" s="404"/>
      <c r="RUD260" s="49"/>
      <c r="RUE260" s="49"/>
      <c r="RUF260" s="49"/>
      <c r="RUG260" s="99"/>
      <c r="RUH260" s="98"/>
      <c r="RUI260" s="49"/>
      <c r="RUJ260" s="405"/>
      <c r="RUK260" s="405"/>
      <c r="RUL260" s="277"/>
      <c r="RUM260" s="277"/>
      <c r="RUN260" s="277"/>
      <c r="RUO260" s="277"/>
      <c r="RUP260" s="277"/>
      <c r="RUQ260" s="277"/>
      <c r="RUR260" s="277"/>
      <c r="RUS260" s="277"/>
      <c r="RUT260" s="402"/>
      <c r="RUU260" s="404"/>
      <c r="RUV260" s="49"/>
      <c r="RUW260" s="49"/>
      <c r="RUX260" s="49"/>
      <c r="RUY260" s="99"/>
      <c r="RUZ260" s="98"/>
      <c r="RVA260" s="49"/>
      <c r="RVB260" s="405"/>
      <c r="RVC260" s="405"/>
      <c r="RVD260" s="277"/>
      <c r="RVE260" s="277"/>
      <c r="RVF260" s="277"/>
      <c r="RVG260" s="277"/>
      <c r="RVH260" s="277"/>
      <c r="RVI260" s="277"/>
      <c r="RVJ260" s="277"/>
      <c r="RVK260" s="277"/>
      <c r="RVL260" s="402"/>
      <c r="RVM260" s="404"/>
      <c r="RVN260" s="49"/>
      <c r="RVO260" s="49"/>
      <c r="RVP260" s="49"/>
      <c r="RVQ260" s="99"/>
      <c r="RVR260" s="98"/>
      <c r="RVS260" s="49"/>
      <c r="RVT260" s="405"/>
      <c r="RVU260" s="405"/>
      <c r="RVV260" s="277"/>
      <c r="RVW260" s="277"/>
      <c r="RVX260" s="277"/>
      <c r="RVY260" s="277"/>
      <c r="RVZ260" s="277"/>
      <c r="RWA260" s="277"/>
      <c r="RWB260" s="277"/>
      <c r="RWC260" s="277"/>
      <c r="RWD260" s="402"/>
      <c r="RWE260" s="404"/>
      <c r="RWF260" s="49"/>
      <c r="RWG260" s="49"/>
      <c r="RWH260" s="49"/>
      <c r="RWI260" s="99"/>
      <c r="RWJ260" s="98"/>
      <c r="RWK260" s="49"/>
      <c r="RWL260" s="405"/>
      <c r="RWM260" s="405"/>
      <c r="RWN260" s="277"/>
      <c r="RWO260" s="277"/>
      <c r="RWP260" s="277"/>
      <c r="RWQ260" s="277"/>
      <c r="RWR260" s="277"/>
      <c r="RWS260" s="277"/>
      <c r="RWT260" s="277"/>
      <c r="RWU260" s="277"/>
      <c r="RWV260" s="402"/>
      <c r="RWW260" s="404"/>
      <c r="RWX260" s="49"/>
      <c r="RWY260" s="49"/>
      <c r="RWZ260" s="49"/>
      <c r="RXA260" s="99"/>
      <c r="RXB260" s="98"/>
      <c r="RXC260" s="49"/>
      <c r="RXD260" s="405"/>
      <c r="RXE260" s="405"/>
      <c r="RXF260" s="277"/>
      <c r="RXG260" s="277"/>
      <c r="RXH260" s="277"/>
      <c r="RXI260" s="277"/>
      <c r="RXJ260" s="277"/>
      <c r="RXK260" s="277"/>
      <c r="RXL260" s="277"/>
      <c r="RXM260" s="277"/>
      <c r="RXN260" s="402"/>
      <c r="RXO260" s="404"/>
      <c r="RXP260" s="49"/>
      <c r="RXQ260" s="49"/>
      <c r="RXR260" s="49"/>
      <c r="RXS260" s="99"/>
      <c r="RXT260" s="98"/>
      <c r="RXU260" s="49"/>
      <c r="RXV260" s="405"/>
      <c r="RXW260" s="405"/>
      <c r="RXX260" s="277"/>
      <c r="RXY260" s="277"/>
      <c r="RXZ260" s="277"/>
      <c r="RYA260" s="277"/>
      <c r="RYB260" s="277"/>
      <c r="RYC260" s="277"/>
      <c r="RYD260" s="277"/>
      <c r="RYE260" s="277"/>
      <c r="RYF260" s="402"/>
      <c r="RYG260" s="404"/>
      <c r="RYH260" s="49"/>
      <c r="RYI260" s="49"/>
      <c r="RYJ260" s="49"/>
      <c r="RYK260" s="99"/>
      <c r="RYL260" s="98"/>
      <c r="RYM260" s="49"/>
      <c r="RYN260" s="405"/>
      <c r="RYO260" s="405"/>
      <c r="RYP260" s="277"/>
      <c r="RYQ260" s="277"/>
      <c r="RYR260" s="277"/>
      <c r="RYS260" s="277"/>
      <c r="RYT260" s="277"/>
      <c r="RYU260" s="277"/>
      <c r="RYV260" s="277"/>
      <c r="RYW260" s="277"/>
      <c r="RYX260" s="402"/>
      <c r="RYY260" s="404"/>
      <c r="RYZ260" s="49"/>
      <c r="RZA260" s="49"/>
      <c r="RZB260" s="49"/>
      <c r="RZC260" s="99"/>
      <c r="RZD260" s="98"/>
      <c r="RZE260" s="49"/>
      <c r="RZF260" s="405"/>
      <c r="RZG260" s="405"/>
      <c r="RZH260" s="277"/>
      <c r="RZI260" s="277"/>
      <c r="RZJ260" s="277"/>
      <c r="RZK260" s="277"/>
      <c r="RZL260" s="277"/>
      <c r="RZM260" s="277"/>
      <c r="RZN260" s="277"/>
      <c r="RZO260" s="277"/>
      <c r="RZP260" s="402"/>
      <c r="RZQ260" s="404"/>
      <c r="RZR260" s="49"/>
      <c r="RZS260" s="49"/>
      <c r="RZT260" s="49"/>
      <c r="RZU260" s="99"/>
      <c r="RZV260" s="98"/>
      <c r="RZW260" s="49"/>
      <c r="RZX260" s="405"/>
      <c r="RZY260" s="405"/>
      <c r="RZZ260" s="277"/>
      <c r="SAA260" s="277"/>
      <c r="SAB260" s="277"/>
      <c r="SAC260" s="277"/>
      <c r="SAD260" s="277"/>
      <c r="SAE260" s="277"/>
      <c r="SAF260" s="277"/>
      <c r="SAG260" s="277"/>
      <c r="SAH260" s="402"/>
      <c r="SAI260" s="404"/>
      <c r="SAJ260" s="49"/>
      <c r="SAK260" s="49"/>
      <c r="SAL260" s="49"/>
      <c r="SAM260" s="99"/>
      <c r="SAN260" s="98"/>
      <c r="SAO260" s="49"/>
      <c r="SAP260" s="405"/>
      <c r="SAQ260" s="405"/>
      <c r="SAR260" s="277"/>
      <c r="SAS260" s="277"/>
      <c r="SAT260" s="277"/>
      <c r="SAU260" s="277"/>
      <c r="SAV260" s="277"/>
      <c r="SAW260" s="277"/>
      <c r="SAX260" s="277"/>
      <c r="SAY260" s="277"/>
      <c r="SAZ260" s="402"/>
      <c r="SBA260" s="404"/>
      <c r="SBB260" s="49"/>
      <c r="SBC260" s="49"/>
      <c r="SBD260" s="49"/>
      <c r="SBE260" s="99"/>
      <c r="SBF260" s="98"/>
      <c r="SBG260" s="49"/>
      <c r="SBH260" s="405"/>
      <c r="SBI260" s="405"/>
      <c r="SBJ260" s="277"/>
      <c r="SBK260" s="277"/>
      <c r="SBL260" s="277"/>
      <c r="SBM260" s="277"/>
      <c r="SBN260" s="277"/>
      <c r="SBO260" s="277"/>
      <c r="SBP260" s="277"/>
      <c r="SBQ260" s="277"/>
      <c r="SBR260" s="402"/>
      <c r="SBS260" s="404"/>
      <c r="SBT260" s="49"/>
      <c r="SBU260" s="49"/>
      <c r="SBV260" s="49"/>
      <c r="SBW260" s="99"/>
      <c r="SBX260" s="98"/>
      <c r="SBY260" s="49"/>
      <c r="SBZ260" s="405"/>
      <c r="SCA260" s="405"/>
      <c r="SCB260" s="277"/>
      <c r="SCC260" s="277"/>
      <c r="SCD260" s="277"/>
      <c r="SCE260" s="277"/>
      <c r="SCF260" s="277"/>
      <c r="SCG260" s="277"/>
      <c r="SCH260" s="277"/>
      <c r="SCI260" s="277"/>
      <c r="SCJ260" s="402"/>
      <c r="SCK260" s="404"/>
      <c r="SCL260" s="49"/>
      <c r="SCM260" s="49"/>
      <c r="SCN260" s="49"/>
      <c r="SCO260" s="99"/>
      <c r="SCP260" s="98"/>
      <c r="SCQ260" s="49"/>
      <c r="SCR260" s="405"/>
      <c r="SCS260" s="405"/>
      <c r="SCT260" s="277"/>
      <c r="SCU260" s="277"/>
      <c r="SCV260" s="277"/>
      <c r="SCW260" s="277"/>
      <c r="SCX260" s="277"/>
      <c r="SCY260" s="277"/>
      <c r="SCZ260" s="277"/>
      <c r="SDA260" s="277"/>
      <c r="SDB260" s="402"/>
      <c r="SDC260" s="404"/>
      <c r="SDD260" s="49"/>
      <c r="SDE260" s="49"/>
      <c r="SDF260" s="49"/>
      <c r="SDG260" s="99"/>
      <c r="SDH260" s="98"/>
      <c r="SDI260" s="49"/>
      <c r="SDJ260" s="405"/>
      <c r="SDK260" s="405"/>
      <c r="SDL260" s="277"/>
      <c r="SDM260" s="277"/>
      <c r="SDN260" s="277"/>
      <c r="SDO260" s="277"/>
      <c r="SDP260" s="277"/>
      <c r="SDQ260" s="277"/>
      <c r="SDR260" s="277"/>
      <c r="SDS260" s="277"/>
      <c r="SDT260" s="402"/>
      <c r="SDU260" s="404"/>
      <c r="SDV260" s="49"/>
      <c r="SDW260" s="49"/>
      <c r="SDX260" s="49"/>
      <c r="SDY260" s="99"/>
      <c r="SDZ260" s="98"/>
      <c r="SEA260" s="49"/>
      <c r="SEB260" s="405"/>
      <c r="SEC260" s="405"/>
      <c r="SED260" s="277"/>
      <c r="SEE260" s="277"/>
      <c r="SEF260" s="277"/>
      <c r="SEG260" s="277"/>
      <c r="SEH260" s="277"/>
      <c r="SEI260" s="277"/>
      <c r="SEJ260" s="277"/>
      <c r="SEK260" s="277"/>
      <c r="SEL260" s="402"/>
      <c r="SEM260" s="404"/>
      <c r="SEN260" s="49"/>
      <c r="SEO260" s="49"/>
      <c r="SEP260" s="49"/>
      <c r="SEQ260" s="99"/>
      <c r="SER260" s="98"/>
      <c r="SES260" s="49"/>
      <c r="SET260" s="405"/>
      <c r="SEU260" s="405"/>
      <c r="SEV260" s="277"/>
      <c r="SEW260" s="277"/>
      <c r="SEX260" s="277"/>
      <c r="SEY260" s="277"/>
      <c r="SEZ260" s="277"/>
      <c r="SFA260" s="277"/>
      <c r="SFB260" s="277"/>
      <c r="SFC260" s="277"/>
      <c r="SFD260" s="402"/>
      <c r="SFE260" s="404"/>
      <c r="SFF260" s="49"/>
      <c r="SFG260" s="49"/>
      <c r="SFH260" s="49"/>
      <c r="SFI260" s="99"/>
      <c r="SFJ260" s="98"/>
      <c r="SFK260" s="49"/>
      <c r="SFL260" s="405"/>
      <c r="SFM260" s="405"/>
      <c r="SFN260" s="277"/>
      <c r="SFO260" s="277"/>
      <c r="SFP260" s="277"/>
      <c r="SFQ260" s="277"/>
      <c r="SFR260" s="277"/>
      <c r="SFS260" s="277"/>
      <c r="SFT260" s="277"/>
      <c r="SFU260" s="277"/>
      <c r="SFV260" s="402"/>
      <c r="SFW260" s="404"/>
      <c r="SFX260" s="49"/>
      <c r="SFY260" s="49"/>
      <c r="SFZ260" s="49"/>
      <c r="SGA260" s="99"/>
      <c r="SGB260" s="98"/>
      <c r="SGC260" s="49"/>
      <c r="SGD260" s="405"/>
      <c r="SGE260" s="405"/>
      <c r="SGF260" s="277"/>
      <c r="SGG260" s="277"/>
      <c r="SGH260" s="277"/>
      <c r="SGI260" s="277"/>
      <c r="SGJ260" s="277"/>
      <c r="SGK260" s="277"/>
      <c r="SGL260" s="277"/>
      <c r="SGM260" s="277"/>
      <c r="SGN260" s="402"/>
      <c r="SGO260" s="404"/>
      <c r="SGP260" s="49"/>
      <c r="SGQ260" s="49"/>
      <c r="SGR260" s="49"/>
      <c r="SGS260" s="99"/>
      <c r="SGT260" s="98"/>
      <c r="SGU260" s="49"/>
      <c r="SGV260" s="405"/>
      <c r="SGW260" s="405"/>
      <c r="SGX260" s="277"/>
      <c r="SGY260" s="277"/>
      <c r="SGZ260" s="277"/>
      <c r="SHA260" s="277"/>
      <c r="SHB260" s="277"/>
      <c r="SHC260" s="277"/>
      <c r="SHD260" s="277"/>
      <c r="SHE260" s="277"/>
      <c r="SHF260" s="402"/>
      <c r="SHG260" s="404"/>
      <c r="SHH260" s="49"/>
      <c r="SHI260" s="49"/>
      <c r="SHJ260" s="49"/>
      <c r="SHK260" s="99"/>
      <c r="SHL260" s="98"/>
      <c r="SHM260" s="49"/>
      <c r="SHN260" s="405"/>
      <c r="SHO260" s="405"/>
      <c r="SHP260" s="277"/>
      <c r="SHQ260" s="277"/>
      <c r="SHR260" s="277"/>
      <c r="SHS260" s="277"/>
      <c r="SHT260" s="277"/>
      <c r="SHU260" s="277"/>
      <c r="SHV260" s="277"/>
      <c r="SHW260" s="277"/>
      <c r="SHX260" s="402"/>
      <c r="SHY260" s="404"/>
      <c r="SHZ260" s="49"/>
      <c r="SIA260" s="49"/>
      <c r="SIB260" s="49"/>
      <c r="SIC260" s="99"/>
      <c r="SID260" s="98"/>
      <c r="SIE260" s="49"/>
      <c r="SIF260" s="405"/>
      <c r="SIG260" s="405"/>
      <c r="SIH260" s="277"/>
      <c r="SII260" s="277"/>
      <c r="SIJ260" s="277"/>
      <c r="SIK260" s="277"/>
      <c r="SIL260" s="277"/>
      <c r="SIM260" s="277"/>
      <c r="SIN260" s="277"/>
      <c r="SIO260" s="277"/>
      <c r="SIP260" s="402"/>
      <c r="SIQ260" s="404"/>
      <c r="SIR260" s="49"/>
      <c r="SIS260" s="49"/>
      <c r="SIT260" s="49"/>
      <c r="SIU260" s="99"/>
      <c r="SIV260" s="98"/>
      <c r="SIW260" s="49"/>
      <c r="SIX260" s="405"/>
      <c r="SIY260" s="405"/>
      <c r="SIZ260" s="277"/>
      <c r="SJA260" s="277"/>
      <c r="SJB260" s="277"/>
      <c r="SJC260" s="277"/>
      <c r="SJD260" s="277"/>
      <c r="SJE260" s="277"/>
      <c r="SJF260" s="277"/>
      <c r="SJG260" s="277"/>
      <c r="SJH260" s="402"/>
      <c r="SJI260" s="404"/>
      <c r="SJJ260" s="49"/>
      <c r="SJK260" s="49"/>
      <c r="SJL260" s="49"/>
      <c r="SJM260" s="99"/>
      <c r="SJN260" s="98"/>
      <c r="SJO260" s="49"/>
      <c r="SJP260" s="405"/>
      <c r="SJQ260" s="405"/>
      <c r="SJR260" s="277"/>
      <c r="SJS260" s="277"/>
      <c r="SJT260" s="277"/>
      <c r="SJU260" s="277"/>
      <c r="SJV260" s="277"/>
      <c r="SJW260" s="277"/>
      <c r="SJX260" s="277"/>
      <c r="SJY260" s="277"/>
      <c r="SJZ260" s="402"/>
      <c r="SKA260" s="404"/>
      <c r="SKB260" s="49"/>
      <c r="SKC260" s="49"/>
      <c r="SKD260" s="49"/>
      <c r="SKE260" s="99"/>
      <c r="SKF260" s="98"/>
      <c r="SKG260" s="49"/>
      <c r="SKH260" s="405"/>
      <c r="SKI260" s="405"/>
      <c r="SKJ260" s="277"/>
      <c r="SKK260" s="277"/>
      <c r="SKL260" s="277"/>
      <c r="SKM260" s="277"/>
      <c r="SKN260" s="277"/>
      <c r="SKO260" s="277"/>
      <c r="SKP260" s="277"/>
      <c r="SKQ260" s="277"/>
      <c r="SKR260" s="402"/>
      <c r="SKS260" s="404"/>
      <c r="SKT260" s="49"/>
      <c r="SKU260" s="49"/>
      <c r="SKV260" s="49"/>
      <c r="SKW260" s="99"/>
      <c r="SKX260" s="98"/>
      <c r="SKY260" s="49"/>
      <c r="SKZ260" s="405"/>
      <c r="SLA260" s="405"/>
      <c r="SLB260" s="277"/>
      <c r="SLC260" s="277"/>
      <c r="SLD260" s="277"/>
      <c r="SLE260" s="277"/>
      <c r="SLF260" s="277"/>
      <c r="SLG260" s="277"/>
      <c r="SLH260" s="277"/>
      <c r="SLI260" s="277"/>
      <c r="SLJ260" s="402"/>
      <c r="SLK260" s="404"/>
      <c r="SLL260" s="49"/>
      <c r="SLM260" s="49"/>
      <c r="SLN260" s="49"/>
      <c r="SLO260" s="99"/>
      <c r="SLP260" s="98"/>
      <c r="SLQ260" s="49"/>
      <c r="SLR260" s="405"/>
      <c r="SLS260" s="405"/>
      <c r="SLT260" s="277"/>
      <c r="SLU260" s="277"/>
      <c r="SLV260" s="277"/>
      <c r="SLW260" s="277"/>
      <c r="SLX260" s="277"/>
      <c r="SLY260" s="277"/>
      <c r="SLZ260" s="277"/>
      <c r="SMA260" s="277"/>
      <c r="SMB260" s="402"/>
      <c r="SMC260" s="404"/>
      <c r="SMD260" s="49"/>
      <c r="SME260" s="49"/>
      <c r="SMF260" s="49"/>
      <c r="SMG260" s="99"/>
      <c r="SMH260" s="98"/>
      <c r="SMI260" s="49"/>
      <c r="SMJ260" s="405"/>
      <c r="SMK260" s="405"/>
      <c r="SML260" s="277"/>
      <c r="SMM260" s="277"/>
      <c r="SMN260" s="277"/>
      <c r="SMO260" s="277"/>
      <c r="SMP260" s="277"/>
      <c r="SMQ260" s="277"/>
      <c r="SMR260" s="277"/>
      <c r="SMS260" s="277"/>
      <c r="SMT260" s="402"/>
      <c r="SMU260" s="404"/>
      <c r="SMV260" s="49"/>
      <c r="SMW260" s="49"/>
      <c r="SMX260" s="49"/>
      <c r="SMY260" s="99"/>
      <c r="SMZ260" s="98"/>
      <c r="SNA260" s="49"/>
      <c r="SNB260" s="405"/>
      <c r="SNC260" s="405"/>
      <c r="SND260" s="277"/>
      <c r="SNE260" s="277"/>
      <c r="SNF260" s="277"/>
      <c r="SNG260" s="277"/>
      <c r="SNH260" s="277"/>
      <c r="SNI260" s="277"/>
      <c r="SNJ260" s="277"/>
      <c r="SNK260" s="277"/>
      <c r="SNL260" s="402"/>
      <c r="SNM260" s="404"/>
      <c r="SNN260" s="49"/>
      <c r="SNO260" s="49"/>
      <c r="SNP260" s="49"/>
      <c r="SNQ260" s="99"/>
      <c r="SNR260" s="98"/>
      <c r="SNS260" s="49"/>
      <c r="SNT260" s="405"/>
      <c r="SNU260" s="405"/>
      <c r="SNV260" s="277"/>
      <c r="SNW260" s="277"/>
      <c r="SNX260" s="277"/>
      <c r="SNY260" s="277"/>
      <c r="SNZ260" s="277"/>
      <c r="SOA260" s="277"/>
      <c r="SOB260" s="277"/>
      <c r="SOC260" s="277"/>
      <c r="SOD260" s="402"/>
      <c r="SOE260" s="404"/>
      <c r="SOF260" s="49"/>
      <c r="SOG260" s="49"/>
      <c r="SOH260" s="49"/>
      <c r="SOI260" s="99"/>
      <c r="SOJ260" s="98"/>
      <c r="SOK260" s="49"/>
      <c r="SOL260" s="405"/>
      <c r="SOM260" s="405"/>
      <c r="SON260" s="277"/>
      <c r="SOO260" s="277"/>
      <c r="SOP260" s="277"/>
      <c r="SOQ260" s="277"/>
      <c r="SOR260" s="277"/>
      <c r="SOS260" s="277"/>
      <c r="SOT260" s="277"/>
      <c r="SOU260" s="277"/>
      <c r="SOV260" s="402"/>
      <c r="SOW260" s="404"/>
      <c r="SOX260" s="49"/>
      <c r="SOY260" s="49"/>
      <c r="SOZ260" s="49"/>
      <c r="SPA260" s="99"/>
      <c r="SPB260" s="98"/>
      <c r="SPC260" s="49"/>
      <c r="SPD260" s="405"/>
      <c r="SPE260" s="405"/>
      <c r="SPF260" s="277"/>
      <c r="SPG260" s="277"/>
      <c r="SPH260" s="277"/>
      <c r="SPI260" s="277"/>
      <c r="SPJ260" s="277"/>
      <c r="SPK260" s="277"/>
      <c r="SPL260" s="277"/>
      <c r="SPM260" s="277"/>
      <c r="SPN260" s="402"/>
      <c r="SPO260" s="404"/>
      <c r="SPP260" s="49"/>
      <c r="SPQ260" s="49"/>
      <c r="SPR260" s="49"/>
      <c r="SPS260" s="99"/>
      <c r="SPT260" s="98"/>
      <c r="SPU260" s="49"/>
      <c r="SPV260" s="405"/>
      <c r="SPW260" s="405"/>
      <c r="SPX260" s="277"/>
      <c r="SPY260" s="277"/>
      <c r="SPZ260" s="277"/>
      <c r="SQA260" s="277"/>
      <c r="SQB260" s="277"/>
      <c r="SQC260" s="277"/>
      <c r="SQD260" s="277"/>
      <c r="SQE260" s="277"/>
      <c r="SQF260" s="402"/>
      <c r="SQG260" s="404"/>
      <c r="SQH260" s="49"/>
      <c r="SQI260" s="49"/>
      <c r="SQJ260" s="49"/>
      <c r="SQK260" s="99"/>
      <c r="SQL260" s="98"/>
      <c r="SQM260" s="49"/>
      <c r="SQN260" s="405"/>
      <c r="SQO260" s="405"/>
      <c r="SQP260" s="277"/>
      <c r="SQQ260" s="277"/>
      <c r="SQR260" s="277"/>
      <c r="SQS260" s="277"/>
      <c r="SQT260" s="277"/>
      <c r="SQU260" s="277"/>
      <c r="SQV260" s="277"/>
      <c r="SQW260" s="277"/>
      <c r="SQX260" s="402"/>
      <c r="SQY260" s="404"/>
      <c r="SQZ260" s="49"/>
      <c r="SRA260" s="49"/>
      <c r="SRB260" s="49"/>
      <c r="SRC260" s="99"/>
      <c r="SRD260" s="98"/>
      <c r="SRE260" s="49"/>
      <c r="SRF260" s="405"/>
      <c r="SRG260" s="405"/>
      <c r="SRH260" s="277"/>
      <c r="SRI260" s="277"/>
      <c r="SRJ260" s="277"/>
      <c r="SRK260" s="277"/>
      <c r="SRL260" s="277"/>
      <c r="SRM260" s="277"/>
      <c r="SRN260" s="277"/>
      <c r="SRO260" s="277"/>
      <c r="SRP260" s="402"/>
      <c r="SRQ260" s="404"/>
      <c r="SRR260" s="49"/>
      <c r="SRS260" s="49"/>
      <c r="SRT260" s="49"/>
      <c r="SRU260" s="99"/>
      <c r="SRV260" s="98"/>
      <c r="SRW260" s="49"/>
      <c r="SRX260" s="405"/>
      <c r="SRY260" s="405"/>
      <c r="SRZ260" s="277"/>
      <c r="SSA260" s="277"/>
      <c r="SSB260" s="277"/>
      <c r="SSC260" s="277"/>
      <c r="SSD260" s="277"/>
      <c r="SSE260" s="277"/>
      <c r="SSF260" s="277"/>
      <c r="SSG260" s="277"/>
      <c r="SSH260" s="402"/>
      <c r="SSI260" s="404"/>
      <c r="SSJ260" s="49"/>
      <c r="SSK260" s="49"/>
      <c r="SSL260" s="49"/>
      <c r="SSM260" s="99"/>
      <c r="SSN260" s="98"/>
      <c r="SSO260" s="49"/>
      <c r="SSP260" s="405"/>
      <c r="SSQ260" s="405"/>
      <c r="SSR260" s="277"/>
      <c r="SSS260" s="277"/>
      <c r="SST260" s="277"/>
      <c r="SSU260" s="277"/>
      <c r="SSV260" s="277"/>
      <c r="SSW260" s="277"/>
      <c r="SSX260" s="277"/>
      <c r="SSY260" s="277"/>
      <c r="SSZ260" s="402"/>
      <c r="STA260" s="404"/>
      <c r="STB260" s="49"/>
      <c r="STC260" s="49"/>
      <c r="STD260" s="49"/>
      <c r="STE260" s="99"/>
      <c r="STF260" s="98"/>
      <c r="STG260" s="49"/>
      <c r="STH260" s="405"/>
      <c r="STI260" s="405"/>
      <c r="STJ260" s="277"/>
      <c r="STK260" s="277"/>
      <c r="STL260" s="277"/>
      <c r="STM260" s="277"/>
      <c r="STN260" s="277"/>
      <c r="STO260" s="277"/>
      <c r="STP260" s="277"/>
      <c r="STQ260" s="277"/>
      <c r="STR260" s="402"/>
      <c r="STS260" s="404"/>
      <c r="STT260" s="49"/>
      <c r="STU260" s="49"/>
      <c r="STV260" s="49"/>
      <c r="STW260" s="99"/>
      <c r="STX260" s="98"/>
      <c r="STY260" s="49"/>
      <c r="STZ260" s="405"/>
      <c r="SUA260" s="405"/>
      <c r="SUB260" s="277"/>
      <c r="SUC260" s="277"/>
      <c r="SUD260" s="277"/>
      <c r="SUE260" s="277"/>
      <c r="SUF260" s="277"/>
      <c r="SUG260" s="277"/>
      <c r="SUH260" s="277"/>
      <c r="SUI260" s="277"/>
      <c r="SUJ260" s="402"/>
      <c r="SUK260" s="404"/>
      <c r="SUL260" s="49"/>
      <c r="SUM260" s="49"/>
      <c r="SUN260" s="49"/>
      <c r="SUO260" s="99"/>
      <c r="SUP260" s="98"/>
      <c r="SUQ260" s="49"/>
      <c r="SUR260" s="405"/>
      <c r="SUS260" s="405"/>
      <c r="SUT260" s="277"/>
      <c r="SUU260" s="277"/>
      <c r="SUV260" s="277"/>
      <c r="SUW260" s="277"/>
      <c r="SUX260" s="277"/>
      <c r="SUY260" s="277"/>
      <c r="SUZ260" s="277"/>
      <c r="SVA260" s="277"/>
      <c r="SVB260" s="402"/>
      <c r="SVC260" s="404"/>
      <c r="SVD260" s="49"/>
      <c r="SVE260" s="49"/>
      <c r="SVF260" s="49"/>
      <c r="SVG260" s="99"/>
      <c r="SVH260" s="98"/>
      <c r="SVI260" s="49"/>
      <c r="SVJ260" s="405"/>
      <c r="SVK260" s="405"/>
      <c r="SVL260" s="277"/>
      <c r="SVM260" s="277"/>
      <c r="SVN260" s="277"/>
      <c r="SVO260" s="277"/>
      <c r="SVP260" s="277"/>
      <c r="SVQ260" s="277"/>
      <c r="SVR260" s="277"/>
      <c r="SVS260" s="277"/>
      <c r="SVT260" s="402"/>
      <c r="SVU260" s="404"/>
      <c r="SVV260" s="49"/>
      <c r="SVW260" s="49"/>
      <c r="SVX260" s="49"/>
      <c r="SVY260" s="99"/>
      <c r="SVZ260" s="98"/>
      <c r="SWA260" s="49"/>
      <c r="SWB260" s="405"/>
      <c r="SWC260" s="405"/>
      <c r="SWD260" s="277"/>
      <c r="SWE260" s="277"/>
      <c r="SWF260" s="277"/>
      <c r="SWG260" s="277"/>
      <c r="SWH260" s="277"/>
      <c r="SWI260" s="277"/>
      <c r="SWJ260" s="277"/>
      <c r="SWK260" s="277"/>
      <c r="SWL260" s="402"/>
      <c r="SWM260" s="404"/>
      <c r="SWN260" s="49"/>
      <c r="SWO260" s="49"/>
      <c r="SWP260" s="49"/>
      <c r="SWQ260" s="99"/>
      <c r="SWR260" s="98"/>
      <c r="SWS260" s="49"/>
      <c r="SWT260" s="405"/>
      <c r="SWU260" s="405"/>
      <c r="SWV260" s="277"/>
      <c r="SWW260" s="277"/>
      <c r="SWX260" s="277"/>
      <c r="SWY260" s="277"/>
      <c r="SWZ260" s="277"/>
      <c r="SXA260" s="277"/>
      <c r="SXB260" s="277"/>
      <c r="SXC260" s="277"/>
      <c r="SXD260" s="402"/>
      <c r="SXE260" s="404"/>
      <c r="SXF260" s="49"/>
      <c r="SXG260" s="49"/>
      <c r="SXH260" s="49"/>
      <c r="SXI260" s="99"/>
      <c r="SXJ260" s="98"/>
      <c r="SXK260" s="49"/>
      <c r="SXL260" s="405"/>
      <c r="SXM260" s="405"/>
      <c r="SXN260" s="277"/>
      <c r="SXO260" s="277"/>
      <c r="SXP260" s="277"/>
      <c r="SXQ260" s="277"/>
      <c r="SXR260" s="277"/>
      <c r="SXS260" s="277"/>
      <c r="SXT260" s="277"/>
      <c r="SXU260" s="277"/>
      <c r="SXV260" s="402"/>
      <c r="SXW260" s="404"/>
      <c r="SXX260" s="49"/>
      <c r="SXY260" s="49"/>
      <c r="SXZ260" s="49"/>
      <c r="SYA260" s="99"/>
      <c r="SYB260" s="98"/>
      <c r="SYC260" s="49"/>
      <c r="SYD260" s="405"/>
      <c r="SYE260" s="405"/>
      <c r="SYF260" s="277"/>
      <c r="SYG260" s="277"/>
      <c r="SYH260" s="277"/>
      <c r="SYI260" s="277"/>
      <c r="SYJ260" s="277"/>
      <c r="SYK260" s="277"/>
      <c r="SYL260" s="277"/>
      <c r="SYM260" s="277"/>
      <c r="SYN260" s="402"/>
      <c r="SYO260" s="404"/>
      <c r="SYP260" s="49"/>
      <c r="SYQ260" s="49"/>
      <c r="SYR260" s="49"/>
      <c r="SYS260" s="99"/>
      <c r="SYT260" s="98"/>
      <c r="SYU260" s="49"/>
      <c r="SYV260" s="405"/>
      <c r="SYW260" s="405"/>
      <c r="SYX260" s="277"/>
      <c r="SYY260" s="277"/>
      <c r="SYZ260" s="277"/>
      <c r="SZA260" s="277"/>
      <c r="SZB260" s="277"/>
      <c r="SZC260" s="277"/>
      <c r="SZD260" s="277"/>
      <c r="SZE260" s="277"/>
      <c r="SZF260" s="402"/>
      <c r="SZG260" s="404"/>
      <c r="SZH260" s="49"/>
      <c r="SZI260" s="49"/>
      <c r="SZJ260" s="49"/>
      <c r="SZK260" s="99"/>
      <c r="SZL260" s="98"/>
      <c r="SZM260" s="49"/>
      <c r="SZN260" s="405"/>
      <c r="SZO260" s="405"/>
      <c r="SZP260" s="277"/>
      <c r="SZQ260" s="277"/>
      <c r="SZR260" s="277"/>
      <c r="SZS260" s="277"/>
      <c r="SZT260" s="277"/>
      <c r="SZU260" s="277"/>
      <c r="SZV260" s="277"/>
      <c r="SZW260" s="277"/>
      <c r="SZX260" s="402"/>
      <c r="SZY260" s="404"/>
      <c r="SZZ260" s="49"/>
      <c r="TAA260" s="49"/>
      <c r="TAB260" s="49"/>
      <c r="TAC260" s="99"/>
      <c r="TAD260" s="98"/>
      <c r="TAE260" s="49"/>
      <c r="TAF260" s="405"/>
      <c r="TAG260" s="405"/>
      <c r="TAH260" s="277"/>
      <c r="TAI260" s="277"/>
      <c r="TAJ260" s="277"/>
      <c r="TAK260" s="277"/>
      <c r="TAL260" s="277"/>
      <c r="TAM260" s="277"/>
      <c r="TAN260" s="277"/>
      <c r="TAO260" s="277"/>
      <c r="TAP260" s="402"/>
      <c r="TAQ260" s="404"/>
      <c r="TAR260" s="49"/>
      <c r="TAS260" s="49"/>
      <c r="TAT260" s="49"/>
      <c r="TAU260" s="99"/>
      <c r="TAV260" s="98"/>
      <c r="TAW260" s="49"/>
      <c r="TAX260" s="405"/>
      <c r="TAY260" s="405"/>
      <c r="TAZ260" s="277"/>
      <c r="TBA260" s="277"/>
      <c r="TBB260" s="277"/>
      <c r="TBC260" s="277"/>
      <c r="TBD260" s="277"/>
      <c r="TBE260" s="277"/>
      <c r="TBF260" s="277"/>
      <c r="TBG260" s="277"/>
      <c r="TBH260" s="402"/>
      <c r="TBI260" s="404"/>
      <c r="TBJ260" s="49"/>
      <c r="TBK260" s="49"/>
      <c r="TBL260" s="49"/>
      <c r="TBM260" s="99"/>
      <c r="TBN260" s="98"/>
      <c r="TBO260" s="49"/>
      <c r="TBP260" s="405"/>
      <c r="TBQ260" s="405"/>
      <c r="TBR260" s="277"/>
      <c r="TBS260" s="277"/>
      <c r="TBT260" s="277"/>
      <c r="TBU260" s="277"/>
      <c r="TBV260" s="277"/>
      <c r="TBW260" s="277"/>
      <c r="TBX260" s="277"/>
      <c r="TBY260" s="277"/>
      <c r="TBZ260" s="402"/>
      <c r="TCA260" s="404"/>
      <c r="TCB260" s="49"/>
      <c r="TCC260" s="49"/>
      <c r="TCD260" s="49"/>
      <c r="TCE260" s="99"/>
      <c r="TCF260" s="98"/>
      <c r="TCG260" s="49"/>
      <c r="TCH260" s="405"/>
      <c r="TCI260" s="405"/>
      <c r="TCJ260" s="277"/>
      <c r="TCK260" s="277"/>
      <c r="TCL260" s="277"/>
      <c r="TCM260" s="277"/>
      <c r="TCN260" s="277"/>
      <c r="TCO260" s="277"/>
      <c r="TCP260" s="277"/>
      <c r="TCQ260" s="277"/>
      <c r="TCR260" s="402"/>
      <c r="TCS260" s="404"/>
      <c r="TCT260" s="49"/>
      <c r="TCU260" s="49"/>
      <c r="TCV260" s="49"/>
      <c r="TCW260" s="99"/>
      <c r="TCX260" s="98"/>
      <c r="TCY260" s="49"/>
      <c r="TCZ260" s="405"/>
      <c r="TDA260" s="405"/>
      <c r="TDB260" s="277"/>
      <c r="TDC260" s="277"/>
      <c r="TDD260" s="277"/>
      <c r="TDE260" s="277"/>
      <c r="TDF260" s="277"/>
      <c r="TDG260" s="277"/>
      <c r="TDH260" s="277"/>
      <c r="TDI260" s="277"/>
      <c r="TDJ260" s="402"/>
      <c r="TDK260" s="404"/>
      <c r="TDL260" s="49"/>
      <c r="TDM260" s="49"/>
      <c r="TDN260" s="49"/>
      <c r="TDO260" s="99"/>
      <c r="TDP260" s="98"/>
      <c r="TDQ260" s="49"/>
      <c r="TDR260" s="405"/>
      <c r="TDS260" s="405"/>
      <c r="TDT260" s="277"/>
      <c r="TDU260" s="277"/>
      <c r="TDV260" s="277"/>
      <c r="TDW260" s="277"/>
      <c r="TDX260" s="277"/>
      <c r="TDY260" s="277"/>
      <c r="TDZ260" s="277"/>
      <c r="TEA260" s="277"/>
      <c r="TEB260" s="402"/>
      <c r="TEC260" s="404"/>
      <c r="TED260" s="49"/>
      <c r="TEE260" s="49"/>
      <c r="TEF260" s="49"/>
      <c r="TEG260" s="99"/>
      <c r="TEH260" s="98"/>
      <c r="TEI260" s="49"/>
      <c r="TEJ260" s="405"/>
      <c r="TEK260" s="405"/>
      <c r="TEL260" s="277"/>
      <c r="TEM260" s="277"/>
      <c r="TEN260" s="277"/>
      <c r="TEO260" s="277"/>
      <c r="TEP260" s="277"/>
      <c r="TEQ260" s="277"/>
      <c r="TER260" s="277"/>
      <c r="TES260" s="277"/>
      <c r="TET260" s="402"/>
      <c r="TEU260" s="404"/>
      <c r="TEV260" s="49"/>
      <c r="TEW260" s="49"/>
      <c r="TEX260" s="49"/>
      <c r="TEY260" s="99"/>
      <c r="TEZ260" s="98"/>
      <c r="TFA260" s="49"/>
      <c r="TFB260" s="405"/>
      <c r="TFC260" s="405"/>
      <c r="TFD260" s="277"/>
      <c r="TFE260" s="277"/>
      <c r="TFF260" s="277"/>
      <c r="TFG260" s="277"/>
      <c r="TFH260" s="277"/>
      <c r="TFI260" s="277"/>
      <c r="TFJ260" s="277"/>
      <c r="TFK260" s="277"/>
      <c r="TFL260" s="402"/>
      <c r="TFM260" s="404"/>
      <c r="TFN260" s="49"/>
      <c r="TFO260" s="49"/>
      <c r="TFP260" s="49"/>
      <c r="TFQ260" s="99"/>
      <c r="TFR260" s="98"/>
      <c r="TFS260" s="49"/>
      <c r="TFT260" s="405"/>
      <c r="TFU260" s="405"/>
      <c r="TFV260" s="277"/>
      <c r="TFW260" s="277"/>
      <c r="TFX260" s="277"/>
      <c r="TFY260" s="277"/>
      <c r="TFZ260" s="277"/>
      <c r="TGA260" s="277"/>
      <c r="TGB260" s="277"/>
      <c r="TGC260" s="277"/>
      <c r="TGD260" s="402"/>
      <c r="TGE260" s="404"/>
      <c r="TGF260" s="49"/>
      <c r="TGG260" s="49"/>
      <c r="TGH260" s="49"/>
      <c r="TGI260" s="99"/>
      <c r="TGJ260" s="98"/>
      <c r="TGK260" s="49"/>
      <c r="TGL260" s="405"/>
      <c r="TGM260" s="405"/>
      <c r="TGN260" s="277"/>
      <c r="TGO260" s="277"/>
      <c r="TGP260" s="277"/>
      <c r="TGQ260" s="277"/>
      <c r="TGR260" s="277"/>
      <c r="TGS260" s="277"/>
      <c r="TGT260" s="277"/>
      <c r="TGU260" s="277"/>
      <c r="TGV260" s="402"/>
      <c r="TGW260" s="404"/>
      <c r="TGX260" s="49"/>
      <c r="TGY260" s="49"/>
      <c r="TGZ260" s="49"/>
      <c r="THA260" s="99"/>
      <c r="THB260" s="98"/>
      <c r="THC260" s="49"/>
      <c r="THD260" s="405"/>
      <c r="THE260" s="405"/>
      <c r="THF260" s="277"/>
      <c r="THG260" s="277"/>
      <c r="THH260" s="277"/>
      <c r="THI260" s="277"/>
      <c r="THJ260" s="277"/>
      <c r="THK260" s="277"/>
      <c r="THL260" s="277"/>
      <c r="THM260" s="277"/>
      <c r="THN260" s="402"/>
      <c r="THO260" s="404"/>
      <c r="THP260" s="49"/>
      <c r="THQ260" s="49"/>
      <c r="THR260" s="49"/>
      <c r="THS260" s="99"/>
      <c r="THT260" s="98"/>
      <c r="THU260" s="49"/>
      <c r="THV260" s="405"/>
      <c r="THW260" s="405"/>
      <c r="THX260" s="277"/>
      <c r="THY260" s="277"/>
      <c r="THZ260" s="277"/>
      <c r="TIA260" s="277"/>
      <c r="TIB260" s="277"/>
      <c r="TIC260" s="277"/>
      <c r="TID260" s="277"/>
      <c r="TIE260" s="277"/>
      <c r="TIF260" s="402"/>
      <c r="TIG260" s="404"/>
      <c r="TIH260" s="49"/>
      <c r="TII260" s="49"/>
      <c r="TIJ260" s="49"/>
      <c r="TIK260" s="99"/>
      <c r="TIL260" s="98"/>
      <c r="TIM260" s="49"/>
      <c r="TIN260" s="405"/>
      <c r="TIO260" s="405"/>
      <c r="TIP260" s="277"/>
      <c r="TIQ260" s="277"/>
      <c r="TIR260" s="277"/>
      <c r="TIS260" s="277"/>
      <c r="TIT260" s="277"/>
      <c r="TIU260" s="277"/>
      <c r="TIV260" s="277"/>
      <c r="TIW260" s="277"/>
      <c r="TIX260" s="402"/>
      <c r="TIY260" s="404"/>
      <c r="TIZ260" s="49"/>
      <c r="TJA260" s="49"/>
      <c r="TJB260" s="49"/>
      <c r="TJC260" s="99"/>
      <c r="TJD260" s="98"/>
      <c r="TJE260" s="49"/>
      <c r="TJF260" s="405"/>
      <c r="TJG260" s="405"/>
      <c r="TJH260" s="277"/>
      <c r="TJI260" s="277"/>
      <c r="TJJ260" s="277"/>
      <c r="TJK260" s="277"/>
      <c r="TJL260" s="277"/>
      <c r="TJM260" s="277"/>
      <c r="TJN260" s="277"/>
      <c r="TJO260" s="277"/>
      <c r="TJP260" s="402"/>
      <c r="TJQ260" s="404"/>
      <c r="TJR260" s="49"/>
      <c r="TJS260" s="49"/>
      <c r="TJT260" s="49"/>
      <c r="TJU260" s="99"/>
      <c r="TJV260" s="98"/>
      <c r="TJW260" s="49"/>
      <c r="TJX260" s="405"/>
      <c r="TJY260" s="405"/>
      <c r="TJZ260" s="277"/>
      <c r="TKA260" s="277"/>
      <c r="TKB260" s="277"/>
      <c r="TKC260" s="277"/>
      <c r="TKD260" s="277"/>
      <c r="TKE260" s="277"/>
      <c r="TKF260" s="277"/>
      <c r="TKG260" s="277"/>
      <c r="TKH260" s="402"/>
      <c r="TKI260" s="404"/>
      <c r="TKJ260" s="49"/>
      <c r="TKK260" s="49"/>
      <c r="TKL260" s="49"/>
      <c r="TKM260" s="99"/>
      <c r="TKN260" s="98"/>
      <c r="TKO260" s="49"/>
      <c r="TKP260" s="405"/>
      <c r="TKQ260" s="405"/>
      <c r="TKR260" s="277"/>
      <c r="TKS260" s="277"/>
      <c r="TKT260" s="277"/>
      <c r="TKU260" s="277"/>
      <c r="TKV260" s="277"/>
      <c r="TKW260" s="277"/>
      <c r="TKX260" s="277"/>
      <c r="TKY260" s="277"/>
      <c r="TKZ260" s="402"/>
      <c r="TLA260" s="404"/>
      <c r="TLB260" s="49"/>
      <c r="TLC260" s="49"/>
      <c r="TLD260" s="49"/>
      <c r="TLE260" s="99"/>
      <c r="TLF260" s="98"/>
      <c r="TLG260" s="49"/>
      <c r="TLH260" s="405"/>
      <c r="TLI260" s="405"/>
      <c r="TLJ260" s="277"/>
      <c r="TLK260" s="277"/>
      <c r="TLL260" s="277"/>
      <c r="TLM260" s="277"/>
      <c r="TLN260" s="277"/>
      <c r="TLO260" s="277"/>
      <c r="TLP260" s="277"/>
      <c r="TLQ260" s="277"/>
      <c r="TLR260" s="402"/>
      <c r="TLS260" s="404"/>
      <c r="TLT260" s="49"/>
      <c r="TLU260" s="49"/>
      <c r="TLV260" s="49"/>
      <c r="TLW260" s="99"/>
      <c r="TLX260" s="98"/>
      <c r="TLY260" s="49"/>
      <c r="TLZ260" s="405"/>
      <c r="TMA260" s="405"/>
      <c r="TMB260" s="277"/>
      <c r="TMC260" s="277"/>
      <c r="TMD260" s="277"/>
      <c r="TME260" s="277"/>
      <c r="TMF260" s="277"/>
      <c r="TMG260" s="277"/>
      <c r="TMH260" s="277"/>
      <c r="TMI260" s="277"/>
      <c r="TMJ260" s="402"/>
      <c r="TMK260" s="404"/>
      <c r="TML260" s="49"/>
      <c r="TMM260" s="49"/>
      <c r="TMN260" s="49"/>
      <c r="TMO260" s="99"/>
      <c r="TMP260" s="98"/>
      <c r="TMQ260" s="49"/>
      <c r="TMR260" s="405"/>
      <c r="TMS260" s="405"/>
      <c r="TMT260" s="277"/>
      <c r="TMU260" s="277"/>
      <c r="TMV260" s="277"/>
      <c r="TMW260" s="277"/>
      <c r="TMX260" s="277"/>
      <c r="TMY260" s="277"/>
      <c r="TMZ260" s="277"/>
      <c r="TNA260" s="277"/>
      <c r="TNB260" s="402"/>
      <c r="TNC260" s="404"/>
      <c r="TND260" s="49"/>
      <c r="TNE260" s="49"/>
      <c r="TNF260" s="49"/>
      <c r="TNG260" s="99"/>
      <c r="TNH260" s="98"/>
      <c r="TNI260" s="49"/>
      <c r="TNJ260" s="405"/>
      <c r="TNK260" s="405"/>
      <c r="TNL260" s="277"/>
      <c r="TNM260" s="277"/>
      <c r="TNN260" s="277"/>
      <c r="TNO260" s="277"/>
      <c r="TNP260" s="277"/>
      <c r="TNQ260" s="277"/>
      <c r="TNR260" s="277"/>
      <c r="TNS260" s="277"/>
      <c r="TNT260" s="402"/>
      <c r="TNU260" s="404"/>
      <c r="TNV260" s="49"/>
      <c r="TNW260" s="49"/>
      <c r="TNX260" s="49"/>
      <c r="TNY260" s="99"/>
      <c r="TNZ260" s="98"/>
      <c r="TOA260" s="49"/>
      <c r="TOB260" s="405"/>
      <c r="TOC260" s="405"/>
      <c r="TOD260" s="277"/>
      <c r="TOE260" s="277"/>
      <c r="TOF260" s="277"/>
      <c r="TOG260" s="277"/>
      <c r="TOH260" s="277"/>
      <c r="TOI260" s="277"/>
      <c r="TOJ260" s="277"/>
      <c r="TOK260" s="277"/>
      <c r="TOL260" s="402"/>
      <c r="TOM260" s="404"/>
      <c r="TON260" s="49"/>
      <c r="TOO260" s="49"/>
      <c r="TOP260" s="49"/>
      <c r="TOQ260" s="99"/>
      <c r="TOR260" s="98"/>
      <c r="TOS260" s="49"/>
      <c r="TOT260" s="405"/>
      <c r="TOU260" s="405"/>
      <c r="TOV260" s="277"/>
      <c r="TOW260" s="277"/>
      <c r="TOX260" s="277"/>
      <c r="TOY260" s="277"/>
      <c r="TOZ260" s="277"/>
      <c r="TPA260" s="277"/>
      <c r="TPB260" s="277"/>
      <c r="TPC260" s="277"/>
      <c r="TPD260" s="402"/>
      <c r="TPE260" s="404"/>
      <c r="TPF260" s="49"/>
      <c r="TPG260" s="49"/>
      <c r="TPH260" s="49"/>
      <c r="TPI260" s="99"/>
      <c r="TPJ260" s="98"/>
      <c r="TPK260" s="49"/>
      <c r="TPL260" s="405"/>
      <c r="TPM260" s="405"/>
      <c r="TPN260" s="277"/>
      <c r="TPO260" s="277"/>
      <c r="TPP260" s="277"/>
      <c r="TPQ260" s="277"/>
      <c r="TPR260" s="277"/>
      <c r="TPS260" s="277"/>
      <c r="TPT260" s="277"/>
      <c r="TPU260" s="277"/>
      <c r="TPV260" s="402"/>
      <c r="TPW260" s="404"/>
      <c r="TPX260" s="49"/>
      <c r="TPY260" s="49"/>
      <c r="TPZ260" s="49"/>
      <c r="TQA260" s="99"/>
      <c r="TQB260" s="98"/>
      <c r="TQC260" s="49"/>
      <c r="TQD260" s="405"/>
      <c r="TQE260" s="405"/>
      <c r="TQF260" s="277"/>
      <c r="TQG260" s="277"/>
      <c r="TQH260" s="277"/>
      <c r="TQI260" s="277"/>
      <c r="TQJ260" s="277"/>
      <c r="TQK260" s="277"/>
      <c r="TQL260" s="277"/>
      <c r="TQM260" s="277"/>
      <c r="TQN260" s="402"/>
      <c r="TQO260" s="404"/>
      <c r="TQP260" s="49"/>
      <c r="TQQ260" s="49"/>
      <c r="TQR260" s="49"/>
      <c r="TQS260" s="99"/>
      <c r="TQT260" s="98"/>
      <c r="TQU260" s="49"/>
      <c r="TQV260" s="405"/>
      <c r="TQW260" s="405"/>
      <c r="TQX260" s="277"/>
      <c r="TQY260" s="277"/>
      <c r="TQZ260" s="277"/>
      <c r="TRA260" s="277"/>
      <c r="TRB260" s="277"/>
      <c r="TRC260" s="277"/>
      <c r="TRD260" s="277"/>
      <c r="TRE260" s="277"/>
      <c r="TRF260" s="402"/>
      <c r="TRG260" s="404"/>
      <c r="TRH260" s="49"/>
      <c r="TRI260" s="49"/>
      <c r="TRJ260" s="49"/>
      <c r="TRK260" s="99"/>
      <c r="TRL260" s="98"/>
      <c r="TRM260" s="49"/>
      <c r="TRN260" s="405"/>
      <c r="TRO260" s="405"/>
      <c r="TRP260" s="277"/>
      <c r="TRQ260" s="277"/>
      <c r="TRR260" s="277"/>
      <c r="TRS260" s="277"/>
      <c r="TRT260" s="277"/>
      <c r="TRU260" s="277"/>
      <c r="TRV260" s="277"/>
      <c r="TRW260" s="277"/>
      <c r="TRX260" s="402"/>
      <c r="TRY260" s="404"/>
      <c r="TRZ260" s="49"/>
      <c r="TSA260" s="49"/>
      <c r="TSB260" s="49"/>
      <c r="TSC260" s="99"/>
      <c r="TSD260" s="98"/>
      <c r="TSE260" s="49"/>
      <c r="TSF260" s="405"/>
      <c r="TSG260" s="405"/>
      <c r="TSH260" s="277"/>
      <c r="TSI260" s="277"/>
      <c r="TSJ260" s="277"/>
      <c r="TSK260" s="277"/>
      <c r="TSL260" s="277"/>
      <c r="TSM260" s="277"/>
      <c r="TSN260" s="277"/>
      <c r="TSO260" s="277"/>
      <c r="TSP260" s="402"/>
      <c r="TSQ260" s="404"/>
      <c r="TSR260" s="49"/>
      <c r="TSS260" s="49"/>
      <c r="TST260" s="49"/>
      <c r="TSU260" s="99"/>
      <c r="TSV260" s="98"/>
      <c r="TSW260" s="49"/>
      <c r="TSX260" s="405"/>
      <c r="TSY260" s="405"/>
      <c r="TSZ260" s="277"/>
      <c r="TTA260" s="277"/>
      <c r="TTB260" s="277"/>
      <c r="TTC260" s="277"/>
      <c r="TTD260" s="277"/>
      <c r="TTE260" s="277"/>
      <c r="TTF260" s="277"/>
      <c r="TTG260" s="277"/>
      <c r="TTH260" s="402"/>
      <c r="TTI260" s="404"/>
      <c r="TTJ260" s="49"/>
      <c r="TTK260" s="49"/>
      <c r="TTL260" s="49"/>
      <c r="TTM260" s="99"/>
      <c r="TTN260" s="98"/>
      <c r="TTO260" s="49"/>
      <c r="TTP260" s="405"/>
      <c r="TTQ260" s="405"/>
      <c r="TTR260" s="277"/>
      <c r="TTS260" s="277"/>
      <c r="TTT260" s="277"/>
      <c r="TTU260" s="277"/>
      <c r="TTV260" s="277"/>
      <c r="TTW260" s="277"/>
      <c r="TTX260" s="277"/>
      <c r="TTY260" s="277"/>
      <c r="TTZ260" s="402"/>
      <c r="TUA260" s="404"/>
      <c r="TUB260" s="49"/>
      <c r="TUC260" s="49"/>
      <c r="TUD260" s="49"/>
      <c r="TUE260" s="99"/>
      <c r="TUF260" s="98"/>
      <c r="TUG260" s="49"/>
      <c r="TUH260" s="405"/>
      <c r="TUI260" s="405"/>
      <c r="TUJ260" s="277"/>
      <c r="TUK260" s="277"/>
      <c r="TUL260" s="277"/>
      <c r="TUM260" s="277"/>
      <c r="TUN260" s="277"/>
      <c r="TUO260" s="277"/>
      <c r="TUP260" s="277"/>
      <c r="TUQ260" s="277"/>
      <c r="TUR260" s="402"/>
      <c r="TUS260" s="404"/>
      <c r="TUT260" s="49"/>
      <c r="TUU260" s="49"/>
      <c r="TUV260" s="49"/>
      <c r="TUW260" s="99"/>
      <c r="TUX260" s="98"/>
      <c r="TUY260" s="49"/>
      <c r="TUZ260" s="405"/>
      <c r="TVA260" s="405"/>
      <c r="TVB260" s="277"/>
      <c r="TVC260" s="277"/>
      <c r="TVD260" s="277"/>
      <c r="TVE260" s="277"/>
      <c r="TVF260" s="277"/>
      <c r="TVG260" s="277"/>
      <c r="TVH260" s="277"/>
      <c r="TVI260" s="277"/>
      <c r="TVJ260" s="402"/>
      <c r="TVK260" s="404"/>
      <c r="TVL260" s="49"/>
      <c r="TVM260" s="49"/>
      <c r="TVN260" s="49"/>
      <c r="TVO260" s="99"/>
      <c r="TVP260" s="98"/>
      <c r="TVQ260" s="49"/>
      <c r="TVR260" s="405"/>
      <c r="TVS260" s="405"/>
      <c r="TVT260" s="277"/>
      <c r="TVU260" s="277"/>
      <c r="TVV260" s="277"/>
      <c r="TVW260" s="277"/>
      <c r="TVX260" s="277"/>
      <c r="TVY260" s="277"/>
      <c r="TVZ260" s="277"/>
      <c r="TWA260" s="277"/>
      <c r="TWB260" s="402"/>
      <c r="TWC260" s="404"/>
      <c r="TWD260" s="49"/>
      <c r="TWE260" s="49"/>
      <c r="TWF260" s="49"/>
      <c r="TWG260" s="99"/>
      <c r="TWH260" s="98"/>
      <c r="TWI260" s="49"/>
      <c r="TWJ260" s="405"/>
      <c r="TWK260" s="405"/>
      <c r="TWL260" s="277"/>
      <c r="TWM260" s="277"/>
      <c r="TWN260" s="277"/>
      <c r="TWO260" s="277"/>
      <c r="TWP260" s="277"/>
      <c r="TWQ260" s="277"/>
      <c r="TWR260" s="277"/>
      <c r="TWS260" s="277"/>
      <c r="TWT260" s="402"/>
      <c r="TWU260" s="404"/>
      <c r="TWV260" s="49"/>
      <c r="TWW260" s="49"/>
      <c r="TWX260" s="49"/>
      <c r="TWY260" s="99"/>
      <c r="TWZ260" s="98"/>
      <c r="TXA260" s="49"/>
      <c r="TXB260" s="405"/>
      <c r="TXC260" s="405"/>
      <c r="TXD260" s="277"/>
      <c r="TXE260" s="277"/>
      <c r="TXF260" s="277"/>
      <c r="TXG260" s="277"/>
      <c r="TXH260" s="277"/>
      <c r="TXI260" s="277"/>
      <c r="TXJ260" s="277"/>
      <c r="TXK260" s="277"/>
      <c r="TXL260" s="402"/>
      <c r="TXM260" s="404"/>
      <c r="TXN260" s="49"/>
      <c r="TXO260" s="49"/>
      <c r="TXP260" s="49"/>
      <c r="TXQ260" s="99"/>
      <c r="TXR260" s="98"/>
      <c r="TXS260" s="49"/>
      <c r="TXT260" s="405"/>
      <c r="TXU260" s="405"/>
      <c r="TXV260" s="277"/>
      <c r="TXW260" s="277"/>
      <c r="TXX260" s="277"/>
      <c r="TXY260" s="277"/>
      <c r="TXZ260" s="277"/>
      <c r="TYA260" s="277"/>
      <c r="TYB260" s="277"/>
      <c r="TYC260" s="277"/>
      <c r="TYD260" s="402"/>
      <c r="TYE260" s="404"/>
      <c r="TYF260" s="49"/>
      <c r="TYG260" s="49"/>
      <c r="TYH260" s="49"/>
      <c r="TYI260" s="99"/>
      <c r="TYJ260" s="98"/>
      <c r="TYK260" s="49"/>
      <c r="TYL260" s="405"/>
      <c r="TYM260" s="405"/>
      <c r="TYN260" s="277"/>
      <c r="TYO260" s="277"/>
      <c r="TYP260" s="277"/>
      <c r="TYQ260" s="277"/>
      <c r="TYR260" s="277"/>
      <c r="TYS260" s="277"/>
      <c r="TYT260" s="277"/>
      <c r="TYU260" s="277"/>
      <c r="TYV260" s="402"/>
      <c r="TYW260" s="404"/>
      <c r="TYX260" s="49"/>
      <c r="TYY260" s="49"/>
      <c r="TYZ260" s="49"/>
      <c r="TZA260" s="99"/>
      <c r="TZB260" s="98"/>
      <c r="TZC260" s="49"/>
      <c r="TZD260" s="405"/>
      <c r="TZE260" s="405"/>
      <c r="TZF260" s="277"/>
      <c r="TZG260" s="277"/>
      <c r="TZH260" s="277"/>
      <c r="TZI260" s="277"/>
      <c r="TZJ260" s="277"/>
      <c r="TZK260" s="277"/>
      <c r="TZL260" s="277"/>
      <c r="TZM260" s="277"/>
      <c r="TZN260" s="402"/>
      <c r="TZO260" s="404"/>
      <c r="TZP260" s="49"/>
      <c r="TZQ260" s="49"/>
      <c r="TZR260" s="49"/>
      <c r="TZS260" s="99"/>
      <c r="TZT260" s="98"/>
      <c r="TZU260" s="49"/>
      <c r="TZV260" s="405"/>
      <c r="TZW260" s="405"/>
      <c r="TZX260" s="277"/>
      <c r="TZY260" s="277"/>
      <c r="TZZ260" s="277"/>
      <c r="UAA260" s="277"/>
      <c r="UAB260" s="277"/>
      <c r="UAC260" s="277"/>
      <c r="UAD260" s="277"/>
      <c r="UAE260" s="277"/>
      <c r="UAF260" s="402"/>
      <c r="UAG260" s="404"/>
      <c r="UAH260" s="49"/>
      <c r="UAI260" s="49"/>
      <c r="UAJ260" s="49"/>
      <c r="UAK260" s="99"/>
      <c r="UAL260" s="98"/>
      <c r="UAM260" s="49"/>
      <c r="UAN260" s="405"/>
      <c r="UAO260" s="405"/>
      <c r="UAP260" s="277"/>
      <c r="UAQ260" s="277"/>
      <c r="UAR260" s="277"/>
      <c r="UAS260" s="277"/>
      <c r="UAT260" s="277"/>
      <c r="UAU260" s="277"/>
      <c r="UAV260" s="277"/>
      <c r="UAW260" s="277"/>
      <c r="UAX260" s="402"/>
      <c r="UAY260" s="404"/>
      <c r="UAZ260" s="49"/>
      <c r="UBA260" s="49"/>
      <c r="UBB260" s="49"/>
      <c r="UBC260" s="99"/>
      <c r="UBD260" s="98"/>
      <c r="UBE260" s="49"/>
      <c r="UBF260" s="405"/>
      <c r="UBG260" s="405"/>
      <c r="UBH260" s="277"/>
      <c r="UBI260" s="277"/>
      <c r="UBJ260" s="277"/>
      <c r="UBK260" s="277"/>
      <c r="UBL260" s="277"/>
      <c r="UBM260" s="277"/>
      <c r="UBN260" s="277"/>
      <c r="UBO260" s="277"/>
      <c r="UBP260" s="402"/>
      <c r="UBQ260" s="404"/>
      <c r="UBR260" s="49"/>
      <c r="UBS260" s="49"/>
      <c r="UBT260" s="49"/>
      <c r="UBU260" s="99"/>
      <c r="UBV260" s="98"/>
      <c r="UBW260" s="49"/>
      <c r="UBX260" s="405"/>
      <c r="UBY260" s="405"/>
      <c r="UBZ260" s="277"/>
      <c r="UCA260" s="277"/>
      <c r="UCB260" s="277"/>
      <c r="UCC260" s="277"/>
      <c r="UCD260" s="277"/>
      <c r="UCE260" s="277"/>
      <c r="UCF260" s="277"/>
      <c r="UCG260" s="277"/>
      <c r="UCH260" s="402"/>
      <c r="UCI260" s="404"/>
      <c r="UCJ260" s="49"/>
      <c r="UCK260" s="49"/>
      <c r="UCL260" s="49"/>
      <c r="UCM260" s="99"/>
      <c r="UCN260" s="98"/>
      <c r="UCO260" s="49"/>
      <c r="UCP260" s="405"/>
      <c r="UCQ260" s="405"/>
      <c r="UCR260" s="277"/>
      <c r="UCS260" s="277"/>
      <c r="UCT260" s="277"/>
      <c r="UCU260" s="277"/>
      <c r="UCV260" s="277"/>
      <c r="UCW260" s="277"/>
      <c r="UCX260" s="277"/>
      <c r="UCY260" s="277"/>
      <c r="UCZ260" s="402"/>
      <c r="UDA260" s="404"/>
      <c r="UDB260" s="49"/>
      <c r="UDC260" s="49"/>
      <c r="UDD260" s="49"/>
      <c r="UDE260" s="99"/>
      <c r="UDF260" s="98"/>
      <c r="UDG260" s="49"/>
      <c r="UDH260" s="405"/>
      <c r="UDI260" s="405"/>
      <c r="UDJ260" s="277"/>
      <c r="UDK260" s="277"/>
      <c r="UDL260" s="277"/>
      <c r="UDM260" s="277"/>
      <c r="UDN260" s="277"/>
      <c r="UDO260" s="277"/>
      <c r="UDP260" s="277"/>
      <c r="UDQ260" s="277"/>
      <c r="UDR260" s="402"/>
      <c r="UDS260" s="404"/>
      <c r="UDT260" s="49"/>
      <c r="UDU260" s="49"/>
      <c r="UDV260" s="49"/>
      <c r="UDW260" s="99"/>
      <c r="UDX260" s="98"/>
      <c r="UDY260" s="49"/>
      <c r="UDZ260" s="405"/>
      <c r="UEA260" s="405"/>
      <c r="UEB260" s="277"/>
      <c r="UEC260" s="277"/>
      <c r="UED260" s="277"/>
      <c r="UEE260" s="277"/>
      <c r="UEF260" s="277"/>
      <c r="UEG260" s="277"/>
      <c r="UEH260" s="277"/>
      <c r="UEI260" s="277"/>
      <c r="UEJ260" s="402"/>
      <c r="UEK260" s="404"/>
      <c r="UEL260" s="49"/>
      <c r="UEM260" s="49"/>
      <c r="UEN260" s="49"/>
      <c r="UEO260" s="99"/>
      <c r="UEP260" s="98"/>
      <c r="UEQ260" s="49"/>
      <c r="UER260" s="405"/>
      <c r="UES260" s="405"/>
      <c r="UET260" s="277"/>
      <c r="UEU260" s="277"/>
      <c r="UEV260" s="277"/>
      <c r="UEW260" s="277"/>
      <c r="UEX260" s="277"/>
      <c r="UEY260" s="277"/>
      <c r="UEZ260" s="277"/>
      <c r="UFA260" s="277"/>
      <c r="UFB260" s="402"/>
      <c r="UFC260" s="404"/>
      <c r="UFD260" s="49"/>
      <c r="UFE260" s="49"/>
      <c r="UFF260" s="49"/>
      <c r="UFG260" s="99"/>
      <c r="UFH260" s="98"/>
      <c r="UFI260" s="49"/>
      <c r="UFJ260" s="405"/>
      <c r="UFK260" s="405"/>
      <c r="UFL260" s="277"/>
      <c r="UFM260" s="277"/>
      <c r="UFN260" s="277"/>
      <c r="UFO260" s="277"/>
      <c r="UFP260" s="277"/>
      <c r="UFQ260" s="277"/>
      <c r="UFR260" s="277"/>
      <c r="UFS260" s="277"/>
      <c r="UFT260" s="402"/>
      <c r="UFU260" s="404"/>
      <c r="UFV260" s="49"/>
      <c r="UFW260" s="49"/>
      <c r="UFX260" s="49"/>
      <c r="UFY260" s="99"/>
      <c r="UFZ260" s="98"/>
      <c r="UGA260" s="49"/>
      <c r="UGB260" s="405"/>
      <c r="UGC260" s="405"/>
      <c r="UGD260" s="277"/>
      <c r="UGE260" s="277"/>
      <c r="UGF260" s="277"/>
      <c r="UGG260" s="277"/>
      <c r="UGH260" s="277"/>
      <c r="UGI260" s="277"/>
      <c r="UGJ260" s="277"/>
      <c r="UGK260" s="277"/>
      <c r="UGL260" s="402"/>
      <c r="UGM260" s="404"/>
      <c r="UGN260" s="49"/>
      <c r="UGO260" s="49"/>
      <c r="UGP260" s="49"/>
      <c r="UGQ260" s="99"/>
      <c r="UGR260" s="98"/>
      <c r="UGS260" s="49"/>
      <c r="UGT260" s="405"/>
      <c r="UGU260" s="405"/>
      <c r="UGV260" s="277"/>
      <c r="UGW260" s="277"/>
      <c r="UGX260" s="277"/>
      <c r="UGY260" s="277"/>
      <c r="UGZ260" s="277"/>
      <c r="UHA260" s="277"/>
      <c r="UHB260" s="277"/>
      <c r="UHC260" s="277"/>
      <c r="UHD260" s="402"/>
      <c r="UHE260" s="404"/>
      <c r="UHF260" s="49"/>
      <c r="UHG260" s="49"/>
      <c r="UHH260" s="49"/>
      <c r="UHI260" s="99"/>
      <c r="UHJ260" s="98"/>
      <c r="UHK260" s="49"/>
      <c r="UHL260" s="405"/>
      <c r="UHM260" s="405"/>
      <c r="UHN260" s="277"/>
      <c r="UHO260" s="277"/>
      <c r="UHP260" s="277"/>
      <c r="UHQ260" s="277"/>
      <c r="UHR260" s="277"/>
      <c r="UHS260" s="277"/>
      <c r="UHT260" s="277"/>
      <c r="UHU260" s="277"/>
      <c r="UHV260" s="402"/>
      <c r="UHW260" s="404"/>
      <c r="UHX260" s="49"/>
      <c r="UHY260" s="49"/>
      <c r="UHZ260" s="49"/>
      <c r="UIA260" s="99"/>
      <c r="UIB260" s="98"/>
      <c r="UIC260" s="49"/>
      <c r="UID260" s="405"/>
      <c r="UIE260" s="405"/>
      <c r="UIF260" s="277"/>
      <c r="UIG260" s="277"/>
      <c r="UIH260" s="277"/>
      <c r="UII260" s="277"/>
      <c r="UIJ260" s="277"/>
      <c r="UIK260" s="277"/>
      <c r="UIL260" s="277"/>
      <c r="UIM260" s="277"/>
      <c r="UIN260" s="402"/>
      <c r="UIO260" s="404"/>
      <c r="UIP260" s="49"/>
      <c r="UIQ260" s="49"/>
      <c r="UIR260" s="49"/>
      <c r="UIS260" s="99"/>
      <c r="UIT260" s="98"/>
      <c r="UIU260" s="49"/>
      <c r="UIV260" s="405"/>
      <c r="UIW260" s="405"/>
      <c r="UIX260" s="277"/>
      <c r="UIY260" s="277"/>
      <c r="UIZ260" s="277"/>
      <c r="UJA260" s="277"/>
      <c r="UJB260" s="277"/>
      <c r="UJC260" s="277"/>
      <c r="UJD260" s="277"/>
      <c r="UJE260" s="277"/>
      <c r="UJF260" s="402"/>
      <c r="UJG260" s="404"/>
      <c r="UJH260" s="49"/>
      <c r="UJI260" s="49"/>
      <c r="UJJ260" s="49"/>
      <c r="UJK260" s="99"/>
      <c r="UJL260" s="98"/>
      <c r="UJM260" s="49"/>
      <c r="UJN260" s="405"/>
      <c r="UJO260" s="405"/>
      <c r="UJP260" s="277"/>
      <c r="UJQ260" s="277"/>
      <c r="UJR260" s="277"/>
      <c r="UJS260" s="277"/>
      <c r="UJT260" s="277"/>
      <c r="UJU260" s="277"/>
      <c r="UJV260" s="277"/>
      <c r="UJW260" s="277"/>
      <c r="UJX260" s="402"/>
      <c r="UJY260" s="404"/>
      <c r="UJZ260" s="49"/>
      <c r="UKA260" s="49"/>
      <c r="UKB260" s="49"/>
      <c r="UKC260" s="99"/>
      <c r="UKD260" s="98"/>
      <c r="UKE260" s="49"/>
      <c r="UKF260" s="405"/>
      <c r="UKG260" s="405"/>
      <c r="UKH260" s="277"/>
      <c r="UKI260" s="277"/>
      <c r="UKJ260" s="277"/>
      <c r="UKK260" s="277"/>
      <c r="UKL260" s="277"/>
      <c r="UKM260" s="277"/>
      <c r="UKN260" s="277"/>
      <c r="UKO260" s="277"/>
      <c r="UKP260" s="402"/>
      <c r="UKQ260" s="404"/>
      <c r="UKR260" s="49"/>
      <c r="UKS260" s="49"/>
      <c r="UKT260" s="49"/>
      <c r="UKU260" s="99"/>
      <c r="UKV260" s="98"/>
      <c r="UKW260" s="49"/>
      <c r="UKX260" s="405"/>
      <c r="UKY260" s="405"/>
      <c r="UKZ260" s="277"/>
      <c r="ULA260" s="277"/>
      <c r="ULB260" s="277"/>
      <c r="ULC260" s="277"/>
      <c r="ULD260" s="277"/>
      <c r="ULE260" s="277"/>
      <c r="ULF260" s="277"/>
      <c r="ULG260" s="277"/>
      <c r="ULH260" s="402"/>
      <c r="ULI260" s="404"/>
      <c r="ULJ260" s="49"/>
      <c r="ULK260" s="49"/>
      <c r="ULL260" s="49"/>
      <c r="ULM260" s="99"/>
      <c r="ULN260" s="98"/>
      <c r="ULO260" s="49"/>
      <c r="ULP260" s="405"/>
      <c r="ULQ260" s="405"/>
      <c r="ULR260" s="277"/>
      <c r="ULS260" s="277"/>
      <c r="ULT260" s="277"/>
      <c r="ULU260" s="277"/>
      <c r="ULV260" s="277"/>
      <c r="ULW260" s="277"/>
      <c r="ULX260" s="277"/>
      <c r="ULY260" s="277"/>
      <c r="ULZ260" s="402"/>
      <c r="UMA260" s="404"/>
      <c r="UMB260" s="49"/>
      <c r="UMC260" s="49"/>
      <c r="UMD260" s="49"/>
      <c r="UME260" s="99"/>
      <c r="UMF260" s="98"/>
      <c r="UMG260" s="49"/>
      <c r="UMH260" s="405"/>
      <c r="UMI260" s="405"/>
      <c r="UMJ260" s="277"/>
      <c r="UMK260" s="277"/>
      <c r="UML260" s="277"/>
      <c r="UMM260" s="277"/>
      <c r="UMN260" s="277"/>
      <c r="UMO260" s="277"/>
      <c r="UMP260" s="277"/>
      <c r="UMQ260" s="277"/>
      <c r="UMR260" s="402"/>
      <c r="UMS260" s="404"/>
      <c r="UMT260" s="49"/>
      <c r="UMU260" s="49"/>
      <c r="UMV260" s="49"/>
      <c r="UMW260" s="99"/>
      <c r="UMX260" s="98"/>
      <c r="UMY260" s="49"/>
      <c r="UMZ260" s="405"/>
      <c r="UNA260" s="405"/>
      <c r="UNB260" s="277"/>
      <c r="UNC260" s="277"/>
      <c r="UND260" s="277"/>
      <c r="UNE260" s="277"/>
      <c r="UNF260" s="277"/>
      <c r="UNG260" s="277"/>
      <c r="UNH260" s="277"/>
      <c r="UNI260" s="277"/>
      <c r="UNJ260" s="402"/>
      <c r="UNK260" s="404"/>
      <c r="UNL260" s="49"/>
      <c r="UNM260" s="49"/>
      <c r="UNN260" s="49"/>
      <c r="UNO260" s="99"/>
      <c r="UNP260" s="98"/>
      <c r="UNQ260" s="49"/>
      <c r="UNR260" s="405"/>
      <c r="UNS260" s="405"/>
      <c r="UNT260" s="277"/>
      <c r="UNU260" s="277"/>
      <c r="UNV260" s="277"/>
      <c r="UNW260" s="277"/>
      <c r="UNX260" s="277"/>
      <c r="UNY260" s="277"/>
      <c r="UNZ260" s="277"/>
      <c r="UOA260" s="277"/>
      <c r="UOB260" s="402"/>
      <c r="UOC260" s="404"/>
      <c r="UOD260" s="49"/>
      <c r="UOE260" s="49"/>
      <c r="UOF260" s="49"/>
      <c r="UOG260" s="99"/>
      <c r="UOH260" s="98"/>
      <c r="UOI260" s="49"/>
      <c r="UOJ260" s="405"/>
      <c r="UOK260" s="405"/>
      <c r="UOL260" s="277"/>
      <c r="UOM260" s="277"/>
      <c r="UON260" s="277"/>
      <c r="UOO260" s="277"/>
      <c r="UOP260" s="277"/>
      <c r="UOQ260" s="277"/>
      <c r="UOR260" s="277"/>
      <c r="UOS260" s="277"/>
      <c r="UOT260" s="402"/>
      <c r="UOU260" s="404"/>
      <c r="UOV260" s="49"/>
      <c r="UOW260" s="49"/>
      <c r="UOX260" s="49"/>
      <c r="UOY260" s="99"/>
      <c r="UOZ260" s="98"/>
      <c r="UPA260" s="49"/>
      <c r="UPB260" s="405"/>
      <c r="UPC260" s="405"/>
      <c r="UPD260" s="277"/>
      <c r="UPE260" s="277"/>
      <c r="UPF260" s="277"/>
      <c r="UPG260" s="277"/>
      <c r="UPH260" s="277"/>
      <c r="UPI260" s="277"/>
      <c r="UPJ260" s="277"/>
      <c r="UPK260" s="277"/>
      <c r="UPL260" s="402"/>
      <c r="UPM260" s="404"/>
      <c r="UPN260" s="49"/>
      <c r="UPO260" s="49"/>
      <c r="UPP260" s="49"/>
      <c r="UPQ260" s="99"/>
      <c r="UPR260" s="98"/>
      <c r="UPS260" s="49"/>
      <c r="UPT260" s="405"/>
      <c r="UPU260" s="405"/>
      <c r="UPV260" s="277"/>
      <c r="UPW260" s="277"/>
      <c r="UPX260" s="277"/>
      <c r="UPY260" s="277"/>
      <c r="UPZ260" s="277"/>
      <c r="UQA260" s="277"/>
      <c r="UQB260" s="277"/>
      <c r="UQC260" s="277"/>
      <c r="UQD260" s="402"/>
      <c r="UQE260" s="404"/>
      <c r="UQF260" s="49"/>
      <c r="UQG260" s="49"/>
      <c r="UQH260" s="49"/>
      <c r="UQI260" s="99"/>
      <c r="UQJ260" s="98"/>
      <c r="UQK260" s="49"/>
      <c r="UQL260" s="405"/>
      <c r="UQM260" s="405"/>
      <c r="UQN260" s="277"/>
      <c r="UQO260" s="277"/>
      <c r="UQP260" s="277"/>
      <c r="UQQ260" s="277"/>
      <c r="UQR260" s="277"/>
      <c r="UQS260" s="277"/>
      <c r="UQT260" s="277"/>
      <c r="UQU260" s="277"/>
      <c r="UQV260" s="402"/>
      <c r="UQW260" s="404"/>
      <c r="UQX260" s="49"/>
      <c r="UQY260" s="49"/>
      <c r="UQZ260" s="49"/>
      <c r="URA260" s="99"/>
      <c r="URB260" s="98"/>
      <c r="URC260" s="49"/>
      <c r="URD260" s="405"/>
      <c r="URE260" s="405"/>
      <c r="URF260" s="277"/>
      <c r="URG260" s="277"/>
      <c r="URH260" s="277"/>
      <c r="URI260" s="277"/>
      <c r="URJ260" s="277"/>
      <c r="URK260" s="277"/>
      <c r="URL260" s="277"/>
      <c r="URM260" s="277"/>
      <c r="URN260" s="402"/>
      <c r="URO260" s="404"/>
      <c r="URP260" s="49"/>
      <c r="URQ260" s="49"/>
      <c r="URR260" s="49"/>
      <c r="URS260" s="99"/>
      <c r="URT260" s="98"/>
      <c r="URU260" s="49"/>
      <c r="URV260" s="405"/>
      <c r="URW260" s="405"/>
      <c r="URX260" s="277"/>
      <c r="URY260" s="277"/>
      <c r="URZ260" s="277"/>
      <c r="USA260" s="277"/>
      <c r="USB260" s="277"/>
      <c r="USC260" s="277"/>
      <c r="USD260" s="277"/>
      <c r="USE260" s="277"/>
      <c r="USF260" s="402"/>
      <c r="USG260" s="404"/>
      <c r="USH260" s="49"/>
      <c r="USI260" s="49"/>
      <c r="USJ260" s="49"/>
      <c r="USK260" s="99"/>
      <c r="USL260" s="98"/>
      <c r="USM260" s="49"/>
      <c r="USN260" s="405"/>
      <c r="USO260" s="405"/>
      <c r="USP260" s="277"/>
      <c r="USQ260" s="277"/>
      <c r="USR260" s="277"/>
      <c r="USS260" s="277"/>
      <c r="UST260" s="277"/>
      <c r="USU260" s="277"/>
      <c r="USV260" s="277"/>
      <c r="USW260" s="277"/>
      <c r="USX260" s="402"/>
      <c r="USY260" s="404"/>
      <c r="USZ260" s="49"/>
      <c r="UTA260" s="49"/>
      <c r="UTB260" s="49"/>
      <c r="UTC260" s="99"/>
      <c r="UTD260" s="98"/>
      <c r="UTE260" s="49"/>
      <c r="UTF260" s="405"/>
      <c r="UTG260" s="405"/>
      <c r="UTH260" s="277"/>
      <c r="UTI260" s="277"/>
      <c r="UTJ260" s="277"/>
      <c r="UTK260" s="277"/>
      <c r="UTL260" s="277"/>
      <c r="UTM260" s="277"/>
      <c r="UTN260" s="277"/>
      <c r="UTO260" s="277"/>
      <c r="UTP260" s="402"/>
      <c r="UTQ260" s="404"/>
      <c r="UTR260" s="49"/>
      <c r="UTS260" s="49"/>
      <c r="UTT260" s="49"/>
      <c r="UTU260" s="99"/>
      <c r="UTV260" s="98"/>
      <c r="UTW260" s="49"/>
      <c r="UTX260" s="405"/>
      <c r="UTY260" s="405"/>
      <c r="UTZ260" s="277"/>
      <c r="UUA260" s="277"/>
      <c r="UUB260" s="277"/>
      <c r="UUC260" s="277"/>
      <c r="UUD260" s="277"/>
      <c r="UUE260" s="277"/>
      <c r="UUF260" s="277"/>
      <c r="UUG260" s="277"/>
      <c r="UUH260" s="402"/>
      <c r="UUI260" s="404"/>
      <c r="UUJ260" s="49"/>
      <c r="UUK260" s="49"/>
      <c r="UUL260" s="49"/>
      <c r="UUM260" s="99"/>
      <c r="UUN260" s="98"/>
      <c r="UUO260" s="49"/>
      <c r="UUP260" s="405"/>
      <c r="UUQ260" s="405"/>
      <c r="UUR260" s="277"/>
      <c r="UUS260" s="277"/>
      <c r="UUT260" s="277"/>
      <c r="UUU260" s="277"/>
      <c r="UUV260" s="277"/>
      <c r="UUW260" s="277"/>
      <c r="UUX260" s="277"/>
      <c r="UUY260" s="277"/>
      <c r="UUZ260" s="402"/>
      <c r="UVA260" s="404"/>
      <c r="UVB260" s="49"/>
      <c r="UVC260" s="49"/>
      <c r="UVD260" s="49"/>
      <c r="UVE260" s="99"/>
      <c r="UVF260" s="98"/>
      <c r="UVG260" s="49"/>
      <c r="UVH260" s="405"/>
      <c r="UVI260" s="405"/>
      <c r="UVJ260" s="277"/>
      <c r="UVK260" s="277"/>
      <c r="UVL260" s="277"/>
      <c r="UVM260" s="277"/>
      <c r="UVN260" s="277"/>
      <c r="UVO260" s="277"/>
      <c r="UVP260" s="277"/>
      <c r="UVQ260" s="277"/>
      <c r="UVR260" s="402"/>
      <c r="UVS260" s="404"/>
      <c r="UVT260" s="49"/>
      <c r="UVU260" s="49"/>
      <c r="UVV260" s="49"/>
      <c r="UVW260" s="99"/>
      <c r="UVX260" s="98"/>
      <c r="UVY260" s="49"/>
      <c r="UVZ260" s="405"/>
      <c r="UWA260" s="405"/>
      <c r="UWB260" s="277"/>
      <c r="UWC260" s="277"/>
      <c r="UWD260" s="277"/>
      <c r="UWE260" s="277"/>
      <c r="UWF260" s="277"/>
      <c r="UWG260" s="277"/>
      <c r="UWH260" s="277"/>
      <c r="UWI260" s="277"/>
      <c r="UWJ260" s="402"/>
      <c r="UWK260" s="404"/>
      <c r="UWL260" s="49"/>
      <c r="UWM260" s="49"/>
      <c r="UWN260" s="49"/>
      <c r="UWO260" s="99"/>
      <c r="UWP260" s="98"/>
      <c r="UWQ260" s="49"/>
      <c r="UWR260" s="405"/>
      <c r="UWS260" s="405"/>
      <c r="UWT260" s="277"/>
      <c r="UWU260" s="277"/>
      <c r="UWV260" s="277"/>
      <c r="UWW260" s="277"/>
      <c r="UWX260" s="277"/>
      <c r="UWY260" s="277"/>
      <c r="UWZ260" s="277"/>
      <c r="UXA260" s="277"/>
      <c r="UXB260" s="402"/>
      <c r="UXC260" s="404"/>
      <c r="UXD260" s="49"/>
      <c r="UXE260" s="49"/>
      <c r="UXF260" s="49"/>
      <c r="UXG260" s="99"/>
      <c r="UXH260" s="98"/>
      <c r="UXI260" s="49"/>
      <c r="UXJ260" s="405"/>
      <c r="UXK260" s="405"/>
      <c r="UXL260" s="277"/>
      <c r="UXM260" s="277"/>
      <c r="UXN260" s="277"/>
      <c r="UXO260" s="277"/>
      <c r="UXP260" s="277"/>
      <c r="UXQ260" s="277"/>
      <c r="UXR260" s="277"/>
      <c r="UXS260" s="277"/>
      <c r="UXT260" s="402"/>
      <c r="UXU260" s="404"/>
      <c r="UXV260" s="49"/>
      <c r="UXW260" s="49"/>
      <c r="UXX260" s="49"/>
      <c r="UXY260" s="99"/>
      <c r="UXZ260" s="98"/>
      <c r="UYA260" s="49"/>
      <c r="UYB260" s="405"/>
      <c r="UYC260" s="405"/>
      <c r="UYD260" s="277"/>
      <c r="UYE260" s="277"/>
      <c r="UYF260" s="277"/>
      <c r="UYG260" s="277"/>
      <c r="UYH260" s="277"/>
      <c r="UYI260" s="277"/>
      <c r="UYJ260" s="277"/>
      <c r="UYK260" s="277"/>
      <c r="UYL260" s="402"/>
      <c r="UYM260" s="404"/>
      <c r="UYN260" s="49"/>
      <c r="UYO260" s="49"/>
      <c r="UYP260" s="49"/>
      <c r="UYQ260" s="99"/>
      <c r="UYR260" s="98"/>
      <c r="UYS260" s="49"/>
      <c r="UYT260" s="405"/>
      <c r="UYU260" s="405"/>
      <c r="UYV260" s="277"/>
      <c r="UYW260" s="277"/>
      <c r="UYX260" s="277"/>
      <c r="UYY260" s="277"/>
      <c r="UYZ260" s="277"/>
      <c r="UZA260" s="277"/>
      <c r="UZB260" s="277"/>
      <c r="UZC260" s="277"/>
      <c r="UZD260" s="402"/>
      <c r="UZE260" s="404"/>
      <c r="UZF260" s="49"/>
      <c r="UZG260" s="49"/>
      <c r="UZH260" s="49"/>
      <c r="UZI260" s="99"/>
      <c r="UZJ260" s="98"/>
      <c r="UZK260" s="49"/>
      <c r="UZL260" s="405"/>
      <c r="UZM260" s="405"/>
      <c r="UZN260" s="277"/>
      <c r="UZO260" s="277"/>
      <c r="UZP260" s="277"/>
      <c r="UZQ260" s="277"/>
      <c r="UZR260" s="277"/>
      <c r="UZS260" s="277"/>
      <c r="UZT260" s="277"/>
      <c r="UZU260" s="277"/>
      <c r="UZV260" s="402"/>
      <c r="UZW260" s="404"/>
      <c r="UZX260" s="49"/>
      <c r="UZY260" s="49"/>
      <c r="UZZ260" s="49"/>
      <c r="VAA260" s="99"/>
      <c r="VAB260" s="98"/>
      <c r="VAC260" s="49"/>
      <c r="VAD260" s="405"/>
      <c r="VAE260" s="405"/>
      <c r="VAF260" s="277"/>
      <c r="VAG260" s="277"/>
      <c r="VAH260" s="277"/>
      <c r="VAI260" s="277"/>
      <c r="VAJ260" s="277"/>
      <c r="VAK260" s="277"/>
      <c r="VAL260" s="277"/>
      <c r="VAM260" s="277"/>
      <c r="VAN260" s="402"/>
      <c r="VAO260" s="404"/>
      <c r="VAP260" s="49"/>
      <c r="VAQ260" s="49"/>
      <c r="VAR260" s="49"/>
      <c r="VAS260" s="99"/>
      <c r="VAT260" s="98"/>
      <c r="VAU260" s="49"/>
      <c r="VAV260" s="405"/>
      <c r="VAW260" s="405"/>
      <c r="VAX260" s="277"/>
      <c r="VAY260" s="277"/>
      <c r="VAZ260" s="277"/>
      <c r="VBA260" s="277"/>
      <c r="VBB260" s="277"/>
      <c r="VBC260" s="277"/>
      <c r="VBD260" s="277"/>
      <c r="VBE260" s="277"/>
      <c r="VBF260" s="402"/>
      <c r="VBG260" s="404"/>
      <c r="VBH260" s="49"/>
      <c r="VBI260" s="49"/>
      <c r="VBJ260" s="49"/>
      <c r="VBK260" s="99"/>
      <c r="VBL260" s="98"/>
      <c r="VBM260" s="49"/>
      <c r="VBN260" s="405"/>
      <c r="VBO260" s="405"/>
      <c r="VBP260" s="277"/>
      <c r="VBQ260" s="277"/>
      <c r="VBR260" s="277"/>
      <c r="VBS260" s="277"/>
      <c r="VBT260" s="277"/>
      <c r="VBU260" s="277"/>
      <c r="VBV260" s="277"/>
      <c r="VBW260" s="277"/>
      <c r="VBX260" s="402"/>
      <c r="VBY260" s="404"/>
      <c r="VBZ260" s="49"/>
      <c r="VCA260" s="49"/>
      <c r="VCB260" s="49"/>
      <c r="VCC260" s="99"/>
      <c r="VCD260" s="98"/>
      <c r="VCE260" s="49"/>
      <c r="VCF260" s="405"/>
      <c r="VCG260" s="405"/>
      <c r="VCH260" s="277"/>
      <c r="VCI260" s="277"/>
      <c r="VCJ260" s="277"/>
      <c r="VCK260" s="277"/>
      <c r="VCL260" s="277"/>
      <c r="VCM260" s="277"/>
      <c r="VCN260" s="277"/>
      <c r="VCO260" s="277"/>
      <c r="VCP260" s="402"/>
      <c r="VCQ260" s="404"/>
      <c r="VCR260" s="49"/>
      <c r="VCS260" s="49"/>
      <c r="VCT260" s="49"/>
      <c r="VCU260" s="99"/>
      <c r="VCV260" s="98"/>
      <c r="VCW260" s="49"/>
      <c r="VCX260" s="405"/>
      <c r="VCY260" s="405"/>
      <c r="VCZ260" s="277"/>
      <c r="VDA260" s="277"/>
      <c r="VDB260" s="277"/>
      <c r="VDC260" s="277"/>
      <c r="VDD260" s="277"/>
      <c r="VDE260" s="277"/>
      <c r="VDF260" s="277"/>
      <c r="VDG260" s="277"/>
      <c r="VDH260" s="402"/>
      <c r="VDI260" s="404"/>
      <c r="VDJ260" s="49"/>
      <c r="VDK260" s="49"/>
      <c r="VDL260" s="49"/>
      <c r="VDM260" s="99"/>
      <c r="VDN260" s="98"/>
      <c r="VDO260" s="49"/>
      <c r="VDP260" s="405"/>
      <c r="VDQ260" s="405"/>
      <c r="VDR260" s="277"/>
      <c r="VDS260" s="277"/>
      <c r="VDT260" s="277"/>
      <c r="VDU260" s="277"/>
      <c r="VDV260" s="277"/>
      <c r="VDW260" s="277"/>
      <c r="VDX260" s="277"/>
      <c r="VDY260" s="277"/>
      <c r="VDZ260" s="402"/>
      <c r="VEA260" s="404"/>
      <c r="VEB260" s="49"/>
      <c r="VEC260" s="49"/>
      <c r="VED260" s="49"/>
      <c r="VEE260" s="99"/>
      <c r="VEF260" s="98"/>
      <c r="VEG260" s="49"/>
      <c r="VEH260" s="405"/>
      <c r="VEI260" s="405"/>
      <c r="VEJ260" s="277"/>
      <c r="VEK260" s="277"/>
      <c r="VEL260" s="277"/>
      <c r="VEM260" s="277"/>
      <c r="VEN260" s="277"/>
      <c r="VEO260" s="277"/>
      <c r="VEP260" s="277"/>
      <c r="VEQ260" s="277"/>
      <c r="VER260" s="402"/>
      <c r="VES260" s="404"/>
      <c r="VET260" s="49"/>
      <c r="VEU260" s="49"/>
      <c r="VEV260" s="49"/>
      <c r="VEW260" s="99"/>
      <c r="VEX260" s="98"/>
      <c r="VEY260" s="49"/>
      <c r="VEZ260" s="405"/>
      <c r="VFA260" s="405"/>
      <c r="VFB260" s="277"/>
      <c r="VFC260" s="277"/>
      <c r="VFD260" s="277"/>
      <c r="VFE260" s="277"/>
      <c r="VFF260" s="277"/>
      <c r="VFG260" s="277"/>
      <c r="VFH260" s="277"/>
      <c r="VFI260" s="277"/>
      <c r="VFJ260" s="402"/>
      <c r="VFK260" s="404"/>
      <c r="VFL260" s="49"/>
      <c r="VFM260" s="49"/>
      <c r="VFN260" s="49"/>
      <c r="VFO260" s="99"/>
      <c r="VFP260" s="98"/>
      <c r="VFQ260" s="49"/>
      <c r="VFR260" s="405"/>
      <c r="VFS260" s="405"/>
      <c r="VFT260" s="277"/>
      <c r="VFU260" s="277"/>
      <c r="VFV260" s="277"/>
      <c r="VFW260" s="277"/>
      <c r="VFX260" s="277"/>
      <c r="VFY260" s="277"/>
      <c r="VFZ260" s="277"/>
      <c r="VGA260" s="277"/>
      <c r="VGB260" s="402"/>
      <c r="VGC260" s="404"/>
      <c r="VGD260" s="49"/>
      <c r="VGE260" s="49"/>
      <c r="VGF260" s="49"/>
      <c r="VGG260" s="99"/>
      <c r="VGH260" s="98"/>
      <c r="VGI260" s="49"/>
      <c r="VGJ260" s="405"/>
      <c r="VGK260" s="405"/>
      <c r="VGL260" s="277"/>
      <c r="VGM260" s="277"/>
      <c r="VGN260" s="277"/>
      <c r="VGO260" s="277"/>
      <c r="VGP260" s="277"/>
      <c r="VGQ260" s="277"/>
      <c r="VGR260" s="277"/>
      <c r="VGS260" s="277"/>
      <c r="VGT260" s="402"/>
      <c r="VGU260" s="404"/>
      <c r="VGV260" s="49"/>
      <c r="VGW260" s="49"/>
      <c r="VGX260" s="49"/>
      <c r="VGY260" s="99"/>
      <c r="VGZ260" s="98"/>
      <c r="VHA260" s="49"/>
      <c r="VHB260" s="405"/>
      <c r="VHC260" s="405"/>
      <c r="VHD260" s="277"/>
      <c r="VHE260" s="277"/>
      <c r="VHF260" s="277"/>
      <c r="VHG260" s="277"/>
      <c r="VHH260" s="277"/>
      <c r="VHI260" s="277"/>
      <c r="VHJ260" s="277"/>
      <c r="VHK260" s="277"/>
      <c r="VHL260" s="402"/>
      <c r="VHM260" s="404"/>
      <c r="VHN260" s="49"/>
      <c r="VHO260" s="49"/>
      <c r="VHP260" s="49"/>
      <c r="VHQ260" s="99"/>
      <c r="VHR260" s="98"/>
      <c r="VHS260" s="49"/>
      <c r="VHT260" s="405"/>
      <c r="VHU260" s="405"/>
      <c r="VHV260" s="277"/>
      <c r="VHW260" s="277"/>
      <c r="VHX260" s="277"/>
      <c r="VHY260" s="277"/>
      <c r="VHZ260" s="277"/>
      <c r="VIA260" s="277"/>
      <c r="VIB260" s="277"/>
      <c r="VIC260" s="277"/>
      <c r="VID260" s="402"/>
      <c r="VIE260" s="404"/>
      <c r="VIF260" s="49"/>
      <c r="VIG260" s="49"/>
      <c r="VIH260" s="49"/>
      <c r="VII260" s="99"/>
      <c r="VIJ260" s="98"/>
      <c r="VIK260" s="49"/>
      <c r="VIL260" s="405"/>
      <c r="VIM260" s="405"/>
      <c r="VIN260" s="277"/>
      <c r="VIO260" s="277"/>
      <c r="VIP260" s="277"/>
      <c r="VIQ260" s="277"/>
      <c r="VIR260" s="277"/>
      <c r="VIS260" s="277"/>
      <c r="VIT260" s="277"/>
      <c r="VIU260" s="277"/>
      <c r="VIV260" s="402"/>
      <c r="VIW260" s="404"/>
      <c r="VIX260" s="49"/>
      <c r="VIY260" s="49"/>
      <c r="VIZ260" s="49"/>
      <c r="VJA260" s="99"/>
      <c r="VJB260" s="98"/>
      <c r="VJC260" s="49"/>
      <c r="VJD260" s="405"/>
      <c r="VJE260" s="405"/>
      <c r="VJF260" s="277"/>
      <c r="VJG260" s="277"/>
      <c r="VJH260" s="277"/>
      <c r="VJI260" s="277"/>
      <c r="VJJ260" s="277"/>
      <c r="VJK260" s="277"/>
      <c r="VJL260" s="277"/>
      <c r="VJM260" s="277"/>
      <c r="VJN260" s="402"/>
      <c r="VJO260" s="404"/>
      <c r="VJP260" s="49"/>
      <c r="VJQ260" s="49"/>
      <c r="VJR260" s="49"/>
      <c r="VJS260" s="99"/>
      <c r="VJT260" s="98"/>
      <c r="VJU260" s="49"/>
      <c r="VJV260" s="405"/>
      <c r="VJW260" s="405"/>
      <c r="VJX260" s="277"/>
      <c r="VJY260" s="277"/>
      <c r="VJZ260" s="277"/>
      <c r="VKA260" s="277"/>
      <c r="VKB260" s="277"/>
      <c r="VKC260" s="277"/>
      <c r="VKD260" s="277"/>
      <c r="VKE260" s="277"/>
      <c r="VKF260" s="402"/>
      <c r="VKG260" s="404"/>
      <c r="VKH260" s="49"/>
      <c r="VKI260" s="49"/>
      <c r="VKJ260" s="49"/>
      <c r="VKK260" s="99"/>
      <c r="VKL260" s="98"/>
      <c r="VKM260" s="49"/>
      <c r="VKN260" s="405"/>
      <c r="VKO260" s="405"/>
      <c r="VKP260" s="277"/>
      <c r="VKQ260" s="277"/>
      <c r="VKR260" s="277"/>
      <c r="VKS260" s="277"/>
      <c r="VKT260" s="277"/>
      <c r="VKU260" s="277"/>
      <c r="VKV260" s="277"/>
      <c r="VKW260" s="277"/>
      <c r="VKX260" s="402"/>
      <c r="VKY260" s="404"/>
      <c r="VKZ260" s="49"/>
      <c r="VLA260" s="49"/>
      <c r="VLB260" s="49"/>
      <c r="VLC260" s="99"/>
      <c r="VLD260" s="98"/>
      <c r="VLE260" s="49"/>
      <c r="VLF260" s="405"/>
      <c r="VLG260" s="405"/>
      <c r="VLH260" s="277"/>
      <c r="VLI260" s="277"/>
      <c r="VLJ260" s="277"/>
      <c r="VLK260" s="277"/>
      <c r="VLL260" s="277"/>
      <c r="VLM260" s="277"/>
      <c r="VLN260" s="277"/>
      <c r="VLO260" s="277"/>
      <c r="VLP260" s="402"/>
      <c r="VLQ260" s="404"/>
      <c r="VLR260" s="49"/>
      <c r="VLS260" s="49"/>
      <c r="VLT260" s="49"/>
      <c r="VLU260" s="99"/>
      <c r="VLV260" s="98"/>
      <c r="VLW260" s="49"/>
      <c r="VLX260" s="405"/>
      <c r="VLY260" s="405"/>
      <c r="VLZ260" s="277"/>
      <c r="VMA260" s="277"/>
      <c r="VMB260" s="277"/>
      <c r="VMC260" s="277"/>
      <c r="VMD260" s="277"/>
      <c r="VME260" s="277"/>
      <c r="VMF260" s="277"/>
      <c r="VMG260" s="277"/>
      <c r="VMH260" s="402"/>
      <c r="VMI260" s="404"/>
      <c r="VMJ260" s="49"/>
      <c r="VMK260" s="49"/>
      <c r="VML260" s="49"/>
      <c r="VMM260" s="99"/>
      <c r="VMN260" s="98"/>
      <c r="VMO260" s="49"/>
      <c r="VMP260" s="405"/>
      <c r="VMQ260" s="405"/>
      <c r="VMR260" s="277"/>
      <c r="VMS260" s="277"/>
      <c r="VMT260" s="277"/>
      <c r="VMU260" s="277"/>
      <c r="VMV260" s="277"/>
      <c r="VMW260" s="277"/>
      <c r="VMX260" s="277"/>
      <c r="VMY260" s="277"/>
      <c r="VMZ260" s="402"/>
      <c r="VNA260" s="404"/>
      <c r="VNB260" s="49"/>
      <c r="VNC260" s="49"/>
      <c r="VND260" s="49"/>
      <c r="VNE260" s="99"/>
      <c r="VNF260" s="98"/>
      <c r="VNG260" s="49"/>
      <c r="VNH260" s="405"/>
      <c r="VNI260" s="405"/>
      <c r="VNJ260" s="277"/>
      <c r="VNK260" s="277"/>
      <c r="VNL260" s="277"/>
      <c r="VNM260" s="277"/>
      <c r="VNN260" s="277"/>
      <c r="VNO260" s="277"/>
      <c r="VNP260" s="277"/>
      <c r="VNQ260" s="277"/>
      <c r="VNR260" s="402"/>
      <c r="VNS260" s="404"/>
      <c r="VNT260" s="49"/>
      <c r="VNU260" s="49"/>
      <c r="VNV260" s="49"/>
      <c r="VNW260" s="99"/>
      <c r="VNX260" s="98"/>
      <c r="VNY260" s="49"/>
      <c r="VNZ260" s="405"/>
      <c r="VOA260" s="405"/>
      <c r="VOB260" s="277"/>
      <c r="VOC260" s="277"/>
      <c r="VOD260" s="277"/>
      <c r="VOE260" s="277"/>
      <c r="VOF260" s="277"/>
      <c r="VOG260" s="277"/>
      <c r="VOH260" s="277"/>
      <c r="VOI260" s="277"/>
      <c r="VOJ260" s="402"/>
      <c r="VOK260" s="404"/>
      <c r="VOL260" s="49"/>
      <c r="VOM260" s="49"/>
      <c r="VON260" s="49"/>
      <c r="VOO260" s="99"/>
      <c r="VOP260" s="98"/>
      <c r="VOQ260" s="49"/>
      <c r="VOR260" s="405"/>
      <c r="VOS260" s="405"/>
      <c r="VOT260" s="277"/>
      <c r="VOU260" s="277"/>
      <c r="VOV260" s="277"/>
      <c r="VOW260" s="277"/>
      <c r="VOX260" s="277"/>
      <c r="VOY260" s="277"/>
      <c r="VOZ260" s="277"/>
      <c r="VPA260" s="277"/>
      <c r="VPB260" s="402"/>
      <c r="VPC260" s="404"/>
      <c r="VPD260" s="49"/>
      <c r="VPE260" s="49"/>
      <c r="VPF260" s="49"/>
      <c r="VPG260" s="99"/>
      <c r="VPH260" s="98"/>
      <c r="VPI260" s="49"/>
      <c r="VPJ260" s="405"/>
      <c r="VPK260" s="405"/>
      <c r="VPL260" s="277"/>
      <c r="VPM260" s="277"/>
      <c r="VPN260" s="277"/>
      <c r="VPO260" s="277"/>
      <c r="VPP260" s="277"/>
      <c r="VPQ260" s="277"/>
      <c r="VPR260" s="277"/>
      <c r="VPS260" s="277"/>
      <c r="VPT260" s="402"/>
      <c r="VPU260" s="404"/>
      <c r="VPV260" s="49"/>
      <c r="VPW260" s="49"/>
      <c r="VPX260" s="49"/>
      <c r="VPY260" s="99"/>
      <c r="VPZ260" s="98"/>
      <c r="VQA260" s="49"/>
      <c r="VQB260" s="405"/>
      <c r="VQC260" s="405"/>
      <c r="VQD260" s="277"/>
      <c r="VQE260" s="277"/>
      <c r="VQF260" s="277"/>
      <c r="VQG260" s="277"/>
      <c r="VQH260" s="277"/>
      <c r="VQI260" s="277"/>
      <c r="VQJ260" s="277"/>
      <c r="VQK260" s="277"/>
      <c r="VQL260" s="402"/>
      <c r="VQM260" s="404"/>
      <c r="VQN260" s="49"/>
      <c r="VQO260" s="49"/>
      <c r="VQP260" s="49"/>
      <c r="VQQ260" s="99"/>
      <c r="VQR260" s="98"/>
      <c r="VQS260" s="49"/>
      <c r="VQT260" s="405"/>
      <c r="VQU260" s="405"/>
      <c r="VQV260" s="277"/>
      <c r="VQW260" s="277"/>
      <c r="VQX260" s="277"/>
      <c r="VQY260" s="277"/>
      <c r="VQZ260" s="277"/>
      <c r="VRA260" s="277"/>
      <c r="VRB260" s="277"/>
      <c r="VRC260" s="277"/>
      <c r="VRD260" s="402"/>
      <c r="VRE260" s="404"/>
      <c r="VRF260" s="49"/>
      <c r="VRG260" s="49"/>
      <c r="VRH260" s="49"/>
      <c r="VRI260" s="99"/>
      <c r="VRJ260" s="98"/>
      <c r="VRK260" s="49"/>
      <c r="VRL260" s="405"/>
      <c r="VRM260" s="405"/>
      <c r="VRN260" s="277"/>
      <c r="VRO260" s="277"/>
      <c r="VRP260" s="277"/>
      <c r="VRQ260" s="277"/>
      <c r="VRR260" s="277"/>
      <c r="VRS260" s="277"/>
      <c r="VRT260" s="277"/>
      <c r="VRU260" s="277"/>
      <c r="VRV260" s="402"/>
      <c r="VRW260" s="404"/>
      <c r="VRX260" s="49"/>
      <c r="VRY260" s="49"/>
      <c r="VRZ260" s="49"/>
      <c r="VSA260" s="99"/>
      <c r="VSB260" s="98"/>
      <c r="VSC260" s="49"/>
      <c r="VSD260" s="405"/>
      <c r="VSE260" s="405"/>
      <c r="VSF260" s="277"/>
      <c r="VSG260" s="277"/>
      <c r="VSH260" s="277"/>
      <c r="VSI260" s="277"/>
      <c r="VSJ260" s="277"/>
      <c r="VSK260" s="277"/>
      <c r="VSL260" s="277"/>
      <c r="VSM260" s="277"/>
      <c r="VSN260" s="402"/>
      <c r="VSO260" s="404"/>
      <c r="VSP260" s="49"/>
      <c r="VSQ260" s="49"/>
      <c r="VSR260" s="49"/>
      <c r="VSS260" s="99"/>
      <c r="VST260" s="98"/>
      <c r="VSU260" s="49"/>
      <c r="VSV260" s="405"/>
      <c r="VSW260" s="405"/>
      <c r="VSX260" s="277"/>
      <c r="VSY260" s="277"/>
      <c r="VSZ260" s="277"/>
      <c r="VTA260" s="277"/>
      <c r="VTB260" s="277"/>
      <c r="VTC260" s="277"/>
      <c r="VTD260" s="277"/>
      <c r="VTE260" s="277"/>
      <c r="VTF260" s="402"/>
      <c r="VTG260" s="404"/>
      <c r="VTH260" s="49"/>
      <c r="VTI260" s="49"/>
      <c r="VTJ260" s="49"/>
      <c r="VTK260" s="99"/>
      <c r="VTL260" s="98"/>
      <c r="VTM260" s="49"/>
      <c r="VTN260" s="405"/>
      <c r="VTO260" s="405"/>
      <c r="VTP260" s="277"/>
      <c r="VTQ260" s="277"/>
      <c r="VTR260" s="277"/>
      <c r="VTS260" s="277"/>
      <c r="VTT260" s="277"/>
      <c r="VTU260" s="277"/>
      <c r="VTV260" s="277"/>
      <c r="VTW260" s="277"/>
      <c r="VTX260" s="402"/>
      <c r="VTY260" s="404"/>
      <c r="VTZ260" s="49"/>
      <c r="VUA260" s="49"/>
      <c r="VUB260" s="49"/>
      <c r="VUC260" s="99"/>
      <c r="VUD260" s="98"/>
      <c r="VUE260" s="49"/>
      <c r="VUF260" s="405"/>
      <c r="VUG260" s="405"/>
      <c r="VUH260" s="277"/>
      <c r="VUI260" s="277"/>
      <c r="VUJ260" s="277"/>
      <c r="VUK260" s="277"/>
      <c r="VUL260" s="277"/>
      <c r="VUM260" s="277"/>
      <c r="VUN260" s="277"/>
      <c r="VUO260" s="277"/>
      <c r="VUP260" s="402"/>
      <c r="VUQ260" s="404"/>
      <c r="VUR260" s="49"/>
      <c r="VUS260" s="49"/>
      <c r="VUT260" s="49"/>
      <c r="VUU260" s="99"/>
      <c r="VUV260" s="98"/>
      <c r="VUW260" s="49"/>
      <c r="VUX260" s="405"/>
      <c r="VUY260" s="405"/>
      <c r="VUZ260" s="277"/>
      <c r="VVA260" s="277"/>
      <c r="VVB260" s="277"/>
      <c r="VVC260" s="277"/>
      <c r="VVD260" s="277"/>
      <c r="VVE260" s="277"/>
      <c r="VVF260" s="277"/>
      <c r="VVG260" s="277"/>
      <c r="VVH260" s="402"/>
      <c r="VVI260" s="404"/>
      <c r="VVJ260" s="49"/>
      <c r="VVK260" s="49"/>
      <c r="VVL260" s="49"/>
      <c r="VVM260" s="99"/>
      <c r="VVN260" s="98"/>
      <c r="VVO260" s="49"/>
      <c r="VVP260" s="405"/>
      <c r="VVQ260" s="405"/>
      <c r="VVR260" s="277"/>
      <c r="VVS260" s="277"/>
      <c r="VVT260" s="277"/>
      <c r="VVU260" s="277"/>
      <c r="VVV260" s="277"/>
      <c r="VVW260" s="277"/>
      <c r="VVX260" s="277"/>
      <c r="VVY260" s="277"/>
      <c r="VVZ260" s="402"/>
      <c r="VWA260" s="404"/>
      <c r="VWB260" s="49"/>
      <c r="VWC260" s="49"/>
      <c r="VWD260" s="49"/>
      <c r="VWE260" s="99"/>
      <c r="VWF260" s="98"/>
      <c r="VWG260" s="49"/>
      <c r="VWH260" s="405"/>
      <c r="VWI260" s="405"/>
      <c r="VWJ260" s="277"/>
      <c r="VWK260" s="277"/>
      <c r="VWL260" s="277"/>
      <c r="VWM260" s="277"/>
      <c r="VWN260" s="277"/>
      <c r="VWO260" s="277"/>
      <c r="VWP260" s="277"/>
      <c r="VWQ260" s="277"/>
      <c r="VWR260" s="402"/>
      <c r="VWS260" s="404"/>
      <c r="VWT260" s="49"/>
      <c r="VWU260" s="49"/>
      <c r="VWV260" s="49"/>
      <c r="VWW260" s="99"/>
      <c r="VWX260" s="98"/>
      <c r="VWY260" s="49"/>
      <c r="VWZ260" s="405"/>
      <c r="VXA260" s="405"/>
      <c r="VXB260" s="277"/>
      <c r="VXC260" s="277"/>
      <c r="VXD260" s="277"/>
      <c r="VXE260" s="277"/>
      <c r="VXF260" s="277"/>
      <c r="VXG260" s="277"/>
      <c r="VXH260" s="277"/>
      <c r="VXI260" s="277"/>
      <c r="VXJ260" s="402"/>
      <c r="VXK260" s="404"/>
      <c r="VXL260" s="49"/>
      <c r="VXM260" s="49"/>
      <c r="VXN260" s="49"/>
      <c r="VXO260" s="99"/>
      <c r="VXP260" s="98"/>
      <c r="VXQ260" s="49"/>
      <c r="VXR260" s="405"/>
      <c r="VXS260" s="405"/>
      <c r="VXT260" s="277"/>
      <c r="VXU260" s="277"/>
      <c r="VXV260" s="277"/>
      <c r="VXW260" s="277"/>
      <c r="VXX260" s="277"/>
      <c r="VXY260" s="277"/>
      <c r="VXZ260" s="277"/>
      <c r="VYA260" s="277"/>
      <c r="VYB260" s="402"/>
      <c r="VYC260" s="404"/>
      <c r="VYD260" s="49"/>
      <c r="VYE260" s="49"/>
      <c r="VYF260" s="49"/>
      <c r="VYG260" s="99"/>
      <c r="VYH260" s="98"/>
      <c r="VYI260" s="49"/>
      <c r="VYJ260" s="405"/>
      <c r="VYK260" s="405"/>
      <c r="VYL260" s="277"/>
      <c r="VYM260" s="277"/>
      <c r="VYN260" s="277"/>
      <c r="VYO260" s="277"/>
      <c r="VYP260" s="277"/>
      <c r="VYQ260" s="277"/>
      <c r="VYR260" s="277"/>
      <c r="VYS260" s="277"/>
      <c r="VYT260" s="402"/>
      <c r="VYU260" s="404"/>
      <c r="VYV260" s="49"/>
      <c r="VYW260" s="49"/>
      <c r="VYX260" s="49"/>
      <c r="VYY260" s="99"/>
      <c r="VYZ260" s="98"/>
      <c r="VZA260" s="49"/>
      <c r="VZB260" s="405"/>
      <c r="VZC260" s="405"/>
      <c r="VZD260" s="277"/>
      <c r="VZE260" s="277"/>
      <c r="VZF260" s="277"/>
      <c r="VZG260" s="277"/>
      <c r="VZH260" s="277"/>
      <c r="VZI260" s="277"/>
      <c r="VZJ260" s="277"/>
      <c r="VZK260" s="277"/>
      <c r="VZL260" s="402"/>
      <c r="VZM260" s="404"/>
      <c r="VZN260" s="49"/>
      <c r="VZO260" s="49"/>
      <c r="VZP260" s="49"/>
      <c r="VZQ260" s="99"/>
      <c r="VZR260" s="98"/>
      <c r="VZS260" s="49"/>
      <c r="VZT260" s="405"/>
      <c r="VZU260" s="405"/>
      <c r="VZV260" s="277"/>
      <c r="VZW260" s="277"/>
      <c r="VZX260" s="277"/>
      <c r="VZY260" s="277"/>
      <c r="VZZ260" s="277"/>
      <c r="WAA260" s="277"/>
      <c r="WAB260" s="277"/>
      <c r="WAC260" s="277"/>
      <c r="WAD260" s="402"/>
      <c r="WAE260" s="404"/>
      <c r="WAF260" s="49"/>
      <c r="WAG260" s="49"/>
      <c r="WAH260" s="49"/>
      <c r="WAI260" s="99"/>
      <c r="WAJ260" s="98"/>
      <c r="WAK260" s="49"/>
      <c r="WAL260" s="405"/>
      <c r="WAM260" s="405"/>
      <c r="WAN260" s="277"/>
      <c r="WAO260" s="277"/>
      <c r="WAP260" s="277"/>
      <c r="WAQ260" s="277"/>
      <c r="WAR260" s="277"/>
      <c r="WAS260" s="277"/>
      <c r="WAT260" s="277"/>
      <c r="WAU260" s="277"/>
      <c r="WAV260" s="402"/>
      <c r="WAW260" s="404"/>
      <c r="WAX260" s="49"/>
      <c r="WAY260" s="49"/>
      <c r="WAZ260" s="49"/>
      <c r="WBA260" s="99"/>
      <c r="WBB260" s="98"/>
      <c r="WBC260" s="49"/>
      <c r="WBD260" s="405"/>
      <c r="WBE260" s="405"/>
      <c r="WBF260" s="277"/>
      <c r="WBG260" s="277"/>
      <c r="WBH260" s="277"/>
      <c r="WBI260" s="277"/>
      <c r="WBJ260" s="277"/>
      <c r="WBK260" s="277"/>
      <c r="WBL260" s="277"/>
      <c r="WBM260" s="277"/>
      <c r="WBN260" s="402"/>
      <c r="WBO260" s="404"/>
      <c r="WBP260" s="49"/>
      <c r="WBQ260" s="49"/>
      <c r="WBR260" s="49"/>
      <c r="WBS260" s="99"/>
      <c r="WBT260" s="98"/>
      <c r="WBU260" s="49"/>
      <c r="WBV260" s="405"/>
      <c r="WBW260" s="405"/>
      <c r="WBX260" s="277"/>
      <c r="WBY260" s="277"/>
      <c r="WBZ260" s="277"/>
      <c r="WCA260" s="277"/>
      <c r="WCB260" s="277"/>
      <c r="WCC260" s="277"/>
      <c r="WCD260" s="277"/>
      <c r="WCE260" s="277"/>
      <c r="WCF260" s="402"/>
      <c r="WCG260" s="404"/>
      <c r="WCH260" s="49"/>
      <c r="WCI260" s="49"/>
      <c r="WCJ260" s="49"/>
      <c r="WCK260" s="99"/>
      <c r="WCL260" s="98"/>
      <c r="WCM260" s="49"/>
      <c r="WCN260" s="405"/>
      <c r="WCO260" s="405"/>
      <c r="WCP260" s="277"/>
      <c r="WCQ260" s="277"/>
      <c r="WCR260" s="277"/>
      <c r="WCS260" s="277"/>
      <c r="WCT260" s="277"/>
      <c r="WCU260" s="277"/>
      <c r="WCV260" s="277"/>
      <c r="WCW260" s="277"/>
      <c r="WCX260" s="402"/>
      <c r="WCY260" s="404"/>
      <c r="WCZ260" s="49"/>
      <c r="WDA260" s="49"/>
      <c r="WDB260" s="49"/>
      <c r="WDC260" s="99"/>
      <c r="WDD260" s="98"/>
      <c r="WDE260" s="49"/>
      <c r="WDF260" s="405"/>
      <c r="WDG260" s="405"/>
      <c r="WDH260" s="277"/>
      <c r="WDI260" s="277"/>
      <c r="WDJ260" s="277"/>
      <c r="WDK260" s="277"/>
      <c r="WDL260" s="277"/>
      <c r="WDM260" s="277"/>
      <c r="WDN260" s="277"/>
      <c r="WDO260" s="277"/>
      <c r="WDP260" s="402"/>
      <c r="WDQ260" s="404"/>
      <c r="WDR260" s="49"/>
      <c r="WDS260" s="49"/>
      <c r="WDT260" s="49"/>
      <c r="WDU260" s="99"/>
      <c r="WDV260" s="98"/>
      <c r="WDW260" s="49"/>
      <c r="WDX260" s="405"/>
      <c r="WDY260" s="405"/>
      <c r="WDZ260" s="277"/>
      <c r="WEA260" s="277"/>
      <c r="WEB260" s="277"/>
      <c r="WEC260" s="277"/>
      <c r="WED260" s="277"/>
      <c r="WEE260" s="277"/>
      <c r="WEF260" s="277"/>
      <c r="WEG260" s="277"/>
      <c r="WEH260" s="402"/>
      <c r="WEI260" s="404"/>
      <c r="WEJ260" s="49"/>
      <c r="WEK260" s="49"/>
      <c r="WEL260" s="49"/>
      <c r="WEM260" s="99"/>
      <c r="WEN260" s="98"/>
      <c r="WEO260" s="49"/>
      <c r="WEP260" s="405"/>
      <c r="WEQ260" s="405"/>
      <c r="WER260" s="277"/>
      <c r="WES260" s="277"/>
      <c r="WET260" s="277"/>
      <c r="WEU260" s="277"/>
      <c r="WEV260" s="277"/>
      <c r="WEW260" s="277"/>
      <c r="WEX260" s="277"/>
      <c r="WEY260" s="277"/>
      <c r="WEZ260" s="402"/>
      <c r="WFA260" s="404"/>
      <c r="WFB260" s="49"/>
      <c r="WFC260" s="49"/>
      <c r="WFD260" s="49"/>
      <c r="WFE260" s="99"/>
      <c r="WFF260" s="98"/>
      <c r="WFG260" s="49"/>
      <c r="WFH260" s="405"/>
      <c r="WFI260" s="405"/>
      <c r="WFJ260" s="277"/>
      <c r="WFK260" s="277"/>
      <c r="WFL260" s="277"/>
      <c r="WFM260" s="277"/>
      <c r="WFN260" s="277"/>
      <c r="WFO260" s="277"/>
      <c r="WFP260" s="277"/>
      <c r="WFQ260" s="277"/>
      <c r="WFR260" s="402"/>
      <c r="WFS260" s="404"/>
      <c r="WFT260" s="49"/>
      <c r="WFU260" s="49"/>
      <c r="WFV260" s="49"/>
      <c r="WFW260" s="99"/>
      <c r="WFX260" s="98"/>
      <c r="WFY260" s="49"/>
      <c r="WFZ260" s="405"/>
      <c r="WGA260" s="405"/>
      <c r="WGB260" s="277"/>
      <c r="WGC260" s="277"/>
      <c r="WGD260" s="277"/>
      <c r="WGE260" s="277"/>
      <c r="WGF260" s="277"/>
      <c r="WGG260" s="277"/>
      <c r="WGH260" s="277"/>
      <c r="WGI260" s="277"/>
      <c r="WGJ260" s="402"/>
      <c r="WGK260" s="404"/>
      <c r="WGL260" s="49"/>
      <c r="WGM260" s="49"/>
      <c r="WGN260" s="49"/>
      <c r="WGO260" s="99"/>
      <c r="WGP260" s="98"/>
      <c r="WGQ260" s="49"/>
      <c r="WGR260" s="405"/>
      <c r="WGS260" s="405"/>
      <c r="WGT260" s="277"/>
      <c r="WGU260" s="277"/>
      <c r="WGV260" s="277"/>
      <c r="WGW260" s="277"/>
      <c r="WGX260" s="277"/>
      <c r="WGY260" s="277"/>
      <c r="WGZ260" s="277"/>
      <c r="WHA260" s="277"/>
      <c r="WHB260" s="402"/>
      <c r="WHC260" s="404"/>
      <c r="WHD260" s="49"/>
      <c r="WHE260" s="49"/>
      <c r="WHF260" s="49"/>
      <c r="WHG260" s="99"/>
      <c r="WHH260" s="98"/>
      <c r="WHI260" s="49"/>
      <c r="WHJ260" s="405"/>
      <c r="WHK260" s="405"/>
      <c r="WHL260" s="277"/>
      <c r="WHM260" s="277"/>
      <c r="WHN260" s="277"/>
      <c r="WHO260" s="277"/>
      <c r="WHP260" s="277"/>
      <c r="WHQ260" s="277"/>
      <c r="WHR260" s="277"/>
      <c r="WHS260" s="277"/>
      <c r="WHT260" s="402"/>
      <c r="WHU260" s="404"/>
      <c r="WHV260" s="49"/>
      <c r="WHW260" s="49"/>
      <c r="WHX260" s="49"/>
      <c r="WHY260" s="99"/>
      <c r="WHZ260" s="98"/>
      <c r="WIA260" s="49"/>
      <c r="WIB260" s="405"/>
      <c r="WIC260" s="405"/>
      <c r="WID260" s="277"/>
      <c r="WIE260" s="277"/>
      <c r="WIF260" s="277"/>
      <c r="WIG260" s="277"/>
      <c r="WIH260" s="277"/>
      <c r="WII260" s="277"/>
      <c r="WIJ260" s="277"/>
      <c r="WIK260" s="277"/>
      <c r="WIL260" s="402"/>
      <c r="WIM260" s="404"/>
      <c r="WIN260" s="49"/>
      <c r="WIO260" s="49"/>
      <c r="WIP260" s="49"/>
      <c r="WIQ260" s="99"/>
      <c r="WIR260" s="98"/>
      <c r="WIS260" s="49"/>
      <c r="WIT260" s="405"/>
      <c r="WIU260" s="405"/>
      <c r="WIV260" s="277"/>
      <c r="WIW260" s="277"/>
      <c r="WIX260" s="277"/>
      <c r="WIY260" s="277"/>
      <c r="WIZ260" s="277"/>
      <c r="WJA260" s="277"/>
      <c r="WJB260" s="277"/>
      <c r="WJC260" s="277"/>
      <c r="WJD260" s="402"/>
      <c r="WJE260" s="404"/>
      <c r="WJF260" s="49"/>
      <c r="WJG260" s="49"/>
      <c r="WJH260" s="49"/>
      <c r="WJI260" s="99"/>
      <c r="WJJ260" s="98"/>
      <c r="WJK260" s="49"/>
      <c r="WJL260" s="405"/>
      <c r="WJM260" s="405"/>
      <c r="WJN260" s="277"/>
      <c r="WJO260" s="277"/>
      <c r="WJP260" s="277"/>
      <c r="WJQ260" s="277"/>
      <c r="WJR260" s="277"/>
      <c r="WJS260" s="277"/>
      <c r="WJT260" s="277"/>
      <c r="WJU260" s="277"/>
      <c r="WJV260" s="402"/>
      <c r="WJW260" s="404"/>
      <c r="WJX260" s="49"/>
      <c r="WJY260" s="49"/>
      <c r="WJZ260" s="49"/>
      <c r="WKA260" s="99"/>
      <c r="WKB260" s="98"/>
      <c r="WKC260" s="49"/>
      <c r="WKD260" s="405"/>
      <c r="WKE260" s="405"/>
      <c r="WKF260" s="277"/>
      <c r="WKG260" s="277"/>
      <c r="WKH260" s="277"/>
      <c r="WKI260" s="277"/>
      <c r="WKJ260" s="277"/>
      <c r="WKK260" s="277"/>
      <c r="WKL260" s="277"/>
      <c r="WKM260" s="277"/>
      <c r="WKN260" s="402"/>
      <c r="WKO260" s="404"/>
      <c r="WKP260" s="49"/>
      <c r="WKQ260" s="49"/>
      <c r="WKR260" s="49"/>
      <c r="WKS260" s="99"/>
      <c r="WKT260" s="98"/>
      <c r="WKU260" s="49"/>
      <c r="WKV260" s="405"/>
      <c r="WKW260" s="405"/>
      <c r="WKX260" s="277"/>
      <c r="WKY260" s="277"/>
      <c r="WKZ260" s="277"/>
      <c r="WLA260" s="277"/>
      <c r="WLB260" s="277"/>
      <c r="WLC260" s="277"/>
      <c r="WLD260" s="277"/>
      <c r="WLE260" s="277"/>
      <c r="WLF260" s="402"/>
      <c r="WLG260" s="404"/>
      <c r="WLH260" s="49"/>
      <c r="WLI260" s="49"/>
      <c r="WLJ260" s="49"/>
      <c r="WLK260" s="99"/>
      <c r="WLL260" s="98"/>
      <c r="WLM260" s="49"/>
      <c r="WLN260" s="405"/>
      <c r="WLO260" s="405"/>
      <c r="WLP260" s="277"/>
      <c r="WLQ260" s="277"/>
      <c r="WLR260" s="277"/>
      <c r="WLS260" s="277"/>
      <c r="WLT260" s="277"/>
      <c r="WLU260" s="277"/>
      <c r="WLV260" s="277"/>
      <c r="WLW260" s="277"/>
      <c r="WLX260" s="402"/>
      <c r="WLY260" s="404"/>
      <c r="WLZ260" s="49"/>
      <c r="WMA260" s="49"/>
      <c r="WMB260" s="49"/>
      <c r="WMC260" s="99"/>
      <c r="WMD260" s="98"/>
      <c r="WME260" s="49"/>
      <c r="WMF260" s="405"/>
      <c r="WMG260" s="405"/>
      <c r="WMH260" s="277"/>
      <c r="WMI260" s="277"/>
      <c r="WMJ260" s="277"/>
      <c r="WMK260" s="277"/>
      <c r="WML260" s="277"/>
      <c r="WMM260" s="277"/>
      <c r="WMN260" s="277"/>
      <c r="WMO260" s="277"/>
      <c r="WMP260" s="402"/>
      <c r="WMQ260" s="404"/>
      <c r="WMR260" s="49"/>
      <c r="WMS260" s="49"/>
      <c r="WMT260" s="49"/>
      <c r="WMU260" s="99"/>
      <c r="WMV260" s="98"/>
      <c r="WMW260" s="49"/>
      <c r="WMX260" s="405"/>
      <c r="WMY260" s="405"/>
      <c r="WMZ260" s="277"/>
      <c r="WNA260" s="277"/>
      <c r="WNB260" s="277"/>
      <c r="WNC260" s="277"/>
      <c r="WND260" s="277"/>
      <c r="WNE260" s="277"/>
      <c r="WNF260" s="277"/>
      <c r="WNG260" s="277"/>
      <c r="WNH260" s="402"/>
      <c r="WNI260" s="404"/>
      <c r="WNJ260" s="49"/>
      <c r="WNK260" s="49"/>
      <c r="WNL260" s="49"/>
      <c r="WNM260" s="99"/>
      <c r="WNN260" s="98"/>
      <c r="WNO260" s="49"/>
      <c r="WNP260" s="405"/>
      <c r="WNQ260" s="405"/>
      <c r="WNR260" s="277"/>
      <c r="WNS260" s="277"/>
      <c r="WNT260" s="277"/>
      <c r="WNU260" s="277"/>
      <c r="WNV260" s="277"/>
      <c r="WNW260" s="277"/>
      <c r="WNX260" s="277"/>
      <c r="WNY260" s="277"/>
      <c r="WNZ260" s="402"/>
      <c r="WOA260" s="404"/>
      <c r="WOB260" s="49"/>
      <c r="WOC260" s="49"/>
      <c r="WOD260" s="49"/>
      <c r="WOE260" s="99"/>
      <c r="WOF260" s="98"/>
      <c r="WOG260" s="49"/>
      <c r="WOH260" s="405"/>
      <c r="WOI260" s="405"/>
      <c r="WOJ260" s="277"/>
      <c r="WOK260" s="277"/>
      <c r="WOL260" s="277"/>
      <c r="WOM260" s="277"/>
      <c r="WON260" s="277"/>
      <c r="WOO260" s="277"/>
      <c r="WOP260" s="277"/>
      <c r="WOQ260" s="277"/>
      <c r="WOR260" s="402"/>
      <c r="WOS260" s="404"/>
      <c r="WOT260" s="49"/>
      <c r="WOU260" s="49"/>
      <c r="WOV260" s="49"/>
      <c r="WOW260" s="99"/>
      <c r="WOX260" s="98"/>
      <c r="WOY260" s="49"/>
      <c r="WOZ260" s="405"/>
      <c r="WPA260" s="405"/>
      <c r="WPB260" s="277"/>
      <c r="WPC260" s="277"/>
      <c r="WPD260" s="277"/>
      <c r="WPE260" s="277"/>
      <c r="WPF260" s="277"/>
      <c r="WPG260" s="277"/>
      <c r="WPH260" s="277"/>
      <c r="WPI260" s="277"/>
      <c r="WPJ260" s="402"/>
      <c r="WPK260" s="404"/>
      <c r="WPL260" s="49"/>
      <c r="WPM260" s="49"/>
      <c r="WPN260" s="49"/>
      <c r="WPO260" s="99"/>
      <c r="WPP260" s="98"/>
      <c r="WPQ260" s="49"/>
      <c r="WPR260" s="405"/>
      <c r="WPS260" s="405"/>
      <c r="WPT260" s="277"/>
      <c r="WPU260" s="277"/>
      <c r="WPV260" s="277"/>
      <c r="WPW260" s="277"/>
      <c r="WPX260" s="277"/>
      <c r="WPY260" s="277"/>
      <c r="WPZ260" s="277"/>
      <c r="WQA260" s="277"/>
      <c r="WQB260" s="402"/>
      <c r="WQC260" s="404"/>
      <c r="WQD260" s="49"/>
      <c r="WQE260" s="49"/>
      <c r="WQF260" s="49"/>
      <c r="WQG260" s="99"/>
      <c r="WQH260" s="98"/>
      <c r="WQI260" s="49"/>
      <c r="WQJ260" s="405"/>
      <c r="WQK260" s="405"/>
      <c r="WQL260" s="277"/>
      <c r="WQM260" s="277"/>
      <c r="WQN260" s="277"/>
      <c r="WQO260" s="277"/>
      <c r="WQP260" s="277"/>
      <c r="WQQ260" s="277"/>
      <c r="WQR260" s="277"/>
      <c r="WQS260" s="277"/>
      <c r="WQT260" s="402"/>
      <c r="WQU260" s="404"/>
      <c r="WQV260" s="49"/>
      <c r="WQW260" s="49"/>
      <c r="WQX260" s="49"/>
      <c r="WQY260" s="99"/>
      <c r="WQZ260" s="98"/>
      <c r="WRA260" s="49"/>
      <c r="WRB260" s="405"/>
      <c r="WRC260" s="405"/>
      <c r="WRD260" s="277"/>
      <c r="WRE260" s="277"/>
      <c r="WRF260" s="277"/>
      <c r="WRG260" s="277"/>
      <c r="WRH260" s="277"/>
      <c r="WRI260" s="277"/>
      <c r="WRJ260" s="277"/>
      <c r="WRK260" s="277"/>
      <c r="WRL260" s="402"/>
      <c r="WRM260" s="404"/>
      <c r="WRN260" s="49"/>
      <c r="WRO260" s="49"/>
      <c r="WRP260" s="49"/>
      <c r="WRQ260" s="99"/>
      <c r="WRR260" s="98"/>
      <c r="WRS260" s="49"/>
      <c r="WRT260" s="405"/>
      <c r="WRU260" s="405"/>
      <c r="WRV260" s="277"/>
      <c r="WRW260" s="277"/>
      <c r="WRX260" s="277"/>
      <c r="WRY260" s="277"/>
      <c r="WRZ260" s="277"/>
      <c r="WSA260" s="277"/>
      <c r="WSB260" s="277"/>
      <c r="WSC260" s="277"/>
      <c r="WSD260" s="402"/>
      <c r="WSE260" s="404"/>
      <c r="WSF260" s="49"/>
      <c r="WSG260" s="49"/>
      <c r="WSH260" s="49"/>
      <c r="WSI260" s="99"/>
      <c r="WSJ260" s="98"/>
      <c r="WSK260" s="49"/>
      <c r="WSL260" s="405"/>
      <c r="WSM260" s="405"/>
      <c r="WSN260" s="277"/>
      <c r="WSO260" s="277"/>
      <c r="WSP260" s="277"/>
      <c r="WSQ260" s="277"/>
      <c r="WSR260" s="277"/>
      <c r="WSS260" s="277"/>
      <c r="WST260" s="277"/>
      <c r="WSU260" s="277"/>
      <c r="WSV260" s="402"/>
      <c r="WSW260" s="404"/>
      <c r="WSX260" s="49"/>
      <c r="WSY260" s="49"/>
      <c r="WSZ260" s="49"/>
      <c r="WTA260" s="99"/>
      <c r="WTB260" s="98"/>
      <c r="WTC260" s="49"/>
      <c r="WTD260" s="405"/>
      <c r="WTE260" s="405"/>
      <c r="WTF260" s="277"/>
      <c r="WTG260" s="277"/>
      <c r="WTH260" s="277"/>
      <c r="WTI260" s="277"/>
      <c r="WTJ260" s="277"/>
      <c r="WTK260" s="277"/>
      <c r="WTL260" s="277"/>
      <c r="WTM260" s="277"/>
      <c r="WTN260" s="402"/>
      <c r="WTO260" s="404"/>
      <c r="WTP260" s="49"/>
      <c r="WTQ260" s="49"/>
      <c r="WTR260" s="49"/>
      <c r="WTS260" s="99"/>
      <c r="WTT260" s="98"/>
      <c r="WTU260" s="49"/>
      <c r="WTV260" s="405"/>
      <c r="WTW260" s="405"/>
      <c r="WTX260" s="277"/>
      <c r="WTY260" s="277"/>
      <c r="WTZ260" s="277"/>
      <c r="WUA260" s="277"/>
      <c r="WUB260" s="277"/>
      <c r="WUC260" s="277"/>
      <c r="WUD260" s="277"/>
      <c r="WUE260" s="277"/>
      <c r="WUF260" s="402"/>
      <c r="WUG260" s="404"/>
      <c r="WUH260" s="49"/>
      <c r="WUI260" s="49"/>
      <c r="WUJ260" s="49"/>
      <c r="WUK260" s="99"/>
      <c r="WUL260" s="98"/>
      <c r="WUM260" s="49"/>
      <c r="WUN260" s="405"/>
      <c r="WUO260" s="405"/>
      <c r="WUP260" s="277"/>
      <c r="WUQ260" s="277"/>
      <c r="WUR260" s="277"/>
      <c r="WUS260" s="277"/>
      <c r="WUT260" s="277"/>
      <c r="WUU260" s="277"/>
      <c r="WUV260" s="277"/>
      <c r="WUW260" s="277"/>
      <c r="WUX260" s="402"/>
      <c r="WUY260" s="404"/>
      <c r="WUZ260" s="49"/>
      <c r="WVA260" s="49"/>
      <c r="WVB260" s="49"/>
      <c r="WVC260" s="99"/>
      <c r="WVD260" s="98"/>
      <c r="WVE260" s="49"/>
      <c r="WVF260" s="405"/>
      <c r="WVG260" s="405"/>
      <c r="WVH260" s="277"/>
      <c r="WVI260" s="277"/>
      <c r="WVJ260" s="277"/>
      <c r="WVK260" s="277"/>
      <c r="WVL260" s="277"/>
      <c r="WVM260" s="277"/>
      <c r="WVN260" s="277"/>
      <c r="WVO260" s="277"/>
      <c r="WVP260" s="402"/>
      <c r="WVQ260" s="404"/>
      <c r="WVR260" s="49"/>
      <c r="WVS260" s="49"/>
      <c r="WVT260" s="49"/>
      <c r="WVU260" s="99"/>
      <c r="WVV260" s="98"/>
      <c r="WVW260" s="49"/>
      <c r="WVX260" s="405"/>
      <c r="WVY260" s="405"/>
      <c r="WVZ260" s="277"/>
      <c r="WWA260" s="277"/>
      <c r="WWB260" s="277"/>
      <c r="WWC260" s="277"/>
      <c r="WWD260" s="277"/>
      <c r="WWE260" s="277"/>
      <c r="WWF260" s="277"/>
      <c r="WWG260" s="277"/>
      <c r="WWH260" s="402"/>
      <c r="WWI260" s="404"/>
      <c r="WWJ260" s="49"/>
      <c r="WWK260" s="49"/>
      <c r="WWL260" s="49"/>
      <c r="WWM260" s="99"/>
      <c r="WWN260" s="98"/>
      <c r="WWO260" s="49"/>
      <c r="WWP260" s="405"/>
      <c r="WWQ260" s="405"/>
      <c r="WWR260" s="277"/>
      <c r="WWS260" s="277"/>
      <c r="WWT260" s="277"/>
      <c r="WWU260" s="277"/>
      <c r="WWV260" s="277"/>
      <c r="WWW260" s="277"/>
      <c r="WWX260" s="277"/>
      <c r="WWY260" s="277"/>
      <c r="WWZ260" s="402"/>
      <c r="WXA260" s="404"/>
      <c r="WXB260" s="49"/>
      <c r="WXC260" s="49"/>
      <c r="WXD260" s="49"/>
      <c r="WXE260" s="99"/>
      <c r="WXF260" s="98"/>
      <c r="WXG260" s="49"/>
      <c r="WXH260" s="405"/>
      <c r="WXI260" s="405"/>
      <c r="WXJ260" s="277"/>
      <c r="WXK260" s="277"/>
      <c r="WXL260" s="277"/>
      <c r="WXM260" s="277"/>
      <c r="WXN260" s="277"/>
      <c r="WXO260" s="277"/>
      <c r="WXP260" s="277"/>
      <c r="WXQ260" s="277"/>
      <c r="WXR260" s="402"/>
      <c r="WXS260" s="404"/>
      <c r="WXT260" s="49"/>
      <c r="WXU260" s="49"/>
      <c r="WXV260" s="49"/>
      <c r="WXW260" s="99"/>
      <c r="WXX260" s="98"/>
      <c r="WXY260" s="49"/>
      <c r="WXZ260" s="405"/>
      <c r="WYA260" s="405"/>
      <c r="WYB260" s="277"/>
      <c r="WYC260" s="277"/>
      <c r="WYD260" s="277"/>
      <c r="WYE260" s="277"/>
      <c r="WYF260" s="277"/>
      <c r="WYG260" s="277"/>
      <c r="WYH260" s="277"/>
      <c r="WYI260" s="277"/>
      <c r="WYJ260" s="402"/>
      <c r="WYK260" s="404"/>
      <c r="WYL260" s="49"/>
      <c r="WYM260" s="49"/>
      <c r="WYN260" s="49"/>
      <c r="WYO260" s="99"/>
      <c r="WYP260" s="98"/>
      <c r="WYQ260" s="49"/>
      <c r="WYR260" s="405"/>
      <c r="WYS260" s="405"/>
      <c r="WYT260" s="277"/>
      <c r="WYU260" s="277"/>
      <c r="WYV260" s="277"/>
      <c r="WYW260" s="277"/>
      <c r="WYX260" s="277"/>
      <c r="WYY260" s="277"/>
      <c r="WYZ260" s="277"/>
      <c r="WZA260" s="277"/>
      <c r="WZB260" s="402"/>
      <c r="WZC260" s="404"/>
      <c r="WZD260" s="49"/>
      <c r="WZE260" s="49"/>
      <c r="WZF260" s="49"/>
      <c r="WZG260" s="99"/>
      <c r="WZH260" s="98"/>
      <c r="WZI260" s="49"/>
      <c r="WZJ260" s="405"/>
      <c r="WZK260" s="405"/>
      <c r="WZL260" s="277"/>
      <c r="WZM260" s="277"/>
      <c r="WZN260" s="277"/>
      <c r="WZO260" s="277"/>
      <c r="WZP260" s="277"/>
      <c r="WZQ260" s="277"/>
      <c r="WZR260" s="277"/>
      <c r="WZS260" s="277"/>
      <c r="WZT260" s="402"/>
      <c r="WZU260" s="404"/>
      <c r="WZV260" s="49"/>
      <c r="WZW260" s="49"/>
      <c r="WZX260" s="49"/>
      <c r="WZY260" s="99"/>
      <c r="WZZ260" s="98"/>
      <c r="XAA260" s="49"/>
      <c r="XAB260" s="405"/>
      <c r="XAC260" s="405"/>
      <c r="XAD260" s="277"/>
      <c r="XAE260" s="277"/>
      <c r="XAF260" s="277"/>
      <c r="XAG260" s="277"/>
      <c r="XAH260" s="277"/>
      <c r="XAI260" s="277"/>
      <c r="XAJ260" s="277"/>
      <c r="XAK260" s="277"/>
      <c r="XAL260" s="402"/>
      <c r="XAM260" s="404"/>
      <c r="XAN260" s="49"/>
      <c r="XAO260" s="49"/>
      <c r="XAP260" s="49"/>
      <c r="XAQ260" s="99"/>
      <c r="XAR260" s="98"/>
      <c r="XAS260" s="49"/>
      <c r="XAT260" s="405"/>
      <c r="XAU260" s="405"/>
      <c r="XAV260" s="277"/>
      <c r="XAW260" s="277"/>
      <c r="XAX260" s="277"/>
      <c r="XAY260" s="277"/>
      <c r="XAZ260" s="277"/>
      <c r="XBA260" s="277"/>
      <c r="XBB260" s="277"/>
      <c r="XBC260" s="277"/>
      <c r="XBD260" s="402"/>
      <c r="XBE260" s="404"/>
      <c r="XBF260" s="49"/>
      <c r="XBG260" s="49"/>
      <c r="XBH260" s="49"/>
      <c r="XBI260" s="99"/>
      <c r="XBJ260" s="98"/>
      <c r="XBK260" s="49"/>
      <c r="XBL260" s="405"/>
      <c r="XBM260" s="405"/>
      <c r="XBN260" s="277"/>
      <c r="XBO260" s="277"/>
      <c r="XBP260" s="277"/>
      <c r="XBQ260" s="277"/>
      <c r="XBR260" s="277"/>
      <c r="XBS260" s="277"/>
      <c r="XBT260" s="277"/>
      <c r="XBU260" s="277"/>
      <c r="XBV260" s="402"/>
      <c r="XBW260" s="404"/>
      <c r="XBX260" s="49"/>
      <c r="XBY260" s="49"/>
      <c r="XBZ260" s="49"/>
      <c r="XCA260" s="99"/>
      <c r="XCB260" s="98"/>
      <c r="XCC260" s="49"/>
      <c r="XCD260" s="405"/>
      <c r="XCE260" s="405"/>
      <c r="XCF260" s="277"/>
      <c r="XCG260" s="277"/>
      <c r="XCH260" s="277"/>
      <c r="XCI260" s="277"/>
      <c r="XCJ260" s="277"/>
      <c r="XCK260" s="277"/>
      <c r="XCL260" s="277"/>
      <c r="XCM260" s="277"/>
      <c r="XCN260" s="402"/>
      <c r="XCO260" s="404"/>
      <c r="XCP260" s="49"/>
      <c r="XCQ260" s="49"/>
      <c r="XCR260" s="49"/>
      <c r="XCS260" s="99"/>
      <c r="XCT260" s="98"/>
      <c r="XCU260" s="49"/>
      <c r="XCV260" s="405"/>
      <c r="XCW260" s="405"/>
      <c r="XCX260" s="277"/>
      <c r="XCY260" s="277"/>
      <c r="XCZ260" s="277"/>
      <c r="XDA260" s="277"/>
      <c r="XDB260" s="277"/>
      <c r="XDC260" s="277"/>
      <c r="XDD260" s="277"/>
      <c r="XDE260" s="277"/>
      <c r="XDF260" s="402"/>
      <c r="XDG260" s="404"/>
      <c r="XDH260" s="49"/>
      <c r="XDI260" s="49"/>
      <c r="XDJ260" s="49"/>
    </row>
    <row r="261" spans="1:16338" s="407" customFormat="1" x14ac:dyDescent="0.2">
      <c r="A261" s="234"/>
      <c r="B261" s="208"/>
      <c r="C261" s="208"/>
      <c r="D261" s="208">
        <v>508</v>
      </c>
      <c r="E261" s="449"/>
      <c r="F261" s="376" t="s">
        <v>923</v>
      </c>
      <c r="G261" s="202"/>
      <c r="H261" s="207"/>
      <c r="I261" s="207"/>
      <c r="J261" s="572">
        <v>100</v>
      </c>
      <c r="K261" s="207"/>
      <c r="L261" s="417">
        <v>100</v>
      </c>
      <c r="M261" s="549"/>
      <c r="N261" s="320"/>
      <c r="O261" s="522"/>
      <c r="P261" s="522"/>
      <c r="Q261" s="522"/>
      <c r="R261" s="485"/>
      <c r="S261" s="277"/>
      <c r="T261" s="277"/>
      <c r="U261" s="277"/>
      <c r="V261" s="277"/>
      <c r="W261" s="277"/>
      <c r="X261" s="277"/>
      <c r="Y261" s="277"/>
      <c r="Z261" s="402"/>
      <c r="AA261" s="404"/>
      <c r="AB261" s="49"/>
      <c r="AC261" s="49"/>
      <c r="AD261" s="49"/>
      <c r="AE261" s="99"/>
      <c r="AF261" s="98"/>
      <c r="AG261" s="49"/>
      <c r="AH261" s="405"/>
      <c r="AI261" s="405"/>
      <c r="AJ261" s="277"/>
      <c r="AK261" s="277"/>
      <c r="AL261" s="277"/>
      <c r="AM261" s="277"/>
      <c r="AN261" s="277"/>
      <c r="AO261" s="277"/>
      <c r="AP261" s="277"/>
      <c r="AQ261" s="277"/>
      <c r="AR261" s="402"/>
      <c r="AS261" s="404"/>
      <c r="AT261" s="49"/>
      <c r="AU261" s="49"/>
      <c r="AV261" s="49"/>
      <c r="AW261" s="99"/>
      <c r="AX261" s="98"/>
      <c r="AY261" s="49"/>
      <c r="AZ261" s="405"/>
      <c r="BA261" s="405"/>
      <c r="BB261" s="277"/>
      <c r="BC261" s="277"/>
      <c r="BD261" s="277"/>
      <c r="BE261" s="277"/>
      <c r="BF261" s="277"/>
      <c r="BG261" s="277"/>
      <c r="BH261" s="277"/>
      <c r="BI261" s="277"/>
      <c r="BJ261" s="402"/>
      <c r="BK261" s="404"/>
      <c r="BL261" s="49"/>
      <c r="BM261" s="49"/>
      <c r="BN261" s="49"/>
      <c r="BO261" s="99"/>
      <c r="BP261" s="98"/>
      <c r="BQ261" s="49"/>
      <c r="BR261" s="405"/>
      <c r="BS261" s="405"/>
      <c r="BT261" s="277"/>
      <c r="BU261" s="277"/>
      <c r="BV261" s="277"/>
      <c r="BW261" s="277"/>
      <c r="BX261" s="277"/>
      <c r="BY261" s="277"/>
      <c r="BZ261" s="277"/>
      <c r="CA261" s="277"/>
      <c r="CB261" s="402"/>
      <c r="CC261" s="404"/>
      <c r="CD261" s="49"/>
      <c r="CE261" s="49"/>
      <c r="CF261" s="49"/>
      <c r="CG261" s="99"/>
      <c r="CH261" s="98"/>
      <c r="CI261" s="49"/>
      <c r="CJ261" s="405"/>
      <c r="CK261" s="405"/>
      <c r="CL261" s="277"/>
      <c r="CM261" s="277"/>
      <c r="CN261" s="277"/>
      <c r="CO261" s="277"/>
      <c r="CP261" s="277"/>
      <c r="CQ261" s="277"/>
      <c r="CR261" s="277"/>
      <c r="CS261" s="277"/>
      <c r="CT261" s="402"/>
      <c r="CU261" s="404"/>
      <c r="CV261" s="49"/>
      <c r="CW261" s="49"/>
      <c r="CX261" s="49"/>
      <c r="CY261" s="99"/>
      <c r="CZ261" s="98"/>
      <c r="DA261" s="49"/>
      <c r="DB261" s="405"/>
      <c r="DC261" s="405"/>
      <c r="DD261" s="277"/>
      <c r="DE261" s="277"/>
      <c r="DF261" s="277"/>
      <c r="DG261" s="277"/>
      <c r="DH261" s="277"/>
      <c r="DI261" s="277"/>
      <c r="DJ261" s="277"/>
      <c r="DK261" s="277"/>
      <c r="DL261" s="402"/>
      <c r="DM261" s="404"/>
      <c r="DN261" s="49"/>
      <c r="DO261" s="49"/>
      <c r="DP261" s="49"/>
      <c r="DQ261" s="99"/>
      <c r="DR261" s="98"/>
      <c r="DS261" s="49"/>
      <c r="DT261" s="405"/>
      <c r="DU261" s="405"/>
      <c r="DV261" s="277"/>
      <c r="DW261" s="277"/>
      <c r="DX261" s="277"/>
      <c r="DY261" s="277"/>
      <c r="DZ261" s="277"/>
      <c r="EA261" s="277"/>
      <c r="EB261" s="277"/>
      <c r="EC261" s="277"/>
      <c r="ED261" s="402"/>
      <c r="EE261" s="404"/>
      <c r="EF261" s="49"/>
      <c r="EG261" s="49"/>
      <c r="EH261" s="49"/>
      <c r="EI261" s="99"/>
      <c r="EJ261" s="98"/>
      <c r="EK261" s="49"/>
      <c r="EL261" s="405"/>
      <c r="EM261" s="405"/>
      <c r="EN261" s="277"/>
      <c r="EO261" s="277"/>
      <c r="EP261" s="277"/>
      <c r="EQ261" s="277"/>
      <c r="ER261" s="277"/>
      <c r="ES261" s="277"/>
      <c r="ET261" s="277"/>
      <c r="EU261" s="277"/>
      <c r="EV261" s="402"/>
      <c r="EW261" s="404"/>
      <c r="EX261" s="49"/>
      <c r="EY261" s="49"/>
      <c r="EZ261" s="49"/>
      <c r="FA261" s="99"/>
      <c r="FB261" s="98"/>
      <c r="FC261" s="49"/>
      <c r="FD261" s="405"/>
      <c r="FE261" s="405"/>
      <c r="FF261" s="277"/>
      <c r="FG261" s="277"/>
      <c r="FH261" s="277"/>
      <c r="FI261" s="277"/>
      <c r="FJ261" s="277"/>
      <c r="FK261" s="277"/>
      <c r="FL261" s="277"/>
      <c r="FM261" s="277"/>
      <c r="FN261" s="402"/>
      <c r="FO261" s="404"/>
      <c r="FP261" s="49"/>
      <c r="FQ261" s="49"/>
      <c r="FR261" s="49"/>
      <c r="FS261" s="99"/>
      <c r="FT261" s="98"/>
      <c r="FU261" s="49"/>
      <c r="FV261" s="405"/>
      <c r="FW261" s="405"/>
      <c r="FX261" s="277"/>
      <c r="FY261" s="277"/>
      <c r="FZ261" s="277"/>
      <c r="GA261" s="277"/>
      <c r="GB261" s="277"/>
      <c r="GC261" s="277"/>
      <c r="GD261" s="277"/>
      <c r="GE261" s="277"/>
      <c r="GF261" s="402"/>
      <c r="GG261" s="404"/>
      <c r="GH261" s="49"/>
      <c r="GI261" s="49"/>
      <c r="GJ261" s="49"/>
      <c r="GK261" s="99"/>
      <c r="GL261" s="98"/>
      <c r="GM261" s="49"/>
      <c r="GN261" s="405"/>
      <c r="GO261" s="405"/>
      <c r="GP261" s="277"/>
      <c r="GQ261" s="277"/>
      <c r="GR261" s="277"/>
      <c r="GS261" s="277"/>
      <c r="GT261" s="277"/>
      <c r="GU261" s="277"/>
      <c r="GV261" s="277"/>
      <c r="GW261" s="277"/>
      <c r="GX261" s="402"/>
      <c r="GY261" s="404"/>
      <c r="GZ261" s="49"/>
      <c r="HA261" s="49"/>
      <c r="HB261" s="49"/>
      <c r="HC261" s="99"/>
      <c r="HD261" s="98"/>
      <c r="HE261" s="49"/>
      <c r="HF261" s="405"/>
      <c r="HG261" s="405"/>
      <c r="HH261" s="277"/>
      <c r="HI261" s="277"/>
      <c r="HJ261" s="277"/>
      <c r="HK261" s="277"/>
      <c r="HL261" s="277"/>
      <c r="HM261" s="277"/>
      <c r="HN261" s="277"/>
      <c r="HO261" s="277"/>
      <c r="HP261" s="402"/>
      <c r="HQ261" s="404"/>
      <c r="HR261" s="49"/>
      <c r="HS261" s="49"/>
      <c r="HT261" s="49"/>
      <c r="HU261" s="99"/>
      <c r="HV261" s="98"/>
      <c r="HW261" s="49"/>
      <c r="HX261" s="405"/>
      <c r="HY261" s="405"/>
      <c r="HZ261" s="277"/>
      <c r="IA261" s="277"/>
      <c r="IB261" s="277"/>
      <c r="IC261" s="277"/>
      <c r="ID261" s="277"/>
      <c r="IE261" s="277"/>
      <c r="IF261" s="277"/>
      <c r="IG261" s="277"/>
      <c r="IH261" s="402"/>
      <c r="II261" s="404"/>
      <c r="IJ261" s="49"/>
      <c r="IK261" s="49"/>
      <c r="IL261" s="49"/>
      <c r="IM261" s="99"/>
      <c r="IN261" s="98"/>
      <c r="IO261" s="49"/>
      <c r="IP261" s="405"/>
      <c r="IQ261" s="405"/>
      <c r="IR261" s="277"/>
      <c r="IS261" s="277"/>
      <c r="IT261" s="277"/>
      <c r="IU261" s="277"/>
      <c r="IV261" s="277"/>
      <c r="IW261" s="277"/>
      <c r="IX261" s="277"/>
      <c r="IY261" s="277"/>
      <c r="IZ261" s="402"/>
      <c r="JA261" s="404"/>
      <c r="JB261" s="49"/>
      <c r="JC261" s="49"/>
      <c r="JD261" s="49"/>
      <c r="JE261" s="99"/>
      <c r="JF261" s="98"/>
      <c r="JG261" s="49"/>
      <c r="JH261" s="405"/>
      <c r="JI261" s="405"/>
      <c r="JJ261" s="277"/>
      <c r="JK261" s="277"/>
      <c r="JL261" s="277"/>
      <c r="JM261" s="277"/>
      <c r="JN261" s="277"/>
      <c r="JO261" s="277"/>
      <c r="JP261" s="277"/>
      <c r="JQ261" s="277"/>
      <c r="JR261" s="402"/>
      <c r="JS261" s="404"/>
      <c r="JT261" s="49"/>
      <c r="JU261" s="49"/>
      <c r="JV261" s="49"/>
      <c r="JW261" s="99"/>
      <c r="JX261" s="98"/>
      <c r="JY261" s="49"/>
      <c r="JZ261" s="405"/>
      <c r="KA261" s="405"/>
      <c r="KB261" s="277"/>
      <c r="KC261" s="277"/>
      <c r="KD261" s="277"/>
      <c r="KE261" s="277"/>
      <c r="KF261" s="277"/>
      <c r="KG261" s="277"/>
      <c r="KH261" s="277"/>
      <c r="KI261" s="277"/>
      <c r="KJ261" s="402"/>
      <c r="KK261" s="404"/>
      <c r="KL261" s="49"/>
      <c r="KM261" s="49"/>
      <c r="KN261" s="49"/>
      <c r="KO261" s="99"/>
      <c r="KP261" s="98"/>
      <c r="KQ261" s="49"/>
      <c r="KR261" s="405"/>
      <c r="KS261" s="405"/>
      <c r="KT261" s="277"/>
      <c r="KU261" s="277"/>
      <c r="KV261" s="277"/>
      <c r="KW261" s="277"/>
      <c r="KX261" s="277"/>
      <c r="KY261" s="277"/>
      <c r="KZ261" s="277"/>
      <c r="LA261" s="277"/>
      <c r="LB261" s="402"/>
      <c r="LC261" s="404"/>
      <c r="LD261" s="49"/>
      <c r="LE261" s="49"/>
      <c r="LF261" s="49"/>
      <c r="LG261" s="99"/>
      <c r="LH261" s="98"/>
      <c r="LI261" s="49"/>
      <c r="LJ261" s="405"/>
      <c r="LK261" s="405"/>
      <c r="LL261" s="277"/>
      <c r="LM261" s="277"/>
      <c r="LN261" s="277"/>
      <c r="LO261" s="277"/>
      <c r="LP261" s="277"/>
      <c r="LQ261" s="277"/>
      <c r="LR261" s="277"/>
      <c r="LS261" s="277"/>
      <c r="LT261" s="402"/>
      <c r="LU261" s="404"/>
      <c r="LV261" s="49"/>
      <c r="LW261" s="49"/>
      <c r="LX261" s="49"/>
      <c r="LY261" s="99"/>
      <c r="LZ261" s="98"/>
      <c r="MA261" s="49"/>
      <c r="MB261" s="405"/>
      <c r="MC261" s="405"/>
      <c r="MD261" s="277"/>
      <c r="ME261" s="277"/>
      <c r="MF261" s="277"/>
      <c r="MG261" s="277"/>
      <c r="MH261" s="277"/>
      <c r="MI261" s="277"/>
      <c r="MJ261" s="277"/>
      <c r="MK261" s="277"/>
      <c r="ML261" s="402"/>
      <c r="MM261" s="404"/>
      <c r="MN261" s="49"/>
      <c r="MO261" s="49"/>
      <c r="MP261" s="49"/>
      <c r="MQ261" s="99"/>
      <c r="MR261" s="98"/>
      <c r="MS261" s="49"/>
      <c r="MT261" s="405"/>
      <c r="MU261" s="405"/>
      <c r="MV261" s="277"/>
      <c r="MW261" s="277"/>
      <c r="MX261" s="277"/>
      <c r="MY261" s="277"/>
      <c r="MZ261" s="277"/>
      <c r="NA261" s="277"/>
      <c r="NB261" s="277"/>
      <c r="NC261" s="277"/>
      <c r="ND261" s="402"/>
      <c r="NE261" s="404"/>
      <c r="NF261" s="49"/>
      <c r="NG261" s="49"/>
      <c r="NH261" s="49"/>
      <c r="NI261" s="99"/>
      <c r="NJ261" s="98"/>
      <c r="NK261" s="49"/>
      <c r="NL261" s="405"/>
      <c r="NM261" s="405"/>
      <c r="NN261" s="277"/>
      <c r="NO261" s="277"/>
      <c r="NP261" s="277"/>
      <c r="NQ261" s="277"/>
      <c r="NR261" s="277"/>
      <c r="NS261" s="277"/>
      <c r="NT261" s="277"/>
      <c r="NU261" s="277"/>
      <c r="NV261" s="402"/>
      <c r="NW261" s="404"/>
      <c r="NX261" s="49"/>
      <c r="NY261" s="49"/>
      <c r="NZ261" s="49"/>
      <c r="OA261" s="99"/>
      <c r="OB261" s="98"/>
      <c r="OC261" s="49"/>
      <c r="OD261" s="405"/>
      <c r="OE261" s="405"/>
      <c r="OF261" s="277"/>
      <c r="OG261" s="277"/>
      <c r="OH261" s="277"/>
      <c r="OI261" s="277"/>
      <c r="OJ261" s="277"/>
      <c r="OK261" s="277"/>
      <c r="OL261" s="277"/>
      <c r="OM261" s="277"/>
      <c r="ON261" s="402"/>
      <c r="OO261" s="404"/>
      <c r="OP261" s="49"/>
      <c r="OQ261" s="49"/>
      <c r="OR261" s="49"/>
      <c r="OS261" s="99"/>
      <c r="OT261" s="98"/>
      <c r="OU261" s="49"/>
      <c r="OV261" s="405"/>
      <c r="OW261" s="405"/>
      <c r="OX261" s="277"/>
      <c r="OY261" s="277"/>
      <c r="OZ261" s="277"/>
      <c r="PA261" s="277"/>
      <c r="PB261" s="277"/>
      <c r="PC261" s="277"/>
      <c r="PD261" s="277"/>
      <c r="PE261" s="277"/>
      <c r="PF261" s="402"/>
      <c r="PG261" s="404"/>
      <c r="PH261" s="49"/>
      <c r="PI261" s="49"/>
      <c r="PJ261" s="49"/>
      <c r="PK261" s="99"/>
      <c r="PL261" s="98"/>
      <c r="PM261" s="49"/>
      <c r="PN261" s="405"/>
      <c r="PO261" s="405"/>
      <c r="PP261" s="277"/>
      <c r="PQ261" s="277"/>
      <c r="PR261" s="277"/>
      <c r="PS261" s="277"/>
      <c r="PT261" s="277"/>
      <c r="PU261" s="277"/>
      <c r="PV261" s="277"/>
      <c r="PW261" s="277"/>
      <c r="PX261" s="402"/>
      <c r="PY261" s="404"/>
      <c r="PZ261" s="49"/>
      <c r="QA261" s="49"/>
      <c r="QB261" s="49"/>
      <c r="QC261" s="99"/>
      <c r="QD261" s="98"/>
      <c r="QE261" s="49"/>
      <c r="QF261" s="405"/>
      <c r="QG261" s="405"/>
      <c r="QH261" s="277"/>
      <c r="QI261" s="277"/>
      <c r="QJ261" s="277"/>
      <c r="QK261" s="277"/>
      <c r="QL261" s="277"/>
      <c r="QM261" s="277"/>
      <c r="QN261" s="277"/>
      <c r="QO261" s="277"/>
      <c r="QP261" s="402"/>
      <c r="QQ261" s="404"/>
      <c r="QR261" s="49"/>
      <c r="QS261" s="49"/>
      <c r="QT261" s="49"/>
      <c r="QU261" s="99"/>
      <c r="QV261" s="98"/>
      <c r="QW261" s="49"/>
      <c r="QX261" s="405"/>
      <c r="QY261" s="405"/>
      <c r="QZ261" s="277"/>
      <c r="RA261" s="277"/>
      <c r="RB261" s="277"/>
      <c r="RC261" s="277"/>
      <c r="RD261" s="277"/>
      <c r="RE261" s="277"/>
      <c r="RF261" s="277"/>
      <c r="RG261" s="277"/>
      <c r="RH261" s="402"/>
      <c r="RI261" s="404"/>
      <c r="RJ261" s="49"/>
      <c r="RK261" s="49"/>
      <c r="RL261" s="49"/>
      <c r="RM261" s="99"/>
      <c r="RN261" s="98"/>
      <c r="RO261" s="49"/>
      <c r="RP261" s="405"/>
      <c r="RQ261" s="405"/>
      <c r="RR261" s="277"/>
      <c r="RS261" s="277"/>
      <c r="RT261" s="277"/>
      <c r="RU261" s="277"/>
      <c r="RV261" s="277"/>
      <c r="RW261" s="277"/>
      <c r="RX261" s="277"/>
      <c r="RY261" s="277"/>
      <c r="RZ261" s="402"/>
      <c r="SA261" s="404"/>
      <c r="SB261" s="49"/>
      <c r="SC261" s="49"/>
      <c r="SD261" s="49"/>
      <c r="SE261" s="99"/>
      <c r="SF261" s="98"/>
      <c r="SG261" s="49"/>
      <c r="SH261" s="405"/>
      <c r="SI261" s="405"/>
      <c r="SJ261" s="277"/>
      <c r="SK261" s="277"/>
      <c r="SL261" s="277"/>
      <c r="SM261" s="277"/>
      <c r="SN261" s="277"/>
      <c r="SO261" s="277"/>
      <c r="SP261" s="277"/>
      <c r="SQ261" s="277"/>
      <c r="SR261" s="402"/>
      <c r="SS261" s="404"/>
      <c r="ST261" s="49"/>
      <c r="SU261" s="49"/>
      <c r="SV261" s="49"/>
      <c r="SW261" s="99"/>
      <c r="SX261" s="98"/>
      <c r="SY261" s="49"/>
      <c r="SZ261" s="405"/>
      <c r="TA261" s="405"/>
      <c r="TB261" s="277"/>
      <c r="TC261" s="277"/>
      <c r="TD261" s="277"/>
      <c r="TE261" s="277"/>
      <c r="TF261" s="277"/>
      <c r="TG261" s="277"/>
      <c r="TH261" s="277"/>
      <c r="TI261" s="277"/>
      <c r="TJ261" s="402"/>
      <c r="TK261" s="404"/>
      <c r="TL261" s="49"/>
      <c r="TM261" s="49"/>
      <c r="TN261" s="49"/>
      <c r="TO261" s="99"/>
      <c r="TP261" s="98"/>
      <c r="TQ261" s="49"/>
      <c r="TR261" s="405"/>
      <c r="TS261" s="405"/>
      <c r="TT261" s="277"/>
      <c r="TU261" s="277"/>
      <c r="TV261" s="277"/>
      <c r="TW261" s="277"/>
      <c r="TX261" s="277"/>
      <c r="TY261" s="277"/>
      <c r="TZ261" s="277"/>
      <c r="UA261" s="277"/>
      <c r="UB261" s="402"/>
      <c r="UC261" s="404"/>
      <c r="UD261" s="49"/>
      <c r="UE261" s="49"/>
      <c r="UF261" s="49"/>
      <c r="UG261" s="99"/>
      <c r="UH261" s="98"/>
      <c r="UI261" s="49"/>
      <c r="UJ261" s="405"/>
      <c r="UK261" s="405"/>
      <c r="UL261" s="277"/>
      <c r="UM261" s="277"/>
      <c r="UN261" s="277"/>
      <c r="UO261" s="277"/>
      <c r="UP261" s="277"/>
      <c r="UQ261" s="277"/>
      <c r="UR261" s="277"/>
      <c r="US261" s="277"/>
      <c r="UT261" s="402"/>
      <c r="UU261" s="404"/>
      <c r="UV261" s="49"/>
      <c r="UW261" s="49"/>
      <c r="UX261" s="49"/>
      <c r="UY261" s="99"/>
      <c r="UZ261" s="98"/>
      <c r="VA261" s="49"/>
      <c r="VB261" s="405"/>
      <c r="VC261" s="405"/>
      <c r="VD261" s="277"/>
      <c r="VE261" s="277"/>
      <c r="VF261" s="277"/>
      <c r="VG261" s="277"/>
      <c r="VH261" s="277"/>
      <c r="VI261" s="277"/>
      <c r="VJ261" s="277"/>
      <c r="VK261" s="277"/>
      <c r="VL261" s="402"/>
      <c r="VM261" s="404"/>
      <c r="VN261" s="49"/>
      <c r="VO261" s="49"/>
      <c r="VP261" s="49"/>
      <c r="VQ261" s="99"/>
      <c r="VR261" s="98"/>
      <c r="VS261" s="49"/>
      <c r="VT261" s="405"/>
      <c r="VU261" s="405"/>
      <c r="VV261" s="277"/>
      <c r="VW261" s="277"/>
      <c r="VX261" s="277"/>
      <c r="VY261" s="277"/>
      <c r="VZ261" s="277"/>
      <c r="WA261" s="277"/>
      <c r="WB261" s="277"/>
      <c r="WC261" s="277"/>
      <c r="WD261" s="402"/>
      <c r="WE261" s="404"/>
      <c r="WF261" s="49"/>
      <c r="WG261" s="49"/>
      <c r="WH261" s="49"/>
      <c r="WI261" s="99"/>
      <c r="WJ261" s="98"/>
      <c r="WK261" s="49"/>
      <c r="WL261" s="405"/>
      <c r="WM261" s="405"/>
      <c r="WN261" s="277"/>
      <c r="WO261" s="277"/>
      <c r="WP261" s="277"/>
      <c r="WQ261" s="277"/>
      <c r="WR261" s="277"/>
      <c r="WS261" s="277"/>
      <c r="WT261" s="277"/>
      <c r="WU261" s="277"/>
      <c r="WV261" s="402"/>
      <c r="WW261" s="404"/>
      <c r="WX261" s="49"/>
      <c r="WY261" s="49"/>
      <c r="WZ261" s="49"/>
      <c r="XA261" s="99"/>
      <c r="XB261" s="98"/>
      <c r="XC261" s="49"/>
      <c r="XD261" s="405"/>
      <c r="XE261" s="405"/>
      <c r="XF261" s="277"/>
      <c r="XG261" s="277"/>
      <c r="XH261" s="277"/>
      <c r="XI261" s="277"/>
      <c r="XJ261" s="277"/>
      <c r="XK261" s="277"/>
      <c r="XL261" s="277"/>
      <c r="XM261" s="277"/>
      <c r="XN261" s="402"/>
      <c r="XO261" s="404"/>
      <c r="XP261" s="49"/>
      <c r="XQ261" s="49"/>
      <c r="XR261" s="49"/>
      <c r="XS261" s="99"/>
      <c r="XT261" s="98"/>
      <c r="XU261" s="49"/>
      <c r="XV261" s="405"/>
      <c r="XW261" s="405"/>
      <c r="XX261" s="277"/>
      <c r="XY261" s="277"/>
      <c r="XZ261" s="277"/>
      <c r="YA261" s="277"/>
      <c r="YB261" s="277"/>
      <c r="YC261" s="277"/>
      <c r="YD261" s="277"/>
      <c r="YE261" s="277"/>
      <c r="YF261" s="402"/>
      <c r="YG261" s="404"/>
      <c r="YH261" s="49"/>
      <c r="YI261" s="49"/>
      <c r="YJ261" s="49"/>
      <c r="YK261" s="99"/>
      <c r="YL261" s="98"/>
      <c r="YM261" s="49"/>
      <c r="YN261" s="405"/>
      <c r="YO261" s="405"/>
      <c r="YP261" s="277"/>
      <c r="YQ261" s="277"/>
      <c r="YR261" s="277"/>
      <c r="YS261" s="277"/>
      <c r="YT261" s="277"/>
      <c r="YU261" s="277"/>
      <c r="YV261" s="277"/>
      <c r="YW261" s="277"/>
      <c r="YX261" s="402"/>
      <c r="YY261" s="404"/>
      <c r="YZ261" s="49"/>
      <c r="ZA261" s="49"/>
      <c r="ZB261" s="49"/>
      <c r="ZC261" s="99"/>
      <c r="ZD261" s="98"/>
      <c r="ZE261" s="49"/>
      <c r="ZF261" s="405"/>
      <c r="ZG261" s="405"/>
      <c r="ZH261" s="277"/>
      <c r="ZI261" s="277"/>
      <c r="ZJ261" s="277"/>
      <c r="ZK261" s="277"/>
      <c r="ZL261" s="277"/>
      <c r="ZM261" s="277"/>
      <c r="ZN261" s="277"/>
      <c r="ZO261" s="277"/>
      <c r="ZP261" s="402"/>
      <c r="ZQ261" s="404"/>
      <c r="ZR261" s="49"/>
      <c r="ZS261" s="49"/>
      <c r="ZT261" s="49"/>
      <c r="ZU261" s="99"/>
      <c r="ZV261" s="98"/>
      <c r="ZW261" s="49"/>
      <c r="ZX261" s="405"/>
      <c r="ZY261" s="405"/>
      <c r="ZZ261" s="277"/>
      <c r="AAA261" s="277"/>
      <c r="AAB261" s="277"/>
      <c r="AAC261" s="277"/>
      <c r="AAD261" s="277"/>
      <c r="AAE261" s="277"/>
      <c r="AAF261" s="277"/>
      <c r="AAG261" s="277"/>
      <c r="AAH261" s="402"/>
      <c r="AAI261" s="404"/>
      <c r="AAJ261" s="49"/>
      <c r="AAK261" s="49"/>
      <c r="AAL261" s="49"/>
      <c r="AAM261" s="99"/>
      <c r="AAN261" s="98"/>
      <c r="AAO261" s="49"/>
      <c r="AAP261" s="405"/>
      <c r="AAQ261" s="405"/>
      <c r="AAR261" s="277"/>
      <c r="AAS261" s="277"/>
      <c r="AAT261" s="277"/>
      <c r="AAU261" s="277"/>
      <c r="AAV261" s="277"/>
      <c r="AAW261" s="277"/>
      <c r="AAX261" s="277"/>
      <c r="AAY261" s="277"/>
      <c r="AAZ261" s="402"/>
      <c r="ABA261" s="404"/>
      <c r="ABB261" s="49"/>
      <c r="ABC261" s="49"/>
      <c r="ABD261" s="49"/>
      <c r="ABE261" s="99"/>
      <c r="ABF261" s="98"/>
      <c r="ABG261" s="49"/>
      <c r="ABH261" s="405"/>
      <c r="ABI261" s="405"/>
      <c r="ABJ261" s="277"/>
      <c r="ABK261" s="277"/>
      <c r="ABL261" s="277"/>
      <c r="ABM261" s="277"/>
      <c r="ABN261" s="277"/>
      <c r="ABO261" s="277"/>
      <c r="ABP261" s="277"/>
      <c r="ABQ261" s="277"/>
      <c r="ABR261" s="402"/>
      <c r="ABS261" s="404"/>
      <c r="ABT261" s="49"/>
      <c r="ABU261" s="49"/>
      <c r="ABV261" s="49"/>
      <c r="ABW261" s="99"/>
      <c r="ABX261" s="98"/>
      <c r="ABY261" s="49"/>
      <c r="ABZ261" s="405"/>
      <c r="ACA261" s="405"/>
      <c r="ACB261" s="277"/>
      <c r="ACC261" s="277"/>
      <c r="ACD261" s="277"/>
      <c r="ACE261" s="277"/>
      <c r="ACF261" s="277"/>
      <c r="ACG261" s="277"/>
      <c r="ACH261" s="277"/>
      <c r="ACI261" s="277"/>
      <c r="ACJ261" s="402"/>
      <c r="ACK261" s="404"/>
      <c r="ACL261" s="49"/>
      <c r="ACM261" s="49"/>
      <c r="ACN261" s="49"/>
      <c r="ACO261" s="99"/>
      <c r="ACP261" s="98"/>
      <c r="ACQ261" s="49"/>
      <c r="ACR261" s="405"/>
      <c r="ACS261" s="405"/>
      <c r="ACT261" s="277"/>
      <c r="ACU261" s="277"/>
      <c r="ACV261" s="277"/>
      <c r="ACW261" s="277"/>
      <c r="ACX261" s="277"/>
      <c r="ACY261" s="277"/>
      <c r="ACZ261" s="277"/>
      <c r="ADA261" s="277"/>
      <c r="ADB261" s="402"/>
      <c r="ADC261" s="404"/>
      <c r="ADD261" s="49"/>
      <c r="ADE261" s="49"/>
      <c r="ADF261" s="49"/>
      <c r="ADG261" s="99"/>
      <c r="ADH261" s="98"/>
      <c r="ADI261" s="49"/>
      <c r="ADJ261" s="405"/>
      <c r="ADK261" s="405"/>
      <c r="ADL261" s="277"/>
      <c r="ADM261" s="277"/>
      <c r="ADN261" s="277"/>
      <c r="ADO261" s="277"/>
      <c r="ADP261" s="277"/>
      <c r="ADQ261" s="277"/>
      <c r="ADR261" s="277"/>
      <c r="ADS261" s="277"/>
      <c r="ADT261" s="402"/>
      <c r="ADU261" s="404"/>
      <c r="ADV261" s="49"/>
      <c r="ADW261" s="49"/>
      <c r="ADX261" s="49"/>
      <c r="ADY261" s="99"/>
      <c r="ADZ261" s="98"/>
      <c r="AEA261" s="49"/>
      <c r="AEB261" s="405"/>
      <c r="AEC261" s="405"/>
      <c r="AED261" s="277"/>
      <c r="AEE261" s="277"/>
      <c r="AEF261" s="277"/>
      <c r="AEG261" s="277"/>
      <c r="AEH261" s="277"/>
      <c r="AEI261" s="277"/>
      <c r="AEJ261" s="277"/>
      <c r="AEK261" s="277"/>
      <c r="AEL261" s="402"/>
      <c r="AEM261" s="404"/>
      <c r="AEN261" s="49"/>
      <c r="AEO261" s="49"/>
      <c r="AEP261" s="49"/>
      <c r="AEQ261" s="99"/>
      <c r="AER261" s="98"/>
      <c r="AES261" s="49"/>
      <c r="AET261" s="405"/>
      <c r="AEU261" s="405"/>
      <c r="AEV261" s="277"/>
      <c r="AEW261" s="277"/>
      <c r="AEX261" s="277"/>
      <c r="AEY261" s="277"/>
      <c r="AEZ261" s="277"/>
      <c r="AFA261" s="277"/>
      <c r="AFB261" s="277"/>
      <c r="AFC261" s="277"/>
      <c r="AFD261" s="402"/>
      <c r="AFE261" s="404"/>
      <c r="AFF261" s="49"/>
      <c r="AFG261" s="49"/>
      <c r="AFH261" s="49"/>
      <c r="AFI261" s="99"/>
      <c r="AFJ261" s="98"/>
      <c r="AFK261" s="49"/>
      <c r="AFL261" s="405"/>
      <c r="AFM261" s="405"/>
      <c r="AFN261" s="277"/>
      <c r="AFO261" s="277"/>
      <c r="AFP261" s="277"/>
      <c r="AFQ261" s="277"/>
      <c r="AFR261" s="277"/>
      <c r="AFS261" s="277"/>
      <c r="AFT261" s="277"/>
      <c r="AFU261" s="277"/>
      <c r="AFV261" s="402"/>
      <c r="AFW261" s="404"/>
      <c r="AFX261" s="49"/>
      <c r="AFY261" s="49"/>
      <c r="AFZ261" s="49"/>
      <c r="AGA261" s="99"/>
      <c r="AGB261" s="98"/>
      <c r="AGC261" s="49"/>
      <c r="AGD261" s="405"/>
      <c r="AGE261" s="405"/>
      <c r="AGF261" s="277"/>
      <c r="AGG261" s="277"/>
      <c r="AGH261" s="277"/>
      <c r="AGI261" s="277"/>
      <c r="AGJ261" s="277"/>
      <c r="AGK261" s="277"/>
      <c r="AGL261" s="277"/>
      <c r="AGM261" s="277"/>
      <c r="AGN261" s="402"/>
      <c r="AGO261" s="404"/>
      <c r="AGP261" s="49"/>
      <c r="AGQ261" s="49"/>
      <c r="AGR261" s="49"/>
      <c r="AGS261" s="99"/>
      <c r="AGT261" s="98"/>
      <c r="AGU261" s="49"/>
      <c r="AGV261" s="405"/>
      <c r="AGW261" s="405"/>
      <c r="AGX261" s="277"/>
      <c r="AGY261" s="277"/>
      <c r="AGZ261" s="277"/>
      <c r="AHA261" s="277"/>
      <c r="AHB261" s="277"/>
      <c r="AHC261" s="277"/>
      <c r="AHD261" s="277"/>
      <c r="AHE261" s="277"/>
      <c r="AHF261" s="402"/>
      <c r="AHG261" s="404"/>
      <c r="AHH261" s="49"/>
      <c r="AHI261" s="49"/>
      <c r="AHJ261" s="49"/>
      <c r="AHK261" s="99"/>
      <c r="AHL261" s="98"/>
      <c r="AHM261" s="49"/>
      <c r="AHN261" s="405"/>
      <c r="AHO261" s="405"/>
      <c r="AHP261" s="277"/>
      <c r="AHQ261" s="277"/>
      <c r="AHR261" s="277"/>
      <c r="AHS261" s="277"/>
      <c r="AHT261" s="277"/>
      <c r="AHU261" s="277"/>
      <c r="AHV261" s="277"/>
      <c r="AHW261" s="277"/>
      <c r="AHX261" s="402"/>
      <c r="AHY261" s="404"/>
      <c r="AHZ261" s="49"/>
      <c r="AIA261" s="49"/>
      <c r="AIB261" s="49"/>
      <c r="AIC261" s="99"/>
      <c r="AID261" s="98"/>
      <c r="AIE261" s="49"/>
      <c r="AIF261" s="405"/>
      <c r="AIG261" s="405"/>
      <c r="AIH261" s="277"/>
      <c r="AII261" s="277"/>
      <c r="AIJ261" s="277"/>
      <c r="AIK261" s="277"/>
      <c r="AIL261" s="277"/>
      <c r="AIM261" s="277"/>
      <c r="AIN261" s="277"/>
      <c r="AIO261" s="277"/>
      <c r="AIP261" s="402"/>
      <c r="AIQ261" s="404"/>
      <c r="AIR261" s="49"/>
      <c r="AIS261" s="49"/>
      <c r="AIT261" s="49"/>
      <c r="AIU261" s="99"/>
      <c r="AIV261" s="98"/>
      <c r="AIW261" s="49"/>
      <c r="AIX261" s="405"/>
      <c r="AIY261" s="405"/>
      <c r="AIZ261" s="277"/>
      <c r="AJA261" s="277"/>
      <c r="AJB261" s="277"/>
      <c r="AJC261" s="277"/>
      <c r="AJD261" s="277"/>
      <c r="AJE261" s="277"/>
      <c r="AJF261" s="277"/>
      <c r="AJG261" s="277"/>
      <c r="AJH261" s="402"/>
      <c r="AJI261" s="404"/>
      <c r="AJJ261" s="49"/>
      <c r="AJK261" s="49"/>
      <c r="AJL261" s="49"/>
      <c r="AJM261" s="99"/>
      <c r="AJN261" s="98"/>
      <c r="AJO261" s="49"/>
      <c r="AJP261" s="405"/>
      <c r="AJQ261" s="405"/>
      <c r="AJR261" s="277"/>
      <c r="AJS261" s="277"/>
      <c r="AJT261" s="277"/>
      <c r="AJU261" s="277"/>
      <c r="AJV261" s="277"/>
      <c r="AJW261" s="277"/>
      <c r="AJX261" s="277"/>
      <c r="AJY261" s="277"/>
      <c r="AJZ261" s="402"/>
      <c r="AKA261" s="404"/>
      <c r="AKB261" s="49"/>
      <c r="AKC261" s="49"/>
      <c r="AKD261" s="49"/>
      <c r="AKE261" s="99"/>
      <c r="AKF261" s="98"/>
      <c r="AKG261" s="49"/>
      <c r="AKH261" s="405"/>
      <c r="AKI261" s="405"/>
      <c r="AKJ261" s="277"/>
      <c r="AKK261" s="277"/>
      <c r="AKL261" s="277"/>
      <c r="AKM261" s="277"/>
      <c r="AKN261" s="277"/>
      <c r="AKO261" s="277"/>
      <c r="AKP261" s="277"/>
      <c r="AKQ261" s="277"/>
      <c r="AKR261" s="402"/>
      <c r="AKS261" s="404"/>
      <c r="AKT261" s="49"/>
      <c r="AKU261" s="49"/>
      <c r="AKV261" s="49"/>
      <c r="AKW261" s="99"/>
      <c r="AKX261" s="98"/>
      <c r="AKY261" s="49"/>
      <c r="AKZ261" s="405"/>
      <c r="ALA261" s="405"/>
      <c r="ALB261" s="277"/>
      <c r="ALC261" s="277"/>
      <c r="ALD261" s="277"/>
      <c r="ALE261" s="277"/>
      <c r="ALF261" s="277"/>
      <c r="ALG261" s="277"/>
      <c r="ALH261" s="277"/>
      <c r="ALI261" s="277"/>
      <c r="ALJ261" s="402"/>
      <c r="ALK261" s="404"/>
      <c r="ALL261" s="49"/>
      <c r="ALM261" s="49"/>
      <c r="ALN261" s="49"/>
      <c r="ALO261" s="99"/>
      <c r="ALP261" s="98"/>
      <c r="ALQ261" s="49"/>
      <c r="ALR261" s="405"/>
      <c r="ALS261" s="405"/>
      <c r="ALT261" s="277"/>
      <c r="ALU261" s="277"/>
      <c r="ALV261" s="277"/>
      <c r="ALW261" s="277"/>
      <c r="ALX261" s="277"/>
      <c r="ALY261" s="277"/>
      <c r="ALZ261" s="277"/>
      <c r="AMA261" s="277"/>
      <c r="AMB261" s="402"/>
      <c r="AMC261" s="404"/>
      <c r="AMD261" s="49"/>
      <c r="AME261" s="49"/>
      <c r="AMF261" s="49"/>
      <c r="AMG261" s="99"/>
      <c r="AMH261" s="98"/>
      <c r="AMI261" s="49"/>
      <c r="AMJ261" s="405"/>
      <c r="AMK261" s="405"/>
      <c r="AML261" s="277"/>
      <c r="AMM261" s="277"/>
      <c r="AMN261" s="277"/>
      <c r="AMO261" s="277"/>
      <c r="AMP261" s="277"/>
      <c r="AMQ261" s="277"/>
      <c r="AMR261" s="277"/>
      <c r="AMS261" s="277"/>
      <c r="AMT261" s="402"/>
      <c r="AMU261" s="404"/>
      <c r="AMV261" s="49"/>
      <c r="AMW261" s="49"/>
      <c r="AMX261" s="49"/>
      <c r="AMY261" s="99"/>
      <c r="AMZ261" s="98"/>
      <c r="ANA261" s="49"/>
      <c r="ANB261" s="405"/>
      <c r="ANC261" s="405"/>
      <c r="AND261" s="277"/>
      <c r="ANE261" s="277"/>
      <c r="ANF261" s="277"/>
      <c r="ANG261" s="277"/>
      <c r="ANH261" s="277"/>
      <c r="ANI261" s="277"/>
      <c r="ANJ261" s="277"/>
      <c r="ANK261" s="277"/>
      <c r="ANL261" s="402"/>
      <c r="ANM261" s="404"/>
      <c r="ANN261" s="49"/>
      <c r="ANO261" s="49"/>
      <c r="ANP261" s="49"/>
      <c r="ANQ261" s="99"/>
      <c r="ANR261" s="98"/>
      <c r="ANS261" s="49"/>
      <c r="ANT261" s="405"/>
      <c r="ANU261" s="405"/>
      <c r="ANV261" s="277"/>
      <c r="ANW261" s="277"/>
      <c r="ANX261" s="277"/>
      <c r="ANY261" s="277"/>
      <c r="ANZ261" s="277"/>
      <c r="AOA261" s="277"/>
      <c r="AOB261" s="277"/>
      <c r="AOC261" s="277"/>
      <c r="AOD261" s="402"/>
      <c r="AOE261" s="404"/>
      <c r="AOF261" s="49"/>
      <c r="AOG261" s="49"/>
      <c r="AOH261" s="49"/>
      <c r="AOI261" s="99"/>
      <c r="AOJ261" s="98"/>
      <c r="AOK261" s="49"/>
      <c r="AOL261" s="405"/>
      <c r="AOM261" s="405"/>
      <c r="AON261" s="277"/>
      <c r="AOO261" s="277"/>
      <c r="AOP261" s="277"/>
      <c r="AOQ261" s="277"/>
      <c r="AOR261" s="277"/>
      <c r="AOS261" s="277"/>
      <c r="AOT261" s="277"/>
      <c r="AOU261" s="277"/>
      <c r="AOV261" s="402"/>
      <c r="AOW261" s="404"/>
      <c r="AOX261" s="49"/>
      <c r="AOY261" s="49"/>
      <c r="AOZ261" s="49"/>
      <c r="APA261" s="99"/>
      <c r="APB261" s="98"/>
      <c r="APC261" s="49"/>
      <c r="APD261" s="405"/>
      <c r="APE261" s="405"/>
      <c r="APF261" s="277"/>
      <c r="APG261" s="277"/>
      <c r="APH261" s="277"/>
      <c r="API261" s="277"/>
      <c r="APJ261" s="277"/>
      <c r="APK261" s="277"/>
      <c r="APL261" s="277"/>
      <c r="APM261" s="277"/>
      <c r="APN261" s="402"/>
      <c r="APO261" s="404"/>
      <c r="APP261" s="49"/>
      <c r="APQ261" s="49"/>
      <c r="APR261" s="49"/>
      <c r="APS261" s="99"/>
      <c r="APT261" s="98"/>
      <c r="APU261" s="49"/>
      <c r="APV261" s="405"/>
      <c r="APW261" s="405"/>
      <c r="APX261" s="277"/>
      <c r="APY261" s="277"/>
      <c r="APZ261" s="277"/>
      <c r="AQA261" s="277"/>
      <c r="AQB261" s="277"/>
      <c r="AQC261" s="277"/>
      <c r="AQD261" s="277"/>
      <c r="AQE261" s="277"/>
      <c r="AQF261" s="402"/>
      <c r="AQG261" s="404"/>
      <c r="AQH261" s="49"/>
      <c r="AQI261" s="49"/>
      <c r="AQJ261" s="49"/>
      <c r="AQK261" s="99"/>
      <c r="AQL261" s="98"/>
      <c r="AQM261" s="49"/>
      <c r="AQN261" s="405"/>
      <c r="AQO261" s="405"/>
      <c r="AQP261" s="277"/>
      <c r="AQQ261" s="277"/>
      <c r="AQR261" s="277"/>
      <c r="AQS261" s="277"/>
      <c r="AQT261" s="277"/>
      <c r="AQU261" s="277"/>
      <c r="AQV261" s="277"/>
      <c r="AQW261" s="277"/>
      <c r="AQX261" s="402"/>
      <c r="AQY261" s="404"/>
      <c r="AQZ261" s="49"/>
      <c r="ARA261" s="49"/>
      <c r="ARB261" s="49"/>
      <c r="ARC261" s="99"/>
      <c r="ARD261" s="98"/>
      <c r="ARE261" s="49"/>
      <c r="ARF261" s="405"/>
      <c r="ARG261" s="405"/>
      <c r="ARH261" s="277"/>
      <c r="ARI261" s="277"/>
      <c r="ARJ261" s="277"/>
      <c r="ARK261" s="277"/>
      <c r="ARL261" s="277"/>
      <c r="ARM261" s="277"/>
      <c r="ARN261" s="277"/>
      <c r="ARO261" s="277"/>
      <c r="ARP261" s="402"/>
      <c r="ARQ261" s="404"/>
      <c r="ARR261" s="49"/>
      <c r="ARS261" s="49"/>
      <c r="ART261" s="49"/>
      <c r="ARU261" s="99"/>
      <c r="ARV261" s="98"/>
      <c r="ARW261" s="49"/>
      <c r="ARX261" s="405"/>
      <c r="ARY261" s="405"/>
      <c r="ARZ261" s="277"/>
      <c r="ASA261" s="277"/>
      <c r="ASB261" s="277"/>
      <c r="ASC261" s="277"/>
      <c r="ASD261" s="277"/>
      <c r="ASE261" s="277"/>
      <c r="ASF261" s="277"/>
      <c r="ASG261" s="277"/>
      <c r="ASH261" s="402"/>
      <c r="ASI261" s="404"/>
      <c r="ASJ261" s="49"/>
      <c r="ASK261" s="49"/>
      <c r="ASL261" s="49"/>
      <c r="ASM261" s="99"/>
      <c r="ASN261" s="98"/>
      <c r="ASO261" s="49"/>
      <c r="ASP261" s="405"/>
      <c r="ASQ261" s="405"/>
      <c r="ASR261" s="277"/>
      <c r="ASS261" s="277"/>
      <c r="AST261" s="277"/>
      <c r="ASU261" s="277"/>
      <c r="ASV261" s="277"/>
      <c r="ASW261" s="277"/>
      <c r="ASX261" s="277"/>
      <c r="ASY261" s="277"/>
      <c r="ASZ261" s="402"/>
      <c r="ATA261" s="404"/>
      <c r="ATB261" s="49"/>
      <c r="ATC261" s="49"/>
      <c r="ATD261" s="49"/>
      <c r="ATE261" s="99"/>
      <c r="ATF261" s="98"/>
      <c r="ATG261" s="49"/>
      <c r="ATH261" s="405"/>
      <c r="ATI261" s="405"/>
      <c r="ATJ261" s="277"/>
      <c r="ATK261" s="277"/>
      <c r="ATL261" s="277"/>
      <c r="ATM261" s="277"/>
      <c r="ATN261" s="277"/>
      <c r="ATO261" s="277"/>
      <c r="ATP261" s="277"/>
      <c r="ATQ261" s="277"/>
      <c r="ATR261" s="402"/>
      <c r="ATS261" s="404"/>
      <c r="ATT261" s="49"/>
      <c r="ATU261" s="49"/>
      <c r="ATV261" s="49"/>
      <c r="ATW261" s="99"/>
      <c r="ATX261" s="98"/>
      <c r="ATY261" s="49"/>
      <c r="ATZ261" s="405"/>
      <c r="AUA261" s="405"/>
      <c r="AUB261" s="277"/>
      <c r="AUC261" s="277"/>
      <c r="AUD261" s="277"/>
      <c r="AUE261" s="277"/>
      <c r="AUF261" s="277"/>
      <c r="AUG261" s="277"/>
      <c r="AUH261" s="277"/>
      <c r="AUI261" s="277"/>
      <c r="AUJ261" s="402"/>
      <c r="AUK261" s="404"/>
      <c r="AUL261" s="49"/>
      <c r="AUM261" s="49"/>
      <c r="AUN261" s="49"/>
      <c r="AUO261" s="99"/>
      <c r="AUP261" s="98"/>
      <c r="AUQ261" s="49"/>
      <c r="AUR261" s="405"/>
      <c r="AUS261" s="405"/>
      <c r="AUT261" s="277"/>
      <c r="AUU261" s="277"/>
      <c r="AUV261" s="277"/>
      <c r="AUW261" s="277"/>
      <c r="AUX261" s="277"/>
      <c r="AUY261" s="277"/>
      <c r="AUZ261" s="277"/>
      <c r="AVA261" s="277"/>
      <c r="AVB261" s="402"/>
      <c r="AVC261" s="404"/>
      <c r="AVD261" s="49"/>
      <c r="AVE261" s="49"/>
      <c r="AVF261" s="49"/>
      <c r="AVG261" s="99"/>
      <c r="AVH261" s="98"/>
      <c r="AVI261" s="49"/>
      <c r="AVJ261" s="405"/>
      <c r="AVK261" s="405"/>
      <c r="AVL261" s="277"/>
      <c r="AVM261" s="277"/>
      <c r="AVN261" s="277"/>
      <c r="AVO261" s="277"/>
      <c r="AVP261" s="277"/>
      <c r="AVQ261" s="277"/>
      <c r="AVR261" s="277"/>
      <c r="AVS261" s="277"/>
      <c r="AVT261" s="402"/>
      <c r="AVU261" s="404"/>
      <c r="AVV261" s="49"/>
      <c r="AVW261" s="49"/>
      <c r="AVX261" s="49"/>
      <c r="AVY261" s="99"/>
      <c r="AVZ261" s="98"/>
      <c r="AWA261" s="49"/>
      <c r="AWB261" s="405"/>
      <c r="AWC261" s="405"/>
      <c r="AWD261" s="277"/>
      <c r="AWE261" s="277"/>
      <c r="AWF261" s="277"/>
      <c r="AWG261" s="277"/>
      <c r="AWH261" s="277"/>
      <c r="AWI261" s="277"/>
      <c r="AWJ261" s="277"/>
      <c r="AWK261" s="277"/>
      <c r="AWL261" s="402"/>
      <c r="AWM261" s="404"/>
      <c r="AWN261" s="49"/>
      <c r="AWO261" s="49"/>
      <c r="AWP261" s="49"/>
      <c r="AWQ261" s="99"/>
      <c r="AWR261" s="98"/>
      <c r="AWS261" s="49"/>
      <c r="AWT261" s="405"/>
      <c r="AWU261" s="405"/>
      <c r="AWV261" s="277"/>
      <c r="AWW261" s="277"/>
      <c r="AWX261" s="277"/>
      <c r="AWY261" s="277"/>
      <c r="AWZ261" s="277"/>
      <c r="AXA261" s="277"/>
      <c r="AXB261" s="277"/>
      <c r="AXC261" s="277"/>
      <c r="AXD261" s="402"/>
      <c r="AXE261" s="404"/>
      <c r="AXF261" s="49"/>
      <c r="AXG261" s="49"/>
      <c r="AXH261" s="49"/>
      <c r="AXI261" s="99"/>
      <c r="AXJ261" s="98"/>
      <c r="AXK261" s="49"/>
      <c r="AXL261" s="405"/>
      <c r="AXM261" s="405"/>
      <c r="AXN261" s="277"/>
      <c r="AXO261" s="277"/>
      <c r="AXP261" s="277"/>
      <c r="AXQ261" s="277"/>
      <c r="AXR261" s="277"/>
      <c r="AXS261" s="277"/>
      <c r="AXT261" s="277"/>
      <c r="AXU261" s="277"/>
      <c r="AXV261" s="402"/>
      <c r="AXW261" s="404"/>
      <c r="AXX261" s="49"/>
      <c r="AXY261" s="49"/>
      <c r="AXZ261" s="49"/>
      <c r="AYA261" s="99"/>
      <c r="AYB261" s="98"/>
      <c r="AYC261" s="49"/>
      <c r="AYD261" s="405"/>
      <c r="AYE261" s="405"/>
      <c r="AYF261" s="277"/>
      <c r="AYG261" s="277"/>
      <c r="AYH261" s="277"/>
      <c r="AYI261" s="277"/>
      <c r="AYJ261" s="277"/>
      <c r="AYK261" s="277"/>
      <c r="AYL261" s="277"/>
      <c r="AYM261" s="277"/>
      <c r="AYN261" s="402"/>
      <c r="AYO261" s="404"/>
      <c r="AYP261" s="49"/>
      <c r="AYQ261" s="49"/>
      <c r="AYR261" s="49"/>
      <c r="AYS261" s="99"/>
      <c r="AYT261" s="98"/>
      <c r="AYU261" s="49"/>
      <c r="AYV261" s="405"/>
      <c r="AYW261" s="405"/>
      <c r="AYX261" s="277"/>
      <c r="AYY261" s="277"/>
      <c r="AYZ261" s="277"/>
      <c r="AZA261" s="277"/>
      <c r="AZB261" s="277"/>
      <c r="AZC261" s="277"/>
      <c r="AZD261" s="277"/>
      <c r="AZE261" s="277"/>
      <c r="AZF261" s="402"/>
      <c r="AZG261" s="404"/>
      <c r="AZH261" s="49"/>
      <c r="AZI261" s="49"/>
      <c r="AZJ261" s="49"/>
      <c r="AZK261" s="99"/>
      <c r="AZL261" s="98"/>
      <c r="AZM261" s="49"/>
      <c r="AZN261" s="405"/>
      <c r="AZO261" s="405"/>
      <c r="AZP261" s="277"/>
      <c r="AZQ261" s="277"/>
      <c r="AZR261" s="277"/>
      <c r="AZS261" s="277"/>
      <c r="AZT261" s="277"/>
      <c r="AZU261" s="277"/>
      <c r="AZV261" s="277"/>
      <c r="AZW261" s="277"/>
      <c r="AZX261" s="402"/>
      <c r="AZY261" s="404"/>
      <c r="AZZ261" s="49"/>
      <c r="BAA261" s="49"/>
      <c r="BAB261" s="49"/>
      <c r="BAC261" s="99"/>
      <c r="BAD261" s="98"/>
      <c r="BAE261" s="49"/>
      <c r="BAF261" s="405"/>
      <c r="BAG261" s="405"/>
      <c r="BAH261" s="277"/>
      <c r="BAI261" s="277"/>
      <c r="BAJ261" s="277"/>
      <c r="BAK261" s="277"/>
      <c r="BAL261" s="277"/>
      <c r="BAM261" s="277"/>
      <c r="BAN261" s="277"/>
      <c r="BAO261" s="277"/>
      <c r="BAP261" s="402"/>
      <c r="BAQ261" s="404"/>
      <c r="BAR261" s="49"/>
      <c r="BAS261" s="49"/>
      <c r="BAT261" s="49"/>
      <c r="BAU261" s="99"/>
      <c r="BAV261" s="98"/>
      <c r="BAW261" s="49"/>
      <c r="BAX261" s="405"/>
      <c r="BAY261" s="405"/>
      <c r="BAZ261" s="277"/>
      <c r="BBA261" s="277"/>
      <c r="BBB261" s="277"/>
      <c r="BBC261" s="277"/>
      <c r="BBD261" s="277"/>
      <c r="BBE261" s="277"/>
      <c r="BBF261" s="277"/>
      <c r="BBG261" s="277"/>
      <c r="BBH261" s="402"/>
      <c r="BBI261" s="404"/>
      <c r="BBJ261" s="49"/>
      <c r="BBK261" s="49"/>
      <c r="BBL261" s="49"/>
      <c r="BBM261" s="99"/>
      <c r="BBN261" s="98"/>
      <c r="BBO261" s="49"/>
      <c r="BBP261" s="405"/>
      <c r="BBQ261" s="405"/>
      <c r="BBR261" s="277"/>
      <c r="BBS261" s="277"/>
      <c r="BBT261" s="277"/>
      <c r="BBU261" s="277"/>
      <c r="BBV261" s="277"/>
      <c r="BBW261" s="277"/>
      <c r="BBX261" s="277"/>
      <c r="BBY261" s="277"/>
      <c r="BBZ261" s="402"/>
      <c r="BCA261" s="404"/>
      <c r="BCB261" s="49"/>
      <c r="BCC261" s="49"/>
      <c r="BCD261" s="49"/>
      <c r="BCE261" s="99"/>
      <c r="BCF261" s="98"/>
      <c r="BCG261" s="49"/>
      <c r="BCH261" s="405"/>
      <c r="BCI261" s="405"/>
      <c r="BCJ261" s="277"/>
      <c r="BCK261" s="277"/>
      <c r="BCL261" s="277"/>
      <c r="BCM261" s="277"/>
      <c r="BCN261" s="277"/>
      <c r="BCO261" s="277"/>
      <c r="BCP261" s="277"/>
      <c r="BCQ261" s="277"/>
      <c r="BCR261" s="402"/>
      <c r="BCS261" s="404"/>
      <c r="BCT261" s="49"/>
      <c r="BCU261" s="49"/>
      <c r="BCV261" s="49"/>
      <c r="BCW261" s="99"/>
      <c r="BCX261" s="98"/>
      <c r="BCY261" s="49"/>
      <c r="BCZ261" s="405"/>
      <c r="BDA261" s="405"/>
      <c r="BDB261" s="277"/>
      <c r="BDC261" s="277"/>
      <c r="BDD261" s="277"/>
      <c r="BDE261" s="277"/>
      <c r="BDF261" s="277"/>
      <c r="BDG261" s="277"/>
      <c r="BDH261" s="277"/>
      <c r="BDI261" s="277"/>
      <c r="BDJ261" s="402"/>
      <c r="BDK261" s="404"/>
      <c r="BDL261" s="49"/>
      <c r="BDM261" s="49"/>
      <c r="BDN261" s="49"/>
      <c r="BDO261" s="99"/>
      <c r="BDP261" s="98"/>
      <c r="BDQ261" s="49"/>
      <c r="BDR261" s="405"/>
      <c r="BDS261" s="405"/>
      <c r="BDT261" s="277"/>
      <c r="BDU261" s="277"/>
      <c r="BDV261" s="277"/>
      <c r="BDW261" s="277"/>
      <c r="BDX261" s="277"/>
      <c r="BDY261" s="277"/>
      <c r="BDZ261" s="277"/>
      <c r="BEA261" s="277"/>
      <c r="BEB261" s="402"/>
      <c r="BEC261" s="404"/>
      <c r="BED261" s="49"/>
      <c r="BEE261" s="49"/>
      <c r="BEF261" s="49"/>
      <c r="BEG261" s="99"/>
      <c r="BEH261" s="98"/>
      <c r="BEI261" s="49"/>
      <c r="BEJ261" s="405"/>
      <c r="BEK261" s="405"/>
      <c r="BEL261" s="277"/>
      <c r="BEM261" s="277"/>
      <c r="BEN261" s="277"/>
      <c r="BEO261" s="277"/>
      <c r="BEP261" s="277"/>
      <c r="BEQ261" s="277"/>
      <c r="BER261" s="277"/>
      <c r="BES261" s="277"/>
      <c r="BET261" s="402"/>
      <c r="BEU261" s="404"/>
      <c r="BEV261" s="49"/>
      <c r="BEW261" s="49"/>
      <c r="BEX261" s="49"/>
      <c r="BEY261" s="99"/>
      <c r="BEZ261" s="98"/>
      <c r="BFA261" s="49"/>
      <c r="BFB261" s="405"/>
      <c r="BFC261" s="405"/>
      <c r="BFD261" s="277"/>
      <c r="BFE261" s="277"/>
      <c r="BFF261" s="277"/>
      <c r="BFG261" s="277"/>
      <c r="BFH261" s="277"/>
      <c r="BFI261" s="277"/>
      <c r="BFJ261" s="277"/>
      <c r="BFK261" s="277"/>
      <c r="BFL261" s="402"/>
      <c r="BFM261" s="404"/>
      <c r="BFN261" s="49"/>
      <c r="BFO261" s="49"/>
      <c r="BFP261" s="49"/>
      <c r="BFQ261" s="99"/>
      <c r="BFR261" s="98"/>
      <c r="BFS261" s="49"/>
      <c r="BFT261" s="405"/>
      <c r="BFU261" s="405"/>
      <c r="BFV261" s="277"/>
      <c r="BFW261" s="277"/>
      <c r="BFX261" s="277"/>
      <c r="BFY261" s="277"/>
      <c r="BFZ261" s="277"/>
      <c r="BGA261" s="277"/>
      <c r="BGB261" s="277"/>
      <c r="BGC261" s="277"/>
      <c r="BGD261" s="402"/>
      <c r="BGE261" s="404"/>
      <c r="BGF261" s="49"/>
      <c r="BGG261" s="49"/>
      <c r="BGH261" s="49"/>
      <c r="BGI261" s="99"/>
      <c r="BGJ261" s="98"/>
      <c r="BGK261" s="49"/>
      <c r="BGL261" s="405"/>
      <c r="BGM261" s="405"/>
      <c r="BGN261" s="277"/>
      <c r="BGO261" s="277"/>
      <c r="BGP261" s="277"/>
      <c r="BGQ261" s="277"/>
      <c r="BGR261" s="277"/>
      <c r="BGS261" s="277"/>
      <c r="BGT261" s="277"/>
      <c r="BGU261" s="277"/>
      <c r="BGV261" s="402"/>
      <c r="BGW261" s="404"/>
      <c r="BGX261" s="49"/>
      <c r="BGY261" s="49"/>
      <c r="BGZ261" s="49"/>
      <c r="BHA261" s="99"/>
      <c r="BHB261" s="98"/>
      <c r="BHC261" s="49"/>
      <c r="BHD261" s="405"/>
      <c r="BHE261" s="405"/>
      <c r="BHF261" s="277"/>
      <c r="BHG261" s="277"/>
      <c r="BHH261" s="277"/>
      <c r="BHI261" s="277"/>
      <c r="BHJ261" s="277"/>
      <c r="BHK261" s="277"/>
      <c r="BHL261" s="277"/>
      <c r="BHM261" s="277"/>
      <c r="BHN261" s="402"/>
      <c r="BHO261" s="404"/>
      <c r="BHP261" s="49"/>
      <c r="BHQ261" s="49"/>
      <c r="BHR261" s="49"/>
      <c r="BHS261" s="99"/>
      <c r="BHT261" s="98"/>
      <c r="BHU261" s="49"/>
      <c r="BHV261" s="405"/>
      <c r="BHW261" s="405"/>
      <c r="BHX261" s="277"/>
      <c r="BHY261" s="277"/>
      <c r="BHZ261" s="277"/>
      <c r="BIA261" s="277"/>
      <c r="BIB261" s="277"/>
      <c r="BIC261" s="277"/>
      <c r="BID261" s="277"/>
      <c r="BIE261" s="277"/>
      <c r="BIF261" s="402"/>
      <c r="BIG261" s="404"/>
      <c r="BIH261" s="49"/>
      <c r="BII261" s="49"/>
      <c r="BIJ261" s="49"/>
      <c r="BIK261" s="99"/>
      <c r="BIL261" s="98"/>
      <c r="BIM261" s="49"/>
      <c r="BIN261" s="405"/>
      <c r="BIO261" s="405"/>
      <c r="BIP261" s="277"/>
      <c r="BIQ261" s="277"/>
      <c r="BIR261" s="277"/>
      <c r="BIS261" s="277"/>
      <c r="BIT261" s="277"/>
      <c r="BIU261" s="277"/>
      <c r="BIV261" s="277"/>
      <c r="BIW261" s="277"/>
      <c r="BIX261" s="402"/>
      <c r="BIY261" s="404"/>
      <c r="BIZ261" s="49"/>
      <c r="BJA261" s="49"/>
      <c r="BJB261" s="49"/>
      <c r="BJC261" s="99"/>
      <c r="BJD261" s="98"/>
      <c r="BJE261" s="49"/>
      <c r="BJF261" s="405"/>
      <c r="BJG261" s="405"/>
      <c r="BJH261" s="277"/>
      <c r="BJI261" s="277"/>
      <c r="BJJ261" s="277"/>
      <c r="BJK261" s="277"/>
      <c r="BJL261" s="277"/>
      <c r="BJM261" s="277"/>
      <c r="BJN261" s="277"/>
      <c r="BJO261" s="277"/>
      <c r="BJP261" s="402"/>
      <c r="BJQ261" s="404"/>
      <c r="BJR261" s="49"/>
      <c r="BJS261" s="49"/>
      <c r="BJT261" s="49"/>
      <c r="BJU261" s="99"/>
      <c r="BJV261" s="98"/>
      <c r="BJW261" s="49"/>
      <c r="BJX261" s="405"/>
      <c r="BJY261" s="405"/>
      <c r="BJZ261" s="277"/>
      <c r="BKA261" s="277"/>
      <c r="BKB261" s="277"/>
      <c r="BKC261" s="277"/>
      <c r="BKD261" s="277"/>
      <c r="BKE261" s="277"/>
      <c r="BKF261" s="277"/>
      <c r="BKG261" s="277"/>
      <c r="BKH261" s="402"/>
      <c r="BKI261" s="404"/>
      <c r="BKJ261" s="49"/>
      <c r="BKK261" s="49"/>
      <c r="BKL261" s="49"/>
      <c r="BKM261" s="99"/>
      <c r="BKN261" s="98"/>
      <c r="BKO261" s="49"/>
      <c r="BKP261" s="405"/>
      <c r="BKQ261" s="405"/>
      <c r="BKR261" s="277"/>
      <c r="BKS261" s="277"/>
      <c r="BKT261" s="277"/>
      <c r="BKU261" s="277"/>
      <c r="BKV261" s="277"/>
      <c r="BKW261" s="277"/>
      <c r="BKX261" s="277"/>
      <c r="BKY261" s="277"/>
      <c r="BKZ261" s="402"/>
      <c r="BLA261" s="404"/>
      <c r="BLB261" s="49"/>
      <c r="BLC261" s="49"/>
      <c r="BLD261" s="49"/>
      <c r="BLE261" s="99"/>
      <c r="BLF261" s="98"/>
      <c r="BLG261" s="49"/>
      <c r="BLH261" s="405"/>
      <c r="BLI261" s="405"/>
      <c r="BLJ261" s="277"/>
      <c r="BLK261" s="277"/>
      <c r="BLL261" s="277"/>
      <c r="BLM261" s="277"/>
      <c r="BLN261" s="277"/>
      <c r="BLO261" s="277"/>
      <c r="BLP261" s="277"/>
      <c r="BLQ261" s="277"/>
      <c r="BLR261" s="402"/>
      <c r="BLS261" s="404"/>
      <c r="BLT261" s="49"/>
      <c r="BLU261" s="49"/>
      <c r="BLV261" s="49"/>
      <c r="BLW261" s="99"/>
      <c r="BLX261" s="98"/>
      <c r="BLY261" s="49"/>
      <c r="BLZ261" s="405"/>
      <c r="BMA261" s="405"/>
      <c r="BMB261" s="277"/>
      <c r="BMC261" s="277"/>
      <c r="BMD261" s="277"/>
      <c r="BME261" s="277"/>
      <c r="BMF261" s="277"/>
      <c r="BMG261" s="277"/>
      <c r="BMH261" s="277"/>
      <c r="BMI261" s="277"/>
      <c r="BMJ261" s="402"/>
      <c r="BMK261" s="404"/>
      <c r="BML261" s="49"/>
      <c r="BMM261" s="49"/>
      <c r="BMN261" s="49"/>
      <c r="BMO261" s="99"/>
      <c r="BMP261" s="98"/>
      <c r="BMQ261" s="49"/>
      <c r="BMR261" s="405"/>
      <c r="BMS261" s="405"/>
      <c r="BMT261" s="277"/>
      <c r="BMU261" s="277"/>
      <c r="BMV261" s="277"/>
      <c r="BMW261" s="277"/>
      <c r="BMX261" s="277"/>
      <c r="BMY261" s="277"/>
      <c r="BMZ261" s="277"/>
      <c r="BNA261" s="277"/>
      <c r="BNB261" s="402"/>
      <c r="BNC261" s="404"/>
      <c r="BND261" s="49"/>
      <c r="BNE261" s="49"/>
      <c r="BNF261" s="49"/>
      <c r="BNG261" s="99"/>
      <c r="BNH261" s="98"/>
      <c r="BNI261" s="49"/>
      <c r="BNJ261" s="405"/>
      <c r="BNK261" s="405"/>
      <c r="BNL261" s="277"/>
      <c r="BNM261" s="277"/>
      <c r="BNN261" s="277"/>
      <c r="BNO261" s="277"/>
      <c r="BNP261" s="277"/>
      <c r="BNQ261" s="277"/>
      <c r="BNR261" s="277"/>
      <c r="BNS261" s="277"/>
      <c r="BNT261" s="402"/>
      <c r="BNU261" s="404"/>
      <c r="BNV261" s="49"/>
      <c r="BNW261" s="49"/>
      <c r="BNX261" s="49"/>
      <c r="BNY261" s="99"/>
      <c r="BNZ261" s="98"/>
      <c r="BOA261" s="49"/>
      <c r="BOB261" s="405"/>
      <c r="BOC261" s="405"/>
      <c r="BOD261" s="277"/>
      <c r="BOE261" s="277"/>
      <c r="BOF261" s="277"/>
      <c r="BOG261" s="277"/>
      <c r="BOH261" s="277"/>
      <c r="BOI261" s="277"/>
      <c r="BOJ261" s="277"/>
      <c r="BOK261" s="277"/>
      <c r="BOL261" s="402"/>
      <c r="BOM261" s="404"/>
      <c r="BON261" s="49"/>
      <c r="BOO261" s="49"/>
      <c r="BOP261" s="49"/>
      <c r="BOQ261" s="99"/>
      <c r="BOR261" s="98"/>
      <c r="BOS261" s="49"/>
      <c r="BOT261" s="405"/>
      <c r="BOU261" s="405"/>
      <c r="BOV261" s="277"/>
      <c r="BOW261" s="277"/>
      <c r="BOX261" s="277"/>
      <c r="BOY261" s="277"/>
      <c r="BOZ261" s="277"/>
      <c r="BPA261" s="277"/>
      <c r="BPB261" s="277"/>
      <c r="BPC261" s="277"/>
      <c r="BPD261" s="402"/>
      <c r="BPE261" s="404"/>
      <c r="BPF261" s="49"/>
      <c r="BPG261" s="49"/>
      <c r="BPH261" s="49"/>
      <c r="BPI261" s="99"/>
      <c r="BPJ261" s="98"/>
      <c r="BPK261" s="49"/>
      <c r="BPL261" s="405"/>
      <c r="BPM261" s="405"/>
      <c r="BPN261" s="277"/>
      <c r="BPO261" s="277"/>
      <c r="BPP261" s="277"/>
      <c r="BPQ261" s="277"/>
      <c r="BPR261" s="277"/>
      <c r="BPS261" s="277"/>
      <c r="BPT261" s="277"/>
      <c r="BPU261" s="277"/>
      <c r="BPV261" s="402"/>
      <c r="BPW261" s="404"/>
      <c r="BPX261" s="49"/>
      <c r="BPY261" s="49"/>
      <c r="BPZ261" s="49"/>
      <c r="BQA261" s="99"/>
      <c r="BQB261" s="98"/>
      <c r="BQC261" s="49"/>
      <c r="BQD261" s="405"/>
      <c r="BQE261" s="405"/>
      <c r="BQF261" s="277"/>
      <c r="BQG261" s="277"/>
      <c r="BQH261" s="277"/>
      <c r="BQI261" s="277"/>
      <c r="BQJ261" s="277"/>
      <c r="BQK261" s="277"/>
      <c r="BQL261" s="277"/>
      <c r="BQM261" s="277"/>
      <c r="BQN261" s="402"/>
      <c r="BQO261" s="404"/>
      <c r="BQP261" s="49"/>
      <c r="BQQ261" s="49"/>
      <c r="BQR261" s="49"/>
      <c r="BQS261" s="99"/>
      <c r="BQT261" s="98"/>
      <c r="BQU261" s="49"/>
      <c r="BQV261" s="405"/>
      <c r="BQW261" s="405"/>
      <c r="BQX261" s="277"/>
      <c r="BQY261" s="277"/>
      <c r="BQZ261" s="277"/>
      <c r="BRA261" s="277"/>
      <c r="BRB261" s="277"/>
      <c r="BRC261" s="277"/>
      <c r="BRD261" s="277"/>
      <c r="BRE261" s="277"/>
      <c r="BRF261" s="402"/>
      <c r="BRG261" s="404"/>
      <c r="BRH261" s="49"/>
      <c r="BRI261" s="49"/>
      <c r="BRJ261" s="49"/>
      <c r="BRK261" s="99"/>
      <c r="BRL261" s="98"/>
      <c r="BRM261" s="49"/>
      <c r="BRN261" s="405"/>
      <c r="BRO261" s="405"/>
      <c r="BRP261" s="277"/>
      <c r="BRQ261" s="277"/>
      <c r="BRR261" s="277"/>
      <c r="BRS261" s="277"/>
      <c r="BRT261" s="277"/>
      <c r="BRU261" s="277"/>
      <c r="BRV261" s="277"/>
      <c r="BRW261" s="277"/>
      <c r="BRX261" s="402"/>
      <c r="BRY261" s="404"/>
      <c r="BRZ261" s="49"/>
      <c r="BSA261" s="49"/>
      <c r="BSB261" s="49"/>
      <c r="BSC261" s="99"/>
      <c r="BSD261" s="98"/>
      <c r="BSE261" s="49"/>
      <c r="BSF261" s="405"/>
      <c r="BSG261" s="405"/>
      <c r="BSH261" s="277"/>
      <c r="BSI261" s="277"/>
      <c r="BSJ261" s="277"/>
      <c r="BSK261" s="277"/>
      <c r="BSL261" s="277"/>
      <c r="BSM261" s="277"/>
      <c r="BSN261" s="277"/>
      <c r="BSO261" s="277"/>
      <c r="BSP261" s="402"/>
      <c r="BSQ261" s="404"/>
      <c r="BSR261" s="49"/>
      <c r="BSS261" s="49"/>
      <c r="BST261" s="49"/>
      <c r="BSU261" s="99"/>
      <c r="BSV261" s="98"/>
      <c r="BSW261" s="49"/>
      <c r="BSX261" s="405"/>
      <c r="BSY261" s="405"/>
      <c r="BSZ261" s="277"/>
      <c r="BTA261" s="277"/>
      <c r="BTB261" s="277"/>
      <c r="BTC261" s="277"/>
      <c r="BTD261" s="277"/>
      <c r="BTE261" s="277"/>
      <c r="BTF261" s="277"/>
      <c r="BTG261" s="277"/>
      <c r="BTH261" s="402"/>
      <c r="BTI261" s="404"/>
      <c r="BTJ261" s="49"/>
      <c r="BTK261" s="49"/>
      <c r="BTL261" s="49"/>
      <c r="BTM261" s="99"/>
      <c r="BTN261" s="98"/>
      <c r="BTO261" s="49"/>
      <c r="BTP261" s="405"/>
      <c r="BTQ261" s="405"/>
      <c r="BTR261" s="277"/>
      <c r="BTS261" s="277"/>
      <c r="BTT261" s="277"/>
      <c r="BTU261" s="277"/>
      <c r="BTV261" s="277"/>
      <c r="BTW261" s="277"/>
      <c r="BTX261" s="277"/>
      <c r="BTY261" s="277"/>
      <c r="BTZ261" s="402"/>
      <c r="BUA261" s="404"/>
      <c r="BUB261" s="49"/>
      <c r="BUC261" s="49"/>
      <c r="BUD261" s="49"/>
      <c r="BUE261" s="99"/>
      <c r="BUF261" s="98"/>
      <c r="BUG261" s="49"/>
      <c r="BUH261" s="405"/>
      <c r="BUI261" s="405"/>
      <c r="BUJ261" s="277"/>
      <c r="BUK261" s="277"/>
      <c r="BUL261" s="277"/>
      <c r="BUM261" s="277"/>
      <c r="BUN261" s="277"/>
      <c r="BUO261" s="277"/>
      <c r="BUP261" s="277"/>
      <c r="BUQ261" s="277"/>
      <c r="BUR261" s="402"/>
      <c r="BUS261" s="404"/>
      <c r="BUT261" s="49"/>
      <c r="BUU261" s="49"/>
      <c r="BUV261" s="49"/>
      <c r="BUW261" s="99"/>
      <c r="BUX261" s="98"/>
      <c r="BUY261" s="49"/>
      <c r="BUZ261" s="405"/>
      <c r="BVA261" s="405"/>
      <c r="BVB261" s="277"/>
      <c r="BVC261" s="277"/>
      <c r="BVD261" s="277"/>
      <c r="BVE261" s="277"/>
      <c r="BVF261" s="277"/>
      <c r="BVG261" s="277"/>
      <c r="BVH261" s="277"/>
      <c r="BVI261" s="277"/>
      <c r="BVJ261" s="402"/>
      <c r="BVK261" s="404"/>
      <c r="BVL261" s="49"/>
      <c r="BVM261" s="49"/>
      <c r="BVN261" s="49"/>
      <c r="BVO261" s="99"/>
      <c r="BVP261" s="98"/>
      <c r="BVQ261" s="49"/>
      <c r="BVR261" s="405"/>
      <c r="BVS261" s="405"/>
      <c r="BVT261" s="277"/>
      <c r="BVU261" s="277"/>
      <c r="BVV261" s="277"/>
      <c r="BVW261" s="277"/>
      <c r="BVX261" s="277"/>
      <c r="BVY261" s="277"/>
      <c r="BVZ261" s="277"/>
      <c r="BWA261" s="277"/>
      <c r="BWB261" s="402"/>
      <c r="BWC261" s="404"/>
      <c r="BWD261" s="49"/>
      <c r="BWE261" s="49"/>
      <c r="BWF261" s="49"/>
      <c r="BWG261" s="99"/>
      <c r="BWH261" s="98"/>
      <c r="BWI261" s="49"/>
      <c r="BWJ261" s="405"/>
      <c r="BWK261" s="405"/>
      <c r="BWL261" s="277"/>
      <c r="BWM261" s="277"/>
      <c r="BWN261" s="277"/>
      <c r="BWO261" s="277"/>
      <c r="BWP261" s="277"/>
      <c r="BWQ261" s="277"/>
      <c r="BWR261" s="277"/>
      <c r="BWS261" s="277"/>
      <c r="BWT261" s="402"/>
      <c r="BWU261" s="404"/>
      <c r="BWV261" s="49"/>
      <c r="BWW261" s="49"/>
      <c r="BWX261" s="49"/>
      <c r="BWY261" s="99"/>
      <c r="BWZ261" s="98"/>
      <c r="BXA261" s="49"/>
      <c r="BXB261" s="405"/>
      <c r="BXC261" s="405"/>
      <c r="BXD261" s="277"/>
      <c r="BXE261" s="277"/>
      <c r="BXF261" s="277"/>
      <c r="BXG261" s="277"/>
      <c r="BXH261" s="277"/>
      <c r="BXI261" s="277"/>
      <c r="BXJ261" s="277"/>
      <c r="BXK261" s="277"/>
      <c r="BXL261" s="402"/>
      <c r="BXM261" s="404"/>
      <c r="BXN261" s="49"/>
      <c r="BXO261" s="49"/>
      <c r="BXP261" s="49"/>
      <c r="BXQ261" s="99"/>
      <c r="BXR261" s="98"/>
      <c r="BXS261" s="49"/>
      <c r="BXT261" s="405"/>
      <c r="BXU261" s="405"/>
      <c r="BXV261" s="277"/>
      <c r="BXW261" s="277"/>
      <c r="BXX261" s="277"/>
      <c r="BXY261" s="277"/>
      <c r="BXZ261" s="277"/>
      <c r="BYA261" s="277"/>
      <c r="BYB261" s="277"/>
      <c r="BYC261" s="277"/>
      <c r="BYD261" s="402"/>
      <c r="BYE261" s="404"/>
      <c r="BYF261" s="49"/>
      <c r="BYG261" s="49"/>
      <c r="BYH261" s="49"/>
      <c r="BYI261" s="99"/>
      <c r="BYJ261" s="98"/>
      <c r="BYK261" s="49"/>
      <c r="BYL261" s="405"/>
      <c r="BYM261" s="405"/>
      <c r="BYN261" s="277"/>
      <c r="BYO261" s="277"/>
      <c r="BYP261" s="277"/>
      <c r="BYQ261" s="277"/>
      <c r="BYR261" s="277"/>
      <c r="BYS261" s="277"/>
      <c r="BYT261" s="277"/>
      <c r="BYU261" s="277"/>
      <c r="BYV261" s="402"/>
      <c r="BYW261" s="404"/>
      <c r="BYX261" s="49"/>
      <c r="BYY261" s="49"/>
      <c r="BYZ261" s="49"/>
      <c r="BZA261" s="99"/>
      <c r="BZB261" s="98"/>
      <c r="BZC261" s="49"/>
      <c r="BZD261" s="405"/>
      <c r="BZE261" s="405"/>
      <c r="BZF261" s="277"/>
      <c r="BZG261" s="277"/>
      <c r="BZH261" s="277"/>
      <c r="BZI261" s="277"/>
      <c r="BZJ261" s="277"/>
      <c r="BZK261" s="277"/>
      <c r="BZL261" s="277"/>
      <c r="BZM261" s="277"/>
      <c r="BZN261" s="402"/>
      <c r="BZO261" s="404"/>
      <c r="BZP261" s="49"/>
      <c r="BZQ261" s="49"/>
      <c r="BZR261" s="49"/>
      <c r="BZS261" s="99"/>
      <c r="BZT261" s="98"/>
      <c r="BZU261" s="49"/>
      <c r="BZV261" s="405"/>
      <c r="BZW261" s="405"/>
      <c r="BZX261" s="277"/>
      <c r="BZY261" s="277"/>
      <c r="BZZ261" s="277"/>
      <c r="CAA261" s="277"/>
      <c r="CAB261" s="277"/>
      <c r="CAC261" s="277"/>
      <c r="CAD261" s="277"/>
      <c r="CAE261" s="277"/>
      <c r="CAF261" s="402"/>
      <c r="CAG261" s="404"/>
      <c r="CAH261" s="49"/>
      <c r="CAI261" s="49"/>
      <c r="CAJ261" s="49"/>
      <c r="CAK261" s="99"/>
      <c r="CAL261" s="98"/>
      <c r="CAM261" s="49"/>
      <c r="CAN261" s="405"/>
      <c r="CAO261" s="405"/>
      <c r="CAP261" s="277"/>
      <c r="CAQ261" s="277"/>
      <c r="CAR261" s="277"/>
      <c r="CAS261" s="277"/>
      <c r="CAT261" s="277"/>
      <c r="CAU261" s="277"/>
      <c r="CAV261" s="277"/>
      <c r="CAW261" s="277"/>
      <c r="CAX261" s="402"/>
      <c r="CAY261" s="404"/>
      <c r="CAZ261" s="49"/>
      <c r="CBA261" s="49"/>
      <c r="CBB261" s="49"/>
      <c r="CBC261" s="99"/>
      <c r="CBD261" s="98"/>
      <c r="CBE261" s="49"/>
      <c r="CBF261" s="405"/>
      <c r="CBG261" s="405"/>
      <c r="CBH261" s="277"/>
      <c r="CBI261" s="277"/>
      <c r="CBJ261" s="277"/>
      <c r="CBK261" s="277"/>
      <c r="CBL261" s="277"/>
      <c r="CBM261" s="277"/>
      <c r="CBN261" s="277"/>
      <c r="CBO261" s="277"/>
      <c r="CBP261" s="402"/>
      <c r="CBQ261" s="404"/>
      <c r="CBR261" s="49"/>
      <c r="CBS261" s="49"/>
      <c r="CBT261" s="49"/>
      <c r="CBU261" s="99"/>
      <c r="CBV261" s="98"/>
      <c r="CBW261" s="49"/>
      <c r="CBX261" s="405"/>
      <c r="CBY261" s="405"/>
      <c r="CBZ261" s="277"/>
      <c r="CCA261" s="277"/>
      <c r="CCB261" s="277"/>
      <c r="CCC261" s="277"/>
      <c r="CCD261" s="277"/>
      <c r="CCE261" s="277"/>
      <c r="CCF261" s="277"/>
      <c r="CCG261" s="277"/>
      <c r="CCH261" s="402"/>
      <c r="CCI261" s="404"/>
      <c r="CCJ261" s="49"/>
      <c r="CCK261" s="49"/>
      <c r="CCL261" s="49"/>
      <c r="CCM261" s="99"/>
      <c r="CCN261" s="98"/>
      <c r="CCO261" s="49"/>
      <c r="CCP261" s="405"/>
      <c r="CCQ261" s="405"/>
      <c r="CCR261" s="277"/>
      <c r="CCS261" s="277"/>
      <c r="CCT261" s="277"/>
      <c r="CCU261" s="277"/>
      <c r="CCV261" s="277"/>
      <c r="CCW261" s="277"/>
      <c r="CCX261" s="277"/>
      <c r="CCY261" s="277"/>
      <c r="CCZ261" s="402"/>
      <c r="CDA261" s="404"/>
      <c r="CDB261" s="49"/>
      <c r="CDC261" s="49"/>
      <c r="CDD261" s="49"/>
      <c r="CDE261" s="99"/>
      <c r="CDF261" s="98"/>
      <c r="CDG261" s="49"/>
      <c r="CDH261" s="405"/>
      <c r="CDI261" s="405"/>
      <c r="CDJ261" s="277"/>
      <c r="CDK261" s="277"/>
      <c r="CDL261" s="277"/>
      <c r="CDM261" s="277"/>
      <c r="CDN261" s="277"/>
      <c r="CDO261" s="277"/>
      <c r="CDP261" s="277"/>
      <c r="CDQ261" s="277"/>
      <c r="CDR261" s="402"/>
      <c r="CDS261" s="404"/>
      <c r="CDT261" s="49"/>
      <c r="CDU261" s="49"/>
      <c r="CDV261" s="49"/>
      <c r="CDW261" s="99"/>
      <c r="CDX261" s="98"/>
      <c r="CDY261" s="49"/>
      <c r="CDZ261" s="405"/>
      <c r="CEA261" s="405"/>
      <c r="CEB261" s="277"/>
      <c r="CEC261" s="277"/>
      <c r="CED261" s="277"/>
      <c r="CEE261" s="277"/>
      <c r="CEF261" s="277"/>
      <c r="CEG261" s="277"/>
      <c r="CEH261" s="277"/>
      <c r="CEI261" s="277"/>
      <c r="CEJ261" s="402"/>
      <c r="CEK261" s="404"/>
      <c r="CEL261" s="49"/>
      <c r="CEM261" s="49"/>
      <c r="CEN261" s="49"/>
      <c r="CEO261" s="99"/>
      <c r="CEP261" s="98"/>
      <c r="CEQ261" s="49"/>
      <c r="CER261" s="405"/>
      <c r="CES261" s="405"/>
      <c r="CET261" s="277"/>
      <c r="CEU261" s="277"/>
      <c r="CEV261" s="277"/>
      <c r="CEW261" s="277"/>
      <c r="CEX261" s="277"/>
      <c r="CEY261" s="277"/>
      <c r="CEZ261" s="277"/>
      <c r="CFA261" s="277"/>
      <c r="CFB261" s="402"/>
      <c r="CFC261" s="404"/>
      <c r="CFD261" s="49"/>
      <c r="CFE261" s="49"/>
      <c r="CFF261" s="49"/>
      <c r="CFG261" s="99"/>
      <c r="CFH261" s="98"/>
      <c r="CFI261" s="49"/>
      <c r="CFJ261" s="405"/>
      <c r="CFK261" s="405"/>
      <c r="CFL261" s="277"/>
      <c r="CFM261" s="277"/>
      <c r="CFN261" s="277"/>
      <c r="CFO261" s="277"/>
      <c r="CFP261" s="277"/>
      <c r="CFQ261" s="277"/>
      <c r="CFR261" s="277"/>
      <c r="CFS261" s="277"/>
      <c r="CFT261" s="402"/>
      <c r="CFU261" s="404"/>
      <c r="CFV261" s="49"/>
      <c r="CFW261" s="49"/>
      <c r="CFX261" s="49"/>
      <c r="CFY261" s="99"/>
      <c r="CFZ261" s="98"/>
      <c r="CGA261" s="49"/>
      <c r="CGB261" s="405"/>
      <c r="CGC261" s="405"/>
      <c r="CGD261" s="277"/>
      <c r="CGE261" s="277"/>
      <c r="CGF261" s="277"/>
      <c r="CGG261" s="277"/>
      <c r="CGH261" s="277"/>
      <c r="CGI261" s="277"/>
      <c r="CGJ261" s="277"/>
      <c r="CGK261" s="277"/>
      <c r="CGL261" s="402"/>
      <c r="CGM261" s="404"/>
      <c r="CGN261" s="49"/>
      <c r="CGO261" s="49"/>
      <c r="CGP261" s="49"/>
      <c r="CGQ261" s="99"/>
      <c r="CGR261" s="98"/>
      <c r="CGS261" s="49"/>
      <c r="CGT261" s="405"/>
      <c r="CGU261" s="405"/>
      <c r="CGV261" s="277"/>
      <c r="CGW261" s="277"/>
      <c r="CGX261" s="277"/>
      <c r="CGY261" s="277"/>
      <c r="CGZ261" s="277"/>
      <c r="CHA261" s="277"/>
      <c r="CHB261" s="277"/>
      <c r="CHC261" s="277"/>
      <c r="CHD261" s="402"/>
      <c r="CHE261" s="404"/>
      <c r="CHF261" s="49"/>
      <c r="CHG261" s="49"/>
      <c r="CHH261" s="49"/>
      <c r="CHI261" s="99"/>
      <c r="CHJ261" s="98"/>
      <c r="CHK261" s="49"/>
      <c r="CHL261" s="405"/>
      <c r="CHM261" s="405"/>
      <c r="CHN261" s="277"/>
      <c r="CHO261" s="277"/>
      <c r="CHP261" s="277"/>
      <c r="CHQ261" s="277"/>
      <c r="CHR261" s="277"/>
      <c r="CHS261" s="277"/>
      <c r="CHT261" s="277"/>
      <c r="CHU261" s="277"/>
      <c r="CHV261" s="402"/>
      <c r="CHW261" s="404"/>
      <c r="CHX261" s="49"/>
      <c r="CHY261" s="49"/>
      <c r="CHZ261" s="49"/>
      <c r="CIA261" s="99"/>
      <c r="CIB261" s="98"/>
      <c r="CIC261" s="49"/>
      <c r="CID261" s="405"/>
      <c r="CIE261" s="405"/>
      <c r="CIF261" s="277"/>
      <c r="CIG261" s="277"/>
      <c r="CIH261" s="277"/>
      <c r="CII261" s="277"/>
      <c r="CIJ261" s="277"/>
      <c r="CIK261" s="277"/>
      <c r="CIL261" s="277"/>
      <c r="CIM261" s="277"/>
      <c r="CIN261" s="402"/>
      <c r="CIO261" s="404"/>
      <c r="CIP261" s="49"/>
      <c r="CIQ261" s="49"/>
      <c r="CIR261" s="49"/>
      <c r="CIS261" s="99"/>
      <c r="CIT261" s="98"/>
      <c r="CIU261" s="49"/>
      <c r="CIV261" s="405"/>
      <c r="CIW261" s="405"/>
      <c r="CIX261" s="277"/>
      <c r="CIY261" s="277"/>
      <c r="CIZ261" s="277"/>
      <c r="CJA261" s="277"/>
      <c r="CJB261" s="277"/>
      <c r="CJC261" s="277"/>
      <c r="CJD261" s="277"/>
      <c r="CJE261" s="277"/>
      <c r="CJF261" s="402"/>
      <c r="CJG261" s="404"/>
      <c r="CJH261" s="49"/>
      <c r="CJI261" s="49"/>
      <c r="CJJ261" s="49"/>
      <c r="CJK261" s="99"/>
      <c r="CJL261" s="98"/>
      <c r="CJM261" s="49"/>
      <c r="CJN261" s="405"/>
      <c r="CJO261" s="405"/>
      <c r="CJP261" s="277"/>
      <c r="CJQ261" s="277"/>
      <c r="CJR261" s="277"/>
      <c r="CJS261" s="277"/>
      <c r="CJT261" s="277"/>
      <c r="CJU261" s="277"/>
      <c r="CJV261" s="277"/>
      <c r="CJW261" s="277"/>
      <c r="CJX261" s="402"/>
      <c r="CJY261" s="404"/>
      <c r="CJZ261" s="49"/>
      <c r="CKA261" s="49"/>
      <c r="CKB261" s="49"/>
      <c r="CKC261" s="99"/>
      <c r="CKD261" s="98"/>
      <c r="CKE261" s="49"/>
      <c r="CKF261" s="405"/>
      <c r="CKG261" s="405"/>
      <c r="CKH261" s="277"/>
      <c r="CKI261" s="277"/>
      <c r="CKJ261" s="277"/>
      <c r="CKK261" s="277"/>
      <c r="CKL261" s="277"/>
      <c r="CKM261" s="277"/>
      <c r="CKN261" s="277"/>
      <c r="CKO261" s="277"/>
      <c r="CKP261" s="402"/>
      <c r="CKQ261" s="404"/>
      <c r="CKR261" s="49"/>
      <c r="CKS261" s="49"/>
      <c r="CKT261" s="49"/>
      <c r="CKU261" s="99"/>
      <c r="CKV261" s="98"/>
      <c r="CKW261" s="49"/>
      <c r="CKX261" s="405"/>
      <c r="CKY261" s="405"/>
      <c r="CKZ261" s="277"/>
      <c r="CLA261" s="277"/>
      <c r="CLB261" s="277"/>
      <c r="CLC261" s="277"/>
      <c r="CLD261" s="277"/>
      <c r="CLE261" s="277"/>
      <c r="CLF261" s="277"/>
      <c r="CLG261" s="277"/>
      <c r="CLH261" s="402"/>
      <c r="CLI261" s="404"/>
      <c r="CLJ261" s="49"/>
      <c r="CLK261" s="49"/>
      <c r="CLL261" s="49"/>
      <c r="CLM261" s="99"/>
      <c r="CLN261" s="98"/>
      <c r="CLO261" s="49"/>
      <c r="CLP261" s="405"/>
      <c r="CLQ261" s="405"/>
      <c r="CLR261" s="277"/>
      <c r="CLS261" s="277"/>
      <c r="CLT261" s="277"/>
      <c r="CLU261" s="277"/>
      <c r="CLV261" s="277"/>
      <c r="CLW261" s="277"/>
      <c r="CLX261" s="277"/>
      <c r="CLY261" s="277"/>
      <c r="CLZ261" s="402"/>
      <c r="CMA261" s="404"/>
      <c r="CMB261" s="49"/>
      <c r="CMC261" s="49"/>
      <c r="CMD261" s="49"/>
      <c r="CME261" s="99"/>
      <c r="CMF261" s="98"/>
      <c r="CMG261" s="49"/>
      <c r="CMH261" s="405"/>
      <c r="CMI261" s="405"/>
      <c r="CMJ261" s="277"/>
      <c r="CMK261" s="277"/>
      <c r="CML261" s="277"/>
      <c r="CMM261" s="277"/>
      <c r="CMN261" s="277"/>
      <c r="CMO261" s="277"/>
      <c r="CMP261" s="277"/>
      <c r="CMQ261" s="277"/>
      <c r="CMR261" s="402"/>
      <c r="CMS261" s="404"/>
      <c r="CMT261" s="49"/>
      <c r="CMU261" s="49"/>
      <c r="CMV261" s="49"/>
      <c r="CMW261" s="99"/>
      <c r="CMX261" s="98"/>
      <c r="CMY261" s="49"/>
      <c r="CMZ261" s="405"/>
      <c r="CNA261" s="405"/>
      <c r="CNB261" s="277"/>
      <c r="CNC261" s="277"/>
      <c r="CND261" s="277"/>
      <c r="CNE261" s="277"/>
      <c r="CNF261" s="277"/>
      <c r="CNG261" s="277"/>
      <c r="CNH261" s="277"/>
      <c r="CNI261" s="277"/>
      <c r="CNJ261" s="402"/>
      <c r="CNK261" s="404"/>
      <c r="CNL261" s="49"/>
      <c r="CNM261" s="49"/>
      <c r="CNN261" s="49"/>
      <c r="CNO261" s="99"/>
      <c r="CNP261" s="98"/>
      <c r="CNQ261" s="49"/>
      <c r="CNR261" s="405"/>
      <c r="CNS261" s="405"/>
      <c r="CNT261" s="277"/>
      <c r="CNU261" s="277"/>
      <c r="CNV261" s="277"/>
      <c r="CNW261" s="277"/>
      <c r="CNX261" s="277"/>
      <c r="CNY261" s="277"/>
      <c r="CNZ261" s="277"/>
      <c r="COA261" s="277"/>
      <c r="COB261" s="402"/>
      <c r="COC261" s="404"/>
      <c r="COD261" s="49"/>
      <c r="COE261" s="49"/>
      <c r="COF261" s="49"/>
      <c r="COG261" s="99"/>
      <c r="COH261" s="98"/>
      <c r="COI261" s="49"/>
      <c r="COJ261" s="405"/>
      <c r="COK261" s="405"/>
      <c r="COL261" s="277"/>
      <c r="COM261" s="277"/>
      <c r="CON261" s="277"/>
      <c r="COO261" s="277"/>
      <c r="COP261" s="277"/>
      <c r="COQ261" s="277"/>
      <c r="COR261" s="277"/>
      <c r="COS261" s="277"/>
      <c r="COT261" s="402"/>
      <c r="COU261" s="404"/>
      <c r="COV261" s="49"/>
      <c r="COW261" s="49"/>
      <c r="COX261" s="49"/>
      <c r="COY261" s="99"/>
      <c r="COZ261" s="98"/>
      <c r="CPA261" s="49"/>
      <c r="CPB261" s="405"/>
      <c r="CPC261" s="405"/>
      <c r="CPD261" s="277"/>
      <c r="CPE261" s="277"/>
      <c r="CPF261" s="277"/>
      <c r="CPG261" s="277"/>
      <c r="CPH261" s="277"/>
      <c r="CPI261" s="277"/>
      <c r="CPJ261" s="277"/>
      <c r="CPK261" s="277"/>
      <c r="CPL261" s="402"/>
      <c r="CPM261" s="404"/>
      <c r="CPN261" s="49"/>
      <c r="CPO261" s="49"/>
      <c r="CPP261" s="49"/>
      <c r="CPQ261" s="99"/>
      <c r="CPR261" s="98"/>
      <c r="CPS261" s="49"/>
      <c r="CPT261" s="405"/>
      <c r="CPU261" s="405"/>
      <c r="CPV261" s="277"/>
      <c r="CPW261" s="277"/>
      <c r="CPX261" s="277"/>
      <c r="CPY261" s="277"/>
      <c r="CPZ261" s="277"/>
      <c r="CQA261" s="277"/>
      <c r="CQB261" s="277"/>
      <c r="CQC261" s="277"/>
      <c r="CQD261" s="402"/>
      <c r="CQE261" s="404"/>
      <c r="CQF261" s="49"/>
      <c r="CQG261" s="49"/>
      <c r="CQH261" s="49"/>
      <c r="CQI261" s="99"/>
      <c r="CQJ261" s="98"/>
      <c r="CQK261" s="49"/>
      <c r="CQL261" s="405"/>
      <c r="CQM261" s="405"/>
      <c r="CQN261" s="277"/>
      <c r="CQO261" s="277"/>
      <c r="CQP261" s="277"/>
      <c r="CQQ261" s="277"/>
      <c r="CQR261" s="277"/>
      <c r="CQS261" s="277"/>
      <c r="CQT261" s="277"/>
      <c r="CQU261" s="277"/>
      <c r="CQV261" s="402"/>
      <c r="CQW261" s="404"/>
      <c r="CQX261" s="49"/>
      <c r="CQY261" s="49"/>
      <c r="CQZ261" s="49"/>
      <c r="CRA261" s="99"/>
      <c r="CRB261" s="98"/>
      <c r="CRC261" s="49"/>
      <c r="CRD261" s="405"/>
      <c r="CRE261" s="405"/>
      <c r="CRF261" s="277"/>
      <c r="CRG261" s="277"/>
      <c r="CRH261" s="277"/>
      <c r="CRI261" s="277"/>
      <c r="CRJ261" s="277"/>
      <c r="CRK261" s="277"/>
      <c r="CRL261" s="277"/>
      <c r="CRM261" s="277"/>
      <c r="CRN261" s="402"/>
      <c r="CRO261" s="404"/>
      <c r="CRP261" s="49"/>
      <c r="CRQ261" s="49"/>
      <c r="CRR261" s="49"/>
      <c r="CRS261" s="99"/>
      <c r="CRT261" s="98"/>
      <c r="CRU261" s="49"/>
      <c r="CRV261" s="405"/>
      <c r="CRW261" s="405"/>
      <c r="CRX261" s="277"/>
      <c r="CRY261" s="277"/>
      <c r="CRZ261" s="277"/>
      <c r="CSA261" s="277"/>
      <c r="CSB261" s="277"/>
      <c r="CSC261" s="277"/>
      <c r="CSD261" s="277"/>
      <c r="CSE261" s="277"/>
      <c r="CSF261" s="402"/>
      <c r="CSG261" s="404"/>
      <c r="CSH261" s="49"/>
      <c r="CSI261" s="49"/>
      <c r="CSJ261" s="49"/>
      <c r="CSK261" s="99"/>
      <c r="CSL261" s="98"/>
      <c r="CSM261" s="49"/>
      <c r="CSN261" s="405"/>
      <c r="CSO261" s="405"/>
      <c r="CSP261" s="277"/>
      <c r="CSQ261" s="277"/>
      <c r="CSR261" s="277"/>
      <c r="CSS261" s="277"/>
      <c r="CST261" s="277"/>
      <c r="CSU261" s="277"/>
      <c r="CSV261" s="277"/>
      <c r="CSW261" s="277"/>
      <c r="CSX261" s="402"/>
      <c r="CSY261" s="404"/>
      <c r="CSZ261" s="49"/>
      <c r="CTA261" s="49"/>
      <c r="CTB261" s="49"/>
      <c r="CTC261" s="99"/>
      <c r="CTD261" s="98"/>
      <c r="CTE261" s="49"/>
      <c r="CTF261" s="405"/>
      <c r="CTG261" s="405"/>
      <c r="CTH261" s="277"/>
      <c r="CTI261" s="277"/>
      <c r="CTJ261" s="277"/>
      <c r="CTK261" s="277"/>
      <c r="CTL261" s="277"/>
      <c r="CTM261" s="277"/>
      <c r="CTN261" s="277"/>
      <c r="CTO261" s="277"/>
      <c r="CTP261" s="402"/>
      <c r="CTQ261" s="404"/>
      <c r="CTR261" s="49"/>
      <c r="CTS261" s="49"/>
      <c r="CTT261" s="49"/>
      <c r="CTU261" s="99"/>
      <c r="CTV261" s="98"/>
      <c r="CTW261" s="49"/>
      <c r="CTX261" s="405"/>
      <c r="CTY261" s="405"/>
      <c r="CTZ261" s="277"/>
      <c r="CUA261" s="277"/>
      <c r="CUB261" s="277"/>
      <c r="CUC261" s="277"/>
      <c r="CUD261" s="277"/>
      <c r="CUE261" s="277"/>
      <c r="CUF261" s="277"/>
      <c r="CUG261" s="277"/>
      <c r="CUH261" s="402"/>
      <c r="CUI261" s="404"/>
      <c r="CUJ261" s="49"/>
      <c r="CUK261" s="49"/>
      <c r="CUL261" s="49"/>
      <c r="CUM261" s="99"/>
      <c r="CUN261" s="98"/>
      <c r="CUO261" s="49"/>
      <c r="CUP261" s="405"/>
      <c r="CUQ261" s="405"/>
      <c r="CUR261" s="277"/>
      <c r="CUS261" s="277"/>
      <c r="CUT261" s="277"/>
      <c r="CUU261" s="277"/>
      <c r="CUV261" s="277"/>
      <c r="CUW261" s="277"/>
      <c r="CUX261" s="277"/>
      <c r="CUY261" s="277"/>
      <c r="CUZ261" s="402"/>
      <c r="CVA261" s="404"/>
      <c r="CVB261" s="49"/>
      <c r="CVC261" s="49"/>
      <c r="CVD261" s="49"/>
      <c r="CVE261" s="99"/>
      <c r="CVF261" s="98"/>
      <c r="CVG261" s="49"/>
      <c r="CVH261" s="405"/>
      <c r="CVI261" s="405"/>
      <c r="CVJ261" s="277"/>
      <c r="CVK261" s="277"/>
      <c r="CVL261" s="277"/>
      <c r="CVM261" s="277"/>
      <c r="CVN261" s="277"/>
      <c r="CVO261" s="277"/>
      <c r="CVP261" s="277"/>
      <c r="CVQ261" s="277"/>
      <c r="CVR261" s="402"/>
      <c r="CVS261" s="404"/>
      <c r="CVT261" s="49"/>
      <c r="CVU261" s="49"/>
      <c r="CVV261" s="49"/>
      <c r="CVW261" s="99"/>
      <c r="CVX261" s="98"/>
      <c r="CVY261" s="49"/>
      <c r="CVZ261" s="405"/>
      <c r="CWA261" s="405"/>
      <c r="CWB261" s="277"/>
      <c r="CWC261" s="277"/>
      <c r="CWD261" s="277"/>
      <c r="CWE261" s="277"/>
      <c r="CWF261" s="277"/>
      <c r="CWG261" s="277"/>
      <c r="CWH261" s="277"/>
      <c r="CWI261" s="277"/>
      <c r="CWJ261" s="402"/>
      <c r="CWK261" s="404"/>
      <c r="CWL261" s="49"/>
      <c r="CWM261" s="49"/>
      <c r="CWN261" s="49"/>
      <c r="CWO261" s="99"/>
      <c r="CWP261" s="98"/>
      <c r="CWQ261" s="49"/>
      <c r="CWR261" s="405"/>
      <c r="CWS261" s="405"/>
      <c r="CWT261" s="277"/>
      <c r="CWU261" s="277"/>
      <c r="CWV261" s="277"/>
      <c r="CWW261" s="277"/>
      <c r="CWX261" s="277"/>
      <c r="CWY261" s="277"/>
      <c r="CWZ261" s="277"/>
      <c r="CXA261" s="277"/>
      <c r="CXB261" s="402"/>
      <c r="CXC261" s="404"/>
      <c r="CXD261" s="49"/>
      <c r="CXE261" s="49"/>
      <c r="CXF261" s="49"/>
      <c r="CXG261" s="99"/>
      <c r="CXH261" s="98"/>
      <c r="CXI261" s="49"/>
      <c r="CXJ261" s="405"/>
      <c r="CXK261" s="405"/>
      <c r="CXL261" s="277"/>
      <c r="CXM261" s="277"/>
      <c r="CXN261" s="277"/>
      <c r="CXO261" s="277"/>
      <c r="CXP261" s="277"/>
      <c r="CXQ261" s="277"/>
      <c r="CXR261" s="277"/>
      <c r="CXS261" s="277"/>
      <c r="CXT261" s="402"/>
      <c r="CXU261" s="404"/>
      <c r="CXV261" s="49"/>
      <c r="CXW261" s="49"/>
      <c r="CXX261" s="49"/>
      <c r="CXY261" s="99"/>
      <c r="CXZ261" s="98"/>
      <c r="CYA261" s="49"/>
      <c r="CYB261" s="405"/>
      <c r="CYC261" s="405"/>
      <c r="CYD261" s="277"/>
      <c r="CYE261" s="277"/>
      <c r="CYF261" s="277"/>
      <c r="CYG261" s="277"/>
      <c r="CYH261" s="277"/>
      <c r="CYI261" s="277"/>
      <c r="CYJ261" s="277"/>
      <c r="CYK261" s="277"/>
      <c r="CYL261" s="402"/>
      <c r="CYM261" s="404"/>
      <c r="CYN261" s="49"/>
      <c r="CYO261" s="49"/>
      <c r="CYP261" s="49"/>
      <c r="CYQ261" s="99"/>
      <c r="CYR261" s="98"/>
      <c r="CYS261" s="49"/>
      <c r="CYT261" s="405"/>
      <c r="CYU261" s="405"/>
      <c r="CYV261" s="277"/>
      <c r="CYW261" s="277"/>
      <c r="CYX261" s="277"/>
      <c r="CYY261" s="277"/>
      <c r="CYZ261" s="277"/>
      <c r="CZA261" s="277"/>
      <c r="CZB261" s="277"/>
      <c r="CZC261" s="277"/>
      <c r="CZD261" s="402"/>
      <c r="CZE261" s="404"/>
      <c r="CZF261" s="49"/>
      <c r="CZG261" s="49"/>
      <c r="CZH261" s="49"/>
      <c r="CZI261" s="99"/>
      <c r="CZJ261" s="98"/>
      <c r="CZK261" s="49"/>
      <c r="CZL261" s="405"/>
      <c r="CZM261" s="405"/>
      <c r="CZN261" s="277"/>
      <c r="CZO261" s="277"/>
      <c r="CZP261" s="277"/>
      <c r="CZQ261" s="277"/>
      <c r="CZR261" s="277"/>
      <c r="CZS261" s="277"/>
      <c r="CZT261" s="277"/>
      <c r="CZU261" s="277"/>
      <c r="CZV261" s="402"/>
      <c r="CZW261" s="404"/>
      <c r="CZX261" s="49"/>
      <c r="CZY261" s="49"/>
      <c r="CZZ261" s="49"/>
      <c r="DAA261" s="99"/>
      <c r="DAB261" s="98"/>
      <c r="DAC261" s="49"/>
      <c r="DAD261" s="405"/>
      <c r="DAE261" s="405"/>
      <c r="DAF261" s="277"/>
      <c r="DAG261" s="277"/>
      <c r="DAH261" s="277"/>
      <c r="DAI261" s="277"/>
      <c r="DAJ261" s="277"/>
      <c r="DAK261" s="277"/>
      <c r="DAL261" s="277"/>
      <c r="DAM261" s="277"/>
      <c r="DAN261" s="402"/>
      <c r="DAO261" s="404"/>
      <c r="DAP261" s="49"/>
      <c r="DAQ261" s="49"/>
      <c r="DAR261" s="49"/>
      <c r="DAS261" s="99"/>
      <c r="DAT261" s="98"/>
      <c r="DAU261" s="49"/>
      <c r="DAV261" s="405"/>
      <c r="DAW261" s="405"/>
      <c r="DAX261" s="277"/>
      <c r="DAY261" s="277"/>
      <c r="DAZ261" s="277"/>
      <c r="DBA261" s="277"/>
      <c r="DBB261" s="277"/>
      <c r="DBC261" s="277"/>
      <c r="DBD261" s="277"/>
      <c r="DBE261" s="277"/>
      <c r="DBF261" s="402"/>
      <c r="DBG261" s="404"/>
      <c r="DBH261" s="49"/>
      <c r="DBI261" s="49"/>
      <c r="DBJ261" s="49"/>
      <c r="DBK261" s="99"/>
      <c r="DBL261" s="98"/>
      <c r="DBM261" s="49"/>
      <c r="DBN261" s="405"/>
      <c r="DBO261" s="405"/>
      <c r="DBP261" s="277"/>
      <c r="DBQ261" s="277"/>
      <c r="DBR261" s="277"/>
      <c r="DBS261" s="277"/>
      <c r="DBT261" s="277"/>
      <c r="DBU261" s="277"/>
      <c r="DBV261" s="277"/>
      <c r="DBW261" s="277"/>
      <c r="DBX261" s="402"/>
      <c r="DBY261" s="404"/>
      <c r="DBZ261" s="49"/>
      <c r="DCA261" s="49"/>
      <c r="DCB261" s="49"/>
      <c r="DCC261" s="99"/>
      <c r="DCD261" s="98"/>
      <c r="DCE261" s="49"/>
      <c r="DCF261" s="405"/>
      <c r="DCG261" s="405"/>
      <c r="DCH261" s="277"/>
      <c r="DCI261" s="277"/>
      <c r="DCJ261" s="277"/>
      <c r="DCK261" s="277"/>
      <c r="DCL261" s="277"/>
      <c r="DCM261" s="277"/>
      <c r="DCN261" s="277"/>
      <c r="DCO261" s="277"/>
      <c r="DCP261" s="402"/>
      <c r="DCQ261" s="404"/>
      <c r="DCR261" s="49"/>
      <c r="DCS261" s="49"/>
      <c r="DCT261" s="49"/>
      <c r="DCU261" s="99"/>
      <c r="DCV261" s="98"/>
      <c r="DCW261" s="49"/>
      <c r="DCX261" s="405"/>
      <c r="DCY261" s="405"/>
      <c r="DCZ261" s="277"/>
      <c r="DDA261" s="277"/>
      <c r="DDB261" s="277"/>
      <c r="DDC261" s="277"/>
      <c r="DDD261" s="277"/>
      <c r="DDE261" s="277"/>
      <c r="DDF261" s="277"/>
      <c r="DDG261" s="277"/>
      <c r="DDH261" s="402"/>
      <c r="DDI261" s="404"/>
      <c r="DDJ261" s="49"/>
      <c r="DDK261" s="49"/>
      <c r="DDL261" s="49"/>
      <c r="DDM261" s="99"/>
      <c r="DDN261" s="98"/>
      <c r="DDO261" s="49"/>
      <c r="DDP261" s="405"/>
      <c r="DDQ261" s="405"/>
      <c r="DDR261" s="277"/>
      <c r="DDS261" s="277"/>
      <c r="DDT261" s="277"/>
      <c r="DDU261" s="277"/>
      <c r="DDV261" s="277"/>
      <c r="DDW261" s="277"/>
      <c r="DDX261" s="277"/>
      <c r="DDY261" s="277"/>
      <c r="DDZ261" s="402"/>
      <c r="DEA261" s="404"/>
      <c r="DEB261" s="49"/>
      <c r="DEC261" s="49"/>
      <c r="DED261" s="49"/>
      <c r="DEE261" s="99"/>
      <c r="DEF261" s="98"/>
      <c r="DEG261" s="49"/>
      <c r="DEH261" s="405"/>
      <c r="DEI261" s="405"/>
      <c r="DEJ261" s="277"/>
      <c r="DEK261" s="277"/>
      <c r="DEL261" s="277"/>
      <c r="DEM261" s="277"/>
      <c r="DEN261" s="277"/>
      <c r="DEO261" s="277"/>
      <c r="DEP261" s="277"/>
      <c r="DEQ261" s="277"/>
      <c r="DER261" s="402"/>
      <c r="DES261" s="404"/>
      <c r="DET261" s="49"/>
      <c r="DEU261" s="49"/>
      <c r="DEV261" s="49"/>
      <c r="DEW261" s="99"/>
      <c r="DEX261" s="98"/>
      <c r="DEY261" s="49"/>
      <c r="DEZ261" s="405"/>
      <c r="DFA261" s="405"/>
      <c r="DFB261" s="277"/>
      <c r="DFC261" s="277"/>
      <c r="DFD261" s="277"/>
      <c r="DFE261" s="277"/>
      <c r="DFF261" s="277"/>
      <c r="DFG261" s="277"/>
      <c r="DFH261" s="277"/>
      <c r="DFI261" s="277"/>
      <c r="DFJ261" s="402"/>
      <c r="DFK261" s="404"/>
      <c r="DFL261" s="49"/>
      <c r="DFM261" s="49"/>
      <c r="DFN261" s="49"/>
      <c r="DFO261" s="99"/>
      <c r="DFP261" s="98"/>
      <c r="DFQ261" s="49"/>
      <c r="DFR261" s="405"/>
      <c r="DFS261" s="405"/>
      <c r="DFT261" s="277"/>
      <c r="DFU261" s="277"/>
      <c r="DFV261" s="277"/>
      <c r="DFW261" s="277"/>
      <c r="DFX261" s="277"/>
      <c r="DFY261" s="277"/>
      <c r="DFZ261" s="277"/>
      <c r="DGA261" s="277"/>
      <c r="DGB261" s="402"/>
      <c r="DGC261" s="404"/>
      <c r="DGD261" s="49"/>
      <c r="DGE261" s="49"/>
      <c r="DGF261" s="49"/>
      <c r="DGG261" s="99"/>
      <c r="DGH261" s="98"/>
      <c r="DGI261" s="49"/>
      <c r="DGJ261" s="405"/>
      <c r="DGK261" s="405"/>
      <c r="DGL261" s="277"/>
      <c r="DGM261" s="277"/>
      <c r="DGN261" s="277"/>
      <c r="DGO261" s="277"/>
      <c r="DGP261" s="277"/>
      <c r="DGQ261" s="277"/>
      <c r="DGR261" s="277"/>
      <c r="DGS261" s="277"/>
      <c r="DGT261" s="402"/>
      <c r="DGU261" s="404"/>
      <c r="DGV261" s="49"/>
      <c r="DGW261" s="49"/>
      <c r="DGX261" s="49"/>
      <c r="DGY261" s="99"/>
      <c r="DGZ261" s="98"/>
      <c r="DHA261" s="49"/>
      <c r="DHB261" s="405"/>
      <c r="DHC261" s="405"/>
      <c r="DHD261" s="277"/>
      <c r="DHE261" s="277"/>
      <c r="DHF261" s="277"/>
      <c r="DHG261" s="277"/>
      <c r="DHH261" s="277"/>
      <c r="DHI261" s="277"/>
      <c r="DHJ261" s="277"/>
      <c r="DHK261" s="277"/>
      <c r="DHL261" s="402"/>
      <c r="DHM261" s="404"/>
      <c r="DHN261" s="49"/>
      <c r="DHO261" s="49"/>
      <c r="DHP261" s="49"/>
      <c r="DHQ261" s="99"/>
      <c r="DHR261" s="98"/>
      <c r="DHS261" s="49"/>
      <c r="DHT261" s="405"/>
      <c r="DHU261" s="405"/>
      <c r="DHV261" s="277"/>
      <c r="DHW261" s="277"/>
      <c r="DHX261" s="277"/>
      <c r="DHY261" s="277"/>
      <c r="DHZ261" s="277"/>
      <c r="DIA261" s="277"/>
      <c r="DIB261" s="277"/>
      <c r="DIC261" s="277"/>
      <c r="DID261" s="402"/>
      <c r="DIE261" s="404"/>
      <c r="DIF261" s="49"/>
      <c r="DIG261" s="49"/>
      <c r="DIH261" s="49"/>
      <c r="DII261" s="99"/>
      <c r="DIJ261" s="98"/>
      <c r="DIK261" s="49"/>
      <c r="DIL261" s="405"/>
      <c r="DIM261" s="405"/>
      <c r="DIN261" s="277"/>
      <c r="DIO261" s="277"/>
      <c r="DIP261" s="277"/>
      <c r="DIQ261" s="277"/>
      <c r="DIR261" s="277"/>
      <c r="DIS261" s="277"/>
      <c r="DIT261" s="277"/>
      <c r="DIU261" s="277"/>
      <c r="DIV261" s="402"/>
      <c r="DIW261" s="404"/>
      <c r="DIX261" s="49"/>
      <c r="DIY261" s="49"/>
      <c r="DIZ261" s="49"/>
      <c r="DJA261" s="99"/>
      <c r="DJB261" s="98"/>
      <c r="DJC261" s="49"/>
      <c r="DJD261" s="405"/>
      <c r="DJE261" s="405"/>
      <c r="DJF261" s="277"/>
      <c r="DJG261" s="277"/>
      <c r="DJH261" s="277"/>
      <c r="DJI261" s="277"/>
      <c r="DJJ261" s="277"/>
      <c r="DJK261" s="277"/>
      <c r="DJL261" s="277"/>
      <c r="DJM261" s="277"/>
      <c r="DJN261" s="402"/>
      <c r="DJO261" s="404"/>
      <c r="DJP261" s="49"/>
      <c r="DJQ261" s="49"/>
      <c r="DJR261" s="49"/>
      <c r="DJS261" s="99"/>
      <c r="DJT261" s="98"/>
      <c r="DJU261" s="49"/>
      <c r="DJV261" s="405"/>
      <c r="DJW261" s="405"/>
      <c r="DJX261" s="277"/>
      <c r="DJY261" s="277"/>
      <c r="DJZ261" s="277"/>
      <c r="DKA261" s="277"/>
      <c r="DKB261" s="277"/>
      <c r="DKC261" s="277"/>
      <c r="DKD261" s="277"/>
      <c r="DKE261" s="277"/>
      <c r="DKF261" s="402"/>
      <c r="DKG261" s="404"/>
      <c r="DKH261" s="49"/>
      <c r="DKI261" s="49"/>
      <c r="DKJ261" s="49"/>
      <c r="DKK261" s="99"/>
      <c r="DKL261" s="98"/>
      <c r="DKM261" s="49"/>
      <c r="DKN261" s="405"/>
      <c r="DKO261" s="405"/>
      <c r="DKP261" s="277"/>
      <c r="DKQ261" s="277"/>
      <c r="DKR261" s="277"/>
      <c r="DKS261" s="277"/>
      <c r="DKT261" s="277"/>
      <c r="DKU261" s="277"/>
      <c r="DKV261" s="277"/>
      <c r="DKW261" s="277"/>
      <c r="DKX261" s="402"/>
      <c r="DKY261" s="404"/>
      <c r="DKZ261" s="49"/>
      <c r="DLA261" s="49"/>
      <c r="DLB261" s="49"/>
      <c r="DLC261" s="99"/>
      <c r="DLD261" s="98"/>
      <c r="DLE261" s="49"/>
      <c r="DLF261" s="405"/>
      <c r="DLG261" s="405"/>
      <c r="DLH261" s="277"/>
      <c r="DLI261" s="277"/>
      <c r="DLJ261" s="277"/>
      <c r="DLK261" s="277"/>
      <c r="DLL261" s="277"/>
      <c r="DLM261" s="277"/>
      <c r="DLN261" s="277"/>
      <c r="DLO261" s="277"/>
      <c r="DLP261" s="402"/>
      <c r="DLQ261" s="404"/>
      <c r="DLR261" s="49"/>
      <c r="DLS261" s="49"/>
      <c r="DLT261" s="49"/>
      <c r="DLU261" s="99"/>
      <c r="DLV261" s="98"/>
      <c r="DLW261" s="49"/>
      <c r="DLX261" s="405"/>
      <c r="DLY261" s="405"/>
      <c r="DLZ261" s="277"/>
      <c r="DMA261" s="277"/>
      <c r="DMB261" s="277"/>
      <c r="DMC261" s="277"/>
      <c r="DMD261" s="277"/>
      <c r="DME261" s="277"/>
      <c r="DMF261" s="277"/>
      <c r="DMG261" s="277"/>
      <c r="DMH261" s="402"/>
      <c r="DMI261" s="404"/>
      <c r="DMJ261" s="49"/>
      <c r="DMK261" s="49"/>
      <c r="DML261" s="49"/>
      <c r="DMM261" s="99"/>
      <c r="DMN261" s="98"/>
      <c r="DMO261" s="49"/>
      <c r="DMP261" s="405"/>
      <c r="DMQ261" s="405"/>
      <c r="DMR261" s="277"/>
      <c r="DMS261" s="277"/>
      <c r="DMT261" s="277"/>
      <c r="DMU261" s="277"/>
      <c r="DMV261" s="277"/>
      <c r="DMW261" s="277"/>
      <c r="DMX261" s="277"/>
      <c r="DMY261" s="277"/>
      <c r="DMZ261" s="402"/>
      <c r="DNA261" s="404"/>
      <c r="DNB261" s="49"/>
      <c r="DNC261" s="49"/>
      <c r="DND261" s="49"/>
      <c r="DNE261" s="99"/>
      <c r="DNF261" s="98"/>
      <c r="DNG261" s="49"/>
      <c r="DNH261" s="405"/>
      <c r="DNI261" s="405"/>
      <c r="DNJ261" s="277"/>
      <c r="DNK261" s="277"/>
      <c r="DNL261" s="277"/>
      <c r="DNM261" s="277"/>
      <c r="DNN261" s="277"/>
      <c r="DNO261" s="277"/>
      <c r="DNP261" s="277"/>
      <c r="DNQ261" s="277"/>
      <c r="DNR261" s="402"/>
      <c r="DNS261" s="404"/>
      <c r="DNT261" s="49"/>
      <c r="DNU261" s="49"/>
      <c r="DNV261" s="49"/>
      <c r="DNW261" s="99"/>
      <c r="DNX261" s="98"/>
      <c r="DNY261" s="49"/>
      <c r="DNZ261" s="405"/>
      <c r="DOA261" s="405"/>
      <c r="DOB261" s="277"/>
      <c r="DOC261" s="277"/>
      <c r="DOD261" s="277"/>
      <c r="DOE261" s="277"/>
      <c r="DOF261" s="277"/>
      <c r="DOG261" s="277"/>
      <c r="DOH261" s="277"/>
      <c r="DOI261" s="277"/>
      <c r="DOJ261" s="402"/>
      <c r="DOK261" s="404"/>
      <c r="DOL261" s="49"/>
      <c r="DOM261" s="49"/>
      <c r="DON261" s="49"/>
      <c r="DOO261" s="99"/>
      <c r="DOP261" s="98"/>
      <c r="DOQ261" s="49"/>
      <c r="DOR261" s="405"/>
      <c r="DOS261" s="405"/>
      <c r="DOT261" s="277"/>
      <c r="DOU261" s="277"/>
      <c r="DOV261" s="277"/>
      <c r="DOW261" s="277"/>
      <c r="DOX261" s="277"/>
      <c r="DOY261" s="277"/>
      <c r="DOZ261" s="277"/>
      <c r="DPA261" s="277"/>
      <c r="DPB261" s="402"/>
      <c r="DPC261" s="404"/>
      <c r="DPD261" s="49"/>
      <c r="DPE261" s="49"/>
      <c r="DPF261" s="49"/>
      <c r="DPG261" s="99"/>
      <c r="DPH261" s="98"/>
      <c r="DPI261" s="49"/>
      <c r="DPJ261" s="405"/>
      <c r="DPK261" s="405"/>
      <c r="DPL261" s="277"/>
      <c r="DPM261" s="277"/>
      <c r="DPN261" s="277"/>
      <c r="DPO261" s="277"/>
      <c r="DPP261" s="277"/>
      <c r="DPQ261" s="277"/>
      <c r="DPR261" s="277"/>
      <c r="DPS261" s="277"/>
      <c r="DPT261" s="402"/>
      <c r="DPU261" s="404"/>
      <c r="DPV261" s="49"/>
      <c r="DPW261" s="49"/>
      <c r="DPX261" s="49"/>
      <c r="DPY261" s="99"/>
      <c r="DPZ261" s="98"/>
      <c r="DQA261" s="49"/>
      <c r="DQB261" s="405"/>
      <c r="DQC261" s="405"/>
      <c r="DQD261" s="277"/>
      <c r="DQE261" s="277"/>
      <c r="DQF261" s="277"/>
      <c r="DQG261" s="277"/>
      <c r="DQH261" s="277"/>
      <c r="DQI261" s="277"/>
      <c r="DQJ261" s="277"/>
      <c r="DQK261" s="277"/>
      <c r="DQL261" s="402"/>
      <c r="DQM261" s="404"/>
      <c r="DQN261" s="49"/>
      <c r="DQO261" s="49"/>
      <c r="DQP261" s="49"/>
      <c r="DQQ261" s="99"/>
      <c r="DQR261" s="98"/>
      <c r="DQS261" s="49"/>
      <c r="DQT261" s="405"/>
      <c r="DQU261" s="405"/>
      <c r="DQV261" s="277"/>
      <c r="DQW261" s="277"/>
      <c r="DQX261" s="277"/>
      <c r="DQY261" s="277"/>
      <c r="DQZ261" s="277"/>
      <c r="DRA261" s="277"/>
      <c r="DRB261" s="277"/>
      <c r="DRC261" s="277"/>
      <c r="DRD261" s="402"/>
      <c r="DRE261" s="404"/>
      <c r="DRF261" s="49"/>
      <c r="DRG261" s="49"/>
      <c r="DRH261" s="49"/>
      <c r="DRI261" s="99"/>
      <c r="DRJ261" s="98"/>
      <c r="DRK261" s="49"/>
      <c r="DRL261" s="405"/>
      <c r="DRM261" s="405"/>
      <c r="DRN261" s="277"/>
      <c r="DRO261" s="277"/>
      <c r="DRP261" s="277"/>
      <c r="DRQ261" s="277"/>
      <c r="DRR261" s="277"/>
      <c r="DRS261" s="277"/>
      <c r="DRT261" s="277"/>
      <c r="DRU261" s="277"/>
      <c r="DRV261" s="402"/>
      <c r="DRW261" s="404"/>
      <c r="DRX261" s="49"/>
      <c r="DRY261" s="49"/>
      <c r="DRZ261" s="49"/>
      <c r="DSA261" s="99"/>
      <c r="DSB261" s="98"/>
      <c r="DSC261" s="49"/>
      <c r="DSD261" s="405"/>
      <c r="DSE261" s="405"/>
      <c r="DSF261" s="277"/>
      <c r="DSG261" s="277"/>
      <c r="DSH261" s="277"/>
      <c r="DSI261" s="277"/>
      <c r="DSJ261" s="277"/>
      <c r="DSK261" s="277"/>
      <c r="DSL261" s="277"/>
      <c r="DSM261" s="277"/>
      <c r="DSN261" s="402"/>
      <c r="DSO261" s="404"/>
      <c r="DSP261" s="49"/>
      <c r="DSQ261" s="49"/>
      <c r="DSR261" s="49"/>
      <c r="DSS261" s="99"/>
      <c r="DST261" s="98"/>
      <c r="DSU261" s="49"/>
      <c r="DSV261" s="405"/>
      <c r="DSW261" s="405"/>
      <c r="DSX261" s="277"/>
      <c r="DSY261" s="277"/>
      <c r="DSZ261" s="277"/>
      <c r="DTA261" s="277"/>
      <c r="DTB261" s="277"/>
      <c r="DTC261" s="277"/>
      <c r="DTD261" s="277"/>
      <c r="DTE261" s="277"/>
      <c r="DTF261" s="402"/>
      <c r="DTG261" s="404"/>
      <c r="DTH261" s="49"/>
      <c r="DTI261" s="49"/>
      <c r="DTJ261" s="49"/>
      <c r="DTK261" s="99"/>
      <c r="DTL261" s="98"/>
      <c r="DTM261" s="49"/>
      <c r="DTN261" s="405"/>
      <c r="DTO261" s="405"/>
      <c r="DTP261" s="277"/>
      <c r="DTQ261" s="277"/>
      <c r="DTR261" s="277"/>
      <c r="DTS261" s="277"/>
      <c r="DTT261" s="277"/>
      <c r="DTU261" s="277"/>
      <c r="DTV261" s="277"/>
      <c r="DTW261" s="277"/>
      <c r="DTX261" s="402"/>
      <c r="DTY261" s="404"/>
      <c r="DTZ261" s="49"/>
      <c r="DUA261" s="49"/>
      <c r="DUB261" s="49"/>
      <c r="DUC261" s="99"/>
      <c r="DUD261" s="98"/>
      <c r="DUE261" s="49"/>
      <c r="DUF261" s="405"/>
      <c r="DUG261" s="405"/>
      <c r="DUH261" s="277"/>
      <c r="DUI261" s="277"/>
      <c r="DUJ261" s="277"/>
      <c r="DUK261" s="277"/>
      <c r="DUL261" s="277"/>
      <c r="DUM261" s="277"/>
      <c r="DUN261" s="277"/>
      <c r="DUO261" s="277"/>
      <c r="DUP261" s="402"/>
      <c r="DUQ261" s="404"/>
      <c r="DUR261" s="49"/>
      <c r="DUS261" s="49"/>
      <c r="DUT261" s="49"/>
      <c r="DUU261" s="99"/>
      <c r="DUV261" s="98"/>
      <c r="DUW261" s="49"/>
      <c r="DUX261" s="405"/>
      <c r="DUY261" s="405"/>
      <c r="DUZ261" s="277"/>
      <c r="DVA261" s="277"/>
      <c r="DVB261" s="277"/>
      <c r="DVC261" s="277"/>
      <c r="DVD261" s="277"/>
      <c r="DVE261" s="277"/>
      <c r="DVF261" s="277"/>
      <c r="DVG261" s="277"/>
      <c r="DVH261" s="402"/>
      <c r="DVI261" s="404"/>
      <c r="DVJ261" s="49"/>
      <c r="DVK261" s="49"/>
      <c r="DVL261" s="49"/>
      <c r="DVM261" s="99"/>
      <c r="DVN261" s="98"/>
      <c r="DVO261" s="49"/>
      <c r="DVP261" s="405"/>
      <c r="DVQ261" s="405"/>
      <c r="DVR261" s="277"/>
      <c r="DVS261" s="277"/>
      <c r="DVT261" s="277"/>
      <c r="DVU261" s="277"/>
      <c r="DVV261" s="277"/>
      <c r="DVW261" s="277"/>
      <c r="DVX261" s="277"/>
      <c r="DVY261" s="277"/>
      <c r="DVZ261" s="402"/>
      <c r="DWA261" s="404"/>
      <c r="DWB261" s="49"/>
      <c r="DWC261" s="49"/>
      <c r="DWD261" s="49"/>
      <c r="DWE261" s="99"/>
      <c r="DWF261" s="98"/>
      <c r="DWG261" s="49"/>
      <c r="DWH261" s="405"/>
      <c r="DWI261" s="405"/>
      <c r="DWJ261" s="277"/>
      <c r="DWK261" s="277"/>
      <c r="DWL261" s="277"/>
      <c r="DWM261" s="277"/>
      <c r="DWN261" s="277"/>
      <c r="DWO261" s="277"/>
      <c r="DWP261" s="277"/>
      <c r="DWQ261" s="277"/>
      <c r="DWR261" s="402"/>
      <c r="DWS261" s="404"/>
      <c r="DWT261" s="49"/>
      <c r="DWU261" s="49"/>
      <c r="DWV261" s="49"/>
      <c r="DWW261" s="99"/>
      <c r="DWX261" s="98"/>
      <c r="DWY261" s="49"/>
      <c r="DWZ261" s="405"/>
      <c r="DXA261" s="405"/>
      <c r="DXB261" s="277"/>
      <c r="DXC261" s="277"/>
      <c r="DXD261" s="277"/>
      <c r="DXE261" s="277"/>
      <c r="DXF261" s="277"/>
      <c r="DXG261" s="277"/>
      <c r="DXH261" s="277"/>
      <c r="DXI261" s="277"/>
      <c r="DXJ261" s="402"/>
      <c r="DXK261" s="404"/>
      <c r="DXL261" s="49"/>
      <c r="DXM261" s="49"/>
      <c r="DXN261" s="49"/>
      <c r="DXO261" s="99"/>
      <c r="DXP261" s="98"/>
      <c r="DXQ261" s="49"/>
      <c r="DXR261" s="405"/>
      <c r="DXS261" s="405"/>
      <c r="DXT261" s="277"/>
      <c r="DXU261" s="277"/>
      <c r="DXV261" s="277"/>
      <c r="DXW261" s="277"/>
      <c r="DXX261" s="277"/>
      <c r="DXY261" s="277"/>
      <c r="DXZ261" s="277"/>
      <c r="DYA261" s="277"/>
      <c r="DYB261" s="402"/>
      <c r="DYC261" s="404"/>
      <c r="DYD261" s="49"/>
      <c r="DYE261" s="49"/>
      <c r="DYF261" s="49"/>
      <c r="DYG261" s="99"/>
      <c r="DYH261" s="98"/>
      <c r="DYI261" s="49"/>
      <c r="DYJ261" s="405"/>
      <c r="DYK261" s="405"/>
      <c r="DYL261" s="277"/>
      <c r="DYM261" s="277"/>
      <c r="DYN261" s="277"/>
      <c r="DYO261" s="277"/>
      <c r="DYP261" s="277"/>
      <c r="DYQ261" s="277"/>
      <c r="DYR261" s="277"/>
      <c r="DYS261" s="277"/>
      <c r="DYT261" s="402"/>
      <c r="DYU261" s="404"/>
      <c r="DYV261" s="49"/>
      <c r="DYW261" s="49"/>
      <c r="DYX261" s="49"/>
      <c r="DYY261" s="99"/>
      <c r="DYZ261" s="98"/>
      <c r="DZA261" s="49"/>
      <c r="DZB261" s="405"/>
      <c r="DZC261" s="405"/>
      <c r="DZD261" s="277"/>
      <c r="DZE261" s="277"/>
      <c r="DZF261" s="277"/>
      <c r="DZG261" s="277"/>
      <c r="DZH261" s="277"/>
      <c r="DZI261" s="277"/>
      <c r="DZJ261" s="277"/>
      <c r="DZK261" s="277"/>
      <c r="DZL261" s="402"/>
      <c r="DZM261" s="404"/>
      <c r="DZN261" s="49"/>
      <c r="DZO261" s="49"/>
      <c r="DZP261" s="49"/>
      <c r="DZQ261" s="99"/>
      <c r="DZR261" s="98"/>
      <c r="DZS261" s="49"/>
      <c r="DZT261" s="405"/>
      <c r="DZU261" s="405"/>
      <c r="DZV261" s="277"/>
      <c r="DZW261" s="277"/>
      <c r="DZX261" s="277"/>
      <c r="DZY261" s="277"/>
      <c r="DZZ261" s="277"/>
      <c r="EAA261" s="277"/>
      <c r="EAB261" s="277"/>
      <c r="EAC261" s="277"/>
      <c r="EAD261" s="402"/>
      <c r="EAE261" s="404"/>
      <c r="EAF261" s="49"/>
      <c r="EAG261" s="49"/>
      <c r="EAH261" s="49"/>
      <c r="EAI261" s="99"/>
      <c r="EAJ261" s="98"/>
      <c r="EAK261" s="49"/>
      <c r="EAL261" s="405"/>
      <c r="EAM261" s="405"/>
      <c r="EAN261" s="277"/>
      <c r="EAO261" s="277"/>
      <c r="EAP261" s="277"/>
      <c r="EAQ261" s="277"/>
      <c r="EAR261" s="277"/>
      <c r="EAS261" s="277"/>
      <c r="EAT261" s="277"/>
      <c r="EAU261" s="277"/>
      <c r="EAV261" s="402"/>
      <c r="EAW261" s="404"/>
      <c r="EAX261" s="49"/>
      <c r="EAY261" s="49"/>
      <c r="EAZ261" s="49"/>
      <c r="EBA261" s="99"/>
      <c r="EBB261" s="98"/>
      <c r="EBC261" s="49"/>
      <c r="EBD261" s="405"/>
      <c r="EBE261" s="405"/>
      <c r="EBF261" s="277"/>
      <c r="EBG261" s="277"/>
      <c r="EBH261" s="277"/>
      <c r="EBI261" s="277"/>
      <c r="EBJ261" s="277"/>
      <c r="EBK261" s="277"/>
      <c r="EBL261" s="277"/>
      <c r="EBM261" s="277"/>
      <c r="EBN261" s="402"/>
      <c r="EBO261" s="404"/>
      <c r="EBP261" s="49"/>
      <c r="EBQ261" s="49"/>
      <c r="EBR261" s="49"/>
      <c r="EBS261" s="99"/>
      <c r="EBT261" s="98"/>
      <c r="EBU261" s="49"/>
      <c r="EBV261" s="405"/>
      <c r="EBW261" s="405"/>
      <c r="EBX261" s="277"/>
      <c r="EBY261" s="277"/>
      <c r="EBZ261" s="277"/>
      <c r="ECA261" s="277"/>
      <c r="ECB261" s="277"/>
      <c r="ECC261" s="277"/>
      <c r="ECD261" s="277"/>
      <c r="ECE261" s="277"/>
      <c r="ECF261" s="402"/>
      <c r="ECG261" s="404"/>
      <c r="ECH261" s="49"/>
      <c r="ECI261" s="49"/>
      <c r="ECJ261" s="49"/>
      <c r="ECK261" s="99"/>
      <c r="ECL261" s="98"/>
      <c r="ECM261" s="49"/>
      <c r="ECN261" s="405"/>
      <c r="ECO261" s="405"/>
      <c r="ECP261" s="277"/>
      <c r="ECQ261" s="277"/>
      <c r="ECR261" s="277"/>
      <c r="ECS261" s="277"/>
      <c r="ECT261" s="277"/>
      <c r="ECU261" s="277"/>
      <c r="ECV261" s="277"/>
      <c r="ECW261" s="277"/>
      <c r="ECX261" s="402"/>
      <c r="ECY261" s="404"/>
      <c r="ECZ261" s="49"/>
      <c r="EDA261" s="49"/>
      <c r="EDB261" s="49"/>
      <c r="EDC261" s="99"/>
      <c r="EDD261" s="98"/>
      <c r="EDE261" s="49"/>
      <c r="EDF261" s="405"/>
      <c r="EDG261" s="405"/>
      <c r="EDH261" s="277"/>
      <c r="EDI261" s="277"/>
      <c r="EDJ261" s="277"/>
      <c r="EDK261" s="277"/>
      <c r="EDL261" s="277"/>
      <c r="EDM261" s="277"/>
      <c r="EDN261" s="277"/>
      <c r="EDO261" s="277"/>
      <c r="EDP261" s="402"/>
      <c r="EDQ261" s="404"/>
      <c r="EDR261" s="49"/>
      <c r="EDS261" s="49"/>
      <c r="EDT261" s="49"/>
      <c r="EDU261" s="99"/>
      <c r="EDV261" s="98"/>
      <c r="EDW261" s="49"/>
      <c r="EDX261" s="405"/>
      <c r="EDY261" s="405"/>
      <c r="EDZ261" s="277"/>
      <c r="EEA261" s="277"/>
      <c r="EEB261" s="277"/>
      <c r="EEC261" s="277"/>
      <c r="EED261" s="277"/>
      <c r="EEE261" s="277"/>
      <c r="EEF261" s="277"/>
      <c r="EEG261" s="277"/>
      <c r="EEH261" s="402"/>
      <c r="EEI261" s="404"/>
      <c r="EEJ261" s="49"/>
      <c r="EEK261" s="49"/>
      <c r="EEL261" s="49"/>
      <c r="EEM261" s="99"/>
      <c r="EEN261" s="98"/>
      <c r="EEO261" s="49"/>
      <c r="EEP261" s="405"/>
      <c r="EEQ261" s="405"/>
      <c r="EER261" s="277"/>
      <c r="EES261" s="277"/>
      <c r="EET261" s="277"/>
      <c r="EEU261" s="277"/>
      <c r="EEV261" s="277"/>
      <c r="EEW261" s="277"/>
      <c r="EEX261" s="277"/>
      <c r="EEY261" s="277"/>
      <c r="EEZ261" s="402"/>
      <c r="EFA261" s="404"/>
      <c r="EFB261" s="49"/>
      <c r="EFC261" s="49"/>
      <c r="EFD261" s="49"/>
      <c r="EFE261" s="99"/>
      <c r="EFF261" s="98"/>
      <c r="EFG261" s="49"/>
      <c r="EFH261" s="405"/>
      <c r="EFI261" s="405"/>
      <c r="EFJ261" s="277"/>
      <c r="EFK261" s="277"/>
      <c r="EFL261" s="277"/>
      <c r="EFM261" s="277"/>
      <c r="EFN261" s="277"/>
      <c r="EFO261" s="277"/>
      <c r="EFP261" s="277"/>
      <c r="EFQ261" s="277"/>
      <c r="EFR261" s="402"/>
      <c r="EFS261" s="404"/>
      <c r="EFT261" s="49"/>
      <c r="EFU261" s="49"/>
      <c r="EFV261" s="49"/>
      <c r="EFW261" s="99"/>
      <c r="EFX261" s="98"/>
      <c r="EFY261" s="49"/>
      <c r="EFZ261" s="405"/>
      <c r="EGA261" s="405"/>
      <c r="EGB261" s="277"/>
      <c r="EGC261" s="277"/>
      <c r="EGD261" s="277"/>
      <c r="EGE261" s="277"/>
      <c r="EGF261" s="277"/>
      <c r="EGG261" s="277"/>
      <c r="EGH261" s="277"/>
      <c r="EGI261" s="277"/>
      <c r="EGJ261" s="402"/>
      <c r="EGK261" s="404"/>
      <c r="EGL261" s="49"/>
      <c r="EGM261" s="49"/>
      <c r="EGN261" s="49"/>
      <c r="EGO261" s="99"/>
      <c r="EGP261" s="98"/>
      <c r="EGQ261" s="49"/>
      <c r="EGR261" s="405"/>
      <c r="EGS261" s="405"/>
      <c r="EGT261" s="277"/>
      <c r="EGU261" s="277"/>
      <c r="EGV261" s="277"/>
      <c r="EGW261" s="277"/>
      <c r="EGX261" s="277"/>
      <c r="EGY261" s="277"/>
      <c r="EGZ261" s="277"/>
      <c r="EHA261" s="277"/>
      <c r="EHB261" s="402"/>
      <c r="EHC261" s="404"/>
      <c r="EHD261" s="49"/>
      <c r="EHE261" s="49"/>
      <c r="EHF261" s="49"/>
      <c r="EHG261" s="99"/>
      <c r="EHH261" s="98"/>
      <c r="EHI261" s="49"/>
      <c r="EHJ261" s="405"/>
      <c r="EHK261" s="405"/>
      <c r="EHL261" s="277"/>
      <c r="EHM261" s="277"/>
      <c r="EHN261" s="277"/>
      <c r="EHO261" s="277"/>
      <c r="EHP261" s="277"/>
      <c r="EHQ261" s="277"/>
      <c r="EHR261" s="277"/>
      <c r="EHS261" s="277"/>
      <c r="EHT261" s="402"/>
      <c r="EHU261" s="404"/>
      <c r="EHV261" s="49"/>
      <c r="EHW261" s="49"/>
      <c r="EHX261" s="49"/>
      <c r="EHY261" s="99"/>
      <c r="EHZ261" s="98"/>
      <c r="EIA261" s="49"/>
      <c r="EIB261" s="405"/>
      <c r="EIC261" s="405"/>
      <c r="EID261" s="277"/>
      <c r="EIE261" s="277"/>
      <c r="EIF261" s="277"/>
      <c r="EIG261" s="277"/>
      <c r="EIH261" s="277"/>
      <c r="EII261" s="277"/>
      <c r="EIJ261" s="277"/>
      <c r="EIK261" s="277"/>
      <c r="EIL261" s="402"/>
      <c r="EIM261" s="404"/>
      <c r="EIN261" s="49"/>
      <c r="EIO261" s="49"/>
      <c r="EIP261" s="49"/>
      <c r="EIQ261" s="99"/>
      <c r="EIR261" s="98"/>
      <c r="EIS261" s="49"/>
      <c r="EIT261" s="405"/>
      <c r="EIU261" s="405"/>
      <c r="EIV261" s="277"/>
      <c r="EIW261" s="277"/>
      <c r="EIX261" s="277"/>
      <c r="EIY261" s="277"/>
      <c r="EIZ261" s="277"/>
      <c r="EJA261" s="277"/>
      <c r="EJB261" s="277"/>
      <c r="EJC261" s="277"/>
      <c r="EJD261" s="402"/>
      <c r="EJE261" s="404"/>
      <c r="EJF261" s="49"/>
      <c r="EJG261" s="49"/>
      <c r="EJH261" s="49"/>
      <c r="EJI261" s="99"/>
      <c r="EJJ261" s="98"/>
      <c r="EJK261" s="49"/>
      <c r="EJL261" s="405"/>
      <c r="EJM261" s="405"/>
      <c r="EJN261" s="277"/>
      <c r="EJO261" s="277"/>
      <c r="EJP261" s="277"/>
      <c r="EJQ261" s="277"/>
      <c r="EJR261" s="277"/>
      <c r="EJS261" s="277"/>
      <c r="EJT261" s="277"/>
      <c r="EJU261" s="277"/>
      <c r="EJV261" s="402"/>
      <c r="EJW261" s="404"/>
      <c r="EJX261" s="49"/>
      <c r="EJY261" s="49"/>
      <c r="EJZ261" s="49"/>
      <c r="EKA261" s="99"/>
      <c r="EKB261" s="98"/>
      <c r="EKC261" s="49"/>
      <c r="EKD261" s="405"/>
      <c r="EKE261" s="405"/>
      <c r="EKF261" s="277"/>
      <c r="EKG261" s="277"/>
      <c r="EKH261" s="277"/>
      <c r="EKI261" s="277"/>
      <c r="EKJ261" s="277"/>
      <c r="EKK261" s="277"/>
      <c r="EKL261" s="277"/>
      <c r="EKM261" s="277"/>
      <c r="EKN261" s="402"/>
      <c r="EKO261" s="404"/>
      <c r="EKP261" s="49"/>
      <c r="EKQ261" s="49"/>
      <c r="EKR261" s="49"/>
      <c r="EKS261" s="99"/>
      <c r="EKT261" s="98"/>
      <c r="EKU261" s="49"/>
      <c r="EKV261" s="405"/>
      <c r="EKW261" s="405"/>
      <c r="EKX261" s="277"/>
      <c r="EKY261" s="277"/>
      <c r="EKZ261" s="277"/>
      <c r="ELA261" s="277"/>
      <c r="ELB261" s="277"/>
      <c r="ELC261" s="277"/>
      <c r="ELD261" s="277"/>
      <c r="ELE261" s="277"/>
      <c r="ELF261" s="402"/>
      <c r="ELG261" s="404"/>
      <c r="ELH261" s="49"/>
      <c r="ELI261" s="49"/>
      <c r="ELJ261" s="49"/>
      <c r="ELK261" s="99"/>
      <c r="ELL261" s="98"/>
      <c r="ELM261" s="49"/>
      <c r="ELN261" s="405"/>
      <c r="ELO261" s="405"/>
      <c r="ELP261" s="277"/>
      <c r="ELQ261" s="277"/>
      <c r="ELR261" s="277"/>
      <c r="ELS261" s="277"/>
      <c r="ELT261" s="277"/>
      <c r="ELU261" s="277"/>
      <c r="ELV261" s="277"/>
      <c r="ELW261" s="277"/>
      <c r="ELX261" s="402"/>
      <c r="ELY261" s="404"/>
      <c r="ELZ261" s="49"/>
      <c r="EMA261" s="49"/>
      <c r="EMB261" s="49"/>
      <c r="EMC261" s="99"/>
      <c r="EMD261" s="98"/>
      <c r="EME261" s="49"/>
      <c r="EMF261" s="405"/>
      <c r="EMG261" s="405"/>
      <c r="EMH261" s="277"/>
      <c r="EMI261" s="277"/>
      <c r="EMJ261" s="277"/>
      <c r="EMK261" s="277"/>
      <c r="EML261" s="277"/>
      <c r="EMM261" s="277"/>
      <c r="EMN261" s="277"/>
      <c r="EMO261" s="277"/>
      <c r="EMP261" s="402"/>
      <c r="EMQ261" s="404"/>
      <c r="EMR261" s="49"/>
      <c r="EMS261" s="49"/>
      <c r="EMT261" s="49"/>
      <c r="EMU261" s="99"/>
      <c r="EMV261" s="98"/>
      <c r="EMW261" s="49"/>
      <c r="EMX261" s="405"/>
      <c r="EMY261" s="405"/>
      <c r="EMZ261" s="277"/>
      <c r="ENA261" s="277"/>
      <c r="ENB261" s="277"/>
      <c r="ENC261" s="277"/>
      <c r="END261" s="277"/>
      <c r="ENE261" s="277"/>
      <c r="ENF261" s="277"/>
      <c r="ENG261" s="277"/>
      <c r="ENH261" s="402"/>
      <c r="ENI261" s="404"/>
      <c r="ENJ261" s="49"/>
      <c r="ENK261" s="49"/>
      <c r="ENL261" s="49"/>
      <c r="ENM261" s="99"/>
      <c r="ENN261" s="98"/>
      <c r="ENO261" s="49"/>
      <c r="ENP261" s="405"/>
      <c r="ENQ261" s="405"/>
      <c r="ENR261" s="277"/>
      <c r="ENS261" s="277"/>
      <c r="ENT261" s="277"/>
      <c r="ENU261" s="277"/>
      <c r="ENV261" s="277"/>
      <c r="ENW261" s="277"/>
      <c r="ENX261" s="277"/>
      <c r="ENY261" s="277"/>
      <c r="ENZ261" s="402"/>
      <c r="EOA261" s="404"/>
      <c r="EOB261" s="49"/>
      <c r="EOC261" s="49"/>
      <c r="EOD261" s="49"/>
      <c r="EOE261" s="99"/>
      <c r="EOF261" s="98"/>
      <c r="EOG261" s="49"/>
      <c r="EOH261" s="405"/>
      <c r="EOI261" s="405"/>
      <c r="EOJ261" s="277"/>
      <c r="EOK261" s="277"/>
      <c r="EOL261" s="277"/>
      <c r="EOM261" s="277"/>
      <c r="EON261" s="277"/>
      <c r="EOO261" s="277"/>
      <c r="EOP261" s="277"/>
      <c r="EOQ261" s="277"/>
      <c r="EOR261" s="402"/>
      <c r="EOS261" s="404"/>
      <c r="EOT261" s="49"/>
      <c r="EOU261" s="49"/>
      <c r="EOV261" s="49"/>
      <c r="EOW261" s="99"/>
      <c r="EOX261" s="98"/>
      <c r="EOY261" s="49"/>
      <c r="EOZ261" s="405"/>
      <c r="EPA261" s="405"/>
      <c r="EPB261" s="277"/>
      <c r="EPC261" s="277"/>
      <c r="EPD261" s="277"/>
      <c r="EPE261" s="277"/>
      <c r="EPF261" s="277"/>
      <c r="EPG261" s="277"/>
      <c r="EPH261" s="277"/>
      <c r="EPI261" s="277"/>
      <c r="EPJ261" s="402"/>
      <c r="EPK261" s="404"/>
      <c r="EPL261" s="49"/>
      <c r="EPM261" s="49"/>
      <c r="EPN261" s="49"/>
      <c r="EPO261" s="99"/>
      <c r="EPP261" s="98"/>
      <c r="EPQ261" s="49"/>
      <c r="EPR261" s="405"/>
      <c r="EPS261" s="405"/>
      <c r="EPT261" s="277"/>
      <c r="EPU261" s="277"/>
      <c r="EPV261" s="277"/>
      <c r="EPW261" s="277"/>
      <c r="EPX261" s="277"/>
      <c r="EPY261" s="277"/>
      <c r="EPZ261" s="277"/>
      <c r="EQA261" s="277"/>
      <c r="EQB261" s="402"/>
      <c r="EQC261" s="404"/>
      <c r="EQD261" s="49"/>
      <c r="EQE261" s="49"/>
      <c r="EQF261" s="49"/>
      <c r="EQG261" s="99"/>
      <c r="EQH261" s="98"/>
      <c r="EQI261" s="49"/>
      <c r="EQJ261" s="405"/>
      <c r="EQK261" s="405"/>
      <c r="EQL261" s="277"/>
      <c r="EQM261" s="277"/>
      <c r="EQN261" s="277"/>
      <c r="EQO261" s="277"/>
      <c r="EQP261" s="277"/>
      <c r="EQQ261" s="277"/>
      <c r="EQR261" s="277"/>
      <c r="EQS261" s="277"/>
      <c r="EQT261" s="402"/>
      <c r="EQU261" s="404"/>
      <c r="EQV261" s="49"/>
      <c r="EQW261" s="49"/>
      <c r="EQX261" s="49"/>
      <c r="EQY261" s="99"/>
      <c r="EQZ261" s="98"/>
      <c r="ERA261" s="49"/>
      <c r="ERB261" s="405"/>
      <c r="ERC261" s="405"/>
      <c r="ERD261" s="277"/>
      <c r="ERE261" s="277"/>
      <c r="ERF261" s="277"/>
      <c r="ERG261" s="277"/>
      <c r="ERH261" s="277"/>
      <c r="ERI261" s="277"/>
      <c r="ERJ261" s="277"/>
      <c r="ERK261" s="277"/>
      <c r="ERL261" s="402"/>
      <c r="ERM261" s="404"/>
      <c r="ERN261" s="49"/>
      <c r="ERO261" s="49"/>
      <c r="ERP261" s="49"/>
      <c r="ERQ261" s="99"/>
      <c r="ERR261" s="98"/>
      <c r="ERS261" s="49"/>
      <c r="ERT261" s="405"/>
      <c r="ERU261" s="405"/>
      <c r="ERV261" s="277"/>
      <c r="ERW261" s="277"/>
      <c r="ERX261" s="277"/>
      <c r="ERY261" s="277"/>
      <c r="ERZ261" s="277"/>
      <c r="ESA261" s="277"/>
      <c r="ESB261" s="277"/>
      <c r="ESC261" s="277"/>
      <c r="ESD261" s="402"/>
      <c r="ESE261" s="404"/>
      <c r="ESF261" s="49"/>
      <c r="ESG261" s="49"/>
      <c r="ESH261" s="49"/>
      <c r="ESI261" s="99"/>
      <c r="ESJ261" s="98"/>
      <c r="ESK261" s="49"/>
      <c r="ESL261" s="405"/>
      <c r="ESM261" s="405"/>
      <c r="ESN261" s="277"/>
      <c r="ESO261" s="277"/>
      <c r="ESP261" s="277"/>
      <c r="ESQ261" s="277"/>
      <c r="ESR261" s="277"/>
      <c r="ESS261" s="277"/>
      <c r="EST261" s="277"/>
      <c r="ESU261" s="277"/>
      <c r="ESV261" s="402"/>
      <c r="ESW261" s="404"/>
      <c r="ESX261" s="49"/>
      <c r="ESY261" s="49"/>
      <c r="ESZ261" s="49"/>
      <c r="ETA261" s="99"/>
      <c r="ETB261" s="98"/>
      <c r="ETC261" s="49"/>
      <c r="ETD261" s="405"/>
      <c r="ETE261" s="405"/>
      <c r="ETF261" s="277"/>
      <c r="ETG261" s="277"/>
      <c r="ETH261" s="277"/>
      <c r="ETI261" s="277"/>
      <c r="ETJ261" s="277"/>
      <c r="ETK261" s="277"/>
      <c r="ETL261" s="277"/>
      <c r="ETM261" s="277"/>
      <c r="ETN261" s="402"/>
      <c r="ETO261" s="404"/>
      <c r="ETP261" s="49"/>
      <c r="ETQ261" s="49"/>
      <c r="ETR261" s="49"/>
      <c r="ETS261" s="99"/>
      <c r="ETT261" s="98"/>
      <c r="ETU261" s="49"/>
      <c r="ETV261" s="405"/>
      <c r="ETW261" s="405"/>
      <c r="ETX261" s="277"/>
      <c r="ETY261" s="277"/>
      <c r="ETZ261" s="277"/>
      <c r="EUA261" s="277"/>
      <c r="EUB261" s="277"/>
      <c r="EUC261" s="277"/>
      <c r="EUD261" s="277"/>
      <c r="EUE261" s="277"/>
      <c r="EUF261" s="402"/>
      <c r="EUG261" s="404"/>
      <c r="EUH261" s="49"/>
      <c r="EUI261" s="49"/>
      <c r="EUJ261" s="49"/>
      <c r="EUK261" s="99"/>
      <c r="EUL261" s="98"/>
      <c r="EUM261" s="49"/>
      <c r="EUN261" s="405"/>
      <c r="EUO261" s="405"/>
      <c r="EUP261" s="277"/>
      <c r="EUQ261" s="277"/>
      <c r="EUR261" s="277"/>
      <c r="EUS261" s="277"/>
      <c r="EUT261" s="277"/>
      <c r="EUU261" s="277"/>
      <c r="EUV261" s="277"/>
      <c r="EUW261" s="277"/>
      <c r="EUX261" s="402"/>
      <c r="EUY261" s="404"/>
      <c r="EUZ261" s="49"/>
      <c r="EVA261" s="49"/>
      <c r="EVB261" s="49"/>
      <c r="EVC261" s="99"/>
      <c r="EVD261" s="98"/>
      <c r="EVE261" s="49"/>
      <c r="EVF261" s="405"/>
      <c r="EVG261" s="405"/>
      <c r="EVH261" s="277"/>
      <c r="EVI261" s="277"/>
      <c r="EVJ261" s="277"/>
      <c r="EVK261" s="277"/>
      <c r="EVL261" s="277"/>
      <c r="EVM261" s="277"/>
      <c r="EVN261" s="277"/>
      <c r="EVO261" s="277"/>
      <c r="EVP261" s="402"/>
      <c r="EVQ261" s="404"/>
      <c r="EVR261" s="49"/>
      <c r="EVS261" s="49"/>
      <c r="EVT261" s="49"/>
      <c r="EVU261" s="99"/>
      <c r="EVV261" s="98"/>
      <c r="EVW261" s="49"/>
      <c r="EVX261" s="405"/>
      <c r="EVY261" s="405"/>
      <c r="EVZ261" s="277"/>
      <c r="EWA261" s="277"/>
      <c r="EWB261" s="277"/>
      <c r="EWC261" s="277"/>
      <c r="EWD261" s="277"/>
      <c r="EWE261" s="277"/>
      <c r="EWF261" s="277"/>
      <c r="EWG261" s="277"/>
      <c r="EWH261" s="402"/>
      <c r="EWI261" s="404"/>
      <c r="EWJ261" s="49"/>
      <c r="EWK261" s="49"/>
      <c r="EWL261" s="49"/>
      <c r="EWM261" s="99"/>
      <c r="EWN261" s="98"/>
      <c r="EWO261" s="49"/>
      <c r="EWP261" s="405"/>
      <c r="EWQ261" s="405"/>
      <c r="EWR261" s="277"/>
      <c r="EWS261" s="277"/>
      <c r="EWT261" s="277"/>
      <c r="EWU261" s="277"/>
      <c r="EWV261" s="277"/>
      <c r="EWW261" s="277"/>
      <c r="EWX261" s="277"/>
      <c r="EWY261" s="277"/>
      <c r="EWZ261" s="402"/>
      <c r="EXA261" s="404"/>
      <c r="EXB261" s="49"/>
      <c r="EXC261" s="49"/>
      <c r="EXD261" s="49"/>
      <c r="EXE261" s="99"/>
      <c r="EXF261" s="98"/>
      <c r="EXG261" s="49"/>
      <c r="EXH261" s="405"/>
      <c r="EXI261" s="405"/>
      <c r="EXJ261" s="277"/>
      <c r="EXK261" s="277"/>
      <c r="EXL261" s="277"/>
      <c r="EXM261" s="277"/>
      <c r="EXN261" s="277"/>
      <c r="EXO261" s="277"/>
      <c r="EXP261" s="277"/>
      <c r="EXQ261" s="277"/>
      <c r="EXR261" s="402"/>
      <c r="EXS261" s="404"/>
      <c r="EXT261" s="49"/>
      <c r="EXU261" s="49"/>
      <c r="EXV261" s="49"/>
      <c r="EXW261" s="99"/>
      <c r="EXX261" s="98"/>
      <c r="EXY261" s="49"/>
      <c r="EXZ261" s="405"/>
      <c r="EYA261" s="405"/>
      <c r="EYB261" s="277"/>
      <c r="EYC261" s="277"/>
      <c r="EYD261" s="277"/>
      <c r="EYE261" s="277"/>
      <c r="EYF261" s="277"/>
      <c r="EYG261" s="277"/>
      <c r="EYH261" s="277"/>
      <c r="EYI261" s="277"/>
      <c r="EYJ261" s="402"/>
      <c r="EYK261" s="404"/>
      <c r="EYL261" s="49"/>
      <c r="EYM261" s="49"/>
      <c r="EYN261" s="49"/>
      <c r="EYO261" s="99"/>
      <c r="EYP261" s="98"/>
      <c r="EYQ261" s="49"/>
      <c r="EYR261" s="405"/>
      <c r="EYS261" s="405"/>
      <c r="EYT261" s="277"/>
      <c r="EYU261" s="277"/>
      <c r="EYV261" s="277"/>
      <c r="EYW261" s="277"/>
      <c r="EYX261" s="277"/>
      <c r="EYY261" s="277"/>
      <c r="EYZ261" s="277"/>
      <c r="EZA261" s="277"/>
      <c r="EZB261" s="402"/>
      <c r="EZC261" s="404"/>
      <c r="EZD261" s="49"/>
      <c r="EZE261" s="49"/>
      <c r="EZF261" s="49"/>
      <c r="EZG261" s="99"/>
      <c r="EZH261" s="98"/>
      <c r="EZI261" s="49"/>
      <c r="EZJ261" s="405"/>
      <c r="EZK261" s="405"/>
      <c r="EZL261" s="277"/>
      <c r="EZM261" s="277"/>
      <c r="EZN261" s="277"/>
      <c r="EZO261" s="277"/>
      <c r="EZP261" s="277"/>
      <c r="EZQ261" s="277"/>
      <c r="EZR261" s="277"/>
      <c r="EZS261" s="277"/>
      <c r="EZT261" s="402"/>
      <c r="EZU261" s="404"/>
      <c r="EZV261" s="49"/>
      <c r="EZW261" s="49"/>
      <c r="EZX261" s="49"/>
      <c r="EZY261" s="99"/>
      <c r="EZZ261" s="98"/>
      <c r="FAA261" s="49"/>
      <c r="FAB261" s="405"/>
      <c r="FAC261" s="405"/>
      <c r="FAD261" s="277"/>
      <c r="FAE261" s="277"/>
      <c r="FAF261" s="277"/>
      <c r="FAG261" s="277"/>
      <c r="FAH261" s="277"/>
      <c r="FAI261" s="277"/>
      <c r="FAJ261" s="277"/>
      <c r="FAK261" s="277"/>
      <c r="FAL261" s="402"/>
      <c r="FAM261" s="404"/>
      <c r="FAN261" s="49"/>
      <c r="FAO261" s="49"/>
      <c r="FAP261" s="49"/>
      <c r="FAQ261" s="99"/>
      <c r="FAR261" s="98"/>
      <c r="FAS261" s="49"/>
      <c r="FAT261" s="405"/>
      <c r="FAU261" s="405"/>
      <c r="FAV261" s="277"/>
      <c r="FAW261" s="277"/>
      <c r="FAX261" s="277"/>
      <c r="FAY261" s="277"/>
      <c r="FAZ261" s="277"/>
      <c r="FBA261" s="277"/>
      <c r="FBB261" s="277"/>
      <c r="FBC261" s="277"/>
      <c r="FBD261" s="402"/>
      <c r="FBE261" s="404"/>
      <c r="FBF261" s="49"/>
      <c r="FBG261" s="49"/>
      <c r="FBH261" s="49"/>
      <c r="FBI261" s="99"/>
      <c r="FBJ261" s="98"/>
      <c r="FBK261" s="49"/>
      <c r="FBL261" s="405"/>
      <c r="FBM261" s="405"/>
      <c r="FBN261" s="277"/>
      <c r="FBO261" s="277"/>
      <c r="FBP261" s="277"/>
      <c r="FBQ261" s="277"/>
      <c r="FBR261" s="277"/>
      <c r="FBS261" s="277"/>
      <c r="FBT261" s="277"/>
      <c r="FBU261" s="277"/>
      <c r="FBV261" s="402"/>
      <c r="FBW261" s="404"/>
      <c r="FBX261" s="49"/>
      <c r="FBY261" s="49"/>
      <c r="FBZ261" s="49"/>
      <c r="FCA261" s="99"/>
      <c r="FCB261" s="98"/>
      <c r="FCC261" s="49"/>
      <c r="FCD261" s="405"/>
      <c r="FCE261" s="405"/>
      <c r="FCF261" s="277"/>
      <c r="FCG261" s="277"/>
      <c r="FCH261" s="277"/>
      <c r="FCI261" s="277"/>
      <c r="FCJ261" s="277"/>
      <c r="FCK261" s="277"/>
      <c r="FCL261" s="277"/>
      <c r="FCM261" s="277"/>
      <c r="FCN261" s="402"/>
      <c r="FCO261" s="404"/>
      <c r="FCP261" s="49"/>
      <c r="FCQ261" s="49"/>
      <c r="FCR261" s="49"/>
      <c r="FCS261" s="99"/>
      <c r="FCT261" s="98"/>
      <c r="FCU261" s="49"/>
      <c r="FCV261" s="405"/>
      <c r="FCW261" s="405"/>
      <c r="FCX261" s="277"/>
      <c r="FCY261" s="277"/>
      <c r="FCZ261" s="277"/>
      <c r="FDA261" s="277"/>
      <c r="FDB261" s="277"/>
      <c r="FDC261" s="277"/>
      <c r="FDD261" s="277"/>
      <c r="FDE261" s="277"/>
      <c r="FDF261" s="402"/>
      <c r="FDG261" s="404"/>
      <c r="FDH261" s="49"/>
      <c r="FDI261" s="49"/>
      <c r="FDJ261" s="49"/>
      <c r="FDK261" s="99"/>
      <c r="FDL261" s="98"/>
      <c r="FDM261" s="49"/>
      <c r="FDN261" s="405"/>
      <c r="FDO261" s="405"/>
      <c r="FDP261" s="277"/>
      <c r="FDQ261" s="277"/>
      <c r="FDR261" s="277"/>
      <c r="FDS261" s="277"/>
      <c r="FDT261" s="277"/>
      <c r="FDU261" s="277"/>
      <c r="FDV261" s="277"/>
      <c r="FDW261" s="277"/>
      <c r="FDX261" s="402"/>
      <c r="FDY261" s="404"/>
      <c r="FDZ261" s="49"/>
      <c r="FEA261" s="49"/>
      <c r="FEB261" s="49"/>
      <c r="FEC261" s="99"/>
      <c r="FED261" s="98"/>
      <c r="FEE261" s="49"/>
      <c r="FEF261" s="405"/>
      <c r="FEG261" s="405"/>
      <c r="FEH261" s="277"/>
      <c r="FEI261" s="277"/>
      <c r="FEJ261" s="277"/>
      <c r="FEK261" s="277"/>
      <c r="FEL261" s="277"/>
      <c r="FEM261" s="277"/>
      <c r="FEN261" s="277"/>
      <c r="FEO261" s="277"/>
      <c r="FEP261" s="402"/>
      <c r="FEQ261" s="404"/>
      <c r="FER261" s="49"/>
      <c r="FES261" s="49"/>
      <c r="FET261" s="49"/>
      <c r="FEU261" s="99"/>
      <c r="FEV261" s="98"/>
      <c r="FEW261" s="49"/>
      <c r="FEX261" s="405"/>
      <c r="FEY261" s="405"/>
      <c r="FEZ261" s="277"/>
      <c r="FFA261" s="277"/>
      <c r="FFB261" s="277"/>
      <c r="FFC261" s="277"/>
      <c r="FFD261" s="277"/>
      <c r="FFE261" s="277"/>
      <c r="FFF261" s="277"/>
      <c r="FFG261" s="277"/>
      <c r="FFH261" s="402"/>
      <c r="FFI261" s="404"/>
      <c r="FFJ261" s="49"/>
      <c r="FFK261" s="49"/>
      <c r="FFL261" s="49"/>
      <c r="FFM261" s="99"/>
      <c r="FFN261" s="98"/>
      <c r="FFO261" s="49"/>
      <c r="FFP261" s="405"/>
      <c r="FFQ261" s="405"/>
      <c r="FFR261" s="277"/>
      <c r="FFS261" s="277"/>
      <c r="FFT261" s="277"/>
      <c r="FFU261" s="277"/>
      <c r="FFV261" s="277"/>
      <c r="FFW261" s="277"/>
      <c r="FFX261" s="277"/>
      <c r="FFY261" s="277"/>
      <c r="FFZ261" s="402"/>
      <c r="FGA261" s="404"/>
      <c r="FGB261" s="49"/>
      <c r="FGC261" s="49"/>
      <c r="FGD261" s="49"/>
      <c r="FGE261" s="99"/>
      <c r="FGF261" s="98"/>
      <c r="FGG261" s="49"/>
      <c r="FGH261" s="405"/>
      <c r="FGI261" s="405"/>
      <c r="FGJ261" s="277"/>
      <c r="FGK261" s="277"/>
      <c r="FGL261" s="277"/>
      <c r="FGM261" s="277"/>
      <c r="FGN261" s="277"/>
      <c r="FGO261" s="277"/>
      <c r="FGP261" s="277"/>
      <c r="FGQ261" s="277"/>
      <c r="FGR261" s="402"/>
      <c r="FGS261" s="404"/>
      <c r="FGT261" s="49"/>
      <c r="FGU261" s="49"/>
      <c r="FGV261" s="49"/>
      <c r="FGW261" s="99"/>
      <c r="FGX261" s="98"/>
      <c r="FGY261" s="49"/>
      <c r="FGZ261" s="405"/>
      <c r="FHA261" s="405"/>
      <c r="FHB261" s="277"/>
      <c r="FHC261" s="277"/>
      <c r="FHD261" s="277"/>
      <c r="FHE261" s="277"/>
      <c r="FHF261" s="277"/>
      <c r="FHG261" s="277"/>
      <c r="FHH261" s="277"/>
      <c r="FHI261" s="277"/>
      <c r="FHJ261" s="402"/>
      <c r="FHK261" s="404"/>
      <c r="FHL261" s="49"/>
      <c r="FHM261" s="49"/>
      <c r="FHN261" s="49"/>
      <c r="FHO261" s="99"/>
      <c r="FHP261" s="98"/>
      <c r="FHQ261" s="49"/>
      <c r="FHR261" s="405"/>
      <c r="FHS261" s="405"/>
      <c r="FHT261" s="277"/>
      <c r="FHU261" s="277"/>
      <c r="FHV261" s="277"/>
      <c r="FHW261" s="277"/>
      <c r="FHX261" s="277"/>
      <c r="FHY261" s="277"/>
      <c r="FHZ261" s="277"/>
      <c r="FIA261" s="277"/>
      <c r="FIB261" s="402"/>
      <c r="FIC261" s="404"/>
      <c r="FID261" s="49"/>
      <c r="FIE261" s="49"/>
      <c r="FIF261" s="49"/>
      <c r="FIG261" s="99"/>
      <c r="FIH261" s="98"/>
      <c r="FII261" s="49"/>
      <c r="FIJ261" s="405"/>
      <c r="FIK261" s="405"/>
      <c r="FIL261" s="277"/>
      <c r="FIM261" s="277"/>
      <c r="FIN261" s="277"/>
      <c r="FIO261" s="277"/>
      <c r="FIP261" s="277"/>
      <c r="FIQ261" s="277"/>
      <c r="FIR261" s="277"/>
      <c r="FIS261" s="277"/>
      <c r="FIT261" s="402"/>
      <c r="FIU261" s="404"/>
      <c r="FIV261" s="49"/>
      <c r="FIW261" s="49"/>
      <c r="FIX261" s="49"/>
      <c r="FIY261" s="99"/>
      <c r="FIZ261" s="98"/>
      <c r="FJA261" s="49"/>
      <c r="FJB261" s="405"/>
      <c r="FJC261" s="405"/>
      <c r="FJD261" s="277"/>
      <c r="FJE261" s="277"/>
      <c r="FJF261" s="277"/>
      <c r="FJG261" s="277"/>
      <c r="FJH261" s="277"/>
      <c r="FJI261" s="277"/>
      <c r="FJJ261" s="277"/>
      <c r="FJK261" s="277"/>
      <c r="FJL261" s="402"/>
      <c r="FJM261" s="404"/>
      <c r="FJN261" s="49"/>
      <c r="FJO261" s="49"/>
      <c r="FJP261" s="49"/>
      <c r="FJQ261" s="99"/>
      <c r="FJR261" s="98"/>
      <c r="FJS261" s="49"/>
      <c r="FJT261" s="405"/>
      <c r="FJU261" s="405"/>
      <c r="FJV261" s="277"/>
      <c r="FJW261" s="277"/>
      <c r="FJX261" s="277"/>
      <c r="FJY261" s="277"/>
      <c r="FJZ261" s="277"/>
      <c r="FKA261" s="277"/>
      <c r="FKB261" s="277"/>
      <c r="FKC261" s="277"/>
      <c r="FKD261" s="402"/>
      <c r="FKE261" s="404"/>
      <c r="FKF261" s="49"/>
      <c r="FKG261" s="49"/>
      <c r="FKH261" s="49"/>
      <c r="FKI261" s="99"/>
      <c r="FKJ261" s="98"/>
      <c r="FKK261" s="49"/>
      <c r="FKL261" s="405"/>
      <c r="FKM261" s="405"/>
      <c r="FKN261" s="277"/>
      <c r="FKO261" s="277"/>
      <c r="FKP261" s="277"/>
      <c r="FKQ261" s="277"/>
      <c r="FKR261" s="277"/>
      <c r="FKS261" s="277"/>
      <c r="FKT261" s="277"/>
      <c r="FKU261" s="277"/>
      <c r="FKV261" s="402"/>
      <c r="FKW261" s="404"/>
      <c r="FKX261" s="49"/>
      <c r="FKY261" s="49"/>
      <c r="FKZ261" s="49"/>
      <c r="FLA261" s="99"/>
      <c r="FLB261" s="98"/>
      <c r="FLC261" s="49"/>
      <c r="FLD261" s="405"/>
      <c r="FLE261" s="405"/>
      <c r="FLF261" s="277"/>
      <c r="FLG261" s="277"/>
      <c r="FLH261" s="277"/>
      <c r="FLI261" s="277"/>
      <c r="FLJ261" s="277"/>
      <c r="FLK261" s="277"/>
      <c r="FLL261" s="277"/>
      <c r="FLM261" s="277"/>
      <c r="FLN261" s="402"/>
      <c r="FLO261" s="404"/>
      <c r="FLP261" s="49"/>
      <c r="FLQ261" s="49"/>
      <c r="FLR261" s="49"/>
      <c r="FLS261" s="99"/>
      <c r="FLT261" s="98"/>
      <c r="FLU261" s="49"/>
      <c r="FLV261" s="405"/>
      <c r="FLW261" s="405"/>
      <c r="FLX261" s="277"/>
      <c r="FLY261" s="277"/>
      <c r="FLZ261" s="277"/>
      <c r="FMA261" s="277"/>
      <c r="FMB261" s="277"/>
      <c r="FMC261" s="277"/>
      <c r="FMD261" s="277"/>
      <c r="FME261" s="277"/>
      <c r="FMF261" s="402"/>
      <c r="FMG261" s="404"/>
      <c r="FMH261" s="49"/>
      <c r="FMI261" s="49"/>
      <c r="FMJ261" s="49"/>
      <c r="FMK261" s="99"/>
      <c r="FML261" s="98"/>
      <c r="FMM261" s="49"/>
      <c r="FMN261" s="405"/>
      <c r="FMO261" s="405"/>
      <c r="FMP261" s="277"/>
      <c r="FMQ261" s="277"/>
      <c r="FMR261" s="277"/>
      <c r="FMS261" s="277"/>
      <c r="FMT261" s="277"/>
      <c r="FMU261" s="277"/>
      <c r="FMV261" s="277"/>
      <c r="FMW261" s="277"/>
      <c r="FMX261" s="402"/>
      <c r="FMY261" s="404"/>
      <c r="FMZ261" s="49"/>
      <c r="FNA261" s="49"/>
      <c r="FNB261" s="49"/>
      <c r="FNC261" s="99"/>
      <c r="FND261" s="98"/>
      <c r="FNE261" s="49"/>
      <c r="FNF261" s="405"/>
      <c r="FNG261" s="405"/>
      <c r="FNH261" s="277"/>
      <c r="FNI261" s="277"/>
      <c r="FNJ261" s="277"/>
      <c r="FNK261" s="277"/>
      <c r="FNL261" s="277"/>
      <c r="FNM261" s="277"/>
      <c r="FNN261" s="277"/>
      <c r="FNO261" s="277"/>
      <c r="FNP261" s="402"/>
      <c r="FNQ261" s="404"/>
      <c r="FNR261" s="49"/>
      <c r="FNS261" s="49"/>
      <c r="FNT261" s="49"/>
      <c r="FNU261" s="99"/>
      <c r="FNV261" s="98"/>
      <c r="FNW261" s="49"/>
      <c r="FNX261" s="405"/>
      <c r="FNY261" s="405"/>
      <c r="FNZ261" s="277"/>
      <c r="FOA261" s="277"/>
      <c r="FOB261" s="277"/>
      <c r="FOC261" s="277"/>
      <c r="FOD261" s="277"/>
      <c r="FOE261" s="277"/>
      <c r="FOF261" s="277"/>
      <c r="FOG261" s="277"/>
      <c r="FOH261" s="402"/>
      <c r="FOI261" s="404"/>
      <c r="FOJ261" s="49"/>
      <c r="FOK261" s="49"/>
      <c r="FOL261" s="49"/>
      <c r="FOM261" s="99"/>
      <c r="FON261" s="98"/>
      <c r="FOO261" s="49"/>
      <c r="FOP261" s="405"/>
      <c r="FOQ261" s="405"/>
      <c r="FOR261" s="277"/>
      <c r="FOS261" s="277"/>
      <c r="FOT261" s="277"/>
      <c r="FOU261" s="277"/>
      <c r="FOV261" s="277"/>
      <c r="FOW261" s="277"/>
      <c r="FOX261" s="277"/>
      <c r="FOY261" s="277"/>
      <c r="FOZ261" s="402"/>
      <c r="FPA261" s="404"/>
      <c r="FPB261" s="49"/>
      <c r="FPC261" s="49"/>
      <c r="FPD261" s="49"/>
      <c r="FPE261" s="99"/>
      <c r="FPF261" s="98"/>
      <c r="FPG261" s="49"/>
      <c r="FPH261" s="405"/>
      <c r="FPI261" s="405"/>
      <c r="FPJ261" s="277"/>
      <c r="FPK261" s="277"/>
      <c r="FPL261" s="277"/>
      <c r="FPM261" s="277"/>
      <c r="FPN261" s="277"/>
      <c r="FPO261" s="277"/>
      <c r="FPP261" s="277"/>
      <c r="FPQ261" s="277"/>
      <c r="FPR261" s="402"/>
      <c r="FPS261" s="404"/>
      <c r="FPT261" s="49"/>
      <c r="FPU261" s="49"/>
      <c r="FPV261" s="49"/>
      <c r="FPW261" s="99"/>
      <c r="FPX261" s="98"/>
      <c r="FPY261" s="49"/>
      <c r="FPZ261" s="405"/>
      <c r="FQA261" s="405"/>
      <c r="FQB261" s="277"/>
      <c r="FQC261" s="277"/>
      <c r="FQD261" s="277"/>
      <c r="FQE261" s="277"/>
      <c r="FQF261" s="277"/>
      <c r="FQG261" s="277"/>
      <c r="FQH261" s="277"/>
      <c r="FQI261" s="277"/>
      <c r="FQJ261" s="402"/>
      <c r="FQK261" s="404"/>
      <c r="FQL261" s="49"/>
      <c r="FQM261" s="49"/>
      <c r="FQN261" s="49"/>
      <c r="FQO261" s="99"/>
      <c r="FQP261" s="98"/>
      <c r="FQQ261" s="49"/>
      <c r="FQR261" s="405"/>
      <c r="FQS261" s="405"/>
      <c r="FQT261" s="277"/>
      <c r="FQU261" s="277"/>
      <c r="FQV261" s="277"/>
      <c r="FQW261" s="277"/>
      <c r="FQX261" s="277"/>
      <c r="FQY261" s="277"/>
      <c r="FQZ261" s="277"/>
      <c r="FRA261" s="277"/>
      <c r="FRB261" s="402"/>
      <c r="FRC261" s="404"/>
      <c r="FRD261" s="49"/>
      <c r="FRE261" s="49"/>
      <c r="FRF261" s="49"/>
      <c r="FRG261" s="99"/>
      <c r="FRH261" s="98"/>
      <c r="FRI261" s="49"/>
      <c r="FRJ261" s="405"/>
      <c r="FRK261" s="405"/>
      <c r="FRL261" s="277"/>
      <c r="FRM261" s="277"/>
      <c r="FRN261" s="277"/>
      <c r="FRO261" s="277"/>
      <c r="FRP261" s="277"/>
      <c r="FRQ261" s="277"/>
      <c r="FRR261" s="277"/>
      <c r="FRS261" s="277"/>
      <c r="FRT261" s="402"/>
      <c r="FRU261" s="404"/>
      <c r="FRV261" s="49"/>
      <c r="FRW261" s="49"/>
      <c r="FRX261" s="49"/>
      <c r="FRY261" s="99"/>
      <c r="FRZ261" s="98"/>
      <c r="FSA261" s="49"/>
      <c r="FSB261" s="405"/>
      <c r="FSC261" s="405"/>
      <c r="FSD261" s="277"/>
      <c r="FSE261" s="277"/>
      <c r="FSF261" s="277"/>
      <c r="FSG261" s="277"/>
      <c r="FSH261" s="277"/>
      <c r="FSI261" s="277"/>
      <c r="FSJ261" s="277"/>
      <c r="FSK261" s="277"/>
      <c r="FSL261" s="402"/>
      <c r="FSM261" s="404"/>
      <c r="FSN261" s="49"/>
      <c r="FSO261" s="49"/>
      <c r="FSP261" s="49"/>
      <c r="FSQ261" s="99"/>
      <c r="FSR261" s="98"/>
      <c r="FSS261" s="49"/>
      <c r="FST261" s="405"/>
      <c r="FSU261" s="405"/>
      <c r="FSV261" s="277"/>
      <c r="FSW261" s="277"/>
      <c r="FSX261" s="277"/>
      <c r="FSY261" s="277"/>
      <c r="FSZ261" s="277"/>
      <c r="FTA261" s="277"/>
      <c r="FTB261" s="277"/>
      <c r="FTC261" s="277"/>
      <c r="FTD261" s="402"/>
      <c r="FTE261" s="404"/>
      <c r="FTF261" s="49"/>
      <c r="FTG261" s="49"/>
      <c r="FTH261" s="49"/>
      <c r="FTI261" s="99"/>
      <c r="FTJ261" s="98"/>
      <c r="FTK261" s="49"/>
      <c r="FTL261" s="405"/>
      <c r="FTM261" s="405"/>
      <c r="FTN261" s="277"/>
      <c r="FTO261" s="277"/>
      <c r="FTP261" s="277"/>
      <c r="FTQ261" s="277"/>
      <c r="FTR261" s="277"/>
      <c r="FTS261" s="277"/>
      <c r="FTT261" s="277"/>
      <c r="FTU261" s="277"/>
      <c r="FTV261" s="402"/>
      <c r="FTW261" s="404"/>
      <c r="FTX261" s="49"/>
      <c r="FTY261" s="49"/>
      <c r="FTZ261" s="49"/>
      <c r="FUA261" s="99"/>
      <c r="FUB261" s="98"/>
      <c r="FUC261" s="49"/>
      <c r="FUD261" s="405"/>
      <c r="FUE261" s="405"/>
      <c r="FUF261" s="277"/>
      <c r="FUG261" s="277"/>
      <c r="FUH261" s="277"/>
      <c r="FUI261" s="277"/>
      <c r="FUJ261" s="277"/>
      <c r="FUK261" s="277"/>
      <c r="FUL261" s="277"/>
      <c r="FUM261" s="277"/>
      <c r="FUN261" s="402"/>
      <c r="FUO261" s="404"/>
      <c r="FUP261" s="49"/>
      <c r="FUQ261" s="49"/>
      <c r="FUR261" s="49"/>
      <c r="FUS261" s="99"/>
      <c r="FUT261" s="98"/>
      <c r="FUU261" s="49"/>
      <c r="FUV261" s="405"/>
      <c r="FUW261" s="405"/>
      <c r="FUX261" s="277"/>
      <c r="FUY261" s="277"/>
      <c r="FUZ261" s="277"/>
      <c r="FVA261" s="277"/>
      <c r="FVB261" s="277"/>
      <c r="FVC261" s="277"/>
      <c r="FVD261" s="277"/>
      <c r="FVE261" s="277"/>
      <c r="FVF261" s="402"/>
      <c r="FVG261" s="404"/>
      <c r="FVH261" s="49"/>
      <c r="FVI261" s="49"/>
      <c r="FVJ261" s="49"/>
      <c r="FVK261" s="99"/>
      <c r="FVL261" s="98"/>
      <c r="FVM261" s="49"/>
      <c r="FVN261" s="405"/>
      <c r="FVO261" s="405"/>
      <c r="FVP261" s="277"/>
      <c r="FVQ261" s="277"/>
      <c r="FVR261" s="277"/>
      <c r="FVS261" s="277"/>
      <c r="FVT261" s="277"/>
      <c r="FVU261" s="277"/>
      <c r="FVV261" s="277"/>
      <c r="FVW261" s="277"/>
      <c r="FVX261" s="402"/>
      <c r="FVY261" s="404"/>
      <c r="FVZ261" s="49"/>
      <c r="FWA261" s="49"/>
      <c r="FWB261" s="49"/>
      <c r="FWC261" s="99"/>
      <c r="FWD261" s="98"/>
      <c r="FWE261" s="49"/>
      <c r="FWF261" s="405"/>
      <c r="FWG261" s="405"/>
      <c r="FWH261" s="277"/>
      <c r="FWI261" s="277"/>
      <c r="FWJ261" s="277"/>
      <c r="FWK261" s="277"/>
      <c r="FWL261" s="277"/>
      <c r="FWM261" s="277"/>
      <c r="FWN261" s="277"/>
      <c r="FWO261" s="277"/>
      <c r="FWP261" s="402"/>
      <c r="FWQ261" s="404"/>
      <c r="FWR261" s="49"/>
      <c r="FWS261" s="49"/>
      <c r="FWT261" s="49"/>
      <c r="FWU261" s="99"/>
      <c r="FWV261" s="98"/>
      <c r="FWW261" s="49"/>
      <c r="FWX261" s="405"/>
      <c r="FWY261" s="405"/>
      <c r="FWZ261" s="277"/>
      <c r="FXA261" s="277"/>
      <c r="FXB261" s="277"/>
      <c r="FXC261" s="277"/>
      <c r="FXD261" s="277"/>
      <c r="FXE261" s="277"/>
      <c r="FXF261" s="277"/>
      <c r="FXG261" s="277"/>
      <c r="FXH261" s="402"/>
      <c r="FXI261" s="404"/>
      <c r="FXJ261" s="49"/>
      <c r="FXK261" s="49"/>
      <c r="FXL261" s="49"/>
      <c r="FXM261" s="99"/>
      <c r="FXN261" s="98"/>
      <c r="FXO261" s="49"/>
      <c r="FXP261" s="405"/>
      <c r="FXQ261" s="405"/>
      <c r="FXR261" s="277"/>
      <c r="FXS261" s="277"/>
      <c r="FXT261" s="277"/>
      <c r="FXU261" s="277"/>
      <c r="FXV261" s="277"/>
      <c r="FXW261" s="277"/>
      <c r="FXX261" s="277"/>
      <c r="FXY261" s="277"/>
      <c r="FXZ261" s="402"/>
      <c r="FYA261" s="404"/>
      <c r="FYB261" s="49"/>
      <c r="FYC261" s="49"/>
      <c r="FYD261" s="49"/>
      <c r="FYE261" s="99"/>
      <c r="FYF261" s="98"/>
      <c r="FYG261" s="49"/>
      <c r="FYH261" s="405"/>
      <c r="FYI261" s="405"/>
      <c r="FYJ261" s="277"/>
      <c r="FYK261" s="277"/>
      <c r="FYL261" s="277"/>
      <c r="FYM261" s="277"/>
      <c r="FYN261" s="277"/>
      <c r="FYO261" s="277"/>
      <c r="FYP261" s="277"/>
      <c r="FYQ261" s="277"/>
      <c r="FYR261" s="402"/>
      <c r="FYS261" s="404"/>
      <c r="FYT261" s="49"/>
      <c r="FYU261" s="49"/>
      <c r="FYV261" s="49"/>
      <c r="FYW261" s="99"/>
      <c r="FYX261" s="98"/>
      <c r="FYY261" s="49"/>
      <c r="FYZ261" s="405"/>
      <c r="FZA261" s="405"/>
      <c r="FZB261" s="277"/>
      <c r="FZC261" s="277"/>
      <c r="FZD261" s="277"/>
      <c r="FZE261" s="277"/>
      <c r="FZF261" s="277"/>
      <c r="FZG261" s="277"/>
      <c r="FZH261" s="277"/>
      <c r="FZI261" s="277"/>
      <c r="FZJ261" s="402"/>
      <c r="FZK261" s="404"/>
      <c r="FZL261" s="49"/>
      <c r="FZM261" s="49"/>
      <c r="FZN261" s="49"/>
      <c r="FZO261" s="99"/>
      <c r="FZP261" s="98"/>
      <c r="FZQ261" s="49"/>
      <c r="FZR261" s="405"/>
      <c r="FZS261" s="405"/>
      <c r="FZT261" s="277"/>
      <c r="FZU261" s="277"/>
      <c r="FZV261" s="277"/>
      <c r="FZW261" s="277"/>
      <c r="FZX261" s="277"/>
      <c r="FZY261" s="277"/>
      <c r="FZZ261" s="277"/>
      <c r="GAA261" s="277"/>
      <c r="GAB261" s="402"/>
      <c r="GAC261" s="404"/>
      <c r="GAD261" s="49"/>
      <c r="GAE261" s="49"/>
      <c r="GAF261" s="49"/>
      <c r="GAG261" s="99"/>
      <c r="GAH261" s="98"/>
      <c r="GAI261" s="49"/>
      <c r="GAJ261" s="405"/>
      <c r="GAK261" s="405"/>
      <c r="GAL261" s="277"/>
      <c r="GAM261" s="277"/>
      <c r="GAN261" s="277"/>
      <c r="GAO261" s="277"/>
      <c r="GAP261" s="277"/>
      <c r="GAQ261" s="277"/>
      <c r="GAR261" s="277"/>
      <c r="GAS261" s="277"/>
      <c r="GAT261" s="402"/>
      <c r="GAU261" s="404"/>
      <c r="GAV261" s="49"/>
      <c r="GAW261" s="49"/>
      <c r="GAX261" s="49"/>
      <c r="GAY261" s="99"/>
      <c r="GAZ261" s="98"/>
      <c r="GBA261" s="49"/>
      <c r="GBB261" s="405"/>
      <c r="GBC261" s="405"/>
      <c r="GBD261" s="277"/>
      <c r="GBE261" s="277"/>
      <c r="GBF261" s="277"/>
      <c r="GBG261" s="277"/>
      <c r="GBH261" s="277"/>
      <c r="GBI261" s="277"/>
      <c r="GBJ261" s="277"/>
      <c r="GBK261" s="277"/>
      <c r="GBL261" s="402"/>
      <c r="GBM261" s="404"/>
      <c r="GBN261" s="49"/>
      <c r="GBO261" s="49"/>
      <c r="GBP261" s="49"/>
      <c r="GBQ261" s="99"/>
      <c r="GBR261" s="98"/>
      <c r="GBS261" s="49"/>
      <c r="GBT261" s="405"/>
      <c r="GBU261" s="405"/>
      <c r="GBV261" s="277"/>
      <c r="GBW261" s="277"/>
      <c r="GBX261" s="277"/>
      <c r="GBY261" s="277"/>
      <c r="GBZ261" s="277"/>
      <c r="GCA261" s="277"/>
      <c r="GCB261" s="277"/>
      <c r="GCC261" s="277"/>
      <c r="GCD261" s="402"/>
      <c r="GCE261" s="404"/>
      <c r="GCF261" s="49"/>
      <c r="GCG261" s="49"/>
      <c r="GCH261" s="49"/>
      <c r="GCI261" s="99"/>
      <c r="GCJ261" s="98"/>
      <c r="GCK261" s="49"/>
      <c r="GCL261" s="405"/>
      <c r="GCM261" s="405"/>
      <c r="GCN261" s="277"/>
      <c r="GCO261" s="277"/>
      <c r="GCP261" s="277"/>
      <c r="GCQ261" s="277"/>
      <c r="GCR261" s="277"/>
      <c r="GCS261" s="277"/>
      <c r="GCT261" s="277"/>
      <c r="GCU261" s="277"/>
      <c r="GCV261" s="402"/>
      <c r="GCW261" s="404"/>
      <c r="GCX261" s="49"/>
      <c r="GCY261" s="49"/>
      <c r="GCZ261" s="49"/>
      <c r="GDA261" s="99"/>
      <c r="GDB261" s="98"/>
      <c r="GDC261" s="49"/>
      <c r="GDD261" s="405"/>
      <c r="GDE261" s="405"/>
      <c r="GDF261" s="277"/>
      <c r="GDG261" s="277"/>
      <c r="GDH261" s="277"/>
      <c r="GDI261" s="277"/>
      <c r="GDJ261" s="277"/>
      <c r="GDK261" s="277"/>
      <c r="GDL261" s="277"/>
      <c r="GDM261" s="277"/>
      <c r="GDN261" s="402"/>
      <c r="GDO261" s="404"/>
      <c r="GDP261" s="49"/>
      <c r="GDQ261" s="49"/>
      <c r="GDR261" s="49"/>
      <c r="GDS261" s="99"/>
      <c r="GDT261" s="98"/>
      <c r="GDU261" s="49"/>
      <c r="GDV261" s="405"/>
      <c r="GDW261" s="405"/>
      <c r="GDX261" s="277"/>
      <c r="GDY261" s="277"/>
      <c r="GDZ261" s="277"/>
      <c r="GEA261" s="277"/>
      <c r="GEB261" s="277"/>
      <c r="GEC261" s="277"/>
      <c r="GED261" s="277"/>
      <c r="GEE261" s="277"/>
      <c r="GEF261" s="402"/>
      <c r="GEG261" s="404"/>
      <c r="GEH261" s="49"/>
      <c r="GEI261" s="49"/>
      <c r="GEJ261" s="49"/>
      <c r="GEK261" s="99"/>
      <c r="GEL261" s="98"/>
      <c r="GEM261" s="49"/>
      <c r="GEN261" s="405"/>
      <c r="GEO261" s="405"/>
      <c r="GEP261" s="277"/>
      <c r="GEQ261" s="277"/>
      <c r="GER261" s="277"/>
      <c r="GES261" s="277"/>
      <c r="GET261" s="277"/>
      <c r="GEU261" s="277"/>
      <c r="GEV261" s="277"/>
      <c r="GEW261" s="277"/>
      <c r="GEX261" s="402"/>
      <c r="GEY261" s="404"/>
      <c r="GEZ261" s="49"/>
      <c r="GFA261" s="49"/>
      <c r="GFB261" s="49"/>
      <c r="GFC261" s="99"/>
      <c r="GFD261" s="98"/>
      <c r="GFE261" s="49"/>
      <c r="GFF261" s="405"/>
      <c r="GFG261" s="405"/>
      <c r="GFH261" s="277"/>
      <c r="GFI261" s="277"/>
      <c r="GFJ261" s="277"/>
      <c r="GFK261" s="277"/>
      <c r="GFL261" s="277"/>
      <c r="GFM261" s="277"/>
      <c r="GFN261" s="277"/>
      <c r="GFO261" s="277"/>
      <c r="GFP261" s="402"/>
      <c r="GFQ261" s="404"/>
      <c r="GFR261" s="49"/>
      <c r="GFS261" s="49"/>
      <c r="GFT261" s="49"/>
      <c r="GFU261" s="99"/>
      <c r="GFV261" s="98"/>
      <c r="GFW261" s="49"/>
      <c r="GFX261" s="405"/>
      <c r="GFY261" s="405"/>
      <c r="GFZ261" s="277"/>
      <c r="GGA261" s="277"/>
      <c r="GGB261" s="277"/>
      <c r="GGC261" s="277"/>
      <c r="GGD261" s="277"/>
      <c r="GGE261" s="277"/>
      <c r="GGF261" s="277"/>
      <c r="GGG261" s="277"/>
      <c r="GGH261" s="402"/>
      <c r="GGI261" s="404"/>
      <c r="GGJ261" s="49"/>
      <c r="GGK261" s="49"/>
      <c r="GGL261" s="49"/>
      <c r="GGM261" s="99"/>
      <c r="GGN261" s="98"/>
      <c r="GGO261" s="49"/>
      <c r="GGP261" s="405"/>
      <c r="GGQ261" s="405"/>
      <c r="GGR261" s="277"/>
      <c r="GGS261" s="277"/>
      <c r="GGT261" s="277"/>
      <c r="GGU261" s="277"/>
      <c r="GGV261" s="277"/>
      <c r="GGW261" s="277"/>
      <c r="GGX261" s="277"/>
      <c r="GGY261" s="277"/>
      <c r="GGZ261" s="402"/>
      <c r="GHA261" s="404"/>
      <c r="GHB261" s="49"/>
      <c r="GHC261" s="49"/>
      <c r="GHD261" s="49"/>
      <c r="GHE261" s="99"/>
      <c r="GHF261" s="98"/>
      <c r="GHG261" s="49"/>
      <c r="GHH261" s="405"/>
      <c r="GHI261" s="405"/>
      <c r="GHJ261" s="277"/>
      <c r="GHK261" s="277"/>
      <c r="GHL261" s="277"/>
      <c r="GHM261" s="277"/>
      <c r="GHN261" s="277"/>
      <c r="GHO261" s="277"/>
      <c r="GHP261" s="277"/>
      <c r="GHQ261" s="277"/>
      <c r="GHR261" s="402"/>
      <c r="GHS261" s="404"/>
      <c r="GHT261" s="49"/>
      <c r="GHU261" s="49"/>
      <c r="GHV261" s="49"/>
      <c r="GHW261" s="99"/>
      <c r="GHX261" s="98"/>
      <c r="GHY261" s="49"/>
      <c r="GHZ261" s="405"/>
      <c r="GIA261" s="405"/>
      <c r="GIB261" s="277"/>
      <c r="GIC261" s="277"/>
      <c r="GID261" s="277"/>
      <c r="GIE261" s="277"/>
      <c r="GIF261" s="277"/>
      <c r="GIG261" s="277"/>
      <c r="GIH261" s="277"/>
      <c r="GII261" s="277"/>
      <c r="GIJ261" s="402"/>
      <c r="GIK261" s="404"/>
      <c r="GIL261" s="49"/>
      <c r="GIM261" s="49"/>
      <c r="GIN261" s="49"/>
      <c r="GIO261" s="99"/>
      <c r="GIP261" s="98"/>
      <c r="GIQ261" s="49"/>
      <c r="GIR261" s="405"/>
      <c r="GIS261" s="405"/>
      <c r="GIT261" s="277"/>
      <c r="GIU261" s="277"/>
      <c r="GIV261" s="277"/>
      <c r="GIW261" s="277"/>
      <c r="GIX261" s="277"/>
      <c r="GIY261" s="277"/>
      <c r="GIZ261" s="277"/>
      <c r="GJA261" s="277"/>
      <c r="GJB261" s="402"/>
      <c r="GJC261" s="404"/>
      <c r="GJD261" s="49"/>
      <c r="GJE261" s="49"/>
      <c r="GJF261" s="49"/>
      <c r="GJG261" s="99"/>
      <c r="GJH261" s="98"/>
      <c r="GJI261" s="49"/>
      <c r="GJJ261" s="405"/>
      <c r="GJK261" s="405"/>
      <c r="GJL261" s="277"/>
      <c r="GJM261" s="277"/>
      <c r="GJN261" s="277"/>
      <c r="GJO261" s="277"/>
      <c r="GJP261" s="277"/>
      <c r="GJQ261" s="277"/>
      <c r="GJR261" s="277"/>
      <c r="GJS261" s="277"/>
      <c r="GJT261" s="402"/>
      <c r="GJU261" s="404"/>
      <c r="GJV261" s="49"/>
      <c r="GJW261" s="49"/>
      <c r="GJX261" s="49"/>
      <c r="GJY261" s="99"/>
      <c r="GJZ261" s="98"/>
      <c r="GKA261" s="49"/>
      <c r="GKB261" s="405"/>
      <c r="GKC261" s="405"/>
      <c r="GKD261" s="277"/>
      <c r="GKE261" s="277"/>
      <c r="GKF261" s="277"/>
      <c r="GKG261" s="277"/>
      <c r="GKH261" s="277"/>
      <c r="GKI261" s="277"/>
      <c r="GKJ261" s="277"/>
      <c r="GKK261" s="277"/>
      <c r="GKL261" s="402"/>
      <c r="GKM261" s="404"/>
      <c r="GKN261" s="49"/>
      <c r="GKO261" s="49"/>
      <c r="GKP261" s="49"/>
      <c r="GKQ261" s="99"/>
      <c r="GKR261" s="98"/>
      <c r="GKS261" s="49"/>
      <c r="GKT261" s="405"/>
      <c r="GKU261" s="405"/>
      <c r="GKV261" s="277"/>
      <c r="GKW261" s="277"/>
      <c r="GKX261" s="277"/>
      <c r="GKY261" s="277"/>
      <c r="GKZ261" s="277"/>
      <c r="GLA261" s="277"/>
      <c r="GLB261" s="277"/>
      <c r="GLC261" s="277"/>
      <c r="GLD261" s="402"/>
      <c r="GLE261" s="404"/>
      <c r="GLF261" s="49"/>
      <c r="GLG261" s="49"/>
      <c r="GLH261" s="49"/>
      <c r="GLI261" s="99"/>
      <c r="GLJ261" s="98"/>
      <c r="GLK261" s="49"/>
      <c r="GLL261" s="405"/>
      <c r="GLM261" s="405"/>
      <c r="GLN261" s="277"/>
      <c r="GLO261" s="277"/>
      <c r="GLP261" s="277"/>
      <c r="GLQ261" s="277"/>
      <c r="GLR261" s="277"/>
      <c r="GLS261" s="277"/>
      <c r="GLT261" s="277"/>
      <c r="GLU261" s="277"/>
      <c r="GLV261" s="402"/>
      <c r="GLW261" s="404"/>
      <c r="GLX261" s="49"/>
      <c r="GLY261" s="49"/>
      <c r="GLZ261" s="49"/>
      <c r="GMA261" s="99"/>
      <c r="GMB261" s="98"/>
      <c r="GMC261" s="49"/>
      <c r="GMD261" s="405"/>
      <c r="GME261" s="405"/>
      <c r="GMF261" s="277"/>
      <c r="GMG261" s="277"/>
      <c r="GMH261" s="277"/>
      <c r="GMI261" s="277"/>
      <c r="GMJ261" s="277"/>
      <c r="GMK261" s="277"/>
      <c r="GML261" s="277"/>
      <c r="GMM261" s="277"/>
      <c r="GMN261" s="402"/>
      <c r="GMO261" s="404"/>
      <c r="GMP261" s="49"/>
      <c r="GMQ261" s="49"/>
      <c r="GMR261" s="49"/>
      <c r="GMS261" s="99"/>
      <c r="GMT261" s="98"/>
      <c r="GMU261" s="49"/>
      <c r="GMV261" s="405"/>
      <c r="GMW261" s="405"/>
      <c r="GMX261" s="277"/>
      <c r="GMY261" s="277"/>
      <c r="GMZ261" s="277"/>
      <c r="GNA261" s="277"/>
      <c r="GNB261" s="277"/>
      <c r="GNC261" s="277"/>
      <c r="GND261" s="277"/>
      <c r="GNE261" s="277"/>
      <c r="GNF261" s="402"/>
      <c r="GNG261" s="404"/>
      <c r="GNH261" s="49"/>
      <c r="GNI261" s="49"/>
      <c r="GNJ261" s="49"/>
      <c r="GNK261" s="99"/>
      <c r="GNL261" s="98"/>
      <c r="GNM261" s="49"/>
      <c r="GNN261" s="405"/>
      <c r="GNO261" s="405"/>
      <c r="GNP261" s="277"/>
      <c r="GNQ261" s="277"/>
      <c r="GNR261" s="277"/>
      <c r="GNS261" s="277"/>
      <c r="GNT261" s="277"/>
      <c r="GNU261" s="277"/>
      <c r="GNV261" s="277"/>
      <c r="GNW261" s="277"/>
      <c r="GNX261" s="402"/>
      <c r="GNY261" s="404"/>
      <c r="GNZ261" s="49"/>
      <c r="GOA261" s="49"/>
      <c r="GOB261" s="49"/>
      <c r="GOC261" s="99"/>
      <c r="GOD261" s="98"/>
      <c r="GOE261" s="49"/>
      <c r="GOF261" s="405"/>
      <c r="GOG261" s="405"/>
      <c r="GOH261" s="277"/>
      <c r="GOI261" s="277"/>
      <c r="GOJ261" s="277"/>
      <c r="GOK261" s="277"/>
      <c r="GOL261" s="277"/>
      <c r="GOM261" s="277"/>
      <c r="GON261" s="277"/>
      <c r="GOO261" s="277"/>
      <c r="GOP261" s="402"/>
      <c r="GOQ261" s="404"/>
      <c r="GOR261" s="49"/>
      <c r="GOS261" s="49"/>
      <c r="GOT261" s="49"/>
      <c r="GOU261" s="99"/>
      <c r="GOV261" s="98"/>
      <c r="GOW261" s="49"/>
      <c r="GOX261" s="405"/>
      <c r="GOY261" s="405"/>
      <c r="GOZ261" s="277"/>
      <c r="GPA261" s="277"/>
      <c r="GPB261" s="277"/>
      <c r="GPC261" s="277"/>
      <c r="GPD261" s="277"/>
      <c r="GPE261" s="277"/>
      <c r="GPF261" s="277"/>
      <c r="GPG261" s="277"/>
      <c r="GPH261" s="402"/>
      <c r="GPI261" s="404"/>
      <c r="GPJ261" s="49"/>
      <c r="GPK261" s="49"/>
      <c r="GPL261" s="49"/>
      <c r="GPM261" s="99"/>
      <c r="GPN261" s="98"/>
      <c r="GPO261" s="49"/>
      <c r="GPP261" s="405"/>
      <c r="GPQ261" s="405"/>
      <c r="GPR261" s="277"/>
      <c r="GPS261" s="277"/>
      <c r="GPT261" s="277"/>
      <c r="GPU261" s="277"/>
      <c r="GPV261" s="277"/>
      <c r="GPW261" s="277"/>
      <c r="GPX261" s="277"/>
      <c r="GPY261" s="277"/>
      <c r="GPZ261" s="402"/>
      <c r="GQA261" s="404"/>
      <c r="GQB261" s="49"/>
      <c r="GQC261" s="49"/>
      <c r="GQD261" s="49"/>
      <c r="GQE261" s="99"/>
      <c r="GQF261" s="98"/>
      <c r="GQG261" s="49"/>
      <c r="GQH261" s="405"/>
      <c r="GQI261" s="405"/>
      <c r="GQJ261" s="277"/>
      <c r="GQK261" s="277"/>
      <c r="GQL261" s="277"/>
      <c r="GQM261" s="277"/>
      <c r="GQN261" s="277"/>
      <c r="GQO261" s="277"/>
      <c r="GQP261" s="277"/>
      <c r="GQQ261" s="277"/>
      <c r="GQR261" s="402"/>
      <c r="GQS261" s="404"/>
      <c r="GQT261" s="49"/>
      <c r="GQU261" s="49"/>
      <c r="GQV261" s="49"/>
      <c r="GQW261" s="99"/>
      <c r="GQX261" s="98"/>
      <c r="GQY261" s="49"/>
      <c r="GQZ261" s="405"/>
      <c r="GRA261" s="405"/>
      <c r="GRB261" s="277"/>
      <c r="GRC261" s="277"/>
      <c r="GRD261" s="277"/>
      <c r="GRE261" s="277"/>
      <c r="GRF261" s="277"/>
      <c r="GRG261" s="277"/>
      <c r="GRH261" s="277"/>
      <c r="GRI261" s="277"/>
      <c r="GRJ261" s="402"/>
      <c r="GRK261" s="404"/>
      <c r="GRL261" s="49"/>
      <c r="GRM261" s="49"/>
      <c r="GRN261" s="49"/>
      <c r="GRO261" s="99"/>
      <c r="GRP261" s="98"/>
      <c r="GRQ261" s="49"/>
      <c r="GRR261" s="405"/>
      <c r="GRS261" s="405"/>
      <c r="GRT261" s="277"/>
      <c r="GRU261" s="277"/>
      <c r="GRV261" s="277"/>
      <c r="GRW261" s="277"/>
      <c r="GRX261" s="277"/>
      <c r="GRY261" s="277"/>
      <c r="GRZ261" s="277"/>
      <c r="GSA261" s="277"/>
      <c r="GSB261" s="402"/>
      <c r="GSC261" s="404"/>
      <c r="GSD261" s="49"/>
      <c r="GSE261" s="49"/>
      <c r="GSF261" s="49"/>
      <c r="GSG261" s="99"/>
      <c r="GSH261" s="98"/>
      <c r="GSI261" s="49"/>
      <c r="GSJ261" s="405"/>
      <c r="GSK261" s="405"/>
      <c r="GSL261" s="277"/>
      <c r="GSM261" s="277"/>
      <c r="GSN261" s="277"/>
      <c r="GSO261" s="277"/>
      <c r="GSP261" s="277"/>
      <c r="GSQ261" s="277"/>
      <c r="GSR261" s="277"/>
      <c r="GSS261" s="277"/>
      <c r="GST261" s="402"/>
      <c r="GSU261" s="404"/>
      <c r="GSV261" s="49"/>
      <c r="GSW261" s="49"/>
      <c r="GSX261" s="49"/>
      <c r="GSY261" s="99"/>
      <c r="GSZ261" s="98"/>
      <c r="GTA261" s="49"/>
      <c r="GTB261" s="405"/>
      <c r="GTC261" s="405"/>
      <c r="GTD261" s="277"/>
      <c r="GTE261" s="277"/>
      <c r="GTF261" s="277"/>
      <c r="GTG261" s="277"/>
      <c r="GTH261" s="277"/>
      <c r="GTI261" s="277"/>
      <c r="GTJ261" s="277"/>
      <c r="GTK261" s="277"/>
      <c r="GTL261" s="402"/>
      <c r="GTM261" s="404"/>
      <c r="GTN261" s="49"/>
      <c r="GTO261" s="49"/>
      <c r="GTP261" s="49"/>
      <c r="GTQ261" s="99"/>
      <c r="GTR261" s="98"/>
      <c r="GTS261" s="49"/>
      <c r="GTT261" s="405"/>
      <c r="GTU261" s="405"/>
      <c r="GTV261" s="277"/>
      <c r="GTW261" s="277"/>
      <c r="GTX261" s="277"/>
      <c r="GTY261" s="277"/>
      <c r="GTZ261" s="277"/>
      <c r="GUA261" s="277"/>
      <c r="GUB261" s="277"/>
      <c r="GUC261" s="277"/>
      <c r="GUD261" s="402"/>
      <c r="GUE261" s="404"/>
      <c r="GUF261" s="49"/>
      <c r="GUG261" s="49"/>
      <c r="GUH261" s="49"/>
      <c r="GUI261" s="99"/>
      <c r="GUJ261" s="98"/>
      <c r="GUK261" s="49"/>
      <c r="GUL261" s="405"/>
      <c r="GUM261" s="405"/>
      <c r="GUN261" s="277"/>
      <c r="GUO261" s="277"/>
      <c r="GUP261" s="277"/>
      <c r="GUQ261" s="277"/>
      <c r="GUR261" s="277"/>
      <c r="GUS261" s="277"/>
      <c r="GUT261" s="277"/>
      <c r="GUU261" s="277"/>
      <c r="GUV261" s="402"/>
      <c r="GUW261" s="404"/>
      <c r="GUX261" s="49"/>
      <c r="GUY261" s="49"/>
      <c r="GUZ261" s="49"/>
      <c r="GVA261" s="99"/>
      <c r="GVB261" s="98"/>
      <c r="GVC261" s="49"/>
      <c r="GVD261" s="405"/>
      <c r="GVE261" s="405"/>
      <c r="GVF261" s="277"/>
      <c r="GVG261" s="277"/>
      <c r="GVH261" s="277"/>
      <c r="GVI261" s="277"/>
      <c r="GVJ261" s="277"/>
      <c r="GVK261" s="277"/>
      <c r="GVL261" s="277"/>
      <c r="GVM261" s="277"/>
      <c r="GVN261" s="402"/>
      <c r="GVO261" s="404"/>
      <c r="GVP261" s="49"/>
      <c r="GVQ261" s="49"/>
      <c r="GVR261" s="49"/>
      <c r="GVS261" s="99"/>
      <c r="GVT261" s="98"/>
      <c r="GVU261" s="49"/>
      <c r="GVV261" s="405"/>
      <c r="GVW261" s="405"/>
      <c r="GVX261" s="277"/>
      <c r="GVY261" s="277"/>
      <c r="GVZ261" s="277"/>
      <c r="GWA261" s="277"/>
      <c r="GWB261" s="277"/>
      <c r="GWC261" s="277"/>
      <c r="GWD261" s="277"/>
      <c r="GWE261" s="277"/>
      <c r="GWF261" s="402"/>
      <c r="GWG261" s="404"/>
      <c r="GWH261" s="49"/>
      <c r="GWI261" s="49"/>
      <c r="GWJ261" s="49"/>
      <c r="GWK261" s="99"/>
      <c r="GWL261" s="98"/>
      <c r="GWM261" s="49"/>
      <c r="GWN261" s="405"/>
      <c r="GWO261" s="405"/>
      <c r="GWP261" s="277"/>
      <c r="GWQ261" s="277"/>
      <c r="GWR261" s="277"/>
      <c r="GWS261" s="277"/>
      <c r="GWT261" s="277"/>
      <c r="GWU261" s="277"/>
      <c r="GWV261" s="277"/>
      <c r="GWW261" s="277"/>
      <c r="GWX261" s="402"/>
      <c r="GWY261" s="404"/>
      <c r="GWZ261" s="49"/>
      <c r="GXA261" s="49"/>
      <c r="GXB261" s="49"/>
      <c r="GXC261" s="99"/>
      <c r="GXD261" s="98"/>
      <c r="GXE261" s="49"/>
      <c r="GXF261" s="405"/>
      <c r="GXG261" s="405"/>
      <c r="GXH261" s="277"/>
      <c r="GXI261" s="277"/>
      <c r="GXJ261" s="277"/>
      <c r="GXK261" s="277"/>
      <c r="GXL261" s="277"/>
      <c r="GXM261" s="277"/>
      <c r="GXN261" s="277"/>
      <c r="GXO261" s="277"/>
      <c r="GXP261" s="402"/>
      <c r="GXQ261" s="404"/>
      <c r="GXR261" s="49"/>
      <c r="GXS261" s="49"/>
      <c r="GXT261" s="49"/>
      <c r="GXU261" s="99"/>
      <c r="GXV261" s="98"/>
      <c r="GXW261" s="49"/>
      <c r="GXX261" s="405"/>
      <c r="GXY261" s="405"/>
      <c r="GXZ261" s="277"/>
      <c r="GYA261" s="277"/>
      <c r="GYB261" s="277"/>
      <c r="GYC261" s="277"/>
      <c r="GYD261" s="277"/>
      <c r="GYE261" s="277"/>
      <c r="GYF261" s="277"/>
      <c r="GYG261" s="277"/>
      <c r="GYH261" s="402"/>
      <c r="GYI261" s="404"/>
      <c r="GYJ261" s="49"/>
      <c r="GYK261" s="49"/>
      <c r="GYL261" s="49"/>
      <c r="GYM261" s="99"/>
      <c r="GYN261" s="98"/>
      <c r="GYO261" s="49"/>
      <c r="GYP261" s="405"/>
      <c r="GYQ261" s="405"/>
      <c r="GYR261" s="277"/>
      <c r="GYS261" s="277"/>
      <c r="GYT261" s="277"/>
      <c r="GYU261" s="277"/>
      <c r="GYV261" s="277"/>
      <c r="GYW261" s="277"/>
      <c r="GYX261" s="277"/>
      <c r="GYY261" s="277"/>
      <c r="GYZ261" s="402"/>
      <c r="GZA261" s="404"/>
      <c r="GZB261" s="49"/>
      <c r="GZC261" s="49"/>
      <c r="GZD261" s="49"/>
      <c r="GZE261" s="99"/>
      <c r="GZF261" s="98"/>
      <c r="GZG261" s="49"/>
      <c r="GZH261" s="405"/>
      <c r="GZI261" s="405"/>
      <c r="GZJ261" s="277"/>
      <c r="GZK261" s="277"/>
      <c r="GZL261" s="277"/>
      <c r="GZM261" s="277"/>
      <c r="GZN261" s="277"/>
      <c r="GZO261" s="277"/>
      <c r="GZP261" s="277"/>
      <c r="GZQ261" s="277"/>
      <c r="GZR261" s="402"/>
      <c r="GZS261" s="404"/>
      <c r="GZT261" s="49"/>
      <c r="GZU261" s="49"/>
      <c r="GZV261" s="49"/>
      <c r="GZW261" s="99"/>
      <c r="GZX261" s="98"/>
      <c r="GZY261" s="49"/>
      <c r="GZZ261" s="405"/>
      <c r="HAA261" s="405"/>
      <c r="HAB261" s="277"/>
      <c r="HAC261" s="277"/>
      <c r="HAD261" s="277"/>
      <c r="HAE261" s="277"/>
      <c r="HAF261" s="277"/>
      <c r="HAG261" s="277"/>
      <c r="HAH261" s="277"/>
      <c r="HAI261" s="277"/>
      <c r="HAJ261" s="402"/>
      <c r="HAK261" s="404"/>
      <c r="HAL261" s="49"/>
      <c r="HAM261" s="49"/>
      <c r="HAN261" s="49"/>
      <c r="HAO261" s="99"/>
      <c r="HAP261" s="98"/>
      <c r="HAQ261" s="49"/>
      <c r="HAR261" s="405"/>
      <c r="HAS261" s="405"/>
      <c r="HAT261" s="277"/>
      <c r="HAU261" s="277"/>
      <c r="HAV261" s="277"/>
      <c r="HAW261" s="277"/>
      <c r="HAX261" s="277"/>
      <c r="HAY261" s="277"/>
      <c r="HAZ261" s="277"/>
      <c r="HBA261" s="277"/>
      <c r="HBB261" s="402"/>
      <c r="HBC261" s="404"/>
      <c r="HBD261" s="49"/>
      <c r="HBE261" s="49"/>
      <c r="HBF261" s="49"/>
      <c r="HBG261" s="99"/>
      <c r="HBH261" s="98"/>
      <c r="HBI261" s="49"/>
      <c r="HBJ261" s="405"/>
      <c r="HBK261" s="405"/>
      <c r="HBL261" s="277"/>
      <c r="HBM261" s="277"/>
      <c r="HBN261" s="277"/>
      <c r="HBO261" s="277"/>
      <c r="HBP261" s="277"/>
      <c r="HBQ261" s="277"/>
      <c r="HBR261" s="277"/>
      <c r="HBS261" s="277"/>
      <c r="HBT261" s="402"/>
      <c r="HBU261" s="404"/>
      <c r="HBV261" s="49"/>
      <c r="HBW261" s="49"/>
      <c r="HBX261" s="49"/>
      <c r="HBY261" s="99"/>
      <c r="HBZ261" s="98"/>
      <c r="HCA261" s="49"/>
      <c r="HCB261" s="405"/>
      <c r="HCC261" s="405"/>
      <c r="HCD261" s="277"/>
      <c r="HCE261" s="277"/>
      <c r="HCF261" s="277"/>
      <c r="HCG261" s="277"/>
      <c r="HCH261" s="277"/>
      <c r="HCI261" s="277"/>
      <c r="HCJ261" s="277"/>
      <c r="HCK261" s="277"/>
      <c r="HCL261" s="402"/>
      <c r="HCM261" s="404"/>
      <c r="HCN261" s="49"/>
      <c r="HCO261" s="49"/>
      <c r="HCP261" s="49"/>
      <c r="HCQ261" s="99"/>
      <c r="HCR261" s="98"/>
      <c r="HCS261" s="49"/>
      <c r="HCT261" s="405"/>
      <c r="HCU261" s="405"/>
      <c r="HCV261" s="277"/>
      <c r="HCW261" s="277"/>
      <c r="HCX261" s="277"/>
      <c r="HCY261" s="277"/>
      <c r="HCZ261" s="277"/>
      <c r="HDA261" s="277"/>
      <c r="HDB261" s="277"/>
      <c r="HDC261" s="277"/>
      <c r="HDD261" s="402"/>
      <c r="HDE261" s="404"/>
      <c r="HDF261" s="49"/>
      <c r="HDG261" s="49"/>
      <c r="HDH261" s="49"/>
      <c r="HDI261" s="99"/>
      <c r="HDJ261" s="98"/>
      <c r="HDK261" s="49"/>
      <c r="HDL261" s="405"/>
      <c r="HDM261" s="405"/>
      <c r="HDN261" s="277"/>
      <c r="HDO261" s="277"/>
      <c r="HDP261" s="277"/>
      <c r="HDQ261" s="277"/>
      <c r="HDR261" s="277"/>
      <c r="HDS261" s="277"/>
      <c r="HDT261" s="277"/>
      <c r="HDU261" s="277"/>
      <c r="HDV261" s="402"/>
      <c r="HDW261" s="404"/>
      <c r="HDX261" s="49"/>
      <c r="HDY261" s="49"/>
      <c r="HDZ261" s="49"/>
      <c r="HEA261" s="99"/>
      <c r="HEB261" s="98"/>
      <c r="HEC261" s="49"/>
      <c r="HED261" s="405"/>
      <c r="HEE261" s="405"/>
      <c r="HEF261" s="277"/>
      <c r="HEG261" s="277"/>
      <c r="HEH261" s="277"/>
      <c r="HEI261" s="277"/>
      <c r="HEJ261" s="277"/>
      <c r="HEK261" s="277"/>
      <c r="HEL261" s="277"/>
      <c r="HEM261" s="277"/>
      <c r="HEN261" s="402"/>
      <c r="HEO261" s="404"/>
      <c r="HEP261" s="49"/>
      <c r="HEQ261" s="49"/>
      <c r="HER261" s="49"/>
      <c r="HES261" s="99"/>
      <c r="HET261" s="98"/>
      <c r="HEU261" s="49"/>
      <c r="HEV261" s="405"/>
      <c r="HEW261" s="405"/>
      <c r="HEX261" s="277"/>
      <c r="HEY261" s="277"/>
      <c r="HEZ261" s="277"/>
      <c r="HFA261" s="277"/>
      <c r="HFB261" s="277"/>
      <c r="HFC261" s="277"/>
      <c r="HFD261" s="277"/>
      <c r="HFE261" s="277"/>
      <c r="HFF261" s="402"/>
      <c r="HFG261" s="404"/>
      <c r="HFH261" s="49"/>
      <c r="HFI261" s="49"/>
      <c r="HFJ261" s="49"/>
      <c r="HFK261" s="99"/>
      <c r="HFL261" s="98"/>
      <c r="HFM261" s="49"/>
      <c r="HFN261" s="405"/>
      <c r="HFO261" s="405"/>
      <c r="HFP261" s="277"/>
      <c r="HFQ261" s="277"/>
      <c r="HFR261" s="277"/>
      <c r="HFS261" s="277"/>
      <c r="HFT261" s="277"/>
      <c r="HFU261" s="277"/>
      <c r="HFV261" s="277"/>
      <c r="HFW261" s="277"/>
      <c r="HFX261" s="402"/>
      <c r="HFY261" s="404"/>
      <c r="HFZ261" s="49"/>
      <c r="HGA261" s="49"/>
      <c r="HGB261" s="49"/>
      <c r="HGC261" s="99"/>
      <c r="HGD261" s="98"/>
      <c r="HGE261" s="49"/>
      <c r="HGF261" s="405"/>
      <c r="HGG261" s="405"/>
      <c r="HGH261" s="277"/>
      <c r="HGI261" s="277"/>
      <c r="HGJ261" s="277"/>
      <c r="HGK261" s="277"/>
      <c r="HGL261" s="277"/>
      <c r="HGM261" s="277"/>
      <c r="HGN261" s="277"/>
      <c r="HGO261" s="277"/>
      <c r="HGP261" s="402"/>
      <c r="HGQ261" s="404"/>
      <c r="HGR261" s="49"/>
      <c r="HGS261" s="49"/>
      <c r="HGT261" s="49"/>
      <c r="HGU261" s="99"/>
      <c r="HGV261" s="98"/>
      <c r="HGW261" s="49"/>
      <c r="HGX261" s="405"/>
      <c r="HGY261" s="405"/>
      <c r="HGZ261" s="277"/>
      <c r="HHA261" s="277"/>
      <c r="HHB261" s="277"/>
      <c r="HHC261" s="277"/>
      <c r="HHD261" s="277"/>
      <c r="HHE261" s="277"/>
      <c r="HHF261" s="277"/>
      <c r="HHG261" s="277"/>
      <c r="HHH261" s="402"/>
      <c r="HHI261" s="404"/>
      <c r="HHJ261" s="49"/>
      <c r="HHK261" s="49"/>
      <c r="HHL261" s="49"/>
      <c r="HHM261" s="99"/>
      <c r="HHN261" s="98"/>
      <c r="HHO261" s="49"/>
      <c r="HHP261" s="405"/>
      <c r="HHQ261" s="405"/>
      <c r="HHR261" s="277"/>
      <c r="HHS261" s="277"/>
      <c r="HHT261" s="277"/>
      <c r="HHU261" s="277"/>
      <c r="HHV261" s="277"/>
      <c r="HHW261" s="277"/>
      <c r="HHX261" s="277"/>
      <c r="HHY261" s="277"/>
      <c r="HHZ261" s="402"/>
      <c r="HIA261" s="404"/>
      <c r="HIB261" s="49"/>
      <c r="HIC261" s="49"/>
      <c r="HID261" s="49"/>
      <c r="HIE261" s="99"/>
      <c r="HIF261" s="98"/>
      <c r="HIG261" s="49"/>
      <c r="HIH261" s="405"/>
      <c r="HII261" s="405"/>
      <c r="HIJ261" s="277"/>
      <c r="HIK261" s="277"/>
      <c r="HIL261" s="277"/>
      <c r="HIM261" s="277"/>
      <c r="HIN261" s="277"/>
      <c r="HIO261" s="277"/>
      <c r="HIP261" s="277"/>
      <c r="HIQ261" s="277"/>
      <c r="HIR261" s="402"/>
      <c r="HIS261" s="404"/>
      <c r="HIT261" s="49"/>
      <c r="HIU261" s="49"/>
      <c r="HIV261" s="49"/>
      <c r="HIW261" s="99"/>
      <c r="HIX261" s="98"/>
      <c r="HIY261" s="49"/>
      <c r="HIZ261" s="405"/>
      <c r="HJA261" s="405"/>
      <c r="HJB261" s="277"/>
      <c r="HJC261" s="277"/>
      <c r="HJD261" s="277"/>
      <c r="HJE261" s="277"/>
      <c r="HJF261" s="277"/>
      <c r="HJG261" s="277"/>
      <c r="HJH261" s="277"/>
      <c r="HJI261" s="277"/>
      <c r="HJJ261" s="402"/>
      <c r="HJK261" s="404"/>
      <c r="HJL261" s="49"/>
      <c r="HJM261" s="49"/>
      <c r="HJN261" s="49"/>
      <c r="HJO261" s="99"/>
      <c r="HJP261" s="98"/>
      <c r="HJQ261" s="49"/>
      <c r="HJR261" s="405"/>
      <c r="HJS261" s="405"/>
      <c r="HJT261" s="277"/>
      <c r="HJU261" s="277"/>
      <c r="HJV261" s="277"/>
      <c r="HJW261" s="277"/>
      <c r="HJX261" s="277"/>
      <c r="HJY261" s="277"/>
      <c r="HJZ261" s="277"/>
      <c r="HKA261" s="277"/>
      <c r="HKB261" s="402"/>
      <c r="HKC261" s="404"/>
      <c r="HKD261" s="49"/>
      <c r="HKE261" s="49"/>
      <c r="HKF261" s="49"/>
      <c r="HKG261" s="99"/>
      <c r="HKH261" s="98"/>
      <c r="HKI261" s="49"/>
      <c r="HKJ261" s="405"/>
      <c r="HKK261" s="405"/>
      <c r="HKL261" s="277"/>
      <c r="HKM261" s="277"/>
      <c r="HKN261" s="277"/>
      <c r="HKO261" s="277"/>
      <c r="HKP261" s="277"/>
      <c r="HKQ261" s="277"/>
      <c r="HKR261" s="277"/>
      <c r="HKS261" s="277"/>
      <c r="HKT261" s="402"/>
      <c r="HKU261" s="404"/>
      <c r="HKV261" s="49"/>
      <c r="HKW261" s="49"/>
      <c r="HKX261" s="49"/>
      <c r="HKY261" s="99"/>
      <c r="HKZ261" s="98"/>
      <c r="HLA261" s="49"/>
      <c r="HLB261" s="405"/>
      <c r="HLC261" s="405"/>
      <c r="HLD261" s="277"/>
      <c r="HLE261" s="277"/>
      <c r="HLF261" s="277"/>
      <c r="HLG261" s="277"/>
      <c r="HLH261" s="277"/>
      <c r="HLI261" s="277"/>
      <c r="HLJ261" s="277"/>
      <c r="HLK261" s="277"/>
      <c r="HLL261" s="402"/>
      <c r="HLM261" s="404"/>
      <c r="HLN261" s="49"/>
      <c r="HLO261" s="49"/>
      <c r="HLP261" s="49"/>
      <c r="HLQ261" s="99"/>
      <c r="HLR261" s="98"/>
      <c r="HLS261" s="49"/>
      <c r="HLT261" s="405"/>
      <c r="HLU261" s="405"/>
      <c r="HLV261" s="277"/>
      <c r="HLW261" s="277"/>
      <c r="HLX261" s="277"/>
      <c r="HLY261" s="277"/>
      <c r="HLZ261" s="277"/>
      <c r="HMA261" s="277"/>
      <c r="HMB261" s="277"/>
      <c r="HMC261" s="277"/>
      <c r="HMD261" s="402"/>
      <c r="HME261" s="404"/>
      <c r="HMF261" s="49"/>
      <c r="HMG261" s="49"/>
      <c r="HMH261" s="49"/>
      <c r="HMI261" s="99"/>
      <c r="HMJ261" s="98"/>
      <c r="HMK261" s="49"/>
      <c r="HML261" s="405"/>
      <c r="HMM261" s="405"/>
      <c r="HMN261" s="277"/>
      <c r="HMO261" s="277"/>
      <c r="HMP261" s="277"/>
      <c r="HMQ261" s="277"/>
      <c r="HMR261" s="277"/>
      <c r="HMS261" s="277"/>
      <c r="HMT261" s="277"/>
      <c r="HMU261" s="277"/>
      <c r="HMV261" s="402"/>
      <c r="HMW261" s="404"/>
      <c r="HMX261" s="49"/>
      <c r="HMY261" s="49"/>
      <c r="HMZ261" s="49"/>
      <c r="HNA261" s="99"/>
      <c r="HNB261" s="98"/>
      <c r="HNC261" s="49"/>
      <c r="HND261" s="405"/>
      <c r="HNE261" s="405"/>
      <c r="HNF261" s="277"/>
      <c r="HNG261" s="277"/>
      <c r="HNH261" s="277"/>
      <c r="HNI261" s="277"/>
      <c r="HNJ261" s="277"/>
      <c r="HNK261" s="277"/>
      <c r="HNL261" s="277"/>
      <c r="HNM261" s="277"/>
      <c r="HNN261" s="402"/>
      <c r="HNO261" s="404"/>
      <c r="HNP261" s="49"/>
      <c r="HNQ261" s="49"/>
      <c r="HNR261" s="49"/>
      <c r="HNS261" s="99"/>
      <c r="HNT261" s="98"/>
      <c r="HNU261" s="49"/>
      <c r="HNV261" s="405"/>
      <c r="HNW261" s="405"/>
      <c r="HNX261" s="277"/>
      <c r="HNY261" s="277"/>
      <c r="HNZ261" s="277"/>
      <c r="HOA261" s="277"/>
      <c r="HOB261" s="277"/>
      <c r="HOC261" s="277"/>
      <c r="HOD261" s="277"/>
      <c r="HOE261" s="277"/>
      <c r="HOF261" s="402"/>
      <c r="HOG261" s="404"/>
      <c r="HOH261" s="49"/>
      <c r="HOI261" s="49"/>
      <c r="HOJ261" s="49"/>
      <c r="HOK261" s="99"/>
      <c r="HOL261" s="98"/>
      <c r="HOM261" s="49"/>
      <c r="HON261" s="405"/>
      <c r="HOO261" s="405"/>
      <c r="HOP261" s="277"/>
      <c r="HOQ261" s="277"/>
      <c r="HOR261" s="277"/>
      <c r="HOS261" s="277"/>
      <c r="HOT261" s="277"/>
      <c r="HOU261" s="277"/>
      <c r="HOV261" s="277"/>
      <c r="HOW261" s="277"/>
      <c r="HOX261" s="402"/>
      <c r="HOY261" s="404"/>
      <c r="HOZ261" s="49"/>
      <c r="HPA261" s="49"/>
      <c r="HPB261" s="49"/>
      <c r="HPC261" s="99"/>
      <c r="HPD261" s="98"/>
      <c r="HPE261" s="49"/>
      <c r="HPF261" s="405"/>
      <c r="HPG261" s="405"/>
      <c r="HPH261" s="277"/>
      <c r="HPI261" s="277"/>
      <c r="HPJ261" s="277"/>
      <c r="HPK261" s="277"/>
      <c r="HPL261" s="277"/>
      <c r="HPM261" s="277"/>
      <c r="HPN261" s="277"/>
      <c r="HPO261" s="277"/>
      <c r="HPP261" s="402"/>
      <c r="HPQ261" s="404"/>
      <c r="HPR261" s="49"/>
      <c r="HPS261" s="49"/>
      <c r="HPT261" s="49"/>
      <c r="HPU261" s="99"/>
      <c r="HPV261" s="98"/>
      <c r="HPW261" s="49"/>
      <c r="HPX261" s="405"/>
      <c r="HPY261" s="405"/>
      <c r="HPZ261" s="277"/>
      <c r="HQA261" s="277"/>
      <c r="HQB261" s="277"/>
      <c r="HQC261" s="277"/>
      <c r="HQD261" s="277"/>
      <c r="HQE261" s="277"/>
      <c r="HQF261" s="277"/>
      <c r="HQG261" s="277"/>
      <c r="HQH261" s="402"/>
      <c r="HQI261" s="404"/>
      <c r="HQJ261" s="49"/>
      <c r="HQK261" s="49"/>
      <c r="HQL261" s="49"/>
      <c r="HQM261" s="99"/>
      <c r="HQN261" s="98"/>
      <c r="HQO261" s="49"/>
      <c r="HQP261" s="405"/>
      <c r="HQQ261" s="405"/>
      <c r="HQR261" s="277"/>
      <c r="HQS261" s="277"/>
      <c r="HQT261" s="277"/>
      <c r="HQU261" s="277"/>
      <c r="HQV261" s="277"/>
      <c r="HQW261" s="277"/>
      <c r="HQX261" s="277"/>
      <c r="HQY261" s="277"/>
      <c r="HQZ261" s="402"/>
      <c r="HRA261" s="404"/>
      <c r="HRB261" s="49"/>
      <c r="HRC261" s="49"/>
      <c r="HRD261" s="49"/>
      <c r="HRE261" s="99"/>
      <c r="HRF261" s="98"/>
      <c r="HRG261" s="49"/>
      <c r="HRH261" s="405"/>
      <c r="HRI261" s="405"/>
      <c r="HRJ261" s="277"/>
      <c r="HRK261" s="277"/>
      <c r="HRL261" s="277"/>
      <c r="HRM261" s="277"/>
      <c r="HRN261" s="277"/>
      <c r="HRO261" s="277"/>
      <c r="HRP261" s="277"/>
      <c r="HRQ261" s="277"/>
      <c r="HRR261" s="402"/>
      <c r="HRS261" s="404"/>
      <c r="HRT261" s="49"/>
      <c r="HRU261" s="49"/>
      <c r="HRV261" s="49"/>
      <c r="HRW261" s="99"/>
      <c r="HRX261" s="98"/>
      <c r="HRY261" s="49"/>
      <c r="HRZ261" s="405"/>
      <c r="HSA261" s="405"/>
      <c r="HSB261" s="277"/>
      <c r="HSC261" s="277"/>
      <c r="HSD261" s="277"/>
      <c r="HSE261" s="277"/>
      <c r="HSF261" s="277"/>
      <c r="HSG261" s="277"/>
      <c r="HSH261" s="277"/>
      <c r="HSI261" s="277"/>
      <c r="HSJ261" s="402"/>
      <c r="HSK261" s="404"/>
      <c r="HSL261" s="49"/>
      <c r="HSM261" s="49"/>
      <c r="HSN261" s="49"/>
      <c r="HSO261" s="99"/>
      <c r="HSP261" s="98"/>
      <c r="HSQ261" s="49"/>
      <c r="HSR261" s="405"/>
      <c r="HSS261" s="405"/>
      <c r="HST261" s="277"/>
      <c r="HSU261" s="277"/>
      <c r="HSV261" s="277"/>
      <c r="HSW261" s="277"/>
      <c r="HSX261" s="277"/>
      <c r="HSY261" s="277"/>
      <c r="HSZ261" s="277"/>
      <c r="HTA261" s="277"/>
      <c r="HTB261" s="402"/>
      <c r="HTC261" s="404"/>
      <c r="HTD261" s="49"/>
      <c r="HTE261" s="49"/>
      <c r="HTF261" s="49"/>
      <c r="HTG261" s="99"/>
      <c r="HTH261" s="98"/>
      <c r="HTI261" s="49"/>
      <c r="HTJ261" s="405"/>
      <c r="HTK261" s="405"/>
      <c r="HTL261" s="277"/>
      <c r="HTM261" s="277"/>
      <c r="HTN261" s="277"/>
      <c r="HTO261" s="277"/>
      <c r="HTP261" s="277"/>
      <c r="HTQ261" s="277"/>
      <c r="HTR261" s="277"/>
      <c r="HTS261" s="277"/>
      <c r="HTT261" s="402"/>
      <c r="HTU261" s="404"/>
      <c r="HTV261" s="49"/>
      <c r="HTW261" s="49"/>
      <c r="HTX261" s="49"/>
      <c r="HTY261" s="99"/>
      <c r="HTZ261" s="98"/>
      <c r="HUA261" s="49"/>
      <c r="HUB261" s="405"/>
      <c r="HUC261" s="405"/>
      <c r="HUD261" s="277"/>
      <c r="HUE261" s="277"/>
      <c r="HUF261" s="277"/>
      <c r="HUG261" s="277"/>
      <c r="HUH261" s="277"/>
      <c r="HUI261" s="277"/>
      <c r="HUJ261" s="277"/>
      <c r="HUK261" s="277"/>
      <c r="HUL261" s="402"/>
      <c r="HUM261" s="404"/>
      <c r="HUN261" s="49"/>
      <c r="HUO261" s="49"/>
      <c r="HUP261" s="49"/>
      <c r="HUQ261" s="99"/>
      <c r="HUR261" s="98"/>
      <c r="HUS261" s="49"/>
      <c r="HUT261" s="405"/>
      <c r="HUU261" s="405"/>
      <c r="HUV261" s="277"/>
      <c r="HUW261" s="277"/>
      <c r="HUX261" s="277"/>
      <c r="HUY261" s="277"/>
      <c r="HUZ261" s="277"/>
      <c r="HVA261" s="277"/>
      <c r="HVB261" s="277"/>
      <c r="HVC261" s="277"/>
      <c r="HVD261" s="402"/>
      <c r="HVE261" s="404"/>
      <c r="HVF261" s="49"/>
      <c r="HVG261" s="49"/>
      <c r="HVH261" s="49"/>
      <c r="HVI261" s="99"/>
      <c r="HVJ261" s="98"/>
      <c r="HVK261" s="49"/>
      <c r="HVL261" s="405"/>
      <c r="HVM261" s="405"/>
      <c r="HVN261" s="277"/>
      <c r="HVO261" s="277"/>
      <c r="HVP261" s="277"/>
      <c r="HVQ261" s="277"/>
      <c r="HVR261" s="277"/>
      <c r="HVS261" s="277"/>
      <c r="HVT261" s="277"/>
      <c r="HVU261" s="277"/>
      <c r="HVV261" s="402"/>
      <c r="HVW261" s="404"/>
      <c r="HVX261" s="49"/>
      <c r="HVY261" s="49"/>
      <c r="HVZ261" s="49"/>
      <c r="HWA261" s="99"/>
      <c r="HWB261" s="98"/>
      <c r="HWC261" s="49"/>
      <c r="HWD261" s="405"/>
      <c r="HWE261" s="405"/>
      <c r="HWF261" s="277"/>
      <c r="HWG261" s="277"/>
      <c r="HWH261" s="277"/>
      <c r="HWI261" s="277"/>
      <c r="HWJ261" s="277"/>
      <c r="HWK261" s="277"/>
      <c r="HWL261" s="277"/>
      <c r="HWM261" s="277"/>
      <c r="HWN261" s="402"/>
      <c r="HWO261" s="404"/>
      <c r="HWP261" s="49"/>
      <c r="HWQ261" s="49"/>
      <c r="HWR261" s="49"/>
      <c r="HWS261" s="99"/>
      <c r="HWT261" s="98"/>
      <c r="HWU261" s="49"/>
      <c r="HWV261" s="405"/>
      <c r="HWW261" s="405"/>
      <c r="HWX261" s="277"/>
      <c r="HWY261" s="277"/>
      <c r="HWZ261" s="277"/>
      <c r="HXA261" s="277"/>
      <c r="HXB261" s="277"/>
      <c r="HXC261" s="277"/>
      <c r="HXD261" s="277"/>
      <c r="HXE261" s="277"/>
      <c r="HXF261" s="402"/>
      <c r="HXG261" s="404"/>
      <c r="HXH261" s="49"/>
      <c r="HXI261" s="49"/>
      <c r="HXJ261" s="49"/>
      <c r="HXK261" s="99"/>
      <c r="HXL261" s="98"/>
      <c r="HXM261" s="49"/>
      <c r="HXN261" s="405"/>
      <c r="HXO261" s="405"/>
      <c r="HXP261" s="277"/>
      <c r="HXQ261" s="277"/>
      <c r="HXR261" s="277"/>
      <c r="HXS261" s="277"/>
      <c r="HXT261" s="277"/>
      <c r="HXU261" s="277"/>
      <c r="HXV261" s="277"/>
      <c r="HXW261" s="277"/>
      <c r="HXX261" s="402"/>
      <c r="HXY261" s="404"/>
      <c r="HXZ261" s="49"/>
      <c r="HYA261" s="49"/>
      <c r="HYB261" s="49"/>
      <c r="HYC261" s="99"/>
      <c r="HYD261" s="98"/>
      <c r="HYE261" s="49"/>
      <c r="HYF261" s="405"/>
      <c r="HYG261" s="405"/>
      <c r="HYH261" s="277"/>
      <c r="HYI261" s="277"/>
      <c r="HYJ261" s="277"/>
      <c r="HYK261" s="277"/>
      <c r="HYL261" s="277"/>
      <c r="HYM261" s="277"/>
      <c r="HYN261" s="277"/>
      <c r="HYO261" s="277"/>
      <c r="HYP261" s="402"/>
      <c r="HYQ261" s="404"/>
      <c r="HYR261" s="49"/>
      <c r="HYS261" s="49"/>
      <c r="HYT261" s="49"/>
      <c r="HYU261" s="99"/>
      <c r="HYV261" s="98"/>
      <c r="HYW261" s="49"/>
      <c r="HYX261" s="405"/>
      <c r="HYY261" s="405"/>
      <c r="HYZ261" s="277"/>
      <c r="HZA261" s="277"/>
      <c r="HZB261" s="277"/>
      <c r="HZC261" s="277"/>
      <c r="HZD261" s="277"/>
      <c r="HZE261" s="277"/>
      <c r="HZF261" s="277"/>
      <c r="HZG261" s="277"/>
      <c r="HZH261" s="402"/>
      <c r="HZI261" s="404"/>
      <c r="HZJ261" s="49"/>
      <c r="HZK261" s="49"/>
      <c r="HZL261" s="49"/>
      <c r="HZM261" s="99"/>
      <c r="HZN261" s="98"/>
      <c r="HZO261" s="49"/>
      <c r="HZP261" s="405"/>
      <c r="HZQ261" s="405"/>
      <c r="HZR261" s="277"/>
      <c r="HZS261" s="277"/>
      <c r="HZT261" s="277"/>
      <c r="HZU261" s="277"/>
      <c r="HZV261" s="277"/>
      <c r="HZW261" s="277"/>
      <c r="HZX261" s="277"/>
      <c r="HZY261" s="277"/>
      <c r="HZZ261" s="402"/>
      <c r="IAA261" s="404"/>
      <c r="IAB261" s="49"/>
      <c r="IAC261" s="49"/>
      <c r="IAD261" s="49"/>
      <c r="IAE261" s="99"/>
      <c r="IAF261" s="98"/>
      <c r="IAG261" s="49"/>
      <c r="IAH261" s="405"/>
      <c r="IAI261" s="405"/>
      <c r="IAJ261" s="277"/>
      <c r="IAK261" s="277"/>
      <c r="IAL261" s="277"/>
      <c r="IAM261" s="277"/>
      <c r="IAN261" s="277"/>
      <c r="IAO261" s="277"/>
      <c r="IAP261" s="277"/>
      <c r="IAQ261" s="277"/>
      <c r="IAR261" s="402"/>
      <c r="IAS261" s="404"/>
      <c r="IAT261" s="49"/>
      <c r="IAU261" s="49"/>
      <c r="IAV261" s="49"/>
      <c r="IAW261" s="99"/>
      <c r="IAX261" s="98"/>
      <c r="IAY261" s="49"/>
      <c r="IAZ261" s="405"/>
      <c r="IBA261" s="405"/>
      <c r="IBB261" s="277"/>
      <c r="IBC261" s="277"/>
      <c r="IBD261" s="277"/>
      <c r="IBE261" s="277"/>
      <c r="IBF261" s="277"/>
      <c r="IBG261" s="277"/>
      <c r="IBH261" s="277"/>
      <c r="IBI261" s="277"/>
      <c r="IBJ261" s="402"/>
      <c r="IBK261" s="404"/>
      <c r="IBL261" s="49"/>
      <c r="IBM261" s="49"/>
      <c r="IBN261" s="49"/>
      <c r="IBO261" s="99"/>
      <c r="IBP261" s="98"/>
      <c r="IBQ261" s="49"/>
      <c r="IBR261" s="405"/>
      <c r="IBS261" s="405"/>
      <c r="IBT261" s="277"/>
      <c r="IBU261" s="277"/>
      <c r="IBV261" s="277"/>
      <c r="IBW261" s="277"/>
      <c r="IBX261" s="277"/>
      <c r="IBY261" s="277"/>
      <c r="IBZ261" s="277"/>
      <c r="ICA261" s="277"/>
      <c r="ICB261" s="402"/>
      <c r="ICC261" s="404"/>
      <c r="ICD261" s="49"/>
      <c r="ICE261" s="49"/>
      <c r="ICF261" s="49"/>
      <c r="ICG261" s="99"/>
      <c r="ICH261" s="98"/>
      <c r="ICI261" s="49"/>
      <c r="ICJ261" s="405"/>
      <c r="ICK261" s="405"/>
      <c r="ICL261" s="277"/>
      <c r="ICM261" s="277"/>
      <c r="ICN261" s="277"/>
      <c r="ICO261" s="277"/>
      <c r="ICP261" s="277"/>
      <c r="ICQ261" s="277"/>
      <c r="ICR261" s="277"/>
      <c r="ICS261" s="277"/>
      <c r="ICT261" s="402"/>
      <c r="ICU261" s="404"/>
      <c r="ICV261" s="49"/>
      <c r="ICW261" s="49"/>
      <c r="ICX261" s="49"/>
      <c r="ICY261" s="99"/>
      <c r="ICZ261" s="98"/>
      <c r="IDA261" s="49"/>
      <c r="IDB261" s="405"/>
      <c r="IDC261" s="405"/>
      <c r="IDD261" s="277"/>
      <c r="IDE261" s="277"/>
      <c r="IDF261" s="277"/>
      <c r="IDG261" s="277"/>
      <c r="IDH261" s="277"/>
      <c r="IDI261" s="277"/>
      <c r="IDJ261" s="277"/>
      <c r="IDK261" s="277"/>
      <c r="IDL261" s="402"/>
      <c r="IDM261" s="404"/>
      <c r="IDN261" s="49"/>
      <c r="IDO261" s="49"/>
      <c r="IDP261" s="49"/>
      <c r="IDQ261" s="99"/>
      <c r="IDR261" s="98"/>
      <c r="IDS261" s="49"/>
      <c r="IDT261" s="405"/>
      <c r="IDU261" s="405"/>
      <c r="IDV261" s="277"/>
      <c r="IDW261" s="277"/>
      <c r="IDX261" s="277"/>
      <c r="IDY261" s="277"/>
      <c r="IDZ261" s="277"/>
      <c r="IEA261" s="277"/>
      <c r="IEB261" s="277"/>
      <c r="IEC261" s="277"/>
      <c r="IED261" s="402"/>
      <c r="IEE261" s="404"/>
      <c r="IEF261" s="49"/>
      <c r="IEG261" s="49"/>
      <c r="IEH261" s="49"/>
      <c r="IEI261" s="99"/>
      <c r="IEJ261" s="98"/>
      <c r="IEK261" s="49"/>
      <c r="IEL261" s="405"/>
      <c r="IEM261" s="405"/>
      <c r="IEN261" s="277"/>
      <c r="IEO261" s="277"/>
      <c r="IEP261" s="277"/>
      <c r="IEQ261" s="277"/>
      <c r="IER261" s="277"/>
      <c r="IES261" s="277"/>
      <c r="IET261" s="277"/>
      <c r="IEU261" s="277"/>
      <c r="IEV261" s="402"/>
      <c r="IEW261" s="404"/>
      <c r="IEX261" s="49"/>
      <c r="IEY261" s="49"/>
      <c r="IEZ261" s="49"/>
      <c r="IFA261" s="99"/>
      <c r="IFB261" s="98"/>
      <c r="IFC261" s="49"/>
      <c r="IFD261" s="405"/>
      <c r="IFE261" s="405"/>
      <c r="IFF261" s="277"/>
      <c r="IFG261" s="277"/>
      <c r="IFH261" s="277"/>
      <c r="IFI261" s="277"/>
      <c r="IFJ261" s="277"/>
      <c r="IFK261" s="277"/>
      <c r="IFL261" s="277"/>
      <c r="IFM261" s="277"/>
      <c r="IFN261" s="402"/>
      <c r="IFO261" s="404"/>
      <c r="IFP261" s="49"/>
      <c r="IFQ261" s="49"/>
      <c r="IFR261" s="49"/>
      <c r="IFS261" s="99"/>
      <c r="IFT261" s="98"/>
      <c r="IFU261" s="49"/>
      <c r="IFV261" s="405"/>
      <c r="IFW261" s="405"/>
      <c r="IFX261" s="277"/>
      <c r="IFY261" s="277"/>
      <c r="IFZ261" s="277"/>
      <c r="IGA261" s="277"/>
      <c r="IGB261" s="277"/>
      <c r="IGC261" s="277"/>
      <c r="IGD261" s="277"/>
      <c r="IGE261" s="277"/>
      <c r="IGF261" s="402"/>
      <c r="IGG261" s="404"/>
      <c r="IGH261" s="49"/>
      <c r="IGI261" s="49"/>
      <c r="IGJ261" s="49"/>
      <c r="IGK261" s="99"/>
      <c r="IGL261" s="98"/>
      <c r="IGM261" s="49"/>
      <c r="IGN261" s="405"/>
      <c r="IGO261" s="405"/>
      <c r="IGP261" s="277"/>
      <c r="IGQ261" s="277"/>
      <c r="IGR261" s="277"/>
      <c r="IGS261" s="277"/>
      <c r="IGT261" s="277"/>
      <c r="IGU261" s="277"/>
      <c r="IGV261" s="277"/>
      <c r="IGW261" s="277"/>
      <c r="IGX261" s="402"/>
      <c r="IGY261" s="404"/>
      <c r="IGZ261" s="49"/>
      <c r="IHA261" s="49"/>
      <c r="IHB261" s="49"/>
      <c r="IHC261" s="99"/>
      <c r="IHD261" s="98"/>
      <c r="IHE261" s="49"/>
      <c r="IHF261" s="405"/>
      <c r="IHG261" s="405"/>
      <c r="IHH261" s="277"/>
      <c r="IHI261" s="277"/>
      <c r="IHJ261" s="277"/>
      <c r="IHK261" s="277"/>
      <c r="IHL261" s="277"/>
      <c r="IHM261" s="277"/>
      <c r="IHN261" s="277"/>
      <c r="IHO261" s="277"/>
      <c r="IHP261" s="402"/>
      <c r="IHQ261" s="404"/>
      <c r="IHR261" s="49"/>
      <c r="IHS261" s="49"/>
      <c r="IHT261" s="49"/>
      <c r="IHU261" s="99"/>
      <c r="IHV261" s="98"/>
      <c r="IHW261" s="49"/>
      <c r="IHX261" s="405"/>
      <c r="IHY261" s="405"/>
      <c r="IHZ261" s="277"/>
      <c r="IIA261" s="277"/>
      <c r="IIB261" s="277"/>
      <c r="IIC261" s="277"/>
      <c r="IID261" s="277"/>
      <c r="IIE261" s="277"/>
      <c r="IIF261" s="277"/>
      <c r="IIG261" s="277"/>
      <c r="IIH261" s="402"/>
      <c r="III261" s="404"/>
      <c r="IIJ261" s="49"/>
      <c r="IIK261" s="49"/>
      <c r="IIL261" s="49"/>
      <c r="IIM261" s="99"/>
      <c r="IIN261" s="98"/>
      <c r="IIO261" s="49"/>
      <c r="IIP261" s="405"/>
      <c r="IIQ261" s="405"/>
      <c r="IIR261" s="277"/>
      <c r="IIS261" s="277"/>
      <c r="IIT261" s="277"/>
      <c r="IIU261" s="277"/>
      <c r="IIV261" s="277"/>
      <c r="IIW261" s="277"/>
      <c r="IIX261" s="277"/>
      <c r="IIY261" s="277"/>
      <c r="IIZ261" s="402"/>
      <c r="IJA261" s="404"/>
      <c r="IJB261" s="49"/>
      <c r="IJC261" s="49"/>
      <c r="IJD261" s="49"/>
      <c r="IJE261" s="99"/>
      <c r="IJF261" s="98"/>
      <c r="IJG261" s="49"/>
      <c r="IJH261" s="405"/>
      <c r="IJI261" s="405"/>
      <c r="IJJ261" s="277"/>
      <c r="IJK261" s="277"/>
      <c r="IJL261" s="277"/>
      <c r="IJM261" s="277"/>
      <c r="IJN261" s="277"/>
      <c r="IJO261" s="277"/>
      <c r="IJP261" s="277"/>
      <c r="IJQ261" s="277"/>
      <c r="IJR261" s="402"/>
      <c r="IJS261" s="404"/>
      <c r="IJT261" s="49"/>
      <c r="IJU261" s="49"/>
      <c r="IJV261" s="49"/>
      <c r="IJW261" s="99"/>
      <c r="IJX261" s="98"/>
      <c r="IJY261" s="49"/>
      <c r="IJZ261" s="405"/>
      <c r="IKA261" s="405"/>
      <c r="IKB261" s="277"/>
      <c r="IKC261" s="277"/>
      <c r="IKD261" s="277"/>
      <c r="IKE261" s="277"/>
      <c r="IKF261" s="277"/>
      <c r="IKG261" s="277"/>
      <c r="IKH261" s="277"/>
      <c r="IKI261" s="277"/>
      <c r="IKJ261" s="402"/>
      <c r="IKK261" s="404"/>
      <c r="IKL261" s="49"/>
      <c r="IKM261" s="49"/>
      <c r="IKN261" s="49"/>
      <c r="IKO261" s="99"/>
      <c r="IKP261" s="98"/>
      <c r="IKQ261" s="49"/>
      <c r="IKR261" s="405"/>
      <c r="IKS261" s="405"/>
      <c r="IKT261" s="277"/>
      <c r="IKU261" s="277"/>
      <c r="IKV261" s="277"/>
      <c r="IKW261" s="277"/>
      <c r="IKX261" s="277"/>
      <c r="IKY261" s="277"/>
      <c r="IKZ261" s="277"/>
      <c r="ILA261" s="277"/>
      <c r="ILB261" s="402"/>
      <c r="ILC261" s="404"/>
      <c r="ILD261" s="49"/>
      <c r="ILE261" s="49"/>
      <c r="ILF261" s="49"/>
      <c r="ILG261" s="99"/>
      <c r="ILH261" s="98"/>
      <c r="ILI261" s="49"/>
      <c r="ILJ261" s="405"/>
      <c r="ILK261" s="405"/>
      <c r="ILL261" s="277"/>
      <c r="ILM261" s="277"/>
      <c r="ILN261" s="277"/>
      <c r="ILO261" s="277"/>
      <c r="ILP261" s="277"/>
      <c r="ILQ261" s="277"/>
      <c r="ILR261" s="277"/>
      <c r="ILS261" s="277"/>
      <c r="ILT261" s="402"/>
      <c r="ILU261" s="404"/>
      <c r="ILV261" s="49"/>
      <c r="ILW261" s="49"/>
      <c r="ILX261" s="49"/>
      <c r="ILY261" s="99"/>
      <c r="ILZ261" s="98"/>
      <c r="IMA261" s="49"/>
      <c r="IMB261" s="405"/>
      <c r="IMC261" s="405"/>
      <c r="IMD261" s="277"/>
      <c r="IME261" s="277"/>
      <c r="IMF261" s="277"/>
      <c r="IMG261" s="277"/>
      <c r="IMH261" s="277"/>
      <c r="IMI261" s="277"/>
      <c r="IMJ261" s="277"/>
      <c r="IMK261" s="277"/>
      <c r="IML261" s="402"/>
      <c r="IMM261" s="404"/>
      <c r="IMN261" s="49"/>
      <c r="IMO261" s="49"/>
      <c r="IMP261" s="49"/>
      <c r="IMQ261" s="99"/>
      <c r="IMR261" s="98"/>
      <c r="IMS261" s="49"/>
      <c r="IMT261" s="405"/>
      <c r="IMU261" s="405"/>
      <c r="IMV261" s="277"/>
      <c r="IMW261" s="277"/>
      <c r="IMX261" s="277"/>
      <c r="IMY261" s="277"/>
      <c r="IMZ261" s="277"/>
      <c r="INA261" s="277"/>
      <c r="INB261" s="277"/>
      <c r="INC261" s="277"/>
      <c r="IND261" s="402"/>
      <c r="INE261" s="404"/>
      <c r="INF261" s="49"/>
      <c r="ING261" s="49"/>
      <c r="INH261" s="49"/>
      <c r="INI261" s="99"/>
      <c r="INJ261" s="98"/>
      <c r="INK261" s="49"/>
      <c r="INL261" s="405"/>
      <c r="INM261" s="405"/>
      <c r="INN261" s="277"/>
      <c r="INO261" s="277"/>
      <c r="INP261" s="277"/>
      <c r="INQ261" s="277"/>
      <c r="INR261" s="277"/>
      <c r="INS261" s="277"/>
      <c r="INT261" s="277"/>
      <c r="INU261" s="277"/>
      <c r="INV261" s="402"/>
      <c r="INW261" s="404"/>
      <c r="INX261" s="49"/>
      <c r="INY261" s="49"/>
      <c r="INZ261" s="49"/>
      <c r="IOA261" s="99"/>
      <c r="IOB261" s="98"/>
      <c r="IOC261" s="49"/>
      <c r="IOD261" s="405"/>
      <c r="IOE261" s="405"/>
      <c r="IOF261" s="277"/>
      <c r="IOG261" s="277"/>
      <c r="IOH261" s="277"/>
      <c r="IOI261" s="277"/>
      <c r="IOJ261" s="277"/>
      <c r="IOK261" s="277"/>
      <c r="IOL261" s="277"/>
      <c r="IOM261" s="277"/>
      <c r="ION261" s="402"/>
      <c r="IOO261" s="404"/>
      <c r="IOP261" s="49"/>
      <c r="IOQ261" s="49"/>
      <c r="IOR261" s="49"/>
      <c r="IOS261" s="99"/>
      <c r="IOT261" s="98"/>
      <c r="IOU261" s="49"/>
      <c r="IOV261" s="405"/>
      <c r="IOW261" s="405"/>
      <c r="IOX261" s="277"/>
      <c r="IOY261" s="277"/>
      <c r="IOZ261" s="277"/>
      <c r="IPA261" s="277"/>
      <c r="IPB261" s="277"/>
      <c r="IPC261" s="277"/>
      <c r="IPD261" s="277"/>
      <c r="IPE261" s="277"/>
      <c r="IPF261" s="402"/>
      <c r="IPG261" s="404"/>
      <c r="IPH261" s="49"/>
      <c r="IPI261" s="49"/>
      <c r="IPJ261" s="49"/>
      <c r="IPK261" s="99"/>
      <c r="IPL261" s="98"/>
      <c r="IPM261" s="49"/>
      <c r="IPN261" s="405"/>
      <c r="IPO261" s="405"/>
      <c r="IPP261" s="277"/>
      <c r="IPQ261" s="277"/>
      <c r="IPR261" s="277"/>
      <c r="IPS261" s="277"/>
      <c r="IPT261" s="277"/>
      <c r="IPU261" s="277"/>
      <c r="IPV261" s="277"/>
      <c r="IPW261" s="277"/>
      <c r="IPX261" s="402"/>
      <c r="IPY261" s="404"/>
      <c r="IPZ261" s="49"/>
      <c r="IQA261" s="49"/>
      <c r="IQB261" s="49"/>
      <c r="IQC261" s="99"/>
      <c r="IQD261" s="98"/>
      <c r="IQE261" s="49"/>
      <c r="IQF261" s="405"/>
      <c r="IQG261" s="405"/>
      <c r="IQH261" s="277"/>
      <c r="IQI261" s="277"/>
      <c r="IQJ261" s="277"/>
      <c r="IQK261" s="277"/>
      <c r="IQL261" s="277"/>
      <c r="IQM261" s="277"/>
      <c r="IQN261" s="277"/>
      <c r="IQO261" s="277"/>
      <c r="IQP261" s="402"/>
      <c r="IQQ261" s="404"/>
      <c r="IQR261" s="49"/>
      <c r="IQS261" s="49"/>
      <c r="IQT261" s="49"/>
      <c r="IQU261" s="99"/>
      <c r="IQV261" s="98"/>
      <c r="IQW261" s="49"/>
      <c r="IQX261" s="405"/>
      <c r="IQY261" s="405"/>
      <c r="IQZ261" s="277"/>
      <c r="IRA261" s="277"/>
      <c r="IRB261" s="277"/>
      <c r="IRC261" s="277"/>
      <c r="IRD261" s="277"/>
      <c r="IRE261" s="277"/>
      <c r="IRF261" s="277"/>
      <c r="IRG261" s="277"/>
      <c r="IRH261" s="402"/>
      <c r="IRI261" s="404"/>
      <c r="IRJ261" s="49"/>
      <c r="IRK261" s="49"/>
      <c r="IRL261" s="49"/>
      <c r="IRM261" s="99"/>
      <c r="IRN261" s="98"/>
      <c r="IRO261" s="49"/>
      <c r="IRP261" s="405"/>
      <c r="IRQ261" s="405"/>
      <c r="IRR261" s="277"/>
      <c r="IRS261" s="277"/>
      <c r="IRT261" s="277"/>
      <c r="IRU261" s="277"/>
      <c r="IRV261" s="277"/>
      <c r="IRW261" s="277"/>
      <c r="IRX261" s="277"/>
      <c r="IRY261" s="277"/>
      <c r="IRZ261" s="402"/>
      <c r="ISA261" s="404"/>
      <c r="ISB261" s="49"/>
      <c r="ISC261" s="49"/>
      <c r="ISD261" s="49"/>
      <c r="ISE261" s="99"/>
      <c r="ISF261" s="98"/>
      <c r="ISG261" s="49"/>
      <c r="ISH261" s="405"/>
      <c r="ISI261" s="405"/>
      <c r="ISJ261" s="277"/>
      <c r="ISK261" s="277"/>
      <c r="ISL261" s="277"/>
      <c r="ISM261" s="277"/>
      <c r="ISN261" s="277"/>
      <c r="ISO261" s="277"/>
      <c r="ISP261" s="277"/>
      <c r="ISQ261" s="277"/>
      <c r="ISR261" s="402"/>
      <c r="ISS261" s="404"/>
      <c r="IST261" s="49"/>
      <c r="ISU261" s="49"/>
      <c r="ISV261" s="49"/>
      <c r="ISW261" s="99"/>
      <c r="ISX261" s="98"/>
      <c r="ISY261" s="49"/>
      <c r="ISZ261" s="405"/>
      <c r="ITA261" s="405"/>
      <c r="ITB261" s="277"/>
      <c r="ITC261" s="277"/>
      <c r="ITD261" s="277"/>
      <c r="ITE261" s="277"/>
      <c r="ITF261" s="277"/>
      <c r="ITG261" s="277"/>
      <c r="ITH261" s="277"/>
      <c r="ITI261" s="277"/>
      <c r="ITJ261" s="402"/>
      <c r="ITK261" s="404"/>
      <c r="ITL261" s="49"/>
      <c r="ITM261" s="49"/>
      <c r="ITN261" s="49"/>
      <c r="ITO261" s="99"/>
      <c r="ITP261" s="98"/>
      <c r="ITQ261" s="49"/>
      <c r="ITR261" s="405"/>
      <c r="ITS261" s="405"/>
      <c r="ITT261" s="277"/>
      <c r="ITU261" s="277"/>
      <c r="ITV261" s="277"/>
      <c r="ITW261" s="277"/>
      <c r="ITX261" s="277"/>
      <c r="ITY261" s="277"/>
      <c r="ITZ261" s="277"/>
      <c r="IUA261" s="277"/>
      <c r="IUB261" s="402"/>
      <c r="IUC261" s="404"/>
      <c r="IUD261" s="49"/>
      <c r="IUE261" s="49"/>
      <c r="IUF261" s="49"/>
      <c r="IUG261" s="99"/>
      <c r="IUH261" s="98"/>
      <c r="IUI261" s="49"/>
      <c r="IUJ261" s="405"/>
      <c r="IUK261" s="405"/>
      <c r="IUL261" s="277"/>
      <c r="IUM261" s="277"/>
      <c r="IUN261" s="277"/>
      <c r="IUO261" s="277"/>
      <c r="IUP261" s="277"/>
      <c r="IUQ261" s="277"/>
      <c r="IUR261" s="277"/>
      <c r="IUS261" s="277"/>
      <c r="IUT261" s="402"/>
      <c r="IUU261" s="404"/>
      <c r="IUV261" s="49"/>
      <c r="IUW261" s="49"/>
      <c r="IUX261" s="49"/>
      <c r="IUY261" s="99"/>
      <c r="IUZ261" s="98"/>
      <c r="IVA261" s="49"/>
      <c r="IVB261" s="405"/>
      <c r="IVC261" s="405"/>
      <c r="IVD261" s="277"/>
      <c r="IVE261" s="277"/>
      <c r="IVF261" s="277"/>
      <c r="IVG261" s="277"/>
      <c r="IVH261" s="277"/>
      <c r="IVI261" s="277"/>
      <c r="IVJ261" s="277"/>
      <c r="IVK261" s="277"/>
      <c r="IVL261" s="402"/>
      <c r="IVM261" s="404"/>
      <c r="IVN261" s="49"/>
      <c r="IVO261" s="49"/>
      <c r="IVP261" s="49"/>
      <c r="IVQ261" s="99"/>
      <c r="IVR261" s="98"/>
      <c r="IVS261" s="49"/>
      <c r="IVT261" s="405"/>
      <c r="IVU261" s="405"/>
      <c r="IVV261" s="277"/>
      <c r="IVW261" s="277"/>
      <c r="IVX261" s="277"/>
      <c r="IVY261" s="277"/>
      <c r="IVZ261" s="277"/>
      <c r="IWA261" s="277"/>
      <c r="IWB261" s="277"/>
      <c r="IWC261" s="277"/>
      <c r="IWD261" s="402"/>
      <c r="IWE261" s="404"/>
      <c r="IWF261" s="49"/>
      <c r="IWG261" s="49"/>
      <c r="IWH261" s="49"/>
      <c r="IWI261" s="99"/>
      <c r="IWJ261" s="98"/>
      <c r="IWK261" s="49"/>
      <c r="IWL261" s="405"/>
      <c r="IWM261" s="405"/>
      <c r="IWN261" s="277"/>
      <c r="IWO261" s="277"/>
      <c r="IWP261" s="277"/>
      <c r="IWQ261" s="277"/>
      <c r="IWR261" s="277"/>
      <c r="IWS261" s="277"/>
      <c r="IWT261" s="277"/>
      <c r="IWU261" s="277"/>
      <c r="IWV261" s="402"/>
      <c r="IWW261" s="404"/>
      <c r="IWX261" s="49"/>
      <c r="IWY261" s="49"/>
      <c r="IWZ261" s="49"/>
      <c r="IXA261" s="99"/>
      <c r="IXB261" s="98"/>
      <c r="IXC261" s="49"/>
      <c r="IXD261" s="405"/>
      <c r="IXE261" s="405"/>
      <c r="IXF261" s="277"/>
      <c r="IXG261" s="277"/>
      <c r="IXH261" s="277"/>
      <c r="IXI261" s="277"/>
      <c r="IXJ261" s="277"/>
      <c r="IXK261" s="277"/>
      <c r="IXL261" s="277"/>
      <c r="IXM261" s="277"/>
      <c r="IXN261" s="402"/>
      <c r="IXO261" s="404"/>
      <c r="IXP261" s="49"/>
      <c r="IXQ261" s="49"/>
      <c r="IXR261" s="49"/>
      <c r="IXS261" s="99"/>
      <c r="IXT261" s="98"/>
      <c r="IXU261" s="49"/>
      <c r="IXV261" s="405"/>
      <c r="IXW261" s="405"/>
      <c r="IXX261" s="277"/>
      <c r="IXY261" s="277"/>
      <c r="IXZ261" s="277"/>
      <c r="IYA261" s="277"/>
      <c r="IYB261" s="277"/>
      <c r="IYC261" s="277"/>
      <c r="IYD261" s="277"/>
      <c r="IYE261" s="277"/>
      <c r="IYF261" s="402"/>
      <c r="IYG261" s="404"/>
      <c r="IYH261" s="49"/>
      <c r="IYI261" s="49"/>
      <c r="IYJ261" s="49"/>
      <c r="IYK261" s="99"/>
      <c r="IYL261" s="98"/>
      <c r="IYM261" s="49"/>
      <c r="IYN261" s="405"/>
      <c r="IYO261" s="405"/>
      <c r="IYP261" s="277"/>
      <c r="IYQ261" s="277"/>
      <c r="IYR261" s="277"/>
      <c r="IYS261" s="277"/>
      <c r="IYT261" s="277"/>
      <c r="IYU261" s="277"/>
      <c r="IYV261" s="277"/>
      <c r="IYW261" s="277"/>
      <c r="IYX261" s="402"/>
      <c r="IYY261" s="404"/>
      <c r="IYZ261" s="49"/>
      <c r="IZA261" s="49"/>
      <c r="IZB261" s="49"/>
      <c r="IZC261" s="99"/>
      <c r="IZD261" s="98"/>
      <c r="IZE261" s="49"/>
      <c r="IZF261" s="405"/>
      <c r="IZG261" s="405"/>
      <c r="IZH261" s="277"/>
      <c r="IZI261" s="277"/>
      <c r="IZJ261" s="277"/>
      <c r="IZK261" s="277"/>
      <c r="IZL261" s="277"/>
      <c r="IZM261" s="277"/>
      <c r="IZN261" s="277"/>
      <c r="IZO261" s="277"/>
      <c r="IZP261" s="402"/>
      <c r="IZQ261" s="404"/>
      <c r="IZR261" s="49"/>
      <c r="IZS261" s="49"/>
      <c r="IZT261" s="49"/>
      <c r="IZU261" s="99"/>
      <c r="IZV261" s="98"/>
      <c r="IZW261" s="49"/>
      <c r="IZX261" s="405"/>
      <c r="IZY261" s="405"/>
      <c r="IZZ261" s="277"/>
      <c r="JAA261" s="277"/>
      <c r="JAB261" s="277"/>
      <c r="JAC261" s="277"/>
      <c r="JAD261" s="277"/>
      <c r="JAE261" s="277"/>
      <c r="JAF261" s="277"/>
      <c r="JAG261" s="277"/>
      <c r="JAH261" s="402"/>
      <c r="JAI261" s="404"/>
      <c r="JAJ261" s="49"/>
      <c r="JAK261" s="49"/>
      <c r="JAL261" s="49"/>
      <c r="JAM261" s="99"/>
      <c r="JAN261" s="98"/>
      <c r="JAO261" s="49"/>
      <c r="JAP261" s="405"/>
      <c r="JAQ261" s="405"/>
      <c r="JAR261" s="277"/>
      <c r="JAS261" s="277"/>
      <c r="JAT261" s="277"/>
      <c r="JAU261" s="277"/>
      <c r="JAV261" s="277"/>
      <c r="JAW261" s="277"/>
      <c r="JAX261" s="277"/>
      <c r="JAY261" s="277"/>
      <c r="JAZ261" s="402"/>
      <c r="JBA261" s="404"/>
      <c r="JBB261" s="49"/>
      <c r="JBC261" s="49"/>
      <c r="JBD261" s="49"/>
      <c r="JBE261" s="99"/>
      <c r="JBF261" s="98"/>
      <c r="JBG261" s="49"/>
      <c r="JBH261" s="405"/>
      <c r="JBI261" s="405"/>
      <c r="JBJ261" s="277"/>
      <c r="JBK261" s="277"/>
      <c r="JBL261" s="277"/>
      <c r="JBM261" s="277"/>
      <c r="JBN261" s="277"/>
      <c r="JBO261" s="277"/>
      <c r="JBP261" s="277"/>
      <c r="JBQ261" s="277"/>
      <c r="JBR261" s="402"/>
      <c r="JBS261" s="404"/>
      <c r="JBT261" s="49"/>
      <c r="JBU261" s="49"/>
      <c r="JBV261" s="49"/>
      <c r="JBW261" s="99"/>
      <c r="JBX261" s="98"/>
      <c r="JBY261" s="49"/>
      <c r="JBZ261" s="405"/>
      <c r="JCA261" s="405"/>
      <c r="JCB261" s="277"/>
      <c r="JCC261" s="277"/>
      <c r="JCD261" s="277"/>
      <c r="JCE261" s="277"/>
      <c r="JCF261" s="277"/>
      <c r="JCG261" s="277"/>
      <c r="JCH261" s="277"/>
      <c r="JCI261" s="277"/>
      <c r="JCJ261" s="402"/>
      <c r="JCK261" s="404"/>
      <c r="JCL261" s="49"/>
      <c r="JCM261" s="49"/>
      <c r="JCN261" s="49"/>
      <c r="JCO261" s="99"/>
      <c r="JCP261" s="98"/>
      <c r="JCQ261" s="49"/>
      <c r="JCR261" s="405"/>
      <c r="JCS261" s="405"/>
      <c r="JCT261" s="277"/>
      <c r="JCU261" s="277"/>
      <c r="JCV261" s="277"/>
      <c r="JCW261" s="277"/>
      <c r="JCX261" s="277"/>
      <c r="JCY261" s="277"/>
      <c r="JCZ261" s="277"/>
      <c r="JDA261" s="277"/>
      <c r="JDB261" s="402"/>
      <c r="JDC261" s="404"/>
      <c r="JDD261" s="49"/>
      <c r="JDE261" s="49"/>
      <c r="JDF261" s="49"/>
      <c r="JDG261" s="99"/>
      <c r="JDH261" s="98"/>
      <c r="JDI261" s="49"/>
      <c r="JDJ261" s="405"/>
      <c r="JDK261" s="405"/>
      <c r="JDL261" s="277"/>
      <c r="JDM261" s="277"/>
      <c r="JDN261" s="277"/>
      <c r="JDO261" s="277"/>
      <c r="JDP261" s="277"/>
      <c r="JDQ261" s="277"/>
      <c r="JDR261" s="277"/>
      <c r="JDS261" s="277"/>
      <c r="JDT261" s="402"/>
      <c r="JDU261" s="404"/>
      <c r="JDV261" s="49"/>
      <c r="JDW261" s="49"/>
      <c r="JDX261" s="49"/>
      <c r="JDY261" s="99"/>
      <c r="JDZ261" s="98"/>
      <c r="JEA261" s="49"/>
      <c r="JEB261" s="405"/>
      <c r="JEC261" s="405"/>
      <c r="JED261" s="277"/>
      <c r="JEE261" s="277"/>
      <c r="JEF261" s="277"/>
      <c r="JEG261" s="277"/>
      <c r="JEH261" s="277"/>
      <c r="JEI261" s="277"/>
      <c r="JEJ261" s="277"/>
      <c r="JEK261" s="277"/>
      <c r="JEL261" s="402"/>
      <c r="JEM261" s="404"/>
      <c r="JEN261" s="49"/>
      <c r="JEO261" s="49"/>
      <c r="JEP261" s="49"/>
      <c r="JEQ261" s="99"/>
      <c r="JER261" s="98"/>
      <c r="JES261" s="49"/>
      <c r="JET261" s="405"/>
      <c r="JEU261" s="405"/>
      <c r="JEV261" s="277"/>
      <c r="JEW261" s="277"/>
      <c r="JEX261" s="277"/>
      <c r="JEY261" s="277"/>
      <c r="JEZ261" s="277"/>
      <c r="JFA261" s="277"/>
      <c r="JFB261" s="277"/>
      <c r="JFC261" s="277"/>
      <c r="JFD261" s="402"/>
      <c r="JFE261" s="404"/>
      <c r="JFF261" s="49"/>
      <c r="JFG261" s="49"/>
      <c r="JFH261" s="49"/>
      <c r="JFI261" s="99"/>
      <c r="JFJ261" s="98"/>
      <c r="JFK261" s="49"/>
      <c r="JFL261" s="405"/>
      <c r="JFM261" s="405"/>
      <c r="JFN261" s="277"/>
      <c r="JFO261" s="277"/>
      <c r="JFP261" s="277"/>
      <c r="JFQ261" s="277"/>
      <c r="JFR261" s="277"/>
      <c r="JFS261" s="277"/>
      <c r="JFT261" s="277"/>
      <c r="JFU261" s="277"/>
      <c r="JFV261" s="402"/>
      <c r="JFW261" s="404"/>
      <c r="JFX261" s="49"/>
      <c r="JFY261" s="49"/>
      <c r="JFZ261" s="49"/>
      <c r="JGA261" s="99"/>
      <c r="JGB261" s="98"/>
      <c r="JGC261" s="49"/>
      <c r="JGD261" s="405"/>
      <c r="JGE261" s="405"/>
      <c r="JGF261" s="277"/>
      <c r="JGG261" s="277"/>
      <c r="JGH261" s="277"/>
      <c r="JGI261" s="277"/>
      <c r="JGJ261" s="277"/>
      <c r="JGK261" s="277"/>
      <c r="JGL261" s="277"/>
      <c r="JGM261" s="277"/>
      <c r="JGN261" s="402"/>
      <c r="JGO261" s="404"/>
      <c r="JGP261" s="49"/>
      <c r="JGQ261" s="49"/>
      <c r="JGR261" s="49"/>
      <c r="JGS261" s="99"/>
      <c r="JGT261" s="98"/>
      <c r="JGU261" s="49"/>
      <c r="JGV261" s="405"/>
      <c r="JGW261" s="405"/>
      <c r="JGX261" s="277"/>
      <c r="JGY261" s="277"/>
      <c r="JGZ261" s="277"/>
      <c r="JHA261" s="277"/>
      <c r="JHB261" s="277"/>
      <c r="JHC261" s="277"/>
      <c r="JHD261" s="277"/>
      <c r="JHE261" s="277"/>
      <c r="JHF261" s="402"/>
      <c r="JHG261" s="404"/>
      <c r="JHH261" s="49"/>
      <c r="JHI261" s="49"/>
      <c r="JHJ261" s="49"/>
      <c r="JHK261" s="99"/>
      <c r="JHL261" s="98"/>
      <c r="JHM261" s="49"/>
      <c r="JHN261" s="405"/>
      <c r="JHO261" s="405"/>
      <c r="JHP261" s="277"/>
      <c r="JHQ261" s="277"/>
      <c r="JHR261" s="277"/>
      <c r="JHS261" s="277"/>
      <c r="JHT261" s="277"/>
      <c r="JHU261" s="277"/>
      <c r="JHV261" s="277"/>
      <c r="JHW261" s="277"/>
      <c r="JHX261" s="402"/>
      <c r="JHY261" s="404"/>
      <c r="JHZ261" s="49"/>
      <c r="JIA261" s="49"/>
      <c r="JIB261" s="49"/>
      <c r="JIC261" s="99"/>
      <c r="JID261" s="98"/>
      <c r="JIE261" s="49"/>
      <c r="JIF261" s="405"/>
      <c r="JIG261" s="405"/>
      <c r="JIH261" s="277"/>
      <c r="JII261" s="277"/>
      <c r="JIJ261" s="277"/>
      <c r="JIK261" s="277"/>
      <c r="JIL261" s="277"/>
      <c r="JIM261" s="277"/>
      <c r="JIN261" s="277"/>
      <c r="JIO261" s="277"/>
      <c r="JIP261" s="402"/>
      <c r="JIQ261" s="404"/>
      <c r="JIR261" s="49"/>
      <c r="JIS261" s="49"/>
      <c r="JIT261" s="49"/>
      <c r="JIU261" s="99"/>
      <c r="JIV261" s="98"/>
      <c r="JIW261" s="49"/>
      <c r="JIX261" s="405"/>
      <c r="JIY261" s="405"/>
      <c r="JIZ261" s="277"/>
      <c r="JJA261" s="277"/>
      <c r="JJB261" s="277"/>
      <c r="JJC261" s="277"/>
      <c r="JJD261" s="277"/>
      <c r="JJE261" s="277"/>
      <c r="JJF261" s="277"/>
      <c r="JJG261" s="277"/>
      <c r="JJH261" s="402"/>
      <c r="JJI261" s="404"/>
      <c r="JJJ261" s="49"/>
      <c r="JJK261" s="49"/>
      <c r="JJL261" s="49"/>
      <c r="JJM261" s="99"/>
      <c r="JJN261" s="98"/>
      <c r="JJO261" s="49"/>
      <c r="JJP261" s="405"/>
      <c r="JJQ261" s="405"/>
      <c r="JJR261" s="277"/>
      <c r="JJS261" s="277"/>
      <c r="JJT261" s="277"/>
      <c r="JJU261" s="277"/>
      <c r="JJV261" s="277"/>
      <c r="JJW261" s="277"/>
      <c r="JJX261" s="277"/>
      <c r="JJY261" s="277"/>
      <c r="JJZ261" s="402"/>
      <c r="JKA261" s="404"/>
      <c r="JKB261" s="49"/>
      <c r="JKC261" s="49"/>
      <c r="JKD261" s="49"/>
      <c r="JKE261" s="99"/>
      <c r="JKF261" s="98"/>
      <c r="JKG261" s="49"/>
      <c r="JKH261" s="405"/>
      <c r="JKI261" s="405"/>
      <c r="JKJ261" s="277"/>
      <c r="JKK261" s="277"/>
      <c r="JKL261" s="277"/>
      <c r="JKM261" s="277"/>
      <c r="JKN261" s="277"/>
      <c r="JKO261" s="277"/>
      <c r="JKP261" s="277"/>
      <c r="JKQ261" s="277"/>
      <c r="JKR261" s="402"/>
      <c r="JKS261" s="404"/>
      <c r="JKT261" s="49"/>
      <c r="JKU261" s="49"/>
      <c r="JKV261" s="49"/>
      <c r="JKW261" s="99"/>
      <c r="JKX261" s="98"/>
      <c r="JKY261" s="49"/>
      <c r="JKZ261" s="405"/>
      <c r="JLA261" s="405"/>
      <c r="JLB261" s="277"/>
      <c r="JLC261" s="277"/>
      <c r="JLD261" s="277"/>
      <c r="JLE261" s="277"/>
      <c r="JLF261" s="277"/>
      <c r="JLG261" s="277"/>
      <c r="JLH261" s="277"/>
      <c r="JLI261" s="277"/>
      <c r="JLJ261" s="402"/>
      <c r="JLK261" s="404"/>
      <c r="JLL261" s="49"/>
      <c r="JLM261" s="49"/>
      <c r="JLN261" s="49"/>
      <c r="JLO261" s="99"/>
      <c r="JLP261" s="98"/>
      <c r="JLQ261" s="49"/>
      <c r="JLR261" s="405"/>
      <c r="JLS261" s="405"/>
      <c r="JLT261" s="277"/>
      <c r="JLU261" s="277"/>
      <c r="JLV261" s="277"/>
      <c r="JLW261" s="277"/>
      <c r="JLX261" s="277"/>
      <c r="JLY261" s="277"/>
      <c r="JLZ261" s="277"/>
      <c r="JMA261" s="277"/>
      <c r="JMB261" s="402"/>
      <c r="JMC261" s="404"/>
      <c r="JMD261" s="49"/>
      <c r="JME261" s="49"/>
      <c r="JMF261" s="49"/>
      <c r="JMG261" s="99"/>
      <c r="JMH261" s="98"/>
      <c r="JMI261" s="49"/>
      <c r="JMJ261" s="405"/>
      <c r="JMK261" s="405"/>
      <c r="JML261" s="277"/>
      <c r="JMM261" s="277"/>
      <c r="JMN261" s="277"/>
      <c r="JMO261" s="277"/>
      <c r="JMP261" s="277"/>
      <c r="JMQ261" s="277"/>
      <c r="JMR261" s="277"/>
      <c r="JMS261" s="277"/>
      <c r="JMT261" s="402"/>
      <c r="JMU261" s="404"/>
      <c r="JMV261" s="49"/>
      <c r="JMW261" s="49"/>
      <c r="JMX261" s="49"/>
      <c r="JMY261" s="99"/>
      <c r="JMZ261" s="98"/>
      <c r="JNA261" s="49"/>
      <c r="JNB261" s="405"/>
      <c r="JNC261" s="405"/>
      <c r="JND261" s="277"/>
      <c r="JNE261" s="277"/>
      <c r="JNF261" s="277"/>
      <c r="JNG261" s="277"/>
      <c r="JNH261" s="277"/>
      <c r="JNI261" s="277"/>
      <c r="JNJ261" s="277"/>
      <c r="JNK261" s="277"/>
      <c r="JNL261" s="402"/>
      <c r="JNM261" s="404"/>
      <c r="JNN261" s="49"/>
      <c r="JNO261" s="49"/>
      <c r="JNP261" s="49"/>
      <c r="JNQ261" s="99"/>
      <c r="JNR261" s="98"/>
      <c r="JNS261" s="49"/>
      <c r="JNT261" s="405"/>
      <c r="JNU261" s="405"/>
      <c r="JNV261" s="277"/>
      <c r="JNW261" s="277"/>
      <c r="JNX261" s="277"/>
      <c r="JNY261" s="277"/>
      <c r="JNZ261" s="277"/>
      <c r="JOA261" s="277"/>
      <c r="JOB261" s="277"/>
      <c r="JOC261" s="277"/>
      <c r="JOD261" s="402"/>
      <c r="JOE261" s="404"/>
      <c r="JOF261" s="49"/>
      <c r="JOG261" s="49"/>
      <c r="JOH261" s="49"/>
      <c r="JOI261" s="99"/>
      <c r="JOJ261" s="98"/>
      <c r="JOK261" s="49"/>
      <c r="JOL261" s="405"/>
      <c r="JOM261" s="405"/>
      <c r="JON261" s="277"/>
      <c r="JOO261" s="277"/>
      <c r="JOP261" s="277"/>
      <c r="JOQ261" s="277"/>
      <c r="JOR261" s="277"/>
      <c r="JOS261" s="277"/>
      <c r="JOT261" s="277"/>
      <c r="JOU261" s="277"/>
      <c r="JOV261" s="402"/>
      <c r="JOW261" s="404"/>
      <c r="JOX261" s="49"/>
      <c r="JOY261" s="49"/>
      <c r="JOZ261" s="49"/>
      <c r="JPA261" s="99"/>
      <c r="JPB261" s="98"/>
      <c r="JPC261" s="49"/>
      <c r="JPD261" s="405"/>
      <c r="JPE261" s="405"/>
      <c r="JPF261" s="277"/>
      <c r="JPG261" s="277"/>
      <c r="JPH261" s="277"/>
      <c r="JPI261" s="277"/>
      <c r="JPJ261" s="277"/>
      <c r="JPK261" s="277"/>
      <c r="JPL261" s="277"/>
      <c r="JPM261" s="277"/>
      <c r="JPN261" s="402"/>
      <c r="JPO261" s="404"/>
      <c r="JPP261" s="49"/>
      <c r="JPQ261" s="49"/>
      <c r="JPR261" s="49"/>
      <c r="JPS261" s="99"/>
      <c r="JPT261" s="98"/>
      <c r="JPU261" s="49"/>
      <c r="JPV261" s="405"/>
      <c r="JPW261" s="405"/>
      <c r="JPX261" s="277"/>
      <c r="JPY261" s="277"/>
      <c r="JPZ261" s="277"/>
      <c r="JQA261" s="277"/>
      <c r="JQB261" s="277"/>
      <c r="JQC261" s="277"/>
      <c r="JQD261" s="277"/>
      <c r="JQE261" s="277"/>
      <c r="JQF261" s="402"/>
      <c r="JQG261" s="404"/>
      <c r="JQH261" s="49"/>
      <c r="JQI261" s="49"/>
      <c r="JQJ261" s="49"/>
      <c r="JQK261" s="99"/>
      <c r="JQL261" s="98"/>
      <c r="JQM261" s="49"/>
      <c r="JQN261" s="405"/>
      <c r="JQO261" s="405"/>
      <c r="JQP261" s="277"/>
      <c r="JQQ261" s="277"/>
      <c r="JQR261" s="277"/>
      <c r="JQS261" s="277"/>
      <c r="JQT261" s="277"/>
      <c r="JQU261" s="277"/>
      <c r="JQV261" s="277"/>
      <c r="JQW261" s="277"/>
      <c r="JQX261" s="402"/>
      <c r="JQY261" s="404"/>
      <c r="JQZ261" s="49"/>
      <c r="JRA261" s="49"/>
      <c r="JRB261" s="49"/>
      <c r="JRC261" s="99"/>
      <c r="JRD261" s="98"/>
      <c r="JRE261" s="49"/>
      <c r="JRF261" s="405"/>
      <c r="JRG261" s="405"/>
      <c r="JRH261" s="277"/>
      <c r="JRI261" s="277"/>
      <c r="JRJ261" s="277"/>
      <c r="JRK261" s="277"/>
      <c r="JRL261" s="277"/>
      <c r="JRM261" s="277"/>
      <c r="JRN261" s="277"/>
      <c r="JRO261" s="277"/>
      <c r="JRP261" s="402"/>
      <c r="JRQ261" s="404"/>
      <c r="JRR261" s="49"/>
      <c r="JRS261" s="49"/>
      <c r="JRT261" s="49"/>
      <c r="JRU261" s="99"/>
      <c r="JRV261" s="98"/>
      <c r="JRW261" s="49"/>
      <c r="JRX261" s="405"/>
      <c r="JRY261" s="405"/>
      <c r="JRZ261" s="277"/>
      <c r="JSA261" s="277"/>
      <c r="JSB261" s="277"/>
      <c r="JSC261" s="277"/>
      <c r="JSD261" s="277"/>
      <c r="JSE261" s="277"/>
      <c r="JSF261" s="277"/>
      <c r="JSG261" s="277"/>
      <c r="JSH261" s="402"/>
      <c r="JSI261" s="404"/>
      <c r="JSJ261" s="49"/>
      <c r="JSK261" s="49"/>
      <c r="JSL261" s="49"/>
      <c r="JSM261" s="99"/>
      <c r="JSN261" s="98"/>
      <c r="JSO261" s="49"/>
      <c r="JSP261" s="405"/>
      <c r="JSQ261" s="405"/>
      <c r="JSR261" s="277"/>
      <c r="JSS261" s="277"/>
      <c r="JST261" s="277"/>
      <c r="JSU261" s="277"/>
      <c r="JSV261" s="277"/>
      <c r="JSW261" s="277"/>
      <c r="JSX261" s="277"/>
      <c r="JSY261" s="277"/>
      <c r="JSZ261" s="402"/>
      <c r="JTA261" s="404"/>
      <c r="JTB261" s="49"/>
      <c r="JTC261" s="49"/>
      <c r="JTD261" s="49"/>
      <c r="JTE261" s="99"/>
      <c r="JTF261" s="98"/>
      <c r="JTG261" s="49"/>
      <c r="JTH261" s="405"/>
      <c r="JTI261" s="405"/>
      <c r="JTJ261" s="277"/>
      <c r="JTK261" s="277"/>
      <c r="JTL261" s="277"/>
      <c r="JTM261" s="277"/>
      <c r="JTN261" s="277"/>
      <c r="JTO261" s="277"/>
      <c r="JTP261" s="277"/>
      <c r="JTQ261" s="277"/>
      <c r="JTR261" s="402"/>
      <c r="JTS261" s="404"/>
      <c r="JTT261" s="49"/>
      <c r="JTU261" s="49"/>
      <c r="JTV261" s="49"/>
      <c r="JTW261" s="99"/>
      <c r="JTX261" s="98"/>
      <c r="JTY261" s="49"/>
      <c r="JTZ261" s="405"/>
      <c r="JUA261" s="405"/>
      <c r="JUB261" s="277"/>
      <c r="JUC261" s="277"/>
      <c r="JUD261" s="277"/>
      <c r="JUE261" s="277"/>
      <c r="JUF261" s="277"/>
      <c r="JUG261" s="277"/>
      <c r="JUH261" s="277"/>
      <c r="JUI261" s="277"/>
      <c r="JUJ261" s="402"/>
      <c r="JUK261" s="404"/>
      <c r="JUL261" s="49"/>
      <c r="JUM261" s="49"/>
      <c r="JUN261" s="49"/>
      <c r="JUO261" s="99"/>
      <c r="JUP261" s="98"/>
      <c r="JUQ261" s="49"/>
      <c r="JUR261" s="405"/>
      <c r="JUS261" s="405"/>
      <c r="JUT261" s="277"/>
      <c r="JUU261" s="277"/>
      <c r="JUV261" s="277"/>
      <c r="JUW261" s="277"/>
      <c r="JUX261" s="277"/>
      <c r="JUY261" s="277"/>
      <c r="JUZ261" s="277"/>
      <c r="JVA261" s="277"/>
      <c r="JVB261" s="402"/>
      <c r="JVC261" s="404"/>
      <c r="JVD261" s="49"/>
      <c r="JVE261" s="49"/>
      <c r="JVF261" s="49"/>
      <c r="JVG261" s="99"/>
      <c r="JVH261" s="98"/>
      <c r="JVI261" s="49"/>
      <c r="JVJ261" s="405"/>
      <c r="JVK261" s="405"/>
      <c r="JVL261" s="277"/>
      <c r="JVM261" s="277"/>
      <c r="JVN261" s="277"/>
      <c r="JVO261" s="277"/>
      <c r="JVP261" s="277"/>
      <c r="JVQ261" s="277"/>
      <c r="JVR261" s="277"/>
      <c r="JVS261" s="277"/>
      <c r="JVT261" s="402"/>
      <c r="JVU261" s="404"/>
      <c r="JVV261" s="49"/>
      <c r="JVW261" s="49"/>
      <c r="JVX261" s="49"/>
      <c r="JVY261" s="99"/>
      <c r="JVZ261" s="98"/>
      <c r="JWA261" s="49"/>
      <c r="JWB261" s="405"/>
      <c r="JWC261" s="405"/>
      <c r="JWD261" s="277"/>
      <c r="JWE261" s="277"/>
      <c r="JWF261" s="277"/>
      <c r="JWG261" s="277"/>
      <c r="JWH261" s="277"/>
      <c r="JWI261" s="277"/>
      <c r="JWJ261" s="277"/>
      <c r="JWK261" s="277"/>
      <c r="JWL261" s="402"/>
      <c r="JWM261" s="404"/>
      <c r="JWN261" s="49"/>
      <c r="JWO261" s="49"/>
      <c r="JWP261" s="49"/>
      <c r="JWQ261" s="99"/>
      <c r="JWR261" s="98"/>
      <c r="JWS261" s="49"/>
      <c r="JWT261" s="405"/>
      <c r="JWU261" s="405"/>
      <c r="JWV261" s="277"/>
      <c r="JWW261" s="277"/>
      <c r="JWX261" s="277"/>
      <c r="JWY261" s="277"/>
      <c r="JWZ261" s="277"/>
      <c r="JXA261" s="277"/>
      <c r="JXB261" s="277"/>
      <c r="JXC261" s="277"/>
      <c r="JXD261" s="402"/>
      <c r="JXE261" s="404"/>
      <c r="JXF261" s="49"/>
      <c r="JXG261" s="49"/>
      <c r="JXH261" s="49"/>
      <c r="JXI261" s="99"/>
      <c r="JXJ261" s="98"/>
      <c r="JXK261" s="49"/>
      <c r="JXL261" s="405"/>
      <c r="JXM261" s="405"/>
      <c r="JXN261" s="277"/>
      <c r="JXO261" s="277"/>
      <c r="JXP261" s="277"/>
      <c r="JXQ261" s="277"/>
      <c r="JXR261" s="277"/>
      <c r="JXS261" s="277"/>
      <c r="JXT261" s="277"/>
      <c r="JXU261" s="277"/>
      <c r="JXV261" s="402"/>
      <c r="JXW261" s="404"/>
      <c r="JXX261" s="49"/>
      <c r="JXY261" s="49"/>
      <c r="JXZ261" s="49"/>
      <c r="JYA261" s="99"/>
      <c r="JYB261" s="98"/>
      <c r="JYC261" s="49"/>
      <c r="JYD261" s="405"/>
      <c r="JYE261" s="405"/>
      <c r="JYF261" s="277"/>
      <c r="JYG261" s="277"/>
      <c r="JYH261" s="277"/>
      <c r="JYI261" s="277"/>
      <c r="JYJ261" s="277"/>
      <c r="JYK261" s="277"/>
      <c r="JYL261" s="277"/>
      <c r="JYM261" s="277"/>
      <c r="JYN261" s="402"/>
      <c r="JYO261" s="404"/>
      <c r="JYP261" s="49"/>
      <c r="JYQ261" s="49"/>
      <c r="JYR261" s="49"/>
      <c r="JYS261" s="99"/>
      <c r="JYT261" s="98"/>
      <c r="JYU261" s="49"/>
      <c r="JYV261" s="405"/>
      <c r="JYW261" s="405"/>
      <c r="JYX261" s="277"/>
      <c r="JYY261" s="277"/>
      <c r="JYZ261" s="277"/>
      <c r="JZA261" s="277"/>
      <c r="JZB261" s="277"/>
      <c r="JZC261" s="277"/>
      <c r="JZD261" s="277"/>
      <c r="JZE261" s="277"/>
      <c r="JZF261" s="402"/>
      <c r="JZG261" s="404"/>
      <c r="JZH261" s="49"/>
      <c r="JZI261" s="49"/>
      <c r="JZJ261" s="49"/>
      <c r="JZK261" s="99"/>
      <c r="JZL261" s="98"/>
      <c r="JZM261" s="49"/>
      <c r="JZN261" s="405"/>
      <c r="JZO261" s="405"/>
      <c r="JZP261" s="277"/>
      <c r="JZQ261" s="277"/>
      <c r="JZR261" s="277"/>
      <c r="JZS261" s="277"/>
      <c r="JZT261" s="277"/>
      <c r="JZU261" s="277"/>
      <c r="JZV261" s="277"/>
      <c r="JZW261" s="277"/>
      <c r="JZX261" s="402"/>
      <c r="JZY261" s="404"/>
      <c r="JZZ261" s="49"/>
      <c r="KAA261" s="49"/>
      <c r="KAB261" s="49"/>
      <c r="KAC261" s="99"/>
      <c r="KAD261" s="98"/>
      <c r="KAE261" s="49"/>
      <c r="KAF261" s="405"/>
      <c r="KAG261" s="405"/>
      <c r="KAH261" s="277"/>
      <c r="KAI261" s="277"/>
      <c r="KAJ261" s="277"/>
      <c r="KAK261" s="277"/>
      <c r="KAL261" s="277"/>
      <c r="KAM261" s="277"/>
      <c r="KAN261" s="277"/>
      <c r="KAO261" s="277"/>
      <c r="KAP261" s="402"/>
      <c r="KAQ261" s="404"/>
      <c r="KAR261" s="49"/>
      <c r="KAS261" s="49"/>
      <c r="KAT261" s="49"/>
      <c r="KAU261" s="99"/>
      <c r="KAV261" s="98"/>
      <c r="KAW261" s="49"/>
      <c r="KAX261" s="405"/>
      <c r="KAY261" s="405"/>
      <c r="KAZ261" s="277"/>
      <c r="KBA261" s="277"/>
      <c r="KBB261" s="277"/>
      <c r="KBC261" s="277"/>
      <c r="KBD261" s="277"/>
      <c r="KBE261" s="277"/>
      <c r="KBF261" s="277"/>
      <c r="KBG261" s="277"/>
      <c r="KBH261" s="402"/>
      <c r="KBI261" s="404"/>
      <c r="KBJ261" s="49"/>
      <c r="KBK261" s="49"/>
      <c r="KBL261" s="49"/>
      <c r="KBM261" s="99"/>
      <c r="KBN261" s="98"/>
      <c r="KBO261" s="49"/>
      <c r="KBP261" s="405"/>
      <c r="KBQ261" s="405"/>
      <c r="KBR261" s="277"/>
      <c r="KBS261" s="277"/>
      <c r="KBT261" s="277"/>
      <c r="KBU261" s="277"/>
      <c r="KBV261" s="277"/>
      <c r="KBW261" s="277"/>
      <c r="KBX261" s="277"/>
      <c r="KBY261" s="277"/>
      <c r="KBZ261" s="402"/>
      <c r="KCA261" s="404"/>
      <c r="KCB261" s="49"/>
      <c r="KCC261" s="49"/>
      <c r="KCD261" s="49"/>
      <c r="KCE261" s="99"/>
      <c r="KCF261" s="98"/>
      <c r="KCG261" s="49"/>
      <c r="KCH261" s="405"/>
      <c r="KCI261" s="405"/>
      <c r="KCJ261" s="277"/>
      <c r="KCK261" s="277"/>
      <c r="KCL261" s="277"/>
      <c r="KCM261" s="277"/>
      <c r="KCN261" s="277"/>
      <c r="KCO261" s="277"/>
      <c r="KCP261" s="277"/>
      <c r="KCQ261" s="277"/>
      <c r="KCR261" s="402"/>
      <c r="KCS261" s="404"/>
      <c r="KCT261" s="49"/>
      <c r="KCU261" s="49"/>
      <c r="KCV261" s="49"/>
      <c r="KCW261" s="99"/>
      <c r="KCX261" s="98"/>
      <c r="KCY261" s="49"/>
      <c r="KCZ261" s="405"/>
      <c r="KDA261" s="405"/>
      <c r="KDB261" s="277"/>
      <c r="KDC261" s="277"/>
      <c r="KDD261" s="277"/>
      <c r="KDE261" s="277"/>
      <c r="KDF261" s="277"/>
      <c r="KDG261" s="277"/>
      <c r="KDH261" s="277"/>
      <c r="KDI261" s="277"/>
      <c r="KDJ261" s="402"/>
      <c r="KDK261" s="404"/>
      <c r="KDL261" s="49"/>
      <c r="KDM261" s="49"/>
      <c r="KDN261" s="49"/>
      <c r="KDO261" s="99"/>
      <c r="KDP261" s="98"/>
      <c r="KDQ261" s="49"/>
      <c r="KDR261" s="405"/>
      <c r="KDS261" s="405"/>
      <c r="KDT261" s="277"/>
      <c r="KDU261" s="277"/>
      <c r="KDV261" s="277"/>
      <c r="KDW261" s="277"/>
      <c r="KDX261" s="277"/>
      <c r="KDY261" s="277"/>
      <c r="KDZ261" s="277"/>
      <c r="KEA261" s="277"/>
      <c r="KEB261" s="402"/>
      <c r="KEC261" s="404"/>
      <c r="KED261" s="49"/>
      <c r="KEE261" s="49"/>
      <c r="KEF261" s="49"/>
      <c r="KEG261" s="99"/>
      <c r="KEH261" s="98"/>
      <c r="KEI261" s="49"/>
      <c r="KEJ261" s="405"/>
      <c r="KEK261" s="405"/>
      <c r="KEL261" s="277"/>
      <c r="KEM261" s="277"/>
      <c r="KEN261" s="277"/>
      <c r="KEO261" s="277"/>
      <c r="KEP261" s="277"/>
      <c r="KEQ261" s="277"/>
      <c r="KER261" s="277"/>
      <c r="KES261" s="277"/>
      <c r="KET261" s="402"/>
      <c r="KEU261" s="404"/>
      <c r="KEV261" s="49"/>
      <c r="KEW261" s="49"/>
      <c r="KEX261" s="49"/>
      <c r="KEY261" s="99"/>
      <c r="KEZ261" s="98"/>
      <c r="KFA261" s="49"/>
      <c r="KFB261" s="405"/>
      <c r="KFC261" s="405"/>
      <c r="KFD261" s="277"/>
      <c r="KFE261" s="277"/>
      <c r="KFF261" s="277"/>
      <c r="KFG261" s="277"/>
      <c r="KFH261" s="277"/>
      <c r="KFI261" s="277"/>
      <c r="KFJ261" s="277"/>
      <c r="KFK261" s="277"/>
      <c r="KFL261" s="402"/>
      <c r="KFM261" s="404"/>
      <c r="KFN261" s="49"/>
      <c r="KFO261" s="49"/>
      <c r="KFP261" s="49"/>
      <c r="KFQ261" s="99"/>
      <c r="KFR261" s="98"/>
      <c r="KFS261" s="49"/>
      <c r="KFT261" s="405"/>
      <c r="KFU261" s="405"/>
      <c r="KFV261" s="277"/>
      <c r="KFW261" s="277"/>
      <c r="KFX261" s="277"/>
      <c r="KFY261" s="277"/>
      <c r="KFZ261" s="277"/>
      <c r="KGA261" s="277"/>
      <c r="KGB261" s="277"/>
      <c r="KGC261" s="277"/>
      <c r="KGD261" s="402"/>
      <c r="KGE261" s="404"/>
      <c r="KGF261" s="49"/>
      <c r="KGG261" s="49"/>
      <c r="KGH261" s="49"/>
      <c r="KGI261" s="99"/>
      <c r="KGJ261" s="98"/>
      <c r="KGK261" s="49"/>
      <c r="KGL261" s="405"/>
      <c r="KGM261" s="405"/>
      <c r="KGN261" s="277"/>
      <c r="KGO261" s="277"/>
      <c r="KGP261" s="277"/>
      <c r="KGQ261" s="277"/>
      <c r="KGR261" s="277"/>
      <c r="KGS261" s="277"/>
      <c r="KGT261" s="277"/>
      <c r="KGU261" s="277"/>
      <c r="KGV261" s="402"/>
      <c r="KGW261" s="404"/>
      <c r="KGX261" s="49"/>
      <c r="KGY261" s="49"/>
      <c r="KGZ261" s="49"/>
      <c r="KHA261" s="99"/>
      <c r="KHB261" s="98"/>
      <c r="KHC261" s="49"/>
      <c r="KHD261" s="405"/>
      <c r="KHE261" s="405"/>
      <c r="KHF261" s="277"/>
      <c r="KHG261" s="277"/>
      <c r="KHH261" s="277"/>
      <c r="KHI261" s="277"/>
      <c r="KHJ261" s="277"/>
      <c r="KHK261" s="277"/>
      <c r="KHL261" s="277"/>
      <c r="KHM261" s="277"/>
      <c r="KHN261" s="402"/>
      <c r="KHO261" s="404"/>
      <c r="KHP261" s="49"/>
      <c r="KHQ261" s="49"/>
      <c r="KHR261" s="49"/>
      <c r="KHS261" s="99"/>
      <c r="KHT261" s="98"/>
      <c r="KHU261" s="49"/>
      <c r="KHV261" s="405"/>
      <c r="KHW261" s="405"/>
      <c r="KHX261" s="277"/>
      <c r="KHY261" s="277"/>
      <c r="KHZ261" s="277"/>
      <c r="KIA261" s="277"/>
      <c r="KIB261" s="277"/>
      <c r="KIC261" s="277"/>
      <c r="KID261" s="277"/>
      <c r="KIE261" s="277"/>
      <c r="KIF261" s="402"/>
      <c r="KIG261" s="404"/>
      <c r="KIH261" s="49"/>
      <c r="KII261" s="49"/>
      <c r="KIJ261" s="49"/>
      <c r="KIK261" s="99"/>
      <c r="KIL261" s="98"/>
      <c r="KIM261" s="49"/>
      <c r="KIN261" s="405"/>
      <c r="KIO261" s="405"/>
      <c r="KIP261" s="277"/>
      <c r="KIQ261" s="277"/>
      <c r="KIR261" s="277"/>
      <c r="KIS261" s="277"/>
      <c r="KIT261" s="277"/>
      <c r="KIU261" s="277"/>
      <c r="KIV261" s="277"/>
      <c r="KIW261" s="277"/>
      <c r="KIX261" s="402"/>
      <c r="KIY261" s="404"/>
      <c r="KIZ261" s="49"/>
      <c r="KJA261" s="49"/>
      <c r="KJB261" s="49"/>
      <c r="KJC261" s="99"/>
      <c r="KJD261" s="98"/>
      <c r="KJE261" s="49"/>
      <c r="KJF261" s="405"/>
      <c r="KJG261" s="405"/>
      <c r="KJH261" s="277"/>
      <c r="KJI261" s="277"/>
      <c r="KJJ261" s="277"/>
      <c r="KJK261" s="277"/>
      <c r="KJL261" s="277"/>
      <c r="KJM261" s="277"/>
      <c r="KJN261" s="277"/>
      <c r="KJO261" s="277"/>
      <c r="KJP261" s="402"/>
      <c r="KJQ261" s="404"/>
      <c r="KJR261" s="49"/>
      <c r="KJS261" s="49"/>
      <c r="KJT261" s="49"/>
      <c r="KJU261" s="99"/>
      <c r="KJV261" s="98"/>
      <c r="KJW261" s="49"/>
      <c r="KJX261" s="405"/>
      <c r="KJY261" s="405"/>
      <c r="KJZ261" s="277"/>
      <c r="KKA261" s="277"/>
      <c r="KKB261" s="277"/>
      <c r="KKC261" s="277"/>
      <c r="KKD261" s="277"/>
      <c r="KKE261" s="277"/>
      <c r="KKF261" s="277"/>
      <c r="KKG261" s="277"/>
      <c r="KKH261" s="402"/>
      <c r="KKI261" s="404"/>
      <c r="KKJ261" s="49"/>
      <c r="KKK261" s="49"/>
      <c r="KKL261" s="49"/>
      <c r="KKM261" s="99"/>
      <c r="KKN261" s="98"/>
      <c r="KKO261" s="49"/>
      <c r="KKP261" s="405"/>
      <c r="KKQ261" s="405"/>
      <c r="KKR261" s="277"/>
      <c r="KKS261" s="277"/>
      <c r="KKT261" s="277"/>
      <c r="KKU261" s="277"/>
      <c r="KKV261" s="277"/>
      <c r="KKW261" s="277"/>
      <c r="KKX261" s="277"/>
      <c r="KKY261" s="277"/>
      <c r="KKZ261" s="402"/>
      <c r="KLA261" s="404"/>
      <c r="KLB261" s="49"/>
      <c r="KLC261" s="49"/>
      <c r="KLD261" s="49"/>
      <c r="KLE261" s="99"/>
      <c r="KLF261" s="98"/>
      <c r="KLG261" s="49"/>
      <c r="KLH261" s="405"/>
      <c r="KLI261" s="405"/>
      <c r="KLJ261" s="277"/>
      <c r="KLK261" s="277"/>
      <c r="KLL261" s="277"/>
      <c r="KLM261" s="277"/>
      <c r="KLN261" s="277"/>
      <c r="KLO261" s="277"/>
      <c r="KLP261" s="277"/>
      <c r="KLQ261" s="277"/>
      <c r="KLR261" s="402"/>
      <c r="KLS261" s="404"/>
      <c r="KLT261" s="49"/>
      <c r="KLU261" s="49"/>
      <c r="KLV261" s="49"/>
      <c r="KLW261" s="99"/>
      <c r="KLX261" s="98"/>
      <c r="KLY261" s="49"/>
      <c r="KLZ261" s="405"/>
      <c r="KMA261" s="405"/>
      <c r="KMB261" s="277"/>
      <c r="KMC261" s="277"/>
      <c r="KMD261" s="277"/>
      <c r="KME261" s="277"/>
      <c r="KMF261" s="277"/>
      <c r="KMG261" s="277"/>
      <c r="KMH261" s="277"/>
      <c r="KMI261" s="277"/>
      <c r="KMJ261" s="402"/>
      <c r="KMK261" s="404"/>
      <c r="KML261" s="49"/>
      <c r="KMM261" s="49"/>
      <c r="KMN261" s="49"/>
      <c r="KMO261" s="99"/>
      <c r="KMP261" s="98"/>
      <c r="KMQ261" s="49"/>
      <c r="KMR261" s="405"/>
      <c r="KMS261" s="405"/>
      <c r="KMT261" s="277"/>
      <c r="KMU261" s="277"/>
      <c r="KMV261" s="277"/>
      <c r="KMW261" s="277"/>
      <c r="KMX261" s="277"/>
      <c r="KMY261" s="277"/>
      <c r="KMZ261" s="277"/>
      <c r="KNA261" s="277"/>
      <c r="KNB261" s="402"/>
      <c r="KNC261" s="404"/>
      <c r="KND261" s="49"/>
      <c r="KNE261" s="49"/>
      <c r="KNF261" s="49"/>
      <c r="KNG261" s="99"/>
      <c r="KNH261" s="98"/>
      <c r="KNI261" s="49"/>
      <c r="KNJ261" s="405"/>
      <c r="KNK261" s="405"/>
      <c r="KNL261" s="277"/>
      <c r="KNM261" s="277"/>
      <c r="KNN261" s="277"/>
      <c r="KNO261" s="277"/>
      <c r="KNP261" s="277"/>
      <c r="KNQ261" s="277"/>
      <c r="KNR261" s="277"/>
      <c r="KNS261" s="277"/>
      <c r="KNT261" s="402"/>
      <c r="KNU261" s="404"/>
      <c r="KNV261" s="49"/>
      <c r="KNW261" s="49"/>
      <c r="KNX261" s="49"/>
      <c r="KNY261" s="99"/>
      <c r="KNZ261" s="98"/>
      <c r="KOA261" s="49"/>
      <c r="KOB261" s="405"/>
      <c r="KOC261" s="405"/>
      <c r="KOD261" s="277"/>
      <c r="KOE261" s="277"/>
      <c r="KOF261" s="277"/>
      <c r="KOG261" s="277"/>
      <c r="KOH261" s="277"/>
      <c r="KOI261" s="277"/>
      <c r="KOJ261" s="277"/>
      <c r="KOK261" s="277"/>
      <c r="KOL261" s="402"/>
      <c r="KOM261" s="404"/>
      <c r="KON261" s="49"/>
      <c r="KOO261" s="49"/>
      <c r="KOP261" s="49"/>
      <c r="KOQ261" s="99"/>
      <c r="KOR261" s="98"/>
      <c r="KOS261" s="49"/>
      <c r="KOT261" s="405"/>
      <c r="KOU261" s="405"/>
      <c r="KOV261" s="277"/>
      <c r="KOW261" s="277"/>
      <c r="KOX261" s="277"/>
      <c r="KOY261" s="277"/>
      <c r="KOZ261" s="277"/>
      <c r="KPA261" s="277"/>
      <c r="KPB261" s="277"/>
      <c r="KPC261" s="277"/>
      <c r="KPD261" s="402"/>
      <c r="KPE261" s="404"/>
      <c r="KPF261" s="49"/>
      <c r="KPG261" s="49"/>
      <c r="KPH261" s="49"/>
      <c r="KPI261" s="99"/>
      <c r="KPJ261" s="98"/>
      <c r="KPK261" s="49"/>
      <c r="KPL261" s="405"/>
      <c r="KPM261" s="405"/>
      <c r="KPN261" s="277"/>
      <c r="KPO261" s="277"/>
      <c r="KPP261" s="277"/>
      <c r="KPQ261" s="277"/>
      <c r="KPR261" s="277"/>
      <c r="KPS261" s="277"/>
      <c r="KPT261" s="277"/>
      <c r="KPU261" s="277"/>
      <c r="KPV261" s="402"/>
      <c r="KPW261" s="404"/>
      <c r="KPX261" s="49"/>
      <c r="KPY261" s="49"/>
      <c r="KPZ261" s="49"/>
      <c r="KQA261" s="99"/>
      <c r="KQB261" s="98"/>
      <c r="KQC261" s="49"/>
      <c r="KQD261" s="405"/>
      <c r="KQE261" s="405"/>
      <c r="KQF261" s="277"/>
      <c r="KQG261" s="277"/>
      <c r="KQH261" s="277"/>
      <c r="KQI261" s="277"/>
      <c r="KQJ261" s="277"/>
      <c r="KQK261" s="277"/>
      <c r="KQL261" s="277"/>
      <c r="KQM261" s="277"/>
      <c r="KQN261" s="402"/>
      <c r="KQO261" s="404"/>
      <c r="KQP261" s="49"/>
      <c r="KQQ261" s="49"/>
      <c r="KQR261" s="49"/>
      <c r="KQS261" s="99"/>
      <c r="KQT261" s="98"/>
      <c r="KQU261" s="49"/>
      <c r="KQV261" s="405"/>
      <c r="KQW261" s="405"/>
      <c r="KQX261" s="277"/>
      <c r="KQY261" s="277"/>
      <c r="KQZ261" s="277"/>
      <c r="KRA261" s="277"/>
      <c r="KRB261" s="277"/>
      <c r="KRC261" s="277"/>
      <c r="KRD261" s="277"/>
      <c r="KRE261" s="277"/>
      <c r="KRF261" s="402"/>
      <c r="KRG261" s="404"/>
      <c r="KRH261" s="49"/>
      <c r="KRI261" s="49"/>
      <c r="KRJ261" s="49"/>
      <c r="KRK261" s="99"/>
      <c r="KRL261" s="98"/>
      <c r="KRM261" s="49"/>
      <c r="KRN261" s="405"/>
      <c r="KRO261" s="405"/>
      <c r="KRP261" s="277"/>
      <c r="KRQ261" s="277"/>
      <c r="KRR261" s="277"/>
      <c r="KRS261" s="277"/>
      <c r="KRT261" s="277"/>
      <c r="KRU261" s="277"/>
      <c r="KRV261" s="277"/>
      <c r="KRW261" s="277"/>
      <c r="KRX261" s="402"/>
      <c r="KRY261" s="404"/>
      <c r="KRZ261" s="49"/>
      <c r="KSA261" s="49"/>
      <c r="KSB261" s="49"/>
      <c r="KSC261" s="99"/>
      <c r="KSD261" s="98"/>
      <c r="KSE261" s="49"/>
      <c r="KSF261" s="405"/>
      <c r="KSG261" s="405"/>
      <c r="KSH261" s="277"/>
      <c r="KSI261" s="277"/>
      <c r="KSJ261" s="277"/>
      <c r="KSK261" s="277"/>
      <c r="KSL261" s="277"/>
      <c r="KSM261" s="277"/>
      <c r="KSN261" s="277"/>
      <c r="KSO261" s="277"/>
      <c r="KSP261" s="402"/>
      <c r="KSQ261" s="404"/>
      <c r="KSR261" s="49"/>
      <c r="KSS261" s="49"/>
      <c r="KST261" s="49"/>
      <c r="KSU261" s="99"/>
      <c r="KSV261" s="98"/>
      <c r="KSW261" s="49"/>
      <c r="KSX261" s="405"/>
      <c r="KSY261" s="405"/>
      <c r="KSZ261" s="277"/>
      <c r="KTA261" s="277"/>
      <c r="KTB261" s="277"/>
      <c r="KTC261" s="277"/>
      <c r="KTD261" s="277"/>
      <c r="KTE261" s="277"/>
      <c r="KTF261" s="277"/>
      <c r="KTG261" s="277"/>
      <c r="KTH261" s="402"/>
      <c r="KTI261" s="404"/>
      <c r="KTJ261" s="49"/>
      <c r="KTK261" s="49"/>
      <c r="KTL261" s="49"/>
      <c r="KTM261" s="99"/>
      <c r="KTN261" s="98"/>
      <c r="KTO261" s="49"/>
      <c r="KTP261" s="405"/>
      <c r="KTQ261" s="405"/>
      <c r="KTR261" s="277"/>
      <c r="KTS261" s="277"/>
      <c r="KTT261" s="277"/>
      <c r="KTU261" s="277"/>
      <c r="KTV261" s="277"/>
      <c r="KTW261" s="277"/>
      <c r="KTX261" s="277"/>
      <c r="KTY261" s="277"/>
      <c r="KTZ261" s="402"/>
      <c r="KUA261" s="404"/>
      <c r="KUB261" s="49"/>
      <c r="KUC261" s="49"/>
      <c r="KUD261" s="49"/>
      <c r="KUE261" s="99"/>
      <c r="KUF261" s="98"/>
      <c r="KUG261" s="49"/>
      <c r="KUH261" s="405"/>
      <c r="KUI261" s="405"/>
      <c r="KUJ261" s="277"/>
      <c r="KUK261" s="277"/>
      <c r="KUL261" s="277"/>
      <c r="KUM261" s="277"/>
      <c r="KUN261" s="277"/>
      <c r="KUO261" s="277"/>
      <c r="KUP261" s="277"/>
      <c r="KUQ261" s="277"/>
      <c r="KUR261" s="402"/>
      <c r="KUS261" s="404"/>
      <c r="KUT261" s="49"/>
      <c r="KUU261" s="49"/>
      <c r="KUV261" s="49"/>
      <c r="KUW261" s="99"/>
      <c r="KUX261" s="98"/>
      <c r="KUY261" s="49"/>
      <c r="KUZ261" s="405"/>
      <c r="KVA261" s="405"/>
      <c r="KVB261" s="277"/>
      <c r="KVC261" s="277"/>
      <c r="KVD261" s="277"/>
      <c r="KVE261" s="277"/>
      <c r="KVF261" s="277"/>
      <c r="KVG261" s="277"/>
      <c r="KVH261" s="277"/>
      <c r="KVI261" s="277"/>
      <c r="KVJ261" s="402"/>
      <c r="KVK261" s="404"/>
      <c r="KVL261" s="49"/>
      <c r="KVM261" s="49"/>
      <c r="KVN261" s="49"/>
      <c r="KVO261" s="99"/>
      <c r="KVP261" s="98"/>
      <c r="KVQ261" s="49"/>
      <c r="KVR261" s="405"/>
      <c r="KVS261" s="405"/>
      <c r="KVT261" s="277"/>
      <c r="KVU261" s="277"/>
      <c r="KVV261" s="277"/>
      <c r="KVW261" s="277"/>
      <c r="KVX261" s="277"/>
      <c r="KVY261" s="277"/>
      <c r="KVZ261" s="277"/>
      <c r="KWA261" s="277"/>
      <c r="KWB261" s="402"/>
      <c r="KWC261" s="404"/>
      <c r="KWD261" s="49"/>
      <c r="KWE261" s="49"/>
      <c r="KWF261" s="49"/>
      <c r="KWG261" s="99"/>
      <c r="KWH261" s="98"/>
      <c r="KWI261" s="49"/>
      <c r="KWJ261" s="405"/>
      <c r="KWK261" s="405"/>
      <c r="KWL261" s="277"/>
      <c r="KWM261" s="277"/>
      <c r="KWN261" s="277"/>
      <c r="KWO261" s="277"/>
      <c r="KWP261" s="277"/>
      <c r="KWQ261" s="277"/>
      <c r="KWR261" s="277"/>
      <c r="KWS261" s="277"/>
      <c r="KWT261" s="402"/>
      <c r="KWU261" s="404"/>
      <c r="KWV261" s="49"/>
      <c r="KWW261" s="49"/>
      <c r="KWX261" s="49"/>
      <c r="KWY261" s="99"/>
      <c r="KWZ261" s="98"/>
      <c r="KXA261" s="49"/>
      <c r="KXB261" s="405"/>
      <c r="KXC261" s="405"/>
      <c r="KXD261" s="277"/>
      <c r="KXE261" s="277"/>
      <c r="KXF261" s="277"/>
      <c r="KXG261" s="277"/>
      <c r="KXH261" s="277"/>
      <c r="KXI261" s="277"/>
      <c r="KXJ261" s="277"/>
      <c r="KXK261" s="277"/>
      <c r="KXL261" s="402"/>
      <c r="KXM261" s="404"/>
      <c r="KXN261" s="49"/>
      <c r="KXO261" s="49"/>
      <c r="KXP261" s="49"/>
      <c r="KXQ261" s="99"/>
      <c r="KXR261" s="98"/>
      <c r="KXS261" s="49"/>
      <c r="KXT261" s="405"/>
      <c r="KXU261" s="405"/>
      <c r="KXV261" s="277"/>
      <c r="KXW261" s="277"/>
      <c r="KXX261" s="277"/>
      <c r="KXY261" s="277"/>
      <c r="KXZ261" s="277"/>
      <c r="KYA261" s="277"/>
      <c r="KYB261" s="277"/>
      <c r="KYC261" s="277"/>
      <c r="KYD261" s="402"/>
      <c r="KYE261" s="404"/>
      <c r="KYF261" s="49"/>
      <c r="KYG261" s="49"/>
      <c r="KYH261" s="49"/>
      <c r="KYI261" s="99"/>
      <c r="KYJ261" s="98"/>
      <c r="KYK261" s="49"/>
      <c r="KYL261" s="405"/>
      <c r="KYM261" s="405"/>
      <c r="KYN261" s="277"/>
      <c r="KYO261" s="277"/>
      <c r="KYP261" s="277"/>
      <c r="KYQ261" s="277"/>
      <c r="KYR261" s="277"/>
      <c r="KYS261" s="277"/>
      <c r="KYT261" s="277"/>
      <c r="KYU261" s="277"/>
      <c r="KYV261" s="402"/>
      <c r="KYW261" s="404"/>
      <c r="KYX261" s="49"/>
      <c r="KYY261" s="49"/>
      <c r="KYZ261" s="49"/>
      <c r="KZA261" s="99"/>
      <c r="KZB261" s="98"/>
      <c r="KZC261" s="49"/>
      <c r="KZD261" s="405"/>
      <c r="KZE261" s="405"/>
      <c r="KZF261" s="277"/>
      <c r="KZG261" s="277"/>
      <c r="KZH261" s="277"/>
      <c r="KZI261" s="277"/>
      <c r="KZJ261" s="277"/>
      <c r="KZK261" s="277"/>
      <c r="KZL261" s="277"/>
      <c r="KZM261" s="277"/>
      <c r="KZN261" s="402"/>
      <c r="KZO261" s="404"/>
      <c r="KZP261" s="49"/>
      <c r="KZQ261" s="49"/>
      <c r="KZR261" s="49"/>
      <c r="KZS261" s="99"/>
      <c r="KZT261" s="98"/>
      <c r="KZU261" s="49"/>
      <c r="KZV261" s="405"/>
      <c r="KZW261" s="405"/>
      <c r="KZX261" s="277"/>
      <c r="KZY261" s="277"/>
      <c r="KZZ261" s="277"/>
      <c r="LAA261" s="277"/>
      <c r="LAB261" s="277"/>
      <c r="LAC261" s="277"/>
      <c r="LAD261" s="277"/>
      <c r="LAE261" s="277"/>
      <c r="LAF261" s="402"/>
      <c r="LAG261" s="404"/>
      <c r="LAH261" s="49"/>
      <c r="LAI261" s="49"/>
      <c r="LAJ261" s="49"/>
      <c r="LAK261" s="99"/>
      <c r="LAL261" s="98"/>
      <c r="LAM261" s="49"/>
      <c r="LAN261" s="405"/>
      <c r="LAO261" s="405"/>
      <c r="LAP261" s="277"/>
      <c r="LAQ261" s="277"/>
      <c r="LAR261" s="277"/>
      <c r="LAS261" s="277"/>
      <c r="LAT261" s="277"/>
      <c r="LAU261" s="277"/>
      <c r="LAV261" s="277"/>
      <c r="LAW261" s="277"/>
      <c r="LAX261" s="402"/>
      <c r="LAY261" s="404"/>
      <c r="LAZ261" s="49"/>
      <c r="LBA261" s="49"/>
      <c r="LBB261" s="49"/>
      <c r="LBC261" s="99"/>
      <c r="LBD261" s="98"/>
      <c r="LBE261" s="49"/>
      <c r="LBF261" s="405"/>
      <c r="LBG261" s="405"/>
      <c r="LBH261" s="277"/>
      <c r="LBI261" s="277"/>
      <c r="LBJ261" s="277"/>
      <c r="LBK261" s="277"/>
      <c r="LBL261" s="277"/>
      <c r="LBM261" s="277"/>
      <c r="LBN261" s="277"/>
      <c r="LBO261" s="277"/>
      <c r="LBP261" s="402"/>
      <c r="LBQ261" s="404"/>
      <c r="LBR261" s="49"/>
      <c r="LBS261" s="49"/>
      <c r="LBT261" s="49"/>
      <c r="LBU261" s="99"/>
      <c r="LBV261" s="98"/>
      <c r="LBW261" s="49"/>
      <c r="LBX261" s="405"/>
      <c r="LBY261" s="405"/>
      <c r="LBZ261" s="277"/>
      <c r="LCA261" s="277"/>
      <c r="LCB261" s="277"/>
      <c r="LCC261" s="277"/>
      <c r="LCD261" s="277"/>
      <c r="LCE261" s="277"/>
      <c r="LCF261" s="277"/>
      <c r="LCG261" s="277"/>
      <c r="LCH261" s="402"/>
      <c r="LCI261" s="404"/>
      <c r="LCJ261" s="49"/>
      <c r="LCK261" s="49"/>
      <c r="LCL261" s="49"/>
      <c r="LCM261" s="99"/>
      <c r="LCN261" s="98"/>
      <c r="LCO261" s="49"/>
      <c r="LCP261" s="405"/>
      <c r="LCQ261" s="405"/>
      <c r="LCR261" s="277"/>
      <c r="LCS261" s="277"/>
      <c r="LCT261" s="277"/>
      <c r="LCU261" s="277"/>
      <c r="LCV261" s="277"/>
      <c r="LCW261" s="277"/>
      <c r="LCX261" s="277"/>
      <c r="LCY261" s="277"/>
      <c r="LCZ261" s="402"/>
      <c r="LDA261" s="404"/>
      <c r="LDB261" s="49"/>
      <c r="LDC261" s="49"/>
      <c r="LDD261" s="49"/>
      <c r="LDE261" s="99"/>
      <c r="LDF261" s="98"/>
      <c r="LDG261" s="49"/>
      <c r="LDH261" s="405"/>
      <c r="LDI261" s="405"/>
      <c r="LDJ261" s="277"/>
      <c r="LDK261" s="277"/>
      <c r="LDL261" s="277"/>
      <c r="LDM261" s="277"/>
      <c r="LDN261" s="277"/>
      <c r="LDO261" s="277"/>
      <c r="LDP261" s="277"/>
      <c r="LDQ261" s="277"/>
      <c r="LDR261" s="402"/>
      <c r="LDS261" s="404"/>
      <c r="LDT261" s="49"/>
      <c r="LDU261" s="49"/>
      <c r="LDV261" s="49"/>
      <c r="LDW261" s="99"/>
      <c r="LDX261" s="98"/>
      <c r="LDY261" s="49"/>
      <c r="LDZ261" s="405"/>
      <c r="LEA261" s="405"/>
      <c r="LEB261" s="277"/>
      <c r="LEC261" s="277"/>
      <c r="LED261" s="277"/>
      <c r="LEE261" s="277"/>
      <c r="LEF261" s="277"/>
      <c r="LEG261" s="277"/>
      <c r="LEH261" s="277"/>
      <c r="LEI261" s="277"/>
      <c r="LEJ261" s="402"/>
      <c r="LEK261" s="404"/>
      <c r="LEL261" s="49"/>
      <c r="LEM261" s="49"/>
      <c r="LEN261" s="49"/>
      <c r="LEO261" s="99"/>
      <c r="LEP261" s="98"/>
      <c r="LEQ261" s="49"/>
      <c r="LER261" s="405"/>
      <c r="LES261" s="405"/>
      <c r="LET261" s="277"/>
      <c r="LEU261" s="277"/>
      <c r="LEV261" s="277"/>
      <c r="LEW261" s="277"/>
      <c r="LEX261" s="277"/>
      <c r="LEY261" s="277"/>
      <c r="LEZ261" s="277"/>
      <c r="LFA261" s="277"/>
      <c r="LFB261" s="402"/>
      <c r="LFC261" s="404"/>
      <c r="LFD261" s="49"/>
      <c r="LFE261" s="49"/>
      <c r="LFF261" s="49"/>
      <c r="LFG261" s="99"/>
      <c r="LFH261" s="98"/>
      <c r="LFI261" s="49"/>
      <c r="LFJ261" s="405"/>
      <c r="LFK261" s="405"/>
      <c r="LFL261" s="277"/>
      <c r="LFM261" s="277"/>
      <c r="LFN261" s="277"/>
      <c r="LFO261" s="277"/>
      <c r="LFP261" s="277"/>
      <c r="LFQ261" s="277"/>
      <c r="LFR261" s="277"/>
      <c r="LFS261" s="277"/>
      <c r="LFT261" s="402"/>
      <c r="LFU261" s="404"/>
      <c r="LFV261" s="49"/>
      <c r="LFW261" s="49"/>
      <c r="LFX261" s="49"/>
      <c r="LFY261" s="99"/>
      <c r="LFZ261" s="98"/>
      <c r="LGA261" s="49"/>
      <c r="LGB261" s="405"/>
      <c r="LGC261" s="405"/>
      <c r="LGD261" s="277"/>
      <c r="LGE261" s="277"/>
      <c r="LGF261" s="277"/>
      <c r="LGG261" s="277"/>
      <c r="LGH261" s="277"/>
      <c r="LGI261" s="277"/>
      <c r="LGJ261" s="277"/>
      <c r="LGK261" s="277"/>
      <c r="LGL261" s="402"/>
      <c r="LGM261" s="404"/>
      <c r="LGN261" s="49"/>
      <c r="LGO261" s="49"/>
      <c r="LGP261" s="49"/>
      <c r="LGQ261" s="99"/>
      <c r="LGR261" s="98"/>
      <c r="LGS261" s="49"/>
      <c r="LGT261" s="405"/>
      <c r="LGU261" s="405"/>
      <c r="LGV261" s="277"/>
      <c r="LGW261" s="277"/>
      <c r="LGX261" s="277"/>
      <c r="LGY261" s="277"/>
      <c r="LGZ261" s="277"/>
      <c r="LHA261" s="277"/>
      <c r="LHB261" s="277"/>
      <c r="LHC261" s="277"/>
      <c r="LHD261" s="402"/>
      <c r="LHE261" s="404"/>
      <c r="LHF261" s="49"/>
      <c r="LHG261" s="49"/>
      <c r="LHH261" s="49"/>
      <c r="LHI261" s="99"/>
      <c r="LHJ261" s="98"/>
      <c r="LHK261" s="49"/>
      <c r="LHL261" s="405"/>
      <c r="LHM261" s="405"/>
      <c r="LHN261" s="277"/>
      <c r="LHO261" s="277"/>
      <c r="LHP261" s="277"/>
      <c r="LHQ261" s="277"/>
      <c r="LHR261" s="277"/>
      <c r="LHS261" s="277"/>
      <c r="LHT261" s="277"/>
      <c r="LHU261" s="277"/>
      <c r="LHV261" s="402"/>
      <c r="LHW261" s="404"/>
      <c r="LHX261" s="49"/>
      <c r="LHY261" s="49"/>
      <c r="LHZ261" s="49"/>
      <c r="LIA261" s="99"/>
      <c r="LIB261" s="98"/>
      <c r="LIC261" s="49"/>
      <c r="LID261" s="405"/>
      <c r="LIE261" s="405"/>
      <c r="LIF261" s="277"/>
      <c r="LIG261" s="277"/>
      <c r="LIH261" s="277"/>
      <c r="LII261" s="277"/>
      <c r="LIJ261" s="277"/>
      <c r="LIK261" s="277"/>
      <c r="LIL261" s="277"/>
      <c r="LIM261" s="277"/>
      <c r="LIN261" s="402"/>
      <c r="LIO261" s="404"/>
      <c r="LIP261" s="49"/>
      <c r="LIQ261" s="49"/>
      <c r="LIR261" s="49"/>
      <c r="LIS261" s="99"/>
      <c r="LIT261" s="98"/>
      <c r="LIU261" s="49"/>
      <c r="LIV261" s="405"/>
      <c r="LIW261" s="405"/>
      <c r="LIX261" s="277"/>
      <c r="LIY261" s="277"/>
      <c r="LIZ261" s="277"/>
      <c r="LJA261" s="277"/>
      <c r="LJB261" s="277"/>
      <c r="LJC261" s="277"/>
      <c r="LJD261" s="277"/>
      <c r="LJE261" s="277"/>
      <c r="LJF261" s="402"/>
      <c r="LJG261" s="404"/>
      <c r="LJH261" s="49"/>
      <c r="LJI261" s="49"/>
      <c r="LJJ261" s="49"/>
      <c r="LJK261" s="99"/>
      <c r="LJL261" s="98"/>
      <c r="LJM261" s="49"/>
      <c r="LJN261" s="405"/>
      <c r="LJO261" s="405"/>
      <c r="LJP261" s="277"/>
      <c r="LJQ261" s="277"/>
      <c r="LJR261" s="277"/>
      <c r="LJS261" s="277"/>
      <c r="LJT261" s="277"/>
      <c r="LJU261" s="277"/>
      <c r="LJV261" s="277"/>
      <c r="LJW261" s="277"/>
      <c r="LJX261" s="402"/>
      <c r="LJY261" s="404"/>
      <c r="LJZ261" s="49"/>
      <c r="LKA261" s="49"/>
      <c r="LKB261" s="49"/>
      <c r="LKC261" s="99"/>
      <c r="LKD261" s="98"/>
      <c r="LKE261" s="49"/>
      <c r="LKF261" s="405"/>
      <c r="LKG261" s="405"/>
      <c r="LKH261" s="277"/>
      <c r="LKI261" s="277"/>
      <c r="LKJ261" s="277"/>
      <c r="LKK261" s="277"/>
      <c r="LKL261" s="277"/>
      <c r="LKM261" s="277"/>
      <c r="LKN261" s="277"/>
      <c r="LKO261" s="277"/>
      <c r="LKP261" s="402"/>
      <c r="LKQ261" s="404"/>
      <c r="LKR261" s="49"/>
      <c r="LKS261" s="49"/>
      <c r="LKT261" s="49"/>
      <c r="LKU261" s="99"/>
      <c r="LKV261" s="98"/>
      <c r="LKW261" s="49"/>
      <c r="LKX261" s="405"/>
      <c r="LKY261" s="405"/>
      <c r="LKZ261" s="277"/>
      <c r="LLA261" s="277"/>
      <c r="LLB261" s="277"/>
      <c r="LLC261" s="277"/>
      <c r="LLD261" s="277"/>
      <c r="LLE261" s="277"/>
      <c r="LLF261" s="277"/>
      <c r="LLG261" s="277"/>
      <c r="LLH261" s="402"/>
      <c r="LLI261" s="404"/>
      <c r="LLJ261" s="49"/>
      <c r="LLK261" s="49"/>
      <c r="LLL261" s="49"/>
      <c r="LLM261" s="99"/>
      <c r="LLN261" s="98"/>
      <c r="LLO261" s="49"/>
      <c r="LLP261" s="405"/>
      <c r="LLQ261" s="405"/>
      <c r="LLR261" s="277"/>
      <c r="LLS261" s="277"/>
      <c r="LLT261" s="277"/>
      <c r="LLU261" s="277"/>
      <c r="LLV261" s="277"/>
      <c r="LLW261" s="277"/>
      <c r="LLX261" s="277"/>
      <c r="LLY261" s="277"/>
      <c r="LLZ261" s="402"/>
      <c r="LMA261" s="404"/>
      <c r="LMB261" s="49"/>
      <c r="LMC261" s="49"/>
      <c r="LMD261" s="49"/>
      <c r="LME261" s="99"/>
      <c r="LMF261" s="98"/>
      <c r="LMG261" s="49"/>
      <c r="LMH261" s="405"/>
      <c r="LMI261" s="405"/>
      <c r="LMJ261" s="277"/>
      <c r="LMK261" s="277"/>
      <c r="LML261" s="277"/>
      <c r="LMM261" s="277"/>
      <c r="LMN261" s="277"/>
      <c r="LMO261" s="277"/>
      <c r="LMP261" s="277"/>
      <c r="LMQ261" s="277"/>
      <c r="LMR261" s="402"/>
      <c r="LMS261" s="404"/>
      <c r="LMT261" s="49"/>
      <c r="LMU261" s="49"/>
      <c r="LMV261" s="49"/>
      <c r="LMW261" s="99"/>
      <c r="LMX261" s="98"/>
      <c r="LMY261" s="49"/>
      <c r="LMZ261" s="405"/>
      <c r="LNA261" s="405"/>
      <c r="LNB261" s="277"/>
      <c r="LNC261" s="277"/>
      <c r="LND261" s="277"/>
      <c r="LNE261" s="277"/>
      <c r="LNF261" s="277"/>
      <c r="LNG261" s="277"/>
      <c r="LNH261" s="277"/>
      <c r="LNI261" s="277"/>
      <c r="LNJ261" s="402"/>
      <c r="LNK261" s="404"/>
      <c r="LNL261" s="49"/>
      <c r="LNM261" s="49"/>
      <c r="LNN261" s="49"/>
      <c r="LNO261" s="99"/>
      <c r="LNP261" s="98"/>
      <c r="LNQ261" s="49"/>
      <c r="LNR261" s="405"/>
      <c r="LNS261" s="405"/>
      <c r="LNT261" s="277"/>
      <c r="LNU261" s="277"/>
      <c r="LNV261" s="277"/>
      <c r="LNW261" s="277"/>
      <c r="LNX261" s="277"/>
      <c r="LNY261" s="277"/>
      <c r="LNZ261" s="277"/>
      <c r="LOA261" s="277"/>
      <c r="LOB261" s="402"/>
      <c r="LOC261" s="404"/>
      <c r="LOD261" s="49"/>
      <c r="LOE261" s="49"/>
      <c r="LOF261" s="49"/>
      <c r="LOG261" s="99"/>
      <c r="LOH261" s="98"/>
      <c r="LOI261" s="49"/>
      <c r="LOJ261" s="405"/>
      <c r="LOK261" s="405"/>
      <c r="LOL261" s="277"/>
      <c r="LOM261" s="277"/>
      <c r="LON261" s="277"/>
      <c r="LOO261" s="277"/>
      <c r="LOP261" s="277"/>
      <c r="LOQ261" s="277"/>
      <c r="LOR261" s="277"/>
      <c r="LOS261" s="277"/>
      <c r="LOT261" s="402"/>
      <c r="LOU261" s="404"/>
      <c r="LOV261" s="49"/>
      <c r="LOW261" s="49"/>
      <c r="LOX261" s="49"/>
      <c r="LOY261" s="99"/>
      <c r="LOZ261" s="98"/>
      <c r="LPA261" s="49"/>
      <c r="LPB261" s="405"/>
      <c r="LPC261" s="405"/>
      <c r="LPD261" s="277"/>
      <c r="LPE261" s="277"/>
      <c r="LPF261" s="277"/>
      <c r="LPG261" s="277"/>
      <c r="LPH261" s="277"/>
      <c r="LPI261" s="277"/>
      <c r="LPJ261" s="277"/>
      <c r="LPK261" s="277"/>
      <c r="LPL261" s="402"/>
      <c r="LPM261" s="404"/>
      <c r="LPN261" s="49"/>
      <c r="LPO261" s="49"/>
      <c r="LPP261" s="49"/>
      <c r="LPQ261" s="99"/>
      <c r="LPR261" s="98"/>
      <c r="LPS261" s="49"/>
      <c r="LPT261" s="405"/>
      <c r="LPU261" s="405"/>
      <c r="LPV261" s="277"/>
      <c r="LPW261" s="277"/>
      <c r="LPX261" s="277"/>
      <c r="LPY261" s="277"/>
      <c r="LPZ261" s="277"/>
      <c r="LQA261" s="277"/>
      <c r="LQB261" s="277"/>
      <c r="LQC261" s="277"/>
      <c r="LQD261" s="402"/>
      <c r="LQE261" s="404"/>
      <c r="LQF261" s="49"/>
      <c r="LQG261" s="49"/>
      <c r="LQH261" s="49"/>
      <c r="LQI261" s="99"/>
      <c r="LQJ261" s="98"/>
      <c r="LQK261" s="49"/>
      <c r="LQL261" s="405"/>
      <c r="LQM261" s="405"/>
      <c r="LQN261" s="277"/>
      <c r="LQO261" s="277"/>
      <c r="LQP261" s="277"/>
      <c r="LQQ261" s="277"/>
      <c r="LQR261" s="277"/>
      <c r="LQS261" s="277"/>
      <c r="LQT261" s="277"/>
      <c r="LQU261" s="277"/>
      <c r="LQV261" s="402"/>
      <c r="LQW261" s="404"/>
      <c r="LQX261" s="49"/>
      <c r="LQY261" s="49"/>
      <c r="LQZ261" s="49"/>
      <c r="LRA261" s="99"/>
      <c r="LRB261" s="98"/>
      <c r="LRC261" s="49"/>
      <c r="LRD261" s="405"/>
      <c r="LRE261" s="405"/>
      <c r="LRF261" s="277"/>
      <c r="LRG261" s="277"/>
      <c r="LRH261" s="277"/>
      <c r="LRI261" s="277"/>
      <c r="LRJ261" s="277"/>
      <c r="LRK261" s="277"/>
      <c r="LRL261" s="277"/>
      <c r="LRM261" s="277"/>
      <c r="LRN261" s="402"/>
      <c r="LRO261" s="404"/>
      <c r="LRP261" s="49"/>
      <c r="LRQ261" s="49"/>
      <c r="LRR261" s="49"/>
      <c r="LRS261" s="99"/>
      <c r="LRT261" s="98"/>
      <c r="LRU261" s="49"/>
      <c r="LRV261" s="405"/>
      <c r="LRW261" s="405"/>
      <c r="LRX261" s="277"/>
      <c r="LRY261" s="277"/>
      <c r="LRZ261" s="277"/>
      <c r="LSA261" s="277"/>
      <c r="LSB261" s="277"/>
      <c r="LSC261" s="277"/>
      <c r="LSD261" s="277"/>
      <c r="LSE261" s="277"/>
      <c r="LSF261" s="402"/>
      <c r="LSG261" s="404"/>
      <c r="LSH261" s="49"/>
      <c r="LSI261" s="49"/>
      <c r="LSJ261" s="49"/>
      <c r="LSK261" s="99"/>
      <c r="LSL261" s="98"/>
      <c r="LSM261" s="49"/>
      <c r="LSN261" s="405"/>
      <c r="LSO261" s="405"/>
      <c r="LSP261" s="277"/>
      <c r="LSQ261" s="277"/>
      <c r="LSR261" s="277"/>
      <c r="LSS261" s="277"/>
      <c r="LST261" s="277"/>
      <c r="LSU261" s="277"/>
      <c r="LSV261" s="277"/>
      <c r="LSW261" s="277"/>
      <c r="LSX261" s="402"/>
      <c r="LSY261" s="404"/>
      <c r="LSZ261" s="49"/>
      <c r="LTA261" s="49"/>
      <c r="LTB261" s="49"/>
      <c r="LTC261" s="99"/>
      <c r="LTD261" s="98"/>
      <c r="LTE261" s="49"/>
      <c r="LTF261" s="405"/>
      <c r="LTG261" s="405"/>
      <c r="LTH261" s="277"/>
      <c r="LTI261" s="277"/>
      <c r="LTJ261" s="277"/>
      <c r="LTK261" s="277"/>
      <c r="LTL261" s="277"/>
      <c r="LTM261" s="277"/>
      <c r="LTN261" s="277"/>
      <c r="LTO261" s="277"/>
      <c r="LTP261" s="402"/>
      <c r="LTQ261" s="404"/>
      <c r="LTR261" s="49"/>
      <c r="LTS261" s="49"/>
      <c r="LTT261" s="49"/>
      <c r="LTU261" s="99"/>
      <c r="LTV261" s="98"/>
      <c r="LTW261" s="49"/>
      <c r="LTX261" s="405"/>
      <c r="LTY261" s="405"/>
      <c r="LTZ261" s="277"/>
      <c r="LUA261" s="277"/>
      <c r="LUB261" s="277"/>
      <c r="LUC261" s="277"/>
      <c r="LUD261" s="277"/>
      <c r="LUE261" s="277"/>
      <c r="LUF261" s="277"/>
      <c r="LUG261" s="277"/>
      <c r="LUH261" s="402"/>
      <c r="LUI261" s="404"/>
      <c r="LUJ261" s="49"/>
      <c r="LUK261" s="49"/>
      <c r="LUL261" s="49"/>
      <c r="LUM261" s="99"/>
      <c r="LUN261" s="98"/>
      <c r="LUO261" s="49"/>
      <c r="LUP261" s="405"/>
      <c r="LUQ261" s="405"/>
      <c r="LUR261" s="277"/>
      <c r="LUS261" s="277"/>
      <c r="LUT261" s="277"/>
      <c r="LUU261" s="277"/>
      <c r="LUV261" s="277"/>
      <c r="LUW261" s="277"/>
      <c r="LUX261" s="277"/>
      <c r="LUY261" s="277"/>
      <c r="LUZ261" s="402"/>
      <c r="LVA261" s="404"/>
      <c r="LVB261" s="49"/>
      <c r="LVC261" s="49"/>
      <c r="LVD261" s="49"/>
      <c r="LVE261" s="99"/>
      <c r="LVF261" s="98"/>
      <c r="LVG261" s="49"/>
      <c r="LVH261" s="405"/>
      <c r="LVI261" s="405"/>
      <c r="LVJ261" s="277"/>
      <c r="LVK261" s="277"/>
      <c r="LVL261" s="277"/>
      <c r="LVM261" s="277"/>
      <c r="LVN261" s="277"/>
      <c r="LVO261" s="277"/>
      <c r="LVP261" s="277"/>
      <c r="LVQ261" s="277"/>
      <c r="LVR261" s="402"/>
      <c r="LVS261" s="404"/>
      <c r="LVT261" s="49"/>
      <c r="LVU261" s="49"/>
      <c r="LVV261" s="49"/>
      <c r="LVW261" s="99"/>
      <c r="LVX261" s="98"/>
      <c r="LVY261" s="49"/>
      <c r="LVZ261" s="405"/>
      <c r="LWA261" s="405"/>
      <c r="LWB261" s="277"/>
      <c r="LWC261" s="277"/>
      <c r="LWD261" s="277"/>
      <c r="LWE261" s="277"/>
      <c r="LWF261" s="277"/>
      <c r="LWG261" s="277"/>
      <c r="LWH261" s="277"/>
      <c r="LWI261" s="277"/>
      <c r="LWJ261" s="402"/>
      <c r="LWK261" s="404"/>
      <c r="LWL261" s="49"/>
      <c r="LWM261" s="49"/>
      <c r="LWN261" s="49"/>
      <c r="LWO261" s="99"/>
      <c r="LWP261" s="98"/>
      <c r="LWQ261" s="49"/>
      <c r="LWR261" s="405"/>
      <c r="LWS261" s="405"/>
      <c r="LWT261" s="277"/>
      <c r="LWU261" s="277"/>
      <c r="LWV261" s="277"/>
      <c r="LWW261" s="277"/>
      <c r="LWX261" s="277"/>
      <c r="LWY261" s="277"/>
      <c r="LWZ261" s="277"/>
      <c r="LXA261" s="277"/>
      <c r="LXB261" s="402"/>
      <c r="LXC261" s="404"/>
      <c r="LXD261" s="49"/>
      <c r="LXE261" s="49"/>
      <c r="LXF261" s="49"/>
      <c r="LXG261" s="99"/>
      <c r="LXH261" s="98"/>
      <c r="LXI261" s="49"/>
      <c r="LXJ261" s="405"/>
      <c r="LXK261" s="405"/>
      <c r="LXL261" s="277"/>
      <c r="LXM261" s="277"/>
      <c r="LXN261" s="277"/>
      <c r="LXO261" s="277"/>
      <c r="LXP261" s="277"/>
      <c r="LXQ261" s="277"/>
      <c r="LXR261" s="277"/>
      <c r="LXS261" s="277"/>
      <c r="LXT261" s="402"/>
      <c r="LXU261" s="404"/>
      <c r="LXV261" s="49"/>
      <c r="LXW261" s="49"/>
      <c r="LXX261" s="49"/>
      <c r="LXY261" s="99"/>
      <c r="LXZ261" s="98"/>
      <c r="LYA261" s="49"/>
      <c r="LYB261" s="405"/>
      <c r="LYC261" s="405"/>
      <c r="LYD261" s="277"/>
      <c r="LYE261" s="277"/>
      <c r="LYF261" s="277"/>
      <c r="LYG261" s="277"/>
      <c r="LYH261" s="277"/>
      <c r="LYI261" s="277"/>
      <c r="LYJ261" s="277"/>
      <c r="LYK261" s="277"/>
      <c r="LYL261" s="402"/>
      <c r="LYM261" s="404"/>
      <c r="LYN261" s="49"/>
      <c r="LYO261" s="49"/>
      <c r="LYP261" s="49"/>
      <c r="LYQ261" s="99"/>
      <c r="LYR261" s="98"/>
      <c r="LYS261" s="49"/>
      <c r="LYT261" s="405"/>
      <c r="LYU261" s="405"/>
      <c r="LYV261" s="277"/>
      <c r="LYW261" s="277"/>
      <c r="LYX261" s="277"/>
      <c r="LYY261" s="277"/>
      <c r="LYZ261" s="277"/>
      <c r="LZA261" s="277"/>
      <c r="LZB261" s="277"/>
      <c r="LZC261" s="277"/>
      <c r="LZD261" s="402"/>
      <c r="LZE261" s="404"/>
      <c r="LZF261" s="49"/>
      <c r="LZG261" s="49"/>
      <c r="LZH261" s="49"/>
      <c r="LZI261" s="99"/>
      <c r="LZJ261" s="98"/>
      <c r="LZK261" s="49"/>
      <c r="LZL261" s="405"/>
      <c r="LZM261" s="405"/>
      <c r="LZN261" s="277"/>
      <c r="LZO261" s="277"/>
      <c r="LZP261" s="277"/>
      <c r="LZQ261" s="277"/>
      <c r="LZR261" s="277"/>
      <c r="LZS261" s="277"/>
      <c r="LZT261" s="277"/>
      <c r="LZU261" s="277"/>
      <c r="LZV261" s="402"/>
      <c r="LZW261" s="404"/>
      <c r="LZX261" s="49"/>
      <c r="LZY261" s="49"/>
      <c r="LZZ261" s="49"/>
      <c r="MAA261" s="99"/>
      <c r="MAB261" s="98"/>
      <c r="MAC261" s="49"/>
      <c r="MAD261" s="405"/>
      <c r="MAE261" s="405"/>
      <c r="MAF261" s="277"/>
      <c r="MAG261" s="277"/>
      <c r="MAH261" s="277"/>
      <c r="MAI261" s="277"/>
      <c r="MAJ261" s="277"/>
      <c r="MAK261" s="277"/>
      <c r="MAL261" s="277"/>
      <c r="MAM261" s="277"/>
      <c r="MAN261" s="402"/>
      <c r="MAO261" s="404"/>
      <c r="MAP261" s="49"/>
      <c r="MAQ261" s="49"/>
      <c r="MAR261" s="49"/>
      <c r="MAS261" s="99"/>
      <c r="MAT261" s="98"/>
      <c r="MAU261" s="49"/>
      <c r="MAV261" s="405"/>
      <c r="MAW261" s="405"/>
      <c r="MAX261" s="277"/>
      <c r="MAY261" s="277"/>
      <c r="MAZ261" s="277"/>
      <c r="MBA261" s="277"/>
      <c r="MBB261" s="277"/>
      <c r="MBC261" s="277"/>
      <c r="MBD261" s="277"/>
      <c r="MBE261" s="277"/>
      <c r="MBF261" s="402"/>
      <c r="MBG261" s="404"/>
      <c r="MBH261" s="49"/>
      <c r="MBI261" s="49"/>
      <c r="MBJ261" s="49"/>
      <c r="MBK261" s="99"/>
      <c r="MBL261" s="98"/>
      <c r="MBM261" s="49"/>
      <c r="MBN261" s="405"/>
      <c r="MBO261" s="405"/>
      <c r="MBP261" s="277"/>
      <c r="MBQ261" s="277"/>
      <c r="MBR261" s="277"/>
      <c r="MBS261" s="277"/>
      <c r="MBT261" s="277"/>
      <c r="MBU261" s="277"/>
      <c r="MBV261" s="277"/>
      <c r="MBW261" s="277"/>
      <c r="MBX261" s="402"/>
      <c r="MBY261" s="404"/>
      <c r="MBZ261" s="49"/>
      <c r="MCA261" s="49"/>
      <c r="MCB261" s="49"/>
      <c r="MCC261" s="99"/>
      <c r="MCD261" s="98"/>
      <c r="MCE261" s="49"/>
      <c r="MCF261" s="405"/>
      <c r="MCG261" s="405"/>
      <c r="MCH261" s="277"/>
      <c r="MCI261" s="277"/>
      <c r="MCJ261" s="277"/>
      <c r="MCK261" s="277"/>
      <c r="MCL261" s="277"/>
      <c r="MCM261" s="277"/>
      <c r="MCN261" s="277"/>
      <c r="MCO261" s="277"/>
      <c r="MCP261" s="402"/>
      <c r="MCQ261" s="404"/>
      <c r="MCR261" s="49"/>
      <c r="MCS261" s="49"/>
      <c r="MCT261" s="49"/>
      <c r="MCU261" s="99"/>
      <c r="MCV261" s="98"/>
      <c r="MCW261" s="49"/>
      <c r="MCX261" s="405"/>
      <c r="MCY261" s="405"/>
      <c r="MCZ261" s="277"/>
      <c r="MDA261" s="277"/>
      <c r="MDB261" s="277"/>
      <c r="MDC261" s="277"/>
      <c r="MDD261" s="277"/>
      <c r="MDE261" s="277"/>
      <c r="MDF261" s="277"/>
      <c r="MDG261" s="277"/>
      <c r="MDH261" s="402"/>
      <c r="MDI261" s="404"/>
      <c r="MDJ261" s="49"/>
      <c r="MDK261" s="49"/>
      <c r="MDL261" s="49"/>
      <c r="MDM261" s="99"/>
      <c r="MDN261" s="98"/>
      <c r="MDO261" s="49"/>
      <c r="MDP261" s="405"/>
      <c r="MDQ261" s="405"/>
      <c r="MDR261" s="277"/>
      <c r="MDS261" s="277"/>
      <c r="MDT261" s="277"/>
      <c r="MDU261" s="277"/>
      <c r="MDV261" s="277"/>
      <c r="MDW261" s="277"/>
      <c r="MDX261" s="277"/>
      <c r="MDY261" s="277"/>
      <c r="MDZ261" s="402"/>
      <c r="MEA261" s="404"/>
      <c r="MEB261" s="49"/>
      <c r="MEC261" s="49"/>
      <c r="MED261" s="49"/>
      <c r="MEE261" s="99"/>
      <c r="MEF261" s="98"/>
      <c r="MEG261" s="49"/>
      <c r="MEH261" s="405"/>
      <c r="MEI261" s="405"/>
      <c r="MEJ261" s="277"/>
      <c r="MEK261" s="277"/>
      <c r="MEL261" s="277"/>
      <c r="MEM261" s="277"/>
      <c r="MEN261" s="277"/>
      <c r="MEO261" s="277"/>
      <c r="MEP261" s="277"/>
      <c r="MEQ261" s="277"/>
      <c r="MER261" s="402"/>
      <c r="MES261" s="404"/>
      <c r="MET261" s="49"/>
      <c r="MEU261" s="49"/>
      <c r="MEV261" s="49"/>
      <c r="MEW261" s="99"/>
      <c r="MEX261" s="98"/>
      <c r="MEY261" s="49"/>
      <c r="MEZ261" s="405"/>
      <c r="MFA261" s="405"/>
      <c r="MFB261" s="277"/>
      <c r="MFC261" s="277"/>
      <c r="MFD261" s="277"/>
      <c r="MFE261" s="277"/>
      <c r="MFF261" s="277"/>
      <c r="MFG261" s="277"/>
      <c r="MFH261" s="277"/>
      <c r="MFI261" s="277"/>
      <c r="MFJ261" s="402"/>
      <c r="MFK261" s="404"/>
      <c r="MFL261" s="49"/>
      <c r="MFM261" s="49"/>
      <c r="MFN261" s="49"/>
      <c r="MFO261" s="99"/>
      <c r="MFP261" s="98"/>
      <c r="MFQ261" s="49"/>
      <c r="MFR261" s="405"/>
      <c r="MFS261" s="405"/>
      <c r="MFT261" s="277"/>
      <c r="MFU261" s="277"/>
      <c r="MFV261" s="277"/>
      <c r="MFW261" s="277"/>
      <c r="MFX261" s="277"/>
      <c r="MFY261" s="277"/>
      <c r="MFZ261" s="277"/>
      <c r="MGA261" s="277"/>
      <c r="MGB261" s="402"/>
      <c r="MGC261" s="404"/>
      <c r="MGD261" s="49"/>
      <c r="MGE261" s="49"/>
      <c r="MGF261" s="49"/>
      <c r="MGG261" s="99"/>
      <c r="MGH261" s="98"/>
      <c r="MGI261" s="49"/>
      <c r="MGJ261" s="405"/>
      <c r="MGK261" s="405"/>
      <c r="MGL261" s="277"/>
      <c r="MGM261" s="277"/>
      <c r="MGN261" s="277"/>
      <c r="MGO261" s="277"/>
      <c r="MGP261" s="277"/>
      <c r="MGQ261" s="277"/>
      <c r="MGR261" s="277"/>
      <c r="MGS261" s="277"/>
      <c r="MGT261" s="402"/>
      <c r="MGU261" s="404"/>
      <c r="MGV261" s="49"/>
      <c r="MGW261" s="49"/>
      <c r="MGX261" s="49"/>
      <c r="MGY261" s="99"/>
      <c r="MGZ261" s="98"/>
      <c r="MHA261" s="49"/>
      <c r="MHB261" s="405"/>
      <c r="MHC261" s="405"/>
      <c r="MHD261" s="277"/>
      <c r="MHE261" s="277"/>
      <c r="MHF261" s="277"/>
      <c r="MHG261" s="277"/>
      <c r="MHH261" s="277"/>
      <c r="MHI261" s="277"/>
      <c r="MHJ261" s="277"/>
      <c r="MHK261" s="277"/>
      <c r="MHL261" s="402"/>
      <c r="MHM261" s="404"/>
      <c r="MHN261" s="49"/>
      <c r="MHO261" s="49"/>
      <c r="MHP261" s="49"/>
      <c r="MHQ261" s="99"/>
      <c r="MHR261" s="98"/>
      <c r="MHS261" s="49"/>
      <c r="MHT261" s="405"/>
      <c r="MHU261" s="405"/>
      <c r="MHV261" s="277"/>
      <c r="MHW261" s="277"/>
      <c r="MHX261" s="277"/>
      <c r="MHY261" s="277"/>
      <c r="MHZ261" s="277"/>
      <c r="MIA261" s="277"/>
      <c r="MIB261" s="277"/>
      <c r="MIC261" s="277"/>
      <c r="MID261" s="402"/>
      <c r="MIE261" s="404"/>
      <c r="MIF261" s="49"/>
      <c r="MIG261" s="49"/>
      <c r="MIH261" s="49"/>
      <c r="MII261" s="99"/>
      <c r="MIJ261" s="98"/>
      <c r="MIK261" s="49"/>
      <c r="MIL261" s="405"/>
      <c r="MIM261" s="405"/>
      <c r="MIN261" s="277"/>
      <c r="MIO261" s="277"/>
      <c r="MIP261" s="277"/>
      <c r="MIQ261" s="277"/>
      <c r="MIR261" s="277"/>
      <c r="MIS261" s="277"/>
      <c r="MIT261" s="277"/>
      <c r="MIU261" s="277"/>
      <c r="MIV261" s="402"/>
      <c r="MIW261" s="404"/>
      <c r="MIX261" s="49"/>
      <c r="MIY261" s="49"/>
      <c r="MIZ261" s="49"/>
      <c r="MJA261" s="99"/>
      <c r="MJB261" s="98"/>
      <c r="MJC261" s="49"/>
      <c r="MJD261" s="405"/>
      <c r="MJE261" s="405"/>
      <c r="MJF261" s="277"/>
      <c r="MJG261" s="277"/>
      <c r="MJH261" s="277"/>
      <c r="MJI261" s="277"/>
      <c r="MJJ261" s="277"/>
      <c r="MJK261" s="277"/>
      <c r="MJL261" s="277"/>
      <c r="MJM261" s="277"/>
      <c r="MJN261" s="402"/>
      <c r="MJO261" s="404"/>
      <c r="MJP261" s="49"/>
      <c r="MJQ261" s="49"/>
      <c r="MJR261" s="49"/>
      <c r="MJS261" s="99"/>
      <c r="MJT261" s="98"/>
      <c r="MJU261" s="49"/>
      <c r="MJV261" s="405"/>
      <c r="MJW261" s="405"/>
      <c r="MJX261" s="277"/>
      <c r="MJY261" s="277"/>
      <c r="MJZ261" s="277"/>
      <c r="MKA261" s="277"/>
      <c r="MKB261" s="277"/>
      <c r="MKC261" s="277"/>
      <c r="MKD261" s="277"/>
      <c r="MKE261" s="277"/>
      <c r="MKF261" s="402"/>
      <c r="MKG261" s="404"/>
      <c r="MKH261" s="49"/>
      <c r="MKI261" s="49"/>
      <c r="MKJ261" s="49"/>
      <c r="MKK261" s="99"/>
      <c r="MKL261" s="98"/>
      <c r="MKM261" s="49"/>
      <c r="MKN261" s="405"/>
      <c r="MKO261" s="405"/>
      <c r="MKP261" s="277"/>
      <c r="MKQ261" s="277"/>
      <c r="MKR261" s="277"/>
      <c r="MKS261" s="277"/>
      <c r="MKT261" s="277"/>
      <c r="MKU261" s="277"/>
      <c r="MKV261" s="277"/>
      <c r="MKW261" s="277"/>
      <c r="MKX261" s="402"/>
      <c r="MKY261" s="404"/>
      <c r="MKZ261" s="49"/>
      <c r="MLA261" s="49"/>
      <c r="MLB261" s="49"/>
      <c r="MLC261" s="99"/>
      <c r="MLD261" s="98"/>
      <c r="MLE261" s="49"/>
      <c r="MLF261" s="405"/>
      <c r="MLG261" s="405"/>
      <c r="MLH261" s="277"/>
      <c r="MLI261" s="277"/>
      <c r="MLJ261" s="277"/>
      <c r="MLK261" s="277"/>
      <c r="MLL261" s="277"/>
      <c r="MLM261" s="277"/>
      <c r="MLN261" s="277"/>
      <c r="MLO261" s="277"/>
      <c r="MLP261" s="402"/>
      <c r="MLQ261" s="404"/>
      <c r="MLR261" s="49"/>
      <c r="MLS261" s="49"/>
      <c r="MLT261" s="49"/>
      <c r="MLU261" s="99"/>
      <c r="MLV261" s="98"/>
      <c r="MLW261" s="49"/>
      <c r="MLX261" s="405"/>
      <c r="MLY261" s="405"/>
      <c r="MLZ261" s="277"/>
      <c r="MMA261" s="277"/>
      <c r="MMB261" s="277"/>
      <c r="MMC261" s="277"/>
      <c r="MMD261" s="277"/>
      <c r="MME261" s="277"/>
      <c r="MMF261" s="277"/>
      <c r="MMG261" s="277"/>
      <c r="MMH261" s="402"/>
      <c r="MMI261" s="404"/>
      <c r="MMJ261" s="49"/>
      <c r="MMK261" s="49"/>
      <c r="MML261" s="49"/>
      <c r="MMM261" s="99"/>
      <c r="MMN261" s="98"/>
      <c r="MMO261" s="49"/>
      <c r="MMP261" s="405"/>
      <c r="MMQ261" s="405"/>
      <c r="MMR261" s="277"/>
      <c r="MMS261" s="277"/>
      <c r="MMT261" s="277"/>
      <c r="MMU261" s="277"/>
      <c r="MMV261" s="277"/>
      <c r="MMW261" s="277"/>
      <c r="MMX261" s="277"/>
      <c r="MMY261" s="277"/>
      <c r="MMZ261" s="402"/>
      <c r="MNA261" s="404"/>
      <c r="MNB261" s="49"/>
      <c r="MNC261" s="49"/>
      <c r="MND261" s="49"/>
      <c r="MNE261" s="99"/>
      <c r="MNF261" s="98"/>
      <c r="MNG261" s="49"/>
      <c r="MNH261" s="405"/>
      <c r="MNI261" s="405"/>
      <c r="MNJ261" s="277"/>
      <c r="MNK261" s="277"/>
      <c r="MNL261" s="277"/>
      <c r="MNM261" s="277"/>
      <c r="MNN261" s="277"/>
      <c r="MNO261" s="277"/>
      <c r="MNP261" s="277"/>
      <c r="MNQ261" s="277"/>
      <c r="MNR261" s="402"/>
      <c r="MNS261" s="404"/>
      <c r="MNT261" s="49"/>
      <c r="MNU261" s="49"/>
      <c r="MNV261" s="49"/>
      <c r="MNW261" s="99"/>
      <c r="MNX261" s="98"/>
      <c r="MNY261" s="49"/>
      <c r="MNZ261" s="405"/>
      <c r="MOA261" s="405"/>
      <c r="MOB261" s="277"/>
      <c r="MOC261" s="277"/>
      <c r="MOD261" s="277"/>
      <c r="MOE261" s="277"/>
      <c r="MOF261" s="277"/>
      <c r="MOG261" s="277"/>
      <c r="MOH261" s="277"/>
      <c r="MOI261" s="277"/>
      <c r="MOJ261" s="402"/>
      <c r="MOK261" s="404"/>
      <c r="MOL261" s="49"/>
      <c r="MOM261" s="49"/>
      <c r="MON261" s="49"/>
      <c r="MOO261" s="99"/>
      <c r="MOP261" s="98"/>
      <c r="MOQ261" s="49"/>
      <c r="MOR261" s="405"/>
      <c r="MOS261" s="405"/>
      <c r="MOT261" s="277"/>
      <c r="MOU261" s="277"/>
      <c r="MOV261" s="277"/>
      <c r="MOW261" s="277"/>
      <c r="MOX261" s="277"/>
      <c r="MOY261" s="277"/>
      <c r="MOZ261" s="277"/>
      <c r="MPA261" s="277"/>
      <c r="MPB261" s="402"/>
      <c r="MPC261" s="404"/>
      <c r="MPD261" s="49"/>
      <c r="MPE261" s="49"/>
      <c r="MPF261" s="49"/>
      <c r="MPG261" s="99"/>
      <c r="MPH261" s="98"/>
      <c r="MPI261" s="49"/>
      <c r="MPJ261" s="405"/>
      <c r="MPK261" s="405"/>
      <c r="MPL261" s="277"/>
      <c r="MPM261" s="277"/>
      <c r="MPN261" s="277"/>
      <c r="MPO261" s="277"/>
      <c r="MPP261" s="277"/>
      <c r="MPQ261" s="277"/>
      <c r="MPR261" s="277"/>
      <c r="MPS261" s="277"/>
      <c r="MPT261" s="402"/>
      <c r="MPU261" s="404"/>
      <c r="MPV261" s="49"/>
      <c r="MPW261" s="49"/>
      <c r="MPX261" s="49"/>
      <c r="MPY261" s="99"/>
      <c r="MPZ261" s="98"/>
      <c r="MQA261" s="49"/>
      <c r="MQB261" s="405"/>
      <c r="MQC261" s="405"/>
      <c r="MQD261" s="277"/>
      <c r="MQE261" s="277"/>
      <c r="MQF261" s="277"/>
      <c r="MQG261" s="277"/>
      <c r="MQH261" s="277"/>
      <c r="MQI261" s="277"/>
      <c r="MQJ261" s="277"/>
      <c r="MQK261" s="277"/>
      <c r="MQL261" s="402"/>
      <c r="MQM261" s="404"/>
      <c r="MQN261" s="49"/>
      <c r="MQO261" s="49"/>
      <c r="MQP261" s="49"/>
      <c r="MQQ261" s="99"/>
      <c r="MQR261" s="98"/>
      <c r="MQS261" s="49"/>
      <c r="MQT261" s="405"/>
      <c r="MQU261" s="405"/>
      <c r="MQV261" s="277"/>
      <c r="MQW261" s="277"/>
      <c r="MQX261" s="277"/>
      <c r="MQY261" s="277"/>
      <c r="MQZ261" s="277"/>
      <c r="MRA261" s="277"/>
      <c r="MRB261" s="277"/>
      <c r="MRC261" s="277"/>
      <c r="MRD261" s="402"/>
      <c r="MRE261" s="404"/>
      <c r="MRF261" s="49"/>
      <c r="MRG261" s="49"/>
      <c r="MRH261" s="49"/>
      <c r="MRI261" s="99"/>
      <c r="MRJ261" s="98"/>
      <c r="MRK261" s="49"/>
      <c r="MRL261" s="405"/>
      <c r="MRM261" s="405"/>
      <c r="MRN261" s="277"/>
      <c r="MRO261" s="277"/>
      <c r="MRP261" s="277"/>
      <c r="MRQ261" s="277"/>
      <c r="MRR261" s="277"/>
      <c r="MRS261" s="277"/>
      <c r="MRT261" s="277"/>
      <c r="MRU261" s="277"/>
      <c r="MRV261" s="402"/>
      <c r="MRW261" s="404"/>
      <c r="MRX261" s="49"/>
      <c r="MRY261" s="49"/>
      <c r="MRZ261" s="49"/>
      <c r="MSA261" s="99"/>
      <c r="MSB261" s="98"/>
      <c r="MSC261" s="49"/>
      <c r="MSD261" s="405"/>
      <c r="MSE261" s="405"/>
      <c r="MSF261" s="277"/>
      <c r="MSG261" s="277"/>
      <c r="MSH261" s="277"/>
      <c r="MSI261" s="277"/>
      <c r="MSJ261" s="277"/>
      <c r="MSK261" s="277"/>
      <c r="MSL261" s="277"/>
      <c r="MSM261" s="277"/>
      <c r="MSN261" s="402"/>
      <c r="MSO261" s="404"/>
      <c r="MSP261" s="49"/>
      <c r="MSQ261" s="49"/>
      <c r="MSR261" s="49"/>
      <c r="MSS261" s="99"/>
      <c r="MST261" s="98"/>
      <c r="MSU261" s="49"/>
      <c r="MSV261" s="405"/>
      <c r="MSW261" s="405"/>
      <c r="MSX261" s="277"/>
      <c r="MSY261" s="277"/>
      <c r="MSZ261" s="277"/>
      <c r="MTA261" s="277"/>
      <c r="MTB261" s="277"/>
      <c r="MTC261" s="277"/>
      <c r="MTD261" s="277"/>
      <c r="MTE261" s="277"/>
      <c r="MTF261" s="402"/>
      <c r="MTG261" s="404"/>
      <c r="MTH261" s="49"/>
      <c r="MTI261" s="49"/>
      <c r="MTJ261" s="49"/>
      <c r="MTK261" s="99"/>
      <c r="MTL261" s="98"/>
      <c r="MTM261" s="49"/>
      <c r="MTN261" s="405"/>
      <c r="MTO261" s="405"/>
      <c r="MTP261" s="277"/>
      <c r="MTQ261" s="277"/>
      <c r="MTR261" s="277"/>
      <c r="MTS261" s="277"/>
      <c r="MTT261" s="277"/>
      <c r="MTU261" s="277"/>
      <c r="MTV261" s="277"/>
      <c r="MTW261" s="277"/>
      <c r="MTX261" s="402"/>
      <c r="MTY261" s="404"/>
      <c r="MTZ261" s="49"/>
      <c r="MUA261" s="49"/>
      <c r="MUB261" s="49"/>
      <c r="MUC261" s="99"/>
      <c r="MUD261" s="98"/>
      <c r="MUE261" s="49"/>
      <c r="MUF261" s="405"/>
      <c r="MUG261" s="405"/>
      <c r="MUH261" s="277"/>
      <c r="MUI261" s="277"/>
      <c r="MUJ261" s="277"/>
      <c r="MUK261" s="277"/>
      <c r="MUL261" s="277"/>
      <c r="MUM261" s="277"/>
      <c r="MUN261" s="277"/>
      <c r="MUO261" s="277"/>
      <c r="MUP261" s="402"/>
      <c r="MUQ261" s="404"/>
      <c r="MUR261" s="49"/>
      <c r="MUS261" s="49"/>
      <c r="MUT261" s="49"/>
      <c r="MUU261" s="99"/>
      <c r="MUV261" s="98"/>
      <c r="MUW261" s="49"/>
      <c r="MUX261" s="405"/>
      <c r="MUY261" s="405"/>
      <c r="MUZ261" s="277"/>
      <c r="MVA261" s="277"/>
      <c r="MVB261" s="277"/>
      <c r="MVC261" s="277"/>
      <c r="MVD261" s="277"/>
      <c r="MVE261" s="277"/>
      <c r="MVF261" s="277"/>
      <c r="MVG261" s="277"/>
      <c r="MVH261" s="402"/>
      <c r="MVI261" s="404"/>
      <c r="MVJ261" s="49"/>
      <c r="MVK261" s="49"/>
      <c r="MVL261" s="49"/>
      <c r="MVM261" s="99"/>
      <c r="MVN261" s="98"/>
      <c r="MVO261" s="49"/>
      <c r="MVP261" s="405"/>
      <c r="MVQ261" s="405"/>
      <c r="MVR261" s="277"/>
      <c r="MVS261" s="277"/>
      <c r="MVT261" s="277"/>
      <c r="MVU261" s="277"/>
      <c r="MVV261" s="277"/>
      <c r="MVW261" s="277"/>
      <c r="MVX261" s="277"/>
      <c r="MVY261" s="277"/>
      <c r="MVZ261" s="402"/>
      <c r="MWA261" s="404"/>
      <c r="MWB261" s="49"/>
      <c r="MWC261" s="49"/>
      <c r="MWD261" s="49"/>
      <c r="MWE261" s="99"/>
      <c r="MWF261" s="98"/>
      <c r="MWG261" s="49"/>
      <c r="MWH261" s="405"/>
      <c r="MWI261" s="405"/>
      <c r="MWJ261" s="277"/>
      <c r="MWK261" s="277"/>
      <c r="MWL261" s="277"/>
      <c r="MWM261" s="277"/>
      <c r="MWN261" s="277"/>
      <c r="MWO261" s="277"/>
      <c r="MWP261" s="277"/>
      <c r="MWQ261" s="277"/>
      <c r="MWR261" s="402"/>
      <c r="MWS261" s="404"/>
      <c r="MWT261" s="49"/>
      <c r="MWU261" s="49"/>
      <c r="MWV261" s="49"/>
      <c r="MWW261" s="99"/>
      <c r="MWX261" s="98"/>
      <c r="MWY261" s="49"/>
      <c r="MWZ261" s="405"/>
      <c r="MXA261" s="405"/>
      <c r="MXB261" s="277"/>
      <c r="MXC261" s="277"/>
      <c r="MXD261" s="277"/>
      <c r="MXE261" s="277"/>
      <c r="MXF261" s="277"/>
      <c r="MXG261" s="277"/>
      <c r="MXH261" s="277"/>
      <c r="MXI261" s="277"/>
      <c r="MXJ261" s="402"/>
      <c r="MXK261" s="404"/>
      <c r="MXL261" s="49"/>
      <c r="MXM261" s="49"/>
      <c r="MXN261" s="49"/>
      <c r="MXO261" s="99"/>
      <c r="MXP261" s="98"/>
      <c r="MXQ261" s="49"/>
      <c r="MXR261" s="405"/>
      <c r="MXS261" s="405"/>
      <c r="MXT261" s="277"/>
      <c r="MXU261" s="277"/>
      <c r="MXV261" s="277"/>
      <c r="MXW261" s="277"/>
      <c r="MXX261" s="277"/>
      <c r="MXY261" s="277"/>
      <c r="MXZ261" s="277"/>
      <c r="MYA261" s="277"/>
      <c r="MYB261" s="402"/>
      <c r="MYC261" s="404"/>
      <c r="MYD261" s="49"/>
      <c r="MYE261" s="49"/>
      <c r="MYF261" s="49"/>
      <c r="MYG261" s="99"/>
      <c r="MYH261" s="98"/>
      <c r="MYI261" s="49"/>
      <c r="MYJ261" s="405"/>
      <c r="MYK261" s="405"/>
      <c r="MYL261" s="277"/>
      <c r="MYM261" s="277"/>
      <c r="MYN261" s="277"/>
      <c r="MYO261" s="277"/>
      <c r="MYP261" s="277"/>
      <c r="MYQ261" s="277"/>
      <c r="MYR261" s="277"/>
      <c r="MYS261" s="277"/>
      <c r="MYT261" s="402"/>
      <c r="MYU261" s="404"/>
      <c r="MYV261" s="49"/>
      <c r="MYW261" s="49"/>
      <c r="MYX261" s="49"/>
      <c r="MYY261" s="99"/>
      <c r="MYZ261" s="98"/>
      <c r="MZA261" s="49"/>
      <c r="MZB261" s="405"/>
      <c r="MZC261" s="405"/>
      <c r="MZD261" s="277"/>
      <c r="MZE261" s="277"/>
      <c r="MZF261" s="277"/>
      <c r="MZG261" s="277"/>
      <c r="MZH261" s="277"/>
      <c r="MZI261" s="277"/>
      <c r="MZJ261" s="277"/>
      <c r="MZK261" s="277"/>
      <c r="MZL261" s="402"/>
      <c r="MZM261" s="404"/>
      <c r="MZN261" s="49"/>
      <c r="MZO261" s="49"/>
      <c r="MZP261" s="49"/>
      <c r="MZQ261" s="99"/>
      <c r="MZR261" s="98"/>
      <c r="MZS261" s="49"/>
      <c r="MZT261" s="405"/>
      <c r="MZU261" s="405"/>
      <c r="MZV261" s="277"/>
      <c r="MZW261" s="277"/>
      <c r="MZX261" s="277"/>
      <c r="MZY261" s="277"/>
      <c r="MZZ261" s="277"/>
      <c r="NAA261" s="277"/>
      <c r="NAB261" s="277"/>
      <c r="NAC261" s="277"/>
      <c r="NAD261" s="402"/>
      <c r="NAE261" s="404"/>
      <c r="NAF261" s="49"/>
      <c r="NAG261" s="49"/>
      <c r="NAH261" s="49"/>
      <c r="NAI261" s="99"/>
      <c r="NAJ261" s="98"/>
      <c r="NAK261" s="49"/>
      <c r="NAL261" s="405"/>
      <c r="NAM261" s="405"/>
      <c r="NAN261" s="277"/>
      <c r="NAO261" s="277"/>
      <c r="NAP261" s="277"/>
      <c r="NAQ261" s="277"/>
      <c r="NAR261" s="277"/>
      <c r="NAS261" s="277"/>
      <c r="NAT261" s="277"/>
      <c r="NAU261" s="277"/>
      <c r="NAV261" s="402"/>
      <c r="NAW261" s="404"/>
      <c r="NAX261" s="49"/>
      <c r="NAY261" s="49"/>
      <c r="NAZ261" s="49"/>
      <c r="NBA261" s="99"/>
      <c r="NBB261" s="98"/>
      <c r="NBC261" s="49"/>
      <c r="NBD261" s="405"/>
      <c r="NBE261" s="405"/>
      <c r="NBF261" s="277"/>
      <c r="NBG261" s="277"/>
      <c r="NBH261" s="277"/>
      <c r="NBI261" s="277"/>
      <c r="NBJ261" s="277"/>
      <c r="NBK261" s="277"/>
      <c r="NBL261" s="277"/>
      <c r="NBM261" s="277"/>
      <c r="NBN261" s="402"/>
      <c r="NBO261" s="404"/>
      <c r="NBP261" s="49"/>
      <c r="NBQ261" s="49"/>
      <c r="NBR261" s="49"/>
      <c r="NBS261" s="99"/>
      <c r="NBT261" s="98"/>
      <c r="NBU261" s="49"/>
      <c r="NBV261" s="405"/>
      <c r="NBW261" s="405"/>
      <c r="NBX261" s="277"/>
      <c r="NBY261" s="277"/>
      <c r="NBZ261" s="277"/>
      <c r="NCA261" s="277"/>
      <c r="NCB261" s="277"/>
      <c r="NCC261" s="277"/>
      <c r="NCD261" s="277"/>
      <c r="NCE261" s="277"/>
      <c r="NCF261" s="402"/>
      <c r="NCG261" s="404"/>
      <c r="NCH261" s="49"/>
      <c r="NCI261" s="49"/>
      <c r="NCJ261" s="49"/>
      <c r="NCK261" s="99"/>
      <c r="NCL261" s="98"/>
      <c r="NCM261" s="49"/>
      <c r="NCN261" s="405"/>
      <c r="NCO261" s="405"/>
      <c r="NCP261" s="277"/>
      <c r="NCQ261" s="277"/>
      <c r="NCR261" s="277"/>
      <c r="NCS261" s="277"/>
      <c r="NCT261" s="277"/>
      <c r="NCU261" s="277"/>
      <c r="NCV261" s="277"/>
      <c r="NCW261" s="277"/>
      <c r="NCX261" s="402"/>
      <c r="NCY261" s="404"/>
      <c r="NCZ261" s="49"/>
      <c r="NDA261" s="49"/>
      <c r="NDB261" s="49"/>
      <c r="NDC261" s="99"/>
      <c r="NDD261" s="98"/>
      <c r="NDE261" s="49"/>
      <c r="NDF261" s="405"/>
      <c r="NDG261" s="405"/>
      <c r="NDH261" s="277"/>
      <c r="NDI261" s="277"/>
      <c r="NDJ261" s="277"/>
      <c r="NDK261" s="277"/>
      <c r="NDL261" s="277"/>
      <c r="NDM261" s="277"/>
      <c r="NDN261" s="277"/>
      <c r="NDO261" s="277"/>
      <c r="NDP261" s="402"/>
      <c r="NDQ261" s="404"/>
      <c r="NDR261" s="49"/>
      <c r="NDS261" s="49"/>
      <c r="NDT261" s="49"/>
      <c r="NDU261" s="99"/>
      <c r="NDV261" s="98"/>
      <c r="NDW261" s="49"/>
      <c r="NDX261" s="405"/>
      <c r="NDY261" s="405"/>
      <c r="NDZ261" s="277"/>
      <c r="NEA261" s="277"/>
      <c r="NEB261" s="277"/>
      <c r="NEC261" s="277"/>
      <c r="NED261" s="277"/>
      <c r="NEE261" s="277"/>
      <c r="NEF261" s="277"/>
      <c r="NEG261" s="277"/>
      <c r="NEH261" s="402"/>
      <c r="NEI261" s="404"/>
      <c r="NEJ261" s="49"/>
      <c r="NEK261" s="49"/>
      <c r="NEL261" s="49"/>
      <c r="NEM261" s="99"/>
      <c r="NEN261" s="98"/>
      <c r="NEO261" s="49"/>
      <c r="NEP261" s="405"/>
      <c r="NEQ261" s="405"/>
      <c r="NER261" s="277"/>
      <c r="NES261" s="277"/>
      <c r="NET261" s="277"/>
      <c r="NEU261" s="277"/>
      <c r="NEV261" s="277"/>
      <c r="NEW261" s="277"/>
      <c r="NEX261" s="277"/>
      <c r="NEY261" s="277"/>
      <c r="NEZ261" s="402"/>
      <c r="NFA261" s="404"/>
      <c r="NFB261" s="49"/>
      <c r="NFC261" s="49"/>
      <c r="NFD261" s="49"/>
      <c r="NFE261" s="99"/>
      <c r="NFF261" s="98"/>
      <c r="NFG261" s="49"/>
      <c r="NFH261" s="405"/>
      <c r="NFI261" s="405"/>
      <c r="NFJ261" s="277"/>
      <c r="NFK261" s="277"/>
      <c r="NFL261" s="277"/>
      <c r="NFM261" s="277"/>
      <c r="NFN261" s="277"/>
      <c r="NFO261" s="277"/>
      <c r="NFP261" s="277"/>
      <c r="NFQ261" s="277"/>
      <c r="NFR261" s="402"/>
      <c r="NFS261" s="404"/>
      <c r="NFT261" s="49"/>
      <c r="NFU261" s="49"/>
      <c r="NFV261" s="49"/>
      <c r="NFW261" s="99"/>
      <c r="NFX261" s="98"/>
      <c r="NFY261" s="49"/>
      <c r="NFZ261" s="405"/>
      <c r="NGA261" s="405"/>
      <c r="NGB261" s="277"/>
      <c r="NGC261" s="277"/>
      <c r="NGD261" s="277"/>
      <c r="NGE261" s="277"/>
      <c r="NGF261" s="277"/>
      <c r="NGG261" s="277"/>
      <c r="NGH261" s="277"/>
      <c r="NGI261" s="277"/>
      <c r="NGJ261" s="402"/>
      <c r="NGK261" s="404"/>
      <c r="NGL261" s="49"/>
      <c r="NGM261" s="49"/>
      <c r="NGN261" s="49"/>
      <c r="NGO261" s="99"/>
      <c r="NGP261" s="98"/>
      <c r="NGQ261" s="49"/>
      <c r="NGR261" s="405"/>
      <c r="NGS261" s="405"/>
      <c r="NGT261" s="277"/>
      <c r="NGU261" s="277"/>
      <c r="NGV261" s="277"/>
      <c r="NGW261" s="277"/>
      <c r="NGX261" s="277"/>
      <c r="NGY261" s="277"/>
      <c r="NGZ261" s="277"/>
      <c r="NHA261" s="277"/>
      <c r="NHB261" s="402"/>
      <c r="NHC261" s="404"/>
      <c r="NHD261" s="49"/>
      <c r="NHE261" s="49"/>
      <c r="NHF261" s="49"/>
      <c r="NHG261" s="99"/>
      <c r="NHH261" s="98"/>
      <c r="NHI261" s="49"/>
      <c r="NHJ261" s="405"/>
      <c r="NHK261" s="405"/>
      <c r="NHL261" s="277"/>
      <c r="NHM261" s="277"/>
      <c r="NHN261" s="277"/>
      <c r="NHO261" s="277"/>
      <c r="NHP261" s="277"/>
      <c r="NHQ261" s="277"/>
      <c r="NHR261" s="277"/>
      <c r="NHS261" s="277"/>
      <c r="NHT261" s="402"/>
      <c r="NHU261" s="404"/>
      <c r="NHV261" s="49"/>
      <c r="NHW261" s="49"/>
      <c r="NHX261" s="49"/>
      <c r="NHY261" s="99"/>
      <c r="NHZ261" s="98"/>
      <c r="NIA261" s="49"/>
      <c r="NIB261" s="405"/>
      <c r="NIC261" s="405"/>
      <c r="NID261" s="277"/>
      <c r="NIE261" s="277"/>
      <c r="NIF261" s="277"/>
      <c r="NIG261" s="277"/>
      <c r="NIH261" s="277"/>
      <c r="NII261" s="277"/>
      <c r="NIJ261" s="277"/>
      <c r="NIK261" s="277"/>
      <c r="NIL261" s="402"/>
      <c r="NIM261" s="404"/>
      <c r="NIN261" s="49"/>
      <c r="NIO261" s="49"/>
      <c r="NIP261" s="49"/>
      <c r="NIQ261" s="99"/>
      <c r="NIR261" s="98"/>
      <c r="NIS261" s="49"/>
      <c r="NIT261" s="405"/>
      <c r="NIU261" s="405"/>
      <c r="NIV261" s="277"/>
      <c r="NIW261" s="277"/>
      <c r="NIX261" s="277"/>
      <c r="NIY261" s="277"/>
      <c r="NIZ261" s="277"/>
      <c r="NJA261" s="277"/>
      <c r="NJB261" s="277"/>
      <c r="NJC261" s="277"/>
      <c r="NJD261" s="402"/>
      <c r="NJE261" s="404"/>
      <c r="NJF261" s="49"/>
      <c r="NJG261" s="49"/>
      <c r="NJH261" s="49"/>
      <c r="NJI261" s="99"/>
      <c r="NJJ261" s="98"/>
      <c r="NJK261" s="49"/>
      <c r="NJL261" s="405"/>
      <c r="NJM261" s="405"/>
      <c r="NJN261" s="277"/>
      <c r="NJO261" s="277"/>
      <c r="NJP261" s="277"/>
      <c r="NJQ261" s="277"/>
      <c r="NJR261" s="277"/>
      <c r="NJS261" s="277"/>
      <c r="NJT261" s="277"/>
      <c r="NJU261" s="277"/>
      <c r="NJV261" s="402"/>
      <c r="NJW261" s="404"/>
      <c r="NJX261" s="49"/>
      <c r="NJY261" s="49"/>
      <c r="NJZ261" s="49"/>
      <c r="NKA261" s="99"/>
      <c r="NKB261" s="98"/>
      <c r="NKC261" s="49"/>
      <c r="NKD261" s="405"/>
      <c r="NKE261" s="405"/>
      <c r="NKF261" s="277"/>
      <c r="NKG261" s="277"/>
      <c r="NKH261" s="277"/>
      <c r="NKI261" s="277"/>
      <c r="NKJ261" s="277"/>
      <c r="NKK261" s="277"/>
      <c r="NKL261" s="277"/>
      <c r="NKM261" s="277"/>
      <c r="NKN261" s="402"/>
      <c r="NKO261" s="404"/>
      <c r="NKP261" s="49"/>
      <c r="NKQ261" s="49"/>
      <c r="NKR261" s="49"/>
      <c r="NKS261" s="99"/>
      <c r="NKT261" s="98"/>
      <c r="NKU261" s="49"/>
      <c r="NKV261" s="405"/>
      <c r="NKW261" s="405"/>
      <c r="NKX261" s="277"/>
      <c r="NKY261" s="277"/>
      <c r="NKZ261" s="277"/>
      <c r="NLA261" s="277"/>
      <c r="NLB261" s="277"/>
      <c r="NLC261" s="277"/>
      <c r="NLD261" s="277"/>
      <c r="NLE261" s="277"/>
      <c r="NLF261" s="402"/>
      <c r="NLG261" s="404"/>
      <c r="NLH261" s="49"/>
      <c r="NLI261" s="49"/>
      <c r="NLJ261" s="49"/>
      <c r="NLK261" s="99"/>
      <c r="NLL261" s="98"/>
      <c r="NLM261" s="49"/>
      <c r="NLN261" s="405"/>
      <c r="NLO261" s="405"/>
      <c r="NLP261" s="277"/>
      <c r="NLQ261" s="277"/>
      <c r="NLR261" s="277"/>
      <c r="NLS261" s="277"/>
      <c r="NLT261" s="277"/>
      <c r="NLU261" s="277"/>
      <c r="NLV261" s="277"/>
      <c r="NLW261" s="277"/>
      <c r="NLX261" s="402"/>
      <c r="NLY261" s="404"/>
      <c r="NLZ261" s="49"/>
      <c r="NMA261" s="49"/>
      <c r="NMB261" s="49"/>
      <c r="NMC261" s="99"/>
      <c r="NMD261" s="98"/>
      <c r="NME261" s="49"/>
      <c r="NMF261" s="405"/>
      <c r="NMG261" s="405"/>
      <c r="NMH261" s="277"/>
      <c r="NMI261" s="277"/>
      <c r="NMJ261" s="277"/>
      <c r="NMK261" s="277"/>
      <c r="NML261" s="277"/>
      <c r="NMM261" s="277"/>
      <c r="NMN261" s="277"/>
      <c r="NMO261" s="277"/>
      <c r="NMP261" s="402"/>
      <c r="NMQ261" s="404"/>
      <c r="NMR261" s="49"/>
      <c r="NMS261" s="49"/>
      <c r="NMT261" s="49"/>
      <c r="NMU261" s="99"/>
      <c r="NMV261" s="98"/>
      <c r="NMW261" s="49"/>
      <c r="NMX261" s="405"/>
      <c r="NMY261" s="405"/>
      <c r="NMZ261" s="277"/>
      <c r="NNA261" s="277"/>
      <c r="NNB261" s="277"/>
      <c r="NNC261" s="277"/>
      <c r="NND261" s="277"/>
      <c r="NNE261" s="277"/>
      <c r="NNF261" s="277"/>
      <c r="NNG261" s="277"/>
      <c r="NNH261" s="402"/>
      <c r="NNI261" s="404"/>
      <c r="NNJ261" s="49"/>
      <c r="NNK261" s="49"/>
      <c r="NNL261" s="49"/>
      <c r="NNM261" s="99"/>
      <c r="NNN261" s="98"/>
      <c r="NNO261" s="49"/>
      <c r="NNP261" s="405"/>
      <c r="NNQ261" s="405"/>
      <c r="NNR261" s="277"/>
      <c r="NNS261" s="277"/>
      <c r="NNT261" s="277"/>
      <c r="NNU261" s="277"/>
      <c r="NNV261" s="277"/>
      <c r="NNW261" s="277"/>
      <c r="NNX261" s="277"/>
      <c r="NNY261" s="277"/>
      <c r="NNZ261" s="402"/>
      <c r="NOA261" s="404"/>
      <c r="NOB261" s="49"/>
      <c r="NOC261" s="49"/>
      <c r="NOD261" s="49"/>
      <c r="NOE261" s="99"/>
      <c r="NOF261" s="98"/>
      <c r="NOG261" s="49"/>
      <c r="NOH261" s="405"/>
      <c r="NOI261" s="405"/>
      <c r="NOJ261" s="277"/>
      <c r="NOK261" s="277"/>
      <c r="NOL261" s="277"/>
      <c r="NOM261" s="277"/>
      <c r="NON261" s="277"/>
      <c r="NOO261" s="277"/>
      <c r="NOP261" s="277"/>
      <c r="NOQ261" s="277"/>
      <c r="NOR261" s="402"/>
      <c r="NOS261" s="404"/>
      <c r="NOT261" s="49"/>
      <c r="NOU261" s="49"/>
      <c r="NOV261" s="49"/>
      <c r="NOW261" s="99"/>
      <c r="NOX261" s="98"/>
      <c r="NOY261" s="49"/>
      <c r="NOZ261" s="405"/>
      <c r="NPA261" s="405"/>
      <c r="NPB261" s="277"/>
      <c r="NPC261" s="277"/>
      <c r="NPD261" s="277"/>
      <c r="NPE261" s="277"/>
      <c r="NPF261" s="277"/>
      <c r="NPG261" s="277"/>
      <c r="NPH261" s="277"/>
      <c r="NPI261" s="277"/>
      <c r="NPJ261" s="402"/>
      <c r="NPK261" s="404"/>
      <c r="NPL261" s="49"/>
      <c r="NPM261" s="49"/>
      <c r="NPN261" s="49"/>
      <c r="NPO261" s="99"/>
      <c r="NPP261" s="98"/>
      <c r="NPQ261" s="49"/>
      <c r="NPR261" s="405"/>
      <c r="NPS261" s="405"/>
      <c r="NPT261" s="277"/>
      <c r="NPU261" s="277"/>
      <c r="NPV261" s="277"/>
      <c r="NPW261" s="277"/>
      <c r="NPX261" s="277"/>
      <c r="NPY261" s="277"/>
      <c r="NPZ261" s="277"/>
      <c r="NQA261" s="277"/>
      <c r="NQB261" s="402"/>
      <c r="NQC261" s="404"/>
      <c r="NQD261" s="49"/>
      <c r="NQE261" s="49"/>
      <c r="NQF261" s="49"/>
      <c r="NQG261" s="99"/>
      <c r="NQH261" s="98"/>
      <c r="NQI261" s="49"/>
      <c r="NQJ261" s="405"/>
      <c r="NQK261" s="405"/>
      <c r="NQL261" s="277"/>
      <c r="NQM261" s="277"/>
      <c r="NQN261" s="277"/>
      <c r="NQO261" s="277"/>
      <c r="NQP261" s="277"/>
      <c r="NQQ261" s="277"/>
      <c r="NQR261" s="277"/>
      <c r="NQS261" s="277"/>
      <c r="NQT261" s="402"/>
      <c r="NQU261" s="404"/>
      <c r="NQV261" s="49"/>
      <c r="NQW261" s="49"/>
      <c r="NQX261" s="49"/>
      <c r="NQY261" s="99"/>
      <c r="NQZ261" s="98"/>
      <c r="NRA261" s="49"/>
      <c r="NRB261" s="405"/>
      <c r="NRC261" s="405"/>
      <c r="NRD261" s="277"/>
      <c r="NRE261" s="277"/>
      <c r="NRF261" s="277"/>
      <c r="NRG261" s="277"/>
      <c r="NRH261" s="277"/>
      <c r="NRI261" s="277"/>
      <c r="NRJ261" s="277"/>
      <c r="NRK261" s="277"/>
      <c r="NRL261" s="402"/>
      <c r="NRM261" s="404"/>
      <c r="NRN261" s="49"/>
      <c r="NRO261" s="49"/>
      <c r="NRP261" s="49"/>
      <c r="NRQ261" s="99"/>
      <c r="NRR261" s="98"/>
      <c r="NRS261" s="49"/>
      <c r="NRT261" s="405"/>
      <c r="NRU261" s="405"/>
      <c r="NRV261" s="277"/>
      <c r="NRW261" s="277"/>
      <c r="NRX261" s="277"/>
      <c r="NRY261" s="277"/>
      <c r="NRZ261" s="277"/>
      <c r="NSA261" s="277"/>
      <c r="NSB261" s="277"/>
      <c r="NSC261" s="277"/>
      <c r="NSD261" s="402"/>
      <c r="NSE261" s="404"/>
      <c r="NSF261" s="49"/>
      <c r="NSG261" s="49"/>
      <c r="NSH261" s="49"/>
      <c r="NSI261" s="99"/>
      <c r="NSJ261" s="98"/>
      <c r="NSK261" s="49"/>
      <c r="NSL261" s="405"/>
      <c r="NSM261" s="405"/>
      <c r="NSN261" s="277"/>
      <c r="NSO261" s="277"/>
      <c r="NSP261" s="277"/>
      <c r="NSQ261" s="277"/>
      <c r="NSR261" s="277"/>
      <c r="NSS261" s="277"/>
      <c r="NST261" s="277"/>
      <c r="NSU261" s="277"/>
      <c r="NSV261" s="402"/>
      <c r="NSW261" s="404"/>
      <c r="NSX261" s="49"/>
      <c r="NSY261" s="49"/>
      <c r="NSZ261" s="49"/>
      <c r="NTA261" s="99"/>
      <c r="NTB261" s="98"/>
      <c r="NTC261" s="49"/>
      <c r="NTD261" s="405"/>
      <c r="NTE261" s="405"/>
      <c r="NTF261" s="277"/>
      <c r="NTG261" s="277"/>
      <c r="NTH261" s="277"/>
      <c r="NTI261" s="277"/>
      <c r="NTJ261" s="277"/>
      <c r="NTK261" s="277"/>
      <c r="NTL261" s="277"/>
      <c r="NTM261" s="277"/>
      <c r="NTN261" s="402"/>
      <c r="NTO261" s="404"/>
      <c r="NTP261" s="49"/>
      <c r="NTQ261" s="49"/>
      <c r="NTR261" s="49"/>
      <c r="NTS261" s="99"/>
      <c r="NTT261" s="98"/>
      <c r="NTU261" s="49"/>
      <c r="NTV261" s="405"/>
      <c r="NTW261" s="405"/>
      <c r="NTX261" s="277"/>
      <c r="NTY261" s="277"/>
      <c r="NTZ261" s="277"/>
      <c r="NUA261" s="277"/>
      <c r="NUB261" s="277"/>
      <c r="NUC261" s="277"/>
      <c r="NUD261" s="277"/>
      <c r="NUE261" s="277"/>
      <c r="NUF261" s="402"/>
      <c r="NUG261" s="404"/>
      <c r="NUH261" s="49"/>
      <c r="NUI261" s="49"/>
      <c r="NUJ261" s="49"/>
      <c r="NUK261" s="99"/>
      <c r="NUL261" s="98"/>
      <c r="NUM261" s="49"/>
      <c r="NUN261" s="405"/>
      <c r="NUO261" s="405"/>
      <c r="NUP261" s="277"/>
      <c r="NUQ261" s="277"/>
      <c r="NUR261" s="277"/>
      <c r="NUS261" s="277"/>
      <c r="NUT261" s="277"/>
      <c r="NUU261" s="277"/>
      <c r="NUV261" s="277"/>
      <c r="NUW261" s="277"/>
      <c r="NUX261" s="402"/>
      <c r="NUY261" s="404"/>
      <c r="NUZ261" s="49"/>
      <c r="NVA261" s="49"/>
      <c r="NVB261" s="49"/>
      <c r="NVC261" s="99"/>
      <c r="NVD261" s="98"/>
      <c r="NVE261" s="49"/>
      <c r="NVF261" s="405"/>
      <c r="NVG261" s="405"/>
      <c r="NVH261" s="277"/>
      <c r="NVI261" s="277"/>
      <c r="NVJ261" s="277"/>
      <c r="NVK261" s="277"/>
      <c r="NVL261" s="277"/>
      <c r="NVM261" s="277"/>
      <c r="NVN261" s="277"/>
      <c r="NVO261" s="277"/>
      <c r="NVP261" s="402"/>
      <c r="NVQ261" s="404"/>
      <c r="NVR261" s="49"/>
      <c r="NVS261" s="49"/>
      <c r="NVT261" s="49"/>
      <c r="NVU261" s="99"/>
      <c r="NVV261" s="98"/>
      <c r="NVW261" s="49"/>
      <c r="NVX261" s="405"/>
      <c r="NVY261" s="405"/>
      <c r="NVZ261" s="277"/>
      <c r="NWA261" s="277"/>
      <c r="NWB261" s="277"/>
      <c r="NWC261" s="277"/>
      <c r="NWD261" s="277"/>
      <c r="NWE261" s="277"/>
      <c r="NWF261" s="277"/>
      <c r="NWG261" s="277"/>
      <c r="NWH261" s="402"/>
      <c r="NWI261" s="404"/>
      <c r="NWJ261" s="49"/>
      <c r="NWK261" s="49"/>
      <c r="NWL261" s="49"/>
      <c r="NWM261" s="99"/>
      <c r="NWN261" s="98"/>
      <c r="NWO261" s="49"/>
      <c r="NWP261" s="405"/>
      <c r="NWQ261" s="405"/>
      <c r="NWR261" s="277"/>
      <c r="NWS261" s="277"/>
      <c r="NWT261" s="277"/>
      <c r="NWU261" s="277"/>
      <c r="NWV261" s="277"/>
      <c r="NWW261" s="277"/>
      <c r="NWX261" s="277"/>
      <c r="NWY261" s="277"/>
      <c r="NWZ261" s="402"/>
      <c r="NXA261" s="404"/>
      <c r="NXB261" s="49"/>
      <c r="NXC261" s="49"/>
      <c r="NXD261" s="49"/>
      <c r="NXE261" s="99"/>
      <c r="NXF261" s="98"/>
      <c r="NXG261" s="49"/>
      <c r="NXH261" s="405"/>
      <c r="NXI261" s="405"/>
      <c r="NXJ261" s="277"/>
      <c r="NXK261" s="277"/>
      <c r="NXL261" s="277"/>
      <c r="NXM261" s="277"/>
      <c r="NXN261" s="277"/>
      <c r="NXO261" s="277"/>
      <c r="NXP261" s="277"/>
      <c r="NXQ261" s="277"/>
      <c r="NXR261" s="402"/>
      <c r="NXS261" s="404"/>
      <c r="NXT261" s="49"/>
      <c r="NXU261" s="49"/>
      <c r="NXV261" s="49"/>
      <c r="NXW261" s="99"/>
      <c r="NXX261" s="98"/>
      <c r="NXY261" s="49"/>
      <c r="NXZ261" s="405"/>
      <c r="NYA261" s="405"/>
      <c r="NYB261" s="277"/>
      <c r="NYC261" s="277"/>
      <c r="NYD261" s="277"/>
      <c r="NYE261" s="277"/>
      <c r="NYF261" s="277"/>
      <c r="NYG261" s="277"/>
      <c r="NYH261" s="277"/>
      <c r="NYI261" s="277"/>
      <c r="NYJ261" s="402"/>
      <c r="NYK261" s="404"/>
      <c r="NYL261" s="49"/>
      <c r="NYM261" s="49"/>
      <c r="NYN261" s="49"/>
      <c r="NYO261" s="99"/>
      <c r="NYP261" s="98"/>
      <c r="NYQ261" s="49"/>
      <c r="NYR261" s="405"/>
      <c r="NYS261" s="405"/>
      <c r="NYT261" s="277"/>
      <c r="NYU261" s="277"/>
      <c r="NYV261" s="277"/>
      <c r="NYW261" s="277"/>
      <c r="NYX261" s="277"/>
      <c r="NYY261" s="277"/>
      <c r="NYZ261" s="277"/>
      <c r="NZA261" s="277"/>
      <c r="NZB261" s="402"/>
      <c r="NZC261" s="404"/>
      <c r="NZD261" s="49"/>
      <c r="NZE261" s="49"/>
      <c r="NZF261" s="49"/>
      <c r="NZG261" s="99"/>
      <c r="NZH261" s="98"/>
      <c r="NZI261" s="49"/>
      <c r="NZJ261" s="405"/>
      <c r="NZK261" s="405"/>
      <c r="NZL261" s="277"/>
      <c r="NZM261" s="277"/>
      <c r="NZN261" s="277"/>
      <c r="NZO261" s="277"/>
      <c r="NZP261" s="277"/>
      <c r="NZQ261" s="277"/>
      <c r="NZR261" s="277"/>
      <c r="NZS261" s="277"/>
      <c r="NZT261" s="402"/>
      <c r="NZU261" s="404"/>
      <c r="NZV261" s="49"/>
      <c r="NZW261" s="49"/>
      <c r="NZX261" s="49"/>
      <c r="NZY261" s="99"/>
      <c r="NZZ261" s="98"/>
      <c r="OAA261" s="49"/>
      <c r="OAB261" s="405"/>
      <c r="OAC261" s="405"/>
      <c r="OAD261" s="277"/>
      <c r="OAE261" s="277"/>
      <c r="OAF261" s="277"/>
      <c r="OAG261" s="277"/>
      <c r="OAH261" s="277"/>
      <c r="OAI261" s="277"/>
      <c r="OAJ261" s="277"/>
      <c r="OAK261" s="277"/>
      <c r="OAL261" s="402"/>
      <c r="OAM261" s="404"/>
      <c r="OAN261" s="49"/>
      <c r="OAO261" s="49"/>
      <c r="OAP261" s="49"/>
      <c r="OAQ261" s="99"/>
      <c r="OAR261" s="98"/>
      <c r="OAS261" s="49"/>
      <c r="OAT261" s="405"/>
      <c r="OAU261" s="405"/>
      <c r="OAV261" s="277"/>
      <c r="OAW261" s="277"/>
      <c r="OAX261" s="277"/>
      <c r="OAY261" s="277"/>
      <c r="OAZ261" s="277"/>
      <c r="OBA261" s="277"/>
      <c r="OBB261" s="277"/>
      <c r="OBC261" s="277"/>
      <c r="OBD261" s="402"/>
      <c r="OBE261" s="404"/>
      <c r="OBF261" s="49"/>
      <c r="OBG261" s="49"/>
      <c r="OBH261" s="49"/>
      <c r="OBI261" s="99"/>
      <c r="OBJ261" s="98"/>
      <c r="OBK261" s="49"/>
      <c r="OBL261" s="405"/>
      <c r="OBM261" s="405"/>
      <c r="OBN261" s="277"/>
      <c r="OBO261" s="277"/>
      <c r="OBP261" s="277"/>
      <c r="OBQ261" s="277"/>
      <c r="OBR261" s="277"/>
      <c r="OBS261" s="277"/>
      <c r="OBT261" s="277"/>
      <c r="OBU261" s="277"/>
      <c r="OBV261" s="402"/>
      <c r="OBW261" s="404"/>
      <c r="OBX261" s="49"/>
      <c r="OBY261" s="49"/>
      <c r="OBZ261" s="49"/>
      <c r="OCA261" s="99"/>
      <c r="OCB261" s="98"/>
      <c r="OCC261" s="49"/>
      <c r="OCD261" s="405"/>
      <c r="OCE261" s="405"/>
      <c r="OCF261" s="277"/>
      <c r="OCG261" s="277"/>
      <c r="OCH261" s="277"/>
      <c r="OCI261" s="277"/>
      <c r="OCJ261" s="277"/>
      <c r="OCK261" s="277"/>
      <c r="OCL261" s="277"/>
      <c r="OCM261" s="277"/>
      <c r="OCN261" s="402"/>
      <c r="OCO261" s="404"/>
      <c r="OCP261" s="49"/>
      <c r="OCQ261" s="49"/>
      <c r="OCR261" s="49"/>
      <c r="OCS261" s="99"/>
      <c r="OCT261" s="98"/>
      <c r="OCU261" s="49"/>
      <c r="OCV261" s="405"/>
      <c r="OCW261" s="405"/>
      <c r="OCX261" s="277"/>
      <c r="OCY261" s="277"/>
      <c r="OCZ261" s="277"/>
      <c r="ODA261" s="277"/>
      <c r="ODB261" s="277"/>
      <c r="ODC261" s="277"/>
      <c r="ODD261" s="277"/>
      <c r="ODE261" s="277"/>
      <c r="ODF261" s="402"/>
      <c r="ODG261" s="404"/>
      <c r="ODH261" s="49"/>
      <c r="ODI261" s="49"/>
      <c r="ODJ261" s="49"/>
      <c r="ODK261" s="99"/>
      <c r="ODL261" s="98"/>
      <c r="ODM261" s="49"/>
      <c r="ODN261" s="405"/>
      <c r="ODO261" s="405"/>
      <c r="ODP261" s="277"/>
      <c r="ODQ261" s="277"/>
      <c r="ODR261" s="277"/>
      <c r="ODS261" s="277"/>
      <c r="ODT261" s="277"/>
      <c r="ODU261" s="277"/>
      <c r="ODV261" s="277"/>
      <c r="ODW261" s="277"/>
      <c r="ODX261" s="402"/>
      <c r="ODY261" s="404"/>
      <c r="ODZ261" s="49"/>
      <c r="OEA261" s="49"/>
      <c r="OEB261" s="49"/>
      <c r="OEC261" s="99"/>
      <c r="OED261" s="98"/>
      <c r="OEE261" s="49"/>
      <c r="OEF261" s="405"/>
      <c r="OEG261" s="405"/>
      <c r="OEH261" s="277"/>
      <c r="OEI261" s="277"/>
      <c r="OEJ261" s="277"/>
      <c r="OEK261" s="277"/>
      <c r="OEL261" s="277"/>
      <c r="OEM261" s="277"/>
      <c r="OEN261" s="277"/>
      <c r="OEO261" s="277"/>
      <c r="OEP261" s="402"/>
      <c r="OEQ261" s="404"/>
      <c r="OER261" s="49"/>
      <c r="OES261" s="49"/>
      <c r="OET261" s="49"/>
      <c r="OEU261" s="99"/>
      <c r="OEV261" s="98"/>
      <c r="OEW261" s="49"/>
      <c r="OEX261" s="405"/>
      <c r="OEY261" s="405"/>
      <c r="OEZ261" s="277"/>
      <c r="OFA261" s="277"/>
      <c r="OFB261" s="277"/>
      <c r="OFC261" s="277"/>
      <c r="OFD261" s="277"/>
      <c r="OFE261" s="277"/>
      <c r="OFF261" s="277"/>
      <c r="OFG261" s="277"/>
      <c r="OFH261" s="402"/>
      <c r="OFI261" s="404"/>
      <c r="OFJ261" s="49"/>
      <c r="OFK261" s="49"/>
      <c r="OFL261" s="49"/>
      <c r="OFM261" s="99"/>
      <c r="OFN261" s="98"/>
      <c r="OFO261" s="49"/>
      <c r="OFP261" s="405"/>
      <c r="OFQ261" s="405"/>
      <c r="OFR261" s="277"/>
      <c r="OFS261" s="277"/>
      <c r="OFT261" s="277"/>
      <c r="OFU261" s="277"/>
      <c r="OFV261" s="277"/>
      <c r="OFW261" s="277"/>
      <c r="OFX261" s="277"/>
      <c r="OFY261" s="277"/>
      <c r="OFZ261" s="402"/>
      <c r="OGA261" s="404"/>
      <c r="OGB261" s="49"/>
      <c r="OGC261" s="49"/>
      <c r="OGD261" s="49"/>
      <c r="OGE261" s="99"/>
      <c r="OGF261" s="98"/>
      <c r="OGG261" s="49"/>
      <c r="OGH261" s="405"/>
      <c r="OGI261" s="405"/>
      <c r="OGJ261" s="277"/>
      <c r="OGK261" s="277"/>
      <c r="OGL261" s="277"/>
      <c r="OGM261" s="277"/>
      <c r="OGN261" s="277"/>
      <c r="OGO261" s="277"/>
      <c r="OGP261" s="277"/>
      <c r="OGQ261" s="277"/>
      <c r="OGR261" s="402"/>
      <c r="OGS261" s="404"/>
      <c r="OGT261" s="49"/>
      <c r="OGU261" s="49"/>
      <c r="OGV261" s="49"/>
      <c r="OGW261" s="99"/>
      <c r="OGX261" s="98"/>
      <c r="OGY261" s="49"/>
      <c r="OGZ261" s="405"/>
      <c r="OHA261" s="405"/>
      <c r="OHB261" s="277"/>
      <c r="OHC261" s="277"/>
      <c r="OHD261" s="277"/>
      <c r="OHE261" s="277"/>
      <c r="OHF261" s="277"/>
      <c r="OHG261" s="277"/>
      <c r="OHH261" s="277"/>
      <c r="OHI261" s="277"/>
      <c r="OHJ261" s="402"/>
      <c r="OHK261" s="404"/>
      <c r="OHL261" s="49"/>
      <c r="OHM261" s="49"/>
      <c r="OHN261" s="49"/>
      <c r="OHO261" s="99"/>
      <c r="OHP261" s="98"/>
      <c r="OHQ261" s="49"/>
      <c r="OHR261" s="405"/>
      <c r="OHS261" s="405"/>
      <c r="OHT261" s="277"/>
      <c r="OHU261" s="277"/>
      <c r="OHV261" s="277"/>
      <c r="OHW261" s="277"/>
      <c r="OHX261" s="277"/>
      <c r="OHY261" s="277"/>
      <c r="OHZ261" s="277"/>
      <c r="OIA261" s="277"/>
      <c r="OIB261" s="402"/>
      <c r="OIC261" s="404"/>
      <c r="OID261" s="49"/>
      <c r="OIE261" s="49"/>
      <c r="OIF261" s="49"/>
      <c r="OIG261" s="99"/>
      <c r="OIH261" s="98"/>
      <c r="OII261" s="49"/>
      <c r="OIJ261" s="405"/>
      <c r="OIK261" s="405"/>
      <c r="OIL261" s="277"/>
      <c r="OIM261" s="277"/>
      <c r="OIN261" s="277"/>
      <c r="OIO261" s="277"/>
      <c r="OIP261" s="277"/>
      <c r="OIQ261" s="277"/>
      <c r="OIR261" s="277"/>
      <c r="OIS261" s="277"/>
      <c r="OIT261" s="402"/>
      <c r="OIU261" s="404"/>
      <c r="OIV261" s="49"/>
      <c r="OIW261" s="49"/>
      <c r="OIX261" s="49"/>
      <c r="OIY261" s="99"/>
      <c r="OIZ261" s="98"/>
      <c r="OJA261" s="49"/>
      <c r="OJB261" s="405"/>
      <c r="OJC261" s="405"/>
      <c r="OJD261" s="277"/>
      <c r="OJE261" s="277"/>
      <c r="OJF261" s="277"/>
      <c r="OJG261" s="277"/>
      <c r="OJH261" s="277"/>
      <c r="OJI261" s="277"/>
      <c r="OJJ261" s="277"/>
      <c r="OJK261" s="277"/>
      <c r="OJL261" s="402"/>
      <c r="OJM261" s="404"/>
      <c r="OJN261" s="49"/>
      <c r="OJO261" s="49"/>
      <c r="OJP261" s="49"/>
      <c r="OJQ261" s="99"/>
      <c r="OJR261" s="98"/>
      <c r="OJS261" s="49"/>
      <c r="OJT261" s="405"/>
      <c r="OJU261" s="405"/>
      <c r="OJV261" s="277"/>
      <c r="OJW261" s="277"/>
      <c r="OJX261" s="277"/>
      <c r="OJY261" s="277"/>
      <c r="OJZ261" s="277"/>
      <c r="OKA261" s="277"/>
      <c r="OKB261" s="277"/>
      <c r="OKC261" s="277"/>
      <c r="OKD261" s="402"/>
      <c r="OKE261" s="404"/>
      <c r="OKF261" s="49"/>
      <c r="OKG261" s="49"/>
      <c r="OKH261" s="49"/>
      <c r="OKI261" s="99"/>
      <c r="OKJ261" s="98"/>
      <c r="OKK261" s="49"/>
      <c r="OKL261" s="405"/>
      <c r="OKM261" s="405"/>
      <c r="OKN261" s="277"/>
      <c r="OKO261" s="277"/>
      <c r="OKP261" s="277"/>
      <c r="OKQ261" s="277"/>
      <c r="OKR261" s="277"/>
      <c r="OKS261" s="277"/>
      <c r="OKT261" s="277"/>
      <c r="OKU261" s="277"/>
      <c r="OKV261" s="402"/>
      <c r="OKW261" s="404"/>
      <c r="OKX261" s="49"/>
      <c r="OKY261" s="49"/>
      <c r="OKZ261" s="49"/>
      <c r="OLA261" s="99"/>
      <c r="OLB261" s="98"/>
      <c r="OLC261" s="49"/>
      <c r="OLD261" s="405"/>
      <c r="OLE261" s="405"/>
      <c r="OLF261" s="277"/>
      <c r="OLG261" s="277"/>
      <c r="OLH261" s="277"/>
      <c r="OLI261" s="277"/>
      <c r="OLJ261" s="277"/>
      <c r="OLK261" s="277"/>
      <c r="OLL261" s="277"/>
      <c r="OLM261" s="277"/>
      <c r="OLN261" s="402"/>
      <c r="OLO261" s="404"/>
      <c r="OLP261" s="49"/>
      <c r="OLQ261" s="49"/>
      <c r="OLR261" s="49"/>
      <c r="OLS261" s="99"/>
      <c r="OLT261" s="98"/>
      <c r="OLU261" s="49"/>
      <c r="OLV261" s="405"/>
      <c r="OLW261" s="405"/>
      <c r="OLX261" s="277"/>
      <c r="OLY261" s="277"/>
      <c r="OLZ261" s="277"/>
      <c r="OMA261" s="277"/>
      <c r="OMB261" s="277"/>
      <c r="OMC261" s="277"/>
      <c r="OMD261" s="277"/>
      <c r="OME261" s="277"/>
      <c r="OMF261" s="402"/>
      <c r="OMG261" s="404"/>
      <c r="OMH261" s="49"/>
      <c r="OMI261" s="49"/>
      <c r="OMJ261" s="49"/>
      <c r="OMK261" s="99"/>
      <c r="OML261" s="98"/>
      <c r="OMM261" s="49"/>
      <c r="OMN261" s="405"/>
      <c r="OMO261" s="405"/>
      <c r="OMP261" s="277"/>
      <c r="OMQ261" s="277"/>
      <c r="OMR261" s="277"/>
      <c r="OMS261" s="277"/>
      <c r="OMT261" s="277"/>
      <c r="OMU261" s="277"/>
      <c r="OMV261" s="277"/>
      <c r="OMW261" s="277"/>
      <c r="OMX261" s="402"/>
      <c r="OMY261" s="404"/>
      <c r="OMZ261" s="49"/>
      <c r="ONA261" s="49"/>
      <c r="ONB261" s="49"/>
      <c r="ONC261" s="99"/>
      <c r="OND261" s="98"/>
      <c r="ONE261" s="49"/>
      <c r="ONF261" s="405"/>
      <c r="ONG261" s="405"/>
      <c r="ONH261" s="277"/>
      <c r="ONI261" s="277"/>
      <c r="ONJ261" s="277"/>
      <c r="ONK261" s="277"/>
      <c r="ONL261" s="277"/>
      <c r="ONM261" s="277"/>
      <c r="ONN261" s="277"/>
      <c r="ONO261" s="277"/>
      <c r="ONP261" s="402"/>
      <c r="ONQ261" s="404"/>
      <c r="ONR261" s="49"/>
      <c r="ONS261" s="49"/>
      <c r="ONT261" s="49"/>
      <c r="ONU261" s="99"/>
      <c r="ONV261" s="98"/>
      <c r="ONW261" s="49"/>
      <c r="ONX261" s="405"/>
      <c r="ONY261" s="405"/>
      <c r="ONZ261" s="277"/>
      <c r="OOA261" s="277"/>
      <c r="OOB261" s="277"/>
      <c r="OOC261" s="277"/>
      <c r="OOD261" s="277"/>
      <c r="OOE261" s="277"/>
      <c r="OOF261" s="277"/>
      <c r="OOG261" s="277"/>
      <c r="OOH261" s="402"/>
      <c r="OOI261" s="404"/>
      <c r="OOJ261" s="49"/>
      <c r="OOK261" s="49"/>
      <c r="OOL261" s="49"/>
      <c r="OOM261" s="99"/>
      <c r="OON261" s="98"/>
      <c r="OOO261" s="49"/>
      <c r="OOP261" s="405"/>
      <c r="OOQ261" s="405"/>
      <c r="OOR261" s="277"/>
      <c r="OOS261" s="277"/>
      <c r="OOT261" s="277"/>
      <c r="OOU261" s="277"/>
      <c r="OOV261" s="277"/>
      <c r="OOW261" s="277"/>
      <c r="OOX261" s="277"/>
      <c r="OOY261" s="277"/>
      <c r="OOZ261" s="402"/>
      <c r="OPA261" s="404"/>
      <c r="OPB261" s="49"/>
      <c r="OPC261" s="49"/>
      <c r="OPD261" s="49"/>
      <c r="OPE261" s="99"/>
      <c r="OPF261" s="98"/>
      <c r="OPG261" s="49"/>
      <c r="OPH261" s="405"/>
      <c r="OPI261" s="405"/>
      <c r="OPJ261" s="277"/>
      <c r="OPK261" s="277"/>
      <c r="OPL261" s="277"/>
      <c r="OPM261" s="277"/>
      <c r="OPN261" s="277"/>
      <c r="OPO261" s="277"/>
      <c r="OPP261" s="277"/>
      <c r="OPQ261" s="277"/>
      <c r="OPR261" s="402"/>
      <c r="OPS261" s="404"/>
      <c r="OPT261" s="49"/>
      <c r="OPU261" s="49"/>
      <c r="OPV261" s="49"/>
      <c r="OPW261" s="99"/>
      <c r="OPX261" s="98"/>
      <c r="OPY261" s="49"/>
      <c r="OPZ261" s="405"/>
      <c r="OQA261" s="405"/>
      <c r="OQB261" s="277"/>
      <c r="OQC261" s="277"/>
      <c r="OQD261" s="277"/>
      <c r="OQE261" s="277"/>
      <c r="OQF261" s="277"/>
      <c r="OQG261" s="277"/>
      <c r="OQH261" s="277"/>
      <c r="OQI261" s="277"/>
      <c r="OQJ261" s="402"/>
      <c r="OQK261" s="404"/>
      <c r="OQL261" s="49"/>
      <c r="OQM261" s="49"/>
      <c r="OQN261" s="49"/>
      <c r="OQO261" s="99"/>
      <c r="OQP261" s="98"/>
      <c r="OQQ261" s="49"/>
      <c r="OQR261" s="405"/>
      <c r="OQS261" s="405"/>
      <c r="OQT261" s="277"/>
      <c r="OQU261" s="277"/>
      <c r="OQV261" s="277"/>
      <c r="OQW261" s="277"/>
      <c r="OQX261" s="277"/>
      <c r="OQY261" s="277"/>
      <c r="OQZ261" s="277"/>
      <c r="ORA261" s="277"/>
      <c r="ORB261" s="402"/>
      <c r="ORC261" s="404"/>
      <c r="ORD261" s="49"/>
      <c r="ORE261" s="49"/>
      <c r="ORF261" s="49"/>
      <c r="ORG261" s="99"/>
      <c r="ORH261" s="98"/>
      <c r="ORI261" s="49"/>
      <c r="ORJ261" s="405"/>
      <c r="ORK261" s="405"/>
      <c r="ORL261" s="277"/>
      <c r="ORM261" s="277"/>
      <c r="ORN261" s="277"/>
      <c r="ORO261" s="277"/>
      <c r="ORP261" s="277"/>
      <c r="ORQ261" s="277"/>
      <c r="ORR261" s="277"/>
      <c r="ORS261" s="277"/>
      <c r="ORT261" s="402"/>
      <c r="ORU261" s="404"/>
      <c r="ORV261" s="49"/>
      <c r="ORW261" s="49"/>
      <c r="ORX261" s="49"/>
      <c r="ORY261" s="99"/>
      <c r="ORZ261" s="98"/>
      <c r="OSA261" s="49"/>
      <c r="OSB261" s="405"/>
      <c r="OSC261" s="405"/>
      <c r="OSD261" s="277"/>
      <c r="OSE261" s="277"/>
      <c r="OSF261" s="277"/>
      <c r="OSG261" s="277"/>
      <c r="OSH261" s="277"/>
      <c r="OSI261" s="277"/>
      <c r="OSJ261" s="277"/>
      <c r="OSK261" s="277"/>
      <c r="OSL261" s="402"/>
      <c r="OSM261" s="404"/>
      <c r="OSN261" s="49"/>
      <c r="OSO261" s="49"/>
      <c r="OSP261" s="49"/>
      <c r="OSQ261" s="99"/>
      <c r="OSR261" s="98"/>
      <c r="OSS261" s="49"/>
      <c r="OST261" s="405"/>
      <c r="OSU261" s="405"/>
      <c r="OSV261" s="277"/>
      <c r="OSW261" s="277"/>
      <c r="OSX261" s="277"/>
      <c r="OSY261" s="277"/>
      <c r="OSZ261" s="277"/>
      <c r="OTA261" s="277"/>
      <c r="OTB261" s="277"/>
      <c r="OTC261" s="277"/>
      <c r="OTD261" s="402"/>
      <c r="OTE261" s="404"/>
      <c r="OTF261" s="49"/>
      <c r="OTG261" s="49"/>
      <c r="OTH261" s="49"/>
      <c r="OTI261" s="99"/>
      <c r="OTJ261" s="98"/>
      <c r="OTK261" s="49"/>
      <c r="OTL261" s="405"/>
      <c r="OTM261" s="405"/>
      <c r="OTN261" s="277"/>
      <c r="OTO261" s="277"/>
      <c r="OTP261" s="277"/>
      <c r="OTQ261" s="277"/>
      <c r="OTR261" s="277"/>
      <c r="OTS261" s="277"/>
      <c r="OTT261" s="277"/>
      <c r="OTU261" s="277"/>
      <c r="OTV261" s="402"/>
      <c r="OTW261" s="404"/>
      <c r="OTX261" s="49"/>
      <c r="OTY261" s="49"/>
      <c r="OTZ261" s="49"/>
      <c r="OUA261" s="99"/>
      <c r="OUB261" s="98"/>
      <c r="OUC261" s="49"/>
      <c r="OUD261" s="405"/>
      <c r="OUE261" s="405"/>
      <c r="OUF261" s="277"/>
      <c r="OUG261" s="277"/>
      <c r="OUH261" s="277"/>
      <c r="OUI261" s="277"/>
      <c r="OUJ261" s="277"/>
      <c r="OUK261" s="277"/>
      <c r="OUL261" s="277"/>
      <c r="OUM261" s="277"/>
      <c r="OUN261" s="402"/>
      <c r="OUO261" s="404"/>
      <c r="OUP261" s="49"/>
      <c r="OUQ261" s="49"/>
      <c r="OUR261" s="49"/>
      <c r="OUS261" s="99"/>
      <c r="OUT261" s="98"/>
      <c r="OUU261" s="49"/>
      <c r="OUV261" s="405"/>
      <c r="OUW261" s="405"/>
      <c r="OUX261" s="277"/>
      <c r="OUY261" s="277"/>
      <c r="OUZ261" s="277"/>
      <c r="OVA261" s="277"/>
      <c r="OVB261" s="277"/>
      <c r="OVC261" s="277"/>
      <c r="OVD261" s="277"/>
      <c r="OVE261" s="277"/>
      <c r="OVF261" s="402"/>
      <c r="OVG261" s="404"/>
      <c r="OVH261" s="49"/>
      <c r="OVI261" s="49"/>
      <c r="OVJ261" s="49"/>
      <c r="OVK261" s="99"/>
      <c r="OVL261" s="98"/>
      <c r="OVM261" s="49"/>
      <c r="OVN261" s="405"/>
      <c r="OVO261" s="405"/>
      <c r="OVP261" s="277"/>
      <c r="OVQ261" s="277"/>
      <c r="OVR261" s="277"/>
      <c r="OVS261" s="277"/>
      <c r="OVT261" s="277"/>
      <c r="OVU261" s="277"/>
      <c r="OVV261" s="277"/>
      <c r="OVW261" s="277"/>
      <c r="OVX261" s="402"/>
      <c r="OVY261" s="404"/>
      <c r="OVZ261" s="49"/>
      <c r="OWA261" s="49"/>
      <c r="OWB261" s="49"/>
      <c r="OWC261" s="99"/>
      <c r="OWD261" s="98"/>
      <c r="OWE261" s="49"/>
      <c r="OWF261" s="405"/>
      <c r="OWG261" s="405"/>
      <c r="OWH261" s="277"/>
      <c r="OWI261" s="277"/>
      <c r="OWJ261" s="277"/>
      <c r="OWK261" s="277"/>
      <c r="OWL261" s="277"/>
      <c r="OWM261" s="277"/>
      <c r="OWN261" s="277"/>
      <c r="OWO261" s="277"/>
      <c r="OWP261" s="402"/>
      <c r="OWQ261" s="404"/>
      <c r="OWR261" s="49"/>
      <c r="OWS261" s="49"/>
      <c r="OWT261" s="49"/>
      <c r="OWU261" s="99"/>
      <c r="OWV261" s="98"/>
      <c r="OWW261" s="49"/>
      <c r="OWX261" s="405"/>
      <c r="OWY261" s="405"/>
      <c r="OWZ261" s="277"/>
      <c r="OXA261" s="277"/>
      <c r="OXB261" s="277"/>
      <c r="OXC261" s="277"/>
      <c r="OXD261" s="277"/>
      <c r="OXE261" s="277"/>
      <c r="OXF261" s="277"/>
      <c r="OXG261" s="277"/>
      <c r="OXH261" s="402"/>
      <c r="OXI261" s="404"/>
      <c r="OXJ261" s="49"/>
      <c r="OXK261" s="49"/>
      <c r="OXL261" s="49"/>
      <c r="OXM261" s="99"/>
      <c r="OXN261" s="98"/>
      <c r="OXO261" s="49"/>
      <c r="OXP261" s="405"/>
      <c r="OXQ261" s="405"/>
      <c r="OXR261" s="277"/>
      <c r="OXS261" s="277"/>
      <c r="OXT261" s="277"/>
      <c r="OXU261" s="277"/>
      <c r="OXV261" s="277"/>
      <c r="OXW261" s="277"/>
      <c r="OXX261" s="277"/>
      <c r="OXY261" s="277"/>
      <c r="OXZ261" s="402"/>
      <c r="OYA261" s="404"/>
      <c r="OYB261" s="49"/>
      <c r="OYC261" s="49"/>
      <c r="OYD261" s="49"/>
      <c r="OYE261" s="99"/>
      <c r="OYF261" s="98"/>
      <c r="OYG261" s="49"/>
      <c r="OYH261" s="405"/>
      <c r="OYI261" s="405"/>
      <c r="OYJ261" s="277"/>
      <c r="OYK261" s="277"/>
      <c r="OYL261" s="277"/>
      <c r="OYM261" s="277"/>
      <c r="OYN261" s="277"/>
      <c r="OYO261" s="277"/>
      <c r="OYP261" s="277"/>
      <c r="OYQ261" s="277"/>
      <c r="OYR261" s="402"/>
      <c r="OYS261" s="404"/>
      <c r="OYT261" s="49"/>
      <c r="OYU261" s="49"/>
      <c r="OYV261" s="49"/>
      <c r="OYW261" s="99"/>
      <c r="OYX261" s="98"/>
      <c r="OYY261" s="49"/>
      <c r="OYZ261" s="405"/>
      <c r="OZA261" s="405"/>
      <c r="OZB261" s="277"/>
      <c r="OZC261" s="277"/>
      <c r="OZD261" s="277"/>
      <c r="OZE261" s="277"/>
      <c r="OZF261" s="277"/>
      <c r="OZG261" s="277"/>
      <c r="OZH261" s="277"/>
      <c r="OZI261" s="277"/>
      <c r="OZJ261" s="402"/>
      <c r="OZK261" s="404"/>
      <c r="OZL261" s="49"/>
      <c r="OZM261" s="49"/>
      <c r="OZN261" s="49"/>
      <c r="OZO261" s="99"/>
      <c r="OZP261" s="98"/>
      <c r="OZQ261" s="49"/>
      <c r="OZR261" s="405"/>
      <c r="OZS261" s="405"/>
      <c r="OZT261" s="277"/>
      <c r="OZU261" s="277"/>
      <c r="OZV261" s="277"/>
      <c r="OZW261" s="277"/>
      <c r="OZX261" s="277"/>
      <c r="OZY261" s="277"/>
      <c r="OZZ261" s="277"/>
      <c r="PAA261" s="277"/>
      <c r="PAB261" s="402"/>
      <c r="PAC261" s="404"/>
      <c r="PAD261" s="49"/>
      <c r="PAE261" s="49"/>
      <c r="PAF261" s="49"/>
      <c r="PAG261" s="99"/>
      <c r="PAH261" s="98"/>
      <c r="PAI261" s="49"/>
      <c r="PAJ261" s="405"/>
      <c r="PAK261" s="405"/>
      <c r="PAL261" s="277"/>
      <c r="PAM261" s="277"/>
      <c r="PAN261" s="277"/>
      <c r="PAO261" s="277"/>
      <c r="PAP261" s="277"/>
      <c r="PAQ261" s="277"/>
      <c r="PAR261" s="277"/>
      <c r="PAS261" s="277"/>
      <c r="PAT261" s="402"/>
      <c r="PAU261" s="404"/>
      <c r="PAV261" s="49"/>
      <c r="PAW261" s="49"/>
      <c r="PAX261" s="49"/>
      <c r="PAY261" s="99"/>
      <c r="PAZ261" s="98"/>
      <c r="PBA261" s="49"/>
      <c r="PBB261" s="405"/>
      <c r="PBC261" s="405"/>
      <c r="PBD261" s="277"/>
      <c r="PBE261" s="277"/>
      <c r="PBF261" s="277"/>
      <c r="PBG261" s="277"/>
      <c r="PBH261" s="277"/>
      <c r="PBI261" s="277"/>
      <c r="PBJ261" s="277"/>
      <c r="PBK261" s="277"/>
      <c r="PBL261" s="402"/>
      <c r="PBM261" s="404"/>
      <c r="PBN261" s="49"/>
      <c r="PBO261" s="49"/>
      <c r="PBP261" s="49"/>
      <c r="PBQ261" s="99"/>
      <c r="PBR261" s="98"/>
      <c r="PBS261" s="49"/>
      <c r="PBT261" s="405"/>
      <c r="PBU261" s="405"/>
      <c r="PBV261" s="277"/>
      <c r="PBW261" s="277"/>
      <c r="PBX261" s="277"/>
      <c r="PBY261" s="277"/>
      <c r="PBZ261" s="277"/>
      <c r="PCA261" s="277"/>
      <c r="PCB261" s="277"/>
      <c r="PCC261" s="277"/>
      <c r="PCD261" s="402"/>
      <c r="PCE261" s="404"/>
      <c r="PCF261" s="49"/>
      <c r="PCG261" s="49"/>
      <c r="PCH261" s="49"/>
      <c r="PCI261" s="99"/>
      <c r="PCJ261" s="98"/>
      <c r="PCK261" s="49"/>
      <c r="PCL261" s="405"/>
      <c r="PCM261" s="405"/>
      <c r="PCN261" s="277"/>
      <c r="PCO261" s="277"/>
      <c r="PCP261" s="277"/>
      <c r="PCQ261" s="277"/>
      <c r="PCR261" s="277"/>
      <c r="PCS261" s="277"/>
      <c r="PCT261" s="277"/>
      <c r="PCU261" s="277"/>
      <c r="PCV261" s="402"/>
      <c r="PCW261" s="404"/>
      <c r="PCX261" s="49"/>
      <c r="PCY261" s="49"/>
      <c r="PCZ261" s="49"/>
      <c r="PDA261" s="99"/>
      <c r="PDB261" s="98"/>
      <c r="PDC261" s="49"/>
      <c r="PDD261" s="405"/>
      <c r="PDE261" s="405"/>
      <c r="PDF261" s="277"/>
      <c r="PDG261" s="277"/>
      <c r="PDH261" s="277"/>
      <c r="PDI261" s="277"/>
      <c r="PDJ261" s="277"/>
      <c r="PDK261" s="277"/>
      <c r="PDL261" s="277"/>
      <c r="PDM261" s="277"/>
      <c r="PDN261" s="402"/>
      <c r="PDO261" s="404"/>
      <c r="PDP261" s="49"/>
      <c r="PDQ261" s="49"/>
      <c r="PDR261" s="49"/>
      <c r="PDS261" s="99"/>
      <c r="PDT261" s="98"/>
      <c r="PDU261" s="49"/>
      <c r="PDV261" s="405"/>
      <c r="PDW261" s="405"/>
      <c r="PDX261" s="277"/>
      <c r="PDY261" s="277"/>
      <c r="PDZ261" s="277"/>
      <c r="PEA261" s="277"/>
      <c r="PEB261" s="277"/>
      <c r="PEC261" s="277"/>
      <c r="PED261" s="277"/>
      <c r="PEE261" s="277"/>
      <c r="PEF261" s="402"/>
      <c r="PEG261" s="404"/>
      <c r="PEH261" s="49"/>
      <c r="PEI261" s="49"/>
      <c r="PEJ261" s="49"/>
      <c r="PEK261" s="99"/>
      <c r="PEL261" s="98"/>
      <c r="PEM261" s="49"/>
      <c r="PEN261" s="405"/>
      <c r="PEO261" s="405"/>
      <c r="PEP261" s="277"/>
      <c r="PEQ261" s="277"/>
      <c r="PER261" s="277"/>
      <c r="PES261" s="277"/>
      <c r="PET261" s="277"/>
      <c r="PEU261" s="277"/>
      <c r="PEV261" s="277"/>
      <c r="PEW261" s="277"/>
      <c r="PEX261" s="402"/>
      <c r="PEY261" s="404"/>
      <c r="PEZ261" s="49"/>
      <c r="PFA261" s="49"/>
      <c r="PFB261" s="49"/>
      <c r="PFC261" s="99"/>
      <c r="PFD261" s="98"/>
      <c r="PFE261" s="49"/>
      <c r="PFF261" s="405"/>
      <c r="PFG261" s="405"/>
      <c r="PFH261" s="277"/>
      <c r="PFI261" s="277"/>
      <c r="PFJ261" s="277"/>
      <c r="PFK261" s="277"/>
      <c r="PFL261" s="277"/>
      <c r="PFM261" s="277"/>
      <c r="PFN261" s="277"/>
      <c r="PFO261" s="277"/>
      <c r="PFP261" s="402"/>
      <c r="PFQ261" s="404"/>
      <c r="PFR261" s="49"/>
      <c r="PFS261" s="49"/>
      <c r="PFT261" s="49"/>
      <c r="PFU261" s="99"/>
      <c r="PFV261" s="98"/>
      <c r="PFW261" s="49"/>
      <c r="PFX261" s="405"/>
      <c r="PFY261" s="405"/>
      <c r="PFZ261" s="277"/>
      <c r="PGA261" s="277"/>
      <c r="PGB261" s="277"/>
      <c r="PGC261" s="277"/>
      <c r="PGD261" s="277"/>
      <c r="PGE261" s="277"/>
      <c r="PGF261" s="277"/>
      <c r="PGG261" s="277"/>
      <c r="PGH261" s="402"/>
      <c r="PGI261" s="404"/>
      <c r="PGJ261" s="49"/>
      <c r="PGK261" s="49"/>
      <c r="PGL261" s="49"/>
      <c r="PGM261" s="99"/>
      <c r="PGN261" s="98"/>
      <c r="PGO261" s="49"/>
      <c r="PGP261" s="405"/>
      <c r="PGQ261" s="405"/>
      <c r="PGR261" s="277"/>
      <c r="PGS261" s="277"/>
      <c r="PGT261" s="277"/>
      <c r="PGU261" s="277"/>
      <c r="PGV261" s="277"/>
      <c r="PGW261" s="277"/>
      <c r="PGX261" s="277"/>
      <c r="PGY261" s="277"/>
      <c r="PGZ261" s="402"/>
      <c r="PHA261" s="404"/>
      <c r="PHB261" s="49"/>
      <c r="PHC261" s="49"/>
      <c r="PHD261" s="49"/>
      <c r="PHE261" s="99"/>
      <c r="PHF261" s="98"/>
      <c r="PHG261" s="49"/>
      <c r="PHH261" s="405"/>
      <c r="PHI261" s="405"/>
      <c r="PHJ261" s="277"/>
      <c r="PHK261" s="277"/>
      <c r="PHL261" s="277"/>
      <c r="PHM261" s="277"/>
      <c r="PHN261" s="277"/>
      <c r="PHO261" s="277"/>
      <c r="PHP261" s="277"/>
      <c r="PHQ261" s="277"/>
      <c r="PHR261" s="402"/>
      <c r="PHS261" s="404"/>
      <c r="PHT261" s="49"/>
      <c r="PHU261" s="49"/>
      <c r="PHV261" s="49"/>
      <c r="PHW261" s="99"/>
      <c r="PHX261" s="98"/>
      <c r="PHY261" s="49"/>
      <c r="PHZ261" s="405"/>
      <c r="PIA261" s="405"/>
      <c r="PIB261" s="277"/>
      <c r="PIC261" s="277"/>
      <c r="PID261" s="277"/>
      <c r="PIE261" s="277"/>
      <c r="PIF261" s="277"/>
      <c r="PIG261" s="277"/>
      <c r="PIH261" s="277"/>
      <c r="PII261" s="277"/>
      <c r="PIJ261" s="402"/>
      <c r="PIK261" s="404"/>
      <c r="PIL261" s="49"/>
      <c r="PIM261" s="49"/>
      <c r="PIN261" s="49"/>
      <c r="PIO261" s="99"/>
      <c r="PIP261" s="98"/>
      <c r="PIQ261" s="49"/>
      <c r="PIR261" s="405"/>
      <c r="PIS261" s="405"/>
      <c r="PIT261" s="277"/>
      <c r="PIU261" s="277"/>
      <c r="PIV261" s="277"/>
      <c r="PIW261" s="277"/>
      <c r="PIX261" s="277"/>
      <c r="PIY261" s="277"/>
      <c r="PIZ261" s="277"/>
      <c r="PJA261" s="277"/>
      <c r="PJB261" s="402"/>
      <c r="PJC261" s="404"/>
      <c r="PJD261" s="49"/>
      <c r="PJE261" s="49"/>
      <c r="PJF261" s="49"/>
      <c r="PJG261" s="99"/>
      <c r="PJH261" s="98"/>
      <c r="PJI261" s="49"/>
      <c r="PJJ261" s="405"/>
      <c r="PJK261" s="405"/>
      <c r="PJL261" s="277"/>
      <c r="PJM261" s="277"/>
      <c r="PJN261" s="277"/>
      <c r="PJO261" s="277"/>
      <c r="PJP261" s="277"/>
      <c r="PJQ261" s="277"/>
      <c r="PJR261" s="277"/>
      <c r="PJS261" s="277"/>
      <c r="PJT261" s="402"/>
      <c r="PJU261" s="404"/>
      <c r="PJV261" s="49"/>
      <c r="PJW261" s="49"/>
      <c r="PJX261" s="49"/>
      <c r="PJY261" s="99"/>
      <c r="PJZ261" s="98"/>
      <c r="PKA261" s="49"/>
      <c r="PKB261" s="405"/>
      <c r="PKC261" s="405"/>
      <c r="PKD261" s="277"/>
      <c r="PKE261" s="277"/>
      <c r="PKF261" s="277"/>
      <c r="PKG261" s="277"/>
      <c r="PKH261" s="277"/>
      <c r="PKI261" s="277"/>
      <c r="PKJ261" s="277"/>
      <c r="PKK261" s="277"/>
      <c r="PKL261" s="402"/>
      <c r="PKM261" s="404"/>
      <c r="PKN261" s="49"/>
      <c r="PKO261" s="49"/>
      <c r="PKP261" s="49"/>
      <c r="PKQ261" s="99"/>
      <c r="PKR261" s="98"/>
      <c r="PKS261" s="49"/>
      <c r="PKT261" s="405"/>
      <c r="PKU261" s="405"/>
      <c r="PKV261" s="277"/>
      <c r="PKW261" s="277"/>
      <c r="PKX261" s="277"/>
      <c r="PKY261" s="277"/>
      <c r="PKZ261" s="277"/>
      <c r="PLA261" s="277"/>
      <c r="PLB261" s="277"/>
      <c r="PLC261" s="277"/>
      <c r="PLD261" s="402"/>
      <c r="PLE261" s="404"/>
      <c r="PLF261" s="49"/>
      <c r="PLG261" s="49"/>
      <c r="PLH261" s="49"/>
      <c r="PLI261" s="99"/>
      <c r="PLJ261" s="98"/>
      <c r="PLK261" s="49"/>
      <c r="PLL261" s="405"/>
      <c r="PLM261" s="405"/>
      <c r="PLN261" s="277"/>
      <c r="PLO261" s="277"/>
      <c r="PLP261" s="277"/>
      <c r="PLQ261" s="277"/>
      <c r="PLR261" s="277"/>
      <c r="PLS261" s="277"/>
      <c r="PLT261" s="277"/>
      <c r="PLU261" s="277"/>
      <c r="PLV261" s="402"/>
      <c r="PLW261" s="404"/>
      <c r="PLX261" s="49"/>
      <c r="PLY261" s="49"/>
      <c r="PLZ261" s="49"/>
      <c r="PMA261" s="99"/>
      <c r="PMB261" s="98"/>
      <c r="PMC261" s="49"/>
      <c r="PMD261" s="405"/>
      <c r="PME261" s="405"/>
      <c r="PMF261" s="277"/>
      <c r="PMG261" s="277"/>
      <c r="PMH261" s="277"/>
      <c r="PMI261" s="277"/>
      <c r="PMJ261" s="277"/>
      <c r="PMK261" s="277"/>
      <c r="PML261" s="277"/>
      <c r="PMM261" s="277"/>
      <c r="PMN261" s="402"/>
      <c r="PMO261" s="404"/>
      <c r="PMP261" s="49"/>
      <c r="PMQ261" s="49"/>
      <c r="PMR261" s="49"/>
      <c r="PMS261" s="99"/>
      <c r="PMT261" s="98"/>
      <c r="PMU261" s="49"/>
      <c r="PMV261" s="405"/>
      <c r="PMW261" s="405"/>
      <c r="PMX261" s="277"/>
      <c r="PMY261" s="277"/>
      <c r="PMZ261" s="277"/>
      <c r="PNA261" s="277"/>
      <c r="PNB261" s="277"/>
      <c r="PNC261" s="277"/>
      <c r="PND261" s="277"/>
      <c r="PNE261" s="277"/>
      <c r="PNF261" s="402"/>
      <c r="PNG261" s="404"/>
      <c r="PNH261" s="49"/>
      <c r="PNI261" s="49"/>
      <c r="PNJ261" s="49"/>
      <c r="PNK261" s="99"/>
      <c r="PNL261" s="98"/>
      <c r="PNM261" s="49"/>
      <c r="PNN261" s="405"/>
      <c r="PNO261" s="405"/>
      <c r="PNP261" s="277"/>
      <c r="PNQ261" s="277"/>
      <c r="PNR261" s="277"/>
      <c r="PNS261" s="277"/>
      <c r="PNT261" s="277"/>
      <c r="PNU261" s="277"/>
      <c r="PNV261" s="277"/>
      <c r="PNW261" s="277"/>
      <c r="PNX261" s="402"/>
      <c r="PNY261" s="404"/>
      <c r="PNZ261" s="49"/>
      <c r="POA261" s="49"/>
      <c r="POB261" s="49"/>
      <c r="POC261" s="99"/>
      <c r="POD261" s="98"/>
      <c r="POE261" s="49"/>
      <c r="POF261" s="405"/>
      <c r="POG261" s="405"/>
      <c r="POH261" s="277"/>
      <c r="POI261" s="277"/>
      <c r="POJ261" s="277"/>
      <c r="POK261" s="277"/>
      <c r="POL261" s="277"/>
      <c r="POM261" s="277"/>
      <c r="PON261" s="277"/>
      <c r="POO261" s="277"/>
      <c r="POP261" s="402"/>
      <c r="POQ261" s="404"/>
      <c r="POR261" s="49"/>
      <c r="POS261" s="49"/>
      <c r="POT261" s="49"/>
      <c r="POU261" s="99"/>
      <c r="POV261" s="98"/>
      <c r="POW261" s="49"/>
      <c r="POX261" s="405"/>
      <c r="POY261" s="405"/>
      <c r="POZ261" s="277"/>
      <c r="PPA261" s="277"/>
      <c r="PPB261" s="277"/>
      <c r="PPC261" s="277"/>
      <c r="PPD261" s="277"/>
      <c r="PPE261" s="277"/>
      <c r="PPF261" s="277"/>
      <c r="PPG261" s="277"/>
      <c r="PPH261" s="402"/>
      <c r="PPI261" s="404"/>
      <c r="PPJ261" s="49"/>
      <c r="PPK261" s="49"/>
      <c r="PPL261" s="49"/>
      <c r="PPM261" s="99"/>
      <c r="PPN261" s="98"/>
      <c r="PPO261" s="49"/>
      <c r="PPP261" s="405"/>
      <c r="PPQ261" s="405"/>
      <c r="PPR261" s="277"/>
      <c r="PPS261" s="277"/>
      <c r="PPT261" s="277"/>
      <c r="PPU261" s="277"/>
      <c r="PPV261" s="277"/>
      <c r="PPW261" s="277"/>
      <c r="PPX261" s="277"/>
      <c r="PPY261" s="277"/>
      <c r="PPZ261" s="402"/>
      <c r="PQA261" s="404"/>
      <c r="PQB261" s="49"/>
      <c r="PQC261" s="49"/>
      <c r="PQD261" s="49"/>
      <c r="PQE261" s="99"/>
      <c r="PQF261" s="98"/>
      <c r="PQG261" s="49"/>
      <c r="PQH261" s="405"/>
      <c r="PQI261" s="405"/>
      <c r="PQJ261" s="277"/>
      <c r="PQK261" s="277"/>
      <c r="PQL261" s="277"/>
      <c r="PQM261" s="277"/>
      <c r="PQN261" s="277"/>
      <c r="PQO261" s="277"/>
      <c r="PQP261" s="277"/>
      <c r="PQQ261" s="277"/>
      <c r="PQR261" s="402"/>
      <c r="PQS261" s="404"/>
      <c r="PQT261" s="49"/>
      <c r="PQU261" s="49"/>
      <c r="PQV261" s="49"/>
      <c r="PQW261" s="99"/>
      <c r="PQX261" s="98"/>
      <c r="PQY261" s="49"/>
      <c r="PQZ261" s="405"/>
      <c r="PRA261" s="405"/>
      <c r="PRB261" s="277"/>
      <c r="PRC261" s="277"/>
      <c r="PRD261" s="277"/>
      <c r="PRE261" s="277"/>
      <c r="PRF261" s="277"/>
      <c r="PRG261" s="277"/>
      <c r="PRH261" s="277"/>
      <c r="PRI261" s="277"/>
      <c r="PRJ261" s="402"/>
      <c r="PRK261" s="404"/>
      <c r="PRL261" s="49"/>
      <c r="PRM261" s="49"/>
      <c r="PRN261" s="49"/>
      <c r="PRO261" s="99"/>
      <c r="PRP261" s="98"/>
      <c r="PRQ261" s="49"/>
      <c r="PRR261" s="405"/>
      <c r="PRS261" s="405"/>
      <c r="PRT261" s="277"/>
      <c r="PRU261" s="277"/>
      <c r="PRV261" s="277"/>
      <c r="PRW261" s="277"/>
      <c r="PRX261" s="277"/>
      <c r="PRY261" s="277"/>
      <c r="PRZ261" s="277"/>
      <c r="PSA261" s="277"/>
      <c r="PSB261" s="402"/>
      <c r="PSC261" s="404"/>
      <c r="PSD261" s="49"/>
      <c r="PSE261" s="49"/>
      <c r="PSF261" s="49"/>
      <c r="PSG261" s="99"/>
      <c r="PSH261" s="98"/>
      <c r="PSI261" s="49"/>
      <c r="PSJ261" s="405"/>
      <c r="PSK261" s="405"/>
      <c r="PSL261" s="277"/>
      <c r="PSM261" s="277"/>
      <c r="PSN261" s="277"/>
      <c r="PSO261" s="277"/>
      <c r="PSP261" s="277"/>
      <c r="PSQ261" s="277"/>
      <c r="PSR261" s="277"/>
      <c r="PSS261" s="277"/>
      <c r="PST261" s="402"/>
      <c r="PSU261" s="404"/>
      <c r="PSV261" s="49"/>
      <c r="PSW261" s="49"/>
      <c r="PSX261" s="49"/>
      <c r="PSY261" s="99"/>
      <c r="PSZ261" s="98"/>
      <c r="PTA261" s="49"/>
      <c r="PTB261" s="405"/>
      <c r="PTC261" s="405"/>
      <c r="PTD261" s="277"/>
      <c r="PTE261" s="277"/>
      <c r="PTF261" s="277"/>
      <c r="PTG261" s="277"/>
      <c r="PTH261" s="277"/>
      <c r="PTI261" s="277"/>
      <c r="PTJ261" s="277"/>
      <c r="PTK261" s="277"/>
      <c r="PTL261" s="402"/>
      <c r="PTM261" s="404"/>
      <c r="PTN261" s="49"/>
      <c r="PTO261" s="49"/>
      <c r="PTP261" s="49"/>
      <c r="PTQ261" s="99"/>
      <c r="PTR261" s="98"/>
      <c r="PTS261" s="49"/>
      <c r="PTT261" s="405"/>
      <c r="PTU261" s="405"/>
      <c r="PTV261" s="277"/>
      <c r="PTW261" s="277"/>
      <c r="PTX261" s="277"/>
      <c r="PTY261" s="277"/>
      <c r="PTZ261" s="277"/>
      <c r="PUA261" s="277"/>
      <c r="PUB261" s="277"/>
      <c r="PUC261" s="277"/>
      <c r="PUD261" s="402"/>
      <c r="PUE261" s="404"/>
      <c r="PUF261" s="49"/>
      <c r="PUG261" s="49"/>
      <c r="PUH261" s="49"/>
      <c r="PUI261" s="99"/>
      <c r="PUJ261" s="98"/>
      <c r="PUK261" s="49"/>
      <c r="PUL261" s="405"/>
      <c r="PUM261" s="405"/>
      <c r="PUN261" s="277"/>
      <c r="PUO261" s="277"/>
      <c r="PUP261" s="277"/>
      <c r="PUQ261" s="277"/>
      <c r="PUR261" s="277"/>
      <c r="PUS261" s="277"/>
      <c r="PUT261" s="277"/>
      <c r="PUU261" s="277"/>
      <c r="PUV261" s="402"/>
      <c r="PUW261" s="404"/>
      <c r="PUX261" s="49"/>
      <c r="PUY261" s="49"/>
      <c r="PUZ261" s="49"/>
      <c r="PVA261" s="99"/>
      <c r="PVB261" s="98"/>
      <c r="PVC261" s="49"/>
      <c r="PVD261" s="405"/>
      <c r="PVE261" s="405"/>
      <c r="PVF261" s="277"/>
      <c r="PVG261" s="277"/>
      <c r="PVH261" s="277"/>
      <c r="PVI261" s="277"/>
      <c r="PVJ261" s="277"/>
      <c r="PVK261" s="277"/>
      <c r="PVL261" s="277"/>
      <c r="PVM261" s="277"/>
      <c r="PVN261" s="402"/>
      <c r="PVO261" s="404"/>
      <c r="PVP261" s="49"/>
      <c r="PVQ261" s="49"/>
      <c r="PVR261" s="49"/>
      <c r="PVS261" s="99"/>
      <c r="PVT261" s="98"/>
      <c r="PVU261" s="49"/>
      <c r="PVV261" s="405"/>
      <c r="PVW261" s="405"/>
      <c r="PVX261" s="277"/>
      <c r="PVY261" s="277"/>
      <c r="PVZ261" s="277"/>
      <c r="PWA261" s="277"/>
      <c r="PWB261" s="277"/>
      <c r="PWC261" s="277"/>
      <c r="PWD261" s="277"/>
      <c r="PWE261" s="277"/>
      <c r="PWF261" s="402"/>
      <c r="PWG261" s="404"/>
      <c r="PWH261" s="49"/>
      <c r="PWI261" s="49"/>
      <c r="PWJ261" s="49"/>
      <c r="PWK261" s="99"/>
      <c r="PWL261" s="98"/>
      <c r="PWM261" s="49"/>
      <c r="PWN261" s="405"/>
      <c r="PWO261" s="405"/>
      <c r="PWP261" s="277"/>
      <c r="PWQ261" s="277"/>
      <c r="PWR261" s="277"/>
      <c r="PWS261" s="277"/>
      <c r="PWT261" s="277"/>
      <c r="PWU261" s="277"/>
      <c r="PWV261" s="277"/>
      <c r="PWW261" s="277"/>
      <c r="PWX261" s="402"/>
      <c r="PWY261" s="404"/>
      <c r="PWZ261" s="49"/>
      <c r="PXA261" s="49"/>
      <c r="PXB261" s="49"/>
      <c r="PXC261" s="99"/>
      <c r="PXD261" s="98"/>
      <c r="PXE261" s="49"/>
      <c r="PXF261" s="405"/>
      <c r="PXG261" s="405"/>
      <c r="PXH261" s="277"/>
      <c r="PXI261" s="277"/>
      <c r="PXJ261" s="277"/>
      <c r="PXK261" s="277"/>
      <c r="PXL261" s="277"/>
      <c r="PXM261" s="277"/>
      <c r="PXN261" s="277"/>
      <c r="PXO261" s="277"/>
      <c r="PXP261" s="402"/>
      <c r="PXQ261" s="404"/>
      <c r="PXR261" s="49"/>
      <c r="PXS261" s="49"/>
      <c r="PXT261" s="49"/>
      <c r="PXU261" s="99"/>
      <c r="PXV261" s="98"/>
      <c r="PXW261" s="49"/>
      <c r="PXX261" s="405"/>
      <c r="PXY261" s="405"/>
      <c r="PXZ261" s="277"/>
      <c r="PYA261" s="277"/>
      <c r="PYB261" s="277"/>
      <c r="PYC261" s="277"/>
      <c r="PYD261" s="277"/>
      <c r="PYE261" s="277"/>
      <c r="PYF261" s="277"/>
      <c r="PYG261" s="277"/>
      <c r="PYH261" s="402"/>
      <c r="PYI261" s="404"/>
      <c r="PYJ261" s="49"/>
      <c r="PYK261" s="49"/>
      <c r="PYL261" s="49"/>
      <c r="PYM261" s="99"/>
      <c r="PYN261" s="98"/>
      <c r="PYO261" s="49"/>
      <c r="PYP261" s="405"/>
      <c r="PYQ261" s="405"/>
      <c r="PYR261" s="277"/>
      <c r="PYS261" s="277"/>
      <c r="PYT261" s="277"/>
      <c r="PYU261" s="277"/>
      <c r="PYV261" s="277"/>
      <c r="PYW261" s="277"/>
      <c r="PYX261" s="277"/>
      <c r="PYY261" s="277"/>
      <c r="PYZ261" s="402"/>
      <c r="PZA261" s="404"/>
      <c r="PZB261" s="49"/>
      <c r="PZC261" s="49"/>
      <c r="PZD261" s="49"/>
      <c r="PZE261" s="99"/>
      <c r="PZF261" s="98"/>
      <c r="PZG261" s="49"/>
      <c r="PZH261" s="405"/>
      <c r="PZI261" s="405"/>
      <c r="PZJ261" s="277"/>
      <c r="PZK261" s="277"/>
      <c r="PZL261" s="277"/>
      <c r="PZM261" s="277"/>
      <c r="PZN261" s="277"/>
      <c r="PZO261" s="277"/>
      <c r="PZP261" s="277"/>
      <c r="PZQ261" s="277"/>
      <c r="PZR261" s="402"/>
      <c r="PZS261" s="404"/>
      <c r="PZT261" s="49"/>
      <c r="PZU261" s="49"/>
      <c r="PZV261" s="49"/>
      <c r="PZW261" s="99"/>
      <c r="PZX261" s="98"/>
      <c r="PZY261" s="49"/>
      <c r="PZZ261" s="405"/>
      <c r="QAA261" s="405"/>
      <c r="QAB261" s="277"/>
      <c r="QAC261" s="277"/>
      <c r="QAD261" s="277"/>
      <c r="QAE261" s="277"/>
      <c r="QAF261" s="277"/>
      <c r="QAG261" s="277"/>
      <c r="QAH261" s="277"/>
      <c r="QAI261" s="277"/>
      <c r="QAJ261" s="402"/>
      <c r="QAK261" s="404"/>
      <c r="QAL261" s="49"/>
      <c r="QAM261" s="49"/>
      <c r="QAN261" s="49"/>
      <c r="QAO261" s="99"/>
      <c r="QAP261" s="98"/>
      <c r="QAQ261" s="49"/>
      <c r="QAR261" s="405"/>
      <c r="QAS261" s="405"/>
      <c r="QAT261" s="277"/>
      <c r="QAU261" s="277"/>
      <c r="QAV261" s="277"/>
      <c r="QAW261" s="277"/>
      <c r="QAX261" s="277"/>
      <c r="QAY261" s="277"/>
      <c r="QAZ261" s="277"/>
      <c r="QBA261" s="277"/>
      <c r="QBB261" s="402"/>
      <c r="QBC261" s="404"/>
      <c r="QBD261" s="49"/>
      <c r="QBE261" s="49"/>
      <c r="QBF261" s="49"/>
      <c r="QBG261" s="99"/>
      <c r="QBH261" s="98"/>
      <c r="QBI261" s="49"/>
      <c r="QBJ261" s="405"/>
      <c r="QBK261" s="405"/>
      <c r="QBL261" s="277"/>
      <c r="QBM261" s="277"/>
      <c r="QBN261" s="277"/>
      <c r="QBO261" s="277"/>
      <c r="QBP261" s="277"/>
      <c r="QBQ261" s="277"/>
      <c r="QBR261" s="277"/>
      <c r="QBS261" s="277"/>
      <c r="QBT261" s="402"/>
      <c r="QBU261" s="404"/>
      <c r="QBV261" s="49"/>
      <c r="QBW261" s="49"/>
      <c r="QBX261" s="49"/>
      <c r="QBY261" s="99"/>
      <c r="QBZ261" s="98"/>
      <c r="QCA261" s="49"/>
      <c r="QCB261" s="405"/>
      <c r="QCC261" s="405"/>
      <c r="QCD261" s="277"/>
      <c r="QCE261" s="277"/>
      <c r="QCF261" s="277"/>
      <c r="QCG261" s="277"/>
      <c r="QCH261" s="277"/>
      <c r="QCI261" s="277"/>
      <c r="QCJ261" s="277"/>
      <c r="QCK261" s="277"/>
      <c r="QCL261" s="402"/>
      <c r="QCM261" s="404"/>
      <c r="QCN261" s="49"/>
      <c r="QCO261" s="49"/>
      <c r="QCP261" s="49"/>
      <c r="QCQ261" s="99"/>
      <c r="QCR261" s="98"/>
      <c r="QCS261" s="49"/>
      <c r="QCT261" s="405"/>
      <c r="QCU261" s="405"/>
      <c r="QCV261" s="277"/>
      <c r="QCW261" s="277"/>
      <c r="QCX261" s="277"/>
      <c r="QCY261" s="277"/>
      <c r="QCZ261" s="277"/>
      <c r="QDA261" s="277"/>
      <c r="QDB261" s="277"/>
      <c r="QDC261" s="277"/>
      <c r="QDD261" s="402"/>
      <c r="QDE261" s="404"/>
      <c r="QDF261" s="49"/>
      <c r="QDG261" s="49"/>
      <c r="QDH261" s="49"/>
      <c r="QDI261" s="99"/>
      <c r="QDJ261" s="98"/>
      <c r="QDK261" s="49"/>
      <c r="QDL261" s="405"/>
      <c r="QDM261" s="405"/>
      <c r="QDN261" s="277"/>
      <c r="QDO261" s="277"/>
      <c r="QDP261" s="277"/>
      <c r="QDQ261" s="277"/>
      <c r="QDR261" s="277"/>
      <c r="QDS261" s="277"/>
      <c r="QDT261" s="277"/>
      <c r="QDU261" s="277"/>
      <c r="QDV261" s="402"/>
      <c r="QDW261" s="404"/>
      <c r="QDX261" s="49"/>
      <c r="QDY261" s="49"/>
      <c r="QDZ261" s="49"/>
      <c r="QEA261" s="99"/>
      <c r="QEB261" s="98"/>
      <c r="QEC261" s="49"/>
      <c r="QED261" s="405"/>
      <c r="QEE261" s="405"/>
      <c r="QEF261" s="277"/>
      <c r="QEG261" s="277"/>
      <c r="QEH261" s="277"/>
      <c r="QEI261" s="277"/>
      <c r="QEJ261" s="277"/>
      <c r="QEK261" s="277"/>
      <c r="QEL261" s="277"/>
      <c r="QEM261" s="277"/>
      <c r="QEN261" s="402"/>
      <c r="QEO261" s="404"/>
      <c r="QEP261" s="49"/>
      <c r="QEQ261" s="49"/>
      <c r="QER261" s="49"/>
      <c r="QES261" s="99"/>
      <c r="QET261" s="98"/>
      <c r="QEU261" s="49"/>
      <c r="QEV261" s="405"/>
      <c r="QEW261" s="405"/>
      <c r="QEX261" s="277"/>
      <c r="QEY261" s="277"/>
      <c r="QEZ261" s="277"/>
      <c r="QFA261" s="277"/>
      <c r="QFB261" s="277"/>
      <c r="QFC261" s="277"/>
      <c r="QFD261" s="277"/>
      <c r="QFE261" s="277"/>
      <c r="QFF261" s="402"/>
      <c r="QFG261" s="404"/>
      <c r="QFH261" s="49"/>
      <c r="QFI261" s="49"/>
      <c r="QFJ261" s="49"/>
      <c r="QFK261" s="99"/>
      <c r="QFL261" s="98"/>
      <c r="QFM261" s="49"/>
      <c r="QFN261" s="405"/>
      <c r="QFO261" s="405"/>
      <c r="QFP261" s="277"/>
      <c r="QFQ261" s="277"/>
      <c r="QFR261" s="277"/>
      <c r="QFS261" s="277"/>
      <c r="QFT261" s="277"/>
      <c r="QFU261" s="277"/>
      <c r="QFV261" s="277"/>
      <c r="QFW261" s="277"/>
      <c r="QFX261" s="402"/>
      <c r="QFY261" s="404"/>
      <c r="QFZ261" s="49"/>
      <c r="QGA261" s="49"/>
      <c r="QGB261" s="49"/>
      <c r="QGC261" s="99"/>
      <c r="QGD261" s="98"/>
      <c r="QGE261" s="49"/>
      <c r="QGF261" s="405"/>
      <c r="QGG261" s="405"/>
      <c r="QGH261" s="277"/>
      <c r="QGI261" s="277"/>
      <c r="QGJ261" s="277"/>
      <c r="QGK261" s="277"/>
      <c r="QGL261" s="277"/>
      <c r="QGM261" s="277"/>
      <c r="QGN261" s="277"/>
      <c r="QGO261" s="277"/>
      <c r="QGP261" s="402"/>
      <c r="QGQ261" s="404"/>
      <c r="QGR261" s="49"/>
      <c r="QGS261" s="49"/>
      <c r="QGT261" s="49"/>
      <c r="QGU261" s="99"/>
      <c r="QGV261" s="98"/>
      <c r="QGW261" s="49"/>
      <c r="QGX261" s="405"/>
      <c r="QGY261" s="405"/>
      <c r="QGZ261" s="277"/>
      <c r="QHA261" s="277"/>
      <c r="QHB261" s="277"/>
      <c r="QHC261" s="277"/>
      <c r="QHD261" s="277"/>
      <c r="QHE261" s="277"/>
      <c r="QHF261" s="277"/>
      <c r="QHG261" s="277"/>
      <c r="QHH261" s="402"/>
      <c r="QHI261" s="404"/>
      <c r="QHJ261" s="49"/>
      <c r="QHK261" s="49"/>
      <c r="QHL261" s="49"/>
      <c r="QHM261" s="99"/>
      <c r="QHN261" s="98"/>
      <c r="QHO261" s="49"/>
      <c r="QHP261" s="405"/>
      <c r="QHQ261" s="405"/>
      <c r="QHR261" s="277"/>
      <c r="QHS261" s="277"/>
      <c r="QHT261" s="277"/>
      <c r="QHU261" s="277"/>
      <c r="QHV261" s="277"/>
      <c r="QHW261" s="277"/>
      <c r="QHX261" s="277"/>
      <c r="QHY261" s="277"/>
      <c r="QHZ261" s="402"/>
      <c r="QIA261" s="404"/>
      <c r="QIB261" s="49"/>
      <c r="QIC261" s="49"/>
      <c r="QID261" s="49"/>
      <c r="QIE261" s="99"/>
      <c r="QIF261" s="98"/>
      <c r="QIG261" s="49"/>
      <c r="QIH261" s="405"/>
      <c r="QII261" s="405"/>
      <c r="QIJ261" s="277"/>
      <c r="QIK261" s="277"/>
      <c r="QIL261" s="277"/>
      <c r="QIM261" s="277"/>
      <c r="QIN261" s="277"/>
      <c r="QIO261" s="277"/>
      <c r="QIP261" s="277"/>
      <c r="QIQ261" s="277"/>
      <c r="QIR261" s="402"/>
      <c r="QIS261" s="404"/>
      <c r="QIT261" s="49"/>
      <c r="QIU261" s="49"/>
      <c r="QIV261" s="49"/>
      <c r="QIW261" s="99"/>
      <c r="QIX261" s="98"/>
      <c r="QIY261" s="49"/>
      <c r="QIZ261" s="405"/>
      <c r="QJA261" s="405"/>
      <c r="QJB261" s="277"/>
      <c r="QJC261" s="277"/>
      <c r="QJD261" s="277"/>
      <c r="QJE261" s="277"/>
      <c r="QJF261" s="277"/>
      <c r="QJG261" s="277"/>
      <c r="QJH261" s="277"/>
      <c r="QJI261" s="277"/>
      <c r="QJJ261" s="402"/>
      <c r="QJK261" s="404"/>
      <c r="QJL261" s="49"/>
      <c r="QJM261" s="49"/>
      <c r="QJN261" s="49"/>
      <c r="QJO261" s="99"/>
      <c r="QJP261" s="98"/>
      <c r="QJQ261" s="49"/>
      <c r="QJR261" s="405"/>
      <c r="QJS261" s="405"/>
      <c r="QJT261" s="277"/>
      <c r="QJU261" s="277"/>
      <c r="QJV261" s="277"/>
      <c r="QJW261" s="277"/>
      <c r="QJX261" s="277"/>
      <c r="QJY261" s="277"/>
      <c r="QJZ261" s="277"/>
      <c r="QKA261" s="277"/>
      <c r="QKB261" s="402"/>
      <c r="QKC261" s="404"/>
      <c r="QKD261" s="49"/>
      <c r="QKE261" s="49"/>
      <c r="QKF261" s="49"/>
      <c r="QKG261" s="99"/>
      <c r="QKH261" s="98"/>
      <c r="QKI261" s="49"/>
      <c r="QKJ261" s="405"/>
      <c r="QKK261" s="405"/>
      <c r="QKL261" s="277"/>
      <c r="QKM261" s="277"/>
      <c r="QKN261" s="277"/>
      <c r="QKO261" s="277"/>
      <c r="QKP261" s="277"/>
      <c r="QKQ261" s="277"/>
      <c r="QKR261" s="277"/>
      <c r="QKS261" s="277"/>
      <c r="QKT261" s="402"/>
      <c r="QKU261" s="404"/>
      <c r="QKV261" s="49"/>
      <c r="QKW261" s="49"/>
      <c r="QKX261" s="49"/>
      <c r="QKY261" s="99"/>
      <c r="QKZ261" s="98"/>
      <c r="QLA261" s="49"/>
      <c r="QLB261" s="405"/>
      <c r="QLC261" s="405"/>
      <c r="QLD261" s="277"/>
      <c r="QLE261" s="277"/>
      <c r="QLF261" s="277"/>
      <c r="QLG261" s="277"/>
      <c r="QLH261" s="277"/>
      <c r="QLI261" s="277"/>
      <c r="QLJ261" s="277"/>
      <c r="QLK261" s="277"/>
      <c r="QLL261" s="402"/>
      <c r="QLM261" s="404"/>
      <c r="QLN261" s="49"/>
      <c r="QLO261" s="49"/>
      <c r="QLP261" s="49"/>
      <c r="QLQ261" s="99"/>
      <c r="QLR261" s="98"/>
      <c r="QLS261" s="49"/>
      <c r="QLT261" s="405"/>
      <c r="QLU261" s="405"/>
      <c r="QLV261" s="277"/>
      <c r="QLW261" s="277"/>
      <c r="QLX261" s="277"/>
      <c r="QLY261" s="277"/>
      <c r="QLZ261" s="277"/>
      <c r="QMA261" s="277"/>
      <c r="QMB261" s="277"/>
      <c r="QMC261" s="277"/>
      <c r="QMD261" s="402"/>
      <c r="QME261" s="404"/>
      <c r="QMF261" s="49"/>
      <c r="QMG261" s="49"/>
      <c r="QMH261" s="49"/>
      <c r="QMI261" s="99"/>
      <c r="QMJ261" s="98"/>
      <c r="QMK261" s="49"/>
      <c r="QML261" s="405"/>
      <c r="QMM261" s="405"/>
      <c r="QMN261" s="277"/>
      <c r="QMO261" s="277"/>
      <c r="QMP261" s="277"/>
      <c r="QMQ261" s="277"/>
      <c r="QMR261" s="277"/>
      <c r="QMS261" s="277"/>
      <c r="QMT261" s="277"/>
      <c r="QMU261" s="277"/>
      <c r="QMV261" s="402"/>
      <c r="QMW261" s="404"/>
      <c r="QMX261" s="49"/>
      <c r="QMY261" s="49"/>
      <c r="QMZ261" s="49"/>
      <c r="QNA261" s="99"/>
      <c r="QNB261" s="98"/>
      <c r="QNC261" s="49"/>
      <c r="QND261" s="405"/>
      <c r="QNE261" s="405"/>
      <c r="QNF261" s="277"/>
      <c r="QNG261" s="277"/>
      <c r="QNH261" s="277"/>
      <c r="QNI261" s="277"/>
      <c r="QNJ261" s="277"/>
      <c r="QNK261" s="277"/>
      <c r="QNL261" s="277"/>
      <c r="QNM261" s="277"/>
      <c r="QNN261" s="402"/>
      <c r="QNO261" s="404"/>
      <c r="QNP261" s="49"/>
      <c r="QNQ261" s="49"/>
      <c r="QNR261" s="49"/>
      <c r="QNS261" s="99"/>
      <c r="QNT261" s="98"/>
      <c r="QNU261" s="49"/>
      <c r="QNV261" s="405"/>
      <c r="QNW261" s="405"/>
      <c r="QNX261" s="277"/>
      <c r="QNY261" s="277"/>
      <c r="QNZ261" s="277"/>
      <c r="QOA261" s="277"/>
      <c r="QOB261" s="277"/>
      <c r="QOC261" s="277"/>
      <c r="QOD261" s="277"/>
      <c r="QOE261" s="277"/>
      <c r="QOF261" s="402"/>
      <c r="QOG261" s="404"/>
      <c r="QOH261" s="49"/>
      <c r="QOI261" s="49"/>
      <c r="QOJ261" s="49"/>
      <c r="QOK261" s="99"/>
      <c r="QOL261" s="98"/>
      <c r="QOM261" s="49"/>
      <c r="QON261" s="405"/>
      <c r="QOO261" s="405"/>
      <c r="QOP261" s="277"/>
      <c r="QOQ261" s="277"/>
      <c r="QOR261" s="277"/>
      <c r="QOS261" s="277"/>
      <c r="QOT261" s="277"/>
      <c r="QOU261" s="277"/>
      <c r="QOV261" s="277"/>
      <c r="QOW261" s="277"/>
      <c r="QOX261" s="402"/>
      <c r="QOY261" s="404"/>
      <c r="QOZ261" s="49"/>
      <c r="QPA261" s="49"/>
      <c r="QPB261" s="49"/>
      <c r="QPC261" s="99"/>
      <c r="QPD261" s="98"/>
      <c r="QPE261" s="49"/>
      <c r="QPF261" s="405"/>
      <c r="QPG261" s="405"/>
      <c r="QPH261" s="277"/>
      <c r="QPI261" s="277"/>
      <c r="QPJ261" s="277"/>
      <c r="QPK261" s="277"/>
      <c r="QPL261" s="277"/>
      <c r="QPM261" s="277"/>
      <c r="QPN261" s="277"/>
      <c r="QPO261" s="277"/>
      <c r="QPP261" s="402"/>
      <c r="QPQ261" s="404"/>
      <c r="QPR261" s="49"/>
      <c r="QPS261" s="49"/>
      <c r="QPT261" s="49"/>
      <c r="QPU261" s="99"/>
      <c r="QPV261" s="98"/>
      <c r="QPW261" s="49"/>
      <c r="QPX261" s="405"/>
      <c r="QPY261" s="405"/>
      <c r="QPZ261" s="277"/>
      <c r="QQA261" s="277"/>
      <c r="QQB261" s="277"/>
      <c r="QQC261" s="277"/>
      <c r="QQD261" s="277"/>
      <c r="QQE261" s="277"/>
      <c r="QQF261" s="277"/>
      <c r="QQG261" s="277"/>
      <c r="QQH261" s="402"/>
      <c r="QQI261" s="404"/>
      <c r="QQJ261" s="49"/>
      <c r="QQK261" s="49"/>
      <c r="QQL261" s="49"/>
      <c r="QQM261" s="99"/>
      <c r="QQN261" s="98"/>
      <c r="QQO261" s="49"/>
      <c r="QQP261" s="405"/>
      <c r="QQQ261" s="405"/>
      <c r="QQR261" s="277"/>
      <c r="QQS261" s="277"/>
      <c r="QQT261" s="277"/>
      <c r="QQU261" s="277"/>
      <c r="QQV261" s="277"/>
      <c r="QQW261" s="277"/>
      <c r="QQX261" s="277"/>
      <c r="QQY261" s="277"/>
      <c r="QQZ261" s="402"/>
      <c r="QRA261" s="404"/>
      <c r="QRB261" s="49"/>
      <c r="QRC261" s="49"/>
      <c r="QRD261" s="49"/>
      <c r="QRE261" s="99"/>
      <c r="QRF261" s="98"/>
      <c r="QRG261" s="49"/>
      <c r="QRH261" s="405"/>
      <c r="QRI261" s="405"/>
      <c r="QRJ261" s="277"/>
      <c r="QRK261" s="277"/>
      <c r="QRL261" s="277"/>
      <c r="QRM261" s="277"/>
      <c r="QRN261" s="277"/>
      <c r="QRO261" s="277"/>
      <c r="QRP261" s="277"/>
      <c r="QRQ261" s="277"/>
      <c r="QRR261" s="402"/>
      <c r="QRS261" s="404"/>
      <c r="QRT261" s="49"/>
      <c r="QRU261" s="49"/>
      <c r="QRV261" s="49"/>
      <c r="QRW261" s="99"/>
      <c r="QRX261" s="98"/>
      <c r="QRY261" s="49"/>
      <c r="QRZ261" s="405"/>
      <c r="QSA261" s="405"/>
      <c r="QSB261" s="277"/>
      <c r="QSC261" s="277"/>
      <c r="QSD261" s="277"/>
      <c r="QSE261" s="277"/>
      <c r="QSF261" s="277"/>
      <c r="QSG261" s="277"/>
      <c r="QSH261" s="277"/>
      <c r="QSI261" s="277"/>
      <c r="QSJ261" s="402"/>
      <c r="QSK261" s="404"/>
      <c r="QSL261" s="49"/>
      <c r="QSM261" s="49"/>
      <c r="QSN261" s="49"/>
      <c r="QSO261" s="99"/>
      <c r="QSP261" s="98"/>
      <c r="QSQ261" s="49"/>
      <c r="QSR261" s="405"/>
      <c r="QSS261" s="405"/>
      <c r="QST261" s="277"/>
      <c r="QSU261" s="277"/>
      <c r="QSV261" s="277"/>
      <c r="QSW261" s="277"/>
      <c r="QSX261" s="277"/>
      <c r="QSY261" s="277"/>
      <c r="QSZ261" s="277"/>
      <c r="QTA261" s="277"/>
      <c r="QTB261" s="402"/>
      <c r="QTC261" s="404"/>
      <c r="QTD261" s="49"/>
      <c r="QTE261" s="49"/>
      <c r="QTF261" s="49"/>
      <c r="QTG261" s="99"/>
      <c r="QTH261" s="98"/>
      <c r="QTI261" s="49"/>
      <c r="QTJ261" s="405"/>
      <c r="QTK261" s="405"/>
      <c r="QTL261" s="277"/>
      <c r="QTM261" s="277"/>
      <c r="QTN261" s="277"/>
      <c r="QTO261" s="277"/>
      <c r="QTP261" s="277"/>
      <c r="QTQ261" s="277"/>
      <c r="QTR261" s="277"/>
      <c r="QTS261" s="277"/>
      <c r="QTT261" s="402"/>
      <c r="QTU261" s="404"/>
      <c r="QTV261" s="49"/>
      <c r="QTW261" s="49"/>
      <c r="QTX261" s="49"/>
      <c r="QTY261" s="99"/>
      <c r="QTZ261" s="98"/>
      <c r="QUA261" s="49"/>
      <c r="QUB261" s="405"/>
      <c r="QUC261" s="405"/>
      <c r="QUD261" s="277"/>
      <c r="QUE261" s="277"/>
      <c r="QUF261" s="277"/>
      <c r="QUG261" s="277"/>
      <c r="QUH261" s="277"/>
      <c r="QUI261" s="277"/>
      <c r="QUJ261" s="277"/>
      <c r="QUK261" s="277"/>
      <c r="QUL261" s="402"/>
      <c r="QUM261" s="404"/>
      <c r="QUN261" s="49"/>
      <c r="QUO261" s="49"/>
      <c r="QUP261" s="49"/>
      <c r="QUQ261" s="99"/>
      <c r="QUR261" s="98"/>
      <c r="QUS261" s="49"/>
      <c r="QUT261" s="405"/>
      <c r="QUU261" s="405"/>
      <c r="QUV261" s="277"/>
      <c r="QUW261" s="277"/>
      <c r="QUX261" s="277"/>
      <c r="QUY261" s="277"/>
      <c r="QUZ261" s="277"/>
      <c r="QVA261" s="277"/>
      <c r="QVB261" s="277"/>
      <c r="QVC261" s="277"/>
      <c r="QVD261" s="402"/>
      <c r="QVE261" s="404"/>
      <c r="QVF261" s="49"/>
      <c r="QVG261" s="49"/>
      <c r="QVH261" s="49"/>
      <c r="QVI261" s="99"/>
      <c r="QVJ261" s="98"/>
      <c r="QVK261" s="49"/>
      <c r="QVL261" s="405"/>
      <c r="QVM261" s="405"/>
      <c r="QVN261" s="277"/>
      <c r="QVO261" s="277"/>
      <c r="QVP261" s="277"/>
      <c r="QVQ261" s="277"/>
      <c r="QVR261" s="277"/>
      <c r="QVS261" s="277"/>
      <c r="QVT261" s="277"/>
      <c r="QVU261" s="277"/>
      <c r="QVV261" s="402"/>
      <c r="QVW261" s="404"/>
      <c r="QVX261" s="49"/>
      <c r="QVY261" s="49"/>
      <c r="QVZ261" s="49"/>
      <c r="QWA261" s="99"/>
      <c r="QWB261" s="98"/>
      <c r="QWC261" s="49"/>
      <c r="QWD261" s="405"/>
      <c r="QWE261" s="405"/>
      <c r="QWF261" s="277"/>
      <c r="QWG261" s="277"/>
      <c r="QWH261" s="277"/>
      <c r="QWI261" s="277"/>
      <c r="QWJ261" s="277"/>
      <c r="QWK261" s="277"/>
      <c r="QWL261" s="277"/>
      <c r="QWM261" s="277"/>
      <c r="QWN261" s="402"/>
      <c r="QWO261" s="404"/>
      <c r="QWP261" s="49"/>
      <c r="QWQ261" s="49"/>
      <c r="QWR261" s="49"/>
      <c r="QWS261" s="99"/>
      <c r="QWT261" s="98"/>
      <c r="QWU261" s="49"/>
      <c r="QWV261" s="405"/>
      <c r="QWW261" s="405"/>
      <c r="QWX261" s="277"/>
      <c r="QWY261" s="277"/>
      <c r="QWZ261" s="277"/>
      <c r="QXA261" s="277"/>
      <c r="QXB261" s="277"/>
      <c r="QXC261" s="277"/>
      <c r="QXD261" s="277"/>
      <c r="QXE261" s="277"/>
      <c r="QXF261" s="402"/>
      <c r="QXG261" s="404"/>
      <c r="QXH261" s="49"/>
      <c r="QXI261" s="49"/>
      <c r="QXJ261" s="49"/>
      <c r="QXK261" s="99"/>
      <c r="QXL261" s="98"/>
      <c r="QXM261" s="49"/>
      <c r="QXN261" s="405"/>
      <c r="QXO261" s="405"/>
      <c r="QXP261" s="277"/>
      <c r="QXQ261" s="277"/>
      <c r="QXR261" s="277"/>
      <c r="QXS261" s="277"/>
      <c r="QXT261" s="277"/>
      <c r="QXU261" s="277"/>
      <c r="QXV261" s="277"/>
      <c r="QXW261" s="277"/>
      <c r="QXX261" s="402"/>
      <c r="QXY261" s="404"/>
      <c r="QXZ261" s="49"/>
      <c r="QYA261" s="49"/>
      <c r="QYB261" s="49"/>
      <c r="QYC261" s="99"/>
      <c r="QYD261" s="98"/>
      <c r="QYE261" s="49"/>
      <c r="QYF261" s="405"/>
      <c r="QYG261" s="405"/>
      <c r="QYH261" s="277"/>
      <c r="QYI261" s="277"/>
      <c r="QYJ261" s="277"/>
      <c r="QYK261" s="277"/>
      <c r="QYL261" s="277"/>
      <c r="QYM261" s="277"/>
      <c r="QYN261" s="277"/>
      <c r="QYO261" s="277"/>
      <c r="QYP261" s="402"/>
      <c r="QYQ261" s="404"/>
      <c r="QYR261" s="49"/>
      <c r="QYS261" s="49"/>
      <c r="QYT261" s="49"/>
      <c r="QYU261" s="99"/>
      <c r="QYV261" s="98"/>
      <c r="QYW261" s="49"/>
      <c r="QYX261" s="405"/>
      <c r="QYY261" s="405"/>
      <c r="QYZ261" s="277"/>
      <c r="QZA261" s="277"/>
      <c r="QZB261" s="277"/>
      <c r="QZC261" s="277"/>
      <c r="QZD261" s="277"/>
      <c r="QZE261" s="277"/>
      <c r="QZF261" s="277"/>
      <c r="QZG261" s="277"/>
      <c r="QZH261" s="402"/>
      <c r="QZI261" s="404"/>
      <c r="QZJ261" s="49"/>
      <c r="QZK261" s="49"/>
      <c r="QZL261" s="49"/>
      <c r="QZM261" s="99"/>
      <c r="QZN261" s="98"/>
      <c r="QZO261" s="49"/>
      <c r="QZP261" s="405"/>
      <c r="QZQ261" s="405"/>
      <c r="QZR261" s="277"/>
      <c r="QZS261" s="277"/>
      <c r="QZT261" s="277"/>
      <c r="QZU261" s="277"/>
      <c r="QZV261" s="277"/>
      <c r="QZW261" s="277"/>
      <c r="QZX261" s="277"/>
      <c r="QZY261" s="277"/>
      <c r="QZZ261" s="402"/>
      <c r="RAA261" s="404"/>
      <c r="RAB261" s="49"/>
      <c r="RAC261" s="49"/>
      <c r="RAD261" s="49"/>
      <c r="RAE261" s="99"/>
      <c r="RAF261" s="98"/>
      <c r="RAG261" s="49"/>
      <c r="RAH261" s="405"/>
      <c r="RAI261" s="405"/>
      <c r="RAJ261" s="277"/>
      <c r="RAK261" s="277"/>
      <c r="RAL261" s="277"/>
      <c r="RAM261" s="277"/>
      <c r="RAN261" s="277"/>
      <c r="RAO261" s="277"/>
      <c r="RAP261" s="277"/>
      <c r="RAQ261" s="277"/>
      <c r="RAR261" s="402"/>
      <c r="RAS261" s="404"/>
      <c r="RAT261" s="49"/>
      <c r="RAU261" s="49"/>
      <c r="RAV261" s="49"/>
      <c r="RAW261" s="99"/>
      <c r="RAX261" s="98"/>
      <c r="RAY261" s="49"/>
      <c r="RAZ261" s="405"/>
      <c r="RBA261" s="405"/>
      <c r="RBB261" s="277"/>
      <c r="RBC261" s="277"/>
      <c r="RBD261" s="277"/>
      <c r="RBE261" s="277"/>
      <c r="RBF261" s="277"/>
      <c r="RBG261" s="277"/>
      <c r="RBH261" s="277"/>
      <c r="RBI261" s="277"/>
      <c r="RBJ261" s="402"/>
      <c r="RBK261" s="404"/>
      <c r="RBL261" s="49"/>
      <c r="RBM261" s="49"/>
      <c r="RBN261" s="49"/>
      <c r="RBO261" s="99"/>
      <c r="RBP261" s="98"/>
      <c r="RBQ261" s="49"/>
      <c r="RBR261" s="405"/>
      <c r="RBS261" s="405"/>
      <c r="RBT261" s="277"/>
      <c r="RBU261" s="277"/>
      <c r="RBV261" s="277"/>
      <c r="RBW261" s="277"/>
      <c r="RBX261" s="277"/>
      <c r="RBY261" s="277"/>
      <c r="RBZ261" s="277"/>
      <c r="RCA261" s="277"/>
      <c r="RCB261" s="402"/>
      <c r="RCC261" s="404"/>
      <c r="RCD261" s="49"/>
      <c r="RCE261" s="49"/>
      <c r="RCF261" s="49"/>
      <c r="RCG261" s="99"/>
      <c r="RCH261" s="98"/>
      <c r="RCI261" s="49"/>
      <c r="RCJ261" s="405"/>
      <c r="RCK261" s="405"/>
      <c r="RCL261" s="277"/>
      <c r="RCM261" s="277"/>
      <c r="RCN261" s="277"/>
      <c r="RCO261" s="277"/>
      <c r="RCP261" s="277"/>
      <c r="RCQ261" s="277"/>
      <c r="RCR261" s="277"/>
      <c r="RCS261" s="277"/>
      <c r="RCT261" s="402"/>
      <c r="RCU261" s="404"/>
      <c r="RCV261" s="49"/>
      <c r="RCW261" s="49"/>
      <c r="RCX261" s="49"/>
      <c r="RCY261" s="99"/>
      <c r="RCZ261" s="98"/>
      <c r="RDA261" s="49"/>
      <c r="RDB261" s="405"/>
      <c r="RDC261" s="405"/>
      <c r="RDD261" s="277"/>
      <c r="RDE261" s="277"/>
      <c r="RDF261" s="277"/>
      <c r="RDG261" s="277"/>
      <c r="RDH261" s="277"/>
      <c r="RDI261" s="277"/>
      <c r="RDJ261" s="277"/>
      <c r="RDK261" s="277"/>
      <c r="RDL261" s="402"/>
      <c r="RDM261" s="404"/>
      <c r="RDN261" s="49"/>
      <c r="RDO261" s="49"/>
      <c r="RDP261" s="49"/>
      <c r="RDQ261" s="99"/>
      <c r="RDR261" s="98"/>
      <c r="RDS261" s="49"/>
      <c r="RDT261" s="405"/>
      <c r="RDU261" s="405"/>
      <c r="RDV261" s="277"/>
      <c r="RDW261" s="277"/>
      <c r="RDX261" s="277"/>
      <c r="RDY261" s="277"/>
      <c r="RDZ261" s="277"/>
      <c r="REA261" s="277"/>
      <c r="REB261" s="277"/>
      <c r="REC261" s="277"/>
      <c r="RED261" s="402"/>
      <c r="REE261" s="404"/>
      <c r="REF261" s="49"/>
      <c r="REG261" s="49"/>
      <c r="REH261" s="49"/>
      <c r="REI261" s="99"/>
      <c r="REJ261" s="98"/>
      <c r="REK261" s="49"/>
      <c r="REL261" s="405"/>
      <c r="REM261" s="405"/>
      <c r="REN261" s="277"/>
      <c r="REO261" s="277"/>
      <c r="REP261" s="277"/>
      <c r="REQ261" s="277"/>
      <c r="RER261" s="277"/>
      <c r="RES261" s="277"/>
      <c r="RET261" s="277"/>
      <c r="REU261" s="277"/>
      <c r="REV261" s="402"/>
      <c r="REW261" s="404"/>
      <c r="REX261" s="49"/>
      <c r="REY261" s="49"/>
      <c r="REZ261" s="49"/>
      <c r="RFA261" s="99"/>
      <c r="RFB261" s="98"/>
      <c r="RFC261" s="49"/>
      <c r="RFD261" s="405"/>
      <c r="RFE261" s="405"/>
      <c r="RFF261" s="277"/>
      <c r="RFG261" s="277"/>
      <c r="RFH261" s="277"/>
      <c r="RFI261" s="277"/>
      <c r="RFJ261" s="277"/>
      <c r="RFK261" s="277"/>
      <c r="RFL261" s="277"/>
      <c r="RFM261" s="277"/>
      <c r="RFN261" s="402"/>
      <c r="RFO261" s="404"/>
      <c r="RFP261" s="49"/>
      <c r="RFQ261" s="49"/>
      <c r="RFR261" s="49"/>
      <c r="RFS261" s="99"/>
      <c r="RFT261" s="98"/>
      <c r="RFU261" s="49"/>
      <c r="RFV261" s="405"/>
      <c r="RFW261" s="405"/>
      <c r="RFX261" s="277"/>
      <c r="RFY261" s="277"/>
      <c r="RFZ261" s="277"/>
      <c r="RGA261" s="277"/>
      <c r="RGB261" s="277"/>
      <c r="RGC261" s="277"/>
      <c r="RGD261" s="277"/>
      <c r="RGE261" s="277"/>
      <c r="RGF261" s="402"/>
      <c r="RGG261" s="404"/>
      <c r="RGH261" s="49"/>
      <c r="RGI261" s="49"/>
      <c r="RGJ261" s="49"/>
      <c r="RGK261" s="99"/>
      <c r="RGL261" s="98"/>
      <c r="RGM261" s="49"/>
      <c r="RGN261" s="405"/>
      <c r="RGO261" s="405"/>
      <c r="RGP261" s="277"/>
      <c r="RGQ261" s="277"/>
      <c r="RGR261" s="277"/>
      <c r="RGS261" s="277"/>
      <c r="RGT261" s="277"/>
      <c r="RGU261" s="277"/>
      <c r="RGV261" s="277"/>
      <c r="RGW261" s="277"/>
      <c r="RGX261" s="402"/>
      <c r="RGY261" s="404"/>
      <c r="RGZ261" s="49"/>
      <c r="RHA261" s="49"/>
      <c r="RHB261" s="49"/>
      <c r="RHC261" s="99"/>
      <c r="RHD261" s="98"/>
      <c r="RHE261" s="49"/>
      <c r="RHF261" s="405"/>
      <c r="RHG261" s="405"/>
      <c r="RHH261" s="277"/>
      <c r="RHI261" s="277"/>
      <c r="RHJ261" s="277"/>
      <c r="RHK261" s="277"/>
      <c r="RHL261" s="277"/>
      <c r="RHM261" s="277"/>
      <c r="RHN261" s="277"/>
      <c r="RHO261" s="277"/>
      <c r="RHP261" s="402"/>
      <c r="RHQ261" s="404"/>
      <c r="RHR261" s="49"/>
      <c r="RHS261" s="49"/>
      <c r="RHT261" s="49"/>
      <c r="RHU261" s="99"/>
      <c r="RHV261" s="98"/>
      <c r="RHW261" s="49"/>
      <c r="RHX261" s="405"/>
      <c r="RHY261" s="405"/>
      <c r="RHZ261" s="277"/>
      <c r="RIA261" s="277"/>
      <c r="RIB261" s="277"/>
      <c r="RIC261" s="277"/>
      <c r="RID261" s="277"/>
      <c r="RIE261" s="277"/>
      <c r="RIF261" s="277"/>
      <c r="RIG261" s="277"/>
      <c r="RIH261" s="402"/>
      <c r="RII261" s="404"/>
      <c r="RIJ261" s="49"/>
      <c r="RIK261" s="49"/>
      <c r="RIL261" s="49"/>
      <c r="RIM261" s="99"/>
      <c r="RIN261" s="98"/>
      <c r="RIO261" s="49"/>
      <c r="RIP261" s="405"/>
      <c r="RIQ261" s="405"/>
      <c r="RIR261" s="277"/>
      <c r="RIS261" s="277"/>
      <c r="RIT261" s="277"/>
      <c r="RIU261" s="277"/>
      <c r="RIV261" s="277"/>
      <c r="RIW261" s="277"/>
      <c r="RIX261" s="277"/>
      <c r="RIY261" s="277"/>
      <c r="RIZ261" s="402"/>
      <c r="RJA261" s="404"/>
      <c r="RJB261" s="49"/>
      <c r="RJC261" s="49"/>
      <c r="RJD261" s="49"/>
      <c r="RJE261" s="99"/>
      <c r="RJF261" s="98"/>
      <c r="RJG261" s="49"/>
      <c r="RJH261" s="405"/>
      <c r="RJI261" s="405"/>
      <c r="RJJ261" s="277"/>
      <c r="RJK261" s="277"/>
      <c r="RJL261" s="277"/>
      <c r="RJM261" s="277"/>
      <c r="RJN261" s="277"/>
      <c r="RJO261" s="277"/>
      <c r="RJP261" s="277"/>
      <c r="RJQ261" s="277"/>
      <c r="RJR261" s="402"/>
      <c r="RJS261" s="404"/>
      <c r="RJT261" s="49"/>
      <c r="RJU261" s="49"/>
      <c r="RJV261" s="49"/>
      <c r="RJW261" s="99"/>
      <c r="RJX261" s="98"/>
      <c r="RJY261" s="49"/>
      <c r="RJZ261" s="405"/>
      <c r="RKA261" s="405"/>
      <c r="RKB261" s="277"/>
      <c r="RKC261" s="277"/>
      <c r="RKD261" s="277"/>
      <c r="RKE261" s="277"/>
      <c r="RKF261" s="277"/>
      <c r="RKG261" s="277"/>
      <c r="RKH261" s="277"/>
      <c r="RKI261" s="277"/>
      <c r="RKJ261" s="402"/>
      <c r="RKK261" s="404"/>
      <c r="RKL261" s="49"/>
      <c r="RKM261" s="49"/>
      <c r="RKN261" s="49"/>
      <c r="RKO261" s="99"/>
      <c r="RKP261" s="98"/>
      <c r="RKQ261" s="49"/>
      <c r="RKR261" s="405"/>
      <c r="RKS261" s="405"/>
      <c r="RKT261" s="277"/>
      <c r="RKU261" s="277"/>
      <c r="RKV261" s="277"/>
      <c r="RKW261" s="277"/>
      <c r="RKX261" s="277"/>
      <c r="RKY261" s="277"/>
      <c r="RKZ261" s="277"/>
      <c r="RLA261" s="277"/>
      <c r="RLB261" s="402"/>
      <c r="RLC261" s="404"/>
      <c r="RLD261" s="49"/>
      <c r="RLE261" s="49"/>
      <c r="RLF261" s="49"/>
      <c r="RLG261" s="99"/>
      <c r="RLH261" s="98"/>
      <c r="RLI261" s="49"/>
      <c r="RLJ261" s="405"/>
      <c r="RLK261" s="405"/>
      <c r="RLL261" s="277"/>
      <c r="RLM261" s="277"/>
      <c r="RLN261" s="277"/>
      <c r="RLO261" s="277"/>
      <c r="RLP261" s="277"/>
      <c r="RLQ261" s="277"/>
      <c r="RLR261" s="277"/>
      <c r="RLS261" s="277"/>
      <c r="RLT261" s="402"/>
      <c r="RLU261" s="404"/>
      <c r="RLV261" s="49"/>
      <c r="RLW261" s="49"/>
      <c r="RLX261" s="49"/>
      <c r="RLY261" s="99"/>
      <c r="RLZ261" s="98"/>
      <c r="RMA261" s="49"/>
      <c r="RMB261" s="405"/>
      <c r="RMC261" s="405"/>
      <c r="RMD261" s="277"/>
      <c r="RME261" s="277"/>
      <c r="RMF261" s="277"/>
      <c r="RMG261" s="277"/>
      <c r="RMH261" s="277"/>
      <c r="RMI261" s="277"/>
      <c r="RMJ261" s="277"/>
      <c r="RMK261" s="277"/>
      <c r="RML261" s="402"/>
      <c r="RMM261" s="404"/>
      <c r="RMN261" s="49"/>
      <c r="RMO261" s="49"/>
      <c r="RMP261" s="49"/>
      <c r="RMQ261" s="99"/>
      <c r="RMR261" s="98"/>
      <c r="RMS261" s="49"/>
      <c r="RMT261" s="405"/>
      <c r="RMU261" s="405"/>
      <c r="RMV261" s="277"/>
      <c r="RMW261" s="277"/>
      <c r="RMX261" s="277"/>
      <c r="RMY261" s="277"/>
      <c r="RMZ261" s="277"/>
      <c r="RNA261" s="277"/>
      <c r="RNB261" s="277"/>
      <c r="RNC261" s="277"/>
      <c r="RND261" s="402"/>
      <c r="RNE261" s="404"/>
      <c r="RNF261" s="49"/>
      <c r="RNG261" s="49"/>
      <c r="RNH261" s="49"/>
      <c r="RNI261" s="99"/>
      <c r="RNJ261" s="98"/>
      <c r="RNK261" s="49"/>
      <c r="RNL261" s="405"/>
      <c r="RNM261" s="405"/>
      <c r="RNN261" s="277"/>
      <c r="RNO261" s="277"/>
      <c r="RNP261" s="277"/>
      <c r="RNQ261" s="277"/>
      <c r="RNR261" s="277"/>
      <c r="RNS261" s="277"/>
      <c r="RNT261" s="277"/>
      <c r="RNU261" s="277"/>
      <c r="RNV261" s="402"/>
      <c r="RNW261" s="404"/>
      <c r="RNX261" s="49"/>
      <c r="RNY261" s="49"/>
      <c r="RNZ261" s="49"/>
      <c r="ROA261" s="99"/>
      <c r="ROB261" s="98"/>
      <c r="ROC261" s="49"/>
      <c r="ROD261" s="405"/>
      <c r="ROE261" s="405"/>
      <c r="ROF261" s="277"/>
      <c r="ROG261" s="277"/>
      <c r="ROH261" s="277"/>
      <c r="ROI261" s="277"/>
      <c r="ROJ261" s="277"/>
      <c r="ROK261" s="277"/>
      <c r="ROL261" s="277"/>
      <c r="ROM261" s="277"/>
      <c r="RON261" s="402"/>
      <c r="ROO261" s="404"/>
      <c r="ROP261" s="49"/>
      <c r="ROQ261" s="49"/>
      <c r="ROR261" s="49"/>
      <c r="ROS261" s="99"/>
      <c r="ROT261" s="98"/>
      <c r="ROU261" s="49"/>
      <c r="ROV261" s="405"/>
      <c r="ROW261" s="405"/>
      <c r="ROX261" s="277"/>
      <c r="ROY261" s="277"/>
      <c r="ROZ261" s="277"/>
      <c r="RPA261" s="277"/>
      <c r="RPB261" s="277"/>
      <c r="RPC261" s="277"/>
      <c r="RPD261" s="277"/>
      <c r="RPE261" s="277"/>
      <c r="RPF261" s="402"/>
      <c r="RPG261" s="404"/>
      <c r="RPH261" s="49"/>
      <c r="RPI261" s="49"/>
      <c r="RPJ261" s="49"/>
      <c r="RPK261" s="99"/>
      <c r="RPL261" s="98"/>
      <c r="RPM261" s="49"/>
      <c r="RPN261" s="405"/>
      <c r="RPO261" s="405"/>
      <c r="RPP261" s="277"/>
      <c r="RPQ261" s="277"/>
      <c r="RPR261" s="277"/>
      <c r="RPS261" s="277"/>
      <c r="RPT261" s="277"/>
      <c r="RPU261" s="277"/>
      <c r="RPV261" s="277"/>
      <c r="RPW261" s="277"/>
      <c r="RPX261" s="402"/>
      <c r="RPY261" s="404"/>
      <c r="RPZ261" s="49"/>
      <c r="RQA261" s="49"/>
      <c r="RQB261" s="49"/>
      <c r="RQC261" s="99"/>
      <c r="RQD261" s="98"/>
      <c r="RQE261" s="49"/>
      <c r="RQF261" s="405"/>
      <c r="RQG261" s="405"/>
      <c r="RQH261" s="277"/>
      <c r="RQI261" s="277"/>
      <c r="RQJ261" s="277"/>
      <c r="RQK261" s="277"/>
      <c r="RQL261" s="277"/>
      <c r="RQM261" s="277"/>
      <c r="RQN261" s="277"/>
      <c r="RQO261" s="277"/>
      <c r="RQP261" s="402"/>
      <c r="RQQ261" s="404"/>
      <c r="RQR261" s="49"/>
      <c r="RQS261" s="49"/>
      <c r="RQT261" s="49"/>
      <c r="RQU261" s="99"/>
      <c r="RQV261" s="98"/>
      <c r="RQW261" s="49"/>
      <c r="RQX261" s="405"/>
      <c r="RQY261" s="405"/>
      <c r="RQZ261" s="277"/>
      <c r="RRA261" s="277"/>
      <c r="RRB261" s="277"/>
      <c r="RRC261" s="277"/>
      <c r="RRD261" s="277"/>
      <c r="RRE261" s="277"/>
      <c r="RRF261" s="277"/>
      <c r="RRG261" s="277"/>
      <c r="RRH261" s="402"/>
      <c r="RRI261" s="404"/>
      <c r="RRJ261" s="49"/>
      <c r="RRK261" s="49"/>
      <c r="RRL261" s="49"/>
      <c r="RRM261" s="99"/>
      <c r="RRN261" s="98"/>
      <c r="RRO261" s="49"/>
      <c r="RRP261" s="405"/>
      <c r="RRQ261" s="405"/>
      <c r="RRR261" s="277"/>
      <c r="RRS261" s="277"/>
      <c r="RRT261" s="277"/>
      <c r="RRU261" s="277"/>
      <c r="RRV261" s="277"/>
      <c r="RRW261" s="277"/>
      <c r="RRX261" s="277"/>
      <c r="RRY261" s="277"/>
      <c r="RRZ261" s="402"/>
      <c r="RSA261" s="404"/>
      <c r="RSB261" s="49"/>
      <c r="RSC261" s="49"/>
      <c r="RSD261" s="49"/>
      <c r="RSE261" s="99"/>
      <c r="RSF261" s="98"/>
      <c r="RSG261" s="49"/>
      <c r="RSH261" s="405"/>
      <c r="RSI261" s="405"/>
      <c r="RSJ261" s="277"/>
      <c r="RSK261" s="277"/>
      <c r="RSL261" s="277"/>
      <c r="RSM261" s="277"/>
      <c r="RSN261" s="277"/>
      <c r="RSO261" s="277"/>
      <c r="RSP261" s="277"/>
      <c r="RSQ261" s="277"/>
      <c r="RSR261" s="402"/>
      <c r="RSS261" s="404"/>
      <c r="RST261" s="49"/>
      <c r="RSU261" s="49"/>
      <c r="RSV261" s="49"/>
      <c r="RSW261" s="99"/>
      <c r="RSX261" s="98"/>
      <c r="RSY261" s="49"/>
      <c r="RSZ261" s="405"/>
      <c r="RTA261" s="405"/>
      <c r="RTB261" s="277"/>
      <c r="RTC261" s="277"/>
      <c r="RTD261" s="277"/>
      <c r="RTE261" s="277"/>
      <c r="RTF261" s="277"/>
      <c r="RTG261" s="277"/>
      <c r="RTH261" s="277"/>
      <c r="RTI261" s="277"/>
      <c r="RTJ261" s="402"/>
      <c r="RTK261" s="404"/>
      <c r="RTL261" s="49"/>
      <c r="RTM261" s="49"/>
      <c r="RTN261" s="49"/>
      <c r="RTO261" s="99"/>
      <c r="RTP261" s="98"/>
      <c r="RTQ261" s="49"/>
      <c r="RTR261" s="405"/>
      <c r="RTS261" s="405"/>
      <c r="RTT261" s="277"/>
      <c r="RTU261" s="277"/>
      <c r="RTV261" s="277"/>
      <c r="RTW261" s="277"/>
      <c r="RTX261" s="277"/>
      <c r="RTY261" s="277"/>
      <c r="RTZ261" s="277"/>
      <c r="RUA261" s="277"/>
      <c r="RUB261" s="402"/>
      <c r="RUC261" s="404"/>
      <c r="RUD261" s="49"/>
      <c r="RUE261" s="49"/>
      <c r="RUF261" s="49"/>
      <c r="RUG261" s="99"/>
      <c r="RUH261" s="98"/>
      <c r="RUI261" s="49"/>
      <c r="RUJ261" s="405"/>
      <c r="RUK261" s="405"/>
      <c r="RUL261" s="277"/>
      <c r="RUM261" s="277"/>
      <c r="RUN261" s="277"/>
      <c r="RUO261" s="277"/>
      <c r="RUP261" s="277"/>
      <c r="RUQ261" s="277"/>
      <c r="RUR261" s="277"/>
      <c r="RUS261" s="277"/>
      <c r="RUT261" s="402"/>
      <c r="RUU261" s="404"/>
      <c r="RUV261" s="49"/>
      <c r="RUW261" s="49"/>
      <c r="RUX261" s="49"/>
      <c r="RUY261" s="99"/>
      <c r="RUZ261" s="98"/>
      <c r="RVA261" s="49"/>
      <c r="RVB261" s="405"/>
      <c r="RVC261" s="405"/>
      <c r="RVD261" s="277"/>
      <c r="RVE261" s="277"/>
      <c r="RVF261" s="277"/>
      <c r="RVG261" s="277"/>
      <c r="RVH261" s="277"/>
      <c r="RVI261" s="277"/>
      <c r="RVJ261" s="277"/>
      <c r="RVK261" s="277"/>
      <c r="RVL261" s="402"/>
      <c r="RVM261" s="404"/>
      <c r="RVN261" s="49"/>
      <c r="RVO261" s="49"/>
      <c r="RVP261" s="49"/>
      <c r="RVQ261" s="99"/>
      <c r="RVR261" s="98"/>
      <c r="RVS261" s="49"/>
      <c r="RVT261" s="405"/>
      <c r="RVU261" s="405"/>
      <c r="RVV261" s="277"/>
      <c r="RVW261" s="277"/>
      <c r="RVX261" s="277"/>
      <c r="RVY261" s="277"/>
      <c r="RVZ261" s="277"/>
      <c r="RWA261" s="277"/>
      <c r="RWB261" s="277"/>
      <c r="RWC261" s="277"/>
      <c r="RWD261" s="402"/>
      <c r="RWE261" s="404"/>
      <c r="RWF261" s="49"/>
      <c r="RWG261" s="49"/>
      <c r="RWH261" s="49"/>
      <c r="RWI261" s="99"/>
      <c r="RWJ261" s="98"/>
      <c r="RWK261" s="49"/>
      <c r="RWL261" s="405"/>
      <c r="RWM261" s="405"/>
      <c r="RWN261" s="277"/>
      <c r="RWO261" s="277"/>
      <c r="RWP261" s="277"/>
      <c r="RWQ261" s="277"/>
      <c r="RWR261" s="277"/>
      <c r="RWS261" s="277"/>
      <c r="RWT261" s="277"/>
      <c r="RWU261" s="277"/>
      <c r="RWV261" s="402"/>
      <c r="RWW261" s="404"/>
      <c r="RWX261" s="49"/>
      <c r="RWY261" s="49"/>
      <c r="RWZ261" s="49"/>
      <c r="RXA261" s="99"/>
      <c r="RXB261" s="98"/>
      <c r="RXC261" s="49"/>
      <c r="RXD261" s="405"/>
      <c r="RXE261" s="405"/>
      <c r="RXF261" s="277"/>
      <c r="RXG261" s="277"/>
      <c r="RXH261" s="277"/>
      <c r="RXI261" s="277"/>
      <c r="RXJ261" s="277"/>
      <c r="RXK261" s="277"/>
      <c r="RXL261" s="277"/>
      <c r="RXM261" s="277"/>
      <c r="RXN261" s="402"/>
      <c r="RXO261" s="404"/>
      <c r="RXP261" s="49"/>
      <c r="RXQ261" s="49"/>
      <c r="RXR261" s="49"/>
      <c r="RXS261" s="99"/>
      <c r="RXT261" s="98"/>
      <c r="RXU261" s="49"/>
      <c r="RXV261" s="405"/>
      <c r="RXW261" s="405"/>
      <c r="RXX261" s="277"/>
      <c r="RXY261" s="277"/>
      <c r="RXZ261" s="277"/>
      <c r="RYA261" s="277"/>
      <c r="RYB261" s="277"/>
      <c r="RYC261" s="277"/>
      <c r="RYD261" s="277"/>
      <c r="RYE261" s="277"/>
      <c r="RYF261" s="402"/>
      <c r="RYG261" s="404"/>
      <c r="RYH261" s="49"/>
      <c r="RYI261" s="49"/>
      <c r="RYJ261" s="49"/>
      <c r="RYK261" s="99"/>
      <c r="RYL261" s="98"/>
      <c r="RYM261" s="49"/>
      <c r="RYN261" s="405"/>
      <c r="RYO261" s="405"/>
      <c r="RYP261" s="277"/>
      <c r="RYQ261" s="277"/>
      <c r="RYR261" s="277"/>
      <c r="RYS261" s="277"/>
      <c r="RYT261" s="277"/>
      <c r="RYU261" s="277"/>
      <c r="RYV261" s="277"/>
      <c r="RYW261" s="277"/>
      <c r="RYX261" s="402"/>
      <c r="RYY261" s="404"/>
      <c r="RYZ261" s="49"/>
      <c r="RZA261" s="49"/>
      <c r="RZB261" s="49"/>
      <c r="RZC261" s="99"/>
      <c r="RZD261" s="98"/>
      <c r="RZE261" s="49"/>
      <c r="RZF261" s="405"/>
      <c r="RZG261" s="405"/>
      <c r="RZH261" s="277"/>
      <c r="RZI261" s="277"/>
      <c r="RZJ261" s="277"/>
      <c r="RZK261" s="277"/>
      <c r="RZL261" s="277"/>
      <c r="RZM261" s="277"/>
      <c r="RZN261" s="277"/>
      <c r="RZO261" s="277"/>
      <c r="RZP261" s="402"/>
      <c r="RZQ261" s="404"/>
      <c r="RZR261" s="49"/>
      <c r="RZS261" s="49"/>
      <c r="RZT261" s="49"/>
      <c r="RZU261" s="99"/>
      <c r="RZV261" s="98"/>
      <c r="RZW261" s="49"/>
      <c r="RZX261" s="405"/>
      <c r="RZY261" s="405"/>
      <c r="RZZ261" s="277"/>
      <c r="SAA261" s="277"/>
      <c r="SAB261" s="277"/>
      <c r="SAC261" s="277"/>
      <c r="SAD261" s="277"/>
      <c r="SAE261" s="277"/>
      <c r="SAF261" s="277"/>
      <c r="SAG261" s="277"/>
      <c r="SAH261" s="402"/>
      <c r="SAI261" s="404"/>
      <c r="SAJ261" s="49"/>
      <c r="SAK261" s="49"/>
      <c r="SAL261" s="49"/>
      <c r="SAM261" s="99"/>
      <c r="SAN261" s="98"/>
      <c r="SAO261" s="49"/>
      <c r="SAP261" s="405"/>
      <c r="SAQ261" s="405"/>
      <c r="SAR261" s="277"/>
      <c r="SAS261" s="277"/>
      <c r="SAT261" s="277"/>
      <c r="SAU261" s="277"/>
      <c r="SAV261" s="277"/>
      <c r="SAW261" s="277"/>
      <c r="SAX261" s="277"/>
      <c r="SAY261" s="277"/>
      <c r="SAZ261" s="402"/>
      <c r="SBA261" s="404"/>
      <c r="SBB261" s="49"/>
      <c r="SBC261" s="49"/>
      <c r="SBD261" s="49"/>
      <c r="SBE261" s="99"/>
      <c r="SBF261" s="98"/>
      <c r="SBG261" s="49"/>
      <c r="SBH261" s="405"/>
      <c r="SBI261" s="405"/>
      <c r="SBJ261" s="277"/>
      <c r="SBK261" s="277"/>
      <c r="SBL261" s="277"/>
      <c r="SBM261" s="277"/>
      <c r="SBN261" s="277"/>
      <c r="SBO261" s="277"/>
      <c r="SBP261" s="277"/>
      <c r="SBQ261" s="277"/>
      <c r="SBR261" s="402"/>
      <c r="SBS261" s="404"/>
      <c r="SBT261" s="49"/>
      <c r="SBU261" s="49"/>
      <c r="SBV261" s="49"/>
      <c r="SBW261" s="99"/>
      <c r="SBX261" s="98"/>
      <c r="SBY261" s="49"/>
      <c r="SBZ261" s="405"/>
      <c r="SCA261" s="405"/>
      <c r="SCB261" s="277"/>
      <c r="SCC261" s="277"/>
      <c r="SCD261" s="277"/>
      <c r="SCE261" s="277"/>
      <c r="SCF261" s="277"/>
      <c r="SCG261" s="277"/>
      <c r="SCH261" s="277"/>
      <c r="SCI261" s="277"/>
      <c r="SCJ261" s="402"/>
      <c r="SCK261" s="404"/>
      <c r="SCL261" s="49"/>
      <c r="SCM261" s="49"/>
      <c r="SCN261" s="49"/>
      <c r="SCO261" s="99"/>
      <c r="SCP261" s="98"/>
      <c r="SCQ261" s="49"/>
      <c r="SCR261" s="405"/>
      <c r="SCS261" s="405"/>
      <c r="SCT261" s="277"/>
      <c r="SCU261" s="277"/>
      <c r="SCV261" s="277"/>
      <c r="SCW261" s="277"/>
      <c r="SCX261" s="277"/>
      <c r="SCY261" s="277"/>
      <c r="SCZ261" s="277"/>
      <c r="SDA261" s="277"/>
      <c r="SDB261" s="402"/>
      <c r="SDC261" s="404"/>
      <c r="SDD261" s="49"/>
      <c r="SDE261" s="49"/>
      <c r="SDF261" s="49"/>
      <c r="SDG261" s="99"/>
      <c r="SDH261" s="98"/>
      <c r="SDI261" s="49"/>
      <c r="SDJ261" s="405"/>
      <c r="SDK261" s="405"/>
      <c r="SDL261" s="277"/>
      <c r="SDM261" s="277"/>
      <c r="SDN261" s="277"/>
      <c r="SDO261" s="277"/>
      <c r="SDP261" s="277"/>
      <c r="SDQ261" s="277"/>
      <c r="SDR261" s="277"/>
      <c r="SDS261" s="277"/>
      <c r="SDT261" s="402"/>
      <c r="SDU261" s="404"/>
      <c r="SDV261" s="49"/>
      <c r="SDW261" s="49"/>
      <c r="SDX261" s="49"/>
      <c r="SDY261" s="99"/>
      <c r="SDZ261" s="98"/>
      <c r="SEA261" s="49"/>
      <c r="SEB261" s="405"/>
      <c r="SEC261" s="405"/>
      <c r="SED261" s="277"/>
      <c r="SEE261" s="277"/>
      <c r="SEF261" s="277"/>
      <c r="SEG261" s="277"/>
      <c r="SEH261" s="277"/>
      <c r="SEI261" s="277"/>
      <c r="SEJ261" s="277"/>
      <c r="SEK261" s="277"/>
      <c r="SEL261" s="402"/>
      <c r="SEM261" s="404"/>
      <c r="SEN261" s="49"/>
      <c r="SEO261" s="49"/>
      <c r="SEP261" s="49"/>
      <c r="SEQ261" s="99"/>
      <c r="SER261" s="98"/>
      <c r="SES261" s="49"/>
      <c r="SET261" s="405"/>
      <c r="SEU261" s="405"/>
      <c r="SEV261" s="277"/>
      <c r="SEW261" s="277"/>
      <c r="SEX261" s="277"/>
      <c r="SEY261" s="277"/>
      <c r="SEZ261" s="277"/>
      <c r="SFA261" s="277"/>
      <c r="SFB261" s="277"/>
      <c r="SFC261" s="277"/>
      <c r="SFD261" s="402"/>
      <c r="SFE261" s="404"/>
      <c r="SFF261" s="49"/>
      <c r="SFG261" s="49"/>
      <c r="SFH261" s="49"/>
      <c r="SFI261" s="99"/>
      <c r="SFJ261" s="98"/>
      <c r="SFK261" s="49"/>
      <c r="SFL261" s="405"/>
      <c r="SFM261" s="405"/>
      <c r="SFN261" s="277"/>
      <c r="SFO261" s="277"/>
      <c r="SFP261" s="277"/>
      <c r="SFQ261" s="277"/>
      <c r="SFR261" s="277"/>
      <c r="SFS261" s="277"/>
      <c r="SFT261" s="277"/>
      <c r="SFU261" s="277"/>
      <c r="SFV261" s="402"/>
      <c r="SFW261" s="404"/>
      <c r="SFX261" s="49"/>
      <c r="SFY261" s="49"/>
      <c r="SFZ261" s="49"/>
      <c r="SGA261" s="99"/>
      <c r="SGB261" s="98"/>
      <c r="SGC261" s="49"/>
      <c r="SGD261" s="405"/>
      <c r="SGE261" s="405"/>
      <c r="SGF261" s="277"/>
      <c r="SGG261" s="277"/>
      <c r="SGH261" s="277"/>
      <c r="SGI261" s="277"/>
      <c r="SGJ261" s="277"/>
      <c r="SGK261" s="277"/>
      <c r="SGL261" s="277"/>
      <c r="SGM261" s="277"/>
      <c r="SGN261" s="402"/>
      <c r="SGO261" s="404"/>
      <c r="SGP261" s="49"/>
      <c r="SGQ261" s="49"/>
      <c r="SGR261" s="49"/>
      <c r="SGS261" s="99"/>
      <c r="SGT261" s="98"/>
      <c r="SGU261" s="49"/>
      <c r="SGV261" s="405"/>
      <c r="SGW261" s="405"/>
      <c r="SGX261" s="277"/>
      <c r="SGY261" s="277"/>
      <c r="SGZ261" s="277"/>
      <c r="SHA261" s="277"/>
      <c r="SHB261" s="277"/>
      <c r="SHC261" s="277"/>
      <c r="SHD261" s="277"/>
      <c r="SHE261" s="277"/>
      <c r="SHF261" s="402"/>
      <c r="SHG261" s="404"/>
      <c r="SHH261" s="49"/>
      <c r="SHI261" s="49"/>
      <c r="SHJ261" s="49"/>
      <c r="SHK261" s="99"/>
      <c r="SHL261" s="98"/>
      <c r="SHM261" s="49"/>
      <c r="SHN261" s="405"/>
      <c r="SHO261" s="405"/>
      <c r="SHP261" s="277"/>
      <c r="SHQ261" s="277"/>
      <c r="SHR261" s="277"/>
      <c r="SHS261" s="277"/>
      <c r="SHT261" s="277"/>
      <c r="SHU261" s="277"/>
      <c r="SHV261" s="277"/>
      <c r="SHW261" s="277"/>
      <c r="SHX261" s="402"/>
      <c r="SHY261" s="404"/>
      <c r="SHZ261" s="49"/>
      <c r="SIA261" s="49"/>
      <c r="SIB261" s="49"/>
      <c r="SIC261" s="99"/>
      <c r="SID261" s="98"/>
      <c r="SIE261" s="49"/>
      <c r="SIF261" s="405"/>
      <c r="SIG261" s="405"/>
      <c r="SIH261" s="277"/>
      <c r="SII261" s="277"/>
      <c r="SIJ261" s="277"/>
      <c r="SIK261" s="277"/>
      <c r="SIL261" s="277"/>
      <c r="SIM261" s="277"/>
      <c r="SIN261" s="277"/>
      <c r="SIO261" s="277"/>
      <c r="SIP261" s="402"/>
      <c r="SIQ261" s="404"/>
      <c r="SIR261" s="49"/>
      <c r="SIS261" s="49"/>
      <c r="SIT261" s="49"/>
      <c r="SIU261" s="99"/>
      <c r="SIV261" s="98"/>
      <c r="SIW261" s="49"/>
      <c r="SIX261" s="405"/>
      <c r="SIY261" s="405"/>
      <c r="SIZ261" s="277"/>
      <c r="SJA261" s="277"/>
      <c r="SJB261" s="277"/>
      <c r="SJC261" s="277"/>
      <c r="SJD261" s="277"/>
      <c r="SJE261" s="277"/>
      <c r="SJF261" s="277"/>
      <c r="SJG261" s="277"/>
      <c r="SJH261" s="402"/>
      <c r="SJI261" s="404"/>
      <c r="SJJ261" s="49"/>
      <c r="SJK261" s="49"/>
      <c r="SJL261" s="49"/>
      <c r="SJM261" s="99"/>
      <c r="SJN261" s="98"/>
      <c r="SJO261" s="49"/>
      <c r="SJP261" s="405"/>
      <c r="SJQ261" s="405"/>
      <c r="SJR261" s="277"/>
      <c r="SJS261" s="277"/>
      <c r="SJT261" s="277"/>
      <c r="SJU261" s="277"/>
      <c r="SJV261" s="277"/>
      <c r="SJW261" s="277"/>
      <c r="SJX261" s="277"/>
      <c r="SJY261" s="277"/>
      <c r="SJZ261" s="402"/>
      <c r="SKA261" s="404"/>
      <c r="SKB261" s="49"/>
      <c r="SKC261" s="49"/>
      <c r="SKD261" s="49"/>
      <c r="SKE261" s="99"/>
      <c r="SKF261" s="98"/>
      <c r="SKG261" s="49"/>
      <c r="SKH261" s="405"/>
      <c r="SKI261" s="405"/>
      <c r="SKJ261" s="277"/>
      <c r="SKK261" s="277"/>
      <c r="SKL261" s="277"/>
      <c r="SKM261" s="277"/>
      <c r="SKN261" s="277"/>
      <c r="SKO261" s="277"/>
      <c r="SKP261" s="277"/>
      <c r="SKQ261" s="277"/>
      <c r="SKR261" s="402"/>
      <c r="SKS261" s="404"/>
      <c r="SKT261" s="49"/>
      <c r="SKU261" s="49"/>
      <c r="SKV261" s="49"/>
      <c r="SKW261" s="99"/>
      <c r="SKX261" s="98"/>
      <c r="SKY261" s="49"/>
      <c r="SKZ261" s="405"/>
      <c r="SLA261" s="405"/>
      <c r="SLB261" s="277"/>
      <c r="SLC261" s="277"/>
      <c r="SLD261" s="277"/>
      <c r="SLE261" s="277"/>
      <c r="SLF261" s="277"/>
      <c r="SLG261" s="277"/>
      <c r="SLH261" s="277"/>
      <c r="SLI261" s="277"/>
      <c r="SLJ261" s="402"/>
      <c r="SLK261" s="404"/>
      <c r="SLL261" s="49"/>
      <c r="SLM261" s="49"/>
      <c r="SLN261" s="49"/>
      <c r="SLO261" s="99"/>
      <c r="SLP261" s="98"/>
      <c r="SLQ261" s="49"/>
      <c r="SLR261" s="405"/>
      <c r="SLS261" s="405"/>
      <c r="SLT261" s="277"/>
      <c r="SLU261" s="277"/>
      <c r="SLV261" s="277"/>
      <c r="SLW261" s="277"/>
      <c r="SLX261" s="277"/>
      <c r="SLY261" s="277"/>
      <c r="SLZ261" s="277"/>
      <c r="SMA261" s="277"/>
      <c r="SMB261" s="402"/>
      <c r="SMC261" s="404"/>
      <c r="SMD261" s="49"/>
      <c r="SME261" s="49"/>
      <c r="SMF261" s="49"/>
      <c r="SMG261" s="99"/>
      <c r="SMH261" s="98"/>
      <c r="SMI261" s="49"/>
      <c r="SMJ261" s="405"/>
      <c r="SMK261" s="405"/>
      <c r="SML261" s="277"/>
      <c r="SMM261" s="277"/>
      <c r="SMN261" s="277"/>
      <c r="SMO261" s="277"/>
      <c r="SMP261" s="277"/>
      <c r="SMQ261" s="277"/>
      <c r="SMR261" s="277"/>
      <c r="SMS261" s="277"/>
      <c r="SMT261" s="402"/>
      <c r="SMU261" s="404"/>
      <c r="SMV261" s="49"/>
      <c r="SMW261" s="49"/>
      <c r="SMX261" s="49"/>
      <c r="SMY261" s="99"/>
      <c r="SMZ261" s="98"/>
      <c r="SNA261" s="49"/>
      <c r="SNB261" s="405"/>
      <c r="SNC261" s="405"/>
      <c r="SND261" s="277"/>
      <c r="SNE261" s="277"/>
      <c r="SNF261" s="277"/>
      <c r="SNG261" s="277"/>
      <c r="SNH261" s="277"/>
      <c r="SNI261" s="277"/>
      <c r="SNJ261" s="277"/>
      <c r="SNK261" s="277"/>
      <c r="SNL261" s="402"/>
      <c r="SNM261" s="404"/>
      <c r="SNN261" s="49"/>
      <c r="SNO261" s="49"/>
      <c r="SNP261" s="49"/>
      <c r="SNQ261" s="99"/>
      <c r="SNR261" s="98"/>
      <c r="SNS261" s="49"/>
      <c r="SNT261" s="405"/>
      <c r="SNU261" s="405"/>
      <c r="SNV261" s="277"/>
      <c r="SNW261" s="277"/>
      <c r="SNX261" s="277"/>
      <c r="SNY261" s="277"/>
      <c r="SNZ261" s="277"/>
      <c r="SOA261" s="277"/>
      <c r="SOB261" s="277"/>
      <c r="SOC261" s="277"/>
      <c r="SOD261" s="402"/>
      <c r="SOE261" s="404"/>
      <c r="SOF261" s="49"/>
      <c r="SOG261" s="49"/>
      <c r="SOH261" s="49"/>
      <c r="SOI261" s="99"/>
      <c r="SOJ261" s="98"/>
      <c r="SOK261" s="49"/>
      <c r="SOL261" s="405"/>
      <c r="SOM261" s="405"/>
      <c r="SON261" s="277"/>
      <c r="SOO261" s="277"/>
      <c r="SOP261" s="277"/>
      <c r="SOQ261" s="277"/>
      <c r="SOR261" s="277"/>
      <c r="SOS261" s="277"/>
      <c r="SOT261" s="277"/>
      <c r="SOU261" s="277"/>
      <c r="SOV261" s="402"/>
      <c r="SOW261" s="404"/>
      <c r="SOX261" s="49"/>
      <c r="SOY261" s="49"/>
      <c r="SOZ261" s="49"/>
      <c r="SPA261" s="99"/>
      <c r="SPB261" s="98"/>
      <c r="SPC261" s="49"/>
      <c r="SPD261" s="405"/>
      <c r="SPE261" s="405"/>
      <c r="SPF261" s="277"/>
      <c r="SPG261" s="277"/>
      <c r="SPH261" s="277"/>
      <c r="SPI261" s="277"/>
      <c r="SPJ261" s="277"/>
      <c r="SPK261" s="277"/>
      <c r="SPL261" s="277"/>
      <c r="SPM261" s="277"/>
      <c r="SPN261" s="402"/>
      <c r="SPO261" s="404"/>
      <c r="SPP261" s="49"/>
      <c r="SPQ261" s="49"/>
      <c r="SPR261" s="49"/>
      <c r="SPS261" s="99"/>
      <c r="SPT261" s="98"/>
      <c r="SPU261" s="49"/>
      <c r="SPV261" s="405"/>
      <c r="SPW261" s="405"/>
      <c r="SPX261" s="277"/>
      <c r="SPY261" s="277"/>
      <c r="SPZ261" s="277"/>
      <c r="SQA261" s="277"/>
      <c r="SQB261" s="277"/>
      <c r="SQC261" s="277"/>
      <c r="SQD261" s="277"/>
      <c r="SQE261" s="277"/>
      <c r="SQF261" s="402"/>
      <c r="SQG261" s="404"/>
      <c r="SQH261" s="49"/>
      <c r="SQI261" s="49"/>
      <c r="SQJ261" s="49"/>
      <c r="SQK261" s="99"/>
      <c r="SQL261" s="98"/>
      <c r="SQM261" s="49"/>
      <c r="SQN261" s="405"/>
      <c r="SQO261" s="405"/>
      <c r="SQP261" s="277"/>
      <c r="SQQ261" s="277"/>
      <c r="SQR261" s="277"/>
      <c r="SQS261" s="277"/>
      <c r="SQT261" s="277"/>
      <c r="SQU261" s="277"/>
      <c r="SQV261" s="277"/>
      <c r="SQW261" s="277"/>
      <c r="SQX261" s="402"/>
      <c r="SQY261" s="404"/>
      <c r="SQZ261" s="49"/>
      <c r="SRA261" s="49"/>
      <c r="SRB261" s="49"/>
      <c r="SRC261" s="99"/>
      <c r="SRD261" s="98"/>
      <c r="SRE261" s="49"/>
      <c r="SRF261" s="405"/>
      <c r="SRG261" s="405"/>
      <c r="SRH261" s="277"/>
      <c r="SRI261" s="277"/>
      <c r="SRJ261" s="277"/>
      <c r="SRK261" s="277"/>
      <c r="SRL261" s="277"/>
      <c r="SRM261" s="277"/>
      <c r="SRN261" s="277"/>
      <c r="SRO261" s="277"/>
      <c r="SRP261" s="402"/>
      <c r="SRQ261" s="404"/>
      <c r="SRR261" s="49"/>
      <c r="SRS261" s="49"/>
      <c r="SRT261" s="49"/>
      <c r="SRU261" s="99"/>
      <c r="SRV261" s="98"/>
      <c r="SRW261" s="49"/>
      <c r="SRX261" s="405"/>
      <c r="SRY261" s="405"/>
      <c r="SRZ261" s="277"/>
      <c r="SSA261" s="277"/>
      <c r="SSB261" s="277"/>
      <c r="SSC261" s="277"/>
      <c r="SSD261" s="277"/>
      <c r="SSE261" s="277"/>
      <c r="SSF261" s="277"/>
      <c r="SSG261" s="277"/>
      <c r="SSH261" s="402"/>
      <c r="SSI261" s="404"/>
      <c r="SSJ261" s="49"/>
      <c r="SSK261" s="49"/>
      <c r="SSL261" s="49"/>
      <c r="SSM261" s="99"/>
      <c r="SSN261" s="98"/>
      <c r="SSO261" s="49"/>
      <c r="SSP261" s="405"/>
      <c r="SSQ261" s="405"/>
      <c r="SSR261" s="277"/>
      <c r="SSS261" s="277"/>
      <c r="SST261" s="277"/>
      <c r="SSU261" s="277"/>
      <c r="SSV261" s="277"/>
      <c r="SSW261" s="277"/>
      <c r="SSX261" s="277"/>
      <c r="SSY261" s="277"/>
      <c r="SSZ261" s="402"/>
      <c r="STA261" s="404"/>
      <c r="STB261" s="49"/>
      <c r="STC261" s="49"/>
      <c r="STD261" s="49"/>
      <c r="STE261" s="99"/>
      <c r="STF261" s="98"/>
      <c r="STG261" s="49"/>
      <c r="STH261" s="405"/>
      <c r="STI261" s="405"/>
      <c r="STJ261" s="277"/>
      <c r="STK261" s="277"/>
      <c r="STL261" s="277"/>
      <c r="STM261" s="277"/>
      <c r="STN261" s="277"/>
      <c r="STO261" s="277"/>
      <c r="STP261" s="277"/>
      <c r="STQ261" s="277"/>
      <c r="STR261" s="402"/>
      <c r="STS261" s="404"/>
      <c r="STT261" s="49"/>
      <c r="STU261" s="49"/>
      <c r="STV261" s="49"/>
      <c r="STW261" s="99"/>
      <c r="STX261" s="98"/>
      <c r="STY261" s="49"/>
      <c r="STZ261" s="405"/>
      <c r="SUA261" s="405"/>
      <c r="SUB261" s="277"/>
      <c r="SUC261" s="277"/>
      <c r="SUD261" s="277"/>
      <c r="SUE261" s="277"/>
      <c r="SUF261" s="277"/>
      <c r="SUG261" s="277"/>
      <c r="SUH261" s="277"/>
      <c r="SUI261" s="277"/>
      <c r="SUJ261" s="402"/>
      <c r="SUK261" s="404"/>
      <c r="SUL261" s="49"/>
      <c r="SUM261" s="49"/>
      <c r="SUN261" s="49"/>
      <c r="SUO261" s="99"/>
      <c r="SUP261" s="98"/>
      <c r="SUQ261" s="49"/>
      <c r="SUR261" s="405"/>
      <c r="SUS261" s="405"/>
      <c r="SUT261" s="277"/>
      <c r="SUU261" s="277"/>
      <c r="SUV261" s="277"/>
      <c r="SUW261" s="277"/>
      <c r="SUX261" s="277"/>
      <c r="SUY261" s="277"/>
      <c r="SUZ261" s="277"/>
      <c r="SVA261" s="277"/>
      <c r="SVB261" s="402"/>
      <c r="SVC261" s="404"/>
      <c r="SVD261" s="49"/>
      <c r="SVE261" s="49"/>
      <c r="SVF261" s="49"/>
      <c r="SVG261" s="99"/>
      <c r="SVH261" s="98"/>
      <c r="SVI261" s="49"/>
      <c r="SVJ261" s="405"/>
      <c r="SVK261" s="405"/>
      <c r="SVL261" s="277"/>
      <c r="SVM261" s="277"/>
      <c r="SVN261" s="277"/>
      <c r="SVO261" s="277"/>
      <c r="SVP261" s="277"/>
      <c r="SVQ261" s="277"/>
      <c r="SVR261" s="277"/>
      <c r="SVS261" s="277"/>
      <c r="SVT261" s="402"/>
      <c r="SVU261" s="404"/>
      <c r="SVV261" s="49"/>
      <c r="SVW261" s="49"/>
      <c r="SVX261" s="49"/>
      <c r="SVY261" s="99"/>
      <c r="SVZ261" s="98"/>
      <c r="SWA261" s="49"/>
      <c r="SWB261" s="405"/>
      <c r="SWC261" s="405"/>
      <c r="SWD261" s="277"/>
      <c r="SWE261" s="277"/>
      <c r="SWF261" s="277"/>
      <c r="SWG261" s="277"/>
      <c r="SWH261" s="277"/>
      <c r="SWI261" s="277"/>
      <c r="SWJ261" s="277"/>
      <c r="SWK261" s="277"/>
      <c r="SWL261" s="402"/>
      <c r="SWM261" s="404"/>
      <c r="SWN261" s="49"/>
      <c r="SWO261" s="49"/>
      <c r="SWP261" s="49"/>
      <c r="SWQ261" s="99"/>
      <c r="SWR261" s="98"/>
      <c r="SWS261" s="49"/>
      <c r="SWT261" s="405"/>
      <c r="SWU261" s="405"/>
      <c r="SWV261" s="277"/>
      <c r="SWW261" s="277"/>
      <c r="SWX261" s="277"/>
      <c r="SWY261" s="277"/>
      <c r="SWZ261" s="277"/>
      <c r="SXA261" s="277"/>
      <c r="SXB261" s="277"/>
      <c r="SXC261" s="277"/>
      <c r="SXD261" s="402"/>
      <c r="SXE261" s="404"/>
      <c r="SXF261" s="49"/>
      <c r="SXG261" s="49"/>
      <c r="SXH261" s="49"/>
      <c r="SXI261" s="99"/>
      <c r="SXJ261" s="98"/>
      <c r="SXK261" s="49"/>
      <c r="SXL261" s="405"/>
      <c r="SXM261" s="405"/>
      <c r="SXN261" s="277"/>
      <c r="SXO261" s="277"/>
      <c r="SXP261" s="277"/>
      <c r="SXQ261" s="277"/>
      <c r="SXR261" s="277"/>
      <c r="SXS261" s="277"/>
      <c r="SXT261" s="277"/>
      <c r="SXU261" s="277"/>
      <c r="SXV261" s="402"/>
      <c r="SXW261" s="404"/>
      <c r="SXX261" s="49"/>
      <c r="SXY261" s="49"/>
      <c r="SXZ261" s="49"/>
      <c r="SYA261" s="99"/>
      <c r="SYB261" s="98"/>
      <c r="SYC261" s="49"/>
      <c r="SYD261" s="405"/>
      <c r="SYE261" s="405"/>
      <c r="SYF261" s="277"/>
      <c r="SYG261" s="277"/>
      <c r="SYH261" s="277"/>
      <c r="SYI261" s="277"/>
      <c r="SYJ261" s="277"/>
      <c r="SYK261" s="277"/>
      <c r="SYL261" s="277"/>
      <c r="SYM261" s="277"/>
      <c r="SYN261" s="402"/>
      <c r="SYO261" s="404"/>
      <c r="SYP261" s="49"/>
      <c r="SYQ261" s="49"/>
      <c r="SYR261" s="49"/>
      <c r="SYS261" s="99"/>
      <c r="SYT261" s="98"/>
      <c r="SYU261" s="49"/>
      <c r="SYV261" s="405"/>
      <c r="SYW261" s="405"/>
      <c r="SYX261" s="277"/>
      <c r="SYY261" s="277"/>
      <c r="SYZ261" s="277"/>
      <c r="SZA261" s="277"/>
      <c r="SZB261" s="277"/>
      <c r="SZC261" s="277"/>
      <c r="SZD261" s="277"/>
      <c r="SZE261" s="277"/>
      <c r="SZF261" s="402"/>
      <c r="SZG261" s="404"/>
      <c r="SZH261" s="49"/>
      <c r="SZI261" s="49"/>
      <c r="SZJ261" s="49"/>
      <c r="SZK261" s="99"/>
      <c r="SZL261" s="98"/>
      <c r="SZM261" s="49"/>
      <c r="SZN261" s="405"/>
      <c r="SZO261" s="405"/>
      <c r="SZP261" s="277"/>
      <c r="SZQ261" s="277"/>
      <c r="SZR261" s="277"/>
      <c r="SZS261" s="277"/>
      <c r="SZT261" s="277"/>
      <c r="SZU261" s="277"/>
      <c r="SZV261" s="277"/>
      <c r="SZW261" s="277"/>
      <c r="SZX261" s="402"/>
      <c r="SZY261" s="404"/>
      <c r="SZZ261" s="49"/>
      <c r="TAA261" s="49"/>
      <c r="TAB261" s="49"/>
      <c r="TAC261" s="99"/>
      <c r="TAD261" s="98"/>
      <c r="TAE261" s="49"/>
      <c r="TAF261" s="405"/>
      <c r="TAG261" s="405"/>
      <c r="TAH261" s="277"/>
      <c r="TAI261" s="277"/>
      <c r="TAJ261" s="277"/>
      <c r="TAK261" s="277"/>
      <c r="TAL261" s="277"/>
      <c r="TAM261" s="277"/>
      <c r="TAN261" s="277"/>
      <c r="TAO261" s="277"/>
      <c r="TAP261" s="402"/>
      <c r="TAQ261" s="404"/>
      <c r="TAR261" s="49"/>
      <c r="TAS261" s="49"/>
      <c r="TAT261" s="49"/>
      <c r="TAU261" s="99"/>
      <c r="TAV261" s="98"/>
      <c r="TAW261" s="49"/>
      <c r="TAX261" s="405"/>
      <c r="TAY261" s="405"/>
      <c r="TAZ261" s="277"/>
      <c r="TBA261" s="277"/>
      <c r="TBB261" s="277"/>
      <c r="TBC261" s="277"/>
      <c r="TBD261" s="277"/>
      <c r="TBE261" s="277"/>
      <c r="TBF261" s="277"/>
      <c r="TBG261" s="277"/>
      <c r="TBH261" s="402"/>
      <c r="TBI261" s="404"/>
      <c r="TBJ261" s="49"/>
      <c r="TBK261" s="49"/>
      <c r="TBL261" s="49"/>
      <c r="TBM261" s="99"/>
      <c r="TBN261" s="98"/>
      <c r="TBO261" s="49"/>
      <c r="TBP261" s="405"/>
      <c r="TBQ261" s="405"/>
      <c r="TBR261" s="277"/>
      <c r="TBS261" s="277"/>
      <c r="TBT261" s="277"/>
      <c r="TBU261" s="277"/>
      <c r="TBV261" s="277"/>
      <c r="TBW261" s="277"/>
      <c r="TBX261" s="277"/>
      <c r="TBY261" s="277"/>
      <c r="TBZ261" s="402"/>
      <c r="TCA261" s="404"/>
      <c r="TCB261" s="49"/>
      <c r="TCC261" s="49"/>
      <c r="TCD261" s="49"/>
      <c r="TCE261" s="99"/>
      <c r="TCF261" s="98"/>
      <c r="TCG261" s="49"/>
      <c r="TCH261" s="405"/>
      <c r="TCI261" s="405"/>
      <c r="TCJ261" s="277"/>
      <c r="TCK261" s="277"/>
      <c r="TCL261" s="277"/>
      <c r="TCM261" s="277"/>
      <c r="TCN261" s="277"/>
      <c r="TCO261" s="277"/>
      <c r="TCP261" s="277"/>
      <c r="TCQ261" s="277"/>
      <c r="TCR261" s="402"/>
      <c r="TCS261" s="404"/>
      <c r="TCT261" s="49"/>
      <c r="TCU261" s="49"/>
      <c r="TCV261" s="49"/>
      <c r="TCW261" s="99"/>
      <c r="TCX261" s="98"/>
      <c r="TCY261" s="49"/>
      <c r="TCZ261" s="405"/>
      <c r="TDA261" s="405"/>
      <c r="TDB261" s="277"/>
      <c r="TDC261" s="277"/>
      <c r="TDD261" s="277"/>
      <c r="TDE261" s="277"/>
      <c r="TDF261" s="277"/>
      <c r="TDG261" s="277"/>
      <c r="TDH261" s="277"/>
      <c r="TDI261" s="277"/>
      <c r="TDJ261" s="402"/>
      <c r="TDK261" s="404"/>
      <c r="TDL261" s="49"/>
      <c r="TDM261" s="49"/>
      <c r="TDN261" s="49"/>
      <c r="TDO261" s="99"/>
      <c r="TDP261" s="98"/>
      <c r="TDQ261" s="49"/>
      <c r="TDR261" s="405"/>
      <c r="TDS261" s="405"/>
      <c r="TDT261" s="277"/>
      <c r="TDU261" s="277"/>
      <c r="TDV261" s="277"/>
      <c r="TDW261" s="277"/>
      <c r="TDX261" s="277"/>
      <c r="TDY261" s="277"/>
      <c r="TDZ261" s="277"/>
      <c r="TEA261" s="277"/>
      <c r="TEB261" s="402"/>
      <c r="TEC261" s="404"/>
      <c r="TED261" s="49"/>
      <c r="TEE261" s="49"/>
      <c r="TEF261" s="49"/>
      <c r="TEG261" s="99"/>
      <c r="TEH261" s="98"/>
      <c r="TEI261" s="49"/>
      <c r="TEJ261" s="405"/>
      <c r="TEK261" s="405"/>
      <c r="TEL261" s="277"/>
      <c r="TEM261" s="277"/>
      <c r="TEN261" s="277"/>
      <c r="TEO261" s="277"/>
      <c r="TEP261" s="277"/>
      <c r="TEQ261" s="277"/>
      <c r="TER261" s="277"/>
      <c r="TES261" s="277"/>
      <c r="TET261" s="402"/>
      <c r="TEU261" s="404"/>
      <c r="TEV261" s="49"/>
      <c r="TEW261" s="49"/>
      <c r="TEX261" s="49"/>
      <c r="TEY261" s="99"/>
      <c r="TEZ261" s="98"/>
      <c r="TFA261" s="49"/>
      <c r="TFB261" s="405"/>
      <c r="TFC261" s="405"/>
      <c r="TFD261" s="277"/>
      <c r="TFE261" s="277"/>
      <c r="TFF261" s="277"/>
      <c r="TFG261" s="277"/>
      <c r="TFH261" s="277"/>
      <c r="TFI261" s="277"/>
      <c r="TFJ261" s="277"/>
      <c r="TFK261" s="277"/>
      <c r="TFL261" s="402"/>
      <c r="TFM261" s="404"/>
      <c r="TFN261" s="49"/>
      <c r="TFO261" s="49"/>
      <c r="TFP261" s="49"/>
      <c r="TFQ261" s="99"/>
      <c r="TFR261" s="98"/>
      <c r="TFS261" s="49"/>
      <c r="TFT261" s="405"/>
      <c r="TFU261" s="405"/>
      <c r="TFV261" s="277"/>
      <c r="TFW261" s="277"/>
      <c r="TFX261" s="277"/>
      <c r="TFY261" s="277"/>
      <c r="TFZ261" s="277"/>
      <c r="TGA261" s="277"/>
      <c r="TGB261" s="277"/>
      <c r="TGC261" s="277"/>
      <c r="TGD261" s="402"/>
      <c r="TGE261" s="404"/>
      <c r="TGF261" s="49"/>
      <c r="TGG261" s="49"/>
      <c r="TGH261" s="49"/>
      <c r="TGI261" s="99"/>
      <c r="TGJ261" s="98"/>
      <c r="TGK261" s="49"/>
      <c r="TGL261" s="405"/>
      <c r="TGM261" s="405"/>
      <c r="TGN261" s="277"/>
      <c r="TGO261" s="277"/>
      <c r="TGP261" s="277"/>
      <c r="TGQ261" s="277"/>
      <c r="TGR261" s="277"/>
      <c r="TGS261" s="277"/>
      <c r="TGT261" s="277"/>
      <c r="TGU261" s="277"/>
      <c r="TGV261" s="402"/>
      <c r="TGW261" s="404"/>
      <c r="TGX261" s="49"/>
      <c r="TGY261" s="49"/>
      <c r="TGZ261" s="49"/>
      <c r="THA261" s="99"/>
      <c r="THB261" s="98"/>
      <c r="THC261" s="49"/>
      <c r="THD261" s="405"/>
      <c r="THE261" s="405"/>
      <c r="THF261" s="277"/>
      <c r="THG261" s="277"/>
      <c r="THH261" s="277"/>
      <c r="THI261" s="277"/>
      <c r="THJ261" s="277"/>
      <c r="THK261" s="277"/>
      <c r="THL261" s="277"/>
      <c r="THM261" s="277"/>
      <c r="THN261" s="402"/>
      <c r="THO261" s="404"/>
      <c r="THP261" s="49"/>
      <c r="THQ261" s="49"/>
      <c r="THR261" s="49"/>
      <c r="THS261" s="99"/>
      <c r="THT261" s="98"/>
      <c r="THU261" s="49"/>
      <c r="THV261" s="405"/>
      <c r="THW261" s="405"/>
      <c r="THX261" s="277"/>
      <c r="THY261" s="277"/>
      <c r="THZ261" s="277"/>
      <c r="TIA261" s="277"/>
      <c r="TIB261" s="277"/>
      <c r="TIC261" s="277"/>
      <c r="TID261" s="277"/>
      <c r="TIE261" s="277"/>
      <c r="TIF261" s="402"/>
      <c r="TIG261" s="404"/>
      <c r="TIH261" s="49"/>
      <c r="TII261" s="49"/>
      <c r="TIJ261" s="49"/>
      <c r="TIK261" s="99"/>
      <c r="TIL261" s="98"/>
      <c r="TIM261" s="49"/>
      <c r="TIN261" s="405"/>
      <c r="TIO261" s="405"/>
      <c r="TIP261" s="277"/>
      <c r="TIQ261" s="277"/>
      <c r="TIR261" s="277"/>
      <c r="TIS261" s="277"/>
      <c r="TIT261" s="277"/>
      <c r="TIU261" s="277"/>
      <c r="TIV261" s="277"/>
      <c r="TIW261" s="277"/>
      <c r="TIX261" s="402"/>
      <c r="TIY261" s="404"/>
      <c r="TIZ261" s="49"/>
      <c r="TJA261" s="49"/>
      <c r="TJB261" s="49"/>
      <c r="TJC261" s="99"/>
      <c r="TJD261" s="98"/>
      <c r="TJE261" s="49"/>
      <c r="TJF261" s="405"/>
      <c r="TJG261" s="405"/>
      <c r="TJH261" s="277"/>
      <c r="TJI261" s="277"/>
      <c r="TJJ261" s="277"/>
      <c r="TJK261" s="277"/>
      <c r="TJL261" s="277"/>
      <c r="TJM261" s="277"/>
      <c r="TJN261" s="277"/>
      <c r="TJO261" s="277"/>
      <c r="TJP261" s="402"/>
      <c r="TJQ261" s="404"/>
      <c r="TJR261" s="49"/>
      <c r="TJS261" s="49"/>
      <c r="TJT261" s="49"/>
      <c r="TJU261" s="99"/>
      <c r="TJV261" s="98"/>
      <c r="TJW261" s="49"/>
      <c r="TJX261" s="405"/>
      <c r="TJY261" s="405"/>
      <c r="TJZ261" s="277"/>
      <c r="TKA261" s="277"/>
      <c r="TKB261" s="277"/>
      <c r="TKC261" s="277"/>
      <c r="TKD261" s="277"/>
      <c r="TKE261" s="277"/>
      <c r="TKF261" s="277"/>
      <c r="TKG261" s="277"/>
      <c r="TKH261" s="402"/>
      <c r="TKI261" s="404"/>
      <c r="TKJ261" s="49"/>
      <c r="TKK261" s="49"/>
      <c r="TKL261" s="49"/>
      <c r="TKM261" s="99"/>
      <c r="TKN261" s="98"/>
      <c r="TKO261" s="49"/>
      <c r="TKP261" s="405"/>
      <c r="TKQ261" s="405"/>
      <c r="TKR261" s="277"/>
      <c r="TKS261" s="277"/>
      <c r="TKT261" s="277"/>
      <c r="TKU261" s="277"/>
      <c r="TKV261" s="277"/>
      <c r="TKW261" s="277"/>
      <c r="TKX261" s="277"/>
      <c r="TKY261" s="277"/>
      <c r="TKZ261" s="402"/>
      <c r="TLA261" s="404"/>
      <c r="TLB261" s="49"/>
      <c r="TLC261" s="49"/>
      <c r="TLD261" s="49"/>
      <c r="TLE261" s="99"/>
      <c r="TLF261" s="98"/>
      <c r="TLG261" s="49"/>
      <c r="TLH261" s="405"/>
      <c r="TLI261" s="405"/>
      <c r="TLJ261" s="277"/>
      <c r="TLK261" s="277"/>
      <c r="TLL261" s="277"/>
      <c r="TLM261" s="277"/>
      <c r="TLN261" s="277"/>
      <c r="TLO261" s="277"/>
      <c r="TLP261" s="277"/>
      <c r="TLQ261" s="277"/>
      <c r="TLR261" s="402"/>
      <c r="TLS261" s="404"/>
      <c r="TLT261" s="49"/>
      <c r="TLU261" s="49"/>
      <c r="TLV261" s="49"/>
      <c r="TLW261" s="99"/>
      <c r="TLX261" s="98"/>
      <c r="TLY261" s="49"/>
      <c r="TLZ261" s="405"/>
      <c r="TMA261" s="405"/>
      <c r="TMB261" s="277"/>
      <c r="TMC261" s="277"/>
      <c r="TMD261" s="277"/>
      <c r="TME261" s="277"/>
      <c r="TMF261" s="277"/>
      <c r="TMG261" s="277"/>
      <c r="TMH261" s="277"/>
      <c r="TMI261" s="277"/>
      <c r="TMJ261" s="402"/>
      <c r="TMK261" s="404"/>
      <c r="TML261" s="49"/>
      <c r="TMM261" s="49"/>
      <c r="TMN261" s="49"/>
      <c r="TMO261" s="99"/>
      <c r="TMP261" s="98"/>
      <c r="TMQ261" s="49"/>
      <c r="TMR261" s="405"/>
      <c r="TMS261" s="405"/>
      <c r="TMT261" s="277"/>
      <c r="TMU261" s="277"/>
      <c r="TMV261" s="277"/>
      <c r="TMW261" s="277"/>
      <c r="TMX261" s="277"/>
      <c r="TMY261" s="277"/>
      <c r="TMZ261" s="277"/>
      <c r="TNA261" s="277"/>
      <c r="TNB261" s="402"/>
      <c r="TNC261" s="404"/>
      <c r="TND261" s="49"/>
      <c r="TNE261" s="49"/>
      <c r="TNF261" s="49"/>
      <c r="TNG261" s="99"/>
      <c r="TNH261" s="98"/>
      <c r="TNI261" s="49"/>
      <c r="TNJ261" s="405"/>
      <c r="TNK261" s="405"/>
      <c r="TNL261" s="277"/>
      <c r="TNM261" s="277"/>
      <c r="TNN261" s="277"/>
      <c r="TNO261" s="277"/>
      <c r="TNP261" s="277"/>
      <c r="TNQ261" s="277"/>
      <c r="TNR261" s="277"/>
      <c r="TNS261" s="277"/>
      <c r="TNT261" s="402"/>
      <c r="TNU261" s="404"/>
      <c r="TNV261" s="49"/>
      <c r="TNW261" s="49"/>
      <c r="TNX261" s="49"/>
      <c r="TNY261" s="99"/>
      <c r="TNZ261" s="98"/>
      <c r="TOA261" s="49"/>
      <c r="TOB261" s="405"/>
      <c r="TOC261" s="405"/>
      <c r="TOD261" s="277"/>
      <c r="TOE261" s="277"/>
      <c r="TOF261" s="277"/>
      <c r="TOG261" s="277"/>
      <c r="TOH261" s="277"/>
      <c r="TOI261" s="277"/>
      <c r="TOJ261" s="277"/>
      <c r="TOK261" s="277"/>
      <c r="TOL261" s="402"/>
      <c r="TOM261" s="404"/>
      <c r="TON261" s="49"/>
      <c r="TOO261" s="49"/>
      <c r="TOP261" s="49"/>
      <c r="TOQ261" s="99"/>
      <c r="TOR261" s="98"/>
      <c r="TOS261" s="49"/>
      <c r="TOT261" s="405"/>
      <c r="TOU261" s="405"/>
      <c r="TOV261" s="277"/>
      <c r="TOW261" s="277"/>
      <c r="TOX261" s="277"/>
      <c r="TOY261" s="277"/>
      <c r="TOZ261" s="277"/>
      <c r="TPA261" s="277"/>
      <c r="TPB261" s="277"/>
      <c r="TPC261" s="277"/>
      <c r="TPD261" s="402"/>
      <c r="TPE261" s="404"/>
      <c r="TPF261" s="49"/>
      <c r="TPG261" s="49"/>
      <c r="TPH261" s="49"/>
      <c r="TPI261" s="99"/>
      <c r="TPJ261" s="98"/>
      <c r="TPK261" s="49"/>
      <c r="TPL261" s="405"/>
      <c r="TPM261" s="405"/>
      <c r="TPN261" s="277"/>
      <c r="TPO261" s="277"/>
      <c r="TPP261" s="277"/>
      <c r="TPQ261" s="277"/>
      <c r="TPR261" s="277"/>
      <c r="TPS261" s="277"/>
      <c r="TPT261" s="277"/>
      <c r="TPU261" s="277"/>
      <c r="TPV261" s="402"/>
      <c r="TPW261" s="404"/>
      <c r="TPX261" s="49"/>
      <c r="TPY261" s="49"/>
      <c r="TPZ261" s="49"/>
      <c r="TQA261" s="99"/>
      <c r="TQB261" s="98"/>
      <c r="TQC261" s="49"/>
      <c r="TQD261" s="405"/>
      <c r="TQE261" s="405"/>
      <c r="TQF261" s="277"/>
      <c r="TQG261" s="277"/>
      <c r="TQH261" s="277"/>
      <c r="TQI261" s="277"/>
      <c r="TQJ261" s="277"/>
      <c r="TQK261" s="277"/>
      <c r="TQL261" s="277"/>
      <c r="TQM261" s="277"/>
      <c r="TQN261" s="402"/>
      <c r="TQO261" s="404"/>
      <c r="TQP261" s="49"/>
      <c r="TQQ261" s="49"/>
      <c r="TQR261" s="49"/>
      <c r="TQS261" s="99"/>
      <c r="TQT261" s="98"/>
      <c r="TQU261" s="49"/>
      <c r="TQV261" s="405"/>
      <c r="TQW261" s="405"/>
      <c r="TQX261" s="277"/>
      <c r="TQY261" s="277"/>
      <c r="TQZ261" s="277"/>
      <c r="TRA261" s="277"/>
      <c r="TRB261" s="277"/>
      <c r="TRC261" s="277"/>
      <c r="TRD261" s="277"/>
      <c r="TRE261" s="277"/>
      <c r="TRF261" s="402"/>
      <c r="TRG261" s="404"/>
      <c r="TRH261" s="49"/>
      <c r="TRI261" s="49"/>
      <c r="TRJ261" s="49"/>
      <c r="TRK261" s="99"/>
      <c r="TRL261" s="98"/>
      <c r="TRM261" s="49"/>
      <c r="TRN261" s="405"/>
      <c r="TRO261" s="405"/>
      <c r="TRP261" s="277"/>
      <c r="TRQ261" s="277"/>
      <c r="TRR261" s="277"/>
      <c r="TRS261" s="277"/>
      <c r="TRT261" s="277"/>
      <c r="TRU261" s="277"/>
      <c r="TRV261" s="277"/>
      <c r="TRW261" s="277"/>
      <c r="TRX261" s="402"/>
      <c r="TRY261" s="404"/>
      <c r="TRZ261" s="49"/>
      <c r="TSA261" s="49"/>
      <c r="TSB261" s="49"/>
      <c r="TSC261" s="99"/>
      <c r="TSD261" s="98"/>
      <c r="TSE261" s="49"/>
      <c r="TSF261" s="405"/>
      <c r="TSG261" s="405"/>
      <c r="TSH261" s="277"/>
      <c r="TSI261" s="277"/>
      <c r="TSJ261" s="277"/>
      <c r="TSK261" s="277"/>
      <c r="TSL261" s="277"/>
      <c r="TSM261" s="277"/>
      <c r="TSN261" s="277"/>
      <c r="TSO261" s="277"/>
      <c r="TSP261" s="402"/>
      <c r="TSQ261" s="404"/>
      <c r="TSR261" s="49"/>
      <c r="TSS261" s="49"/>
      <c r="TST261" s="49"/>
      <c r="TSU261" s="99"/>
      <c r="TSV261" s="98"/>
      <c r="TSW261" s="49"/>
      <c r="TSX261" s="405"/>
      <c r="TSY261" s="405"/>
      <c r="TSZ261" s="277"/>
      <c r="TTA261" s="277"/>
      <c r="TTB261" s="277"/>
      <c r="TTC261" s="277"/>
      <c r="TTD261" s="277"/>
      <c r="TTE261" s="277"/>
      <c r="TTF261" s="277"/>
      <c r="TTG261" s="277"/>
      <c r="TTH261" s="402"/>
      <c r="TTI261" s="404"/>
      <c r="TTJ261" s="49"/>
      <c r="TTK261" s="49"/>
      <c r="TTL261" s="49"/>
      <c r="TTM261" s="99"/>
      <c r="TTN261" s="98"/>
      <c r="TTO261" s="49"/>
      <c r="TTP261" s="405"/>
      <c r="TTQ261" s="405"/>
      <c r="TTR261" s="277"/>
      <c r="TTS261" s="277"/>
      <c r="TTT261" s="277"/>
      <c r="TTU261" s="277"/>
      <c r="TTV261" s="277"/>
      <c r="TTW261" s="277"/>
      <c r="TTX261" s="277"/>
      <c r="TTY261" s="277"/>
      <c r="TTZ261" s="402"/>
      <c r="TUA261" s="404"/>
      <c r="TUB261" s="49"/>
      <c r="TUC261" s="49"/>
      <c r="TUD261" s="49"/>
      <c r="TUE261" s="99"/>
      <c r="TUF261" s="98"/>
      <c r="TUG261" s="49"/>
      <c r="TUH261" s="405"/>
      <c r="TUI261" s="405"/>
      <c r="TUJ261" s="277"/>
      <c r="TUK261" s="277"/>
      <c r="TUL261" s="277"/>
      <c r="TUM261" s="277"/>
      <c r="TUN261" s="277"/>
      <c r="TUO261" s="277"/>
      <c r="TUP261" s="277"/>
      <c r="TUQ261" s="277"/>
      <c r="TUR261" s="402"/>
      <c r="TUS261" s="404"/>
      <c r="TUT261" s="49"/>
      <c r="TUU261" s="49"/>
      <c r="TUV261" s="49"/>
      <c r="TUW261" s="99"/>
      <c r="TUX261" s="98"/>
      <c r="TUY261" s="49"/>
      <c r="TUZ261" s="405"/>
      <c r="TVA261" s="405"/>
      <c r="TVB261" s="277"/>
      <c r="TVC261" s="277"/>
      <c r="TVD261" s="277"/>
      <c r="TVE261" s="277"/>
      <c r="TVF261" s="277"/>
      <c r="TVG261" s="277"/>
      <c r="TVH261" s="277"/>
      <c r="TVI261" s="277"/>
      <c r="TVJ261" s="402"/>
      <c r="TVK261" s="404"/>
      <c r="TVL261" s="49"/>
      <c r="TVM261" s="49"/>
      <c r="TVN261" s="49"/>
      <c r="TVO261" s="99"/>
      <c r="TVP261" s="98"/>
      <c r="TVQ261" s="49"/>
      <c r="TVR261" s="405"/>
      <c r="TVS261" s="405"/>
      <c r="TVT261" s="277"/>
      <c r="TVU261" s="277"/>
      <c r="TVV261" s="277"/>
      <c r="TVW261" s="277"/>
      <c r="TVX261" s="277"/>
      <c r="TVY261" s="277"/>
      <c r="TVZ261" s="277"/>
      <c r="TWA261" s="277"/>
      <c r="TWB261" s="402"/>
      <c r="TWC261" s="404"/>
      <c r="TWD261" s="49"/>
      <c r="TWE261" s="49"/>
      <c r="TWF261" s="49"/>
      <c r="TWG261" s="99"/>
      <c r="TWH261" s="98"/>
      <c r="TWI261" s="49"/>
      <c r="TWJ261" s="405"/>
      <c r="TWK261" s="405"/>
      <c r="TWL261" s="277"/>
      <c r="TWM261" s="277"/>
      <c r="TWN261" s="277"/>
      <c r="TWO261" s="277"/>
      <c r="TWP261" s="277"/>
      <c r="TWQ261" s="277"/>
      <c r="TWR261" s="277"/>
      <c r="TWS261" s="277"/>
      <c r="TWT261" s="402"/>
      <c r="TWU261" s="404"/>
      <c r="TWV261" s="49"/>
      <c r="TWW261" s="49"/>
      <c r="TWX261" s="49"/>
      <c r="TWY261" s="99"/>
      <c r="TWZ261" s="98"/>
      <c r="TXA261" s="49"/>
      <c r="TXB261" s="405"/>
      <c r="TXC261" s="405"/>
      <c r="TXD261" s="277"/>
      <c r="TXE261" s="277"/>
      <c r="TXF261" s="277"/>
      <c r="TXG261" s="277"/>
      <c r="TXH261" s="277"/>
      <c r="TXI261" s="277"/>
      <c r="TXJ261" s="277"/>
      <c r="TXK261" s="277"/>
      <c r="TXL261" s="402"/>
      <c r="TXM261" s="404"/>
      <c r="TXN261" s="49"/>
      <c r="TXO261" s="49"/>
      <c r="TXP261" s="49"/>
      <c r="TXQ261" s="99"/>
      <c r="TXR261" s="98"/>
      <c r="TXS261" s="49"/>
      <c r="TXT261" s="405"/>
      <c r="TXU261" s="405"/>
      <c r="TXV261" s="277"/>
      <c r="TXW261" s="277"/>
      <c r="TXX261" s="277"/>
      <c r="TXY261" s="277"/>
      <c r="TXZ261" s="277"/>
      <c r="TYA261" s="277"/>
      <c r="TYB261" s="277"/>
      <c r="TYC261" s="277"/>
      <c r="TYD261" s="402"/>
      <c r="TYE261" s="404"/>
      <c r="TYF261" s="49"/>
      <c r="TYG261" s="49"/>
      <c r="TYH261" s="49"/>
      <c r="TYI261" s="99"/>
      <c r="TYJ261" s="98"/>
      <c r="TYK261" s="49"/>
      <c r="TYL261" s="405"/>
      <c r="TYM261" s="405"/>
      <c r="TYN261" s="277"/>
      <c r="TYO261" s="277"/>
      <c r="TYP261" s="277"/>
      <c r="TYQ261" s="277"/>
      <c r="TYR261" s="277"/>
      <c r="TYS261" s="277"/>
      <c r="TYT261" s="277"/>
      <c r="TYU261" s="277"/>
      <c r="TYV261" s="402"/>
      <c r="TYW261" s="404"/>
      <c r="TYX261" s="49"/>
      <c r="TYY261" s="49"/>
      <c r="TYZ261" s="49"/>
      <c r="TZA261" s="99"/>
      <c r="TZB261" s="98"/>
      <c r="TZC261" s="49"/>
      <c r="TZD261" s="405"/>
      <c r="TZE261" s="405"/>
      <c r="TZF261" s="277"/>
      <c r="TZG261" s="277"/>
      <c r="TZH261" s="277"/>
      <c r="TZI261" s="277"/>
      <c r="TZJ261" s="277"/>
      <c r="TZK261" s="277"/>
      <c r="TZL261" s="277"/>
      <c r="TZM261" s="277"/>
      <c r="TZN261" s="402"/>
      <c r="TZO261" s="404"/>
      <c r="TZP261" s="49"/>
      <c r="TZQ261" s="49"/>
      <c r="TZR261" s="49"/>
      <c r="TZS261" s="99"/>
      <c r="TZT261" s="98"/>
      <c r="TZU261" s="49"/>
      <c r="TZV261" s="405"/>
      <c r="TZW261" s="405"/>
      <c r="TZX261" s="277"/>
      <c r="TZY261" s="277"/>
      <c r="TZZ261" s="277"/>
      <c r="UAA261" s="277"/>
      <c r="UAB261" s="277"/>
      <c r="UAC261" s="277"/>
      <c r="UAD261" s="277"/>
      <c r="UAE261" s="277"/>
      <c r="UAF261" s="402"/>
      <c r="UAG261" s="404"/>
      <c r="UAH261" s="49"/>
      <c r="UAI261" s="49"/>
      <c r="UAJ261" s="49"/>
      <c r="UAK261" s="99"/>
      <c r="UAL261" s="98"/>
      <c r="UAM261" s="49"/>
      <c r="UAN261" s="405"/>
      <c r="UAO261" s="405"/>
      <c r="UAP261" s="277"/>
      <c r="UAQ261" s="277"/>
      <c r="UAR261" s="277"/>
      <c r="UAS261" s="277"/>
      <c r="UAT261" s="277"/>
      <c r="UAU261" s="277"/>
      <c r="UAV261" s="277"/>
      <c r="UAW261" s="277"/>
      <c r="UAX261" s="402"/>
      <c r="UAY261" s="404"/>
      <c r="UAZ261" s="49"/>
      <c r="UBA261" s="49"/>
      <c r="UBB261" s="49"/>
      <c r="UBC261" s="99"/>
      <c r="UBD261" s="98"/>
      <c r="UBE261" s="49"/>
      <c r="UBF261" s="405"/>
      <c r="UBG261" s="405"/>
      <c r="UBH261" s="277"/>
      <c r="UBI261" s="277"/>
      <c r="UBJ261" s="277"/>
      <c r="UBK261" s="277"/>
      <c r="UBL261" s="277"/>
      <c r="UBM261" s="277"/>
      <c r="UBN261" s="277"/>
      <c r="UBO261" s="277"/>
      <c r="UBP261" s="402"/>
      <c r="UBQ261" s="404"/>
      <c r="UBR261" s="49"/>
      <c r="UBS261" s="49"/>
      <c r="UBT261" s="49"/>
      <c r="UBU261" s="99"/>
      <c r="UBV261" s="98"/>
      <c r="UBW261" s="49"/>
      <c r="UBX261" s="405"/>
      <c r="UBY261" s="405"/>
      <c r="UBZ261" s="277"/>
      <c r="UCA261" s="277"/>
      <c r="UCB261" s="277"/>
      <c r="UCC261" s="277"/>
      <c r="UCD261" s="277"/>
      <c r="UCE261" s="277"/>
      <c r="UCF261" s="277"/>
      <c r="UCG261" s="277"/>
      <c r="UCH261" s="402"/>
      <c r="UCI261" s="404"/>
      <c r="UCJ261" s="49"/>
      <c r="UCK261" s="49"/>
      <c r="UCL261" s="49"/>
      <c r="UCM261" s="99"/>
      <c r="UCN261" s="98"/>
      <c r="UCO261" s="49"/>
      <c r="UCP261" s="405"/>
      <c r="UCQ261" s="405"/>
      <c r="UCR261" s="277"/>
      <c r="UCS261" s="277"/>
      <c r="UCT261" s="277"/>
      <c r="UCU261" s="277"/>
      <c r="UCV261" s="277"/>
      <c r="UCW261" s="277"/>
      <c r="UCX261" s="277"/>
      <c r="UCY261" s="277"/>
      <c r="UCZ261" s="402"/>
      <c r="UDA261" s="404"/>
      <c r="UDB261" s="49"/>
      <c r="UDC261" s="49"/>
      <c r="UDD261" s="49"/>
      <c r="UDE261" s="99"/>
      <c r="UDF261" s="98"/>
      <c r="UDG261" s="49"/>
      <c r="UDH261" s="405"/>
      <c r="UDI261" s="405"/>
      <c r="UDJ261" s="277"/>
      <c r="UDK261" s="277"/>
      <c r="UDL261" s="277"/>
      <c r="UDM261" s="277"/>
      <c r="UDN261" s="277"/>
      <c r="UDO261" s="277"/>
      <c r="UDP261" s="277"/>
      <c r="UDQ261" s="277"/>
      <c r="UDR261" s="402"/>
      <c r="UDS261" s="404"/>
      <c r="UDT261" s="49"/>
      <c r="UDU261" s="49"/>
      <c r="UDV261" s="49"/>
      <c r="UDW261" s="99"/>
      <c r="UDX261" s="98"/>
      <c r="UDY261" s="49"/>
      <c r="UDZ261" s="405"/>
      <c r="UEA261" s="405"/>
      <c r="UEB261" s="277"/>
      <c r="UEC261" s="277"/>
      <c r="UED261" s="277"/>
      <c r="UEE261" s="277"/>
      <c r="UEF261" s="277"/>
      <c r="UEG261" s="277"/>
      <c r="UEH261" s="277"/>
      <c r="UEI261" s="277"/>
      <c r="UEJ261" s="402"/>
      <c r="UEK261" s="404"/>
      <c r="UEL261" s="49"/>
      <c r="UEM261" s="49"/>
      <c r="UEN261" s="49"/>
      <c r="UEO261" s="99"/>
      <c r="UEP261" s="98"/>
      <c r="UEQ261" s="49"/>
      <c r="UER261" s="405"/>
      <c r="UES261" s="405"/>
      <c r="UET261" s="277"/>
      <c r="UEU261" s="277"/>
      <c r="UEV261" s="277"/>
      <c r="UEW261" s="277"/>
      <c r="UEX261" s="277"/>
      <c r="UEY261" s="277"/>
      <c r="UEZ261" s="277"/>
      <c r="UFA261" s="277"/>
      <c r="UFB261" s="402"/>
      <c r="UFC261" s="404"/>
      <c r="UFD261" s="49"/>
      <c r="UFE261" s="49"/>
      <c r="UFF261" s="49"/>
      <c r="UFG261" s="99"/>
      <c r="UFH261" s="98"/>
      <c r="UFI261" s="49"/>
      <c r="UFJ261" s="405"/>
      <c r="UFK261" s="405"/>
      <c r="UFL261" s="277"/>
      <c r="UFM261" s="277"/>
      <c r="UFN261" s="277"/>
      <c r="UFO261" s="277"/>
      <c r="UFP261" s="277"/>
      <c r="UFQ261" s="277"/>
      <c r="UFR261" s="277"/>
      <c r="UFS261" s="277"/>
      <c r="UFT261" s="402"/>
      <c r="UFU261" s="404"/>
      <c r="UFV261" s="49"/>
      <c r="UFW261" s="49"/>
      <c r="UFX261" s="49"/>
      <c r="UFY261" s="99"/>
      <c r="UFZ261" s="98"/>
      <c r="UGA261" s="49"/>
      <c r="UGB261" s="405"/>
      <c r="UGC261" s="405"/>
      <c r="UGD261" s="277"/>
      <c r="UGE261" s="277"/>
      <c r="UGF261" s="277"/>
      <c r="UGG261" s="277"/>
      <c r="UGH261" s="277"/>
      <c r="UGI261" s="277"/>
      <c r="UGJ261" s="277"/>
      <c r="UGK261" s="277"/>
      <c r="UGL261" s="402"/>
      <c r="UGM261" s="404"/>
      <c r="UGN261" s="49"/>
      <c r="UGO261" s="49"/>
      <c r="UGP261" s="49"/>
      <c r="UGQ261" s="99"/>
      <c r="UGR261" s="98"/>
      <c r="UGS261" s="49"/>
      <c r="UGT261" s="405"/>
      <c r="UGU261" s="405"/>
      <c r="UGV261" s="277"/>
      <c r="UGW261" s="277"/>
      <c r="UGX261" s="277"/>
      <c r="UGY261" s="277"/>
      <c r="UGZ261" s="277"/>
      <c r="UHA261" s="277"/>
      <c r="UHB261" s="277"/>
      <c r="UHC261" s="277"/>
      <c r="UHD261" s="402"/>
      <c r="UHE261" s="404"/>
      <c r="UHF261" s="49"/>
      <c r="UHG261" s="49"/>
      <c r="UHH261" s="49"/>
      <c r="UHI261" s="99"/>
      <c r="UHJ261" s="98"/>
      <c r="UHK261" s="49"/>
      <c r="UHL261" s="405"/>
      <c r="UHM261" s="405"/>
      <c r="UHN261" s="277"/>
      <c r="UHO261" s="277"/>
      <c r="UHP261" s="277"/>
      <c r="UHQ261" s="277"/>
      <c r="UHR261" s="277"/>
      <c r="UHS261" s="277"/>
      <c r="UHT261" s="277"/>
      <c r="UHU261" s="277"/>
      <c r="UHV261" s="402"/>
      <c r="UHW261" s="404"/>
      <c r="UHX261" s="49"/>
      <c r="UHY261" s="49"/>
      <c r="UHZ261" s="49"/>
      <c r="UIA261" s="99"/>
      <c r="UIB261" s="98"/>
      <c r="UIC261" s="49"/>
      <c r="UID261" s="405"/>
      <c r="UIE261" s="405"/>
      <c r="UIF261" s="277"/>
      <c r="UIG261" s="277"/>
      <c r="UIH261" s="277"/>
      <c r="UII261" s="277"/>
      <c r="UIJ261" s="277"/>
      <c r="UIK261" s="277"/>
      <c r="UIL261" s="277"/>
      <c r="UIM261" s="277"/>
      <c r="UIN261" s="402"/>
      <c r="UIO261" s="404"/>
      <c r="UIP261" s="49"/>
      <c r="UIQ261" s="49"/>
      <c r="UIR261" s="49"/>
      <c r="UIS261" s="99"/>
      <c r="UIT261" s="98"/>
      <c r="UIU261" s="49"/>
      <c r="UIV261" s="405"/>
      <c r="UIW261" s="405"/>
      <c r="UIX261" s="277"/>
      <c r="UIY261" s="277"/>
      <c r="UIZ261" s="277"/>
      <c r="UJA261" s="277"/>
      <c r="UJB261" s="277"/>
      <c r="UJC261" s="277"/>
      <c r="UJD261" s="277"/>
      <c r="UJE261" s="277"/>
      <c r="UJF261" s="402"/>
      <c r="UJG261" s="404"/>
      <c r="UJH261" s="49"/>
      <c r="UJI261" s="49"/>
      <c r="UJJ261" s="49"/>
      <c r="UJK261" s="99"/>
      <c r="UJL261" s="98"/>
      <c r="UJM261" s="49"/>
      <c r="UJN261" s="405"/>
      <c r="UJO261" s="405"/>
      <c r="UJP261" s="277"/>
      <c r="UJQ261" s="277"/>
      <c r="UJR261" s="277"/>
      <c r="UJS261" s="277"/>
      <c r="UJT261" s="277"/>
      <c r="UJU261" s="277"/>
      <c r="UJV261" s="277"/>
      <c r="UJW261" s="277"/>
      <c r="UJX261" s="402"/>
      <c r="UJY261" s="404"/>
      <c r="UJZ261" s="49"/>
      <c r="UKA261" s="49"/>
      <c r="UKB261" s="49"/>
      <c r="UKC261" s="99"/>
      <c r="UKD261" s="98"/>
      <c r="UKE261" s="49"/>
      <c r="UKF261" s="405"/>
      <c r="UKG261" s="405"/>
      <c r="UKH261" s="277"/>
      <c r="UKI261" s="277"/>
      <c r="UKJ261" s="277"/>
      <c r="UKK261" s="277"/>
      <c r="UKL261" s="277"/>
      <c r="UKM261" s="277"/>
      <c r="UKN261" s="277"/>
      <c r="UKO261" s="277"/>
      <c r="UKP261" s="402"/>
      <c r="UKQ261" s="404"/>
      <c r="UKR261" s="49"/>
      <c r="UKS261" s="49"/>
      <c r="UKT261" s="49"/>
      <c r="UKU261" s="99"/>
      <c r="UKV261" s="98"/>
      <c r="UKW261" s="49"/>
      <c r="UKX261" s="405"/>
      <c r="UKY261" s="405"/>
      <c r="UKZ261" s="277"/>
      <c r="ULA261" s="277"/>
      <c r="ULB261" s="277"/>
      <c r="ULC261" s="277"/>
      <c r="ULD261" s="277"/>
      <c r="ULE261" s="277"/>
      <c r="ULF261" s="277"/>
      <c r="ULG261" s="277"/>
      <c r="ULH261" s="402"/>
      <c r="ULI261" s="404"/>
      <c r="ULJ261" s="49"/>
      <c r="ULK261" s="49"/>
      <c r="ULL261" s="49"/>
      <c r="ULM261" s="99"/>
      <c r="ULN261" s="98"/>
      <c r="ULO261" s="49"/>
      <c r="ULP261" s="405"/>
      <c r="ULQ261" s="405"/>
      <c r="ULR261" s="277"/>
      <c r="ULS261" s="277"/>
      <c r="ULT261" s="277"/>
      <c r="ULU261" s="277"/>
      <c r="ULV261" s="277"/>
      <c r="ULW261" s="277"/>
      <c r="ULX261" s="277"/>
      <c r="ULY261" s="277"/>
      <c r="ULZ261" s="402"/>
      <c r="UMA261" s="404"/>
      <c r="UMB261" s="49"/>
      <c r="UMC261" s="49"/>
      <c r="UMD261" s="49"/>
      <c r="UME261" s="99"/>
      <c r="UMF261" s="98"/>
      <c r="UMG261" s="49"/>
      <c r="UMH261" s="405"/>
      <c r="UMI261" s="405"/>
      <c r="UMJ261" s="277"/>
      <c r="UMK261" s="277"/>
      <c r="UML261" s="277"/>
      <c r="UMM261" s="277"/>
      <c r="UMN261" s="277"/>
      <c r="UMO261" s="277"/>
      <c r="UMP261" s="277"/>
      <c r="UMQ261" s="277"/>
      <c r="UMR261" s="402"/>
      <c r="UMS261" s="404"/>
      <c r="UMT261" s="49"/>
      <c r="UMU261" s="49"/>
      <c r="UMV261" s="49"/>
      <c r="UMW261" s="99"/>
      <c r="UMX261" s="98"/>
      <c r="UMY261" s="49"/>
      <c r="UMZ261" s="405"/>
      <c r="UNA261" s="405"/>
      <c r="UNB261" s="277"/>
      <c r="UNC261" s="277"/>
      <c r="UND261" s="277"/>
      <c r="UNE261" s="277"/>
      <c r="UNF261" s="277"/>
      <c r="UNG261" s="277"/>
      <c r="UNH261" s="277"/>
      <c r="UNI261" s="277"/>
      <c r="UNJ261" s="402"/>
      <c r="UNK261" s="404"/>
      <c r="UNL261" s="49"/>
      <c r="UNM261" s="49"/>
      <c r="UNN261" s="49"/>
      <c r="UNO261" s="99"/>
      <c r="UNP261" s="98"/>
      <c r="UNQ261" s="49"/>
      <c r="UNR261" s="405"/>
      <c r="UNS261" s="405"/>
      <c r="UNT261" s="277"/>
      <c r="UNU261" s="277"/>
      <c r="UNV261" s="277"/>
      <c r="UNW261" s="277"/>
      <c r="UNX261" s="277"/>
      <c r="UNY261" s="277"/>
      <c r="UNZ261" s="277"/>
      <c r="UOA261" s="277"/>
      <c r="UOB261" s="402"/>
      <c r="UOC261" s="404"/>
      <c r="UOD261" s="49"/>
      <c r="UOE261" s="49"/>
      <c r="UOF261" s="49"/>
      <c r="UOG261" s="99"/>
      <c r="UOH261" s="98"/>
      <c r="UOI261" s="49"/>
      <c r="UOJ261" s="405"/>
      <c r="UOK261" s="405"/>
      <c r="UOL261" s="277"/>
      <c r="UOM261" s="277"/>
      <c r="UON261" s="277"/>
      <c r="UOO261" s="277"/>
      <c r="UOP261" s="277"/>
      <c r="UOQ261" s="277"/>
      <c r="UOR261" s="277"/>
      <c r="UOS261" s="277"/>
      <c r="UOT261" s="402"/>
      <c r="UOU261" s="404"/>
      <c r="UOV261" s="49"/>
      <c r="UOW261" s="49"/>
      <c r="UOX261" s="49"/>
      <c r="UOY261" s="99"/>
      <c r="UOZ261" s="98"/>
      <c r="UPA261" s="49"/>
      <c r="UPB261" s="405"/>
      <c r="UPC261" s="405"/>
      <c r="UPD261" s="277"/>
      <c r="UPE261" s="277"/>
      <c r="UPF261" s="277"/>
      <c r="UPG261" s="277"/>
      <c r="UPH261" s="277"/>
      <c r="UPI261" s="277"/>
      <c r="UPJ261" s="277"/>
      <c r="UPK261" s="277"/>
      <c r="UPL261" s="402"/>
      <c r="UPM261" s="404"/>
      <c r="UPN261" s="49"/>
      <c r="UPO261" s="49"/>
      <c r="UPP261" s="49"/>
      <c r="UPQ261" s="99"/>
      <c r="UPR261" s="98"/>
      <c r="UPS261" s="49"/>
      <c r="UPT261" s="405"/>
      <c r="UPU261" s="405"/>
      <c r="UPV261" s="277"/>
      <c r="UPW261" s="277"/>
      <c r="UPX261" s="277"/>
      <c r="UPY261" s="277"/>
      <c r="UPZ261" s="277"/>
      <c r="UQA261" s="277"/>
      <c r="UQB261" s="277"/>
      <c r="UQC261" s="277"/>
      <c r="UQD261" s="402"/>
      <c r="UQE261" s="404"/>
      <c r="UQF261" s="49"/>
      <c r="UQG261" s="49"/>
      <c r="UQH261" s="49"/>
      <c r="UQI261" s="99"/>
      <c r="UQJ261" s="98"/>
      <c r="UQK261" s="49"/>
      <c r="UQL261" s="405"/>
      <c r="UQM261" s="405"/>
      <c r="UQN261" s="277"/>
      <c r="UQO261" s="277"/>
      <c r="UQP261" s="277"/>
      <c r="UQQ261" s="277"/>
      <c r="UQR261" s="277"/>
      <c r="UQS261" s="277"/>
      <c r="UQT261" s="277"/>
      <c r="UQU261" s="277"/>
      <c r="UQV261" s="402"/>
      <c r="UQW261" s="404"/>
      <c r="UQX261" s="49"/>
      <c r="UQY261" s="49"/>
      <c r="UQZ261" s="49"/>
      <c r="URA261" s="99"/>
      <c r="URB261" s="98"/>
      <c r="URC261" s="49"/>
      <c r="URD261" s="405"/>
      <c r="URE261" s="405"/>
      <c r="URF261" s="277"/>
      <c r="URG261" s="277"/>
      <c r="URH261" s="277"/>
      <c r="URI261" s="277"/>
      <c r="URJ261" s="277"/>
      <c r="URK261" s="277"/>
      <c r="URL261" s="277"/>
      <c r="URM261" s="277"/>
      <c r="URN261" s="402"/>
      <c r="URO261" s="404"/>
      <c r="URP261" s="49"/>
      <c r="URQ261" s="49"/>
      <c r="URR261" s="49"/>
      <c r="URS261" s="99"/>
      <c r="URT261" s="98"/>
      <c r="URU261" s="49"/>
      <c r="URV261" s="405"/>
      <c r="URW261" s="405"/>
      <c r="URX261" s="277"/>
      <c r="URY261" s="277"/>
      <c r="URZ261" s="277"/>
      <c r="USA261" s="277"/>
      <c r="USB261" s="277"/>
      <c r="USC261" s="277"/>
      <c r="USD261" s="277"/>
      <c r="USE261" s="277"/>
      <c r="USF261" s="402"/>
      <c r="USG261" s="404"/>
      <c r="USH261" s="49"/>
      <c r="USI261" s="49"/>
      <c r="USJ261" s="49"/>
      <c r="USK261" s="99"/>
      <c r="USL261" s="98"/>
      <c r="USM261" s="49"/>
      <c r="USN261" s="405"/>
      <c r="USO261" s="405"/>
      <c r="USP261" s="277"/>
      <c r="USQ261" s="277"/>
      <c r="USR261" s="277"/>
      <c r="USS261" s="277"/>
      <c r="UST261" s="277"/>
      <c r="USU261" s="277"/>
      <c r="USV261" s="277"/>
      <c r="USW261" s="277"/>
      <c r="USX261" s="402"/>
      <c r="USY261" s="404"/>
      <c r="USZ261" s="49"/>
      <c r="UTA261" s="49"/>
      <c r="UTB261" s="49"/>
      <c r="UTC261" s="99"/>
      <c r="UTD261" s="98"/>
      <c r="UTE261" s="49"/>
      <c r="UTF261" s="405"/>
      <c r="UTG261" s="405"/>
      <c r="UTH261" s="277"/>
      <c r="UTI261" s="277"/>
      <c r="UTJ261" s="277"/>
      <c r="UTK261" s="277"/>
      <c r="UTL261" s="277"/>
      <c r="UTM261" s="277"/>
      <c r="UTN261" s="277"/>
      <c r="UTO261" s="277"/>
      <c r="UTP261" s="402"/>
      <c r="UTQ261" s="404"/>
      <c r="UTR261" s="49"/>
      <c r="UTS261" s="49"/>
      <c r="UTT261" s="49"/>
      <c r="UTU261" s="99"/>
      <c r="UTV261" s="98"/>
      <c r="UTW261" s="49"/>
      <c r="UTX261" s="405"/>
      <c r="UTY261" s="405"/>
      <c r="UTZ261" s="277"/>
      <c r="UUA261" s="277"/>
      <c r="UUB261" s="277"/>
      <c r="UUC261" s="277"/>
      <c r="UUD261" s="277"/>
      <c r="UUE261" s="277"/>
      <c r="UUF261" s="277"/>
      <c r="UUG261" s="277"/>
      <c r="UUH261" s="402"/>
      <c r="UUI261" s="404"/>
      <c r="UUJ261" s="49"/>
      <c r="UUK261" s="49"/>
      <c r="UUL261" s="49"/>
      <c r="UUM261" s="99"/>
      <c r="UUN261" s="98"/>
      <c r="UUO261" s="49"/>
      <c r="UUP261" s="405"/>
      <c r="UUQ261" s="405"/>
      <c r="UUR261" s="277"/>
      <c r="UUS261" s="277"/>
      <c r="UUT261" s="277"/>
      <c r="UUU261" s="277"/>
      <c r="UUV261" s="277"/>
      <c r="UUW261" s="277"/>
      <c r="UUX261" s="277"/>
      <c r="UUY261" s="277"/>
      <c r="UUZ261" s="402"/>
      <c r="UVA261" s="404"/>
      <c r="UVB261" s="49"/>
      <c r="UVC261" s="49"/>
      <c r="UVD261" s="49"/>
      <c r="UVE261" s="99"/>
      <c r="UVF261" s="98"/>
      <c r="UVG261" s="49"/>
      <c r="UVH261" s="405"/>
      <c r="UVI261" s="405"/>
      <c r="UVJ261" s="277"/>
      <c r="UVK261" s="277"/>
      <c r="UVL261" s="277"/>
      <c r="UVM261" s="277"/>
      <c r="UVN261" s="277"/>
      <c r="UVO261" s="277"/>
      <c r="UVP261" s="277"/>
      <c r="UVQ261" s="277"/>
      <c r="UVR261" s="402"/>
      <c r="UVS261" s="404"/>
      <c r="UVT261" s="49"/>
      <c r="UVU261" s="49"/>
      <c r="UVV261" s="49"/>
      <c r="UVW261" s="99"/>
      <c r="UVX261" s="98"/>
      <c r="UVY261" s="49"/>
      <c r="UVZ261" s="405"/>
      <c r="UWA261" s="405"/>
      <c r="UWB261" s="277"/>
      <c r="UWC261" s="277"/>
      <c r="UWD261" s="277"/>
      <c r="UWE261" s="277"/>
      <c r="UWF261" s="277"/>
      <c r="UWG261" s="277"/>
      <c r="UWH261" s="277"/>
      <c r="UWI261" s="277"/>
      <c r="UWJ261" s="402"/>
      <c r="UWK261" s="404"/>
      <c r="UWL261" s="49"/>
      <c r="UWM261" s="49"/>
      <c r="UWN261" s="49"/>
      <c r="UWO261" s="99"/>
      <c r="UWP261" s="98"/>
      <c r="UWQ261" s="49"/>
      <c r="UWR261" s="405"/>
      <c r="UWS261" s="405"/>
      <c r="UWT261" s="277"/>
      <c r="UWU261" s="277"/>
      <c r="UWV261" s="277"/>
      <c r="UWW261" s="277"/>
      <c r="UWX261" s="277"/>
      <c r="UWY261" s="277"/>
      <c r="UWZ261" s="277"/>
      <c r="UXA261" s="277"/>
      <c r="UXB261" s="402"/>
      <c r="UXC261" s="404"/>
      <c r="UXD261" s="49"/>
      <c r="UXE261" s="49"/>
      <c r="UXF261" s="49"/>
      <c r="UXG261" s="99"/>
      <c r="UXH261" s="98"/>
      <c r="UXI261" s="49"/>
      <c r="UXJ261" s="405"/>
      <c r="UXK261" s="405"/>
      <c r="UXL261" s="277"/>
      <c r="UXM261" s="277"/>
      <c r="UXN261" s="277"/>
      <c r="UXO261" s="277"/>
      <c r="UXP261" s="277"/>
      <c r="UXQ261" s="277"/>
      <c r="UXR261" s="277"/>
      <c r="UXS261" s="277"/>
      <c r="UXT261" s="402"/>
      <c r="UXU261" s="404"/>
      <c r="UXV261" s="49"/>
      <c r="UXW261" s="49"/>
      <c r="UXX261" s="49"/>
      <c r="UXY261" s="99"/>
      <c r="UXZ261" s="98"/>
      <c r="UYA261" s="49"/>
      <c r="UYB261" s="405"/>
      <c r="UYC261" s="405"/>
      <c r="UYD261" s="277"/>
      <c r="UYE261" s="277"/>
      <c r="UYF261" s="277"/>
      <c r="UYG261" s="277"/>
      <c r="UYH261" s="277"/>
      <c r="UYI261" s="277"/>
      <c r="UYJ261" s="277"/>
      <c r="UYK261" s="277"/>
      <c r="UYL261" s="402"/>
      <c r="UYM261" s="404"/>
      <c r="UYN261" s="49"/>
      <c r="UYO261" s="49"/>
      <c r="UYP261" s="49"/>
      <c r="UYQ261" s="99"/>
      <c r="UYR261" s="98"/>
      <c r="UYS261" s="49"/>
      <c r="UYT261" s="405"/>
      <c r="UYU261" s="405"/>
      <c r="UYV261" s="277"/>
      <c r="UYW261" s="277"/>
      <c r="UYX261" s="277"/>
      <c r="UYY261" s="277"/>
      <c r="UYZ261" s="277"/>
      <c r="UZA261" s="277"/>
      <c r="UZB261" s="277"/>
      <c r="UZC261" s="277"/>
      <c r="UZD261" s="402"/>
      <c r="UZE261" s="404"/>
      <c r="UZF261" s="49"/>
      <c r="UZG261" s="49"/>
      <c r="UZH261" s="49"/>
      <c r="UZI261" s="99"/>
      <c r="UZJ261" s="98"/>
      <c r="UZK261" s="49"/>
      <c r="UZL261" s="405"/>
      <c r="UZM261" s="405"/>
      <c r="UZN261" s="277"/>
      <c r="UZO261" s="277"/>
      <c r="UZP261" s="277"/>
      <c r="UZQ261" s="277"/>
      <c r="UZR261" s="277"/>
      <c r="UZS261" s="277"/>
      <c r="UZT261" s="277"/>
      <c r="UZU261" s="277"/>
      <c r="UZV261" s="402"/>
      <c r="UZW261" s="404"/>
      <c r="UZX261" s="49"/>
      <c r="UZY261" s="49"/>
      <c r="UZZ261" s="49"/>
      <c r="VAA261" s="99"/>
      <c r="VAB261" s="98"/>
      <c r="VAC261" s="49"/>
      <c r="VAD261" s="405"/>
      <c r="VAE261" s="405"/>
      <c r="VAF261" s="277"/>
      <c r="VAG261" s="277"/>
      <c r="VAH261" s="277"/>
      <c r="VAI261" s="277"/>
      <c r="VAJ261" s="277"/>
      <c r="VAK261" s="277"/>
      <c r="VAL261" s="277"/>
      <c r="VAM261" s="277"/>
      <c r="VAN261" s="402"/>
      <c r="VAO261" s="404"/>
      <c r="VAP261" s="49"/>
      <c r="VAQ261" s="49"/>
      <c r="VAR261" s="49"/>
      <c r="VAS261" s="99"/>
      <c r="VAT261" s="98"/>
      <c r="VAU261" s="49"/>
      <c r="VAV261" s="405"/>
      <c r="VAW261" s="405"/>
      <c r="VAX261" s="277"/>
      <c r="VAY261" s="277"/>
      <c r="VAZ261" s="277"/>
      <c r="VBA261" s="277"/>
      <c r="VBB261" s="277"/>
      <c r="VBC261" s="277"/>
      <c r="VBD261" s="277"/>
      <c r="VBE261" s="277"/>
      <c r="VBF261" s="402"/>
      <c r="VBG261" s="404"/>
      <c r="VBH261" s="49"/>
      <c r="VBI261" s="49"/>
      <c r="VBJ261" s="49"/>
      <c r="VBK261" s="99"/>
      <c r="VBL261" s="98"/>
      <c r="VBM261" s="49"/>
      <c r="VBN261" s="405"/>
      <c r="VBO261" s="405"/>
      <c r="VBP261" s="277"/>
      <c r="VBQ261" s="277"/>
      <c r="VBR261" s="277"/>
      <c r="VBS261" s="277"/>
      <c r="VBT261" s="277"/>
      <c r="VBU261" s="277"/>
      <c r="VBV261" s="277"/>
      <c r="VBW261" s="277"/>
      <c r="VBX261" s="402"/>
      <c r="VBY261" s="404"/>
      <c r="VBZ261" s="49"/>
      <c r="VCA261" s="49"/>
      <c r="VCB261" s="49"/>
      <c r="VCC261" s="99"/>
      <c r="VCD261" s="98"/>
      <c r="VCE261" s="49"/>
      <c r="VCF261" s="405"/>
      <c r="VCG261" s="405"/>
      <c r="VCH261" s="277"/>
      <c r="VCI261" s="277"/>
      <c r="VCJ261" s="277"/>
      <c r="VCK261" s="277"/>
      <c r="VCL261" s="277"/>
      <c r="VCM261" s="277"/>
      <c r="VCN261" s="277"/>
      <c r="VCO261" s="277"/>
      <c r="VCP261" s="402"/>
      <c r="VCQ261" s="404"/>
      <c r="VCR261" s="49"/>
      <c r="VCS261" s="49"/>
      <c r="VCT261" s="49"/>
      <c r="VCU261" s="99"/>
      <c r="VCV261" s="98"/>
      <c r="VCW261" s="49"/>
      <c r="VCX261" s="405"/>
      <c r="VCY261" s="405"/>
      <c r="VCZ261" s="277"/>
      <c r="VDA261" s="277"/>
      <c r="VDB261" s="277"/>
      <c r="VDC261" s="277"/>
      <c r="VDD261" s="277"/>
      <c r="VDE261" s="277"/>
      <c r="VDF261" s="277"/>
      <c r="VDG261" s="277"/>
      <c r="VDH261" s="402"/>
      <c r="VDI261" s="404"/>
      <c r="VDJ261" s="49"/>
      <c r="VDK261" s="49"/>
      <c r="VDL261" s="49"/>
      <c r="VDM261" s="99"/>
      <c r="VDN261" s="98"/>
      <c r="VDO261" s="49"/>
      <c r="VDP261" s="405"/>
      <c r="VDQ261" s="405"/>
      <c r="VDR261" s="277"/>
      <c r="VDS261" s="277"/>
      <c r="VDT261" s="277"/>
      <c r="VDU261" s="277"/>
      <c r="VDV261" s="277"/>
      <c r="VDW261" s="277"/>
      <c r="VDX261" s="277"/>
      <c r="VDY261" s="277"/>
      <c r="VDZ261" s="402"/>
      <c r="VEA261" s="404"/>
      <c r="VEB261" s="49"/>
      <c r="VEC261" s="49"/>
      <c r="VED261" s="49"/>
      <c r="VEE261" s="99"/>
      <c r="VEF261" s="98"/>
      <c r="VEG261" s="49"/>
      <c r="VEH261" s="405"/>
      <c r="VEI261" s="405"/>
      <c r="VEJ261" s="277"/>
      <c r="VEK261" s="277"/>
      <c r="VEL261" s="277"/>
      <c r="VEM261" s="277"/>
      <c r="VEN261" s="277"/>
      <c r="VEO261" s="277"/>
      <c r="VEP261" s="277"/>
      <c r="VEQ261" s="277"/>
      <c r="VER261" s="402"/>
      <c r="VES261" s="404"/>
      <c r="VET261" s="49"/>
      <c r="VEU261" s="49"/>
      <c r="VEV261" s="49"/>
      <c r="VEW261" s="99"/>
      <c r="VEX261" s="98"/>
      <c r="VEY261" s="49"/>
      <c r="VEZ261" s="405"/>
      <c r="VFA261" s="405"/>
      <c r="VFB261" s="277"/>
      <c r="VFC261" s="277"/>
      <c r="VFD261" s="277"/>
      <c r="VFE261" s="277"/>
      <c r="VFF261" s="277"/>
      <c r="VFG261" s="277"/>
      <c r="VFH261" s="277"/>
      <c r="VFI261" s="277"/>
      <c r="VFJ261" s="402"/>
      <c r="VFK261" s="404"/>
      <c r="VFL261" s="49"/>
      <c r="VFM261" s="49"/>
      <c r="VFN261" s="49"/>
      <c r="VFO261" s="99"/>
      <c r="VFP261" s="98"/>
      <c r="VFQ261" s="49"/>
      <c r="VFR261" s="405"/>
      <c r="VFS261" s="405"/>
      <c r="VFT261" s="277"/>
      <c r="VFU261" s="277"/>
      <c r="VFV261" s="277"/>
      <c r="VFW261" s="277"/>
      <c r="VFX261" s="277"/>
      <c r="VFY261" s="277"/>
      <c r="VFZ261" s="277"/>
      <c r="VGA261" s="277"/>
      <c r="VGB261" s="402"/>
      <c r="VGC261" s="404"/>
      <c r="VGD261" s="49"/>
      <c r="VGE261" s="49"/>
      <c r="VGF261" s="49"/>
      <c r="VGG261" s="99"/>
      <c r="VGH261" s="98"/>
      <c r="VGI261" s="49"/>
      <c r="VGJ261" s="405"/>
      <c r="VGK261" s="405"/>
      <c r="VGL261" s="277"/>
      <c r="VGM261" s="277"/>
      <c r="VGN261" s="277"/>
      <c r="VGO261" s="277"/>
      <c r="VGP261" s="277"/>
      <c r="VGQ261" s="277"/>
      <c r="VGR261" s="277"/>
      <c r="VGS261" s="277"/>
      <c r="VGT261" s="402"/>
      <c r="VGU261" s="404"/>
      <c r="VGV261" s="49"/>
      <c r="VGW261" s="49"/>
      <c r="VGX261" s="49"/>
      <c r="VGY261" s="99"/>
      <c r="VGZ261" s="98"/>
      <c r="VHA261" s="49"/>
      <c r="VHB261" s="405"/>
      <c r="VHC261" s="405"/>
      <c r="VHD261" s="277"/>
      <c r="VHE261" s="277"/>
      <c r="VHF261" s="277"/>
      <c r="VHG261" s="277"/>
      <c r="VHH261" s="277"/>
      <c r="VHI261" s="277"/>
      <c r="VHJ261" s="277"/>
      <c r="VHK261" s="277"/>
      <c r="VHL261" s="402"/>
      <c r="VHM261" s="404"/>
      <c r="VHN261" s="49"/>
      <c r="VHO261" s="49"/>
      <c r="VHP261" s="49"/>
      <c r="VHQ261" s="99"/>
      <c r="VHR261" s="98"/>
      <c r="VHS261" s="49"/>
      <c r="VHT261" s="405"/>
      <c r="VHU261" s="405"/>
      <c r="VHV261" s="277"/>
      <c r="VHW261" s="277"/>
      <c r="VHX261" s="277"/>
      <c r="VHY261" s="277"/>
      <c r="VHZ261" s="277"/>
      <c r="VIA261" s="277"/>
      <c r="VIB261" s="277"/>
      <c r="VIC261" s="277"/>
      <c r="VID261" s="402"/>
      <c r="VIE261" s="404"/>
      <c r="VIF261" s="49"/>
      <c r="VIG261" s="49"/>
      <c r="VIH261" s="49"/>
      <c r="VII261" s="99"/>
      <c r="VIJ261" s="98"/>
      <c r="VIK261" s="49"/>
      <c r="VIL261" s="405"/>
      <c r="VIM261" s="405"/>
      <c r="VIN261" s="277"/>
      <c r="VIO261" s="277"/>
      <c r="VIP261" s="277"/>
      <c r="VIQ261" s="277"/>
      <c r="VIR261" s="277"/>
      <c r="VIS261" s="277"/>
      <c r="VIT261" s="277"/>
      <c r="VIU261" s="277"/>
      <c r="VIV261" s="402"/>
      <c r="VIW261" s="404"/>
      <c r="VIX261" s="49"/>
      <c r="VIY261" s="49"/>
      <c r="VIZ261" s="49"/>
      <c r="VJA261" s="99"/>
      <c r="VJB261" s="98"/>
      <c r="VJC261" s="49"/>
      <c r="VJD261" s="405"/>
      <c r="VJE261" s="405"/>
      <c r="VJF261" s="277"/>
      <c r="VJG261" s="277"/>
      <c r="VJH261" s="277"/>
      <c r="VJI261" s="277"/>
      <c r="VJJ261" s="277"/>
      <c r="VJK261" s="277"/>
      <c r="VJL261" s="277"/>
      <c r="VJM261" s="277"/>
      <c r="VJN261" s="402"/>
      <c r="VJO261" s="404"/>
      <c r="VJP261" s="49"/>
      <c r="VJQ261" s="49"/>
      <c r="VJR261" s="49"/>
      <c r="VJS261" s="99"/>
      <c r="VJT261" s="98"/>
      <c r="VJU261" s="49"/>
      <c r="VJV261" s="405"/>
      <c r="VJW261" s="405"/>
      <c r="VJX261" s="277"/>
      <c r="VJY261" s="277"/>
      <c r="VJZ261" s="277"/>
      <c r="VKA261" s="277"/>
      <c r="VKB261" s="277"/>
      <c r="VKC261" s="277"/>
      <c r="VKD261" s="277"/>
      <c r="VKE261" s="277"/>
      <c r="VKF261" s="402"/>
      <c r="VKG261" s="404"/>
      <c r="VKH261" s="49"/>
      <c r="VKI261" s="49"/>
      <c r="VKJ261" s="49"/>
      <c r="VKK261" s="99"/>
      <c r="VKL261" s="98"/>
      <c r="VKM261" s="49"/>
      <c r="VKN261" s="405"/>
      <c r="VKO261" s="405"/>
      <c r="VKP261" s="277"/>
      <c r="VKQ261" s="277"/>
      <c r="VKR261" s="277"/>
      <c r="VKS261" s="277"/>
      <c r="VKT261" s="277"/>
      <c r="VKU261" s="277"/>
      <c r="VKV261" s="277"/>
      <c r="VKW261" s="277"/>
      <c r="VKX261" s="402"/>
      <c r="VKY261" s="404"/>
      <c r="VKZ261" s="49"/>
      <c r="VLA261" s="49"/>
      <c r="VLB261" s="49"/>
      <c r="VLC261" s="99"/>
      <c r="VLD261" s="98"/>
      <c r="VLE261" s="49"/>
      <c r="VLF261" s="405"/>
      <c r="VLG261" s="405"/>
      <c r="VLH261" s="277"/>
      <c r="VLI261" s="277"/>
      <c r="VLJ261" s="277"/>
      <c r="VLK261" s="277"/>
      <c r="VLL261" s="277"/>
      <c r="VLM261" s="277"/>
      <c r="VLN261" s="277"/>
      <c r="VLO261" s="277"/>
      <c r="VLP261" s="402"/>
      <c r="VLQ261" s="404"/>
      <c r="VLR261" s="49"/>
      <c r="VLS261" s="49"/>
      <c r="VLT261" s="49"/>
      <c r="VLU261" s="99"/>
      <c r="VLV261" s="98"/>
      <c r="VLW261" s="49"/>
      <c r="VLX261" s="405"/>
      <c r="VLY261" s="405"/>
      <c r="VLZ261" s="277"/>
      <c r="VMA261" s="277"/>
      <c r="VMB261" s="277"/>
      <c r="VMC261" s="277"/>
      <c r="VMD261" s="277"/>
      <c r="VME261" s="277"/>
      <c r="VMF261" s="277"/>
      <c r="VMG261" s="277"/>
      <c r="VMH261" s="402"/>
      <c r="VMI261" s="404"/>
      <c r="VMJ261" s="49"/>
      <c r="VMK261" s="49"/>
      <c r="VML261" s="49"/>
      <c r="VMM261" s="99"/>
      <c r="VMN261" s="98"/>
      <c r="VMO261" s="49"/>
      <c r="VMP261" s="405"/>
      <c r="VMQ261" s="405"/>
      <c r="VMR261" s="277"/>
      <c r="VMS261" s="277"/>
      <c r="VMT261" s="277"/>
      <c r="VMU261" s="277"/>
      <c r="VMV261" s="277"/>
      <c r="VMW261" s="277"/>
      <c r="VMX261" s="277"/>
      <c r="VMY261" s="277"/>
      <c r="VMZ261" s="402"/>
      <c r="VNA261" s="404"/>
      <c r="VNB261" s="49"/>
      <c r="VNC261" s="49"/>
      <c r="VND261" s="49"/>
      <c r="VNE261" s="99"/>
      <c r="VNF261" s="98"/>
      <c r="VNG261" s="49"/>
      <c r="VNH261" s="405"/>
      <c r="VNI261" s="405"/>
      <c r="VNJ261" s="277"/>
      <c r="VNK261" s="277"/>
      <c r="VNL261" s="277"/>
      <c r="VNM261" s="277"/>
      <c r="VNN261" s="277"/>
      <c r="VNO261" s="277"/>
      <c r="VNP261" s="277"/>
      <c r="VNQ261" s="277"/>
      <c r="VNR261" s="402"/>
      <c r="VNS261" s="404"/>
      <c r="VNT261" s="49"/>
      <c r="VNU261" s="49"/>
      <c r="VNV261" s="49"/>
      <c r="VNW261" s="99"/>
      <c r="VNX261" s="98"/>
      <c r="VNY261" s="49"/>
      <c r="VNZ261" s="405"/>
      <c r="VOA261" s="405"/>
      <c r="VOB261" s="277"/>
      <c r="VOC261" s="277"/>
      <c r="VOD261" s="277"/>
      <c r="VOE261" s="277"/>
      <c r="VOF261" s="277"/>
      <c r="VOG261" s="277"/>
      <c r="VOH261" s="277"/>
      <c r="VOI261" s="277"/>
      <c r="VOJ261" s="402"/>
      <c r="VOK261" s="404"/>
      <c r="VOL261" s="49"/>
      <c r="VOM261" s="49"/>
      <c r="VON261" s="49"/>
      <c r="VOO261" s="99"/>
      <c r="VOP261" s="98"/>
      <c r="VOQ261" s="49"/>
      <c r="VOR261" s="405"/>
      <c r="VOS261" s="405"/>
      <c r="VOT261" s="277"/>
      <c r="VOU261" s="277"/>
      <c r="VOV261" s="277"/>
      <c r="VOW261" s="277"/>
      <c r="VOX261" s="277"/>
      <c r="VOY261" s="277"/>
      <c r="VOZ261" s="277"/>
      <c r="VPA261" s="277"/>
      <c r="VPB261" s="402"/>
      <c r="VPC261" s="404"/>
      <c r="VPD261" s="49"/>
      <c r="VPE261" s="49"/>
      <c r="VPF261" s="49"/>
      <c r="VPG261" s="99"/>
      <c r="VPH261" s="98"/>
      <c r="VPI261" s="49"/>
      <c r="VPJ261" s="405"/>
      <c r="VPK261" s="405"/>
      <c r="VPL261" s="277"/>
      <c r="VPM261" s="277"/>
      <c r="VPN261" s="277"/>
      <c r="VPO261" s="277"/>
      <c r="VPP261" s="277"/>
      <c r="VPQ261" s="277"/>
      <c r="VPR261" s="277"/>
      <c r="VPS261" s="277"/>
      <c r="VPT261" s="402"/>
      <c r="VPU261" s="404"/>
      <c r="VPV261" s="49"/>
      <c r="VPW261" s="49"/>
      <c r="VPX261" s="49"/>
      <c r="VPY261" s="99"/>
      <c r="VPZ261" s="98"/>
      <c r="VQA261" s="49"/>
      <c r="VQB261" s="405"/>
      <c r="VQC261" s="405"/>
      <c r="VQD261" s="277"/>
      <c r="VQE261" s="277"/>
      <c r="VQF261" s="277"/>
      <c r="VQG261" s="277"/>
      <c r="VQH261" s="277"/>
      <c r="VQI261" s="277"/>
      <c r="VQJ261" s="277"/>
      <c r="VQK261" s="277"/>
      <c r="VQL261" s="402"/>
      <c r="VQM261" s="404"/>
      <c r="VQN261" s="49"/>
      <c r="VQO261" s="49"/>
      <c r="VQP261" s="49"/>
      <c r="VQQ261" s="99"/>
      <c r="VQR261" s="98"/>
      <c r="VQS261" s="49"/>
      <c r="VQT261" s="405"/>
      <c r="VQU261" s="405"/>
      <c r="VQV261" s="277"/>
      <c r="VQW261" s="277"/>
      <c r="VQX261" s="277"/>
      <c r="VQY261" s="277"/>
      <c r="VQZ261" s="277"/>
      <c r="VRA261" s="277"/>
      <c r="VRB261" s="277"/>
      <c r="VRC261" s="277"/>
      <c r="VRD261" s="402"/>
      <c r="VRE261" s="404"/>
      <c r="VRF261" s="49"/>
      <c r="VRG261" s="49"/>
      <c r="VRH261" s="49"/>
      <c r="VRI261" s="99"/>
      <c r="VRJ261" s="98"/>
      <c r="VRK261" s="49"/>
      <c r="VRL261" s="405"/>
      <c r="VRM261" s="405"/>
      <c r="VRN261" s="277"/>
      <c r="VRO261" s="277"/>
      <c r="VRP261" s="277"/>
      <c r="VRQ261" s="277"/>
      <c r="VRR261" s="277"/>
      <c r="VRS261" s="277"/>
      <c r="VRT261" s="277"/>
      <c r="VRU261" s="277"/>
      <c r="VRV261" s="402"/>
      <c r="VRW261" s="404"/>
      <c r="VRX261" s="49"/>
      <c r="VRY261" s="49"/>
      <c r="VRZ261" s="49"/>
      <c r="VSA261" s="99"/>
      <c r="VSB261" s="98"/>
      <c r="VSC261" s="49"/>
      <c r="VSD261" s="405"/>
      <c r="VSE261" s="405"/>
      <c r="VSF261" s="277"/>
      <c r="VSG261" s="277"/>
      <c r="VSH261" s="277"/>
      <c r="VSI261" s="277"/>
      <c r="VSJ261" s="277"/>
      <c r="VSK261" s="277"/>
      <c r="VSL261" s="277"/>
      <c r="VSM261" s="277"/>
      <c r="VSN261" s="402"/>
      <c r="VSO261" s="404"/>
      <c r="VSP261" s="49"/>
      <c r="VSQ261" s="49"/>
      <c r="VSR261" s="49"/>
      <c r="VSS261" s="99"/>
      <c r="VST261" s="98"/>
      <c r="VSU261" s="49"/>
      <c r="VSV261" s="405"/>
      <c r="VSW261" s="405"/>
      <c r="VSX261" s="277"/>
      <c r="VSY261" s="277"/>
      <c r="VSZ261" s="277"/>
      <c r="VTA261" s="277"/>
      <c r="VTB261" s="277"/>
      <c r="VTC261" s="277"/>
      <c r="VTD261" s="277"/>
      <c r="VTE261" s="277"/>
      <c r="VTF261" s="402"/>
      <c r="VTG261" s="404"/>
      <c r="VTH261" s="49"/>
      <c r="VTI261" s="49"/>
      <c r="VTJ261" s="49"/>
      <c r="VTK261" s="99"/>
      <c r="VTL261" s="98"/>
      <c r="VTM261" s="49"/>
      <c r="VTN261" s="405"/>
      <c r="VTO261" s="405"/>
      <c r="VTP261" s="277"/>
      <c r="VTQ261" s="277"/>
      <c r="VTR261" s="277"/>
      <c r="VTS261" s="277"/>
      <c r="VTT261" s="277"/>
      <c r="VTU261" s="277"/>
      <c r="VTV261" s="277"/>
      <c r="VTW261" s="277"/>
      <c r="VTX261" s="402"/>
      <c r="VTY261" s="404"/>
      <c r="VTZ261" s="49"/>
      <c r="VUA261" s="49"/>
      <c r="VUB261" s="49"/>
      <c r="VUC261" s="99"/>
      <c r="VUD261" s="98"/>
      <c r="VUE261" s="49"/>
      <c r="VUF261" s="405"/>
      <c r="VUG261" s="405"/>
      <c r="VUH261" s="277"/>
      <c r="VUI261" s="277"/>
      <c r="VUJ261" s="277"/>
      <c r="VUK261" s="277"/>
      <c r="VUL261" s="277"/>
      <c r="VUM261" s="277"/>
      <c r="VUN261" s="277"/>
      <c r="VUO261" s="277"/>
      <c r="VUP261" s="402"/>
      <c r="VUQ261" s="404"/>
      <c r="VUR261" s="49"/>
      <c r="VUS261" s="49"/>
      <c r="VUT261" s="49"/>
      <c r="VUU261" s="99"/>
      <c r="VUV261" s="98"/>
      <c r="VUW261" s="49"/>
      <c r="VUX261" s="405"/>
      <c r="VUY261" s="405"/>
      <c r="VUZ261" s="277"/>
      <c r="VVA261" s="277"/>
      <c r="VVB261" s="277"/>
      <c r="VVC261" s="277"/>
      <c r="VVD261" s="277"/>
      <c r="VVE261" s="277"/>
      <c r="VVF261" s="277"/>
      <c r="VVG261" s="277"/>
      <c r="VVH261" s="402"/>
      <c r="VVI261" s="404"/>
      <c r="VVJ261" s="49"/>
      <c r="VVK261" s="49"/>
      <c r="VVL261" s="49"/>
      <c r="VVM261" s="99"/>
      <c r="VVN261" s="98"/>
      <c r="VVO261" s="49"/>
      <c r="VVP261" s="405"/>
      <c r="VVQ261" s="405"/>
      <c r="VVR261" s="277"/>
      <c r="VVS261" s="277"/>
      <c r="VVT261" s="277"/>
      <c r="VVU261" s="277"/>
      <c r="VVV261" s="277"/>
      <c r="VVW261" s="277"/>
      <c r="VVX261" s="277"/>
      <c r="VVY261" s="277"/>
      <c r="VVZ261" s="402"/>
      <c r="VWA261" s="404"/>
      <c r="VWB261" s="49"/>
      <c r="VWC261" s="49"/>
      <c r="VWD261" s="49"/>
      <c r="VWE261" s="99"/>
      <c r="VWF261" s="98"/>
      <c r="VWG261" s="49"/>
      <c r="VWH261" s="405"/>
      <c r="VWI261" s="405"/>
      <c r="VWJ261" s="277"/>
      <c r="VWK261" s="277"/>
      <c r="VWL261" s="277"/>
      <c r="VWM261" s="277"/>
      <c r="VWN261" s="277"/>
      <c r="VWO261" s="277"/>
      <c r="VWP261" s="277"/>
      <c r="VWQ261" s="277"/>
      <c r="VWR261" s="402"/>
      <c r="VWS261" s="404"/>
      <c r="VWT261" s="49"/>
      <c r="VWU261" s="49"/>
      <c r="VWV261" s="49"/>
      <c r="VWW261" s="99"/>
      <c r="VWX261" s="98"/>
      <c r="VWY261" s="49"/>
      <c r="VWZ261" s="405"/>
      <c r="VXA261" s="405"/>
      <c r="VXB261" s="277"/>
      <c r="VXC261" s="277"/>
      <c r="VXD261" s="277"/>
      <c r="VXE261" s="277"/>
      <c r="VXF261" s="277"/>
      <c r="VXG261" s="277"/>
      <c r="VXH261" s="277"/>
      <c r="VXI261" s="277"/>
      <c r="VXJ261" s="402"/>
      <c r="VXK261" s="404"/>
      <c r="VXL261" s="49"/>
      <c r="VXM261" s="49"/>
      <c r="VXN261" s="49"/>
      <c r="VXO261" s="99"/>
      <c r="VXP261" s="98"/>
      <c r="VXQ261" s="49"/>
      <c r="VXR261" s="405"/>
      <c r="VXS261" s="405"/>
      <c r="VXT261" s="277"/>
      <c r="VXU261" s="277"/>
      <c r="VXV261" s="277"/>
      <c r="VXW261" s="277"/>
      <c r="VXX261" s="277"/>
      <c r="VXY261" s="277"/>
      <c r="VXZ261" s="277"/>
      <c r="VYA261" s="277"/>
      <c r="VYB261" s="402"/>
      <c r="VYC261" s="404"/>
      <c r="VYD261" s="49"/>
      <c r="VYE261" s="49"/>
      <c r="VYF261" s="49"/>
      <c r="VYG261" s="99"/>
      <c r="VYH261" s="98"/>
      <c r="VYI261" s="49"/>
      <c r="VYJ261" s="405"/>
      <c r="VYK261" s="405"/>
      <c r="VYL261" s="277"/>
      <c r="VYM261" s="277"/>
      <c r="VYN261" s="277"/>
      <c r="VYO261" s="277"/>
      <c r="VYP261" s="277"/>
      <c r="VYQ261" s="277"/>
      <c r="VYR261" s="277"/>
      <c r="VYS261" s="277"/>
      <c r="VYT261" s="402"/>
      <c r="VYU261" s="404"/>
      <c r="VYV261" s="49"/>
      <c r="VYW261" s="49"/>
      <c r="VYX261" s="49"/>
      <c r="VYY261" s="99"/>
      <c r="VYZ261" s="98"/>
      <c r="VZA261" s="49"/>
      <c r="VZB261" s="405"/>
      <c r="VZC261" s="405"/>
      <c r="VZD261" s="277"/>
      <c r="VZE261" s="277"/>
      <c r="VZF261" s="277"/>
      <c r="VZG261" s="277"/>
      <c r="VZH261" s="277"/>
      <c r="VZI261" s="277"/>
      <c r="VZJ261" s="277"/>
      <c r="VZK261" s="277"/>
      <c r="VZL261" s="402"/>
      <c r="VZM261" s="404"/>
      <c r="VZN261" s="49"/>
      <c r="VZO261" s="49"/>
      <c r="VZP261" s="49"/>
      <c r="VZQ261" s="99"/>
      <c r="VZR261" s="98"/>
      <c r="VZS261" s="49"/>
      <c r="VZT261" s="405"/>
      <c r="VZU261" s="405"/>
      <c r="VZV261" s="277"/>
      <c r="VZW261" s="277"/>
      <c r="VZX261" s="277"/>
      <c r="VZY261" s="277"/>
      <c r="VZZ261" s="277"/>
      <c r="WAA261" s="277"/>
      <c r="WAB261" s="277"/>
      <c r="WAC261" s="277"/>
      <c r="WAD261" s="402"/>
      <c r="WAE261" s="404"/>
      <c r="WAF261" s="49"/>
      <c r="WAG261" s="49"/>
      <c r="WAH261" s="49"/>
      <c r="WAI261" s="99"/>
      <c r="WAJ261" s="98"/>
      <c r="WAK261" s="49"/>
      <c r="WAL261" s="405"/>
      <c r="WAM261" s="405"/>
      <c r="WAN261" s="277"/>
      <c r="WAO261" s="277"/>
      <c r="WAP261" s="277"/>
      <c r="WAQ261" s="277"/>
      <c r="WAR261" s="277"/>
      <c r="WAS261" s="277"/>
      <c r="WAT261" s="277"/>
      <c r="WAU261" s="277"/>
      <c r="WAV261" s="402"/>
      <c r="WAW261" s="404"/>
      <c r="WAX261" s="49"/>
      <c r="WAY261" s="49"/>
      <c r="WAZ261" s="49"/>
      <c r="WBA261" s="99"/>
      <c r="WBB261" s="98"/>
      <c r="WBC261" s="49"/>
      <c r="WBD261" s="405"/>
      <c r="WBE261" s="405"/>
      <c r="WBF261" s="277"/>
      <c r="WBG261" s="277"/>
      <c r="WBH261" s="277"/>
      <c r="WBI261" s="277"/>
      <c r="WBJ261" s="277"/>
      <c r="WBK261" s="277"/>
      <c r="WBL261" s="277"/>
      <c r="WBM261" s="277"/>
      <c r="WBN261" s="402"/>
      <c r="WBO261" s="404"/>
      <c r="WBP261" s="49"/>
      <c r="WBQ261" s="49"/>
      <c r="WBR261" s="49"/>
      <c r="WBS261" s="99"/>
      <c r="WBT261" s="98"/>
      <c r="WBU261" s="49"/>
      <c r="WBV261" s="405"/>
      <c r="WBW261" s="405"/>
      <c r="WBX261" s="277"/>
      <c r="WBY261" s="277"/>
      <c r="WBZ261" s="277"/>
      <c r="WCA261" s="277"/>
      <c r="WCB261" s="277"/>
      <c r="WCC261" s="277"/>
      <c r="WCD261" s="277"/>
      <c r="WCE261" s="277"/>
      <c r="WCF261" s="402"/>
      <c r="WCG261" s="404"/>
      <c r="WCH261" s="49"/>
      <c r="WCI261" s="49"/>
      <c r="WCJ261" s="49"/>
      <c r="WCK261" s="99"/>
      <c r="WCL261" s="98"/>
      <c r="WCM261" s="49"/>
      <c r="WCN261" s="405"/>
      <c r="WCO261" s="405"/>
      <c r="WCP261" s="277"/>
      <c r="WCQ261" s="277"/>
      <c r="WCR261" s="277"/>
      <c r="WCS261" s="277"/>
      <c r="WCT261" s="277"/>
      <c r="WCU261" s="277"/>
      <c r="WCV261" s="277"/>
      <c r="WCW261" s="277"/>
      <c r="WCX261" s="402"/>
      <c r="WCY261" s="404"/>
      <c r="WCZ261" s="49"/>
      <c r="WDA261" s="49"/>
      <c r="WDB261" s="49"/>
      <c r="WDC261" s="99"/>
      <c r="WDD261" s="98"/>
      <c r="WDE261" s="49"/>
      <c r="WDF261" s="405"/>
      <c r="WDG261" s="405"/>
      <c r="WDH261" s="277"/>
      <c r="WDI261" s="277"/>
      <c r="WDJ261" s="277"/>
      <c r="WDK261" s="277"/>
      <c r="WDL261" s="277"/>
      <c r="WDM261" s="277"/>
      <c r="WDN261" s="277"/>
      <c r="WDO261" s="277"/>
      <c r="WDP261" s="402"/>
      <c r="WDQ261" s="404"/>
      <c r="WDR261" s="49"/>
      <c r="WDS261" s="49"/>
      <c r="WDT261" s="49"/>
      <c r="WDU261" s="99"/>
      <c r="WDV261" s="98"/>
      <c r="WDW261" s="49"/>
      <c r="WDX261" s="405"/>
      <c r="WDY261" s="405"/>
      <c r="WDZ261" s="277"/>
      <c r="WEA261" s="277"/>
      <c r="WEB261" s="277"/>
      <c r="WEC261" s="277"/>
      <c r="WED261" s="277"/>
      <c r="WEE261" s="277"/>
      <c r="WEF261" s="277"/>
      <c r="WEG261" s="277"/>
      <c r="WEH261" s="402"/>
      <c r="WEI261" s="404"/>
      <c r="WEJ261" s="49"/>
      <c r="WEK261" s="49"/>
      <c r="WEL261" s="49"/>
      <c r="WEM261" s="99"/>
      <c r="WEN261" s="98"/>
      <c r="WEO261" s="49"/>
      <c r="WEP261" s="405"/>
      <c r="WEQ261" s="405"/>
      <c r="WER261" s="277"/>
      <c r="WES261" s="277"/>
      <c r="WET261" s="277"/>
      <c r="WEU261" s="277"/>
      <c r="WEV261" s="277"/>
      <c r="WEW261" s="277"/>
      <c r="WEX261" s="277"/>
      <c r="WEY261" s="277"/>
      <c r="WEZ261" s="402"/>
      <c r="WFA261" s="404"/>
      <c r="WFB261" s="49"/>
      <c r="WFC261" s="49"/>
      <c r="WFD261" s="49"/>
      <c r="WFE261" s="99"/>
      <c r="WFF261" s="98"/>
      <c r="WFG261" s="49"/>
      <c r="WFH261" s="405"/>
      <c r="WFI261" s="405"/>
      <c r="WFJ261" s="277"/>
      <c r="WFK261" s="277"/>
      <c r="WFL261" s="277"/>
      <c r="WFM261" s="277"/>
      <c r="WFN261" s="277"/>
      <c r="WFO261" s="277"/>
      <c r="WFP261" s="277"/>
      <c r="WFQ261" s="277"/>
      <c r="WFR261" s="402"/>
      <c r="WFS261" s="404"/>
      <c r="WFT261" s="49"/>
      <c r="WFU261" s="49"/>
      <c r="WFV261" s="49"/>
      <c r="WFW261" s="99"/>
      <c r="WFX261" s="98"/>
      <c r="WFY261" s="49"/>
      <c r="WFZ261" s="405"/>
      <c r="WGA261" s="405"/>
      <c r="WGB261" s="277"/>
      <c r="WGC261" s="277"/>
      <c r="WGD261" s="277"/>
      <c r="WGE261" s="277"/>
      <c r="WGF261" s="277"/>
      <c r="WGG261" s="277"/>
      <c r="WGH261" s="277"/>
      <c r="WGI261" s="277"/>
      <c r="WGJ261" s="402"/>
      <c r="WGK261" s="404"/>
      <c r="WGL261" s="49"/>
      <c r="WGM261" s="49"/>
      <c r="WGN261" s="49"/>
      <c r="WGO261" s="99"/>
      <c r="WGP261" s="98"/>
      <c r="WGQ261" s="49"/>
      <c r="WGR261" s="405"/>
      <c r="WGS261" s="405"/>
      <c r="WGT261" s="277"/>
      <c r="WGU261" s="277"/>
      <c r="WGV261" s="277"/>
      <c r="WGW261" s="277"/>
      <c r="WGX261" s="277"/>
      <c r="WGY261" s="277"/>
      <c r="WGZ261" s="277"/>
      <c r="WHA261" s="277"/>
      <c r="WHB261" s="402"/>
      <c r="WHC261" s="404"/>
      <c r="WHD261" s="49"/>
      <c r="WHE261" s="49"/>
      <c r="WHF261" s="49"/>
      <c r="WHG261" s="99"/>
      <c r="WHH261" s="98"/>
      <c r="WHI261" s="49"/>
      <c r="WHJ261" s="405"/>
      <c r="WHK261" s="405"/>
      <c r="WHL261" s="277"/>
      <c r="WHM261" s="277"/>
      <c r="WHN261" s="277"/>
      <c r="WHO261" s="277"/>
      <c r="WHP261" s="277"/>
      <c r="WHQ261" s="277"/>
      <c r="WHR261" s="277"/>
      <c r="WHS261" s="277"/>
      <c r="WHT261" s="402"/>
      <c r="WHU261" s="404"/>
      <c r="WHV261" s="49"/>
      <c r="WHW261" s="49"/>
      <c r="WHX261" s="49"/>
      <c r="WHY261" s="99"/>
      <c r="WHZ261" s="98"/>
      <c r="WIA261" s="49"/>
      <c r="WIB261" s="405"/>
      <c r="WIC261" s="405"/>
      <c r="WID261" s="277"/>
      <c r="WIE261" s="277"/>
      <c r="WIF261" s="277"/>
      <c r="WIG261" s="277"/>
      <c r="WIH261" s="277"/>
      <c r="WII261" s="277"/>
      <c r="WIJ261" s="277"/>
      <c r="WIK261" s="277"/>
      <c r="WIL261" s="402"/>
      <c r="WIM261" s="404"/>
      <c r="WIN261" s="49"/>
      <c r="WIO261" s="49"/>
      <c r="WIP261" s="49"/>
      <c r="WIQ261" s="99"/>
      <c r="WIR261" s="98"/>
      <c r="WIS261" s="49"/>
      <c r="WIT261" s="405"/>
      <c r="WIU261" s="405"/>
      <c r="WIV261" s="277"/>
      <c r="WIW261" s="277"/>
      <c r="WIX261" s="277"/>
      <c r="WIY261" s="277"/>
      <c r="WIZ261" s="277"/>
      <c r="WJA261" s="277"/>
      <c r="WJB261" s="277"/>
      <c r="WJC261" s="277"/>
      <c r="WJD261" s="402"/>
      <c r="WJE261" s="404"/>
      <c r="WJF261" s="49"/>
      <c r="WJG261" s="49"/>
      <c r="WJH261" s="49"/>
      <c r="WJI261" s="99"/>
      <c r="WJJ261" s="98"/>
      <c r="WJK261" s="49"/>
      <c r="WJL261" s="405"/>
      <c r="WJM261" s="405"/>
      <c r="WJN261" s="277"/>
      <c r="WJO261" s="277"/>
      <c r="WJP261" s="277"/>
      <c r="WJQ261" s="277"/>
      <c r="WJR261" s="277"/>
      <c r="WJS261" s="277"/>
      <c r="WJT261" s="277"/>
      <c r="WJU261" s="277"/>
      <c r="WJV261" s="402"/>
      <c r="WJW261" s="404"/>
      <c r="WJX261" s="49"/>
      <c r="WJY261" s="49"/>
      <c r="WJZ261" s="49"/>
      <c r="WKA261" s="99"/>
      <c r="WKB261" s="98"/>
      <c r="WKC261" s="49"/>
      <c r="WKD261" s="405"/>
      <c r="WKE261" s="405"/>
      <c r="WKF261" s="277"/>
      <c r="WKG261" s="277"/>
      <c r="WKH261" s="277"/>
      <c r="WKI261" s="277"/>
      <c r="WKJ261" s="277"/>
      <c r="WKK261" s="277"/>
      <c r="WKL261" s="277"/>
      <c r="WKM261" s="277"/>
      <c r="WKN261" s="402"/>
      <c r="WKO261" s="404"/>
      <c r="WKP261" s="49"/>
      <c r="WKQ261" s="49"/>
      <c r="WKR261" s="49"/>
      <c r="WKS261" s="99"/>
      <c r="WKT261" s="98"/>
      <c r="WKU261" s="49"/>
      <c r="WKV261" s="405"/>
      <c r="WKW261" s="405"/>
      <c r="WKX261" s="277"/>
      <c r="WKY261" s="277"/>
      <c r="WKZ261" s="277"/>
      <c r="WLA261" s="277"/>
      <c r="WLB261" s="277"/>
      <c r="WLC261" s="277"/>
      <c r="WLD261" s="277"/>
      <c r="WLE261" s="277"/>
      <c r="WLF261" s="402"/>
      <c r="WLG261" s="404"/>
      <c r="WLH261" s="49"/>
      <c r="WLI261" s="49"/>
      <c r="WLJ261" s="49"/>
      <c r="WLK261" s="99"/>
      <c r="WLL261" s="98"/>
      <c r="WLM261" s="49"/>
      <c r="WLN261" s="405"/>
      <c r="WLO261" s="405"/>
      <c r="WLP261" s="277"/>
      <c r="WLQ261" s="277"/>
      <c r="WLR261" s="277"/>
      <c r="WLS261" s="277"/>
      <c r="WLT261" s="277"/>
      <c r="WLU261" s="277"/>
      <c r="WLV261" s="277"/>
      <c r="WLW261" s="277"/>
      <c r="WLX261" s="402"/>
      <c r="WLY261" s="404"/>
      <c r="WLZ261" s="49"/>
      <c r="WMA261" s="49"/>
      <c r="WMB261" s="49"/>
      <c r="WMC261" s="99"/>
      <c r="WMD261" s="98"/>
      <c r="WME261" s="49"/>
      <c r="WMF261" s="405"/>
      <c r="WMG261" s="405"/>
      <c r="WMH261" s="277"/>
      <c r="WMI261" s="277"/>
      <c r="WMJ261" s="277"/>
      <c r="WMK261" s="277"/>
      <c r="WML261" s="277"/>
      <c r="WMM261" s="277"/>
      <c r="WMN261" s="277"/>
      <c r="WMO261" s="277"/>
      <c r="WMP261" s="402"/>
      <c r="WMQ261" s="404"/>
      <c r="WMR261" s="49"/>
      <c r="WMS261" s="49"/>
      <c r="WMT261" s="49"/>
      <c r="WMU261" s="99"/>
      <c r="WMV261" s="98"/>
      <c r="WMW261" s="49"/>
      <c r="WMX261" s="405"/>
      <c r="WMY261" s="405"/>
      <c r="WMZ261" s="277"/>
      <c r="WNA261" s="277"/>
      <c r="WNB261" s="277"/>
      <c r="WNC261" s="277"/>
      <c r="WND261" s="277"/>
      <c r="WNE261" s="277"/>
      <c r="WNF261" s="277"/>
      <c r="WNG261" s="277"/>
      <c r="WNH261" s="402"/>
      <c r="WNI261" s="404"/>
      <c r="WNJ261" s="49"/>
      <c r="WNK261" s="49"/>
      <c r="WNL261" s="49"/>
      <c r="WNM261" s="99"/>
      <c r="WNN261" s="98"/>
      <c r="WNO261" s="49"/>
      <c r="WNP261" s="405"/>
      <c r="WNQ261" s="405"/>
      <c r="WNR261" s="277"/>
      <c r="WNS261" s="277"/>
      <c r="WNT261" s="277"/>
      <c r="WNU261" s="277"/>
      <c r="WNV261" s="277"/>
      <c r="WNW261" s="277"/>
      <c r="WNX261" s="277"/>
      <c r="WNY261" s="277"/>
      <c r="WNZ261" s="402"/>
      <c r="WOA261" s="404"/>
      <c r="WOB261" s="49"/>
      <c r="WOC261" s="49"/>
      <c r="WOD261" s="49"/>
      <c r="WOE261" s="99"/>
      <c r="WOF261" s="98"/>
      <c r="WOG261" s="49"/>
      <c r="WOH261" s="405"/>
      <c r="WOI261" s="405"/>
      <c r="WOJ261" s="277"/>
      <c r="WOK261" s="277"/>
      <c r="WOL261" s="277"/>
      <c r="WOM261" s="277"/>
      <c r="WON261" s="277"/>
      <c r="WOO261" s="277"/>
      <c r="WOP261" s="277"/>
      <c r="WOQ261" s="277"/>
      <c r="WOR261" s="402"/>
      <c r="WOS261" s="404"/>
      <c r="WOT261" s="49"/>
      <c r="WOU261" s="49"/>
      <c r="WOV261" s="49"/>
      <c r="WOW261" s="99"/>
      <c r="WOX261" s="98"/>
      <c r="WOY261" s="49"/>
      <c r="WOZ261" s="405"/>
      <c r="WPA261" s="405"/>
      <c r="WPB261" s="277"/>
      <c r="WPC261" s="277"/>
      <c r="WPD261" s="277"/>
      <c r="WPE261" s="277"/>
      <c r="WPF261" s="277"/>
      <c r="WPG261" s="277"/>
      <c r="WPH261" s="277"/>
      <c r="WPI261" s="277"/>
      <c r="WPJ261" s="402"/>
      <c r="WPK261" s="404"/>
      <c r="WPL261" s="49"/>
      <c r="WPM261" s="49"/>
      <c r="WPN261" s="49"/>
      <c r="WPO261" s="99"/>
      <c r="WPP261" s="98"/>
      <c r="WPQ261" s="49"/>
      <c r="WPR261" s="405"/>
      <c r="WPS261" s="405"/>
      <c r="WPT261" s="277"/>
      <c r="WPU261" s="277"/>
      <c r="WPV261" s="277"/>
      <c r="WPW261" s="277"/>
      <c r="WPX261" s="277"/>
      <c r="WPY261" s="277"/>
      <c r="WPZ261" s="277"/>
      <c r="WQA261" s="277"/>
      <c r="WQB261" s="402"/>
      <c r="WQC261" s="404"/>
      <c r="WQD261" s="49"/>
      <c r="WQE261" s="49"/>
      <c r="WQF261" s="49"/>
      <c r="WQG261" s="99"/>
      <c r="WQH261" s="98"/>
      <c r="WQI261" s="49"/>
      <c r="WQJ261" s="405"/>
      <c r="WQK261" s="405"/>
      <c r="WQL261" s="277"/>
      <c r="WQM261" s="277"/>
      <c r="WQN261" s="277"/>
      <c r="WQO261" s="277"/>
      <c r="WQP261" s="277"/>
      <c r="WQQ261" s="277"/>
      <c r="WQR261" s="277"/>
      <c r="WQS261" s="277"/>
      <c r="WQT261" s="402"/>
      <c r="WQU261" s="404"/>
      <c r="WQV261" s="49"/>
      <c r="WQW261" s="49"/>
      <c r="WQX261" s="49"/>
      <c r="WQY261" s="99"/>
      <c r="WQZ261" s="98"/>
      <c r="WRA261" s="49"/>
      <c r="WRB261" s="405"/>
      <c r="WRC261" s="405"/>
      <c r="WRD261" s="277"/>
      <c r="WRE261" s="277"/>
      <c r="WRF261" s="277"/>
      <c r="WRG261" s="277"/>
      <c r="WRH261" s="277"/>
      <c r="WRI261" s="277"/>
      <c r="WRJ261" s="277"/>
      <c r="WRK261" s="277"/>
      <c r="WRL261" s="402"/>
      <c r="WRM261" s="404"/>
      <c r="WRN261" s="49"/>
      <c r="WRO261" s="49"/>
      <c r="WRP261" s="49"/>
      <c r="WRQ261" s="99"/>
      <c r="WRR261" s="98"/>
      <c r="WRS261" s="49"/>
      <c r="WRT261" s="405"/>
      <c r="WRU261" s="405"/>
      <c r="WRV261" s="277"/>
      <c r="WRW261" s="277"/>
      <c r="WRX261" s="277"/>
      <c r="WRY261" s="277"/>
      <c r="WRZ261" s="277"/>
      <c r="WSA261" s="277"/>
      <c r="WSB261" s="277"/>
      <c r="WSC261" s="277"/>
      <c r="WSD261" s="402"/>
      <c r="WSE261" s="404"/>
      <c r="WSF261" s="49"/>
      <c r="WSG261" s="49"/>
      <c r="WSH261" s="49"/>
      <c r="WSI261" s="99"/>
      <c r="WSJ261" s="98"/>
      <c r="WSK261" s="49"/>
      <c r="WSL261" s="405"/>
      <c r="WSM261" s="405"/>
      <c r="WSN261" s="277"/>
      <c r="WSO261" s="277"/>
      <c r="WSP261" s="277"/>
      <c r="WSQ261" s="277"/>
      <c r="WSR261" s="277"/>
      <c r="WSS261" s="277"/>
      <c r="WST261" s="277"/>
      <c r="WSU261" s="277"/>
      <c r="WSV261" s="402"/>
      <c r="WSW261" s="404"/>
      <c r="WSX261" s="49"/>
      <c r="WSY261" s="49"/>
      <c r="WSZ261" s="49"/>
      <c r="WTA261" s="99"/>
      <c r="WTB261" s="98"/>
      <c r="WTC261" s="49"/>
      <c r="WTD261" s="405"/>
      <c r="WTE261" s="405"/>
      <c r="WTF261" s="277"/>
      <c r="WTG261" s="277"/>
      <c r="WTH261" s="277"/>
      <c r="WTI261" s="277"/>
      <c r="WTJ261" s="277"/>
      <c r="WTK261" s="277"/>
      <c r="WTL261" s="277"/>
      <c r="WTM261" s="277"/>
      <c r="WTN261" s="402"/>
      <c r="WTO261" s="404"/>
      <c r="WTP261" s="49"/>
      <c r="WTQ261" s="49"/>
      <c r="WTR261" s="49"/>
      <c r="WTS261" s="99"/>
      <c r="WTT261" s="98"/>
      <c r="WTU261" s="49"/>
      <c r="WTV261" s="405"/>
      <c r="WTW261" s="405"/>
      <c r="WTX261" s="277"/>
      <c r="WTY261" s="277"/>
      <c r="WTZ261" s="277"/>
      <c r="WUA261" s="277"/>
      <c r="WUB261" s="277"/>
      <c r="WUC261" s="277"/>
      <c r="WUD261" s="277"/>
      <c r="WUE261" s="277"/>
      <c r="WUF261" s="402"/>
      <c r="WUG261" s="404"/>
      <c r="WUH261" s="49"/>
      <c r="WUI261" s="49"/>
      <c r="WUJ261" s="49"/>
      <c r="WUK261" s="99"/>
      <c r="WUL261" s="98"/>
      <c r="WUM261" s="49"/>
      <c r="WUN261" s="405"/>
      <c r="WUO261" s="405"/>
      <c r="WUP261" s="277"/>
      <c r="WUQ261" s="277"/>
      <c r="WUR261" s="277"/>
      <c r="WUS261" s="277"/>
      <c r="WUT261" s="277"/>
      <c r="WUU261" s="277"/>
      <c r="WUV261" s="277"/>
      <c r="WUW261" s="277"/>
      <c r="WUX261" s="402"/>
      <c r="WUY261" s="404"/>
      <c r="WUZ261" s="49"/>
      <c r="WVA261" s="49"/>
      <c r="WVB261" s="49"/>
      <c r="WVC261" s="99"/>
      <c r="WVD261" s="98"/>
      <c r="WVE261" s="49"/>
      <c r="WVF261" s="405"/>
      <c r="WVG261" s="405"/>
      <c r="WVH261" s="277"/>
      <c r="WVI261" s="277"/>
      <c r="WVJ261" s="277"/>
      <c r="WVK261" s="277"/>
      <c r="WVL261" s="277"/>
      <c r="WVM261" s="277"/>
      <c r="WVN261" s="277"/>
      <c r="WVO261" s="277"/>
      <c r="WVP261" s="402"/>
      <c r="WVQ261" s="404"/>
      <c r="WVR261" s="49"/>
      <c r="WVS261" s="49"/>
      <c r="WVT261" s="49"/>
      <c r="WVU261" s="99"/>
      <c r="WVV261" s="98"/>
      <c r="WVW261" s="49"/>
      <c r="WVX261" s="405"/>
      <c r="WVY261" s="405"/>
      <c r="WVZ261" s="277"/>
      <c r="WWA261" s="277"/>
      <c r="WWB261" s="277"/>
      <c r="WWC261" s="277"/>
      <c r="WWD261" s="277"/>
      <c r="WWE261" s="277"/>
      <c r="WWF261" s="277"/>
      <c r="WWG261" s="277"/>
      <c r="WWH261" s="402"/>
      <c r="WWI261" s="404"/>
      <c r="WWJ261" s="49"/>
      <c r="WWK261" s="49"/>
      <c r="WWL261" s="49"/>
      <c r="WWM261" s="99"/>
      <c r="WWN261" s="98"/>
      <c r="WWO261" s="49"/>
      <c r="WWP261" s="405"/>
      <c r="WWQ261" s="405"/>
      <c r="WWR261" s="277"/>
      <c r="WWS261" s="277"/>
      <c r="WWT261" s="277"/>
      <c r="WWU261" s="277"/>
      <c r="WWV261" s="277"/>
      <c r="WWW261" s="277"/>
      <c r="WWX261" s="277"/>
      <c r="WWY261" s="277"/>
      <c r="WWZ261" s="402"/>
      <c r="WXA261" s="404"/>
      <c r="WXB261" s="49"/>
      <c r="WXC261" s="49"/>
      <c r="WXD261" s="49"/>
      <c r="WXE261" s="99"/>
      <c r="WXF261" s="98"/>
      <c r="WXG261" s="49"/>
      <c r="WXH261" s="405"/>
      <c r="WXI261" s="405"/>
      <c r="WXJ261" s="277"/>
      <c r="WXK261" s="277"/>
      <c r="WXL261" s="277"/>
      <c r="WXM261" s="277"/>
      <c r="WXN261" s="277"/>
      <c r="WXO261" s="277"/>
      <c r="WXP261" s="277"/>
      <c r="WXQ261" s="277"/>
      <c r="WXR261" s="402"/>
      <c r="WXS261" s="404"/>
      <c r="WXT261" s="49"/>
      <c r="WXU261" s="49"/>
      <c r="WXV261" s="49"/>
      <c r="WXW261" s="99"/>
      <c r="WXX261" s="98"/>
      <c r="WXY261" s="49"/>
      <c r="WXZ261" s="405"/>
      <c r="WYA261" s="405"/>
      <c r="WYB261" s="277"/>
      <c r="WYC261" s="277"/>
      <c r="WYD261" s="277"/>
      <c r="WYE261" s="277"/>
      <c r="WYF261" s="277"/>
      <c r="WYG261" s="277"/>
      <c r="WYH261" s="277"/>
      <c r="WYI261" s="277"/>
      <c r="WYJ261" s="402"/>
      <c r="WYK261" s="404"/>
      <c r="WYL261" s="49"/>
      <c r="WYM261" s="49"/>
      <c r="WYN261" s="49"/>
      <c r="WYO261" s="99"/>
      <c r="WYP261" s="98"/>
      <c r="WYQ261" s="49"/>
      <c r="WYR261" s="405"/>
      <c r="WYS261" s="405"/>
      <c r="WYT261" s="277"/>
      <c r="WYU261" s="277"/>
      <c r="WYV261" s="277"/>
      <c r="WYW261" s="277"/>
      <c r="WYX261" s="277"/>
      <c r="WYY261" s="277"/>
      <c r="WYZ261" s="277"/>
      <c r="WZA261" s="277"/>
      <c r="WZB261" s="402"/>
      <c r="WZC261" s="404"/>
      <c r="WZD261" s="49"/>
      <c r="WZE261" s="49"/>
      <c r="WZF261" s="49"/>
      <c r="WZG261" s="99"/>
      <c r="WZH261" s="98"/>
      <c r="WZI261" s="49"/>
      <c r="WZJ261" s="405"/>
      <c r="WZK261" s="405"/>
      <c r="WZL261" s="277"/>
      <c r="WZM261" s="277"/>
      <c r="WZN261" s="277"/>
      <c r="WZO261" s="277"/>
      <c r="WZP261" s="277"/>
      <c r="WZQ261" s="277"/>
      <c r="WZR261" s="277"/>
      <c r="WZS261" s="277"/>
      <c r="WZT261" s="402"/>
      <c r="WZU261" s="404"/>
      <c r="WZV261" s="49"/>
      <c r="WZW261" s="49"/>
      <c r="WZX261" s="49"/>
      <c r="WZY261" s="99"/>
      <c r="WZZ261" s="98"/>
      <c r="XAA261" s="49"/>
      <c r="XAB261" s="405"/>
      <c r="XAC261" s="405"/>
      <c r="XAD261" s="277"/>
      <c r="XAE261" s="277"/>
      <c r="XAF261" s="277"/>
      <c r="XAG261" s="277"/>
      <c r="XAH261" s="277"/>
      <c r="XAI261" s="277"/>
      <c r="XAJ261" s="277"/>
      <c r="XAK261" s="277"/>
      <c r="XAL261" s="402"/>
      <c r="XAM261" s="404"/>
      <c r="XAN261" s="49"/>
      <c r="XAO261" s="49"/>
      <c r="XAP261" s="49"/>
      <c r="XAQ261" s="99"/>
      <c r="XAR261" s="98"/>
      <c r="XAS261" s="49"/>
      <c r="XAT261" s="405"/>
      <c r="XAU261" s="405"/>
      <c r="XAV261" s="277"/>
      <c r="XAW261" s="277"/>
      <c r="XAX261" s="277"/>
      <c r="XAY261" s="277"/>
      <c r="XAZ261" s="277"/>
      <c r="XBA261" s="277"/>
      <c r="XBB261" s="277"/>
      <c r="XBC261" s="277"/>
      <c r="XBD261" s="402"/>
      <c r="XBE261" s="404"/>
      <c r="XBF261" s="49"/>
      <c r="XBG261" s="49"/>
      <c r="XBH261" s="49"/>
      <c r="XBI261" s="99"/>
      <c r="XBJ261" s="98"/>
      <c r="XBK261" s="49"/>
      <c r="XBL261" s="405"/>
      <c r="XBM261" s="405"/>
      <c r="XBN261" s="277"/>
      <c r="XBO261" s="277"/>
      <c r="XBP261" s="277"/>
      <c r="XBQ261" s="277"/>
      <c r="XBR261" s="277"/>
      <c r="XBS261" s="277"/>
      <c r="XBT261" s="277"/>
      <c r="XBU261" s="277"/>
      <c r="XBV261" s="402"/>
      <c r="XBW261" s="404"/>
      <c r="XBX261" s="49"/>
      <c r="XBY261" s="49"/>
      <c r="XBZ261" s="49"/>
      <c r="XCA261" s="99"/>
      <c r="XCB261" s="98"/>
      <c r="XCC261" s="49"/>
      <c r="XCD261" s="405"/>
      <c r="XCE261" s="405"/>
      <c r="XCF261" s="277"/>
      <c r="XCG261" s="277"/>
      <c r="XCH261" s="277"/>
      <c r="XCI261" s="277"/>
      <c r="XCJ261" s="277"/>
      <c r="XCK261" s="277"/>
      <c r="XCL261" s="277"/>
      <c r="XCM261" s="277"/>
      <c r="XCN261" s="402"/>
      <c r="XCO261" s="404"/>
      <c r="XCP261" s="49"/>
      <c r="XCQ261" s="49"/>
      <c r="XCR261" s="49"/>
      <c r="XCS261" s="99"/>
      <c r="XCT261" s="98"/>
      <c r="XCU261" s="49"/>
      <c r="XCV261" s="405"/>
      <c r="XCW261" s="405"/>
      <c r="XCX261" s="277"/>
      <c r="XCY261" s="277"/>
      <c r="XCZ261" s="277"/>
      <c r="XDA261" s="277"/>
      <c r="XDB261" s="277"/>
      <c r="XDC261" s="277"/>
      <c r="XDD261" s="277"/>
      <c r="XDE261" s="277"/>
      <c r="XDF261" s="402"/>
      <c r="XDG261" s="404"/>
      <c r="XDH261" s="49"/>
      <c r="XDI261" s="49"/>
      <c r="XDJ261" s="49"/>
    </row>
    <row r="262" spans="1:16338" s="407" customFormat="1" x14ac:dyDescent="0.2">
      <c r="A262" s="234"/>
      <c r="B262" s="208"/>
      <c r="C262" s="208"/>
      <c r="D262" s="208">
        <v>703</v>
      </c>
      <c r="E262" s="477"/>
      <c r="F262" s="376" t="s">
        <v>1098</v>
      </c>
      <c r="G262" s="202"/>
      <c r="H262" s="207"/>
      <c r="I262" s="207"/>
      <c r="J262" s="572"/>
      <c r="K262" s="207"/>
      <c r="L262" s="417">
        <v>20</v>
      </c>
      <c r="M262" s="549"/>
      <c r="N262" s="320"/>
      <c r="O262" s="522"/>
      <c r="P262" s="522"/>
      <c r="Q262" s="522"/>
      <c r="R262" s="485"/>
      <c r="S262" s="277"/>
      <c r="T262" s="277"/>
      <c r="U262" s="277"/>
      <c r="V262" s="277"/>
      <c r="W262" s="277"/>
      <c r="X262" s="277"/>
      <c r="Y262" s="277"/>
      <c r="Z262" s="402"/>
      <c r="AA262" s="404"/>
      <c r="AB262" s="49"/>
      <c r="AC262" s="49"/>
      <c r="AD262" s="49"/>
      <c r="AE262" s="99"/>
      <c r="AF262" s="98"/>
      <c r="AG262" s="49"/>
      <c r="AH262" s="405"/>
      <c r="AI262" s="405"/>
      <c r="AJ262" s="277"/>
      <c r="AK262" s="277"/>
      <c r="AL262" s="277"/>
      <c r="AM262" s="277"/>
      <c r="AN262" s="277"/>
      <c r="AO262" s="277"/>
      <c r="AP262" s="277"/>
      <c r="AQ262" s="277"/>
      <c r="AR262" s="402"/>
      <c r="AS262" s="404"/>
      <c r="AT262" s="49"/>
      <c r="AU262" s="49"/>
      <c r="AV262" s="49"/>
      <c r="AW262" s="99"/>
      <c r="AX262" s="98"/>
      <c r="AY262" s="49"/>
      <c r="AZ262" s="405"/>
      <c r="BA262" s="405"/>
      <c r="BB262" s="277"/>
      <c r="BC262" s="277"/>
      <c r="BD262" s="277"/>
      <c r="BE262" s="277"/>
      <c r="BF262" s="277"/>
      <c r="BG262" s="277"/>
      <c r="BH262" s="277"/>
      <c r="BI262" s="277"/>
      <c r="BJ262" s="402"/>
      <c r="BK262" s="404"/>
      <c r="BL262" s="49"/>
      <c r="BM262" s="49"/>
      <c r="BN262" s="49"/>
      <c r="BO262" s="99"/>
      <c r="BP262" s="98"/>
      <c r="BQ262" s="49"/>
      <c r="BR262" s="405"/>
      <c r="BS262" s="405"/>
      <c r="BT262" s="277"/>
      <c r="BU262" s="277"/>
      <c r="BV262" s="277"/>
      <c r="BW262" s="277"/>
      <c r="BX262" s="277"/>
      <c r="BY262" s="277"/>
      <c r="BZ262" s="277"/>
      <c r="CA262" s="277"/>
      <c r="CB262" s="402"/>
      <c r="CC262" s="404"/>
      <c r="CD262" s="49"/>
      <c r="CE262" s="49"/>
      <c r="CF262" s="49"/>
      <c r="CG262" s="99"/>
      <c r="CH262" s="98"/>
      <c r="CI262" s="49"/>
      <c r="CJ262" s="405"/>
      <c r="CK262" s="405"/>
      <c r="CL262" s="277"/>
      <c r="CM262" s="277"/>
      <c r="CN262" s="277"/>
      <c r="CO262" s="277"/>
      <c r="CP262" s="277"/>
      <c r="CQ262" s="277"/>
      <c r="CR262" s="277"/>
      <c r="CS262" s="277"/>
      <c r="CT262" s="402"/>
      <c r="CU262" s="404"/>
      <c r="CV262" s="49"/>
      <c r="CW262" s="49"/>
      <c r="CX262" s="49"/>
      <c r="CY262" s="99"/>
      <c r="CZ262" s="98"/>
      <c r="DA262" s="49"/>
      <c r="DB262" s="405"/>
      <c r="DC262" s="405"/>
      <c r="DD262" s="277"/>
      <c r="DE262" s="277"/>
      <c r="DF262" s="277"/>
      <c r="DG262" s="277"/>
      <c r="DH262" s="277"/>
      <c r="DI262" s="277"/>
      <c r="DJ262" s="277"/>
      <c r="DK262" s="277"/>
      <c r="DL262" s="402"/>
      <c r="DM262" s="404"/>
      <c r="DN262" s="49"/>
      <c r="DO262" s="49"/>
      <c r="DP262" s="49"/>
      <c r="DQ262" s="99"/>
      <c r="DR262" s="98"/>
      <c r="DS262" s="49"/>
      <c r="DT262" s="405"/>
      <c r="DU262" s="405"/>
      <c r="DV262" s="277"/>
      <c r="DW262" s="277"/>
      <c r="DX262" s="277"/>
      <c r="DY262" s="277"/>
      <c r="DZ262" s="277"/>
      <c r="EA262" s="277"/>
      <c r="EB262" s="277"/>
      <c r="EC262" s="277"/>
      <c r="ED262" s="402"/>
      <c r="EE262" s="404"/>
      <c r="EF262" s="49"/>
      <c r="EG262" s="49"/>
      <c r="EH262" s="49"/>
      <c r="EI262" s="99"/>
      <c r="EJ262" s="98"/>
      <c r="EK262" s="49"/>
      <c r="EL262" s="405"/>
      <c r="EM262" s="405"/>
      <c r="EN262" s="277"/>
      <c r="EO262" s="277"/>
      <c r="EP262" s="277"/>
      <c r="EQ262" s="277"/>
      <c r="ER262" s="277"/>
      <c r="ES262" s="277"/>
      <c r="ET262" s="277"/>
      <c r="EU262" s="277"/>
      <c r="EV262" s="402"/>
      <c r="EW262" s="404"/>
      <c r="EX262" s="49"/>
      <c r="EY262" s="49"/>
      <c r="EZ262" s="49"/>
      <c r="FA262" s="99"/>
      <c r="FB262" s="98"/>
      <c r="FC262" s="49"/>
      <c r="FD262" s="405"/>
      <c r="FE262" s="405"/>
      <c r="FF262" s="277"/>
      <c r="FG262" s="277"/>
      <c r="FH262" s="277"/>
      <c r="FI262" s="277"/>
      <c r="FJ262" s="277"/>
      <c r="FK262" s="277"/>
      <c r="FL262" s="277"/>
      <c r="FM262" s="277"/>
      <c r="FN262" s="402"/>
      <c r="FO262" s="404"/>
      <c r="FP262" s="49"/>
      <c r="FQ262" s="49"/>
      <c r="FR262" s="49"/>
      <c r="FS262" s="99"/>
      <c r="FT262" s="98"/>
      <c r="FU262" s="49"/>
      <c r="FV262" s="405"/>
      <c r="FW262" s="405"/>
      <c r="FX262" s="277"/>
      <c r="FY262" s="277"/>
      <c r="FZ262" s="277"/>
      <c r="GA262" s="277"/>
      <c r="GB262" s="277"/>
      <c r="GC262" s="277"/>
      <c r="GD262" s="277"/>
      <c r="GE262" s="277"/>
      <c r="GF262" s="402"/>
      <c r="GG262" s="404"/>
      <c r="GH262" s="49"/>
      <c r="GI262" s="49"/>
      <c r="GJ262" s="49"/>
      <c r="GK262" s="99"/>
      <c r="GL262" s="98"/>
      <c r="GM262" s="49"/>
      <c r="GN262" s="405"/>
      <c r="GO262" s="405"/>
      <c r="GP262" s="277"/>
      <c r="GQ262" s="277"/>
      <c r="GR262" s="277"/>
      <c r="GS262" s="277"/>
      <c r="GT262" s="277"/>
      <c r="GU262" s="277"/>
      <c r="GV262" s="277"/>
      <c r="GW262" s="277"/>
      <c r="GX262" s="402"/>
      <c r="GY262" s="404"/>
      <c r="GZ262" s="49"/>
      <c r="HA262" s="49"/>
      <c r="HB262" s="49"/>
      <c r="HC262" s="99"/>
      <c r="HD262" s="98"/>
      <c r="HE262" s="49"/>
      <c r="HF262" s="405"/>
      <c r="HG262" s="405"/>
      <c r="HH262" s="277"/>
      <c r="HI262" s="277"/>
      <c r="HJ262" s="277"/>
      <c r="HK262" s="277"/>
      <c r="HL262" s="277"/>
      <c r="HM262" s="277"/>
      <c r="HN262" s="277"/>
      <c r="HO262" s="277"/>
      <c r="HP262" s="402"/>
      <c r="HQ262" s="404"/>
      <c r="HR262" s="49"/>
      <c r="HS262" s="49"/>
      <c r="HT262" s="49"/>
      <c r="HU262" s="99"/>
      <c r="HV262" s="98"/>
      <c r="HW262" s="49"/>
      <c r="HX262" s="405"/>
      <c r="HY262" s="405"/>
      <c r="HZ262" s="277"/>
      <c r="IA262" s="277"/>
      <c r="IB262" s="277"/>
      <c r="IC262" s="277"/>
      <c r="ID262" s="277"/>
      <c r="IE262" s="277"/>
      <c r="IF262" s="277"/>
      <c r="IG262" s="277"/>
      <c r="IH262" s="402"/>
      <c r="II262" s="404"/>
      <c r="IJ262" s="49"/>
      <c r="IK262" s="49"/>
      <c r="IL262" s="49"/>
      <c r="IM262" s="99"/>
      <c r="IN262" s="98"/>
      <c r="IO262" s="49"/>
      <c r="IP262" s="405"/>
      <c r="IQ262" s="405"/>
      <c r="IR262" s="277"/>
      <c r="IS262" s="277"/>
      <c r="IT262" s="277"/>
      <c r="IU262" s="277"/>
      <c r="IV262" s="277"/>
      <c r="IW262" s="277"/>
      <c r="IX262" s="277"/>
      <c r="IY262" s="277"/>
      <c r="IZ262" s="402"/>
      <c r="JA262" s="404"/>
      <c r="JB262" s="49"/>
      <c r="JC262" s="49"/>
      <c r="JD262" s="49"/>
      <c r="JE262" s="99"/>
      <c r="JF262" s="98"/>
      <c r="JG262" s="49"/>
      <c r="JH262" s="405"/>
      <c r="JI262" s="405"/>
      <c r="JJ262" s="277"/>
      <c r="JK262" s="277"/>
      <c r="JL262" s="277"/>
      <c r="JM262" s="277"/>
      <c r="JN262" s="277"/>
      <c r="JO262" s="277"/>
      <c r="JP262" s="277"/>
      <c r="JQ262" s="277"/>
      <c r="JR262" s="402"/>
      <c r="JS262" s="404"/>
      <c r="JT262" s="49"/>
      <c r="JU262" s="49"/>
      <c r="JV262" s="49"/>
      <c r="JW262" s="99"/>
      <c r="JX262" s="98"/>
      <c r="JY262" s="49"/>
      <c r="JZ262" s="405"/>
      <c r="KA262" s="405"/>
      <c r="KB262" s="277"/>
      <c r="KC262" s="277"/>
      <c r="KD262" s="277"/>
      <c r="KE262" s="277"/>
      <c r="KF262" s="277"/>
      <c r="KG262" s="277"/>
      <c r="KH262" s="277"/>
      <c r="KI262" s="277"/>
      <c r="KJ262" s="402"/>
      <c r="KK262" s="404"/>
      <c r="KL262" s="49"/>
      <c r="KM262" s="49"/>
      <c r="KN262" s="49"/>
      <c r="KO262" s="99"/>
      <c r="KP262" s="98"/>
      <c r="KQ262" s="49"/>
      <c r="KR262" s="405"/>
      <c r="KS262" s="405"/>
      <c r="KT262" s="277"/>
      <c r="KU262" s="277"/>
      <c r="KV262" s="277"/>
      <c r="KW262" s="277"/>
      <c r="KX262" s="277"/>
      <c r="KY262" s="277"/>
      <c r="KZ262" s="277"/>
      <c r="LA262" s="277"/>
      <c r="LB262" s="402"/>
      <c r="LC262" s="404"/>
      <c r="LD262" s="49"/>
      <c r="LE262" s="49"/>
      <c r="LF262" s="49"/>
      <c r="LG262" s="99"/>
      <c r="LH262" s="98"/>
      <c r="LI262" s="49"/>
      <c r="LJ262" s="405"/>
      <c r="LK262" s="405"/>
      <c r="LL262" s="277"/>
      <c r="LM262" s="277"/>
      <c r="LN262" s="277"/>
      <c r="LO262" s="277"/>
      <c r="LP262" s="277"/>
      <c r="LQ262" s="277"/>
      <c r="LR262" s="277"/>
      <c r="LS262" s="277"/>
      <c r="LT262" s="402"/>
      <c r="LU262" s="404"/>
      <c r="LV262" s="49"/>
      <c r="LW262" s="49"/>
      <c r="LX262" s="49"/>
      <c r="LY262" s="99"/>
      <c r="LZ262" s="98"/>
      <c r="MA262" s="49"/>
      <c r="MB262" s="405"/>
      <c r="MC262" s="405"/>
      <c r="MD262" s="277"/>
      <c r="ME262" s="277"/>
      <c r="MF262" s="277"/>
      <c r="MG262" s="277"/>
      <c r="MH262" s="277"/>
      <c r="MI262" s="277"/>
      <c r="MJ262" s="277"/>
      <c r="MK262" s="277"/>
      <c r="ML262" s="402"/>
      <c r="MM262" s="404"/>
      <c r="MN262" s="49"/>
      <c r="MO262" s="49"/>
      <c r="MP262" s="49"/>
      <c r="MQ262" s="99"/>
      <c r="MR262" s="98"/>
      <c r="MS262" s="49"/>
      <c r="MT262" s="405"/>
      <c r="MU262" s="405"/>
      <c r="MV262" s="277"/>
      <c r="MW262" s="277"/>
      <c r="MX262" s="277"/>
      <c r="MY262" s="277"/>
      <c r="MZ262" s="277"/>
      <c r="NA262" s="277"/>
      <c r="NB262" s="277"/>
      <c r="NC262" s="277"/>
      <c r="ND262" s="402"/>
      <c r="NE262" s="404"/>
      <c r="NF262" s="49"/>
      <c r="NG262" s="49"/>
      <c r="NH262" s="49"/>
      <c r="NI262" s="99"/>
      <c r="NJ262" s="98"/>
      <c r="NK262" s="49"/>
      <c r="NL262" s="405"/>
      <c r="NM262" s="405"/>
      <c r="NN262" s="277"/>
      <c r="NO262" s="277"/>
      <c r="NP262" s="277"/>
      <c r="NQ262" s="277"/>
      <c r="NR262" s="277"/>
      <c r="NS262" s="277"/>
      <c r="NT262" s="277"/>
      <c r="NU262" s="277"/>
      <c r="NV262" s="402"/>
      <c r="NW262" s="404"/>
      <c r="NX262" s="49"/>
      <c r="NY262" s="49"/>
      <c r="NZ262" s="49"/>
      <c r="OA262" s="99"/>
      <c r="OB262" s="98"/>
      <c r="OC262" s="49"/>
      <c r="OD262" s="405"/>
      <c r="OE262" s="405"/>
      <c r="OF262" s="277"/>
      <c r="OG262" s="277"/>
      <c r="OH262" s="277"/>
      <c r="OI262" s="277"/>
      <c r="OJ262" s="277"/>
      <c r="OK262" s="277"/>
      <c r="OL262" s="277"/>
      <c r="OM262" s="277"/>
      <c r="ON262" s="402"/>
      <c r="OO262" s="404"/>
      <c r="OP262" s="49"/>
      <c r="OQ262" s="49"/>
      <c r="OR262" s="49"/>
      <c r="OS262" s="99"/>
      <c r="OT262" s="98"/>
      <c r="OU262" s="49"/>
      <c r="OV262" s="405"/>
      <c r="OW262" s="405"/>
      <c r="OX262" s="277"/>
      <c r="OY262" s="277"/>
      <c r="OZ262" s="277"/>
      <c r="PA262" s="277"/>
      <c r="PB262" s="277"/>
      <c r="PC262" s="277"/>
      <c r="PD262" s="277"/>
      <c r="PE262" s="277"/>
      <c r="PF262" s="402"/>
      <c r="PG262" s="404"/>
      <c r="PH262" s="49"/>
      <c r="PI262" s="49"/>
      <c r="PJ262" s="49"/>
      <c r="PK262" s="99"/>
      <c r="PL262" s="98"/>
      <c r="PM262" s="49"/>
      <c r="PN262" s="405"/>
      <c r="PO262" s="405"/>
      <c r="PP262" s="277"/>
      <c r="PQ262" s="277"/>
      <c r="PR262" s="277"/>
      <c r="PS262" s="277"/>
      <c r="PT262" s="277"/>
      <c r="PU262" s="277"/>
      <c r="PV262" s="277"/>
      <c r="PW262" s="277"/>
      <c r="PX262" s="402"/>
      <c r="PY262" s="404"/>
      <c r="PZ262" s="49"/>
      <c r="QA262" s="49"/>
      <c r="QB262" s="49"/>
      <c r="QC262" s="99"/>
      <c r="QD262" s="98"/>
      <c r="QE262" s="49"/>
      <c r="QF262" s="405"/>
      <c r="QG262" s="405"/>
      <c r="QH262" s="277"/>
      <c r="QI262" s="277"/>
      <c r="QJ262" s="277"/>
      <c r="QK262" s="277"/>
      <c r="QL262" s="277"/>
      <c r="QM262" s="277"/>
      <c r="QN262" s="277"/>
      <c r="QO262" s="277"/>
      <c r="QP262" s="402"/>
      <c r="QQ262" s="404"/>
      <c r="QR262" s="49"/>
      <c r="QS262" s="49"/>
      <c r="QT262" s="49"/>
      <c r="QU262" s="99"/>
      <c r="QV262" s="98"/>
      <c r="QW262" s="49"/>
      <c r="QX262" s="405"/>
      <c r="QY262" s="405"/>
      <c r="QZ262" s="277"/>
      <c r="RA262" s="277"/>
      <c r="RB262" s="277"/>
      <c r="RC262" s="277"/>
      <c r="RD262" s="277"/>
      <c r="RE262" s="277"/>
      <c r="RF262" s="277"/>
      <c r="RG262" s="277"/>
      <c r="RH262" s="402"/>
      <c r="RI262" s="404"/>
      <c r="RJ262" s="49"/>
      <c r="RK262" s="49"/>
      <c r="RL262" s="49"/>
      <c r="RM262" s="99"/>
      <c r="RN262" s="98"/>
      <c r="RO262" s="49"/>
      <c r="RP262" s="405"/>
      <c r="RQ262" s="405"/>
      <c r="RR262" s="277"/>
      <c r="RS262" s="277"/>
      <c r="RT262" s="277"/>
      <c r="RU262" s="277"/>
      <c r="RV262" s="277"/>
      <c r="RW262" s="277"/>
      <c r="RX262" s="277"/>
      <c r="RY262" s="277"/>
      <c r="RZ262" s="402"/>
      <c r="SA262" s="404"/>
      <c r="SB262" s="49"/>
      <c r="SC262" s="49"/>
      <c r="SD262" s="49"/>
      <c r="SE262" s="99"/>
      <c r="SF262" s="98"/>
      <c r="SG262" s="49"/>
      <c r="SH262" s="405"/>
      <c r="SI262" s="405"/>
      <c r="SJ262" s="277"/>
      <c r="SK262" s="277"/>
      <c r="SL262" s="277"/>
      <c r="SM262" s="277"/>
      <c r="SN262" s="277"/>
      <c r="SO262" s="277"/>
      <c r="SP262" s="277"/>
      <c r="SQ262" s="277"/>
      <c r="SR262" s="402"/>
      <c r="SS262" s="404"/>
      <c r="ST262" s="49"/>
      <c r="SU262" s="49"/>
      <c r="SV262" s="49"/>
      <c r="SW262" s="99"/>
      <c r="SX262" s="98"/>
      <c r="SY262" s="49"/>
      <c r="SZ262" s="405"/>
      <c r="TA262" s="405"/>
      <c r="TB262" s="277"/>
      <c r="TC262" s="277"/>
      <c r="TD262" s="277"/>
      <c r="TE262" s="277"/>
      <c r="TF262" s="277"/>
      <c r="TG262" s="277"/>
      <c r="TH262" s="277"/>
      <c r="TI262" s="277"/>
      <c r="TJ262" s="402"/>
      <c r="TK262" s="404"/>
      <c r="TL262" s="49"/>
      <c r="TM262" s="49"/>
      <c r="TN262" s="49"/>
      <c r="TO262" s="99"/>
      <c r="TP262" s="98"/>
      <c r="TQ262" s="49"/>
      <c r="TR262" s="405"/>
      <c r="TS262" s="405"/>
      <c r="TT262" s="277"/>
      <c r="TU262" s="277"/>
      <c r="TV262" s="277"/>
      <c r="TW262" s="277"/>
      <c r="TX262" s="277"/>
      <c r="TY262" s="277"/>
      <c r="TZ262" s="277"/>
      <c r="UA262" s="277"/>
      <c r="UB262" s="402"/>
      <c r="UC262" s="404"/>
      <c r="UD262" s="49"/>
      <c r="UE262" s="49"/>
      <c r="UF262" s="49"/>
      <c r="UG262" s="99"/>
      <c r="UH262" s="98"/>
      <c r="UI262" s="49"/>
      <c r="UJ262" s="405"/>
      <c r="UK262" s="405"/>
      <c r="UL262" s="277"/>
      <c r="UM262" s="277"/>
      <c r="UN262" s="277"/>
      <c r="UO262" s="277"/>
      <c r="UP262" s="277"/>
      <c r="UQ262" s="277"/>
      <c r="UR262" s="277"/>
      <c r="US262" s="277"/>
      <c r="UT262" s="402"/>
      <c r="UU262" s="404"/>
      <c r="UV262" s="49"/>
      <c r="UW262" s="49"/>
      <c r="UX262" s="49"/>
      <c r="UY262" s="99"/>
      <c r="UZ262" s="98"/>
      <c r="VA262" s="49"/>
      <c r="VB262" s="405"/>
      <c r="VC262" s="405"/>
      <c r="VD262" s="277"/>
      <c r="VE262" s="277"/>
      <c r="VF262" s="277"/>
      <c r="VG262" s="277"/>
      <c r="VH262" s="277"/>
      <c r="VI262" s="277"/>
      <c r="VJ262" s="277"/>
      <c r="VK262" s="277"/>
      <c r="VL262" s="402"/>
      <c r="VM262" s="404"/>
      <c r="VN262" s="49"/>
      <c r="VO262" s="49"/>
      <c r="VP262" s="49"/>
      <c r="VQ262" s="99"/>
      <c r="VR262" s="98"/>
      <c r="VS262" s="49"/>
      <c r="VT262" s="405"/>
      <c r="VU262" s="405"/>
      <c r="VV262" s="277"/>
      <c r="VW262" s="277"/>
      <c r="VX262" s="277"/>
      <c r="VY262" s="277"/>
      <c r="VZ262" s="277"/>
      <c r="WA262" s="277"/>
      <c r="WB262" s="277"/>
      <c r="WC262" s="277"/>
      <c r="WD262" s="402"/>
      <c r="WE262" s="404"/>
      <c r="WF262" s="49"/>
      <c r="WG262" s="49"/>
      <c r="WH262" s="49"/>
      <c r="WI262" s="99"/>
      <c r="WJ262" s="98"/>
      <c r="WK262" s="49"/>
      <c r="WL262" s="405"/>
      <c r="WM262" s="405"/>
      <c r="WN262" s="277"/>
      <c r="WO262" s="277"/>
      <c r="WP262" s="277"/>
      <c r="WQ262" s="277"/>
      <c r="WR262" s="277"/>
      <c r="WS262" s="277"/>
      <c r="WT262" s="277"/>
      <c r="WU262" s="277"/>
      <c r="WV262" s="402"/>
      <c r="WW262" s="404"/>
      <c r="WX262" s="49"/>
      <c r="WY262" s="49"/>
      <c r="WZ262" s="49"/>
      <c r="XA262" s="99"/>
      <c r="XB262" s="98"/>
      <c r="XC262" s="49"/>
      <c r="XD262" s="405"/>
      <c r="XE262" s="405"/>
      <c r="XF262" s="277"/>
      <c r="XG262" s="277"/>
      <c r="XH262" s="277"/>
      <c r="XI262" s="277"/>
      <c r="XJ262" s="277"/>
      <c r="XK262" s="277"/>
      <c r="XL262" s="277"/>
      <c r="XM262" s="277"/>
      <c r="XN262" s="402"/>
      <c r="XO262" s="404"/>
      <c r="XP262" s="49"/>
      <c r="XQ262" s="49"/>
      <c r="XR262" s="49"/>
      <c r="XS262" s="99"/>
      <c r="XT262" s="98"/>
      <c r="XU262" s="49"/>
      <c r="XV262" s="405"/>
      <c r="XW262" s="405"/>
      <c r="XX262" s="277"/>
      <c r="XY262" s="277"/>
      <c r="XZ262" s="277"/>
      <c r="YA262" s="277"/>
      <c r="YB262" s="277"/>
      <c r="YC262" s="277"/>
      <c r="YD262" s="277"/>
      <c r="YE262" s="277"/>
      <c r="YF262" s="402"/>
      <c r="YG262" s="404"/>
      <c r="YH262" s="49"/>
      <c r="YI262" s="49"/>
      <c r="YJ262" s="49"/>
      <c r="YK262" s="99"/>
      <c r="YL262" s="98"/>
      <c r="YM262" s="49"/>
      <c r="YN262" s="405"/>
      <c r="YO262" s="405"/>
      <c r="YP262" s="277"/>
      <c r="YQ262" s="277"/>
      <c r="YR262" s="277"/>
      <c r="YS262" s="277"/>
      <c r="YT262" s="277"/>
      <c r="YU262" s="277"/>
      <c r="YV262" s="277"/>
      <c r="YW262" s="277"/>
      <c r="YX262" s="402"/>
      <c r="YY262" s="404"/>
      <c r="YZ262" s="49"/>
      <c r="ZA262" s="49"/>
      <c r="ZB262" s="49"/>
      <c r="ZC262" s="99"/>
      <c r="ZD262" s="98"/>
      <c r="ZE262" s="49"/>
      <c r="ZF262" s="405"/>
      <c r="ZG262" s="405"/>
      <c r="ZH262" s="277"/>
      <c r="ZI262" s="277"/>
      <c r="ZJ262" s="277"/>
      <c r="ZK262" s="277"/>
      <c r="ZL262" s="277"/>
      <c r="ZM262" s="277"/>
      <c r="ZN262" s="277"/>
      <c r="ZO262" s="277"/>
      <c r="ZP262" s="402"/>
      <c r="ZQ262" s="404"/>
      <c r="ZR262" s="49"/>
      <c r="ZS262" s="49"/>
      <c r="ZT262" s="49"/>
      <c r="ZU262" s="99"/>
      <c r="ZV262" s="98"/>
      <c r="ZW262" s="49"/>
      <c r="ZX262" s="405"/>
      <c r="ZY262" s="405"/>
      <c r="ZZ262" s="277"/>
      <c r="AAA262" s="277"/>
      <c r="AAB262" s="277"/>
      <c r="AAC262" s="277"/>
      <c r="AAD262" s="277"/>
      <c r="AAE262" s="277"/>
      <c r="AAF262" s="277"/>
      <c r="AAG262" s="277"/>
      <c r="AAH262" s="402"/>
      <c r="AAI262" s="404"/>
      <c r="AAJ262" s="49"/>
      <c r="AAK262" s="49"/>
      <c r="AAL262" s="49"/>
      <c r="AAM262" s="99"/>
      <c r="AAN262" s="98"/>
      <c r="AAO262" s="49"/>
      <c r="AAP262" s="405"/>
      <c r="AAQ262" s="405"/>
      <c r="AAR262" s="277"/>
      <c r="AAS262" s="277"/>
      <c r="AAT262" s="277"/>
      <c r="AAU262" s="277"/>
      <c r="AAV262" s="277"/>
      <c r="AAW262" s="277"/>
      <c r="AAX262" s="277"/>
      <c r="AAY262" s="277"/>
      <c r="AAZ262" s="402"/>
      <c r="ABA262" s="404"/>
      <c r="ABB262" s="49"/>
      <c r="ABC262" s="49"/>
      <c r="ABD262" s="49"/>
      <c r="ABE262" s="99"/>
      <c r="ABF262" s="98"/>
      <c r="ABG262" s="49"/>
      <c r="ABH262" s="405"/>
      <c r="ABI262" s="405"/>
      <c r="ABJ262" s="277"/>
      <c r="ABK262" s="277"/>
      <c r="ABL262" s="277"/>
      <c r="ABM262" s="277"/>
      <c r="ABN262" s="277"/>
      <c r="ABO262" s="277"/>
      <c r="ABP262" s="277"/>
      <c r="ABQ262" s="277"/>
      <c r="ABR262" s="402"/>
      <c r="ABS262" s="404"/>
      <c r="ABT262" s="49"/>
      <c r="ABU262" s="49"/>
      <c r="ABV262" s="49"/>
      <c r="ABW262" s="99"/>
      <c r="ABX262" s="98"/>
      <c r="ABY262" s="49"/>
      <c r="ABZ262" s="405"/>
      <c r="ACA262" s="405"/>
      <c r="ACB262" s="277"/>
      <c r="ACC262" s="277"/>
      <c r="ACD262" s="277"/>
      <c r="ACE262" s="277"/>
      <c r="ACF262" s="277"/>
      <c r="ACG262" s="277"/>
      <c r="ACH262" s="277"/>
      <c r="ACI262" s="277"/>
      <c r="ACJ262" s="402"/>
      <c r="ACK262" s="404"/>
      <c r="ACL262" s="49"/>
      <c r="ACM262" s="49"/>
      <c r="ACN262" s="49"/>
      <c r="ACO262" s="99"/>
      <c r="ACP262" s="98"/>
      <c r="ACQ262" s="49"/>
      <c r="ACR262" s="405"/>
      <c r="ACS262" s="405"/>
      <c r="ACT262" s="277"/>
      <c r="ACU262" s="277"/>
      <c r="ACV262" s="277"/>
      <c r="ACW262" s="277"/>
      <c r="ACX262" s="277"/>
      <c r="ACY262" s="277"/>
      <c r="ACZ262" s="277"/>
      <c r="ADA262" s="277"/>
      <c r="ADB262" s="402"/>
      <c r="ADC262" s="404"/>
      <c r="ADD262" s="49"/>
      <c r="ADE262" s="49"/>
      <c r="ADF262" s="49"/>
      <c r="ADG262" s="99"/>
      <c r="ADH262" s="98"/>
      <c r="ADI262" s="49"/>
      <c r="ADJ262" s="405"/>
      <c r="ADK262" s="405"/>
      <c r="ADL262" s="277"/>
      <c r="ADM262" s="277"/>
      <c r="ADN262" s="277"/>
      <c r="ADO262" s="277"/>
      <c r="ADP262" s="277"/>
      <c r="ADQ262" s="277"/>
      <c r="ADR262" s="277"/>
      <c r="ADS262" s="277"/>
      <c r="ADT262" s="402"/>
      <c r="ADU262" s="404"/>
      <c r="ADV262" s="49"/>
      <c r="ADW262" s="49"/>
      <c r="ADX262" s="49"/>
      <c r="ADY262" s="99"/>
      <c r="ADZ262" s="98"/>
      <c r="AEA262" s="49"/>
      <c r="AEB262" s="405"/>
      <c r="AEC262" s="405"/>
      <c r="AED262" s="277"/>
      <c r="AEE262" s="277"/>
      <c r="AEF262" s="277"/>
      <c r="AEG262" s="277"/>
      <c r="AEH262" s="277"/>
      <c r="AEI262" s="277"/>
      <c r="AEJ262" s="277"/>
      <c r="AEK262" s="277"/>
      <c r="AEL262" s="402"/>
      <c r="AEM262" s="404"/>
      <c r="AEN262" s="49"/>
      <c r="AEO262" s="49"/>
      <c r="AEP262" s="49"/>
      <c r="AEQ262" s="99"/>
      <c r="AER262" s="98"/>
      <c r="AES262" s="49"/>
      <c r="AET262" s="405"/>
      <c r="AEU262" s="405"/>
      <c r="AEV262" s="277"/>
      <c r="AEW262" s="277"/>
      <c r="AEX262" s="277"/>
      <c r="AEY262" s="277"/>
      <c r="AEZ262" s="277"/>
      <c r="AFA262" s="277"/>
      <c r="AFB262" s="277"/>
      <c r="AFC262" s="277"/>
      <c r="AFD262" s="402"/>
      <c r="AFE262" s="404"/>
      <c r="AFF262" s="49"/>
      <c r="AFG262" s="49"/>
      <c r="AFH262" s="49"/>
      <c r="AFI262" s="99"/>
      <c r="AFJ262" s="98"/>
      <c r="AFK262" s="49"/>
      <c r="AFL262" s="405"/>
      <c r="AFM262" s="405"/>
      <c r="AFN262" s="277"/>
      <c r="AFO262" s="277"/>
      <c r="AFP262" s="277"/>
      <c r="AFQ262" s="277"/>
      <c r="AFR262" s="277"/>
      <c r="AFS262" s="277"/>
      <c r="AFT262" s="277"/>
      <c r="AFU262" s="277"/>
      <c r="AFV262" s="402"/>
      <c r="AFW262" s="404"/>
      <c r="AFX262" s="49"/>
      <c r="AFY262" s="49"/>
      <c r="AFZ262" s="49"/>
      <c r="AGA262" s="99"/>
      <c r="AGB262" s="98"/>
      <c r="AGC262" s="49"/>
      <c r="AGD262" s="405"/>
      <c r="AGE262" s="405"/>
      <c r="AGF262" s="277"/>
      <c r="AGG262" s="277"/>
      <c r="AGH262" s="277"/>
      <c r="AGI262" s="277"/>
      <c r="AGJ262" s="277"/>
      <c r="AGK262" s="277"/>
      <c r="AGL262" s="277"/>
      <c r="AGM262" s="277"/>
      <c r="AGN262" s="402"/>
      <c r="AGO262" s="404"/>
      <c r="AGP262" s="49"/>
      <c r="AGQ262" s="49"/>
      <c r="AGR262" s="49"/>
      <c r="AGS262" s="99"/>
      <c r="AGT262" s="98"/>
      <c r="AGU262" s="49"/>
      <c r="AGV262" s="405"/>
      <c r="AGW262" s="405"/>
      <c r="AGX262" s="277"/>
      <c r="AGY262" s="277"/>
      <c r="AGZ262" s="277"/>
      <c r="AHA262" s="277"/>
      <c r="AHB262" s="277"/>
      <c r="AHC262" s="277"/>
      <c r="AHD262" s="277"/>
      <c r="AHE262" s="277"/>
      <c r="AHF262" s="402"/>
      <c r="AHG262" s="404"/>
      <c r="AHH262" s="49"/>
      <c r="AHI262" s="49"/>
      <c r="AHJ262" s="49"/>
      <c r="AHK262" s="99"/>
      <c r="AHL262" s="98"/>
      <c r="AHM262" s="49"/>
      <c r="AHN262" s="405"/>
      <c r="AHO262" s="405"/>
      <c r="AHP262" s="277"/>
      <c r="AHQ262" s="277"/>
      <c r="AHR262" s="277"/>
      <c r="AHS262" s="277"/>
      <c r="AHT262" s="277"/>
      <c r="AHU262" s="277"/>
      <c r="AHV262" s="277"/>
      <c r="AHW262" s="277"/>
      <c r="AHX262" s="402"/>
      <c r="AHY262" s="404"/>
      <c r="AHZ262" s="49"/>
      <c r="AIA262" s="49"/>
      <c r="AIB262" s="49"/>
      <c r="AIC262" s="99"/>
      <c r="AID262" s="98"/>
      <c r="AIE262" s="49"/>
      <c r="AIF262" s="405"/>
      <c r="AIG262" s="405"/>
      <c r="AIH262" s="277"/>
      <c r="AII262" s="277"/>
      <c r="AIJ262" s="277"/>
      <c r="AIK262" s="277"/>
      <c r="AIL262" s="277"/>
      <c r="AIM262" s="277"/>
      <c r="AIN262" s="277"/>
      <c r="AIO262" s="277"/>
      <c r="AIP262" s="402"/>
      <c r="AIQ262" s="404"/>
      <c r="AIR262" s="49"/>
      <c r="AIS262" s="49"/>
      <c r="AIT262" s="49"/>
      <c r="AIU262" s="99"/>
      <c r="AIV262" s="98"/>
      <c r="AIW262" s="49"/>
      <c r="AIX262" s="405"/>
      <c r="AIY262" s="405"/>
      <c r="AIZ262" s="277"/>
      <c r="AJA262" s="277"/>
      <c r="AJB262" s="277"/>
      <c r="AJC262" s="277"/>
      <c r="AJD262" s="277"/>
      <c r="AJE262" s="277"/>
      <c r="AJF262" s="277"/>
      <c r="AJG262" s="277"/>
      <c r="AJH262" s="402"/>
      <c r="AJI262" s="404"/>
      <c r="AJJ262" s="49"/>
      <c r="AJK262" s="49"/>
      <c r="AJL262" s="49"/>
      <c r="AJM262" s="99"/>
      <c r="AJN262" s="98"/>
      <c r="AJO262" s="49"/>
      <c r="AJP262" s="405"/>
      <c r="AJQ262" s="405"/>
      <c r="AJR262" s="277"/>
      <c r="AJS262" s="277"/>
      <c r="AJT262" s="277"/>
      <c r="AJU262" s="277"/>
      <c r="AJV262" s="277"/>
      <c r="AJW262" s="277"/>
      <c r="AJX262" s="277"/>
      <c r="AJY262" s="277"/>
      <c r="AJZ262" s="402"/>
      <c r="AKA262" s="404"/>
      <c r="AKB262" s="49"/>
      <c r="AKC262" s="49"/>
      <c r="AKD262" s="49"/>
      <c r="AKE262" s="99"/>
      <c r="AKF262" s="98"/>
      <c r="AKG262" s="49"/>
      <c r="AKH262" s="405"/>
      <c r="AKI262" s="405"/>
      <c r="AKJ262" s="277"/>
      <c r="AKK262" s="277"/>
      <c r="AKL262" s="277"/>
      <c r="AKM262" s="277"/>
      <c r="AKN262" s="277"/>
      <c r="AKO262" s="277"/>
      <c r="AKP262" s="277"/>
      <c r="AKQ262" s="277"/>
      <c r="AKR262" s="402"/>
      <c r="AKS262" s="404"/>
      <c r="AKT262" s="49"/>
      <c r="AKU262" s="49"/>
      <c r="AKV262" s="49"/>
      <c r="AKW262" s="99"/>
      <c r="AKX262" s="98"/>
      <c r="AKY262" s="49"/>
      <c r="AKZ262" s="405"/>
      <c r="ALA262" s="405"/>
      <c r="ALB262" s="277"/>
      <c r="ALC262" s="277"/>
      <c r="ALD262" s="277"/>
      <c r="ALE262" s="277"/>
      <c r="ALF262" s="277"/>
      <c r="ALG262" s="277"/>
      <c r="ALH262" s="277"/>
      <c r="ALI262" s="277"/>
      <c r="ALJ262" s="402"/>
      <c r="ALK262" s="404"/>
      <c r="ALL262" s="49"/>
      <c r="ALM262" s="49"/>
      <c r="ALN262" s="49"/>
      <c r="ALO262" s="99"/>
      <c r="ALP262" s="98"/>
      <c r="ALQ262" s="49"/>
      <c r="ALR262" s="405"/>
      <c r="ALS262" s="405"/>
      <c r="ALT262" s="277"/>
      <c r="ALU262" s="277"/>
      <c r="ALV262" s="277"/>
      <c r="ALW262" s="277"/>
      <c r="ALX262" s="277"/>
      <c r="ALY262" s="277"/>
      <c r="ALZ262" s="277"/>
      <c r="AMA262" s="277"/>
      <c r="AMB262" s="402"/>
      <c r="AMC262" s="404"/>
      <c r="AMD262" s="49"/>
      <c r="AME262" s="49"/>
      <c r="AMF262" s="49"/>
      <c r="AMG262" s="99"/>
      <c r="AMH262" s="98"/>
      <c r="AMI262" s="49"/>
      <c r="AMJ262" s="405"/>
      <c r="AMK262" s="405"/>
      <c r="AML262" s="277"/>
      <c r="AMM262" s="277"/>
      <c r="AMN262" s="277"/>
      <c r="AMO262" s="277"/>
      <c r="AMP262" s="277"/>
      <c r="AMQ262" s="277"/>
      <c r="AMR262" s="277"/>
      <c r="AMS262" s="277"/>
      <c r="AMT262" s="402"/>
      <c r="AMU262" s="404"/>
      <c r="AMV262" s="49"/>
      <c r="AMW262" s="49"/>
      <c r="AMX262" s="49"/>
      <c r="AMY262" s="99"/>
      <c r="AMZ262" s="98"/>
      <c r="ANA262" s="49"/>
      <c r="ANB262" s="405"/>
      <c r="ANC262" s="405"/>
      <c r="AND262" s="277"/>
      <c r="ANE262" s="277"/>
      <c r="ANF262" s="277"/>
      <c r="ANG262" s="277"/>
      <c r="ANH262" s="277"/>
      <c r="ANI262" s="277"/>
      <c r="ANJ262" s="277"/>
      <c r="ANK262" s="277"/>
      <c r="ANL262" s="402"/>
      <c r="ANM262" s="404"/>
      <c r="ANN262" s="49"/>
      <c r="ANO262" s="49"/>
      <c r="ANP262" s="49"/>
      <c r="ANQ262" s="99"/>
      <c r="ANR262" s="98"/>
      <c r="ANS262" s="49"/>
      <c r="ANT262" s="405"/>
      <c r="ANU262" s="405"/>
      <c r="ANV262" s="277"/>
      <c r="ANW262" s="277"/>
      <c r="ANX262" s="277"/>
      <c r="ANY262" s="277"/>
      <c r="ANZ262" s="277"/>
      <c r="AOA262" s="277"/>
      <c r="AOB262" s="277"/>
      <c r="AOC262" s="277"/>
      <c r="AOD262" s="402"/>
      <c r="AOE262" s="404"/>
      <c r="AOF262" s="49"/>
      <c r="AOG262" s="49"/>
      <c r="AOH262" s="49"/>
      <c r="AOI262" s="99"/>
      <c r="AOJ262" s="98"/>
      <c r="AOK262" s="49"/>
      <c r="AOL262" s="405"/>
      <c r="AOM262" s="405"/>
      <c r="AON262" s="277"/>
      <c r="AOO262" s="277"/>
      <c r="AOP262" s="277"/>
      <c r="AOQ262" s="277"/>
      <c r="AOR262" s="277"/>
      <c r="AOS262" s="277"/>
      <c r="AOT262" s="277"/>
      <c r="AOU262" s="277"/>
      <c r="AOV262" s="402"/>
      <c r="AOW262" s="404"/>
      <c r="AOX262" s="49"/>
      <c r="AOY262" s="49"/>
      <c r="AOZ262" s="49"/>
      <c r="APA262" s="99"/>
      <c r="APB262" s="98"/>
      <c r="APC262" s="49"/>
      <c r="APD262" s="405"/>
      <c r="APE262" s="405"/>
      <c r="APF262" s="277"/>
      <c r="APG262" s="277"/>
      <c r="APH262" s="277"/>
      <c r="API262" s="277"/>
      <c r="APJ262" s="277"/>
      <c r="APK262" s="277"/>
      <c r="APL262" s="277"/>
      <c r="APM262" s="277"/>
      <c r="APN262" s="402"/>
      <c r="APO262" s="404"/>
      <c r="APP262" s="49"/>
      <c r="APQ262" s="49"/>
      <c r="APR262" s="49"/>
      <c r="APS262" s="99"/>
      <c r="APT262" s="98"/>
      <c r="APU262" s="49"/>
      <c r="APV262" s="405"/>
      <c r="APW262" s="405"/>
      <c r="APX262" s="277"/>
      <c r="APY262" s="277"/>
      <c r="APZ262" s="277"/>
      <c r="AQA262" s="277"/>
      <c r="AQB262" s="277"/>
      <c r="AQC262" s="277"/>
      <c r="AQD262" s="277"/>
      <c r="AQE262" s="277"/>
      <c r="AQF262" s="402"/>
      <c r="AQG262" s="404"/>
      <c r="AQH262" s="49"/>
      <c r="AQI262" s="49"/>
      <c r="AQJ262" s="49"/>
      <c r="AQK262" s="99"/>
      <c r="AQL262" s="98"/>
      <c r="AQM262" s="49"/>
      <c r="AQN262" s="405"/>
      <c r="AQO262" s="405"/>
      <c r="AQP262" s="277"/>
      <c r="AQQ262" s="277"/>
      <c r="AQR262" s="277"/>
      <c r="AQS262" s="277"/>
      <c r="AQT262" s="277"/>
      <c r="AQU262" s="277"/>
      <c r="AQV262" s="277"/>
      <c r="AQW262" s="277"/>
      <c r="AQX262" s="402"/>
      <c r="AQY262" s="404"/>
      <c r="AQZ262" s="49"/>
      <c r="ARA262" s="49"/>
      <c r="ARB262" s="49"/>
      <c r="ARC262" s="99"/>
      <c r="ARD262" s="98"/>
      <c r="ARE262" s="49"/>
      <c r="ARF262" s="405"/>
      <c r="ARG262" s="405"/>
      <c r="ARH262" s="277"/>
      <c r="ARI262" s="277"/>
      <c r="ARJ262" s="277"/>
      <c r="ARK262" s="277"/>
      <c r="ARL262" s="277"/>
      <c r="ARM262" s="277"/>
      <c r="ARN262" s="277"/>
      <c r="ARO262" s="277"/>
      <c r="ARP262" s="402"/>
      <c r="ARQ262" s="404"/>
      <c r="ARR262" s="49"/>
      <c r="ARS262" s="49"/>
      <c r="ART262" s="49"/>
      <c r="ARU262" s="99"/>
      <c r="ARV262" s="98"/>
      <c r="ARW262" s="49"/>
      <c r="ARX262" s="405"/>
      <c r="ARY262" s="405"/>
      <c r="ARZ262" s="277"/>
      <c r="ASA262" s="277"/>
      <c r="ASB262" s="277"/>
      <c r="ASC262" s="277"/>
      <c r="ASD262" s="277"/>
      <c r="ASE262" s="277"/>
      <c r="ASF262" s="277"/>
      <c r="ASG262" s="277"/>
      <c r="ASH262" s="402"/>
      <c r="ASI262" s="404"/>
      <c r="ASJ262" s="49"/>
      <c r="ASK262" s="49"/>
      <c r="ASL262" s="49"/>
      <c r="ASM262" s="99"/>
      <c r="ASN262" s="98"/>
      <c r="ASO262" s="49"/>
      <c r="ASP262" s="405"/>
      <c r="ASQ262" s="405"/>
      <c r="ASR262" s="277"/>
      <c r="ASS262" s="277"/>
      <c r="AST262" s="277"/>
      <c r="ASU262" s="277"/>
      <c r="ASV262" s="277"/>
      <c r="ASW262" s="277"/>
      <c r="ASX262" s="277"/>
      <c r="ASY262" s="277"/>
      <c r="ASZ262" s="402"/>
      <c r="ATA262" s="404"/>
      <c r="ATB262" s="49"/>
      <c r="ATC262" s="49"/>
      <c r="ATD262" s="49"/>
      <c r="ATE262" s="99"/>
      <c r="ATF262" s="98"/>
      <c r="ATG262" s="49"/>
      <c r="ATH262" s="405"/>
      <c r="ATI262" s="405"/>
      <c r="ATJ262" s="277"/>
      <c r="ATK262" s="277"/>
      <c r="ATL262" s="277"/>
      <c r="ATM262" s="277"/>
      <c r="ATN262" s="277"/>
      <c r="ATO262" s="277"/>
      <c r="ATP262" s="277"/>
      <c r="ATQ262" s="277"/>
      <c r="ATR262" s="402"/>
      <c r="ATS262" s="404"/>
      <c r="ATT262" s="49"/>
      <c r="ATU262" s="49"/>
      <c r="ATV262" s="49"/>
      <c r="ATW262" s="99"/>
      <c r="ATX262" s="98"/>
      <c r="ATY262" s="49"/>
      <c r="ATZ262" s="405"/>
      <c r="AUA262" s="405"/>
      <c r="AUB262" s="277"/>
      <c r="AUC262" s="277"/>
      <c r="AUD262" s="277"/>
      <c r="AUE262" s="277"/>
      <c r="AUF262" s="277"/>
      <c r="AUG262" s="277"/>
      <c r="AUH262" s="277"/>
      <c r="AUI262" s="277"/>
      <c r="AUJ262" s="402"/>
      <c r="AUK262" s="404"/>
      <c r="AUL262" s="49"/>
      <c r="AUM262" s="49"/>
      <c r="AUN262" s="49"/>
      <c r="AUO262" s="99"/>
      <c r="AUP262" s="98"/>
      <c r="AUQ262" s="49"/>
      <c r="AUR262" s="405"/>
      <c r="AUS262" s="405"/>
      <c r="AUT262" s="277"/>
      <c r="AUU262" s="277"/>
      <c r="AUV262" s="277"/>
      <c r="AUW262" s="277"/>
      <c r="AUX262" s="277"/>
      <c r="AUY262" s="277"/>
      <c r="AUZ262" s="277"/>
      <c r="AVA262" s="277"/>
      <c r="AVB262" s="402"/>
      <c r="AVC262" s="404"/>
      <c r="AVD262" s="49"/>
      <c r="AVE262" s="49"/>
      <c r="AVF262" s="49"/>
      <c r="AVG262" s="99"/>
      <c r="AVH262" s="98"/>
      <c r="AVI262" s="49"/>
      <c r="AVJ262" s="405"/>
      <c r="AVK262" s="405"/>
      <c r="AVL262" s="277"/>
      <c r="AVM262" s="277"/>
      <c r="AVN262" s="277"/>
      <c r="AVO262" s="277"/>
      <c r="AVP262" s="277"/>
      <c r="AVQ262" s="277"/>
      <c r="AVR262" s="277"/>
      <c r="AVS262" s="277"/>
      <c r="AVT262" s="402"/>
      <c r="AVU262" s="404"/>
      <c r="AVV262" s="49"/>
      <c r="AVW262" s="49"/>
      <c r="AVX262" s="49"/>
      <c r="AVY262" s="99"/>
      <c r="AVZ262" s="98"/>
      <c r="AWA262" s="49"/>
      <c r="AWB262" s="405"/>
      <c r="AWC262" s="405"/>
      <c r="AWD262" s="277"/>
      <c r="AWE262" s="277"/>
      <c r="AWF262" s="277"/>
      <c r="AWG262" s="277"/>
      <c r="AWH262" s="277"/>
      <c r="AWI262" s="277"/>
      <c r="AWJ262" s="277"/>
      <c r="AWK262" s="277"/>
      <c r="AWL262" s="402"/>
      <c r="AWM262" s="404"/>
      <c r="AWN262" s="49"/>
      <c r="AWO262" s="49"/>
      <c r="AWP262" s="49"/>
      <c r="AWQ262" s="99"/>
      <c r="AWR262" s="98"/>
      <c r="AWS262" s="49"/>
      <c r="AWT262" s="405"/>
      <c r="AWU262" s="405"/>
      <c r="AWV262" s="277"/>
      <c r="AWW262" s="277"/>
      <c r="AWX262" s="277"/>
      <c r="AWY262" s="277"/>
      <c r="AWZ262" s="277"/>
      <c r="AXA262" s="277"/>
      <c r="AXB262" s="277"/>
      <c r="AXC262" s="277"/>
      <c r="AXD262" s="402"/>
      <c r="AXE262" s="404"/>
      <c r="AXF262" s="49"/>
      <c r="AXG262" s="49"/>
      <c r="AXH262" s="49"/>
      <c r="AXI262" s="99"/>
      <c r="AXJ262" s="98"/>
      <c r="AXK262" s="49"/>
      <c r="AXL262" s="405"/>
      <c r="AXM262" s="405"/>
      <c r="AXN262" s="277"/>
      <c r="AXO262" s="277"/>
      <c r="AXP262" s="277"/>
      <c r="AXQ262" s="277"/>
      <c r="AXR262" s="277"/>
      <c r="AXS262" s="277"/>
      <c r="AXT262" s="277"/>
      <c r="AXU262" s="277"/>
      <c r="AXV262" s="402"/>
      <c r="AXW262" s="404"/>
      <c r="AXX262" s="49"/>
      <c r="AXY262" s="49"/>
      <c r="AXZ262" s="49"/>
      <c r="AYA262" s="99"/>
      <c r="AYB262" s="98"/>
      <c r="AYC262" s="49"/>
      <c r="AYD262" s="405"/>
      <c r="AYE262" s="405"/>
      <c r="AYF262" s="277"/>
      <c r="AYG262" s="277"/>
      <c r="AYH262" s="277"/>
      <c r="AYI262" s="277"/>
      <c r="AYJ262" s="277"/>
      <c r="AYK262" s="277"/>
      <c r="AYL262" s="277"/>
      <c r="AYM262" s="277"/>
      <c r="AYN262" s="402"/>
      <c r="AYO262" s="404"/>
      <c r="AYP262" s="49"/>
      <c r="AYQ262" s="49"/>
      <c r="AYR262" s="49"/>
      <c r="AYS262" s="99"/>
      <c r="AYT262" s="98"/>
      <c r="AYU262" s="49"/>
      <c r="AYV262" s="405"/>
      <c r="AYW262" s="405"/>
      <c r="AYX262" s="277"/>
      <c r="AYY262" s="277"/>
      <c r="AYZ262" s="277"/>
      <c r="AZA262" s="277"/>
      <c r="AZB262" s="277"/>
      <c r="AZC262" s="277"/>
      <c r="AZD262" s="277"/>
      <c r="AZE262" s="277"/>
      <c r="AZF262" s="402"/>
      <c r="AZG262" s="404"/>
      <c r="AZH262" s="49"/>
      <c r="AZI262" s="49"/>
      <c r="AZJ262" s="49"/>
      <c r="AZK262" s="99"/>
      <c r="AZL262" s="98"/>
      <c r="AZM262" s="49"/>
      <c r="AZN262" s="405"/>
      <c r="AZO262" s="405"/>
      <c r="AZP262" s="277"/>
      <c r="AZQ262" s="277"/>
      <c r="AZR262" s="277"/>
      <c r="AZS262" s="277"/>
      <c r="AZT262" s="277"/>
      <c r="AZU262" s="277"/>
      <c r="AZV262" s="277"/>
      <c r="AZW262" s="277"/>
      <c r="AZX262" s="402"/>
      <c r="AZY262" s="404"/>
      <c r="AZZ262" s="49"/>
      <c r="BAA262" s="49"/>
      <c r="BAB262" s="49"/>
      <c r="BAC262" s="99"/>
      <c r="BAD262" s="98"/>
      <c r="BAE262" s="49"/>
      <c r="BAF262" s="405"/>
      <c r="BAG262" s="405"/>
      <c r="BAH262" s="277"/>
      <c r="BAI262" s="277"/>
      <c r="BAJ262" s="277"/>
      <c r="BAK262" s="277"/>
      <c r="BAL262" s="277"/>
      <c r="BAM262" s="277"/>
      <c r="BAN262" s="277"/>
      <c r="BAO262" s="277"/>
      <c r="BAP262" s="402"/>
      <c r="BAQ262" s="404"/>
      <c r="BAR262" s="49"/>
      <c r="BAS262" s="49"/>
      <c r="BAT262" s="49"/>
      <c r="BAU262" s="99"/>
      <c r="BAV262" s="98"/>
      <c r="BAW262" s="49"/>
      <c r="BAX262" s="405"/>
      <c r="BAY262" s="405"/>
      <c r="BAZ262" s="277"/>
      <c r="BBA262" s="277"/>
      <c r="BBB262" s="277"/>
      <c r="BBC262" s="277"/>
      <c r="BBD262" s="277"/>
      <c r="BBE262" s="277"/>
      <c r="BBF262" s="277"/>
      <c r="BBG262" s="277"/>
      <c r="BBH262" s="402"/>
      <c r="BBI262" s="404"/>
      <c r="BBJ262" s="49"/>
      <c r="BBK262" s="49"/>
      <c r="BBL262" s="49"/>
      <c r="BBM262" s="99"/>
      <c r="BBN262" s="98"/>
      <c r="BBO262" s="49"/>
      <c r="BBP262" s="405"/>
      <c r="BBQ262" s="405"/>
      <c r="BBR262" s="277"/>
      <c r="BBS262" s="277"/>
      <c r="BBT262" s="277"/>
      <c r="BBU262" s="277"/>
      <c r="BBV262" s="277"/>
      <c r="BBW262" s="277"/>
      <c r="BBX262" s="277"/>
      <c r="BBY262" s="277"/>
      <c r="BBZ262" s="402"/>
      <c r="BCA262" s="404"/>
      <c r="BCB262" s="49"/>
      <c r="BCC262" s="49"/>
      <c r="BCD262" s="49"/>
      <c r="BCE262" s="99"/>
      <c r="BCF262" s="98"/>
      <c r="BCG262" s="49"/>
      <c r="BCH262" s="405"/>
      <c r="BCI262" s="405"/>
      <c r="BCJ262" s="277"/>
      <c r="BCK262" s="277"/>
      <c r="BCL262" s="277"/>
      <c r="BCM262" s="277"/>
      <c r="BCN262" s="277"/>
      <c r="BCO262" s="277"/>
      <c r="BCP262" s="277"/>
      <c r="BCQ262" s="277"/>
      <c r="BCR262" s="402"/>
      <c r="BCS262" s="404"/>
      <c r="BCT262" s="49"/>
      <c r="BCU262" s="49"/>
      <c r="BCV262" s="49"/>
      <c r="BCW262" s="99"/>
      <c r="BCX262" s="98"/>
      <c r="BCY262" s="49"/>
      <c r="BCZ262" s="405"/>
      <c r="BDA262" s="405"/>
      <c r="BDB262" s="277"/>
      <c r="BDC262" s="277"/>
      <c r="BDD262" s="277"/>
      <c r="BDE262" s="277"/>
      <c r="BDF262" s="277"/>
      <c r="BDG262" s="277"/>
      <c r="BDH262" s="277"/>
      <c r="BDI262" s="277"/>
      <c r="BDJ262" s="402"/>
      <c r="BDK262" s="404"/>
      <c r="BDL262" s="49"/>
      <c r="BDM262" s="49"/>
      <c r="BDN262" s="49"/>
      <c r="BDO262" s="99"/>
      <c r="BDP262" s="98"/>
      <c r="BDQ262" s="49"/>
      <c r="BDR262" s="405"/>
      <c r="BDS262" s="405"/>
      <c r="BDT262" s="277"/>
      <c r="BDU262" s="277"/>
      <c r="BDV262" s="277"/>
      <c r="BDW262" s="277"/>
      <c r="BDX262" s="277"/>
      <c r="BDY262" s="277"/>
      <c r="BDZ262" s="277"/>
      <c r="BEA262" s="277"/>
      <c r="BEB262" s="402"/>
      <c r="BEC262" s="404"/>
      <c r="BED262" s="49"/>
      <c r="BEE262" s="49"/>
      <c r="BEF262" s="49"/>
      <c r="BEG262" s="99"/>
      <c r="BEH262" s="98"/>
      <c r="BEI262" s="49"/>
      <c r="BEJ262" s="405"/>
      <c r="BEK262" s="405"/>
      <c r="BEL262" s="277"/>
      <c r="BEM262" s="277"/>
      <c r="BEN262" s="277"/>
      <c r="BEO262" s="277"/>
      <c r="BEP262" s="277"/>
      <c r="BEQ262" s="277"/>
      <c r="BER262" s="277"/>
      <c r="BES262" s="277"/>
      <c r="BET262" s="402"/>
      <c r="BEU262" s="404"/>
      <c r="BEV262" s="49"/>
      <c r="BEW262" s="49"/>
      <c r="BEX262" s="49"/>
      <c r="BEY262" s="99"/>
      <c r="BEZ262" s="98"/>
      <c r="BFA262" s="49"/>
      <c r="BFB262" s="405"/>
      <c r="BFC262" s="405"/>
      <c r="BFD262" s="277"/>
      <c r="BFE262" s="277"/>
      <c r="BFF262" s="277"/>
      <c r="BFG262" s="277"/>
      <c r="BFH262" s="277"/>
      <c r="BFI262" s="277"/>
      <c r="BFJ262" s="277"/>
      <c r="BFK262" s="277"/>
      <c r="BFL262" s="402"/>
      <c r="BFM262" s="404"/>
      <c r="BFN262" s="49"/>
      <c r="BFO262" s="49"/>
      <c r="BFP262" s="49"/>
      <c r="BFQ262" s="99"/>
      <c r="BFR262" s="98"/>
      <c r="BFS262" s="49"/>
      <c r="BFT262" s="405"/>
      <c r="BFU262" s="405"/>
      <c r="BFV262" s="277"/>
      <c r="BFW262" s="277"/>
      <c r="BFX262" s="277"/>
      <c r="BFY262" s="277"/>
      <c r="BFZ262" s="277"/>
      <c r="BGA262" s="277"/>
      <c r="BGB262" s="277"/>
      <c r="BGC262" s="277"/>
      <c r="BGD262" s="402"/>
      <c r="BGE262" s="404"/>
      <c r="BGF262" s="49"/>
      <c r="BGG262" s="49"/>
      <c r="BGH262" s="49"/>
      <c r="BGI262" s="99"/>
      <c r="BGJ262" s="98"/>
      <c r="BGK262" s="49"/>
      <c r="BGL262" s="405"/>
      <c r="BGM262" s="405"/>
      <c r="BGN262" s="277"/>
      <c r="BGO262" s="277"/>
      <c r="BGP262" s="277"/>
      <c r="BGQ262" s="277"/>
      <c r="BGR262" s="277"/>
      <c r="BGS262" s="277"/>
      <c r="BGT262" s="277"/>
      <c r="BGU262" s="277"/>
      <c r="BGV262" s="402"/>
      <c r="BGW262" s="404"/>
      <c r="BGX262" s="49"/>
      <c r="BGY262" s="49"/>
      <c r="BGZ262" s="49"/>
      <c r="BHA262" s="99"/>
      <c r="BHB262" s="98"/>
      <c r="BHC262" s="49"/>
      <c r="BHD262" s="405"/>
      <c r="BHE262" s="405"/>
      <c r="BHF262" s="277"/>
      <c r="BHG262" s="277"/>
      <c r="BHH262" s="277"/>
      <c r="BHI262" s="277"/>
      <c r="BHJ262" s="277"/>
      <c r="BHK262" s="277"/>
      <c r="BHL262" s="277"/>
      <c r="BHM262" s="277"/>
      <c r="BHN262" s="402"/>
      <c r="BHO262" s="404"/>
      <c r="BHP262" s="49"/>
      <c r="BHQ262" s="49"/>
      <c r="BHR262" s="49"/>
      <c r="BHS262" s="99"/>
      <c r="BHT262" s="98"/>
      <c r="BHU262" s="49"/>
      <c r="BHV262" s="405"/>
      <c r="BHW262" s="405"/>
      <c r="BHX262" s="277"/>
      <c r="BHY262" s="277"/>
      <c r="BHZ262" s="277"/>
      <c r="BIA262" s="277"/>
      <c r="BIB262" s="277"/>
      <c r="BIC262" s="277"/>
      <c r="BID262" s="277"/>
      <c r="BIE262" s="277"/>
      <c r="BIF262" s="402"/>
      <c r="BIG262" s="404"/>
      <c r="BIH262" s="49"/>
      <c r="BII262" s="49"/>
      <c r="BIJ262" s="49"/>
      <c r="BIK262" s="99"/>
      <c r="BIL262" s="98"/>
      <c r="BIM262" s="49"/>
      <c r="BIN262" s="405"/>
      <c r="BIO262" s="405"/>
      <c r="BIP262" s="277"/>
      <c r="BIQ262" s="277"/>
      <c r="BIR262" s="277"/>
      <c r="BIS262" s="277"/>
      <c r="BIT262" s="277"/>
      <c r="BIU262" s="277"/>
      <c r="BIV262" s="277"/>
      <c r="BIW262" s="277"/>
      <c r="BIX262" s="402"/>
      <c r="BIY262" s="404"/>
      <c r="BIZ262" s="49"/>
      <c r="BJA262" s="49"/>
      <c r="BJB262" s="49"/>
      <c r="BJC262" s="99"/>
      <c r="BJD262" s="98"/>
      <c r="BJE262" s="49"/>
      <c r="BJF262" s="405"/>
      <c r="BJG262" s="405"/>
      <c r="BJH262" s="277"/>
      <c r="BJI262" s="277"/>
      <c r="BJJ262" s="277"/>
      <c r="BJK262" s="277"/>
      <c r="BJL262" s="277"/>
      <c r="BJM262" s="277"/>
      <c r="BJN262" s="277"/>
      <c r="BJO262" s="277"/>
      <c r="BJP262" s="402"/>
      <c r="BJQ262" s="404"/>
      <c r="BJR262" s="49"/>
      <c r="BJS262" s="49"/>
      <c r="BJT262" s="49"/>
      <c r="BJU262" s="99"/>
      <c r="BJV262" s="98"/>
      <c r="BJW262" s="49"/>
      <c r="BJX262" s="405"/>
      <c r="BJY262" s="405"/>
      <c r="BJZ262" s="277"/>
      <c r="BKA262" s="277"/>
      <c r="BKB262" s="277"/>
      <c r="BKC262" s="277"/>
      <c r="BKD262" s="277"/>
      <c r="BKE262" s="277"/>
      <c r="BKF262" s="277"/>
      <c r="BKG262" s="277"/>
      <c r="BKH262" s="402"/>
      <c r="BKI262" s="404"/>
      <c r="BKJ262" s="49"/>
      <c r="BKK262" s="49"/>
      <c r="BKL262" s="49"/>
      <c r="BKM262" s="99"/>
      <c r="BKN262" s="98"/>
      <c r="BKO262" s="49"/>
      <c r="BKP262" s="405"/>
      <c r="BKQ262" s="405"/>
      <c r="BKR262" s="277"/>
      <c r="BKS262" s="277"/>
      <c r="BKT262" s="277"/>
      <c r="BKU262" s="277"/>
      <c r="BKV262" s="277"/>
      <c r="BKW262" s="277"/>
      <c r="BKX262" s="277"/>
      <c r="BKY262" s="277"/>
      <c r="BKZ262" s="402"/>
      <c r="BLA262" s="404"/>
      <c r="BLB262" s="49"/>
      <c r="BLC262" s="49"/>
      <c r="BLD262" s="49"/>
      <c r="BLE262" s="99"/>
      <c r="BLF262" s="98"/>
      <c r="BLG262" s="49"/>
      <c r="BLH262" s="405"/>
      <c r="BLI262" s="405"/>
      <c r="BLJ262" s="277"/>
      <c r="BLK262" s="277"/>
      <c r="BLL262" s="277"/>
      <c r="BLM262" s="277"/>
      <c r="BLN262" s="277"/>
      <c r="BLO262" s="277"/>
      <c r="BLP262" s="277"/>
      <c r="BLQ262" s="277"/>
      <c r="BLR262" s="402"/>
      <c r="BLS262" s="404"/>
      <c r="BLT262" s="49"/>
      <c r="BLU262" s="49"/>
      <c r="BLV262" s="49"/>
      <c r="BLW262" s="99"/>
      <c r="BLX262" s="98"/>
      <c r="BLY262" s="49"/>
      <c r="BLZ262" s="405"/>
      <c r="BMA262" s="405"/>
      <c r="BMB262" s="277"/>
      <c r="BMC262" s="277"/>
      <c r="BMD262" s="277"/>
      <c r="BME262" s="277"/>
      <c r="BMF262" s="277"/>
      <c r="BMG262" s="277"/>
      <c r="BMH262" s="277"/>
      <c r="BMI262" s="277"/>
      <c r="BMJ262" s="402"/>
      <c r="BMK262" s="404"/>
      <c r="BML262" s="49"/>
      <c r="BMM262" s="49"/>
      <c r="BMN262" s="49"/>
      <c r="BMO262" s="99"/>
      <c r="BMP262" s="98"/>
      <c r="BMQ262" s="49"/>
      <c r="BMR262" s="405"/>
      <c r="BMS262" s="405"/>
      <c r="BMT262" s="277"/>
      <c r="BMU262" s="277"/>
      <c r="BMV262" s="277"/>
      <c r="BMW262" s="277"/>
      <c r="BMX262" s="277"/>
      <c r="BMY262" s="277"/>
      <c r="BMZ262" s="277"/>
      <c r="BNA262" s="277"/>
      <c r="BNB262" s="402"/>
      <c r="BNC262" s="404"/>
      <c r="BND262" s="49"/>
      <c r="BNE262" s="49"/>
      <c r="BNF262" s="49"/>
      <c r="BNG262" s="99"/>
      <c r="BNH262" s="98"/>
      <c r="BNI262" s="49"/>
      <c r="BNJ262" s="405"/>
      <c r="BNK262" s="405"/>
      <c r="BNL262" s="277"/>
      <c r="BNM262" s="277"/>
      <c r="BNN262" s="277"/>
      <c r="BNO262" s="277"/>
      <c r="BNP262" s="277"/>
      <c r="BNQ262" s="277"/>
      <c r="BNR262" s="277"/>
      <c r="BNS262" s="277"/>
      <c r="BNT262" s="402"/>
      <c r="BNU262" s="404"/>
      <c r="BNV262" s="49"/>
      <c r="BNW262" s="49"/>
      <c r="BNX262" s="49"/>
      <c r="BNY262" s="99"/>
      <c r="BNZ262" s="98"/>
      <c r="BOA262" s="49"/>
      <c r="BOB262" s="405"/>
      <c r="BOC262" s="405"/>
      <c r="BOD262" s="277"/>
      <c r="BOE262" s="277"/>
      <c r="BOF262" s="277"/>
      <c r="BOG262" s="277"/>
      <c r="BOH262" s="277"/>
      <c r="BOI262" s="277"/>
      <c r="BOJ262" s="277"/>
      <c r="BOK262" s="277"/>
      <c r="BOL262" s="402"/>
      <c r="BOM262" s="404"/>
      <c r="BON262" s="49"/>
      <c r="BOO262" s="49"/>
      <c r="BOP262" s="49"/>
      <c r="BOQ262" s="99"/>
      <c r="BOR262" s="98"/>
      <c r="BOS262" s="49"/>
      <c r="BOT262" s="405"/>
      <c r="BOU262" s="405"/>
      <c r="BOV262" s="277"/>
      <c r="BOW262" s="277"/>
      <c r="BOX262" s="277"/>
      <c r="BOY262" s="277"/>
      <c r="BOZ262" s="277"/>
      <c r="BPA262" s="277"/>
      <c r="BPB262" s="277"/>
      <c r="BPC262" s="277"/>
      <c r="BPD262" s="402"/>
      <c r="BPE262" s="404"/>
      <c r="BPF262" s="49"/>
      <c r="BPG262" s="49"/>
      <c r="BPH262" s="49"/>
      <c r="BPI262" s="99"/>
      <c r="BPJ262" s="98"/>
      <c r="BPK262" s="49"/>
      <c r="BPL262" s="405"/>
      <c r="BPM262" s="405"/>
      <c r="BPN262" s="277"/>
      <c r="BPO262" s="277"/>
      <c r="BPP262" s="277"/>
      <c r="BPQ262" s="277"/>
      <c r="BPR262" s="277"/>
      <c r="BPS262" s="277"/>
      <c r="BPT262" s="277"/>
      <c r="BPU262" s="277"/>
      <c r="BPV262" s="402"/>
      <c r="BPW262" s="404"/>
      <c r="BPX262" s="49"/>
      <c r="BPY262" s="49"/>
      <c r="BPZ262" s="49"/>
      <c r="BQA262" s="99"/>
      <c r="BQB262" s="98"/>
      <c r="BQC262" s="49"/>
      <c r="BQD262" s="405"/>
      <c r="BQE262" s="405"/>
      <c r="BQF262" s="277"/>
      <c r="BQG262" s="277"/>
      <c r="BQH262" s="277"/>
      <c r="BQI262" s="277"/>
      <c r="BQJ262" s="277"/>
      <c r="BQK262" s="277"/>
      <c r="BQL262" s="277"/>
      <c r="BQM262" s="277"/>
      <c r="BQN262" s="402"/>
      <c r="BQO262" s="404"/>
      <c r="BQP262" s="49"/>
      <c r="BQQ262" s="49"/>
      <c r="BQR262" s="49"/>
      <c r="BQS262" s="99"/>
      <c r="BQT262" s="98"/>
      <c r="BQU262" s="49"/>
      <c r="BQV262" s="405"/>
      <c r="BQW262" s="405"/>
      <c r="BQX262" s="277"/>
      <c r="BQY262" s="277"/>
      <c r="BQZ262" s="277"/>
      <c r="BRA262" s="277"/>
      <c r="BRB262" s="277"/>
      <c r="BRC262" s="277"/>
      <c r="BRD262" s="277"/>
      <c r="BRE262" s="277"/>
      <c r="BRF262" s="402"/>
      <c r="BRG262" s="404"/>
      <c r="BRH262" s="49"/>
      <c r="BRI262" s="49"/>
      <c r="BRJ262" s="49"/>
      <c r="BRK262" s="99"/>
      <c r="BRL262" s="98"/>
      <c r="BRM262" s="49"/>
      <c r="BRN262" s="405"/>
      <c r="BRO262" s="405"/>
      <c r="BRP262" s="277"/>
      <c r="BRQ262" s="277"/>
      <c r="BRR262" s="277"/>
      <c r="BRS262" s="277"/>
      <c r="BRT262" s="277"/>
      <c r="BRU262" s="277"/>
      <c r="BRV262" s="277"/>
      <c r="BRW262" s="277"/>
      <c r="BRX262" s="402"/>
      <c r="BRY262" s="404"/>
      <c r="BRZ262" s="49"/>
      <c r="BSA262" s="49"/>
      <c r="BSB262" s="49"/>
      <c r="BSC262" s="99"/>
      <c r="BSD262" s="98"/>
      <c r="BSE262" s="49"/>
      <c r="BSF262" s="405"/>
      <c r="BSG262" s="405"/>
      <c r="BSH262" s="277"/>
      <c r="BSI262" s="277"/>
      <c r="BSJ262" s="277"/>
      <c r="BSK262" s="277"/>
      <c r="BSL262" s="277"/>
      <c r="BSM262" s="277"/>
      <c r="BSN262" s="277"/>
      <c r="BSO262" s="277"/>
      <c r="BSP262" s="402"/>
      <c r="BSQ262" s="404"/>
      <c r="BSR262" s="49"/>
      <c r="BSS262" s="49"/>
      <c r="BST262" s="49"/>
      <c r="BSU262" s="99"/>
      <c r="BSV262" s="98"/>
      <c r="BSW262" s="49"/>
      <c r="BSX262" s="405"/>
      <c r="BSY262" s="405"/>
      <c r="BSZ262" s="277"/>
      <c r="BTA262" s="277"/>
      <c r="BTB262" s="277"/>
      <c r="BTC262" s="277"/>
      <c r="BTD262" s="277"/>
      <c r="BTE262" s="277"/>
      <c r="BTF262" s="277"/>
      <c r="BTG262" s="277"/>
      <c r="BTH262" s="402"/>
      <c r="BTI262" s="404"/>
      <c r="BTJ262" s="49"/>
      <c r="BTK262" s="49"/>
      <c r="BTL262" s="49"/>
      <c r="BTM262" s="99"/>
      <c r="BTN262" s="98"/>
      <c r="BTO262" s="49"/>
      <c r="BTP262" s="405"/>
      <c r="BTQ262" s="405"/>
      <c r="BTR262" s="277"/>
      <c r="BTS262" s="277"/>
      <c r="BTT262" s="277"/>
      <c r="BTU262" s="277"/>
      <c r="BTV262" s="277"/>
      <c r="BTW262" s="277"/>
      <c r="BTX262" s="277"/>
      <c r="BTY262" s="277"/>
      <c r="BTZ262" s="402"/>
      <c r="BUA262" s="404"/>
      <c r="BUB262" s="49"/>
      <c r="BUC262" s="49"/>
      <c r="BUD262" s="49"/>
      <c r="BUE262" s="99"/>
      <c r="BUF262" s="98"/>
      <c r="BUG262" s="49"/>
      <c r="BUH262" s="405"/>
      <c r="BUI262" s="405"/>
      <c r="BUJ262" s="277"/>
      <c r="BUK262" s="277"/>
      <c r="BUL262" s="277"/>
      <c r="BUM262" s="277"/>
      <c r="BUN262" s="277"/>
      <c r="BUO262" s="277"/>
      <c r="BUP262" s="277"/>
      <c r="BUQ262" s="277"/>
      <c r="BUR262" s="402"/>
      <c r="BUS262" s="404"/>
      <c r="BUT262" s="49"/>
      <c r="BUU262" s="49"/>
      <c r="BUV262" s="49"/>
      <c r="BUW262" s="99"/>
      <c r="BUX262" s="98"/>
      <c r="BUY262" s="49"/>
      <c r="BUZ262" s="405"/>
      <c r="BVA262" s="405"/>
      <c r="BVB262" s="277"/>
      <c r="BVC262" s="277"/>
      <c r="BVD262" s="277"/>
      <c r="BVE262" s="277"/>
      <c r="BVF262" s="277"/>
      <c r="BVG262" s="277"/>
      <c r="BVH262" s="277"/>
      <c r="BVI262" s="277"/>
      <c r="BVJ262" s="402"/>
      <c r="BVK262" s="404"/>
      <c r="BVL262" s="49"/>
      <c r="BVM262" s="49"/>
      <c r="BVN262" s="49"/>
      <c r="BVO262" s="99"/>
      <c r="BVP262" s="98"/>
      <c r="BVQ262" s="49"/>
      <c r="BVR262" s="405"/>
      <c r="BVS262" s="405"/>
      <c r="BVT262" s="277"/>
      <c r="BVU262" s="277"/>
      <c r="BVV262" s="277"/>
      <c r="BVW262" s="277"/>
      <c r="BVX262" s="277"/>
      <c r="BVY262" s="277"/>
      <c r="BVZ262" s="277"/>
      <c r="BWA262" s="277"/>
      <c r="BWB262" s="402"/>
      <c r="BWC262" s="404"/>
      <c r="BWD262" s="49"/>
      <c r="BWE262" s="49"/>
      <c r="BWF262" s="49"/>
      <c r="BWG262" s="99"/>
      <c r="BWH262" s="98"/>
      <c r="BWI262" s="49"/>
      <c r="BWJ262" s="405"/>
      <c r="BWK262" s="405"/>
      <c r="BWL262" s="277"/>
      <c r="BWM262" s="277"/>
      <c r="BWN262" s="277"/>
      <c r="BWO262" s="277"/>
      <c r="BWP262" s="277"/>
      <c r="BWQ262" s="277"/>
      <c r="BWR262" s="277"/>
      <c r="BWS262" s="277"/>
      <c r="BWT262" s="402"/>
      <c r="BWU262" s="404"/>
      <c r="BWV262" s="49"/>
      <c r="BWW262" s="49"/>
      <c r="BWX262" s="49"/>
      <c r="BWY262" s="99"/>
      <c r="BWZ262" s="98"/>
      <c r="BXA262" s="49"/>
      <c r="BXB262" s="405"/>
      <c r="BXC262" s="405"/>
      <c r="BXD262" s="277"/>
      <c r="BXE262" s="277"/>
      <c r="BXF262" s="277"/>
      <c r="BXG262" s="277"/>
      <c r="BXH262" s="277"/>
      <c r="BXI262" s="277"/>
      <c r="BXJ262" s="277"/>
      <c r="BXK262" s="277"/>
      <c r="BXL262" s="402"/>
      <c r="BXM262" s="404"/>
      <c r="BXN262" s="49"/>
      <c r="BXO262" s="49"/>
      <c r="BXP262" s="49"/>
      <c r="BXQ262" s="99"/>
      <c r="BXR262" s="98"/>
      <c r="BXS262" s="49"/>
      <c r="BXT262" s="405"/>
      <c r="BXU262" s="405"/>
      <c r="BXV262" s="277"/>
      <c r="BXW262" s="277"/>
      <c r="BXX262" s="277"/>
      <c r="BXY262" s="277"/>
      <c r="BXZ262" s="277"/>
      <c r="BYA262" s="277"/>
      <c r="BYB262" s="277"/>
      <c r="BYC262" s="277"/>
      <c r="BYD262" s="402"/>
      <c r="BYE262" s="404"/>
      <c r="BYF262" s="49"/>
      <c r="BYG262" s="49"/>
      <c r="BYH262" s="49"/>
      <c r="BYI262" s="99"/>
      <c r="BYJ262" s="98"/>
      <c r="BYK262" s="49"/>
      <c r="BYL262" s="405"/>
      <c r="BYM262" s="405"/>
      <c r="BYN262" s="277"/>
      <c r="BYO262" s="277"/>
      <c r="BYP262" s="277"/>
      <c r="BYQ262" s="277"/>
      <c r="BYR262" s="277"/>
      <c r="BYS262" s="277"/>
      <c r="BYT262" s="277"/>
      <c r="BYU262" s="277"/>
      <c r="BYV262" s="402"/>
      <c r="BYW262" s="404"/>
      <c r="BYX262" s="49"/>
      <c r="BYY262" s="49"/>
      <c r="BYZ262" s="49"/>
      <c r="BZA262" s="99"/>
      <c r="BZB262" s="98"/>
      <c r="BZC262" s="49"/>
      <c r="BZD262" s="405"/>
      <c r="BZE262" s="405"/>
      <c r="BZF262" s="277"/>
      <c r="BZG262" s="277"/>
      <c r="BZH262" s="277"/>
      <c r="BZI262" s="277"/>
      <c r="BZJ262" s="277"/>
      <c r="BZK262" s="277"/>
      <c r="BZL262" s="277"/>
      <c r="BZM262" s="277"/>
      <c r="BZN262" s="402"/>
      <c r="BZO262" s="404"/>
      <c r="BZP262" s="49"/>
      <c r="BZQ262" s="49"/>
      <c r="BZR262" s="49"/>
      <c r="BZS262" s="99"/>
      <c r="BZT262" s="98"/>
      <c r="BZU262" s="49"/>
      <c r="BZV262" s="405"/>
      <c r="BZW262" s="405"/>
      <c r="BZX262" s="277"/>
      <c r="BZY262" s="277"/>
      <c r="BZZ262" s="277"/>
      <c r="CAA262" s="277"/>
      <c r="CAB262" s="277"/>
      <c r="CAC262" s="277"/>
      <c r="CAD262" s="277"/>
      <c r="CAE262" s="277"/>
      <c r="CAF262" s="402"/>
      <c r="CAG262" s="404"/>
      <c r="CAH262" s="49"/>
      <c r="CAI262" s="49"/>
      <c r="CAJ262" s="49"/>
      <c r="CAK262" s="99"/>
      <c r="CAL262" s="98"/>
      <c r="CAM262" s="49"/>
      <c r="CAN262" s="405"/>
      <c r="CAO262" s="405"/>
      <c r="CAP262" s="277"/>
      <c r="CAQ262" s="277"/>
      <c r="CAR262" s="277"/>
      <c r="CAS262" s="277"/>
      <c r="CAT262" s="277"/>
      <c r="CAU262" s="277"/>
      <c r="CAV262" s="277"/>
      <c r="CAW262" s="277"/>
      <c r="CAX262" s="402"/>
      <c r="CAY262" s="404"/>
      <c r="CAZ262" s="49"/>
      <c r="CBA262" s="49"/>
      <c r="CBB262" s="49"/>
      <c r="CBC262" s="99"/>
      <c r="CBD262" s="98"/>
      <c r="CBE262" s="49"/>
      <c r="CBF262" s="405"/>
      <c r="CBG262" s="405"/>
      <c r="CBH262" s="277"/>
      <c r="CBI262" s="277"/>
      <c r="CBJ262" s="277"/>
      <c r="CBK262" s="277"/>
      <c r="CBL262" s="277"/>
      <c r="CBM262" s="277"/>
      <c r="CBN262" s="277"/>
      <c r="CBO262" s="277"/>
      <c r="CBP262" s="402"/>
      <c r="CBQ262" s="404"/>
      <c r="CBR262" s="49"/>
      <c r="CBS262" s="49"/>
      <c r="CBT262" s="49"/>
      <c r="CBU262" s="99"/>
      <c r="CBV262" s="98"/>
      <c r="CBW262" s="49"/>
      <c r="CBX262" s="405"/>
      <c r="CBY262" s="405"/>
      <c r="CBZ262" s="277"/>
      <c r="CCA262" s="277"/>
      <c r="CCB262" s="277"/>
      <c r="CCC262" s="277"/>
      <c r="CCD262" s="277"/>
      <c r="CCE262" s="277"/>
      <c r="CCF262" s="277"/>
      <c r="CCG262" s="277"/>
      <c r="CCH262" s="402"/>
      <c r="CCI262" s="404"/>
      <c r="CCJ262" s="49"/>
      <c r="CCK262" s="49"/>
      <c r="CCL262" s="49"/>
      <c r="CCM262" s="99"/>
      <c r="CCN262" s="98"/>
      <c r="CCO262" s="49"/>
      <c r="CCP262" s="405"/>
      <c r="CCQ262" s="405"/>
      <c r="CCR262" s="277"/>
      <c r="CCS262" s="277"/>
      <c r="CCT262" s="277"/>
      <c r="CCU262" s="277"/>
      <c r="CCV262" s="277"/>
      <c r="CCW262" s="277"/>
      <c r="CCX262" s="277"/>
      <c r="CCY262" s="277"/>
      <c r="CCZ262" s="402"/>
      <c r="CDA262" s="404"/>
      <c r="CDB262" s="49"/>
      <c r="CDC262" s="49"/>
      <c r="CDD262" s="49"/>
      <c r="CDE262" s="99"/>
      <c r="CDF262" s="98"/>
      <c r="CDG262" s="49"/>
      <c r="CDH262" s="405"/>
      <c r="CDI262" s="405"/>
      <c r="CDJ262" s="277"/>
      <c r="CDK262" s="277"/>
      <c r="CDL262" s="277"/>
      <c r="CDM262" s="277"/>
      <c r="CDN262" s="277"/>
      <c r="CDO262" s="277"/>
      <c r="CDP262" s="277"/>
      <c r="CDQ262" s="277"/>
      <c r="CDR262" s="402"/>
      <c r="CDS262" s="404"/>
      <c r="CDT262" s="49"/>
      <c r="CDU262" s="49"/>
      <c r="CDV262" s="49"/>
      <c r="CDW262" s="99"/>
      <c r="CDX262" s="98"/>
      <c r="CDY262" s="49"/>
      <c r="CDZ262" s="405"/>
      <c r="CEA262" s="405"/>
      <c r="CEB262" s="277"/>
      <c r="CEC262" s="277"/>
      <c r="CED262" s="277"/>
      <c r="CEE262" s="277"/>
      <c r="CEF262" s="277"/>
      <c r="CEG262" s="277"/>
      <c r="CEH262" s="277"/>
      <c r="CEI262" s="277"/>
      <c r="CEJ262" s="402"/>
      <c r="CEK262" s="404"/>
      <c r="CEL262" s="49"/>
      <c r="CEM262" s="49"/>
      <c r="CEN262" s="49"/>
      <c r="CEO262" s="99"/>
      <c r="CEP262" s="98"/>
      <c r="CEQ262" s="49"/>
      <c r="CER262" s="405"/>
      <c r="CES262" s="405"/>
      <c r="CET262" s="277"/>
      <c r="CEU262" s="277"/>
      <c r="CEV262" s="277"/>
      <c r="CEW262" s="277"/>
      <c r="CEX262" s="277"/>
      <c r="CEY262" s="277"/>
      <c r="CEZ262" s="277"/>
      <c r="CFA262" s="277"/>
      <c r="CFB262" s="402"/>
      <c r="CFC262" s="404"/>
      <c r="CFD262" s="49"/>
      <c r="CFE262" s="49"/>
      <c r="CFF262" s="49"/>
      <c r="CFG262" s="99"/>
      <c r="CFH262" s="98"/>
      <c r="CFI262" s="49"/>
      <c r="CFJ262" s="405"/>
      <c r="CFK262" s="405"/>
      <c r="CFL262" s="277"/>
      <c r="CFM262" s="277"/>
      <c r="CFN262" s="277"/>
      <c r="CFO262" s="277"/>
      <c r="CFP262" s="277"/>
      <c r="CFQ262" s="277"/>
      <c r="CFR262" s="277"/>
      <c r="CFS262" s="277"/>
      <c r="CFT262" s="402"/>
      <c r="CFU262" s="404"/>
      <c r="CFV262" s="49"/>
      <c r="CFW262" s="49"/>
      <c r="CFX262" s="49"/>
      <c r="CFY262" s="99"/>
      <c r="CFZ262" s="98"/>
      <c r="CGA262" s="49"/>
      <c r="CGB262" s="405"/>
      <c r="CGC262" s="405"/>
      <c r="CGD262" s="277"/>
      <c r="CGE262" s="277"/>
      <c r="CGF262" s="277"/>
      <c r="CGG262" s="277"/>
      <c r="CGH262" s="277"/>
      <c r="CGI262" s="277"/>
      <c r="CGJ262" s="277"/>
      <c r="CGK262" s="277"/>
      <c r="CGL262" s="402"/>
      <c r="CGM262" s="404"/>
      <c r="CGN262" s="49"/>
      <c r="CGO262" s="49"/>
      <c r="CGP262" s="49"/>
      <c r="CGQ262" s="99"/>
      <c r="CGR262" s="98"/>
      <c r="CGS262" s="49"/>
      <c r="CGT262" s="405"/>
      <c r="CGU262" s="405"/>
      <c r="CGV262" s="277"/>
      <c r="CGW262" s="277"/>
      <c r="CGX262" s="277"/>
      <c r="CGY262" s="277"/>
      <c r="CGZ262" s="277"/>
      <c r="CHA262" s="277"/>
      <c r="CHB262" s="277"/>
      <c r="CHC262" s="277"/>
      <c r="CHD262" s="402"/>
      <c r="CHE262" s="404"/>
      <c r="CHF262" s="49"/>
      <c r="CHG262" s="49"/>
      <c r="CHH262" s="49"/>
      <c r="CHI262" s="99"/>
      <c r="CHJ262" s="98"/>
      <c r="CHK262" s="49"/>
      <c r="CHL262" s="405"/>
      <c r="CHM262" s="405"/>
      <c r="CHN262" s="277"/>
      <c r="CHO262" s="277"/>
      <c r="CHP262" s="277"/>
      <c r="CHQ262" s="277"/>
      <c r="CHR262" s="277"/>
      <c r="CHS262" s="277"/>
      <c r="CHT262" s="277"/>
      <c r="CHU262" s="277"/>
      <c r="CHV262" s="402"/>
      <c r="CHW262" s="404"/>
      <c r="CHX262" s="49"/>
      <c r="CHY262" s="49"/>
      <c r="CHZ262" s="49"/>
      <c r="CIA262" s="99"/>
      <c r="CIB262" s="98"/>
      <c r="CIC262" s="49"/>
      <c r="CID262" s="405"/>
      <c r="CIE262" s="405"/>
      <c r="CIF262" s="277"/>
      <c r="CIG262" s="277"/>
      <c r="CIH262" s="277"/>
      <c r="CII262" s="277"/>
      <c r="CIJ262" s="277"/>
      <c r="CIK262" s="277"/>
      <c r="CIL262" s="277"/>
      <c r="CIM262" s="277"/>
      <c r="CIN262" s="402"/>
      <c r="CIO262" s="404"/>
      <c r="CIP262" s="49"/>
      <c r="CIQ262" s="49"/>
      <c r="CIR262" s="49"/>
      <c r="CIS262" s="99"/>
      <c r="CIT262" s="98"/>
      <c r="CIU262" s="49"/>
      <c r="CIV262" s="405"/>
      <c r="CIW262" s="405"/>
      <c r="CIX262" s="277"/>
      <c r="CIY262" s="277"/>
      <c r="CIZ262" s="277"/>
      <c r="CJA262" s="277"/>
      <c r="CJB262" s="277"/>
      <c r="CJC262" s="277"/>
      <c r="CJD262" s="277"/>
      <c r="CJE262" s="277"/>
      <c r="CJF262" s="402"/>
      <c r="CJG262" s="404"/>
      <c r="CJH262" s="49"/>
      <c r="CJI262" s="49"/>
      <c r="CJJ262" s="49"/>
      <c r="CJK262" s="99"/>
      <c r="CJL262" s="98"/>
      <c r="CJM262" s="49"/>
      <c r="CJN262" s="405"/>
      <c r="CJO262" s="405"/>
      <c r="CJP262" s="277"/>
      <c r="CJQ262" s="277"/>
      <c r="CJR262" s="277"/>
      <c r="CJS262" s="277"/>
      <c r="CJT262" s="277"/>
      <c r="CJU262" s="277"/>
      <c r="CJV262" s="277"/>
      <c r="CJW262" s="277"/>
      <c r="CJX262" s="402"/>
      <c r="CJY262" s="404"/>
      <c r="CJZ262" s="49"/>
      <c r="CKA262" s="49"/>
      <c r="CKB262" s="49"/>
      <c r="CKC262" s="99"/>
      <c r="CKD262" s="98"/>
      <c r="CKE262" s="49"/>
      <c r="CKF262" s="405"/>
      <c r="CKG262" s="405"/>
      <c r="CKH262" s="277"/>
      <c r="CKI262" s="277"/>
      <c r="CKJ262" s="277"/>
      <c r="CKK262" s="277"/>
      <c r="CKL262" s="277"/>
      <c r="CKM262" s="277"/>
      <c r="CKN262" s="277"/>
      <c r="CKO262" s="277"/>
      <c r="CKP262" s="402"/>
      <c r="CKQ262" s="404"/>
      <c r="CKR262" s="49"/>
      <c r="CKS262" s="49"/>
      <c r="CKT262" s="49"/>
      <c r="CKU262" s="99"/>
      <c r="CKV262" s="98"/>
      <c r="CKW262" s="49"/>
      <c r="CKX262" s="405"/>
      <c r="CKY262" s="405"/>
      <c r="CKZ262" s="277"/>
      <c r="CLA262" s="277"/>
      <c r="CLB262" s="277"/>
      <c r="CLC262" s="277"/>
      <c r="CLD262" s="277"/>
      <c r="CLE262" s="277"/>
      <c r="CLF262" s="277"/>
      <c r="CLG262" s="277"/>
      <c r="CLH262" s="402"/>
      <c r="CLI262" s="404"/>
      <c r="CLJ262" s="49"/>
      <c r="CLK262" s="49"/>
      <c r="CLL262" s="49"/>
      <c r="CLM262" s="99"/>
      <c r="CLN262" s="98"/>
      <c r="CLO262" s="49"/>
      <c r="CLP262" s="405"/>
      <c r="CLQ262" s="405"/>
      <c r="CLR262" s="277"/>
      <c r="CLS262" s="277"/>
      <c r="CLT262" s="277"/>
      <c r="CLU262" s="277"/>
      <c r="CLV262" s="277"/>
      <c r="CLW262" s="277"/>
      <c r="CLX262" s="277"/>
      <c r="CLY262" s="277"/>
      <c r="CLZ262" s="402"/>
      <c r="CMA262" s="404"/>
      <c r="CMB262" s="49"/>
      <c r="CMC262" s="49"/>
      <c r="CMD262" s="49"/>
      <c r="CME262" s="99"/>
      <c r="CMF262" s="98"/>
      <c r="CMG262" s="49"/>
      <c r="CMH262" s="405"/>
      <c r="CMI262" s="405"/>
      <c r="CMJ262" s="277"/>
      <c r="CMK262" s="277"/>
      <c r="CML262" s="277"/>
      <c r="CMM262" s="277"/>
      <c r="CMN262" s="277"/>
      <c r="CMO262" s="277"/>
      <c r="CMP262" s="277"/>
      <c r="CMQ262" s="277"/>
      <c r="CMR262" s="402"/>
      <c r="CMS262" s="404"/>
      <c r="CMT262" s="49"/>
      <c r="CMU262" s="49"/>
      <c r="CMV262" s="49"/>
      <c r="CMW262" s="99"/>
      <c r="CMX262" s="98"/>
      <c r="CMY262" s="49"/>
      <c r="CMZ262" s="405"/>
      <c r="CNA262" s="405"/>
      <c r="CNB262" s="277"/>
      <c r="CNC262" s="277"/>
      <c r="CND262" s="277"/>
      <c r="CNE262" s="277"/>
      <c r="CNF262" s="277"/>
      <c r="CNG262" s="277"/>
      <c r="CNH262" s="277"/>
      <c r="CNI262" s="277"/>
      <c r="CNJ262" s="402"/>
      <c r="CNK262" s="404"/>
      <c r="CNL262" s="49"/>
      <c r="CNM262" s="49"/>
      <c r="CNN262" s="49"/>
      <c r="CNO262" s="99"/>
      <c r="CNP262" s="98"/>
      <c r="CNQ262" s="49"/>
      <c r="CNR262" s="405"/>
      <c r="CNS262" s="405"/>
      <c r="CNT262" s="277"/>
      <c r="CNU262" s="277"/>
      <c r="CNV262" s="277"/>
      <c r="CNW262" s="277"/>
      <c r="CNX262" s="277"/>
      <c r="CNY262" s="277"/>
      <c r="CNZ262" s="277"/>
      <c r="COA262" s="277"/>
      <c r="COB262" s="402"/>
      <c r="COC262" s="404"/>
      <c r="COD262" s="49"/>
      <c r="COE262" s="49"/>
      <c r="COF262" s="49"/>
      <c r="COG262" s="99"/>
      <c r="COH262" s="98"/>
      <c r="COI262" s="49"/>
      <c r="COJ262" s="405"/>
      <c r="COK262" s="405"/>
      <c r="COL262" s="277"/>
      <c r="COM262" s="277"/>
      <c r="CON262" s="277"/>
      <c r="COO262" s="277"/>
      <c r="COP262" s="277"/>
      <c r="COQ262" s="277"/>
      <c r="COR262" s="277"/>
      <c r="COS262" s="277"/>
      <c r="COT262" s="402"/>
      <c r="COU262" s="404"/>
      <c r="COV262" s="49"/>
      <c r="COW262" s="49"/>
      <c r="COX262" s="49"/>
      <c r="COY262" s="99"/>
      <c r="COZ262" s="98"/>
      <c r="CPA262" s="49"/>
      <c r="CPB262" s="405"/>
      <c r="CPC262" s="405"/>
      <c r="CPD262" s="277"/>
      <c r="CPE262" s="277"/>
      <c r="CPF262" s="277"/>
      <c r="CPG262" s="277"/>
      <c r="CPH262" s="277"/>
      <c r="CPI262" s="277"/>
      <c r="CPJ262" s="277"/>
      <c r="CPK262" s="277"/>
      <c r="CPL262" s="402"/>
      <c r="CPM262" s="404"/>
      <c r="CPN262" s="49"/>
      <c r="CPO262" s="49"/>
      <c r="CPP262" s="49"/>
      <c r="CPQ262" s="99"/>
      <c r="CPR262" s="98"/>
      <c r="CPS262" s="49"/>
      <c r="CPT262" s="405"/>
      <c r="CPU262" s="405"/>
      <c r="CPV262" s="277"/>
      <c r="CPW262" s="277"/>
      <c r="CPX262" s="277"/>
      <c r="CPY262" s="277"/>
      <c r="CPZ262" s="277"/>
      <c r="CQA262" s="277"/>
      <c r="CQB262" s="277"/>
      <c r="CQC262" s="277"/>
      <c r="CQD262" s="402"/>
      <c r="CQE262" s="404"/>
      <c r="CQF262" s="49"/>
      <c r="CQG262" s="49"/>
      <c r="CQH262" s="49"/>
      <c r="CQI262" s="99"/>
      <c r="CQJ262" s="98"/>
      <c r="CQK262" s="49"/>
      <c r="CQL262" s="405"/>
      <c r="CQM262" s="405"/>
      <c r="CQN262" s="277"/>
      <c r="CQO262" s="277"/>
      <c r="CQP262" s="277"/>
      <c r="CQQ262" s="277"/>
      <c r="CQR262" s="277"/>
      <c r="CQS262" s="277"/>
      <c r="CQT262" s="277"/>
      <c r="CQU262" s="277"/>
      <c r="CQV262" s="402"/>
      <c r="CQW262" s="404"/>
      <c r="CQX262" s="49"/>
      <c r="CQY262" s="49"/>
      <c r="CQZ262" s="49"/>
      <c r="CRA262" s="99"/>
      <c r="CRB262" s="98"/>
      <c r="CRC262" s="49"/>
      <c r="CRD262" s="405"/>
      <c r="CRE262" s="405"/>
      <c r="CRF262" s="277"/>
      <c r="CRG262" s="277"/>
      <c r="CRH262" s="277"/>
      <c r="CRI262" s="277"/>
      <c r="CRJ262" s="277"/>
      <c r="CRK262" s="277"/>
      <c r="CRL262" s="277"/>
      <c r="CRM262" s="277"/>
      <c r="CRN262" s="402"/>
      <c r="CRO262" s="404"/>
      <c r="CRP262" s="49"/>
      <c r="CRQ262" s="49"/>
      <c r="CRR262" s="49"/>
      <c r="CRS262" s="99"/>
      <c r="CRT262" s="98"/>
      <c r="CRU262" s="49"/>
      <c r="CRV262" s="405"/>
      <c r="CRW262" s="405"/>
      <c r="CRX262" s="277"/>
      <c r="CRY262" s="277"/>
      <c r="CRZ262" s="277"/>
      <c r="CSA262" s="277"/>
      <c r="CSB262" s="277"/>
      <c r="CSC262" s="277"/>
      <c r="CSD262" s="277"/>
      <c r="CSE262" s="277"/>
      <c r="CSF262" s="402"/>
      <c r="CSG262" s="404"/>
      <c r="CSH262" s="49"/>
      <c r="CSI262" s="49"/>
      <c r="CSJ262" s="49"/>
      <c r="CSK262" s="99"/>
      <c r="CSL262" s="98"/>
      <c r="CSM262" s="49"/>
      <c r="CSN262" s="405"/>
      <c r="CSO262" s="405"/>
      <c r="CSP262" s="277"/>
      <c r="CSQ262" s="277"/>
      <c r="CSR262" s="277"/>
      <c r="CSS262" s="277"/>
      <c r="CST262" s="277"/>
      <c r="CSU262" s="277"/>
      <c r="CSV262" s="277"/>
      <c r="CSW262" s="277"/>
      <c r="CSX262" s="402"/>
      <c r="CSY262" s="404"/>
      <c r="CSZ262" s="49"/>
      <c r="CTA262" s="49"/>
      <c r="CTB262" s="49"/>
      <c r="CTC262" s="99"/>
      <c r="CTD262" s="98"/>
      <c r="CTE262" s="49"/>
      <c r="CTF262" s="405"/>
      <c r="CTG262" s="405"/>
      <c r="CTH262" s="277"/>
      <c r="CTI262" s="277"/>
      <c r="CTJ262" s="277"/>
      <c r="CTK262" s="277"/>
      <c r="CTL262" s="277"/>
      <c r="CTM262" s="277"/>
      <c r="CTN262" s="277"/>
      <c r="CTO262" s="277"/>
      <c r="CTP262" s="402"/>
      <c r="CTQ262" s="404"/>
      <c r="CTR262" s="49"/>
      <c r="CTS262" s="49"/>
      <c r="CTT262" s="49"/>
      <c r="CTU262" s="99"/>
      <c r="CTV262" s="98"/>
      <c r="CTW262" s="49"/>
      <c r="CTX262" s="405"/>
      <c r="CTY262" s="405"/>
      <c r="CTZ262" s="277"/>
      <c r="CUA262" s="277"/>
      <c r="CUB262" s="277"/>
      <c r="CUC262" s="277"/>
      <c r="CUD262" s="277"/>
      <c r="CUE262" s="277"/>
      <c r="CUF262" s="277"/>
      <c r="CUG262" s="277"/>
      <c r="CUH262" s="402"/>
      <c r="CUI262" s="404"/>
      <c r="CUJ262" s="49"/>
      <c r="CUK262" s="49"/>
      <c r="CUL262" s="49"/>
      <c r="CUM262" s="99"/>
      <c r="CUN262" s="98"/>
      <c r="CUO262" s="49"/>
      <c r="CUP262" s="405"/>
      <c r="CUQ262" s="405"/>
      <c r="CUR262" s="277"/>
      <c r="CUS262" s="277"/>
      <c r="CUT262" s="277"/>
      <c r="CUU262" s="277"/>
      <c r="CUV262" s="277"/>
      <c r="CUW262" s="277"/>
      <c r="CUX262" s="277"/>
      <c r="CUY262" s="277"/>
      <c r="CUZ262" s="402"/>
      <c r="CVA262" s="404"/>
      <c r="CVB262" s="49"/>
      <c r="CVC262" s="49"/>
      <c r="CVD262" s="49"/>
      <c r="CVE262" s="99"/>
      <c r="CVF262" s="98"/>
      <c r="CVG262" s="49"/>
      <c r="CVH262" s="405"/>
      <c r="CVI262" s="405"/>
      <c r="CVJ262" s="277"/>
      <c r="CVK262" s="277"/>
      <c r="CVL262" s="277"/>
      <c r="CVM262" s="277"/>
      <c r="CVN262" s="277"/>
      <c r="CVO262" s="277"/>
      <c r="CVP262" s="277"/>
      <c r="CVQ262" s="277"/>
      <c r="CVR262" s="402"/>
      <c r="CVS262" s="404"/>
      <c r="CVT262" s="49"/>
      <c r="CVU262" s="49"/>
      <c r="CVV262" s="49"/>
      <c r="CVW262" s="99"/>
      <c r="CVX262" s="98"/>
      <c r="CVY262" s="49"/>
      <c r="CVZ262" s="405"/>
      <c r="CWA262" s="405"/>
      <c r="CWB262" s="277"/>
      <c r="CWC262" s="277"/>
      <c r="CWD262" s="277"/>
      <c r="CWE262" s="277"/>
      <c r="CWF262" s="277"/>
      <c r="CWG262" s="277"/>
      <c r="CWH262" s="277"/>
      <c r="CWI262" s="277"/>
      <c r="CWJ262" s="402"/>
      <c r="CWK262" s="404"/>
      <c r="CWL262" s="49"/>
      <c r="CWM262" s="49"/>
      <c r="CWN262" s="49"/>
      <c r="CWO262" s="99"/>
      <c r="CWP262" s="98"/>
      <c r="CWQ262" s="49"/>
      <c r="CWR262" s="405"/>
      <c r="CWS262" s="405"/>
      <c r="CWT262" s="277"/>
      <c r="CWU262" s="277"/>
      <c r="CWV262" s="277"/>
      <c r="CWW262" s="277"/>
      <c r="CWX262" s="277"/>
      <c r="CWY262" s="277"/>
      <c r="CWZ262" s="277"/>
      <c r="CXA262" s="277"/>
      <c r="CXB262" s="402"/>
      <c r="CXC262" s="404"/>
      <c r="CXD262" s="49"/>
      <c r="CXE262" s="49"/>
      <c r="CXF262" s="49"/>
      <c r="CXG262" s="99"/>
      <c r="CXH262" s="98"/>
      <c r="CXI262" s="49"/>
      <c r="CXJ262" s="405"/>
      <c r="CXK262" s="405"/>
      <c r="CXL262" s="277"/>
      <c r="CXM262" s="277"/>
      <c r="CXN262" s="277"/>
      <c r="CXO262" s="277"/>
      <c r="CXP262" s="277"/>
      <c r="CXQ262" s="277"/>
      <c r="CXR262" s="277"/>
      <c r="CXS262" s="277"/>
      <c r="CXT262" s="402"/>
      <c r="CXU262" s="404"/>
      <c r="CXV262" s="49"/>
      <c r="CXW262" s="49"/>
      <c r="CXX262" s="49"/>
      <c r="CXY262" s="99"/>
      <c r="CXZ262" s="98"/>
      <c r="CYA262" s="49"/>
      <c r="CYB262" s="405"/>
      <c r="CYC262" s="405"/>
      <c r="CYD262" s="277"/>
      <c r="CYE262" s="277"/>
      <c r="CYF262" s="277"/>
      <c r="CYG262" s="277"/>
      <c r="CYH262" s="277"/>
      <c r="CYI262" s="277"/>
      <c r="CYJ262" s="277"/>
      <c r="CYK262" s="277"/>
      <c r="CYL262" s="402"/>
      <c r="CYM262" s="404"/>
      <c r="CYN262" s="49"/>
      <c r="CYO262" s="49"/>
      <c r="CYP262" s="49"/>
      <c r="CYQ262" s="99"/>
      <c r="CYR262" s="98"/>
      <c r="CYS262" s="49"/>
      <c r="CYT262" s="405"/>
      <c r="CYU262" s="405"/>
      <c r="CYV262" s="277"/>
      <c r="CYW262" s="277"/>
      <c r="CYX262" s="277"/>
      <c r="CYY262" s="277"/>
      <c r="CYZ262" s="277"/>
      <c r="CZA262" s="277"/>
      <c r="CZB262" s="277"/>
      <c r="CZC262" s="277"/>
      <c r="CZD262" s="402"/>
      <c r="CZE262" s="404"/>
      <c r="CZF262" s="49"/>
      <c r="CZG262" s="49"/>
      <c r="CZH262" s="49"/>
      <c r="CZI262" s="99"/>
      <c r="CZJ262" s="98"/>
      <c r="CZK262" s="49"/>
      <c r="CZL262" s="405"/>
      <c r="CZM262" s="405"/>
      <c r="CZN262" s="277"/>
      <c r="CZO262" s="277"/>
      <c r="CZP262" s="277"/>
      <c r="CZQ262" s="277"/>
      <c r="CZR262" s="277"/>
      <c r="CZS262" s="277"/>
      <c r="CZT262" s="277"/>
      <c r="CZU262" s="277"/>
      <c r="CZV262" s="402"/>
      <c r="CZW262" s="404"/>
      <c r="CZX262" s="49"/>
      <c r="CZY262" s="49"/>
      <c r="CZZ262" s="49"/>
      <c r="DAA262" s="99"/>
      <c r="DAB262" s="98"/>
      <c r="DAC262" s="49"/>
      <c r="DAD262" s="405"/>
      <c r="DAE262" s="405"/>
      <c r="DAF262" s="277"/>
      <c r="DAG262" s="277"/>
      <c r="DAH262" s="277"/>
      <c r="DAI262" s="277"/>
      <c r="DAJ262" s="277"/>
      <c r="DAK262" s="277"/>
      <c r="DAL262" s="277"/>
      <c r="DAM262" s="277"/>
      <c r="DAN262" s="402"/>
      <c r="DAO262" s="404"/>
      <c r="DAP262" s="49"/>
      <c r="DAQ262" s="49"/>
      <c r="DAR262" s="49"/>
      <c r="DAS262" s="99"/>
      <c r="DAT262" s="98"/>
      <c r="DAU262" s="49"/>
      <c r="DAV262" s="405"/>
      <c r="DAW262" s="405"/>
      <c r="DAX262" s="277"/>
      <c r="DAY262" s="277"/>
      <c r="DAZ262" s="277"/>
      <c r="DBA262" s="277"/>
      <c r="DBB262" s="277"/>
      <c r="DBC262" s="277"/>
      <c r="DBD262" s="277"/>
      <c r="DBE262" s="277"/>
      <c r="DBF262" s="402"/>
      <c r="DBG262" s="404"/>
      <c r="DBH262" s="49"/>
      <c r="DBI262" s="49"/>
      <c r="DBJ262" s="49"/>
      <c r="DBK262" s="99"/>
      <c r="DBL262" s="98"/>
      <c r="DBM262" s="49"/>
      <c r="DBN262" s="405"/>
      <c r="DBO262" s="405"/>
      <c r="DBP262" s="277"/>
      <c r="DBQ262" s="277"/>
      <c r="DBR262" s="277"/>
      <c r="DBS262" s="277"/>
      <c r="DBT262" s="277"/>
      <c r="DBU262" s="277"/>
      <c r="DBV262" s="277"/>
      <c r="DBW262" s="277"/>
      <c r="DBX262" s="402"/>
      <c r="DBY262" s="404"/>
      <c r="DBZ262" s="49"/>
      <c r="DCA262" s="49"/>
      <c r="DCB262" s="49"/>
      <c r="DCC262" s="99"/>
      <c r="DCD262" s="98"/>
      <c r="DCE262" s="49"/>
      <c r="DCF262" s="405"/>
      <c r="DCG262" s="405"/>
      <c r="DCH262" s="277"/>
      <c r="DCI262" s="277"/>
      <c r="DCJ262" s="277"/>
      <c r="DCK262" s="277"/>
      <c r="DCL262" s="277"/>
      <c r="DCM262" s="277"/>
      <c r="DCN262" s="277"/>
      <c r="DCO262" s="277"/>
      <c r="DCP262" s="402"/>
      <c r="DCQ262" s="404"/>
      <c r="DCR262" s="49"/>
      <c r="DCS262" s="49"/>
      <c r="DCT262" s="49"/>
      <c r="DCU262" s="99"/>
      <c r="DCV262" s="98"/>
      <c r="DCW262" s="49"/>
      <c r="DCX262" s="405"/>
      <c r="DCY262" s="405"/>
      <c r="DCZ262" s="277"/>
      <c r="DDA262" s="277"/>
      <c r="DDB262" s="277"/>
      <c r="DDC262" s="277"/>
      <c r="DDD262" s="277"/>
      <c r="DDE262" s="277"/>
      <c r="DDF262" s="277"/>
      <c r="DDG262" s="277"/>
      <c r="DDH262" s="402"/>
      <c r="DDI262" s="404"/>
      <c r="DDJ262" s="49"/>
      <c r="DDK262" s="49"/>
      <c r="DDL262" s="49"/>
      <c r="DDM262" s="99"/>
      <c r="DDN262" s="98"/>
      <c r="DDO262" s="49"/>
      <c r="DDP262" s="405"/>
      <c r="DDQ262" s="405"/>
      <c r="DDR262" s="277"/>
      <c r="DDS262" s="277"/>
      <c r="DDT262" s="277"/>
      <c r="DDU262" s="277"/>
      <c r="DDV262" s="277"/>
      <c r="DDW262" s="277"/>
      <c r="DDX262" s="277"/>
      <c r="DDY262" s="277"/>
      <c r="DDZ262" s="402"/>
      <c r="DEA262" s="404"/>
      <c r="DEB262" s="49"/>
      <c r="DEC262" s="49"/>
      <c r="DED262" s="49"/>
      <c r="DEE262" s="99"/>
      <c r="DEF262" s="98"/>
      <c r="DEG262" s="49"/>
      <c r="DEH262" s="405"/>
      <c r="DEI262" s="405"/>
      <c r="DEJ262" s="277"/>
      <c r="DEK262" s="277"/>
      <c r="DEL262" s="277"/>
      <c r="DEM262" s="277"/>
      <c r="DEN262" s="277"/>
      <c r="DEO262" s="277"/>
      <c r="DEP262" s="277"/>
      <c r="DEQ262" s="277"/>
      <c r="DER262" s="402"/>
      <c r="DES262" s="404"/>
      <c r="DET262" s="49"/>
      <c r="DEU262" s="49"/>
      <c r="DEV262" s="49"/>
      <c r="DEW262" s="99"/>
      <c r="DEX262" s="98"/>
      <c r="DEY262" s="49"/>
      <c r="DEZ262" s="405"/>
      <c r="DFA262" s="405"/>
      <c r="DFB262" s="277"/>
      <c r="DFC262" s="277"/>
      <c r="DFD262" s="277"/>
      <c r="DFE262" s="277"/>
      <c r="DFF262" s="277"/>
      <c r="DFG262" s="277"/>
      <c r="DFH262" s="277"/>
      <c r="DFI262" s="277"/>
      <c r="DFJ262" s="402"/>
      <c r="DFK262" s="404"/>
      <c r="DFL262" s="49"/>
      <c r="DFM262" s="49"/>
      <c r="DFN262" s="49"/>
      <c r="DFO262" s="99"/>
      <c r="DFP262" s="98"/>
      <c r="DFQ262" s="49"/>
      <c r="DFR262" s="405"/>
      <c r="DFS262" s="405"/>
      <c r="DFT262" s="277"/>
      <c r="DFU262" s="277"/>
      <c r="DFV262" s="277"/>
      <c r="DFW262" s="277"/>
      <c r="DFX262" s="277"/>
      <c r="DFY262" s="277"/>
      <c r="DFZ262" s="277"/>
      <c r="DGA262" s="277"/>
      <c r="DGB262" s="402"/>
      <c r="DGC262" s="404"/>
      <c r="DGD262" s="49"/>
      <c r="DGE262" s="49"/>
      <c r="DGF262" s="49"/>
      <c r="DGG262" s="99"/>
      <c r="DGH262" s="98"/>
      <c r="DGI262" s="49"/>
      <c r="DGJ262" s="405"/>
      <c r="DGK262" s="405"/>
      <c r="DGL262" s="277"/>
      <c r="DGM262" s="277"/>
      <c r="DGN262" s="277"/>
      <c r="DGO262" s="277"/>
      <c r="DGP262" s="277"/>
      <c r="DGQ262" s="277"/>
      <c r="DGR262" s="277"/>
      <c r="DGS262" s="277"/>
      <c r="DGT262" s="402"/>
      <c r="DGU262" s="404"/>
      <c r="DGV262" s="49"/>
      <c r="DGW262" s="49"/>
      <c r="DGX262" s="49"/>
      <c r="DGY262" s="99"/>
      <c r="DGZ262" s="98"/>
      <c r="DHA262" s="49"/>
      <c r="DHB262" s="405"/>
      <c r="DHC262" s="405"/>
      <c r="DHD262" s="277"/>
      <c r="DHE262" s="277"/>
      <c r="DHF262" s="277"/>
      <c r="DHG262" s="277"/>
      <c r="DHH262" s="277"/>
      <c r="DHI262" s="277"/>
      <c r="DHJ262" s="277"/>
      <c r="DHK262" s="277"/>
      <c r="DHL262" s="402"/>
      <c r="DHM262" s="404"/>
      <c r="DHN262" s="49"/>
      <c r="DHO262" s="49"/>
      <c r="DHP262" s="49"/>
      <c r="DHQ262" s="99"/>
      <c r="DHR262" s="98"/>
      <c r="DHS262" s="49"/>
      <c r="DHT262" s="405"/>
      <c r="DHU262" s="405"/>
      <c r="DHV262" s="277"/>
      <c r="DHW262" s="277"/>
      <c r="DHX262" s="277"/>
      <c r="DHY262" s="277"/>
      <c r="DHZ262" s="277"/>
      <c r="DIA262" s="277"/>
      <c r="DIB262" s="277"/>
      <c r="DIC262" s="277"/>
      <c r="DID262" s="402"/>
      <c r="DIE262" s="404"/>
      <c r="DIF262" s="49"/>
      <c r="DIG262" s="49"/>
      <c r="DIH262" s="49"/>
      <c r="DII262" s="99"/>
      <c r="DIJ262" s="98"/>
      <c r="DIK262" s="49"/>
      <c r="DIL262" s="405"/>
      <c r="DIM262" s="405"/>
      <c r="DIN262" s="277"/>
      <c r="DIO262" s="277"/>
      <c r="DIP262" s="277"/>
      <c r="DIQ262" s="277"/>
      <c r="DIR262" s="277"/>
      <c r="DIS262" s="277"/>
      <c r="DIT262" s="277"/>
      <c r="DIU262" s="277"/>
      <c r="DIV262" s="402"/>
      <c r="DIW262" s="404"/>
      <c r="DIX262" s="49"/>
      <c r="DIY262" s="49"/>
      <c r="DIZ262" s="49"/>
      <c r="DJA262" s="99"/>
      <c r="DJB262" s="98"/>
      <c r="DJC262" s="49"/>
      <c r="DJD262" s="405"/>
      <c r="DJE262" s="405"/>
      <c r="DJF262" s="277"/>
      <c r="DJG262" s="277"/>
      <c r="DJH262" s="277"/>
      <c r="DJI262" s="277"/>
      <c r="DJJ262" s="277"/>
      <c r="DJK262" s="277"/>
      <c r="DJL262" s="277"/>
      <c r="DJM262" s="277"/>
      <c r="DJN262" s="402"/>
      <c r="DJO262" s="404"/>
      <c r="DJP262" s="49"/>
      <c r="DJQ262" s="49"/>
      <c r="DJR262" s="49"/>
      <c r="DJS262" s="99"/>
      <c r="DJT262" s="98"/>
      <c r="DJU262" s="49"/>
      <c r="DJV262" s="405"/>
      <c r="DJW262" s="405"/>
      <c r="DJX262" s="277"/>
      <c r="DJY262" s="277"/>
      <c r="DJZ262" s="277"/>
      <c r="DKA262" s="277"/>
      <c r="DKB262" s="277"/>
      <c r="DKC262" s="277"/>
      <c r="DKD262" s="277"/>
      <c r="DKE262" s="277"/>
      <c r="DKF262" s="402"/>
      <c r="DKG262" s="404"/>
      <c r="DKH262" s="49"/>
      <c r="DKI262" s="49"/>
      <c r="DKJ262" s="49"/>
      <c r="DKK262" s="99"/>
      <c r="DKL262" s="98"/>
      <c r="DKM262" s="49"/>
      <c r="DKN262" s="405"/>
      <c r="DKO262" s="405"/>
      <c r="DKP262" s="277"/>
      <c r="DKQ262" s="277"/>
      <c r="DKR262" s="277"/>
      <c r="DKS262" s="277"/>
      <c r="DKT262" s="277"/>
      <c r="DKU262" s="277"/>
      <c r="DKV262" s="277"/>
      <c r="DKW262" s="277"/>
      <c r="DKX262" s="402"/>
      <c r="DKY262" s="404"/>
      <c r="DKZ262" s="49"/>
      <c r="DLA262" s="49"/>
      <c r="DLB262" s="49"/>
      <c r="DLC262" s="99"/>
      <c r="DLD262" s="98"/>
      <c r="DLE262" s="49"/>
      <c r="DLF262" s="405"/>
      <c r="DLG262" s="405"/>
      <c r="DLH262" s="277"/>
      <c r="DLI262" s="277"/>
      <c r="DLJ262" s="277"/>
      <c r="DLK262" s="277"/>
      <c r="DLL262" s="277"/>
      <c r="DLM262" s="277"/>
      <c r="DLN262" s="277"/>
      <c r="DLO262" s="277"/>
      <c r="DLP262" s="402"/>
      <c r="DLQ262" s="404"/>
      <c r="DLR262" s="49"/>
      <c r="DLS262" s="49"/>
      <c r="DLT262" s="49"/>
      <c r="DLU262" s="99"/>
      <c r="DLV262" s="98"/>
      <c r="DLW262" s="49"/>
      <c r="DLX262" s="405"/>
      <c r="DLY262" s="405"/>
      <c r="DLZ262" s="277"/>
      <c r="DMA262" s="277"/>
      <c r="DMB262" s="277"/>
      <c r="DMC262" s="277"/>
      <c r="DMD262" s="277"/>
      <c r="DME262" s="277"/>
      <c r="DMF262" s="277"/>
      <c r="DMG262" s="277"/>
      <c r="DMH262" s="402"/>
      <c r="DMI262" s="404"/>
      <c r="DMJ262" s="49"/>
      <c r="DMK262" s="49"/>
      <c r="DML262" s="49"/>
      <c r="DMM262" s="99"/>
      <c r="DMN262" s="98"/>
      <c r="DMO262" s="49"/>
      <c r="DMP262" s="405"/>
      <c r="DMQ262" s="405"/>
      <c r="DMR262" s="277"/>
      <c r="DMS262" s="277"/>
      <c r="DMT262" s="277"/>
      <c r="DMU262" s="277"/>
      <c r="DMV262" s="277"/>
      <c r="DMW262" s="277"/>
      <c r="DMX262" s="277"/>
      <c r="DMY262" s="277"/>
      <c r="DMZ262" s="402"/>
      <c r="DNA262" s="404"/>
      <c r="DNB262" s="49"/>
      <c r="DNC262" s="49"/>
      <c r="DND262" s="49"/>
      <c r="DNE262" s="99"/>
      <c r="DNF262" s="98"/>
      <c r="DNG262" s="49"/>
      <c r="DNH262" s="405"/>
      <c r="DNI262" s="405"/>
      <c r="DNJ262" s="277"/>
      <c r="DNK262" s="277"/>
      <c r="DNL262" s="277"/>
      <c r="DNM262" s="277"/>
      <c r="DNN262" s="277"/>
      <c r="DNO262" s="277"/>
      <c r="DNP262" s="277"/>
      <c r="DNQ262" s="277"/>
      <c r="DNR262" s="402"/>
      <c r="DNS262" s="404"/>
      <c r="DNT262" s="49"/>
      <c r="DNU262" s="49"/>
      <c r="DNV262" s="49"/>
      <c r="DNW262" s="99"/>
      <c r="DNX262" s="98"/>
      <c r="DNY262" s="49"/>
      <c r="DNZ262" s="405"/>
      <c r="DOA262" s="405"/>
      <c r="DOB262" s="277"/>
      <c r="DOC262" s="277"/>
      <c r="DOD262" s="277"/>
      <c r="DOE262" s="277"/>
      <c r="DOF262" s="277"/>
      <c r="DOG262" s="277"/>
      <c r="DOH262" s="277"/>
      <c r="DOI262" s="277"/>
      <c r="DOJ262" s="402"/>
      <c r="DOK262" s="404"/>
      <c r="DOL262" s="49"/>
      <c r="DOM262" s="49"/>
      <c r="DON262" s="49"/>
      <c r="DOO262" s="99"/>
      <c r="DOP262" s="98"/>
      <c r="DOQ262" s="49"/>
      <c r="DOR262" s="405"/>
      <c r="DOS262" s="405"/>
      <c r="DOT262" s="277"/>
      <c r="DOU262" s="277"/>
      <c r="DOV262" s="277"/>
      <c r="DOW262" s="277"/>
      <c r="DOX262" s="277"/>
      <c r="DOY262" s="277"/>
      <c r="DOZ262" s="277"/>
      <c r="DPA262" s="277"/>
      <c r="DPB262" s="402"/>
      <c r="DPC262" s="404"/>
      <c r="DPD262" s="49"/>
      <c r="DPE262" s="49"/>
      <c r="DPF262" s="49"/>
      <c r="DPG262" s="99"/>
      <c r="DPH262" s="98"/>
      <c r="DPI262" s="49"/>
      <c r="DPJ262" s="405"/>
      <c r="DPK262" s="405"/>
      <c r="DPL262" s="277"/>
      <c r="DPM262" s="277"/>
      <c r="DPN262" s="277"/>
      <c r="DPO262" s="277"/>
      <c r="DPP262" s="277"/>
      <c r="DPQ262" s="277"/>
      <c r="DPR262" s="277"/>
      <c r="DPS262" s="277"/>
      <c r="DPT262" s="402"/>
      <c r="DPU262" s="404"/>
      <c r="DPV262" s="49"/>
      <c r="DPW262" s="49"/>
      <c r="DPX262" s="49"/>
      <c r="DPY262" s="99"/>
      <c r="DPZ262" s="98"/>
      <c r="DQA262" s="49"/>
      <c r="DQB262" s="405"/>
      <c r="DQC262" s="405"/>
      <c r="DQD262" s="277"/>
      <c r="DQE262" s="277"/>
      <c r="DQF262" s="277"/>
      <c r="DQG262" s="277"/>
      <c r="DQH262" s="277"/>
      <c r="DQI262" s="277"/>
      <c r="DQJ262" s="277"/>
      <c r="DQK262" s="277"/>
      <c r="DQL262" s="402"/>
      <c r="DQM262" s="404"/>
      <c r="DQN262" s="49"/>
      <c r="DQO262" s="49"/>
      <c r="DQP262" s="49"/>
      <c r="DQQ262" s="99"/>
      <c r="DQR262" s="98"/>
      <c r="DQS262" s="49"/>
      <c r="DQT262" s="405"/>
      <c r="DQU262" s="405"/>
      <c r="DQV262" s="277"/>
      <c r="DQW262" s="277"/>
      <c r="DQX262" s="277"/>
      <c r="DQY262" s="277"/>
      <c r="DQZ262" s="277"/>
      <c r="DRA262" s="277"/>
      <c r="DRB262" s="277"/>
      <c r="DRC262" s="277"/>
      <c r="DRD262" s="402"/>
      <c r="DRE262" s="404"/>
      <c r="DRF262" s="49"/>
      <c r="DRG262" s="49"/>
      <c r="DRH262" s="49"/>
      <c r="DRI262" s="99"/>
      <c r="DRJ262" s="98"/>
      <c r="DRK262" s="49"/>
      <c r="DRL262" s="405"/>
      <c r="DRM262" s="405"/>
      <c r="DRN262" s="277"/>
      <c r="DRO262" s="277"/>
      <c r="DRP262" s="277"/>
      <c r="DRQ262" s="277"/>
      <c r="DRR262" s="277"/>
      <c r="DRS262" s="277"/>
      <c r="DRT262" s="277"/>
      <c r="DRU262" s="277"/>
      <c r="DRV262" s="402"/>
      <c r="DRW262" s="404"/>
      <c r="DRX262" s="49"/>
      <c r="DRY262" s="49"/>
      <c r="DRZ262" s="49"/>
      <c r="DSA262" s="99"/>
      <c r="DSB262" s="98"/>
      <c r="DSC262" s="49"/>
      <c r="DSD262" s="405"/>
      <c r="DSE262" s="405"/>
      <c r="DSF262" s="277"/>
      <c r="DSG262" s="277"/>
      <c r="DSH262" s="277"/>
      <c r="DSI262" s="277"/>
      <c r="DSJ262" s="277"/>
      <c r="DSK262" s="277"/>
      <c r="DSL262" s="277"/>
      <c r="DSM262" s="277"/>
      <c r="DSN262" s="402"/>
      <c r="DSO262" s="404"/>
      <c r="DSP262" s="49"/>
      <c r="DSQ262" s="49"/>
      <c r="DSR262" s="49"/>
      <c r="DSS262" s="99"/>
      <c r="DST262" s="98"/>
      <c r="DSU262" s="49"/>
      <c r="DSV262" s="405"/>
      <c r="DSW262" s="405"/>
      <c r="DSX262" s="277"/>
      <c r="DSY262" s="277"/>
      <c r="DSZ262" s="277"/>
      <c r="DTA262" s="277"/>
      <c r="DTB262" s="277"/>
      <c r="DTC262" s="277"/>
      <c r="DTD262" s="277"/>
      <c r="DTE262" s="277"/>
      <c r="DTF262" s="402"/>
      <c r="DTG262" s="404"/>
      <c r="DTH262" s="49"/>
      <c r="DTI262" s="49"/>
      <c r="DTJ262" s="49"/>
      <c r="DTK262" s="99"/>
      <c r="DTL262" s="98"/>
      <c r="DTM262" s="49"/>
      <c r="DTN262" s="405"/>
      <c r="DTO262" s="405"/>
      <c r="DTP262" s="277"/>
      <c r="DTQ262" s="277"/>
      <c r="DTR262" s="277"/>
      <c r="DTS262" s="277"/>
      <c r="DTT262" s="277"/>
      <c r="DTU262" s="277"/>
      <c r="DTV262" s="277"/>
      <c r="DTW262" s="277"/>
      <c r="DTX262" s="402"/>
      <c r="DTY262" s="404"/>
      <c r="DTZ262" s="49"/>
      <c r="DUA262" s="49"/>
      <c r="DUB262" s="49"/>
      <c r="DUC262" s="99"/>
      <c r="DUD262" s="98"/>
      <c r="DUE262" s="49"/>
      <c r="DUF262" s="405"/>
      <c r="DUG262" s="405"/>
      <c r="DUH262" s="277"/>
      <c r="DUI262" s="277"/>
      <c r="DUJ262" s="277"/>
      <c r="DUK262" s="277"/>
      <c r="DUL262" s="277"/>
      <c r="DUM262" s="277"/>
      <c r="DUN262" s="277"/>
      <c r="DUO262" s="277"/>
      <c r="DUP262" s="402"/>
      <c r="DUQ262" s="404"/>
      <c r="DUR262" s="49"/>
      <c r="DUS262" s="49"/>
      <c r="DUT262" s="49"/>
      <c r="DUU262" s="99"/>
      <c r="DUV262" s="98"/>
      <c r="DUW262" s="49"/>
      <c r="DUX262" s="405"/>
      <c r="DUY262" s="405"/>
      <c r="DUZ262" s="277"/>
      <c r="DVA262" s="277"/>
      <c r="DVB262" s="277"/>
      <c r="DVC262" s="277"/>
      <c r="DVD262" s="277"/>
      <c r="DVE262" s="277"/>
      <c r="DVF262" s="277"/>
      <c r="DVG262" s="277"/>
      <c r="DVH262" s="402"/>
      <c r="DVI262" s="404"/>
      <c r="DVJ262" s="49"/>
      <c r="DVK262" s="49"/>
      <c r="DVL262" s="49"/>
      <c r="DVM262" s="99"/>
      <c r="DVN262" s="98"/>
      <c r="DVO262" s="49"/>
      <c r="DVP262" s="405"/>
      <c r="DVQ262" s="405"/>
      <c r="DVR262" s="277"/>
      <c r="DVS262" s="277"/>
      <c r="DVT262" s="277"/>
      <c r="DVU262" s="277"/>
      <c r="DVV262" s="277"/>
      <c r="DVW262" s="277"/>
      <c r="DVX262" s="277"/>
      <c r="DVY262" s="277"/>
      <c r="DVZ262" s="402"/>
      <c r="DWA262" s="404"/>
      <c r="DWB262" s="49"/>
      <c r="DWC262" s="49"/>
      <c r="DWD262" s="49"/>
      <c r="DWE262" s="99"/>
      <c r="DWF262" s="98"/>
      <c r="DWG262" s="49"/>
      <c r="DWH262" s="405"/>
      <c r="DWI262" s="405"/>
      <c r="DWJ262" s="277"/>
      <c r="DWK262" s="277"/>
      <c r="DWL262" s="277"/>
      <c r="DWM262" s="277"/>
      <c r="DWN262" s="277"/>
      <c r="DWO262" s="277"/>
      <c r="DWP262" s="277"/>
      <c r="DWQ262" s="277"/>
      <c r="DWR262" s="402"/>
      <c r="DWS262" s="404"/>
      <c r="DWT262" s="49"/>
      <c r="DWU262" s="49"/>
      <c r="DWV262" s="49"/>
      <c r="DWW262" s="99"/>
      <c r="DWX262" s="98"/>
      <c r="DWY262" s="49"/>
      <c r="DWZ262" s="405"/>
      <c r="DXA262" s="405"/>
      <c r="DXB262" s="277"/>
      <c r="DXC262" s="277"/>
      <c r="DXD262" s="277"/>
      <c r="DXE262" s="277"/>
      <c r="DXF262" s="277"/>
      <c r="DXG262" s="277"/>
      <c r="DXH262" s="277"/>
      <c r="DXI262" s="277"/>
      <c r="DXJ262" s="402"/>
      <c r="DXK262" s="404"/>
      <c r="DXL262" s="49"/>
      <c r="DXM262" s="49"/>
      <c r="DXN262" s="49"/>
      <c r="DXO262" s="99"/>
      <c r="DXP262" s="98"/>
      <c r="DXQ262" s="49"/>
      <c r="DXR262" s="405"/>
      <c r="DXS262" s="405"/>
      <c r="DXT262" s="277"/>
      <c r="DXU262" s="277"/>
      <c r="DXV262" s="277"/>
      <c r="DXW262" s="277"/>
      <c r="DXX262" s="277"/>
      <c r="DXY262" s="277"/>
      <c r="DXZ262" s="277"/>
      <c r="DYA262" s="277"/>
      <c r="DYB262" s="402"/>
      <c r="DYC262" s="404"/>
      <c r="DYD262" s="49"/>
      <c r="DYE262" s="49"/>
      <c r="DYF262" s="49"/>
      <c r="DYG262" s="99"/>
      <c r="DYH262" s="98"/>
      <c r="DYI262" s="49"/>
      <c r="DYJ262" s="405"/>
      <c r="DYK262" s="405"/>
      <c r="DYL262" s="277"/>
      <c r="DYM262" s="277"/>
      <c r="DYN262" s="277"/>
      <c r="DYO262" s="277"/>
      <c r="DYP262" s="277"/>
      <c r="DYQ262" s="277"/>
      <c r="DYR262" s="277"/>
      <c r="DYS262" s="277"/>
      <c r="DYT262" s="402"/>
      <c r="DYU262" s="404"/>
      <c r="DYV262" s="49"/>
      <c r="DYW262" s="49"/>
      <c r="DYX262" s="49"/>
      <c r="DYY262" s="99"/>
      <c r="DYZ262" s="98"/>
      <c r="DZA262" s="49"/>
      <c r="DZB262" s="405"/>
      <c r="DZC262" s="405"/>
      <c r="DZD262" s="277"/>
      <c r="DZE262" s="277"/>
      <c r="DZF262" s="277"/>
      <c r="DZG262" s="277"/>
      <c r="DZH262" s="277"/>
      <c r="DZI262" s="277"/>
      <c r="DZJ262" s="277"/>
      <c r="DZK262" s="277"/>
      <c r="DZL262" s="402"/>
      <c r="DZM262" s="404"/>
      <c r="DZN262" s="49"/>
      <c r="DZO262" s="49"/>
      <c r="DZP262" s="49"/>
      <c r="DZQ262" s="99"/>
      <c r="DZR262" s="98"/>
      <c r="DZS262" s="49"/>
      <c r="DZT262" s="405"/>
      <c r="DZU262" s="405"/>
      <c r="DZV262" s="277"/>
      <c r="DZW262" s="277"/>
      <c r="DZX262" s="277"/>
      <c r="DZY262" s="277"/>
      <c r="DZZ262" s="277"/>
      <c r="EAA262" s="277"/>
      <c r="EAB262" s="277"/>
      <c r="EAC262" s="277"/>
      <c r="EAD262" s="402"/>
      <c r="EAE262" s="404"/>
      <c r="EAF262" s="49"/>
      <c r="EAG262" s="49"/>
      <c r="EAH262" s="49"/>
      <c r="EAI262" s="99"/>
      <c r="EAJ262" s="98"/>
      <c r="EAK262" s="49"/>
      <c r="EAL262" s="405"/>
      <c r="EAM262" s="405"/>
      <c r="EAN262" s="277"/>
      <c r="EAO262" s="277"/>
      <c r="EAP262" s="277"/>
      <c r="EAQ262" s="277"/>
      <c r="EAR262" s="277"/>
      <c r="EAS262" s="277"/>
      <c r="EAT262" s="277"/>
      <c r="EAU262" s="277"/>
      <c r="EAV262" s="402"/>
      <c r="EAW262" s="404"/>
      <c r="EAX262" s="49"/>
      <c r="EAY262" s="49"/>
      <c r="EAZ262" s="49"/>
      <c r="EBA262" s="99"/>
      <c r="EBB262" s="98"/>
      <c r="EBC262" s="49"/>
      <c r="EBD262" s="405"/>
      <c r="EBE262" s="405"/>
      <c r="EBF262" s="277"/>
      <c r="EBG262" s="277"/>
      <c r="EBH262" s="277"/>
      <c r="EBI262" s="277"/>
      <c r="EBJ262" s="277"/>
      <c r="EBK262" s="277"/>
      <c r="EBL262" s="277"/>
      <c r="EBM262" s="277"/>
      <c r="EBN262" s="402"/>
      <c r="EBO262" s="404"/>
      <c r="EBP262" s="49"/>
      <c r="EBQ262" s="49"/>
      <c r="EBR262" s="49"/>
      <c r="EBS262" s="99"/>
      <c r="EBT262" s="98"/>
      <c r="EBU262" s="49"/>
      <c r="EBV262" s="405"/>
      <c r="EBW262" s="405"/>
      <c r="EBX262" s="277"/>
      <c r="EBY262" s="277"/>
      <c r="EBZ262" s="277"/>
      <c r="ECA262" s="277"/>
      <c r="ECB262" s="277"/>
      <c r="ECC262" s="277"/>
      <c r="ECD262" s="277"/>
      <c r="ECE262" s="277"/>
      <c r="ECF262" s="402"/>
      <c r="ECG262" s="404"/>
      <c r="ECH262" s="49"/>
      <c r="ECI262" s="49"/>
      <c r="ECJ262" s="49"/>
      <c r="ECK262" s="99"/>
      <c r="ECL262" s="98"/>
      <c r="ECM262" s="49"/>
      <c r="ECN262" s="405"/>
      <c r="ECO262" s="405"/>
      <c r="ECP262" s="277"/>
      <c r="ECQ262" s="277"/>
      <c r="ECR262" s="277"/>
      <c r="ECS262" s="277"/>
      <c r="ECT262" s="277"/>
      <c r="ECU262" s="277"/>
      <c r="ECV262" s="277"/>
      <c r="ECW262" s="277"/>
      <c r="ECX262" s="402"/>
      <c r="ECY262" s="404"/>
      <c r="ECZ262" s="49"/>
      <c r="EDA262" s="49"/>
      <c r="EDB262" s="49"/>
      <c r="EDC262" s="99"/>
      <c r="EDD262" s="98"/>
      <c r="EDE262" s="49"/>
      <c r="EDF262" s="405"/>
      <c r="EDG262" s="405"/>
      <c r="EDH262" s="277"/>
      <c r="EDI262" s="277"/>
      <c r="EDJ262" s="277"/>
      <c r="EDK262" s="277"/>
      <c r="EDL262" s="277"/>
      <c r="EDM262" s="277"/>
      <c r="EDN262" s="277"/>
      <c r="EDO262" s="277"/>
      <c r="EDP262" s="402"/>
      <c r="EDQ262" s="404"/>
      <c r="EDR262" s="49"/>
      <c r="EDS262" s="49"/>
      <c r="EDT262" s="49"/>
      <c r="EDU262" s="99"/>
      <c r="EDV262" s="98"/>
      <c r="EDW262" s="49"/>
      <c r="EDX262" s="405"/>
      <c r="EDY262" s="405"/>
      <c r="EDZ262" s="277"/>
      <c r="EEA262" s="277"/>
      <c r="EEB262" s="277"/>
      <c r="EEC262" s="277"/>
      <c r="EED262" s="277"/>
      <c r="EEE262" s="277"/>
      <c r="EEF262" s="277"/>
      <c r="EEG262" s="277"/>
      <c r="EEH262" s="402"/>
      <c r="EEI262" s="404"/>
      <c r="EEJ262" s="49"/>
      <c r="EEK262" s="49"/>
      <c r="EEL262" s="49"/>
      <c r="EEM262" s="99"/>
      <c r="EEN262" s="98"/>
      <c r="EEO262" s="49"/>
      <c r="EEP262" s="405"/>
      <c r="EEQ262" s="405"/>
      <c r="EER262" s="277"/>
      <c r="EES262" s="277"/>
      <c r="EET262" s="277"/>
      <c r="EEU262" s="277"/>
      <c r="EEV262" s="277"/>
      <c r="EEW262" s="277"/>
      <c r="EEX262" s="277"/>
      <c r="EEY262" s="277"/>
      <c r="EEZ262" s="402"/>
      <c r="EFA262" s="404"/>
      <c r="EFB262" s="49"/>
      <c r="EFC262" s="49"/>
      <c r="EFD262" s="49"/>
      <c r="EFE262" s="99"/>
      <c r="EFF262" s="98"/>
      <c r="EFG262" s="49"/>
      <c r="EFH262" s="405"/>
      <c r="EFI262" s="405"/>
      <c r="EFJ262" s="277"/>
      <c r="EFK262" s="277"/>
      <c r="EFL262" s="277"/>
      <c r="EFM262" s="277"/>
      <c r="EFN262" s="277"/>
      <c r="EFO262" s="277"/>
      <c r="EFP262" s="277"/>
      <c r="EFQ262" s="277"/>
      <c r="EFR262" s="402"/>
      <c r="EFS262" s="404"/>
      <c r="EFT262" s="49"/>
      <c r="EFU262" s="49"/>
      <c r="EFV262" s="49"/>
      <c r="EFW262" s="99"/>
      <c r="EFX262" s="98"/>
      <c r="EFY262" s="49"/>
      <c r="EFZ262" s="405"/>
      <c r="EGA262" s="405"/>
      <c r="EGB262" s="277"/>
      <c r="EGC262" s="277"/>
      <c r="EGD262" s="277"/>
      <c r="EGE262" s="277"/>
      <c r="EGF262" s="277"/>
      <c r="EGG262" s="277"/>
      <c r="EGH262" s="277"/>
      <c r="EGI262" s="277"/>
      <c r="EGJ262" s="402"/>
      <c r="EGK262" s="404"/>
      <c r="EGL262" s="49"/>
      <c r="EGM262" s="49"/>
      <c r="EGN262" s="49"/>
      <c r="EGO262" s="99"/>
      <c r="EGP262" s="98"/>
      <c r="EGQ262" s="49"/>
      <c r="EGR262" s="405"/>
      <c r="EGS262" s="405"/>
      <c r="EGT262" s="277"/>
      <c r="EGU262" s="277"/>
      <c r="EGV262" s="277"/>
      <c r="EGW262" s="277"/>
      <c r="EGX262" s="277"/>
      <c r="EGY262" s="277"/>
      <c r="EGZ262" s="277"/>
      <c r="EHA262" s="277"/>
      <c r="EHB262" s="402"/>
      <c r="EHC262" s="404"/>
      <c r="EHD262" s="49"/>
      <c r="EHE262" s="49"/>
      <c r="EHF262" s="49"/>
      <c r="EHG262" s="99"/>
      <c r="EHH262" s="98"/>
      <c r="EHI262" s="49"/>
      <c r="EHJ262" s="405"/>
      <c r="EHK262" s="405"/>
      <c r="EHL262" s="277"/>
      <c r="EHM262" s="277"/>
      <c r="EHN262" s="277"/>
      <c r="EHO262" s="277"/>
      <c r="EHP262" s="277"/>
      <c r="EHQ262" s="277"/>
      <c r="EHR262" s="277"/>
      <c r="EHS262" s="277"/>
      <c r="EHT262" s="402"/>
      <c r="EHU262" s="404"/>
      <c r="EHV262" s="49"/>
      <c r="EHW262" s="49"/>
      <c r="EHX262" s="49"/>
      <c r="EHY262" s="99"/>
      <c r="EHZ262" s="98"/>
      <c r="EIA262" s="49"/>
      <c r="EIB262" s="405"/>
      <c r="EIC262" s="405"/>
      <c r="EID262" s="277"/>
      <c r="EIE262" s="277"/>
      <c r="EIF262" s="277"/>
      <c r="EIG262" s="277"/>
      <c r="EIH262" s="277"/>
      <c r="EII262" s="277"/>
      <c r="EIJ262" s="277"/>
      <c r="EIK262" s="277"/>
      <c r="EIL262" s="402"/>
      <c r="EIM262" s="404"/>
      <c r="EIN262" s="49"/>
      <c r="EIO262" s="49"/>
      <c r="EIP262" s="49"/>
      <c r="EIQ262" s="99"/>
      <c r="EIR262" s="98"/>
      <c r="EIS262" s="49"/>
      <c r="EIT262" s="405"/>
      <c r="EIU262" s="405"/>
      <c r="EIV262" s="277"/>
      <c r="EIW262" s="277"/>
      <c r="EIX262" s="277"/>
      <c r="EIY262" s="277"/>
      <c r="EIZ262" s="277"/>
      <c r="EJA262" s="277"/>
      <c r="EJB262" s="277"/>
      <c r="EJC262" s="277"/>
      <c r="EJD262" s="402"/>
      <c r="EJE262" s="404"/>
      <c r="EJF262" s="49"/>
      <c r="EJG262" s="49"/>
      <c r="EJH262" s="49"/>
      <c r="EJI262" s="99"/>
      <c r="EJJ262" s="98"/>
      <c r="EJK262" s="49"/>
      <c r="EJL262" s="405"/>
      <c r="EJM262" s="405"/>
      <c r="EJN262" s="277"/>
      <c r="EJO262" s="277"/>
      <c r="EJP262" s="277"/>
      <c r="EJQ262" s="277"/>
      <c r="EJR262" s="277"/>
      <c r="EJS262" s="277"/>
      <c r="EJT262" s="277"/>
      <c r="EJU262" s="277"/>
      <c r="EJV262" s="402"/>
      <c r="EJW262" s="404"/>
      <c r="EJX262" s="49"/>
      <c r="EJY262" s="49"/>
      <c r="EJZ262" s="49"/>
      <c r="EKA262" s="99"/>
      <c r="EKB262" s="98"/>
      <c r="EKC262" s="49"/>
      <c r="EKD262" s="405"/>
      <c r="EKE262" s="405"/>
      <c r="EKF262" s="277"/>
      <c r="EKG262" s="277"/>
      <c r="EKH262" s="277"/>
      <c r="EKI262" s="277"/>
      <c r="EKJ262" s="277"/>
      <c r="EKK262" s="277"/>
      <c r="EKL262" s="277"/>
      <c r="EKM262" s="277"/>
      <c r="EKN262" s="402"/>
      <c r="EKO262" s="404"/>
      <c r="EKP262" s="49"/>
      <c r="EKQ262" s="49"/>
      <c r="EKR262" s="49"/>
      <c r="EKS262" s="99"/>
      <c r="EKT262" s="98"/>
      <c r="EKU262" s="49"/>
      <c r="EKV262" s="405"/>
      <c r="EKW262" s="405"/>
      <c r="EKX262" s="277"/>
      <c r="EKY262" s="277"/>
      <c r="EKZ262" s="277"/>
      <c r="ELA262" s="277"/>
      <c r="ELB262" s="277"/>
      <c r="ELC262" s="277"/>
      <c r="ELD262" s="277"/>
      <c r="ELE262" s="277"/>
      <c r="ELF262" s="402"/>
      <c r="ELG262" s="404"/>
      <c r="ELH262" s="49"/>
      <c r="ELI262" s="49"/>
      <c r="ELJ262" s="49"/>
      <c r="ELK262" s="99"/>
      <c r="ELL262" s="98"/>
      <c r="ELM262" s="49"/>
      <c r="ELN262" s="405"/>
      <c r="ELO262" s="405"/>
      <c r="ELP262" s="277"/>
      <c r="ELQ262" s="277"/>
      <c r="ELR262" s="277"/>
      <c r="ELS262" s="277"/>
      <c r="ELT262" s="277"/>
      <c r="ELU262" s="277"/>
      <c r="ELV262" s="277"/>
      <c r="ELW262" s="277"/>
      <c r="ELX262" s="402"/>
      <c r="ELY262" s="404"/>
      <c r="ELZ262" s="49"/>
      <c r="EMA262" s="49"/>
      <c r="EMB262" s="49"/>
      <c r="EMC262" s="99"/>
      <c r="EMD262" s="98"/>
      <c r="EME262" s="49"/>
      <c r="EMF262" s="405"/>
      <c r="EMG262" s="405"/>
      <c r="EMH262" s="277"/>
      <c r="EMI262" s="277"/>
      <c r="EMJ262" s="277"/>
      <c r="EMK262" s="277"/>
      <c r="EML262" s="277"/>
      <c r="EMM262" s="277"/>
      <c r="EMN262" s="277"/>
      <c r="EMO262" s="277"/>
      <c r="EMP262" s="402"/>
      <c r="EMQ262" s="404"/>
      <c r="EMR262" s="49"/>
      <c r="EMS262" s="49"/>
      <c r="EMT262" s="49"/>
      <c r="EMU262" s="99"/>
      <c r="EMV262" s="98"/>
      <c r="EMW262" s="49"/>
      <c r="EMX262" s="405"/>
      <c r="EMY262" s="405"/>
      <c r="EMZ262" s="277"/>
      <c r="ENA262" s="277"/>
      <c r="ENB262" s="277"/>
      <c r="ENC262" s="277"/>
      <c r="END262" s="277"/>
      <c r="ENE262" s="277"/>
      <c r="ENF262" s="277"/>
      <c r="ENG262" s="277"/>
      <c r="ENH262" s="402"/>
      <c r="ENI262" s="404"/>
      <c r="ENJ262" s="49"/>
      <c r="ENK262" s="49"/>
      <c r="ENL262" s="49"/>
      <c r="ENM262" s="99"/>
      <c r="ENN262" s="98"/>
      <c r="ENO262" s="49"/>
      <c r="ENP262" s="405"/>
      <c r="ENQ262" s="405"/>
      <c r="ENR262" s="277"/>
      <c r="ENS262" s="277"/>
      <c r="ENT262" s="277"/>
      <c r="ENU262" s="277"/>
      <c r="ENV262" s="277"/>
      <c r="ENW262" s="277"/>
      <c r="ENX262" s="277"/>
      <c r="ENY262" s="277"/>
      <c r="ENZ262" s="402"/>
      <c r="EOA262" s="404"/>
      <c r="EOB262" s="49"/>
      <c r="EOC262" s="49"/>
      <c r="EOD262" s="49"/>
      <c r="EOE262" s="99"/>
      <c r="EOF262" s="98"/>
      <c r="EOG262" s="49"/>
      <c r="EOH262" s="405"/>
      <c r="EOI262" s="405"/>
      <c r="EOJ262" s="277"/>
      <c r="EOK262" s="277"/>
      <c r="EOL262" s="277"/>
      <c r="EOM262" s="277"/>
      <c r="EON262" s="277"/>
      <c r="EOO262" s="277"/>
      <c r="EOP262" s="277"/>
      <c r="EOQ262" s="277"/>
      <c r="EOR262" s="402"/>
      <c r="EOS262" s="404"/>
      <c r="EOT262" s="49"/>
      <c r="EOU262" s="49"/>
      <c r="EOV262" s="49"/>
      <c r="EOW262" s="99"/>
      <c r="EOX262" s="98"/>
      <c r="EOY262" s="49"/>
      <c r="EOZ262" s="405"/>
      <c r="EPA262" s="405"/>
      <c r="EPB262" s="277"/>
      <c r="EPC262" s="277"/>
      <c r="EPD262" s="277"/>
      <c r="EPE262" s="277"/>
      <c r="EPF262" s="277"/>
      <c r="EPG262" s="277"/>
      <c r="EPH262" s="277"/>
      <c r="EPI262" s="277"/>
      <c r="EPJ262" s="402"/>
      <c r="EPK262" s="404"/>
      <c r="EPL262" s="49"/>
      <c r="EPM262" s="49"/>
      <c r="EPN262" s="49"/>
      <c r="EPO262" s="99"/>
      <c r="EPP262" s="98"/>
      <c r="EPQ262" s="49"/>
      <c r="EPR262" s="405"/>
      <c r="EPS262" s="405"/>
      <c r="EPT262" s="277"/>
      <c r="EPU262" s="277"/>
      <c r="EPV262" s="277"/>
      <c r="EPW262" s="277"/>
      <c r="EPX262" s="277"/>
      <c r="EPY262" s="277"/>
      <c r="EPZ262" s="277"/>
      <c r="EQA262" s="277"/>
      <c r="EQB262" s="402"/>
      <c r="EQC262" s="404"/>
      <c r="EQD262" s="49"/>
      <c r="EQE262" s="49"/>
      <c r="EQF262" s="49"/>
      <c r="EQG262" s="99"/>
      <c r="EQH262" s="98"/>
      <c r="EQI262" s="49"/>
      <c r="EQJ262" s="405"/>
      <c r="EQK262" s="405"/>
      <c r="EQL262" s="277"/>
      <c r="EQM262" s="277"/>
      <c r="EQN262" s="277"/>
      <c r="EQO262" s="277"/>
      <c r="EQP262" s="277"/>
      <c r="EQQ262" s="277"/>
      <c r="EQR262" s="277"/>
      <c r="EQS262" s="277"/>
      <c r="EQT262" s="402"/>
      <c r="EQU262" s="404"/>
      <c r="EQV262" s="49"/>
      <c r="EQW262" s="49"/>
      <c r="EQX262" s="49"/>
      <c r="EQY262" s="99"/>
      <c r="EQZ262" s="98"/>
      <c r="ERA262" s="49"/>
      <c r="ERB262" s="405"/>
      <c r="ERC262" s="405"/>
      <c r="ERD262" s="277"/>
      <c r="ERE262" s="277"/>
      <c r="ERF262" s="277"/>
      <c r="ERG262" s="277"/>
      <c r="ERH262" s="277"/>
      <c r="ERI262" s="277"/>
      <c r="ERJ262" s="277"/>
      <c r="ERK262" s="277"/>
      <c r="ERL262" s="402"/>
      <c r="ERM262" s="404"/>
      <c r="ERN262" s="49"/>
      <c r="ERO262" s="49"/>
      <c r="ERP262" s="49"/>
      <c r="ERQ262" s="99"/>
      <c r="ERR262" s="98"/>
      <c r="ERS262" s="49"/>
      <c r="ERT262" s="405"/>
      <c r="ERU262" s="405"/>
      <c r="ERV262" s="277"/>
      <c r="ERW262" s="277"/>
      <c r="ERX262" s="277"/>
      <c r="ERY262" s="277"/>
      <c r="ERZ262" s="277"/>
      <c r="ESA262" s="277"/>
      <c r="ESB262" s="277"/>
      <c r="ESC262" s="277"/>
      <c r="ESD262" s="402"/>
      <c r="ESE262" s="404"/>
      <c r="ESF262" s="49"/>
      <c r="ESG262" s="49"/>
      <c r="ESH262" s="49"/>
      <c r="ESI262" s="99"/>
      <c r="ESJ262" s="98"/>
      <c r="ESK262" s="49"/>
      <c r="ESL262" s="405"/>
      <c r="ESM262" s="405"/>
      <c r="ESN262" s="277"/>
      <c r="ESO262" s="277"/>
      <c r="ESP262" s="277"/>
      <c r="ESQ262" s="277"/>
      <c r="ESR262" s="277"/>
      <c r="ESS262" s="277"/>
      <c r="EST262" s="277"/>
      <c r="ESU262" s="277"/>
      <c r="ESV262" s="402"/>
      <c r="ESW262" s="404"/>
      <c r="ESX262" s="49"/>
      <c r="ESY262" s="49"/>
      <c r="ESZ262" s="49"/>
      <c r="ETA262" s="99"/>
      <c r="ETB262" s="98"/>
      <c r="ETC262" s="49"/>
      <c r="ETD262" s="405"/>
      <c r="ETE262" s="405"/>
      <c r="ETF262" s="277"/>
      <c r="ETG262" s="277"/>
      <c r="ETH262" s="277"/>
      <c r="ETI262" s="277"/>
      <c r="ETJ262" s="277"/>
      <c r="ETK262" s="277"/>
      <c r="ETL262" s="277"/>
      <c r="ETM262" s="277"/>
      <c r="ETN262" s="402"/>
      <c r="ETO262" s="404"/>
      <c r="ETP262" s="49"/>
      <c r="ETQ262" s="49"/>
      <c r="ETR262" s="49"/>
      <c r="ETS262" s="99"/>
      <c r="ETT262" s="98"/>
      <c r="ETU262" s="49"/>
      <c r="ETV262" s="405"/>
      <c r="ETW262" s="405"/>
      <c r="ETX262" s="277"/>
      <c r="ETY262" s="277"/>
      <c r="ETZ262" s="277"/>
      <c r="EUA262" s="277"/>
      <c r="EUB262" s="277"/>
      <c r="EUC262" s="277"/>
      <c r="EUD262" s="277"/>
      <c r="EUE262" s="277"/>
      <c r="EUF262" s="402"/>
      <c r="EUG262" s="404"/>
      <c r="EUH262" s="49"/>
      <c r="EUI262" s="49"/>
      <c r="EUJ262" s="49"/>
      <c r="EUK262" s="99"/>
      <c r="EUL262" s="98"/>
      <c r="EUM262" s="49"/>
      <c r="EUN262" s="405"/>
      <c r="EUO262" s="405"/>
      <c r="EUP262" s="277"/>
      <c r="EUQ262" s="277"/>
      <c r="EUR262" s="277"/>
      <c r="EUS262" s="277"/>
      <c r="EUT262" s="277"/>
      <c r="EUU262" s="277"/>
      <c r="EUV262" s="277"/>
      <c r="EUW262" s="277"/>
      <c r="EUX262" s="402"/>
      <c r="EUY262" s="404"/>
      <c r="EUZ262" s="49"/>
      <c r="EVA262" s="49"/>
      <c r="EVB262" s="49"/>
      <c r="EVC262" s="99"/>
      <c r="EVD262" s="98"/>
      <c r="EVE262" s="49"/>
      <c r="EVF262" s="405"/>
      <c r="EVG262" s="405"/>
      <c r="EVH262" s="277"/>
      <c r="EVI262" s="277"/>
      <c r="EVJ262" s="277"/>
      <c r="EVK262" s="277"/>
      <c r="EVL262" s="277"/>
      <c r="EVM262" s="277"/>
      <c r="EVN262" s="277"/>
      <c r="EVO262" s="277"/>
      <c r="EVP262" s="402"/>
      <c r="EVQ262" s="404"/>
      <c r="EVR262" s="49"/>
      <c r="EVS262" s="49"/>
      <c r="EVT262" s="49"/>
      <c r="EVU262" s="99"/>
      <c r="EVV262" s="98"/>
      <c r="EVW262" s="49"/>
      <c r="EVX262" s="405"/>
      <c r="EVY262" s="405"/>
      <c r="EVZ262" s="277"/>
      <c r="EWA262" s="277"/>
      <c r="EWB262" s="277"/>
      <c r="EWC262" s="277"/>
      <c r="EWD262" s="277"/>
      <c r="EWE262" s="277"/>
      <c r="EWF262" s="277"/>
      <c r="EWG262" s="277"/>
      <c r="EWH262" s="402"/>
      <c r="EWI262" s="404"/>
      <c r="EWJ262" s="49"/>
      <c r="EWK262" s="49"/>
      <c r="EWL262" s="49"/>
      <c r="EWM262" s="99"/>
      <c r="EWN262" s="98"/>
      <c r="EWO262" s="49"/>
      <c r="EWP262" s="405"/>
      <c r="EWQ262" s="405"/>
      <c r="EWR262" s="277"/>
      <c r="EWS262" s="277"/>
      <c r="EWT262" s="277"/>
      <c r="EWU262" s="277"/>
      <c r="EWV262" s="277"/>
      <c r="EWW262" s="277"/>
      <c r="EWX262" s="277"/>
      <c r="EWY262" s="277"/>
      <c r="EWZ262" s="402"/>
      <c r="EXA262" s="404"/>
      <c r="EXB262" s="49"/>
      <c r="EXC262" s="49"/>
      <c r="EXD262" s="49"/>
      <c r="EXE262" s="99"/>
      <c r="EXF262" s="98"/>
      <c r="EXG262" s="49"/>
      <c r="EXH262" s="405"/>
      <c r="EXI262" s="405"/>
      <c r="EXJ262" s="277"/>
      <c r="EXK262" s="277"/>
      <c r="EXL262" s="277"/>
      <c r="EXM262" s="277"/>
      <c r="EXN262" s="277"/>
      <c r="EXO262" s="277"/>
      <c r="EXP262" s="277"/>
      <c r="EXQ262" s="277"/>
      <c r="EXR262" s="402"/>
      <c r="EXS262" s="404"/>
      <c r="EXT262" s="49"/>
      <c r="EXU262" s="49"/>
      <c r="EXV262" s="49"/>
      <c r="EXW262" s="99"/>
      <c r="EXX262" s="98"/>
      <c r="EXY262" s="49"/>
      <c r="EXZ262" s="405"/>
      <c r="EYA262" s="405"/>
      <c r="EYB262" s="277"/>
      <c r="EYC262" s="277"/>
      <c r="EYD262" s="277"/>
      <c r="EYE262" s="277"/>
      <c r="EYF262" s="277"/>
      <c r="EYG262" s="277"/>
      <c r="EYH262" s="277"/>
      <c r="EYI262" s="277"/>
      <c r="EYJ262" s="402"/>
      <c r="EYK262" s="404"/>
      <c r="EYL262" s="49"/>
      <c r="EYM262" s="49"/>
      <c r="EYN262" s="49"/>
      <c r="EYO262" s="99"/>
      <c r="EYP262" s="98"/>
      <c r="EYQ262" s="49"/>
      <c r="EYR262" s="405"/>
      <c r="EYS262" s="405"/>
      <c r="EYT262" s="277"/>
      <c r="EYU262" s="277"/>
      <c r="EYV262" s="277"/>
      <c r="EYW262" s="277"/>
      <c r="EYX262" s="277"/>
      <c r="EYY262" s="277"/>
      <c r="EYZ262" s="277"/>
      <c r="EZA262" s="277"/>
      <c r="EZB262" s="402"/>
      <c r="EZC262" s="404"/>
      <c r="EZD262" s="49"/>
      <c r="EZE262" s="49"/>
      <c r="EZF262" s="49"/>
      <c r="EZG262" s="99"/>
      <c r="EZH262" s="98"/>
      <c r="EZI262" s="49"/>
      <c r="EZJ262" s="405"/>
      <c r="EZK262" s="405"/>
      <c r="EZL262" s="277"/>
      <c r="EZM262" s="277"/>
      <c r="EZN262" s="277"/>
      <c r="EZO262" s="277"/>
      <c r="EZP262" s="277"/>
      <c r="EZQ262" s="277"/>
      <c r="EZR262" s="277"/>
      <c r="EZS262" s="277"/>
      <c r="EZT262" s="402"/>
      <c r="EZU262" s="404"/>
      <c r="EZV262" s="49"/>
      <c r="EZW262" s="49"/>
      <c r="EZX262" s="49"/>
      <c r="EZY262" s="99"/>
      <c r="EZZ262" s="98"/>
      <c r="FAA262" s="49"/>
      <c r="FAB262" s="405"/>
      <c r="FAC262" s="405"/>
      <c r="FAD262" s="277"/>
      <c r="FAE262" s="277"/>
      <c r="FAF262" s="277"/>
      <c r="FAG262" s="277"/>
      <c r="FAH262" s="277"/>
      <c r="FAI262" s="277"/>
      <c r="FAJ262" s="277"/>
      <c r="FAK262" s="277"/>
      <c r="FAL262" s="402"/>
      <c r="FAM262" s="404"/>
      <c r="FAN262" s="49"/>
      <c r="FAO262" s="49"/>
      <c r="FAP262" s="49"/>
      <c r="FAQ262" s="99"/>
      <c r="FAR262" s="98"/>
      <c r="FAS262" s="49"/>
      <c r="FAT262" s="405"/>
      <c r="FAU262" s="405"/>
      <c r="FAV262" s="277"/>
      <c r="FAW262" s="277"/>
      <c r="FAX262" s="277"/>
      <c r="FAY262" s="277"/>
      <c r="FAZ262" s="277"/>
      <c r="FBA262" s="277"/>
      <c r="FBB262" s="277"/>
      <c r="FBC262" s="277"/>
      <c r="FBD262" s="402"/>
      <c r="FBE262" s="404"/>
      <c r="FBF262" s="49"/>
      <c r="FBG262" s="49"/>
      <c r="FBH262" s="49"/>
      <c r="FBI262" s="99"/>
      <c r="FBJ262" s="98"/>
      <c r="FBK262" s="49"/>
      <c r="FBL262" s="405"/>
      <c r="FBM262" s="405"/>
      <c r="FBN262" s="277"/>
      <c r="FBO262" s="277"/>
      <c r="FBP262" s="277"/>
      <c r="FBQ262" s="277"/>
      <c r="FBR262" s="277"/>
      <c r="FBS262" s="277"/>
      <c r="FBT262" s="277"/>
      <c r="FBU262" s="277"/>
      <c r="FBV262" s="402"/>
      <c r="FBW262" s="404"/>
      <c r="FBX262" s="49"/>
      <c r="FBY262" s="49"/>
      <c r="FBZ262" s="49"/>
      <c r="FCA262" s="99"/>
      <c r="FCB262" s="98"/>
      <c r="FCC262" s="49"/>
      <c r="FCD262" s="405"/>
      <c r="FCE262" s="405"/>
      <c r="FCF262" s="277"/>
      <c r="FCG262" s="277"/>
      <c r="FCH262" s="277"/>
      <c r="FCI262" s="277"/>
      <c r="FCJ262" s="277"/>
      <c r="FCK262" s="277"/>
      <c r="FCL262" s="277"/>
      <c r="FCM262" s="277"/>
      <c r="FCN262" s="402"/>
      <c r="FCO262" s="404"/>
      <c r="FCP262" s="49"/>
      <c r="FCQ262" s="49"/>
      <c r="FCR262" s="49"/>
      <c r="FCS262" s="99"/>
      <c r="FCT262" s="98"/>
      <c r="FCU262" s="49"/>
      <c r="FCV262" s="405"/>
      <c r="FCW262" s="405"/>
      <c r="FCX262" s="277"/>
      <c r="FCY262" s="277"/>
      <c r="FCZ262" s="277"/>
      <c r="FDA262" s="277"/>
      <c r="FDB262" s="277"/>
      <c r="FDC262" s="277"/>
      <c r="FDD262" s="277"/>
      <c r="FDE262" s="277"/>
      <c r="FDF262" s="402"/>
      <c r="FDG262" s="404"/>
      <c r="FDH262" s="49"/>
      <c r="FDI262" s="49"/>
      <c r="FDJ262" s="49"/>
      <c r="FDK262" s="99"/>
      <c r="FDL262" s="98"/>
      <c r="FDM262" s="49"/>
      <c r="FDN262" s="405"/>
      <c r="FDO262" s="405"/>
      <c r="FDP262" s="277"/>
      <c r="FDQ262" s="277"/>
      <c r="FDR262" s="277"/>
      <c r="FDS262" s="277"/>
      <c r="FDT262" s="277"/>
      <c r="FDU262" s="277"/>
      <c r="FDV262" s="277"/>
      <c r="FDW262" s="277"/>
      <c r="FDX262" s="402"/>
      <c r="FDY262" s="404"/>
      <c r="FDZ262" s="49"/>
      <c r="FEA262" s="49"/>
      <c r="FEB262" s="49"/>
      <c r="FEC262" s="99"/>
      <c r="FED262" s="98"/>
      <c r="FEE262" s="49"/>
      <c r="FEF262" s="405"/>
      <c r="FEG262" s="405"/>
      <c r="FEH262" s="277"/>
      <c r="FEI262" s="277"/>
      <c r="FEJ262" s="277"/>
      <c r="FEK262" s="277"/>
      <c r="FEL262" s="277"/>
      <c r="FEM262" s="277"/>
      <c r="FEN262" s="277"/>
      <c r="FEO262" s="277"/>
      <c r="FEP262" s="402"/>
      <c r="FEQ262" s="404"/>
      <c r="FER262" s="49"/>
      <c r="FES262" s="49"/>
      <c r="FET262" s="49"/>
      <c r="FEU262" s="99"/>
      <c r="FEV262" s="98"/>
      <c r="FEW262" s="49"/>
      <c r="FEX262" s="405"/>
      <c r="FEY262" s="405"/>
      <c r="FEZ262" s="277"/>
      <c r="FFA262" s="277"/>
      <c r="FFB262" s="277"/>
      <c r="FFC262" s="277"/>
      <c r="FFD262" s="277"/>
      <c r="FFE262" s="277"/>
      <c r="FFF262" s="277"/>
      <c r="FFG262" s="277"/>
      <c r="FFH262" s="402"/>
      <c r="FFI262" s="404"/>
      <c r="FFJ262" s="49"/>
      <c r="FFK262" s="49"/>
      <c r="FFL262" s="49"/>
      <c r="FFM262" s="99"/>
      <c r="FFN262" s="98"/>
      <c r="FFO262" s="49"/>
      <c r="FFP262" s="405"/>
      <c r="FFQ262" s="405"/>
      <c r="FFR262" s="277"/>
      <c r="FFS262" s="277"/>
      <c r="FFT262" s="277"/>
      <c r="FFU262" s="277"/>
      <c r="FFV262" s="277"/>
      <c r="FFW262" s="277"/>
      <c r="FFX262" s="277"/>
      <c r="FFY262" s="277"/>
      <c r="FFZ262" s="402"/>
      <c r="FGA262" s="404"/>
      <c r="FGB262" s="49"/>
      <c r="FGC262" s="49"/>
      <c r="FGD262" s="49"/>
      <c r="FGE262" s="99"/>
      <c r="FGF262" s="98"/>
      <c r="FGG262" s="49"/>
      <c r="FGH262" s="405"/>
      <c r="FGI262" s="405"/>
      <c r="FGJ262" s="277"/>
      <c r="FGK262" s="277"/>
      <c r="FGL262" s="277"/>
      <c r="FGM262" s="277"/>
      <c r="FGN262" s="277"/>
      <c r="FGO262" s="277"/>
      <c r="FGP262" s="277"/>
      <c r="FGQ262" s="277"/>
      <c r="FGR262" s="402"/>
      <c r="FGS262" s="404"/>
      <c r="FGT262" s="49"/>
      <c r="FGU262" s="49"/>
      <c r="FGV262" s="49"/>
      <c r="FGW262" s="99"/>
      <c r="FGX262" s="98"/>
      <c r="FGY262" s="49"/>
      <c r="FGZ262" s="405"/>
      <c r="FHA262" s="405"/>
      <c r="FHB262" s="277"/>
      <c r="FHC262" s="277"/>
      <c r="FHD262" s="277"/>
      <c r="FHE262" s="277"/>
      <c r="FHF262" s="277"/>
      <c r="FHG262" s="277"/>
      <c r="FHH262" s="277"/>
      <c r="FHI262" s="277"/>
      <c r="FHJ262" s="402"/>
      <c r="FHK262" s="404"/>
      <c r="FHL262" s="49"/>
      <c r="FHM262" s="49"/>
      <c r="FHN262" s="49"/>
      <c r="FHO262" s="99"/>
      <c r="FHP262" s="98"/>
      <c r="FHQ262" s="49"/>
      <c r="FHR262" s="405"/>
      <c r="FHS262" s="405"/>
      <c r="FHT262" s="277"/>
      <c r="FHU262" s="277"/>
      <c r="FHV262" s="277"/>
      <c r="FHW262" s="277"/>
      <c r="FHX262" s="277"/>
      <c r="FHY262" s="277"/>
      <c r="FHZ262" s="277"/>
      <c r="FIA262" s="277"/>
      <c r="FIB262" s="402"/>
      <c r="FIC262" s="404"/>
      <c r="FID262" s="49"/>
      <c r="FIE262" s="49"/>
      <c r="FIF262" s="49"/>
      <c r="FIG262" s="99"/>
      <c r="FIH262" s="98"/>
      <c r="FII262" s="49"/>
      <c r="FIJ262" s="405"/>
      <c r="FIK262" s="405"/>
      <c r="FIL262" s="277"/>
      <c r="FIM262" s="277"/>
      <c r="FIN262" s="277"/>
      <c r="FIO262" s="277"/>
      <c r="FIP262" s="277"/>
      <c r="FIQ262" s="277"/>
      <c r="FIR262" s="277"/>
      <c r="FIS262" s="277"/>
      <c r="FIT262" s="402"/>
      <c r="FIU262" s="404"/>
      <c r="FIV262" s="49"/>
      <c r="FIW262" s="49"/>
      <c r="FIX262" s="49"/>
      <c r="FIY262" s="99"/>
      <c r="FIZ262" s="98"/>
      <c r="FJA262" s="49"/>
      <c r="FJB262" s="405"/>
      <c r="FJC262" s="405"/>
      <c r="FJD262" s="277"/>
      <c r="FJE262" s="277"/>
      <c r="FJF262" s="277"/>
      <c r="FJG262" s="277"/>
      <c r="FJH262" s="277"/>
      <c r="FJI262" s="277"/>
      <c r="FJJ262" s="277"/>
      <c r="FJK262" s="277"/>
      <c r="FJL262" s="402"/>
      <c r="FJM262" s="404"/>
      <c r="FJN262" s="49"/>
      <c r="FJO262" s="49"/>
      <c r="FJP262" s="49"/>
      <c r="FJQ262" s="99"/>
      <c r="FJR262" s="98"/>
      <c r="FJS262" s="49"/>
      <c r="FJT262" s="405"/>
      <c r="FJU262" s="405"/>
      <c r="FJV262" s="277"/>
      <c r="FJW262" s="277"/>
      <c r="FJX262" s="277"/>
      <c r="FJY262" s="277"/>
      <c r="FJZ262" s="277"/>
      <c r="FKA262" s="277"/>
      <c r="FKB262" s="277"/>
      <c r="FKC262" s="277"/>
      <c r="FKD262" s="402"/>
      <c r="FKE262" s="404"/>
      <c r="FKF262" s="49"/>
      <c r="FKG262" s="49"/>
      <c r="FKH262" s="49"/>
      <c r="FKI262" s="99"/>
      <c r="FKJ262" s="98"/>
      <c r="FKK262" s="49"/>
      <c r="FKL262" s="405"/>
      <c r="FKM262" s="405"/>
      <c r="FKN262" s="277"/>
      <c r="FKO262" s="277"/>
      <c r="FKP262" s="277"/>
      <c r="FKQ262" s="277"/>
      <c r="FKR262" s="277"/>
      <c r="FKS262" s="277"/>
      <c r="FKT262" s="277"/>
      <c r="FKU262" s="277"/>
      <c r="FKV262" s="402"/>
      <c r="FKW262" s="404"/>
      <c r="FKX262" s="49"/>
      <c r="FKY262" s="49"/>
      <c r="FKZ262" s="49"/>
      <c r="FLA262" s="99"/>
      <c r="FLB262" s="98"/>
      <c r="FLC262" s="49"/>
      <c r="FLD262" s="405"/>
      <c r="FLE262" s="405"/>
      <c r="FLF262" s="277"/>
      <c r="FLG262" s="277"/>
      <c r="FLH262" s="277"/>
      <c r="FLI262" s="277"/>
      <c r="FLJ262" s="277"/>
      <c r="FLK262" s="277"/>
      <c r="FLL262" s="277"/>
      <c r="FLM262" s="277"/>
      <c r="FLN262" s="402"/>
      <c r="FLO262" s="404"/>
      <c r="FLP262" s="49"/>
      <c r="FLQ262" s="49"/>
      <c r="FLR262" s="49"/>
      <c r="FLS262" s="99"/>
      <c r="FLT262" s="98"/>
      <c r="FLU262" s="49"/>
      <c r="FLV262" s="405"/>
      <c r="FLW262" s="405"/>
      <c r="FLX262" s="277"/>
      <c r="FLY262" s="277"/>
      <c r="FLZ262" s="277"/>
      <c r="FMA262" s="277"/>
      <c r="FMB262" s="277"/>
      <c r="FMC262" s="277"/>
      <c r="FMD262" s="277"/>
      <c r="FME262" s="277"/>
      <c r="FMF262" s="402"/>
      <c r="FMG262" s="404"/>
      <c r="FMH262" s="49"/>
      <c r="FMI262" s="49"/>
      <c r="FMJ262" s="49"/>
      <c r="FMK262" s="99"/>
      <c r="FML262" s="98"/>
      <c r="FMM262" s="49"/>
      <c r="FMN262" s="405"/>
      <c r="FMO262" s="405"/>
      <c r="FMP262" s="277"/>
      <c r="FMQ262" s="277"/>
      <c r="FMR262" s="277"/>
      <c r="FMS262" s="277"/>
      <c r="FMT262" s="277"/>
      <c r="FMU262" s="277"/>
      <c r="FMV262" s="277"/>
      <c r="FMW262" s="277"/>
      <c r="FMX262" s="402"/>
      <c r="FMY262" s="404"/>
      <c r="FMZ262" s="49"/>
      <c r="FNA262" s="49"/>
      <c r="FNB262" s="49"/>
      <c r="FNC262" s="99"/>
      <c r="FND262" s="98"/>
      <c r="FNE262" s="49"/>
      <c r="FNF262" s="405"/>
      <c r="FNG262" s="405"/>
      <c r="FNH262" s="277"/>
      <c r="FNI262" s="277"/>
      <c r="FNJ262" s="277"/>
      <c r="FNK262" s="277"/>
      <c r="FNL262" s="277"/>
      <c r="FNM262" s="277"/>
      <c r="FNN262" s="277"/>
      <c r="FNO262" s="277"/>
      <c r="FNP262" s="402"/>
      <c r="FNQ262" s="404"/>
      <c r="FNR262" s="49"/>
      <c r="FNS262" s="49"/>
      <c r="FNT262" s="49"/>
      <c r="FNU262" s="99"/>
      <c r="FNV262" s="98"/>
      <c r="FNW262" s="49"/>
      <c r="FNX262" s="405"/>
      <c r="FNY262" s="405"/>
      <c r="FNZ262" s="277"/>
      <c r="FOA262" s="277"/>
      <c r="FOB262" s="277"/>
      <c r="FOC262" s="277"/>
      <c r="FOD262" s="277"/>
      <c r="FOE262" s="277"/>
      <c r="FOF262" s="277"/>
      <c r="FOG262" s="277"/>
      <c r="FOH262" s="402"/>
      <c r="FOI262" s="404"/>
      <c r="FOJ262" s="49"/>
      <c r="FOK262" s="49"/>
      <c r="FOL262" s="49"/>
      <c r="FOM262" s="99"/>
      <c r="FON262" s="98"/>
      <c r="FOO262" s="49"/>
      <c r="FOP262" s="405"/>
      <c r="FOQ262" s="405"/>
      <c r="FOR262" s="277"/>
      <c r="FOS262" s="277"/>
      <c r="FOT262" s="277"/>
      <c r="FOU262" s="277"/>
      <c r="FOV262" s="277"/>
      <c r="FOW262" s="277"/>
      <c r="FOX262" s="277"/>
      <c r="FOY262" s="277"/>
      <c r="FOZ262" s="402"/>
      <c r="FPA262" s="404"/>
      <c r="FPB262" s="49"/>
      <c r="FPC262" s="49"/>
      <c r="FPD262" s="49"/>
      <c r="FPE262" s="99"/>
      <c r="FPF262" s="98"/>
      <c r="FPG262" s="49"/>
      <c r="FPH262" s="405"/>
      <c r="FPI262" s="405"/>
      <c r="FPJ262" s="277"/>
      <c r="FPK262" s="277"/>
      <c r="FPL262" s="277"/>
      <c r="FPM262" s="277"/>
      <c r="FPN262" s="277"/>
      <c r="FPO262" s="277"/>
      <c r="FPP262" s="277"/>
      <c r="FPQ262" s="277"/>
      <c r="FPR262" s="402"/>
      <c r="FPS262" s="404"/>
      <c r="FPT262" s="49"/>
      <c r="FPU262" s="49"/>
      <c r="FPV262" s="49"/>
      <c r="FPW262" s="99"/>
      <c r="FPX262" s="98"/>
      <c r="FPY262" s="49"/>
      <c r="FPZ262" s="405"/>
      <c r="FQA262" s="405"/>
      <c r="FQB262" s="277"/>
      <c r="FQC262" s="277"/>
      <c r="FQD262" s="277"/>
      <c r="FQE262" s="277"/>
      <c r="FQF262" s="277"/>
      <c r="FQG262" s="277"/>
      <c r="FQH262" s="277"/>
      <c r="FQI262" s="277"/>
      <c r="FQJ262" s="402"/>
      <c r="FQK262" s="404"/>
      <c r="FQL262" s="49"/>
      <c r="FQM262" s="49"/>
      <c r="FQN262" s="49"/>
      <c r="FQO262" s="99"/>
      <c r="FQP262" s="98"/>
      <c r="FQQ262" s="49"/>
      <c r="FQR262" s="405"/>
      <c r="FQS262" s="405"/>
      <c r="FQT262" s="277"/>
      <c r="FQU262" s="277"/>
      <c r="FQV262" s="277"/>
      <c r="FQW262" s="277"/>
      <c r="FQX262" s="277"/>
      <c r="FQY262" s="277"/>
      <c r="FQZ262" s="277"/>
      <c r="FRA262" s="277"/>
      <c r="FRB262" s="402"/>
      <c r="FRC262" s="404"/>
      <c r="FRD262" s="49"/>
      <c r="FRE262" s="49"/>
      <c r="FRF262" s="49"/>
      <c r="FRG262" s="99"/>
      <c r="FRH262" s="98"/>
      <c r="FRI262" s="49"/>
      <c r="FRJ262" s="405"/>
      <c r="FRK262" s="405"/>
      <c r="FRL262" s="277"/>
      <c r="FRM262" s="277"/>
      <c r="FRN262" s="277"/>
      <c r="FRO262" s="277"/>
      <c r="FRP262" s="277"/>
      <c r="FRQ262" s="277"/>
      <c r="FRR262" s="277"/>
      <c r="FRS262" s="277"/>
      <c r="FRT262" s="402"/>
      <c r="FRU262" s="404"/>
      <c r="FRV262" s="49"/>
      <c r="FRW262" s="49"/>
      <c r="FRX262" s="49"/>
      <c r="FRY262" s="99"/>
      <c r="FRZ262" s="98"/>
      <c r="FSA262" s="49"/>
      <c r="FSB262" s="405"/>
      <c r="FSC262" s="405"/>
      <c r="FSD262" s="277"/>
      <c r="FSE262" s="277"/>
      <c r="FSF262" s="277"/>
      <c r="FSG262" s="277"/>
      <c r="FSH262" s="277"/>
      <c r="FSI262" s="277"/>
      <c r="FSJ262" s="277"/>
      <c r="FSK262" s="277"/>
      <c r="FSL262" s="402"/>
      <c r="FSM262" s="404"/>
      <c r="FSN262" s="49"/>
      <c r="FSO262" s="49"/>
      <c r="FSP262" s="49"/>
      <c r="FSQ262" s="99"/>
      <c r="FSR262" s="98"/>
      <c r="FSS262" s="49"/>
      <c r="FST262" s="405"/>
      <c r="FSU262" s="405"/>
      <c r="FSV262" s="277"/>
      <c r="FSW262" s="277"/>
      <c r="FSX262" s="277"/>
      <c r="FSY262" s="277"/>
      <c r="FSZ262" s="277"/>
      <c r="FTA262" s="277"/>
      <c r="FTB262" s="277"/>
      <c r="FTC262" s="277"/>
      <c r="FTD262" s="402"/>
      <c r="FTE262" s="404"/>
      <c r="FTF262" s="49"/>
      <c r="FTG262" s="49"/>
      <c r="FTH262" s="49"/>
      <c r="FTI262" s="99"/>
      <c r="FTJ262" s="98"/>
      <c r="FTK262" s="49"/>
      <c r="FTL262" s="405"/>
      <c r="FTM262" s="405"/>
      <c r="FTN262" s="277"/>
      <c r="FTO262" s="277"/>
      <c r="FTP262" s="277"/>
      <c r="FTQ262" s="277"/>
      <c r="FTR262" s="277"/>
      <c r="FTS262" s="277"/>
      <c r="FTT262" s="277"/>
      <c r="FTU262" s="277"/>
      <c r="FTV262" s="402"/>
      <c r="FTW262" s="404"/>
      <c r="FTX262" s="49"/>
      <c r="FTY262" s="49"/>
      <c r="FTZ262" s="49"/>
      <c r="FUA262" s="99"/>
      <c r="FUB262" s="98"/>
      <c r="FUC262" s="49"/>
      <c r="FUD262" s="405"/>
      <c r="FUE262" s="405"/>
      <c r="FUF262" s="277"/>
      <c r="FUG262" s="277"/>
      <c r="FUH262" s="277"/>
      <c r="FUI262" s="277"/>
      <c r="FUJ262" s="277"/>
      <c r="FUK262" s="277"/>
      <c r="FUL262" s="277"/>
      <c r="FUM262" s="277"/>
      <c r="FUN262" s="402"/>
      <c r="FUO262" s="404"/>
      <c r="FUP262" s="49"/>
      <c r="FUQ262" s="49"/>
      <c r="FUR262" s="49"/>
      <c r="FUS262" s="99"/>
      <c r="FUT262" s="98"/>
      <c r="FUU262" s="49"/>
      <c r="FUV262" s="405"/>
      <c r="FUW262" s="405"/>
      <c r="FUX262" s="277"/>
      <c r="FUY262" s="277"/>
      <c r="FUZ262" s="277"/>
      <c r="FVA262" s="277"/>
      <c r="FVB262" s="277"/>
      <c r="FVC262" s="277"/>
      <c r="FVD262" s="277"/>
      <c r="FVE262" s="277"/>
      <c r="FVF262" s="402"/>
      <c r="FVG262" s="404"/>
      <c r="FVH262" s="49"/>
      <c r="FVI262" s="49"/>
      <c r="FVJ262" s="49"/>
      <c r="FVK262" s="99"/>
      <c r="FVL262" s="98"/>
      <c r="FVM262" s="49"/>
      <c r="FVN262" s="405"/>
      <c r="FVO262" s="405"/>
      <c r="FVP262" s="277"/>
      <c r="FVQ262" s="277"/>
      <c r="FVR262" s="277"/>
      <c r="FVS262" s="277"/>
      <c r="FVT262" s="277"/>
      <c r="FVU262" s="277"/>
      <c r="FVV262" s="277"/>
      <c r="FVW262" s="277"/>
      <c r="FVX262" s="402"/>
      <c r="FVY262" s="404"/>
      <c r="FVZ262" s="49"/>
      <c r="FWA262" s="49"/>
      <c r="FWB262" s="49"/>
      <c r="FWC262" s="99"/>
      <c r="FWD262" s="98"/>
      <c r="FWE262" s="49"/>
      <c r="FWF262" s="405"/>
      <c r="FWG262" s="405"/>
      <c r="FWH262" s="277"/>
      <c r="FWI262" s="277"/>
      <c r="FWJ262" s="277"/>
      <c r="FWK262" s="277"/>
      <c r="FWL262" s="277"/>
      <c r="FWM262" s="277"/>
      <c r="FWN262" s="277"/>
      <c r="FWO262" s="277"/>
      <c r="FWP262" s="402"/>
      <c r="FWQ262" s="404"/>
      <c r="FWR262" s="49"/>
      <c r="FWS262" s="49"/>
      <c r="FWT262" s="49"/>
      <c r="FWU262" s="99"/>
      <c r="FWV262" s="98"/>
      <c r="FWW262" s="49"/>
      <c r="FWX262" s="405"/>
      <c r="FWY262" s="405"/>
      <c r="FWZ262" s="277"/>
      <c r="FXA262" s="277"/>
      <c r="FXB262" s="277"/>
      <c r="FXC262" s="277"/>
      <c r="FXD262" s="277"/>
      <c r="FXE262" s="277"/>
      <c r="FXF262" s="277"/>
      <c r="FXG262" s="277"/>
      <c r="FXH262" s="402"/>
      <c r="FXI262" s="404"/>
      <c r="FXJ262" s="49"/>
      <c r="FXK262" s="49"/>
      <c r="FXL262" s="49"/>
      <c r="FXM262" s="99"/>
      <c r="FXN262" s="98"/>
      <c r="FXO262" s="49"/>
      <c r="FXP262" s="405"/>
      <c r="FXQ262" s="405"/>
      <c r="FXR262" s="277"/>
      <c r="FXS262" s="277"/>
      <c r="FXT262" s="277"/>
      <c r="FXU262" s="277"/>
      <c r="FXV262" s="277"/>
      <c r="FXW262" s="277"/>
      <c r="FXX262" s="277"/>
      <c r="FXY262" s="277"/>
      <c r="FXZ262" s="402"/>
      <c r="FYA262" s="404"/>
      <c r="FYB262" s="49"/>
      <c r="FYC262" s="49"/>
      <c r="FYD262" s="49"/>
      <c r="FYE262" s="99"/>
      <c r="FYF262" s="98"/>
      <c r="FYG262" s="49"/>
      <c r="FYH262" s="405"/>
      <c r="FYI262" s="405"/>
      <c r="FYJ262" s="277"/>
      <c r="FYK262" s="277"/>
      <c r="FYL262" s="277"/>
      <c r="FYM262" s="277"/>
      <c r="FYN262" s="277"/>
      <c r="FYO262" s="277"/>
      <c r="FYP262" s="277"/>
      <c r="FYQ262" s="277"/>
      <c r="FYR262" s="402"/>
      <c r="FYS262" s="404"/>
      <c r="FYT262" s="49"/>
      <c r="FYU262" s="49"/>
      <c r="FYV262" s="49"/>
      <c r="FYW262" s="99"/>
      <c r="FYX262" s="98"/>
      <c r="FYY262" s="49"/>
      <c r="FYZ262" s="405"/>
      <c r="FZA262" s="405"/>
      <c r="FZB262" s="277"/>
      <c r="FZC262" s="277"/>
      <c r="FZD262" s="277"/>
      <c r="FZE262" s="277"/>
      <c r="FZF262" s="277"/>
      <c r="FZG262" s="277"/>
      <c r="FZH262" s="277"/>
      <c r="FZI262" s="277"/>
      <c r="FZJ262" s="402"/>
      <c r="FZK262" s="404"/>
      <c r="FZL262" s="49"/>
      <c r="FZM262" s="49"/>
      <c r="FZN262" s="49"/>
      <c r="FZO262" s="99"/>
      <c r="FZP262" s="98"/>
      <c r="FZQ262" s="49"/>
      <c r="FZR262" s="405"/>
      <c r="FZS262" s="405"/>
      <c r="FZT262" s="277"/>
      <c r="FZU262" s="277"/>
      <c r="FZV262" s="277"/>
      <c r="FZW262" s="277"/>
      <c r="FZX262" s="277"/>
      <c r="FZY262" s="277"/>
      <c r="FZZ262" s="277"/>
      <c r="GAA262" s="277"/>
      <c r="GAB262" s="402"/>
      <c r="GAC262" s="404"/>
      <c r="GAD262" s="49"/>
      <c r="GAE262" s="49"/>
      <c r="GAF262" s="49"/>
      <c r="GAG262" s="99"/>
      <c r="GAH262" s="98"/>
      <c r="GAI262" s="49"/>
      <c r="GAJ262" s="405"/>
      <c r="GAK262" s="405"/>
      <c r="GAL262" s="277"/>
      <c r="GAM262" s="277"/>
      <c r="GAN262" s="277"/>
      <c r="GAO262" s="277"/>
      <c r="GAP262" s="277"/>
      <c r="GAQ262" s="277"/>
      <c r="GAR262" s="277"/>
      <c r="GAS262" s="277"/>
      <c r="GAT262" s="402"/>
      <c r="GAU262" s="404"/>
      <c r="GAV262" s="49"/>
      <c r="GAW262" s="49"/>
      <c r="GAX262" s="49"/>
      <c r="GAY262" s="99"/>
      <c r="GAZ262" s="98"/>
      <c r="GBA262" s="49"/>
      <c r="GBB262" s="405"/>
      <c r="GBC262" s="405"/>
      <c r="GBD262" s="277"/>
      <c r="GBE262" s="277"/>
      <c r="GBF262" s="277"/>
      <c r="GBG262" s="277"/>
      <c r="GBH262" s="277"/>
      <c r="GBI262" s="277"/>
      <c r="GBJ262" s="277"/>
      <c r="GBK262" s="277"/>
      <c r="GBL262" s="402"/>
      <c r="GBM262" s="404"/>
      <c r="GBN262" s="49"/>
      <c r="GBO262" s="49"/>
      <c r="GBP262" s="49"/>
      <c r="GBQ262" s="99"/>
      <c r="GBR262" s="98"/>
      <c r="GBS262" s="49"/>
      <c r="GBT262" s="405"/>
      <c r="GBU262" s="405"/>
      <c r="GBV262" s="277"/>
      <c r="GBW262" s="277"/>
      <c r="GBX262" s="277"/>
      <c r="GBY262" s="277"/>
      <c r="GBZ262" s="277"/>
      <c r="GCA262" s="277"/>
      <c r="GCB262" s="277"/>
      <c r="GCC262" s="277"/>
      <c r="GCD262" s="402"/>
      <c r="GCE262" s="404"/>
      <c r="GCF262" s="49"/>
      <c r="GCG262" s="49"/>
      <c r="GCH262" s="49"/>
      <c r="GCI262" s="99"/>
      <c r="GCJ262" s="98"/>
      <c r="GCK262" s="49"/>
      <c r="GCL262" s="405"/>
      <c r="GCM262" s="405"/>
      <c r="GCN262" s="277"/>
      <c r="GCO262" s="277"/>
      <c r="GCP262" s="277"/>
      <c r="GCQ262" s="277"/>
      <c r="GCR262" s="277"/>
      <c r="GCS262" s="277"/>
      <c r="GCT262" s="277"/>
      <c r="GCU262" s="277"/>
      <c r="GCV262" s="402"/>
      <c r="GCW262" s="404"/>
      <c r="GCX262" s="49"/>
      <c r="GCY262" s="49"/>
      <c r="GCZ262" s="49"/>
      <c r="GDA262" s="99"/>
      <c r="GDB262" s="98"/>
      <c r="GDC262" s="49"/>
      <c r="GDD262" s="405"/>
      <c r="GDE262" s="405"/>
      <c r="GDF262" s="277"/>
      <c r="GDG262" s="277"/>
      <c r="GDH262" s="277"/>
      <c r="GDI262" s="277"/>
      <c r="GDJ262" s="277"/>
      <c r="GDK262" s="277"/>
      <c r="GDL262" s="277"/>
      <c r="GDM262" s="277"/>
      <c r="GDN262" s="402"/>
      <c r="GDO262" s="404"/>
      <c r="GDP262" s="49"/>
      <c r="GDQ262" s="49"/>
      <c r="GDR262" s="49"/>
      <c r="GDS262" s="99"/>
      <c r="GDT262" s="98"/>
      <c r="GDU262" s="49"/>
      <c r="GDV262" s="405"/>
      <c r="GDW262" s="405"/>
      <c r="GDX262" s="277"/>
      <c r="GDY262" s="277"/>
      <c r="GDZ262" s="277"/>
      <c r="GEA262" s="277"/>
      <c r="GEB262" s="277"/>
      <c r="GEC262" s="277"/>
      <c r="GED262" s="277"/>
      <c r="GEE262" s="277"/>
      <c r="GEF262" s="402"/>
      <c r="GEG262" s="404"/>
      <c r="GEH262" s="49"/>
      <c r="GEI262" s="49"/>
      <c r="GEJ262" s="49"/>
      <c r="GEK262" s="99"/>
      <c r="GEL262" s="98"/>
      <c r="GEM262" s="49"/>
      <c r="GEN262" s="405"/>
      <c r="GEO262" s="405"/>
      <c r="GEP262" s="277"/>
      <c r="GEQ262" s="277"/>
      <c r="GER262" s="277"/>
      <c r="GES262" s="277"/>
      <c r="GET262" s="277"/>
      <c r="GEU262" s="277"/>
      <c r="GEV262" s="277"/>
      <c r="GEW262" s="277"/>
      <c r="GEX262" s="402"/>
      <c r="GEY262" s="404"/>
      <c r="GEZ262" s="49"/>
      <c r="GFA262" s="49"/>
      <c r="GFB262" s="49"/>
      <c r="GFC262" s="99"/>
      <c r="GFD262" s="98"/>
      <c r="GFE262" s="49"/>
      <c r="GFF262" s="405"/>
      <c r="GFG262" s="405"/>
      <c r="GFH262" s="277"/>
      <c r="GFI262" s="277"/>
      <c r="GFJ262" s="277"/>
      <c r="GFK262" s="277"/>
      <c r="GFL262" s="277"/>
      <c r="GFM262" s="277"/>
      <c r="GFN262" s="277"/>
      <c r="GFO262" s="277"/>
      <c r="GFP262" s="402"/>
      <c r="GFQ262" s="404"/>
      <c r="GFR262" s="49"/>
      <c r="GFS262" s="49"/>
      <c r="GFT262" s="49"/>
      <c r="GFU262" s="99"/>
      <c r="GFV262" s="98"/>
      <c r="GFW262" s="49"/>
      <c r="GFX262" s="405"/>
      <c r="GFY262" s="405"/>
      <c r="GFZ262" s="277"/>
      <c r="GGA262" s="277"/>
      <c r="GGB262" s="277"/>
      <c r="GGC262" s="277"/>
      <c r="GGD262" s="277"/>
      <c r="GGE262" s="277"/>
      <c r="GGF262" s="277"/>
      <c r="GGG262" s="277"/>
      <c r="GGH262" s="402"/>
      <c r="GGI262" s="404"/>
      <c r="GGJ262" s="49"/>
      <c r="GGK262" s="49"/>
      <c r="GGL262" s="49"/>
      <c r="GGM262" s="99"/>
      <c r="GGN262" s="98"/>
      <c r="GGO262" s="49"/>
      <c r="GGP262" s="405"/>
      <c r="GGQ262" s="405"/>
      <c r="GGR262" s="277"/>
      <c r="GGS262" s="277"/>
      <c r="GGT262" s="277"/>
      <c r="GGU262" s="277"/>
      <c r="GGV262" s="277"/>
      <c r="GGW262" s="277"/>
      <c r="GGX262" s="277"/>
      <c r="GGY262" s="277"/>
      <c r="GGZ262" s="402"/>
      <c r="GHA262" s="404"/>
      <c r="GHB262" s="49"/>
      <c r="GHC262" s="49"/>
      <c r="GHD262" s="49"/>
      <c r="GHE262" s="99"/>
      <c r="GHF262" s="98"/>
      <c r="GHG262" s="49"/>
      <c r="GHH262" s="405"/>
      <c r="GHI262" s="405"/>
      <c r="GHJ262" s="277"/>
      <c r="GHK262" s="277"/>
      <c r="GHL262" s="277"/>
      <c r="GHM262" s="277"/>
      <c r="GHN262" s="277"/>
      <c r="GHO262" s="277"/>
      <c r="GHP262" s="277"/>
      <c r="GHQ262" s="277"/>
      <c r="GHR262" s="402"/>
      <c r="GHS262" s="404"/>
      <c r="GHT262" s="49"/>
      <c r="GHU262" s="49"/>
      <c r="GHV262" s="49"/>
      <c r="GHW262" s="99"/>
      <c r="GHX262" s="98"/>
      <c r="GHY262" s="49"/>
      <c r="GHZ262" s="405"/>
      <c r="GIA262" s="405"/>
      <c r="GIB262" s="277"/>
      <c r="GIC262" s="277"/>
      <c r="GID262" s="277"/>
      <c r="GIE262" s="277"/>
      <c r="GIF262" s="277"/>
      <c r="GIG262" s="277"/>
      <c r="GIH262" s="277"/>
      <c r="GII262" s="277"/>
      <c r="GIJ262" s="402"/>
      <c r="GIK262" s="404"/>
      <c r="GIL262" s="49"/>
      <c r="GIM262" s="49"/>
      <c r="GIN262" s="49"/>
      <c r="GIO262" s="99"/>
      <c r="GIP262" s="98"/>
      <c r="GIQ262" s="49"/>
      <c r="GIR262" s="405"/>
      <c r="GIS262" s="405"/>
      <c r="GIT262" s="277"/>
      <c r="GIU262" s="277"/>
      <c r="GIV262" s="277"/>
      <c r="GIW262" s="277"/>
      <c r="GIX262" s="277"/>
      <c r="GIY262" s="277"/>
      <c r="GIZ262" s="277"/>
      <c r="GJA262" s="277"/>
      <c r="GJB262" s="402"/>
      <c r="GJC262" s="404"/>
      <c r="GJD262" s="49"/>
      <c r="GJE262" s="49"/>
      <c r="GJF262" s="49"/>
      <c r="GJG262" s="99"/>
      <c r="GJH262" s="98"/>
      <c r="GJI262" s="49"/>
      <c r="GJJ262" s="405"/>
      <c r="GJK262" s="405"/>
      <c r="GJL262" s="277"/>
      <c r="GJM262" s="277"/>
      <c r="GJN262" s="277"/>
      <c r="GJO262" s="277"/>
      <c r="GJP262" s="277"/>
      <c r="GJQ262" s="277"/>
      <c r="GJR262" s="277"/>
      <c r="GJS262" s="277"/>
      <c r="GJT262" s="402"/>
      <c r="GJU262" s="404"/>
      <c r="GJV262" s="49"/>
      <c r="GJW262" s="49"/>
      <c r="GJX262" s="49"/>
      <c r="GJY262" s="99"/>
      <c r="GJZ262" s="98"/>
      <c r="GKA262" s="49"/>
      <c r="GKB262" s="405"/>
      <c r="GKC262" s="405"/>
      <c r="GKD262" s="277"/>
      <c r="GKE262" s="277"/>
      <c r="GKF262" s="277"/>
      <c r="GKG262" s="277"/>
      <c r="GKH262" s="277"/>
      <c r="GKI262" s="277"/>
      <c r="GKJ262" s="277"/>
      <c r="GKK262" s="277"/>
      <c r="GKL262" s="402"/>
      <c r="GKM262" s="404"/>
      <c r="GKN262" s="49"/>
      <c r="GKO262" s="49"/>
      <c r="GKP262" s="49"/>
      <c r="GKQ262" s="99"/>
      <c r="GKR262" s="98"/>
      <c r="GKS262" s="49"/>
      <c r="GKT262" s="405"/>
      <c r="GKU262" s="405"/>
      <c r="GKV262" s="277"/>
      <c r="GKW262" s="277"/>
      <c r="GKX262" s="277"/>
      <c r="GKY262" s="277"/>
      <c r="GKZ262" s="277"/>
      <c r="GLA262" s="277"/>
      <c r="GLB262" s="277"/>
      <c r="GLC262" s="277"/>
      <c r="GLD262" s="402"/>
      <c r="GLE262" s="404"/>
      <c r="GLF262" s="49"/>
      <c r="GLG262" s="49"/>
      <c r="GLH262" s="49"/>
      <c r="GLI262" s="99"/>
      <c r="GLJ262" s="98"/>
      <c r="GLK262" s="49"/>
      <c r="GLL262" s="405"/>
      <c r="GLM262" s="405"/>
      <c r="GLN262" s="277"/>
      <c r="GLO262" s="277"/>
      <c r="GLP262" s="277"/>
      <c r="GLQ262" s="277"/>
      <c r="GLR262" s="277"/>
      <c r="GLS262" s="277"/>
      <c r="GLT262" s="277"/>
      <c r="GLU262" s="277"/>
      <c r="GLV262" s="402"/>
      <c r="GLW262" s="404"/>
      <c r="GLX262" s="49"/>
      <c r="GLY262" s="49"/>
      <c r="GLZ262" s="49"/>
      <c r="GMA262" s="99"/>
      <c r="GMB262" s="98"/>
      <c r="GMC262" s="49"/>
      <c r="GMD262" s="405"/>
      <c r="GME262" s="405"/>
      <c r="GMF262" s="277"/>
      <c r="GMG262" s="277"/>
      <c r="GMH262" s="277"/>
      <c r="GMI262" s="277"/>
      <c r="GMJ262" s="277"/>
      <c r="GMK262" s="277"/>
      <c r="GML262" s="277"/>
      <c r="GMM262" s="277"/>
      <c r="GMN262" s="402"/>
      <c r="GMO262" s="404"/>
      <c r="GMP262" s="49"/>
      <c r="GMQ262" s="49"/>
      <c r="GMR262" s="49"/>
      <c r="GMS262" s="99"/>
      <c r="GMT262" s="98"/>
      <c r="GMU262" s="49"/>
      <c r="GMV262" s="405"/>
      <c r="GMW262" s="405"/>
      <c r="GMX262" s="277"/>
      <c r="GMY262" s="277"/>
      <c r="GMZ262" s="277"/>
      <c r="GNA262" s="277"/>
      <c r="GNB262" s="277"/>
      <c r="GNC262" s="277"/>
      <c r="GND262" s="277"/>
      <c r="GNE262" s="277"/>
      <c r="GNF262" s="402"/>
      <c r="GNG262" s="404"/>
      <c r="GNH262" s="49"/>
      <c r="GNI262" s="49"/>
      <c r="GNJ262" s="49"/>
      <c r="GNK262" s="99"/>
      <c r="GNL262" s="98"/>
      <c r="GNM262" s="49"/>
      <c r="GNN262" s="405"/>
      <c r="GNO262" s="405"/>
      <c r="GNP262" s="277"/>
      <c r="GNQ262" s="277"/>
      <c r="GNR262" s="277"/>
      <c r="GNS262" s="277"/>
      <c r="GNT262" s="277"/>
      <c r="GNU262" s="277"/>
      <c r="GNV262" s="277"/>
      <c r="GNW262" s="277"/>
      <c r="GNX262" s="402"/>
      <c r="GNY262" s="404"/>
      <c r="GNZ262" s="49"/>
      <c r="GOA262" s="49"/>
      <c r="GOB262" s="49"/>
      <c r="GOC262" s="99"/>
      <c r="GOD262" s="98"/>
      <c r="GOE262" s="49"/>
      <c r="GOF262" s="405"/>
      <c r="GOG262" s="405"/>
      <c r="GOH262" s="277"/>
      <c r="GOI262" s="277"/>
      <c r="GOJ262" s="277"/>
      <c r="GOK262" s="277"/>
      <c r="GOL262" s="277"/>
      <c r="GOM262" s="277"/>
      <c r="GON262" s="277"/>
      <c r="GOO262" s="277"/>
      <c r="GOP262" s="402"/>
      <c r="GOQ262" s="404"/>
      <c r="GOR262" s="49"/>
      <c r="GOS262" s="49"/>
      <c r="GOT262" s="49"/>
      <c r="GOU262" s="99"/>
      <c r="GOV262" s="98"/>
      <c r="GOW262" s="49"/>
      <c r="GOX262" s="405"/>
      <c r="GOY262" s="405"/>
      <c r="GOZ262" s="277"/>
      <c r="GPA262" s="277"/>
      <c r="GPB262" s="277"/>
      <c r="GPC262" s="277"/>
      <c r="GPD262" s="277"/>
      <c r="GPE262" s="277"/>
      <c r="GPF262" s="277"/>
      <c r="GPG262" s="277"/>
      <c r="GPH262" s="402"/>
      <c r="GPI262" s="404"/>
      <c r="GPJ262" s="49"/>
      <c r="GPK262" s="49"/>
      <c r="GPL262" s="49"/>
      <c r="GPM262" s="99"/>
      <c r="GPN262" s="98"/>
      <c r="GPO262" s="49"/>
      <c r="GPP262" s="405"/>
      <c r="GPQ262" s="405"/>
      <c r="GPR262" s="277"/>
      <c r="GPS262" s="277"/>
      <c r="GPT262" s="277"/>
      <c r="GPU262" s="277"/>
      <c r="GPV262" s="277"/>
      <c r="GPW262" s="277"/>
      <c r="GPX262" s="277"/>
      <c r="GPY262" s="277"/>
      <c r="GPZ262" s="402"/>
      <c r="GQA262" s="404"/>
      <c r="GQB262" s="49"/>
      <c r="GQC262" s="49"/>
      <c r="GQD262" s="49"/>
      <c r="GQE262" s="99"/>
      <c r="GQF262" s="98"/>
      <c r="GQG262" s="49"/>
      <c r="GQH262" s="405"/>
      <c r="GQI262" s="405"/>
      <c r="GQJ262" s="277"/>
      <c r="GQK262" s="277"/>
      <c r="GQL262" s="277"/>
      <c r="GQM262" s="277"/>
      <c r="GQN262" s="277"/>
      <c r="GQO262" s="277"/>
      <c r="GQP262" s="277"/>
      <c r="GQQ262" s="277"/>
      <c r="GQR262" s="402"/>
      <c r="GQS262" s="404"/>
      <c r="GQT262" s="49"/>
      <c r="GQU262" s="49"/>
      <c r="GQV262" s="49"/>
      <c r="GQW262" s="99"/>
      <c r="GQX262" s="98"/>
      <c r="GQY262" s="49"/>
      <c r="GQZ262" s="405"/>
      <c r="GRA262" s="405"/>
      <c r="GRB262" s="277"/>
      <c r="GRC262" s="277"/>
      <c r="GRD262" s="277"/>
      <c r="GRE262" s="277"/>
      <c r="GRF262" s="277"/>
      <c r="GRG262" s="277"/>
      <c r="GRH262" s="277"/>
      <c r="GRI262" s="277"/>
      <c r="GRJ262" s="402"/>
      <c r="GRK262" s="404"/>
      <c r="GRL262" s="49"/>
      <c r="GRM262" s="49"/>
      <c r="GRN262" s="49"/>
      <c r="GRO262" s="99"/>
      <c r="GRP262" s="98"/>
      <c r="GRQ262" s="49"/>
      <c r="GRR262" s="405"/>
      <c r="GRS262" s="405"/>
      <c r="GRT262" s="277"/>
      <c r="GRU262" s="277"/>
      <c r="GRV262" s="277"/>
      <c r="GRW262" s="277"/>
      <c r="GRX262" s="277"/>
      <c r="GRY262" s="277"/>
      <c r="GRZ262" s="277"/>
      <c r="GSA262" s="277"/>
      <c r="GSB262" s="402"/>
      <c r="GSC262" s="404"/>
      <c r="GSD262" s="49"/>
      <c r="GSE262" s="49"/>
      <c r="GSF262" s="49"/>
      <c r="GSG262" s="99"/>
      <c r="GSH262" s="98"/>
      <c r="GSI262" s="49"/>
      <c r="GSJ262" s="405"/>
      <c r="GSK262" s="405"/>
      <c r="GSL262" s="277"/>
      <c r="GSM262" s="277"/>
      <c r="GSN262" s="277"/>
      <c r="GSO262" s="277"/>
      <c r="GSP262" s="277"/>
      <c r="GSQ262" s="277"/>
      <c r="GSR262" s="277"/>
      <c r="GSS262" s="277"/>
      <c r="GST262" s="402"/>
      <c r="GSU262" s="404"/>
      <c r="GSV262" s="49"/>
      <c r="GSW262" s="49"/>
      <c r="GSX262" s="49"/>
      <c r="GSY262" s="99"/>
      <c r="GSZ262" s="98"/>
      <c r="GTA262" s="49"/>
      <c r="GTB262" s="405"/>
      <c r="GTC262" s="405"/>
      <c r="GTD262" s="277"/>
      <c r="GTE262" s="277"/>
      <c r="GTF262" s="277"/>
      <c r="GTG262" s="277"/>
      <c r="GTH262" s="277"/>
      <c r="GTI262" s="277"/>
      <c r="GTJ262" s="277"/>
      <c r="GTK262" s="277"/>
      <c r="GTL262" s="402"/>
      <c r="GTM262" s="404"/>
      <c r="GTN262" s="49"/>
      <c r="GTO262" s="49"/>
      <c r="GTP262" s="49"/>
      <c r="GTQ262" s="99"/>
      <c r="GTR262" s="98"/>
      <c r="GTS262" s="49"/>
      <c r="GTT262" s="405"/>
      <c r="GTU262" s="405"/>
      <c r="GTV262" s="277"/>
      <c r="GTW262" s="277"/>
      <c r="GTX262" s="277"/>
      <c r="GTY262" s="277"/>
      <c r="GTZ262" s="277"/>
      <c r="GUA262" s="277"/>
      <c r="GUB262" s="277"/>
      <c r="GUC262" s="277"/>
      <c r="GUD262" s="402"/>
      <c r="GUE262" s="404"/>
      <c r="GUF262" s="49"/>
      <c r="GUG262" s="49"/>
      <c r="GUH262" s="49"/>
      <c r="GUI262" s="99"/>
      <c r="GUJ262" s="98"/>
      <c r="GUK262" s="49"/>
      <c r="GUL262" s="405"/>
      <c r="GUM262" s="405"/>
      <c r="GUN262" s="277"/>
      <c r="GUO262" s="277"/>
      <c r="GUP262" s="277"/>
      <c r="GUQ262" s="277"/>
      <c r="GUR262" s="277"/>
      <c r="GUS262" s="277"/>
      <c r="GUT262" s="277"/>
      <c r="GUU262" s="277"/>
      <c r="GUV262" s="402"/>
      <c r="GUW262" s="404"/>
      <c r="GUX262" s="49"/>
      <c r="GUY262" s="49"/>
      <c r="GUZ262" s="49"/>
      <c r="GVA262" s="99"/>
      <c r="GVB262" s="98"/>
      <c r="GVC262" s="49"/>
      <c r="GVD262" s="405"/>
      <c r="GVE262" s="405"/>
      <c r="GVF262" s="277"/>
      <c r="GVG262" s="277"/>
      <c r="GVH262" s="277"/>
      <c r="GVI262" s="277"/>
      <c r="GVJ262" s="277"/>
      <c r="GVK262" s="277"/>
      <c r="GVL262" s="277"/>
      <c r="GVM262" s="277"/>
      <c r="GVN262" s="402"/>
      <c r="GVO262" s="404"/>
      <c r="GVP262" s="49"/>
      <c r="GVQ262" s="49"/>
      <c r="GVR262" s="49"/>
      <c r="GVS262" s="99"/>
      <c r="GVT262" s="98"/>
      <c r="GVU262" s="49"/>
      <c r="GVV262" s="405"/>
      <c r="GVW262" s="405"/>
      <c r="GVX262" s="277"/>
      <c r="GVY262" s="277"/>
      <c r="GVZ262" s="277"/>
      <c r="GWA262" s="277"/>
      <c r="GWB262" s="277"/>
      <c r="GWC262" s="277"/>
      <c r="GWD262" s="277"/>
      <c r="GWE262" s="277"/>
      <c r="GWF262" s="402"/>
      <c r="GWG262" s="404"/>
      <c r="GWH262" s="49"/>
      <c r="GWI262" s="49"/>
      <c r="GWJ262" s="49"/>
      <c r="GWK262" s="99"/>
      <c r="GWL262" s="98"/>
      <c r="GWM262" s="49"/>
      <c r="GWN262" s="405"/>
      <c r="GWO262" s="405"/>
      <c r="GWP262" s="277"/>
      <c r="GWQ262" s="277"/>
      <c r="GWR262" s="277"/>
      <c r="GWS262" s="277"/>
      <c r="GWT262" s="277"/>
      <c r="GWU262" s="277"/>
      <c r="GWV262" s="277"/>
      <c r="GWW262" s="277"/>
      <c r="GWX262" s="402"/>
      <c r="GWY262" s="404"/>
      <c r="GWZ262" s="49"/>
      <c r="GXA262" s="49"/>
      <c r="GXB262" s="49"/>
      <c r="GXC262" s="99"/>
      <c r="GXD262" s="98"/>
      <c r="GXE262" s="49"/>
      <c r="GXF262" s="405"/>
      <c r="GXG262" s="405"/>
      <c r="GXH262" s="277"/>
      <c r="GXI262" s="277"/>
      <c r="GXJ262" s="277"/>
      <c r="GXK262" s="277"/>
      <c r="GXL262" s="277"/>
      <c r="GXM262" s="277"/>
      <c r="GXN262" s="277"/>
      <c r="GXO262" s="277"/>
      <c r="GXP262" s="402"/>
      <c r="GXQ262" s="404"/>
      <c r="GXR262" s="49"/>
      <c r="GXS262" s="49"/>
      <c r="GXT262" s="49"/>
      <c r="GXU262" s="99"/>
      <c r="GXV262" s="98"/>
      <c r="GXW262" s="49"/>
      <c r="GXX262" s="405"/>
      <c r="GXY262" s="405"/>
      <c r="GXZ262" s="277"/>
      <c r="GYA262" s="277"/>
      <c r="GYB262" s="277"/>
      <c r="GYC262" s="277"/>
      <c r="GYD262" s="277"/>
      <c r="GYE262" s="277"/>
      <c r="GYF262" s="277"/>
      <c r="GYG262" s="277"/>
      <c r="GYH262" s="402"/>
      <c r="GYI262" s="404"/>
      <c r="GYJ262" s="49"/>
      <c r="GYK262" s="49"/>
      <c r="GYL262" s="49"/>
      <c r="GYM262" s="99"/>
      <c r="GYN262" s="98"/>
      <c r="GYO262" s="49"/>
      <c r="GYP262" s="405"/>
      <c r="GYQ262" s="405"/>
      <c r="GYR262" s="277"/>
      <c r="GYS262" s="277"/>
      <c r="GYT262" s="277"/>
      <c r="GYU262" s="277"/>
      <c r="GYV262" s="277"/>
      <c r="GYW262" s="277"/>
      <c r="GYX262" s="277"/>
      <c r="GYY262" s="277"/>
      <c r="GYZ262" s="402"/>
      <c r="GZA262" s="404"/>
      <c r="GZB262" s="49"/>
      <c r="GZC262" s="49"/>
      <c r="GZD262" s="49"/>
      <c r="GZE262" s="99"/>
      <c r="GZF262" s="98"/>
      <c r="GZG262" s="49"/>
      <c r="GZH262" s="405"/>
      <c r="GZI262" s="405"/>
      <c r="GZJ262" s="277"/>
      <c r="GZK262" s="277"/>
      <c r="GZL262" s="277"/>
      <c r="GZM262" s="277"/>
      <c r="GZN262" s="277"/>
      <c r="GZO262" s="277"/>
      <c r="GZP262" s="277"/>
      <c r="GZQ262" s="277"/>
      <c r="GZR262" s="402"/>
      <c r="GZS262" s="404"/>
      <c r="GZT262" s="49"/>
      <c r="GZU262" s="49"/>
      <c r="GZV262" s="49"/>
      <c r="GZW262" s="99"/>
      <c r="GZX262" s="98"/>
      <c r="GZY262" s="49"/>
      <c r="GZZ262" s="405"/>
      <c r="HAA262" s="405"/>
      <c r="HAB262" s="277"/>
      <c r="HAC262" s="277"/>
      <c r="HAD262" s="277"/>
      <c r="HAE262" s="277"/>
      <c r="HAF262" s="277"/>
      <c r="HAG262" s="277"/>
      <c r="HAH262" s="277"/>
      <c r="HAI262" s="277"/>
      <c r="HAJ262" s="402"/>
      <c r="HAK262" s="404"/>
      <c r="HAL262" s="49"/>
      <c r="HAM262" s="49"/>
      <c r="HAN262" s="49"/>
      <c r="HAO262" s="99"/>
      <c r="HAP262" s="98"/>
      <c r="HAQ262" s="49"/>
      <c r="HAR262" s="405"/>
      <c r="HAS262" s="405"/>
      <c r="HAT262" s="277"/>
      <c r="HAU262" s="277"/>
      <c r="HAV262" s="277"/>
      <c r="HAW262" s="277"/>
      <c r="HAX262" s="277"/>
      <c r="HAY262" s="277"/>
      <c r="HAZ262" s="277"/>
      <c r="HBA262" s="277"/>
      <c r="HBB262" s="402"/>
      <c r="HBC262" s="404"/>
      <c r="HBD262" s="49"/>
      <c r="HBE262" s="49"/>
      <c r="HBF262" s="49"/>
      <c r="HBG262" s="99"/>
      <c r="HBH262" s="98"/>
      <c r="HBI262" s="49"/>
      <c r="HBJ262" s="405"/>
      <c r="HBK262" s="405"/>
      <c r="HBL262" s="277"/>
      <c r="HBM262" s="277"/>
      <c r="HBN262" s="277"/>
      <c r="HBO262" s="277"/>
      <c r="HBP262" s="277"/>
      <c r="HBQ262" s="277"/>
      <c r="HBR262" s="277"/>
      <c r="HBS262" s="277"/>
      <c r="HBT262" s="402"/>
      <c r="HBU262" s="404"/>
      <c r="HBV262" s="49"/>
      <c r="HBW262" s="49"/>
      <c r="HBX262" s="49"/>
      <c r="HBY262" s="99"/>
      <c r="HBZ262" s="98"/>
      <c r="HCA262" s="49"/>
      <c r="HCB262" s="405"/>
      <c r="HCC262" s="405"/>
      <c r="HCD262" s="277"/>
      <c r="HCE262" s="277"/>
      <c r="HCF262" s="277"/>
      <c r="HCG262" s="277"/>
      <c r="HCH262" s="277"/>
      <c r="HCI262" s="277"/>
      <c r="HCJ262" s="277"/>
      <c r="HCK262" s="277"/>
      <c r="HCL262" s="402"/>
      <c r="HCM262" s="404"/>
      <c r="HCN262" s="49"/>
      <c r="HCO262" s="49"/>
      <c r="HCP262" s="49"/>
      <c r="HCQ262" s="99"/>
      <c r="HCR262" s="98"/>
      <c r="HCS262" s="49"/>
      <c r="HCT262" s="405"/>
      <c r="HCU262" s="405"/>
      <c r="HCV262" s="277"/>
      <c r="HCW262" s="277"/>
      <c r="HCX262" s="277"/>
      <c r="HCY262" s="277"/>
      <c r="HCZ262" s="277"/>
      <c r="HDA262" s="277"/>
      <c r="HDB262" s="277"/>
      <c r="HDC262" s="277"/>
      <c r="HDD262" s="402"/>
      <c r="HDE262" s="404"/>
      <c r="HDF262" s="49"/>
      <c r="HDG262" s="49"/>
      <c r="HDH262" s="49"/>
      <c r="HDI262" s="99"/>
      <c r="HDJ262" s="98"/>
      <c r="HDK262" s="49"/>
      <c r="HDL262" s="405"/>
      <c r="HDM262" s="405"/>
      <c r="HDN262" s="277"/>
      <c r="HDO262" s="277"/>
      <c r="HDP262" s="277"/>
      <c r="HDQ262" s="277"/>
      <c r="HDR262" s="277"/>
      <c r="HDS262" s="277"/>
      <c r="HDT262" s="277"/>
      <c r="HDU262" s="277"/>
      <c r="HDV262" s="402"/>
      <c r="HDW262" s="404"/>
      <c r="HDX262" s="49"/>
      <c r="HDY262" s="49"/>
      <c r="HDZ262" s="49"/>
      <c r="HEA262" s="99"/>
      <c r="HEB262" s="98"/>
      <c r="HEC262" s="49"/>
      <c r="HED262" s="405"/>
      <c r="HEE262" s="405"/>
      <c r="HEF262" s="277"/>
      <c r="HEG262" s="277"/>
      <c r="HEH262" s="277"/>
      <c r="HEI262" s="277"/>
      <c r="HEJ262" s="277"/>
      <c r="HEK262" s="277"/>
      <c r="HEL262" s="277"/>
      <c r="HEM262" s="277"/>
      <c r="HEN262" s="402"/>
      <c r="HEO262" s="404"/>
      <c r="HEP262" s="49"/>
      <c r="HEQ262" s="49"/>
      <c r="HER262" s="49"/>
      <c r="HES262" s="99"/>
      <c r="HET262" s="98"/>
      <c r="HEU262" s="49"/>
      <c r="HEV262" s="405"/>
      <c r="HEW262" s="405"/>
      <c r="HEX262" s="277"/>
      <c r="HEY262" s="277"/>
      <c r="HEZ262" s="277"/>
      <c r="HFA262" s="277"/>
      <c r="HFB262" s="277"/>
      <c r="HFC262" s="277"/>
      <c r="HFD262" s="277"/>
      <c r="HFE262" s="277"/>
      <c r="HFF262" s="402"/>
      <c r="HFG262" s="404"/>
      <c r="HFH262" s="49"/>
      <c r="HFI262" s="49"/>
      <c r="HFJ262" s="49"/>
      <c r="HFK262" s="99"/>
      <c r="HFL262" s="98"/>
      <c r="HFM262" s="49"/>
      <c r="HFN262" s="405"/>
      <c r="HFO262" s="405"/>
      <c r="HFP262" s="277"/>
      <c r="HFQ262" s="277"/>
      <c r="HFR262" s="277"/>
      <c r="HFS262" s="277"/>
      <c r="HFT262" s="277"/>
      <c r="HFU262" s="277"/>
      <c r="HFV262" s="277"/>
      <c r="HFW262" s="277"/>
      <c r="HFX262" s="402"/>
      <c r="HFY262" s="404"/>
      <c r="HFZ262" s="49"/>
      <c r="HGA262" s="49"/>
      <c r="HGB262" s="49"/>
      <c r="HGC262" s="99"/>
      <c r="HGD262" s="98"/>
      <c r="HGE262" s="49"/>
      <c r="HGF262" s="405"/>
      <c r="HGG262" s="405"/>
      <c r="HGH262" s="277"/>
      <c r="HGI262" s="277"/>
      <c r="HGJ262" s="277"/>
      <c r="HGK262" s="277"/>
      <c r="HGL262" s="277"/>
      <c r="HGM262" s="277"/>
      <c r="HGN262" s="277"/>
      <c r="HGO262" s="277"/>
      <c r="HGP262" s="402"/>
      <c r="HGQ262" s="404"/>
      <c r="HGR262" s="49"/>
      <c r="HGS262" s="49"/>
      <c r="HGT262" s="49"/>
      <c r="HGU262" s="99"/>
      <c r="HGV262" s="98"/>
      <c r="HGW262" s="49"/>
      <c r="HGX262" s="405"/>
      <c r="HGY262" s="405"/>
      <c r="HGZ262" s="277"/>
      <c r="HHA262" s="277"/>
      <c r="HHB262" s="277"/>
      <c r="HHC262" s="277"/>
      <c r="HHD262" s="277"/>
      <c r="HHE262" s="277"/>
      <c r="HHF262" s="277"/>
      <c r="HHG262" s="277"/>
      <c r="HHH262" s="402"/>
      <c r="HHI262" s="404"/>
      <c r="HHJ262" s="49"/>
      <c r="HHK262" s="49"/>
      <c r="HHL262" s="49"/>
      <c r="HHM262" s="99"/>
      <c r="HHN262" s="98"/>
      <c r="HHO262" s="49"/>
      <c r="HHP262" s="405"/>
      <c r="HHQ262" s="405"/>
      <c r="HHR262" s="277"/>
      <c r="HHS262" s="277"/>
      <c r="HHT262" s="277"/>
      <c r="HHU262" s="277"/>
      <c r="HHV262" s="277"/>
      <c r="HHW262" s="277"/>
      <c r="HHX262" s="277"/>
      <c r="HHY262" s="277"/>
      <c r="HHZ262" s="402"/>
      <c r="HIA262" s="404"/>
      <c r="HIB262" s="49"/>
      <c r="HIC262" s="49"/>
      <c r="HID262" s="49"/>
      <c r="HIE262" s="99"/>
      <c r="HIF262" s="98"/>
      <c r="HIG262" s="49"/>
      <c r="HIH262" s="405"/>
      <c r="HII262" s="405"/>
      <c r="HIJ262" s="277"/>
      <c r="HIK262" s="277"/>
      <c r="HIL262" s="277"/>
      <c r="HIM262" s="277"/>
      <c r="HIN262" s="277"/>
      <c r="HIO262" s="277"/>
      <c r="HIP262" s="277"/>
      <c r="HIQ262" s="277"/>
      <c r="HIR262" s="402"/>
      <c r="HIS262" s="404"/>
      <c r="HIT262" s="49"/>
      <c r="HIU262" s="49"/>
      <c r="HIV262" s="49"/>
      <c r="HIW262" s="99"/>
      <c r="HIX262" s="98"/>
      <c r="HIY262" s="49"/>
      <c r="HIZ262" s="405"/>
      <c r="HJA262" s="405"/>
      <c r="HJB262" s="277"/>
      <c r="HJC262" s="277"/>
      <c r="HJD262" s="277"/>
      <c r="HJE262" s="277"/>
      <c r="HJF262" s="277"/>
      <c r="HJG262" s="277"/>
      <c r="HJH262" s="277"/>
      <c r="HJI262" s="277"/>
      <c r="HJJ262" s="402"/>
      <c r="HJK262" s="404"/>
      <c r="HJL262" s="49"/>
      <c r="HJM262" s="49"/>
      <c r="HJN262" s="49"/>
      <c r="HJO262" s="99"/>
      <c r="HJP262" s="98"/>
      <c r="HJQ262" s="49"/>
      <c r="HJR262" s="405"/>
      <c r="HJS262" s="405"/>
      <c r="HJT262" s="277"/>
      <c r="HJU262" s="277"/>
      <c r="HJV262" s="277"/>
      <c r="HJW262" s="277"/>
      <c r="HJX262" s="277"/>
      <c r="HJY262" s="277"/>
      <c r="HJZ262" s="277"/>
      <c r="HKA262" s="277"/>
      <c r="HKB262" s="402"/>
      <c r="HKC262" s="404"/>
      <c r="HKD262" s="49"/>
      <c r="HKE262" s="49"/>
      <c r="HKF262" s="49"/>
      <c r="HKG262" s="99"/>
      <c r="HKH262" s="98"/>
      <c r="HKI262" s="49"/>
      <c r="HKJ262" s="405"/>
      <c r="HKK262" s="405"/>
      <c r="HKL262" s="277"/>
      <c r="HKM262" s="277"/>
      <c r="HKN262" s="277"/>
      <c r="HKO262" s="277"/>
      <c r="HKP262" s="277"/>
      <c r="HKQ262" s="277"/>
      <c r="HKR262" s="277"/>
      <c r="HKS262" s="277"/>
      <c r="HKT262" s="402"/>
      <c r="HKU262" s="404"/>
      <c r="HKV262" s="49"/>
      <c r="HKW262" s="49"/>
      <c r="HKX262" s="49"/>
      <c r="HKY262" s="99"/>
      <c r="HKZ262" s="98"/>
      <c r="HLA262" s="49"/>
      <c r="HLB262" s="405"/>
      <c r="HLC262" s="405"/>
      <c r="HLD262" s="277"/>
      <c r="HLE262" s="277"/>
      <c r="HLF262" s="277"/>
      <c r="HLG262" s="277"/>
      <c r="HLH262" s="277"/>
      <c r="HLI262" s="277"/>
      <c r="HLJ262" s="277"/>
      <c r="HLK262" s="277"/>
      <c r="HLL262" s="402"/>
      <c r="HLM262" s="404"/>
      <c r="HLN262" s="49"/>
      <c r="HLO262" s="49"/>
      <c r="HLP262" s="49"/>
      <c r="HLQ262" s="99"/>
      <c r="HLR262" s="98"/>
      <c r="HLS262" s="49"/>
      <c r="HLT262" s="405"/>
      <c r="HLU262" s="405"/>
      <c r="HLV262" s="277"/>
      <c r="HLW262" s="277"/>
      <c r="HLX262" s="277"/>
      <c r="HLY262" s="277"/>
      <c r="HLZ262" s="277"/>
      <c r="HMA262" s="277"/>
      <c r="HMB262" s="277"/>
      <c r="HMC262" s="277"/>
      <c r="HMD262" s="402"/>
      <c r="HME262" s="404"/>
      <c r="HMF262" s="49"/>
      <c r="HMG262" s="49"/>
      <c r="HMH262" s="49"/>
      <c r="HMI262" s="99"/>
      <c r="HMJ262" s="98"/>
      <c r="HMK262" s="49"/>
      <c r="HML262" s="405"/>
      <c r="HMM262" s="405"/>
      <c r="HMN262" s="277"/>
      <c r="HMO262" s="277"/>
      <c r="HMP262" s="277"/>
      <c r="HMQ262" s="277"/>
      <c r="HMR262" s="277"/>
      <c r="HMS262" s="277"/>
      <c r="HMT262" s="277"/>
      <c r="HMU262" s="277"/>
      <c r="HMV262" s="402"/>
      <c r="HMW262" s="404"/>
      <c r="HMX262" s="49"/>
      <c r="HMY262" s="49"/>
      <c r="HMZ262" s="49"/>
      <c r="HNA262" s="99"/>
      <c r="HNB262" s="98"/>
      <c r="HNC262" s="49"/>
      <c r="HND262" s="405"/>
      <c r="HNE262" s="405"/>
      <c r="HNF262" s="277"/>
      <c r="HNG262" s="277"/>
      <c r="HNH262" s="277"/>
      <c r="HNI262" s="277"/>
      <c r="HNJ262" s="277"/>
      <c r="HNK262" s="277"/>
      <c r="HNL262" s="277"/>
      <c r="HNM262" s="277"/>
      <c r="HNN262" s="402"/>
      <c r="HNO262" s="404"/>
      <c r="HNP262" s="49"/>
      <c r="HNQ262" s="49"/>
      <c r="HNR262" s="49"/>
      <c r="HNS262" s="99"/>
      <c r="HNT262" s="98"/>
      <c r="HNU262" s="49"/>
      <c r="HNV262" s="405"/>
      <c r="HNW262" s="405"/>
      <c r="HNX262" s="277"/>
      <c r="HNY262" s="277"/>
      <c r="HNZ262" s="277"/>
      <c r="HOA262" s="277"/>
      <c r="HOB262" s="277"/>
      <c r="HOC262" s="277"/>
      <c r="HOD262" s="277"/>
      <c r="HOE262" s="277"/>
      <c r="HOF262" s="402"/>
      <c r="HOG262" s="404"/>
      <c r="HOH262" s="49"/>
      <c r="HOI262" s="49"/>
      <c r="HOJ262" s="49"/>
      <c r="HOK262" s="99"/>
      <c r="HOL262" s="98"/>
      <c r="HOM262" s="49"/>
      <c r="HON262" s="405"/>
      <c r="HOO262" s="405"/>
      <c r="HOP262" s="277"/>
      <c r="HOQ262" s="277"/>
      <c r="HOR262" s="277"/>
      <c r="HOS262" s="277"/>
      <c r="HOT262" s="277"/>
      <c r="HOU262" s="277"/>
      <c r="HOV262" s="277"/>
      <c r="HOW262" s="277"/>
      <c r="HOX262" s="402"/>
      <c r="HOY262" s="404"/>
      <c r="HOZ262" s="49"/>
      <c r="HPA262" s="49"/>
      <c r="HPB262" s="49"/>
      <c r="HPC262" s="99"/>
      <c r="HPD262" s="98"/>
      <c r="HPE262" s="49"/>
      <c r="HPF262" s="405"/>
      <c r="HPG262" s="405"/>
      <c r="HPH262" s="277"/>
      <c r="HPI262" s="277"/>
      <c r="HPJ262" s="277"/>
      <c r="HPK262" s="277"/>
      <c r="HPL262" s="277"/>
      <c r="HPM262" s="277"/>
      <c r="HPN262" s="277"/>
      <c r="HPO262" s="277"/>
      <c r="HPP262" s="402"/>
      <c r="HPQ262" s="404"/>
      <c r="HPR262" s="49"/>
      <c r="HPS262" s="49"/>
      <c r="HPT262" s="49"/>
      <c r="HPU262" s="99"/>
      <c r="HPV262" s="98"/>
      <c r="HPW262" s="49"/>
      <c r="HPX262" s="405"/>
      <c r="HPY262" s="405"/>
      <c r="HPZ262" s="277"/>
      <c r="HQA262" s="277"/>
      <c r="HQB262" s="277"/>
      <c r="HQC262" s="277"/>
      <c r="HQD262" s="277"/>
      <c r="HQE262" s="277"/>
      <c r="HQF262" s="277"/>
      <c r="HQG262" s="277"/>
      <c r="HQH262" s="402"/>
      <c r="HQI262" s="404"/>
      <c r="HQJ262" s="49"/>
      <c r="HQK262" s="49"/>
      <c r="HQL262" s="49"/>
      <c r="HQM262" s="99"/>
      <c r="HQN262" s="98"/>
      <c r="HQO262" s="49"/>
      <c r="HQP262" s="405"/>
      <c r="HQQ262" s="405"/>
      <c r="HQR262" s="277"/>
      <c r="HQS262" s="277"/>
      <c r="HQT262" s="277"/>
      <c r="HQU262" s="277"/>
      <c r="HQV262" s="277"/>
      <c r="HQW262" s="277"/>
      <c r="HQX262" s="277"/>
      <c r="HQY262" s="277"/>
      <c r="HQZ262" s="402"/>
      <c r="HRA262" s="404"/>
      <c r="HRB262" s="49"/>
      <c r="HRC262" s="49"/>
      <c r="HRD262" s="49"/>
      <c r="HRE262" s="99"/>
      <c r="HRF262" s="98"/>
      <c r="HRG262" s="49"/>
      <c r="HRH262" s="405"/>
      <c r="HRI262" s="405"/>
      <c r="HRJ262" s="277"/>
      <c r="HRK262" s="277"/>
      <c r="HRL262" s="277"/>
      <c r="HRM262" s="277"/>
      <c r="HRN262" s="277"/>
      <c r="HRO262" s="277"/>
      <c r="HRP262" s="277"/>
      <c r="HRQ262" s="277"/>
      <c r="HRR262" s="402"/>
      <c r="HRS262" s="404"/>
      <c r="HRT262" s="49"/>
      <c r="HRU262" s="49"/>
      <c r="HRV262" s="49"/>
      <c r="HRW262" s="99"/>
      <c r="HRX262" s="98"/>
      <c r="HRY262" s="49"/>
      <c r="HRZ262" s="405"/>
      <c r="HSA262" s="405"/>
      <c r="HSB262" s="277"/>
      <c r="HSC262" s="277"/>
      <c r="HSD262" s="277"/>
      <c r="HSE262" s="277"/>
      <c r="HSF262" s="277"/>
      <c r="HSG262" s="277"/>
      <c r="HSH262" s="277"/>
      <c r="HSI262" s="277"/>
      <c r="HSJ262" s="402"/>
      <c r="HSK262" s="404"/>
      <c r="HSL262" s="49"/>
      <c r="HSM262" s="49"/>
      <c r="HSN262" s="49"/>
      <c r="HSO262" s="99"/>
      <c r="HSP262" s="98"/>
      <c r="HSQ262" s="49"/>
      <c r="HSR262" s="405"/>
      <c r="HSS262" s="405"/>
      <c r="HST262" s="277"/>
      <c r="HSU262" s="277"/>
      <c r="HSV262" s="277"/>
      <c r="HSW262" s="277"/>
      <c r="HSX262" s="277"/>
      <c r="HSY262" s="277"/>
      <c r="HSZ262" s="277"/>
      <c r="HTA262" s="277"/>
      <c r="HTB262" s="402"/>
      <c r="HTC262" s="404"/>
      <c r="HTD262" s="49"/>
      <c r="HTE262" s="49"/>
      <c r="HTF262" s="49"/>
      <c r="HTG262" s="99"/>
      <c r="HTH262" s="98"/>
      <c r="HTI262" s="49"/>
      <c r="HTJ262" s="405"/>
      <c r="HTK262" s="405"/>
      <c r="HTL262" s="277"/>
      <c r="HTM262" s="277"/>
      <c r="HTN262" s="277"/>
      <c r="HTO262" s="277"/>
      <c r="HTP262" s="277"/>
      <c r="HTQ262" s="277"/>
      <c r="HTR262" s="277"/>
      <c r="HTS262" s="277"/>
      <c r="HTT262" s="402"/>
      <c r="HTU262" s="404"/>
      <c r="HTV262" s="49"/>
      <c r="HTW262" s="49"/>
      <c r="HTX262" s="49"/>
      <c r="HTY262" s="99"/>
      <c r="HTZ262" s="98"/>
      <c r="HUA262" s="49"/>
      <c r="HUB262" s="405"/>
      <c r="HUC262" s="405"/>
      <c r="HUD262" s="277"/>
      <c r="HUE262" s="277"/>
      <c r="HUF262" s="277"/>
      <c r="HUG262" s="277"/>
      <c r="HUH262" s="277"/>
      <c r="HUI262" s="277"/>
      <c r="HUJ262" s="277"/>
      <c r="HUK262" s="277"/>
      <c r="HUL262" s="402"/>
      <c r="HUM262" s="404"/>
      <c r="HUN262" s="49"/>
      <c r="HUO262" s="49"/>
      <c r="HUP262" s="49"/>
      <c r="HUQ262" s="99"/>
      <c r="HUR262" s="98"/>
      <c r="HUS262" s="49"/>
      <c r="HUT262" s="405"/>
      <c r="HUU262" s="405"/>
      <c r="HUV262" s="277"/>
      <c r="HUW262" s="277"/>
      <c r="HUX262" s="277"/>
      <c r="HUY262" s="277"/>
      <c r="HUZ262" s="277"/>
      <c r="HVA262" s="277"/>
      <c r="HVB262" s="277"/>
      <c r="HVC262" s="277"/>
      <c r="HVD262" s="402"/>
      <c r="HVE262" s="404"/>
      <c r="HVF262" s="49"/>
      <c r="HVG262" s="49"/>
      <c r="HVH262" s="49"/>
      <c r="HVI262" s="99"/>
      <c r="HVJ262" s="98"/>
      <c r="HVK262" s="49"/>
      <c r="HVL262" s="405"/>
      <c r="HVM262" s="405"/>
      <c r="HVN262" s="277"/>
      <c r="HVO262" s="277"/>
      <c r="HVP262" s="277"/>
      <c r="HVQ262" s="277"/>
      <c r="HVR262" s="277"/>
      <c r="HVS262" s="277"/>
      <c r="HVT262" s="277"/>
      <c r="HVU262" s="277"/>
      <c r="HVV262" s="402"/>
      <c r="HVW262" s="404"/>
      <c r="HVX262" s="49"/>
      <c r="HVY262" s="49"/>
      <c r="HVZ262" s="49"/>
      <c r="HWA262" s="99"/>
      <c r="HWB262" s="98"/>
      <c r="HWC262" s="49"/>
      <c r="HWD262" s="405"/>
      <c r="HWE262" s="405"/>
      <c r="HWF262" s="277"/>
      <c r="HWG262" s="277"/>
      <c r="HWH262" s="277"/>
      <c r="HWI262" s="277"/>
      <c r="HWJ262" s="277"/>
      <c r="HWK262" s="277"/>
      <c r="HWL262" s="277"/>
      <c r="HWM262" s="277"/>
      <c r="HWN262" s="402"/>
      <c r="HWO262" s="404"/>
      <c r="HWP262" s="49"/>
      <c r="HWQ262" s="49"/>
      <c r="HWR262" s="49"/>
      <c r="HWS262" s="99"/>
      <c r="HWT262" s="98"/>
      <c r="HWU262" s="49"/>
      <c r="HWV262" s="405"/>
      <c r="HWW262" s="405"/>
      <c r="HWX262" s="277"/>
      <c r="HWY262" s="277"/>
      <c r="HWZ262" s="277"/>
      <c r="HXA262" s="277"/>
      <c r="HXB262" s="277"/>
      <c r="HXC262" s="277"/>
      <c r="HXD262" s="277"/>
      <c r="HXE262" s="277"/>
      <c r="HXF262" s="402"/>
      <c r="HXG262" s="404"/>
      <c r="HXH262" s="49"/>
      <c r="HXI262" s="49"/>
      <c r="HXJ262" s="49"/>
      <c r="HXK262" s="99"/>
      <c r="HXL262" s="98"/>
      <c r="HXM262" s="49"/>
      <c r="HXN262" s="405"/>
      <c r="HXO262" s="405"/>
      <c r="HXP262" s="277"/>
      <c r="HXQ262" s="277"/>
      <c r="HXR262" s="277"/>
      <c r="HXS262" s="277"/>
      <c r="HXT262" s="277"/>
      <c r="HXU262" s="277"/>
      <c r="HXV262" s="277"/>
      <c r="HXW262" s="277"/>
      <c r="HXX262" s="402"/>
      <c r="HXY262" s="404"/>
      <c r="HXZ262" s="49"/>
      <c r="HYA262" s="49"/>
      <c r="HYB262" s="49"/>
      <c r="HYC262" s="99"/>
      <c r="HYD262" s="98"/>
      <c r="HYE262" s="49"/>
      <c r="HYF262" s="405"/>
      <c r="HYG262" s="405"/>
      <c r="HYH262" s="277"/>
      <c r="HYI262" s="277"/>
      <c r="HYJ262" s="277"/>
      <c r="HYK262" s="277"/>
      <c r="HYL262" s="277"/>
      <c r="HYM262" s="277"/>
      <c r="HYN262" s="277"/>
      <c r="HYO262" s="277"/>
      <c r="HYP262" s="402"/>
      <c r="HYQ262" s="404"/>
      <c r="HYR262" s="49"/>
      <c r="HYS262" s="49"/>
      <c r="HYT262" s="49"/>
      <c r="HYU262" s="99"/>
      <c r="HYV262" s="98"/>
      <c r="HYW262" s="49"/>
      <c r="HYX262" s="405"/>
      <c r="HYY262" s="405"/>
      <c r="HYZ262" s="277"/>
      <c r="HZA262" s="277"/>
      <c r="HZB262" s="277"/>
      <c r="HZC262" s="277"/>
      <c r="HZD262" s="277"/>
      <c r="HZE262" s="277"/>
      <c r="HZF262" s="277"/>
      <c r="HZG262" s="277"/>
      <c r="HZH262" s="402"/>
      <c r="HZI262" s="404"/>
      <c r="HZJ262" s="49"/>
      <c r="HZK262" s="49"/>
      <c r="HZL262" s="49"/>
      <c r="HZM262" s="99"/>
      <c r="HZN262" s="98"/>
      <c r="HZO262" s="49"/>
      <c r="HZP262" s="405"/>
      <c r="HZQ262" s="405"/>
      <c r="HZR262" s="277"/>
      <c r="HZS262" s="277"/>
      <c r="HZT262" s="277"/>
      <c r="HZU262" s="277"/>
      <c r="HZV262" s="277"/>
      <c r="HZW262" s="277"/>
      <c r="HZX262" s="277"/>
      <c r="HZY262" s="277"/>
      <c r="HZZ262" s="402"/>
      <c r="IAA262" s="404"/>
      <c r="IAB262" s="49"/>
      <c r="IAC262" s="49"/>
      <c r="IAD262" s="49"/>
      <c r="IAE262" s="99"/>
      <c r="IAF262" s="98"/>
      <c r="IAG262" s="49"/>
      <c r="IAH262" s="405"/>
      <c r="IAI262" s="405"/>
      <c r="IAJ262" s="277"/>
      <c r="IAK262" s="277"/>
      <c r="IAL262" s="277"/>
      <c r="IAM262" s="277"/>
      <c r="IAN262" s="277"/>
      <c r="IAO262" s="277"/>
      <c r="IAP262" s="277"/>
      <c r="IAQ262" s="277"/>
      <c r="IAR262" s="402"/>
      <c r="IAS262" s="404"/>
      <c r="IAT262" s="49"/>
      <c r="IAU262" s="49"/>
      <c r="IAV262" s="49"/>
      <c r="IAW262" s="99"/>
      <c r="IAX262" s="98"/>
      <c r="IAY262" s="49"/>
      <c r="IAZ262" s="405"/>
      <c r="IBA262" s="405"/>
      <c r="IBB262" s="277"/>
      <c r="IBC262" s="277"/>
      <c r="IBD262" s="277"/>
      <c r="IBE262" s="277"/>
      <c r="IBF262" s="277"/>
      <c r="IBG262" s="277"/>
      <c r="IBH262" s="277"/>
      <c r="IBI262" s="277"/>
      <c r="IBJ262" s="402"/>
      <c r="IBK262" s="404"/>
      <c r="IBL262" s="49"/>
      <c r="IBM262" s="49"/>
      <c r="IBN262" s="49"/>
      <c r="IBO262" s="99"/>
      <c r="IBP262" s="98"/>
      <c r="IBQ262" s="49"/>
      <c r="IBR262" s="405"/>
      <c r="IBS262" s="405"/>
      <c r="IBT262" s="277"/>
      <c r="IBU262" s="277"/>
      <c r="IBV262" s="277"/>
      <c r="IBW262" s="277"/>
      <c r="IBX262" s="277"/>
      <c r="IBY262" s="277"/>
      <c r="IBZ262" s="277"/>
      <c r="ICA262" s="277"/>
      <c r="ICB262" s="402"/>
      <c r="ICC262" s="404"/>
      <c r="ICD262" s="49"/>
      <c r="ICE262" s="49"/>
      <c r="ICF262" s="49"/>
      <c r="ICG262" s="99"/>
      <c r="ICH262" s="98"/>
      <c r="ICI262" s="49"/>
      <c r="ICJ262" s="405"/>
      <c r="ICK262" s="405"/>
      <c r="ICL262" s="277"/>
      <c r="ICM262" s="277"/>
      <c r="ICN262" s="277"/>
      <c r="ICO262" s="277"/>
      <c r="ICP262" s="277"/>
      <c r="ICQ262" s="277"/>
      <c r="ICR262" s="277"/>
      <c r="ICS262" s="277"/>
      <c r="ICT262" s="402"/>
      <c r="ICU262" s="404"/>
      <c r="ICV262" s="49"/>
      <c r="ICW262" s="49"/>
      <c r="ICX262" s="49"/>
      <c r="ICY262" s="99"/>
      <c r="ICZ262" s="98"/>
      <c r="IDA262" s="49"/>
      <c r="IDB262" s="405"/>
      <c r="IDC262" s="405"/>
      <c r="IDD262" s="277"/>
      <c r="IDE262" s="277"/>
      <c r="IDF262" s="277"/>
      <c r="IDG262" s="277"/>
      <c r="IDH262" s="277"/>
      <c r="IDI262" s="277"/>
      <c r="IDJ262" s="277"/>
      <c r="IDK262" s="277"/>
      <c r="IDL262" s="402"/>
      <c r="IDM262" s="404"/>
      <c r="IDN262" s="49"/>
      <c r="IDO262" s="49"/>
      <c r="IDP262" s="49"/>
      <c r="IDQ262" s="99"/>
      <c r="IDR262" s="98"/>
      <c r="IDS262" s="49"/>
      <c r="IDT262" s="405"/>
      <c r="IDU262" s="405"/>
      <c r="IDV262" s="277"/>
      <c r="IDW262" s="277"/>
      <c r="IDX262" s="277"/>
      <c r="IDY262" s="277"/>
      <c r="IDZ262" s="277"/>
      <c r="IEA262" s="277"/>
      <c r="IEB262" s="277"/>
      <c r="IEC262" s="277"/>
      <c r="IED262" s="402"/>
      <c r="IEE262" s="404"/>
      <c r="IEF262" s="49"/>
      <c r="IEG262" s="49"/>
      <c r="IEH262" s="49"/>
      <c r="IEI262" s="99"/>
      <c r="IEJ262" s="98"/>
      <c r="IEK262" s="49"/>
      <c r="IEL262" s="405"/>
      <c r="IEM262" s="405"/>
      <c r="IEN262" s="277"/>
      <c r="IEO262" s="277"/>
      <c r="IEP262" s="277"/>
      <c r="IEQ262" s="277"/>
      <c r="IER262" s="277"/>
      <c r="IES262" s="277"/>
      <c r="IET262" s="277"/>
      <c r="IEU262" s="277"/>
      <c r="IEV262" s="402"/>
      <c r="IEW262" s="404"/>
      <c r="IEX262" s="49"/>
      <c r="IEY262" s="49"/>
      <c r="IEZ262" s="49"/>
      <c r="IFA262" s="99"/>
      <c r="IFB262" s="98"/>
      <c r="IFC262" s="49"/>
      <c r="IFD262" s="405"/>
      <c r="IFE262" s="405"/>
      <c r="IFF262" s="277"/>
      <c r="IFG262" s="277"/>
      <c r="IFH262" s="277"/>
      <c r="IFI262" s="277"/>
      <c r="IFJ262" s="277"/>
      <c r="IFK262" s="277"/>
      <c r="IFL262" s="277"/>
      <c r="IFM262" s="277"/>
      <c r="IFN262" s="402"/>
      <c r="IFO262" s="404"/>
      <c r="IFP262" s="49"/>
      <c r="IFQ262" s="49"/>
      <c r="IFR262" s="49"/>
      <c r="IFS262" s="99"/>
      <c r="IFT262" s="98"/>
      <c r="IFU262" s="49"/>
      <c r="IFV262" s="405"/>
      <c r="IFW262" s="405"/>
      <c r="IFX262" s="277"/>
      <c r="IFY262" s="277"/>
      <c r="IFZ262" s="277"/>
      <c r="IGA262" s="277"/>
      <c r="IGB262" s="277"/>
      <c r="IGC262" s="277"/>
      <c r="IGD262" s="277"/>
      <c r="IGE262" s="277"/>
      <c r="IGF262" s="402"/>
      <c r="IGG262" s="404"/>
      <c r="IGH262" s="49"/>
      <c r="IGI262" s="49"/>
      <c r="IGJ262" s="49"/>
      <c r="IGK262" s="99"/>
      <c r="IGL262" s="98"/>
      <c r="IGM262" s="49"/>
      <c r="IGN262" s="405"/>
      <c r="IGO262" s="405"/>
      <c r="IGP262" s="277"/>
      <c r="IGQ262" s="277"/>
      <c r="IGR262" s="277"/>
      <c r="IGS262" s="277"/>
      <c r="IGT262" s="277"/>
      <c r="IGU262" s="277"/>
      <c r="IGV262" s="277"/>
      <c r="IGW262" s="277"/>
      <c r="IGX262" s="402"/>
      <c r="IGY262" s="404"/>
      <c r="IGZ262" s="49"/>
      <c r="IHA262" s="49"/>
      <c r="IHB262" s="49"/>
      <c r="IHC262" s="99"/>
      <c r="IHD262" s="98"/>
      <c r="IHE262" s="49"/>
      <c r="IHF262" s="405"/>
      <c r="IHG262" s="405"/>
      <c r="IHH262" s="277"/>
      <c r="IHI262" s="277"/>
      <c r="IHJ262" s="277"/>
      <c r="IHK262" s="277"/>
      <c r="IHL262" s="277"/>
      <c r="IHM262" s="277"/>
      <c r="IHN262" s="277"/>
      <c r="IHO262" s="277"/>
      <c r="IHP262" s="402"/>
      <c r="IHQ262" s="404"/>
      <c r="IHR262" s="49"/>
      <c r="IHS262" s="49"/>
      <c r="IHT262" s="49"/>
      <c r="IHU262" s="99"/>
      <c r="IHV262" s="98"/>
      <c r="IHW262" s="49"/>
      <c r="IHX262" s="405"/>
      <c r="IHY262" s="405"/>
      <c r="IHZ262" s="277"/>
      <c r="IIA262" s="277"/>
      <c r="IIB262" s="277"/>
      <c r="IIC262" s="277"/>
      <c r="IID262" s="277"/>
      <c r="IIE262" s="277"/>
      <c r="IIF262" s="277"/>
      <c r="IIG262" s="277"/>
      <c r="IIH262" s="402"/>
      <c r="III262" s="404"/>
      <c r="IIJ262" s="49"/>
      <c r="IIK262" s="49"/>
      <c r="IIL262" s="49"/>
      <c r="IIM262" s="99"/>
      <c r="IIN262" s="98"/>
      <c r="IIO262" s="49"/>
      <c r="IIP262" s="405"/>
      <c r="IIQ262" s="405"/>
      <c r="IIR262" s="277"/>
      <c r="IIS262" s="277"/>
      <c r="IIT262" s="277"/>
      <c r="IIU262" s="277"/>
      <c r="IIV262" s="277"/>
      <c r="IIW262" s="277"/>
      <c r="IIX262" s="277"/>
      <c r="IIY262" s="277"/>
      <c r="IIZ262" s="402"/>
      <c r="IJA262" s="404"/>
      <c r="IJB262" s="49"/>
      <c r="IJC262" s="49"/>
      <c r="IJD262" s="49"/>
      <c r="IJE262" s="99"/>
      <c r="IJF262" s="98"/>
      <c r="IJG262" s="49"/>
      <c r="IJH262" s="405"/>
      <c r="IJI262" s="405"/>
      <c r="IJJ262" s="277"/>
      <c r="IJK262" s="277"/>
      <c r="IJL262" s="277"/>
      <c r="IJM262" s="277"/>
      <c r="IJN262" s="277"/>
      <c r="IJO262" s="277"/>
      <c r="IJP262" s="277"/>
      <c r="IJQ262" s="277"/>
      <c r="IJR262" s="402"/>
      <c r="IJS262" s="404"/>
      <c r="IJT262" s="49"/>
      <c r="IJU262" s="49"/>
      <c r="IJV262" s="49"/>
      <c r="IJW262" s="99"/>
      <c r="IJX262" s="98"/>
      <c r="IJY262" s="49"/>
      <c r="IJZ262" s="405"/>
      <c r="IKA262" s="405"/>
      <c r="IKB262" s="277"/>
      <c r="IKC262" s="277"/>
      <c r="IKD262" s="277"/>
      <c r="IKE262" s="277"/>
      <c r="IKF262" s="277"/>
      <c r="IKG262" s="277"/>
      <c r="IKH262" s="277"/>
      <c r="IKI262" s="277"/>
      <c r="IKJ262" s="402"/>
      <c r="IKK262" s="404"/>
      <c r="IKL262" s="49"/>
      <c r="IKM262" s="49"/>
      <c r="IKN262" s="49"/>
      <c r="IKO262" s="99"/>
      <c r="IKP262" s="98"/>
      <c r="IKQ262" s="49"/>
      <c r="IKR262" s="405"/>
      <c r="IKS262" s="405"/>
      <c r="IKT262" s="277"/>
      <c r="IKU262" s="277"/>
      <c r="IKV262" s="277"/>
      <c r="IKW262" s="277"/>
      <c r="IKX262" s="277"/>
      <c r="IKY262" s="277"/>
      <c r="IKZ262" s="277"/>
      <c r="ILA262" s="277"/>
      <c r="ILB262" s="402"/>
      <c r="ILC262" s="404"/>
      <c r="ILD262" s="49"/>
      <c r="ILE262" s="49"/>
      <c r="ILF262" s="49"/>
      <c r="ILG262" s="99"/>
      <c r="ILH262" s="98"/>
      <c r="ILI262" s="49"/>
      <c r="ILJ262" s="405"/>
      <c r="ILK262" s="405"/>
      <c r="ILL262" s="277"/>
      <c r="ILM262" s="277"/>
      <c r="ILN262" s="277"/>
      <c r="ILO262" s="277"/>
      <c r="ILP262" s="277"/>
      <c r="ILQ262" s="277"/>
      <c r="ILR262" s="277"/>
      <c r="ILS262" s="277"/>
      <c r="ILT262" s="402"/>
      <c r="ILU262" s="404"/>
      <c r="ILV262" s="49"/>
      <c r="ILW262" s="49"/>
      <c r="ILX262" s="49"/>
      <c r="ILY262" s="99"/>
      <c r="ILZ262" s="98"/>
      <c r="IMA262" s="49"/>
      <c r="IMB262" s="405"/>
      <c r="IMC262" s="405"/>
      <c r="IMD262" s="277"/>
      <c r="IME262" s="277"/>
      <c r="IMF262" s="277"/>
      <c r="IMG262" s="277"/>
      <c r="IMH262" s="277"/>
      <c r="IMI262" s="277"/>
      <c r="IMJ262" s="277"/>
      <c r="IMK262" s="277"/>
      <c r="IML262" s="402"/>
      <c r="IMM262" s="404"/>
      <c r="IMN262" s="49"/>
      <c r="IMO262" s="49"/>
      <c r="IMP262" s="49"/>
      <c r="IMQ262" s="99"/>
      <c r="IMR262" s="98"/>
      <c r="IMS262" s="49"/>
      <c r="IMT262" s="405"/>
      <c r="IMU262" s="405"/>
      <c r="IMV262" s="277"/>
      <c r="IMW262" s="277"/>
      <c r="IMX262" s="277"/>
      <c r="IMY262" s="277"/>
      <c r="IMZ262" s="277"/>
      <c r="INA262" s="277"/>
      <c r="INB262" s="277"/>
      <c r="INC262" s="277"/>
      <c r="IND262" s="402"/>
      <c r="INE262" s="404"/>
      <c r="INF262" s="49"/>
      <c r="ING262" s="49"/>
      <c r="INH262" s="49"/>
      <c r="INI262" s="99"/>
      <c r="INJ262" s="98"/>
      <c r="INK262" s="49"/>
      <c r="INL262" s="405"/>
      <c r="INM262" s="405"/>
      <c r="INN262" s="277"/>
      <c r="INO262" s="277"/>
      <c r="INP262" s="277"/>
      <c r="INQ262" s="277"/>
      <c r="INR262" s="277"/>
      <c r="INS262" s="277"/>
      <c r="INT262" s="277"/>
      <c r="INU262" s="277"/>
      <c r="INV262" s="402"/>
      <c r="INW262" s="404"/>
      <c r="INX262" s="49"/>
      <c r="INY262" s="49"/>
      <c r="INZ262" s="49"/>
      <c r="IOA262" s="99"/>
      <c r="IOB262" s="98"/>
      <c r="IOC262" s="49"/>
      <c r="IOD262" s="405"/>
      <c r="IOE262" s="405"/>
      <c r="IOF262" s="277"/>
      <c r="IOG262" s="277"/>
      <c r="IOH262" s="277"/>
      <c r="IOI262" s="277"/>
      <c r="IOJ262" s="277"/>
      <c r="IOK262" s="277"/>
      <c r="IOL262" s="277"/>
      <c r="IOM262" s="277"/>
      <c r="ION262" s="402"/>
      <c r="IOO262" s="404"/>
      <c r="IOP262" s="49"/>
      <c r="IOQ262" s="49"/>
      <c r="IOR262" s="49"/>
      <c r="IOS262" s="99"/>
      <c r="IOT262" s="98"/>
      <c r="IOU262" s="49"/>
      <c r="IOV262" s="405"/>
      <c r="IOW262" s="405"/>
      <c r="IOX262" s="277"/>
      <c r="IOY262" s="277"/>
      <c r="IOZ262" s="277"/>
      <c r="IPA262" s="277"/>
      <c r="IPB262" s="277"/>
      <c r="IPC262" s="277"/>
      <c r="IPD262" s="277"/>
      <c r="IPE262" s="277"/>
      <c r="IPF262" s="402"/>
      <c r="IPG262" s="404"/>
      <c r="IPH262" s="49"/>
      <c r="IPI262" s="49"/>
      <c r="IPJ262" s="49"/>
      <c r="IPK262" s="99"/>
      <c r="IPL262" s="98"/>
      <c r="IPM262" s="49"/>
      <c r="IPN262" s="405"/>
      <c r="IPO262" s="405"/>
      <c r="IPP262" s="277"/>
      <c r="IPQ262" s="277"/>
      <c r="IPR262" s="277"/>
      <c r="IPS262" s="277"/>
      <c r="IPT262" s="277"/>
      <c r="IPU262" s="277"/>
      <c r="IPV262" s="277"/>
      <c r="IPW262" s="277"/>
      <c r="IPX262" s="402"/>
      <c r="IPY262" s="404"/>
      <c r="IPZ262" s="49"/>
      <c r="IQA262" s="49"/>
      <c r="IQB262" s="49"/>
      <c r="IQC262" s="99"/>
      <c r="IQD262" s="98"/>
      <c r="IQE262" s="49"/>
      <c r="IQF262" s="405"/>
      <c r="IQG262" s="405"/>
      <c r="IQH262" s="277"/>
      <c r="IQI262" s="277"/>
      <c r="IQJ262" s="277"/>
      <c r="IQK262" s="277"/>
      <c r="IQL262" s="277"/>
      <c r="IQM262" s="277"/>
      <c r="IQN262" s="277"/>
      <c r="IQO262" s="277"/>
      <c r="IQP262" s="402"/>
      <c r="IQQ262" s="404"/>
      <c r="IQR262" s="49"/>
      <c r="IQS262" s="49"/>
      <c r="IQT262" s="49"/>
      <c r="IQU262" s="99"/>
      <c r="IQV262" s="98"/>
      <c r="IQW262" s="49"/>
      <c r="IQX262" s="405"/>
      <c r="IQY262" s="405"/>
      <c r="IQZ262" s="277"/>
      <c r="IRA262" s="277"/>
      <c r="IRB262" s="277"/>
      <c r="IRC262" s="277"/>
      <c r="IRD262" s="277"/>
      <c r="IRE262" s="277"/>
      <c r="IRF262" s="277"/>
      <c r="IRG262" s="277"/>
      <c r="IRH262" s="402"/>
      <c r="IRI262" s="404"/>
      <c r="IRJ262" s="49"/>
      <c r="IRK262" s="49"/>
      <c r="IRL262" s="49"/>
      <c r="IRM262" s="99"/>
      <c r="IRN262" s="98"/>
      <c r="IRO262" s="49"/>
      <c r="IRP262" s="405"/>
      <c r="IRQ262" s="405"/>
      <c r="IRR262" s="277"/>
      <c r="IRS262" s="277"/>
      <c r="IRT262" s="277"/>
      <c r="IRU262" s="277"/>
      <c r="IRV262" s="277"/>
      <c r="IRW262" s="277"/>
      <c r="IRX262" s="277"/>
      <c r="IRY262" s="277"/>
      <c r="IRZ262" s="402"/>
      <c r="ISA262" s="404"/>
      <c r="ISB262" s="49"/>
      <c r="ISC262" s="49"/>
      <c r="ISD262" s="49"/>
      <c r="ISE262" s="99"/>
      <c r="ISF262" s="98"/>
      <c r="ISG262" s="49"/>
      <c r="ISH262" s="405"/>
      <c r="ISI262" s="405"/>
      <c r="ISJ262" s="277"/>
      <c r="ISK262" s="277"/>
      <c r="ISL262" s="277"/>
      <c r="ISM262" s="277"/>
      <c r="ISN262" s="277"/>
      <c r="ISO262" s="277"/>
      <c r="ISP262" s="277"/>
      <c r="ISQ262" s="277"/>
      <c r="ISR262" s="402"/>
      <c r="ISS262" s="404"/>
      <c r="IST262" s="49"/>
      <c r="ISU262" s="49"/>
      <c r="ISV262" s="49"/>
      <c r="ISW262" s="99"/>
      <c r="ISX262" s="98"/>
      <c r="ISY262" s="49"/>
      <c r="ISZ262" s="405"/>
      <c r="ITA262" s="405"/>
      <c r="ITB262" s="277"/>
      <c r="ITC262" s="277"/>
      <c r="ITD262" s="277"/>
      <c r="ITE262" s="277"/>
      <c r="ITF262" s="277"/>
      <c r="ITG262" s="277"/>
      <c r="ITH262" s="277"/>
      <c r="ITI262" s="277"/>
      <c r="ITJ262" s="402"/>
      <c r="ITK262" s="404"/>
      <c r="ITL262" s="49"/>
      <c r="ITM262" s="49"/>
      <c r="ITN262" s="49"/>
      <c r="ITO262" s="99"/>
      <c r="ITP262" s="98"/>
      <c r="ITQ262" s="49"/>
      <c r="ITR262" s="405"/>
      <c r="ITS262" s="405"/>
      <c r="ITT262" s="277"/>
      <c r="ITU262" s="277"/>
      <c r="ITV262" s="277"/>
      <c r="ITW262" s="277"/>
      <c r="ITX262" s="277"/>
      <c r="ITY262" s="277"/>
      <c r="ITZ262" s="277"/>
      <c r="IUA262" s="277"/>
      <c r="IUB262" s="402"/>
      <c r="IUC262" s="404"/>
      <c r="IUD262" s="49"/>
      <c r="IUE262" s="49"/>
      <c r="IUF262" s="49"/>
      <c r="IUG262" s="99"/>
      <c r="IUH262" s="98"/>
      <c r="IUI262" s="49"/>
      <c r="IUJ262" s="405"/>
      <c r="IUK262" s="405"/>
      <c r="IUL262" s="277"/>
      <c r="IUM262" s="277"/>
      <c r="IUN262" s="277"/>
      <c r="IUO262" s="277"/>
      <c r="IUP262" s="277"/>
      <c r="IUQ262" s="277"/>
      <c r="IUR262" s="277"/>
      <c r="IUS262" s="277"/>
      <c r="IUT262" s="402"/>
      <c r="IUU262" s="404"/>
      <c r="IUV262" s="49"/>
      <c r="IUW262" s="49"/>
      <c r="IUX262" s="49"/>
      <c r="IUY262" s="99"/>
      <c r="IUZ262" s="98"/>
      <c r="IVA262" s="49"/>
      <c r="IVB262" s="405"/>
      <c r="IVC262" s="405"/>
      <c r="IVD262" s="277"/>
      <c r="IVE262" s="277"/>
      <c r="IVF262" s="277"/>
      <c r="IVG262" s="277"/>
      <c r="IVH262" s="277"/>
      <c r="IVI262" s="277"/>
      <c r="IVJ262" s="277"/>
      <c r="IVK262" s="277"/>
      <c r="IVL262" s="402"/>
      <c r="IVM262" s="404"/>
      <c r="IVN262" s="49"/>
      <c r="IVO262" s="49"/>
      <c r="IVP262" s="49"/>
      <c r="IVQ262" s="99"/>
      <c r="IVR262" s="98"/>
      <c r="IVS262" s="49"/>
      <c r="IVT262" s="405"/>
      <c r="IVU262" s="405"/>
      <c r="IVV262" s="277"/>
      <c r="IVW262" s="277"/>
      <c r="IVX262" s="277"/>
      <c r="IVY262" s="277"/>
      <c r="IVZ262" s="277"/>
      <c r="IWA262" s="277"/>
      <c r="IWB262" s="277"/>
      <c r="IWC262" s="277"/>
      <c r="IWD262" s="402"/>
      <c r="IWE262" s="404"/>
      <c r="IWF262" s="49"/>
      <c r="IWG262" s="49"/>
      <c r="IWH262" s="49"/>
      <c r="IWI262" s="99"/>
      <c r="IWJ262" s="98"/>
      <c r="IWK262" s="49"/>
      <c r="IWL262" s="405"/>
      <c r="IWM262" s="405"/>
      <c r="IWN262" s="277"/>
      <c r="IWO262" s="277"/>
      <c r="IWP262" s="277"/>
      <c r="IWQ262" s="277"/>
      <c r="IWR262" s="277"/>
      <c r="IWS262" s="277"/>
      <c r="IWT262" s="277"/>
      <c r="IWU262" s="277"/>
      <c r="IWV262" s="402"/>
      <c r="IWW262" s="404"/>
      <c r="IWX262" s="49"/>
      <c r="IWY262" s="49"/>
      <c r="IWZ262" s="49"/>
      <c r="IXA262" s="99"/>
      <c r="IXB262" s="98"/>
      <c r="IXC262" s="49"/>
      <c r="IXD262" s="405"/>
      <c r="IXE262" s="405"/>
      <c r="IXF262" s="277"/>
      <c r="IXG262" s="277"/>
      <c r="IXH262" s="277"/>
      <c r="IXI262" s="277"/>
      <c r="IXJ262" s="277"/>
      <c r="IXK262" s="277"/>
      <c r="IXL262" s="277"/>
      <c r="IXM262" s="277"/>
      <c r="IXN262" s="402"/>
      <c r="IXO262" s="404"/>
      <c r="IXP262" s="49"/>
      <c r="IXQ262" s="49"/>
      <c r="IXR262" s="49"/>
      <c r="IXS262" s="99"/>
      <c r="IXT262" s="98"/>
      <c r="IXU262" s="49"/>
      <c r="IXV262" s="405"/>
      <c r="IXW262" s="405"/>
      <c r="IXX262" s="277"/>
      <c r="IXY262" s="277"/>
      <c r="IXZ262" s="277"/>
      <c r="IYA262" s="277"/>
      <c r="IYB262" s="277"/>
      <c r="IYC262" s="277"/>
      <c r="IYD262" s="277"/>
      <c r="IYE262" s="277"/>
      <c r="IYF262" s="402"/>
      <c r="IYG262" s="404"/>
      <c r="IYH262" s="49"/>
      <c r="IYI262" s="49"/>
      <c r="IYJ262" s="49"/>
      <c r="IYK262" s="99"/>
      <c r="IYL262" s="98"/>
      <c r="IYM262" s="49"/>
      <c r="IYN262" s="405"/>
      <c r="IYO262" s="405"/>
      <c r="IYP262" s="277"/>
      <c r="IYQ262" s="277"/>
      <c r="IYR262" s="277"/>
      <c r="IYS262" s="277"/>
      <c r="IYT262" s="277"/>
      <c r="IYU262" s="277"/>
      <c r="IYV262" s="277"/>
      <c r="IYW262" s="277"/>
      <c r="IYX262" s="402"/>
      <c r="IYY262" s="404"/>
      <c r="IYZ262" s="49"/>
      <c r="IZA262" s="49"/>
      <c r="IZB262" s="49"/>
      <c r="IZC262" s="99"/>
      <c r="IZD262" s="98"/>
      <c r="IZE262" s="49"/>
      <c r="IZF262" s="405"/>
      <c r="IZG262" s="405"/>
      <c r="IZH262" s="277"/>
      <c r="IZI262" s="277"/>
      <c r="IZJ262" s="277"/>
      <c r="IZK262" s="277"/>
      <c r="IZL262" s="277"/>
      <c r="IZM262" s="277"/>
      <c r="IZN262" s="277"/>
      <c r="IZO262" s="277"/>
      <c r="IZP262" s="402"/>
      <c r="IZQ262" s="404"/>
      <c r="IZR262" s="49"/>
      <c r="IZS262" s="49"/>
      <c r="IZT262" s="49"/>
      <c r="IZU262" s="99"/>
      <c r="IZV262" s="98"/>
      <c r="IZW262" s="49"/>
      <c r="IZX262" s="405"/>
      <c r="IZY262" s="405"/>
      <c r="IZZ262" s="277"/>
      <c r="JAA262" s="277"/>
      <c r="JAB262" s="277"/>
      <c r="JAC262" s="277"/>
      <c r="JAD262" s="277"/>
      <c r="JAE262" s="277"/>
      <c r="JAF262" s="277"/>
      <c r="JAG262" s="277"/>
      <c r="JAH262" s="402"/>
      <c r="JAI262" s="404"/>
      <c r="JAJ262" s="49"/>
      <c r="JAK262" s="49"/>
      <c r="JAL262" s="49"/>
      <c r="JAM262" s="99"/>
      <c r="JAN262" s="98"/>
      <c r="JAO262" s="49"/>
      <c r="JAP262" s="405"/>
      <c r="JAQ262" s="405"/>
      <c r="JAR262" s="277"/>
      <c r="JAS262" s="277"/>
      <c r="JAT262" s="277"/>
      <c r="JAU262" s="277"/>
      <c r="JAV262" s="277"/>
      <c r="JAW262" s="277"/>
      <c r="JAX262" s="277"/>
      <c r="JAY262" s="277"/>
      <c r="JAZ262" s="402"/>
      <c r="JBA262" s="404"/>
      <c r="JBB262" s="49"/>
      <c r="JBC262" s="49"/>
      <c r="JBD262" s="49"/>
      <c r="JBE262" s="99"/>
      <c r="JBF262" s="98"/>
      <c r="JBG262" s="49"/>
      <c r="JBH262" s="405"/>
      <c r="JBI262" s="405"/>
      <c r="JBJ262" s="277"/>
      <c r="JBK262" s="277"/>
      <c r="JBL262" s="277"/>
      <c r="JBM262" s="277"/>
      <c r="JBN262" s="277"/>
      <c r="JBO262" s="277"/>
      <c r="JBP262" s="277"/>
      <c r="JBQ262" s="277"/>
      <c r="JBR262" s="402"/>
      <c r="JBS262" s="404"/>
      <c r="JBT262" s="49"/>
      <c r="JBU262" s="49"/>
      <c r="JBV262" s="49"/>
      <c r="JBW262" s="99"/>
      <c r="JBX262" s="98"/>
      <c r="JBY262" s="49"/>
      <c r="JBZ262" s="405"/>
      <c r="JCA262" s="405"/>
      <c r="JCB262" s="277"/>
      <c r="JCC262" s="277"/>
      <c r="JCD262" s="277"/>
      <c r="JCE262" s="277"/>
      <c r="JCF262" s="277"/>
      <c r="JCG262" s="277"/>
      <c r="JCH262" s="277"/>
      <c r="JCI262" s="277"/>
      <c r="JCJ262" s="402"/>
      <c r="JCK262" s="404"/>
      <c r="JCL262" s="49"/>
      <c r="JCM262" s="49"/>
      <c r="JCN262" s="49"/>
      <c r="JCO262" s="99"/>
      <c r="JCP262" s="98"/>
      <c r="JCQ262" s="49"/>
      <c r="JCR262" s="405"/>
      <c r="JCS262" s="405"/>
      <c r="JCT262" s="277"/>
      <c r="JCU262" s="277"/>
      <c r="JCV262" s="277"/>
      <c r="JCW262" s="277"/>
      <c r="JCX262" s="277"/>
      <c r="JCY262" s="277"/>
      <c r="JCZ262" s="277"/>
      <c r="JDA262" s="277"/>
      <c r="JDB262" s="402"/>
      <c r="JDC262" s="404"/>
      <c r="JDD262" s="49"/>
      <c r="JDE262" s="49"/>
      <c r="JDF262" s="49"/>
      <c r="JDG262" s="99"/>
      <c r="JDH262" s="98"/>
      <c r="JDI262" s="49"/>
      <c r="JDJ262" s="405"/>
      <c r="JDK262" s="405"/>
      <c r="JDL262" s="277"/>
      <c r="JDM262" s="277"/>
      <c r="JDN262" s="277"/>
      <c r="JDO262" s="277"/>
      <c r="JDP262" s="277"/>
      <c r="JDQ262" s="277"/>
      <c r="JDR262" s="277"/>
      <c r="JDS262" s="277"/>
      <c r="JDT262" s="402"/>
      <c r="JDU262" s="404"/>
      <c r="JDV262" s="49"/>
      <c r="JDW262" s="49"/>
      <c r="JDX262" s="49"/>
      <c r="JDY262" s="99"/>
      <c r="JDZ262" s="98"/>
      <c r="JEA262" s="49"/>
      <c r="JEB262" s="405"/>
      <c r="JEC262" s="405"/>
      <c r="JED262" s="277"/>
      <c r="JEE262" s="277"/>
      <c r="JEF262" s="277"/>
      <c r="JEG262" s="277"/>
      <c r="JEH262" s="277"/>
      <c r="JEI262" s="277"/>
      <c r="JEJ262" s="277"/>
      <c r="JEK262" s="277"/>
      <c r="JEL262" s="402"/>
      <c r="JEM262" s="404"/>
      <c r="JEN262" s="49"/>
      <c r="JEO262" s="49"/>
      <c r="JEP262" s="49"/>
      <c r="JEQ262" s="99"/>
      <c r="JER262" s="98"/>
      <c r="JES262" s="49"/>
      <c r="JET262" s="405"/>
      <c r="JEU262" s="405"/>
      <c r="JEV262" s="277"/>
      <c r="JEW262" s="277"/>
      <c r="JEX262" s="277"/>
      <c r="JEY262" s="277"/>
      <c r="JEZ262" s="277"/>
      <c r="JFA262" s="277"/>
      <c r="JFB262" s="277"/>
      <c r="JFC262" s="277"/>
      <c r="JFD262" s="402"/>
      <c r="JFE262" s="404"/>
      <c r="JFF262" s="49"/>
      <c r="JFG262" s="49"/>
      <c r="JFH262" s="49"/>
      <c r="JFI262" s="99"/>
      <c r="JFJ262" s="98"/>
      <c r="JFK262" s="49"/>
      <c r="JFL262" s="405"/>
      <c r="JFM262" s="405"/>
      <c r="JFN262" s="277"/>
      <c r="JFO262" s="277"/>
      <c r="JFP262" s="277"/>
      <c r="JFQ262" s="277"/>
      <c r="JFR262" s="277"/>
      <c r="JFS262" s="277"/>
      <c r="JFT262" s="277"/>
      <c r="JFU262" s="277"/>
      <c r="JFV262" s="402"/>
      <c r="JFW262" s="404"/>
      <c r="JFX262" s="49"/>
      <c r="JFY262" s="49"/>
      <c r="JFZ262" s="49"/>
      <c r="JGA262" s="99"/>
      <c r="JGB262" s="98"/>
      <c r="JGC262" s="49"/>
      <c r="JGD262" s="405"/>
      <c r="JGE262" s="405"/>
      <c r="JGF262" s="277"/>
      <c r="JGG262" s="277"/>
      <c r="JGH262" s="277"/>
      <c r="JGI262" s="277"/>
      <c r="JGJ262" s="277"/>
      <c r="JGK262" s="277"/>
      <c r="JGL262" s="277"/>
      <c r="JGM262" s="277"/>
      <c r="JGN262" s="402"/>
      <c r="JGO262" s="404"/>
      <c r="JGP262" s="49"/>
      <c r="JGQ262" s="49"/>
      <c r="JGR262" s="49"/>
      <c r="JGS262" s="99"/>
      <c r="JGT262" s="98"/>
      <c r="JGU262" s="49"/>
      <c r="JGV262" s="405"/>
      <c r="JGW262" s="405"/>
      <c r="JGX262" s="277"/>
      <c r="JGY262" s="277"/>
      <c r="JGZ262" s="277"/>
      <c r="JHA262" s="277"/>
      <c r="JHB262" s="277"/>
      <c r="JHC262" s="277"/>
      <c r="JHD262" s="277"/>
      <c r="JHE262" s="277"/>
      <c r="JHF262" s="402"/>
      <c r="JHG262" s="404"/>
      <c r="JHH262" s="49"/>
      <c r="JHI262" s="49"/>
      <c r="JHJ262" s="49"/>
      <c r="JHK262" s="99"/>
      <c r="JHL262" s="98"/>
      <c r="JHM262" s="49"/>
      <c r="JHN262" s="405"/>
      <c r="JHO262" s="405"/>
      <c r="JHP262" s="277"/>
      <c r="JHQ262" s="277"/>
      <c r="JHR262" s="277"/>
      <c r="JHS262" s="277"/>
      <c r="JHT262" s="277"/>
      <c r="JHU262" s="277"/>
      <c r="JHV262" s="277"/>
      <c r="JHW262" s="277"/>
      <c r="JHX262" s="402"/>
      <c r="JHY262" s="404"/>
      <c r="JHZ262" s="49"/>
      <c r="JIA262" s="49"/>
      <c r="JIB262" s="49"/>
      <c r="JIC262" s="99"/>
      <c r="JID262" s="98"/>
      <c r="JIE262" s="49"/>
      <c r="JIF262" s="405"/>
      <c r="JIG262" s="405"/>
      <c r="JIH262" s="277"/>
      <c r="JII262" s="277"/>
      <c r="JIJ262" s="277"/>
      <c r="JIK262" s="277"/>
      <c r="JIL262" s="277"/>
      <c r="JIM262" s="277"/>
      <c r="JIN262" s="277"/>
      <c r="JIO262" s="277"/>
      <c r="JIP262" s="402"/>
      <c r="JIQ262" s="404"/>
      <c r="JIR262" s="49"/>
      <c r="JIS262" s="49"/>
      <c r="JIT262" s="49"/>
      <c r="JIU262" s="99"/>
      <c r="JIV262" s="98"/>
      <c r="JIW262" s="49"/>
      <c r="JIX262" s="405"/>
      <c r="JIY262" s="405"/>
      <c r="JIZ262" s="277"/>
      <c r="JJA262" s="277"/>
      <c r="JJB262" s="277"/>
      <c r="JJC262" s="277"/>
      <c r="JJD262" s="277"/>
      <c r="JJE262" s="277"/>
      <c r="JJF262" s="277"/>
      <c r="JJG262" s="277"/>
      <c r="JJH262" s="402"/>
      <c r="JJI262" s="404"/>
      <c r="JJJ262" s="49"/>
      <c r="JJK262" s="49"/>
      <c r="JJL262" s="49"/>
      <c r="JJM262" s="99"/>
      <c r="JJN262" s="98"/>
      <c r="JJO262" s="49"/>
      <c r="JJP262" s="405"/>
      <c r="JJQ262" s="405"/>
      <c r="JJR262" s="277"/>
      <c r="JJS262" s="277"/>
      <c r="JJT262" s="277"/>
      <c r="JJU262" s="277"/>
      <c r="JJV262" s="277"/>
      <c r="JJW262" s="277"/>
      <c r="JJX262" s="277"/>
      <c r="JJY262" s="277"/>
      <c r="JJZ262" s="402"/>
      <c r="JKA262" s="404"/>
      <c r="JKB262" s="49"/>
      <c r="JKC262" s="49"/>
      <c r="JKD262" s="49"/>
      <c r="JKE262" s="99"/>
      <c r="JKF262" s="98"/>
      <c r="JKG262" s="49"/>
      <c r="JKH262" s="405"/>
      <c r="JKI262" s="405"/>
      <c r="JKJ262" s="277"/>
      <c r="JKK262" s="277"/>
      <c r="JKL262" s="277"/>
      <c r="JKM262" s="277"/>
      <c r="JKN262" s="277"/>
      <c r="JKO262" s="277"/>
      <c r="JKP262" s="277"/>
      <c r="JKQ262" s="277"/>
      <c r="JKR262" s="402"/>
      <c r="JKS262" s="404"/>
      <c r="JKT262" s="49"/>
      <c r="JKU262" s="49"/>
      <c r="JKV262" s="49"/>
      <c r="JKW262" s="99"/>
      <c r="JKX262" s="98"/>
      <c r="JKY262" s="49"/>
      <c r="JKZ262" s="405"/>
      <c r="JLA262" s="405"/>
      <c r="JLB262" s="277"/>
      <c r="JLC262" s="277"/>
      <c r="JLD262" s="277"/>
      <c r="JLE262" s="277"/>
      <c r="JLF262" s="277"/>
      <c r="JLG262" s="277"/>
      <c r="JLH262" s="277"/>
      <c r="JLI262" s="277"/>
      <c r="JLJ262" s="402"/>
      <c r="JLK262" s="404"/>
      <c r="JLL262" s="49"/>
      <c r="JLM262" s="49"/>
      <c r="JLN262" s="49"/>
      <c r="JLO262" s="99"/>
      <c r="JLP262" s="98"/>
      <c r="JLQ262" s="49"/>
      <c r="JLR262" s="405"/>
      <c r="JLS262" s="405"/>
      <c r="JLT262" s="277"/>
      <c r="JLU262" s="277"/>
      <c r="JLV262" s="277"/>
      <c r="JLW262" s="277"/>
      <c r="JLX262" s="277"/>
      <c r="JLY262" s="277"/>
      <c r="JLZ262" s="277"/>
      <c r="JMA262" s="277"/>
      <c r="JMB262" s="402"/>
      <c r="JMC262" s="404"/>
      <c r="JMD262" s="49"/>
      <c r="JME262" s="49"/>
      <c r="JMF262" s="49"/>
      <c r="JMG262" s="99"/>
      <c r="JMH262" s="98"/>
      <c r="JMI262" s="49"/>
      <c r="JMJ262" s="405"/>
      <c r="JMK262" s="405"/>
      <c r="JML262" s="277"/>
      <c r="JMM262" s="277"/>
      <c r="JMN262" s="277"/>
      <c r="JMO262" s="277"/>
      <c r="JMP262" s="277"/>
      <c r="JMQ262" s="277"/>
      <c r="JMR262" s="277"/>
      <c r="JMS262" s="277"/>
      <c r="JMT262" s="402"/>
      <c r="JMU262" s="404"/>
      <c r="JMV262" s="49"/>
      <c r="JMW262" s="49"/>
      <c r="JMX262" s="49"/>
      <c r="JMY262" s="99"/>
      <c r="JMZ262" s="98"/>
      <c r="JNA262" s="49"/>
      <c r="JNB262" s="405"/>
      <c r="JNC262" s="405"/>
      <c r="JND262" s="277"/>
      <c r="JNE262" s="277"/>
      <c r="JNF262" s="277"/>
      <c r="JNG262" s="277"/>
      <c r="JNH262" s="277"/>
      <c r="JNI262" s="277"/>
      <c r="JNJ262" s="277"/>
      <c r="JNK262" s="277"/>
      <c r="JNL262" s="402"/>
      <c r="JNM262" s="404"/>
      <c r="JNN262" s="49"/>
      <c r="JNO262" s="49"/>
      <c r="JNP262" s="49"/>
      <c r="JNQ262" s="99"/>
      <c r="JNR262" s="98"/>
      <c r="JNS262" s="49"/>
      <c r="JNT262" s="405"/>
      <c r="JNU262" s="405"/>
      <c r="JNV262" s="277"/>
      <c r="JNW262" s="277"/>
      <c r="JNX262" s="277"/>
      <c r="JNY262" s="277"/>
      <c r="JNZ262" s="277"/>
      <c r="JOA262" s="277"/>
      <c r="JOB262" s="277"/>
      <c r="JOC262" s="277"/>
      <c r="JOD262" s="402"/>
      <c r="JOE262" s="404"/>
      <c r="JOF262" s="49"/>
      <c r="JOG262" s="49"/>
      <c r="JOH262" s="49"/>
      <c r="JOI262" s="99"/>
      <c r="JOJ262" s="98"/>
      <c r="JOK262" s="49"/>
      <c r="JOL262" s="405"/>
      <c r="JOM262" s="405"/>
      <c r="JON262" s="277"/>
      <c r="JOO262" s="277"/>
      <c r="JOP262" s="277"/>
      <c r="JOQ262" s="277"/>
      <c r="JOR262" s="277"/>
      <c r="JOS262" s="277"/>
      <c r="JOT262" s="277"/>
      <c r="JOU262" s="277"/>
      <c r="JOV262" s="402"/>
      <c r="JOW262" s="404"/>
      <c r="JOX262" s="49"/>
      <c r="JOY262" s="49"/>
      <c r="JOZ262" s="49"/>
      <c r="JPA262" s="99"/>
      <c r="JPB262" s="98"/>
      <c r="JPC262" s="49"/>
      <c r="JPD262" s="405"/>
      <c r="JPE262" s="405"/>
      <c r="JPF262" s="277"/>
      <c r="JPG262" s="277"/>
      <c r="JPH262" s="277"/>
      <c r="JPI262" s="277"/>
      <c r="JPJ262" s="277"/>
      <c r="JPK262" s="277"/>
      <c r="JPL262" s="277"/>
      <c r="JPM262" s="277"/>
      <c r="JPN262" s="402"/>
      <c r="JPO262" s="404"/>
      <c r="JPP262" s="49"/>
      <c r="JPQ262" s="49"/>
      <c r="JPR262" s="49"/>
      <c r="JPS262" s="99"/>
      <c r="JPT262" s="98"/>
      <c r="JPU262" s="49"/>
      <c r="JPV262" s="405"/>
      <c r="JPW262" s="405"/>
      <c r="JPX262" s="277"/>
      <c r="JPY262" s="277"/>
      <c r="JPZ262" s="277"/>
      <c r="JQA262" s="277"/>
      <c r="JQB262" s="277"/>
      <c r="JQC262" s="277"/>
      <c r="JQD262" s="277"/>
      <c r="JQE262" s="277"/>
      <c r="JQF262" s="402"/>
      <c r="JQG262" s="404"/>
      <c r="JQH262" s="49"/>
      <c r="JQI262" s="49"/>
      <c r="JQJ262" s="49"/>
      <c r="JQK262" s="99"/>
      <c r="JQL262" s="98"/>
      <c r="JQM262" s="49"/>
      <c r="JQN262" s="405"/>
      <c r="JQO262" s="405"/>
      <c r="JQP262" s="277"/>
      <c r="JQQ262" s="277"/>
      <c r="JQR262" s="277"/>
      <c r="JQS262" s="277"/>
      <c r="JQT262" s="277"/>
      <c r="JQU262" s="277"/>
      <c r="JQV262" s="277"/>
      <c r="JQW262" s="277"/>
      <c r="JQX262" s="402"/>
      <c r="JQY262" s="404"/>
      <c r="JQZ262" s="49"/>
      <c r="JRA262" s="49"/>
      <c r="JRB262" s="49"/>
      <c r="JRC262" s="99"/>
      <c r="JRD262" s="98"/>
      <c r="JRE262" s="49"/>
      <c r="JRF262" s="405"/>
      <c r="JRG262" s="405"/>
      <c r="JRH262" s="277"/>
      <c r="JRI262" s="277"/>
      <c r="JRJ262" s="277"/>
      <c r="JRK262" s="277"/>
      <c r="JRL262" s="277"/>
      <c r="JRM262" s="277"/>
      <c r="JRN262" s="277"/>
      <c r="JRO262" s="277"/>
      <c r="JRP262" s="402"/>
      <c r="JRQ262" s="404"/>
      <c r="JRR262" s="49"/>
      <c r="JRS262" s="49"/>
      <c r="JRT262" s="49"/>
      <c r="JRU262" s="99"/>
      <c r="JRV262" s="98"/>
      <c r="JRW262" s="49"/>
      <c r="JRX262" s="405"/>
      <c r="JRY262" s="405"/>
      <c r="JRZ262" s="277"/>
      <c r="JSA262" s="277"/>
      <c r="JSB262" s="277"/>
      <c r="JSC262" s="277"/>
      <c r="JSD262" s="277"/>
      <c r="JSE262" s="277"/>
      <c r="JSF262" s="277"/>
      <c r="JSG262" s="277"/>
      <c r="JSH262" s="402"/>
      <c r="JSI262" s="404"/>
      <c r="JSJ262" s="49"/>
      <c r="JSK262" s="49"/>
      <c r="JSL262" s="49"/>
      <c r="JSM262" s="99"/>
      <c r="JSN262" s="98"/>
      <c r="JSO262" s="49"/>
      <c r="JSP262" s="405"/>
      <c r="JSQ262" s="405"/>
      <c r="JSR262" s="277"/>
      <c r="JSS262" s="277"/>
      <c r="JST262" s="277"/>
      <c r="JSU262" s="277"/>
      <c r="JSV262" s="277"/>
      <c r="JSW262" s="277"/>
      <c r="JSX262" s="277"/>
      <c r="JSY262" s="277"/>
      <c r="JSZ262" s="402"/>
      <c r="JTA262" s="404"/>
      <c r="JTB262" s="49"/>
      <c r="JTC262" s="49"/>
      <c r="JTD262" s="49"/>
      <c r="JTE262" s="99"/>
      <c r="JTF262" s="98"/>
      <c r="JTG262" s="49"/>
      <c r="JTH262" s="405"/>
      <c r="JTI262" s="405"/>
      <c r="JTJ262" s="277"/>
      <c r="JTK262" s="277"/>
      <c r="JTL262" s="277"/>
      <c r="JTM262" s="277"/>
      <c r="JTN262" s="277"/>
      <c r="JTO262" s="277"/>
      <c r="JTP262" s="277"/>
      <c r="JTQ262" s="277"/>
      <c r="JTR262" s="402"/>
      <c r="JTS262" s="404"/>
      <c r="JTT262" s="49"/>
      <c r="JTU262" s="49"/>
      <c r="JTV262" s="49"/>
      <c r="JTW262" s="99"/>
      <c r="JTX262" s="98"/>
      <c r="JTY262" s="49"/>
      <c r="JTZ262" s="405"/>
      <c r="JUA262" s="405"/>
      <c r="JUB262" s="277"/>
      <c r="JUC262" s="277"/>
      <c r="JUD262" s="277"/>
      <c r="JUE262" s="277"/>
      <c r="JUF262" s="277"/>
      <c r="JUG262" s="277"/>
      <c r="JUH262" s="277"/>
      <c r="JUI262" s="277"/>
      <c r="JUJ262" s="402"/>
      <c r="JUK262" s="404"/>
      <c r="JUL262" s="49"/>
      <c r="JUM262" s="49"/>
      <c r="JUN262" s="49"/>
      <c r="JUO262" s="99"/>
      <c r="JUP262" s="98"/>
      <c r="JUQ262" s="49"/>
      <c r="JUR262" s="405"/>
      <c r="JUS262" s="405"/>
      <c r="JUT262" s="277"/>
      <c r="JUU262" s="277"/>
      <c r="JUV262" s="277"/>
      <c r="JUW262" s="277"/>
      <c r="JUX262" s="277"/>
      <c r="JUY262" s="277"/>
      <c r="JUZ262" s="277"/>
      <c r="JVA262" s="277"/>
      <c r="JVB262" s="402"/>
      <c r="JVC262" s="404"/>
      <c r="JVD262" s="49"/>
      <c r="JVE262" s="49"/>
      <c r="JVF262" s="49"/>
      <c r="JVG262" s="99"/>
      <c r="JVH262" s="98"/>
      <c r="JVI262" s="49"/>
      <c r="JVJ262" s="405"/>
      <c r="JVK262" s="405"/>
      <c r="JVL262" s="277"/>
      <c r="JVM262" s="277"/>
      <c r="JVN262" s="277"/>
      <c r="JVO262" s="277"/>
      <c r="JVP262" s="277"/>
      <c r="JVQ262" s="277"/>
      <c r="JVR262" s="277"/>
      <c r="JVS262" s="277"/>
      <c r="JVT262" s="402"/>
      <c r="JVU262" s="404"/>
      <c r="JVV262" s="49"/>
      <c r="JVW262" s="49"/>
      <c r="JVX262" s="49"/>
      <c r="JVY262" s="99"/>
      <c r="JVZ262" s="98"/>
      <c r="JWA262" s="49"/>
      <c r="JWB262" s="405"/>
      <c r="JWC262" s="405"/>
      <c r="JWD262" s="277"/>
      <c r="JWE262" s="277"/>
      <c r="JWF262" s="277"/>
      <c r="JWG262" s="277"/>
      <c r="JWH262" s="277"/>
      <c r="JWI262" s="277"/>
      <c r="JWJ262" s="277"/>
      <c r="JWK262" s="277"/>
      <c r="JWL262" s="402"/>
      <c r="JWM262" s="404"/>
      <c r="JWN262" s="49"/>
      <c r="JWO262" s="49"/>
      <c r="JWP262" s="49"/>
      <c r="JWQ262" s="99"/>
      <c r="JWR262" s="98"/>
      <c r="JWS262" s="49"/>
      <c r="JWT262" s="405"/>
      <c r="JWU262" s="405"/>
      <c r="JWV262" s="277"/>
      <c r="JWW262" s="277"/>
      <c r="JWX262" s="277"/>
      <c r="JWY262" s="277"/>
      <c r="JWZ262" s="277"/>
      <c r="JXA262" s="277"/>
      <c r="JXB262" s="277"/>
      <c r="JXC262" s="277"/>
      <c r="JXD262" s="402"/>
      <c r="JXE262" s="404"/>
      <c r="JXF262" s="49"/>
      <c r="JXG262" s="49"/>
      <c r="JXH262" s="49"/>
      <c r="JXI262" s="99"/>
      <c r="JXJ262" s="98"/>
      <c r="JXK262" s="49"/>
      <c r="JXL262" s="405"/>
      <c r="JXM262" s="405"/>
      <c r="JXN262" s="277"/>
      <c r="JXO262" s="277"/>
      <c r="JXP262" s="277"/>
      <c r="JXQ262" s="277"/>
      <c r="JXR262" s="277"/>
      <c r="JXS262" s="277"/>
      <c r="JXT262" s="277"/>
      <c r="JXU262" s="277"/>
      <c r="JXV262" s="402"/>
      <c r="JXW262" s="404"/>
      <c r="JXX262" s="49"/>
      <c r="JXY262" s="49"/>
      <c r="JXZ262" s="49"/>
      <c r="JYA262" s="99"/>
      <c r="JYB262" s="98"/>
      <c r="JYC262" s="49"/>
      <c r="JYD262" s="405"/>
      <c r="JYE262" s="405"/>
      <c r="JYF262" s="277"/>
      <c r="JYG262" s="277"/>
      <c r="JYH262" s="277"/>
      <c r="JYI262" s="277"/>
      <c r="JYJ262" s="277"/>
      <c r="JYK262" s="277"/>
      <c r="JYL262" s="277"/>
      <c r="JYM262" s="277"/>
      <c r="JYN262" s="402"/>
      <c r="JYO262" s="404"/>
      <c r="JYP262" s="49"/>
      <c r="JYQ262" s="49"/>
      <c r="JYR262" s="49"/>
      <c r="JYS262" s="99"/>
      <c r="JYT262" s="98"/>
      <c r="JYU262" s="49"/>
      <c r="JYV262" s="405"/>
      <c r="JYW262" s="405"/>
      <c r="JYX262" s="277"/>
      <c r="JYY262" s="277"/>
      <c r="JYZ262" s="277"/>
      <c r="JZA262" s="277"/>
      <c r="JZB262" s="277"/>
      <c r="JZC262" s="277"/>
      <c r="JZD262" s="277"/>
      <c r="JZE262" s="277"/>
      <c r="JZF262" s="402"/>
      <c r="JZG262" s="404"/>
      <c r="JZH262" s="49"/>
      <c r="JZI262" s="49"/>
      <c r="JZJ262" s="49"/>
      <c r="JZK262" s="99"/>
      <c r="JZL262" s="98"/>
      <c r="JZM262" s="49"/>
      <c r="JZN262" s="405"/>
      <c r="JZO262" s="405"/>
      <c r="JZP262" s="277"/>
      <c r="JZQ262" s="277"/>
      <c r="JZR262" s="277"/>
      <c r="JZS262" s="277"/>
      <c r="JZT262" s="277"/>
      <c r="JZU262" s="277"/>
      <c r="JZV262" s="277"/>
      <c r="JZW262" s="277"/>
      <c r="JZX262" s="402"/>
      <c r="JZY262" s="404"/>
      <c r="JZZ262" s="49"/>
      <c r="KAA262" s="49"/>
      <c r="KAB262" s="49"/>
      <c r="KAC262" s="99"/>
      <c r="KAD262" s="98"/>
      <c r="KAE262" s="49"/>
      <c r="KAF262" s="405"/>
      <c r="KAG262" s="405"/>
      <c r="KAH262" s="277"/>
      <c r="KAI262" s="277"/>
      <c r="KAJ262" s="277"/>
      <c r="KAK262" s="277"/>
      <c r="KAL262" s="277"/>
      <c r="KAM262" s="277"/>
      <c r="KAN262" s="277"/>
      <c r="KAO262" s="277"/>
      <c r="KAP262" s="402"/>
      <c r="KAQ262" s="404"/>
      <c r="KAR262" s="49"/>
      <c r="KAS262" s="49"/>
      <c r="KAT262" s="49"/>
      <c r="KAU262" s="99"/>
      <c r="KAV262" s="98"/>
      <c r="KAW262" s="49"/>
      <c r="KAX262" s="405"/>
      <c r="KAY262" s="405"/>
      <c r="KAZ262" s="277"/>
      <c r="KBA262" s="277"/>
      <c r="KBB262" s="277"/>
      <c r="KBC262" s="277"/>
      <c r="KBD262" s="277"/>
      <c r="KBE262" s="277"/>
      <c r="KBF262" s="277"/>
      <c r="KBG262" s="277"/>
      <c r="KBH262" s="402"/>
      <c r="KBI262" s="404"/>
      <c r="KBJ262" s="49"/>
      <c r="KBK262" s="49"/>
      <c r="KBL262" s="49"/>
      <c r="KBM262" s="99"/>
      <c r="KBN262" s="98"/>
      <c r="KBO262" s="49"/>
      <c r="KBP262" s="405"/>
      <c r="KBQ262" s="405"/>
      <c r="KBR262" s="277"/>
      <c r="KBS262" s="277"/>
      <c r="KBT262" s="277"/>
      <c r="KBU262" s="277"/>
      <c r="KBV262" s="277"/>
      <c r="KBW262" s="277"/>
      <c r="KBX262" s="277"/>
      <c r="KBY262" s="277"/>
      <c r="KBZ262" s="402"/>
      <c r="KCA262" s="404"/>
      <c r="KCB262" s="49"/>
      <c r="KCC262" s="49"/>
      <c r="KCD262" s="49"/>
      <c r="KCE262" s="99"/>
      <c r="KCF262" s="98"/>
      <c r="KCG262" s="49"/>
      <c r="KCH262" s="405"/>
      <c r="KCI262" s="405"/>
      <c r="KCJ262" s="277"/>
      <c r="KCK262" s="277"/>
      <c r="KCL262" s="277"/>
      <c r="KCM262" s="277"/>
      <c r="KCN262" s="277"/>
      <c r="KCO262" s="277"/>
      <c r="KCP262" s="277"/>
      <c r="KCQ262" s="277"/>
      <c r="KCR262" s="402"/>
      <c r="KCS262" s="404"/>
      <c r="KCT262" s="49"/>
      <c r="KCU262" s="49"/>
      <c r="KCV262" s="49"/>
      <c r="KCW262" s="99"/>
      <c r="KCX262" s="98"/>
      <c r="KCY262" s="49"/>
      <c r="KCZ262" s="405"/>
      <c r="KDA262" s="405"/>
      <c r="KDB262" s="277"/>
      <c r="KDC262" s="277"/>
      <c r="KDD262" s="277"/>
      <c r="KDE262" s="277"/>
      <c r="KDF262" s="277"/>
      <c r="KDG262" s="277"/>
      <c r="KDH262" s="277"/>
      <c r="KDI262" s="277"/>
      <c r="KDJ262" s="402"/>
      <c r="KDK262" s="404"/>
      <c r="KDL262" s="49"/>
      <c r="KDM262" s="49"/>
      <c r="KDN262" s="49"/>
      <c r="KDO262" s="99"/>
      <c r="KDP262" s="98"/>
      <c r="KDQ262" s="49"/>
      <c r="KDR262" s="405"/>
      <c r="KDS262" s="405"/>
      <c r="KDT262" s="277"/>
      <c r="KDU262" s="277"/>
      <c r="KDV262" s="277"/>
      <c r="KDW262" s="277"/>
      <c r="KDX262" s="277"/>
      <c r="KDY262" s="277"/>
      <c r="KDZ262" s="277"/>
      <c r="KEA262" s="277"/>
      <c r="KEB262" s="402"/>
      <c r="KEC262" s="404"/>
      <c r="KED262" s="49"/>
      <c r="KEE262" s="49"/>
      <c r="KEF262" s="49"/>
      <c r="KEG262" s="99"/>
      <c r="KEH262" s="98"/>
      <c r="KEI262" s="49"/>
      <c r="KEJ262" s="405"/>
      <c r="KEK262" s="405"/>
      <c r="KEL262" s="277"/>
      <c r="KEM262" s="277"/>
      <c r="KEN262" s="277"/>
      <c r="KEO262" s="277"/>
      <c r="KEP262" s="277"/>
      <c r="KEQ262" s="277"/>
      <c r="KER262" s="277"/>
      <c r="KES262" s="277"/>
      <c r="KET262" s="402"/>
      <c r="KEU262" s="404"/>
      <c r="KEV262" s="49"/>
      <c r="KEW262" s="49"/>
      <c r="KEX262" s="49"/>
      <c r="KEY262" s="99"/>
      <c r="KEZ262" s="98"/>
      <c r="KFA262" s="49"/>
      <c r="KFB262" s="405"/>
      <c r="KFC262" s="405"/>
      <c r="KFD262" s="277"/>
      <c r="KFE262" s="277"/>
      <c r="KFF262" s="277"/>
      <c r="KFG262" s="277"/>
      <c r="KFH262" s="277"/>
      <c r="KFI262" s="277"/>
      <c r="KFJ262" s="277"/>
      <c r="KFK262" s="277"/>
      <c r="KFL262" s="402"/>
      <c r="KFM262" s="404"/>
      <c r="KFN262" s="49"/>
      <c r="KFO262" s="49"/>
      <c r="KFP262" s="49"/>
      <c r="KFQ262" s="99"/>
      <c r="KFR262" s="98"/>
      <c r="KFS262" s="49"/>
      <c r="KFT262" s="405"/>
      <c r="KFU262" s="405"/>
      <c r="KFV262" s="277"/>
      <c r="KFW262" s="277"/>
      <c r="KFX262" s="277"/>
      <c r="KFY262" s="277"/>
      <c r="KFZ262" s="277"/>
      <c r="KGA262" s="277"/>
      <c r="KGB262" s="277"/>
      <c r="KGC262" s="277"/>
      <c r="KGD262" s="402"/>
      <c r="KGE262" s="404"/>
      <c r="KGF262" s="49"/>
      <c r="KGG262" s="49"/>
      <c r="KGH262" s="49"/>
      <c r="KGI262" s="99"/>
      <c r="KGJ262" s="98"/>
      <c r="KGK262" s="49"/>
      <c r="KGL262" s="405"/>
      <c r="KGM262" s="405"/>
      <c r="KGN262" s="277"/>
      <c r="KGO262" s="277"/>
      <c r="KGP262" s="277"/>
      <c r="KGQ262" s="277"/>
      <c r="KGR262" s="277"/>
      <c r="KGS262" s="277"/>
      <c r="KGT262" s="277"/>
      <c r="KGU262" s="277"/>
      <c r="KGV262" s="402"/>
      <c r="KGW262" s="404"/>
      <c r="KGX262" s="49"/>
      <c r="KGY262" s="49"/>
      <c r="KGZ262" s="49"/>
      <c r="KHA262" s="99"/>
      <c r="KHB262" s="98"/>
      <c r="KHC262" s="49"/>
      <c r="KHD262" s="405"/>
      <c r="KHE262" s="405"/>
      <c r="KHF262" s="277"/>
      <c r="KHG262" s="277"/>
      <c r="KHH262" s="277"/>
      <c r="KHI262" s="277"/>
      <c r="KHJ262" s="277"/>
      <c r="KHK262" s="277"/>
      <c r="KHL262" s="277"/>
      <c r="KHM262" s="277"/>
      <c r="KHN262" s="402"/>
      <c r="KHO262" s="404"/>
      <c r="KHP262" s="49"/>
      <c r="KHQ262" s="49"/>
      <c r="KHR262" s="49"/>
      <c r="KHS262" s="99"/>
      <c r="KHT262" s="98"/>
      <c r="KHU262" s="49"/>
      <c r="KHV262" s="405"/>
      <c r="KHW262" s="405"/>
      <c r="KHX262" s="277"/>
      <c r="KHY262" s="277"/>
      <c r="KHZ262" s="277"/>
      <c r="KIA262" s="277"/>
      <c r="KIB262" s="277"/>
      <c r="KIC262" s="277"/>
      <c r="KID262" s="277"/>
      <c r="KIE262" s="277"/>
      <c r="KIF262" s="402"/>
      <c r="KIG262" s="404"/>
      <c r="KIH262" s="49"/>
      <c r="KII262" s="49"/>
      <c r="KIJ262" s="49"/>
      <c r="KIK262" s="99"/>
      <c r="KIL262" s="98"/>
      <c r="KIM262" s="49"/>
      <c r="KIN262" s="405"/>
      <c r="KIO262" s="405"/>
      <c r="KIP262" s="277"/>
      <c r="KIQ262" s="277"/>
      <c r="KIR262" s="277"/>
      <c r="KIS262" s="277"/>
      <c r="KIT262" s="277"/>
      <c r="KIU262" s="277"/>
      <c r="KIV262" s="277"/>
      <c r="KIW262" s="277"/>
      <c r="KIX262" s="402"/>
      <c r="KIY262" s="404"/>
      <c r="KIZ262" s="49"/>
      <c r="KJA262" s="49"/>
      <c r="KJB262" s="49"/>
      <c r="KJC262" s="99"/>
      <c r="KJD262" s="98"/>
      <c r="KJE262" s="49"/>
      <c r="KJF262" s="405"/>
      <c r="KJG262" s="405"/>
      <c r="KJH262" s="277"/>
      <c r="KJI262" s="277"/>
      <c r="KJJ262" s="277"/>
      <c r="KJK262" s="277"/>
      <c r="KJL262" s="277"/>
      <c r="KJM262" s="277"/>
      <c r="KJN262" s="277"/>
      <c r="KJO262" s="277"/>
      <c r="KJP262" s="402"/>
      <c r="KJQ262" s="404"/>
      <c r="KJR262" s="49"/>
      <c r="KJS262" s="49"/>
      <c r="KJT262" s="49"/>
      <c r="KJU262" s="99"/>
      <c r="KJV262" s="98"/>
      <c r="KJW262" s="49"/>
      <c r="KJX262" s="405"/>
      <c r="KJY262" s="405"/>
      <c r="KJZ262" s="277"/>
      <c r="KKA262" s="277"/>
      <c r="KKB262" s="277"/>
      <c r="KKC262" s="277"/>
      <c r="KKD262" s="277"/>
      <c r="KKE262" s="277"/>
      <c r="KKF262" s="277"/>
      <c r="KKG262" s="277"/>
      <c r="KKH262" s="402"/>
      <c r="KKI262" s="404"/>
      <c r="KKJ262" s="49"/>
      <c r="KKK262" s="49"/>
      <c r="KKL262" s="49"/>
      <c r="KKM262" s="99"/>
      <c r="KKN262" s="98"/>
      <c r="KKO262" s="49"/>
      <c r="KKP262" s="405"/>
      <c r="KKQ262" s="405"/>
      <c r="KKR262" s="277"/>
      <c r="KKS262" s="277"/>
      <c r="KKT262" s="277"/>
      <c r="KKU262" s="277"/>
      <c r="KKV262" s="277"/>
      <c r="KKW262" s="277"/>
      <c r="KKX262" s="277"/>
      <c r="KKY262" s="277"/>
      <c r="KKZ262" s="402"/>
      <c r="KLA262" s="404"/>
      <c r="KLB262" s="49"/>
      <c r="KLC262" s="49"/>
      <c r="KLD262" s="49"/>
      <c r="KLE262" s="99"/>
      <c r="KLF262" s="98"/>
      <c r="KLG262" s="49"/>
      <c r="KLH262" s="405"/>
      <c r="KLI262" s="405"/>
      <c r="KLJ262" s="277"/>
      <c r="KLK262" s="277"/>
      <c r="KLL262" s="277"/>
      <c r="KLM262" s="277"/>
      <c r="KLN262" s="277"/>
      <c r="KLO262" s="277"/>
      <c r="KLP262" s="277"/>
      <c r="KLQ262" s="277"/>
      <c r="KLR262" s="402"/>
      <c r="KLS262" s="404"/>
      <c r="KLT262" s="49"/>
      <c r="KLU262" s="49"/>
      <c r="KLV262" s="49"/>
      <c r="KLW262" s="99"/>
      <c r="KLX262" s="98"/>
      <c r="KLY262" s="49"/>
      <c r="KLZ262" s="405"/>
      <c r="KMA262" s="405"/>
      <c r="KMB262" s="277"/>
      <c r="KMC262" s="277"/>
      <c r="KMD262" s="277"/>
      <c r="KME262" s="277"/>
      <c r="KMF262" s="277"/>
      <c r="KMG262" s="277"/>
      <c r="KMH262" s="277"/>
      <c r="KMI262" s="277"/>
      <c r="KMJ262" s="402"/>
      <c r="KMK262" s="404"/>
      <c r="KML262" s="49"/>
      <c r="KMM262" s="49"/>
      <c r="KMN262" s="49"/>
      <c r="KMO262" s="99"/>
      <c r="KMP262" s="98"/>
      <c r="KMQ262" s="49"/>
      <c r="KMR262" s="405"/>
      <c r="KMS262" s="405"/>
      <c r="KMT262" s="277"/>
      <c r="KMU262" s="277"/>
      <c r="KMV262" s="277"/>
      <c r="KMW262" s="277"/>
      <c r="KMX262" s="277"/>
      <c r="KMY262" s="277"/>
      <c r="KMZ262" s="277"/>
      <c r="KNA262" s="277"/>
      <c r="KNB262" s="402"/>
      <c r="KNC262" s="404"/>
      <c r="KND262" s="49"/>
      <c r="KNE262" s="49"/>
      <c r="KNF262" s="49"/>
      <c r="KNG262" s="99"/>
      <c r="KNH262" s="98"/>
      <c r="KNI262" s="49"/>
      <c r="KNJ262" s="405"/>
      <c r="KNK262" s="405"/>
      <c r="KNL262" s="277"/>
      <c r="KNM262" s="277"/>
      <c r="KNN262" s="277"/>
      <c r="KNO262" s="277"/>
      <c r="KNP262" s="277"/>
      <c r="KNQ262" s="277"/>
      <c r="KNR262" s="277"/>
      <c r="KNS262" s="277"/>
      <c r="KNT262" s="402"/>
      <c r="KNU262" s="404"/>
      <c r="KNV262" s="49"/>
      <c r="KNW262" s="49"/>
      <c r="KNX262" s="49"/>
      <c r="KNY262" s="99"/>
      <c r="KNZ262" s="98"/>
      <c r="KOA262" s="49"/>
      <c r="KOB262" s="405"/>
      <c r="KOC262" s="405"/>
      <c r="KOD262" s="277"/>
      <c r="KOE262" s="277"/>
      <c r="KOF262" s="277"/>
      <c r="KOG262" s="277"/>
      <c r="KOH262" s="277"/>
      <c r="KOI262" s="277"/>
      <c r="KOJ262" s="277"/>
      <c r="KOK262" s="277"/>
      <c r="KOL262" s="402"/>
      <c r="KOM262" s="404"/>
      <c r="KON262" s="49"/>
      <c r="KOO262" s="49"/>
      <c r="KOP262" s="49"/>
      <c r="KOQ262" s="99"/>
      <c r="KOR262" s="98"/>
      <c r="KOS262" s="49"/>
      <c r="KOT262" s="405"/>
      <c r="KOU262" s="405"/>
      <c r="KOV262" s="277"/>
      <c r="KOW262" s="277"/>
      <c r="KOX262" s="277"/>
      <c r="KOY262" s="277"/>
      <c r="KOZ262" s="277"/>
      <c r="KPA262" s="277"/>
      <c r="KPB262" s="277"/>
      <c r="KPC262" s="277"/>
      <c r="KPD262" s="402"/>
      <c r="KPE262" s="404"/>
      <c r="KPF262" s="49"/>
      <c r="KPG262" s="49"/>
      <c r="KPH262" s="49"/>
      <c r="KPI262" s="99"/>
      <c r="KPJ262" s="98"/>
      <c r="KPK262" s="49"/>
      <c r="KPL262" s="405"/>
      <c r="KPM262" s="405"/>
      <c r="KPN262" s="277"/>
      <c r="KPO262" s="277"/>
      <c r="KPP262" s="277"/>
      <c r="KPQ262" s="277"/>
      <c r="KPR262" s="277"/>
      <c r="KPS262" s="277"/>
      <c r="KPT262" s="277"/>
      <c r="KPU262" s="277"/>
      <c r="KPV262" s="402"/>
      <c r="KPW262" s="404"/>
      <c r="KPX262" s="49"/>
      <c r="KPY262" s="49"/>
      <c r="KPZ262" s="49"/>
      <c r="KQA262" s="99"/>
      <c r="KQB262" s="98"/>
      <c r="KQC262" s="49"/>
      <c r="KQD262" s="405"/>
      <c r="KQE262" s="405"/>
      <c r="KQF262" s="277"/>
      <c r="KQG262" s="277"/>
      <c r="KQH262" s="277"/>
      <c r="KQI262" s="277"/>
      <c r="KQJ262" s="277"/>
      <c r="KQK262" s="277"/>
      <c r="KQL262" s="277"/>
      <c r="KQM262" s="277"/>
      <c r="KQN262" s="402"/>
      <c r="KQO262" s="404"/>
      <c r="KQP262" s="49"/>
      <c r="KQQ262" s="49"/>
      <c r="KQR262" s="49"/>
      <c r="KQS262" s="99"/>
      <c r="KQT262" s="98"/>
      <c r="KQU262" s="49"/>
      <c r="KQV262" s="405"/>
      <c r="KQW262" s="405"/>
      <c r="KQX262" s="277"/>
      <c r="KQY262" s="277"/>
      <c r="KQZ262" s="277"/>
      <c r="KRA262" s="277"/>
      <c r="KRB262" s="277"/>
      <c r="KRC262" s="277"/>
      <c r="KRD262" s="277"/>
      <c r="KRE262" s="277"/>
      <c r="KRF262" s="402"/>
      <c r="KRG262" s="404"/>
      <c r="KRH262" s="49"/>
      <c r="KRI262" s="49"/>
      <c r="KRJ262" s="49"/>
      <c r="KRK262" s="99"/>
      <c r="KRL262" s="98"/>
      <c r="KRM262" s="49"/>
      <c r="KRN262" s="405"/>
      <c r="KRO262" s="405"/>
      <c r="KRP262" s="277"/>
      <c r="KRQ262" s="277"/>
      <c r="KRR262" s="277"/>
      <c r="KRS262" s="277"/>
      <c r="KRT262" s="277"/>
      <c r="KRU262" s="277"/>
      <c r="KRV262" s="277"/>
      <c r="KRW262" s="277"/>
      <c r="KRX262" s="402"/>
      <c r="KRY262" s="404"/>
      <c r="KRZ262" s="49"/>
      <c r="KSA262" s="49"/>
      <c r="KSB262" s="49"/>
      <c r="KSC262" s="99"/>
      <c r="KSD262" s="98"/>
      <c r="KSE262" s="49"/>
      <c r="KSF262" s="405"/>
      <c r="KSG262" s="405"/>
      <c r="KSH262" s="277"/>
      <c r="KSI262" s="277"/>
      <c r="KSJ262" s="277"/>
      <c r="KSK262" s="277"/>
      <c r="KSL262" s="277"/>
      <c r="KSM262" s="277"/>
      <c r="KSN262" s="277"/>
      <c r="KSO262" s="277"/>
      <c r="KSP262" s="402"/>
      <c r="KSQ262" s="404"/>
      <c r="KSR262" s="49"/>
      <c r="KSS262" s="49"/>
      <c r="KST262" s="49"/>
      <c r="KSU262" s="99"/>
      <c r="KSV262" s="98"/>
      <c r="KSW262" s="49"/>
      <c r="KSX262" s="405"/>
      <c r="KSY262" s="405"/>
      <c r="KSZ262" s="277"/>
      <c r="KTA262" s="277"/>
      <c r="KTB262" s="277"/>
      <c r="KTC262" s="277"/>
      <c r="KTD262" s="277"/>
      <c r="KTE262" s="277"/>
      <c r="KTF262" s="277"/>
      <c r="KTG262" s="277"/>
      <c r="KTH262" s="402"/>
      <c r="KTI262" s="404"/>
      <c r="KTJ262" s="49"/>
      <c r="KTK262" s="49"/>
      <c r="KTL262" s="49"/>
      <c r="KTM262" s="99"/>
      <c r="KTN262" s="98"/>
      <c r="KTO262" s="49"/>
      <c r="KTP262" s="405"/>
      <c r="KTQ262" s="405"/>
      <c r="KTR262" s="277"/>
      <c r="KTS262" s="277"/>
      <c r="KTT262" s="277"/>
      <c r="KTU262" s="277"/>
      <c r="KTV262" s="277"/>
      <c r="KTW262" s="277"/>
      <c r="KTX262" s="277"/>
      <c r="KTY262" s="277"/>
      <c r="KTZ262" s="402"/>
      <c r="KUA262" s="404"/>
      <c r="KUB262" s="49"/>
      <c r="KUC262" s="49"/>
      <c r="KUD262" s="49"/>
      <c r="KUE262" s="99"/>
      <c r="KUF262" s="98"/>
      <c r="KUG262" s="49"/>
      <c r="KUH262" s="405"/>
      <c r="KUI262" s="405"/>
      <c r="KUJ262" s="277"/>
      <c r="KUK262" s="277"/>
      <c r="KUL262" s="277"/>
      <c r="KUM262" s="277"/>
      <c r="KUN262" s="277"/>
      <c r="KUO262" s="277"/>
      <c r="KUP262" s="277"/>
      <c r="KUQ262" s="277"/>
      <c r="KUR262" s="402"/>
      <c r="KUS262" s="404"/>
      <c r="KUT262" s="49"/>
      <c r="KUU262" s="49"/>
      <c r="KUV262" s="49"/>
      <c r="KUW262" s="99"/>
      <c r="KUX262" s="98"/>
      <c r="KUY262" s="49"/>
      <c r="KUZ262" s="405"/>
      <c r="KVA262" s="405"/>
      <c r="KVB262" s="277"/>
      <c r="KVC262" s="277"/>
      <c r="KVD262" s="277"/>
      <c r="KVE262" s="277"/>
      <c r="KVF262" s="277"/>
      <c r="KVG262" s="277"/>
      <c r="KVH262" s="277"/>
      <c r="KVI262" s="277"/>
      <c r="KVJ262" s="402"/>
      <c r="KVK262" s="404"/>
      <c r="KVL262" s="49"/>
      <c r="KVM262" s="49"/>
      <c r="KVN262" s="49"/>
      <c r="KVO262" s="99"/>
      <c r="KVP262" s="98"/>
      <c r="KVQ262" s="49"/>
      <c r="KVR262" s="405"/>
      <c r="KVS262" s="405"/>
      <c r="KVT262" s="277"/>
      <c r="KVU262" s="277"/>
      <c r="KVV262" s="277"/>
      <c r="KVW262" s="277"/>
      <c r="KVX262" s="277"/>
      <c r="KVY262" s="277"/>
      <c r="KVZ262" s="277"/>
      <c r="KWA262" s="277"/>
      <c r="KWB262" s="402"/>
      <c r="KWC262" s="404"/>
      <c r="KWD262" s="49"/>
      <c r="KWE262" s="49"/>
      <c r="KWF262" s="49"/>
      <c r="KWG262" s="99"/>
      <c r="KWH262" s="98"/>
      <c r="KWI262" s="49"/>
      <c r="KWJ262" s="405"/>
      <c r="KWK262" s="405"/>
      <c r="KWL262" s="277"/>
      <c r="KWM262" s="277"/>
      <c r="KWN262" s="277"/>
      <c r="KWO262" s="277"/>
      <c r="KWP262" s="277"/>
      <c r="KWQ262" s="277"/>
      <c r="KWR262" s="277"/>
      <c r="KWS262" s="277"/>
      <c r="KWT262" s="402"/>
      <c r="KWU262" s="404"/>
      <c r="KWV262" s="49"/>
      <c r="KWW262" s="49"/>
      <c r="KWX262" s="49"/>
      <c r="KWY262" s="99"/>
      <c r="KWZ262" s="98"/>
      <c r="KXA262" s="49"/>
      <c r="KXB262" s="405"/>
      <c r="KXC262" s="405"/>
      <c r="KXD262" s="277"/>
      <c r="KXE262" s="277"/>
      <c r="KXF262" s="277"/>
      <c r="KXG262" s="277"/>
      <c r="KXH262" s="277"/>
      <c r="KXI262" s="277"/>
      <c r="KXJ262" s="277"/>
      <c r="KXK262" s="277"/>
      <c r="KXL262" s="402"/>
      <c r="KXM262" s="404"/>
      <c r="KXN262" s="49"/>
      <c r="KXO262" s="49"/>
      <c r="KXP262" s="49"/>
      <c r="KXQ262" s="99"/>
      <c r="KXR262" s="98"/>
      <c r="KXS262" s="49"/>
      <c r="KXT262" s="405"/>
      <c r="KXU262" s="405"/>
      <c r="KXV262" s="277"/>
      <c r="KXW262" s="277"/>
      <c r="KXX262" s="277"/>
      <c r="KXY262" s="277"/>
      <c r="KXZ262" s="277"/>
      <c r="KYA262" s="277"/>
      <c r="KYB262" s="277"/>
      <c r="KYC262" s="277"/>
      <c r="KYD262" s="402"/>
      <c r="KYE262" s="404"/>
      <c r="KYF262" s="49"/>
      <c r="KYG262" s="49"/>
      <c r="KYH262" s="49"/>
      <c r="KYI262" s="99"/>
      <c r="KYJ262" s="98"/>
      <c r="KYK262" s="49"/>
      <c r="KYL262" s="405"/>
      <c r="KYM262" s="405"/>
      <c r="KYN262" s="277"/>
      <c r="KYO262" s="277"/>
      <c r="KYP262" s="277"/>
      <c r="KYQ262" s="277"/>
      <c r="KYR262" s="277"/>
      <c r="KYS262" s="277"/>
      <c r="KYT262" s="277"/>
      <c r="KYU262" s="277"/>
      <c r="KYV262" s="402"/>
      <c r="KYW262" s="404"/>
      <c r="KYX262" s="49"/>
      <c r="KYY262" s="49"/>
      <c r="KYZ262" s="49"/>
      <c r="KZA262" s="99"/>
      <c r="KZB262" s="98"/>
      <c r="KZC262" s="49"/>
      <c r="KZD262" s="405"/>
      <c r="KZE262" s="405"/>
      <c r="KZF262" s="277"/>
      <c r="KZG262" s="277"/>
      <c r="KZH262" s="277"/>
      <c r="KZI262" s="277"/>
      <c r="KZJ262" s="277"/>
      <c r="KZK262" s="277"/>
      <c r="KZL262" s="277"/>
      <c r="KZM262" s="277"/>
      <c r="KZN262" s="402"/>
      <c r="KZO262" s="404"/>
      <c r="KZP262" s="49"/>
      <c r="KZQ262" s="49"/>
      <c r="KZR262" s="49"/>
      <c r="KZS262" s="99"/>
      <c r="KZT262" s="98"/>
      <c r="KZU262" s="49"/>
      <c r="KZV262" s="405"/>
      <c r="KZW262" s="405"/>
      <c r="KZX262" s="277"/>
      <c r="KZY262" s="277"/>
      <c r="KZZ262" s="277"/>
      <c r="LAA262" s="277"/>
      <c r="LAB262" s="277"/>
      <c r="LAC262" s="277"/>
      <c r="LAD262" s="277"/>
      <c r="LAE262" s="277"/>
      <c r="LAF262" s="402"/>
      <c r="LAG262" s="404"/>
      <c r="LAH262" s="49"/>
      <c r="LAI262" s="49"/>
      <c r="LAJ262" s="49"/>
      <c r="LAK262" s="99"/>
      <c r="LAL262" s="98"/>
      <c r="LAM262" s="49"/>
      <c r="LAN262" s="405"/>
      <c r="LAO262" s="405"/>
      <c r="LAP262" s="277"/>
      <c r="LAQ262" s="277"/>
      <c r="LAR262" s="277"/>
      <c r="LAS262" s="277"/>
      <c r="LAT262" s="277"/>
      <c r="LAU262" s="277"/>
      <c r="LAV262" s="277"/>
      <c r="LAW262" s="277"/>
      <c r="LAX262" s="402"/>
      <c r="LAY262" s="404"/>
      <c r="LAZ262" s="49"/>
      <c r="LBA262" s="49"/>
      <c r="LBB262" s="49"/>
      <c r="LBC262" s="99"/>
      <c r="LBD262" s="98"/>
      <c r="LBE262" s="49"/>
      <c r="LBF262" s="405"/>
      <c r="LBG262" s="405"/>
      <c r="LBH262" s="277"/>
      <c r="LBI262" s="277"/>
      <c r="LBJ262" s="277"/>
      <c r="LBK262" s="277"/>
      <c r="LBL262" s="277"/>
      <c r="LBM262" s="277"/>
      <c r="LBN262" s="277"/>
      <c r="LBO262" s="277"/>
      <c r="LBP262" s="402"/>
      <c r="LBQ262" s="404"/>
      <c r="LBR262" s="49"/>
      <c r="LBS262" s="49"/>
      <c r="LBT262" s="49"/>
      <c r="LBU262" s="99"/>
      <c r="LBV262" s="98"/>
      <c r="LBW262" s="49"/>
      <c r="LBX262" s="405"/>
      <c r="LBY262" s="405"/>
      <c r="LBZ262" s="277"/>
      <c r="LCA262" s="277"/>
      <c r="LCB262" s="277"/>
      <c r="LCC262" s="277"/>
      <c r="LCD262" s="277"/>
      <c r="LCE262" s="277"/>
      <c r="LCF262" s="277"/>
      <c r="LCG262" s="277"/>
      <c r="LCH262" s="402"/>
      <c r="LCI262" s="404"/>
      <c r="LCJ262" s="49"/>
      <c r="LCK262" s="49"/>
      <c r="LCL262" s="49"/>
      <c r="LCM262" s="99"/>
      <c r="LCN262" s="98"/>
      <c r="LCO262" s="49"/>
      <c r="LCP262" s="405"/>
      <c r="LCQ262" s="405"/>
      <c r="LCR262" s="277"/>
      <c r="LCS262" s="277"/>
      <c r="LCT262" s="277"/>
      <c r="LCU262" s="277"/>
      <c r="LCV262" s="277"/>
      <c r="LCW262" s="277"/>
      <c r="LCX262" s="277"/>
      <c r="LCY262" s="277"/>
      <c r="LCZ262" s="402"/>
      <c r="LDA262" s="404"/>
      <c r="LDB262" s="49"/>
      <c r="LDC262" s="49"/>
      <c r="LDD262" s="49"/>
      <c r="LDE262" s="99"/>
      <c r="LDF262" s="98"/>
      <c r="LDG262" s="49"/>
      <c r="LDH262" s="405"/>
      <c r="LDI262" s="405"/>
      <c r="LDJ262" s="277"/>
      <c r="LDK262" s="277"/>
      <c r="LDL262" s="277"/>
      <c r="LDM262" s="277"/>
      <c r="LDN262" s="277"/>
      <c r="LDO262" s="277"/>
      <c r="LDP262" s="277"/>
      <c r="LDQ262" s="277"/>
      <c r="LDR262" s="402"/>
      <c r="LDS262" s="404"/>
      <c r="LDT262" s="49"/>
      <c r="LDU262" s="49"/>
      <c r="LDV262" s="49"/>
      <c r="LDW262" s="99"/>
      <c r="LDX262" s="98"/>
      <c r="LDY262" s="49"/>
      <c r="LDZ262" s="405"/>
      <c r="LEA262" s="405"/>
      <c r="LEB262" s="277"/>
      <c r="LEC262" s="277"/>
      <c r="LED262" s="277"/>
      <c r="LEE262" s="277"/>
      <c r="LEF262" s="277"/>
      <c r="LEG262" s="277"/>
      <c r="LEH262" s="277"/>
      <c r="LEI262" s="277"/>
      <c r="LEJ262" s="402"/>
      <c r="LEK262" s="404"/>
      <c r="LEL262" s="49"/>
      <c r="LEM262" s="49"/>
      <c r="LEN262" s="49"/>
      <c r="LEO262" s="99"/>
      <c r="LEP262" s="98"/>
      <c r="LEQ262" s="49"/>
      <c r="LER262" s="405"/>
      <c r="LES262" s="405"/>
      <c r="LET262" s="277"/>
      <c r="LEU262" s="277"/>
      <c r="LEV262" s="277"/>
      <c r="LEW262" s="277"/>
      <c r="LEX262" s="277"/>
      <c r="LEY262" s="277"/>
      <c r="LEZ262" s="277"/>
      <c r="LFA262" s="277"/>
      <c r="LFB262" s="402"/>
      <c r="LFC262" s="404"/>
      <c r="LFD262" s="49"/>
      <c r="LFE262" s="49"/>
      <c r="LFF262" s="49"/>
      <c r="LFG262" s="99"/>
      <c r="LFH262" s="98"/>
      <c r="LFI262" s="49"/>
      <c r="LFJ262" s="405"/>
      <c r="LFK262" s="405"/>
      <c r="LFL262" s="277"/>
      <c r="LFM262" s="277"/>
      <c r="LFN262" s="277"/>
      <c r="LFO262" s="277"/>
      <c r="LFP262" s="277"/>
      <c r="LFQ262" s="277"/>
      <c r="LFR262" s="277"/>
      <c r="LFS262" s="277"/>
      <c r="LFT262" s="402"/>
      <c r="LFU262" s="404"/>
      <c r="LFV262" s="49"/>
      <c r="LFW262" s="49"/>
      <c r="LFX262" s="49"/>
      <c r="LFY262" s="99"/>
      <c r="LFZ262" s="98"/>
      <c r="LGA262" s="49"/>
      <c r="LGB262" s="405"/>
      <c r="LGC262" s="405"/>
      <c r="LGD262" s="277"/>
      <c r="LGE262" s="277"/>
      <c r="LGF262" s="277"/>
      <c r="LGG262" s="277"/>
      <c r="LGH262" s="277"/>
      <c r="LGI262" s="277"/>
      <c r="LGJ262" s="277"/>
      <c r="LGK262" s="277"/>
      <c r="LGL262" s="402"/>
      <c r="LGM262" s="404"/>
      <c r="LGN262" s="49"/>
      <c r="LGO262" s="49"/>
      <c r="LGP262" s="49"/>
      <c r="LGQ262" s="99"/>
      <c r="LGR262" s="98"/>
      <c r="LGS262" s="49"/>
      <c r="LGT262" s="405"/>
      <c r="LGU262" s="405"/>
      <c r="LGV262" s="277"/>
      <c r="LGW262" s="277"/>
      <c r="LGX262" s="277"/>
      <c r="LGY262" s="277"/>
      <c r="LGZ262" s="277"/>
      <c r="LHA262" s="277"/>
      <c r="LHB262" s="277"/>
      <c r="LHC262" s="277"/>
      <c r="LHD262" s="402"/>
      <c r="LHE262" s="404"/>
      <c r="LHF262" s="49"/>
      <c r="LHG262" s="49"/>
      <c r="LHH262" s="49"/>
      <c r="LHI262" s="99"/>
      <c r="LHJ262" s="98"/>
      <c r="LHK262" s="49"/>
      <c r="LHL262" s="405"/>
      <c r="LHM262" s="405"/>
      <c r="LHN262" s="277"/>
      <c r="LHO262" s="277"/>
      <c r="LHP262" s="277"/>
      <c r="LHQ262" s="277"/>
      <c r="LHR262" s="277"/>
      <c r="LHS262" s="277"/>
      <c r="LHT262" s="277"/>
      <c r="LHU262" s="277"/>
      <c r="LHV262" s="402"/>
      <c r="LHW262" s="404"/>
      <c r="LHX262" s="49"/>
      <c r="LHY262" s="49"/>
      <c r="LHZ262" s="49"/>
      <c r="LIA262" s="99"/>
      <c r="LIB262" s="98"/>
      <c r="LIC262" s="49"/>
      <c r="LID262" s="405"/>
      <c r="LIE262" s="405"/>
      <c r="LIF262" s="277"/>
      <c r="LIG262" s="277"/>
      <c r="LIH262" s="277"/>
      <c r="LII262" s="277"/>
      <c r="LIJ262" s="277"/>
      <c r="LIK262" s="277"/>
      <c r="LIL262" s="277"/>
      <c r="LIM262" s="277"/>
      <c r="LIN262" s="402"/>
      <c r="LIO262" s="404"/>
      <c r="LIP262" s="49"/>
      <c r="LIQ262" s="49"/>
      <c r="LIR262" s="49"/>
      <c r="LIS262" s="99"/>
      <c r="LIT262" s="98"/>
      <c r="LIU262" s="49"/>
      <c r="LIV262" s="405"/>
      <c r="LIW262" s="405"/>
      <c r="LIX262" s="277"/>
      <c r="LIY262" s="277"/>
      <c r="LIZ262" s="277"/>
      <c r="LJA262" s="277"/>
      <c r="LJB262" s="277"/>
      <c r="LJC262" s="277"/>
      <c r="LJD262" s="277"/>
      <c r="LJE262" s="277"/>
      <c r="LJF262" s="402"/>
      <c r="LJG262" s="404"/>
      <c r="LJH262" s="49"/>
      <c r="LJI262" s="49"/>
      <c r="LJJ262" s="49"/>
      <c r="LJK262" s="99"/>
      <c r="LJL262" s="98"/>
      <c r="LJM262" s="49"/>
      <c r="LJN262" s="405"/>
      <c r="LJO262" s="405"/>
      <c r="LJP262" s="277"/>
      <c r="LJQ262" s="277"/>
      <c r="LJR262" s="277"/>
      <c r="LJS262" s="277"/>
      <c r="LJT262" s="277"/>
      <c r="LJU262" s="277"/>
      <c r="LJV262" s="277"/>
      <c r="LJW262" s="277"/>
      <c r="LJX262" s="402"/>
      <c r="LJY262" s="404"/>
      <c r="LJZ262" s="49"/>
      <c r="LKA262" s="49"/>
      <c r="LKB262" s="49"/>
      <c r="LKC262" s="99"/>
      <c r="LKD262" s="98"/>
      <c r="LKE262" s="49"/>
      <c r="LKF262" s="405"/>
      <c r="LKG262" s="405"/>
      <c r="LKH262" s="277"/>
      <c r="LKI262" s="277"/>
      <c r="LKJ262" s="277"/>
      <c r="LKK262" s="277"/>
      <c r="LKL262" s="277"/>
      <c r="LKM262" s="277"/>
      <c r="LKN262" s="277"/>
      <c r="LKO262" s="277"/>
      <c r="LKP262" s="402"/>
      <c r="LKQ262" s="404"/>
      <c r="LKR262" s="49"/>
      <c r="LKS262" s="49"/>
      <c r="LKT262" s="49"/>
      <c r="LKU262" s="99"/>
      <c r="LKV262" s="98"/>
      <c r="LKW262" s="49"/>
      <c r="LKX262" s="405"/>
      <c r="LKY262" s="405"/>
      <c r="LKZ262" s="277"/>
      <c r="LLA262" s="277"/>
      <c r="LLB262" s="277"/>
      <c r="LLC262" s="277"/>
      <c r="LLD262" s="277"/>
      <c r="LLE262" s="277"/>
      <c r="LLF262" s="277"/>
      <c r="LLG262" s="277"/>
      <c r="LLH262" s="402"/>
      <c r="LLI262" s="404"/>
      <c r="LLJ262" s="49"/>
      <c r="LLK262" s="49"/>
      <c r="LLL262" s="49"/>
      <c r="LLM262" s="99"/>
      <c r="LLN262" s="98"/>
      <c r="LLO262" s="49"/>
      <c r="LLP262" s="405"/>
      <c r="LLQ262" s="405"/>
      <c r="LLR262" s="277"/>
      <c r="LLS262" s="277"/>
      <c r="LLT262" s="277"/>
      <c r="LLU262" s="277"/>
      <c r="LLV262" s="277"/>
      <c r="LLW262" s="277"/>
      <c r="LLX262" s="277"/>
      <c r="LLY262" s="277"/>
      <c r="LLZ262" s="402"/>
      <c r="LMA262" s="404"/>
      <c r="LMB262" s="49"/>
      <c r="LMC262" s="49"/>
      <c r="LMD262" s="49"/>
      <c r="LME262" s="99"/>
      <c r="LMF262" s="98"/>
      <c r="LMG262" s="49"/>
      <c r="LMH262" s="405"/>
      <c r="LMI262" s="405"/>
      <c r="LMJ262" s="277"/>
      <c r="LMK262" s="277"/>
      <c r="LML262" s="277"/>
      <c r="LMM262" s="277"/>
      <c r="LMN262" s="277"/>
      <c r="LMO262" s="277"/>
      <c r="LMP262" s="277"/>
      <c r="LMQ262" s="277"/>
      <c r="LMR262" s="402"/>
      <c r="LMS262" s="404"/>
      <c r="LMT262" s="49"/>
      <c r="LMU262" s="49"/>
      <c r="LMV262" s="49"/>
      <c r="LMW262" s="99"/>
      <c r="LMX262" s="98"/>
      <c r="LMY262" s="49"/>
      <c r="LMZ262" s="405"/>
      <c r="LNA262" s="405"/>
      <c r="LNB262" s="277"/>
      <c r="LNC262" s="277"/>
      <c r="LND262" s="277"/>
      <c r="LNE262" s="277"/>
      <c r="LNF262" s="277"/>
      <c r="LNG262" s="277"/>
      <c r="LNH262" s="277"/>
      <c r="LNI262" s="277"/>
      <c r="LNJ262" s="402"/>
      <c r="LNK262" s="404"/>
      <c r="LNL262" s="49"/>
      <c r="LNM262" s="49"/>
      <c r="LNN262" s="49"/>
      <c r="LNO262" s="99"/>
      <c r="LNP262" s="98"/>
      <c r="LNQ262" s="49"/>
      <c r="LNR262" s="405"/>
      <c r="LNS262" s="405"/>
      <c r="LNT262" s="277"/>
      <c r="LNU262" s="277"/>
      <c r="LNV262" s="277"/>
      <c r="LNW262" s="277"/>
      <c r="LNX262" s="277"/>
      <c r="LNY262" s="277"/>
      <c r="LNZ262" s="277"/>
      <c r="LOA262" s="277"/>
      <c r="LOB262" s="402"/>
      <c r="LOC262" s="404"/>
      <c r="LOD262" s="49"/>
      <c r="LOE262" s="49"/>
      <c r="LOF262" s="49"/>
      <c r="LOG262" s="99"/>
      <c r="LOH262" s="98"/>
      <c r="LOI262" s="49"/>
      <c r="LOJ262" s="405"/>
      <c r="LOK262" s="405"/>
      <c r="LOL262" s="277"/>
      <c r="LOM262" s="277"/>
      <c r="LON262" s="277"/>
      <c r="LOO262" s="277"/>
      <c r="LOP262" s="277"/>
      <c r="LOQ262" s="277"/>
      <c r="LOR262" s="277"/>
      <c r="LOS262" s="277"/>
      <c r="LOT262" s="402"/>
      <c r="LOU262" s="404"/>
      <c r="LOV262" s="49"/>
      <c r="LOW262" s="49"/>
      <c r="LOX262" s="49"/>
      <c r="LOY262" s="99"/>
      <c r="LOZ262" s="98"/>
      <c r="LPA262" s="49"/>
      <c r="LPB262" s="405"/>
      <c r="LPC262" s="405"/>
      <c r="LPD262" s="277"/>
      <c r="LPE262" s="277"/>
      <c r="LPF262" s="277"/>
      <c r="LPG262" s="277"/>
      <c r="LPH262" s="277"/>
      <c r="LPI262" s="277"/>
      <c r="LPJ262" s="277"/>
      <c r="LPK262" s="277"/>
      <c r="LPL262" s="402"/>
      <c r="LPM262" s="404"/>
      <c r="LPN262" s="49"/>
      <c r="LPO262" s="49"/>
      <c r="LPP262" s="49"/>
      <c r="LPQ262" s="99"/>
      <c r="LPR262" s="98"/>
      <c r="LPS262" s="49"/>
      <c r="LPT262" s="405"/>
      <c r="LPU262" s="405"/>
      <c r="LPV262" s="277"/>
      <c r="LPW262" s="277"/>
      <c r="LPX262" s="277"/>
      <c r="LPY262" s="277"/>
      <c r="LPZ262" s="277"/>
      <c r="LQA262" s="277"/>
      <c r="LQB262" s="277"/>
      <c r="LQC262" s="277"/>
      <c r="LQD262" s="402"/>
      <c r="LQE262" s="404"/>
      <c r="LQF262" s="49"/>
      <c r="LQG262" s="49"/>
      <c r="LQH262" s="49"/>
      <c r="LQI262" s="99"/>
      <c r="LQJ262" s="98"/>
      <c r="LQK262" s="49"/>
      <c r="LQL262" s="405"/>
      <c r="LQM262" s="405"/>
      <c r="LQN262" s="277"/>
      <c r="LQO262" s="277"/>
      <c r="LQP262" s="277"/>
      <c r="LQQ262" s="277"/>
      <c r="LQR262" s="277"/>
      <c r="LQS262" s="277"/>
      <c r="LQT262" s="277"/>
      <c r="LQU262" s="277"/>
      <c r="LQV262" s="402"/>
      <c r="LQW262" s="404"/>
      <c r="LQX262" s="49"/>
      <c r="LQY262" s="49"/>
      <c r="LQZ262" s="49"/>
      <c r="LRA262" s="99"/>
      <c r="LRB262" s="98"/>
      <c r="LRC262" s="49"/>
      <c r="LRD262" s="405"/>
      <c r="LRE262" s="405"/>
      <c r="LRF262" s="277"/>
      <c r="LRG262" s="277"/>
      <c r="LRH262" s="277"/>
      <c r="LRI262" s="277"/>
      <c r="LRJ262" s="277"/>
      <c r="LRK262" s="277"/>
      <c r="LRL262" s="277"/>
      <c r="LRM262" s="277"/>
      <c r="LRN262" s="402"/>
      <c r="LRO262" s="404"/>
      <c r="LRP262" s="49"/>
      <c r="LRQ262" s="49"/>
      <c r="LRR262" s="49"/>
      <c r="LRS262" s="99"/>
      <c r="LRT262" s="98"/>
      <c r="LRU262" s="49"/>
      <c r="LRV262" s="405"/>
      <c r="LRW262" s="405"/>
      <c r="LRX262" s="277"/>
      <c r="LRY262" s="277"/>
      <c r="LRZ262" s="277"/>
      <c r="LSA262" s="277"/>
      <c r="LSB262" s="277"/>
      <c r="LSC262" s="277"/>
      <c r="LSD262" s="277"/>
      <c r="LSE262" s="277"/>
      <c r="LSF262" s="402"/>
      <c r="LSG262" s="404"/>
      <c r="LSH262" s="49"/>
      <c r="LSI262" s="49"/>
      <c r="LSJ262" s="49"/>
      <c r="LSK262" s="99"/>
      <c r="LSL262" s="98"/>
      <c r="LSM262" s="49"/>
      <c r="LSN262" s="405"/>
      <c r="LSO262" s="405"/>
      <c r="LSP262" s="277"/>
      <c r="LSQ262" s="277"/>
      <c r="LSR262" s="277"/>
      <c r="LSS262" s="277"/>
      <c r="LST262" s="277"/>
      <c r="LSU262" s="277"/>
      <c r="LSV262" s="277"/>
      <c r="LSW262" s="277"/>
      <c r="LSX262" s="402"/>
      <c r="LSY262" s="404"/>
      <c r="LSZ262" s="49"/>
      <c r="LTA262" s="49"/>
      <c r="LTB262" s="49"/>
      <c r="LTC262" s="99"/>
      <c r="LTD262" s="98"/>
      <c r="LTE262" s="49"/>
      <c r="LTF262" s="405"/>
      <c r="LTG262" s="405"/>
      <c r="LTH262" s="277"/>
      <c r="LTI262" s="277"/>
      <c r="LTJ262" s="277"/>
      <c r="LTK262" s="277"/>
      <c r="LTL262" s="277"/>
      <c r="LTM262" s="277"/>
      <c r="LTN262" s="277"/>
      <c r="LTO262" s="277"/>
      <c r="LTP262" s="402"/>
      <c r="LTQ262" s="404"/>
      <c r="LTR262" s="49"/>
      <c r="LTS262" s="49"/>
      <c r="LTT262" s="49"/>
      <c r="LTU262" s="99"/>
      <c r="LTV262" s="98"/>
      <c r="LTW262" s="49"/>
      <c r="LTX262" s="405"/>
      <c r="LTY262" s="405"/>
      <c r="LTZ262" s="277"/>
      <c r="LUA262" s="277"/>
      <c r="LUB262" s="277"/>
      <c r="LUC262" s="277"/>
      <c r="LUD262" s="277"/>
      <c r="LUE262" s="277"/>
      <c r="LUF262" s="277"/>
      <c r="LUG262" s="277"/>
      <c r="LUH262" s="402"/>
      <c r="LUI262" s="404"/>
      <c r="LUJ262" s="49"/>
      <c r="LUK262" s="49"/>
      <c r="LUL262" s="49"/>
      <c r="LUM262" s="99"/>
      <c r="LUN262" s="98"/>
      <c r="LUO262" s="49"/>
      <c r="LUP262" s="405"/>
      <c r="LUQ262" s="405"/>
      <c r="LUR262" s="277"/>
      <c r="LUS262" s="277"/>
      <c r="LUT262" s="277"/>
      <c r="LUU262" s="277"/>
      <c r="LUV262" s="277"/>
      <c r="LUW262" s="277"/>
      <c r="LUX262" s="277"/>
      <c r="LUY262" s="277"/>
      <c r="LUZ262" s="402"/>
      <c r="LVA262" s="404"/>
      <c r="LVB262" s="49"/>
      <c r="LVC262" s="49"/>
      <c r="LVD262" s="49"/>
      <c r="LVE262" s="99"/>
      <c r="LVF262" s="98"/>
      <c r="LVG262" s="49"/>
      <c r="LVH262" s="405"/>
      <c r="LVI262" s="405"/>
      <c r="LVJ262" s="277"/>
      <c r="LVK262" s="277"/>
      <c r="LVL262" s="277"/>
      <c r="LVM262" s="277"/>
      <c r="LVN262" s="277"/>
      <c r="LVO262" s="277"/>
      <c r="LVP262" s="277"/>
      <c r="LVQ262" s="277"/>
      <c r="LVR262" s="402"/>
      <c r="LVS262" s="404"/>
      <c r="LVT262" s="49"/>
      <c r="LVU262" s="49"/>
      <c r="LVV262" s="49"/>
      <c r="LVW262" s="99"/>
      <c r="LVX262" s="98"/>
      <c r="LVY262" s="49"/>
      <c r="LVZ262" s="405"/>
      <c r="LWA262" s="405"/>
      <c r="LWB262" s="277"/>
      <c r="LWC262" s="277"/>
      <c r="LWD262" s="277"/>
      <c r="LWE262" s="277"/>
      <c r="LWF262" s="277"/>
      <c r="LWG262" s="277"/>
      <c r="LWH262" s="277"/>
      <c r="LWI262" s="277"/>
      <c r="LWJ262" s="402"/>
      <c r="LWK262" s="404"/>
      <c r="LWL262" s="49"/>
      <c r="LWM262" s="49"/>
      <c r="LWN262" s="49"/>
      <c r="LWO262" s="99"/>
      <c r="LWP262" s="98"/>
      <c r="LWQ262" s="49"/>
      <c r="LWR262" s="405"/>
      <c r="LWS262" s="405"/>
      <c r="LWT262" s="277"/>
      <c r="LWU262" s="277"/>
      <c r="LWV262" s="277"/>
      <c r="LWW262" s="277"/>
      <c r="LWX262" s="277"/>
      <c r="LWY262" s="277"/>
      <c r="LWZ262" s="277"/>
      <c r="LXA262" s="277"/>
      <c r="LXB262" s="402"/>
      <c r="LXC262" s="404"/>
      <c r="LXD262" s="49"/>
      <c r="LXE262" s="49"/>
      <c r="LXF262" s="49"/>
      <c r="LXG262" s="99"/>
      <c r="LXH262" s="98"/>
      <c r="LXI262" s="49"/>
      <c r="LXJ262" s="405"/>
      <c r="LXK262" s="405"/>
      <c r="LXL262" s="277"/>
      <c r="LXM262" s="277"/>
      <c r="LXN262" s="277"/>
      <c r="LXO262" s="277"/>
      <c r="LXP262" s="277"/>
      <c r="LXQ262" s="277"/>
      <c r="LXR262" s="277"/>
      <c r="LXS262" s="277"/>
      <c r="LXT262" s="402"/>
      <c r="LXU262" s="404"/>
      <c r="LXV262" s="49"/>
      <c r="LXW262" s="49"/>
      <c r="LXX262" s="49"/>
      <c r="LXY262" s="99"/>
      <c r="LXZ262" s="98"/>
      <c r="LYA262" s="49"/>
      <c r="LYB262" s="405"/>
      <c r="LYC262" s="405"/>
      <c r="LYD262" s="277"/>
      <c r="LYE262" s="277"/>
      <c r="LYF262" s="277"/>
      <c r="LYG262" s="277"/>
      <c r="LYH262" s="277"/>
      <c r="LYI262" s="277"/>
      <c r="LYJ262" s="277"/>
      <c r="LYK262" s="277"/>
      <c r="LYL262" s="402"/>
      <c r="LYM262" s="404"/>
      <c r="LYN262" s="49"/>
      <c r="LYO262" s="49"/>
      <c r="LYP262" s="49"/>
      <c r="LYQ262" s="99"/>
      <c r="LYR262" s="98"/>
      <c r="LYS262" s="49"/>
      <c r="LYT262" s="405"/>
      <c r="LYU262" s="405"/>
      <c r="LYV262" s="277"/>
      <c r="LYW262" s="277"/>
      <c r="LYX262" s="277"/>
      <c r="LYY262" s="277"/>
      <c r="LYZ262" s="277"/>
      <c r="LZA262" s="277"/>
      <c r="LZB262" s="277"/>
      <c r="LZC262" s="277"/>
      <c r="LZD262" s="402"/>
      <c r="LZE262" s="404"/>
      <c r="LZF262" s="49"/>
      <c r="LZG262" s="49"/>
      <c r="LZH262" s="49"/>
      <c r="LZI262" s="99"/>
      <c r="LZJ262" s="98"/>
      <c r="LZK262" s="49"/>
      <c r="LZL262" s="405"/>
      <c r="LZM262" s="405"/>
      <c r="LZN262" s="277"/>
      <c r="LZO262" s="277"/>
      <c r="LZP262" s="277"/>
      <c r="LZQ262" s="277"/>
      <c r="LZR262" s="277"/>
      <c r="LZS262" s="277"/>
      <c r="LZT262" s="277"/>
      <c r="LZU262" s="277"/>
      <c r="LZV262" s="402"/>
      <c r="LZW262" s="404"/>
      <c r="LZX262" s="49"/>
      <c r="LZY262" s="49"/>
      <c r="LZZ262" s="49"/>
      <c r="MAA262" s="99"/>
      <c r="MAB262" s="98"/>
      <c r="MAC262" s="49"/>
      <c r="MAD262" s="405"/>
      <c r="MAE262" s="405"/>
      <c r="MAF262" s="277"/>
      <c r="MAG262" s="277"/>
      <c r="MAH262" s="277"/>
      <c r="MAI262" s="277"/>
      <c r="MAJ262" s="277"/>
      <c r="MAK262" s="277"/>
      <c r="MAL262" s="277"/>
      <c r="MAM262" s="277"/>
      <c r="MAN262" s="402"/>
      <c r="MAO262" s="404"/>
      <c r="MAP262" s="49"/>
      <c r="MAQ262" s="49"/>
      <c r="MAR262" s="49"/>
      <c r="MAS262" s="99"/>
      <c r="MAT262" s="98"/>
      <c r="MAU262" s="49"/>
      <c r="MAV262" s="405"/>
      <c r="MAW262" s="405"/>
      <c r="MAX262" s="277"/>
      <c r="MAY262" s="277"/>
      <c r="MAZ262" s="277"/>
      <c r="MBA262" s="277"/>
      <c r="MBB262" s="277"/>
      <c r="MBC262" s="277"/>
      <c r="MBD262" s="277"/>
      <c r="MBE262" s="277"/>
      <c r="MBF262" s="402"/>
      <c r="MBG262" s="404"/>
      <c r="MBH262" s="49"/>
      <c r="MBI262" s="49"/>
      <c r="MBJ262" s="49"/>
      <c r="MBK262" s="99"/>
      <c r="MBL262" s="98"/>
      <c r="MBM262" s="49"/>
      <c r="MBN262" s="405"/>
      <c r="MBO262" s="405"/>
      <c r="MBP262" s="277"/>
      <c r="MBQ262" s="277"/>
      <c r="MBR262" s="277"/>
      <c r="MBS262" s="277"/>
      <c r="MBT262" s="277"/>
      <c r="MBU262" s="277"/>
      <c r="MBV262" s="277"/>
      <c r="MBW262" s="277"/>
      <c r="MBX262" s="402"/>
      <c r="MBY262" s="404"/>
      <c r="MBZ262" s="49"/>
      <c r="MCA262" s="49"/>
      <c r="MCB262" s="49"/>
      <c r="MCC262" s="99"/>
      <c r="MCD262" s="98"/>
      <c r="MCE262" s="49"/>
      <c r="MCF262" s="405"/>
      <c r="MCG262" s="405"/>
      <c r="MCH262" s="277"/>
      <c r="MCI262" s="277"/>
      <c r="MCJ262" s="277"/>
      <c r="MCK262" s="277"/>
      <c r="MCL262" s="277"/>
      <c r="MCM262" s="277"/>
      <c r="MCN262" s="277"/>
      <c r="MCO262" s="277"/>
      <c r="MCP262" s="402"/>
      <c r="MCQ262" s="404"/>
      <c r="MCR262" s="49"/>
      <c r="MCS262" s="49"/>
      <c r="MCT262" s="49"/>
      <c r="MCU262" s="99"/>
      <c r="MCV262" s="98"/>
      <c r="MCW262" s="49"/>
      <c r="MCX262" s="405"/>
      <c r="MCY262" s="405"/>
      <c r="MCZ262" s="277"/>
      <c r="MDA262" s="277"/>
      <c r="MDB262" s="277"/>
      <c r="MDC262" s="277"/>
      <c r="MDD262" s="277"/>
      <c r="MDE262" s="277"/>
      <c r="MDF262" s="277"/>
      <c r="MDG262" s="277"/>
      <c r="MDH262" s="402"/>
      <c r="MDI262" s="404"/>
      <c r="MDJ262" s="49"/>
      <c r="MDK262" s="49"/>
      <c r="MDL262" s="49"/>
      <c r="MDM262" s="99"/>
      <c r="MDN262" s="98"/>
      <c r="MDO262" s="49"/>
      <c r="MDP262" s="405"/>
      <c r="MDQ262" s="405"/>
      <c r="MDR262" s="277"/>
      <c r="MDS262" s="277"/>
      <c r="MDT262" s="277"/>
      <c r="MDU262" s="277"/>
      <c r="MDV262" s="277"/>
      <c r="MDW262" s="277"/>
      <c r="MDX262" s="277"/>
      <c r="MDY262" s="277"/>
      <c r="MDZ262" s="402"/>
      <c r="MEA262" s="404"/>
      <c r="MEB262" s="49"/>
      <c r="MEC262" s="49"/>
      <c r="MED262" s="49"/>
      <c r="MEE262" s="99"/>
      <c r="MEF262" s="98"/>
      <c r="MEG262" s="49"/>
      <c r="MEH262" s="405"/>
      <c r="MEI262" s="405"/>
      <c r="MEJ262" s="277"/>
      <c r="MEK262" s="277"/>
      <c r="MEL262" s="277"/>
      <c r="MEM262" s="277"/>
      <c r="MEN262" s="277"/>
      <c r="MEO262" s="277"/>
      <c r="MEP262" s="277"/>
      <c r="MEQ262" s="277"/>
      <c r="MER262" s="402"/>
      <c r="MES262" s="404"/>
      <c r="MET262" s="49"/>
      <c r="MEU262" s="49"/>
      <c r="MEV262" s="49"/>
      <c r="MEW262" s="99"/>
      <c r="MEX262" s="98"/>
      <c r="MEY262" s="49"/>
      <c r="MEZ262" s="405"/>
      <c r="MFA262" s="405"/>
      <c r="MFB262" s="277"/>
      <c r="MFC262" s="277"/>
      <c r="MFD262" s="277"/>
      <c r="MFE262" s="277"/>
      <c r="MFF262" s="277"/>
      <c r="MFG262" s="277"/>
      <c r="MFH262" s="277"/>
      <c r="MFI262" s="277"/>
      <c r="MFJ262" s="402"/>
      <c r="MFK262" s="404"/>
      <c r="MFL262" s="49"/>
      <c r="MFM262" s="49"/>
      <c r="MFN262" s="49"/>
      <c r="MFO262" s="99"/>
      <c r="MFP262" s="98"/>
      <c r="MFQ262" s="49"/>
      <c r="MFR262" s="405"/>
      <c r="MFS262" s="405"/>
      <c r="MFT262" s="277"/>
      <c r="MFU262" s="277"/>
      <c r="MFV262" s="277"/>
      <c r="MFW262" s="277"/>
      <c r="MFX262" s="277"/>
      <c r="MFY262" s="277"/>
      <c r="MFZ262" s="277"/>
      <c r="MGA262" s="277"/>
      <c r="MGB262" s="402"/>
      <c r="MGC262" s="404"/>
      <c r="MGD262" s="49"/>
      <c r="MGE262" s="49"/>
      <c r="MGF262" s="49"/>
      <c r="MGG262" s="99"/>
      <c r="MGH262" s="98"/>
      <c r="MGI262" s="49"/>
      <c r="MGJ262" s="405"/>
      <c r="MGK262" s="405"/>
      <c r="MGL262" s="277"/>
      <c r="MGM262" s="277"/>
      <c r="MGN262" s="277"/>
      <c r="MGO262" s="277"/>
      <c r="MGP262" s="277"/>
      <c r="MGQ262" s="277"/>
      <c r="MGR262" s="277"/>
      <c r="MGS262" s="277"/>
      <c r="MGT262" s="402"/>
      <c r="MGU262" s="404"/>
      <c r="MGV262" s="49"/>
      <c r="MGW262" s="49"/>
      <c r="MGX262" s="49"/>
      <c r="MGY262" s="99"/>
      <c r="MGZ262" s="98"/>
      <c r="MHA262" s="49"/>
      <c r="MHB262" s="405"/>
      <c r="MHC262" s="405"/>
      <c r="MHD262" s="277"/>
      <c r="MHE262" s="277"/>
      <c r="MHF262" s="277"/>
      <c r="MHG262" s="277"/>
      <c r="MHH262" s="277"/>
      <c r="MHI262" s="277"/>
      <c r="MHJ262" s="277"/>
      <c r="MHK262" s="277"/>
      <c r="MHL262" s="402"/>
      <c r="MHM262" s="404"/>
      <c r="MHN262" s="49"/>
      <c r="MHO262" s="49"/>
      <c r="MHP262" s="49"/>
      <c r="MHQ262" s="99"/>
      <c r="MHR262" s="98"/>
      <c r="MHS262" s="49"/>
      <c r="MHT262" s="405"/>
      <c r="MHU262" s="405"/>
      <c r="MHV262" s="277"/>
      <c r="MHW262" s="277"/>
      <c r="MHX262" s="277"/>
      <c r="MHY262" s="277"/>
      <c r="MHZ262" s="277"/>
      <c r="MIA262" s="277"/>
      <c r="MIB262" s="277"/>
      <c r="MIC262" s="277"/>
      <c r="MID262" s="402"/>
      <c r="MIE262" s="404"/>
      <c r="MIF262" s="49"/>
      <c r="MIG262" s="49"/>
      <c r="MIH262" s="49"/>
      <c r="MII262" s="99"/>
      <c r="MIJ262" s="98"/>
      <c r="MIK262" s="49"/>
      <c r="MIL262" s="405"/>
      <c r="MIM262" s="405"/>
      <c r="MIN262" s="277"/>
      <c r="MIO262" s="277"/>
      <c r="MIP262" s="277"/>
      <c r="MIQ262" s="277"/>
      <c r="MIR262" s="277"/>
      <c r="MIS262" s="277"/>
      <c r="MIT262" s="277"/>
      <c r="MIU262" s="277"/>
      <c r="MIV262" s="402"/>
      <c r="MIW262" s="404"/>
      <c r="MIX262" s="49"/>
      <c r="MIY262" s="49"/>
      <c r="MIZ262" s="49"/>
      <c r="MJA262" s="99"/>
      <c r="MJB262" s="98"/>
      <c r="MJC262" s="49"/>
      <c r="MJD262" s="405"/>
      <c r="MJE262" s="405"/>
      <c r="MJF262" s="277"/>
      <c r="MJG262" s="277"/>
      <c r="MJH262" s="277"/>
      <c r="MJI262" s="277"/>
      <c r="MJJ262" s="277"/>
      <c r="MJK262" s="277"/>
      <c r="MJL262" s="277"/>
      <c r="MJM262" s="277"/>
      <c r="MJN262" s="402"/>
      <c r="MJO262" s="404"/>
      <c r="MJP262" s="49"/>
      <c r="MJQ262" s="49"/>
      <c r="MJR262" s="49"/>
      <c r="MJS262" s="99"/>
      <c r="MJT262" s="98"/>
      <c r="MJU262" s="49"/>
      <c r="MJV262" s="405"/>
      <c r="MJW262" s="405"/>
      <c r="MJX262" s="277"/>
      <c r="MJY262" s="277"/>
      <c r="MJZ262" s="277"/>
      <c r="MKA262" s="277"/>
      <c r="MKB262" s="277"/>
      <c r="MKC262" s="277"/>
      <c r="MKD262" s="277"/>
      <c r="MKE262" s="277"/>
      <c r="MKF262" s="402"/>
      <c r="MKG262" s="404"/>
      <c r="MKH262" s="49"/>
      <c r="MKI262" s="49"/>
      <c r="MKJ262" s="49"/>
      <c r="MKK262" s="99"/>
      <c r="MKL262" s="98"/>
      <c r="MKM262" s="49"/>
      <c r="MKN262" s="405"/>
      <c r="MKO262" s="405"/>
      <c r="MKP262" s="277"/>
      <c r="MKQ262" s="277"/>
      <c r="MKR262" s="277"/>
      <c r="MKS262" s="277"/>
      <c r="MKT262" s="277"/>
      <c r="MKU262" s="277"/>
      <c r="MKV262" s="277"/>
      <c r="MKW262" s="277"/>
      <c r="MKX262" s="402"/>
      <c r="MKY262" s="404"/>
      <c r="MKZ262" s="49"/>
      <c r="MLA262" s="49"/>
      <c r="MLB262" s="49"/>
      <c r="MLC262" s="99"/>
      <c r="MLD262" s="98"/>
      <c r="MLE262" s="49"/>
      <c r="MLF262" s="405"/>
      <c r="MLG262" s="405"/>
      <c r="MLH262" s="277"/>
      <c r="MLI262" s="277"/>
      <c r="MLJ262" s="277"/>
      <c r="MLK262" s="277"/>
      <c r="MLL262" s="277"/>
      <c r="MLM262" s="277"/>
      <c r="MLN262" s="277"/>
      <c r="MLO262" s="277"/>
      <c r="MLP262" s="402"/>
      <c r="MLQ262" s="404"/>
      <c r="MLR262" s="49"/>
      <c r="MLS262" s="49"/>
      <c r="MLT262" s="49"/>
      <c r="MLU262" s="99"/>
      <c r="MLV262" s="98"/>
      <c r="MLW262" s="49"/>
      <c r="MLX262" s="405"/>
      <c r="MLY262" s="405"/>
      <c r="MLZ262" s="277"/>
      <c r="MMA262" s="277"/>
      <c r="MMB262" s="277"/>
      <c r="MMC262" s="277"/>
      <c r="MMD262" s="277"/>
      <c r="MME262" s="277"/>
      <c r="MMF262" s="277"/>
      <c r="MMG262" s="277"/>
      <c r="MMH262" s="402"/>
      <c r="MMI262" s="404"/>
      <c r="MMJ262" s="49"/>
      <c r="MMK262" s="49"/>
      <c r="MML262" s="49"/>
      <c r="MMM262" s="99"/>
      <c r="MMN262" s="98"/>
      <c r="MMO262" s="49"/>
      <c r="MMP262" s="405"/>
      <c r="MMQ262" s="405"/>
      <c r="MMR262" s="277"/>
      <c r="MMS262" s="277"/>
      <c r="MMT262" s="277"/>
      <c r="MMU262" s="277"/>
      <c r="MMV262" s="277"/>
      <c r="MMW262" s="277"/>
      <c r="MMX262" s="277"/>
      <c r="MMY262" s="277"/>
      <c r="MMZ262" s="402"/>
      <c r="MNA262" s="404"/>
      <c r="MNB262" s="49"/>
      <c r="MNC262" s="49"/>
      <c r="MND262" s="49"/>
      <c r="MNE262" s="99"/>
      <c r="MNF262" s="98"/>
      <c r="MNG262" s="49"/>
      <c r="MNH262" s="405"/>
      <c r="MNI262" s="405"/>
      <c r="MNJ262" s="277"/>
      <c r="MNK262" s="277"/>
      <c r="MNL262" s="277"/>
      <c r="MNM262" s="277"/>
      <c r="MNN262" s="277"/>
      <c r="MNO262" s="277"/>
      <c r="MNP262" s="277"/>
      <c r="MNQ262" s="277"/>
      <c r="MNR262" s="402"/>
      <c r="MNS262" s="404"/>
      <c r="MNT262" s="49"/>
      <c r="MNU262" s="49"/>
      <c r="MNV262" s="49"/>
      <c r="MNW262" s="99"/>
      <c r="MNX262" s="98"/>
      <c r="MNY262" s="49"/>
      <c r="MNZ262" s="405"/>
      <c r="MOA262" s="405"/>
      <c r="MOB262" s="277"/>
      <c r="MOC262" s="277"/>
      <c r="MOD262" s="277"/>
      <c r="MOE262" s="277"/>
      <c r="MOF262" s="277"/>
      <c r="MOG262" s="277"/>
      <c r="MOH262" s="277"/>
      <c r="MOI262" s="277"/>
      <c r="MOJ262" s="402"/>
      <c r="MOK262" s="404"/>
      <c r="MOL262" s="49"/>
      <c r="MOM262" s="49"/>
      <c r="MON262" s="49"/>
      <c r="MOO262" s="99"/>
      <c r="MOP262" s="98"/>
      <c r="MOQ262" s="49"/>
      <c r="MOR262" s="405"/>
      <c r="MOS262" s="405"/>
      <c r="MOT262" s="277"/>
      <c r="MOU262" s="277"/>
      <c r="MOV262" s="277"/>
      <c r="MOW262" s="277"/>
      <c r="MOX262" s="277"/>
      <c r="MOY262" s="277"/>
      <c r="MOZ262" s="277"/>
      <c r="MPA262" s="277"/>
      <c r="MPB262" s="402"/>
      <c r="MPC262" s="404"/>
      <c r="MPD262" s="49"/>
      <c r="MPE262" s="49"/>
      <c r="MPF262" s="49"/>
      <c r="MPG262" s="99"/>
      <c r="MPH262" s="98"/>
      <c r="MPI262" s="49"/>
      <c r="MPJ262" s="405"/>
      <c r="MPK262" s="405"/>
      <c r="MPL262" s="277"/>
      <c r="MPM262" s="277"/>
      <c r="MPN262" s="277"/>
      <c r="MPO262" s="277"/>
      <c r="MPP262" s="277"/>
      <c r="MPQ262" s="277"/>
      <c r="MPR262" s="277"/>
      <c r="MPS262" s="277"/>
      <c r="MPT262" s="402"/>
      <c r="MPU262" s="404"/>
      <c r="MPV262" s="49"/>
      <c r="MPW262" s="49"/>
      <c r="MPX262" s="49"/>
      <c r="MPY262" s="99"/>
      <c r="MPZ262" s="98"/>
      <c r="MQA262" s="49"/>
      <c r="MQB262" s="405"/>
      <c r="MQC262" s="405"/>
      <c r="MQD262" s="277"/>
      <c r="MQE262" s="277"/>
      <c r="MQF262" s="277"/>
      <c r="MQG262" s="277"/>
      <c r="MQH262" s="277"/>
      <c r="MQI262" s="277"/>
      <c r="MQJ262" s="277"/>
      <c r="MQK262" s="277"/>
      <c r="MQL262" s="402"/>
      <c r="MQM262" s="404"/>
      <c r="MQN262" s="49"/>
      <c r="MQO262" s="49"/>
      <c r="MQP262" s="49"/>
      <c r="MQQ262" s="99"/>
      <c r="MQR262" s="98"/>
      <c r="MQS262" s="49"/>
      <c r="MQT262" s="405"/>
      <c r="MQU262" s="405"/>
      <c r="MQV262" s="277"/>
      <c r="MQW262" s="277"/>
      <c r="MQX262" s="277"/>
      <c r="MQY262" s="277"/>
      <c r="MQZ262" s="277"/>
      <c r="MRA262" s="277"/>
      <c r="MRB262" s="277"/>
      <c r="MRC262" s="277"/>
      <c r="MRD262" s="402"/>
      <c r="MRE262" s="404"/>
      <c r="MRF262" s="49"/>
      <c r="MRG262" s="49"/>
      <c r="MRH262" s="49"/>
      <c r="MRI262" s="99"/>
      <c r="MRJ262" s="98"/>
      <c r="MRK262" s="49"/>
      <c r="MRL262" s="405"/>
      <c r="MRM262" s="405"/>
      <c r="MRN262" s="277"/>
      <c r="MRO262" s="277"/>
      <c r="MRP262" s="277"/>
      <c r="MRQ262" s="277"/>
      <c r="MRR262" s="277"/>
      <c r="MRS262" s="277"/>
      <c r="MRT262" s="277"/>
      <c r="MRU262" s="277"/>
      <c r="MRV262" s="402"/>
      <c r="MRW262" s="404"/>
      <c r="MRX262" s="49"/>
      <c r="MRY262" s="49"/>
      <c r="MRZ262" s="49"/>
      <c r="MSA262" s="99"/>
      <c r="MSB262" s="98"/>
      <c r="MSC262" s="49"/>
      <c r="MSD262" s="405"/>
      <c r="MSE262" s="405"/>
      <c r="MSF262" s="277"/>
      <c r="MSG262" s="277"/>
      <c r="MSH262" s="277"/>
      <c r="MSI262" s="277"/>
      <c r="MSJ262" s="277"/>
      <c r="MSK262" s="277"/>
      <c r="MSL262" s="277"/>
      <c r="MSM262" s="277"/>
      <c r="MSN262" s="402"/>
      <c r="MSO262" s="404"/>
      <c r="MSP262" s="49"/>
      <c r="MSQ262" s="49"/>
      <c r="MSR262" s="49"/>
      <c r="MSS262" s="99"/>
      <c r="MST262" s="98"/>
      <c r="MSU262" s="49"/>
      <c r="MSV262" s="405"/>
      <c r="MSW262" s="405"/>
      <c r="MSX262" s="277"/>
      <c r="MSY262" s="277"/>
      <c r="MSZ262" s="277"/>
      <c r="MTA262" s="277"/>
      <c r="MTB262" s="277"/>
      <c r="MTC262" s="277"/>
      <c r="MTD262" s="277"/>
      <c r="MTE262" s="277"/>
      <c r="MTF262" s="402"/>
      <c r="MTG262" s="404"/>
      <c r="MTH262" s="49"/>
      <c r="MTI262" s="49"/>
      <c r="MTJ262" s="49"/>
      <c r="MTK262" s="99"/>
      <c r="MTL262" s="98"/>
      <c r="MTM262" s="49"/>
      <c r="MTN262" s="405"/>
      <c r="MTO262" s="405"/>
      <c r="MTP262" s="277"/>
      <c r="MTQ262" s="277"/>
      <c r="MTR262" s="277"/>
      <c r="MTS262" s="277"/>
      <c r="MTT262" s="277"/>
      <c r="MTU262" s="277"/>
      <c r="MTV262" s="277"/>
      <c r="MTW262" s="277"/>
      <c r="MTX262" s="402"/>
      <c r="MTY262" s="404"/>
      <c r="MTZ262" s="49"/>
      <c r="MUA262" s="49"/>
      <c r="MUB262" s="49"/>
      <c r="MUC262" s="99"/>
      <c r="MUD262" s="98"/>
      <c r="MUE262" s="49"/>
      <c r="MUF262" s="405"/>
      <c r="MUG262" s="405"/>
      <c r="MUH262" s="277"/>
      <c r="MUI262" s="277"/>
      <c r="MUJ262" s="277"/>
      <c r="MUK262" s="277"/>
      <c r="MUL262" s="277"/>
      <c r="MUM262" s="277"/>
      <c r="MUN262" s="277"/>
      <c r="MUO262" s="277"/>
      <c r="MUP262" s="402"/>
      <c r="MUQ262" s="404"/>
      <c r="MUR262" s="49"/>
      <c r="MUS262" s="49"/>
      <c r="MUT262" s="49"/>
      <c r="MUU262" s="99"/>
      <c r="MUV262" s="98"/>
      <c r="MUW262" s="49"/>
      <c r="MUX262" s="405"/>
      <c r="MUY262" s="405"/>
      <c r="MUZ262" s="277"/>
      <c r="MVA262" s="277"/>
      <c r="MVB262" s="277"/>
      <c r="MVC262" s="277"/>
      <c r="MVD262" s="277"/>
      <c r="MVE262" s="277"/>
      <c r="MVF262" s="277"/>
      <c r="MVG262" s="277"/>
      <c r="MVH262" s="402"/>
      <c r="MVI262" s="404"/>
      <c r="MVJ262" s="49"/>
      <c r="MVK262" s="49"/>
      <c r="MVL262" s="49"/>
      <c r="MVM262" s="99"/>
      <c r="MVN262" s="98"/>
      <c r="MVO262" s="49"/>
      <c r="MVP262" s="405"/>
      <c r="MVQ262" s="405"/>
      <c r="MVR262" s="277"/>
      <c r="MVS262" s="277"/>
      <c r="MVT262" s="277"/>
      <c r="MVU262" s="277"/>
      <c r="MVV262" s="277"/>
      <c r="MVW262" s="277"/>
      <c r="MVX262" s="277"/>
      <c r="MVY262" s="277"/>
      <c r="MVZ262" s="402"/>
      <c r="MWA262" s="404"/>
      <c r="MWB262" s="49"/>
      <c r="MWC262" s="49"/>
      <c r="MWD262" s="49"/>
      <c r="MWE262" s="99"/>
      <c r="MWF262" s="98"/>
      <c r="MWG262" s="49"/>
      <c r="MWH262" s="405"/>
      <c r="MWI262" s="405"/>
      <c r="MWJ262" s="277"/>
      <c r="MWK262" s="277"/>
      <c r="MWL262" s="277"/>
      <c r="MWM262" s="277"/>
      <c r="MWN262" s="277"/>
      <c r="MWO262" s="277"/>
      <c r="MWP262" s="277"/>
      <c r="MWQ262" s="277"/>
      <c r="MWR262" s="402"/>
      <c r="MWS262" s="404"/>
      <c r="MWT262" s="49"/>
      <c r="MWU262" s="49"/>
      <c r="MWV262" s="49"/>
      <c r="MWW262" s="99"/>
      <c r="MWX262" s="98"/>
      <c r="MWY262" s="49"/>
      <c r="MWZ262" s="405"/>
      <c r="MXA262" s="405"/>
      <c r="MXB262" s="277"/>
      <c r="MXC262" s="277"/>
      <c r="MXD262" s="277"/>
      <c r="MXE262" s="277"/>
      <c r="MXF262" s="277"/>
      <c r="MXG262" s="277"/>
      <c r="MXH262" s="277"/>
      <c r="MXI262" s="277"/>
      <c r="MXJ262" s="402"/>
      <c r="MXK262" s="404"/>
      <c r="MXL262" s="49"/>
      <c r="MXM262" s="49"/>
      <c r="MXN262" s="49"/>
      <c r="MXO262" s="99"/>
      <c r="MXP262" s="98"/>
      <c r="MXQ262" s="49"/>
      <c r="MXR262" s="405"/>
      <c r="MXS262" s="405"/>
      <c r="MXT262" s="277"/>
      <c r="MXU262" s="277"/>
      <c r="MXV262" s="277"/>
      <c r="MXW262" s="277"/>
      <c r="MXX262" s="277"/>
      <c r="MXY262" s="277"/>
      <c r="MXZ262" s="277"/>
      <c r="MYA262" s="277"/>
      <c r="MYB262" s="402"/>
      <c r="MYC262" s="404"/>
      <c r="MYD262" s="49"/>
      <c r="MYE262" s="49"/>
      <c r="MYF262" s="49"/>
      <c r="MYG262" s="99"/>
      <c r="MYH262" s="98"/>
      <c r="MYI262" s="49"/>
      <c r="MYJ262" s="405"/>
      <c r="MYK262" s="405"/>
      <c r="MYL262" s="277"/>
      <c r="MYM262" s="277"/>
      <c r="MYN262" s="277"/>
      <c r="MYO262" s="277"/>
      <c r="MYP262" s="277"/>
      <c r="MYQ262" s="277"/>
      <c r="MYR262" s="277"/>
      <c r="MYS262" s="277"/>
      <c r="MYT262" s="402"/>
      <c r="MYU262" s="404"/>
      <c r="MYV262" s="49"/>
      <c r="MYW262" s="49"/>
      <c r="MYX262" s="49"/>
      <c r="MYY262" s="99"/>
      <c r="MYZ262" s="98"/>
      <c r="MZA262" s="49"/>
      <c r="MZB262" s="405"/>
      <c r="MZC262" s="405"/>
      <c r="MZD262" s="277"/>
      <c r="MZE262" s="277"/>
      <c r="MZF262" s="277"/>
      <c r="MZG262" s="277"/>
      <c r="MZH262" s="277"/>
      <c r="MZI262" s="277"/>
      <c r="MZJ262" s="277"/>
      <c r="MZK262" s="277"/>
      <c r="MZL262" s="402"/>
      <c r="MZM262" s="404"/>
      <c r="MZN262" s="49"/>
      <c r="MZO262" s="49"/>
      <c r="MZP262" s="49"/>
      <c r="MZQ262" s="99"/>
      <c r="MZR262" s="98"/>
      <c r="MZS262" s="49"/>
      <c r="MZT262" s="405"/>
      <c r="MZU262" s="405"/>
      <c r="MZV262" s="277"/>
      <c r="MZW262" s="277"/>
      <c r="MZX262" s="277"/>
      <c r="MZY262" s="277"/>
      <c r="MZZ262" s="277"/>
      <c r="NAA262" s="277"/>
      <c r="NAB262" s="277"/>
      <c r="NAC262" s="277"/>
      <c r="NAD262" s="402"/>
      <c r="NAE262" s="404"/>
      <c r="NAF262" s="49"/>
      <c r="NAG262" s="49"/>
      <c r="NAH262" s="49"/>
      <c r="NAI262" s="99"/>
      <c r="NAJ262" s="98"/>
      <c r="NAK262" s="49"/>
      <c r="NAL262" s="405"/>
      <c r="NAM262" s="405"/>
      <c r="NAN262" s="277"/>
      <c r="NAO262" s="277"/>
      <c r="NAP262" s="277"/>
      <c r="NAQ262" s="277"/>
      <c r="NAR262" s="277"/>
      <c r="NAS262" s="277"/>
      <c r="NAT262" s="277"/>
      <c r="NAU262" s="277"/>
      <c r="NAV262" s="402"/>
      <c r="NAW262" s="404"/>
      <c r="NAX262" s="49"/>
      <c r="NAY262" s="49"/>
      <c r="NAZ262" s="49"/>
      <c r="NBA262" s="99"/>
      <c r="NBB262" s="98"/>
      <c r="NBC262" s="49"/>
      <c r="NBD262" s="405"/>
      <c r="NBE262" s="405"/>
      <c r="NBF262" s="277"/>
      <c r="NBG262" s="277"/>
      <c r="NBH262" s="277"/>
      <c r="NBI262" s="277"/>
      <c r="NBJ262" s="277"/>
      <c r="NBK262" s="277"/>
      <c r="NBL262" s="277"/>
      <c r="NBM262" s="277"/>
      <c r="NBN262" s="402"/>
      <c r="NBO262" s="404"/>
      <c r="NBP262" s="49"/>
      <c r="NBQ262" s="49"/>
      <c r="NBR262" s="49"/>
      <c r="NBS262" s="99"/>
      <c r="NBT262" s="98"/>
      <c r="NBU262" s="49"/>
      <c r="NBV262" s="405"/>
      <c r="NBW262" s="405"/>
      <c r="NBX262" s="277"/>
      <c r="NBY262" s="277"/>
      <c r="NBZ262" s="277"/>
      <c r="NCA262" s="277"/>
      <c r="NCB262" s="277"/>
      <c r="NCC262" s="277"/>
      <c r="NCD262" s="277"/>
      <c r="NCE262" s="277"/>
      <c r="NCF262" s="402"/>
      <c r="NCG262" s="404"/>
      <c r="NCH262" s="49"/>
      <c r="NCI262" s="49"/>
      <c r="NCJ262" s="49"/>
      <c r="NCK262" s="99"/>
      <c r="NCL262" s="98"/>
      <c r="NCM262" s="49"/>
      <c r="NCN262" s="405"/>
      <c r="NCO262" s="405"/>
      <c r="NCP262" s="277"/>
      <c r="NCQ262" s="277"/>
      <c r="NCR262" s="277"/>
      <c r="NCS262" s="277"/>
      <c r="NCT262" s="277"/>
      <c r="NCU262" s="277"/>
      <c r="NCV262" s="277"/>
      <c r="NCW262" s="277"/>
      <c r="NCX262" s="402"/>
      <c r="NCY262" s="404"/>
      <c r="NCZ262" s="49"/>
      <c r="NDA262" s="49"/>
      <c r="NDB262" s="49"/>
      <c r="NDC262" s="99"/>
      <c r="NDD262" s="98"/>
      <c r="NDE262" s="49"/>
      <c r="NDF262" s="405"/>
      <c r="NDG262" s="405"/>
      <c r="NDH262" s="277"/>
      <c r="NDI262" s="277"/>
      <c r="NDJ262" s="277"/>
      <c r="NDK262" s="277"/>
      <c r="NDL262" s="277"/>
      <c r="NDM262" s="277"/>
      <c r="NDN262" s="277"/>
      <c r="NDO262" s="277"/>
      <c r="NDP262" s="402"/>
      <c r="NDQ262" s="404"/>
      <c r="NDR262" s="49"/>
      <c r="NDS262" s="49"/>
      <c r="NDT262" s="49"/>
      <c r="NDU262" s="99"/>
      <c r="NDV262" s="98"/>
      <c r="NDW262" s="49"/>
      <c r="NDX262" s="405"/>
      <c r="NDY262" s="405"/>
      <c r="NDZ262" s="277"/>
      <c r="NEA262" s="277"/>
      <c r="NEB262" s="277"/>
      <c r="NEC262" s="277"/>
      <c r="NED262" s="277"/>
      <c r="NEE262" s="277"/>
      <c r="NEF262" s="277"/>
      <c r="NEG262" s="277"/>
      <c r="NEH262" s="402"/>
      <c r="NEI262" s="404"/>
      <c r="NEJ262" s="49"/>
      <c r="NEK262" s="49"/>
      <c r="NEL262" s="49"/>
      <c r="NEM262" s="99"/>
      <c r="NEN262" s="98"/>
      <c r="NEO262" s="49"/>
      <c r="NEP262" s="405"/>
      <c r="NEQ262" s="405"/>
      <c r="NER262" s="277"/>
      <c r="NES262" s="277"/>
      <c r="NET262" s="277"/>
      <c r="NEU262" s="277"/>
      <c r="NEV262" s="277"/>
      <c r="NEW262" s="277"/>
      <c r="NEX262" s="277"/>
      <c r="NEY262" s="277"/>
      <c r="NEZ262" s="402"/>
      <c r="NFA262" s="404"/>
      <c r="NFB262" s="49"/>
      <c r="NFC262" s="49"/>
      <c r="NFD262" s="49"/>
      <c r="NFE262" s="99"/>
      <c r="NFF262" s="98"/>
      <c r="NFG262" s="49"/>
      <c r="NFH262" s="405"/>
      <c r="NFI262" s="405"/>
      <c r="NFJ262" s="277"/>
      <c r="NFK262" s="277"/>
      <c r="NFL262" s="277"/>
      <c r="NFM262" s="277"/>
      <c r="NFN262" s="277"/>
      <c r="NFO262" s="277"/>
      <c r="NFP262" s="277"/>
      <c r="NFQ262" s="277"/>
      <c r="NFR262" s="402"/>
      <c r="NFS262" s="404"/>
      <c r="NFT262" s="49"/>
      <c r="NFU262" s="49"/>
      <c r="NFV262" s="49"/>
      <c r="NFW262" s="99"/>
      <c r="NFX262" s="98"/>
      <c r="NFY262" s="49"/>
      <c r="NFZ262" s="405"/>
      <c r="NGA262" s="405"/>
      <c r="NGB262" s="277"/>
      <c r="NGC262" s="277"/>
      <c r="NGD262" s="277"/>
      <c r="NGE262" s="277"/>
      <c r="NGF262" s="277"/>
      <c r="NGG262" s="277"/>
      <c r="NGH262" s="277"/>
      <c r="NGI262" s="277"/>
      <c r="NGJ262" s="402"/>
      <c r="NGK262" s="404"/>
      <c r="NGL262" s="49"/>
      <c r="NGM262" s="49"/>
      <c r="NGN262" s="49"/>
      <c r="NGO262" s="99"/>
      <c r="NGP262" s="98"/>
      <c r="NGQ262" s="49"/>
      <c r="NGR262" s="405"/>
      <c r="NGS262" s="405"/>
      <c r="NGT262" s="277"/>
      <c r="NGU262" s="277"/>
      <c r="NGV262" s="277"/>
      <c r="NGW262" s="277"/>
      <c r="NGX262" s="277"/>
      <c r="NGY262" s="277"/>
      <c r="NGZ262" s="277"/>
      <c r="NHA262" s="277"/>
      <c r="NHB262" s="402"/>
      <c r="NHC262" s="404"/>
      <c r="NHD262" s="49"/>
      <c r="NHE262" s="49"/>
      <c r="NHF262" s="49"/>
      <c r="NHG262" s="99"/>
      <c r="NHH262" s="98"/>
      <c r="NHI262" s="49"/>
      <c r="NHJ262" s="405"/>
      <c r="NHK262" s="405"/>
      <c r="NHL262" s="277"/>
      <c r="NHM262" s="277"/>
      <c r="NHN262" s="277"/>
      <c r="NHO262" s="277"/>
      <c r="NHP262" s="277"/>
      <c r="NHQ262" s="277"/>
      <c r="NHR262" s="277"/>
      <c r="NHS262" s="277"/>
      <c r="NHT262" s="402"/>
      <c r="NHU262" s="404"/>
      <c r="NHV262" s="49"/>
      <c r="NHW262" s="49"/>
      <c r="NHX262" s="49"/>
      <c r="NHY262" s="99"/>
      <c r="NHZ262" s="98"/>
      <c r="NIA262" s="49"/>
      <c r="NIB262" s="405"/>
      <c r="NIC262" s="405"/>
      <c r="NID262" s="277"/>
      <c r="NIE262" s="277"/>
      <c r="NIF262" s="277"/>
      <c r="NIG262" s="277"/>
      <c r="NIH262" s="277"/>
      <c r="NII262" s="277"/>
      <c r="NIJ262" s="277"/>
      <c r="NIK262" s="277"/>
      <c r="NIL262" s="402"/>
      <c r="NIM262" s="404"/>
      <c r="NIN262" s="49"/>
      <c r="NIO262" s="49"/>
      <c r="NIP262" s="49"/>
      <c r="NIQ262" s="99"/>
      <c r="NIR262" s="98"/>
      <c r="NIS262" s="49"/>
      <c r="NIT262" s="405"/>
      <c r="NIU262" s="405"/>
      <c r="NIV262" s="277"/>
      <c r="NIW262" s="277"/>
      <c r="NIX262" s="277"/>
      <c r="NIY262" s="277"/>
      <c r="NIZ262" s="277"/>
      <c r="NJA262" s="277"/>
      <c r="NJB262" s="277"/>
      <c r="NJC262" s="277"/>
      <c r="NJD262" s="402"/>
      <c r="NJE262" s="404"/>
      <c r="NJF262" s="49"/>
      <c r="NJG262" s="49"/>
      <c r="NJH262" s="49"/>
      <c r="NJI262" s="99"/>
      <c r="NJJ262" s="98"/>
      <c r="NJK262" s="49"/>
      <c r="NJL262" s="405"/>
      <c r="NJM262" s="405"/>
      <c r="NJN262" s="277"/>
      <c r="NJO262" s="277"/>
      <c r="NJP262" s="277"/>
      <c r="NJQ262" s="277"/>
      <c r="NJR262" s="277"/>
      <c r="NJS262" s="277"/>
      <c r="NJT262" s="277"/>
      <c r="NJU262" s="277"/>
      <c r="NJV262" s="402"/>
      <c r="NJW262" s="404"/>
      <c r="NJX262" s="49"/>
      <c r="NJY262" s="49"/>
      <c r="NJZ262" s="49"/>
      <c r="NKA262" s="99"/>
      <c r="NKB262" s="98"/>
      <c r="NKC262" s="49"/>
      <c r="NKD262" s="405"/>
      <c r="NKE262" s="405"/>
      <c r="NKF262" s="277"/>
      <c r="NKG262" s="277"/>
      <c r="NKH262" s="277"/>
      <c r="NKI262" s="277"/>
      <c r="NKJ262" s="277"/>
      <c r="NKK262" s="277"/>
      <c r="NKL262" s="277"/>
      <c r="NKM262" s="277"/>
      <c r="NKN262" s="402"/>
      <c r="NKO262" s="404"/>
      <c r="NKP262" s="49"/>
      <c r="NKQ262" s="49"/>
      <c r="NKR262" s="49"/>
      <c r="NKS262" s="99"/>
      <c r="NKT262" s="98"/>
      <c r="NKU262" s="49"/>
      <c r="NKV262" s="405"/>
      <c r="NKW262" s="405"/>
      <c r="NKX262" s="277"/>
      <c r="NKY262" s="277"/>
      <c r="NKZ262" s="277"/>
      <c r="NLA262" s="277"/>
      <c r="NLB262" s="277"/>
      <c r="NLC262" s="277"/>
      <c r="NLD262" s="277"/>
      <c r="NLE262" s="277"/>
      <c r="NLF262" s="402"/>
      <c r="NLG262" s="404"/>
      <c r="NLH262" s="49"/>
      <c r="NLI262" s="49"/>
      <c r="NLJ262" s="49"/>
      <c r="NLK262" s="99"/>
      <c r="NLL262" s="98"/>
      <c r="NLM262" s="49"/>
      <c r="NLN262" s="405"/>
      <c r="NLO262" s="405"/>
      <c r="NLP262" s="277"/>
      <c r="NLQ262" s="277"/>
      <c r="NLR262" s="277"/>
      <c r="NLS262" s="277"/>
      <c r="NLT262" s="277"/>
      <c r="NLU262" s="277"/>
      <c r="NLV262" s="277"/>
      <c r="NLW262" s="277"/>
      <c r="NLX262" s="402"/>
      <c r="NLY262" s="404"/>
      <c r="NLZ262" s="49"/>
      <c r="NMA262" s="49"/>
      <c r="NMB262" s="49"/>
      <c r="NMC262" s="99"/>
      <c r="NMD262" s="98"/>
      <c r="NME262" s="49"/>
      <c r="NMF262" s="405"/>
      <c r="NMG262" s="405"/>
      <c r="NMH262" s="277"/>
      <c r="NMI262" s="277"/>
      <c r="NMJ262" s="277"/>
      <c r="NMK262" s="277"/>
      <c r="NML262" s="277"/>
      <c r="NMM262" s="277"/>
      <c r="NMN262" s="277"/>
      <c r="NMO262" s="277"/>
      <c r="NMP262" s="402"/>
      <c r="NMQ262" s="404"/>
      <c r="NMR262" s="49"/>
      <c r="NMS262" s="49"/>
      <c r="NMT262" s="49"/>
      <c r="NMU262" s="99"/>
      <c r="NMV262" s="98"/>
      <c r="NMW262" s="49"/>
      <c r="NMX262" s="405"/>
      <c r="NMY262" s="405"/>
      <c r="NMZ262" s="277"/>
      <c r="NNA262" s="277"/>
      <c r="NNB262" s="277"/>
      <c r="NNC262" s="277"/>
      <c r="NND262" s="277"/>
      <c r="NNE262" s="277"/>
      <c r="NNF262" s="277"/>
      <c r="NNG262" s="277"/>
      <c r="NNH262" s="402"/>
      <c r="NNI262" s="404"/>
      <c r="NNJ262" s="49"/>
      <c r="NNK262" s="49"/>
      <c r="NNL262" s="49"/>
      <c r="NNM262" s="99"/>
      <c r="NNN262" s="98"/>
      <c r="NNO262" s="49"/>
      <c r="NNP262" s="405"/>
      <c r="NNQ262" s="405"/>
      <c r="NNR262" s="277"/>
      <c r="NNS262" s="277"/>
      <c r="NNT262" s="277"/>
      <c r="NNU262" s="277"/>
      <c r="NNV262" s="277"/>
      <c r="NNW262" s="277"/>
      <c r="NNX262" s="277"/>
      <c r="NNY262" s="277"/>
      <c r="NNZ262" s="402"/>
      <c r="NOA262" s="404"/>
      <c r="NOB262" s="49"/>
      <c r="NOC262" s="49"/>
      <c r="NOD262" s="49"/>
      <c r="NOE262" s="99"/>
      <c r="NOF262" s="98"/>
      <c r="NOG262" s="49"/>
      <c r="NOH262" s="405"/>
      <c r="NOI262" s="405"/>
      <c r="NOJ262" s="277"/>
      <c r="NOK262" s="277"/>
      <c r="NOL262" s="277"/>
      <c r="NOM262" s="277"/>
      <c r="NON262" s="277"/>
      <c r="NOO262" s="277"/>
      <c r="NOP262" s="277"/>
      <c r="NOQ262" s="277"/>
      <c r="NOR262" s="402"/>
      <c r="NOS262" s="404"/>
      <c r="NOT262" s="49"/>
      <c r="NOU262" s="49"/>
      <c r="NOV262" s="49"/>
      <c r="NOW262" s="99"/>
      <c r="NOX262" s="98"/>
      <c r="NOY262" s="49"/>
      <c r="NOZ262" s="405"/>
      <c r="NPA262" s="405"/>
      <c r="NPB262" s="277"/>
      <c r="NPC262" s="277"/>
      <c r="NPD262" s="277"/>
      <c r="NPE262" s="277"/>
      <c r="NPF262" s="277"/>
      <c r="NPG262" s="277"/>
      <c r="NPH262" s="277"/>
      <c r="NPI262" s="277"/>
      <c r="NPJ262" s="402"/>
      <c r="NPK262" s="404"/>
      <c r="NPL262" s="49"/>
      <c r="NPM262" s="49"/>
      <c r="NPN262" s="49"/>
      <c r="NPO262" s="99"/>
      <c r="NPP262" s="98"/>
      <c r="NPQ262" s="49"/>
      <c r="NPR262" s="405"/>
      <c r="NPS262" s="405"/>
      <c r="NPT262" s="277"/>
      <c r="NPU262" s="277"/>
      <c r="NPV262" s="277"/>
      <c r="NPW262" s="277"/>
      <c r="NPX262" s="277"/>
      <c r="NPY262" s="277"/>
      <c r="NPZ262" s="277"/>
      <c r="NQA262" s="277"/>
      <c r="NQB262" s="402"/>
      <c r="NQC262" s="404"/>
      <c r="NQD262" s="49"/>
      <c r="NQE262" s="49"/>
      <c r="NQF262" s="49"/>
      <c r="NQG262" s="99"/>
      <c r="NQH262" s="98"/>
      <c r="NQI262" s="49"/>
      <c r="NQJ262" s="405"/>
      <c r="NQK262" s="405"/>
      <c r="NQL262" s="277"/>
      <c r="NQM262" s="277"/>
      <c r="NQN262" s="277"/>
      <c r="NQO262" s="277"/>
      <c r="NQP262" s="277"/>
      <c r="NQQ262" s="277"/>
      <c r="NQR262" s="277"/>
      <c r="NQS262" s="277"/>
      <c r="NQT262" s="402"/>
      <c r="NQU262" s="404"/>
      <c r="NQV262" s="49"/>
      <c r="NQW262" s="49"/>
      <c r="NQX262" s="49"/>
      <c r="NQY262" s="99"/>
      <c r="NQZ262" s="98"/>
      <c r="NRA262" s="49"/>
      <c r="NRB262" s="405"/>
      <c r="NRC262" s="405"/>
      <c r="NRD262" s="277"/>
      <c r="NRE262" s="277"/>
      <c r="NRF262" s="277"/>
      <c r="NRG262" s="277"/>
      <c r="NRH262" s="277"/>
      <c r="NRI262" s="277"/>
      <c r="NRJ262" s="277"/>
      <c r="NRK262" s="277"/>
      <c r="NRL262" s="402"/>
      <c r="NRM262" s="404"/>
      <c r="NRN262" s="49"/>
      <c r="NRO262" s="49"/>
      <c r="NRP262" s="49"/>
      <c r="NRQ262" s="99"/>
      <c r="NRR262" s="98"/>
      <c r="NRS262" s="49"/>
      <c r="NRT262" s="405"/>
      <c r="NRU262" s="405"/>
      <c r="NRV262" s="277"/>
      <c r="NRW262" s="277"/>
      <c r="NRX262" s="277"/>
      <c r="NRY262" s="277"/>
      <c r="NRZ262" s="277"/>
      <c r="NSA262" s="277"/>
      <c r="NSB262" s="277"/>
      <c r="NSC262" s="277"/>
      <c r="NSD262" s="402"/>
      <c r="NSE262" s="404"/>
      <c r="NSF262" s="49"/>
      <c r="NSG262" s="49"/>
      <c r="NSH262" s="49"/>
      <c r="NSI262" s="99"/>
      <c r="NSJ262" s="98"/>
      <c r="NSK262" s="49"/>
      <c r="NSL262" s="405"/>
      <c r="NSM262" s="405"/>
      <c r="NSN262" s="277"/>
      <c r="NSO262" s="277"/>
      <c r="NSP262" s="277"/>
      <c r="NSQ262" s="277"/>
      <c r="NSR262" s="277"/>
      <c r="NSS262" s="277"/>
      <c r="NST262" s="277"/>
      <c r="NSU262" s="277"/>
      <c r="NSV262" s="402"/>
      <c r="NSW262" s="404"/>
      <c r="NSX262" s="49"/>
      <c r="NSY262" s="49"/>
      <c r="NSZ262" s="49"/>
      <c r="NTA262" s="99"/>
      <c r="NTB262" s="98"/>
      <c r="NTC262" s="49"/>
      <c r="NTD262" s="405"/>
      <c r="NTE262" s="405"/>
      <c r="NTF262" s="277"/>
      <c r="NTG262" s="277"/>
      <c r="NTH262" s="277"/>
      <c r="NTI262" s="277"/>
      <c r="NTJ262" s="277"/>
      <c r="NTK262" s="277"/>
      <c r="NTL262" s="277"/>
      <c r="NTM262" s="277"/>
      <c r="NTN262" s="402"/>
      <c r="NTO262" s="404"/>
      <c r="NTP262" s="49"/>
      <c r="NTQ262" s="49"/>
      <c r="NTR262" s="49"/>
      <c r="NTS262" s="99"/>
      <c r="NTT262" s="98"/>
      <c r="NTU262" s="49"/>
      <c r="NTV262" s="405"/>
      <c r="NTW262" s="405"/>
      <c r="NTX262" s="277"/>
      <c r="NTY262" s="277"/>
      <c r="NTZ262" s="277"/>
      <c r="NUA262" s="277"/>
      <c r="NUB262" s="277"/>
      <c r="NUC262" s="277"/>
      <c r="NUD262" s="277"/>
      <c r="NUE262" s="277"/>
      <c r="NUF262" s="402"/>
      <c r="NUG262" s="404"/>
      <c r="NUH262" s="49"/>
      <c r="NUI262" s="49"/>
      <c r="NUJ262" s="49"/>
      <c r="NUK262" s="99"/>
      <c r="NUL262" s="98"/>
      <c r="NUM262" s="49"/>
      <c r="NUN262" s="405"/>
      <c r="NUO262" s="405"/>
      <c r="NUP262" s="277"/>
      <c r="NUQ262" s="277"/>
      <c r="NUR262" s="277"/>
      <c r="NUS262" s="277"/>
      <c r="NUT262" s="277"/>
      <c r="NUU262" s="277"/>
      <c r="NUV262" s="277"/>
      <c r="NUW262" s="277"/>
      <c r="NUX262" s="402"/>
      <c r="NUY262" s="404"/>
      <c r="NUZ262" s="49"/>
      <c r="NVA262" s="49"/>
      <c r="NVB262" s="49"/>
      <c r="NVC262" s="99"/>
      <c r="NVD262" s="98"/>
      <c r="NVE262" s="49"/>
      <c r="NVF262" s="405"/>
      <c r="NVG262" s="405"/>
      <c r="NVH262" s="277"/>
      <c r="NVI262" s="277"/>
      <c r="NVJ262" s="277"/>
      <c r="NVK262" s="277"/>
      <c r="NVL262" s="277"/>
      <c r="NVM262" s="277"/>
      <c r="NVN262" s="277"/>
      <c r="NVO262" s="277"/>
      <c r="NVP262" s="402"/>
      <c r="NVQ262" s="404"/>
      <c r="NVR262" s="49"/>
      <c r="NVS262" s="49"/>
      <c r="NVT262" s="49"/>
      <c r="NVU262" s="99"/>
      <c r="NVV262" s="98"/>
      <c r="NVW262" s="49"/>
      <c r="NVX262" s="405"/>
      <c r="NVY262" s="405"/>
      <c r="NVZ262" s="277"/>
      <c r="NWA262" s="277"/>
      <c r="NWB262" s="277"/>
      <c r="NWC262" s="277"/>
      <c r="NWD262" s="277"/>
      <c r="NWE262" s="277"/>
      <c r="NWF262" s="277"/>
      <c r="NWG262" s="277"/>
      <c r="NWH262" s="402"/>
      <c r="NWI262" s="404"/>
      <c r="NWJ262" s="49"/>
      <c r="NWK262" s="49"/>
      <c r="NWL262" s="49"/>
      <c r="NWM262" s="99"/>
      <c r="NWN262" s="98"/>
      <c r="NWO262" s="49"/>
      <c r="NWP262" s="405"/>
      <c r="NWQ262" s="405"/>
      <c r="NWR262" s="277"/>
      <c r="NWS262" s="277"/>
      <c r="NWT262" s="277"/>
      <c r="NWU262" s="277"/>
      <c r="NWV262" s="277"/>
      <c r="NWW262" s="277"/>
      <c r="NWX262" s="277"/>
      <c r="NWY262" s="277"/>
      <c r="NWZ262" s="402"/>
      <c r="NXA262" s="404"/>
      <c r="NXB262" s="49"/>
      <c r="NXC262" s="49"/>
      <c r="NXD262" s="49"/>
      <c r="NXE262" s="99"/>
      <c r="NXF262" s="98"/>
      <c r="NXG262" s="49"/>
      <c r="NXH262" s="405"/>
      <c r="NXI262" s="405"/>
      <c r="NXJ262" s="277"/>
      <c r="NXK262" s="277"/>
      <c r="NXL262" s="277"/>
      <c r="NXM262" s="277"/>
      <c r="NXN262" s="277"/>
      <c r="NXO262" s="277"/>
      <c r="NXP262" s="277"/>
      <c r="NXQ262" s="277"/>
      <c r="NXR262" s="402"/>
      <c r="NXS262" s="404"/>
      <c r="NXT262" s="49"/>
      <c r="NXU262" s="49"/>
      <c r="NXV262" s="49"/>
      <c r="NXW262" s="99"/>
      <c r="NXX262" s="98"/>
      <c r="NXY262" s="49"/>
      <c r="NXZ262" s="405"/>
      <c r="NYA262" s="405"/>
      <c r="NYB262" s="277"/>
      <c r="NYC262" s="277"/>
      <c r="NYD262" s="277"/>
      <c r="NYE262" s="277"/>
      <c r="NYF262" s="277"/>
      <c r="NYG262" s="277"/>
      <c r="NYH262" s="277"/>
      <c r="NYI262" s="277"/>
      <c r="NYJ262" s="402"/>
      <c r="NYK262" s="404"/>
      <c r="NYL262" s="49"/>
      <c r="NYM262" s="49"/>
      <c r="NYN262" s="49"/>
      <c r="NYO262" s="99"/>
      <c r="NYP262" s="98"/>
      <c r="NYQ262" s="49"/>
      <c r="NYR262" s="405"/>
      <c r="NYS262" s="405"/>
      <c r="NYT262" s="277"/>
      <c r="NYU262" s="277"/>
      <c r="NYV262" s="277"/>
      <c r="NYW262" s="277"/>
      <c r="NYX262" s="277"/>
      <c r="NYY262" s="277"/>
      <c r="NYZ262" s="277"/>
      <c r="NZA262" s="277"/>
      <c r="NZB262" s="402"/>
      <c r="NZC262" s="404"/>
      <c r="NZD262" s="49"/>
      <c r="NZE262" s="49"/>
      <c r="NZF262" s="49"/>
      <c r="NZG262" s="99"/>
      <c r="NZH262" s="98"/>
      <c r="NZI262" s="49"/>
      <c r="NZJ262" s="405"/>
      <c r="NZK262" s="405"/>
      <c r="NZL262" s="277"/>
      <c r="NZM262" s="277"/>
      <c r="NZN262" s="277"/>
      <c r="NZO262" s="277"/>
      <c r="NZP262" s="277"/>
      <c r="NZQ262" s="277"/>
      <c r="NZR262" s="277"/>
      <c r="NZS262" s="277"/>
      <c r="NZT262" s="402"/>
      <c r="NZU262" s="404"/>
      <c r="NZV262" s="49"/>
      <c r="NZW262" s="49"/>
      <c r="NZX262" s="49"/>
      <c r="NZY262" s="99"/>
      <c r="NZZ262" s="98"/>
      <c r="OAA262" s="49"/>
      <c r="OAB262" s="405"/>
      <c r="OAC262" s="405"/>
      <c r="OAD262" s="277"/>
      <c r="OAE262" s="277"/>
      <c r="OAF262" s="277"/>
      <c r="OAG262" s="277"/>
      <c r="OAH262" s="277"/>
      <c r="OAI262" s="277"/>
      <c r="OAJ262" s="277"/>
      <c r="OAK262" s="277"/>
      <c r="OAL262" s="402"/>
      <c r="OAM262" s="404"/>
      <c r="OAN262" s="49"/>
      <c r="OAO262" s="49"/>
      <c r="OAP262" s="49"/>
      <c r="OAQ262" s="99"/>
      <c r="OAR262" s="98"/>
      <c r="OAS262" s="49"/>
      <c r="OAT262" s="405"/>
      <c r="OAU262" s="405"/>
      <c r="OAV262" s="277"/>
      <c r="OAW262" s="277"/>
      <c r="OAX262" s="277"/>
      <c r="OAY262" s="277"/>
      <c r="OAZ262" s="277"/>
      <c r="OBA262" s="277"/>
      <c r="OBB262" s="277"/>
      <c r="OBC262" s="277"/>
      <c r="OBD262" s="402"/>
      <c r="OBE262" s="404"/>
      <c r="OBF262" s="49"/>
      <c r="OBG262" s="49"/>
      <c r="OBH262" s="49"/>
      <c r="OBI262" s="99"/>
      <c r="OBJ262" s="98"/>
      <c r="OBK262" s="49"/>
      <c r="OBL262" s="405"/>
      <c r="OBM262" s="405"/>
      <c r="OBN262" s="277"/>
      <c r="OBO262" s="277"/>
      <c r="OBP262" s="277"/>
      <c r="OBQ262" s="277"/>
      <c r="OBR262" s="277"/>
      <c r="OBS262" s="277"/>
      <c r="OBT262" s="277"/>
      <c r="OBU262" s="277"/>
      <c r="OBV262" s="402"/>
      <c r="OBW262" s="404"/>
      <c r="OBX262" s="49"/>
      <c r="OBY262" s="49"/>
      <c r="OBZ262" s="49"/>
      <c r="OCA262" s="99"/>
      <c r="OCB262" s="98"/>
      <c r="OCC262" s="49"/>
      <c r="OCD262" s="405"/>
      <c r="OCE262" s="405"/>
      <c r="OCF262" s="277"/>
      <c r="OCG262" s="277"/>
      <c r="OCH262" s="277"/>
      <c r="OCI262" s="277"/>
      <c r="OCJ262" s="277"/>
      <c r="OCK262" s="277"/>
      <c r="OCL262" s="277"/>
      <c r="OCM262" s="277"/>
      <c r="OCN262" s="402"/>
      <c r="OCO262" s="404"/>
      <c r="OCP262" s="49"/>
      <c r="OCQ262" s="49"/>
      <c r="OCR262" s="49"/>
      <c r="OCS262" s="99"/>
      <c r="OCT262" s="98"/>
      <c r="OCU262" s="49"/>
      <c r="OCV262" s="405"/>
      <c r="OCW262" s="405"/>
      <c r="OCX262" s="277"/>
      <c r="OCY262" s="277"/>
      <c r="OCZ262" s="277"/>
      <c r="ODA262" s="277"/>
      <c r="ODB262" s="277"/>
      <c r="ODC262" s="277"/>
      <c r="ODD262" s="277"/>
      <c r="ODE262" s="277"/>
      <c r="ODF262" s="402"/>
      <c r="ODG262" s="404"/>
      <c r="ODH262" s="49"/>
      <c r="ODI262" s="49"/>
      <c r="ODJ262" s="49"/>
      <c r="ODK262" s="99"/>
      <c r="ODL262" s="98"/>
      <c r="ODM262" s="49"/>
      <c r="ODN262" s="405"/>
      <c r="ODO262" s="405"/>
      <c r="ODP262" s="277"/>
      <c r="ODQ262" s="277"/>
      <c r="ODR262" s="277"/>
      <c r="ODS262" s="277"/>
      <c r="ODT262" s="277"/>
      <c r="ODU262" s="277"/>
      <c r="ODV262" s="277"/>
      <c r="ODW262" s="277"/>
      <c r="ODX262" s="402"/>
      <c r="ODY262" s="404"/>
      <c r="ODZ262" s="49"/>
      <c r="OEA262" s="49"/>
      <c r="OEB262" s="49"/>
      <c r="OEC262" s="99"/>
      <c r="OED262" s="98"/>
      <c r="OEE262" s="49"/>
      <c r="OEF262" s="405"/>
      <c r="OEG262" s="405"/>
      <c r="OEH262" s="277"/>
      <c r="OEI262" s="277"/>
      <c r="OEJ262" s="277"/>
      <c r="OEK262" s="277"/>
      <c r="OEL262" s="277"/>
      <c r="OEM262" s="277"/>
      <c r="OEN262" s="277"/>
      <c r="OEO262" s="277"/>
      <c r="OEP262" s="402"/>
      <c r="OEQ262" s="404"/>
      <c r="OER262" s="49"/>
      <c r="OES262" s="49"/>
      <c r="OET262" s="49"/>
      <c r="OEU262" s="99"/>
      <c r="OEV262" s="98"/>
      <c r="OEW262" s="49"/>
      <c r="OEX262" s="405"/>
      <c r="OEY262" s="405"/>
      <c r="OEZ262" s="277"/>
      <c r="OFA262" s="277"/>
      <c r="OFB262" s="277"/>
      <c r="OFC262" s="277"/>
      <c r="OFD262" s="277"/>
      <c r="OFE262" s="277"/>
      <c r="OFF262" s="277"/>
      <c r="OFG262" s="277"/>
      <c r="OFH262" s="402"/>
      <c r="OFI262" s="404"/>
      <c r="OFJ262" s="49"/>
      <c r="OFK262" s="49"/>
      <c r="OFL262" s="49"/>
      <c r="OFM262" s="99"/>
      <c r="OFN262" s="98"/>
      <c r="OFO262" s="49"/>
      <c r="OFP262" s="405"/>
      <c r="OFQ262" s="405"/>
      <c r="OFR262" s="277"/>
      <c r="OFS262" s="277"/>
      <c r="OFT262" s="277"/>
      <c r="OFU262" s="277"/>
      <c r="OFV262" s="277"/>
      <c r="OFW262" s="277"/>
      <c r="OFX262" s="277"/>
      <c r="OFY262" s="277"/>
      <c r="OFZ262" s="402"/>
      <c r="OGA262" s="404"/>
      <c r="OGB262" s="49"/>
      <c r="OGC262" s="49"/>
      <c r="OGD262" s="49"/>
      <c r="OGE262" s="99"/>
      <c r="OGF262" s="98"/>
      <c r="OGG262" s="49"/>
      <c r="OGH262" s="405"/>
      <c r="OGI262" s="405"/>
      <c r="OGJ262" s="277"/>
      <c r="OGK262" s="277"/>
      <c r="OGL262" s="277"/>
      <c r="OGM262" s="277"/>
      <c r="OGN262" s="277"/>
      <c r="OGO262" s="277"/>
      <c r="OGP262" s="277"/>
      <c r="OGQ262" s="277"/>
      <c r="OGR262" s="402"/>
      <c r="OGS262" s="404"/>
      <c r="OGT262" s="49"/>
      <c r="OGU262" s="49"/>
      <c r="OGV262" s="49"/>
      <c r="OGW262" s="99"/>
      <c r="OGX262" s="98"/>
      <c r="OGY262" s="49"/>
      <c r="OGZ262" s="405"/>
      <c r="OHA262" s="405"/>
      <c r="OHB262" s="277"/>
      <c r="OHC262" s="277"/>
      <c r="OHD262" s="277"/>
      <c r="OHE262" s="277"/>
      <c r="OHF262" s="277"/>
      <c r="OHG262" s="277"/>
      <c r="OHH262" s="277"/>
      <c r="OHI262" s="277"/>
      <c r="OHJ262" s="402"/>
      <c r="OHK262" s="404"/>
      <c r="OHL262" s="49"/>
      <c r="OHM262" s="49"/>
      <c r="OHN262" s="49"/>
      <c r="OHO262" s="99"/>
      <c r="OHP262" s="98"/>
      <c r="OHQ262" s="49"/>
      <c r="OHR262" s="405"/>
      <c r="OHS262" s="405"/>
      <c r="OHT262" s="277"/>
      <c r="OHU262" s="277"/>
      <c r="OHV262" s="277"/>
      <c r="OHW262" s="277"/>
      <c r="OHX262" s="277"/>
      <c r="OHY262" s="277"/>
      <c r="OHZ262" s="277"/>
      <c r="OIA262" s="277"/>
      <c r="OIB262" s="402"/>
      <c r="OIC262" s="404"/>
      <c r="OID262" s="49"/>
      <c r="OIE262" s="49"/>
      <c r="OIF262" s="49"/>
      <c r="OIG262" s="99"/>
      <c r="OIH262" s="98"/>
      <c r="OII262" s="49"/>
      <c r="OIJ262" s="405"/>
      <c r="OIK262" s="405"/>
      <c r="OIL262" s="277"/>
      <c r="OIM262" s="277"/>
      <c r="OIN262" s="277"/>
      <c r="OIO262" s="277"/>
      <c r="OIP262" s="277"/>
      <c r="OIQ262" s="277"/>
      <c r="OIR262" s="277"/>
      <c r="OIS262" s="277"/>
      <c r="OIT262" s="402"/>
      <c r="OIU262" s="404"/>
      <c r="OIV262" s="49"/>
      <c r="OIW262" s="49"/>
      <c r="OIX262" s="49"/>
      <c r="OIY262" s="99"/>
      <c r="OIZ262" s="98"/>
      <c r="OJA262" s="49"/>
      <c r="OJB262" s="405"/>
      <c r="OJC262" s="405"/>
      <c r="OJD262" s="277"/>
      <c r="OJE262" s="277"/>
      <c r="OJF262" s="277"/>
      <c r="OJG262" s="277"/>
      <c r="OJH262" s="277"/>
      <c r="OJI262" s="277"/>
      <c r="OJJ262" s="277"/>
      <c r="OJK262" s="277"/>
      <c r="OJL262" s="402"/>
      <c r="OJM262" s="404"/>
      <c r="OJN262" s="49"/>
      <c r="OJO262" s="49"/>
      <c r="OJP262" s="49"/>
      <c r="OJQ262" s="99"/>
      <c r="OJR262" s="98"/>
      <c r="OJS262" s="49"/>
      <c r="OJT262" s="405"/>
      <c r="OJU262" s="405"/>
      <c r="OJV262" s="277"/>
      <c r="OJW262" s="277"/>
      <c r="OJX262" s="277"/>
      <c r="OJY262" s="277"/>
      <c r="OJZ262" s="277"/>
      <c r="OKA262" s="277"/>
      <c r="OKB262" s="277"/>
      <c r="OKC262" s="277"/>
      <c r="OKD262" s="402"/>
      <c r="OKE262" s="404"/>
      <c r="OKF262" s="49"/>
      <c r="OKG262" s="49"/>
      <c r="OKH262" s="49"/>
      <c r="OKI262" s="99"/>
      <c r="OKJ262" s="98"/>
      <c r="OKK262" s="49"/>
      <c r="OKL262" s="405"/>
      <c r="OKM262" s="405"/>
      <c r="OKN262" s="277"/>
      <c r="OKO262" s="277"/>
      <c r="OKP262" s="277"/>
      <c r="OKQ262" s="277"/>
      <c r="OKR262" s="277"/>
      <c r="OKS262" s="277"/>
      <c r="OKT262" s="277"/>
      <c r="OKU262" s="277"/>
      <c r="OKV262" s="402"/>
      <c r="OKW262" s="404"/>
      <c r="OKX262" s="49"/>
      <c r="OKY262" s="49"/>
      <c r="OKZ262" s="49"/>
      <c r="OLA262" s="99"/>
      <c r="OLB262" s="98"/>
      <c r="OLC262" s="49"/>
      <c r="OLD262" s="405"/>
      <c r="OLE262" s="405"/>
      <c r="OLF262" s="277"/>
      <c r="OLG262" s="277"/>
      <c r="OLH262" s="277"/>
      <c r="OLI262" s="277"/>
      <c r="OLJ262" s="277"/>
      <c r="OLK262" s="277"/>
      <c r="OLL262" s="277"/>
      <c r="OLM262" s="277"/>
      <c r="OLN262" s="402"/>
      <c r="OLO262" s="404"/>
      <c r="OLP262" s="49"/>
      <c r="OLQ262" s="49"/>
      <c r="OLR262" s="49"/>
      <c r="OLS262" s="99"/>
      <c r="OLT262" s="98"/>
      <c r="OLU262" s="49"/>
      <c r="OLV262" s="405"/>
      <c r="OLW262" s="405"/>
      <c r="OLX262" s="277"/>
      <c r="OLY262" s="277"/>
      <c r="OLZ262" s="277"/>
      <c r="OMA262" s="277"/>
      <c r="OMB262" s="277"/>
      <c r="OMC262" s="277"/>
      <c r="OMD262" s="277"/>
      <c r="OME262" s="277"/>
      <c r="OMF262" s="402"/>
      <c r="OMG262" s="404"/>
      <c r="OMH262" s="49"/>
      <c r="OMI262" s="49"/>
      <c r="OMJ262" s="49"/>
      <c r="OMK262" s="99"/>
      <c r="OML262" s="98"/>
      <c r="OMM262" s="49"/>
      <c r="OMN262" s="405"/>
      <c r="OMO262" s="405"/>
      <c r="OMP262" s="277"/>
      <c r="OMQ262" s="277"/>
      <c r="OMR262" s="277"/>
      <c r="OMS262" s="277"/>
      <c r="OMT262" s="277"/>
      <c r="OMU262" s="277"/>
      <c r="OMV262" s="277"/>
      <c r="OMW262" s="277"/>
      <c r="OMX262" s="402"/>
      <c r="OMY262" s="404"/>
      <c r="OMZ262" s="49"/>
      <c r="ONA262" s="49"/>
      <c r="ONB262" s="49"/>
      <c r="ONC262" s="99"/>
      <c r="OND262" s="98"/>
      <c r="ONE262" s="49"/>
      <c r="ONF262" s="405"/>
      <c r="ONG262" s="405"/>
      <c r="ONH262" s="277"/>
      <c r="ONI262" s="277"/>
      <c r="ONJ262" s="277"/>
      <c r="ONK262" s="277"/>
      <c r="ONL262" s="277"/>
      <c r="ONM262" s="277"/>
      <c r="ONN262" s="277"/>
      <c r="ONO262" s="277"/>
      <c r="ONP262" s="402"/>
      <c r="ONQ262" s="404"/>
      <c r="ONR262" s="49"/>
      <c r="ONS262" s="49"/>
      <c r="ONT262" s="49"/>
      <c r="ONU262" s="99"/>
      <c r="ONV262" s="98"/>
      <c r="ONW262" s="49"/>
      <c r="ONX262" s="405"/>
      <c r="ONY262" s="405"/>
      <c r="ONZ262" s="277"/>
      <c r="OOA262" s="277"/>
      <c r="OOB262" s="277"/>
      <c r="OOC262" s="277"/>
      <c r="OOD262" s="277"/>
      <c r="OOE262" s="277"/>
      <c r="OOF262" s="277"/>
      <c r="OOG262" s="277"/>
      <c r="OOH262" s="402"/>
      <c r="OOI262" s="404"/>
      <c r="OOJ262" s="49"/>
      <c r="OOK262" s="49"/>
      <c r="OOL262" s="49"/>
      <c r="OOM262" s="99"/>
      <c r="OON262" s="98"/>
      <c r="OOO262" s="49"/>
      <c r="OOP262" s="405"/>
      <c r="OOQ262" s="405"/>
      <c r="OOR262" s="277"/>
      <c r="OOS262" s="277"/>
      <c r="OOT262" s="277"/>
      <c r="OOU262" s="277"/>
      <c r="OOV262" s="277"/>
      <c r="OOW262" s="277"/>
      <c r="OOX262" s="277"/>
      <c r="OOY262" s="277"/>
      <c r="OOZ262" s="402"/>
      <c r="OPA262" s="404"/>
      <c r="OPB262" s="49"/>
      <c r="OPC262" s="49"/>
      <c r="OPD262" s="49"/>
      <c r="OPE262" s="99"/>
      <c r="OPF262" s="98"/>
      <c r="OPG262" s="49"/>
      <c r="OPH262" s="405"/>
      <c r="OPI262" s="405"/>
      <c r="OPJ262" s="277"/>
      <c r="OPK262" s="277"/>
      <c r="OPL262" s="277"/>
      <c r="OPM262" s="277"/>
      <c r="OPN262" s="277"/>
      <c r="OPO262" s="277"/>
      <c r="OPP262" s="277"/>
      <c r="OPQ262" s="277"/>
      <c r="OPR262" s="402"/>
      <c r="OPS262" s="404"/>
      <c r="OPT262" s="49"/>
      <c r="OPU262" s="49"/>
      <c r="OPV262" s="49"/>
      <c r="OPW262" s="99"/>
      <c r="OPX262" s="98"/>
      <c r="OPY262" s="49"/>
      <c r="OPZ262" s="405"/>
      <c r="OQA262" s="405"/>
      <c r="OQB262" s="277"/>
      <c r="OQC262" s="277"/>
      <c r="OQD262" s="277"/>
      <c r="OQE262" s="277"/>
      <c r="OQF262" s="277"/>
      <c r="OQG262" s="277"/>
      <c r="OQH262" s="277"/>
      <c r="OQI262" s="277"/>
      <c r="OQJ262" s="402"/>
      <c r="OQK262" s="404"/>
      <c r="OQL262" s="49"/>
      <c r="OQM262" s="49"/>
      <c r="OQN262" s="49"/>
      <c r="OQO262" s="99"/>
      <c r="OQP262" s="98"/>
      <c r="OQQ262" s="49"/>
      <c r="OQR262" s="405"/>
      <c r="OQS262" s="405"/>
      <c r="OQT262" s="277"/>
      <c r="OQU262" s="277"/>
      <c r="OQV262" s="277"/>
      <c r="OQW262" s="277"/>
      <c r="OQX262" s="277"/>
      <c r="OQY262" s="277"/>
      <c r="OQZ262" s="277"/>
      <c r="ORA262" s="277"/>
      <c r="ORB262" s="402"/>
      <c r="ORC262" s="404"/>
      <c r="ORD262" s="49"/>
      <c r="ORE262" s="49"/>
      <c r="ORF262" s="49"/>
      <c r="ORG262" s="99"/>
      <c r="ORH262" s="98"/>
      <c r="ORI262" s="49"/>
      <c r="ORJ262" s="405"/>
      <c r="ORK262" s="405"/>
      <c r="ORL262" s="277"/>
      <c r="ORM262" s="277"/>
      <c r="ORN262" s="277"/>
      <c r="ORO262" s="277"/>
      <c r="ORP262" s="277"/>
      <c r="ORQ262" s="277"/>
      <c r="ORR262" s="277"/>
      <c r="ORS262" s="277"/>
      <c r="ORT262" s="402"/>
      <c r="ORU262" s="404"/>
      <c r="ORV262" s="49"/>
      <c r="ORW262" s="49"/>
      <c r="ORX262" s="49"/>
      <c r="ORY262" s="99"/>
      <c r="ORZ262" s="98"/>
      <c r="OSA262" s="49"/>
      <c r="OSB262" s="405"/>
      <c r="OSC262" s="405"/>
      <c r="OSD262" s="277"/>
      <c r="OSE262" s="277"/>
      <c r="OSF262" s="277"/>
      <c r="OSG262" s="277"/>
      <c r="OSH262" s="277"/>
      <c r="OSI262" s="277"/>
      <c r="OSJ262" s="277"/>
      <c r="OSK262" s="277"/>
      <c r="OSL262" s="402"/>
      <c r="OSM262" s="404"/>
      <c r="OSN262" s="49"/>
      <c r="OSO262" s="49"/>
      <c r="OSP262" s="49"/>
      <c r="OSQ262" s="99"/>
      <c r="OSR262" s="98"/>
      <c r="OSS262" s="49"/>
      <c r="OST262" s="405"/>
      <c r="OSU262" s="405"/>
      <c r="OSV262" s="277"/>
      <c r="OSW262" s="277"/>
      <c r="OSX262" s="277"/>
      <c r="OSY262" s="277"/>
      <c r="OSZ262" s="277"/>
      <c r="OTA262" s="277"/>
      <c r="OTB262" s="277"/>
      <c r="OTC262" s="277"/>
      <c r="OTD262" s="402"/>
      <c r="OTE262" s="404"/>
      <c r="OTF262" s="49"/>
      <c r="OTG262" s="49"/>
      <c r="OTH262" s="49"/>
      <c r="OTI262" s="99"/>
      <c r="OTJ262" s="98"/>
      <c r="OTK262" s="49"/>
      <c r="OTL262" s="405"/>
      <c r="OTM262" s="405"/>
      <c r="OTN262" s="277"/>
      <c r="OTO262" s="277"/>
      <c r="OTP262" s="277"/>
      <c r="OTQ262" s="277"/>
      <c r="OTR262" s="277"/>
      <c r="OTS262" s="277"/>
      <c r="OTT262" s="277"/>
      <c r="OTU262" s="277"/>
      <c r="OTV262" s="402"/>
      <c r="OTW262" s="404"/>
      <c r="OTX262" s="49"/>
      <c r="OTY262" s="49"/>
      <c r="OTZ262" s="49"/>
      <c r="OUA262" s="99"/>
      <c r="OUB262" s="98"/>
      <c r="OUC262" s="49"/>
      <c r="OUD262" s="405"/>
      <c r="OUE262" s="405"/>
      <c r="OUF262" s="277"/>
      <c r="OUG262" s="277"/>
      <c r="OUH262" s="277"/>
      <c r="OUI262" s="277"/>
      <c r="OUJ262" s="277"/>
      <c r="OUK262" s="277"/>
      <c r="OUL262" s="277"/>
      <c r="OUM262" s="277"/>
      <c r="OUN262" s="402"/>
      <c r="OUO262" s="404"/>
      <c r="OUP262" s="49"/>
      <c r="OUQ262" s="49"/>
      <c r="OUR262" s="49"/>
      <c r="OUS262" s="99"/>
      <c r="OUT262" s="98"/>
      <c r="OUU262" s="49"/>
      <c r="OUV262" s="405"/>
      <c r="OUW262" s="405"/>
      <c r="OUX262" s="277"/>
      <c r="OUY262" s="277"/>
      <c r="OUZ262" s="277"/>
      <c r="OVA262" s="277"/>
      <c r="OVB262" s="277"/>
      <c r="OVC262" s="277"/>
      <c r="OVD262" s="277"/>
      <c r="OVE262" s="277"/>
      <c r="OVF262" s="402"/>
      <c r="OVG262" s="404"/>
      <c r="OVH262" s="49"/>
      <c r="OVI262" s="49"/>
      <c r="OVJ262" s="49"/>
      <c r="OVK262" s="99"/>
      <c r="OVL262" s="98"/>
      <c r="OVM262" s="49"/>
      <c r="OVN262" s="405"/>
      <c r="OVO262" s="405"/>
      <c r="OVP262" s="277"/>
      <c r="OVQ262" s="277"/>
      <c r="OVR262" s="277"/>
      <c r="OVS262" s="277"/>
      <c r="OVT262" s="277"/>
      <c r="OVU262" s="277"/>
      <c r="OVV262" s="277"/>
      <c r="OVW262" s="277"/>
      <c r="OVX262" s="402"/>
      <c r="OVY262" s="404"/>
      <c r="OVZ262" s="49"/>
      <c r="OWA262" s="49"/>
      <c r="OWB262" s="49"/>
      <c r="OWC262" s="99"/>
      <c r="OWD262" s="98"/>
      <c r="OWE262" s="49"/>
      <c r="OWF262" s="405"/>
      <c r="OWG262" s="405"/>
      <c r="OWH262" s="277"/>
      <c r="OWI262" s="277"/>
      <c r="OWJ262" s="277"/>
      <c r="OWK262" s="277"/>
      <c r="OWL262" s="277"/>
      <c r="OWM262" s="277"/>
      <c r="OWN262" s="277"/>
      <c r="OWO262" s="277"/>
      <c r="OWP262" s="402"/>
      <c r="OWQ262" s="404"/>
      <c r="OWR262" s="49"/>
      <c r="OWS262" s="49"/>
      <c r="OWT262" s="49"/>
      <c r="OWU262" s="99"/>
      <c r="OWV262" s="98"/>
      <c r="OWW262" s="49"/>
      <c r="OWX262" s="405"/>
      <c r="OWY262" s="405"/>
      <c r="OWZ262" s="277"/>
      <c r="OXA262" s="277"/>
      <c r="OXB262" s="277"/>
      <c r="OXC262" s="277"/>
      <c r="OXD262" s="277"/>
      <c r="OXE262" s="277"/>
      <c r="OXF262" s="277"/>
      <c r="OXG262" s="277"/>
      <c r="OXH262" s="402"/>
      <c r="OXI262" s="404"/>
      <c r="OXJ262" s="49"/>
      <c r="OXK262" s="49"/>
      <c r="OXL262" s="49"/>
      <c r="OXM262" s="99"/>
      <c r="OXN262" s="98"/>
      <c r="OXO262" s="49"/>
      <c r="OXP262" s="405"/>
      <c r="OXQ262" s="405"/>
      <c r="OXR262" s="277"/>
      <c r="OXS262" s="277"/>
      <c r="OXT262" s="277"/>
      <c r="OXU262" s="277"/>
      <c r="OXV262" s="277"/>
      <c r="OXW262" s="277"/>
      <c r="OXX262" s="277"/>
      <c r="OXY262" s="277"/>
      <c r="OXZ262" s="402"/>
      <c r="OYA262" s="404"/>
      <c r="OYB262" s="49"/>
      <c r="OYC262" s="49"/>
      <c r="OYD262" s="49"/>
      <c r="OYE262" s="99"/>
      <c r="OYF262" s="98"/>
      <c r="OYG262" s="49"/>
      <c r="OYH262" s="405"/>
      <c r="OYI262" s="405"/>
      <c r="OYJ262" s="277"/>
      <c r="OYK262" s="277"/>
      <c r="OYL262" s="277"/>
      <c r="OYM262" s="277"/>
      <c r="OYN262" s="277"/>
      <c r="OYO262" s="277"/>
      <c r="OYP262" s="277"/>
      <c r="OYQ262" s="277"/>
      <c r="OYR262" s="402"/>
      <c r="OYS262" s="404"/>
      <c r="OYT262" s="49"/>
      <c r="OYU262" s="49"/>
      <c r="OYV262" s="49"/>
      <c r="OYW262" s="99"/>
      <c r="OYX262" s="98"/>
      <c r="OYY262" s="49"/>
      <c r="OYZ262" s="405"/>
      <c r="OZA262" s="405"/>
      <c r="OZB262" s="277"/>
      <c r="OZC262" s="277"/>
      <c r="OZD262" s="277"/>
      <c r="OZE262" s="277"/>
      <c r="OZF262" s="277"/>
      <c r="OZG262" s="277"/>
      <c r="OZH262" s="277"/>
      <c r="OZI262" s="277"/>
      <c r="OZJ262" s="402"/>
      <c r="OZK262" s="404"/>
      <c r="OZL262" s="49"/>
      <c r="OZM262" s="49"/>
      <c r="OZN262" s="49"/>
      <c r="OZO262" s="99"/>
      <c r="OZP262" s="98"/>
      <c r="OZQ262" s="49"/>
      <c r="OZR262" s="405"/>
      <c r="OZS262" s="405"/>
      <c r="OZT262" s="277"/>
      <c r="OZU262" s="277"/>
      <c r="OZV262" s="277"/>
      <c r="OZW262" s="277"/>
      <c r="OZX262" s="277"/>
      <c r="OZY262" s="277"/>
      <c r="OZZ262" s="277"/>
      <c r="PAA262" s="277"/>
      <c r="PAB262" s="402"/>
      <c r="PAC262" s="404"/>
      <c r="PAD262" s="49"/>
      <c r="PAE262" s="49"/>
      <c r="PAF262" s="49"/>
      <c r="PAG262" s="99"/>
      <c r="PAH262" s="98"/>
      <c r="PAI262" s="49"/>
      <c r="PAJ262" s="405"/>
      <c r="PAK262" s="405"/>
      <c r="PAL262" s="277"/>
      <c r="PAM262" s="277"/>
      <c r="PAN262" s="277"/>
      <c r="PAO262" s="277"/>
      <c r="PAP262" s="277"/>
      <c r="PAQ262" s="277"/>
      <c r="PAR262" s="277"/>
      <c r="PAS262" s="277"/>
      <c r="PAT262" s="402"/>
      <c r="PAU262" s="404"/>
      <c r="PAV262" s="49"/>
      <c r="PAW262" s="49"/>
      <c r="PAX262" s="49"/>
      <c r="PAY262" s="99"/>
      <c r="PAZ262" s="98"/>
      <c r="PBA262" s="49"/>
      <c r="PBB262" s="405"/>
      <c r="PBC262" s="405"/>
      <c r="PBD262" s="277"/>
      <c r="PBE262" s="277"/>
      <c r="PBF262" s="277"/>
      <c r="PBG262" s="277"/>
      <c r="PBH262" s="277"/>
      <c r="PBI262" s="277"/>
      <c r="PBJ262" s="277"/>
      <c r="PBK262" s="277"/>
      <c r="PBL262" s="402"/>
      <c r="PBM262" s="404"/>
      <c r="PBN262" s="49"/>
      <c r="PBO262" s="49"/>
      <c r="PBP262" s="49"/>
      <c r="PBQ262" s="99"/>
      <c r="PBR262" s="98"/>
      <c r="PBS262" s="49"/>
      <c r="PBT262" s="405"/>
      <c r="PBU262" s="405"/>
      <c r="PBV262" s="277"/>
      <c r="PBW262" s="277"/>
      <c r="PBX262" s="277"/>
      <c r="PBY262" s="277"/>
      <c r="PBZ262" s="277"/>
      <c r="PCA262" s="277"/>
      <c r="PCB262" s="277"/>
      <c r="PCC262" s="277"/>
      <c r="PCD262" s="402"/>
      <c r="PCE262" s="404"/>
      <c r="PCF262" s="49"/>
      <c r="PCG262" s="49"/>
      <c r="PCH262" s="49"/>
      <c r="PCI262" s="99"/>
      <c r="PCJ262" s="98"/>
      <c r="PCK262" s="49"/>
      <c r="PCL262" s="405"/>
      <c r="PCM262" s="405"/>
      <c r="PCN262" s="277"/>
      <c r="PCO262" s="277"/>
      <c r="PCP262" s="277"/>
      <c r="PCQ262" s="277"/>
      <c r="PCR262" s="277"/>
      <c r="PCS262" s="277"/>
      <c r="PCT262" s="277"/>
      <c r="PCU262" s="277"/>
      <c r="PCV262" s="402"/>
      <c r="PCW262" s="404"/>
      <c r="PCX262" s="49"/>
      <c r="PCY262" s="49"/>
      <c r="PCZ262" s="49"/>
      <c r="PDA262" s="99"/>
      <c r="PDB262" s="98"/>
      <c r="PDC262" s="49"/>
      <c r="PDD262" s="405"/>
      <c r="PDE262" s="405"/>
      <c r="PDF262" s="277"/>
      <c r="PDG262" s="277"/>
      <c r="PDH262" s="277"/>
      <c r="PDI262" s="277"/>
      <c r="PDJ262" s="277"/>
      <c r="PDK262" s="277"/>
      <c r="PDL262" s="277"/>
      <c r="PDM262" s="277"/>
      <c r="PDN262" s="402"/>
      <c r="PDO262" s="404"/>
      <c r="PDP262" s="49"/>
      <c r="PDQ262" s="49"/>
      <c r="PDR262" s="49"/>
      <c r="PDS262" s="99"/>
      <c r="PDT262" s="98"/>
      <c r="PDU262" s="49"/>
      <c r="PDV262" s="405"/>
      <c r="PDW262" s="405"/>
      <c r="PDX262" s="277"/>
      <c r="PDY262" s="277"/>
      <c r="PDZ262" s="277"/>
      <c r="PEA262" s="277"/>
      <c r="PEB262" s="277"/>
      <c r="PEC262" s="277"/>
      <c r="PED262" s="277"/>
      <c r="PEE262" s="277"/>
      <c r="PEF262" s="402"/>
      <c r="PEG262" s="404"/>
      <c r="PEH262" s="49"/>
      <c r="PEI262" s="49"/>
      <c r="PEJ262" s="49"/>
      <c r="PEK262" s="99"/>
      <c r="PEL262" s="98"/>
      <c r="PEM262" s="49"/>
      <c r="PEN262" s="405"/>
      <c r="PEO262" s="405"/>
      <c r="PEP262" s="277"/>
      <c r="PEQ262" s="277"/>
      <c r="PER262" s="277"/>
      <c r="PES262" s="277"/>
      <c r="PET262" s="277"/>
      <c r="PEU262" s="277"/>
      <c r="PEV262" s="277"/>
      <c r="PEW262" s="277"/>
      <c r="PEX262" s="402"/>
      <c r="PEY262" s="404"/>
      <c r="PEZ262" s="49"/>
      <c r="PFA262" s="49"/>
      <c r="PFB262" s="49"/>
      <c r="PFC262" s="99"/>
      <c r="PFD262" s="98"/>
      <c r="PFE262" s="49"/>
      <c r="PFF262" s="405"/>
      <c r="PFG262" s="405"/>
      <c r="PFH262" s="277"/>
      <c r="PFI262" s="277"/>
      <c r="PFJ262" s="277"/>
      <c r="PFK262" s="277"/>
      <c r="PFL262" s="277"/>
      <c r="PFM262" s="277"/>
      <c r="PFN262" s="277"/>
      <c r="PFO262" s="277"/>
      <c r="PFP262" s="402"/>
      <c r="PFQ262" s="404"/>
      <c r="PFR262" s="49"/>
      <c r="PFS262" s="49"/>
      <c r="PFT262" s="49"/>
      <c r="PFU262" s="99"/>
      <c r="PFV262" s="98"/>
      <c r="PFW262" s="49"/>
      <c r="PFX262" s="405"/>
      <c r="PFY262" s="405"/>
      <c r="PFZ262" s="277"/>
      <c r="PGA262" s="277"/>
      <c r="PGB262" s="277"/>
      <c r="PGC262" s="277"/>
      <c r="PGD262" s="277"/>
      <c r="PGE262" s="277"/>
      <c r="PGF262" s="277"/>
      <c r="PGG262" s="277"/>
      <c r="PGH262" s="402"/>
      <c r="PGI262" s="404"/>
      <c r="PGJ262" s="49"/>
      <c r="PGK262" s="49"/>
      <c r="PGL262" s="49"/>
      <c r="PGM262" s="99"/>
      <c r="PGN262" s="98"/>
      <c r="PGO262" s="49"/>
      <c r="PGP262" s="405"/>
      <c r="PGQ262" s="405"/>
      <c r="PGR262" s="277"/>
      <c r="PGS262" s="277"/>
      <c r="PGT262" s="277"/>
      <c r="PGU262" s="277"/>
      <c r="PGV262" s="277"/>
      <c r="PGW262" s="277"/>
      <c r="PGX262" s="277"/>
      <c r="PGY262" s="277"/>
      <c r="PGZ262" s="402"/>
      <c r="PHA262" s="404"/>
      <c r="PHB262" s="49"/>
      <c r="PHC262" s="49"/>
      <c r="PHD262" s="49"/>
      <c r="PHE262" s="99"/>
      <c r="PHF262" s="98"/>
      <c r="PHG262" s="49"/>
      <c r="PHH262" s="405"/>
      <c r="PHI262" s="405"/>
      <c r="PHJ262" s="277"/>
      <c r="PHK262" s="277"/>
      <c r="PHL262" s="277"/>
      <c r="PHM262" s="277"/>
      <c r="PHN262" s="277"/>
      <c r="PHO262" s="277"/>
      <c r="PHP262" s="277"/>
      <c r="PHQ262" s="277"/>
      <c r="PHR262" s="402"/>
      <c r="PHS262" s="404"/>
      <c r="PHT262" s="49"/>
      <c r="PHU262" s="49"/>
      <c r="PHV262" s="49"/>
      <c r="PHW262" s="99"/>
      <c r="PHX262" s="98"/>
      <c r="PHY262" s="49"/>
      <c r="PHZ262" s="405"/>
      <c r="PIA262" s="405"/>
      <c r="PIB262" s="277"/>
      <c r="PIC262" s="277"/>
      <c r="PID262" s="277"/>
      <c r="PIE262" s="277"/>
      <c r="PIF262" s="277"/>
      <c r="PIG262" s="277"/>
      <c r="PIH262" s="277"/>
      <c r="PII262" s="277"/>
      <c r="PIJ262" s="402"/>
      <c r="PIK262" s="404"/>
      <c r="PIL262" s="49"/>
      <c r="PIM262" s="49"/>
      <c r="PIN262" s="49"/>
      <c r="PIO262" s="99"/>
      <c r="PIP262" s="98"/>
      <c r="PIQ262" s="49"/>
      <c r="PIR262" s="405"/>
      <c r="PIS262" s="405"/>
      <c r="PIT262" s="277"/>
      <c r="PIU262" s="277"/>
      <c r="PIV262" s="277"/>
      <c r="PIW262" s="277"/>
      <c r="PIX262" s="277"/>
      <c r="PIY262" s="277"/>
      <c r="PIZ262" s="277"/>
      <c r="PJA262" s="277"/>
      <c r="PJB262" s="402"/>
      <c r="PJC262" s="404"/>
      <c r="PJD262" s="49"/>
      <c r="PJE262" s="49"/>
      <c r="PJF262" s="49"/>
      <c r="PJG262" s="99"/>
      <c r="PJH262" s="98"/>
      <c r="PJI262" s="49"/>
      <c r="PJJ262" s="405"/>
      <c r="PJK262" s="405"/>
      <c r="PJL262" s="277"/>
      <c r="PJM262" s="277"/>
      <c r="PJN262" s="277"/>
      <c r="PJO262" s="277"/>
      <c r="PJP262" s="277"/>
      <c r="PJQ262" s="277"/>
      <c r="PJR262" s="277"/>
      <c r="PJS262" s="277"/>
      <c r="PJT262" s="402"/>
      <c r="PJU262" s="404"/>
      <c r="PJV262" s="49"/>
      <c r="PJW262" s="49"/>
      <c r="PJX262" s="49"/>
      <c r="PJY262" s="99"/>
      <c r="PJZ262" s="98"/>
      <c r="PKA262" s="49"/>
      <c r="PKB262" s="405"/>
      <c r="PKC262" s="405"/>
      <c r="PKD262" s="277"/>
      <c r="PKE262" s="277"/>
      <c r="PKF262" s="277"/>
      <c r="PKG262" s="277"/>
      <c r="PKH262" s="277"/>
      <c r="PKI262" s="277"/>
      <c r="PKJ262" s="277"/>
      <c r="PKK262" s="277"/>
      <c r="PKL262" s="402"/>
      <c r="PKM262" s="404"/>
      <c r="PKN262" s="49"/>
      <c r="PKO262" s="49"/>
      <c r="PKP262" s="49"/>
      <c r="PKQ262" s="99"/>
      <c r="PKR262" s="98"/>
      <c r="PKS262" s="49"/>
      <c r="PKT262" s="405"/>
      <c r="PKU262" s="405"/>
      <c r="PKV262" s="277"/>
      <c r="PKW262" s="277"/>
      <c r="PKX262" s="277"/>
      <c r="PKY262" s="277"/>
      <c r="PKZ262" s="277"/>
      <c r="PLA262" s="277"/>
      <c r="PLB262" s="277"/>
      <c r="PLC262" s="277"/>
      <c r="PLD262" s="402"/>
      <c r="PLE262" s="404"/>
      <c r="PLF262" s="49"/>
      <c r="PLG262" s="49"/>
      <c r="PLH262" s="49"/>
      <c r="PLI262" s="99"/>
      <c r="PLJ262" s="98"/>
      <c r="PLK262" s="49"/>
      <c r="PLL262" s="405"/>
      <c r="PLM262" s="405"/>
      <c r="PLN262" s="277"/>
      <c r="PLO262" s="277"/>
      <c r="PLP262" s="277"/>
      <c r="PLQ262" s="277"/>
      <c r="PLR262" s="277"/>
      <c r="PLS262" s="277"/>
      <c r="PLT262" s="277"/>
      <c r="PLU262" s="277"/>
      <c r="PLV262" s="402"/>
      <c r="PLW262" s="404"/>
      <c r="PLX262" s="49"/>
      <c r="PLY262" s="49"/>
      <c r="PLZ262" s="49"/>
      <c r="PMA262" s="99"/>
      <c r="PMB262" s="98"/>
      <c r="PMC262" s="49"/>
      <c r="PMD262" s="405"/>
      <c r="PME262" s="405"/>
      <c r="PMF262" s="277"/>
      <c r="PMG262" s="277"/>
      <c r="PMH262" s="277"/>
      <c r="PMI262" s="277"/>
      <c r="PMJ262" s="277"/>
      <c r="PMK262" s="277"/>
      <c r="PML262" s="277"/>
      <c r="PMM262" s="277"/>
      <c r="PMN262" s="402"/>
      <c r="PMO262" s="404"/>
      <c r="PMP262" s="49"/>
      <c r="PMQ262" s="49"/>
      <c r="PMR262" s="49"/>
      <c r="PMS262" s="99"/>
      <c r="PMT262" s="98"/>
      <c r="PMU262" s="49"/>
      <c r="PMV262" s="405"/>
      <c r="PMW262" s="405"/>
      <c r="PMX262" s="277"/>
      <c r="PMY262" s="277"/>
      <c r="PMZ262" s="277"/>
      <c r="PNA262" s="277"/>
      <c r="PNB262" s="277"/>
      <c r="PNC262" s="277"/>
      <c r="PND262" s="277"/>
      <c r="PNE262" s="277"/>
      <c r="PNF262" s="402"/>
      <c r="PNG262" s="404"/>
      <c r="PNH262" s="49"/>
      <c r="PNI262" s="49"/>
      <c r="PNJ262" s="49"/>
      <c r="PNK262" s="99"/>
      <c r="PNL262" s="98"/>
      <c r="PNM262" s="49"/>
      <c r="PNN262" s="405"/>
      <c r="PNO262" s="405"/>
      <c r="PNP262" s="277"/>
      <c r="PNQ262" s="277"/>
      <c r="PNR262" s="277"/>
      <c r="PNS262" s="277"/>
      <c r="PNT262" s="277"/>
      <c r="PNU262" s="277"/>
      <c r="PNV262" s="277"/>
      <c r="PNW262" s="277"/>
      <c r="PNX262" s="402"/>
      <c r="PNY262" s="404"/>
      <c r="PNZ262" s="49"/>
      <c r="POA262" s="49"/>
      <c r="POB262" s="49"/>
      <c r="POC262" s="99"/>
      <c r="POD262" s="98"/>
      <c r="POE262" s="49"/>
      <c r="POF262" s="405"/>
      <c r="POG262" s="405"/>
      <c r="POH262" s="277"/>
      <c r="POI262" s="277"/>
      <c r="POJ262" s="277"/>
      <c r="POK262" s="277"/>
      <c r="POL262" s="277"/>
      <c r="POM262" s="277"/>
      <c r="PON262" s="277"/>
      <c r="POO262" s="277"/>
      <c r="POP262" s="402"/>
      <c r="POQ262" s="404"/>
      <c r="POR262" s="49"/>
      <c r="POS262" s="49"/>
      <c r="POT262" s="49"/>
      <c r="POU262" s="99"/>
      <c r="POV262" s="98"/>
      <c r="POW262" s="49"/>
      <c r="POX262" s="405"/>
      <c r="POY262" s="405"/>
      <c r="POZ262" s="277"/>
      <c r="PPA262" s="277"/>
      <c r="PPB262" s="277"/>
      <c r="PPC262" s="277"/>
      <c r="PPD262" s="277"/>
      <c r="PPE262" s="277"/>
      <c r="PPF262" s="277"/>
      <c r="PPG262" s="277"/>
      <c r="PPH262" s="402"/>
      <c r="PPI262" s="404"/>
      <c r="PPJ262" s="49"/>
      <c r="PPK262" s="49"/>
      <c r="PPL262" s="49"/>
      <c r="PPM262" s="99"/>
      <c r="PPN262" s="98"/>
      <c r="PPO262" s="49"/>
      <c r="PPP262" s="405"/>
      <c r="PPQ262" s="405"/>
      <c r="PPR262" s="277"/>
      <c r="PPS262" s="277"/>
      <c r="PPT262" s="277"/>
      <c r="PPU262" s="277"/>
      <c r="PPV262" s="277"/>
      <c r="PPW262" s="277"/>
      <c r="PPX262" s="277"/>
      <c r="PPY262" s="277"/>
      <c r="PPZ262" s="402"/>
      <c r="PQA262" s="404"/>
      <c r="PQB262" s="49"/>
      <c r="PQC262" s="49"/>
      <c r="PQD262" s="49"/>
      <c r="PQE262" s="99"/>
      <c r="PQF262" s="98"/>
      <c r="PQG262" s="49"/>
      <c r="PQH262" s="405"/>
      <c r="PQI262" s="405"/>
      <c r="PQJ262" s="277"/>
      <c r="PQK262" s="277"/>
      <c r="PQL262" s="277"/>
      <c r="PQM262" s="277"/>
      <c r="PQN262" s="277"/>
      <c r="PQO262" s="277"/>
      <c r="PQP262" s="277"/>
      <c r="PQQ262" s="277"/>
      <c r="PQR262" s="402"/>
      <c r="PQS262" s="404"/>
      <c r="PQT262" s="49"/>
      <c r="PQU262" s="49"/>
      <c r="PQV262" s="49"/>
      <c r="PQW262" s="99"/>
      <c r="PQX262" s="98"/>
      <c r="PQY262" s="49"/>
      <c r="PQZ262" s="405"/>
      <c r="PRA262" s="405"/>
      <c r="PRB262" s="277"/>
      <c r="PRC262" s="277"/>
      <c r="PRD262" s="277"/>
      <c r="PRE262" s="277"/>
      <c r="PRF262" s="277"/>
      <c r="PRG262" s="277"/>
      <c r="PRH262" s="277"/>
      <c r="PRI262" s="277"/>
      <c r="PRJ262" s="402"/>
      <c r="PRK262" s="404"/>
      <c r="PRL262" s="49"/>
      <c r="PRM262" s="49"/>
      <c r="PRN262" s="49"/>
      <c r="PRO262" s="99"/>
      <c r="PRP262" s="98"/>
      <c r="PRQ262" s="49"/>
      <c r="PRR262" s="405"/>
      <c r="PRS262" s="405"/>
      <c r="PRT262" s="277"/>
      <c r="PRU262" s="277"/>
      <c r="PRV262" s="277"/>
      <c r="PRW262" s="277"/>
      <c r="PRX262" s="277"/>
      <c r="PRY262" s="277"/>
      <c r="PRZ262" s="277"/>
      <c r="PSA262" s="277"/>
      <c r="PSB262" s="402"/>
      <c r="PSC262" s="404"/>
      <c r="PSD262" s="49"/>
      <c r="PSE262" s="49"/>
      <c r="PSF262" s="49"/>
      <c r="PSG262" s="99"/>
      <c r="PSH262" s="98"/>
      <c r="PSI262" s="49"/>
      <c r="PSJ262" s="405"/>
      <c r="PSK262" s="405"/>
      <c r="PSL262" s="277"/>
      <c r="PSM262" s="277"/>
      <c r="PSN262" s="277"/>
      <c r="PSO262" s="277"/>
      <c r="PSP262" s="277"/>
      <c r="PSQ262" s="277"/>
      <c r="PSR262" s="277"/>
      <c r="PSS262" s="277"/>
      <c r="PST262" s="402"/>
      <c r="PSU262" s="404"/>
      <c r="PSV262" s="49"/>
      <c r="PSW262" s="49"/>
      <c r="PSX262" s="49"/>
      <c r="PSY262" s="99"/>
      <c r="PSZ262" s="98"/>
      <c r="PTA262" s="49"/>
      <c r="PTB262" s="405"/>
      <c r="PTC262" s="405"/>
      <c r="PTD262" s="277"/>
      <c r="PTE262" s="277"/>
      <c r="PTF262" s="277"/>
      <c r="PTG262" s="277"/>
      <c r="PTH262" s="277"/>
      <c r="PTI262" s="277"/>
      <c r="PTJ262" s="277"/>
      <c r="PTK262" s="277"/>
      <c r="PTL262" s="402"/>
      <c r="PTM262" s="404"/>
      <c r="PTN262" s="49"/>
      <c r="PTO262" s="49"/>
      <c r="PTP262" s="49"/>
      <c r="PTQ262" s="99"/>
      <c r="PTR262" s="98"/>
      <c r="PTS262" s="49"/>
      <c r="PTT262" s="405"/>
      <c r="PTU262" s="405"/>
      <c r="PTV262" s="277"/>
      <c r="PTW262" s="277"/>
      <c r="PTX262" s="277"/>
      <c r="PTY262" s="277"/>
      <c r="PTZ262" s="277"/>
      <c r="PUA262" s="277"/>
      <c r="PUB262" s="277"/>
      <c r="PUC262" s="277"/>
      <c r="PUD262" s="402"/>
      <c r="PUE262" s="404"/>
      <c r="PUF262" s="49"/>
      <c r="PUG262" s="49"/>
      <c r="PUH262" s="49"/>
      <c r="PUI262" s="99"/>
      <c r="PUJ262" s="98"/>
      <c r="PUK262" s="49"/>
      <c r="PUL262" s="405"/>
      <c r="PUM262" s="405"/>
      <c r="PUN262" s="277"/>
      <c r="PUO262" s="277"/>
      <c r="PUP262" s="277"/>
      <c r="PUQ262" s="277"/>
      <c r="PUR262" s="277"/>
      <c r="PUS262" s="277"/>
      <c r="PUT262" s="277"/>
      <c r="PUU262" s="277"/>
      <c r="PUV262" s="402"/>
      <c r="PUW262" s="404"/>
      <c r="PUX262" s="49"/>
      <c r="PUY262" s="49"/>
      <c r="PUZ262" s="49"/>
      <c r="PVA262" s="99"/>
      <c r="PVB262" s="98"/>
      <c r="PVC262" s="49"/>
      <c r="PVD262" s="405"/>
      <c r="PVE262" s="405"/>
      <c r="PVF262" s="277"/>
      <c r="PVG262" s="277"/>
      <c r="PVH262" s="277"/>
      <c r="PVI262" s="277"/>
      <c r="PVJ262" s="277"/>
      <c r="PVK262" s="277"/>
      <c r="PVL262" s="277"/>
      <c r="PVM262" s="277"/>
      <c r="PVN262" s="402"/>
      <c r="PVO262" s="404"/>
      <c r="PVP262" s="49"/>
      <c r="PVQ262" s="49"/>
      <c r="PVR262" s="49"/>
      <c r="PVS262" s="99"/>
      <c r="PVT262" s="98"/>
      <c r="PVU262" s="49"/>
      <c r="PVV262" s="405"/>
      <c r="PVW262" s="405"/>
      <c r="PVX262" s="277"/>
      <c r="PVY262" s="277"/>
      <c r="PVZ262" s="277"/>
      <c r="PWA262" s="277"/>
      <c r="PWB262" s="277"/>
      <c r="PWC262" s="277"/>
      <c r="PWD262" s="277"/>
      <c r="PWE262" s="277"/>
      <c r="PWF262" s="402"/>
      <c r="PWG262" s="404"/>
      <c r="PWH262" s="49"/>
      <c r="PWI262" s="49"/>
      <c r="PWJ262" s="49"/>
      <c r="PWK262" s="99"/>
      <c r="PWL262" s="98"/>
      <c r="PWM262" s="49"/>
      <c r="PWN262" s="405"/>
      <c r="PWO262" s="405"/>
      <c r="PWP262" s="277"/>
      <c r="PWQ262" s="277"/>
      <c r="PWR262" s="277"/>
      <c r="PWS262" s="277"/>
      <c r="PWT262" s="277"/>
      <c r="PWU262" s="277"/>
      <c r="PWV262" s="277"/>
      <c r="PWW262" s="277"/>
      <c r="PWX262" s="402"/>
      <c r="PWY262" s="404"/>
      <c r="PWZ262" s="49"/>
      <c r="PXA262" s="49"/>
      <c r="PXB262" s="49"/>
      <c r="PXC262" s="99"/>
      <c r="PXD262" s="98"/>
      <c r="PXE262" s="49"/>
      <c r="PXF262" s="405"/>
      <c r="PXG262" s="405"/>
      <c r="PXH262" s="277"/>
      <c r="PXI262" s="277"/>
      <c r="PXJ262" s="277"/>
      <c r="PXK262" s="277"/>
      <c r="PXL262" s="277"/>
      <c r="PXM262" s="277"/>
      <c r="PXN262" s="277"/>
      <c r="PXO262" s="277"/>
      <c r="PXP262" s="402"/>
      <c r="PXQ262" s="404"/>
      <c r="PXR262" s="49"/>
      <c r="PXS262" s="49"/>
      <c r="PXT262" s="49"/>
      <c r="PXU262" s="99"/>
      <c r="PXV262" s="98"/>
      <c r="PXW262" s="49"/>
      <c r="PXX262" s="405"/>
      <c r="PXY262" s="405"/>
      <c r="PXZ262" s="277"/>
      <c r="PYA262" s="277"/>
      <c r="PYB262" s="277"/>
      <c r="PYC262" s="277"/>
      <c r="PYD262" s="277"/>
      <c r="PYE262" s="277"/>
      <c r="PYF262" s="277"/>
      <c r="PYG262" s="277"/>
      <c r="PYH262" s="402"/>
      <c r="PYI262" s="404"/>
      <c r="PYJ262" s="49"/>
      <c r="PYK262" s="49"/>
      <c r="PYL262" s="49"/>
      <c r="PYM262" s="99"/>
      <c r="PYN262" s="98"/>
      <c r="PYO262" s="49"/>
      <c r="PYP262" s="405"/>
      <c r="PYQ262" s="405"/>
      <c r="PYR262" s="277"/>
      <c r="PYS262" s="277"/>
      <c r="PYT262" s="277"/>
      <c r="PYU262" s="277"/>
      <c r="PYV262" s="277"/>
      <c r="PYW262" s="277"/>
      <c r="PYX262" s="277"/>
      <c r="PYY262" s="277"/>
      <c r="PYZ262" s="402"/>
      <c r="PZA262" s="404"/>
      <c r="PZB262" s="49"/>
      <c r="PZC262" s="49"/>
      <c r="PZD262" s="49"/>
      <c r="PZE262" s="99"/>
      <c r="PZF262" s="98"/>
      <c r="PZG262" s="49"/>
      <c r="PZH262" s="405"/>
      <c r="PZI262" s="405"/>
      <c r="PZJ262" s="277"/>
      <c r="PZK262" s="277"/>
      <c r="PZL262" s="277"/>
      <c r="PZM262" s="277"/>
      <c r="PZN262" s="277"/>
      <c r="PZO262" s="277"/>
      <c r="PZP262" s="277"/>
      <c r="PZQ262" s="277"/>
      <c r="PZR262" s="402"/>
      <c r="PZS262" s="404"/>
      <c r="PZT262" s="49"/>
      <c r="PZU262" s="49"/>
      <c r="PZV262" s="49"/>
      <c r="PZW262" s="99"/>
      <c r="PZX262" s="98"/>
      <c r="PZY262" s="49"/>
      <c r="PZZ262" s="405"/>
      <c r="QAA262" s="405"/>
      <c r="QAB262" s="277"/>
      <c r="QAC262" s="277"/>
      <c r="QAD262" s="277"/>
      <c r="QAE262" s="277"/>
      <c r="QAF262" s="277"/>
      <c r="QAG262" s="277"/>
      <c r="QAH262" s="277"/>
      <c r="QAI262" s="277"/>
      <c r="QAJ262" s="402"/>
      <c r="QAK262" s="404"/>
      <c r="QAL262" s="49"/>
      <c r="QAM262" s="49"/>
      <c r="QAN262" s="49"/>
      <c r="QAO262" s="99"/>
      <c r="QAP262" s="98"/>
      <c r="QAQ262" s="49"/>
      <c r="QAR262" s="405"/>
      <c r="QAS262" s="405"/>
      <c r="QAT262" s="277"/>
      <c r="QAU262" s="277"/>
      <c r="QAV262" s="277"/>
      <c r="QAW262" s="277"/>
      <c r="QAX262" s="277"/>
      <c r="QAY262" s="277"/>
      <c r="QAZ262" s="277"/>
      <c r="QBA262" s="277"/>
      <c r="QBB262" s="402"/>
      <c r="QBC262" s="404"/>
      <c r="QBD262" s="49"/>
      <c r="QBE262" s="49"/>
      <c r="QBF262" s="49"/>
      <c r="QBG262" s="99"/>
      <c r="QBH262" s="98"/>
      <c r="QBI262" s="49"/>
      <c r="QBJ262" s="405"/>
      <c r="QBK262" s="405"/>
      <c r="QBL262" s="277"/>
      <c r="QBM262" s="277"/>
      <c r="QBN262" s="277"/>
      <c r="QBO262" s="277"/>
      <c r="QBP262" s="277"/>
      <c r="QBQ262" s="277"/>
      <c r="QBR262" s="277"/>
      <c r="QBS262" s="277"/>
      <c r="QBT262" s="402"/>
      <c r="QBU262" s="404"/>
      <c r="QBV262" s="49"/>
      <c r="QBW262" s="49"/>
      <c r="QBX262" s="49"/>
      <c r="QBY262" s="99"/>
      <c r="QBZ262" s="98"/>
      <c r="QCA262" s="49"/>
      <c r="QCB262" s="405"/>
      <c r="QCC262" s="405"/>
      <c r="QCD262" s="277"/>
      <c r="QCE262" s="277"/>
      <c r="QCF262" s="277"/>
      <c r="QCG262" s="277"/>
      <c r="QCH262" s="277"/>
      <c r="QCI262" s="277"/>
      <c r="QCJ262" s="277"/>
      <c r="QCK262" s="277"/>
      <c r="QCL262" s="402"/>
      <c r="QCM262" s="404"/>
      <c r="QCN262" s="49"/>
      <c r="QCO262" s="49"/>
      <c r="QCP262" s="49"/>
      <c r="QCQ262" s="99"/>
      <c r="QCR262" s="98"/>
      <c r="QCS262" s="49"/>
      <c r="QCT262" s="405"/>
      <c r="QCU262" s="405"/>
      <c r="QCV262" s="277"/>
      <c r="QCW262" s="277"/>
      <c r="QCX262" s="277"/>
      <c r="QCY262" s="277"/>
      <c r="QCZ262" s="277"/>
      <c r="QDA262" s="277"/>
      <c r="QDB262" s="277"/>
      <c r="QDC262" s="277"/>
      <c r="QDD262" s="402"/>
      <c r="QDE262" s="404"/>
      <c r="QDF262" s="49"/>
      <c r="QDG262" s="49"/>
      <c r="QDH262" s="49"/>
      <c r="QDI262" s="99"/>
      <c r="QDJ262" s="98"/>
      <c r="QDK262" s="49"/>
      <c r="QDL262" s="405"/>
      <c r="QDM262" s="405"/>
      <c r="QDN262" s="277"/>
      <c r="QDO262" s="277"/>
      <c r="QDP262" s="277"/>
      <c r="QDQ262" s="277"/>
      <c r="QDR262" s="277"/>
      <c r="QDS262" s="277"/>
      <c r="QDT262" s="277"/>
      <c r="QDU262" s="277"/>
      <c r="QDV262" s="402"/>
      <c r="QDW262" s="404"/>
      <c r="QDX262" s="49"/>
      <c r="QDY262" s="49"/>
      <c r="QDZ262" s="49"/>
      <c r="QEA262" s="99"/>
      <c r="QEB262" s="98"/>
      <c r="QEC262" s="49"/>
      <c r="QED262" s="405"/>
      <c r="QEE262" s="405"/>
      <c r="QEF262" s="277"/>
      <c r="QEG262" s="277"/>
      <c r="QEH262" s="277"/>
      <c r="QEI262" s="277"/>
      <c r="QEJ262" s="277"/>
      <c r="QEK262" s="277"/>
      <c r="QEL262" s="277"/>
      <c r="QEM262" s="277"/>
      <c r="QEN262" s="402"/>
      <c r="QEO262" s="404"/>
      <c r="QEP262" s="49"/>
      <c r="QEQ262" s="49"/>
      <c r="QER262" s="49"/>
      <c r="QES262" s="99"/>
      <c r="QET262" s="98"/>
      <c r="QEU262" s="49"/>
      <c r="QEV262" s="405"/>
      <c r="QEW262" s="405"/>
      <c r="QEX262" s="277"/>
      <c r="QEY262" s="277"/>
      <c r="QEZ262" s="277"/>
      <c r="QFA262" s="277"/>
      <c r="QFB262" s="277"/>
      <c r="QFC262" s="277"/>
      <c r="QFD262" s="277"/>
      <c r="QFE262" s="277"/>
      <c r="QFF262" s="402"/>
      <c r="QFG262" s="404"/>
      <c r="QFH262" s="49"/>
      <c r="QFI262" s="49"/>
      <c r="QFJ262" s="49"/>
      <c r="QFK262" s="99"/>
      <c r="QFL262" s="98"/>
      <c r="QFM262" s="49"/>
      <c r="QFN262" s="405"/>
      <c r="QFO262" s="405"/>
      <c r="QFP262" s="277"/>
      <c r="QFQ262" s="277"/>
      <c r="QFR262" s="277"/>
      <c r="QFS262" s="277"/>
      <c r="QFT262" s="277"/>
      <c r="QFU262" s="277"/>
      <c r="QFV262" s="277"/>
      <c r="QFW262" s="277"/>
      <c r="QFX262" s="402"/>
      <c r="QFY262" s="404"/>
      <c r="QFZ262" s="49"/>
      <c r="QGA262" s="49"/>
      <c r="QGB262" s="49"/>
      <c r="QGC262" s="99"/>
      <c r="QGD262" s="98"/>
      <c r="QGE262" s="49"/>
      <c r="QGF262" s="405"/>
      <c r="QGG262" s="405"/>
      <c r="QGH262" s="277"/>
      <c r="QGI262" s="277"/>
      <c r="QGJ262" s="277"/>
      <c r="QGK262" s="277"/>
      <c r="QGL262" s="277"/>
      <c r="QGM262" s="277"/>
      <c r="QGN262" s="277"/>
      <c r="QGO262" s="277"/>
      <c r="QGP262" s="402"/>
      <c r="QGQ262" s="404"/>
      <c r="QGR262" s="49"/>
      <c r="QGS262" s="49"/>
      <c r="QGT262" s="49"/>
      <c r="QGU262" s="99"/>
      <c r="QGV262" s="98"/>
      <c r="QGW262" s="49"/>
      <c r="QGX262" s="405"/>
      <c r="QGY262" s="405"/>
      <c r="QGZ262" s="277"/>
      <c r="QHA262" s="277"/>
      <c r="QHB262" s="277"/>
      <c r="QHC262" s="277"/>
      <c r="QHD262" s="277"/>
      <c r="QHE262" s="277"/>
      <c r="QHF262" s="277"/>
      <c r="QHG262" s="277"/>
      <c r="QHH262" s="402"/>
      <c r="QHI262" s="404"/>
      <c r="QHJ262" s="49"/>
      <c r="QHK262" s="49"/>
      <c r="QHL262" s="49"/>
      <c r="QHM262" s="99"/>
      <c r="QHN262" s="98"/>
      <c r="QHO262" s="49"/>
      <c r="QHP262" s="405"/>
      <c r="QHQ262" s="405"/>
      <c r="QHR262" s="277"/>
      <c r="QHS262" s="277"/>
      <c r="QHT262" s="277"/>
      <c r="QHU262" s="277"/>
      <c r="QHV262" s="277"/>
      <c r="QHW262" s="277"/>
      <c r="QHX262" s="277"/>
      <c r="QHY262" s="277"/>
      <c r="QHZ262" s="402"/>
      <c r="QIA262" s="404"/>
      <c r="QIB262" s="49"/>
      <c r="QIC262" s="49"/>
      <c r="QID262" s="49"/>
      <c r="QIE262" s="99"/>
      <c r="QIF262" s="98"/>
      <c r="QIG262" s="49"/>
      <c r="QIH262" s="405"/>
      <c r="QII262" s="405"/>
      <c r="QIJ262" s="277"/>
      <c r="QIK262" s="277"/>
      <c r="QIL262" s="277"/>
      <c r="QIM262" s="277"/>
      <c r="QIN262" s="277"/>
      <c r="QIO262" s="277"/>
      <c r="QIP262" s="277"/>
      <c r="QIQ262" s="277"/>
      <c r="QIR262" s="402"/>
      <c r="QIS262" s="404"/>
      <c r="QIT262" s="49"/>
      <c r="QIU262" s="49"/>
      <c r="QIV262" s="49"/>
      <c r="QIW262" s="99"/>
      <c r="QIX262" s="98"/>
      <c r="QIY262" s="49"/>
      <c r="QIZ262" s="405"/>
      <c r="QJA262" s="405"/>
      <c r="QJB262" s="277"/>
      <c r="QJC262" s="277"/>
      <c r="QJD262" s="277"/>
      <c r="QJE262" s="277"/>
      <c r="QJF262" s="277"/>
      <c r="QJG262" s="277"/>
      <c r="QJH262" s="277"/>
      <c r="QJI262" s="277"/>
      <c r="QJJ262" s="402"/>
      <c r="QJK262" s="404"/>
      <c r="QJL262" s="49"/>
      <c r="QJM262" s="49"/>
      <c r="QJN262" s="49"/>
      <c r="QJO262" s="99"/>
      <c r="QJP262" s="98"/>
      <c r="QJQ262" s="49"/>
      <c r="QJR262" s="405"/>
      <c r="QJS262" s="405"/>
      <c r="QJT262" s="277"/>
      <c r="QJU262" s="277"/>
      <c r="QJV262" s="277"/>
      <c r="QJW262" s="277"/>
      <c r="QJX262" s="277"/>
      <c r="QJY262" s="277"/>
      <c r="QJZ262" s="277"/>
      <c r="QKA262" s="277"/>
      <c r="QKB262" s="402"/>
      <c r="QKC262" s="404"/>
      <c r="QKD262" s="49"/>
      <c r="QKE262" s="49"/>
      <c r="QKF262" s="49"/>
      <c r="QKG262" s="99"/>
      <c r="QKH262" s="98"/>
      <c r="QKI262" s="49"/>
      <c r="QKJ262" s="405"/>
      <c r="QKK262" s="405"/>
      <c r="QKL262" s="277"/>
      <c r="QKM262" s="277"/>
      <c r="QKN262" s="277"/>
      <c r="QKO262" s="277"/>
      <c r="QKP262" s="277"/>
      <c r="QKQ262" s="277"/>
      <c r="QKR262" s="277"/>
      <c r="QKS262" s="277"/>
      <c r="QKT262" s="402"/>
      <c r="QKU262" s="404"/>
      <c r="QKV262" s="49"/>
      <c r="QKW262" s="49"/>
      <c r="QKX262" s="49"/>
      <c r="QKY262" s="99"/>
      <c r="QKZ262" s="98"/>
      <c r="QLA262" s="49"/>
      <c r="QLB262" s="405"/>
      <c r="QLC262" s="405"/>
      <c r="QLD262" s="277"/>
      <c r="QLE262" s="277"/>
      <c r="QLF262" s="277"/>
      <c r="QLG262" s="277"/>
      <c r="QLH262" s="277"/>
      <c r="QLI262" s="277"/>
      <c r="QLJ262" s="277"/>
      <c r="QLK262" s="277"/>
      <c r="QLL262" s="402"/>
      <c r="QLM262" s="404"/>
      <c r="QLN262" s="49"/>
      <c r="QLO262" s="49"/>
      <c r="QLP262" s="49"/>
      <c r="QLQ262" s="99"/>
      <c r="QLR262" s="98"/>
      <c r="QLS262" s="49"/>
      <c r="QLT262" s="405"/>
      <c r="QLU262" s="405"/>
      <c r="QLV262" s="277"/>
      <c r="QLW262" s="277"/>
      <c r="QLX262" s="277"/>
      <c r="QLY262" s="277"/>
      <c r="QLZ262" s="277"/>
      <c r="QMA262" s="277"/>
      <c r="QMB262" s="277"/>
      <c r="QMC262" s="277"/>
      <c r="QMD262" s="402"/>
      <c r="QME262" s="404"/>
      <c r="QMF262" s="49"/>
      <c r="QMG262" s="49"/>
      <c r="QMH262" s="49"/>
      <c r="QMI262" s="99"/>
      <c r="QMJ262" s="98"/>
      <c r="QMK262" s="49"/>
      <c r="QML262" s="405"/>
      <c r="QMM262" s="405"/>
      <c r="QMN262" s="277"/>
      <c r="QMO262" s="277"/>
      <c r="QMP262" s="277"/>
      <c r="QMQ262" s="277"/>
      <c r="QMR262" s="277"/>
      <c r="QMS262" s="277"/>
      <c r="QMT262" s="277"/>
      <c r="QMU262" s="277"/>
      <c r="QMV262" s="402"/>
      <c r="QMW262" s="404"/>
      <c r="QMX262" s="49"/>
      <c r="QMY262" s="49"/>
      <c r="QMZ262" s="49"/>
      <c r="QNA262" s="99"/>
      <c r="QNB262" s="98"/>
      <c r="QNC262" s="49"/>
      <c r="QND262" s="405"/>
      <c r="QNE262" s="405"/>
      <c r="QNF262" s="277"/>
      <c r="QNG262" s="277"/>
      <c r="QNH262" s="277"/>
      <c r="QNI262" s="277"/>
      <c r="QNJ262" s="277"/>
      <c r="QNK262" s="277"/>
      <c r="QNL262" s="277"/>
      <c r="QNM262" s="277"/>
      <c r="QNN262" s="402"/>
      <c r="QNO262" s="404"/>
      <c r="QNP262" s="49"/>
      <c r="QNQ262" s="49"/>
      <c r="QNR262" s="49"/>
      <c r="QNS262" s="99"/>
      <c r="QNT262" s="98"/>
      <c r="QNU262" s="49"/>
      <c r="QNV262" s="405"/>
      <c r="QNW262" s="405"/>
      <c r="QNX262" s="277"/>
      <c r="QNY262" s="277"/>
      <c r="QNZ262" s="277"/>
      <c r="QOA262" s="277"/>
      <c r="QOB262" s="277"/>
      <c r="QOC262" s="277"/>
      <c r="QOD262" s="277"/>
      <c r="QOE262" s="277"/>
      <c r="QOF262" s="402"/>
      <c r="QOG262" s="404"/>
      <c r="QOH262" s="49"/>
      <c r="QOI262" s="49"/>
      <c r="QOJ262" s="49"/>
      <c r="QOK262" s="99"/>
      <c r="QOL262" s="98"/>
      <c r="QOM262" s="49"/>
      <c r="QON262" s="405"/>
      <c r="QOO262" s="405"/>
      <c r="QOP262" s="277"/>
      <c r="QOQ262" s="277"/>
      <c r="QOR262" s="277"/>
      <c r="QOS262" s="277"/>
      <c r="QOT262" s="277"/>
      <c r="QOU262" s="277"/>
      <c r="QOV262" s="277"/>
      <c r="QOW262" s="277"/>
      <c r="QOX262" s="402"/>
      <c r="QOY262" s="404"/>
      <c r="QOZ262" s="49"/>
      <c r="QPA262" s="49"/>
      <c r="QPB262" s="49"/>
      <c r="QPC262" s="99"/>
      <c r="QPD262" s="98"/>
      <c r="QPE262" s="49"/>
      <c r="QPF262" s="405"/>
      <c r="QPG262" s="405"/>
      <c r="QPH262" s="277"/>
      <c r="QPI262" s="277"/>
      <c r="QPJ262" s="277"/>
      <c r="QPK262" s="277"/>
      <c r="QPL262" s="277"/>
      <c r="QPM262" s="277"/>
      <c r="QPN262" s="277"/>
      <c r="QPO262" s="277"/>
      <c r="QPP262" s="402"/>
      <c r="QPQ262" s="404"/>
      <c r="QPR262" s="49"/>
      <c r="QPS262" s="49"/>
      <c r="QPT262" s="49"/>
      <c r="QPU262" s="99"/>
      <c r="QPV262" s="98"/>
      <c r="QPW262" s="49"/>
      <c r="QPX262" s="405"/>
      <c r="QPY262" s="405"/>
      <c r="QPZ262" s="277"/>
      <c r="QQA262" s="277"/>
      <c r="QQB262" s="277"/>
      <c r="QQC262" s="277"/>
      <c r="QQD262" s="277"/>
      <c r="QQE262" s="277"/>
      <c r="QQF262" s="277"/>
      <c r="QQG262" s="277"/>
      <c r="QQH262" s="402"/>
      <c r="QQI262" s="404"/>
      <c r="QQJ262" s="49"/>
      <c r="QQK262" s="49"/>
      <c r="QQL262" s="49"/>
      <c r="QQM262" s="99"/>
      <c r="QQN262" s="98"/>
      <c r="QQO262" s="49"/>
      <c r="QQP262" s="405"/>
      <c r="QQQ262" s="405"/>
      <c r="QQR262" s="277"/>
      <c r="QQS262" s="277"/>
      <c r="QQT262" s="277"/>
      <c r="QQU262" s="277"/>
      <c r="QQV262" s="277"/>
      <c r="QQW262" s="277"/>
      <c r="QQX262" s="277"/>
      <c r="QQY262" s="277"/>
      <c r="QQZ262" s="402"/>
      <c r="QRA262" s="404"/>
      <c r="QRB262" s="49"/>
      <c r="QRC262" s="49"/>
      <c r="QRD262" s="49"/>
      <c r="QRE262" s="99"/>
      <c r="QRF262" s="98"/>
      <c r="QRG262" s="49"/>
      <c r="QRH262" s="405"/>
      <c r="QRI262" s="405"/>
      <c r="QRJ262" s="277"/>
      <c r="QRK262" s="277"/>
      <c r="QRL262" s="277"/>
      <c r="QRM262" s="277"/>
      <c r="QRN262" s="277"/>
      <c r="QRO262" s="277"/>
      <c r="QRP262" s="277"/>
      <c r="QRQ262" s="277"/>
      <c r="QRR262" s="402"/>
      <c r="QRS262" s="404"/>
      <c r="QRT262" s="49"/>
      <c r="QRU262" s="49"/>
      <c r="QRV262" s="49"/>
      <c r="QRW262" s="99"/>
      <c r="QRX262" s="98"/>
      <c r="QRY262" s="49"/>
      <c r="QRZ262" s="405"/>
      <c r="QSA262" s="405"/>
      <c r="QSB262" s="277"/>
      <c r="QSC262" s="277"/>
      <c r="QSD262" s="277"/>
      <c r="QSE262" s="277"/>
      <c r="QSF262" s="277"/>
      <c r="QSG262" s="277"/>
      <c r="QSH262" s="277"/>
      <c r="QSI262" s="277"/>
      <c r="QSJ262" s="402"/>
      <c r="QSK262" s="404"/>
      <c r="QSL262" s="49"/>
      <c r="QSM262" s="49"/>
      <c r="QSN262" s="49"/>
      <c r="QSO262" s="99"/>
      <c r="QSP262" s="98"/>
      <c r="QSQ262" s="49"/>
      <c r="QSR262" s="405"/>
      <c r="QSS262" s="405"/>
      <c r="QST262" s="277"/>
      <c r="QSU262" s="277"/>
      <c r="QSV262" s="277"/>
      <c r="QSW262" s="277"/>
      <c r="QSX262" s="277"/>
      <c r="QSY262" s="277"/>
      <c r="QSZ262" s="277"/>
      <c r="QTA262" s="277"/>
      <c r="QTB262" s="402"/>
      <c r="QTC262" s="404"/>
      <c r="QTD262" s="49"/>
      <c r="QTE262" s="49"/>
      <c r="QTF262" s="49"/>
      <c r="QTG262" s="99"/>
      <c r="QTH262" s="98"/>
      <c r="QTI262" s="49"/>
      <c r="QTJ262" s="405"/>
      <c r="QTK262" s="405"/>
      <c r="QTL262" s="277"/>
      <c r="QTM262" s="277"/>
      <c r="QTN262" s="277"/>
      <c r="QTO262" s="277"/>
      <c r="QTP262" s="277"/>
      <c r="QTQ262" s="277"/>
      <c r="QTR262" s="277"/>
      <c r="QTS262" s="277"/>
      <c r="QTT262" s="402"/>
      <c r="QTU262" s="404"/>
      <c r="QTV262" s="49"/>
      <c r="QTW262" s="49"/>
      <c r="QTX262" s="49"/>
      <c r="QTY262" s="99"/>
      <c r="QTZ262" s="98"/>
      <c r="QUA262" s="49"/>
      <c r="QUB262" s="405"/>
      <c r="QUC262" s="405"/>
      <c r="QUD262" s="277"/>
      <c r="QUE262" s="277"/>
      <c r="QUF262" s="277"/>
      <c r="QUG262" s="277"/>
      <c r="QUH262" s="277"/>
      <c r="QUI262" s="277"/>
      <c r="QUJ262" s="277"/>
      <c r="QUK262" s="277"/>
      <c r="QUL262" s="402"/>
      <c r="QUM262" s="404"/>
      <c r="QUN262" s="49"/>
      <c r="QUO262" s="49"/>
      <c r="QUP262" s="49"/>
      <c r="QUQ262" s="99"/>
      <c r="QUR262" s="98"/>
      <c r="QUS262" s="49"/>
      <c r="QUT262" s="405"/>
      <c r="QUU262" s="405"/>
      <c r="QUV262" s="277"/>
      <c r="QUW262" s="277"/>
      <c r="QUX262" s="277"/>
      <c r="QUY262" s="277"/>
      <c r="QUZ262" s="277"/>
      <c r="QVA262" s="277"/>
      <c r="QVB262" s="277"/>
      <c r="QVC262" s="277"/>
      <c r="QVD262" s="402"/>
      <c r="QVE262" s="404"/>
      <c r="QVF262" s="49"/>
      <c r="QVG262" s="49"/>
      <c r="QVH262" s="49"/>
      <c r="QVI262" s="99"/>
      <c r="QVJ262" s="98"/>
      <c r="QVK262" s="49"/>
      <c r="QVL262" s="405"/>
      <c r="QVM262" s="405"/>
      <c r="QVN262" s="277"/>
      <c r="QVO262" s="277"/>
      <c r="QVP262" s="277"/>
      <c r="QVQ262" s="277"/>
      <c r="QVR262" s="277"/>
      <c r="QVS262" s="277"/>
      <c r="QVT262" s="277"/>
      <c r="QVU262" s="277"/>
      <c r="QVV262" s="402"/>
      <c r="QVW262" s="404"/>
      <c r="QVX262" s="49"/>
      <c r="QVY262" s="49"/>
      <c r="QVZ262" s="49"/>
      <c r="QWA262" s="99"/>
      <c r="QWB262" s="98"/>
      <c r="QWC262" s="49"/>
      <c r="QWD262" s="405"/>
      <c r="QWE262" s="405"/>
      <c r="QWF262" s="277"/>
      <c r="QWG262" s="277"/>
      <c r="QWH262" s="277"/>
      <c r="QWI262" s="277"/>
      <c r="QWJ262" s="277"/>
      <c r="QWK262" s="277"/>
      <c r="QWL262" s="277"/>
      <c r="QWM262" s="277"/>
      <c r="QWN262" s="402"/>
      <c r="QWO262" s="404"/>
      <c r="QWP262" s="49"/>
      <c r="QWQ262" s="49"/>
      <c r="QWR262" s="49"/>
      <c r="QWS262" s="99"/>
      <c r="QWT262" s="98"/>
      <c r="QWU262" s="49"/>
      <c r="QWV262" s="405"/>
      <c r="QWW262" s="405"/>
      <c r="QWX262" s="277"/>
      <c r="QWY262" s="277"/>
      <c r="QWZ262" s="277"/>
      <c r="QXA262" s="277"/>
      <c r="QXB262" s="277"/>
      <c r="QXC262" s="277"/>
      <c r="QXD262" s="277"/>
      <c r="QXE262" s="277"/>
      <c r="QXF262" s="402"/>
      <c r="QXG262" s="404"/>
      <c r="QXH262" s="49"/>
      <c r="QXI262" s="49"/>
      <c r="QXJ262" s="49"/>
      <c r="QXK262" s="99"/>
      <c r="QXL262" s="98"/>
      <c r="QXM262" s="49"/>
      <c r="QXN262" s="405"/>
      <c r="QXO262" s="405"/>
      <c r="QXP262" s="277"/>
      <c r="QXQ262" s="277"/>
      <c r="QXR262" s="277"/>
      <c r="QXS262" s="277"/>
      <c r="QXT262" s="277"/>
      <c r="QXU262" s="277"/>
      <c r="QXV262" s="277"/>
      <c r="QXW262" s="277"/>
      <c r="QXX262" s="402"/>
      <c r="QXY262" s="404"/>
      <c r="QXZ262" s="49"/>
      <c r="QYA262" s="49"/>
      <c r="QYB262" s="49"/>
      <c r="QYC262" s="99"/>
      <c r="QYD262" s="98"/>
      <c r="QYE262" s="49"/>
      <c r="QYF262" s="405"/>
      <c r="QYG262" s="405"/>
      <c r="QYH262" s="277"/>
      <c r="QYI262" s="277"/>
      <c r="QYJ262" s="277"/>
      <c r="QYK262" s="277"/>
      <c r="QYL262" s="277"/>
      <c r="QYM262" s="277"/>
      <c r="QYN262" s="277"/>
      <c r="QYO262" s="277"/>
      <c r="QYP262" s="402"/>
      <c r="QYQ262" s="404"/>
      <c r="QYR262" s="49"/>
      <c r="QYS262" s="49"/>
      <c r="QYT262" s="49"/>
      <c r="QYU262" s="99"/>
      <c r="QYV262" s="98"/>
      <c r="QYW262" s="49"/>
      <c r="QYX262" s="405"/>
      <c r="QYY262" s="405"/>
      <c r="QYZ262" s="277"/>
      <c r="QZA262" s="277"/>
      <c r="QZB262" s="277"/>
      <c r="QZC262" s="277"/>
      <c r="QZD262" s="277"/>
      <c r="QZE262" s="277"/>
      <c r="QZF262" s="277"/>
      <c r="QZG262" s="277"/>
      <c r="QZH262" s="402"/>
      <c r="QZI262" s="404"/>
      <c r="QZJ262" s="49"/>
      <c r="QZK262" s="49"/>
      <c r="QZL262" s="49"/>
      <c r="QZM262" s="99"/>
      <c r="QZN262" s="98"/>
      <c r="QZO262" s="49"/>
      <c r="QZP262" s="405"/>
      <c r="QZQ262" s="405"/>
      <c r="QZR262" s="277"/>
      <c r="QZS262" s="277"/>
      <c r="QZT262" s="277"/>
      <c r="QZU262" s="277"/>
      <c r="QZV262" s="277"/>
      <c r="QZW262" s="277"/>
      <c r="QZX262" s="277"/>
      <c r="QZY262" s="277"/>
      <c r="QZZ262" s="402"/>
      <c r="RAA262" s="404"/>
      <c r="RAB262" s="49"/>
      <c r="RAC262" s="49"/>
      <c r="RAD262" s="49"/>
      <c r="RAE262" s="99"/>
      <c r="RAF262" s="98"/>
      <c r="RAG262" s="49"/>
      <c r="RAH262" s="405"/>
      <c r="RAI262" s="405"/>
      <c r="RAJ262" s="277"/>
      <c r="RAK262" s="277"/>
      <c r="RAL262" s="277"/>
      <c r="RAM262" s="277"/>
      <c r="RAN262" s="277"/>
      <c r="RAO262" s="277"/>
      <c r="RAP262" s="277"/>
      <c r="RAQ262" s="277"/>
      <c r="RAR262" s="402"/>
      <c r="RAS262" s="404"/>
      <c r="RAT262" s="49"/>
      <c r="RAU262" s="49"/>
      <c r="RAV262" s="49"/>
      <c r="RAW262" s="99"/>
      <c r="RAX262" s="98"/>
      <c r="RAY262" s="49"/>
      <c r="RAZ262" s="405"/>
      <c r="RBA262" s="405"/>
      <c r="RBB262" s="277"/>
      <c r="RBC262" s="277"/>
      <c r="RBD262" s="277"/>
      <c r="RBE262" s="277"/>
      <c r="RBF262" s="277"/>
      <c r="RBG262" s="277"/>
      <c r="RBH262" s="277"/>
      <c r="RBI262" s="277"/>
      <c r="RBJ262" s="402"/>
      <c r="RBK262" s="404"/>
      <c r="RBL262" s="49"/>
      <c r="RBM262" s="49"/>
      <c r="RBN262" s="49"/>
      <c r="RBO262" s="99"/>
      <c r="RBP262" s="98"/>
      <c r="RBQ262" s="49"/>
      <c r="RBR262" s="405"/>
      <c r="RBS262" s="405"/>
      <c r="RBT262" s="277"/>
      <c r="RBU262" s="277"/>
      <c r="RBV262" s="277"/>
      <c r="RBW262" s="277"/>
      <c r="RBX262" s="277"/>
      <c r="RBY262" s="277"/>
      <c r="RBZ262" s="277"/>
      <c r="RCA262" s="277"/>
      <c r="RCB262" s="402"/>
      <c r="RCC262" s="404"/>
      <c r="RCD262" s="49"/>
      <c r="RCE262" s="49"/>
      <c r="RCF262" s="49"/>
      <c r="RCG262" s="99"/>
      <c r="RCH262" s="98"/>
      <c r="RCI262" s="49"/>
      <c r="RCJ262" s="405"/>
      <c r="RCK262" s="405"/>
      <c r="RCL262" s="277"/>
      <c r="RCM262" s="277"/>
      <c r="RCN262" s="277"/>
      <c r="RCO262" s="277"/>
      <c r="RCP262" s="277"/>
      <c r="RCQ262" s="277"/>
      <c r="RCR262" s="277"/>
      <c r="RCS262" s="277"/>
      <c r="RCT262" s="402"/>
      <c r="RCU262" s="404"/>
      <c r="RCV262" s="49"/>
      <c r="RCW262" s="49"/>
      <c r="RCX262" s="49"/>
      <c r="RCY262" s="99"/>
      <c r="RCZ262" s="98"/>
      <c r="RDA262" s="49"/>
      <c r="RDB262" s="405"/>
      <c r="RDC262" s="405"/>
      <c r="RDD262" s="277"/>
      <c r="RDE262" s="277"/>
      <c r="RDF262" s="277"/>
      <c r="RDG262" s="277"/>
      <c r="RDH262" s="277"/>
      <c r="RDI262" s="277"/>
      <c r="RDJ262" s="277"/>
      <c r="RDK262" s="277"/>
      <c r="RDL262" s="402"/>
      <c r="RDM262" s="404"/>
      <c r="RDN262" s="49"/>
      <c r="RDO262" s="49"/>
      <c r="RDP262" s="49"/>
      <c r="RDQ262" s="99"/>
      <c r="RDR262" s="98"/>
      <c r="RDS262" s="49"/>
      <c r="RDT262" s="405"/>
      <c r="RDU262" s="405"/>
      <c r="RDV262" s="277"/>
      <c r="RDW262" s="277"/>
      <c r="RDX262" s="277"/>
      <c r="RDY262" s="277"/>
      <c r="RDZ262" s="277"/>
      <c r="REA262" s="277"/>
      <c r="REB262" s="277"/>
      <c r="REC262" s="277"/>
      <c r="RED262" s="402"/>
      <c r="REE262" s="404"/>
      <c r="REF262" s="49"/>
      <c r="REG262" s="49"/>
      <c r="REH262" s="49"/>
      <c r="REI262" s="99"/>
      <c r="REJ262" s="98"/>
      <c r="REK262" s="49"/>
      <c r="REL262" s="405"/>
      <c r="REM262" s="405"/>
      <c r="REN262" s="277"/>
      <c r="REO262" s="277"/>
      <c r="REP262" s="277"/>
      <c r="REQ262" s="277"/>
      <c r="RER262" s="277"/>
      <c r="RES262" s="277"/>
      <c r="RET262" s="277"/>
      <c r="REU262" s="277"/>
      <c r="REV262" s="402"/>
      <c r="REW262" s="404"/>
      <c r="REX262" s="49"/>
      <c r="REY262" s="49"/>
      <c r="REZ262" s="49"/>
      <c r="RFA262" s="99"/>
      <c r="RFB262" s="98"/>
      <c r="RFC262" s="49"/>
      <c r="RFD262" s="405"/>
      <c r="RFE262" s="405"/>
      <c r="RFF262" s="277"/>
      <c r="RFG262" s="277"/>
      <c r="RFH262" s="277"/>
      <c r="RFI262" s="277"/>
      <c r="RFJ262" s="277"/>
      <c r="RFK262" s="277"/>
      <c r="RFL262" s="277"/>
      <c r="RFM262" s="277"/>
      <c r="RFN262" s="402"/>
      <c r="RFO262" s="404"/>
      <c r="RFP262" s="49"/>
      <c r="RFQ262" s="49"/>
      <c r="RFR262" s="49"/>
      <c r="RFS262" s="99"/>
      <c r="RFT262" s="98"/>
      <c r="RFU262" s="49"/>
      <c r="RFV262" s="405"/>
      <c r="RFW262" s="405"/>
      <c r="RFX262" s="277"/>
      <c r="RFY262" s="277"/>
      <c r="RFZ262" s="277"/>
      <c r="RGA262" s="277"/>
      <c r="RGB262" s="277"/>
      <c r="RGC262" s="277"/>
      <c r="RGD262" s="277"/>
      <c r="RGE262" s="277"/>
      <c r="RGF262" s="402"/>
      <c r="RGG262" s="404"/>
      <c r="RGH262" s="49"/>
      <c r="RGI262" s="49"/>
      <c r="RGJ262" s="49"/>
      <c r="RGK262" s="99"/>
      <c r="RGL262" s="98"/>
      <c r="RGM262" s="49"/>
      <c r="RGN262" s="405"/>
      <c r="RGO262" s="405"/>
      <c r="RGP262" s="277"/>
      <c r="RGQ262" s="277"/>
      <c r="RGR262" s="277"/>
      <c r="RGS262" s="277"/>
      <c r="RGT262" s="277"/>
      <c r="RGU262" s="277"/>
      <c r="RGV262" s="277"/>
      <c r="RGW262" s="277"/>
      <c r="RGX262" s="402"/>
      <c r="RGY262" s="404"/>
      <c r="RGZ262" s="49"/>
      <c r="RHA262" s="49"/>
      <c r="RHB262" s="49"/>
      <c r="RHC262" s="99"/>
      <c r="RHD262" s="98"/>
      <c r="RHE262" s="49"/>
      <c r="RHF262" s="405"/>
      <c r="RHG262" s="405"/>
      <c r="RHH262" s="277"/>
      <c r="RHI262" s="277"/>
      <c r="RHJ262" s="277"/>
      <c r="RHK262" s="277"/>
      <c r="RHL262" s="277"/>
      <c r="RHM262" s="277"/>
      <c r="RHN262" s="277"/>
      <c r="RHO262" s="277"/>
      <c r="RHP262" s="402"/>
      <c r="RHQ262" s="404"/>
      <c r="RHR262" s="49"/>
      <c r="RHS262" s="49"/>
      <c r="RHT262" s="49"/>
      <c r="RHU262" s="99"/>
      <c r="RHV262" s="98"/>
      <c r="RHW262" s="49"/>
      <c r="RHX262" s="405"/>
      <c r="RHY262" s="405"/>
      <c r="RHZ262" s="277"/>
      <c r="RIA262" s="277"/>
      <c r="RIB262" s="277"/>
      <c r="RIC262" s="277"/>
      <c r="RID262" s="277"/>
      <c r="RIE262" s="277"/>
      <c r="RIF262" s="277"/>
      <c r="RIG262" s="277"/>
      <c r="RIH262" s="402"/>
      <c r="RII262" s="404"/>
      <c r="RIJ262" s="49"/>
      <c r="RIK262" s="49"/>
      <c r="RIL262" s="49"/>
      <c r="RIM262" s="99"/>
      <c r="RIN262" s="98"/>
      <c r="RIO262" s="49"/>
      <c r="RIP262" s="405"/>
      <c r="RIQ262" s="405"/>
      <c r="RIR262" s="277"/>
      <c r="RIS262" s="277"/>
      <c r="RIT262" s="277"/>
      <c r="RIU262" s="277"/>
      <c r="RIV262" s="277"/>
      <c r="RIW262" s="277"/>
      <c r="RIX262" s="277"/>
      <c r="RIY262" s="277"/>
      <c r="RIZ262" s="402"/>
      <c r="RJA262" s="404"/>
      <c r="RJB262" s="49"/>
      <c r="RJC262" s="49"/>
      <c r="RJD262" s="49"/>
      <c r="RJE262" s="99"/>
      <c r="RJF262" s="98"/>
      <c r="RJG262" s="49"/>
      <c r="RJH262" s="405"/>
      <c r="RJI262" s="405"/>
      <c r="RJJ262" s="277"/>
      <c r="RJK262" s="277"/>
      <c r="RJL262" s="277"/>
      <c r="RJM262" s="277"/>
      <c r="RJN262" s="277"/>
      <c r="RJO262" s="277"/>
      <c r="RJP262" s="277"/>
      <c r="RJQ262" s="277"/>
      <c r="RJR262" s="402"/>
      <c r="RJS262" s="404"/>
      <c r="RJT262" s="49"/>
      <c r="RJU262" s="49"/>
      <c r="RJV262" s="49"/>
      <c r="RJW262" s="99"/>
      <c r="RJX262" s="98"/>
      <c r="RJY262" s="49"/>
      <c r="RJZ262" s="405"/>
      <c r="RKA262" s="405"/>
      <c r="RKB262" s="277"/>
      <c r="RKC262" s="277"/>
      <c r="RKD262" s="277"/>
      <c r="RKE262" s="277"/>
      <c r="RKF262" s="277"/>
      <c r="RKG262" s="277"/>
      <c r="RKH262" s="277"/>
      <c r="RKI262" s="277"/>
      <c r="RKJ262" s="402"/>
      <c r="RKK262" s="404"/>
      <c r="RKL262" s="49"/>
      <c r="RKM262" s="49"/>
      <c r="RKN262" s="49"/>
      <c r="RKO262" s="99"/>
      <c r="RKP262" s="98"/>
      <c r="RKQ262" s="49"/>
      <c r="RKR262" s="405"/>
      <c r="RKS262" s="405"/>
      <c r="RKT262" s="277"/>
      <c r="RKU262" s="277"/>
      <c r="RKV262" s="277"/>
      <c r="RKW262" s="277"/>
      <c r="RKX262" s="277"/>
      <c r="RKY262" s="277"/>
      <c r="RKZ262" s="277"/>
      <c r="RLA262" s="277"/>
      <c r="RLB262" s="402"/>
      <c r="RLC262" s="404"/>
      <c r="RLD262" s="49"/>
      <c r="RLE262" s="49"/>
      <c r="RLF262" s="49"/>
      <c r="RLG262" s="99"/>
      <c r="RLH262" s="98"/>
      <c r="RLI262" s="49"/>
      <c r="RLJ262" s="405"/>
      <c r="RLK262" s="405"/>
      <c r="RLL262" s="277"/>
      <c r="RLM262" s="277"/>
      <c r="RLN262" s="277"/>
      <c r="RLO262" s="277"/>
      <c r="RLP262" s="277"/>
      <c r="RLQ262" s="277"/>
      <c r="RLR262" s="277"/>
      <c r="RLS262" s="277"/>
      <c r="RLT262" s="402"/>
      <c r="RLU262" s="404"/>
      <c r="RLV262" s="49"/>
      <c r="RLW262" s="49"/>
      <c r="RLX262" s="49"/>
      <c r="RLY262" s="99"/>
      <c r="RLZ262" s="98"/>
      <c r="RMA262" s="49"/>
      <c r="RMB262" s="405"/>
      <c r="RMC262" s="405"/>
      <c r="RMD262" s="277"/>
      <c r="RME262" s="277"/>
      <c r="RMF262" s="277"/>
      <c r="RMG262" s="277"/>
      <c r="RMH262" s="277"/>
      <c r="RMI262" s="277"/>
      <c r="RMJ262" s="277"/>
      <c r="RMK262" s="277"/>
      <c r="RML262" s="402"/>
      <c r="RMM262" s="404"/>
      <c r="RMN262" s="49"/>
      <c r="RMO262" s="49"/>
      <c r="RMP262" s="49"/>
      <c r="RMQ262" s="99"/>
      <c r="RMR262" s="98"/>
      <c r="RMS262" s="49"/>
      <c r="RMT262" s="405"/>
      <c r="RMU262" s="405"/>
      <c r="RMV262" s="277"/>
      <c r="RMW262" s="277"/>
      <c r="RMX262" s="277"/>
      <c r="RMY262" s="277"/>
      <c r="RMZ262" s="277"/>
      <c r="RNA262" s="277"/>
      <c r="RNB262" s="277"/>
      <c r="RNC262" s="277"/>
      <c r="RND262" s="402"/>
      <c r="RNE262" s="404"/>
      <c r="RNF262" s="49"/>
      <c r="RNG262" s="49"/>
      <c r="RNH262" s="49"/>
      <c r="RNI262" s="99"/>
      <c r="RNJ262" s="98"/>
      <c r="RNK262" s="49"/>
      <c r="RNL262" s="405"/>
      <c r="RNM262" s="405"/>
      <c r="RNN262" s="277"/>
      <c r="RNO262" s="277"/>
      <c r="RNP262" s="277"/>
      <c r="RNQ262" s="277"/>
      <c r="RNR262" s="277"/>
      <c r="RNS262" s="277"/>
      <c r="RNT262" s="277"/>
      <c r="RNU262" s="277"/>
      <c r="RNV262" s="402"/>
      <c r="RNW262" s="404"/>
      <c r="RNX262" s="49"/>
      <c r="RNY262" s="49"/>
      <c r="RNZ262" s="49"/>
      <c r="ROA262" s="99"/>
      <c r="ROB262" s="98"/>
      <c r="ROC262" s="49"/>
      <c r="ROD262" s="405"/>
      <c r="ROE262" s="405"/>
      <c r="ROF262" s="277"/>
      <c r="ROG262" s="277"/>
      <c r="ROH262" s="277"/>
      <c r="ROI262" s="277"/>
      <c r="ROJ262" s="277"/>
      <c r="ROK262" s="277"/>
      <c r="ROL262" s="277"/>
      <c r="ROM262" s="277"/>
      <c r="RON262" s="402"/>
      <c r="ROO262" s="404"/>
      <c r="ROP262" s="49"/>
      <c r="ROQ262" s="49"/>
      <c r="ROR262" s="49"/>
      <c r="ROS262" s="99"/>
      <c r="ROT262" s="98"/>
      <c r="ROU262" s="49"/>
      <c r="ROV262" s="405"/>
      <c r="ROW262" s="405"/>
      <c r="ROX262" s="277"/>
      <c r="ROY262" s="277"/>
      <c r="ROZ262" s="277"/>
      <c r="RPA262" s="277"/>
      <c r="RPB262" s="277"/>
      <c r="RPC262" s="277"/>
      <c r="RPD262" s="277"/>
      <c r="RPE262" s="277"/>
      <c r="RPF262" s="402"/>
      <c r="RPG262" s="404"/>
      <c r="RPH262" s="49"/>
      <c r="RPI262" s="49"/>
      <c r="RPJ262" s="49"/>
      <c r="RPK262" s="99"/>
      <c r="RPL262" s="98"/>
      <c r="RPM262" s="49"/>
      <c r="RPN262" s="405"/>
      <c r="RPO262" s="405"/>
      <c r="RPP262" s="277"/>
      <c r="RPQ262" s="277"/>
      <c r="RPR262" s="277"/>
      <c r="RPS262" s="277"/>
      <c r="RPT262" s="277"/>
      <c r="RPU262" s="277"/>
      <c r="RPV262" s="277"/>
      <c r="RPW262" s="277"/>
      <c r="RPX262" s="402"/>
      <c r="RPY262" s="404"/>
      <c r="RPZ262" s="49"/>
      <c r="RQA262" s="49"/>
      <c r="RQB262" s="49"/>
      <c r="RQC262" s="99"/>
      <c r="RQD262" s="98"/>
      <c r="RQE262" s="49"/>
      <c r="RQF262" s="405"/>
      <c r="RQG262" s="405"/>
      <c r="RQH262" s="277"/>
      <c r="RQI262" s="277"/>
      <c r="RQJ262" s="277"/>
      <c r="RQK262" s="277"/>
      <c r="RQL262" s="277"/>
      <c r="RQM262" s="277"/>
      <c r="RQN262" s="277"/>
      <c r="RQO262" s="277"/>
      <c r="RQP262" s="402"/>
      <c r="RQQ262" s="404"/>
      <c r="RQR262" s="49"/>
      <c r="RQS262" s="49"/>
      <c r="RQT262" s="49"/>
      <c r="RQU262" s="99"/>
      <c r="RQV262" s="98"/>
      <c r="RQW262" s="49"/>
      <c r="RQX262" s="405"/>
      <c r="RQY262" s="405"/>
      <c r="RQZ262" s="277"/>
      <c r="RRA262" s="277"/>
      <c r="RRB262" s="277"/>
      <c r="RRC262" s="277"/>
      <c r="RRD262" s="277"/>
      <c r="RRE262" s="277"/>
      <c r="RRF262" s="277"/>
      <c r="RRG262" s="277"/>
      <c r="RRH262" s="402"/>
      <c r="RRI262" s="404"/>
      <c r="RRJ262" s="49"/>
      <c r="RRK262" s="49"/>
      <c r="RRL262" s="49"/>
      <c r="RRM262" s="99"/>
      <c r="RRN262" s="98"/>
      <c r="RRO262" s="49"/>
      <c r="RRP262" s="405"/>
      <c r="RRQ262" s="405"/>
      <c r="RRR262" s="277"/>
      <c r="RRS262" s="277"/>
      <c r="RRT262" s="277"/>
      <c r="RRU262" s="277"/>
      <c r="RRV262" s="277"/>
      <c r="RRW262" s="277"/>
      <c r="RRX262" s="277"/>
      <c r="RRY262" s="277"/>
      <c r="RRZ262" s="402"/>
      <c r="RSA262" s="404"/>
      <c r="RSB262" s="49"/>
      <c r="RSC262" s="49"/>
      <c r="RSD262" s="49"/>
      <c r="RSE262" s="99"/>
      <c r="RSF262" s="98"/>
      <c r="RSG262" s="49"/>
      <c r="RSH262" s="405"/>
      <c r="RSI262" s="405"/>
      <c r="RSJ262" s="277"/>
      <c r="RSK262" s="277"/>
      <c r="RSL262" s="277"/>
      <c r="RSM262" s="277"/>
      <c r="RSN262" s="277"/>
      <c r="RSO262" s="277"/>
      <c r="RSP262" s="277"/>
      <c r="RSQ262" s="277"/>
      <c r="RSR262" s="402"/>
      <c r="RSS262" s="404"/>
      <c r="RST262" s="49"/>
      <c r="RSU262" s="49"/>
      <c r="RSV262" s="49"/>
      <c r="RSW262" s="99"/>
      <c r="RSX262" s="98"/>
      <c r="RSY262" s="49"/>
      <c r="RSZ262" s="405"/>
      <c r="RTA262" s="405"/>
      <c r="RTB262" s="277"/>
      <c r="RTC262" s="277"/>
      <c r="RTD262" s="277"/>
      <c r="RTE262" s="277"/>
      <c r="RTF262" s="277"/>
      <c r="RTG262" s="277"/>
      <c r="RTH262" s="277"/>
      <c r="RTI262" s="277"/>
      <c r="RTJ262" s="402"/>
      <c r="RTK262" s="404"/>
      <c r="RTL262" s="49"/>
      <c r="RTM262" s="49"/>
      <c r="RTN262" s="49"/>
      <c r="RTO262" s="99"/>
      <c r="RTP262" s="98"/>
      <c r="RTQ262" s="49"/>
      <c r="RTR262" s="405"/>
      <c r="RTS262" s="405"/>
      <c r="RTT262" s="277"/>
      <c r="RTU262" s="277"/>
      <c r="RTV262" s="277"/>
      <c r="RTW262" s="277"/>
      <c r="RTX262" s="277"/>
      <c r="RTY262" s="277"/>
      <c r="RTZ262" s="277"/>
      <c r="RUA262" s="277"/>
      <c r="RUB262" s="402"/>
      <c r="RUC262" s="404"/>
      <c r="RUD262" s="49"/>
      <c r="RUE262" s="49"/>
      <c r="RUF262" s="49"/>
      <c r="RUG262" s="99"/>
      <c r="RUH262" s="98"/>
      <c r="RUI262" s="49"/>
      <c r="RUJ262" s="405"/>
      <c r="RUK262" s="405"/>
      <c r="RUL262" s="277"/>
      <c r="RUM262" s="277"/>
      <c r="RUN262" s="277"/>
      <c r="RUO262" s="277"/>
      <c r="RUP262" s="277"/>
      <c r="RUQ262" s="277"/>
      <c r="RUR262" s="277"/>
      <c r="RUS262" s="277"/>
      <c r="RUT262" s="402"/>
      <c r="RUU262" s="404"/>
      <c r="RUV262" s="49"/>
      <c r="RUW262" s="49"/>
      <c r="RUX262" s="49"/>
      <c r="RUY262" s="99"/>
      <c r="RUZ262" s="98"/>
      <c r="RVA262" s="49"/>
      <c r="RVB262" s="405"/>
      <c r="RVC262" s="405"/>
      <c r="RVD262" s="277"/>
      <c r="RVE262" s="277"/>
      <c r="RVF262" s="277"/>
      <c r="RVG262" s="277"/>
      <c r="RVH262" s="277"/>
      <c r="RVI262" s="277"/>
      <c r="RVJ262" s="277"/>
      <c r="RVK262" s="277"/>
      <c r="RVL262" s="402"/>
      <c r="RVM262" s="404"/>
      <c r="RVN262" s="49"/>
      <c r="RVO262" s="49"/>
      <c r="RVP262" s="49"/>
      <c r="RVQ262" s="99"/>
      <c r="RVR262" s="98"/>
      <c r="RVS262" s="49"/>
      <c r="RVT262" s="405"/>
      <c r="RVU262" s="405"/>
      <c r="RVV262" s="277"/>
      <c r="RVW262" s="277"/>
      <c r="RVX262" s="277"/>
      <c r="RVY262" s="277"/>
      <c r="RVZ262" s="277"/>
      <c r="RWA262" s="277"/>
      <c r="RWB262" s="277"/>
      <c r="RWC262" s="277"/>
      <c r="RWD262" s="402"/>
      <c r="RWE262" s="404"/>
      <c r="RWF262" s="49"/>
      <c r="RWG262" s="49"/>
      <c r="RWH262" s="49"/>
      <c r="RWI262" s="99"/>
      <c r="RWJ262" s="98"/>
      <c r="RWK262" s="49"/>
      <c r="RWL262" s="405"/>
      <c r="RWM262" s="405"/>
      <c r="RWN262" s="277"/>
      <c r="RWO262" s="277"/>
      <c r="RWP262" s="277"/>
      <c r="RWQ262" s="277"/>
      <c r="RWR262" s="277"/>
      <c r="RWS262" s="277"/>
      <c r="RWT262" s="277"/>
      <c r="RWU262" s="277"/>
      <c r="RWV262" s="402"/>
      <c r="RWW262" s="404"/>
      <c r="RWX262" s="49"/>
      <c r="RWY262" s="49"/>
      <c r="RWZ262" s="49"/>
      <c r="RXA262" s="99"/>
      <c r="RXB262" s="98"/>
      <c r="RXC262" s="49"/>
      <c r="RXD262" s="405"/>
      <c r="RXE262" s="405"/>
      <c r="RXF262" s="277"/>
      <c r="RXG262" s="277"/>
      <c r="RXH262" s="277"/>
      <c r="RXI262" s="277"/>
      <c r="RXJ262" s="277"/>
      <c r="RXK262" s="277"/>
      <c r="RXL262" s="277"/>
      <c r="RXM262" s="277"/>
      <c r="RXN262" s="402"/>
      <c r="RXO262" s="404"/>
      <c r="RXP262" s="49"/>
      <c r="RXQ262" s="49"/>
      <c r="RXR262" s="49"/>
      <c r="RXS262" s="99"/>
      <c r="RXT262" s="98"/>
      <c r="RXU262" s="49"/>
      <c r="RXV262" s="405"/>
      <c r="RXW262" s="405"/>
      <c r="RXX262" s="277"/>
      <c r="RXY262" s="277"/>
      <c r="RXZ262" s="277"/>
      <c r="RYA262" s="277"/>
      <c r="RYB262" s="277"/>
      <c r="RYC262" s="277"/>
      <c r="RYD262" s="277"/>
      <c r="RYE262" s="277"/>
      <c r="RYF262" s="402"/>
      <c r="RYG262" s="404"/>
      <c r="RYH262" s="49"/>
      <c r="RYI262" s="49"/>
      <c r="RYJ262" s="49"/>
      <c r="RYK262" s="99"/>
      <c r="RYL262" s="98"/>
      <c r="RYM262" s="49"/>
      <c r="RYN262" s="405"/>
      <c r="RYO262" s="405"/>
      <c r="RYP262" s="277"/>
      <c r="RYQ262" s="277"/>
      <c r="RYR262" s="277"/>
      <c r="RYS262" s="277"/>
      <c r="RYT262" s="277"/>
      <c r="RYU262" s="277"/>
      <c r="RYV262" s="277"/>
      <c r="RYW262" s="277"/>
      <c r="RYX262" s="402"/>
      <c r="RYY262" s="404"/>
      <c r="RYZ262" s="49"/>
      <c r="RZA262" s="49"/>
      <c r="RZB262" s="49"/>
      <c r="RZC262" s="99"/>
      <c r="RZD262" s="98"/>
      <c r="RZE262" s="49"/>
      <c r="RZF262" s="405"/>
      <c r="RZG262" s="405"/>
      <c r="RZH262" s="277"/>
      <c r="RZI262" s="277"/>
      <c r="RZJ262" s="277"/>
      <c r="RZK262" s="277"/>
      <c r="RZL262" s="277"/>
      <c r="RZM262" s="277"/>
      <c r="RZN262" s="277"/>
      <c r="RZO262" s="277"/>
      <c r="RZP262" s="402"/>
      <c r="RZQ262" s="404"/>
      <c r="RZR262" s="49"/>
      <c r="RZS262" s="49"/>
      <c r="RZT262" s="49"/>
      <c r="RZU262" s="99"/>
      <c r="RZV262" s="98"/>
      <c r="RZW262" s="49"/>
      <c r="RZX262" s="405"/>
      <c r="RZY262" s="405"/>
      <c r="RZZ262" s="277"/>
      <c r="SAA262" s="277"/>
      <c r="SAB262" s="277"/>
      <c r="SAC262" s="277"/>
      <c r="SAD262" s="277"/>
      <c r="SAE262" s="277"/>
      <c r="SAF262" s="277"/>
      <c r="SAG262" s="277"/>
      <c r="SAH262" s="402"/>
      <c r="SAI262" s="404"/>
      <c r="SAJ262" s="49"/>
      <c r="SAK262" s="49"/>
      <c r="SAL262" s="49"/>
      <c r="SAM262" s="99"/>
      <c r="SAN262" s="98"/>
      <c r="SAO262" s="49"/>
      <c r="SAP262" s="405"/>
      <c r="SAQ262" s="405"/>
      <c r="SAR262" s="277"/>
      <c r="SAS262" s="277"/>
      <c r="SAT262" s="277"/>
      <c r="SAU262" s="277"/>
      <c r="SAV262" s="277"/>
      <c r="SAW262" s="277"/>
      <c r="SAX262" s="277"/>
      <c r="SAY262" s="277"/>
      <c r="SAZ262" s="402"/>
      <c r="SBA262" s="404"/>
      <c r="SBB262" s="49"/>
      <c r="SBC262" s="49"/>
      <c r="SBD262" s="49"/>
      <c r="SBE262" s="99"/>
      <c r="SBF262" s="98"/>
      <c r="SBG262" s="49"/>
      <c r="SBH262" s="405"/>
      <c r="SBI262" s="405"/>
      <c r="SBJ262" s="277"/>
      <c r="SBK262" s="277"/>
      <c r="SBL262" s="277"/>
      <c r="SBM262" s="277"/>
      <c r="SBN262" s="277"/>
      <c r="SBO262" s="277"/>
      <c r="SBP262" s="277"/>
      <c r="SBQ262" s="277"/>
      <c r="SBR262" s="402"/>
      <c r="SBS262" s="404"/>
      <c r="SBT262" s="49"/>
      <c r="SBU262" s="49"/>
      <c r="SBV262" s="49"/>
      <c r="SBW262" s="99"/>
      <c r="SBX262" s="98"/>
      <c r="SBY262" s="49"/>
      <c r="SBZ262" s="405"/>
      <c r="SCA262" s="405"/>
      <c r="SCB262" s="277"/>
      <c r="SCC262" s="277"/>
      <c r="SCD262" s="277"/>
      <c r="SCE262" s="277"/>
      <c r="SCF262" s="277"/>
      <c r="SCG262" s="277"/>
      <c r="SCH262" s="277"/>
      <c r="SCI262" s="277"/>
      <c r="SCJ262" s="402"/>
      <c r="SCK262" s="404"/>
      <c r="SCL262" s="49"/>
      <c r="SCM262" s="49"/>
      <c r="SCN262" s="49"/>
      <c r="SCO262" s="99"/>
      <c r="SCP262" s="98"/>
      <c r="SCQ262" s="49"/>
      <c r="SCR262" s="405"/>
      <c r="SCS262" s="405"/>
      <c r="SCT262" s="277"/>
      <c r="SCU262" s="277"/>
      <c r="SCV262" s="277"/>
      <c r="SCW262" s="277"/>
      <c r="SCX262" s="277"/>
      <c r="SCY262" s="277"/>
      <c r="SCZ262" s="277"/>
      <c r="SDA262" s="277"/>
      <c r="SDB262" s="402"/>
      <c r="SDC262" s="404"/>
      <c r="SDD262" s="49"/>
      <c r="SDE262" s="49"/>
      <c r="SDF262" s="49"/>
      <c r="SDG262" s="99"/>
      <c r="SDH262" s="98"/>
      <c r="SDI262" s="49"/>
      <c r="SDJ262" s="405"/>
      <c r="SDK262" s="405"/>
      <c r="SDL262" s="277"/>
      <c r="SDM262" s="277"/>
      <c r="SDN262" s="277"/>
      <c r="SDO262" s="277"/>
      <c r="SDP262" s="277"/>
      <c r="SDQ262" s="277"/>
      <c r="SDR262" s="277"/>
      <c r="SDS262" s="277"/>
      <c r="SDT262" s="402"/>
      <c r="SDU262" s="404"/>
      <c r="SDV262" s="49"/>
      <c r="SDW262" s="49"/>
      <c r="SDX262" s="49"/>
      <c r="SDY262" s="99"/>
      <c r="SDZ262" s="98"/>
      <c r="SEA262" s="49"/>
      <c r="SEB262" s="405"/>
      <c r="SEC262" s="405"/>
      <c r="SED262" s="277"/>
      <c r="SEE262" s="277"/>
      <c r="SEF262" s="277"/>
      <c r="SEG262" s="277"/>
      <c r="SEH262" s="277"/>
      <c r="SEI262" s="277"/>
      <c r="SEJ262" s="277"/>
      <c r="SEK262" s="277"/>
      <c r="SEL262" s="402"/>
      <c r="SEM262" s="404"/>
      <c r="SEN262" s="49"/>
      <c r="SEO262" s="49"/>
      <c r="SEP262" s="49"/>
      <c r="SEQ262" s="99"/>
      <c r="SER262" s="98"/>
      <c r="SES262" s="49"/>
      <c r="SET262" s="405"/>
      <c r="SEU262" s="405"/>
      <c r="SEV262" s="277"/>
      <c r="SEW262" s="277"/>
      <c r="SEX262" s="277"/>
      <c r="SEY262" s="277"/>
      <c r="SEZ262" s="277"/>
      <c r="SFA262" s="277"/>
      <c r="SFB262" s="277"/>
      <c r="SFC262" s="277"/>
      <c r="SFD262" s="402"/>
      <c r="SFE262" s="404"/>
      <c r="SFF262" s="49"/>
      <c r="SFG262" s="49"/>
      <c r="SFH262" s="49"/>
      <c r="SFI262" s="99"/>
      <c r="SFJ262" s="98"/>
      <c r="SFK262" s="49"/>
      <c r="SFL262" s="405"/>
      <c r="SFM262" s="405"/>
      <c r="SFN262" s="277"/>
      <c r="SFO262" s="277"/>
      <c r="SFP262" s="277"/>
      <c r="SFQ262" s="277"/>
      <c r="SFR262" s="277"/>
      <c r="SFS262" s="277"/>
      <c r="SFT262" s="277"/>
      <c r="SFU262" s="277"/>
      <c r="SFV262" s="402"/>
      <c r="SFW262" s="404"/>
      <c r="SFX262" s="49"/>
      <c r="SFY262" s="49"/>
      <c r="SFZ262" s="49"/>
      <c r="SGA262" s="99"/>
      <c r="SGB262" s="98"/>
      <c r="SGC262" s="49"/>
      <c r="SGD262" s="405"/>
      <c r="SGE262" s="405"/>
      <c r="SGF262" s="277"/>
      <c r="SGG262" s="277"/>
      <c r="SGH262" s="277"/>
      <c r="SGI262" s="277"/>
      <c r="SGJ262" s="277"/>
      <c r="SGK262" s="277"/>
      <c r="SGL262" s="277"/>
      <c r="SGM262" s="277"/>
      <c r="SGN262" s="402"/>
      <c r="SGO262" s="404"/>
      <c r="SGP262" s="49"/>
      <c r="SGQ262" s="49"/>
      <c r="SGR262" s="49"/>
      <c r="SGS262" s="99"/>
      <c r="SGT262" s="98"/>
      <c r="SGU262" s="49"/>
      <c r="SGV262" s="405"/>
      <c r="SGW262" s="405"/>
      <c r="SGX262" s="277"/>
      <c r="SGY262" s="277"/>
      <c r="SGZ262" s="277"/>
      <c r="SHA262" s="277"/>
      <c r="SHB262" s="277"/>
      <c r="SHC262" s="277"/>
      <c r="SHD262" s="277"/>
      <c r="SHE262" s="277"/>
      <c r="SHF262" s="402"/>
      <c r="SHG262" s="404"/>
      <c r="SHH262" s="49"/>
      <c r="SHI262" s="49"/>
      <c r="SHJ262" s="49"/>
      <c r="SHK262" s="99"/>
      <c r="SHL262" s="98"/>
      <c r="SHM262" s="49"/>
      <c r="SHN262" s="405"/>
      <c r="SHO262" s="405"/>
      <c r="SHP262" s="277"/>
      <c r="SHQ262" s="277"/>
      <c r="SHR262" s="277"/>
      <c r="SHS262" s="277"/>
      <c r="SHT262" s="277"/>
      <c r="SHU262" s="277"/>
      <c r="SHV262" s="277"/>
      <c r="SHW262" s="277"/>
      <c r="SHX262" s="402"/>
      <c r="SHY262" s="404"/>
      <c r="SHZ262" s="49"/>
      <c r="SIA262" s="49"/>
      <c r="SIB262" s="49"/>
      <c r="SIC262" s="99"/>
      <c r="SID262" s="98"/>
      <c r="SIE262" s="49"/>
      <c r="SIF262" s="405"/>
      <c r="SIG262" s="405"/>
      <c r="SIH262" s="277"/>
      <c r="SII262" s="277"/>
      <c r="SIJ262" s="277"/>
      <c r="SIK262" s="277"/>
      <c r="SIL262" s="277"/>
      <c r="SIM262" s="277"/>
      <c r="SIN262" s="277"/>
      <c r="SIO262" s="277"/>
      <c r="SIP262" s="402"/>
      <c r="SIQ262" s="404"/>
      <c r="SIR262" s="49"/>
      <c r="SIS262" s="49"/>
      <c r="SIT262" s="49"/>
      <c r="SIU262" s="99"/>
      <c r="SIV262" s="98"/>
      <c r="SIW262" s="49"/>
      <c r="SIX262" s="405"/>
      <c r="SIY262" s="405"/>
      <c r="SIZ262" s="277"/>
      <c r="SJA262" s="277"/>
      <c r="SJB262" s="277"/>
      <c r="SJC262" s="277"/>
      <c r="SJD262" s="277"/>
      <c r="SJE262" s="277"/>
      <c r="SJF262" s="277"/>
      <c r="SJG262" s="277"/>
      <c r="SJH262" s="402"/>
      <c r="SJI262" s="404"/>
      <c r="SJJ262" s="49"/>
      <c r="SJK262" s="49"/>
      <c r="SJL262" s="49"/>
      <c r="SJM262" s="99"/>
      <c r="SJN262" s="98"/>
      <c r="SJO262" s="49"/>
      <c r="SJP262" s="405"/>
      <c r="SJQ262" s="405"/>
      <c r="SJR262" s="277"/>
      <c r="SJS262" s="277"/>
      <c r="SJT262" s="277"/>
      <c r="SJU262" s="277"/>
      <c r="SJV262" s="277"/>
      <c r="SJW262" s="277"/>
      <c r="SJX262" s="277"/>
      <c r="SJY262" s="277"/>
      <c r="SJZ262" s="402"/>
      <c r="SKA262" s="404"/>
      <c r="SKB262" s="49"/>
      <c r="SKC262" s="49"/>
      <c r="SKD262" s="49"/>
      <c r="SKE262" s="99"/>
      <c r="SKF262" s="98"/>
      <c r="SKG262" s="49"/>
      <c r="SKH262" s="405"/>
      <c r="SKI262" s="405"/>
      <c r="SKJ262" s="277"/>
      <c r="SKK262" s="277"/>
      <c r="SKL262" s="277"/>
      <c r="SKM262" s="277"/>
      <c r="SKN262" s="277"/>
      <c r="SKO262" s="277"/>
      <c r="SKP262" s="277"/>
      <c r="SKQ262" s="277"/>
      <c r="SKR262" s="402"/>
      <c r="SKS262" s="404"/>
      <c r="SKT262" s="49"/>
      <c r="SKU262" s="49"/>
      <c r="SKV262" s="49"/>
      <c r="SKW262" s="99"/>
      <c r="SKX262" s="98"/>
      <c r="SKY262" s="49"/>
      <c r="SKZ262" s="405"/>
      <c r="SLA262" s="405"/>
      <c r="SLB262" s="277"/>
      <c r="SLC262" s="277"/>
      <c r="SLD262" s="277"/>
      <c r="SLE262" s="277"/>
      <c r="SLF262" s="277"/>
      <c r="SLG262" s="277"/>
      <c r="SLH262" s="277"/>
      <c r="SLI262" s="277"/>
      <c r="SLJ262" s="402"/>
      <c r="SLK262" s="404"/>
      <c r="SLL262" s="49"/>
      <c r="SLM262" s="49"/>
      <c r="SLN262" s="49"/>
      <c r="SLO262" s="99"/>
      <c r="SLP262" s="98"/>
      <c r="SLQ262" s="49"/>
      <c r="SLR262" s="405"/>
      <c r="SLS262" s="405"/>
      <c r="SLT262" s="277"/>
      <c r="SLU262" s="277"/>
      <c r="SLV262" s="277"/>
      <c r="SLW262" s="277"/>
      <c r="SLX262" s="277"/>
      <c r="SLY262" s="277"/>
      <c r="SLZ262" s="277"/>
      <c r="SMA262" s="277"/>
      <c r="SMB262" s="402"/>
      <c r="SMC262" s="404"/>
      <c r="SMD262" s="49"/>
      <c r="SME262" s="49"/>
      <c r="SMF262" s="49"/>
      <c r="SMG262" s="99"/>
      <c r="SMH262" s="98"/>
      <c r="SMI262" s="49"/>
      <c r="SMJ262" s="405"/>
      <c r="SMK262" s="405"/>
      <c r="SML262" s="277"/>
      <c r="SMM262" s="277"/>
      <c r="SMN262" s="277"/>
      <c r="SMO262" s="277"/>
      <c r="SMP262" s="277"/>
      <c r="SMQ262" s="277"/>
      <c r="SMR262" s="277"/>
      <c r="SMS262" s="277"/>
      <c r="SMT262" s="402"/>
      <c r="SMU262" s="404"/>
      <c r="SMV262" s="49"/>
      <c r="SMW262" s="49"/>
      <c r="SMX262" s="49"/>
      <c r="SMY262" s="99"/>
      <c r="SMZ262" s="98"/>
      <c r="SNA262" s="49"/>
      <c r="SNB262" s="405"/>
      <c r="SNC262" s="405"/>
      <c r="SND262" s="277"/>
      <c r="SNE262" s="277"/>
      <c r="SNF262" s="277"/>
      <c r="SNG262" s="277"/>
      <c r="SNH262" s="277"/>
      <c r="SNI262" s="277"/>
      <c r="SNJ262" s="277"/>
      <c r="SNK262" s="277"/>
      <c r="SNL262" s="402"/>
      <c r="SNM262" s="404"/>
      <c r="SNN262" s="49"/>
      <c r="SNO262" s="49"/>
      <c r="SNP262" s="49"/>
      <c r="SNQ262" s="99"/>
      <c r="SNR262" s="98"/>
      <c r="SNS262" s="49"/>
      <c r="SNT262" s="405"/>
      <c r="SNU262" s="405"/>
      <c r="SNV262" s="277"/>
      <c r="SNW262" s="277"/>
      <c r="SNX262" s="277"/>
      <c r="SNY262" s="277"/>
      <c r="SNZ262" s="277"/>
      <c r="SOA262" s="277"/>
      <c r="SOB262" s="277"/>
      <c r="SOC262" s="277"/>
      <c r="SOD262" s="402"/>
      <c r="SOE262" s="404"/>
      <c r="SOF262" s="49"/>
      <c r="SOG262" s="49"/>
      <c r="SOH262" s="49"/>
      <c r="SOI262" s="99"/>
      <c r="SOJ262" s="98"/>
      <c r="SOK262" s="49"/>
      <c r="SOL262" s="405"/>
      <c r="SOM262" s="405"/>
      <c r="SON262" s="277"/>
      <c r="SOO262" s="277"/>
      <c r="SOP262" s="277"/>
      <c r="SOQ262" s="277"/>
      <c r="SOR262" s="277"/>
      <c r="SOS262" s="277"/>
      <c r="SOT262" s="277"/>
      <c r="SOU262" s="277"/>
      <c r="SOV262" s="402"/>
      <c r="SOW262" s="404"/>
      <c r="SOX262" s="49"/>
      <c r="SOY262" s="49"/>
      <c r="SOZ262" s="49"/>
      <c r="SPA262" s="99"/>
      <c r="SPB262" s="98"/>
      <c r="SPC262" s="49"/>
      <c r="SPD262" s="405"/>
      <c r="SPE262" s="405"/>
      <c r="SPF262" s="277"/>
      <c r="SPG262" s="277"/>
      <c r="SPH262" s="277"/>
      <c r="SPI262" s="277"/>
      <c r="SPJ262" s="277"/>
      <c r="SPK262" s="277"/>
      <c r="SPL262" s="277"/>
      <c r="SPM262" s="277"/>
      <c r="SPN262" s="402"/>
      <c r="SPO262" s="404"/>
      <c r="SPP262" s="49"/>
      <c r="SPQ262" s="49"/>
      <c r="SPR262" s="49"/>
      <c r="SPS262" s="99"/>
      <c r="SPT262" s="98"/>
      <c r="SPU262" s="49"/>
      <c r="SPV262" s="405"/>
      <c r="SPW262" s="405"/>
      <c r="SPX262" s="277"/>
      <c r="SPY262" s="277"/>
      <c r="SPZ262" s="277"/>
      <c r="SQA262" s="277"/>
      <c r="SQB262" s="277"/>
      <c r="SQC262" s="277"/>
      <c r="SQD262" s="277"/>
      <c r="SQE262" s="277"/>
      <c r="SQF262" s="402"/>
      <c r="SQG262" s="404"/>
      <c r="SQH262" s="49"/>
      <c r="SQI262" s="49"/>
      <c r="SQJ262" s="49"/>
      <c r="SQK262" s="99"/>
      <c r="SQL262" s="98"/>
      <c r="SQM262" s="49"/>
      <c r="SQN262" s="405"/>
      <c r="SQO262" s="405"/>
      <c r="SQP262" s="277"/>
      <c r="SQQ262" s="277"/>
      <c r="SQR262" s="277"/>
      <c r="SQS262" s="277"/>
      <c r="SQT262" s="277"/>
      <c r="SQU262" s="277"/>
      <c r="SQV262" s="277"/>
      <c r="SQW262" s="277"/>
      <c r="SQX262" s="402"/>
      <c r="SQY262" s="404"/>
      <c r="SQZ262" s="49"/>
      <c r="SRA262" s="49"/>
      <c r="SRB262" s="49"/>
      <c r="SRC262" s="99"/>
      <c r="SRD262" s="98"/>
      <c r="SRE262" s="49"/>
      <c r="SRF262" s="405"/>
      <c r="SRG262" s="405"/>
      <c r="SRH262" s="277"/>
      <c r="SRI262" s="277"/>
      <c r="SRJ262" s="277"/>
      <c r="SRK262" s="277"/>
      <c r="SRL262" s="277"/>
      <c r="SRM262" s="277"/>
      <c r="SRN262" s="277"/>
      <c r="SRO262" s="277"/>
      <c r="SRP262" s="402"/>
      <c r="SRQ262" s="404"/>
      <c r="SRR262" s="49"/>
      <c r="SRS262" s="49"/>
      <c r="SRT262" s="49"/>
      <c r="SRU262" s="99"/>
      <c r="SRV262" s="98"/>
      <c r="SRW262" s="49"/>
      <c r="SRX262" s="405"/>
      <c r="SRY262" s="405"/>
      <c r="SRZ262" s="277"/>
      <c r="SSA262" s="277"/>
      <c r="SSB262" s="277"/>
      <c r="SSC262" s="277"/>
      <c r="SSD262" s="277"/>
      <c r="SSE262" s="277"/>
      <c r="SSF262" s="277"/>
      <c r="SSG262" s="277"/>
      <c r="SSH262" s="402"/>
      <c r="SSI262" s="404"/>
      <c r="SSJ262" s="49"/>
      <c r="SSK262" s="49"/>
      <c r="SSL262" s="49"/>
      <c r="SSM262" s="99"/>
      <c r="SSN262" s="98"/>
      <c r="SSO262" s="49"/>
      <c r="SSP262" s="405"/>
      <c r="SSQ262" s="405"/>
      <c r="SSR262" s="277"/>
      <c r="SSS262" s="277"/>
      <c r="SST262" s="277"/>
      <c r="SSU262" s="277"/>
      <c r="SSV262" s="277"/>
      <c r="SSW262" s="277"/>
      <c r="SSX262" s="277"/>
      <c r="SSY262" s="277"/>
      <c r="SSZ262" s="402"/>
      <c r="STA262" s="404"/>
      <c r="STB262" s="49"/>
      <c r="STC262" s="49"/>
      <c r="STD262" s="49"/>
      <c r="STE262" s="99"/>
      <c r="STF262" s="98"/>
      <c r="STG262" s="49"/>
      <c r="STH262" s="405"/>
      <c r="STI262" s="405"/>
      <c r="STJ262" s="277"/>
      <c r="STK262" s="277"/>
      <c r="STL262" s="277"/>
      <c r="STM262" s="277"/>
      <c r="STN262" s="277"/>
      <c r="STO262" s="277"/>
      <c r="STP262" s="277"/>
      <c r="STQ262" s="277"/>
      <c r="STR262" s="402"/>
      <c r="STS262" s="404"/>
      <c r="STT262" s="49"/>
      <c r="STU262" s="49"/>
      <c r="STV262" s="49"/>
      <c r="STW262" s="99"/>
      <c r="STX262" s="98"/>
      <c r="STY262" s="49"/>
      <c r="STZ262" s="405"/>
      <c r="SUA262" s="405"/>
      <c r="SUB262" s="277"/>
      <c r="SUC262" s="277"/>
      <c r="SUD262" s="277"/>
      <c r="SUE262" s="277"/>
      <c r="SUF262" s="277"/>
      <c r="SUG262" s="277"/>
      <c r="SUH262" s="277"/>
      <c r="SUI262" s="277"/>
      <c r="SUJ262" s="402"/>
      <c r="SUK262" s="404"/>
      <c r="SUL262" s="49"/>
      <c r="SUM262" s="49"/>
      <c r="SUN262" s="49"/>
      <c r="SUO262" s="99"/>
      <c r="SUP262" s="98"/>
      <c r="SUQ262" s="49"/>
      <c r="SUR262" s="405"/>
      <c r="SUS262" s="405"/>
      <c r="SUT262" s="277"/>
      <c r="SUU262" s="277"/>
      <c r="SUV262" s="277"/>
      <c r="SUW262" s="277"/>
      <c r="SUX262" s="277"/>
      <c r="SUY262" s="277"/>
      <c r="SUZ262" s="277"/>
      <c r="SVA262" s="277"/>
      <c r="SVB262" s="402"/>
      <c r="SVC262" s="404"/>
      <c r="SVD262" s="49"/>
      <c r="SVE262" s="49"/>
      <c r="SVF262" s="49"/>
      <c r="SVG262" s="99"/>
      <c r="SVH262" s="98"/>
      <c r="SVI262" s="49"/>
      <c r="SVJ262" s="405"/>
      <c r="SVK262" s="405"/>
      <c r="SVL262" s="277"/>
      <c r="SVM262" s="277"/>
      <c r="SVN262" s="277"/>
      <c r="SVO262" s="277"/>
      <c r="SVP262" s="277"/>
      <c r="SVQ262" s="277"/>
      <c r="SVR262" s="277"/>
      <c r="SVS262" s="277"/>
      <c r="SVT262" s="402"/>
      <c r="SVU262" s="404"/>
      <c r="SVV262" s="49"/>
      <c r="SVW262" s="49"/>
      <c r="SVX262" s="49"/>
      <c r="SVY262" s="99"/>
      <c r="SVZ262" s="98"/>
      <c r="SWA262" s="49"/>
      <c r="SWB262" s="405"/>
      <c r="SWC262" s="405"/>
      <c r="SWD262" s="277"/>
      <c r="SWE262" s="277"/>
      <c r="SWF262" s="277"/>
      <c r="SWG262" s="277"/>
      <c r="SWH262" s="277"/>
      <c r="SWI262" s="277"/>
      <c r="SWJ262" s="277"/>
      <c r="SWK262" s="277"/>
      <c r="SWL262" s="402"/>
      <c r="SWM262" s="404"/>
      <c r="SWN262" s="49"/>
      <c r="SWO262" s="49"/>
      <c r="SWP262" s="49"/>
      <c r="SWQ262" s="99"/>
      <c r="SWR262" s="98"/>
      <c r="SWS262" s="49"/>
      <c r="SWT262" s="405"/>
      <c r="SWU262" s="405"/>
      <c r="SWV262" s="277"/>
      <c r="SWW262" s="277"/>
      <c r="SWX262" s="277"/>
      <c r="SWY262" s="277"/>
      <c r="SWZ262" s="277"/>
      <c r="SXA262" s="277"/>
      <c r="SXB262" s="277"/>
      <c r="SXC262" s="277"/>
      <c r="SXD262" s="402"/>
      <c r="SXE262" s="404"/>
      <c r="SXF262" s="49"/>
      <c r="SXG262" s="49"/>
      <c r="SXH262" s="49"/>
      <c r="SXI262" s="99"/>
      <c r="SXJ262" s="98"/>
      <c r="SXK262" s="49"/>
      <c r="SXL262" s="405"/>
      <c r="SXM262" s="405"/>
      <c r="SXN262" s="277"/>
      <c r="SXO262" s="277"/>
      <c r="SXP262" s="277"/>
      <c r="SXQ262" s="277"/>
      <c r="SXR262" s="277"/>
      <c r="SXS262" s="277"/>
      <c r="SXT262" s="277"/>
      <c r="SXU262" s="277"/>
      <c r="SXV262" s="402"/>
      <c r="SXW262" s="404"/>
      <c r="SXX262" s="49"/>
      <c r="SXY262" s="49"/>
      <c r="SXZ262" s="49"/>
      <c r="SYA262" s="99"/>
      <c r="SYB262" s="98"/>
      <c r="SYC262" s="49"/>
      <c r="SYD262" s="405"/>
      <c r="SYE262" s="405"/>
      <c r="SYF262" s="277"/>
      <c r="SYG262" s="277"/>
      <c r="SYH262" s="277"/>
      <c r="SYI262" s="277"/>
      <c r="SYJ262" s="277"/>
      <c r="SYK262" s="277"/>
      <c r="SYL262" s="277"/>
      <c r="SYM262" s="277"/>
      <c r="SYN262" s="402"/>
      <c r="SYO262" s="404"/>
      <c r="SYP262" s="49"/>
      <c r="SYQ262" s="49"/>
      <c r="SYR262" s="49"/>
      <c r="SYS262" s="99"/>
      <c r="SYT262" s="98"/>
      <c r="SYU262" s="49"/>
      <c r="SYV262" s="405"/>
      <c r="SYW262" s="405"/>
      <c r="SYX262" s="277"/>
      <c r="SYY262" s="277"/>
      <c r="SYZ262" s="277"/>
      <c r="SZA262" s="277"/>
      <c r="SZB262" s="277"/>
      <c r="SZC262" s="277"/>
      <c r="SZD262" s="277"/>
      <c r="SZE262" s="277"/>
      <c r="SZF262" s="402"/>
      <c r="SZG262" s="404"/>
      <c r="SZH262" s="49"/>
      <c r="SZI262" s="49"/>
      <c r="SZJ262" s="49"/>
      <c r="SZK262" s="99"/>
      <c r="SZL262" s="98"/>
      <c r="SZM262" s="49"/>
      <c r="SZN262" s="405"/>
      <c r="SZO262" s="405"/>
      <c r="SZP262" s="277"/>
      <c r="SZQ262" s="277"/>
      <c r="SZR262" s="277"/>
      <c r="SZS262" s="277"/>
      <c r="SZT262" s="277"/>
      <c r="SZU262" s="277"/>
      <c r="SZV262" s="277"/>
      <c r="SZW262" s="277"/>
      <c r="SZX262" s="402"/>
      <c r="SZY262" s="404"/>
      <c r="SZZ262" s="49"/>
      <c r="TAA262" s="49"/>
      <c r="TAB262" s="49"/>
      <c r="TAC262" s="99"/>
      <c r="TAD262" s="98"/>
      <c r="TAE262" s="49"/>
      <c r="TAF262" s="405"/>
      <c r="TAG262" s="405"/>
      <c r="TAH262" s="277"/>
      <c r="TAI262" s="277"/>
      <c r="TAJ262" s="277"/>
      <c r="TAK262" s="277"/>
      <c r="TAL262" s="277"/>
      <c r="TAM262" s="277"/>
      <c r="TAN262" s="277"/>
      <c r="TAO262" s="277"/>
      <c r="TAP262" s="402"/>
      <c r="TAQ262" s="404"/>
      <c r="TAR262" s="49"/>
      <c r="TAS262" s="49"/>
      <c r="TAT262" s="49"/>
      <c r="TAU262" s="99"/>
      <c r="TAV262" s="98"/>
      <c r="TAW262" s="49"/>
      <c r="TAX262" s="405"/>
      <c r="TAY262" s="405"/>
      <c r="TAZ262" s="277"/>
      <c r="TBA262" s="277"/>
      <c r="TBB262" s="277"/>
      <c r="TBC262" s="277"/>
      <c r="TBD262" s="277"/>
      <c r="TBE262" s="277"/>
      <c r="TBF262" s="277"/>
      <c r="TBG262" s="277"/>
      <c r="TBH262" s="402"/>
      <c r="TBI262" s="404"/>
      <c r="TBJ262" s="49"/>
      <c r="TBK262" s="49"/>
      <c r="TBL262" s="49"/>
      <c r="TBM262" s="99"/>
      <c r="TBN262" s="98"/>
      <c r="TBO262" s="49"/>
      <c r="TBP262" s="405"/>
      <c r="TBQ262" s="405"/>
      <c r="TBR262" s="277"/>
      <c r="TBS262" s="277"/>
      <c r="TBT262" s="277"/>
      <c r="TBU262" s="277"/>
      <c r="TBV262" s="277"/>
      <c r="TBW262" s="277"/>
      <c r="TBX262" s="277"/>
      <c r="TBY262" s="277"/>
      <c r="TBZ262" s="402"/>
      <c r="TCA262" s="404"/>
      <c r="TCB262" s="49"/>
      <c r="TCC262" s="49"/>
      <c r="TCD262" s="49"/>
      <c r="TCE262" s="99"/>
      <c r="TCF262" s="98"/>
      <c r="TCG262" s="49"/>
      <c r="TCH262" s="405"/>
      <c r="TCI262" s="405"/>
      <c r="TCJ262" s="277"/>
      <c r="TCK262" s="277"/>
      <c r="TCL262" s="277"/>
      <c r="TCM262" s="277"/>
      <c r="TCN262" s="277"/>
      <c r="TCO262" s="277"/>
      <c r="TCP262" s="277"/>
      <c r="TCQ262" s="277"/>
      <c r="TCR262" s="402"/>
      <c r="TCS262" s="404"/>
      <c r="TCT262" s="49"/>
      <c r="TCU262" s="49"/>
      <c r="TCV262" s="49"/>
      <c r="TCW262" s="99"/>
      <c r="TCX262" s="98"/>
      <c r="TCY262" s="49"/>
      <c r="TCZ262" s="405"/>
      <c r="TDA262" s="405"/>
      <c r="TDB262" s="277"/>
      <c r="TDC262" s="277"/>
      <c r="TDD262" s="277"/>
      <c r="TDE262" s="277"/>
      <c r="TDF262" s="277"/>
      <c r="TDG262" s="277"/>
      <c r="TDH262" s="277"/>
      <c r="TDI262" s="277"/>
      <c r="TDJ262" s="402"/>
      <c r="TDK262" s="404"/>
      <c r="TDL262" s="49"/>
      <c r="TDM262" s="49"/>
      <c r="TDN262" s="49"/>
      <c r="TDO262" s="99"/>
      <c r="TDP262" s="98"/>
      <c r="TDQ262" s="49"/>
      <c r="TDR262" s="405"/>
      <c r="TDS262" s="405"/>
      <c r="TDT262" s="277"/>
      <c r="TDU262" s="277"/>
      <c r="TDV262" s="277"/>
      <c r="TDW262" s="277"/>
      <c r="TDX262" s="277"/>
      <c r="TDY262" s="277"/>
      <c r="TDZ262" s="277"/>
      <c r="TEA262" s="277"/>
      <c r="TEB262" s="402"/>
      <c r="TEC262" s="404"/>
      <c r="TED262" s="49"/>
      <c r="TEE262" s="49"/>
      <c r="TEF262" s="49"/>
      <c r="TEG262" s="99"/>
      <c r="TEH262" s="98"/>
      <c r="TEI262" s="49"/>
      <c r="TEJ262" s="405"/>
      <c r="TEK262" s="405"/>
      <c r="TEL262" s="277"/>
      <c r="TEM262" s="277"/>
      <c r="TEN262" s="277"/>
      <c r="TEO262" s="277"/>
      <c r="TEP262" s="277"/>
      <c r="TEQ262" s="277"/>
      <c r="TER262" s="277"/>
      <c r="TES262" s="277"/>
      <c r="TET262" s="402"/>
      <c r="TEU262" s="404"/>
      <c r="TEV262" s="49"/>
      <c r="TEW262" s="49"/>
      <c r="TEX262" s="49"/>
      <c r="TEY262" s="99"/>
      <c r="TEZ262" s="98"/>
      <c r="TFA262" s="49"/>
      <c r="TFB262" s="405"/>
      <c r="TFC262" s="405"/>
      <c r="TFD262" s="277"/>
      <c r="TFE262" s="277"/>
      <c r="TFF262" s="277"/>
      <c r="TFG262" s="277"/>
      <c r="TFH262" s="277"/>
      <c r="TFI262" s="277"/>
      <c r="TFJ262" s="277"/>
      <c r="TFK262" s="277"/>
      <c r="TFL262" s="402"/>
      <c r="TFM262" s="404"/>
      <c r="TFN262" s="49"/>
      <c r="TFO262" s="49"/>
      <c r="TFP262" s="49"/>
      <c r="TFQ262" s="99"/>
      <c r="TFR262" s="98"/>
      <c r="TFS262" s="49"/>
      <c r="TFT262" s="405"/>
      <c r="TFU262" s="405"/>
      <c r="TFV262" s="277"/>
      <c r="TFW262" s="277"/>
      <c r="TFX262" s="277"/>
      <c r="TFY262" s="277"/>
      <c r="TFZ262" s="277"/>
      <c r="TGA262" s="277"/>
      <c r="TGB262" s="277"/>
      <c r="TGC262" s="277"/>
      <c r="TGD262" s="402"/>
      <c r="TGE262" s="404"/>
      <c r="TGF262" s="49"/>
      <c r="TGG262" s="49"/>
      <c r="TGH262" s="49"/>
      <c r="TGI262" s="99"/>
      <c r="TGJ262" s="98"/>
      <c r="TGK262" s="49"/>
      <c r="TGL262" s="405"/>
      <c r="TGM262" s="405"/>
      <c r="TGN262" s="277"/>
      <c r="TGO262" s="277"/>
      <c r="TGP262" s="277"/>
      <c r="TGQ262" s="277"/>
      <c r="TGR262" s="277"/>
      <c r="TGS262" s="277"/>
      <c r="TGT262" s="277"/>
      <c r="TGU262" s="277"/>
      <c r="TGV262" s="402"/>
      <c r="TGW262" s="404"/>
      <c r="TGX262" s="49"/>
      <c r="TGY262" s="49"/>
      <c r="TGZ262" s="49"/>
      <c r="THA262" s="99"/>
      <c r="THB262" s="98"/>
      <c r="THC262" s="49"/>
      <c r="THD262" s="405"/>
      <c r="THE262" s="405"/>
      <c r="THF262" s="277"/>
      <c r="THG262" s="277"/>
      <c r="THH262" s="277"/>
      <c r="THI262" s="277"/>
      <c r="THJ262" s="277"/>
      <c r="THK262" s="277"/>
      <c r="THL262" s="277"/>
      <c r="THM262" s="277"/>
      <c r="THN262" s="402"/>
      <c r="THO262" s="404"/>
      <c r="THP262" s="49"/>
      <c r="THQ262" s="49"/>
      <c r="THR262" s="49"/>
      <c r="THS262" s="99"/>
      <c r="THT262" s="98"/>
      <c r="THU262" s="49"/>
      <c r="THV262" s="405"/>
      <c r="THW262" s="405"/>
      <c r="THX262" s="277"/>
      <c r="THY262" s="277"/>
      <c r="THZ262" s="277"/>
      <c r="TIA262" s="277"/>
      <c r="TIB262" s="277"/>
      <c r="TIC262" s="277"/>
      <c r="TID262" s="277"/>
      <c r="TIE262" s="277"/>
      <c r="TIF262" s="402"/>
      <c r="TIG262" s="404"/>
      <c r="TIH262" s="49"/>
      <c r="TII262" s="49"/>
      <c r="TIJ262" s="49"/>
      <c r="TIK262" s="99"/>
      <c r="TIL262" s="98"/>
      <c r="TIM262" s="49"/>
      <c r="TIN262" s="405"/>
      <c r="TIO262" s="405"/>
      <c r="TIP262" s="277"/>
      <c r="TIQ262" s="277"/>
      <c r="TIR262" s="277"/>
      <c r="TIS262" s="277"/>
      <c r="TIT262" s="277"/>
      <c r="TIU262" s="277"/>
      <c r="TIV262" s="277"/>
      <c r="TIW262" s="277"/>
      <c r="TIX262" s="402"/>
      <c r="TIY262" s="404"/>
      <c r="TIZ262" s="49"/>
      <c r="TJA262" s="49"/>
      <c r="TJB262" s="49"/>
      <c r="TJC262" s="99"/>
      <c r="TJD262" s="98"/>
      <c r="TJE262" s="49"/>
      <c r="TJF262" s="405"/>
      <c r="TJG262" s="405"/>
      <c r="TJH262" s="277"/>
      <c r="TJI262" s="277"/>
      <c r="TJJ262" s="277"/>
      <c r="TJK262" s="277"/>
      <c r="TJL262" s="277"/>
      <c r="TJM262" s="277"/>
      <c r="TJN262" s="277"/>
      <c r="TJO262" s="277"/>
      <c r="TJP262" s="402"/>
      <c r="TJQ262" s="404"/>
      <c r="TJR262" s="49"/>
      <c r="TJS262" s="49"/>
      <c r="TJT262" s="49"/>
      <c r="TJU262" s="99"/>
      <c r="TJV262" s="98"/>
      <c r="TJW262" s="49"/>
      <c r="TJX262" s="405"/>
      <c r="TJY262" s="405"/>
      <c r="TJZ262" s="277"/>
      <c r="TKA262" s="277"/>
      <c r="TKB262" s="277"/>
      <c r="TKC262" s="277"/>
      <c r="TKD262" s="277"/>
      <c r="TKE262" s="277"/>
      <c r="TKF262" s="277"/>
      <c r="TKG262" s="277"/>
      <c r="TKH262" s="402"/>
      <c r="TKI262" s="404"/>
      <c r="TKJ262" s="49"/>
      <c r="TKK262" s="49"/>
      <c r="TKL262" s="49"/>
      <c r="TKM262" s="99"/>
      <c r="TKN262" s="98"/>
      <c r="TKO262" s="49"/>
      <c r="TKP262" s="405"/>
      <c r="TKQ262" s="405"/>
      <c r="TKR262" s="277"/>
      <c r="TKS262" s="277"/>
      <c r="TKT262" s="277"/>
      <c r="TKU262" s="277"/>
      <c r="TKV262" s="277"/>
      <c r="TKW262" s="277"/>
      <c r="TKX262" s="277"/>
      <c r="TKY262" s="277"/>
      <c r="TKZ262" s="402"/>
      <c r="TLA262" s="404"/>
      <c r="TLB262" s="49"/>
      <c r="TLC262" s="49"/>
      <c r="TLD262" s="49"/>
      <c r="TLE262" s="99"/>
      <c r="TLF262" s="98"/>
      <c r="TLG262" s="49"/>
      <c r="TLH262" s="405"/>
      <c r="TLI262" s="405"/>
      <c r="TLJ262" s="277"/>
      <c r="TLK262" s="277"/>
      <c r="TLL262" s="277"/>
      <c r="TLM262" s="277"/>
      <c r="TLN262" s="277"/>
      <c r="TLO262" s="277"/>
      <c r="TLP262" s="277"/>
      <c r="TLQ262" s="277"/>
      <c r="TLR262" s="402"/>
      <c r="TLS262" s="404"/>
      <c r="TLT262" s="49"/>
      <c r="TLU262" s="49"/>
      <c r="TLV262" s="49"/>
      <c r="TLW262" s="99"/>
      <c r="TLX262" s="98"/>
      <c r="TLY262" s="49"/>
      <c r="TLZ262" s="405"/>
      <c r="TMA262" s="405"/>
      <c r="TMB262" s="277"/>
      <c r="TMC262" s="277"/>
      <c r="TMD262" s="277"/>
      <c r="TME262" s="277"/>
      <c r="TMF262" s="277"/>
      <c r="TMG262" s="277"/>
      <c r="TMH262" s="277"/>
      <c r="TMI262" s="277"/>
      <c r="TMJ262" s="402"/>
      <c r="TMK262" s="404"/>
      <c r="TML262" s="49"/>
      <c r="TMM262" s="49"/>
      <c r="TMN262" s="49"/>
      <c r="TMO262" s="99"/>
      <c r="TMP262" s="98"/>
      <c r="TMQ262" s="49"/>
      <c r="TMR262" s="405"/>
      <c r="TMS262" s="405"/>
      <c r="TMT262" s="277"/>
      <c r="TMU262" s="277"/>
      <c r="TMV262" s="277"/>
      <c r="TMW262" s="277"/>
      <c r="TMX262" s="277"/>
      <c r="TMY262" s="277"/>
      <c r="TMZ262" s="277"/>
      <c r="TNA262" s="277"/>
      <c r="TNB262" s="402"/>
      <c r="TNC262" s="404"/>
      <c r="TND262" s="49"/>
      <c r="TNE262" s="49"/>
      <c r="TNF262" s="49"/>
      <c r="TNG262" s="99"/>
      <c r="TNH262" s="98"/>
      <c r="TNI262" s="49"/>
      <c r="TNJ262" s="405"/>
      <c r="TNK262" s="405"/>
      <c r="TNL262" s="277"/>
      <c r="TNM262" s="277"/>
      <c r="TNN262" s="277"/>
      <c r="TNO262" s="277"/>
      <c r="TNP262" s="277"/>
      <c r="TNQ262" s="277"/>
      <c r="TNR262" s="277"/>
      <c r="TNS262" s="277"/>
      <c r="TNT262" s="402"/>
      <c r="TNU262" s="404"/>
      <c r="TNV262" s="49"/>
      <c r="TNW262" s="49"/>
      <c r="TNX262" s="49"/>
      <c r="TNY262" s="99"/>
      <c r="TNZ262" s="98"/>
      <c r="TOA262" s="49"/>
      <c r="TOB262" s="405"/>
      <c r="TOC262" s="405"/>
      <c r="TOD262" s="277"/>
      <c r="TOE262" s="277"/>
      <c r="TOF262" s="277"/>
      <c r="TOG262" s="277"/>
      <c r="TOH262" s="277"/>
      <c r="TOI262" s="277"/>
      <c r="TOJ262" s="277"/>
      <c r="TOK262" s="277"/>
      <c r="TOL262" s="402"/>
      <c r="TOM262" s="404"/>
      <c r="TON262" s="49"/>
      <c r="TOO262" s="49"/>
      <c r="TOP262" s="49"/>
      <c r="TOQ262" s="99"/>
      <c r="TOR262" s="98"/>
      <c r="TOS262" s="49"/>
      <c r="TOT262" s="405"/>
      <c r="TOU262" s="405"/>
      <c r="TOV262" s="277"/>
      <c r="TOW262" s="277"/>
      <c r="TOX262" s="277"/>
      <c r="TOY262" s="277"/>
      <c r="TOZ262" s="277"/>
      <c r="TPA262" s="277"/>
      <c r="TPB262" s="277"/>
      <c r="TPC262" s="277"/>
      <c r="TPD262" s="402"/>
      <c r="TPE262" s="404"/>
      <c r="TPF262" s="49"/>
      <c r="TPG262" s="49"/>
      <c r="TPH262" s="49"/>
      <c r="TPI262" s="99"/>
      <c r="TPJ262" s="98"/>
      <c r="TPK262" s="49"/>
      <c r="TPL262" s="405"/>
      <c r="TPM262" s="405"/>
      <c r="TPN262" s="277"/>
      <c r="TPO262" s="277"/>
      <c r="TPP262" s="277"/>
      <c r="TPQ262" s="277"/>
      <c r="TPR262" s="277"/>
      <c r="TPS262" s="277"/>
      <c r="TPT262" s="277"/>
      <c r="TPU262" s="277"/>
      <c r="TPV262" s="402"/>
      <c r="TPW262" s="404"/>
      <c r="TPX262" s="49"/>
      <c r="TPY262" s="49"/>
      <c r="TPZ262" s="49"/>
      <c r="TQA262" s="99"/>
      <c r="TQB262" s="98"/>
      <c r="TQC262" s="49"/>
      <c r="TQD262" s="405"/>
      <c r="TQE262" s="405"/>
      <c r="TQF262" s="277"/>
      <c r="TQG262" s="277"/>
      <c r="TQH262" s="277"/>
      <c r="TQI262" s="277"/>
      <c r="TQJ262" s="277"/>
      <c r="TQK262" s="277"/>
      <c r="TQL262" s="277"/>
      <c r="TQM262" s="277"/>
      <c r="TQN262" s="402"/>
      <c r="TQO262" s="404"/>
      <c r="TQP262" s="49"/>
      <c r="TQQ262" s="49"/>
      <c r="TQR262" s="49"/>
      <c r="TQS262" s="99"/>
      <c r="TQT262" s="98"/>
      <c r="TQU262" s="49"/>
      <c r="TQV262" s="405"/>
      <c r="TQW262" s="405"/>
      <c r="TQX262" s="277"/>
      <c r="TQY262" s="277"/>
      <c r="TQZ262" s="277"/>
      <c r="TRA262" s="277"/>
      <c r="TRB262" s="277"/>
      <c r="TRC262" s="277"/>
      <c r="TRD262" s="277"/>
      <c r="TRE262" s="277"/>
      <c r="TRF262" s="402"/>
      <c r="TRG262" s="404"/>
      <c r="TRH262" s="49"/>
      <c r="TRI262" s="49"/>
      <c r="TRJ262" s="49"/>
      <c r="TRK262" s="99"/>
      <c r="TRL262" s="98"/>
      <c r="TRM262" s="49"/>
      <c r="TRN262" s="405"/>
      <c r="TRO262" s="405"/>
      <c r="TRP262" s="277"/>
      <c r="TRQ262" s="277"/>
      <c r="TRR262" s="277"/>
      <c r="TRS262" s="277"/>
      <c r="TRT262" s="277"/>
      <c r="TRU262" s="277"/>
      <c r="TRV262" s="277"/>
      <c r="TRW262" s="277"/>
      <c r="TRX262" s="402"/>
      <c r="TRY262" s="404"/>
      <c r="TRZ262" s="49"/>
      <c r="TSA262" s="49"/>
      <c r="TSB262" s="49"/>
      <c r="TSC262" s="99"/>
      <c r="TSD262" s="98"/>
      <c r="TSE262" s="49"/>
      <c r="TSF262" s="405"/>
      <c r="TSG262" s="405"/>
      <c r="TSH262" s="277"/>
      <c r="TSI262" s="277"/>
      <c r="TSJ262" s="277"/>
      <c r="TSK262" s="277"/>
      <c r="TSL262" s="277"/>
      <c r="TSM262" s="277"/>
      <c r="TSN262" s="277"/>
      <c r="TSO262" s="277"/>
      <c r="TSP262" s="402"/>
      <c r="TSQ262" s="404"/>
      <c r="TSR262" s="49"/>
      <c r="TSS262" s="49"/>
      <c r="TST262" s="49"/>
      <c r="TSU262" s="99"/>
      <c r="TSV262" s="98"/>
      <c r="TSW262" s="49"/>
      <c r="TSX262" s="405"/>
      <c r="TSY262" s="405"/>
      <c r="TSZ262" s="277"/>
      <c r="TTA262" s="277"/>
      <c r="TTB262" s="277"/>
      <c r="TTC262" s="277"/>
      <c r="TTD262" s="277"/>
      <c r="TTE262" s="277"/>
      <c r="TTF262" s="277"/>
      <c r="TTG262" s="277"/>
      <c r="TTH262" s="402"/>
      <c r="TTI262" s="404"/>
      <c r="TTJ262" s="49"/>
      <c r="TTK262" s="49"/>
      <c r="TTL262" s="49"/>
      <c r="TTM262" s="99"/>
      <c r="TTN262" s="98"/>
      <c r="TTO262" s="49"/>
      <c r="TTP262" s="405"/>
      <c r="TTQ262" s="405"/>
      <c r="TTR262" s="277"/>
      <c r="TTS262" s="277"/>
      <c r="TTT262" s="277"/>
      <c r="TTU262" s="277"/>
      <c r="TTV262" s="277"/>
      <c r="TTW262" s="277"/>
      <c r="TTX262" s="277"/>
      <c r="TTY262" s="277"/>
      <c r="TTZ262" s="402"/>
      <c r="TUA262" s="404"/>
      <c r="TUB262" s="49"/>
      <c r="TUC262" s="49"/>
      <c r="TUD262" s="49"/>
      <c r="TUE262" s="99"/>
      <c r="TUF262" s="98"/>
      <c r="TUG262" s="49"/>
      <c r="TUH262" s="405"/>
      <c r="TUI262" s="405"/>
      <c r="TUJ262" s="277"/>
      <c r="TUK262" s="277"/>
      <c r="TUL262" s="277"/>
      <c r="TUM262" s="277"/>
      <c r="TUN262" s="277"/>
      <c r="TUO262" s="277"/>
      <c r="TUP262" s="277"/>
      <c r="TUQ262" s="277"/>
      <c r="TUR262" s="402"/>
      <c r="TUS262" s="404"/>
      <c r="TUT262" s="49"/>
      <c r="TUU262" s="49"/>
      <c r="TUV262" s="49"/>
      <c r="TUW262" s="99"/>
      <c r="TUX262" s="98"/>
      <c r="TUY262" s="49"/>
      <c r="TUZ262" s="405"/>
      <c r="TVA262" s="405"/>
      <c r="TVB262" s="277"/>
      <c r="TVC262" s="277"/>
      <c r="TVD262" s="277"/>
      <c r="TVE262" s="277"/>
      <c r="TVF262" s="277"/>
      <c r="TVG262" s="277"/>
      <c r="TVH262" s="277"/>
      <c r="TVI262" s="277"/>
      <c r="TVJ262" s="402"/>
      <c r="TVK262" s="404"/>
      <c r="TVL262" s="49"/>
      <c r="TVM262" s="49"/>
      <c r="TVN262" s="49"/>
      <c r="TVO262" s="99"/>
      <c r="TVP262" s="98"/>
      <c r="TVQ262" s="49"/>
      <c r="TVR262" s="405"/>
      <c r="TVS262" s="405"/>
      <c r="TVT262" s="277"/>
      <c r="TVU262" s="277"/>
      <c r="TVV262" s="277"/>
      <c r="TVW262" s="277"/>
      <c r="TVX262" s="277"/>
      <c r="TVY262" s="277"/>
      <c r="TVZ262" s="277"/>
      <c r="TWA262" s="277"/>
      <c r="TWB262" s="402"/>
      <c r="TWC262" s="404"/>
      <c r="TWD262" s="49"/>
      <c r="TWE262" s="49"/>
      <c r="TWF262" s="49"/>
      <c r="TWG262" s="99"/>
      <c r="TWH262" s="98"/>
      <c r="TWI262" s="49"/>
      <c r="TWJ262" s="405"/>
      <c r="TWK262" s="405"/>
      <c r="TWL262" s="277"/>
      <c r="TWM262" s="277"/>
      <c r="TWN262" s="277"/>
      <c r="TWO262" s="277"/>
      <c r="TWP262" s="277"/>
      <c r="TWQ262" s="277"/>
      <c r="TWR262" s="277"/>
      <c r="TWS262" s="277"/>
      <c r="TWT262" s="402"/>
      <c r="TWU262" s="404"/>
      <c r="TWV262" s="49"/>
      <c r="TWW262" s="49"/>
      <c r="TWX262" s="49"/>
      <c r="TWY262" s="99"/>
      <c r="TWZ262" s="98"/>
      <c r="TXA262" s="49"/>
      <c r="TXB262" s="405"/>
      <c r="TXC262" s="405"/>
      <c r="TXD262" s="277"/>
      <c r="TXE262" s="277"/>
      <c r="TXF262" s="277"/>
      <c r="TXG262" s="277"/>
      <c r="TXH262" s="277"/>
      <c r="TXI262" s="277"/>
      <c r="TXJ262" s="277"/>
      <c r="TXK262" s="277"/>
      <c r="TXL262" s="402"/>
      <c r="TXM262" s="404"/>
      <c r="TXN262" s="49"/>
      <c r="TXO262" s="49"/>
      <c r="TXP262" s="49"/>
      <c r="TXQ262" s="99"/>
      <c r="TXR262" s="98"/>
      <c r="TXS262" s="49"/>
      <c r="TXT262" s="405"/>
      <c r="TXU262" s="405"/>
      <c r="TXV262" s="277"/>
      <c r="TXW262" s="277"/>
      <c r="TXX262" s="277"/>
      <c r="TXY262" s="277"/>
      <c r="TXZ262" s="277"/>
      <c r="TYA262" s="277"/>
      <c r="TYB262" s="277"/>
      <c r="TYC262" s="277"/>
      <c r="TYD262" s="402"/>
      <c r="TYE262" s="404"/>
      <c r="TYF262" s="49"/>
      <c r="TYG262" s="49"/>
      <c r="TYH262" s="49"/>
      <c r="TYI262" s="99"/>
      <c r="TYJ262" s="98"/>
      <c r="TYK262" s="49"/>
      <c r="TYL262" s="405"/>
      <c r="TYM262" s="405"/>
      <c r="TYN262" s="277"/>
      <c r="TYO262" s="277"/>
      <c r="TYP262" s="277"/>
      <c r="TYQ262" s="277"/>
      <c r="TYR262" s="277"/>
      <c r="TYS262" s="277"/>
      <c r="TYT262" s="277"/>
      <c r="TYU262" s="277"/>
      <c r="TYV262" s="402"/>
      <c r="TYW262" s="404"/>
      <c r="TYX262" s="49"/>
      <c r="TYY262" s="49"/>
      <c r="TYZ262" s="49"/>
      <c r="TZA262" s="99"/>
      <c r="TZB262" s="98"/>
      <c r="TZC262" s="49"/>
      <c r="TZD262" s="405"/>
      <c r="TZE262" s="405"/>
      <c r="TZF262" s="277"/>
      <c r="TZG262" s="277"/>
      <c r="TZH262" s="277"/>
      <c r="TZI262" s="277"/>
      <c r="TZJ262" s="277"/>
      <c r="TZK262" s="277"/>
      <c r="TZL262" s="277"/>
      <c r="TZM262" s="277"/>
      <c r="TZN262" s="402"/>
      <c r="TZO262" s="404"/>
      <c r="TZP262" s="49"/>
      <c r="TZQ262" s="49"/>
      <c r="TZR262" s="49"/>
      <c r="TZS262" s="99"/>
      <c r="TZT262" s="98"/>
      <c r="TZU262" s="49"/>
      <c r="TZV262" s="405"/>
      <c r="TZW262" s="405"/>
      <c r="TZX262" s="277"/>
      <c r="TZY262" s="277"/>
      <c r="TZZ262" s="277"/>
      <c r="UAA262" s="277"/>
      <c r="UAB262" s="277"/>
      <c r="UAC262" s="277"/>
      <c r="UAD262" s="277"/>
      <c r="UAE262" s="277"/>
      <c r="UAF262" s="402"/>
      <c r="UAG262" s="404"/>
      <c r="UAH262" s="49"/>
      <c r="UAI262" s="49"/>
      <c r="UAJ262" s="49"/>
      <c r="UAK262" s="99"/>
      <c r="UAL262" s="98"/>
      <c r="UAM262" s="49"/>
      <c r="UAN262" s="405"/>
      <c r="UAO262" s="405"/>
      <c r="UAP262" s="277"/>
      <c r="UAQ262" s="277"/>
      <c r="UAR262" s="277"/>
      <c r="UAS262" s="277"/>
      <c r="UAT262" s="277"/>
      <c r="UAU262" s="277"/>
      <c r="UAV262" s="277"/>
      <c r="UAW262" s="277"/>
      <c r="UAX262" s="402"/>
      <c r="UAY262" s="404"/>
      <c r="UAZ262" s="49"/>
      <c r="UBA262" s="49"/>
      <c r="UBB262" s="49"/>
      <c r="UBC262" s="99"/>
      <c r="UBD262" s="98"/>
      <c r="UBE262" s="49"/>
      <c r="UBF262" s="405"/>
      <c r="UBG262" s="405"/>
      <c r="UBH262" s="277"/>
      <c r="UBI262" s="277"/>
      <c r="UBJ262" s="277"/>
      <c r="UBK262" s="277"/>
      <c r="UBL262" s="277"/>
      <c r="UBM262" s="277"/>
      <c r="UBN262" s="277"/>
      <c r="UBO262" s="277"/>
      <c r="UBP262" s="402"/>
      <c r="UBQ262" s="404"/>
      <c r="UBR262" s="49"/>
      <c r="UBS262" s="49"/>
      <c r="UBT262" s="49"/>
      <c r="UBU262" s="99"/>
      <c r="UBV262" s="98"/>
      <c r="UBW262" s="49"/>
      <c r="UBX262" s="405"/>
      <c r="UBY262" s="405"/>
      <c r="UBZ262" s="277"/>
      <c r="UCA262" s="277"/>
      <c r="UCB262" s="277"/>
      <c r="UCC262" s="277"/>
      <c r="UCD262" s="277"/>
      <c r="UCE262" s="277"/>
      <c r="UCF262" s="277"/>
      <c r="UCG262" s="277"/>
      <c r="UCH262" s="402"/>
      <c r="UCI262" s="404"/>
      <c r="UCJ262" s="49"/>
      <c r="UCK262" s="49"/>
      <c r="UCL262" s="49"/>
      <c r="UCM262" s="99"/>
      <c r="UCN262" s="98"/>
      <c r="UCO262" s="49"/>
      <c r="UCP262" s="405"/>
      <c r="UCQ262" s="405"/>
      <c r="UCR262" s="277"/>
      <c r="UCS262" s="277"/>
      <c r="UCT262" s="277"/>
      <c r="UCU262" s="277"/>
      <c r="UCV262" s="277"/>
      <c r="UCW262" s="277"/>
      <c r="UCX262" s="277"/>
      <c r="UCY262" s="277"/>
      <c r="UCZ262" s="402"/>
      <c r="UDA262" s="404"/>
      <c r="UDB262" s="49"/>
      <c r="UDC262" s="49"/>
      <c r="UDD262" s="49"/>
      <c r="UDE262" s="99"/>
      <c r="UDF262" s="98"/>
      <c r="UDG262" s="49"/>
      <c r="UDH262" s="405"/>
      <c r="UDI262" s="405"/>
      <c r="UDJ262" s="277"/>
      <c r="UDK262" s="277"/>
      <c r="UDL262" s="277"/>
      <c r="UDM262" s="277"/>
      <c r="UDN262" s="277"/>
      <c r="UDO262" s="277"/>
      <c r="UDP262" s="277"/>
      <c r="UDQ262" s="277"/>
      <c r="UDR262" s="402"/>
      <c r="UDS262" s="404"/>
      <c r="UDT262" s="49"/>
      <c r="UDU262" s="49"/>
      <c r="UDV262" s="49"/>
      <c r="UDW262" s="99"/>
      <c r="UDX262" s="98"/>
      <c r="UDY262" s="49"/>
      <c r="UDZ262" s="405"/>
      <c r="UEA262" s="405"/>
      <c r="UEB262" s="277"/>
      <c r="UEC262" s="277"/>
      <c r="UED262" s="277"/>
      <c r="UEE262" s="277"/>
      <c r="UEF262" s="277"/>
      <c r="UEG262" s="277"/>
      <c r="UEH262" s="277"/>
      <c r="UEI262" s="277"/>
      <c r="UEJ262" s="402"/>
      <c r="UEK262" s="404"/>
      <c r="UEL262" s="49"/>
      <c r="UEM262" s="49"/>
      <c r="UEN262" s="49"/>
      <c r="UEO262" s="99"/>
      <c r="UEP262" s="98"/>
      <c r="UEQ262" s="49"/>
      <c r="UER262" s="405"/>
      <c r="UES262" s="405"/>
      <c r="UET262" s="277"/>
      <c r="UEU262" s="277"/>
      <c r="UEV262" s="277"/>
      <c r="UEW262" s="277"/>
      <c r="UEX262" s="277"/>
      <c r="UEY262" s="277"/>
      <c r="UEZ262" s="277"/>
      <c r="UFA262" s="277"/>
      <c r="UFB262" s="402"/>
      <c r="UFC262" s="404"/>
      <c r="UFD262" s="49"/>
      <c r="UFE262" s="49"/>
      <c r="UFF262" s="49"/>
      <c r="UFG262" s="99"/>
      <c r="UFH262" s="98"/>
      <c r="UFI262" s="49"/>
      <c r="UFJ262" s="405"/>
      <c r="UFK262" s="405"/>
      <c r="UFL262" s="277"/>
      <c r="UFM262" s="277"/>
      <c r="UFN262" s="277"/>
      <c r="UFO262" s="277"/>
      <c r="UFP262" s="277"/>
      <c r="UFQ262" s="277"/>
      <c r="UFR262" s="277"/>
      <c r="UFS262" s="277"/>
      <c r="UFT262" s="402"/>
      <c r="UFU262" s="404"/>
      <c r="UFV262" s="49"/>
      <c r="UFW262" s="49"/>
      <c r="UFX262" s="49"/>
      <c r="UFY262" s="99"/>
      <c r="UFZ262" s="98"/>
      <c r="UGA262" s="49"/>
      <c r="UGB262" s="405"/>
      <c r="UGC262" s="405"/>
      <c r="UGD262" s="277"/>
      <c r="UGE262" s="277"/>
      <c r="UGF262" s="277"/>
      <c r="UGG262" s="277"/>
      <c r="UGH262" s="277"/>
      <c r="UGI262" s="277"/>
      <c r="UGJ262" s="277"/>
      <c r="UGK262" s="277"/>
      <c r="UGL262" s="402"/>
      <c r="UGM262" s="404"/>
      <c r="UGN262" s="49"/>
      <c r="UGO262" s="49"/>
      <c r="UGP262" s="49"/>
      <c r="UGQ262" s="99"/>
      <c r="UGR262" s="98"/>
      <c r="UGS262" s="49"/>
      <c r="UGT262" s="405"/>
      <c r="UGU262" s="405"/>
      <c r="UGV262" s="277"/>
      <c r="UGW262" s="277"/>
      <c r="UGX262" s="277"/>
      <c r="UGY262" s="277"/>
      <c r="UGZ262" s="277"/>
      <c r="UHA262" s="277"/>
      <c r="UHB262" s="277"/>
      <c r="UHC262" s="277"/>
      <c r="UHD262" s="402"/>
      <c r="UHE262" s="404"/>
      <c r="UHF262" s="49"/>
      <c r="UHG262" s="49"/>
      <c r="UHH262" s="49"/>
      <c r="UHI262" s="99"/>
      <c r="UHJ262" s="98"/>
      <c r="UHK262" s="49"/>
      <c r="UHL262" s="405"/>
      <c r="UHM262" s="405"/>
      <c r="UHN262" s="277"/>
      <c r="UHO262" s="277"/>
      <c r="UHP262" s="277"/>
      <c r="UHQ262" s="277"/>
      <c r="UHR262" s="277"/>
      <c r="UHS262" s="277"/>
      <c r="UHT262" s="277"/>
      <c r="UHU262" s="277"/>
      <c r="UHV262" s="402"/>
      <c r="UHW262" s="404"/>
      <c r="UHX262" s="49"/>
      <c r="UHY262" s="49"/>
      <c r="UHZ262" s="49"/>
      <c r="UIA262" s="99"/>
      <c r="UIB262" s="98"/>
      <c r="UIC262" s="49"/>
      <c r="UID262" s="405"/>
      <c r="UIE262" s="405"/>
      <c r="UIF262" s="277"/>
      <c r="UIG262" s="277"/>
      <c r="UIH262" s="277"/>
      <c r="UII262" s="277"/>
      <c r="UIJ262" s="277"/>
      <c r="UIK262" s="277"/>
      <c r="UIL262" s="277"/>
      <c r="UIM262" s="277"/>
      <c r="UIN262" s="402"/>
      <c r="UIO262" s="404"/>
      <c r="UIP262" s="49"/>
      <c r="UIQ262" s="49"/>
      <c r="UIR262" s="49"/>
      <c r="UIS262" s="99"/>
      <c r="UIT262" s="98"/>
      <c r="UIU262" s="49"/>
      <c r="UIV262" s="405"/>
      <c r="UIW262" s="405"/>
      <c r="UIX262" s="277"/>
      <c r="UIY262" s="277"/>
      <c r="UIZ262" s="277"/>
      <c r="UJA262" s="277"/>
      <c r="UJB262" s="277"/>
      <c r="UJC262" s="277"/>
      <c r="UJD262" s="277"/>
      <c r="UJE262" s="277"/>
      <c r="UJF262" s="402"/>
      <c r="UJG262" s="404"/>
      <c r="UJH262" s="49"/>
      <c r="UJI262" s="49"/>
      <c r="UJJ262" s="49"/>
      <c r="UJK262" s="99"/>
      <c r="UJL262" s="98"/>
      <c r="UJM262" s="49"/>
      <c r="UJN262" s="405"/>
      <c r="UJO262" s="405"/>
      <c r="UJP262" s="277"/>
      <c r="UJQ262" s="277"/>
      <c r="UJR262" s="277"/>
      <c r="UJS262" s="277"/>
      <c r="UJT262" s="277"/>
      <c r="UJU262" s="277"/>
      <c r="UJV262" s="277"/>
      <c r="UJW262" s="277"/>
      <c r="UJX262" s="402"/>
      <c r="UJY262" s="404"/>
      <c r="UJZ262" s="49"/>
      <c r="UKA262" s="49"/>
      <c r="UKB262" s="49"/>
      <c r="UKC262" s="99"/>
      <c r="UKD262" s="98"/>
      <c r="UKE262" s="49"/>
      <c r="UKF262" s="405"/>
      <c r="UKG262" s="405"/>
      <c r="UKH262" s="277"/>
      <c r="UKI262" s="277"/>
      <c r="UKJ262" s="277"/>
      <c r="UKK262" s="277"/>
      <c r="UKL262" s="277"/>
      <c r="UKM262" s="277"/>
      <c r="UKN262" s="277"/>
      <c r="UKO262" s="277"/>
      <c r="UKP262" s="402"/>
      <c r="UKQ262" s="404"/>
      <c r="UKR262" s="49"/>
      <c r="UKS262" s="49"/>
      <c r="UKT262" s="49"/>
      <c r="UKU262" s="99"/>
      <c r="UKV262" s="98"/>
      <c r="UKW262" s="49"/>
      <c r="UKX262" s="405"/>
      <c r="UKY262" s="405"/>
      <c r="UKZ262" s="277"/>
      <c r="ULA262" s="277"/>
      <c r="ULB262" s="277"/>
      <c r="ULC262" s="277"/>
      <c r="ULD262" s="277"/>
      <c r="ULE262" s="277"/>
      <c r="ULF262" s="277"/>
      <c r="ULG262" s="277"/>
      <c r="ULH262" s="402"/>
      <c r="ULI262" s="404"/>
      <c r="ULJ262" s="49"/>
      <c r="ULK262" s="49"/>
      <c r="ULL262" s="49"/>
      <c r="ULM262" s="99"/>
      <c r="ULN262" s="98"/>
      <c r="ULO262" s="49"/>
      <c r="ULP262" s="405"/>
      <c r="ULQ262" s="405"/>
      <c r="ULR262" s="277"/>
      <c r="ULS262" s="277"/>
      <c r="ULT262" s="277"/>
      <c r="ULU262" s="277"/>
      <c r="ULV262" s="277"/>
      <c r="ULW262" s="277"/>
      <c r="ULX262" s="277"/>
      <c r="ULY262" s="277"/>
      <c r="ULZ262" s="402"/>
      <c r="UMA262" s="404"/>
      <c r="UMB262" s="49"/>
      <c r="UMC262" s="49"/>
      <c r="UMD262" s="49"/>
      <c r="UME262" s="99"/>
      <c r="UMF262" s="98"/>
      <c r="UMG262" s="49"/>
      <c r="UMH262" s="405"/>
      <c r="UMI262" s="405"/>
      <c r="UMJ262" s="277"/>
      <c r="UMK262" s="277"/>
      <c r="UML262" s="277"/>
      <c r="UMM262" s="277"/>
      <c r="UMN262" s="277"/>
      <c r="UMO262" s="277"/>
      <c r="UMP262" s="277"/>
      <c r="UMQ262" s="277"/>
      <c r="UMR262" s="402"/>
      <c r="UMS262" s="404"/>
      <c r="UMT262" s="49"/>
      <c r="UMU262" s="49"/>
      <c r="UMV262" s="49"/>
      <c r="UMW262" s="99"/>
      <c r="UMX262" s="98"/>
      <c r="UMY262" s="49"/>
      <c r="UMZ262" s="405"/>
      <c r="UNA262" s="405"/>
      <c r="UNB262" s="277"/>
      <c r="UNC262" s="277"/>
      <c r="UND262" s="277"/>
      <c r="UNE262" s="277"/>
      <c r="UNF262" s="277"/>
      <c r="UNG262" s="277"/>
      <c r="UNH262" s="277"/>
      <c r="UNI262" s="277"/>
      <c r="UNJ262" s="402"/>
      <c r="UNK262" s="404"/>
      <c r="UNL262" s="49"/>
      <c r="UNM262" s="49"/>
      <c r="UNN262" s="49"/>
      <c r="UNO262" s="99"/>
      <c r="UNP262" s="98"/>
      <c r="UNQ262" s="49"/>
      <c r="UNR262" s="405"/>
      <c r="UNS262" s="405"/>
      <c r="UNT262" s="277"/>
      <c r="UNU262" s="277"/>
      <c r="UNV262" s="277"/>
      <c r="UNW262" s="277"/>
      <c r="UNX262" s="277"/>
      <c r="UNY262" s="277"/>
      <c r="UNZ262" s="277"/>
      <c r="UOA262" s="277"/>
      <c r="UOB262" s="402"/>
      <c r="UOC262" s="404"/>
      <c r="UOD262" s="49"/>
      <c r="UOE262" s="49"/>
      <c r="UOF262" s="49"/>
      <c r="UOG262" s="99"/>
      <c r="UOH262" s="98"/>
      <c r="UOI262" s="49"/>
      <c r="UOJ262" s="405"/>
      <c r="UOK262" s="405"/>
      <c r="UOL262" s="277"/>
      <c r="UOM262" s="277"/>
      <c r="UON262" s="277"/>
      <c r="UOO262" s="277"/>
      <c r="UOP262" s="277"/>
      <c r="UOQ262" s="277"/>
      <c r="UOR262" s="277"/>
      <c r="UOS262" s="277"/>
      <c r="UOT262" s="402"/>
      <c r="UOU262" s="404"/>
      <c r="UOV262" s="49"/>
      <c r="UOW262" s="49"/>
      <c r="UOX262" s="49"/>
      <c r="UOY262" s="99"/>
      <c r="UOZ262" s="98"/>
      <c r="UPA262" s="49"/>
      <c r="UPB262" s="405"/>
      <c r="UPC262" s="405"/>
      <c r="UPD262" s="277"/>
      <c r="UPE262" s="277"/>
      <c r="UPF262" s="277"/>
      <c r="UPG262" s="277"/>
      <c r="UPH262" s="277"/>
      <c r="UPI262" s="277"/>
      <c r="UPJ262" s="277"/>
      <c r="UPK262" s="277"/>
      <c r="UPL262" s="402"/>
      <c r="UPM262" s="404"/>
      <c r="UPN262" s="49"/>
      <c r="UPO262" s="49"/>
      <c r="UPP262" s="49"/>
      <c r="UPQ262" s="99"/>
      <c r="UPR262" s="98"/>
      <c r="UPS262" s="49"/>
      <c r="UPT262" s="405"/>
      <c r="UPU262" s="405"/>
      <c r="UPV262" s="277"/>
      <c r="UPW262" s="277"/>
      <c r="UPX262" s="277"/>
      <c r="UPY262" s="277"/>
      <c r="UPZ262" s="277"/>
      <c r="UQA262" s="277"/>
      <c r="UQB262" s="277"/>
      <c r="UQC262" s="277"/>
      <c r="UQD262" s="402"/>
      <c r="UQE262" s="404"/>
      <c r="UQF262" s="49"/>
      <c r="UQG262" s="49"/>
      <c r="UQH262" s="49"/>
      <c r="UQI262" s="99"/>
      <c r="UQJ262" s="98"/>
      <c r="UQK262" s="49"/>
      <c r="UQL262" s="405"/>
      <c r="UQM262" s="405"/>
      <c r="UQN262" s="277"/>
      <c r="UQO262" s="277"/>
      <c r="UQP262" s="277"/>
      <c r="UQQ262" s="277"/>
      <c r="UQR262" s="277"/>
      <c r="UQS262" s="277"/>
      <c r="UQT262" s="277"/>
      <c r="UQU262" s="277"/>
      <c r="UQV262" s="402"/>
      <c r="UQW262" s="404"/>
      <c r="UQX262" s="49"/>
      <c r="UQY262" s="49"/>
      <c r="UQZ262" s="49"/>
      <c r="URA262" s="99"/>
      <c r="URB262" s="98"/>
      <c r="URC262" s="49"/>
      <c r="URD262" s="405"/>
      <c r="URE262" s="405"/>
      <c r="URF262" s="277"/>
      <c r="URG262" s="277"/>
      <c r="URH262" s="277"/>
      <c r="URI262" s="277"/>
      <c r="URJ262" s="277"/>
      <c r="URK262" s="277"/>
      <c r="URL262" s="277"/>
      <c r="URM262" s="277"/>
      <c r="URN262" s="402"/>
      <c r="URO262" s="404"/>
      <c r="URP262" s="49"/>
      <c r="URQ262" s="49"/>
      <c r="URR262" s="49"/>
      <c r="URS262" s="99"/>
      <c r="URT262" s="98"/>
      <c r="URU262" s="49"/>
      <c r="URV262" s="405"/>
      <c r="URW262" s="405"/>
      <c r="URX262" s="277"/>
      <c r="URY262" s="277"/>
      <c r="URZ262" s="277"/>
      <c r="USA262" s="277"/>
      <c r="USB262" s="277"/>
      <c r="USC262" s="277"/>
      <c r="USD262" s="277"/>
      <c r="USE262" s="277"/>
      <c r="USF262" s="402"/>
      <c r="USG262" s="404"/>
      <c r="USH262" s="49"/>
      <c r="USI262" s="49"/>
      <c r="USJ262" s="49"/>
      <c r="USK262" s="99"/>
      <c r="USL262" s="98"/>
      <c r="USM262" s="49"/>
      <c r="USN262" s="405"/>
      <c r="USO262" s="405"/>
      <c r="USP262" s="277"/>
      <c r="USQ262" s="277"/>
      <c r="USR262" s="277"/>
      <c r="USS262" s="277"/>
      <c r="UST262" s="277"/>
      <c r="USU262" s="277"/>
      <c r="USV262" s="277"/>
      <c r="USW262" s="277"/>
      <c r="USX262" s="402"/>
      <c r="USY262" s="404"/>
      <c r="USZ262" s="49"/>
      <c r="UTA262" s="49"/>
      <c r="UTB262" s="49"/>
      <c r="UTC262" s="99"/>
      <c r="UTD262" s="98"/>
      <c r="UTE262" s="49"/>
      <c r="UTF262" s="405"/>
      <c r="UTG262" s="405"/>
      <c r="UTH262" s="277"/>
      <c r="UTI262" s="277"/>
      <c r="UTJ262" s="277"/>
      <c r="UTK262" s="277"/>
      <c r="UTL262" s="277"/>
      <c r="UTM262" s="277"/>
      <c r="UTN262" s="277"/>
      <c r="UTO262" s="277"/>
      <c r="UTP262" s="402"/>
      <c r="UTQ262" s="404"/>
      <c r="UTR262" s="49"/>
      <c r="UTS262" s="49"/>
      <c r="UTT262" s="49"/>
      <c r="UTU262" s="99"/>
      <c r="UTV262" s="98"/>
      <c r="UTW262" s="49"/>
      <c r="UTX262" s="405"/>
      <c r="UTY262" s="405"/>
      <c r="UTZ262" s="277"/>
      <c r="UUA262" s="277"/>
      <c r="UUB262" s="277"/>
      <c r="UUC262" s="277"/>
      <c r="UUD262" s="277"/>
      <c r="UUE262" s="277"/>
      <c r="UUF262" s="277"/>
      <c r="UUG262" s="277"/>
      <c r="UUH262" s="402"/>
      <c r="UUI262" s="404"/>
      <c r="UUJ262" s="49"/>
      <c r="UUK262" s="49"/>
      <c r="UUL262" s="49"/>
      <c r="UUM262" s="99"/>
      <c r="UUN262" s="98"/>
      <c r="UUO262" s="49"/>
      <c r="UUP262" s="405"/>
      <c r="UUQ262" s="405"/>
      <c r="UUR262" s="277"/>
      <c r="UUS262" s="277"/>
      <c r="UUT262" s="277"/>
      <c r="UUU262" s="277"/>
      <c r="UUV262" s="277"/>
      <c r="UUW262" s="277"/>
      <c r="UUX262" s="277"/>
      <c r="UUY262" s="277"/>
      <c r="UUZ262" s="402"/>
      <c r="UVA262" s="404"/>
      <c r="UVB262" s="49"/>
      <c r="UVC262" s="49"/>
      <c r="UVD262" s="49"/>
      <c r="UVE262" s="99"/>
      <c r="UVF262" s="98"/>
      <c r="UVG262" s="49"/>
      <c r="UVH262" s="405"/>
      <c r="UVI262" s="405"/>
      <c r="UVJ262" s="277"/>
      <c r="UVK262" s="277"/>
      <c r="UVL262" s="277"/>
      <c r="UVM262" s="277"/>
      <c r="UVN262" s="277"/>
      <c r="UVO262" s="277"/>
      <c r="UVP262" s="277"/>
      <c r="UVQ262" s="277"/>
      <c r="UVR262" s="402"/>
      <c r="UVS262" s="404"/>
      <c r="UVT262" s="49"/>
      <c r="UVU262" s="49"/>
      <c r="UVV262" s="49"/>
      <c r="UVW262" s="99"/>
      <c r="UVX262" s="98"/>
      <c r="UVY262" s="49"/>
      <c r="UVZ262" s="405"/>
      <c r="UWA262" s="405"/>
      <c r="UWB262" s="277"/>
      <c r="UWC262" s="277"/>
      <c r="UWD262" s="277"/>
      <c r="UWE262" s="277"/>
      <c r="UWF262" s="277"/>
      <c r="UWG262" s="277"/>
      <c r="UWH262" s="277"/>
      <c r="UWI262" s="277"/>
      <c r="UWJ262" s="402"/>
      <c r="UWK262" s="404"/>
      <c r="UWL262" s="49"/>
      <c r="UWM262" s="49"/>
      <c r="UWN262" s="49"/>
      <c r="UWO262" s="99"/>
      <c r="UWP262" s="98"/>
      <c r="UWQ262" s="49"/>
      <c r="UWR262" s="405"/>
      <c r="UWS262" s="405"/>
      <c r="UWT262" s="277"/>
      <c r="UWU262" s="277"/>
      <c r="UWV262" s="277"/>
      <c r="UWW262" s="277"/>
      <c r="UWX262" s="277"/>
      <c r="UWY262" s="277"/>
      <c r="UWZ262" s="277"/>
      <c r="UXA262" s="277"/>
      <c r="UXB262" s="402"/>
      <c r="UXC262" s="404"/>
      <c r="UXD262" s="49"/>
      <c r="UXE262" s="49"/>
      <c r="UXF262" s="49"/>
      <c r="UXG262" s="99"/>
      <c r="UXH262" s="98"/>
      <c r="UXI262" s="49"/>
      <c r="UXJ262" s="405"/>
      <c r="UXK262" s="405"/>
      <c r="UXL262" s="277"/>
      <c r="UXM262" s="277"/>
      <c r="UXN262" s="277"/>
      <c r="UXO262" s="277"/>
      <c r="UXP262" s="277"/>
      <c r="UXQ262" s="277"/>
      <c r="UXR262" s="277"/>
      <c r="UXS262" s="277"/>
      <c r="UXT262" s="402"/>
      <c r="UXU262" s="404"/>
      <c r="UXV262" s="49"/>
      <c r="UXW262" s="49"/>
      <c r="UXX262" s="49"/>
      <c r="UXY262" s="99"/>
      <c r="UXZ262" s="98"/>
      <c r="UYA262" s="49"/>
      <c r="UYB262" s="405"/>
      <c r="UYC262" s="405"/>
      <c r="UYD262" s="277"/>
      <c r="UYE262" s="277"/>
      <c r="UYF262" s="277"/>
      <c r="UYG262" s="277"/>
      <c r="UYH262" s="277"/>
      <c r="UYI262" s="277"/>
      <c r="UYJ262" s="277"/>
      <c r="UYK262" s="277"/>
      <c r="UYL262" s="402"/>
      <c r="UYM262" s="404"/>
      <c r="UYN262" s="49"/>
      <c r="UYO262" s="49"/>
      <c r="UYP262" s="49"/>
      <c r="UYQ262" s="99"/>
      <c r="UYR262" s="98"/>
      <c r="UYS262" s="49"/>
      <c r="UYT262" s="405"/>
      <c r="UYU262" s="405"/>
      <c r="UYV262" s="277"/>
      <c r="UYW262" s="277"/>
      <c r="UYX262" s="277"/>
      <c r="UYY262" s="277"/>
      <c r="UYZ262" s="277"/>
      <c r="UZA262" s="277"/>
      <c r="UZB262" s="277"/>
      <c r="UZC262" s="277"/>
      <c r="UZD262" s="402"/>
      <c r="UZE262" s="404"/>
      <c r="UZF262" s="49"/>
      <c r="UZG262" s="49"/>
      <c r="UZH262" s="49"/>
      <c r="UZI262" s="99"/>
      <c r="UZJ262" s="98"/>
      <c r="UZK262" s="49"/>
      <c r="UZL262" s="405"/>
      <c r="UZM262" s="405"/>
      <c r="UZN262" s="277"/>
      <c r="UZO262" s="277"/>
      <c r="UZP262" s="277"/>
      <c r="UZQ262" s="277"/>
      <c r="UZR262" s="277"/>
      <c r="UZS262" s="277"/>
      <c r="UZT262" s="277"/>
      <c r="UZU262" s="277"/>
      <c r="UZV262" s="402"/>
      <c r="UZW262" s="404"/>
      <c r="UZX262" s="49"/>
      <c r="UZY262" s="49"/>
      <c r="UZZ262" s="49"/>
      <c r="VAA262" s="99"/>
      <c r="VAB262" s="98"/>
      <c r="VAC262" s="49"/>
      <c r="VAD262" s="405"/>
      <c r="VAE262" s="405"/>
      <c r="VAF262" s="277"/>
      <c r="VAG262" s="277"/>
      <c r="VAH262" s="277"/>
      <c r="VAI262" s="277"/>
      <c r="VAJ262" s="277"/>
      <c r="VAK262" s="277"/>
      <c r="VAL262" s="277"/>
      <c r="VAM262" s="277"/>
      <c r="VAN262" s="402"/>
      <c r="VAO262" s="404"/>
      <c r="VAP262" s="49"/>
      <c r="VAQ262" s="49"/>
      <c r="VAR262" s="49"/>
      <c r="VAS262" s="99"/>
      <c r="VAT262" s="98"/>
      <c r="VAU262" s="49"/>
      <c r="VAV262" s="405"/>
      <c r="VAW262" s="405"/>
      <c r="VAX262" s="277"/>
      <c r="VAY262" s="277"/>
      <c r="VAZ262" s="277"/>
      <c r="VBA262" s="277"/>
      <c r="VBB262" s="277"/>
      <c r="VBC262" s="277"/>
      <c r="VBD262" s="277"/>
      <c r="VBE262" s="277"/>
      <c r="VBF262" s="402"/>
      <c r="VBG262" s="404"/>
      <c r="VBH262" s="49"/>
      <c r="VBI262" s="49"/>
      <c r="VBJ262" s="49"/>
      <c r="VBK262" s="99"/>
      <c r="VBL262" s="98"/>
      <c r="VBM262" s="49"/>
      <c r="VBN262" s="405"/>
      <c r="VBO262" s="405"/>
      <c r="VBP262" s="277"/>
      <c r="VBQ262" s="277"/>
      <c r="VBR262" s="277"/>
      <c r="VBS262" s="277"/>
      <c r="VBT262" s="277"/>
      <c r="VBU262" s="277"/>
      <c r="VBV262" s="277"/>
      <c r="VBW262" s="277"/>
      <c r="VBX262" s="402"/>
      <c r="VBY262" s="404"/>
      <c r="VBZ262" s="49"/>
      <c r="VCA262" s="49"/>
      <c r="VCB262" s="49"/>
      <c r="VCC262" s="99"/>
      <c r="VCD262" s="98"/>
      <c r="VCE262" s="49"/>
      <c r="VCF262" s="405"/>
      <c r="VCG262" s="405"/>
      <c r="VCH262" s="277"/>
      <c r="VCI262" s="277"/>
      <c r="VCJ262" s="277"/>
      <c r="VCK262" s="277"/>
      <c r="VCL262" s="277"/>
      <c r="VCM262" s="277"/>
      <c r="VCN262" s="277"/>
      <c r="VCO262" s="277"/>
      <c r="VCP262" s="402"/>
      <c r="VCQ262" s="404"/>
      <c r="VCR262" s="49"/>
      <c r="VCS262" s="49"/>
      <c r="VCT262" s="49"/>
      <c r="VCU262" s="99"/>
      <c r="VCV262" s="98"/>
      <c r="VCW262" s="49"/>
      <c r="VCX262" s="405"/>
      <c r="VCY262" s="405"/>
      <c r="VCZ262" s="277"/>
      <c r="VDA262" s="277"/>
      <c r="VDB262" s="277"/>
      <c r="VDC262" s="277"/>
      <c r="VDD262" s="277"/>
      <c r="VDE262" s="277"/>
      <c r="VDF262" s="277"/>
      <c r="VDG262" s="277"/>
      <c r="VDH262" s="402"/>
      <c r="VDI262" s="404"/>
      <c r="VDJ262" s="49"/>
      <c r="VDK262" s="49"/>
      <c r="VDL262" s="49"/>
      <c r="VDM262" s="99"/>
      <c r="VDN262" s="98"/>
      <c r="VDO262" s="49"/>
      <c r="VDP262" s="405"/>
      <c r="VDQ262" s="405"/>
      <c r="VDR262" s="277"/>
      <c r="VDS262" s="277"/>
      <c r="VDT262" s="277"/>
      <c r="VDU262" s="277"/>
      <c r="VDV262" s="277"/>
      <c r="VDW262" s="277"/>
      <c r="VDX262" s="277"/>
      <c r="VDY262" s="277"/>
      <c r="VDZ262" s="402"/>
      <c r="VEA262" s="404"/>
      <c r="VEB262" s="49"/>
      <c r="VEC262" s="49"/>
      <c r="VED262" s="49"/>
      <c r="VEE262" s="99"/>
      <c r="VEF262" s="98"/>
      <c r="VEG262" s="49"/>
      <c r="VEH262" s="405"/>
      <c r="VEI262" s="405"/>
      <c r="VEJ262" s="277"/>
      <c r="VEK262" s="277"/>
      <c r="VEL262" s="277"/>
      <c r="VEM262" s="277"/>
      <c r="VEN262" s="277"/>
      <c r="VEO262" s="277"/>
      <c r="VEP262" s="277"/>
      <c r="VEQ262" s="277"/>
      <c r="VER262" s="402"/>
      <c r="VES262" s="404"/>
      <c r="VET262" s="49"/>
      <c r="VEU262" s="49"/>
      <c r="VEV262" s="49"/>
      <c r="VEW262" s="99"/>
      <c r="VEX262" s="98"/>
      <c r="VEY262" s="49"/>
      <c r="VEZ262" s="405"/>
      <c r="VFA262" s="405"/>
      <c r="VFB262" s="277"/>
      <c r="VFC262" s="277"/>
      <c r="VFD262" s="277"/>
      <c r="VFE262" s="277"/>
      <c r="VFF262" s="277"/>
      <c r="VFG262" s="277"/>
      <c r="VFH262" s="277"/>
      <c r="VFI262" s="277"/>
      <c r="VFJ262" s="402"/>
      <c r="VFK262" s="404"/>
      <c r="VFL262" s="49"/>
      <c r="VFM262" s="49"/>
      <c r="VFN262" s="49"/>
      <c r="VFO262" s="99"/>
      <c r="VFP262" s="98"/>
      <c r="VFQ262" s="49"/>
      <c r="VFR262" s="405"/>
      <c r="VFS262" s="405"/>
      <c r="VFT262" s="277"/>
      <c r="VFU262" s="277"/>
      <c r="VFV262" s="277"/>
      <c r="VFW262" s="277"/>
      <c r="VFX262" s="277"/>
      <c r="VFY262" s="277"/>
      <c r="VFZ262" s="277"/>
      <c r="VGA262" s="277"/>
      <c r="VGB262" s="402"/>
      <c r="VGC262" s="404"/>
      <c r="VGD262" s="49"/>
      <c r="VGE262" s="49"/>
      <c r="VGF262" s="49"/>
      <c r="VGG262" s="99"/>
      <c r="VGH262" s="98"/>
      <c r="VGI262" s="49"/>
      <c r="VGJ262" s="405"/>
      <c r="VGK262" s="405"/>
      <c r="VGL262" s="277"/>
      <c r="VGM262" s="277"/>
      <c r="VGN262" s="277"/>
      <c r="VGO262" s="277"/>
      <c r="VGP262" s="277"/>
      <c r="VGQ262" s="277"/>
      <c r="VGR262" s="277"/>
      <c r="VGS262" s="277"/>
      <c r="VGT262" s="402"/>
      <c r="VGU262" s="404"/>
      <c r="VGV262" s="49"/>
      <c r="VGW262" s="49"/>
      <c r="VGX262" s="49"/>
      <c r="VGY262" s="99"/>
      <c r="VGZ262" s="98"/>
      <c r="VHA262" s="49"/>
      <c r="VHB262" s="405"/>
      <c r="VHC262" s="405"/>
      <c r="VHD262" s="277"/>
      <c r="VHE262" s="277"/>
      <c r="VHF262" s="277"/>
      <c r="VHG262" s="277"/>
      <c r="VHH262" s="277"/>
      <c r="VHI262" s="277"/>
      <c r="VHJ262" s="277"/>
      <c r="VHK262" s="277"/>
      <c r="VHL262" s="402"/>
      <c r="VHM262" s="404"/>
      <c r="VHN262" s="49"/>
      <c r="VHO262" s="49"/>
      <c r="VHP262" s="49"/>
      <c r="VHQ262" s="99"/>
      <c r="VHR262" s="98"/>
      <c r="VHS262" s="49"/>
      <c r="VHT262" s="405"/>
      <c r="VHU262" s="405"/>
      <c r="VHV262" s="277"/>
      <c r="VHW262" s="277"/>
      <c r="VHX262" s="277"/>
      <c r="VHY262" s="277"/>
      <c r="VHZ262" s="277"/>
      <c r="VIA262" s="277"/>
      <c r="VIB262" s="277"/>
      <c r="VIC262" s="277"/>
      <c r="VID262" s="402"/>
      <c r="VIE262" s="404"/>
      <c r="VIF262" s="49"/>
      <c r="VIG262" s="49"/>
      <c r="VIH262" s="49"/>
      <c r="VII262" s="99"/>
      <c r="VIJ262" s="98"/>
      <c r="VIK262" s="49"/>
      <c r="VIL262" s="405"/>
      <c r="VIM262" s="405"/>
      <c r="VIN262" s="277"/>
      <c r="VIO262" s="277"/>
      <c r="VIP262" s="277"/>
      <c r="VIQ262" s="277"/>
      <c r="VIR262" s="277"/>
      <c r="VIS262" s="277"/>
      <c r="VIT262" s="277"/>
      <c r="VIU262" s="277"/>
      <c r="VIV262" s="402"/>
      <c r="VIW262" s="404"/>
      <c r="VIX262" s="49"/>
      <c r="VIY262" s="49"/>
      <c r="VIZ262" s="49"/>
      <c r="VJA262" s="99"/>
      <c r="VJB262" s="98"/>
      <c r="VJC262" s="49"/>
      <c r="VJD262" s="405"/>
      <c r="VJE262" s="405"/>
      <c r="VJF262" s="277"/>
      <c r="VJG262" s="277"/>
      <c r="VJH262" s="277"/>
      <c r="VJI262" s="277"/>
      <c r="VJJ262" s="277"/>
      <c r="VJK262" s="277"/>
      <c r="VJL262" s="277"/>
      <c r="VJM262" s="277"/>
      <c r="VJN262" s="402"/>
      <c r="VJO262" s="404"/>
      <c r="VJP262" s="49"/>
      <c r="VJQ262" s="49"/>
      <c r="VJR262" s="49"/>
      <c r="VJS262" s="99"/>
      <c r="VJT262" s="98"/>
      <c r="VJU262" s="49"/>
      <c r="VJV262" s="405"/>
      <c r="VJW262" s="405"/>
      <c r="VJX262" s="277"/>
      <c r="VJY262" s="277"/>
      <c r="VJZ262" s="277"/>
      <c r="VKA262" s="277"/>
      <c r="VKB262" s="277"/>
      <c r="VKC262" s="277"/>
      <c r="VKD262" s="277"/>
      <c r="VKE262" s="277"/>
      <c r="VKF262" s="402"/>
      <c r="VKG262" s="404"/>
      <c r="VKH262" s="49"/>
      <c r="VKI262" s="49"/>
      <c r="VKJ262" s="49"/>
      <c r="VKK262" s="99"/>
      <c r="VKL262" s="98"/>
      <c r="VKM262" s="49"/>
      <c r="VKN262" s="405"/>
      <c r="VKO262" s="405"/>
      <c r="VKP262" s="277"/>
      <c r="VKQ262" s="277"/>
      <c r="VKR262" s="277"/>
      <c r="VKS262" s="277"/>
      <c r="VKT262" s="277"/>
      <c r="VKU262" s="277"/>
      <c r="VKV262" s="277"/>
      <c r="VKW262" s="277"/>
      <c r="VKX262" s="402"/>
      <c r="VKY262" s="404"/>
      <c r="VKZ262" s="49"/>
      <c r="VLA262" s="49"/>
      <c r="VLB262" s="49"/>
      <c r="VLC262" s="99"/>
      <c r="VLD262" s="98"/>
      <c r="VLE262" s="49"/>
      <c r="VLF262" s="405"/>
      <c r="VLG262" s="405"/>
      <c r="VLH262" s="277"/>
      <c r="VLI262" s="277"/>
      <c r="VLJ262" s="277"/>
      <c r="VLK262" s="277"/>
      <c r="VLL262" s="277"/>
      <c r="VLM262" s="277"/>
      <c r="VLN262" s="277"/>
      <c r="VLO262" s="277"/>
      <c r="VLP262" s="402"/>
      <c r="VLQ262" s="404"/>
      <c r="VLR262" s="49"/>
      <c r="VLS262" s="49"/>
      <c r="VLT262" s="49"/>
      <c r="VLU262" s="99"/>
      <c r="VLV262" s="98"/>
      <c r="VLW262" s="49"/>
      <c r="VLX262" s="405"/>
      <c r="VLY262" s="405"/>
      <c r="VLZ262" s="277"/>
      <c r="VMA262" s="277"/>
      <c r="VMB262" s="277"/>
      <c r="VMC262" s="277"/>
      <c r="VMD262" s="277"/>
      <c r="VME262" s="277"/>
      <c r="VMF262" s="277"/>
      <c r="VMG262" s="277"/>
      <c r="VMH262" s="402"/>
      <c r="VMI262" s="404"/>
      <c r="VMJ262" s="49"/>
      <c r="VMK262" s="49"/>
      <c r="VML262" s="49"/>
      <c r="VMM262" s="99"/>
      <c r="VMN262" s="98"/>
      <c r="VMO262" s="49"/>
      <c r="VMP262" s="405"/>
      <c r="VMQ262" s="405"/>
      <c r="VMR262" s="277"/>
      <c r="VMS262" s="277"/>
      <c r="VMT262" s="277"/>
      <c r="VMU262" s="277"/>
      <c r="VMV262" s="277"/>
      <c r="VMW262" s="277"/>
      <c r="VMX262" s="277"/>
      <c r="VMY262" s="277"/>
      <c r="VMZ262" s="402"/>
      <c r="VNA262" s="404"/>
      <c r="VNB262" s="49"/>
      <c r="VNC262" s="49"/>
      <c r="VND262" s="49"/>
      <c r="VNE262" s="99"/>
      <c r="VNF262" s="98"/>
      <c r="VNG262" s="49"/>
      <c r="VNH262" s="405"/>
      <c r="VNI262" s="405"/>
      <c r="VNJ262" s="277"/>
      <c r="VNK262" s="277"/>
      <c r="VNL262" s="277"/>
      <c r="VNM262" s="277"/>
      <c r="VNN262" s="277"/>
      <c r="VNO262" s="277"/>
      <c r="VNP262" s="277"/>
      <c r="VNQ262" s="277"/>
      <c r="VNR262" s="402"/>
      <c r="VNS262" s="404"/>
      <c r="VNT262" s="49"/>
      <c r="VNU262" s="49"/>
      <c r="VNV262" s="49"/>
      <c r="VNW262" s="99"/>
      <c r="VNX262" s="98"/>
      <c r="VNY262" s="49"/>
      <c r="VNZ262" s="405"/>
      <c r="VOA262" s="405"/>
      <c r="VOB262" s="277"/>
      <c r="VOC262" s="277"/>
      <c r="VOD262" s="277"/>
      <c r="VOE262" s="277"/>
      <c r="VOF262" s="277"/>
      <c r="VOG262" s="277"/>
      <c r="VOH262" s="277"/>
      <c r="VOI262" s="277"/>
      <c r="VOJ262" s="402"/>
      <c r="VOK262" s="404"/>
      <c r="VOL262" s="49"/>
      <c r="VOM262" s="49"/>
      <c r="VON262" s="49"/>
      <c r="VOO262" s="99"/>
      <c r="VOP262" s="98"/>
      <c r="VOQ262" s="49"/>
      <c r="VOR262" s="405"/>
      <c r="VOS262" s="405"/>
      <c r="VOT262" s="277"/>
      <c r="VOU262" s="277"/>
      <c r="VOV262" s="277"/>
      <c r="VOW262" s="277"/>
      <c r="VOX262" s="277"/>
      <c r="VOY262" s="277"/>
      <c r="VOZ262" s="277"/>
      <c r="VPA262" s="277"/>
      <c r="VPB262" s="402"/>
      <c r="VPC262" s="404"/>
      <c r="VPD262" s="49"/>
      <c r="VPE262" s="49"/>
      <c r="VPF262" s="49"/>
      <c r="VPG262" s="99"/>
      <c r="VPH262" s="98"/>
      <c r="VPI262" s="49"/>
      <c r="VPJ262" s="405"/>
      <c r="VPK262" s="405"/>
      <c r="VPL262" s="277"/>
      <c r="VPM262" s="277"/>
      <c r="VPN262" s="277"/>
      <c r="VPO262" s="277"/>
      <c r="VPP262" s="277"/>
      <c r="VPQ262" s="277"/>
      <c r="VPR262" s="277"/>
      <c r="VPS262" s="277"/>
      <c r="VPT262" s="402"/>
      <c r="VPU262" s="404"/>
      <c r="VPV262" s="49"/>
      <c r="VPW262" s="49"/>
      <c r="VPX262" s="49"/>
      <c r="VPY262" s="99"/>
      <c r="VPZ262" s="98"/>
      <c r="VQA262" s="49"/>
      <c r="VQB262" s="405"/>
      <c r="VQC262" s="405"/>
      <c r="VQD262" s="277"/>
      <c r="VQE262" s="277"/>
      <c r="VQF262" s="277"/>
      <c r="VQG262" s="277"/>
      <c r="VQH262" s="277"/>
      <c r="VQI262" s="277"/>
      <c r="VQJ262" s="277"/>
      <c r="VQK262" s="277"/>
      <c r="VQL262" s="402"/>
      <c r="VQM262" s="404"/>
      <c r="VQN262" s="49"/>
      <c r="VQO262" s="49"/>
      <c r="VQP262" s="49"/>
      <c r="VQQ262" s="99"/>
      <c r="VQR262" s="98"/>
      <c r="VQS262" s="49"/>
      <c r="VQT262" s="405"/>
      <c r="VQU262" s="405"/>
      <c r="VQV262" s="277"/>
      <c r="VQW262" s="277"/>
      <c r="VQX262" s="277"/>
      <c r="VQY262" s="277"/>
      <c r="VQZ262" s="277"/>
      <c r="VRA262" s="277"/>
      <c r="VRB262" s="277"/>
      <c r="VRC262" s="277"/>
      <c r="VRD262" s="402"/>
      <c r="VRE262" s="404"/>
      <c r="VRF262" s="49"/>
      <c r="VRG262" s="49"/>
      <c r="VRH262" s="49"/>
      <c r="VRI262" s="99"/>
      <c r="VRJ262" s="98"/>
      <c r="VRK262" s="49"/>
      <c r="VRL262" s="405"/>
      <c r="VRM262" s="405"/>
      <c r="VRN262" s="277"/>
      <c r="VRO262" s="277"/>
      <c r="VRP262" s="277"/>
      <c r="VRQ262" s="277"/>
      <c r="VRR262" s="277"/>
      <c r="VRS262" s="277"/>
      <c r="VRT262" s="277"/>
      <c r="VRU262" s="277"/>
      <c r="VRV262" s="402"/>
      <c r="VRW262" s="404"/>
      <c r="VRX262" s="49"/>
      <c r="VRY262" s="49"/>
      <c r="VRZ262" s="49"/>
      <c r="VSA262" s="99"/>
      <c r="VSB262" s="98"/>
      <c r="VSC262" s="49"/>
      <c r="VSD262" s="405"/>
      <c r="VSE262" s="405"/>
      <c r="VSF262" s="277"/>
      <c r="VSG262" s="277"/>
      <c r="VSH262" s="277"/>
      <c r="VSI262" s="277"/>
      <c r="VSJ262" s="277"/>
      <c r="VSK262" s="277"/>
      <c r="VSL262" s="277"/>
      <c r="VSM262" s="277"/>
      <c r="VSN262" s="402"/>
      <c r="VSO262" s="404"/>
      <c r="VSP262" s="49"/>
      <c r="VSQ262" s="49"/>
      <c r="VSR262" s="49"/>
      <c r="VSS262" s="99"/>
      <c r="VST262" s="98"/>
      <c r="VSU262" s="49"/>
      <c r="VSV262" s="405"/>
      <c r="VSW262" s="405"/>
      <c r="VSX262" s="277"/>
      <c r="VSY262" s="277"/>
      <c r="VSZ262" s="277"/>
      <c r="VTA262" s="277"/>
      <c r="VTB262" s="277"/>
      <c r="VTC262" s="277"/>
      <c r="VTD262" s="277"/>
      <c r="VTE262" s="277"/>
      <c r="VTF262" s="402"/>
      <c r="VTG262" s="404"/>
      <c r="VTH262" s="49"/>
      <c r="VTI262" s="49"/>
      <c r="VTJ262" s="49"/>
      <c r="VTK262" s="99"/>
      <c r="VTL262" s="98"/>
      <c r="VTM262" s="49"/>
      <c r="VTN262" s="405"/>
      <c r="VTO262" s="405"/>
      <c r="VTP262" s="277"/>
      <c r="VTQ262" s="277"/>
      <c r="VTR262" s="277"/>
      <c r="VTS262" s="277"/>
      <c r="VTT262" s="277"/>
      <c r="VTU262" s="277"/>
      <c r="VTV262" s="277"/>
      <c r="VTW262" s="277"/>
      <c r="VTX262" s="402"/>
      <c r="VTY262" s="404"/>
      <c r="VTZ262" s="49"/>
      <c r="VUA262" s="49"/>
      <c r="VUB262" s="49"/>
      <c r="VUC262" s="99"/>
      <c r="VUD262" s="98"/>
      <c r="VUE262" s="49"/>
      <c r="VUF262" s="405"/>
      <c r="VUG262" s="405"/>
      <c r="VUH262" s="277"/>
      <c r="VUI262" s="277"/>
      <c r="VUJ262" s="277"/>
      <c r="VUK262" s="277"/>
      <c r="VUL262" s="277"/>
      <c r="VUM262" s="277"/>
      <c r="VUN262" s="277"/>
      <c r="VUO262" s="277"/>
      <c r="VUP262" s="402"/>
      <c r="VUQ262" s="404"/>
      <c r="VUR262" s="49"/>
      <c r="VUS262" s="49"/>
      <c r="VUT262" s="49"/>
      <c r="VUU262" s="99"/>
      <c r="VUV262" s="98"/>
      <c r="VUW262" s="49"/>
      <c r="VUX262" s="405"/>
      <c r="VUY262" s="405"/>
      <c r="VUZ262" s="277"/>
      <c r="VVA262" s="277"/>
      <c r="VVB262" s="277"/>
      <c r="VVC262" s="277"/>
      <c r="VVD262" s="277"/>
      <c r="VVE262" s="277"/>
      <c r="VVF262" s="277"/>
      <c r="VVG262" s="277"/>
      <c r="VVH262" s="402"/>
      <c r="VVI262" s="404"/>
      <c r="VVJ262" s="49"/>
      <c r="VVK262" s="49"/>
      <c r="VVL262" s="49"/>
      <c r="VVM262" s="99"/>
      <c r="VVN262" s="98"/>
      <c r="VVO262" s="49"/>
      <c r="VVP262" s="405"/>
      <c r="VVQ262" s="405"/>
      <c r="VVR262" s="277"/>
      <c r="VVS262" s="277"/>
      <c r="VVT262" s="277"/>
      <c r="VVU262" s="277"/>
      <c r="VVV262" s="277"/>
      <c r="VVW262" s="277"/>
      <c r="VVX262" s="277"/>
      <c r="VVY262" s="277"/>
      <c r="VVZ262" s="402"/>
      <c r="VWA262" s="404"/>
      <c r="VWB262" s="49"/>
      <c r="VWC262" s="49"/>
      <c r="VWD262" s="49"/>
      <c r="VWE262" s="99"/>
      <c r="VWF262" s="98"/>
      <c r="VWG262" s="49"/>
      <c r="VWH262" s="405"/>
      <c r="VWI262" s="405"/>
      <c r="VWJ262" s="277"/>
      <c r="VWK262" s="277"/>
      <c r="VWL262" s="277"/>
      <c r="VWM262" s="277"/>
      <c r="VWN262" s="277"/>
      <c r="VWO262" s="277"/>
      <c r="VWP262" s="277"/>
      <c r="VWQ262" s="277"/>
      <c r="VWR262" s="402"/>
      <c r="VWS262" s="404"/>
      <c r="VWT262" s="49"/>
      <c r="VWU262" s="49"/>
      <c r="VWV262" s="49"/>
      <c r="VWW262" s="99"/>
      <c r="VWX262" s="98"/>
      <c r="VWY262" s="49"/>
      <c r="VWZ262" s="405"/>
      <c r="VXA262" s="405"/>
      <c r="VXB262" s="277"/>
      <c r="VXC262" s="277"/>
      <c r="VXD262" s="277"/>
      <c r="VXE262" s="277"/>
      <c r="VXF262" s="277"/>
      <c r="VXG262" s="277"/>
      <c r="VXH262" s="277"/>
      <c r="VXI262" s="277"/>
      <c r="VXJ262" s="402"/>
      <c r="VXK262" s="404"/>
      <c r="VXL262" s="49"/>
      <c r="VXM262" s="49"/>
      <c r="VXN262" s="49"/>
      <c r="VXO262" s="99"/>
      <c r="VXP262" s="98"/>
      <c r="VXQ262" s="49"/>
      <c r="VXR262" s="405"/>
      <c r="VXS262" s="405"/>
      <c r="VXT262" s="277"/>
      <c r="VXU262" s="277"/>
      <c r="VXV262" s="277"/>
      <c r="VXW262" s="277"/>
      <c r="VXX262" s="277"/>
      <c r="VXY262" s="277"/>
      <c r="VXZ262" s="277"/>
      <c r="VYA262" s="277"/>
      <c r="VYB262" s="402"/>
      <c r="VYC262" s="404"/>
      <c r="VYD262" s="49"/>
      <c r="VYE262" s="49"/>
      <c r="VYF262" s="49"/>
      <c r="VYG262" s="99"/>
      <c r="VYH262" s="98"/>
      <c r="VYI262" s="49"/>
      <c r="VYJ262" s="405"/>
      <c r="VYK262" s="405"/>
      <c r="VYL262" s="277"/>
      <c r="VYM262" s="277"/>
      <c r="VYN262" s="277"/>
      <c r="VYO262" s="277"/>
      <c r="VYP262" s="277"/>
      <c r="VYQ262" s="277"/>
      <c r="VYR262" s="277"/>
      <c r="VYS262" s="277"/>
      <c r="VYT262" s="402"/>
      <c r="VYU262" s="404"/>
      <c r="VYV262" s="49"/>
      <c r="VYW262" s="49"/>
      <c r="VYX262" s="49"/>
      <c r="VYY262" s="99"/>
      <c r="VYZ262" s="98"/>
      <c r="VZA262" s="49"/>
      <c r="VZB262" s="405"/>
      <c r="VZC262" s="405"/>
      <c r="VZD262" s="277"/>
      <c r="VZE262" s="277"/>
      <c r="VZF262" s="277"/>
      <c r="VZG262" s="277"/>
      <c r="VZH262" s="277"/>
      <c r="VZI262" s="277"/>
      <c r="VZJ262" s="277"/>
      <c r="VZK262" s="277"/>
      <c r="VZL262" s="402"/>
      <c r="VZM262" s="404"/>
      <c r="VZN262" s="49"/>
      <c r="VZO262" s="49"/>
      <c r="VZP262" s="49"/>
      <c r="VZQ262" s="99"/>
      <c r="VZR262" s="98"/>
      <c r="VZS262" s="49"/>
      <c r="VZT262" s="405"/>
      <c r="VZU262" s="405"/>
      <c r="VZV262" s="277"/>
      <c r="VZW262" s="277"/>
      <c r="VZX262" s="277"/>
      <c r="VZY262" s="277"/>
      <c r="VZZ262" s="277"/>
      <c r="WAA262" s="277"/>
      <c r="WAB262" s="277"/>
      <c r="WAC262" s="277"/>
      <c r="WAD262" s="402"/>
      <c r="WAE262" s="404"/>
      <c r="WAF262" s="49"/>
      <c r="WAG262" s="49"/>
      <c r="WAH262" s="49"/>
      <c r="WAI262" s="99"/>
      <c r="WAJ262" s="98"/>
      <c r="WAK262" s="49"/>
      <c r="WAL262" s="405"/>
      <c r="WAM262" s="405"/>
      <c r="WAN262" s="277"/>
      <c r="WAO262" s="277"/>
      <c r="WAP262" s="277"/>
      <c r="WAQ262" s="277"/>
      <c r="WAR262" s="277"/>
      <c r="WAS262" s="277"/>
      <c r="WAT262" s="277"/>
      <c r="WAU262" s="277"/>
      <c r="WAV262" s="402"/>
      <c r="WAW262" s="404"/>
      <c r="WAX262" s="49"/>
      <c r="WAY262" s="49"/>
      <c r="WAZ262" s="49"/>
      <c r="WBA262" s="99"/>
      <c r="WBB262" s="98"/>
      <c r="WBC262" s="49"/>
      <c r="WBD262" s="405"/>
      <c r="WBE262" s="405"/>
      <c r="WBF262" s="277"/>
      <c r="WBG262" s="277"/>
      <c r="WBH262" s="277"/>
      <c r="WBI262" s="277"/>
      <c r="WBJ262" s="277"/>
      <c r="WBK262" s="277"/>
      <c r="WBL262" s="277"/>
      <c r="WBM262" s="277"/>
      <c r="WBN262" s="402"/>
      <c r="WBO262" s="404"/>
      <c r="WBP262" s="49"/>
      <c r="WBQ262" s="49"/>
      <c r="WBR262" s="49"/>
      <c r="WBS262" s="99"/>
      <c r="WBT262" s="98"/>
      <c r="WBU262" s="49"/>
      <c r="WBV262" s="405"/>
      <c r="WBW262" s="405"/>
      <c r="WBX262" s="277"/>
      <c r="WBY262" s="277"/>
      <c r="WBZ262" s="277"/>
      <c r="WCA262" s="277"/>
      <c r="WCB262" s="277"/>
      <c r="WCC262" s="277"/>
      <c r="WCD262" s="277"/>
      <c r="WCE262" s="277"/>
      <c r="WCF262" s="402"/>
      <c r="WCG262" s="404"/>
      <c r="WCH262" s="49"/>
      <c r="WCI262" s="49"/>
      <c r="WCJ262" s="49"/>
      <c r="WCK262" s="99"/>
      <c r="WCL262" s="98"/>
      <c r="WCM262" s="49"/>
      <c r="WCN262" s="405"/>
      <c r="WCO262" s="405"/>
      <c r="WCP262" s="277"/>
      <c r="WCQ262" s="277"/>
      <c r="WCR262" s="277"/>
      <c r="WCS262" s="277"/>
      <c r="WCT262" s="277"/>
      <c r="WCU262" s="277"/>
      <c r="WCV262" s="277"/>
      <c r="WCW262" s="277"/>
      <c r="WCX262" s="402"/>
      <c r="WCY262" s="404"/>
      <c r="WCZ262" s="49"/>
      <c r="WDA262" s="49"/>
      <c r="WDB262" s="49"/>
      <c r="WDC262" s="99"/>
      <c r="WDD262" s="98"/>
      <c r="WDE262" s="49"/>
      <c r="WDF262" s="405"/>
      <c r="WDG262" s="405"/>
      <c r="WDH262" s="277"/>
      <c r="WDI262" s="277"/>
      <c r="WDJ262" s="277"/>
      <c r="WDK262" s="277"/>
      <c r="WDL262" s="277"/>
      <c r="WDM262" s="277"/>
      <c r="WDN262" s="277"/>
      <c r="WDO262" s="277"/>
      <c r="WDP262" s="402"/>
      <c r="WDQ262" s="404"/>
      <c r="WDR262" s="49"/>
      <c r="WDS262" s="49"/>
      <c r="WDT262" s="49"/>
      <c r="WDU262" s="99"/>
      <c r="WDV262" s="98"/>
      <c r="WDW262" s="49"/>
      <c r="WDX262" s="405"/>
      <c r="WDY262" s="405"/>
      <c r="WDZ262" s="277"/>
      <c r="WEA262" s="277"/>
      <c r="WEB262" s="277"/>
      <c r="WEC262" s="277"/>
      <c r="WED262" s="277"/>
      <c r="WEE262" s="277"/>
      <c r="WEF262" s="277"/>
      <c r="WEG262" s="277"/>
      <c r="WEH262" s="402"/>
      <c r="WEI262" s="404"/>
      <c r="WEJ262" s="49"/>
      <c r="WEK262" s="49"/>
      <c r="WEL262" s="49"/>
      <c r="WEM262" s="99"/>
      <c r="WEN262" s="98"/>
      <c r="WEO262" s="49"/>
      <c r="WEP262" s="405"/>
      <c r="WEQ262" s="405"/>
      <c r="WER262" s="277"/>
      <c r="WES262" s="277"/>
      <c r="WET262" s="277"/>
      <c r="WEU262" s="277"/>
      <c r="WEV262" s="277"/>
      <c r="WEW262" s="277"/>
      <c r="WEX262" s="277"/>
      <c r="WEY262" s="277"/>
      <c r="WEZ262" s="402"/>
      <c r="WFA262" s="404"/>
      <c r="WFB262" s="49"/>
      <c r="WFC262" s="49"/>
      <c r="WFD262" s="49"/>
      <c r="WFE262" s="99"/>
      <c r="WFF262" s="98"/>
      <c r="WFG262" s="49"/>
      <c r="WFH262" s="405"/>
      <c r="WFI262" s="405"/>
      <c r="WFJ262" s="277"/>
      <c r="WFK262" s="277"/>
      <c r="WFL262" s="277"/>
      <c r="WFM262" s="277"/>
      <c r="WFN262" s="277"/>
      <c r="WFO262" s="277"/>
      <c r="WFP262" s="277"/>
      <c r="WFQ262" s="277"/>
      <c r="WFR262" s="402"/>
      <c r="WFS262" s="404"/>
      <c r="WFT262" s="49"/>
      <c r="WFU262" s="49"/>
      <c r="WFV262" s="49"/>
      <c r="WFW262" s="99"/>
      <c r="WFX262" s="98"/>
      <c r="WFY262" s="49"/>
      <c r="WFZ262" s="405"/>
      <c r="WGA262" s="405"/>
      <c r="WGB262" s="277"/>
      <c r="WGC262" s="277"/>
      <c r="WGD262" s="277"/>
      <c r="WGE262" s="277"/>
      <c r="WGF262" s="277"/>
      <c r="WGG262" s="277"/>
      <c r="WGH262" s="277"/>
      <c r="WGI262" s="277"/>
      <c r="WGJ262" s="402"/>
      <c r="WGK262" s="404"/>
      <c r="WGL262" s="49"/>
      <c r="WGM262" s="49"/>
      <c r="WGN262" s="49"/>
      <c r="WGO262" s="99"/>
      <c r="WGP262" s="98"/>
      <c r="WGQ262" s="49"/>
      <c r="WGR262" s="405"/>
      <c r="WGS262" s="405"/>
      <c r="WGT262" s="277"/>
      <c r="WGU262" s="277"/>
      <c r="WGV262" s="277"/>
      <c r="WGW262" s="277"/>
      <c r="WGX262" s="277"/>
      <c r="WGY262" s="277"/>
      <c r="WGZ262" s="277"/>
      <c r="WHA262" s="277"/>
      <c r="WHB262" s="402"/>
      <c r="WHC262" s="404"/>
      <c r="WHD262" s="49"/>
      <c r="WHE262" s="49"/>
      <c r="WHF262" s="49"/>
      <c r="WHG262" s="99"/>
      <c r="WHH262" s="98"/>
      <c r="WHI262" s="49"/>
      <c r="WHJ262" s="405"/>
      <c r="WHK262" s="405"/>
      <c r="WHL262" s="277"/>
      <c r="WHM262" s="277"/>
      <c r="WHN262" s="277"/>
      <c r="WHO262" s="277"/>
      <c r="WHP262" s="277"/>
      <c r="WHQ262" s="277"/>
      <c r="WHR262" s="277"/>
      <c r="WHS262" s="277"/>
      <c r="WHT262" s="402"/>
      <c r="WHU262" s="404"/>
      <c r="WHV262" s="49"/>
      <c r="WHW262" s="49"/>
      <c r="WHX262" s="49"/>
      <c r="WHY262" s="99"/>
      <c r="WHZ262" s="98"/>
      <c r="WIA262" s="49"/>
      <c r="WIB262" s="405"/>
      <c r="WIC262" s="405"/>
      <c r="WID262" s="277"/>
      <c r="WIE262" s="277"/>
      <c r="WIF262" s="277"/>
      <c r="WIG262" s="277"/>
      <c r="WIH262" s="277"/>
      <c r="WII262" s="277"/>
      <c r="WIJ262" s="277"/>
      <c r="WIK262" s="277"/>
      <c r="WIL262" s="402"/>
      <c r="WIM262" s="404"/>
      <c r="WIN262" s="49"/>
      <c r="WIO262" s="49"/>
      <c r="WIP262" s="49"/>
      <c r="WIQ262" s="99"/>
      <c r="WIR262" s="98"/>
      <c r="WIS262" s="49"/>
      <c r="WIT262" s="405"/>
      <c r="WIU262" s="405"/>
      <c r="WIV262" s="277"/>
      <c r="WIW262" s="277"/>
      <c r="WIX262" s="277"/>
      <c r="WIY262" s="277"/>
      <c r="WIZ262" s="277"/>
      <c r="WJA262" s="277"/>
      <c r="WJB262" s="277"/>
      <c r="WJC262" s="277"/>
      <c r="WJD262" s="402"/>
      <c r="WJE262" s="404"/>
      <c r="WJF262" s="49"/>
      <c r="WJG262" s="49"/>
      <c r="WJH262" s="49"/>
      <c r="WJI262" s="99"/>
      <c r="WJJ262" s="98"/>
      <c r="WJK262" s="49"/>
      <c r="WJL262" s="405"/>
      <c r="WJM262" s="405"/>
      <c r="WJN262" s="277"/>
      <c r="WJO262" s="277"/>
      <c r="WJP262" s="277"/>
      <c r="WJQ262" s="277"/>
      <c r="WJR262" s="277"/>
      <c r="WJS262" s="277"/>
      <c r="WJT262" s="277"/>
      <c r="WJU262" s="277"/>
      <c r="WJV262" s="402"/>
      <c r="WJW262" s="404"/>
      <c r="WJX262" s="49"/>
      <c r="WJY262" s="49"/>
      <c r="WJZ262" s="49"/>
      <c r="WKA262" s="99"/>
      <c r="WKB262" s="98"/>
      <c r="WKC262" s="49"/>
      <c r="WKD262" s="405"/>
      <c r="WKE262" s="405"/>
      <c r="WKF262" s="277"/>
      <c r="WKG262" s="277"/>
      <c r="WKH262" s="277"/>
      <c r="WKI262" s="277"/>
      <c r="WKJ262" s="277"/>
      <c r="WKK262" s="277"/>
      <c r="WKL262" s="277"/>
      <c r="WKM262" s="277"/>
      <c r="WKN262" s="402"/>
      <c r="WKO262" s="404"/>
      <c r="WKP262" s="49"/>
      <c r="WKQ262" s="49"/>
      <c r="WKR262" s="49"/>
      <c r="WKS262" s="99"/>
      <c r="WKT262" s="98"/>
      <c r="WKU262" s="49"/>
      <c r="WKV262" s="405"/>
      <c r="WKW262" s="405"/>
      <c r="WKX262" s="277"/>
      <c r="WKY262" s="277"/>
      <c r="WKZ262" s="277"/>
      <c r="WLA262" s="277"/>
      <c r="WLB262" s="277"/>
      <c r="WLC262" s="277"/>
      <c r="WLD262" s="277"/>
      <c r="WLE262" s="277"/>
      <c r="WLF262" s="402"/>
      <c r="WLG262" s="404"/>
      <c r="WLH262" s="49"/>
      <c r="WLI262" s="49"/>
      <c r="WLJ262" s="49"/>
      <c r="WLK262" s="99"/>
      <c r="WLL262" s="98"/>
      <c r="WLM262" s="49"/>
      <c r="WLN262" s="405"/>
      <c r="WLO262" s="405"/>
      <c r="WLP262" s="277"/>
      <c r="WLQ262" s="277"/>
      <c r="WLR262" s="277"/>
      <c r="WLS262" s="277"/>
      <c r="WLT262" s="277"/>
      <c r="WLU262" s="277"/>
      <c r="WLV262" s="277"/>
      <c r="WLW262" s="277"/>
      <c r="WLX262" s="402"/>
      <c r="WLY262" s="404"/>
      <c r="WLZ262" s="49"/>
      <c r="WMA262" s="49"/>
      <c r="WMB262" s="49"/>
      <c r="WMC262" s="99"/>
      <c r="WMD262" s="98"/>
      <c r="WME262" s="49"/>
      <c r="WMF262" s="405"/>
      <c r="WMG262" s="405"/>
      <c r="WMH262" s="277"/>
      <c r="WMI262" s="277"/>
      <c r="WMJ262" s="277"/>
      <c r="WMK262" s="277"/>
      <c r="WML262" s="277"/>
      <c r="WMM262" s="277"/>
      <c r="WMN262" s="277"/>
      <c r="WMO262" s="277"/>
      <c r="WMP262" s="402"/>
      <c r="WMQ262" s="404"/>
      <c r="WMR262" s="49"/>
      <c r="WMS262" s="49"/>
      <c r="WMT262" s="49"/>
      <c r="WMU262" s="99"/>
      <c r="WMV262" s="98"/>
      <c r="WMW262" s="49"/>
      <c r="WMX262" s="405"/>
      <c r="WMY262" s="405"/>
      <c r="WMZ262" s="277"/>
      <c r="WNA262" s="277"/>
      <c r="WNB262" s="277"/>
      <c r="WNC262" s="277"/>
      <c r="WND262" s="277"/>
      <c r="WNE262" s="277"/>
      <c r="WNF262" s="277"/>
      <c r="WNG262" s="277"/>
      <c r="WNH262" s="402"/>
      <c r="WNI262" s="404"/>
      <c r="WNJ262" s="49"/>
      <c r="WNK262" s="49"/>
      <c r="WNL262" s="49"/>
      <c r="WNM262" s="99"/>
      <c r="WNN262" s="98"/>
      <c r="WNO262" s="49"/>
      <c r="WNP262" s="405"/>
      <c r="WNQ262" s="405"/>
      <c r="WNR262" s="277"/>
      <c r="WNS262" s="277"/>
      <c r="WNT262" s="277"/>
      <c r="WNU262" s="277"/>
      <c r="WNV262" s="277"/>
      <c r="WNW262" s="277"/>
      <c r="WNX262" s="277"/>
      <c r="WNY262" s="277"/>
      <c r="WNZ262" s="402"/>
      <c r="WOA262" s="404"/>
      <c r="WOB262" s="49"/>
      <c r="WOC262" s="49"/>
      <c r="WOD262" s="49"/>
      <c r="WOE262" s="99"/>
      <c r="WOF262" s="98"/>
      <c r="WOG262" s="49"/>
      <c r="WOH262" s="405"/>
      <c r="WOI262" s="405"/>
      <c r="WOJ262" s="277"/>
      <c r="WOK262" s="277"/>
      <c r="WOL262" s="277"/>
      <c r="WOM262" s="277"/>
      <c r="WON262" s="277"/>
      <c r="WOO262" s="277"/>
      <c r="WOP262" s="277"/>
      <c r="WOQ262" s="277"/>
      <c r="WOR262" s="402"/>
      <c r="WOS262" s="404"/>
      <c r="WOT262" s="49"/>
      <c r="WOU262" s="49"/>
      <c r="WOV262" s="49"/>
      <c r="WOW262" s="99"/>
      <c r="WOX262" s="98"/>
      <c r="WOY262" s="49"/>
      <c r="WOZ262" s="405"/>
      <c r="WPA262" s="405"/>
      <c r="WPB262" s="277"/>
      <c r="WPC262" s="277"/>
      <c r="WPD262" s="277"/>
      <c r="WPE262" s="277"/>
      <c r="WPF262" s="277"/>
      <c r="WPG262" s="277"/>
      <c r="WPH262" s="277"/>
      <c r="WPI262" s="277"/>
      <c r="WPJ262" s="402"/>
      <c r="WPK262" s="404"/>
      <c r="WPL262" s="49"/>
      <c r="WPM262" s="49"/>
      <c r="WPN262" s="49"/>
      <c r="WPO262" s="99"/>
      <c r="WPP262" s="98"/>
      <c r="WPQ262" s="49"/>
      <c r="WPR262" s="405"/>
      <c r="WPS262" s="405"/>
      <c r="WPT262" s="277"/>
      <c r="WPU262" s="277"/>
      <c r="WPV262" s="277"/>
      <c r="WPW262" s="277"/>
      <c r="WPX262" s="277"/>
      <c r="WPY262" s="277"/>
      <c r="WPZ262" s="277"/>
      <c r="WQA262" s="277"/>
      <c r="WQB262" s="402"/>
      <c r="WQC262" s="404"/>
      <c r="WQD262" s="49"/>
      <c r="WQE262" s="49"/>
      <c r="WQF262" s="49"/>
      <c r="WQG262" s="99"/>
      <c r="WQH262" s="98"/>
      <c r="WQI262" s="49"/>
      <c r="WQJ262" s="405"/>
      <c r="WQK262" s="405"/>
      <c r="WQL262" s="277"/>
      <c r="WQM262" s="277"/>
      <c r="WQN262" s="277"/>
      <c r="WQO262" s="277"/>
      <c r="WQP262" s="277"/>
      <c r="WQQ262" s="277"/>
      <c r="WQR262" s="277"/>
      <c r="WQS262" s="277"/>
      <c r="WQT262" s="402"/>
      <c r="WQU262" s="404"/>
      <c r="WQV262" s="49"/>
      <c r="WQW262" s="49"/>
      <c r="WQX262" s="49"/>
      <c r="WQY262" s="99"/>
      <c r="WQZ262" s="98"/>
      <c r="WRA262" s="49"/>
      <c r="WRB262" s="405"/>
      <c r="WRC262" s="405"/>
      <c r="WRD262" s="277"/>
      <c r="WRE262" s="277"/>
      <c r="WRF262" s="277"/>
      <c r="WRG262" s="277"/>
      <c r="WRH262" s="277"/>
      <c r="WRI262" s="277"/>
      <c r="WRJ262" s="277"/>
      <c r="WRK262" s="277"/>
      <c r="WRL262" s="402"/>
      <c r="WRM262" s="404"/>
      <c r="WRN262" s="49"/>
      <c r="WRO262" s="49"/>
      <c r="WRP262" s="49"/>
      <c r="WRQ262" s="99"/>
      <c r="WRR262" s="98"/>
      <c r="WRS262" s="49"/>
      <c r="WRT262" s="405"/>
      <c r="WRU262" s="405"/>
      <c r="WRV262" s="277"/>
      <c r="WRW262" s="277"/>
      <c r="WRX262" s="277"/>
      <c r="WRY262" s="277"/>
      <c r="WRZ262" s="277"/>
      <c r="WSA262" s="277"/>
      <c r="WSB262" s="277"/>
      <c r="WSC262" s="277"/>
      <c r="WSD262" s="402"/>
      <c r="WSE262" s="404"/>
      <c r="WSF262" s="49"/>
      <c r="WSG262" s="49"/>
      <c r="WSH262" s="49"/>
      <c r="WSI262" s="99"/>
      <c r="WSJ262" s="98"/>
      <c r="WSK262" s="49"/>
      <c r="WSL262" s="405"/>
      <c r="WSM262" s="405"/>
      <c r="WSN262" s="277"/>
      <c r="WSO262" s="277"/>
      <c r="WSP262" s="277"/>
      <c r="WSQ262" s="277"/>
      <c r="WSR262" s="277"/>
      <c r="WSS262" s="277"/>
      <c r="WST262" s="277"/>
      <c r="WSU262" s="277"/>
      <c r="WSV262" s="402"/>
      <c r="WSW262" s="404"/>
      <c r="WSX262" s="49"/>
      <c r="WSY262" s="49"/>
      <c r="WSZ262" s="49"/>
      <c r="WTA262" s="99"/>
      <c r="WTB262" s="98"/>
      <c r="WTC262" s="49"/>
      <c r="WTD262" s="405"/>
      <c r="WTE262" s="405"/>
      <c r="WTF262" s="277"/>
      <c r="WTG262" s="277"/>
      <c r="WTH262" s="277"/>
      <c r="WTI262" s="277"/>
      <c r="WTJ262" s="277"/>
      <c r="WTK262" s="277"/>
      <c r="WTL262" s="277"/>
      <c r="WTM262" s="277"/>
      <c r="WTN262" s="402"/>
      <c r="WTO262" s="404"/>
      <c r="WTP262" s="49"/>
      <c r="WTQ262" s="49"/>
      <c r="WTR262" s="49"/>
      <c r="WTS262" s="99"/>
      <c r="WTT262" s="98"/>
      <c r="WTU262" s="49"/>
      <c r="WTV262" s="405"/>
      <c r="WTW262" s="405"/>
      <c r="WTX262" s="277"/>
      <c r="WTY262" s="277"/>
      <c r="WTZ262" s="277"/>
      <c r="WUA262" s="277"/>
      <c r="WUB262" s="277"/>
      <c r="WUC262" s="277"/>
      <c r="WUD262" s="277"/>
      <c r="WUE262" s="277"/>
      <c r="WUF262" s="402"/>
      <c r="WUG262" s="404"/>
      <c r="WUH262" s="49"/>
      <c r="WUI262" s="49"/>
      <c r="WUJ262" s="49"/>
      <c r="WUK262" s="99"/>
      <c r="WUL262" s="98"/>
      <c r="WUM262" s="49"/>
      <c r="WUN262" s="405"/>
      <c r="WUO262" s="405"/>
      <c r="WUP262" s="277"/>
      <c r="WUQ262" s="277"/>
      <c r="WUR262" s="277"/>
      <c r="WUS262" s="277"/>
      <c r="WUT262" s="277"/>
      <c r="WUU262" s="277"/>
      <c r="WUV262" s="277"/>
      <c r="WUW262" s="277"/>
      <c r="WUX262" s="402"/>
      <c r="WUY262" s="404"/>
      <c r="WUZ262" s="49"/>
      <c r="WVA262" s="49"/>
      <c r="WVB262" s="49"/>
      <c r="WVC262" s="99"/>
      <c r="WVD262" s="98"/>
      <c r="WVE262" s="49"/>
      <c r="WVF262" s="405"/>
      <c r="WVG262" s="405"/>
      <c r="WVH262" s="277"/>
      <c r="WVI262" s="277"/>
      <c r="WVJ262" s="277"/>
      <c r="WVK262" s="277"/>
      <c r="WVL262" s="277"/>
      <c r="WVM262" s="277"/>
      <c r="WVN262" s="277"/>
      <c r="WVO262" s="277"/>
      <c r="WVP262" s="402"/>
      <c r="WVQ262" s="404"/>
      <c r="WVR262" s="49"/>
      <c r="WVS262" s="49"/>
      <c r="WVT262" s="49"/>
      <c r="WVU262" s="99"/>
      <c r="WVV262" s="98"/>
      <c r="WVW262" s="49"/>
      <c r="WVX262" s="405"/>
      <c r="WVY262" s="405"/>
      <c r="WVZ262" s="277"/>
      <c r="WWA262" s="277"/>
      <c r="WWB262" s="277"/>
      <c r="WWC262" s="277"/>
      <c r="WWD262" s="277"/>
      <c r="WWE262" s="277"/>
      <c r="WWF262" s="277"/>
      <c r="WWG262" s="277"/>
      <c r="WWH262" s="402"/>
      <c r="WWI262" s="404"/>
      <c r="WWJ262" s="49"/>
      <c r="WWK262" s="49"/>
      <c r="WWL262" s="49"/>
      <c r="WWM262" s="99"/>
      <c r="WWN262" s="98"/>
      <c r="WWO262" s="49"/>
      <c r="WWP262" s="405"/>
      <c r="WWQ262" s="405"/>
      <c r="WWR262" s="277"/>
      <c r="WWS262" s="277"/>
      <c r="WWT262" s="277"/>
      <c r="WWU262" s="277"/>
      <c r="WWV262" s="277"/>
      <c r="WWW262" s="277"/>
      <c r="WWX262" s="277"/>
      <c r="WWY262" s="277"/>
      <c r="WWZ262" s="402"/>
      <c r="WXA262" s="404"/>
      <c r="WXB262" s="49"/>
      <c r="WXC262" s="49"/>
      <c r="WXD262" s="49"/>
      <c r="WXE262" s="99"/>
      <c r="WXF262" s="98"/>
      <c r="WXG262" s="49"/>
      <c r="WXH262" s="405"/>
      <c r="WXI262" s="405"/>
      <c r="WXJ262" s="277"/>
      <c r="WXK262" s="277"/>
      <c r="WXL262" s="277"/>
      <c r="WXM262" s="277"/>
      <c r="WXN262" s="277"/>
      <c r="WXO262" s="277"/>
      <c r="WXP262" s="277"/>
      <c r="WXQ262" s="277"/>
      <c r="WXR262" s="402"/>
      <c r="WXS262" s="404"/>
      <c r="WXT262" s="49"/>
      <c r="WXU262" s="49"/>
      <c r="WXV262" s="49"/>
      <c r="WXW262" s="99"/>
      <c r="WXX262" s="98"/>
      <c r="WXY262" s="49"/>
      <c r="WXZ262" s="405"/>
      <c r="WYA262" s="405"/>
      <c r="WYB262" s="277"/>
      <c r="WYC262" s="277"/>
      <c r="WYD262" s="277"/>
      <c r="WYE262" s="277"/>
      <c r="WYF262" s="277"/>
      <c r="WYG262" s="277"/>
      <c r="WYH262" s="277"/>
      <c r="WYI262" s="277"/>
      <c r="WYJ262" s="402"/>
      <c r="WYK262" s="404"/>
      <c r="WYL262" s="49"/>
      <c r="WYM262" s="49"/>
      <c r="WYN262" s="49"/>
      <c r="WYO262" s="99"/>
      <c r="WYP262" s="98"/>
      <c r="WYQ262" s="49"/>
      <c r="WYR262" s="405"/>
      <c r="WYS262" s="405"/>
      <c r="WYT262" s="277"/>
      <c r="WYU262" s="277"/>
      <c r="WYV262" s="277"/>
      <c r="WYW262" s="277"/>
      <c r="WYX262" s="277"/>
      <c r="WYY262" s="277"/>
      <c r="WYZ262" s="277"/>
      <c r="WZA262" s="277"/>
      <c r="WZB262" s="402"/>
      <c r="WZC262" s="404"/>
      <c r="WZD262" s="49"/>
      <c r="WZE262" s="49"/>
      <c r="WZF262" s="49"/>
      <c r="WZG262" s="99"/>
      <c r="WZH262" s="98"/>
      <c r="WZI262" s="49"/>
      <c r="WZJ262" s="405"/>
      <c r="WZK262" s="405"/>
      <c r="WZL262" s="277"/>
      <c r="WZM262" s="277"/>
      <c r="WZN262" s="277"/>
      <c r="WZO262" s="277"/>
      <c r="WZP262" s="277"/>
      <c r="WZQ262" s="277"/>
      <c r="WZR262" s="277"/>
      <c r="WZS262" s="277"/>
      <c r="WZT262" s="402"/>
      <c r="WZU262" s="404"/>
      <c r="WZV262" s="49"/>
      <c r="WZW262" s="49"/>
      <c r="WZX262" s="49"/>
      <c r="WZY262" s="99"/>
      <c r="WZZ262" s="98"/>
      <c r="XAA262" s="49"/>
      <c r="XAB262" s="405"/>
      <c r="XAC262" s="405"/>
      <c r="XAD262" s="277"/>
      <c r="XAE262" s="277"/>
      <c r="XAF262" s="277"/>
      <c r="XAG262" s="277"/>
      <c r="XAH262" s="277"/>
      <c r="XAI262" s="277"/>
      <c r="XAJ262" s="277"/>
      <c r="XAK262" s="277"/>
      <c r="XAL262" s="402"/>
      <c r="XAM262" s="404"/>
      <c r="XAN262" s="49"/>
      <c r="XAO262" s="49"/>
      <c r="XAP262" s="49"/>
      <c r="XAQ262" s="99"/>
      <c r="XAR262" s="98"/>
      <c r="XAS262" s="49"/>
      <c r="XAT262" s="405"/>
      <c r="XAU262" s="405"/>
      <c r="XAV262" s="277"/>
      <c r="XAW262" s="277"/>
      <c r="XAX262" s="277"/>
      <c r="XAY262" s="277"/>
      <c r="XAZ262" s="277"/>
      <c r="XBA262" s="277"/>
      <c r="XBB262" s="277"/>
      <c r="XBC262" s="277"/>
      <c r="XBD262" s="402"/>
      <c r="XBE262" s="404"/>
      <c r="XBF262" s="49"/>
      <c r="XBG262" s="49"/>
      <c r="XBH262" s="49"/>
      <c r="XBI262" s="99"/>
      <c r="XBJ262" s="98"/>
      <c r="XBK262" s="49"/>
      <c r="XBL262" s="405"/>
      <c r="XBM262" s="405"/>
      <c r="XBN262" s="277"/>
      <c r="XBO262" s="277"/>
      <c r="XBP262" s="277"/>
      <c r="XBQ262" s="277"/>
      <c r="XBR262" s="277"/>
      <c r="XBS262" s="277"/>
      <c r="XBT262" s="277"/>
      <c r="XBU262" s="277"/>
      <c r="XBV262" s="402"/>
      <c r="XBW262" s="404"/>
      <c r="XBX262" s="49"/>
      <c r="XBY262" s="49"/>
      <c r="XBZ262" s="49"/>
      <c r="XCA262" s="99"/>
      <c r="XCB262" s="98"/>
      <c r="XCC262" s="49"/>
      <c r="XCD262" s="405"/>
      <c r="XCE262" s="405"/>
      <c r="XCF262" s="277"/>
      <c r="XCG262" s="277"/>
      <c r="XCH262" s="277"/>
      <c r="XCI262" s="277"/>
      <c r="XCJ262" s="277"/>
      <c r="XCK262" s="277"/>
      <c r="XCL262" s="277"/>
      <c r="XCM262" s="277"/>
      <c r="XCN262" s="402"/>
      <c r="XCO262" s="404"/>
      <c r="XCP262" s="49"/>
      <c r="XCQ262" s="49"/>
      <c r="XCR262" s="49"/>
      <c r="XCS262" s="99"/>
      <c r="XCT262" s="98"/>
      <c r="XCU262" s="49"/>
      <c r="XCV262" s="405"/>
      <c r="XCW262" s="405"/>
      <c r="XCX262" s="277"/>
      <c r="XCY262" s="277"/>
      <c r="XCZ262" s="277"/>
      <c r="XDA262" s="277"/>
      <c r="XDB262" s="277"/>
      <c r="XDC262" s="277"/>
      <c r="XDD262" s="277"/>
      <c r="XDE262" s="277"/>
      <c r="XDF262" s="402"/>
      <c r="XDG262" s="404"/>
      <c r="XDH262" s="49"/>
      <c r="XDI262" s="49"/>
      <c r="XDJ262" s="49"/>
    </row>
    <row r="263" spans="1:16338" s="407" customFormat="1" x14ac:dyDescent="0.2">
      <c r="A263" s="234"/>
      <c r="B263" s="208"/>
      <c r="C263" s="208"/>
      <c r="D263" s="208"/>
      <c r="E263" s="362"/>
      <c r="F263" s="376" t="s">
        <v>263</v>
      </c>
      <c r="G263" s="202"/>
      <c r="H263" s="207"/>
      <c r="I263" s="207"/>
      <c r="J263" s="572">
        <v>100</v>
      </c>
      <c r="K263" s="207"/>
      <c r="L263" s="417">
        <v>100</v>
      </c>
      <c r="M263" s="550"/>
      <c r="N263" s="320"/>
      <c r="O263" s="522"/>
      <c r="P263" s="522"/>
      <c r="Q263" s="522"/>
      <c r="R263" s="485"/>
      <c r="S263" s="277"/>
      <c r="T263" s="277"/>
      <c r="U263" s="277"/>
      <c r="V263" s="277"/>
      <c r="W263" s="277"/>
      <c r="X263" s="277"/>
      <c r="Y263" s="277"/>
      <c r="Z263" s="402"/>
      <c r="AA263" s="404"/>
      <c r="AB263" s="49"/>
      <c r="AC263" s="49"/>
      <c r="AD263" s="49"/>
      <c r="AE263" s="99"/>
      <c r="AF263" s="98"/>
      <c r="AG263" s="49"/>
      <c r="AH263" s="405"/>
      <c r="AI263" s="405"/>
      <c r="AJ263" s="277"/>
      <c r="AK263" s="277"/>
      <c r="AL263" s="277"/>
      <c r="AM263" s="277"/>
      <c r="AN263" s="277"/>
      <c r="AO263" s="277"/>
      <c r="AP263" s="277"/>
      <c r="AQ263" s="277"/>
      <c r="AR263" s="402"/>
      <c r="AS263" s="404"/>
      <c r="AT263" s="49"/>
      <c r="AU263" s="49"/>
      <c r="AV263" s="49"/>
      <c r="AW263" s="99"/>
      <c r="AX263" s="98"/>
      <c r="AY263" s="49"/>
      <c r="AZ263" s="405"/>
      <c r="BA263" s="405"/>
      <c r="BB263" s="277"/>
      <c r="BC263" s="277"/>
      <c r="BD263" s="277"/>
      <c r="BE263" s="277"/>
      <c r="BF263" s="277"/>
      <c r="BG263" s="277"/>
      <c r="BH263" s="277"/>
      <c r="BI263" s="277"/>
      <c r="BJ263" s="402"/>
      <c r="BK263" s="404"/>
      <c r="BL263" s="49"/>
      <c r="BM263" s="49"/>
      <c r="BN263" s="49"/>
      <c r="BO263" s="99"/>
      <c r="BP263" s="98"/>
      <c r="BQ263" s="49"/>
      <c r="BR263" s="405"/>
      <c r="BS263" s="405"/>
      <c r="BT263" s="277"/>
      <c r="BU263" s="277"/>
      <c r="BV263" s="277"/>
      <c r="BW263" s="277"/>
      <c r="BX263" s="277"/>
      <c r="BY263" s="277"/>
      <c r="BZ263" s="277"/>
      <c r="CA263" s="277"/>
      <c r="CB263" s="402"/>
      <c r="CC263" s="404"/>
      <c r="CD263" s="49"/>
      <c r="CE263" s="49"/>
      <c r="CF263" s="49"/>
      <c r="CG263" s="99"/>
      <c r="CH263" s="98"/>
      <c r="CI263" s="49"/>
      <c r="CJ263" s="405"/>
      <c r="CK263" s="405"/>
      <c r="CL263" s="277"/>
      <c r="CM263" s="277"/>
      <c r="CN263" s="277"/>
      <c r="CO263" s="277"/>
      <c r="CP263" s="277"/>
      <c r="CQ263" s="277"/>
      <c r="CR263" s="277"/>
      <c r="CS263" s="277"/>
      <c r="CT263" s="402"/>
      <c r="CU263" s="404"/>
      <c r="CV263" s="49"/>
      <c r="CW263" s="49"/>
      <c r="CX263" s="49"/>
      <c r="CY263" s="99"/>
      <c r="CZ263" s="98"/>
      <c r="DA263" s="49"/>
      <c r="DB263" s="405"/>
      <c r="DC263" s="405"/>
      <c r="DD263" s="277"/>
      <c r="DE263" s="277"/>
      <c r="DF263" s="277"/>
      <c r="DG263" s="277"/>
      <c r="DH263" s="277"/>
      <c r="DI263" s="277"/>
      <c r="DJ263" s="277"/>
      <c r="DK263" s="277"/>
      <c r="DL263" s="402"/>
      <c r="DM263" s="404"/>
      <c r="DN263" s="49"/>
      <c r="DO263" s="49"/>
      <c r="DP263" s="49"/>
      <c r="DQ263" s="99"/>
      <c r="DR263" s="98"/>
      <c r="DS263" s="49"/>
      <c r="DT263" s="405"/>
      <c r="DU263" s="405"/>
      <c r="DV263" s="277"/>
      <c r="DW263" s="277"/>
      <c r="DX263" s="277"/>
      <c r="DY263" s="277"/>
      <c r="DZ263" s="277"/>
      <c r="EA263" s="277"/>
      <c r="EB263" s="277"/>
      <c r="EC263" s="277"/>
      <c r="ED263" s="402"/>
      <c r="EE263" s="404"/>
      <c r="EF263" s="49"/>
      <c r="EG263" s="49"/>
      <c r="EH263" s="49"/>
      <c r="EI263" s="99"/>
      <c r="EJ263" s="98"/>
      <c r="EK263" s="49"/>
      <c r="EL263" s="405"/>
      <c r="EM263" s="405"/>
      <c r="EN263" s="277"/>
      <c r="EO263" s="277"/>
      <c r="EP263" s="277"/>
      <c r="EQ263" s="277"/>
      <c r="ER263" s="277"/>
      <c r="ES263" s="277"/>
      <c r="ET263" s="277"/>
      <c r="EU263" s="277"/>
      <c r="EV263" s="402"/>
      <c r="EW263" s="404"/>
      <c r="EX263" s="49"/>
      <c r="EY263" s="49"/>
      <c r="EZ263" s="49"/>
      <c r="FA263" s="99"/>
      <c r="FB263" s="98"/>
      <c r="FC263" s="49"/>
      <c r="FD263" s="405"/>
      <c r="FE263" s="405"/>
      <c r="FF263" s="277"/>
      <c r="FG263" s="277"/>
      <c r="FH263" s="277"/>
      <c r="FI263" s="277"/>
      <c r="FJ263" s="277"/>
      <c r="FK263" s="277"/>
      <c r="FL263" s="277"/>
      <c r="FM263" s="277"/>
      <c r="FN263" s="402"/>
      <c r="FO263" s="404"/>
      <c r="FP263" s="49"/>
      <c r="FQ263" s="49"/>
      <c r="FR263" s="49"/>
      <c r="FS263" s="99"/>
      <c r="FT263" s="98"/>
      <c r="FU263" s="49"/>
      <c r="FV263" s="405"/>
      <c r="FW263" s="405"/>
      <c r="FX263" s="277"/>
      <c r="FY263" s="277"/>
      <c r="FZ263" s="277"/>
      <c r="GA263" s="277"/>
      <c r="GB263" s="277"/>
      <c r="GC263" s="277"/>
      <c r="GD263" s="277"/>
      <c r="GE263" s="277"/>
      <c r="GF263" s="402"/>
      <c r="GG263" s="404"/>
      <c r="GH263" s="49"/>
      <c r="GI263" s="49"/>
      <c r="GJ263" s="49"/>
      <c r="GK263" s="99"/>
      <c r="GL263" s="98"/>
      <c r="GM263" s="49"/>
      <c r="GN263" s="405"/>
      <c r="GO263" s="405"/>
      <c r="GP263" s="277"/>
      <c r="GQ263" s="277"/>
      <c r="GR263" s="277"/>
      <c r="GS263" s="277"/>
      <c r="GT263" s="277"/>
      <c r="GU263" s="277"/>
      <c r="GV263" s="277"/>
      <c r="GW263" s="277"/>
      <c r="GX263" s="402"/>
      <c r="GY263" s="404"/>
      <c r="GZ263" s="49"/>
      <c r="HA263" s="49"/>
      <c r="HB263" s="49"/>
      <c r="HC263" s="99"/>
      <c r="HD263" s="98"/>
      <c r="HE263" s="49"/>
      <c r="HF263" s="405"/>
      <c r="HG263" s="405"/>
      <c r="HH263" s="277"/>
      <c r="HI263" s="277"/>
      <c r="HJ263" s="277"/>
      <c r="HK263" s="277"/>
      <c r="HL263" s="277"/>
      <c r="HM263" s="277"/>
      <c r="HN263" s="277"/>
      <c r="HO263" s="277"/>
      <c r="HP263" s="402"/>
      <c r="HQ263" s="404"/>
      <c r="HR263" s="49"/>
      <c r="HS263" s="49"/>
      <c r="HT263" s="49"/>
      <c r="HU263" s="99"/>
      <c r="HV263" s="98"/>
      <c r="HW263" s="49"/>
      <c r="HX263" s="405"/>
      <c r="HY263" s="405"/>
      <c r="HZ263" s="277"/>
      <c r="IA263" s="277"/>
      <c r="IB263" s="277"/>
      <c r="IC263" s="277"/>
      <c r="ID263" s="277"/>
      <c r="IE263" s="277"/>
      <c r="IF263" s="277"/>
      <c r="IG263" s="277"/>
      <c r="IH263" s="402"/>
      <c r="II263" s="404"/>
      <c r="IJ263" s="49"/>
      <c r="IK263" s="49"/>
      <c r="IL263" s="49"/>
      <c r="IM263" s="99"/>
      <c r="IN263" s="98"/>
      <c r="IO263" s="49"/>
      <c r="IP263" s="405"/>
      <c r="IQ263" s="405"/>
      <c r="IR263" s="277"/>
      <c r="IS263" s="277"/>
      <c r="IT263" s="277"/>
      <c r="IU263" s="277"/>
      <c r="IV263" s="277"/>
      <c r="IW263" s="277"/>
      <c r="IX263" s="277"/>
      <c r="IY263" s="277"/>
      <c r="IZ263" s="402"/>
      <c r="JA263" s="404"/>
      <c r="JB263" s="49"/>
      <c r="JC263" s="49"/>
      <c r="JD263" s="49"/>
      <c r="JE263" s="99"/>
      <c r="JF263" s="98"/>
      <c r="JG263" s="49"/>
      <c r="JH263" s="405"/>
      <c r="JI263" s="405"/>
      <c r="JJ263" s="277"/>
      <c r="JK263" s="277"/>
      <c r="JL263" s="277"/>
      <c r="JM263" s="277"/>
      <c r="JN263" s="277"/>
      <c r="JO263" s="277"/>
      <c r="JP263" s="277"/>
      <c r="JQ263" s="277"/>
      <c r="JR263" s="402"/>
      <c r="JS263" s="404"/>
      <c r="JT263" s="49"/>
      <c r="JU263" s="49"/>
      <c r="JV263" s="49"/>
      <c r="JW263" s="99"/>
      <c r="JX263" s="98"/>
      <c r="JY263" s="49"/>
      <c r="JZ263" s="405"/>
      <c r="KA263" s="405"/>
      <c r="KB263" s="277"/>
      <c r="KC263" s="277"/>
      <c r="KD263" s="277"/>
      <c r="KE263" s="277"/>
      <c r="KF263" s="277"/>
      <c r="KG263" s="277"/>
      <c r="KH263" s="277"/>
      <c r="KI263" s="277"/>
      <c r="KJ263" s="402"/>
      <c r="KK263" s="404"/>
      <c r="KL263" s="49"/>
      <c r="KM263" s="49"/>
      <c r="KN263" s="49"/>
      <c r="KO263" s="99"/>
      <c r="KP263" s="98"/>
      <c r="KQ263" s="49"/>
      <c r="KR263" s="405"/>
      <c r="KS263" s="405"/>
      <c r="KT263" s="277"/>
      <c r="KU263" s="277"/>
      <c r="KV263" s="277"/>
      <c r="KW263" s="277"/>
      <c r="KX263" s="277"/>
      <c r="KY263" s="277"/>
      <c r="KZ263" s="277"/>
      <c r="LA263" s="277"/>
      <c r="LB263" s="402"/>
      <c r="LC263" s="404"/>
      <c r="LD263" s="49"/>
      <c r="LE263" s="49"/>
      <c r="LF263" s="49"/>
      <c r="LG263" s="99"/>
      <c r="LH263" s="98"/>
      <c r="LI263" s="49"/>
      <c r="LJ263" s="405"/>
      <c r="LK263" s="405"/>
      <c r="LL263" s="277"/>
      <c r="LM263" s="277"/>
      <c r="LN263" s="277"/>
      <c r="LO263" s="277"/>
      <c r="LP263" s="277"/>
      <c r="LQ263" s="277"/>
      <c r="LR263" s="277"/>
      <c r="LS263" s="277"/>
      <c r="LT263" s="402"/>
      <c r="LU263" s="404"/>
      <c r="LV263" s="49"/>
      <c r="LW263" s="49"/>
      <c r="LX263" s="49"/>
      <c r="LY263" s="99"/>
      <c r="LZ263" s="98"/>
      <c r="MA263" s="49"/>
      <c r="MB263" s="405"/>
      <c r="MC263" s="405"/>
      <c r="MD263" s="277"/>
      <c r="ME263" s="277"/>
      <c r="MF263" s="277"/>
      <c r="MG263" s="277"/>
      <c r="MH263" s="277"/>
      <c r="MI263" s="277"/>
      <c r="MJ263" s="277"/>
      <c r="MK263" s="277"/>
      <c r="ML263" s="402"/>
      <c r="MM263" s="404"/>
      <c r="MN263" s="49"/>
      <c r="MO263" s="49"/>
      <c r="MP263" s="49"/>
      <c r="MQ263" s="99"/>
      <c r="MR263" s="98"/>
      <c r="MS263" s="49"/>
      <c r="MT263" s="405"/>
      <c r="MU263" s="405"/>
      <c r="MV263" s="277"/>
      <c r="MW263" s="277"/>
      <c r="MX263" s="277"/>
      <c r="MY263" s="277"/>
      <c r="MZ263" s="277"/>
      <c r="NA263" s="277"/>
      <c r="NB263" s="277"/>
      <c r="NC263" s="277"/>
      <c r="ND263" s="402"/>
      <c r="NE263" s="404"/>
      <c r="NF263" s="49"/>
      <c r="NG263" s="49"/>
      <c r="NH263" s="49"/>
      <c r="NI263" s="99"/>
      <c r="NJ263" s="98"/>
      <c r="NK263" s="49"/>
      <c r="NL263" s="405"/>
      <c r="NM263" s="405"/>
      <c r="NN263" s="277"/>
      <c r="NO263" s="277"/>
      <c r="NP263" s="277"/>
      <c r="NQ263" s="277"/>
      <c r="NR263" s="277"/>
      <c r="NS263" s="277"/>
      <c r="NT263" s="277"/>
      <c r="NU263" s="277"/>
      <c r="NV263" s="402"/>
      <c r="NW263" s="404"/>
      <c r="NX263" s="49"/>
      <c r="NY263" s="49"/>
      <c r="NZ263" s="49"/>
      <c r="OA263" s="99"/>
      <c r="OB263" s="98"/>
      <c r="OC263" s="49"/>
      <c r="OD263" s="405"/>
      <c r="OE263" s="405"/>
      <c r="OF263" s="277"/>
      <c r="OG263" s="277"/>
      <c r="OH263" s="277"/>
      <c r="OI263" s="277"/>
      <c r="OJ263" s="277"/>
      <c r="OK263" s="277"/>
      <c r="OL263" s="277"/>
      <c r="OM263" s="277"/>
      <c r="ON263" s="402"/>
      <c r="OO263" s="404"/>
      <c r="OP263" s="49"/>
      <c r="OQ263" s="49"/>
      <c r="OR263" s="49"/>
      <c r="OS263" s="99"/>
      <c r="OT263" s="98"/>
      <c r="OU263" s="49"/>
      <c r="OV263" s="405"/>
      <c r="OW263" s="405"/>
      <c r="OX263" s="277"/>
      <c r="OY263" s="277"/>
      <c r="OZ263" s="277"/>
      <c r="PA263" s="277"/>
      <c r="PB263" s="277"/>
      <c r="PC263" s="277"/>
      <c r="PD263" s="277"/>
      <c r="PE263" s="277"/>
      <c r="PF263" s="402"/>
      <c r="PG263" s="404"/>
      <c r="PH263" s="49"/>
      <c r="PI263" s="49"/>
      <c r="PJ263" s="49"/>
      <c r="PK263" s="99"/>
      <c r="PL263" s="98"/>
      <c r="PM263" s="49"/>
      <c r="PN263" s="405"/>
      <c r="PO263" s="405"/>
      <c r="PP263" s="277"/>
      <c r="PQ263" s="277"/>
      <c r="PR263" s="277"/>
      <c r="PS263" s="277"/>
      <c r="PT263" s="277"/>
      <c r="PU263" s="277"/>
      <c r="PV263" s="277"/>
      <c r="PW263" s="277"/>
      <c r="PX263" s="402"/>
      <c r="PY263" s="404"/>
      <c r="PZ263" s="49"/>
      <c r="QA263" s="49"/>
      <c r="QB263" s="49"/>
      <c r="QC263" s="99"/>
      <c r="QD263" s="98"/>
      <c r="QE263" s="49"/>
      <c r="QF263" s="405"/>
      <c r="QG263" s="405"/>
      <c r="QH263" s="277"/>
      <c r="QI263" s="277"/>
      <c r="QJ263" s="277"/>
      <c r="QK263" s="277"/>
      <c r="QL263" s="277"/>
      <c r="QM263" s="277"/>
      <c r="QN263" s="277"/>
      <c r="QO263" s="277"/>
      <c r="QP263" s="402"/>
      <c r="QQ263" s="404"/>
      <c r="QR263" s="49"/>
      <c r="QS263" s="49"/>
      <c r="QT263" s="49"/>
      <c r="QU263" s="99"/>
      <c r="QV263" s="98"/>
      <c r="QW263" s="49"/>
      <c r="QX263" s="405"/>
      <c r="QY263" s="405"/>
      <c r="QZ263" s="277"/>
      <c r="RA263" s="277"/>
      <c r="RB263" s="277"/>
      <c r="RC263" s="277"/>
      <c r="RD263" s="277"/>
      <c r="RE263" s="277"/>
      <c r="RF263" s="277"/>
      <c r="RG263" s="277"/>
      <c r="RH263" s="402"/>
      <c r="RI263" s="404"/>
      <c r="RJ263" s="49"/>
      <c r="RK263" s="49"/>
      <c r="RL263" s="49"/>
      <c r="RM263" s="99"/>
      <c r="RN263" s="98"/>
      <c r="RO263" s="49"/>
      <c r="RP263" s="405"/>
      <c r="RQ263" s="405"/>
      <c r="RR263" s="277"/>
      <c r="RS263" s="277"/>
      <c r="RT263" s="277"/>
      <c r="RU263" s="277"/>
      <c r="RV263" s="277"/>
      <c r="RW263" s="277"/>
      <c r="RX263" s="277"/>
      <c r="RY263" s="277"/>
      <c r="RZ263" s="402"/>
      <c r="SA263" s="404"/>
      <c r="SB263" s="49"/>
      <c r="SC263" s="49"/>
      <c r="SD263" s="49"/>
      <c r="SE263" s="99"/>
      <c r="SF263" s="98"/>
      <c r="SG263" s="49"/>
      <c r="SH263" s="405"/>
      <c r="SI263" s="405"/>
      <c r="SJ263" s="277"/>
      <c r="SK263" s="277"/>
      <c r="SL263" s="277"/>
      <c r="SM263" s="277"/>
      <c r="SN263" s="277"/>
      <c r="SO263" s="277"/>
      <c r="SP263" s="277"/>
      <c r="SQ263" s="277"/>
      <c r="SR263" s="402"/>
      <c r="SS263" s="404"/>
      <c r="ST263" s="49"/>
      <c r="SU263" s="49"/>
      <c r="SV263" s="49"/>
      <c r="SW263" s="99"/>
      <c r="SX263" s="98"/>
      <c r="SY263" s="49"/>
      <c r="SZ263" s="405"/>
      <c r="TA263" s="405"/>
      <c r="TB263" s="277"/>
      <c r="TC263" s="277"/>
      <c r="TD263" s="277"/>
      <c r="TE263" s="277"/>
      <c r="TF263" s="277"/>
      <c r="TG263" s="277"/>
      <c r="TH263" s="277"/>
      <c r="TI263" s="277"/>
      <c r="TJ263" s="402"/>
      <c r="TK263" s="404"/>
      <c r="TL263" s="49"/>
      <c r="TM263" s="49"/>
      <c r="TN263" s="49"/>
      <c r="TO263" s="99"/>
      <c r="TP263" s="98"/>
      <c r="TQ263" s="49"/>
      <c r="TR263" s="405"/>
      <c r="TS263" s="405"/>
      <c r="TT263" s="277"/>
      <c r="TU263" s="277"/>
      <c r="TV263" s="277"/>
      <c r="TW263" s="277"/>
      <c r="TX263" s="277"/>
      <c r="TY263" s="277"/>
      <c r="TZ263" s="277"/>
      <c r="UA263" s="277"/>
      <c r="UB263" s="402"/>
      <c r="UC263" s="404"/>
      <c r="UD263" s="49"/>
      <c r="UE263" s="49"/>
      <c r="UF263" s="49"/>
      <c r="UG263" s="99"/>
      <c r="UH263" s="98"/>
      <c r="UI263" s="49"/>
      <c r="UJ263" s="405"/>
      <c r="UK263" s="405"/>
      <c r="UL263" s="277"/>
      <c r="UM263" s="277"/>
      <c r="UN263" s="277"/>
      <c r="UO263" s="277"/>
      <c r="UP263" s="277"/>
      <c r="UQ263" s="277"/>
      <c r="UR263" s="277"/>
      <c r="US263" s="277"/>
      <c r="UT263" s="402"/>
      <c r="UU263" s="404"/>
      <c r="UV263" s="49"/>
      <c r="UW263" s="49"/>
      <c r="UX263" s="49"/>
      <c r="UY263" s="99"/>
      <c r="UZ263" s="98"/>
      <c r="VA263" s="49"/>
      <c r="VB263" s="405"/>
      <c r="VC263" s="405"/>
      <c r="VD263" s="277"/>
      <c r="VE263" s="277"/>
      <c r="VF263" s="277"/>
      <c r="VG263" s="277"/>
      <c r="VH263" s="277"/>
      <c r="VI263" s="277"/>
      <c r="VJ263" s="277"/>
      <c r="VK263" s="277"/>
      <c r="VL263" s="402"/>
      <c r="VM263" s="404"/>
      <c r="VN263" s="49"/>
      <c r="VO263" s="49"/>
      <c r="VP263" s="49"/>
      <c r="VQ263" s="99"/>
      <c r="VR263" s="98"/>
      <c r="VS263" s="49"/>
      <c r="VT263" s="405"/>
      <c r="VU263" s="405"/>
      <c r="VV263" s="277"/>
      <c r="VW263" s="277"/>
      <c r="VX263" s="277"/>
      <c r="VY263" s="277"/>
      <c r="VZ263" s="277"/>
      <c r="WA263" s="277"/>
      <c r="WB263" s="277"/>
      <c r="WC263" s="277"/>
      <c r="WD263" s="402"/>
      <c r="WE263" s="404"/>
      <c r="WF263" s="49"/>
      <c r="WG263" s="49"/>
      <c r="WH263" s="49"/>
      <c r="WI263" s="99"/>
      <c r="WJ263" s="98"/>
      <c r="WK263" s="49"/>
      <c r="WL263" s="405"/>
      <c r="WM263" s="405"/>
      <c r="WN263" s="277"/>
      <c r="WO263" s="277"/>
      <c r="WP263" s="277"/>
      <c r="WQ263" s="277"/>
      <c r="WR263" s="277"/>
      <c r="WS263" s="277"/>
      <c r="WT263" s="277"/>
      <c r="WU263" s="277"/>
      <c r="WV263" s="402"/>
      <c r="WW263" s="404"/>
      <c r="WX263" s="49"/>
      <c r="WY263" s="49"/>
      <c r="WZ263" s="49"/>
      <c r="XA263" s="99"/>
      <c r="XB263" s="98"/>
      <c r="XC263" s="49"/>
      <c r="XD263" s="405"/>
      <c r="XE263" s="405"/>
      <c r="XF263" s="277"/>
      <c r="XG263" s="277"/>
      <c r="XH263" s="277"/>
      <c r="XI263" s="277"/>
      <c r="XJ263" s="277"/>
      <c r="XK263" s="277"/>
      <c r="XL263" s="277"/>
      <c r="XM263" s="277"/>
      <c r="XN263" s="402"/>
      <c r="XO263" s="404"/>
      <c r="XP263" s="49"/>
      <c r="XQ263" s="49"/>
      <c r="XR263" s="49"/>
      <c r="XS263" s="99"/>
      <c r="XT263" s="98"/>
      <c r="XU263" s="49"/>
      <c r="XV263" s="405"/>
      <c r="XW263" s="405"/>
      <c r="XX263" s="277"/>
      <c r="XY263" s="277"/>
      <c r="XZ263" s="277"/>
      <c r="YA263" s="277"/>
      <c r="YB263" s="277"/>
      <c r="YC263" s="277"/>
      <c r="YD263" s="277"/>
      <c r="YE263" s="277"/>
      <c r="YF263" s="402"/>
      <c r="YG263" s="404"/>
      <c r="YH263" s="49"/>
      <c r="YI263" s="49"/>
      <c r="YJ263" s="49"/>
      <c r="YK263" s="99"/>
      <c r="YL263" s="98"/>
      <c r="YM263" s="49"/>
      <c r="YN263" s="405"/>
      <c r="YO263" s="405"/>
      <c r="YP263" s="277"/>
      <c r="YQ263" s="277"/>
      <c r="YR263" s="277"/>
      <c r="YS263" s="277"/>
      <c r="YT263" s="277"/>
      <c r="YU263" s="277"/>
      <c r="YV263" s="277"/>
      <c r="YW263" s="277"/>
      <c r="YX263" s="402"/>
      <c r="YY263" s="404"/>
      <c r="YZ263" s="49"/>
      <c r="ZA263" s="49"/>
      <c r="ZB263" s="49"/>
      <c r="ZC263" s="99"/>
      <c r="ZD263" s="98"/>
      <c r="ZE263" s="49"/>
      <c r="ZF263" s="405"/>
      <c r="ZG263" s="405"/>
      <c r="ZH263" s="277"/>
      <c r="ZI263" s="277"/>
      <c r="ZJ263" s="277"/>
      <c r="ZK263" s="277"/>
      <c r="ZL263" s="277"/>
      <c r="ZM263" s="277"/>
      <c r="ZN263" s="277"/>
      <c r="ZO263" s="277"/>
      <c r="ZP263" s="402"/>
      <c r="ZQ263" s="404"/>
      <c r="ZR263" s="49"/>
      <c r="ZS263" s="49"/>
      <c r="ZT263" s="49"/>
      <c r="ZU263" s="99"/>
      <c r="ZV263" s="98"/>
      <c r="ZW263" s="49"/>
      <c r="ZX263" s="405"/>
      <c r="ZY263" s="405"/>
      <c r="ZZ263" s="277"/>
      <c r="AAA263" s="277"/>
      <c r="AAB263" s="277"/>
      <c r="AAC263" s="277"/>
      <c r="AAD263" s="277"/>
      <c r="AAE263" s="277"/>
      <c r="AAF263" s="277"/>
      <c r="AAG263" s="277"/>
      <c r="AAH263" s="402"/>
      <c r="AAI263" s="404"/>
      <c r="AAJ263" s="49"/>
      <c r="AAK263" s="49"/>
      <c r="AAL263" s="49"/>
      <c r="AAM263" s="99"/>
      <c r="AAN263" s="98"/>
      <c r="AAO263" s="49"/>
      <c r="AAP263" s="405"/>
      <c r="AAQ263" s="405"/>
      <c r="AAR263" s="277"/>
      <c r="AAS263" s="277"/>
      <c r="AAT263" s="277"/>
      <c r="AAU263" s="277"/>
      <c r="AAV263" s="277"/>
      <c r="AAW263" s="277"/>
      <c r="AAX263" s="277"/>
      <c r="AAY263" s="277"/>
      <c r="AAZ263" s="402"/>
      <c r="ABA263" s="404"/>
      <c r="ABB263" s="49"/>
      <c r="ABC263" s="49"/>
      <c r="ABD263" s="49"/>
      <c r="ABE263" s="99"/>
      <c r="ABF263" s="98"/>
      <c r="ABG263" s="49"/>
      <c r="ABH263" s="405"/>
      <c r="ABI263" s="405"/>
      <c r="ABJ263" s="277"/>
      <c r="ABK263" s="277"/>
      <c r="ABL263" s="277"/>
      <c r="ABM263" s="277"/>
      <c r="ABN263" s="277"/>
      <c r="ABO263" s="277"/>
      <c r="ABP263" s="277"/>
      <c r="ABQ263" s="277"/>
      <c r="ABR263" s="402"/>
      <c r="ABS263" s="404"/>
      <c r="ABT263" s="49"/>
      <c r="ABU263" s="49"/>
      <c r="ABV263" s="49"/>
      <c r="ABW263" s="99"/>
      <c r="ABX263" s="98"/>
      <c r="ABY263" s="49"/>
      <c r="ABZ263" s="405"/>
      <c r="ACA263" s="405"/>
      <c r="ACB263" s="277"/>
      <c r="ACC263" s="277"/>
      <c r="ACD263" s="277"/>
      <c r="ACE263" s="277"/>
      <c r="ACF263" s="277"/>
      <c r="ACG263" s="277"/>
      <c r="ACH263" s="277"/>
      <c r="ACI263" s="277"/>
      <c r="ACJ263" s="402"/>
      <c r="ACK263" s="404"/>
      <c r="ACL263" s="49"/>
      <c r="ACM263" s="49"/>
      <c r="ACN263" s="49"/>
      <c r="ACO263" s="99"/>
      <c r="ACP263" s="98"/>
      <c r="ACQ263" s="49"/>
      <c r="ACR263" s="405"/>
      <c r="ACS263" s="405"/>
      <c r="ACT263" s="277"/>
      <c r="ACU263" s="277"/>
      <c r="ACV263" s="277"/>
      <c r="ACW263" s="277"/>
      <c r="ACX263" s="277"/>
      <c r="ACY263" s="277"/>
      <c r="ACZ263" s="277"/>
      <c r="ADA263" s="277"/>
      <c r="ADB263" s="402"/>
      <c r="ADC263" s="404"/>
      <c r="ADD263" s="49"/>
      <c r="ADE263" s="49"/>
      <c r="ADF263" s="49"/>
      <c r="ADG263" s="99"/>
      <c r="ADH263" s="98"/>
      <c r="ADI263" s="49"/>
      <c r="ADJ263" s="405"/>
      <c r="ADK263" s="405"/>
      <c r="ADL263" s="277"/>
      <c r="ADM263" s="277"/>
      <c r="ADN263" s="277"/>
      <c r="ADO263" s="277"/>
      <c r="ADP263" s="277"/>
      <c r="ADQ263" s="277"/>
      <c r="ADR263" s="277"/>
      <c r="ADS263" s="277"/>
      <c r="ADT263" s="402"/>
      <c r="ADU263" s="404"/>
      <c r="ADV263" s="49"/>
      <c r="ADW263" s="49"/>
      <c r="ADX263" s="49"/>
      <c r="ADY263" s="99"/>
      <c r="ADZ263" s="98"/>
      <c r="AEA263" s="49"/>
      <c r="AEB263" s="405"/>
      <c r="AEC263" s="405"/>
      <c r="AED263" s="277"/>
      <c r="AEE263" s="277"/>
      <c r="AEF263" s="277"/>
      <c r="AEG263" s="277"/>
      <c r="AEH263" s="277"/>
      <c r="AEI263" s="277"/>
      <c r="AEJ263" s="277"/>
      <c r="AEK263" s="277"/>
      <c r="AEL263" s="402"/>
      <c r="AEM263" s="404"/>
      <c r="AEN263" s="49"/>
      <c r="AEO263" s="49"/>
      <c r="AEP263" s="49"/>
      <c r="AEQ263" s="99"/>
      <c r="AER263" s="98"/>
      <c r="AES263" s="49"/>
      <c r="AET263" s="405"/>
      <c r="AEU263" s="405"/>
      <c r="AEV263" s="277"/>
      <c r="AEW263" s="277"/>
      <c r="AEX263" s="277"/>
      <c r="AEY263" s="277"/>
      <c r="AEZ263" s="277"/>
      <c r="AFA263" s="277"/>
      <c r="AFB263" s="277"/>
      <c r="AFC263" s="277"/>
      <c r="AFD263" s="402"/>
      <c r="AFE263" s="404"/>
      <c r="AFF263" s="49"/>
      <c r="AFG263" s="49"/>
      <c r="AFH263" s="49"/>
      <c r="AFI263" s="99"/>
      <c r="AFJ263" s="98"/>
      <c r="AFK263" s="49"/>
      <c r="AFL263" s="405"/>
      <c r="AFM263" s="405"/>
      <c r="AFN263" s="277"/>
      <c r="AFO263" s="277"/>
      <c r="AFP263" s="277"/>
      <c r="AFQ263" s="277"/>
      <c r="AFR263" s="277"/>
      <c r="AFS263" s="277"/>
      <c r="AFT263" s="277"/>
      <c r="AFU263" s="277"/>
      <c r="AFV263" s="402"/>
      <c r="AFW263" s="404"/>
      <c r="AFX263" s="49"/>
      <c r="AFY263" s="49"/>
      <c r="AFZ263" s="49"/>
      <c r="AGA263" s="99"/>
      <c r="AGB263" s="98"/>
      <c r="AGC263" s="49"/>
      <c r="AGD263" s="405"/>
      <c r="AGE263" s="405"/>
      <c r="AGF263" s="277"/>
      <c r="AGG263" s="277"/>
      <c r="AGH263" s="277"/>
      <c r="AGI263" s="277"/>
      <c r="AGJ263" s="277"/>
      <c r="AGK263" s="277"/>
      <c r="AGL263" s="277"/>
      <c r="AGM263" s="277"/>
      <c r="AGN263" s="402"/>
      <c r="AGO263" s="404"/>
      <c r="AGP263" s="49"/>
      <c r="AGQ263" s="49"/>
      <c r="AGR263" s="49"/>
      <c r="AGS263" s="99"/>
      <c r="AGT263" s="98"/>
      <c r="AGU263" s="49"/>
      <c r="AGV263" s="405"/>
      <c r="AGW263" s="405"/>
      <c r="AGX263" s="277"/>
      <c r="AGY263" s="277"/>
      <c r="AGZ263" s="277"/>
      <c r="AHA263" s="277"/>
      <c r="AHB263" s="277"/>
      <c r="AHC263" s="277"/>
      <c r="AHD263" s="277"/>
      <c r="AHE263" s="277"/>
      <c r="AHF263" s="402"/>
      <c r="AHG263" s="404"/>
      <c r="AHH263" s="49"/>
      <c r="AHI263" s="49"/>
      <c r="AHJ263" s="49"/>
      <c r="AHK263" s="99"/>
      <c r="AHL263" s="98"/>
      <c r="AHM263" s="49"/>
      <c r="AHN263" s="405"/>
      <c r="AHO263" s="405"/>
      <c r="AHP263" s="277"/>
      <c r="AHQ263" s="277"/>
      <c r="AHR263" s="277"/>
      <c r="AHS263" s="277"/>
      <c r="AHT263" s="277"/>
      <c r="AHU263" s="277"/>
      <c r="AHV263" s="277"/>
      <c r="AHW263" s="277"/>
      <c r="AHX263" s="402"/>
      <c r="AHY263" s="404"/>
      <c r="AHZ263" s="49"/>
      <c r="AIA263" s="49"/>
      <c r="AIB263" s="49"/>
      <c r="AIC263" s="99"/>
      <c r="AID263" s="98"/>
      <c r="AIE263" s="49"/>
      <c r="AIF263" s="405"/>
      <c r="AIG263" s="405"/>
      <c r="AIH263" s="277"/>
      <c r="AII263" s="277"/>
      <c r="AIJ263" s="277"/>
      <c r="AIK263" s="277"/>
      <c r="AIL263" s="277"/>
      <c r="AIM263" s="277"/>
      <c r="AIN263" s="277"/>
      <c r="AIO263" s="277"/>
      <c r="AIP263" s="402"/>
      <c r="AIQ263" s="404"/>
      <c r="AIR263" s="49"/>
      <c r="AIS263" s="49"/>
      <c r="AIT263" s="49"/>
      <c r="AIU263" s="99"/>
      <c r="AIV263" s="98"/>
      <c r="AIW263" s="49"/>
      <c r="AIX263" s="405"/>
      <c r="AIY263" s="405"/>
      <c r="AIZ263" s="277"/>
      <c r="AJA263" s="277"/>
      <c r="AJB263" s="277"/>
      <c r="AJC263" s="277"/>
      <c r="AJD263" s="277"/>
      <c r="AJE263" s="277"/>
      <c r="AJF263" s="277"/>
      <c r="AJG263" s="277"/>
      <c r="AJH263" s="402"/>
      <c r="AJI263" s="404"/>
      <c r="AJJ263" s="49"/>
      <c r="AJK263" s="49"/>
      <c r="AJL263" s="49"/>
      <c r="AJM263" s="99"/>
      <c r="AJN263" s="98"/>
      <c r="AJO263" s="49"/>
      <c r="AJP263" s="405"/>
      <c r="AJQ263" s="405"/>
      <c r="AJR263" s="277"/>
      <c r="AJS263" s="277"/>
      <c r="AJT263" s="277"/>
      <c r="AJU263" s="277"/>
      <c r="AJV263" s="277"/>
      <c r="AJW263" s="277"/>
      <c r="AJX263" s="277"/>
      <c r="AJY263" s="277"/>
      <c r="AJZ263" s="402"/>
      <c r="AKA263" s="404"/>
      <c r="AKB263" s="49"/>
      <c r="AKC263" s="49"/>
      <c r="AKD263" s="49"/>
      <c r="AKE263" s="99"/>
      <c r="AKF263" s="98"/>
      <c r="AKG263" s="49"/>
      <c r="AKH263" s="405"/>
      <c r="AKI263" s="405"/>
      <c r="AKJ263" s="277"/>
      <c r="AKK263" s="277"/>
      <c r="AKL263" s="277"/>
      <c r="AKM263" s="277"/>
      <c r="AKN263" s="277"/>
      <c r="AKO263" s="277"/>
      <c r="AKP263" s="277"/>
      <c r="AKQ263" s="277"/>
      <c r="AKR263" s="402"/>
      <c r="AKS263" s="404"/>
      <c r="AKT263" s="49"/>
      <c r="AKU263" s="49"/>
      <c r="AKV263" s="49"/>
      <c r="AKW263" s="99"/>
      <c r="AKX263" s="98"/>
      <c r="AKY263" s="49"/>
      <c r="AKZ263" s="405"/>
      <c r="ALA263" s="405"/>
      <c r="ALB263" s="277"/>
      <c r="ALC263" s="277"/>
      <c r="ALD263" s="277"/>
      <c r="ALE263" s="277"/>
      <c r="ALF263" s="277"/>
      <c r="ALG263" s="277"/>
      <c r="ALH263" s="277"/>
      <c r="ALI263" s="277"/>
      <c r="ALJ263" s="402"/>
      <c r="ALK263" s="404"/>
      <c r="ALL263" s="49"/>
      <c r="ALM263" s="49"/>
      <c r="ALN263" s="49"/>
      <c r="ALO263" s="99"/>
      <c r="ALP263" s="98"/>
      <c r="ALQ263" s="49"/>
      <c r="ALR263" s="405"/>
      <c r="ALS263" s="405"/>
      <c r="ALT263" s="277"/>
      <c r="ALU263" s="277"/>
      <c r="ALV263" s="277"/>
      <c r="ALW263" s="277"/>
      <c r="ALX263" s="277"/>
      <c r="ALY263" s="277"/>
      <c r="ALZ263" s="277"/>
      <c r="AMA263" s="277"/>
      <c r="AMB263" s="402"/>
      <c r="AMC263" s="404"/>
      <c r="AMD263" s="49"/>
      <c r="AME263" s="49"/>
      <c r="AMF263" s="49"/>
      <c r="AMG263" s="99"/>
      <c r="AMH263" s="98"/>
      <c r="AMI263" s="49"/>
      <c r="AMJ263" s="405"/>
      <c r="AMK263" s="405"/>
      <c r="AML263" s="277"/>
      <c r="AMM263" s="277"/>
      <c r="AMN263" s="277"/>
      <c r="AMO263" s="277"/>
      <c r="AMP263" s="277"/>
      <c r="AMQ263" s="277"/>
      <c r="AMR263" s="277"/>
      <c r="AMS263" s="277"/>
      <c r="AMT263" s="402"/>
      <c r="AMU263" s="404"/>
      <c r="AMV263" s="49"/>
      <c r="AMW263" s="49"/>
      <c r="AMX263" s="49"/>
      <c r="AMY263" s="99"/>
      <c r="AMZ263" s="98"/>
      <c r="ANA263" s="49"/>
      <c r="ANB263" s="405"/>
      <c r="ANC263" s="405"/>
      <c r="AND263" s="277"/>
      <c r="ANE263" s="277"/>
      <c r="ANF263" s="277"/>
      <c r="ANG263" s="277"/>
      <c r="ANH263" s="277"/>
      <c r="ANI263" s="277"/>
      <c r="ANJ263" s="277"/>
      <c r="ANK263" s="277"/>
      <c r="ANL263" s="402"/>
      <c r="ANM263" s="404"/>
      <c r="ANN263" s="49"/>
      <c r="ANO263" s="49"/>
      <c r="ANP263" s="49"/>
      <c r="ANQ263" s="99"/>
      <c r="ANR263" s="98"/>
      <c r="ANS263" s="49"/>
      <c r="ANT263" s="405"/>
      <c r="ANU263" s="405"/>
      <c r="ANV263" s="277"/>
      <c r="ANW263" s="277"/>
      <c r="ANX263" s="277"/>
      <c r="ANY263" s="277"/>
      <c r="ANZ263" s="277"/>
      <c r="AOA263" s="277"/>
      <c r="AOB263" s="277"/>
      <c r="AOC263" s="277"/>
      <c r="AOD263" s="402"/>
      <c r="AOE263" s="404"/>
      <c r="AOF263" s="49"/>
      <c r="AOG263" s="49"/>
      <c r="AOH263" s="49"/>
      <c r="AOI263" s="99"/>
      <c r="AOJ263" s="98"/>
      <c r="AOK263" s="49"/>
      <c r="AOL263" s="405"/>
      <c r="AOM263" s="405"/>
      <c r="AON263" s="277"/>
      <c r="AOO263" s="277"/>
      <c r="AOP263" s="277"/>
      <c r="AOQ263" s="277"/>
      <c r="AOR263" s="277"/>
      <c r="AOS263" s="277"/>
      <c r="AOT263" s="277"/>
      <c r="AOU263" s="277"/>
      <c r="AOV263" s="402"/>
      <c r="AOW263" s="404"/>
      <c r="AOX263" s="49"/>
      <c r="AOY263" s="49"/>
      <c r="AOZ263" s="49"/>
      <c r="APA263" s="99"/>
      <c r="APB263" s="98"/>
      <c r="APC263" s="49"/>
      <c r="APD263" s="405"/>
      <c r="APE263" s="405"/>
      <c r="APF263" s="277"/>
      <c r="APG263" s="277"/>
      <c r="APH263" s="277"/>
      <c r="API263" s="277"/>
      <c r="APJ263" s="277"/>
      <c r="APK263" s="277"/>
      <c r="APL263" s="277"/>
      <c r="APM263" s="277"/>
      <c r="APN263" s="402"/>
      <c r="APO263" s="404"/>
      <c r="APP263" s="49"/>
      <c r="APQ263" s="49"/>
      <c r="APR263" s="49"/>
      <c r="APS263" s="99"/>
      <c r="APT263" s="98"/>
      <c r="APU263" s="49"/>
      <c r="APV263" s="405"/>
      <c r="APW263" s="405"/>
      <c r="APX263" s="277"/>
      <c r="APY263" s="277"/>
      <c r="APZ263" s="277"/>
      <c r="AQA263" s="277"/>
      <c r="AQB263" s="277"/>
      <c r="AQC263" s="277"/>
      <c r="AQD263" s="277"/>
      <c r="AQE263" s="277"/>
      <c r="AQF263" s="402"/>
      <c r="AQG263" s="404"/>
      <c r="AQH263" s="49"/>
      <c r="AQI263" s="49"/>
      <c r="AQJ263" s="49"/>
      <c r="AQK263" s="99"/>
      <c r="AQL263" s="98"/>
      <c r="AQM263" s="49"/>
      <c r="AQN263" s="405"/>
      <c r="AQO263" s="405"/>
      <c r="AQP263" s="277"/>
      <c r="AQQ263" s="277"/>
      <c r="AQR263" s="277"/>
      <c r="AQS263" s="277"/>
      <c r="AQT263" s="277"/>
      <c r="AQU263" s="277"/>
      <c r="AQV263" s="277"/>
      <c r="AQW263" s="277"/>
      <c r="AQX263" s="402"/>
      <c r="AQY263" s="404"/>
      <c r="AQZ263" s="49"/>
      <c r="ARA263" s="49"/>
      <c r="ARB263" s="49"/>
      <c r="ARC263" s="99"/>
      <c r="ARD263" s="98"/>
      <c r="ARE263" s="49"/>
      <c r="ARF263" s="405"/>
      <c r="ARG263" s="405"/>
      <c r="ARH263" s="277"/>
      <c r="ARI263" s="277"/>
      <c r="ARJ263" s="277"/>
      <c r="ARK263" s="277"/>
      <c r="ARL263" s="277"/>
      <c r="ARM263" s="277"/>
      <c r="ARN263" s="277"/>
      <c r="ARO263" s="277"/>
      <c r="ARP263" s="402"/>
      <c r="ARQ263" s="404"/>
      <c r="ARR263" s="49"/>
      <c r="ARS263" s="49"/>
      <c r="ART263" s="49"/>
      <c r="ARU263" s="99"/>
      <c r="ARV263" s="98"/>
      <c r="ARW263" s="49"/>
      <c r="ARX263" s="405"/>
      <c r="ARY263" s="405"/>
      <c r="ARZ263" s="277"/>
      <c r="ASA263" s="277"/>
      <c r="ASB263" s="277"/>
      <c r="ASC263" s="277"/>
      <c r="ASD263" s="277"/>
      <c r="ASE263" s="277"/>
      <c r="ASF263" s="277"/>
      <c r="ASG263" s="277"/>
      <c r="ASH263" s="402"/>
      <c r="ASI263" s="404"/>
      <c r="ASJ263" s="49"/>
      <c r="ASK263" s="49"/>
      <c r="ASL263" s="49"/>
      <c r="ASM263" s="99"/>
      <c r="ASN263" s="98"/>
      <c r="ASO263" s="49"/>
      <c r="ASP263" s="405"/>
      <c r="ASQ263" s="405"/>
      <c r="ASR263" s="277"/>
      <c r="ASS263" s="277"/>
      <c r="AST263" s="277"/>
      <c r="ASU263" s="277"/>
      <c r="ASV263" s="277"/>
      <c r="ASW263" s="277"/>
      <c r="ASX263" s="277"/>
      <c r="ASY263" s="277"/>
      <c r="ASZ263" s="402"/>
      <c r="ATA263" s="404"/>
      <c r="ATB263" s="49"/>
      <c r="ATC263" s="49"/>
      <c r="ATD263" s="49"/>
      <c r="ATE263" s="99"/>
      <c r="ATF263" s="98"/>
      <c r="ATG263" s="49"/>
      <c r="ATH263" s="405"/>
      <c r="ATI263" s="405"/>
      <c r="ATJ263" s="277"/>
      <c r="ATK263" s="277"/>
      <c r="ATL263" s="277"/>
      <c r="ATM263" s="277"/>
      <c r="ATN263" s="277"/>
      <c r="ATO263" s="277"/>
      <c r="ATP263" s="277"/>
      <c r="ATQ263" s="277"/>
      <c r="ATR263" s="402"/>
      <c r="ATS263" s="404"/>
      <c r="ATT263" s="49"/>
      <c r="ATU263" s="49"/>
      <c r="ATV263" s="49"/>
      <c r="ATW263" s="99"/>
      <c r="ATX263" s="98"/>
      <c r="ATY263" s="49"/>
      <c r="ATZ263" s="405"/>
      <c r="AUA263" s="405"/>
      <c r="AUB263" s="277"/>
      <c r="AUC263" s="277"/>
      <c r="AUD263" s="277"/>
      <c r="AUE263" s="277"/>
      <c r="AUF263" s="277"/>
      <c r="AUG263" s="277"/>
      <c r="AUH263" s="277"/>
      <c r="AUI263" s="277"/>
      <c r="AUJ263" s="402"/>
      <c r="AUK263" s="404"/>
      <c r="AUL263" s="49"/>
      <c r="AUM263" s="49"/>
      <c r="AUN263" s="49"/>
      <c r="AUO263" s="99"/>
      <c r="AUP263" s="98"/>
      <c r="AUQ263" s="49"/>
      <c r="AUR263" s="405"/>
      <c r="AUS263" s="405"/>
      <c r="AUT263" s="277"/>
      <c r="AUU263" s="277"/>
      <c r="AUV263" s="277"/>
      <c r="AUW263" s="277"/>
      <c r="AUX263" s="277"/>
      <c r="AUY263" s="277"/>
      <c r="AUZ263" s="277"/>
      <c r="AVA263" s="277"/>
      <c r="AVB263" s="402"/>
      <c r="AVC263" s="404"/>
      <c r="AVD263" s="49"/>
      <c r="AVE263" s="49"/>
      <c r="AVF263" s="49"/>
      <c r="AVG263" s="99"/>
      <c r="AVH263" s="98"/>
      <c r="AVI263" s="49"/>
      <c r="AVJ263" s="405"/>
      <c r="AVK263" s="405"/>
      <c r="AVL263" s="277"/>
      <c r="AVM263" s="277"/>
      <c r="AVN263" s="277"/>
      <c r="AVO263" s="277"/>
      <c r="AVP263" s="277"/>
      <c r="AVQ263" s="277"/>
      <c r="AVR263" s="277"/>
      <c r="AVS263" s="277"/>
      <c r="AVT263" s="402"/>
      <c r="AVU263" s="404"/>
      <c r="AVV263" s="49"/>
      <c r="AVW263" s="49"/>
      <c r="AVX263" s="49"/>
      <c r="AVY263" s="99"/>
      <c r="AVZ263" s="98"/>
      <c r="AWA263" s="49"/>
      <c r="AWB263" s="405"/>
      <c r="AWC263" s="405"/>
      <c r="AWD263" s="277"/>
      <c r="AWE263" s="277"/>
      <c r="AWF263" s="277"/>
      <c r="AWG263" s="277"/>
      <c r="AWH263" s="277"/>
      <c r="AWI263" s="277"/>
      <c r="AWJ263" s="277"/>
      <c r="AWK263" s="277"/>
      <c r="AWL263" s="402"/>
      <c r="AWM263" s="404"/>
      <c r="AWN263" s="49"/>
      <c r="AWO263" s="49"/>
      <c r="AWP263" s="49"/>
      <c r="AWQ263" s="99"/>
      <c r="AWR263" s="98"/>
      <c r="AWS263" s="49"/>
      <c r="AWT263" s="405"/>
      <c r="AWU263" s="405"/>
      <c r="AWV263" s="277"/>
      <c r="AWW263" s="277"/>
      <c r="AWX263" s="277"/>
      <c r="AWY263" s="277"/>
      <c r="AWZ263" s="277"/>
      <c r="AXA263" s="277"/>
      <c r="AXB263" s="277"/>
      <c r="AXC263" s="277"/>
      <c r="AXD263" s="402"/>
      <c r="AXE263" s="404"/>
      <c r="AXF263" s="49"/>
      <c r="AXG263" s="49"/>
      <c r="AXH263" s="49"/>
      <c r="AXI263" s="99"/>
      <c r="AXJ263" s="98"/>
      <c r="AXK263" s="49"/>
      <c r="AXL263" s="405"/>
      <c r="AXM263" s="405"/>
      <c r="AXN263" s="277"/>
      <c r="AXO263" s="277"/>
      <c r="AXP263" s="277"/>
      <c r="AXQ263" s="277"/>
      <c r="AXR263" s="277"/>
      <c r="AXS263" s="277"/>
      <c r="AXT263" s="277"/>
      <c r="AXU263" s="277"/>
      <c r="AXV263" s="402"/>
      <c r="AXW263" s="404"/>
      <c r="AXX263" s="49"/>
      <c r="AXY263" s="49"/>
      <c r="AXZ263" s="49"/>
      <c r="AYA263" s="99"/>
      <c r="AYB263" s="98"/>
      <c r="AYC263" s="49"/>
      <c r="AYD263" s="405"/>
      <c r="AYE263" s="405"/>
      <c r="AYF263" s="277"/>
      <c r="AYG263" s="277"/>
      <c r="AYH263" s="277"/>
      <c r="AYI263" s="277"/>
      <c r="AYJ263" s="277"/>
      <c r="AYK263" s="277"/>
      <c r="AYL263" s="277"/>
      <c r="AYM263" s="277"/>
      <c r="AYN263" s="402"/>
      <c r="AYO263" s="404"/>
      <c r="AYP263" s="49"/>
      <c r="AYQ263" s="49"/>
      <c r="AYR263" s="49"/>
      <c r="AYS263" s="99"/>
      <c r="AYT263" s="98"/>
      <c r="AYU263" s="49"/>
      <c r="AYV263" s="405"/>
      <c r="AYW263" s="405"/>
      <c r="AYX263" s="277"/>
      <c r="AYY263" s="277"/>
      <c r="AYZ263" s="277"/>
      <c r="AZA263" s="277"/>
      <c r="AZB263" s="277"/>
      <c r="AZC263" s="277"/>
      <c r="AZD263" s="277"/>
      <c r="AZE263" s="277"/>
      <c r="AZF263" s="402"/>
      <c r="AZG263" s="404"/>
      <c r="AZH263" s="49"/>
      <c r="AZI263" s="49"/>
      <c r="AZJ263" s="49"/>
      <c r="AZK263" s="99"/>
      <c r="AZL263" s="98"/>
      <c r="AZM263" s="49"/>
      <c r="AZN263" s="405"/>
      <c r="AZO263" s="405"/>
      <c r="AZP263" s="277"/>
      <c r="AZQ263" s="277"/>
      <c r="AZR263" s="277"/>
      <c r="AZS263" s="277"/>
      <c r="AZT263" s="277"/>
      <c r="AZU263" s="277"/>
      <c r="AZV263" s="277"/>
      <c r="AZW263" s="277"/>
      <c r="AZX263" s="402"/>
      <c r="AZY263" s="404"/>
      <c r="AZZ263" s="49"/>
      <c r="BAA263" s="49"/>
      <c r="BAB263" s="49"/>
      <c r="BAC263" s="99"/>
      <c r="BAD263" s="98"/>
      <c r="BAE263" s="49"/>
      <c r="BAF263" s="405"/>
      <c r="BAG263" s="405"/>
      <c r="BAH263" s="277"/>
      <c r="BAI263" s="277"/>
      <c r="BAJ263" s="277"/>
      <c r="BAK263" s="277"/>
      <c r="BAL263" s="277"/>
      <c r="BAM263" s="277"/>
      <c r="BAN263" s="277"/>
      <c r="BAO263" s="277"/>
      <c r="BAP263" s="402"/>
      <c r="BAQ263" s="404"/>
      <c r="BAR263" s="49"/>
      <c r="BAS263" s="49"/>
      <c r="BAT263" s="49"/>
      <c r="BAU263" s="99"/>
      <c r="BAV263" s="98"/>
      <c r="BAW263" s="49"/>
      <c r="BAX263" s="405"/>
      <c r="BAY263" s="405"/>
      <c r="BAZ263" s="277"/>
      <c r="BBA263" s="277"/>
      <c r="BBB263" s="277"/>
      <c r="BBC263" s="277"/>
      <c r="BBD263" s="277"/>
      <c r="BBE263" s="277"/>
      <c r="BBF263" s="277"/>
      <c r="BBG263" s="277"/>
      <c r="BBH263" s="402"/>
      <c r="BBI263" s="404"/>
      <c r="BBJ263" s="49"/>
      <c r="BBK263" s="49"/>
      <c r="BBL263" s="49"/>
      <c r="BBM263" s="99"/>
      <c r="BBN263" s="98"/>
      <c r="BBO263" s="49"/>
      <c r="BBP263" s="405"/>
      <c r="BBQ263" s="405"/>
      <c r="BBR263" s="277"/>
      <c r="BBS263" s="277"/>
      <c r="BBT263" s="277"/>
      <c r="BBU263" s="277"/>
      <c r="BBV263" s="277"/>
      <c r="BBW263" s="277"/>
      <c r="BBX263" s="277"/>
      <c r="BBY263" s="277"/>
      <c r="BBZ263" s="402"/>
      <c r="BCA263" s="404"/>
      <c r="BCB263" s="49"/>
      <c r="BCC263" s="49"/>
      <c r="BCD263" s="49"/>
      <c r="BCE263" s="99"/>
      <c r="BCF263" s="98"/>
      <c r="BCG263" s="49"/>
      <c r="BCH263" s="405"/>
      <c r="BCI263" s="405"/>
      <c r="BCJ263" s="277"/>
      <c r="BCK263" s="277"/>
      <c r="BCL263" s="277"/>
      <c r="BCM263" s="277"/>
      <c r="BCN263" s="277"/>
      <c r="BCO263" s="277"/>
      <c r="BCP263" s="277"/>
      <c r="BCQ263" s="277"/>
      <c r="BCR263" s="402"/>
      <c r="BCS263" s="404"/>
      <c r="BCT263" s="49"/>
      <c r="BCU263" s="49"/>
      <c r="BCV263" s="49"/>
      <c r="BCW263" s="99"/>
      <c r="BCX263" s="98"/>
      <c r="BCY263" s="49"/>
      <c r="BCZ263" s="405"/>
      <c r="BDA263" s="405"/>
      <c r="BDB263" s="277"/>
      <c r="BDC263" s="277"/>
      <c r="BDD263" s="277"/>
      <c r="BDE263" s="277"/>
      <c r="BDF263" s="277"/>
      <c r="BDG263" s="277"/>
      <c r="BDH263" s="277"/>
      <c r="BDI263" s="277"/>
      <c r="BDJ263" s="402"/>
      <c r="BDK263" s="404"/>
      <c r="BDL263" s="49"/>
      <c r="BDM263" s="49"/>
      <c r="BDN263" s="49"/>
      <c r="BDO263" s="99"/>
      <c r="BDP263" s="98"/>
      <c r="BDQ263" s="49"/>
      <c r="BDR263" s="405"/>
      <c r="BDS263" s="405"/>
      <c r="BDT263" s="277"/>
      <c r="BDU263" s="277"/>
      <c r="BDV263" s="277"/>
      <c r="BDW263" s="277"/>
      <c r="BDX263" s="277"/>
      <c r="BDY263" s="277"/>
      <c r="BDZ263" s="277"/>
      <c r="BEA263" s="277"/>
      <c r="BEB263" s="402"/>
      <c r="BEC263" s="404"/>
      <c r="BED263" s="49"/>
      <c r="BEE263" s="49"/>
      <c r="BEF263" s="49"/>
      <c r="BEG263" s="99"/>
      <c r="BEH263" s="98"/>
      <c r="BEI263" s="49"/>
      <c r="BEJ263" s="405"/>
      <c r="BEK263" s="405"/>
      <c r="BEL263" s="277"/>
      <c r="BEM263" s="277"/>
      <c r="BEN263" s="277"/>
      <c r="BEO263" s="277"/>
      <c r="BEP263" s="277"/>
      <c r="BEQ263" s="277"/>
      <c r="BER263" s="277"/>
      <c r="BES263" s="277"/>
      <c r="BET263" s="402"/>
      <c r="BEU263" s="404"/>
      <c r="BEV263" s="49"/>
      <c r="BEW263" s="49"/>
      <c r="BEX263" s="49"/>
      <c r="BEY263" s="99"/>
      <c r="BEZ263" s="98"/>
      <c r="BFA263" s="49"/>
      <c r="BFB263" s="405"/>
      <c r="BFC263" s="405"/>
      <c r="BFD263" s="277"/>
      <c r="BFE263" s="277"/>
      <c r="BFF263" s="277"/>
      <c r="BFG263" s="277"/>
      <c r="BFH263" s="277"/>
      <c r="BFI263" s="277"/>
      <c r="BFJ263" s="277"/>
      <c r="BFK263" s="277"/>
      <c r="BFL263" s="402"/>
      <c r="BFM263" s="404"/>
      <c r="BFN263" s="49"/>
      <c r="BFO263" s="49"/>
      <c r="BFP263" s="49"/>
      <c r="BFQ263" s="99"/>
      <c r="BFR263" s="98"/>
      <c r="BFS263" s="49"/>
      <c r="BFT263" s="405"/>
      <c r="BFU263" s="405"/>
      <c r="BFV263" s="277"/>
      <c r="BFW263" s="277"/>
      <c r="BFX263" s="277"/>
      <c r="BFY263" s="277"/>
      <c r="BFZ263" s="277"/>
      <c r="BGA263" s="277"/>
      <c r="BGB263" s="277"/>
      <c r="BGC263" s="277"/>
      <c r="BGD263" s="402"/>
      <c r="BGE263" s="404"/>
      <c r="BGF263" s="49"/>
      <c r="BGG263" s="49"/>
      <c r="BGH263" s="49"/>
      <c r="BGI263" s="99"/>
      <c r="BGJ263" s="98"/>
      <c r="BGK263" s="49"/>
      <c r="BGL263" s="405"/>
      <c r="BGM263" s="405"/>
      <c r="BGN263" s="277"/>
      <c r="BGO263" s="277"/>
      <c r="BGP263" s="277"/>
      <c r="BGQ263" s="277"/>
      <c r="BGR263" s="277"/>
      <c r="BGS263" s="277"/>
      <c r="BGT263" s="277"/>
      <c r="BGU263" s="277"/>
      <c r="BGV263" s="402"/>
      <c r="BGW263" s="404"/>
      <c r="BGX263" s="49"/>
      <c r="BGY263" s="49"/>
      <c r="BGZ263" s="49"/>
      <c r="BHA263" s="99"/>
      <c r="BHB263" s="98"/>
      <c r="BHC263" s="49"/>
      <c r="BHD263" s="405"/>
      <c r="BHE263" s="405"/>
      <c r="BHF263" s="277"/>
      <c r="BHG263" s="277"/>
      <c r="BHH263" s="277"/>
      <c r="BHI263" s="277"/>
      <c r="BHJ263" s="277"/>
      <c r="BHK263" s="277"/>
      <c r="BHL263" s="277"/>
      <c r="BHM263" s="277"/>
      <c r="BHN263" s="402"/>
      <c r="BHO263" s="404"/>
      <c r="BHP263" s="49"/>
      <c r="BHQ263" s="49"/>
      <c r="BHR263" s="49"/>
      <c r="BHS263" s="99"/>
      <c r="BHT263" s="98"/>
      <c r="BHU263" s="49"/>
      <c r="BHV263" s="405"/>
      <c r="BHW263" s="405"/>
      <c r="BHX263" s="277"/>
      <c r="BHY263" s="277"/>
      <c r="BHZ263" s="277"/>
      <c r="BIA263" s="277"/>
      <c r="BIB263" s="277"/>
      <c r="BIC263" s="277"/>
      <c r="BID263" s="277"/>
      <c r="BIE263" s="277"/>
      <c r="BIF263" s="402"/>
      <c r="BIG263" s="404"/>
      <c r="BIH263" s="49"/>
      <c r="BII263" s="49"/>
      <c r="BIJ263" s="49"/>
      <c r="BIK263" s="99"/>
      <c r="BIL263" s="98"/>
      <c r="BIM263" s="49"/>
      <c r="BIN263" s="405"/>
      <c r="BIO263" s="405"/>
      <c r="BIP263" s="277"/>
      <c r="BIQ263" s="277"/>
      <c r="BIR263" s="277"/>
      <c r="BIS263" s="277"/>
      <c r="BIT263" s="277"/>
      <c r="BIU263" s="277"/>
      <c r="BIV263" s="277"/>
      <c r="BIW263" s="277"/>
      <c r="BIX263" s="402"/>
      <c r="BIY263" s="404"/>
      <c r="BIZ263" s="49"/>
      <c r="BJA263" s="49"/>
      <c r="BJB263" s="49"/>
      <c r="BJC263" s="99"/>
      <c r="BJD263" s="98"/>
      <c r="BJE263" s="49"/>
      <c r="BJF263" s="405"/>
      <c r="BJG263" s="405"/>
      <c r="BJH263" s="277"/>
      <c r="BJI263" s="277"/>
      <c r="BJJ263" s="277"/>
      <c r="BJK263" s="277"/>
      <c r="BJL263" s="277"/>
      <c r="BJM263" s="277"/>
      <c r="BJN263" s="277"/>
      <c r="BJO263" s="277"/>
      <c r="BJP263" s="402"/>
      <c r="BJQ263" s="404"/>
      <c r="BJR263" s="49"/>
      <c r="BJS263" s="49"/>
      <c r="BJT263" s="49"/>
      <c r="BJU263" s="99"/>
      <c r="BJV263" s="98"/>
      <c r="BJW263" s="49"/>
      <c r="BJX263" s="405"/>
      <c r="BJY263" s="405"/>
      <c r="BJZ263" s="277"/>
      <c r="BKA263" s="277"/>
      <c r="BKB263" s="277"/>
      <c r="BKC263" s="277"/>
      <c r="BKD263" s="277"/>
      <c r="BKE263" s="277"/>
      <c r="BKF263" s="277"/>
      <c r="BKG263" s="277"/>
      <c r="BKH263" s="402"/>
      <c r="BKI263" s="404"/>
      <c r="BKJ263" s="49"/>
      <c r="BKK263" s="49"/>
      <c r="BKL263" s="49"/>
      <c r="BKM263" s="99"/>
      <c r="BKN263" s="98"/>
      <c r="BKO263" s="49"/>
      <c r="BKP263" s="405"/>
      <c r="BKQ263" s="405"/>
      <c r="BKR263" s="277"/>
      <c r="BKS263" s="277"/>
      <c r="BKT263" s="277"/>
      <c r="BKU263" s="277"/>
      <c r="BKV263" s="277"/>
      <c r="BKW263" s="277"/>
      <c r="BKX263" s="277"/>
      <c r="BKY263" s="277"/>
      <c r="BKZ263" s="402"/>
      <c r="BLA263" s="404"/>
      <c r="BLB263" s="49"/>
      <c r="BLC263" s="49"/>
      <c r="BLD263" s="49"/>
      <c r="BLE263" s="99"/>
      <c r="BLF263" s="98"/>
      <c r="BLG263" s="49"/>
      <c r="BLH263" s="405"/>
      <c r="BLI263" s="405"/>
      <c r="BLJ263" s="277"/>
      <c r="BLK263" s="277"/>
      <c r="BLL263" s="277"/>
      <c r="BLM263" s="277"/>
      <c r="BLN263" s="277"/>
      <c r="BLO263" s="277"/>
      <c r="BLP263" s="277"/>
      <c r="BLQ263" s="277"/>
      <c r="BLR263" s="402"/>
      <c r="BLS263" s="404"/>
      <c r="BLT263" s="49"/>
      <c r="BLU263" s="49"/>
      <c r="BLV263" s="49"/>
      <c r="BLW263" s="99"/>
      <c r="BLX263" s="98"/>
      <c r="BLY263" s="49"/>
      <c r="BLZ263" s="405"/>
      <c r="BMA263" s="405"/>
      <c r="BMB263" s="277"/>
      <c r="BMC263" s="277"/>
      <c r="BMD263" s="277"/>
      <c r="BME263" s="277"/>
      <c r="BMF263" s="277"/>
      <c r="BMG263" s="277"/>
      <c r="BMH263" s="277"/>
      <c r="BMI263" s="277"/>
      <c r="BMJ263" s="402"/>
      <c r="BMK263" s="404"/>
      <c r="BML263" s="49"/>
      <c r="BMM263" s="49"/>
      <c r="BMN263" s="49"/>
      <c r="BMO263" s="99"/>
      <c r="BMP263" s="98"/>
      <c r="BMQ263" s="49"/>
      <c r="BMR263" s="405"/>
      <c r="BMS263" s="405"/>
      <c r="BMT263" s="277"/>
      <c r="BMU263" s="277"/>
      <c r="BMV263" s="277"/>
      <c r="BMW263" s="277"/>
      <c r="BMX263" s="277"/>
      <c r="BMY263" s="277"/>
      <c r="BMZ263" s="277"/>
      <c r="BNA263" s="277"/>
      <c r="BNB263" s="402"/>
      <c r="BNC263" s="404"/>
      <c r="BND263" s="49"/>
      <c r="BNE263" s="49"/>
      <c r="BNF263" s="49"/>
      <c r="BNG263" s="99"/>
      <c r="BNH263" s="98"/>
      <c r="BNI263" s="49"/>
      <c r="BNJ263" s="405"/>
      <c r="BNK263" s="405"/>
      <c r="BNL263" s="277"/>
      <c r="BNM263" s="277"/>
      <c r="BNN263" s="277"/>
      <c r="BNO263" s="277"/>
      <c r="BNP263" s="277"/>
      <c r="BNQ263" s="277"/>
      <c r="BNR263" s="277"/>
      <c r="BNS263" s="277"/>
      <c r="BNT263" s="402"/>
      <c r="BNU263" s="404"/>
      <c r="BNV263" s="49"/>
      <c r="BNW263" s="49"/>
      <c r="BNX263" s="49"/>
      <c r="BNY263" s="99"/>
      <c r="BNZ263" s="98"/>
      <c r="BOA263" s="49"/>
      <c r="BOB263" s="405"/>
      <c r="BOC263" s="405"/>
      <c r="BOD263" s="277"/>
      <c r="BOE263" s="277"/>
      <c r="BOF263" s="277"/>
      <c r="BOG263" s="277"/>
      <c r="BOH263" s="277"/>
      <c r="BOI263" s="277"/>
      <c r="BOJ263" s="277"/>
      <c r="BOK263" s="277"/>
      <c r="BOL263" s="402"/>
      <c r="BOM263" s="404"/>
      <c r="BON263" s="49"/>
      <c r="BOO263" s="49"/>
      <c r="BOP263" s="49"/>
      <c r="BOQ263" s="99"/>
      <c r="BOR263" s="98"/>
      <c r="BOS263" s="49"/>
      <c r="BOT263" s="405"/>
      <c r="BOU263" s="405"/>
      <c r="BOV263" s="277"/>
      <c r="BOW263" s="277"/>
      <c r="BOX263" s="277"/>
      <c r="BOY263" s="277"/>
      <c r="BOZ263" s="277"/>
      <c r="BPA263" s="277"/>
      <c r="BPB263" s="277"/>
      <c r="BPC263" s="277"/>
      <c r="BPD263" s="402"/>
      <c r="BPE263" s="404"/>
      <c r="BPF263" s="49"/>
      <c r="BPG263" s="49"/>
      <c r="BPH263" s="49"/>
      <c r="BPI263" s="99"/>
      <c r="BPJ263" s="98"/>
      <c r="BPK263" s="49"/>
      <c r="BPL263" s="405"/>
      <c r="BPM263" s="405"/>
      <c r="BPN263" s="277"/>
      <c r="BPO263" s="277"/>
      <c r="BPP263" s="277"/>
      <c r="BPQ263" s="277"/>
      <c r="BPR263" s="277"/>
      <c r="BPS263" s="277"/>
      <c r="BPT263" s="277"/>
      <c r="BPU263" s="277"/>
      <c r="BPV263" s="402"/>
      <c r="BPW263" s="404"/>
      <c r="BPX263" s="49"/>
      <c r="BPY263" s="49"/>
      <c r="BPZ263" s="49"/>
      <c r="BQA263" s="99"/>
      <c r="BQB263" s="98"/>
      <c r="BQC263" s="49"/>
      <c r="BQD263" s="405"/>
      <c r="BQE263" s="405"/>
      <c r="BQF263" s="277"/>
      <c r="BQG263" s="277"/>
      <c r="BQH263" s="277"/>
      <c r="BQI263" s="277"/>
      <c r="BQJ263" s="277"/>
      <c r="BQK263" s="277"/>
      <c r="BQL263" s="277"/>
      <c r="BQM263" s="277"/>
      <c r="BQN263" s="402"/>
      <c r="BQO263" s="404"/>
      <c r="BQP263" s="49"/>
      <c r="BQQ263" s="49"/>
      <c r="BQR263" s="49"/>
      <c r="BQS263" s="99"/>
      <c r="BQT263" s="98"/>
      <c r="BQU263" s="49"/>
      <c r="BQV263" s="405"/>
      <c r="BQW263" s="405"/>
      <c r="BQX263" s="277"/>
      <c r="BQY263" s="277"/>
      <c r="BQZ263" s="277"/>
      <c r="BRA263" s="277"/>
      <c r="BRB263" s="277"/>
      <c r="BRC263" s="277"/>
      <c r="BRD263" s="277"/>
      <c r="BRE263" s="277"/>
      <c r="BRF263" s="402"/>
      <c r="BRG263" s="404"/>
      <c r="BRH263" s="49"/>
      <c r="BRI263" s="49"/>
      <c r="BRJ263" s="49"/>
      <c r="BRK263" s="99"/>
      <c r="BRL263" s="98"/>
      <c r="BRM263" s="49"/>
      <c r="BRN263" s="405"/>
      <c r="BRO263" s="405"/>
      <c r="BRP263" s="277"/>
      <c r="BRQ263" s="277"/>
      <c r="BRR263" s="277"/>
      <c r="BRS263" s="277"/>
      <c r="BRT263" s="277"/>
      <c r="BRU263" s="277"/>
      <c r="BRV263" s="277"/>
      <c r="BRW263" s="277"/>
      <c r="BRX263" s="402"/>
      <c r="BRY263" s="404"/>
      <c r="BRZ263" s="49"/>
      <c r="BSA263" s="49"/>
      <c r="BSB263" s="49"/>
      <c r="BSC263" s="99"/>
      <c r="BSD263" s="98"/>
      <c r="BSE263" s="49"/>
      <c r="BSF263" s="405"/>
      <c r="BSG263" s="405"/>
      <c r="BSH263" s="277"/>
      <c r="BSI263" s="277"/>
      <c r="BSJ263" s="277"/>
      <c r="BSK263" s="277"/>
      <c r="BSL263" s="277"/>
      <c r="BSM263" s="277"/>
      <c r="BSN263" s="277"/>
      <c r="BSO263" s="277"/>
      <c r="BSP263" s="402"/>
      <c r="BSQ263" s="404"/>
      <c r="BSR263" s="49"/>
      <c r="BSS263" s="49"/>
      <c r="BST263" s="49"/>
      <c r="BSU263" s="99"/>
      <c r="BSV263" s="98"/>
      <c r="BSW263" s="49"/>
      <c r="BSX263" s="405"/>
      <c r="BSY263" s="405"/>
      <c r="BSZ263" s="277"/>
      <c r="BTA263" s="277"/>
      <c r="BTB263" s="277"/>
      <c r="BTC263" s="277"/>
      <c r="BTD263" s="277"/>
      <c r="BTE263" s="277"/>
      <c r="BTF263" s="277"/>
      <c r="BTG263" s="277"/>
      <c r="BTH263" s="402"/>
      <c r="BTI263" s="404"/>
      <c r="BTJ263" s="49"/>
      <c r="BTK263" s="49"/>
      <c r="BTL263" s="49"/>
      <c r="BTM263" s="99"/>
      <c r="BTN263" s="98"/>
      <c r="BTO263" s="49"/>
      <c r="BTP263" s="405"/>
      <c r="BTQ263" s="405"/>
      <c r="BTR263" s="277"/>
      <c r="BTS263" s="277"/>
      <c r="BTT263" s="277"/>
      <c r="BTU263" s="277"/>
      <c r="BTV263" s="277"/>
      <c r="BTW263" s="277"/>
      <c r="BTX263" s="277"/>
      <c r="BTY263" s="277"/>
      <c r="BTZ263" s="402"/>
      <c r="BUA263" s="404"/>
      <c r="BUB263" s="49"/>
      <c r="BUC263" s="49"/>
      <c r="BUD263" s="49"/>
      <c r="BUE263" s="99"/>
      <c r="BUF263" s="98"/>
      <c r="BUG263" s="49"/>
      <c r="BUH263" s="405"/>
      <c r="BUI263" s="405"/>
      <c r="BUJ263" s="277"/>
      <c r="BUK263" s="277"/>
      <c r="BUL263" s="277"/>
      <c r="BUM263" s="277"/>
      <c r="BUN263" s="277"/>
      <c r="BUO263" s="277"/>
      <c r="BUP263" s="277"/>
      <c r="BUQ263" s="277"/>
      <c r="BUR263" s="402"/>
      <c r="BUS263" s="404"/>
      <c r="BUT263" s="49"/>
      <c r="BUU263" s="49"/>
      <c r="BUV263" s="49"/>
      <c r="BUW263" s="99"/>
      <c r="BUX263" s="98"/>
      <c r="BUY263" s="49"/>
      <c r="BUZ263" s="405"/>
      <c r="BVA263" s="405"/>
      <c r="BVB263" s="277"/>
      <c r="BVC263" s="277"/>
      <c r="BVD263" s="277"/>
      <c r="BVE263" s="277"/>
      <c r="BVF263" s="277"/>
      <c r="BVG263" s="277"/>
      <c r="BVH263" s="277"/>
      <c r="BVI263" s="277"/>
      <c r="BVJ263" s="402"/>
      <c r="BVK263" s="404"/>
      <c r="BVL263" s="49"/>
      <c r="BVM263" s="49"/>
      <c r="BVN263" s="49"/>
      <c r="BVO263" s="99"/>
      <c r="BVP263" s="98"/>
      <c r="BVQ263" s="49"/>
      <c r="BVR263" s="405"/>
      <c r="BVS263" s="405"/>
      <c r="BVT263" s="277"/>
      <c r="BVU263" s="277"/>
      <c r="BVV263" s="277"/>
      <c r="BVW263" s="277"/>
      <c r="BVX263" s="277"/>
      <c r="BVY263" s="277"/>
      <c r="BVZ263" s="277"/>
      <c r="BWA263" s="277"/>
      <c r="BWB263" s="402"/>
      <c r="BWC263" s="404"/>
      <c r="BWD263" s="49"/>
      <c r="BWE263" s="49"/>
      <c r="BWF263" s="49"/>
      <c r="BWG263" s="99"/>
      <c r="BWH263" s="98"/>
      <c r="BWI263" s="49"/>
      <c r="BWJ263" s="405"/>
      <c r="BWK263" s="405"/>
      <c r="BWL263" s="277"/>
      <c r="BWM263" s="277"/>
      <c r="BWN263" s="277"/>
      <c r="BWO263" s="277"/>
      <c r="BWP263" s="277"/>
      <c r="BWQ263" s="277"/>
      <c r="BWR263" s="277"/>
      <c r="BWS263" s="277"/>
      <c r="BWT263" s="402"/>
      <c r="BWU263" s="404"/>
      <c r="BWV263" s="49"/>
      <c r="BWW263" s="49"/>
      <c r="BWX263" s="49"/>
      <c r="BWY263" s="99"/>
      <c r="BWZ263" s="98"/>
      <c r="BXA263" s="49"/>
      <c r="BXB263" s="405"/>
      <c r="BXC263" s="405"/>
      <c r="BXD263" s="277"/>
      <c r="BXE263" s="277"/>
      <c r="BXF263" s="277"/>
      <c r="BXG263" s="277"/>
      <c r="BXH263" s="277"/>
      <c r="BXI263" s="277"/>
      <c r="BXJ263" s="277"/>
      <c r="BXK263" s="277"/>
      <c r="BXL263" s="402"/>
      <c r="BXM263" s="404"/>
      <c r="BXN263" s="49"/>
      <c r="BXO263" s="49"/>
      <c r="BXP263" s="49"/>
      <c r="BXQ263" s="99"/>
      <c r="BXR263" s="98"/>
      <c r="BXS263" s="49"/>
      <c r="BXT263" s="405"/>
      <c r="BXU263" s="405"/>
      <c r="BXV263" s="277"/>
      <c r="BXW263" s="277"/>
      <c r="BXX263" s="277"/>
      <c r="BXY263" s="277"/>
      <c r="BXZ263" s="277"/>
      <c r="BYA263" s="277"/>
      <c r="BYB263" s="277"/>
      <c r="BYC263" s="277"/>
      <c r="BYD263" s="402"/>
      <c r="BYE263" s="404"/>
      <c r="BYF263" s="49"/>
      <c r="BYG263" s="49"/>
      <c r="BYH263" s="49"/>
      <c r="BYI263" s="99"/>
      <c r="BYJ263" s="98"/>
      <c r="BYK263" s="49"/>
      <c r="BYL263" s="405"/>
      <c r="BYM263" s="405"/>
      <c r="BYN263" s="277"/>
      <c r="BYO263" s="277"/>
      <c r="BYP263" s="277"/>
      <c r="BYQ263" s="277"/>
      <c r="BYR263" s="277"/>
      <c r="BYS263" s="277"/>
      <c r="BYT263" s="277"/>
      <c r="BYU263" s="277"/>
      <c r="BYV263" s="402"/>
      <c r="BYW263" s="404"/>
      <c r="BYX263" s="49"/>
      <c r="BYY263" s="49"/>
      <c r="BYZ263" s="49"/>
      <c r="BZA263" s="99"/>
      <c r="BZB263" s="98"/>
      <c r="BZC263" s="49"/>
      <c r="BZD263" s="405"/>
      <c r="BZE263" s="405"/>
      <c r="BZF263" s="277"/>
      <c r="BZG263" s="277"/>
      <c r="BZH263" s="277"/>
      <c r="BZI263" s="277"/>
      <c r="BZJ263" s="277"/>
      <c r="BZK263" s="277"/>
      <c r="BZL263" s="277"/>
      <c r="BZM263" s="277"/>
      <c r="BZN263" s="402"/>
      <c r="BZO263" s="404"/>
      <c r="BZP263" s="49"/>
      <c r="BZQ263" s="49"/>
      <c r="BZR263" s="49"/>
      <c r="BZS263" s="99"/>
      <c r="BZT263" s="98"/>
      <c r="BZU263" s="49"/>
      <c r="BZV263" s="405"/>
      <c r="BZW263" s="405"/>
      <c r="BZX263" s="277"/>
      <c r="BZY263" s="277"/>
      <c r="BZZ263" s="277"/>
      <c r="CAA263" s="277"/>
      <c r="CAB263" s="277"/>
      <c r="CAC263" s="277"/>
      <c r="CAD263" s="277"/>
      <c r="CAE263" s="277"/>
      <c r="CAF263" s="402"/>
      <c r="CAG263" s="404"/>
      <c r="CAH263" s="49"/>
      <c r="CAI263" s="49"/>
      <c r="CAJ263" s="49"/>
      <c r="CAK263" s="99"/>
      <c r="CAL263" s="98"/>
      <c r="CAM263" s="49"/>
      <c r="CAN263" s="405"/>
      <c r="CAO263" s="405"/>
      <c r="CAP263" s="277"/>
      <c r="CAQ263" s="277"/>
      <c r="CAR263" s="277"/>
      <c r="CAS263" s="277"/>
      <c r="CAT263" s="277"/>
      <c r="CAU263" s="277"/>
      <c r="CAV263" s="277"/>
      <c r="CAW263" s="277"/>
      <c r="CAX263" s="402"/>
      <c r="CAY263" s="404"/>
      <c r="CAZ263" s="49"/>
      <c r="CBA263" s="49"/>
      <c r="CBB263" s="49"/>
      <c r="CBC263" s="99"/>
      <c r="CBD263" s="98"/>
      <c r="CBE263" s="49"/>
      <c r="CBF263" s="405"/>
      <c r="CBG263" s="405"/>
      <c r="CBH263" s="277"/>
      <c r="CBI263" s="277"/>
      <c r="CBJ263" s="277"/>
      <c r="CBK263" s="277"/>
      <c r="CBL263" s="277"/>
      <c r="CBM263" s="277"/>
      <c r="CBN263" s="277"/>
      <c r="CBO263" s="277"/>
      <c r="CBP263" s="402"/>
      <c r="CBQ263" s="404"/>
      <c r="CBR263" s="49"/>
      <c r="CBS263" s="49"/>
      <c r="CBT263" s="49"/>
      <c r="CBU263" s="99"/>
      <c r="CBV263" s="98"/>
      <c r="CBW263" s="49"/>
      <c r="CBX263" s="405"/>
      <c r="CBY263" s="405"/>
      <c r="CBZ263" s="277"/>
      <c r="CCA263" s="277"/>
      <c r="CCB263" s="277"/>
      <c r="CCC263" s="277"/>
      <c r="CCD263" s="277"/>
      <c r="CCE263" s="277"/>
      <c r="CCF263" s="277"/>
      <c r="CCG263" s="277"/>
      <c r="CCH263" s="402"/>
      <c r="CCI263" s="404"/>
      <c r="CCJ263" s="49"/>
      <c r="CCK263" s="49"/>
      <c r="CCL263" s="49"/>
      <c r="CCM263" s="99"/>
      <c r="CCN263" s="98"/>
      <c r="CCO263" s="49"/>
      <c r="CCP263" s="405"/>
      <c r="CCQ263" s="405"/>
      <c r="CCR263" s="277"/>
      <c r="CCS263" s="277"/>
      <c r="CCT263" s="277"/>
      <c r="CCU263" s="277"/>
      <c r="CCV263" s="277"/>
      <c r="CCW263" s="277"/>
      <c r="CCX263" s="277"/>
      <c r="CCY263" s="277"/>
      <c r="CCZ263" s="402"/>
      <c r="CDA263" s="404"/>
      <c r="CDB263" s="49"/>
      <c r="CDC263" s="49"/>
      <c r="CDD263" s="49"/>
      <c r="CDE263" s="99"/>
      <c r="CDF263" s="98"/>
      <c r="CDG263" s="49"/>
      <c r="CDH263" s="405"/>
      <c r="CDI263" s="405"/>
      <c r="CDJ263" s="277"/>
      <c r="CDK263" s="277"/>
      <c r="CDL263" s="277"/>
      <c r="CDM263" s="277"/>
      <c r="CDN263" s="277"/>
      <c r="CDO263" s="277"/>
      <c r="CDP263" s="277"/>
      <c r="CDQ263" s="277"/>
      <c r="CDR263" s="402"/>
      <c r="CDS263" s="404"/>
      <c r="CDT263" s="49"/>
      <c r="CDU263" s="49"/>
      <c r="CDV263" s="49"/>
      <c r="CDW263" s="99"/>
      <c r="CDX263" s="98"/>
      <c r="CDY263" s="49"/>
      <c r="CDZ263" s="405"/>
      <c r="CEA263" s="405"/>
      <c r="CEB263" s="277"/>
      <c r="CEC263" s="277"/>
      <c r="CED263" s="277"/>
      <c r="CEE263" s="277"/>
      <c r="CEF263" s="277"/>
      <c r="CEG263" s="277"/>
      <c r="CEH263" s="277"/>
      <c r="CEI263" s="277"/>
      <c r="CEJ263" s="402"/>
      <c r="CEK263" s="404"/>
      <c r="CEL263" s="49"/>
      <c r="CEM263" s="49"/>
      <c r="CEN263" s="49"/>
      <c r="CEO263" s="99"/>
      <c r="CEP263" s="98"/>
      <c r="CEQ263" s="49"/>
      <c r="CER263" s="405"/>
      <c r="CES263" s="405"/>
      <c r="CET263" s="277"/>
      <c r="CEU263" s="277"/>
      <c r="CEV263" s="277"/>
      <c r="CEW263" s="277"/>
      <c r="CEX263" s="277"/>
      <c r="CEY263" s="277"/>
      <c r="CEZ263" s="277"/>
      <c r="CFA263" s="277"/>
      <c r="CFB263" s="402"/>
      <c r="CFC263" s="404"/>
      <c r="CFD263" s="49"/>
      <c r="CFE263" s="49"/>
      <c r="CFF263" s="49"/>
      <c r="CFG263" s="99"/>
      <c r="CFH263" s="98"/>
      <c r="CFI263" s="49"/>
      <c r="CFJ263" s="405"/>
      <c r="CFK263" s="405"/>
      <c r="CFL263" s="277"/>
      <c r="CFM263" s="277"/>
      <c r="CFN263" s="277"/>
      <c r="CFO263" s="277"/>
      <c r="CFP263" s="277"/>
      <c r="CFQ263" s="277"/>
      <c r="CFR263" s="277"/>
      <c r="CFS263" s="277"/>
      <c r="CFT263" s="402"/>
      <c r="CFU263" s="404"/>
      <c r="CFV263" s="49"/>
      <c r="CFW263" s="49"/>
      <c r="CFX263" s="49"/>
      <c r="CFY263" s="99"/>
      <c r="CFZ263" s="98"/>
      <c r="CGA263" s="49"/>
      <c r="CGB263" s="405"/>
      <c r="CGC263" s="405"/>
      <c r="CGD263" s="277"/>
      <c r="CGE263" s="277"/>
      <c r="CGF263" s="277"/>
      <c r="CGG263" s="277"/>
      <c r="CGH263" s="277"/>
      <c r="CGI263" s="277"/>
      <c r="CGJ263" s="277"/>
      <c r="CGK263" s="277"/>
      <c r="CGL263" s="402"/>
      <c r="CGM263" s="404"/>
      <c r="CGN263" s="49"/>
      <c r="CGO263" s="49"/>
      <c r="CGP263" s="49"/>
      <c r="CGQ263" s="99"/>
      <c r="CGR263" s="98"/>
      <c r="CGS263" s="49"/>
      <c r="CGT263" s="405"/>
      <c r="CGU263" s="405"/>
      <c r="CGV263" s="277"/>
      <c r="CGW263" s="277"/>
      <c r="CGX263" s="277"/>
      <c r="CGY263" s="277"/>
      <c r="CGZ263" s="277"/>
      <c r="CHA263" s="277"/>
      <c r="CHB263" s="277"/>
      <c r="CHC263" s="277"/>
      <c r="CHD263" s="402"/>
      <c r="CHE263" s="404"/>
      <c r="CHF263" s="49"/>
      <c r="CHG263" s="49"/>
      <c r="CHH263" s="49"/>
      <c r="CHI263" s="99"/>
      <c r="CHJ263" s="98"/>
      <c r="CHK263" s="49"/>
      <c r="CHL263" s="405"/>
      <c r="CHM263" s="405"/>
      <c r="CHN263" s="277"/>
      <c r="CHO263" s="277"/>
      <c r="CHP263" s="277"/>
      <c r="CHQ263" s="277"/>
      <c r="CHR263" s="277"/>
      <c r="CHS263" s="277"/>
      <c r="CHT263" s="277"/>
      <c r="CHU263" s="277"/>
      <c r="CHV263" s="402"/>
      <c r="CHW263" s="404"/>
      <c r="CHX263" s="49"/>
      <c r="CHY263" s="49"/>
      <c r="CHZ263" s="49"/>
      <c r="CIA263" s="99"/>
      <c r="CIB263" s="98"/>
      <c r="CIC263" s="49"/>
      <c r="CID263" s="405"/>
      <c r="CIE263" s="405"/>
      <c r="CIF263" s="277"/>
      <c r="CIG263" s="277"/>
      <c r="CIH263" s="277"/>
      <c r="CII263" s="277"/>
      <c r="CIJ263" s="277"/>
      <c r="CIK263" s="277"/>
      <c r="CIL263" s="277"/>
      <c r="CIM263" s="277"/>
      <c r="CIN263" s="402"/>
      <c r="CIO263" s="404"/>
      <c r="CIP263" s="49"/>
      <c r="CIQ263" s="49"/>
      <c r="CIR263" s="49"/>
      <c r="CIS263" s="99"/>
      <c r="CIT263" s="98"/>
      <c r="CIU263" s="49"/>
      <c r="CIV263" s="405"/>
      <c r="CIW263" s="405"/>
      <c r="CIX263" s="277"/>
      <c r="CIY263" s="277"/>
      <c r="CIZ263" s="277"/>
      <c r="CJA263" s="277"/>
      <c r="CJB263" s="277"/>
      <c r="CJC263" s="277"/>
      <c r="CJD263" s="277"/>
      <c r="CJE263" s="277"/>
      <c r="CJF263" s="402"/>
      <c r="CJG263" s="404"/>
      <c r="CJH263" s="49"/>
      <c r="CJI263" s="49"/>
      <c r="CJJ263" s="49"/>
      <c r="CJK263" s="99"/>
      <c r="CJL263" s="98"/>
      <c r="CJM263" s="49"/>
      <c r="CJN263" s="405"/>
      <c r="CJO263" s="405"/>
      <c r="CJP263" s="277"/>
      <c r="CJQ263" s="277"/>
      <c r="CJR263" s="277"/>
      <c r="CJS263" s="277"/>
      <c r="CJT263" s="277"/>
      <c r="CJU263" s="277"/>
      <c r="CJV263" s="277"/>
      <c r="CJW263" s="277"/>
      <c r="CJX263" s="402"/>
      <c r="CJY263" s="404"/>
      <c r="CJZ263" s="49"/>
      <c r="CKA263" s="49"/>
      <c r="CKB263" s="49"/>
      <c r="CKC263" s="99"/>
      <c r="CKD263" s="98"/>
      <c r="CKE263" s="49"/>
      <c r="CKF263" s="405"/>
      <c r="CKG263" s="405"/>
      <c r="CKH263" s="277"/>
      <c r="CKI263" s="277"/>
      <c r="CKJ263" s="277"/>
      <c r="CKK263" s="277"/>
      <c r="CKL263" s="277"/>
      <c r="CKM263" s="277"/>
      <c r="CKN263" s="277"/>
      <c r="CKO263" s="277"/>
      <c r="CKP263" s="402"/>
      <c r="CKQ263" s="404"/>
      <c r="CKR263" s="49"/>
      <c r="CKS263" s="49"/>
      <c r="CKT263" s="49"/>
      <c r="CKU263" s="99"/>
      <c r="CKV263" s="98"/>
      <c r="CKW263" s="49"/>
      <c r="CKX263" s="405"/>
      <c r="CKY263" s="405"/>
      <c r="CKZ263" s="277"/>
      <c r="CLA263" s="277"/>
      <c r="CLB263" s="277"/>
      <c r="CLC263" s="277"/>
      <c r="CLD263" s="277"/>
      <c r="CLE263" s="277"/>
      <c r="CLF263" s="277"/>
      <c r="CLG263" s="277"/>
      <c r="CLH263" s="402"/>
      <c r="CLI263" s="404"/>
      <c r="CLJ263" s="49"/>
      <c r="CLK263" s="49"/>
      <c r="CLL263" s="49"/>
      <c r="CLM263" s="99"/>
      <c r="CLN263" s="98"/>
      <c r="CLO263" s="49"/>
      <c r="CLP263" s="405"/>
      <c r="CLQ263" s="405"/>
      <c r="CLR263" s="277"/>
      <c r="CLS263" s="277"/>
      <c r="CLT263" s="277"/>
      <c r="CLU263" s="277"/>
      <c r="CLV263" s="277"/>
      <c r="CLW263" s="277"/>
      <c r="CLX263" s="277"/>
      <c r="CLY263" s="277"/>
      <c r="CLZ263" s="402"/>
      <c r="CMA263" s="404"/>
      <c r="CMB263" s="49"/>
      <c r="CMC263" s="49"/>
      <c r="CMD263" s="49"/>
      <c r="CME263" s="99"/>
      <c r="CMF263" s="98"/>
      <c r="CMG263" s="49"/>
      <c r="CMH263" s="405"/>
      <c r="CMI263" s="405"/>
      <c r="CMJ263" s="277"/>
      <c r="CMK263" s="277"/>
      <c r="CML263" s="277"/>
      <c r="CMM263" s="277"/>
      <c r="CMN263" s="277"/>
      <c r="CMO263" s="277"/>
      <c r="CMP263" s="277"/>
      <c r="CMQ263" s="277"/>
      <c r="CMR263" s="402"/>
      <c r="CMS263" s="404"/>
      <c r="CMT263" s="49"/>
      <c r="CMU263" s="49"/>
      <c r="CMV263" s="49"/>
      <c r="CMW263" s="99"/>
      <c r="CMX263" s="98"/>
      <c r="CMY263" s="49"/>
      <c r="CMZ263" s="405"/>
      <c r="CNA263" s="405"/>
      <c r="CNB263" s="277"/>
      <c r="CNC263" s="277"/>
      <c r="CND263" s="277"/>
      <c r="CNE263" s="277"/>
      <c r="CNF263" s="277"/>
      <c r="CNG263" s="277"/>
      <c r="CNH263" s="277"/>
      <c r="CNI263" s="277"/>
      <c r="CNJ263" s="402"/>
      <c r="CNK263" s="404"/>
      <c r="CNL263" s="49"/>
      <c r="CNM263" s="49"/>
      <c r="CNN263" s="49"/>
      <c r="CNO263" s="99"/>
      <c r="CNP263" s="98"/>
      <c r="CNQ263" s="49"/>
      <c r="CNR263" s="405"/>
      <c r="CNS263" s="405"/>
      <c r="CNT263" s="277"/>
      <c r="CNU263" s="277"/>
      <c r="CNV263" s="277"/>
      <c r="CNW263" s="277"/>
      <c r="CNX263" s="277"/>
      <c r="CNY263" s="277"/>
      <c r="CNZ263" s="277"/>
      <c r="COA263" s="277"/>
      <c r="COB263" s="402"/>
      <c r="COC263" s="404"/>
      <c r="COD263" s="49"/>
      <c r="COE263" s="49"/>
      <c r="COF263" s="49"/>
      <c r="COG263" s="99"/>
      <c r="COH263" s="98"/>
      <c r="COI263" s="49"/>
      <c r="COJ263" s="405"/>
      <c r="COK263" s="405"/>
      <c r="COL263" s="277"/>
      <c r="COM263" s="277"/>
      <c r="CON263" s="277"/>
      <c r="COO263" s="277"/>
      <c r="COP263" s="277"/>
      <c r="COQ263" s="277"/>
      <c r="COR263" s="277"/>
      <c r="COS263" s="277"/>
      <c r="COT263" s="402"/>
      <c r="COU263" s="404"/>
      <c r="COV263" s="49"/>
      <c r="COW263" s="49"/>
      <c r="COX263" s="49"/>
      <c r="COY263" s="99"/>
      <c r="COZ263" s="98"/>
      <c r="CPA263" s="49"/>
      <c r="CPB263" s="405"/>
      <c r="CPC263" s="405"/>
      <c r="CPD263" s="277"/>
      <c r="CPE263" s="277"/>
      <c r="CPF263" s="277"/>
      <c r="CPG263" s="277"/>
      <c r="CPH263" s="277"/>
      <c r="CPI263" s="277"/>
      <c r="CPJ263" s="277"/>
      <c r="CPK263" s="277"/>
      <c r="CPL263" s="402"/>
      <c r="CPM263" s="404"/>
      <c r="CPN263" s="49"/>
      <c r="CPO263" s="49"/>
      <c r="CPP263" s="49"/>
      <c r="CPQ263" s="99"/>
      <c r="CPR263" s="98"/>
      <c r="CPS263" s="49"/>
      <c r="CPT263" s="405"/>
      <c r="CPU263" s="405"/>
      <c r="CPV263" s="277"/>
      <c r="CPW263" s="277"/>
      <c r="CPX263" s="277"/>
      <c r="CPY263" s="277"/>
      <c r="CPZ263" s="277"/>
      <c r="CQA263" s="277"/>
      <c r="CQB263" s="277"/>
      <c r="CQC263" s="277"/>
      <c r="CQD263" s="402"/>
      <c r="CQE263" s="404"/>
      <c r="CQF263" s="49"/>
      <c r="CQG263" s="49"/>
      <c r="CQH263" s="49"/>
      <c r="CQI263" s="99"/>
      <c r="CQJ263" s="98"/>
      <c r="CQK263" s="49"/>
      <c r="CQL263" s="405"/>
      <c r="CQM263" s="405"/>
      <c r="CQN263" s="277"/>
      <c r="CQO263" s="277"/>
      <c r="CQP263" s="277"/>
      <c r="CQQ263" s="277"/>
      <c r="CQR263" s="277"/>
      <c r="CQS263" s="277"/>
      <c r="CQT263" s="277"/>
      <c r="CQU263" s="277"/>
      <c r="CQV263" s="402"/>
      <c r="CQW263" s="404"/>
      <c r="CQX263" s="49"/>
      <c r="CQY263" s="49"/>
      <c r="CQZ263" s="49"/>
      <c r="CRA263" s="99"/>
      <c r="CRB263" s="98"/>
      <c r="CRC263" s="49"/>
      <c r="CRD263" s="405"/>
      <c r="CRE263" s="405"/>
      <c r="CRF263" s="277"/>
      <c r="CRG263" s="277"/>
      <c r="CRH263" s="277"/>
      <c r="CRI263" s="277"/>
      <c r="CRJ263" s="277"/>
      <c r="CRK263" s="277"/>
      <c r="CRL263" s="277"/>
      <c r="CRM263" s="277"/>
      <c r="CRN263" s="402"/>
      <c r="CRO263" s="404"/>
      <c r="CRP263" s="49"/>
      <c r="CRQ263" s="49"/>
      <c r="CRR263" s="49"/>
      <c r="CRS263" s="99"/>
      <c r="CRT263" s="98"/>
      <c r="CRU263" s="49"/>
      <c r="CRV263" s="405"/>
      <c r="CRW263" s="405"/>
      <c r="CRX263" s="277"/>
      <c r="CRY263" s="277"/>
      <c r="CRZ263" s="277"/>
      <c r="CSA263" s="277"/>
      <c r="CSB263" s="277"/>
      <c r="CSC263" s="277"/>
      <c r="CSD263" s="277"/>
      <c r="CSE263" s="277"/>
      <c r="CSF263" s="402"/>
      <c r="CSG263" s="404"/>
      <c r="CSH263" s="49"/>
      <c r="CSI263" s="49"/>
      <c r="CSJ263" s="49"/>
      <c r="CSK263" s="99"/>
      <c r="CSL263" s="98"/>
      <c r="CSM263" s="49"/>
      <c r="CSN263" s="405"/>
      <c r="CSO263" s="405"/>
      <c r="CSP263" s="277"/>
      <c r="CSQ263" s="277"/>
      <c r="CSR263" s="277"/>
      <c r="CSS263" s="277"/>
      <c r="CST263" s="277"/>
      <c r="CSU263" s="277"/>
      <c r="CSV263" s="277"/>
      <c r="CSW263" s="277"/>
      <c r="CSX263" s="402"/>
      <c r="CSY263" s="404"/>
      <c r="CSZ263" s="49"/>
      <c r="CTA263" s="49"/>
      <c r="CTB263" s="49"/>
      <c r="CTC263" s="99"/>
      <c r="CTD263" s="98"/>
      <c r="CTE263" s="49"/>
      <c r="CTF263" s="405"/>
      <c r="CTG263" s="405"/>
      <c r="CTH263" s="277"/>
      <c r="CTI263" s="277"/>
      <c r="CTJ263" s="277"/>
      <c r="CTK263" s="277"/>
      <c r="CTL263" s="277"/>
      <c r="CTM263" s="277"/>
      <c r="CTN263" s="277"/>
      <c r="CTO263" s="277"/>
      <c r="CTP263" s="402"/>
      <c r="CTQ263" s="404"/>
      <c r="CTR263" s="49"/>
      <c r="CTS263" s="49"/>
      <c r="CTT263" s="49"/>
      <c r="CTU263" s="99"/>
      <c r="CTV263" s="98"/>
      <c r="CTW263" s="49"/>
      <c r="CTX263" s="405"/>
      <c r="CTY263" s="405"/>
      <c r="CTZ263" s="277"/>
      <c r="CUA263" s="277"/>
      <c r="CUB263" s="277"/>
      <c r="CUC263" s="277"/>
      <c r="CUD263" s="277"/>
      <c r="CUE263" s="277"/>
      <c r="CUF263" s="277"/>
      <c r="CUG263" s="277"/>
      <c r="CUH263" s="402"/>
      <c r="CUI263" s="404"/>
      <c r="CUJ263" s="49"/>
      <c r="CUK263" s="49"/>
      <c r="CUL263" s="49"/>
      <c r="CUM263" s="99"/>
      <c r="CUN263" s="98"/>
      <c r="CUO263" s="49"/>
      <c r="CUP263" s="405"/>
      <c r="CUQ263" s="405"/>
      <c r="CUR263" s="277"/>
      <c r="CUS263" s="277"/>
      <c r="CUT263" s="277"/>
      <c r="CUU263" s="277"/>
      <c r="CUV263" s="277"/>
      <c r="CUW263" s="277"/>
      <c r="CUX263" s="277"/>
      <c r="CUY263" s="277"/>
      <c r="CUZ263" s="402"/>
      <c r="CVA263" s="404"/>
      <c r="CVB263" s="49"/>
      <c r="CVC263" s="49"/>
      <c r="CVD263" s="49"/>
      <c r="CVE263" s="99"/>
      <c r="CVF263" s="98"/>
      <c r="CVG263" s="49"/>
      <c r="CVH263" s="405"/>
      <c r="CVI263" s="405"/>
      <c r="CVJ263" s="277"/>
      <c r="CVK263" s="277"/>
      <c r="CVL263" s="277"/>
      <c r="CVM263" s="277"/>
      <c r="CVN263" s="277"/>
      <c r="CVO263" s="277"/>
      <c r="CVP263" s="277"/>
      <c r="CVQ263" s="277"/>
      <c r="CVR263" s="402"/>
      <c r="CVS263" s="404"/>
      <c r="CVT263" s="49"/>
      <c r="CVU263" s="49"/>
      <c r="CVV263" s="49"/>
      <c r="CVW263" s="99"/>
      <c r="CVX263" s="98"/>
      <c r="CVY263" s="49"/>
      <c r="CVZ263" s="405"/>
      <c r="CWA263" s="405"/>
      <c r="CWB263" s="277"/>
      <c r="CWC263" s="277"/>
      <c r="CWD263" s="277"/>
      <c r="CWE263" s="277"/>
      <c r="CWF263" s="277"/>
      <c r="CWG263" s="277"/>
      <c r="CWH263" s="277"/>
      <c r="CWI263" s="277"/>
      <c r="CWJ263" s="402"/>
      <c r="CWK263" s="404"/>
      <c r="CWL263" s="49"/>
      <c r="CWM263" s="49"/>
      <c r="CWN263" s="49"/>
      <c r="CWO263" s="99"/>
      <c r="CWP263" s="98"/>
      <c r="CWQ263" s="49"/>
      <c r="CWR263" s="405"/>
      <c r="CWS263" s="405"/>
      <c r="CWT263" s="277"/>
      <c r="CWU263" s="277"/>
      <c r="CWV263" s="277"/>
      <c r="CWW263" s="277"/>
      <c r="CWX263" s="277"/>
      <c r="CWY263" s="277"/>
      <c r="CWZ263" s="277"/>
      <c r="CXA263" s="277"/>
      <c r="CXB263" s="402"/>
      <c r="CXC263" s="404"/>
      <c r="CXD263" s="49"/>
      <c r="CXE263" s="49"/>
      <c r="CXF263" s="49"/>
      <c r="CXG263" s="99"/>
      <c r="CXH263" s="98"/>
      <c r="CXI263" s="49"/>
      <c r="CXJ263" s="405"/>
      <c r="CXK263" s="405"/>
      <c r="CXL263" s="277"/>
      <c r="CXM263" s="277"/>
      <c r="CXN263" s="277"/>
      <c r="CXO263" s="277"/>
      <c r="CXP263" s="277"/>
      <c r="CXQ263" s="277"/>
      <c r="CXR263" s="277"/>
      <c r="CXS263" s="277"/>
      <c r="CXT263" s="402"/>
      <c r="CXU263" s="404"/>
      <c r="CXV263" s="49"/>
      <c r="CXW263" s="49"/>
      <c r="CXX263" s="49"/>
      <c r="CXY263" s="99"/>
      <c r="CXZ263" s="98"/>
      <c r="CYA263" s="49"/>
      <c r="CYB263" s="405"/>
      <c r="CYC263" s="405"/>
      <c r="CYD263" s="277"/>
      <c r="CYE263" s="277"/>
      <c r="CYF263" s="277"/>
      <c r="CYG263" s="277"/>
      <c r="CYH263" s="277"/>
      <c r="CYI263" s="277"/>
      <c r="CYJ263" s="277"/>
      <c r="CYK263" s="277"/>
      <c r="CYL263" s="402"/>
      <c r="CYM263" s="404"/>
      <c r="CYN263" s="49"/>
      <c r="CYO263" s="49"/>
      <c r="CYP263" s="49"/>
      <c r="CYQ263" s="99"/>
      <c r="CYR263" s="98"/>
      <c r="CYS263" s="49"/>
      <c r="CYT263" s="405"/>
      <c r="CYU263" s="405"/>
      <c r="CYV263" s="277"/>
      <c r="CYW263" s="277"/>
      <c r="CYX263" s="277"/>
      <c r="CYY263" s="277"/>
      <c r="CYZ263" s="277"/>
      <c r="CZA263" s="277"/>
      <c r="CZB263" s="277"/>
      <c r="CZC263" s="277"/>
      <c r="CZD263" s="402"/>
      <c r="CZE263" s="404"/>
      <c r="CZF263" s="49"/>
      <c r="CZG263" s="49"/>
      <c r="CZH263" s="49"/>
      <c r="CZI263" s="99"/>
      <c r="CZJ263" s="98"/>
      <c r="CZK263" s="49"/>
      <c r="CZL263" s="405"/>
      <c r="CZM263" s="405"/>
      <c r="CZN263" s="277"/>
      <c r="CZO263" s="277"/>
      <c r="CZP263" s="277"/>
      <c r="CZQ263" s="277"/>
      <c r="CZR263" s="277"/>
      <c r="CZS263" s="277"/>
      <c r="CZT263" s="277"/>
      <c r="CZU263" s="277"/>
      <c r="CZV263" s="402"/>
      <c r="CZW263" s="404"/>
      <c r="CZX263" s="49"/>
      <c r="CZY263" s="49"/>
      <c r="CZZ263" s="49"/>
      <c r="DAA263" s="99"/>
      <c r="DAB263" s="98"/>
      <c r="DAC263" s="49"/>
      <c r="DAD263" s="405"/>
      <c r="DAE263" s="405"/>
      <c r="DAF263" s="277"/>
      <c r="DAG263" s="277"/>
      <c r="DAH263" s="277"/>
      <c r="DAI263" s="277"/>
      <c r="DAJ263" s="277"/>
      <c r="DAK263" s="277"/>
      <c r="DAL263" s="277"/>
      <c r="DAM263" s="277"/>
      <c r="DAN263" s="402"/>
      <c r="DAO263" s="404"/>
      <c r="DAP263" s="49"/>
      <c r="DAQ263" s="49"/>
      <c r="DAR263" s="49"/>
      <c r="DAS263" s="99"/>
      <c r="DAT263" s="98"/>
      <c r="DAU263" s="49"/>
      <c r="DAV263" s="405"/>
      <c r="DAW263" s="405"/>
      <c r="DAX263" s="277"/>
      <c r="DAY263" s="277"/>
      <c r="DAZ263" s="277"/>
      <c r="DBA263" s="277"/>
      <c r="DBB263" s="277"/>
      <c r="DBC263" s="277"/>
      <c r="DBD263" s="277"/>
      <c r="DBE263" s="277"/>
      <c r="DBF263" s="402"/>
      <c r="DBG263" s="404"/>
      <c r="DBH263" s="49"/>
      <c r="DBI263" s="49"/>
      <c r="DBJ263" s="49"/>
      <c r="DBK263" s="99"/>
      <c r="DBL263" s="98"/>
      <c r="DBM263" s="49"/>
      <c r="DBN263" s="405"/>
      <c r="DBO263" s="405"/>
      <c r="DBP263" s="277"/>
      <c r="DBQ263" s="277"/>
      <c r="DBR263" s="277"/>
      <c r="DBS263" s="277"/>
      <c r="DBT263" s="277"/>
      <c r="DBU263" s="277"/>
      <c r="DBV263" s="277"/>
      <c r="DBW263" s="277"/>
      <c r="DBX263" s="402"/>
      <c r="DBY263" s="404"/>
      <c r="DBZ263" s="49"/>
      <c r="DCA263" s="49"/>
      <c r="DCB263" s="49"/>
      <c r="DCC263" s="99"/>
      <c r="DCD263" s="98"/>
      <c r="DCE263" s="49"/>
      <c r="DCF263" s="405"/>
      <c r="DCG263" s="405"/>
      <c r="DCH263" s="277"/>
      <c r="DCI263" s="277"/>
      <c r="DCJ263" s="277"/>
      <c r="DCK263" s="277"/>
      <c r="DCL263" s="277"/>
      <c r="DCM263" s="277"/>
      <c r="DCN263" s="277"/>
      <c r="DCO263" s="277"/>
      <c r="DCP263" s="402"/>
      <c r="DCQ263" s="404"/>
      <c r="DCR263" s="49"/>
      <c r="DCS263" s="49"/>
      <c r="DCT263" s="49"/>
      <c r="DCU263" s="99"/>
      <c r="DCV263" s="98"/>
      <c r="DCW263" s="49"/>
      <c r="DCX263" s="405"/>
      <c r="DCY263" s="405"/>
      <c r="DCZ263" s="277"/>
      <c r="DDA263" s="277"/>
      <c r="DDB263" s="277"/>
      <c r="DDC263" s="277"/>
      <c r="DDD263" s="277"/>
      <c r="DDE263" s="277"/>
      <c r="DDF263" s="277"/>
      <c r="DDG263" s="277"/>
      <c r="DDH263" s="402"/>
      <c r="DDI263" s="404"/>
      <c r="DDJ263" s="49"/>
      <c r="DDK263" s="49"/>
      <c r="DDL263" s="49"/>
      <c r="DDM263" s="99"/>
      <c r="DDN263" s="98"/>
      <c r="DDO263" s="49"/>
      <c r="DDP263" s="405"/>
      <c r="DDQ263" s="405"/>
      <c r="DDR263" s="277"/>
      <c r="DDS263" s="277"/>
      <c r="DDT263" s="277"/>
      <c r="DDU263" s="277"/>
      <c r="DDV263" s="277"/>
      <c r="DDW263" s="277"/>
      <c r="DDX263" s="277"/>
      <c r="DDY263" s="277"/>
      <c r="DDZ263" s="402"/>
      <c r="DEA263" s="404"/>
      <c r="DEB263" s="49"/>
      <c r="DEC263" s="49"/>
      <c r="DED263" s="49"/>
      <c r="DEE263" s="99"/>
      <c r="DEF263" s="98"/>
      <c r="DEG263" s="49"/>
      <c r="DEH263" s="405"/>
      <c r="DEI263" s="405"/>
      <c r="DEJ263" s="277"/>
      <c r="DEK263" s="277"/>
      <c r="DEL263" s="277"/>
      <c r="DEM263" s="277"/>
      <c r="DEN263" s="277"/>
      <c r="DEO263" s="277"/>
      <c r="DEP263" s="277"/>
      <c r="DEQ263" s="277"/>
      <c r="DER263" s="402"/>
      <c r="DES263" s="404"/>
      <c r="DET263" s="49"/>
      <c r="DEU263" s="49"/>
      <c r="DEV263" s="49"/>
      <c r="DEW263" s="99"/>
      <c r="DEX263" s="98"/>
      <c r="DEY263" s="49"/>
      <c r="DEZ263" s="405"/>
      <c r="DFA263" s="405"/>
      <c r="DFB263" s="277"/>
      <c r="DFC263" s="277"/>
      <c r="DFD263" s="277"/>
      <c r="DFE263" s="277"/>
      <c r="DFF263" s="277"/>
      <c r="DFG263" s="277"/>
      <c r="DFH263" s="277"/>
      <c r="DFI263" s="277"/>
      <c r="DFJ263" s="402"/>
      <c r="DFK263" s="404"/>
      <c r="DFL263" s="49"/>
      <c r="DFM263" s="49"/>
      <c r="DFN263" s="49"/>
      <c r="DFO263" s="99"/>
      <c r="DFP263" s="98"/>
      <c r="DFQ263" s="49"/>
      <c r="DFR263" s="405"/>
      <c r="DFS263" s="405"/>
      <c r="DFT263" s="277"/>
      <c r="DFU263" s="277"/>
      <c r="DFV263" s="277"/>
      <c r="DFW263" s="277"/>
      <c r="DFX263" s="277"/>
      <c r="DFY263" s="277"/>
      <c r="DFZ263" s="277"/>
      <c r="DGA263" s="277"/>
      <c r="DGB263" s="402"/>
      <c r="DGC263" s="404"/>
      <c r="DGD263" s="49"/>
      <c r="DGE263" s="49"/>
      <c r="DGF263" s="49"/>
      <c r="DGG263" s="99"/>
      <c r="DGH263" s="98"/>
      <c r="DGI263" s="49"/>
      <c r="DGJ263" s="405"/>
      <c r="DGK263" s="405"/>
      <c r="DGL263" s="277"/>
      <c r="DGM263" s="277"/>
      <c r="DGN263" s="277"/>
      <c r="DGO263" s="277"/>
      <c r="DGP263" s="277"/>
      <c r="DGQ263" s="277"/>
      <c r="DGR263" s="277"/>
      <c r="DGS263" s="277"/>
      <c r="DGT263" s="402"/>
      <c r="DGU263" s="404"/>
      <c r="DGV263" s="49"/>
      <c r="DGW263" s="49"/>
      <c r="DGX263" s="49"/>
      <c r="DGY263" s="99"/>
      <c r="DGZ263" s="98"/>
      <c r="DHA263" s="49"/>
      <c r="DHB263" s="405"/>
      <c r="DHC263" s="405"/>
      <c r="DHD263" s="277"/>
      <c r="DHE263" s="277"/>
      <c r="DHF263" s="277"/>
      <c r="DHG263" s="277"/>
      <c r="DHH263" s="277"/>
      <c r="DHI263" s="277"/>
      <c r="DHJ263" s="277"/>
      <c r="DHK263" s="277"/>
      <c r="DHL263" s="402"/>
      <c r="DHM263" s="404"/>
      <c r="DHN263" s="49"/>
      <c r="DHO263" s="49"/>
      <c r="DHP263" s="49"/>
      <c r="DHQ263" s="99"/>
      <c r="DHR263" s="98"/>
      <c r="DHS263" s="49"/>
      <c r="DHT263" s="405"/>
      <c r="DHU263" s="405"/>
      <c r="DHV263" s="277"/>
      <c r="DHW263" s="277"/>
      <c r="DHX263" s="277"/>
      <c r="DHY263" s="277"/>
      <c r="DHZ263" s="277"/>
      <c r="DIA263" s="277"/>
      <c r="DIB263" s="277"/>
      <c r="DIC263" s="277"/>
      <c r="DID263" s="402"/>
      <c r="DIE263" s="404"/>
      <c r="DIF263" s="49"/>
      <c r="DIG263" s="49"/>
      <c r="DIH263" s="49"/>
      <c r="DII263" s="99"/>
      <c r="DIJ263" s="98"/>
      <c r="DIK263" s="49"/>
      <c r="DIL263" s="405"/>
      <c r="DIM263" s="405"/>
      <c r="DIN263" s="277"/>
      <c r="DIO263" s="277"/>
      <c r="DIP263" s="277"/>
      <c r="DIQ263" s="277"/>
      <c r="DIR263" s="277"/>
      <c r="DIS263" s="277"/>
      <c r="DIT263" s="277"/>
      <c r="DIU263" s="277"/>
      <c r="DIV263" s="402"/>
      <c r="DIW263" s="404"/>
      <c r="DIX263" s="49"/>
      <c r="DIY263" s="49"/>
      <c r="DIZ263" s="49"/>
      <c r="DJA263" s="99"/>
      <c r="DJB263" s="98"/>
      <c r="DJC263" s="49"/>
      <c r="DJD263" s="405"/>
      <c r="DJE263" s="405"/>
      <c r="DJF263" s="277"/>
      <c r="DJG263" s="277"/>
      <c r="DJH263" s="277"/>
      <c r="DJI263" s="277"/>
      <c r="DJJ263" s="277"/>
      <c r="DJK263" s="277"/>
      <c r="DJL263" s="277"/>
      <c r="DJM263" s="277"/>
      <c r="DJN263" s="402"/>
      <c r="DJO263" s="404"/>
      <c r="DJP263" s="49"/>
      <c r="DJQ263" s="49"/>
      <c r="DJR263" s="49"/>
      <c r="DJS263" s="99"/>
      <c r="DJT263" s="98"/>
      <c r="DJU263" s="49"/>
      <c r="DJV263" s="405"/>
      <c r="DJW263" s="405"/>
      <c r="DJX263" s="277"/>
      <c r="DJY263" s="277"/>
      <c r="DJZ263" s="277"/>
      <c r="DKA263" s="277"/>
      <c r="DKB263" s="277"/>
      <c r="DKC263" s="277"/>
      <c r="DKD263" s="277"/>
      <c r="DKE263" s="277"/>
      <c r="DKF263" s="402"/>
      <c r="DKG263" s="404"/>
      <c r="DKH263" s="49"/>
      <c r="DKI263" s="49"/>
      <c r="DKJ263" s="49"/>
      <c r="DKK263" s="99"/>
      <c r="DKL263" s="98"/>
      <c r="DKM263" s="49"/>
      <c r="DKN263" s="405"/>
      <c r="DKO263" s="405"/>
      <c r="DKP263" s="277"/>
      <c r="DKQ263" s="277"/>
      <c r="DKR263" s="277"/>
      <c r="DKS263" s="277"/>
      <c r="DKT263" s="277"/>
      <c r="DKU263" s="277"/>
      <c r="DKV263" s="277"/>
      <c r="DKW263" s="277"/>
      <c r="DKX263" s="402"/>
      <c r="DKY263" s="404"/>
      <c r="DKZ263" s="49"/>
      <c r="DLA263" s="49"/>
      <c r="DLB263" s="49"/>
      <c r="DLC263" s="99"/>
      <c r="DLD263" s="98"/>
      <c r="DLE263" s="49"/>
      <c r="DLF263" s="405"/>
      <c r="DLG263" s="405"/>
      <c r="DLH263" s="277"/>
      <c r="DLI263" s="277"/>
      <c r="DLJ263" s="277"/>
      <c r="DLK263" s="277"/>
      <c r="DLL263" s="277"/>
      <c r="DLM263" s="277"/>
      <c r="DLN263" s="277"/>
      <c r="DLO263" s="277"/>
      <c r="DLP263" s="402"/>
      <c r="DLQ263" s="404"/>
      <c r="DLR263" s="49"/>
      <c r="DLS263" s="49"/>
      <c r="DLT263" s="49"/>
      <c r="DLU263" s="99"/>
      <c r="DLV263" s="98"/>
      <c r="DLW263" s="49"/>
      <c r="DLX263" s="405"/>
      <c r="DLY263" s="405"/>
      <c r="DLZ263" s="277"/>
      <c r="DMA263" s="277"/>
      <c r="DMB263" s="277"/>
      <c r="DMC263" s="277"/>
      <c r="DMD263" s="277"/>
      <c r="DME263" s="277"/>
      <c r="DMF263" s="277"/>
      <c r="DMG263" s="277"/>
      <c r="DMH263" s="402"/>
      <c r="DMI263" s="404"/>
      <c r="DMJ263" s="49"/>
      <c r="DMK263" s="49"/>
      <c r="DML263" s="49"/>
      <c r="DMM263" s="99"/>
      <c r="DMN263" s="98"/>
      <c r="DMO263" s="49"/>
      <c r="DMP263" s="405"/>
      <c r="DMQ263" s="405"/>
      <c r="DMR263" s="277"/>
      <c r="DMS263" s="277"/>
      <c r="DMT263" s="277"/>
      <c r="DMU263" s="277"/>
      <c r="DMV263" s="277"/>
      <c r="DMW263" s="277"/>
      <c r="DMX263" s="277"/>
      <c r="DMY263" s="277"/>
      <c r="DMZ263" s="402"/>
      <c r="DNA263" s="404"/>
      <c r="DNB263" s="49"/>
      <c r="DNC263" s="49"/>
      <c r="DND263" s="49"/>
      <c r="DNE263" s="99"/>
      <c r="DNF263" s="98"/>
      <c r="DNG263" s="49"/>
      <c r="DNH263" s="405"/>
      <c r="DNI263" s="405"/>
      <c r="DNJ263" s="277"/>
      <c r="DNK263" s="277"/>
      <c r="DNL263" s="277"/>
      <c r="DNM263" s="277"/>
      <c r="DNN263" s="277"/>
      <c r="DNO263" s="277"/>
      <c r="DNP263" s="277"/>
      <c r="DNQ263" s="277"/>
      <c r="DNR263" s="402"/>
      <c r="DNS263" s="404"/>
      <c r="DNT263" s="49"/>
      <c r="DNU263" s="49"/>
      <c r="DNV263" s="49"/>
      <c r="DNW263" s="99"/>
      <c r="DNX263" s="98"/>
      <c r="DNY263" s="49"/>
      <c r="DNZ263" s="405"/>
      <c r="DOA263" s="405"/>
      <c r="DOB263" s="277"/>
      <c r="DOC263" s="277"/>
      <c r="DOD263" s="277"/>
      <c r="DOE263" s="277"/>
      <c r="DOF263" s="277"/>
      <c r="DOG263" s="277"/>
      <c r="DOH263" s="277"/>
      <c r="DOI263" s="277"/>
      <c r="DOJ263" s="402"/>
      <c r="DOK263" s="404"/>
      <c r="DOL263" s="49"/>
      <c r="DOM263" s="49"/>
      <c r="DON263" s="49"/>
      <c r="DOO263" s="99"/>
      <c r="DOP263" s="98"/>
      <c r="DOQ263" s="49"/>
      <c r="DOR263" s="405"/>
      <c r="DOS263" s="405"/>
      <c r="DOT263" s="277"/>
      <c r="DOU263" s="277"/>
      <c r="DOV263" s="277"/>
      <c r="DOW263" s="277"/>
      <c r="DOX263" s="277"/>
      <c r="DOY263" s="277"/>
      <c r="DOZ263" s="277"/>
      <c r="DPA263" s="277"/>
      <c r="DPB263" s="402"/>
      <c r="DPC263" s="404"/>
      <c r="DPD263" s="49"/>
      <c r="DPE263" s="49"/>
      <c r="DPF263" s="49"/>
      <c r="DPG263" s="99"/>
      <c r="DPH263" s="98"/>
      <c r="DPI263" s="49"/>
      <c r="DPJ263" s="405"/>
      <c r="DPK263" s="405"/>
      <c r="DPL263" s="277"/>
      <c r="DPM263" s="277"/>
      <c r="DPN263" s="277"/>
      <c r="DPO263" s="277"/>
      <c r="DPP263" s="277"/>
      <c r="DPQ263" s="277"/>
      <c r="DPR263" s="277"/>
      <c r="DPS263" s="277"/>
      <c r="DPT263" s="402"/>
      <c r="DPU263" s="404"/>
      <c r="DPV263" s="49"/>
      <c r="DPW263" s="49"/>
      <c r="DPX263" s="49"/>
      <c r="DPY263" s="99"/>
      <c r="DPZ263" s="98"/>
      <c r="DQA263" s="49"/>
      <c r="DQB263" s="405"/>
      <c r="DQC263" s="405"/>
      <c r="DQD263" s="277"/>
      <c r="DQE263" s="277"/>
      <c r="DQF263" s="277"/>
      <c r="DQG263" s="277"/>
      <c r="DQH263" s="277"/>
      <c r="DQI263" s="277"/>
      <c r="DQJ263" s="277"/>
      <c r="DQK263" s="277"/>
      <c r="DQL263" s="402"/>
      <c r="DQM263" s="404"/>
      <c r="DQN263" s="49"/>
      <c r="DQO263" s="49"/>
      <c r="DQP263" s="49"/>
      <c r="DQQ263" s="99"/>
      <c r="DQR263" s="98"/>
      <c r="DQS263" s="49"/>
      <c r="DQT263" s="405"/>
      <c r="DQU263" s="405"/>
      <c r="DQV263" s="277"/>
      <c r="DQW263" s="277"/>
      <c r="DQX263" s="277"/>
      <c r="DQY263" s="277"/>
      <c r="DQZ263" s="277"/>
      <c r="DRA263" s="277"/>
      <c r="DRB263" s="277"/>
      <c r="DRC263" s="277"/>
      <c r="DRD263" s="402"/>
      <c r="DRE263" s="404"/>
      <c r="DRF263" s="49"/>
      <c r="DRG263" s="49"/>
      <c r="DRH263" s="49"/>
      <c r="DRI263" s="99"/>
      <c r="DRJ263" s="98"/>
      <c r="DRK263" s="49"/>
      <c r="DRL263" s="405"/>
      <c r="DRM263" s="405"/>
      <c r="DRN263" s="277"/>
      <c r="DRO263" s="277"/>
      <c r="DRP263" s="277"/>
      <c r="DRQ263" s="277"/>
      <c r="DRR263" s="277"/>
      <c r="DRS263" s="277"/>
      <c r="DRT263" s="277"/>
      <c r="DRU263" s="277"/>
      <c r="DRV263" s="402"/>
      <c r="DRW263" s="404"/>
      <c r="DRX263" s="49"/>
      <c r="DRY263" s="49"/>
      <c r="DRZ263" s="49"/>
      <c r="DSA263" s="99"/>
      <c r="DSB263" s="98"/>
      <c r="DSC263" s="49"/>
      <c r="DSD263" s="405"/>
      <c r="DSE263" s="405"/>
      <c r="DSF263" s="277"/>
      <c r="DSG263" s="277"/>
      <c r="DSH263" s="277"/>
      <c r="DSI263" s="277"/>
      <c r="DSJ263" s="277"/>
      <c r="DSK263" s="277"/>
      <c r="DSL263" s="277"/>
      <c r="DSM263" s="277"/>
      <c r="DSN263" s="402"/>
      <c r="DSO263" s="404"/>
      <c r="DSP263" s="49"/>
      <c r="DSQ263" s="49"/>
      <c r="DSR263" s="49"/>
      <c r="DSS263" s="99"/>
      <c r="DST263" s="98"/>
      <c r="DSU263" s="49"/>
      <c r="DSV263" s="405"/>
      <c r="DSW263" s="405"/>
      <c r="DSX263" s="277"/>
      <c r="DSY263" s="277"/>
      <c r="DSZ263" s="277"/>
      <c r="DTA263" s="277"/>
      <c r="DTB263" s="277"/>
      <c r="DTC263" s="277"/>
      <c r="DTD263" s="277"/>
      <c r="DTE263" s="277"/>
      <c r="DTF263" s="402"/>
      <c r="DTG263" s="404"/>
      <c r="DTH263" s="49"/>
      <c r="DTI263" s="49"/>
      <c r="DTJ263" s="49"/>
      <c r="DTK263" s="99"/>
      <c r="DTL263" s="98"/>
      <c r="DTM263" s="49"/>
      <c r="DTN263" s="405"/>
      <c r="DTO263" s="405"/>
      <c r="DTP263" s="277"/>
      <c r="DTQ263" s="277"/>
      <c r="DTR263" s="277"/>
      <c r="DTS263" s="277"/>
      <c r="DTT263" s="277"/>
      <c r="DTU263" s="277"/>
      <c r="DTV263" s="277"/>
      <c r="DTW263" s="277"/>
      <c r="DTX263" s="402"/>
      <c r="DTY263" s="404"/>
      <c r="DTZ263" s="49"/>
      <c r="DUA263" s="49"/>
      <c r="DUB263" s="49"/>
      <c r="DUC263" s="99"/>
      <c r="DUD263" s="98"/>
      <c r="DUE263" s="49"/>
      <c r="DUF263" s="405"/>
      <c r="DUG263" s="405"/>
      <c r="DUH263" s="277"/>
      <c r="DUI263" s="277"/>
      <c r="DUJ263" s="277"/>
      <c r="DUK263" s="277"/>
      <c r="DUL263" s="277"/>
      <c r="DUM263" s="277"/>
      <c r="DUN263" s="277"/>
      <c r="DUO263" s="277"/>
      <c r="DUP263" s="402"/>
      <c r="DUQ263" s="404"/>
      <c r="DUR263" s="49"/>
      <c r="DUS263" s="49"/>
      <c r="DUT263" s="49"/>
      <c r="DUU263" s="99"/>
      <c r="DUV263" s="98"/>
      <c r="DUW263" s="49"/>
      <c r="DUX263" s="405"/>
      <c r="DUY263" s="405"/>
      <c r="DUZ263" s="277"/>
      <c r="DVA263" s="277"/>
      <c r="DVB263" s="277"/>
      <c r="DVC263" s="277"/>
      <c r="DVD263" s="277"/>
      <c r="DVE263" s="277"/>
      <c r="DVF263" s="277"/>
      <c r="DVG263" s="277"/>
      <c r="DVH263" s="402"/>
      <c r="DVI263" s="404"/>
      <c r="DVJ263" s="49"/>
      <c r="DVK263" s="49"/>
      <c r="DVL263" s="49"/>
      <c r="DVM263" s="99"/>
      <c r="DVN263" s="98"/>
      <c r="DVO263" s="49"/>
      <c r="DVP263" s="405"/>
      <c r="DVQ263" s="405"/>
      <c r="DVR263" s="277"/>
      <c r="DVS263" s="277"/>
      <c r="DVT263" s="277"/>
      <c r="DVU263" s="277"/>
      <c r="DVV263" s="277"/>
      <c r="DVW263" s="277"/>
      <c r="DVX263" s="277"/>
      <c r="DVY263" s="277"/>
      <c r="DVZ263" s="402"/>
      <c r="DWA263" s="404"/>
      <c r="DWB263" s="49"/>
      <c r="DWC263" s="49"/>
      <c r="DWD263" s="49"/>
      <c r="DWE263" s="99"/>
      <c r="DWF263" s="98"/>
      <c r="DWG263" s="49"/>
      <c r="DWH263" s="405"/>
      <c r="DWI263" s="405"/>
      <c r="DWJ263" s="277"/>
      <c r="DWK263" s="277"/>
      <c r="DWL263" s="277"/>
      <c r="DWM263" s="277"/>
      <c r="DWN263" s="277"/>
      <c r="DWO263" s="277"/>
      <c r="DWP263" s="277"/>
      <c r="DWQ263" s="277"/>
      <c r="DWR263" s="402"/>
      <c r="DWS263" s="404"/>
      <c r="DWT263" s="49"/>
      <c r="DWU263" s="49"/>
      <c r="DWV263" s="49"/>
      <c r="DWW263" s="99"/>
      <c r="DWX263" s="98"/>
      <c r="DWY263" s="49"/>
      <c r="DWZ263" s="405"/>
      <c r="DXA263" s="405"/>
      <c r="DXB263" s="277"/>
      <c r="DXC263" s="277"/>
      <c r="DXD263" s="277"/>
      <c r="DXE263" s="277"/>
      <c r="DXF263" s="277"/>
      <c r="DXG263" s="277"/>
      <c r="DXH263" s="277"/>
      <c r="DXI263" s="277"/>
      <c r="DXJ263" s="402"/>
      <c r="DXK263" s="404"/>
      <c r="DXL263" s="49"/>
      <c r="DXM263" s="49"/>
      <c r="DXN263" s="49"/>
      <c r="DXO263" s="99"/>
      <c r="DXP263" s="98"/>
      <c r="DXQ263" s="49"/>
      <c r="DXR263" s="405"/>
      <c r="DXS263" s="405"/>
      <c r="DXT263" s="277"/>
      <c r="DXU263" s="277"/>
      <c r="DXV263" s="277"/>
      <c r="DXW263" s="277"/>
      <c r="DXX263" s="277"/>
      <c r="DXY263" s="277"/>
      <c r="DXZ263" s="277"/>
      <c r="DYA263" s="277"/>
      <c r="DYB263" s="402"/>
      <c r="DYC263" s="404"/>
      <c r="DYD263" s="49"/>
      <c r="DYE263" s="49"/>
      <c r="DYF263" s="49"/>
      <c r="DYG263" s="99"/>
      <c r="DYH263" s="98"/>
      <c r="DYI263" s="49"/>
      <c r="DYJ263" s="405"/>
      <c r="DYK263" s="405"/>
      <c r="DYL263" s="277"/>
      <c r="DYM263" s="277"/>
      <c r="DYN263" s="277"/>
      <c r="DYO263" s="277"/>
      <c r="DYP263" s="277"/>
      <c r="DYQ263" s="277"/>
      <c r="DYR263" s="277"/>
      <c r="DYS263" s="277"/>
      <c r="DYT263" s="402"/>
      <c r="DYU263" s="404"/>
      <c r="DYV263" s="49"/>
      <c r="DYW263" s="49"/>
      <c r="DYX263" s="49"/>
      <c r="DYY263" s="99"/>
      <c r="DYZ263" s="98"/>
      <c r="DZA263" s="49"/>
      <c r="DZB263" s="405"/>
      <c r="DZC263" s="405"/>
      <c r="DZD263" s="277"/>
      <c r="DZE263" s="277"/>
      <c r="DZF263" s="277"/>
      <c r="DZG263" s="277"/>
      <c r="DZH263" s="277"/>
      <c r="DZI263" s="277"/>
      <c r="DZJ263" s="277"/>
      <c r="DZK263" s="277"/>
      <c r="DZL263" s="402"/>
      <c r="DZM263" s="404"/>
      <c r="DZN263" s="49"/>
      <c r="DZO263" s="49"/>
      <c r="DZP263" s="49"/>
      <c r="DZQ263" s="99"/>
      <c r="DZR263" s="98"/>
      <c r="DZS263" s="49"/>
      <c r="DZT263" s="405"/>
      <c r="DZU263" s="405"/>
      <c r="DZV263" s="277"/>
      <c r="DZW263" s="277"/>
      <c r="DZX263" s="277"/>
      <c r="DZY263" s="277"/>
      <c r="DZZ263" s="277"/>
      <c r="EAA263" s="277"/>
      <c r="EAB263" s="277"/>
      <c r="EAC263" s="277"/>
      <c r="EAD263" s="402"/>
      <c r="EAE263" s="404"/>
      <c r="EAF263" s="49"/>
      <c r="EAG263" s="49"/>
      <c r="EAH263" s="49"/>
      <c r="EAI263" s="99"/>
      <c r="EAJ263" s="98"/>
      <c r="EAK263" s="49"/>
      <c r="EAL263" s="405"/>
      <c r="EAM263" s="405"/>
      <c r="EAN263" s="277"/>
      <c r="EAO263" s="277"/>
      <c r="EAP263" s="277"/>
      <c r="EAQ263" s="277"/>
      <c r="EAR263" s="277"/>
      <c r="EAS263" s="277"/>
      <c r="EAT263" s="277"/>
      <c r="EAU263" s="277"/>
      <c r="EAV263" s="402"/>
      <c r="EAW263" s="404"/>
      <c r="EAX263" s="49"/>
      <c r="EAY263" s="49"/>
      <c r="EAZ263" s="49"/>
      <c r="EBA263" s="99"/>
      <c r="EBB263" s="98"/>
      <c r="EBC263" s="49"/>
      <c r="EBD263" s="405"/>
      <c r="EBE263" s="405"/>
      <c r="EBF263" s="277"/>
      <c r="EBG263" s="277"/>
      <c r="EBH263" s="277"/>
      <c r="EBI263" s="277"/>
      <c r="EBJ263" s="277"/>
      <c r="EBK263" s="277"/>
      <c r="EBL263" s="277"/>
      <c r="EBM263" s="277"/>
      <c r="EBN263" s="402"/>
      <c r="EBO263" s="404"/>
      <c r="EBP263" s="49"/>
      <c r="EBQ263" s="49"/>
      <c r="EBR263" s="49"/>
      <c r="EBS263" s="99"/>
      <c r="EBT263" s="98"/>
      <c r="EBU263" s="49"/>
      <c r="EBV263" s="405"/>
      <c r="EBW263" s="405"/>
      <c r="EBX263" s="277"/>
      <c r="EBY263" s="277"/>
      <c r="EBZ263" s="277"/>
      <c r="ECA263" s="277"/>
      <c r="ECB263" s="277"/>
      <c r="ECC263" s="277"/>
      <c r="ECD263" s="277"/>
      <c r="ECE263" s="277"/>
      <c r="ECF263" s="402"/>
      <c r="ECG263" s="404"/>
      <c r="ECH263" s="49"/>
      <c r="ECI263" s="49"/>
      <c r="ECJ263" s="49"/>
      <c r="ECK263" s="99"/>
      <c r="ECL263" s="98"/>
      <c r="ECM263" s="49"/>
      <c r="ECN263" s="405"/>
      <c r="ECO263" s="405"/>
      <c r="ECP263" s="277"/>
      <c r="ECQ263" s="277"/>
      <c r="ECR263" s="277"/>
      <c r="ECS263" s="277"/>
      <c r="ECT263" s="277"/>
      <c r="ECU263" s="277"/>
      <c r="ECV263" s="277"/>
      <c r="ECW263" s="277"/>
      <c r="ECX263" s="402"/>
      <c r="ECY263" s="404"/>
      <c r="ECZ263" s="49"/>
      <c r="EDA263" s="49"/>
      <c r="EDB263" s="49"/>
      <c r="EDC263" s="99"/>
      <c r="EDD263" s="98"/>
      <c r="EDE263" s="49"/>
      <c r="EDF263" s="405"/>
      <c r="EDG263" s="405"/>
      <c r="EDH263" s="277"/>
      <c r="EDI263" s="277"/>
      <c r="EDJ263" s="277"/>
      <c r="EDK263" s="277"/>
      <c r="EDL263" s="277"/>
      <c r="EDM263" s="277"/>
      <c r="EDN263" s="277"/>
      <c r="EDO263" s="277"/>
      <c r="EDP263" s="402"/>
      <c r="EDQ263" s="404"/>
      <c r="EDR263" s="49"/>
      <c r="EDS263" s="49"/>
      <c r="EDT263" s="49"/>
      <c r="EDU263" s="99"/>
      <c r="EDV263" s="98"/>
      <c r="EDW263" s="49"/>
      <c r="EDX263" s="405"/>
      <c r="EDY263" s="405"/>
      <c r="EDZ263" s="277"/>
      <c r="EEA263" s="277"/>
      <c r="EEB263" s="277"/>
      <c r="EEC263" s="277"/>
      <c r="EED263" s="277"/>
      <c r="EEE263" s="277"/>
      <c r="EEF263" s="277"/>
      <c r="EEG263" s="277"/>
      <c r="EEH263" s="402"/>
      <c r="EEI263" s="404"/>
      <c r="EEJ263" s="49"/>
      <c r="EEK263" s="49"/>
      <c r="EEL263" s="49"/>
      <c r="EEM263" s="99"/>
      <c r="EEN263" s="98"/>
      <c r="EEO263" s="49"/>
      <c r="EEP263" s="405"/>
      <c r="EEQ263" s="405"/>
      <c r="EER263" s="277"/>
      <c r="EES263" s="277"/>
      <c r="EET263" s="277"/>
      <c r="EEU263" s="277"/>
      <c r="EEV263" s="277"/>
      <c r="EEW263" s="277"/>
      <c r="EEX263" s="277"/>
      <c r="EEY263" s="277"/>
      <c r="EEZ263" s="402"/>
      <c r="EFA263" s="404"/>
      <c r="EFB263" s="49"/>
      <c r="EFC263" s="49"/>
      <c r="EFD263" s="49"/>
      <c r="EFE263" s="99"/>
      <c r="EFF263" s="98"/>
      <c r="EFG263" s="49"/>
      <c r="EFH263" s="405"/>
      <c r="EFI263" s="405"/>
      <c r="EFJ263" s="277"/>
      <c r="EFK263" s="277"/>
      <c r="EFL263" s="277"/>
      <c r="EFM263" s="277"/>
      <c r="EFN263" s="277"/>
      <c r="EFO263" s="277"/>
      <c r="EFP263" s="277"/>
      <c r="EFQ263" s="277"/>
      <c r="EFR263" s="402"/>
      <c r="EFS263" s="404"/>
      <c r="EFT263" s="49"/>
      <c r="EFU263" s="49"/>
      <c r="EFV263" s="49"/>
      <c r="EFW263" s="99"/>
      <c r="EFX263" s="98"/>
      <c r="EFY263" s="49"/>
      <c r="EFZ263" s="405"/>
      <c r="EGA263" s="405"/>
      <c r="EGB263" s="277"/>
      <c r="EGC263" s="277"/>
      <c r="EGD263" s="277"/>
      <c r="EGE263" s="277"/>
      <c r="EGF263" s="277"/>
      <c r="EGG263" s="277"/>
      <c r="EGH263" s="277"/>
      <c r="EGI263" s="277"/>
      <c r="EGJ263" s="402"/>
      <c r="EGK263" s="404"/>
      <c r="EGL263" s="49"/>
      <c r="EGM263" s="49"/>
      <c r="EGN263" s="49"/>
      <c r="EGO263" s="99"/>
      <c r="EGP263" s="98"/>
      <c r="EGQ263" s="49"/>
      <c r="EGR263" s="405"/>
      <c r="EGS263" s="405"/>
      <c r="EGT263" s="277"/>
      <c r="EGU263" s="277"/>
      <c r="EGV263" s="277"/>
      <c r="EGW263" s="277"/>
      <c r="EGX263" s="277"/>
      <c r="EGY263" s="277"/>
      <c r="EGZ263" s="277"/>
      <c r="EHA263" s="277"/>
      <c r="EHB263" s="402"/>
      <c r="EHC263" s="404"/>
      <c r="EHD263" s="49"/>
      <c r="EHE263" s="49"/>
      <c r="EHF263" s="49"/>
      <c r="EHG263" s="99"/>
      <c r="EHH263" s="98"/>
      <c r="EHI263" s="49"/>
      <c r="EHJ263" s="405"/>
      <c r="EHK263" s="405"/>
      <c r="EHL263" s="277"/>
      <c r="EHM263" s="277"/>
      <c r="EHN263" s="277"/>
      <c r="EHO263" s="277"/>
      <c r="EHP263" s="277"/>
      <c r="EHQ263" s="277"/>
      <c r="EHR263" s="277"/>
      <c r="EHS263" s="277"/>
      <c r="EHT263" s="402"/>
      <c r="EHU263" s="404"/>
      <c r="EHV263" s="49"/>
      <c r="EHW263" s="49"/>
      <c r="EHX263" s="49"/>
      <c r="EHY263" s="99"/>
      <c r="EHZ263" s="98"/>
      <c r="EIA263" s="49"/>
      <c r="EIB263" s="405"/>
      <c r="EIC263" s="405"/>
      <c r="EID263" s="277"/>
      <c r="EIE263" s="277"/>
      <c r="EIF263" s="277"/>
      <c r="EIG263" s="277"/>
      <c r="EIH263" s="277"/>
      <c r="EII263" s="277"/>
      <c r="EIJ263" s="277"/>
      <c r="EIK263" s="277"/>
      <c r="EIL263" s="402"/>
      <c r="EIM263" s="404"/>
      <c r="EIN263" s="49"/>
      <c r="EIO263" s="49"/>
      <c r="EIP263" s="49"/>
      <c r="EIQ263" s="99"/>
      <c r="EIR263" s="98"/>
      <c r="EIS263" s="49"/>
      <c r="EIT263" s="405"/>
      <c r="EIU263" s="405"/>
      <c r="EIV263" s="277"/>
      <c r="EIW263" s="277"/>
      <c r="EIX263" s="277"/>
      <c r="EIY263" s="277"/>
      <c r="EIZ263" s="277"/>
      <c r="EJA263" s="277"/>
      <c r="EJB263" s="277"/>
      <c r="EJC263" s="277"/>
      <c r="EJD263" s="402"/>
      <c r="EJE263" s="404"/>
      <c r="EJF263" s="49"/>
      <c r="EJG263" s="49"/>
      <c r="EJH263" s="49"/>
      <c r="EJI263" s="99"/>
      <c r="EJJ263" s="98"/>
      <c r="EJK263" s="49"/>
      <c r="EJL263" s="405"/>
      <c r="EJM263" s="405"/>
      <c r="EJN263" s="277"/>
      <c r="EJO263" s="277"/>
      <c r="EJP263" s="277"/>
      <c r="EJQ263" s="277"/>
      <c r="EJR263" s="277"/>
      <c r="EJS263" s="277"/>
      <c r="EJT263" s="277"/>
      <c r="EJU263" s="277"/>
      <c r="EJV263" s="402"/>
      <c r="EJW263" s="404"/>
      <c r="EJX263" s="49"/>
      <c r="EJY263" s="49"/>
      <c r="EJZ263" s="49"/>
      <c r="EKA263" s="99"/>
      <c r="EKB263" s="98"/>
      <c r="EKC263" s="49"/>
      <c r="EKD263" s="405"/>
      <c r="EKE263" s="405"/>
      <c r="EKF263" s="277"/>
      <c r="EKG263" s="277"/>
      <c r="EKH263" s="277"/>
      <c r="EKI263" s="277"/>
      <c r="EKJ263" s="277"/>
      <c r="EKK263" s="277"/>
      <c r="EKL263" s="277"/>
      <c r="EKM263" s="277"/>
      <c r="EKN263" s="402"/>
      <c r="EKO263" s="404"/>
      <c r="EKP263" s="49"/>
      <c r="EKQ263" s="49"/>
      <c r="EKR263" s="49"/>
      <c r="EKS263" s="99"/>
      <c r="EKT263" s="98"/>
      <c r="EKU263" s="49"/>
      <c r="EKV263" s="405"/>
      <c r="EKW263" s="405"/>
      <c r="EKX263" s="277"/>
      <c r="EKY263" s="277"/>
      <c r="EKZ263" s="277"/>
      <c r="ELA263" s="277"/>
      <c r="ELB263" s="277"/>
      <c r="ELC263" s="277"/>
      <c r="ELD263" s="277"/>
      <c r="ELE263" s="277"/>
      <c r="ELF263" s="402"/>
      <c r="ELG263" s="404"/>
      <c r="ELH263" s="49"/>
      <c r="ELI263" s="49"/>
      <c r="ELJ263" s="49"/>
      <c r="ELK263" s="99"/>
      <c r="ELL263" s="98"/>
      <c r="ELM263" s="49"/>
      <c r="ELN263" s="405"/>
      <c r="ELO263" s="405"/>
      <c r="ELP263" s="277"/>
      <c r="ELQ263" s="277"/>
      <c r="ELR263" s="277"/>
      <c r="ELS263" s="277"/>
      <c r="ELT263" s="277"/>
      <c r="ELU263" s="277"/>
      <c r="ELV263" s="277"/>
      <c r="ELW263" s="277"/>
      <c r="ELX263" s="402"/>
      <c r="ELY263" s="404"/>
      <c r="ELZ263" s="49"/>
      <c r="EMA263" s="49"/>
      <c r="EMB263" s="49"/>
      <c r="EMC263" s="99"/>
      <c r="EMD263" s="98"/>
      <c r="EME263" s="49"/>
      <c r="EMF263" s="405"/>
      <c r="EMG263" s="405"/>
      <c r="EMH263" s="277"/>
      <c r="EMI263" s="277"/>
      <c r="EMJ263" s="277"/>
      <c r="EMK263" s="277"/>
      <c r="EML263" s="277"/>
      <c r="EMM263" s="277"/>
      <c r="EMN263" s="277"/>
      <c r="EMO263" s="277"/>
      <c r="EMP263" s="402"/>
      <c r="EMQ263" s="404"/>
      <c r="EMR263" s="49"/>
      <c r="EMS263" s="49"/>
      <c r="EMT263" s="49"/>
      <c r="EMU263" s="99"/>
      <c r="EMV263" s="98"/>
      <c r="EMW263" s="49"/>
      <c r="EMX263" s="405"/>
      <c r="EMY263" s="405"/>
      <c r="EMZ263" s="277"/>
      <c r="ENA263" s="277"/>
      <c r="ENB263" s="277"/>
      <c r="ENC263" s="277"/>
      <c r="END263" s="277"/>
      <c r="ENE263" s="277"/>
      <c r="ENF263" s="277"/>
      <c r="ENG263" s="277"/>
      <c r="ENH263" s="402"/>
      <c r="ENI263" s="404"/>
      <c r="ENJ263" s="49"/>
      <c r="ENK263" s="49"/>
      <c r="ENL263" s="49"/>
      <c r="ENM263" s="99"/>
      <c r="ENN263" s="98"/>
      <c r="ENO263" s="49"/>
      <c r="ENP263" s="405"/>
      <c r="ENQ263" s="405"/>
      <c r="ENR263" s="277"/>
      <c r="ENS263" s="277"/>
      <c r="ENT263" s="277"/>
      <c r="ENU263" s="277"/>
      <c r="ENV263" s="277"/>
      <c r="ENW263" s="277"/>
      <c r="ENX263" s="277"/>
      <c r="ENY263" s="277"/>
      <c r="ENZ263" s="402"/>
      <c r="EOA263" s="404"/>
      <c r="EOB263" s="49"/>
      <c r="EOC263" s="49"/>
      <c r="EOD263" s="49"/>
      <c r="EOE263" s="99"/>
      <c r="EOF263" s="98"/>
      <c r="EOG263" s="49"/>
      <c r="EOH263" s="405"/>
      <c r="EOI263" s="405"/>
      <c r="EOJ263" s="277"/>
      <c r="EOK263" s="277"/>
      <c r="EOL263" s="277"/>
      <c r="EOM263" s="277"/>
      <c r="EON263" s="277"/>
      <c r="EOO263" s="277"/>
      <c r="EOP263" s="277"/>
      <c r="EOQ263" s="277"/>
      <c r="EOR263" s="402"/>
      <c r="EOS263" s="404"/>
      <c r="EOT263" s="49"/>
      <c r="EOU263" s="49"/>
      <c r="EOV263" s="49"/>
      <c r="EOW263" s="99"/>
      <c r="EOX263" s="98"/>
      <c r="EOY263" s="49"/>
      <c r="EOZ263" s="405"/>
      <c r="EPA263" s="405"/>
      <c r="EPB263" s="277"/>
      <c r="EPC263" s="277"/>
      <c r="EPD263" s="277"/>
      <c r="EPE263" s="277"/>
      <c r="EPF263" s="277"/>
      <c r="EPG263" s="277"/>
      <c r="EPH263" s="277"/>
      <c r="EPI263" s="277"/>
      <c r="EPJ263" s="402"/>
      <c r="EPK263" s="404"/>
      <c r="EPL263" s="49"/>
      <c r="EPM263" s="49"/>
      <c r="EPN263" s="49"/>
      <c r="EPO263" s="99"/>
      <c r="EPP263" s="98"/>
      <c r="EPQ263" s="49"/>
      <c r="EPR263" s="405"/>
      <c r="EPS263" s="405"/>
      <c r="EPT263" s="277"/>
      <c r="EPU263" s="277"/>
      <c r="EPV263" s="277"/>
      <c r="EPW263" s="277"/>
      <c r="EPX263" s="277"/>
      <c r="EPY263" s="277"/>
      <c r="EPZ263" s="277"/>
      <c r="EQA263" s="277"/>
      <c r="EQB263" s="402"/>
      <c r="EQC263" s="404"/>
      <c r="EQD263" s="49"/>
      <c r="EQE263" s="49"/>
      <c r="EQF263" s="49"/>
      <c r="EQG263" s="99"/>
      <c r="EQH263" s="98"/>
      <c r="EQI263" s="49"/>
      <c r="EQJ263" s="405"/>
      <c r="EQK263" s="405"/>
      <c r="EQL263" s="277"/>
      <c r="EQM263" s="277"/>
      <c r="EQN263" s="277"/>
      <c r="EQO263" s="277"/>
      <c r="EQP263" s="277"/>
      <c r="EQQ263" s="277"/>
      <c r="EQR263" s="277"/>
      <c r="EQS263" s="277"/>
      <c r="EQT263" s="402"/>
      <c r="EQU263" s="404"/>
      <c r="EQV263" s="49"/>
      <c r="EQW263" s="49"/>
      <c r="EQX263" s="49"/>
      <c r="EQY263" s="99"/>
      <c r="EQZ263" s="98"/>
      <c r="ERA263" s="49"/>
      <c r="ERB263" s="405"/>
      <c r="ERC263" s="405"/>
      <c r="ERD263" s="277"/>
      <c r="ERE263" s="277"/>
      <c r="ERF263" s="277"/>
      <c r="ERG263" s="277"/>
      <c r="ERH263" s="277"/>
      <c r="ERI263" s="277"/>
      <c r="ERJ263" s="277"/>
      <c r="ERK263" s="277"/>
      <c r="ERL263" s="402"/>
      <c r="ERM263" s="404"/>
      <c r="ERN263" s="49"/>
      <c r="ERO263" s="49"/>
      <c r="ERP263" s="49"/>
      <c r="ERQ263" s="99"/>
      <c r="ERR263" s="98"/>
      <c r="ERS263" s="49"/>
      <c r="ERT263" s="405"/>
      <c r="ERU263" s="405"/>
      <c r="ERV263" s="277"/>
      <c r="ERW263" s="277"/>
      <c r="ERX263" s="277"/>
      <c r="ERY263" s="277"/>
      <c r="ERZ263" s="277"/>
      <c r="ESA263" s="277"/>
      <c r="ESB263" s="277"/>
      <c r="ESC263" s="277"/>
      <c r="ESD263" s="402"/>
      <c r="ESE263" s="404"/>
      <c r="ESF263" s="49"/>
      <c r="ESG263" s="49"/>
      <c r="ESH263" s="49"/>
      <c r="ESI263" s="99"/>
      <c r="ESJ263" s="98"/>
      <c r="ESK263" s="49"/>
      <c r="ESL263" s="405"/>
      <c r="ESM263" s="405"/>
      <c r="ESN263" s="277"/>
      <c r="ESO263" s="277"/>
      <c r="ESP263" s="277"/>
      <c r="ESQ263" s="277"/>
      <c r="ESR263" s="277"/>
      <c r="ESS263" s="277"/>
      <c r="EST263" s="277"/>
      <c r="ESU263" s="277"/>
      <c r="ESV263" s="402"/>
      <c r="ESW263" s="404"/>
      <c r="ESX263" s="49"/>
      <c r="ESY263" s="49"/>
      <c r="ESZ263" s="49"/>
      <c r="ETA263" s="99"/>
      <c r="ETB263" s="98"/>
      <c r="ETC263" s="49"/>
      <c r="ETD263" s="405"/>
      <c r="ETE263" s="405"/>
      <c r="ETF263" s="277"/>
      <c r="ETG263" s="277"/>
      <c r="ETH263" s="277"/>
      <c r="ETI263" s="277"/>
      <c r="ETJ263" s="277"/>
      <c r="ETK263" s="277"/>
      <c r="ETL263" s="277"/>
      <c r="ETM263" s="277"/>
      <c r="ETN263" s="402"/>
      <c r="ETO263" s="404"/>
      <c r="ETP263" s="49"/>
      <c r="ETQ263" s="49"/>
      <c r="ETR263" s="49"/>
      <c r="ETS263" s="99"/>
      <c r="ETT263" s="98"/>
      <c r="ETU263" s="49"/>
      <c r="ETV263" s="405"/>
      <c r="ETW263" s="405"/>
      <c r="ETX263" s="277"/>
      <c r="ETY263" s="277"/>
      <c r="ETZ263" s="277"/>
      <c r="EUA263" s="277"/>
      <c r="EUB263" s="277"/>
      <c r="EUC263" s="277"/>
      <c r="EUD263" s="277"/>
      <c r="EUE263" s="277"/>
      <c r="EUF263" s="402"/>
      <c r="EUG263" s="404"/>
      <c r="EUH263" s="49"/>
      <c r="EUI263" s="49"/>
      <c r="EUJ263" s="49"/>
      <c r="EUK263" s="99"/>
      <c r="EUL263" s="98"/>
      <c r="EUM263" s="49"/>
      <c r="EUN263" s="405"/>
      <c r="EUO263" s="405"/>
      <c r="EUP263" s="277"/>
      <c r="EUQ263" s="277"/>
      <c r="EUR263" s="277"/>
      <c r="EUS263" s="277"/>
      <c r="EUT263" s="277"/>
      <c r="EUU263" s="277"/>
      <c r="EUV263" s="277"/>
      <c r="EUW263" s="277"/>
      <c r="EUX263" s="402"/>
      <c r="EUY263" s="404"/>
      <c r="EUZ263" s="49"/>
      <c r="EVA263" s="49"/>
      <c r="EVB263" s="49"/>
      <c r="EVC263" s="99"/>
      <c r="EVD263" s="98"/>
      <c r="EVE263" s="49"/>
      <c r="EVF263" s="405"/>
      <c r="EVG263" s="405"/>
      <c r="EVH263" s="277"/>
      <c r="EVI263" s="277"/>
      <c r="EVJ263" s="277"/>
      <c r="EVK263" s="277"/>
      <c r="EVL263" s="277"/>
      <c r="EVM263" s="277"/>
      <c r="EVN263" s="277"/>
      <c r="EVO263" s="277"/>
      <c r="EVP263" s="402"/>
      <c r="EVQ263" s="404"/>
      <c r="EVR263" s="49"/>
      <c r="EVS263" s="49"/>
      <c r="EVT263" s="49"/>
      <c r="EVU263" s="99"/>
      <c r="EVV263" s="98"/>
      <c r="EVW263" s="49"/>
      <c r="EVX263" s="405"/>
      <c r="EVY263" s="405"/>
      <c r="EVZ263" s="277"/>
      <c r="EWA263" s="277"/>
      <c r="EWB263" s="277"/>
      <c r="EWC263" s="277"/>
      <c r="EWD263" s="277"/>
      <c r="EWE263" s="277"/>
      <c r="EWF263" s="277"/>
      <c r="EWG263" s="277"/>
      <c r="EWH263" s="402"/>
      <c r="EWI263" s="404"/>
      <c r="EWJ263" s="49"/>
      <c r="EWK263" s="49"/>
      <c r="EWL263" s="49"/>
      <c r="EWM263" s="99"/>
      <c r="EWN263" s="98"/>
      <c r="EWO263" s="49"/>
      <c r="EWP263" s="405"/>
      <c r="EWQ263" s="405"/>
      <c r="EWR263" s="277"/>
      <c r="EWS263" s="277"/>
      <c r="EWT263" s="277"/>
      <c r="EWU263" s="277"/>
      <c r="EWV263" s="277"/>
      <c r="EWW263" s="277"/>
      <c r="EWX263" s="277"/>
      <c r="EWY263" s="277"/>
      <c r="EWZ263" s="402"/>
      <c r="EXA263" s="404"/>
      <c r="EXB263" s="49"/>
      <c r="EXC263" s="49"/>
      <c r="EXD263" s="49"/>
      <c r="EXE263" s="99"/>
      <c r="EXF263" s="98"/>
      <c r="EXG263" s="49"/>
      <c r="EXH263" s="405"/>
      <c r="EXI263" s="405"/>
      <c r="EXJ263" s="277"/>
      <c r="EXK263" s="277"/>
      <c r="EXL263" s="277"/>
      <c r="EXM263" s="277"/>
      <c r="EXN263" s="277"/>
      <c r="EXO263" s="277"/>
      <c r="EXP263" s="277"/>
      <c r="EXQ263" s="277"/>
      <c r="EXR263" s="402"/>
      <c r="EXS263" s="404"/>
      <c r="EXT263" s="49"/>
      <c r="EXU263" s="49"/>
      <c r="EXV263" s="49"/>
      <c r="EXW263" s="99"/>
      <c r="EXX263" s="98"/>
      <c r="EXY263" s="49"/>
      <c r="EXZ263" s="405"/>
      <c r="EYA263" s="405"/>
      <c r="EYB263" s="277"/>
      <c r="EYC263" s="277"/>
      <c r="EYD263" s="277"/>
      <c r="EYE263" s="277"/>
      <c r="EYF263" s="277"/>
      <c r="EYG263" s="277"/>
      <c r="EYH263" s="277"/>
      <c r="EYI263" s="277"/>
      <c r="EYJ263" s="402"/>
      <c r="EYK263" s="404"/>
      <c r="EYL263" s="49"/>
      <c r="EYM263" s="49"/>
      <c r="EYN263" s="49"/>
      <c r="EYO263" s="99"/>
      <c r="EYP263" s="98"/>
      <c r="EYQ263" s="49"/>
      <c r="EYR263" s="405"/>
      <c r="EYS263" s="405"/>
      <c r="EYT263" s="277"/>
      <c r="EYU263" s="277"/>
      <c r="EYV263" s="277"/>
      <c r="EYW263" s="277"/>
      <c r="EYX263" s="277"/>
      <c r="EYY263" s="277"/>
      <c r="EYZ263" s="277"/>
      <c r="EZA263" s="277"/>
      <c r="EZB263" s="402"/>
      <c r="EZC263" s="404"/>
      <c r="EZD263" s="49"/>
      <c r="EZE263" s="49"/>
      <c r="EZF263" s="49"/>
      <c r="EZG263" s="99"/>
      <c r="EZH263" s="98"/>
      <c r="EZI263" s="49"/>
      <c r="EZJ263" s="405"/>
      <c r="EZK263" s="405"/>
      <c r="EZL263" s="277"/>
      <c r="EZM263" s="277"/>
      <c r="EZN263" s="277"/>
      <c r="EZO263" s="277"/>
      <c r="EZP263" s="277"/>
      <c r="EZQ263" s="277"/>
      <c r="EZR263" s="277"/>
      <c r="EZS263" s="277"/>
      <c r="EZT263" s="402"/>
      <c r="EZU263" s="404"/>
      <c r="EZV263" s="49"/>
      <c r="EZW263" s="49"/>
      <c r="EZX263" s="49"/>
      <c r="EZY263" s="99"/>
      <c r="EZZ263" s="98"/>
      <c r="FAA263" s="49"/>
      <c r="FAB263" s="405"/>
      <c r="FAC263" s="405"/>
      <c r="FAD263" s="277"/>
      <c r="FAE263" s="277"/>
      <c r="FAF263" s="277"/>
      <c r="FAG263" s="277"/>
      <c r="FAH263" s="277"/>
      <c r="FAI263" s="277"/>
      <c r="FAJ263" s="277"/>
      <c r="FAK263" s="277"/>
      <c r="FAL263" s="402"/>
      <c r="FAM263" s="404"/>
      <c r="FAN263" s="49"/>
      <c r="FAO263" s="49"/>
      <c r="FAP263" s="49"/>
      <c r="FAQ263" s="99"/>
      <c r="FAR263" s="98"/>
      <c r="FAS263" s="49"/>
      <c r="FAT263" s="405"/>
      <c r="FAU263" s="405"/>
      <c r="FAV263" s="277"/>
      <c r="FAW263" s="277"/>
      <c r="FAX263" s="277"/>
      <c r="FAY263" s="277"/>
      <c r="FAZ263" s="277"/>
      <c r="FBA263" s="277"/>
      <c r="FBB263" s="277"/>
      <c r="FBC263" s="277"/>
      <c r="FBD263" s="402"/>
      <c r="FBE263" s="404"/>
      <c r="FBF263" s="49"/>
      <c r="FBG263" s="49"/>
      <c r="FBH263" s="49"/>
      <c r="FBI263" s="99"/>
      <c r="FBJ263" s="98"/>
      <c r="FBK263" s="49"/>
      <c r="FBL263" s="405"/>
      <c r="FBM263" s="405"/>
      <c r="FBN263" s="277"/>
      <c r="FBO263" s="277"/>
      <c r="FBP263" s="277"/>
      <c r="FBQ263" s="277"/>
      <c r="FBR263" s="277"/>
      <c r="FBS263" s="277"/>
      <c r="FBT263" s="277"/>
      <c r="FBU263" s="277"/>
      <c r="FBV263" s="402"/>
      <c r="FBW263" s="404"/>
      <c r="FBX263" s="49"/>
      <c r="FBY263" s="49"/>
      <c r="FBZ263" s="49"/>
      <c r="FCA263" s="99"/>
      <c r="FCB263" s="98"/>
      <c r="FCC263" s="49"/>
      <c r="FCD263" s="405"/>
      <c r="FCE263" s="405"/>
      <c r="FCF263" s="277"/>
      <c r="FCG263" s="277"/>
      <c r="FCH263" s="277"/>
      <c r="FCI263" s="277"/>
      <c r="FCJ263" s="277"/>
      <c r="FCK263" s="277"/>
      <c r="FCL263" s="277"/>
      <c r="FCM263" s="277"/>
      <c r="FCN263" s="402"/>
      <c r="FCO263" s="404"/>
      <c r="FCP263" s="49"/>
      <c r="FCQ263" s="49"/>
      <c r="FCR263" s="49"/>
      <c r="FCS263" s="99"/>
      <c r="FCT263" s="98"/>
      <c r="FCU263" s="49"/>
      <c r="FCV263" s="405"/>
      <c r="FCW263" s="405"/>
      <c r="FCX263" s="277"/>
      <c r="FCY263" s="277"/>
      <c r="FCZ263" s="277"/>
      <c r="FDA263" s="277"/>
      <c r="FDB263" s="277"/>
      <c r="FDC263" s="277"/>
      <c r="FDD263" s="277"/>
      <c r="FDE263" s="277"/>
      <c r="FDF263" s="402"/>
      <c r="FDG263" s="404"/>
      <c r="FDH263" s="49"/>
      <c r="FDI263" s="49"/>
      <c r="FDJ263" s="49"/>
      <c r="FDK263" s="99"/>
      <c r="FDL263" s="98"/>
      <c r="FDM263" s="49"/>
      <c r="FDN263" s="405"/>
      <c r="FDO263" s="405"/>
      <c r="FDP263" s="277"/>
      <c r="FDQ263" s="277"/>
      <c r="FDR263" s="277"/>
      <c r="FDS263" s="277"/>
      <c r="FDT263" s="277"/>
      <c r="FDU263" s="277"/>
      <c r="FDV263" s="277"/>
      <c r="FDW263" s="277"/>
      <c r="FDX263" s="402"/>
      <c r="FDY263" s="404"/>
      <c r="FDZ263" s="49"/>
      <c r="FEA263" s="49"/>
      <c r="FEB263" s="49"/>
      <c r="FEC263" s="99"/>
      <c r="FED263" s="98"/>
      <c r="FEE263" s="49"/>
      <c r="FEF263" s="405"/>
      <c r="FEG263" s="405"/>
      <c r="FEH263" s="277"/>
      <c r="FEI263" s="277"/>
      <c r="FEJ263" s="277"/>
      <c r="FEK263" s="277"/>
      <c r="FEL263" s="277"/>
      <c r="FEM263" s="277"/>
      <c r="FEN263" s="277"/>
      <c r="FEO263" s="277"/>
      <c r="FEP263" s="402"/>
      <c r="FEQ263" s="404"/>
      <c r="FER263" s="49"/>
      <c r="FES263" s="49"/>
      <c r="FET263" s="49"/>
      <c r="FEU263" s="99"/>
      <c r="FEV263" s="98"/>
      <c r="FEW263" s="49"/>
      <c r="FEX263" s="405"/>
      <c r="FEY263" s="405"/>
      <c r="FEZ263" s="277"/>
      <c r="FFA263" s="277"/>
      <c r="FFB263" s="277"/>
      <c r="FFC263" s="277"/>
      <c r="FFD263" s="277"/>
      <c r="FFE263" s="277"/>
      <c r="FFF263" s="277"/>
      <c r="FFG263" s="277"/>
      <c r="FFH263" s="402"/>
      <c r="FFI263" s="404"/>
      <c r="FFJ263" s="49"/>
      <c r="FFK263" s="49"/>
      <c r="FFL263" s="49"/>
      <c r="FFM263" s="99"/>
      <c r="FFN263" s="98"/>
      <c r="FFO263" s="49"/>
      <c r="FFP263" s="405"/>
      <c r="FFQ263" s="405"/>
      <c r="FFR263" s="277"/>
      <c r="FFS263" s="277"/>
      <c r="FFT263" s="277"/>
      <c r="FFU263" s="277"/>
      <c r="FFV263" s="277"/>
      <c r="FFW263" s="277"/>
      <c r="FFX263" s="277"/>
      <c r="FFY263" s="277"/>
      <c r="FFZ263" s="402"/>
      <c r="FGA263" s="404"/>
      <c r="FGB263" s="49"/>
      <c r="FGC263" s="49"/>
      <c r="FGD263" s="49"/>
      <c r="FGE263" s="99"/>
      <c r="FGF263" s="98"/>
      <c r="FGG263" s="49"/>
      <c r="FGH263" s="405"/>
      <c r="FGI263" s="405"/>
      <c r="FGJ263" s="277"/>
      <c r="FGK263" s="277"/>
      <c r="FGL263" s="277"/>
      <c r="FGM263" s="277"/>
      <c r="FGN263" s="277"/>
      <c r="FGO263" s="277"/>
      <c r="FGP263" s="277"/>
      <c r="FGQ263" s="277"/>
      <c r="FGR263" s="402"/>
      <c r="FGS263" s="404"/>
      <c r="FGT263" s="49"/>
      <c r="FGU263" s="49"/>
      <c r="FGV263" s="49"/>
      <c r="FGW263" s="99"/>
      <c r="FGX263" s="98"/>
      <c r="FGY263" s="49"/>
      <c r="FGZ263" s="405"/>
      <c r="FHA263" s="405"/>
      <c r="FHB263" s="277"/>
      <c r="FHC263" s="277"/>
      <c r="FHD263" s="277"/>
      <c r="FHE263" s="277"/>
      <c r="FHF263" s="277"/>
      <c r="FHG263" s="277"/>
      <c r="FHH263" s="277"/>
      <c r="FHI263" s="277"/>
      <c r="FHJ263" s="402"/>
      <c r="FHK263" s="404"/>
      <c r="FHL263" s="49"/>
      <c r="FHM263" s="49"/>
      <c r="FHN263" s="49"/>
      <c r="FHO263" s="99"/>
      <c r="FHP263" s="98"/>
      <c r="FHQ263" s="49"/>
      <c r="FHR263" s="405"/>
      <c r="FHS263" s="405"/>
      <c r="FHT263" s="277"/>
      <c r="FHU263" s="277"/>
      <c r="FHV263" s="277"/>
      <c r="FHW263" s="277"/>
      <c r="FHX263" s="277"/>
      <c r="FHY263" s="277"/>
      <c r="FHZ263" s="277"/>
      <c r="FIA263" s="277"/>
      <c r="FIB263" s="402"/>
      <c r="FIC263" s="404"/>
      <c r="FID263" s="49"/>
      <c r="FIE263" s="49"/>
      <c r="FIF263" s="49"/>
      <c r="FIG263" s="99"/>
      <c r="FIH263" s="98"/>
      <c r="FII263" s="49"/>
      <c r="FIJ263" s="405"/>
      <c r="FIK263" s="405"/>
      <c r="FIL263" s="277"/>
      <c r="FIM263" s="277"/>
      <c r="FIN263" s="277"/>
      <c r="FIO263" s="277"/>
      <c r="FIP263" s="277"/>
      <c r="FIQ263" s="277"/>
      <c r="FIR263" s="277"/>
      <c r="FIS263" s="277"/>
      <c r="FIT263" s="402"/>
      <c r="FIU263" s="404"/>
      <c r="FIV263" s="49"/>
      <c r="FIW263" s="49"/>
      <c r="FIX263" s="49"/>
      <c r="FIY263" s="99"/>
      <c r="FIZ263" s="98"/>
      <c r="FJA263" s="49"/>
      <c r="FJB263" s="405"/>
      <c r="FJC263" s="405"/>
      <c r="FJD263" s="277"/>
      <c r="FJE263" s="277"/>
      <c r="FJF263" s="277"/>
      <c r="FJG263" s="277"/>
      <c r="FJH263" s="277"/>
      <c r="FJI263" s="277"/>
      <c r="FJJ263" s="277"/>
      <c r="FJK263" s="277"/>
      <c r="FJL263" s="402"/>
      <c r="FJM263" s="404"/>
      <c r="FJN263" s="49"/>
      <c r="FJO263" s="49"/>
      <c r="FJP263" s="49"/>
      <c r="FJQ263" s="99"/>
      <c r="FJR263" s="98"/>
      <c r="FJS263" s="49"/>
      <c r="FJT263" s="405"/>
      <c r="FJU263" s="405"/>
      <c r="FJV263" s="277"/>
      <c r="FJW263" s="277"/>
      <c r="FJX263" s="277"/>
      <c r="FJY263" s="277"/>
      <c r="FJZ263" s="277"/>
      <c r="FKA263" s="277"/>
      <c r="FKB263" s="277"/>
      <c r="FKC263" s="277"/>
      <c r="FKD263" s="402"/>
      <c r="FKE263" s="404"/>
      <c r="FKF263" s="49"/>
      <c r="FKG263" s="49"/>
      <c r="FKH263" s="49"/>
      <c r="FKI263" s="99"/>
      <c r="FKJ263" s="98"/>
      <c r="FKK263" s="49"/>
      <c r="FKL263" s="405"/>
      <c r="FKM263" s="405"/>
      <c r="FKN263" s="277"/>
      <c r="FKO263" s="277"/>
      <c r="FKP263" s="277"/>
      <c r="FKQ263" s="277"/>
      <c r="FKR263" s="277"/>
      <c r="FKS263" s="277"/>
      <c r="FKT263" s="277"/>
      <c r="FKU263" s="277"/>
      <c r="FKV263" s="402"/>
      <c r="FKW263" s="404"/>
      <c r="FKX263" s="49"/>
      <c r="FKY263" s="49"/>
      <c r="FKZ263" s="49"/>
      <c r="FLA263" s="99"/>
      <c r="FLB263" s="98"/>
      <c r="FLC263" s="49"/>
      <c r="FLD263" s="405"/>
      <c r="FLE263" s="405"/>
      <c r="FLF263" s="277"/>
      <c r="FLG263" s="277"/>
      <c r="FLH263" s="277"/>
      <c r="FLI263" s="277"/>
      <c r="FLJ263" s="277"/>
      <c r="FLK263" s="277"/>
      <c r="FLL263" s="277"/>
      <c r="FLM263" s="277"/>
      <c r="FLN263" s="402"/>
      <c r="FLO263" s="404"/>
      <c r="FLP263" s="49"/>
      <c r="FLQ263" s="49"/>
      <c r="FLR263" s="49"/>
      <c r="FLS263" s="99"/>
      <c r="FLT263" s="98"/>
      <c r="FLU263" s="49"/>
      <c r="FLV263" s="405"/>
      <c r="FLW263" s="405"/>
      <c r="FLX263" s="277"/>
      <c r="FLY263" s="277"/>
      <c r="FLZ263" s="277"/>
      <c r="FMA263" s="277"/>
      <c r="FMB263" s="277"/>
      <c r="FMC263" s="277"/>
      <c r="FMD263" s="277"/>
      <c r="FME263" s="277"/>
      <c r="FMF263" s="402"/>
      <c r="FMG263" s="404"/>
      <c r="FMH263" s="49"/>
      <c r="FMI263" s="49"/>
      <c r="FMJ263" s="49"/>
      <c r="FMK263" s="99"/>
      <c r="FML263" s="98"/>
      <c r="FMM263" s="49"/>
      <c r="FMN263" s="405"/>
      <c r="FMO263" s="405"/>
      <c r="FMP263" s="277"/>
      <c r="FMQ263" s="277"/>
      <c r="FMR263" s="277"/>
      <c r="FMS263" s="277"/>
      <c r="FMT263" s="277"/>
      <c r="FMU263" s="277"/>
      <c r="FMV263" s="277"/>
      <c r="FMW263" s="277"/>
      <c r="FMX263" s="402"/>
      <c r="FMY263" s="404"/>
      <c r="FMZ263" s="49"/>
      <c r="FNA263" s="49"/>
      <c r="FNB263" s="49"/>
      <c r="FNC263" s="99"/>
      <c r="FND263" s="98"/>
      <c r="FNE263" s="49"/>
      <c r="FNF263" s="405"/>
      <c r="FNG263" s="405"/>
      <c r="FNH263" s="277"/>
      <c r="FNI263" s="277"/>
      <c r="FNJ263" s="277"/>
      <c r="FNK263" s="277"/>
      <c r="FNL263" s="277"/>
      <c r="FNM263" s="277"/>
      <c r="FNN263" s="277"/>
      <c r="FNO263" s="277"/>
      <c r="FNP263" s="402"/>
      <c r="FNQ263" s="404"/>
      <c r="FNR263" s="49"/>
      <c r="FNS263" s="49"/>
      <c r="FNT263" s="49"/>
      <c r="FNU263" s="99"/>
      <c r="FNV263" s="98"/>
      <c r="FNW263" s="49"/>
      <c r="FNX263" s="405"/>
      <c r="FNY263" s="405"/>
      <c r="FNZ263" s="277"/>
      <c r="FOA263" s="277"/>
      <c r="FOB263" s="277"/>
      <c r="FOC263" s="277"/>
      <c r="FOD263" s="277"/>
      <c r="FOE263" s="277"/>
      <c r="FOF263" s="277"/>
      <c r="FOG263" s="277"/>
      <c r="FOH263" s="402"/>
      <c r="FOI263" s="404"/>
      <c r="FOJ263" s="49"/>
      <c r="FOK263" s="49"/>
      <c r="FOL263" s="49"/>
      <c r="FOM263" s="99"/>
      <c r="FON263" s="98"/>
      <c r="FOO263" s="49"/>
      <c r="FOP263" s="405"/>
      <c r="FOQ263" s="405"/>
      <c r="FOR263" s="277"/>
      <c r="FOS263" s="277"/>
      <c r="FOT263" s="277"/>
      <c r="FOU263" s="277"/>
      <c r="FOV263" s="277"/>
      <c r="FOW263" s="277"/>
      <c r="FOX263" s="277"/>
      <c r="FOY263" s="277"/>
      <c r="FOZ263" s="402"/>
      <c r="FPA263" s="404"/>
      <c r="FPB263" s="49"/>
      <c r="FPC263" s="49"/>
      <c r="FPD263" s="49"/>
      <c r="FPE263" s="99"/>
      <c r="FPF263" s="98"/>
      <c r="FPG263" s="49"/>
      <c r="FPH263" s="405"/>
      <c r="FPI263" s="405"/>
      <c r="FPJ263" s="277"/>
      <c r="FPK263" s="277"/>
      <c r="FPL263" s="277"/>
      <c r="FPM263" s="277"/>
      <c r="FPN263" s="277"/>
      <c r="FPO263" s="277"/>
      <c r="FPP263" s="277"/>
      <c r="FPQ263" s="277"/>
      <c r="FPR263" s="402"/>
      <c r="FPS263" s="404"/>
      <c r="FPT263" s="49"/>
      <c r="FPU263" s="49"/>
      <c r="FPV263" s="49"/>
      <c r="FPW263" s="99"/>
      <c r="FPX263" s="98"/>
      <c r="FPY263" s="49"/>
      <c r="FPZ263" s="405"/>
      <c r="FQA263" s="405"/>
      <c r="FQB263" s="277"/>
      <c r="FQC263" s="277"/>
      <c r="FQD263" s="277"/>
      <c r="FQE263" s="277"/>
      <c r="FQF263" s="277"/>
      <c r="FQG263" s="277"/>
      <c r="FQH263" s="277"/>
      <c r="FQI263" s="277"/>
      <c r="FQJ263" s="402"/>
      <c r="FQK263" s="404"/>
      <c r="FQL263" s="49"/>
      <c r="FQM263" s="49"/>
      <c r="FQN263" s="49"/>
      <c r="FQO263" s="99"/>
      <c r="FQP263" s="98"/>
      <c r="FQQ263" s="49"/>
      <c r="FQR263" s="405"/>
      <c r="FQS263" s="405"/>
      <c r="FQT263" s="277"/>
      <c r="FQU263" s="277"/>
      <c r="FQV263" s="277"/>
      <c r="FQW263" s="277"/>
      <c r="FQX263" s="277"/>
      <c r="FQY263" s="277"/>
      <c r="FQZ263" s="277"/>
      <c r="FRA263" s="277"/>
      <c r="FRB263" s="402"/>
      <c r="FRC263" s="404"/>
      <c r="FRD263" s="49"/>
      <c r="FRE263" s="49"/>
      <c r="FRF263" s="49"/>
      <c r="FRG263" s="99"/>
      <c r="FRH263" s="98"/>
      <c r="FRI263" s="49"/>
      <c r="FRJ263" s="405"/>
      <c r="FRK263" s="405"/>
      <c r="FRL263" s="277"/>
      <c r="FRM263" s="277"/>
      <c r="FRN263" s="277"/>
      <c r="FRO263" s="277"/>
      <c r="FRP263" s="277"/>
      <c r="FRQ263" s="277"/>
      <c r="FRR263" s="277"/>
      <c r="FRS263" s="277"/>
      <c r="FRT263" s="402"/>
      <c r="FRU263" s="404"/>
      <c r="FRV263" s="49"/>
      <c r="FRW263" s="49"/>
      <c r="FRX263" s="49"/>
      <c r="FRY263" s="99"/>
      <c r="FRZ263" s="98"/>
      <c r="FSA263" s="49"/>
      <c r="FSB263" s="405"/>
      <c r="FSC263" s="405"/>
      <c r="FSD263" s="277"/>
      <c r="FSE263" s="277"/>
      <c r="FSF263" s="277"/>
      <c r="FSG263" s="277"/>
      <c r="FSH263" s="277"/>
      <c r="FSI263" s="277"/>
      <c r="FSJ263" s="277"/>
      <c r="FSK263" s="277"/>
      <c r="FSL263" s="402"/>
      <c r="FSM263" s="404"/>
      <c r="FSN263" s="49"/>
      <c r="FSO263" s="49"/>
      <c r="FSP263" s="49"/>
      <c r="FSQ263" s="99"/>
      <c r="FSR263" s="98"/>
      <c r="FSS263" s="49"/>
      <c r="FST263" s="405"/>
      <c r="FSU263" s="405"/>
      <c r="FSV263" s="277"/>
      <c r="FSW263" s="277"/>
      <c r="FSX263" s="277"/>
      <c r="FSY263" s="277"/>
      <c r="FSZ263" s="277"/>
      <c r="FTA263" s="277"/>
      <c r="FTB263" s="277"/>
      <c r="FTC263" s="277"/>
      <c r="FTD263" s="402"/>
      <c r="FTE263" s="404"/>
      <c r="FTF263" s="49"/>
      <c r="FTG263" s="49"/>
      <c r="FTH263" s="49"/>
      <c r="FTI263" s="99"/>
      <c r="FTJ263" s="98"/>
      <c r="FTK263" s="49"/>
      <c r="FTL263" s="405"/>
      <c r="FTM263" s="405"/>
      <c r="FTN263" s="277"/>
      <c r="FTO263" s="277"/>
      <c r="FTP263" s="277"/>
      <c r="FTQ263" s="277"/>
      <c r="FTR263" s="277"/>
      <c r="FTS263" s="277"/>
      <c r="FTT263" s="277"/>
      <c r="FTU263" s="277"/>
      <c r="FTV263" s="402"/>
      <c r="FTW263" s="404"/>
      <c r="FTX263" s="49"/>
      <c r="FTY263" s="49"/>
      <c r="FTZ263" s="49"/>
      <c r="FUA263" s="99"/>
      <c r="FUB263" s="98"/>
      <c r="FUC263" s="49"/>
      <c r="FUD263" s="405"/>
      <c r="FUE263" s="405"/>
      <c r="FUF263" s="277"/>
      <c r="FUG263" s="277"/>
      <c r="FUH263" s="277"/>
      <c r="FUI263" s="277"/>
      <c r="FUJ263" s="277"/>
      <c r="FUK263" s="277"/>
      <c r="FUL263" s="277"/>
      <c r="FUM263" s="277"/>
      <c r="FUN263" s="402"/>
      <c r="FUO263" s="404"/>
      <c r="FUP263" s="49"/>
      <c r="FUQ263" s="49"/>
      <c r="FUR263" s="49"/>
      <c r="FUS263" s="99"/>
      <c r="FUT263" s="98"/>
      <c r="FUU263" s="49"/>
      <c r="FUV263" s="405"/>
      <c r="FUW263" s="405"/>
      <c r="FUX263" s="277"/>
      <c r="FUY263" s="277"/>
      <c r="FUZ263" s="277"/>
      <c r="FVA263" s="277"/>
      <c r="FVB263" s="277"/>
      <c r="FVC263" s="277"/>
      <c r="FVD263" s="277"/>
      <c r="FVE263" s="277"/>
      <c r="FVF263" s="402"/>
      <c r="FVG263" s="404"/>
      <c r="FVH263" s="49"/>
      <c r="FVI263" s="49"/>
      <c r="FVJ263" s="49"/>
      <c r="FVK263" s="99"/>
      <c r="FVL263" s="98"/>
      <c r="FVM263" s="49"/>
      <c r="FVN263" s="405"/>
      <c r="FVO263" s="405"/>
      <c r="FVP263" s="277"/>
      <c r="FVQ263" s="277"/>
      <c r="FVR263" s="277"/>
      <c r="FVS263" s="277"/>
      <c r="FVT263" s="277"/>
      <c r="FVU263" s="277"/>
      <c r="FVV263" s="277"/>
      <c r="FVW263" s="277"/>
      <c r="FVX263" s="402"/>
      <c r="FVY263" s="404"/>
      <c r="FVZ263" s="49"/>
      <c r="FWA263" s="49"/>
      <c r="FWB263" s="49"/>
      <c r="FWC263" s="99"/>
      <c r="FWD263" s="98"/>
      <c r="FWE263" s="49"/>
      <c r="FWF263" s="405"/>
      <c r="FWG263" s="405"/>
      <c r="FWH263" s="277"/>
      <c r="FWI263" s="277"/>
      <c r="FWJ263" s="277"/>
      <c r="FWK263" s="277"/>
      <c r="FWL263" s="277"/>
      <c r="FWM263" s="277"/>
      <c r="FWN263" s="277"/>
      <c r="FWO263" s="277"/>
      <c r="FWP263" s="402"/>
      <c r="FWQ263" s="404"/>
      <c r="FWR263" s="49"/>
      <c r="FWS263" s="49"/>
      <c r="FWT263" s="49"/>
      <c r="FWU263" s="99"/>
      <c r="FWV263" s="98"/>
      <c r="FWW263" s="49"/>
      <c r="FWX263" s="405"/>
      <c r="FWY263" s="405"/>
      <c r="FWZ263" s="277"/>
      <c r="FXA263" s="277"/>
      <c r="FXB263" s="277"/>
      <c r="FXC263" s="277"/>
      <c r="FXD263" s="277"/>
      <c r="FXE263" s="277"/>
      <c r="FXF263" s="277"/>
      <c r="FXG263" s="277"/>
      <c r="FXH263" s="402"/>
      <c r="FXI263" s="404"/>
      <c r="FXJ263" s="49"/>
      <c r="FXK263" s="49"/>
      <c r="FXL263" s="49"/>
      <c r="FXM263" s="99"/>
      <c r="FXN263" s="98"/>
      <c r="FXO263" s="49"/>
      <c r="FXP263" s="405"/>
      <c r="FXQ263" s="405"/>
      <c r="FXR263" s="277"/>
      <c r="FXS263" s="277"/>
      <c r="FXT263" s="277"/>
      <c r="FXU263" s="277"/>
      <c r="FXV263" s="277"/>
      <c r="FXW263" s="277"/>
      <c r="FXX263" s="277"/>
      <c r="FXY263" s="277"/>
      <c r="FXZ263" s="402"/>
      <c r="FYA263" s="404"/>
      <c r="FYB263" s="49"/>
      <c r="FYC263" s="49"/>
      <c r="FYD263" s="49"/>
      <c r="FYE263" s="99"/>
      <c r="FYF263" s="98"/>
      <c r="FYG263" s="49"/>
      <c r="FYH263" s="405"/>
      <c r="FYI263" s="405"/>
      <c r="FYJ263" s="277"/>
      <c r="FYK263" s="277"/>
      <c r="FYL263" s="277"/>
      <c r="FYM263" s="277"/>
      <c r="FYN263" s="277"/>
      <c r="FYO263" s="277"/>
      <c r="FYP263" s="277"/>
      <c r="FYQ263" s="277"/>
      <c r="FYR263" s="402"/>
      <c r="FYS263" s="404"/>
      <c r="FYT263" s="49"/>
      <c r="FYU263" s="49"/>
      <c r="FYV263" s="49"/>
      <c r="FYW263" s="99"/>
      <c r="FYX263" s="98"/>
      <c r="FYY263" s="49"/>
      <c r="FYZ263" s="405"/>
      <c r="FZA263" s="405"/>
      <c r="FZB263" s="277"/>
      <c r="FZC263" s="277"/>
      <c r="FZD263" s="277"/>
      <c r="FZE263" s="277"/>
      <c r="FZF263" s="277"/>
      <c r="FZG263" s="277"/>
      <c r="FZH263" s="277"/>
      <c r="FZI263" s="277"/>
      <c r="FZJ263" s="402"/>
      <c r="FZK263" s="404"/>
      <c r="FZL263" s="49"/>
      <c r="FZM263" s="49"/>
      <c r="FZN263" s="49"/>
      <c r="FZO263" s="99"/>
      <c r="FZP263" s="98"/>
      <c r="FZQ263" s="49"/>
      <c r="FZR263" s="405"/>
      <c r="FZS263" s="405"/>
      <c r="FZT263" s="277"/>
      <c r="FZU263" s="277"/>
      <c r="FZV263" s="277"/>
      <c r="FZW263" s="277"/>
      <c r="FZX263" s="277"/>
      <c r="FZY263" s="277"/>
      <c r="FZZ263" s="277"/>
      <c r="GAA263" s="277"/>
      <c r="GAB263" s="402"/>
      <c r="GAC263" s="404"/>
      <c r="GAD263" s="49"/>
      <c r="GAE263" s="49"/>
      <c r="GAF263" s="49"/>
      <c r="GAG263" s="99"/>
      <c r="GAH263" s="98"/>
      <c r="GAI263" s="49"/>
      <c r="GAJ263" s="405"/>
      <c r="GAK263" s="405"/>
      <c r="GAL263" s="277"/>
      <c r="GAM263" s="277"/>
      <c r="GAN263" s="277"/>
      <c r="GAO263" s="277"/>
      <c r="GAP263" s="277"/>
      <c r="GAQ263" s="277"/>
      <c r="GAR263" s="277"/>
      <c r="GAS263" s="277"/>
      <c r="GAT263" s="402"/>
      <c r="GAU263" s="404"/>
      <c r="GAV263" s="49"/>
      <c r="GAW263" s="49"/>
      <c r="GAX263" s="49"/>
      <c r="GAY263" s="99"/>
      <c r="GAZ263" s="98"/>
      <c r="GBA263" s="49"/>
      <c r="GBB263" s="405"/>
      <c r="GBC263" s="405"/>
      <c r="GBD263" s="277"/>
      <c r="GBE263" s="277"/>
      <c r="GBF263" s="277"/>
      <c r="GBG263" s="277"/>
      <c r="GBH263" s="277"/>
      <c r="GBI263" s="277"/>
      <c r="GBJ263" s="277"/>
      <c r="GBK263" s="277"/>
      <c r="GBL263" s="402"/>
      <c r="GBM263" s="404"/>
      <c r="GBN263" s="49"/>
      <c r="GBO263" s="49"/>
      <c r="GBP263" s="49"/>
      <c r="GBQ263" s="99"/>
      <c r="GBR263" s="98"/>
      <c r="GBS263" s="49"/>
      <c r="GBT263" s="405"/>
      <c r="GBU263" s="405"/>
      <c r="GBV263" s="277"/>
      <c r="GBW263" s="277"/>
      <c r="GBX263" s="277"/>
      <c r="GBY263" s="277"/>
      <c r="GBZ263" s="277"/>
      <c r="GCA263" s="277"/>
      <c r="GCB263" s="277"/>
      <c r="GCC263" s="277"/>
      <c r="GCD263" s="402"/>
      <c r="GCE263" s="404"/>
      <c r="GCF263" s="49"/>
      <c r="GCG263" s="49"/>
      <c r="GCH263" s="49"/>
      <c r="GCI263" s="99"/>
      <c r="GCJ263" s="98"/>
      <c r="GCK263" s="49"/>
      <c r="GCL263" s="405"/>
      <c r="GCM263" s="405"/>
      <c r="GCN263" s="277"/>
      <c r="GCO263" s="277"/>
      <c r="GCP263" s="277"/>
      <c r="GCQ263" s="277"/>
      <c r="GCR263" s="277"/>
      <c r="GCS263" s="277"/>
      <c r="GCT263" s="277"/>
      <c r="GCU263" s="277"/>
      <c r="GCV263" s="402"/>
      <c r="GCW263" s="404"/>
      <c r="GCX263" s="49"/>
      <c r="GCY263" s="49"/>
      <c r="GCZ263" s="49"/>
      <c r="GDA263" s="99"/>
      <c r="GDB263" s="98"/>
      <c r="GDC263" s="49"/>
      <c r="GDD263" s="405"/>
      <c r="GDE263" s="405"/>
      <c r="GDF263" s="277"/>
      <c r="GDG263" s="277"/>
      <c r="GDH263" s="277"/>
      <c r="GDI263" s="277"/>
      <c r="GDJ263" s="277"/>
      <c r="GDK263" s="277"/>
      <c r="GDL263" s="277"/>
      <c r="GDM263" s="277"/>
      <c r="GDN263" s="402"/>
      <c r="GDO263" s="404"/>
      <c r="GDP263" s="49"/>
      <c r="GDQ263" s="49"/>
      <c r="GDR263" s="49"/>
      <c r="GDS263" s="99"/>
      <c r="GDT263" s="98"/>
      <c r="GDU263" s="49"/>
      <c r="GDV263" s="405"/>
      <c r="GDW263" s="405"/>
      <c r="GDX263" s="277"/>
      <c r="GDY263" s="277"/>
      <c r="GDZ263" s="277"/>
      <c r="GEA263" s="277"/>
      <c r="GEB263" s="277"/>
      <c r="GEC263" s="277"/>
      <c r="GED263" s="277"/>
      <c r="GEE263" s="277"/>
      <c r="GEF263" s="402"/>
      <c r="GEG263" s="404"/>
      <c r="GEH263" s="49"/>
      <c r="GEI263" s="49"/>
      <c r="GEJ263" s="49"/>
      <c r="GEK263" s="99"/>
      <c r="GEL263" s="98"/>
      <c r="GEM263" s="49"/>
      <c r="GEN263" s="405"/>
      <c r="GEO263" s="405"/>
      <c r="GEP263" s="277"/>
      <c r="GEQ263" s="277"/>
      <c r="GER263" s="277"/>
      <c r="GES263" s="277"/>
      <c r="GET263" s="277"/>
      <c r="GEU263" s="277"/>
      <c r="GEV263" s="277"/>
      <c r="GEW263" s="277"/>
      <c r="GEX263" s="402"/>
      <c r="GEY263" s="404"/>
      <c r="GEZ263" s="49"/>
      <c r="GFA263" s="49"/>
      <c r="GFB263" s="49"/>
      <c r="GFC263" s="99"/>
      <c r="GFD263" s="98"/>
      <c r="GFE263" s="49"/>
      <c r="GFF263" s="405"/>
      <c r="GFG263" s="405"/>
      <c r="GFH263" s="277"/>
      <c r="GFI263" s="277"/>
      <c r="GFJ263" s="277"/>
      <c r="GFK263" s="277"/>
      <c r="GFL263" s="277"/>
      <c r="GFM263" s="277"/>
      <c r="GFN263" s="277"/>
      <c r="GFO263" s="277"/>
      <c r="GFP263" s="402"/>
      <c r="GFQ263" s="404"/>
      <c r="GFR263" s="49"/>
      <c r="GFS263" s="49"/>
      <c r="GFT263" s="49"/>
      <c r="GFU263" s="99"/>
      <c r="GFV263" s="98"/>
      <c r="GFW263" s="49"/>
      <c r="GFX263" s="405"/>
      <c r="GFY263" s="405"/>
      <c r="GFZ263" s="277"/>
      <c r="GGA263" s="277"/>
      <c r="GGB263" s="277"/>
      <c r="GGC263" s="277"/>
      <c r="GGD263" s="277"/>
      <c r="GGE263" s="277"/>
      <c r="GGF263" s="277"/>
      <c r="GGG263" s="277"/>
      <c r="GGH263" s="402"/>
      <c r="GGI263" s="404"/>
      <c r="GGJ263" s="49"/>
      <c r="GGK263" s="49"/>
      <c r="GGL263" s="49"/>
      <c r="GGM263" s="99"/>
      <c r="GGN263" s="98"/>
      <c r="GGO263" s="49"/>
      <c r="GGP263" s="405"/>
      <c r="GGQ263" s="405"/>
      <c r="GGR263" s="277"/>
      <c r="GGS263" s="277"/>
      <c r="GGT263" s="277"/>
      <c r="GGU263" s="277"/>
      <c r="GGV263" s="277"/>
      <c r="GGW263" s="277"/>
      <c r="GGX263" s="277"/>
      <c r="GGY263" s="277"/>
      <c r="GGZ263" s="402"/>
      <c r="GHA263" s="404"/>
      <c r="GHB263" s="49"/>
      <c r="GHC263" s="49"/>
      <c r="GHD263" s="49"/>
      <c r="GHE263" s="99"/>
      <c r="GHF263" s="98"/>
      <c r="GHG263" s="49"/>
      <c r="GHH263" s="405"/>
      <c r="GHI263" s="405"/>
      <c r="GHJ263" s="277"/>
      <c r="GHK263" s="277"/>
      <c r="GHL263" s="277"/>
      <c r="GHM263" s="277"/>
      <c r="GHN263" s="277"/>
      <c r="GHO263" s="277"/>
      <c r="GHP263" s="277"/>
      <c r="GHQ263" s="277"/>
      <c r="GHR263" s="402"/>
      <c r="GHS263" s="404"/>
      <c r="GHT263" s="49"/>
      <c r="GHU263" s="49"/>
      <c r="GHV263" s="49"/>
      <c r="GHW263" s="99"/>
      <c r="GHX263" s="98"/>
      <c r="GHY263" s="49"/>
      <c r="GHZ263" s="405"/>
      <c r="GIA263" s="405"/>
      <c r="GIB263" s="277"/>
      <c r="GIC263" s="277"/>
      <c r="GID263" s="277"/>
      <c r="GIE263" s="277"/>
      <c r="GIF263" s="277"/>
      <c r="GIG263" s="277"/>
      <c r="GIH263" s="277"/>
      <c r="GII263" s="277"/>
      <c r="GIJ263" s="402"/>
      <c r="GIK263" s="404"/>
      <c r="GIL263" s="49"/>
      <c r="GIM263" s="49"/>
      <c r="GIN263" s="49"/>
      <c r="GIO263" s="99"/>
      <c r="GIP263" s="98"/>
      <c r="GIQ263" s="49"/>
      <c r="GIR263" s="405"/>
      <c r="GIS263" s="405"/>
      <c r="GIT263" s="277"/>
      <c r="GIU263" s="277"/>
      <c r="GIV263" s="277"/>
      <c r="GIW263" s="277"/>
      <c r="GIX263" s="277"/>
      <c r="GIY263" s="277"/>
      <c r="GIZ263" s="277"/>
      <c r="GJA263" s="277"/>
      <c r="GJB263" s="402"/>
      <c r="GJC263" s="404"/>
      <c r="GJD263" s="49"/>
      <c r="GJE263" s="49"/>
      <c r="GJF263" s="49"/>
      <c r="GJG263" s="99"/>
      <c r="GJH263" s="98"/>
      <c r="GJI263" s="49"/>
      <c r="GJJ263" s="405"/>
      <c r="GJK263" s="405"/>
      <c r="GJL263" s="277"/>
      <c r="GJM263" s="277"/>
      <c r="GJN263" s="277"/>
      <c r="GJO263" s="277"/>
      <c r="GJP263" s="277"/>
      <c r="GJQ263" s="277"/>
      <c r="GJR263" s="277"/>
      <c r="GJS263" s="277"/>
      <c r="GJT263" s="402"/>
      <c r="GJU263" s="404"/>
      <c r="GJV263" s="49"/>
      <c r="GJW263" s="49"/>
      <c r="GJX263" s="49"/>
      <c r="GJY263" s="99"/>
      <c r="GJZ263" s="98"/>
      <c r="GKA263" s="49"/>
      <c r="GKB263" s="405"/>
      <c r="GKC263" s="405"/>
      <c r="GKD263" s="277"/>
      <c r="GKE263" s="277"/>
      <c r="GKF263" s="277"/>
      <c r="GKG263" s="277"/>
      <c r="GKH263" s="277"/>
      <c r="GKI263" s="277"/>
      <c r="GKJ263" s="277"/>
      <c r="GKK263" s="277"/>
      <c r="GKL263" s="402"/>
      <c r="GKM263" s="404"/>
      <c r="GKN263" s="49"/>
      <c r="GKO263" s="49"/>
      <c r="GKP263" s="49"/>
      <c r="GKQ263" s="99"/>
      <c r="GKR263" s="98"/>
      <c r="GKS263" s="49"/>
      <c r="GKT263" s="405"/>
      <c r="GKU263" s="405"/>
      <c r="GKV263" s="277"/>
      <c r="GKW263" s="277"/>
      <c r="GKX263" s="277"/>
      <c r="GKY263" s="277"/>
      <c r="GKZ263" s="277"/>
      <c r="GLA263" s="277"/>
      <c r="GLB263" s="277"/>
      <c r="GLC263" s="277"/>
      <c r="GLD263" s="402"/>
      <c r="GLE263" s="404"/>
      <c r="GLF263" s="49"/>
      <c r="GLG263" s="49"/>
      <c r="GLH263" s="49"/>
      <c r="GLI263" s="99"/>
      <c r="GLJ263" s="98"/>
      <c r="GLK263" s="49"/>
      <c r="GLL263" s="405"/>
      <c r="GLM263" s="405"/>
      <c r="GLN263" s="277"/>
      <c r="GLO263" s="277"/>
      <c r="GLP263" s="277"/>
      <c r="GLQ263" s="277"/>
      <c r="GLR263" s="277"/>
      <c r="GLS263" s="277"/>
      <c r="GLT263" s="277"/>
      <c r="GLU263" s="277"/>
      <c r="GLV263" s="402"/>
      <c r="GLW263" s="404"/>
      <c r="GLX263" s="49"/>
      <c r="GLY263" s="49"/>
      <c r="GLZ263" s="49"/>
      <c r="GMA263" s="99"/>
      <c r="GMB263" s="98"/>
      <c r="GMC263" s="49"/>
      <c r="GMD263" s="405"/>
      <c r="GME263" s="405"/>
      <c r="GMF263" s="277"/>
      <c r="GMG263" s="277"/>
      <c r="GMH263" s="277"/>
      <c r="GMI263" s="277"/>
      <c r="GMJ263" s="277"/>
      <c r="GMK263" s="277"/>
      <c r="GML263" s="277"/>
      <c r="GMM263" s="277"/>
      <c r="GMN263" s="402"/>
      <c r="GMO263" s="404"/>
      <c r="GMP263" s="49"/>
      <c r="GMQ263" s="49"/>
      <c r="GMR263" s="49"/>
      <c r="GMS263" s="99"/>
      <c r="GMT263" s="98"/>
      <c r="GMU263" s="49"/>
      <c r="GMV263" s="405"/>
      <c r="GMW263" s="405"/>
      <c r="GMX263" s="277"/>
      <c r="GMY263" s="277"/>
      <c r="GMZ263" s="277"/>
      <c r="GNA263" s="277"/>
      <c r="GNB263" s="277"/>
      <c r="GNC263" s="277"/>
      <c r="GND263" s="277"/>
      <c r="GNE263" s="277"/>
      <c r="GNF263" s="402"/>
      <c r="GNG263" s="404"/>
      <c r="GNH263" s="49"/>
      <c r="GNI263" s="49"/>
      <c r="GNJ263" s="49"/>
      <c r="GNK263" s="99"/>
      <c r="GNL263" s="98"/>
      <c r="GNM263" s="49"/>
      <c r="GNN263" s="405"/>
      <c r="GNO263" s="405"/>
      <c r="GNP263" s="277"/>
      <c r="GNQ263" s="277"/>
      <c r="GNR263" s="277"/>
      <c r="GNS263" s="277"/>
      <c r="GNT263" s="277"/>
      <c r="GNU263" s="277"/>
      <c r="GNV263" s="277"/>
      <c r="GNW263" s="277"/>
      <c r="GNX263" s="402"/>
      <c r="GNY263" s="404"/>
      <c r="GNZ263" s="49"/>
      <c r="GOA263" s="49"/>
      <c r="GOB263" s="49"/>
      <c r="GOC263" s="99"/>
      <c r="GOD263" s="98"/>
      <c r="GOE263" s="49"/>
      <c r="GOF263" s="405"/>
      <c r="GOG263" s="405"/>
      <c r="GOH263" s="277"/>
      <c r="GOI263" s="277"/>
      <c r="GOJ263" s="277"/>
      <c r="GOK263" s="277"/>
      <c r="GOL263" s="277"/>
      <c r="GOM263" s="277"/>
      <c r="GON263" s="277"/>
      <c r="GOO263" s="277"/>
      <c r="GOP263" s="402"/>
      <c r="GOQ263" s="404"/>
      <c r="GOR263" s="49"/>
      <c r="GOS263" s="49"/>
      <c r="GOT263" s="49"/>
      <c r="GOU263" s="99"/>
      <c r="GOV263" s="98"/>
      <c r="GOW263" s="49"/>
      <c r="GOX263" s="405"/>
      <c r="GOY263" s="405"/>
      <c r="GOZ263" s="277"/>
      <c r="GPA263" s="277"/>
      <c r="GPB263" s="277"/>
      <c r="GPC263" s="277"/>
      <c r="GPD263" s="277"/>
      <c r="GPE263" s="277"/>
      <c r="GPF263" s="277"/>
      <c r="GPG263" s="277"/>
      <c r="GPH263" s="402"/>
      <c r="GPI263" s="404"/>
      <c r="GPJ263" s="49"/>
      <c r="GPK263" s="49"/>
      <c r="GPL263" s="49"/>
      <c r="GPM263" s="99"/>
      <c r="GPN263" s="98"/>
      <c r="GPO263" s="49"/>
      <c r="GPP263" s="405"/>
      <c r="GPQ263" s="405"/>
      <c r="GPR263" s="277"/>
      <c r="GPS263" s="277"/>
      <c r="GPT263" s="277"/>
      <c r="GPU263" s="277"/>
      <c r="GPV263" s="277"/>
      <c r="GPW263" s="277"/>
      <c r="GPX263" s="277"/>
      <c r="GPY263" s="277"/>
      <c r="GPZ263" s="402"/>
      <c r="GQA263" s="404"/>
      <c r="GQB263" s="49"/>
      <c r="GQC263" s="49"/>
      <c r="GQD263" s="49"/>
      <c r="GQE263" s="99"/>
      <c r="GQF263" s="98"/>
      <c r="GQG263" s="49"/>
      <c r="GQH263" s="405"/>
      <c r="GQI263" s="405"/>
      <c r="GQJ263" s="277"/>
      <c r="GQK263" s="277"/>
      <c r="GQL263" s="277"/>
      <c r="GQM263" s="277"/>
      <c r="GQN263" s="277"/>
      <c r="GQO263" s="277"/>
      <c r="GQP263" s="277"/>
      <c r="GQQ263" s="277"/>
      <c r="GQR263" s="402"/>
      <c r="GQS263" s="404"/>
      <c r="GQT263" s="49"/>
      <c r="GQU263" s="49"/>
      <c r="GQV263" s="49"/>
      <c r="GQW263" s="99"/>
      <c r="GQX263" s="98"/>
      <c r="GQY263" s="49"/>
      <c r="GQZ263" s="405"/>
      <c r="GRA263" s="405"/>
      <c r="GRB263" s="277"/>
      <c r="GRC263" s="277"/>
      <c r="GRD263" s="277"/>
      <c r="GRE263" s="277"/>
      <c r="GRF263" s="277"/>
      <c r="GRG263" s="277"/>
      <c r="GRH263" s="277"/>
      <c r="GRI263" s="277"/>
      <c r="GRJ263" s="402"/>
      <c r="GRK263" s="404"/>
      <c r="GRL263" s="49"/>
      <c r="GRM263" s="49"/>
      <c r="GRN263" s="49"/>
      <c r="GRO263" s="99"/>
      <c r="GRP263" s="98"/>
      <c r="GRQ263" s="49"/>
      <c r="GRR263" s="405"/>
      <c r="GRS263" s="405"/>
      <c r="GRT263" s="277"/>
      <c r="GRU263" s="277"/>
      <c r="GRV263" s="277"/>
      <c r="GRW263" s="277"/>
      <c r="GRX263" s="277"/>
      <c r="GRY263" s="277"/>
      <c r="GRZ263" s="277"/>
      <c r="GSA263" s="277"/>
      <c r="GSB263" s="402"/>
      <c r="GSC263" s="404"/>
      <c r="GSD263" s="49"/>
      <c r="GSE263" s="49"/>
      <c r="GSF263" s="49"/>
      <c r="GSG263" s="99"/>
      <c r="GSH263" s="98"/>
      <c r="GSI263" s="49"/>
      <c r="GSJ263" s="405"/>
      <c r="GSK263" s="405"/>
      <c r="GSL263" s="277"/>
      <c r="GSM263" s="277"/>
      <c r="GSN263" s="277"/>
      <c r="GSO263" s="277"/>
      <c r="GSP263" s="277"/>
      <c r="GSQ263" s="277"/>
      <c r="GSR263" s="277"/>
      <c r="GSS263" s="277"/>
      <c r="GST263" s="402"/>
      <c r="GSU263" s="404"/>
      <c r="GSV263" s="49"/>
      <c r="GSW263" s="49"/>
      <c r="GSX263" s="49"/>
      <c r="GSY263" s="99"/>
      <c r="GSZ263" s="98"/>
      <c r="GTA263" s="49"/>
      <c r="GTB263" s="405"/>
      <c r="GTC263" s="405"/>
      <c r="GTD263" s="277"/>
      <c r="GTE263" s="277"/>
      <c r="GTF263" s="277"/>
      <c r="GTG263" s="277"/>
      <c r="GTH263" s="277"/>
      <c r="GTI263" s="277"/>
      <c r="GTJ263" s="277"/>
      <c r="GTK263" s="277"/>
      <c r="GTL263" s="402"/>
      <c r="GTM263" s="404"/>
      <c r="GTN263" s="49"/>
      <c r="GTO263" s="49"/>
      <c r="GTP263" s="49"/>
      <c r="GTQ263" s="99"/>
      <c r="GTR263" s="98"/>
      <c r="GTS263" s="49"/>
      <c r="GTT263" s="405"/>
      <c r="GTU263" s="405"/>
      <c r="GTV263" s="277"/>
      <c r="GTW263" s="277"/>
      <c r="GTX263" s="277"/>
      <c r="GTY263" s="277"/>
      <c r="GTZ263" s="277"/>
      <c r="GUA263" s="277"/>
      <c r="GUB263" s="277"/>
      <c r="GUC263" s="277"/>
      <c r="GUD263" s="402"/>
      <c r="GUE263" s="404"/>
      <c r="GUF263" s="49"/>
      <c r="GUG263" s="49"/>
      <c r="GUH263" s="49"/>
      <c r="GUI263" s="99"/>
      <c r="GUJ263" s="98"/>
      <c r="GUK263" s="49"/>
      <c r="GUL263" s="405"/>
      <c r="GUM263" s="405"/>
      <c r="GUN263" s="277"/>
      <c r="GUO263" s="277"/>
      <c r="GUP263" s="277"/>
      <c r="GUQ263" s="277"/>
      <c r="GUR263" s="277"/>
      <c r="GUS263" s="277"/>
      <c r="GUT263" s="277"/>
      <c r="GUU263" s="277"/>
      <c r="GUV263" s="402"/>
      <c r="GUW263" s="404"/>
      <c r="GUX263" s="49"/>
      <c r="GUY263" s="49"/>
      <c r="GUZ263" s="49"/>
      <c r="GVA263" s="99"/>
      <c r="GVB263" s="98"/>
      <c r="GVC263" s="49"/>
      <c r="GVD263" s="405"/>
      <c r="GVE263" s="405"/>
      <c r="GVF263" s="277"/>
      <c r="GVG263" s="277"/>
      <c r="GVH263" s="277"/>
      <c r="GVI263" s="277"/>
      <c r="GVJ263" s="277"/>
      <c r="GVK263" s="277"/>
      <c r="GVL263" s="277"/>
      <c r="GVM263" s="277"/>
      <c r="GVN263" s="402"/>
      <c r="GVO263" s="404"/>
      <c r="GVP263" s="49"/>
      <c r="GVQ263" s="49"/>
      <c r="GVR263" s="49"/>
      <c r="GVS263" s="99"/>
      <c r="GVT263" s="98"/>
      <c r="GVU263" s="49"/>
      <c r="GVV263" s="405"/>
      <c r="GVW263" s="405"/>
      <c r="GVX263" s="277"/>
      <c r="GVY263" s="277"/>
      <c r="GVZ263" s="277"/>
      <c r="GWA263" s="277"/>
      <c r="GWB263" s="277"/>
      <c r="GWC263" s="277"/>
      <c r="GWD263" s="277"/>
      <c r="GWE263" s="277"/>
      <c r="GWF263" s="402"/>
      <c r="GWG263" s="404"/>
      <c r="GWH263" s="49"/>
      <c r="GWI263" s="49"/>
      <c r="GWJ263" s="49"/>
      <c r="GWK263" s="99"/>
      <c r="GWL263" s="98"/>
      <c r="GWM263" s="49"/>
      <c r="GWN263" s="405"/>
      <c r="GWO263" s="405"/>
      <c r="GWP263" s="277"/>
      <c r="GWQ263" s="277"/>
      <c r="GWR263" s="277"/>
      <c r="GWS263" s="277"/>
      <c r="GWT263" s="277"/>
      <c r="GWU263" s="277"/>
      <c r="GWV263" s="277"/>
      <c r="GWW263" s="277"/>
      <c r="GWX263" s="402"/>
      <c r="GWY263" s="404"/>
      <c r="GWZ263" s="49"/>
      <c r="GXA263" s="49"/>
      <c r="GXB263" s="49"/>
      <c r="GXC263" s="99"/>
      <c r="GXD263" s="98"/>
      <c r="GXE263" s="49"/>
      <c r="GXF263" s="405"/>
      <c r="GXG263" s="405"/>
      <c r="GXH263" s="277"/>
      <c r="GXI263" s="277"/>
      <c r="GXJ263" s="277"/>
      <c r="GXK263" s="277"/>
      <c r="GXL263" s="277"/>
      <c r="GXM263" s="277"/>
      <c r="GXN263" s="277"/>
      <c r="GXO263" s="277"/>
      <c r="GXP263" s="402"/>
      <c r="GXQ263" s="404"/>
      <c r="GXR263" s="49"/>
      <c r="GXS263" s="49"/>
      <c r="GXT263" s="49"/>
      <c r="GXU263" s="99"/>
      <c r="GXV263" s="98"/>
      <c r="GXW263" s="49"/>
      <c r="GXX263" s="405"/>
      <c r="GXY263" s="405"/>
      <c r="GXZ263" s="277"/>
      <c r="GYA263" s="277"/>
      <c r="GYB263" s="277"/>
      <c r="GYC263" s="277"/>
      <c r="GYD263" s="277"/>
      <c r="GYE263" s="277"/>
      <c r="GYF263" s="277"/>
      <c r="GYG263" s="277"/>
      <c r="GYH263" s="402"/>
      <c r="GYI263" s="404"/>
      <c r="GYJ263" s="49"/>
      <c r="GYK263" s="49"/>
      <c r="GYL263" s="49"/>
      <c r="GYM263" s="99"/>
      <c r="GYN263" s="98"/>
      <c r="GYO263" s="49"/>
      <c r="GYP263" s="405"/>
      <c r="GYQ263" s="405"/>
      <c r="GYR263" s="277"/>
      <c r="GYS263" s="277"/>
      <c r="GYT263" s="277"/>
      <c r="GYU263" s="277"/>
      <c r="GYV263" s="277"/>
      <c r="GYW263" s="277"/>
      <c r="GYX263" s="277"/>
      <c r="GYY263" s="277"/>
      <c r="GYZ263" s="402"/>
      <c r="GZA263" s="404"/>
      <c r="GZB263" s="49"/>
      <c r="GZC263" s="49"/>
      <c r="GZD263" s="49"/>
      <c r="GZE263" s="99"/>
      <c r="GZF263" s="98"/>
      <c r="GZG263" s="49"/>
      <c r="GZH263" s="405"/>
      <c r="GZI263" s="405"/>
      <c r="GZJ263" s="277"/>
      <c r="GZK263" s="277"/>
      <c r="GZL263" s="277"/>
      <c r="GZM263" s="277"/>
      <c r="GZN263" s="277"/>
      <c r="GZO263" s="277"/>
      <c r="GZP263" s="277"/>
      <c r="GZQ263" s="277"/>
      <c r="GZR263" s="402"/>
      <c r="GZS263" s="404"/>
      <c r="GZT263" s="49"/>
      <c r="GZU263" s="49"/>
      <c r="GZV263" s="49"/>
      <c r="GZW263" s="99"/>
      <c r="GZX263" s="98"/>
      <c r="GZY263" s="49"/>
      <c r="GZZ263" s="405"/>
      <c r="HAA263" s="405"/>
      <c r="HAB263" s="277"/>
      <c r="HAC263" s="277"/>
      <c r="HAD263" s="277"/>
      <c r="HAE263" s="277"/>
      <c r="HAF263" s="277"/>
      <c r="HAG263" s="277"/>
      <c r="HAH263" s="277"/>
      <c r="HAI263" s="277"/>
      <c r="HAJ263" s="402"/>
      <c r="HAK263" s="404"/>
      <c r="HAL263" s="49"/>
      <c r="HAM263" s="49"/>
      <c r="HAN263" s="49"/>
      <c r="HAO263" s="99"/>
      <c r="HAP263" s="98"/>
      <c r="HAQ263" s="49"/>
      <c r="HAR263" s="405"/>
      <c r="HAS263" s="405"/>
      <c r="HAT263" s="277"/>
      <c r="HAU263" s="277"/>
      <c r="HAV263" s="277"/>
      <c r="HAW263" s="277"/>
      <c r="HAX263" s="277"/>
      <c r="HAY263" s="277"/>
      <c r="HAZ263" s="277"/>
      <c r="HBA263" s="277"/>
      <c r="HBB263" s="402"/>
      <c r="HBC263" s="404"/>
      <c r="HBD263" s="49"/>
      <c r="HBE263" s="49"/>
      <c r="HBF263" s="49"/>
      <c r="HBG263" s="99"/>
      <c r="HBH263" s="98"/>
      <c r="HBI263" s="49"/>
      <c r="HBJ263" s="405"/>
      <c r="HBK263" s="405"/>
      <c r="HBL263" s="277"/>
      <c r="HBM263" s="277"/>
      <c r="HBN263" s="277"/>
      <c r="HBO263" s="277"/>
      <c r="HBP263" s="277"/>
      <c r="HBQ263" s="277"/>
      <c r="HBR263" s="277"/>
      <c r="HBS263" s="277"/>
      <c r="HBT263" s="402"/>
      <c r="HBU263" s="404"/>
      <c r="HBV263" s="49"/>
      <c r="HBW263" s="49"/>
      <c r="HBX263" s="49"/>
      <c r="HBY263" s="99"/>
      <c r="HBZ263" s="98"/>
      <c r="HCA263" s="49"/>
      <c r="HCB263" s="405"/>
      <c r="HCC263" s="405"/>
      <c r="HCD263" s="277"/>
      <c r="HCE263" s="277"/>
      <c r="HCF263" s="277"/>
      <c r="HCG263" s="277"/>
      <c r="HCH263" s="277"/>
      <c r="HCI263" s="277"/>
      <c r="HCJ263" s="277"/>
      <c r="HCK263" s="277"/>
      <c r="HCL263" s="402"/>
      <c r="HCM263" s="404"/>
      <c r="HCN263" s="49"/>
      <c r="HCO263" s="49"/>
      <c r="HCP263" s="49"/>
      <c r="HCQ263" s="99"/>
      <c r="HCR263" s="98"/>
      <c r="HCS263" s="49"/>
      <c r="HCT263" s="405"/>
      <c r="HCU263" s="405"/>
      <c r="HCV263" s="277"/>
      <c r="HCW263" s="277"/>
      <c r="HCX263" s="277"/>
      <c r="HCY263" s="277"/>
      <c r="HCZ263" s="277"/>
      <c r="HDA263" s="277"/>
      <c r="HDB263" s="277"/>
      <c r="HDC263" s="277"/>
      <c r="HDD263" s="402"/>
      <c r="HDE263" s="404"/>
      <c r="HDF263" s="49"/>
      <c r="HDG263" s="49"/>
      <c r="HDH263" s="49"/>
      <c r="HDI263" s="99"/>
      <c r="HDJ263" s="98"/>
      <c r="HDK263" s="49"/>
      <c r="HDL263" s="405"/>
      <c r="HDM263" s="405"/>
      <c r="HDN263" s="277"/>
      <c r="HDO263" s="277"/>
      <c r="HDP263" s="277"/>
      <c r="HDQ263" s="277"/>
      <c r="HDR263" s="277"/>
      <c r="HDS263" s="277"/>
      <c r="HDT263" s="277"/>
      <c r="HDU263" s="277"/>
      <c r="HDV263" s="402"/>
      <c r="HDW263" s="404"/>
      <c r="HDX263" s="49"/>
      <c r="HDY263" s="49"/>
      <c r="HDZ263" s="49"/>
      <c r="HEA263" s="99"/>
      <c r="HEB263" s="98"/>
      <c r="HEC263" s="49"/>
      <c r="HED263" s="405"/>
      <c r="HEE263" s="405"/>
      <c r="HEF263" s="277"/>
      <c r="HEG263" s="277"/>
      <c r="HEH263" s="277"/>
      <c r="HEI263" s="277"/>
      <c r="HEJ263" s="277"/>
      <c r="HEK263" s="277"/>
      <c r="HEL263" s="277"/>
      <c r="HEM263" s="277"/>
      <c r="HEN263" s="402"/>
      <c r="HEO263" s="404"/>
      <c r="HEP263" s="49"/>
      <c r="HEQ263" s="49"/>
      <c r="HER263" s="49"/>
      <c r="HES263" s="99"/>
      <c r="HET263" s="98"/>
      <c r="HEU263" s="49"/>
      <c r="HEV263" s="405"/>
      <c r="HEW263" s="405"/>
      <c r="HEX263" s="277"/>
      <c r="HEY263" s="277"/>
      <c r="HEZ263" s="277"/>
      <c r="HFA263" s="277"/>
      <c r="HFB263" s="277"/>
      <c r="HFC263" s="277"/>
      <c r="HFD263" s="277"/>
      <c r="HFE263" s="277"/>
      <c r="HFF263" s="402"/>
      <c r="HFG263" s="404"/>
      <c r="HFH263" s="49"/>
      <c r="HFI263" s="49"/>
      <c r="HFJ263" s="49"/>
      <c r="HFK263" s="99"/>
      <c r="HFL263" s="98"/>
      <c r="HFM263" s="49"/>
      <c r="HFN263" s="405"/>
      <c r="HFO263" s="405"/>
      <c r="HFP263" s="277"/>
      <c r="HFQ263" s="277"/>
      <c r="HFR263" s="277"/>
      <c r="HFS263" s="277"/>
      <c r="HFT263" s="277"/>
      <c r="HFU263" s="277"/>
      <c r="HFV263" s="277"/>
      <c r="HFW263" s="277"/>
      <c r="HFX263" s="402"/>
      <c r="HFY263" s="404"/>
      <c r="HFZ263" s="49"/>
      <c r="HGA263" s="49"/>
      <c r="HGB263" s="49"/>
      <c r="HGC263" s="99"/>
      <c r="HGD263" s="98"/>
      <c r="HGE263" s="49"/>
      <c r="HGF263" s="405"/>
      <c r="HGG263" s="405"/>
      <c r="HGH263" s="277"/>
      <c r="HGI263" s="277"/>
      <c r="HGJ263" s="277"/>
      <c r="HGK263" s="277"/>
      <c r="HGL263" s="277"/>
      <c r="HGM263" s="277"/>
      <c r="HGN263" s="277"/>
      <c r="HGO263" s="277"/>
      <c r="HGP263" s="402"/>
      <c r="HGQ263" s="404"/>
      <c r="HGR263" s="49"/>
      <c r="HGS263" s="49"/>
      <c r="HGT263" s="49"/>
      <c r="HGU263" s="99"/>
      <c r="HGV263" s="98"/>
      <c r="HGW263" s="49"/>
      <c r="HGX263" s="405"/>
      <c r="HGY263" s="405"/>
      <c r="HGZ263" s="277"/>
      <c r="HHA263" s="277"/>
      <c r="HHB263" s="277"/>
      <c r="HHC263" s="277"/>
      <c r="HHD263" s="277"/>
      <c r="HHE263" s="277"/>
      <c r="HHF263" s="277"/>
      <c r="HHG263" s="277"/>
      <c r="HHH263" s="402"/>
      <c r="HHI263" s="404"/>
      <c r="HHJ263" s="49"/>
      <c r="HHK263" s="49"/>
      <c r="HHL263" s="49"/>
      <c r="HHM263" s="99"/>
      <c r="HHN263" s="98"/>
      <c r="HHO263" s="49"/>
      <c r="HHP263" s="405"/>
      <c r="HHQ263" s="405"/>
      <c r="HHR263" s="277"/>
      <c r="HHS263" s="277"/>
      <c r="HHT263" s="277"/>
      <c r="HHU263" s="277"/>
      <c r="HHV263" s="277"/>
      <c r="HHW263" s="277"/>
      <c r="HHX263" s="277"/>
      <c r="HHY263" s="277"/>
      <c r="HHZ263" s="402"/>
      <c r="HIA263" s="404"/>
      <c r="HIB263" s="49"/>
      <c r="HIC263" s="49"/>
      <c r="HID263" s="49"/>
      <c r="HIE263" s="99"/>
      <c r="HIF263" s="98"/>
      <c r="HIG263" s="49"/>
      <c r="HIH263" s="405"/>
      <c r="HII263" s="405"/>
      <c r="HIJ263" s="277"/>
      <c r="HIK263" s="277"/>
      <c r="HIL263" s="277"/>
      <c r="HIM263" s="277"/>
      <c r="HIN263" s="277"/>
      <c r="HIO263" s="277"/>
      <c r="HIP263" s="277"/>
      <c r="HIQ263" s="277"/>
      <c r="HIR263" s="402"/>
      <c r="HIS263" s="404"/>
      <c r="HIT263" s="49"/>
      <c r="HIU263" s="49"/>
      <c r="HIV263" s="49"/>
      <c r="HIW263" s="99"/>
      <c r="HIX263" s="98"/>
      <c r="HIY263" s="49"/>
      <c r="HIZ263" s="405"/>
      <c r="HJA263" s="405"/>
      <c r="HJB263" s="277"/>
      <c r="HJC263" s="277"/>
      <c r="HJD263" s="277"/>
      <c r="HJE263" s="277"/>
      <c r="HJF263" s="277"/>
      <c r="HJG263" s="277"/>
      <c r="HJH263" s="277"/>
      <c r="HJI263" s="277"/>
      <c r="HJJ263" s="402"/>
      <c r="HJK263" s="404"/>
      <c r="HJL263" s="49"/>
      <c r="HJM263" s="49"/>
      <c r="HJN263" s="49"/>
      <c r="HJO263" s="99"/>
      <c r="HJP263" s="98"/>
      <c r="HJQ263" s="49"/>
      <c r="HJR263" s="405"/>
      <c r="HJS263" s="405"/>
      <c r="HJT263" s="277"/>
      <c r="HJU263" s="277"/>
      <c r="HJV263" s="277"/>
      <c r="HJW263" s="277"/>
      <c r="HJX263" s="277"/>
      <c r="HJY263" s="277"/>
      <c r="HJZ263" s="277"/>
      <c r="HKA263" s="277"/>
      <c r="HKB263" s="402"/>
      <c r="HKC263" s="404"/>
      <c r="HKD263" s="49"/>
      <c r="HKE263" s="49"/>
      <c r="HKF263" s="49"/>
      <c r="HKG263" s="99"/>
      <c r="HKH263" s="98"/>
      <c r="HKI263" s="49"/>
      <c r="HKJ263" s="405"/>
      <c r="HKK263" s="405"/>
      <c r="HKL263" s="277"/>
      <c r="HKM263" s="277"/>
      <c r="HKN263" s="277"/>
      <c r="HKO263" s="277"/>
      <c r="HKP263" s="277"/>
      <c r="HKQ263" s="277"/>
      <c r="HKR263" s="277"/>
      <c r="HKS263" s="277"/>
      <c r="HKT263" s="402"/>
      <c r="HKU263" s="404"/>
      <c r="HKV263" s="49"/>
      <c r="HKW263" s="49"/>
      <c r="HKX263" s="49"/>
      <c r="HKY263" s="99"/>
      <c r="HKZ263" s="98"/>
      <c r="HLA263" s="49"/>
      <c r="HLB263" s="405"/>
      <c r="HLC263" s="405"/>
      <c r="HLD263" s="277"/>
      <c r="HLE263" s="277"/>
      <c r="HLF263" s="277"/>
      <c r="HLG263" s="277"/>
      <c r="HLH263" s="277"/>
      <c r="HLI263" s="277"/>
      <c r="HLJ263" s="277"/>
      <c r="HLK263" s="277"/>
      <c r="HLL263" s="402"/>
      <c r="HLM263" s="404"/>
      <c r="HLN263" s="49"/>
      <c r="HLO263" s="49"/>
      <c r="HLP263" s="49"/>
      <c r="HLQ263" s="99"/>
      <c r="HLR263" s="98"/>
      <c r="HLS263" s="49"/>
      <c r="HLT263" s="405"/>
      <c r="HLU263" s="405"/>
      <c r="HLV263" s="277"/>
      <c r="HLW263" s="277"/>
      <c r="HLX263" s="277"/>
      <c r="HLY263" s="277"/>
      <c r="HLZ263" s="277"/>
      <c r="HMA263" s="277"/>
      <c r="HMB263" s="277"/>
      <c r="HMC263" s="277"/>
      <c r="HMD263" s="402"/>
      <c r="HME263" s="404"/>
      <c r="HMF263" s="49"/>
      <c r="HMG263" s="49"/>
      <c r="HMH263" s="49"/>
      <c r="HMI263" s="99"/>
      <c r="HMJ263" s="98"/>
      <c r="HMK263" s="49"/>
      <c r="HML263" s="405"/>
      <c r="HMM263" s="405"/>
      <c r="HMN263" s="277"/>
      <c r="HMO263" s="277"/>
      <c r="HMP263" s="277"/>
      <c r="HMQ263" s="277"/>
      <c r="HMR263" s="277"/>
      <c r="HMS263" s="277"/>
      <c r="HMT263" s="277"/>
      <c r="HMU263" s="277"/>
      <c r="HMV263" s="402"/>
      <c r="HMW263" s="404"/>
      <c r="HMX263" s="49"/>
      <c r="HMY263" s="49"/>
      <c r="HMZ263" s="49"/>
      <c r="HNA263" s="99"/>
      <c r="HNB263" s="98"/>
      <c r="HNC263" s="49"/>
      <c r="HND263" s="405"/>
      <c r="HNE263" s="405"/>
      <c r="HNF263" s="277"/>
      <c r="HNG263" s="277"/>
      <c r="HNH263" s="277"/>
      <c r="HNI263" s="277"/>
      <c r="HNJ263" s="277"/>
      <c r="HNK263" s="277"/>
      <c r="HNL263" s="277"/>
      <c r="HNM263" s="277"/>
      <c r="HNN263" s="402"/>
      <c r="HNO263" s="404"/>
      <c r="HNP263" s="49"/>
      <c r="HNQ263" s="49"/>
      <c r="HNR263" s="49"/>
      <c r="HNS263" s="99"/>
      <c r="HNT263" s="98"/>
      <c r="HNU263" s="49"/>
      <c r="HNV263" s="405"/>
      <c r="HNW263" s="405"/>
      <c r="HNX263" s="277"/>
      <c r="HNY263" s="277"/>
      <c r="HNZ263" s="277"/>
      <c r="HOA263" s="277"/>
      <c r="HOB263" s="277"/>
      <c r="HOC263" s="277"/>
      <c r="HOD263" s="277"/>
      <c r="HOE263" s="277"/>
      <c r="HOF263" s="402"/>
      <c r="HOG263" s="404"/>
      <c r="HOH263" s="49"/>
      <c r="HOI263" s="49"/>
      <c r="HOJ263" s="49"/>
      <c r="HOK263" s="99"/>
      <c r="HOL263" s="98"/>
      <c r="HOM263" s="49"/>
      <c r="HON263" s="405"/>
      <c r="HOO263" s="405"/>
      <c r="HOP263" s="277"/>
      <c r="HOQ263" s="277"/>
      <c r="HOR263" s="277"/>
      <c r="HOS263" s="277"/>
      <c r="HOT263" s="277"/>
      <c r="HOU263" s="277"/>
      <c r="HOV263" s="277"/>
      <c r="HOW263" s="277"/>
      <c r="HOX263" s="402"/>
      <c r="HOY263" s="404"/>
      <c r="HOZ263" s="49"/>
      <c r="HPA263" s="49"/>
      <c r="HPB263" s="49"/>
      <c r="HPC263" s="99"/>
      <c r="HPD263" s="98"/>
      <c r="HPE263" s="49"/>
      <c r="HPF263" s="405"/>
      <c r="HPG263" s="405"/>
      <c r="HPH263" s="277"/>
      <c r="HPI263" s="277"/>
      <c r="HPJ263" s="277"/>
      <c r="HPK263" s="277"/>
      <c r="HPL263" s="277"/>
      <c r="HPM263" s="277"/>
      <c r="HPN263" s="277"/>
      <c r="HPO263" s="277"/>
      <c r="HPP263" s="402"/>
      <c r="HPQ263" s="404"/>
      <c r="HPR263" s="49"/>
      <c r="HPS263" s="49"/>
      <c r="HPT263" s="49"/>
      <c r="HPU263" s="99"/>
      <c r="HPV263" s="98"/>
      <c r="HPW263" s="49"/>
      <c r="HPX263" s="405"/>
      <c r="HPY263" s="405"/>
      <c r="HPZ263" s="277"/>
      <c r="HQA263" s="277"/>
      <c r="HQB263" s="277"/>
      <c r="HQC263" s="277"/>
      <c r="HQD263" s="277"/>
      <c r="HQE263" s="277"/>
      <c r="HQF263" s="277"/>
      <c r="HQG263" s="277"/>
      <c r="HQH263" s="402"/>
      <c r="HQI263" s="404"/>
      <c r="HQJ263" s="49"/>
      <c r="HQK263" s="49"/>
      <c r="HQL263" s="49"/>
      <c r="HQM263" s="99"/>
      <c r="HQN263" s="98"/>
      <c r="HQO263" s="49"/>
      <c r="HQP263" s="405"/>
      <c r="HQQ263" s="405"/>
      <c r="HQR263" s="277"/>
      <c r="HQS263" s="277"/>
      <c r="HQT263" s="277"/>
      <c r="HQU263" s="277"/>
      <c r="HQV263" s="277"/>
      <c r="HQW263" s="277"/>
      <c r="HQX263" s="277"/>
      <c r="HQY263" s="277"/>
      <c r="HQZ263" s="402"/>
      <c r="HRA263" s="404"/>
      <c r="HRB263" s="49"/>
      <c r="HRC263" s="49"/>
      <c r="HRD263" s="49"/>
      <c r="HRE263" s="99"/>
      <c r="HRF263" s="98"/>
      <c r="HRG263" s="49"/>
      <c r="HRH263" s="405"/>
      <c r="HRI263" s="405"/>
      <c r="HRJ263" s="277"/>
      <c r="HRK263" s="277"/>
      <c r="HRL263" s="277"/>
      <c r="HRM263" s="277"/>
      <c r="HRN263" s="277"/>
      <c r="HRO263" s="277"/>
      <c r="HRP263" s="277"/>
      <c r="HRQ263" s="277"/>
      <c r="HRR263" s="402"/>
      <c r="HRS263" s="404"/>
      <c r="HRT263" s="49"/>
      <c r="HRU263" s="49"/>
      <c r="HRV263" s="49"/>
      <c r="HRW263" s="99"/>
      <c r="HRX263" s="98"/>
      <c r="HRY263" s="49"/>
      <c r="HRZ263" s="405"/>
      <c r="HSA263" s="405"/>
      <c r="HSB263" s="277"/>
      <c r="HSC263" s="277"/>
      <c r="HSD263" s="277"/>
      <c r="HSE263" s="277"/>
      <c r="HSF263" s="277"/>
      <c r="HSG263" s="277"/>
      <c r="HSH263" s="277"/>
      <c r="HSI263" s="277"/>
      <c r="HSJ263" s="402"/>
      <c r="HSK263" s="404"/>
      <c r="HSL263" s="49"/>
      <c r="HSM263" s="49"/>
      <c r="HSN263" s="49"/>
      <c r="HSO263" s="99"/>
      <c r="HSP263" s="98"/>
      <c r="HSQ263" s="49"/>
      <c r="HSR263" s="405"/>
      <c r="HSS263" s="405"/>
      <c r="HST263" s="277"/>
      <c r="HSU263" s="277"/>
      <c r="HSV263" s="277"/>
      <c r="HSW263" s="277"/>
      <c r="HSX263" s="277"/>
      <c r="HSY263" s="277"/>
      <c r="HSZ263" s="277"/>
      <c r="HTA263" s="277"/>
      <c r="HTB263" s="402"/>
      <c r="HTC263" s="404"/>
      <c r="HTD263" s="49"/>
      <c r="HTE263" s="49"/>
      <c r="HTF263" s="49"/>
      <c r="HTG263" s="99"/>
      <c r="HTH263" s="98"/>
      <c r="HTI263" s="49"/>
      <c r="HTJ263" s="405"/>
      <c r="HTK263" s="405"/>
      <c r="HTL263" s="277"/>
      <c r="HTM263" s="277"/>
      <c r="HTN263" s="277"/>
      <c r="HTO263" s="277"/>
      <c r="HTP263" s="277"/>
      <c r="HTQ263" s="277"/>
      <c r="HTR263" s="277"/>
      <c r="HTS263" s="277"/>
      <c r="HTT263" s="402"/>
      <c r="HTU263" s="404"/>
      <c r="HTV263" s="49"/>
      <c r="HTW263" s="49"/>
      <c r="HTX263" s="49"/>
      <c r="HTY263" s="99"/>
      <c r="HTZ263" s="98"/>
      <c r="HUA263" s="49"/>
      <c r="HUB263" s="405"/>
      <c r="HUC263" s="405"/>
      <c r="HUD263" s="277"/>
      <c r="HUE263" s="277"/>
      <c r="HUF263" s="277"/>
      <c r="HUG263" s="277"/>
      <c r="HUH263" s="277"/>
      <c r="HUI263" s="277"/>
      <c r="HUJ263" s="277"/>
      <c r="HUK263" s="277"/>
      <c r="HUL263" s="402"/>
      <c r="HUM263" s="404"/>
      <c r="HUN263" s="49"/>
      <c r="HUO263" s="49"/>
      <c r="HUP263" s="49"/>
      <c r="HUQ263" s="99"/>
      <c r="HUR263" s="98"/>
      <c r="HUS263" s="49"/>
      <c r="HUT263" s="405"/>
      <c r="HUU263" s="405"/>
      <c r="HUV263" s="277"/>
      <c r="HUW263" s="277"/>
      <c r="HUX263" s="277"/>
      <c r="HUY263" s="277"/>
      <c r="HUZ263" s="277"/>
      <c r="HVA263" s="277"/>
      <c r="HVB263" s="277"/>
      <c r="HVC263" s="277"/>
      <c r="HVD263" s="402"/>
      <c r="HVE263" s="404"/>
      <c r="HVF263" s="49"/>
      <c r="HVG263" s="49"/>
      <c r="HVH263" s="49"/>
      <c r="HVI263" s="99"/>
      <c r="HVJ263" s="98"/>
      <c r="HVK263" s="49"/>
      <c r="HVL263" s="405"/>
      <c r="HVM263" s="405"/>
      <c r="HVN263" s="277"/>
      <c r="HVO263" s="277"/>
      <c r="HVP263" s="277"/>
      <c r="HVQ263" s="277"/>
      <c r="HVR263" s="277"/>
      <c r="HVS263" s="277"/>
      <c r="HVT263" s="277"/>
      <c r="HVU263" s="277"/>
      <c r="HVV263" s="402"/>
      <c r="HVW263" s="404"/>
      <c r="HVX263" s="49"/>
      <c r="HVY263" s="49"/>
      <c r="HVZ263" s="49"/>
      <c r="HWA263" s="99"/>
      <c r="HWB263" s="98"/>
      <c r="HWC263" s="49"/>
      <c r="HWD263" s="405"/>
      <c r="HWE263" s="405"/>
      <c r="HWF263" s="277"/>
      <c r="HWG263" s="277"/>
      <c r="HWH263" s="277"/>
      <c r="HWI263" s="277"/>
      <c r="HWJ263" s="277"/>
      <c r="HWK263" s="277"/>
      <c r="HWL263" s="277"/>
      <c r="HWM263" s="277"/>
      <c r="HWN263" s="402"/>
      <c r="HWO263" s="404"/>
      <c r="HWP263" s="49"/>
      <c r="HWQ263" s="49"/>
      <c r="HWR263" s="49"/>
      <c r="HWS263" s="99"/>
      <c r="HWT263" s="98"/>
      <c r="HWU263" s="49"/>
      <c r="HWV263" s="405"/>
      <c r="HWW263" s="405"/>
      <c r="HWX263" s="277"/>
      <c r="HWY263" s="277"/>
      <c r="HWZ263" s="277"/>
      <c r="HXA263" s="277"/>
      <c r="HXB263" s="277"/>
      <c r="HXC263" s="277"/>
      <c r="HXD263" s="277"/>
      <c r="HXE263" s="277"/>
      <c r="HXF263" s="402"/>
      <c r="HXG263" s="404"/>
      <c r="HXH263" s="49"/>
      <c r="HXI263" s="49"/>
      <c r="HXJ263" s="49"/>
      <c r="HXK263" s="99"/>
      <c r="HXL263" s="98"/>
      <c r="HXM263" s="49"/>
      <c r="HXN263" s="405"/>
      <c r="HXO263" s="405"/>
      <c r="HXP263" s="277"/>
      <c r="HXQ263" s="277"/>
      <c r="HXR263" s="277"/>
      <c r="HXS263" s="277"/>
      <c r="HXT263" s="277"/>
      <c r="HXU263" s="277"/>
      <c r="HXV263" s="277"/>
      <c r="HXW263" s="277"/>
      <c r="HXX263" s="402"/>
      <c r="HXY263" s="404"/>
      <c r="HXZ263" s="49"/>
      <c r="HYA263" s="49"/>
      <c r="HYB263" s="49"/>
      <c r="HYC263" s="99"/>
      <c r="HYD263" s="98"/>
      <c r="HYE263" s="49"/>
      <c r="HYF263" s="405"/>
      <c r="HYG263" s="405"/>
      <c r="HYH263" s="277"/>
      <c r="HYI263" s="277"/>
      <c r="HYJ263" s="277"/>
      <c r="HYK263" s="277"/>
      <c r="HYL263" s="277"/>
      <c r="HYM263" s="277"/>
      <c r="HYN263" s="277"/>
      <c r="HYO263" s="277"/>
      <c r="HYP263" s="402"/>
      <c r="HYQ263" s="404"/>
      <c r="HYR263" s="49"/>
      <c r="HYS263" s="49"/>
      <c r="HYT263" s="49"/>
      <c r="HYU263" s="99"/>
      <c r="HYV263" s="98"/>
      <c r="HYW263" s="49"/>
      <c r="HYX263" s="405"/>
      <c r="HYY263" s="405"/>
      <c r="HYZ263" s="277"/>
      <c r="HZA263" s="277"/>
      <c r="HZB263" s="277"/>
      <c r="HZC263" s="277"/>
      <c r="HZD263" s="277"/>
      <c r="HZE263" s="277"/>
      <c r="HZF263" s="277"/>
      <c r="HZG263" s="277"/>
      <c r="HZH263" s="402"/>
      <c r="HZI263" s="404"/>
      <c r="HZJ263" s="49"/>
      <c r="HZK263" s="49"/>
      <c r="HZL263" s="49"/>
      <c r="HZM263" s="99"/>
      <c r="HZN263" s="98"/>
      <c r="HZO263" s="49"/>
      <c r="HZP263" s="405"/>
      <c r="HZQ263" s="405"/>
      <c r="HZR263" s="277"/>
      <c r="HZS263" s="277"/>
      <c r="HZT263" s="277"/>
      <c r="HZU263" s="277"/>
      <c r="HZV263" s="277"/>
      <c r="HZW263" s="277"/>
      <c r="HZX263" s="277"/>
      <c r="HZY263" s="277"/>
      <c r="HZZ263" s="402"/>
      <c r="IAA263" s="404"/>
      <c r="IAB263" s="49"/>
      <c r="IAC263" s="49"/>
      <c r="IAD263" s="49"/>
      <c r="IAE263" s="99"/>
      <c r="IAF263" s="98"/>
      <c r="IAG263" s="49"/>
      <c r="IAH263" s="405"/>
      <c r="IAI263" s="405"/>
      <c r="IAJ263" s="277"/>
      <c r="IAK263" s="277"/>
      <c r="IAL263" s="277"/>
      <c r="IAM263" s="277"/>
      <c r="IAN263" s="277"/>
      <c r="IAO263" s="277"/>
      <c r="IAP263" s="277"/>
      <c r="IAQ263" s="277"/>
      <c r="IAR263" s="402"/>
      <c r="IAS263" s="404"/>
      <c r="IAT263" s="49"/>
      <c r="IAU263" s="49"/>
      <c r="IAV263" s="49"/>
      <c r="IAW263" s="99"/>
      <c r="IAX263" s="98"/>
      <c r="IAY263" s="49"/>
      <c r="IAZ263" s="405"/>
      <c r="IBA263" s="405"/>
      <c r="IBB263" s="277"/>
      <c r="IBC263" s="277"/>
      <c r="IBD263" s="277"/>
      <c r="IBE263" s="277"/>
      <c r="IBF263" s="277"/>
      <c r="IBG263" s="277"/>
      <c r="IBH263" s="277"/>
      <c r="IBI263" s="277"/>
      <c r="IBJ263" s="402"/>
      <c r="IBK263" s="404"/>
      <c r="IBL263" s="49"/>
      <c r="IBM263" s="49"/>
      <c r="IBN263" s="49"/>
      <c r="IBO263" s="99"/>
      <c r="IBP263" s="98"/>
      <c r="IBQ263" s="49"/>
      <c r="IBR263" s="405"/>
      <c r="IBS263" s="405"/>
      <c r="IBT263" s="277"/>
      <c r="IBU263" s="277"/>
      <c r="IBV263" s="277"/>
      <c r="IBW263" s="277"/>
      <c r="IBX263" s="277"/>
      <c r="IBY263" s="277"/>
      <c r="IBZ263" s="277"/>
      <c r="ICA263" s="277"/>
      <c r="ICB263" s="402"/>
      <c r="ICC263" s="404"/>
      <c r="ICD263" s="49"/>
      <c r="ICE263" s="49"/>
      <c r="ICF263" s="49"/>
      <c r="ICG263" s="99"/>
      <c r="ICH263" s="98"/>
      <c r="ICI263" s="49"/>
      <c r="ICJ263" s="405"/>
      <c r="ICK263" s="405"/>
      <c r="ICL263" s="277"/>
      <c r="ICM263" s="277"/>
      <c r="ICN263" s="277"/>
      <c r="ICO263" s="277"/>
      <c r="ICP263" s="277"/>
      <c r="ICQ263" s="277"/>
      <c r="ICR263" s="277"/>
      <c r="ICS263" s="277"/>
      <c r="ICT263" s="402"/>
      <c r="ICU263" s="404"/>
      <c r="ICV263" s="49"/>
      <c r="ICW263" s="49"/>
      <c r="ICX263" s="49"/>
      <c r="ICY263" s="99"/>
      <c r="ICZ263" s="98"/>
      <c r="IDA263" s="49"/>
      <c r="IDB263" s="405"/>
      <c r="IDC263" s="405"/>
      <c r="IDD263" s="277"/>
      <c r="IDE263" s="277"/>
      <c r="IDF263" s="277"/>
      <c r="IDG263" s="277"/>
      <c r="IDH263" s="277"/>
      <c r="IDI263" s="277"/>
      <c r="IDJ263" s="277"/>
      <c r="IDK263" s="277"/>
      <c r="IDL263" s="402"/>
      <c r="IDM263" s="404"/>
      <c r="IDN263" s="49"/>
      <c r="IDO263" s="49"/>
      <c r="IDP263" s="49"/>
      <c r="IDQ263" s="99"/>
      <c r="IDR263" s="98"/>
      <c r="IDS263" s="49"/>
      <c r="IDT263" s="405"/>
      <c r="IDU263" s="405"/>
      <c r="IDV263" s="277"/>
      <c r="IDW263" s="277"/>
      <c r="IDX263" s="277"/>
      <c r="IDY263" s="277"/>
      <c r="IDZ263" s="277"/>
      <c r="IEA263" s="277"/>
      <c r="IEB263" s="277"/>
      <c r="IEC263" s="277"/>
      <c r="IED263" s="402"/>
      <c r="IEE263" s="404"/>
      <c r="IEF263" s="49"/>
      <c r="IEG263" s="49"/>
      <c r="IEH263" s="49"/>
      <c r="IEI263" s="99"/>
      <c r="IEJ263" s="98"/>
      <c r="IEK263" s="49"/>
      <c r="IEL263" s="405"/>
      <c r="IEM263" s="405"/>
      <c r="IEN263" s="277"/>
      <c r="IEO263" s="277"/>
      <c r="IEP263" s="277"/>
      <c r="IEQ263" s="277"/>
      <c r="IER263" s="277"/>
      <c r="IES263" s="277"/>
      <c r="IET263" s="277"/>
      <c r="IEU263" s="277"/>
      <c r="IEV263" s="402"/>
      <c r="IEW263" s="404"/>
      <c r="IEX263" s="49"/>
      <c r="IEY263" s="49"/>
      <c r="IEZ263" s="49"/>
      <c r="IFA263" s="99"/>
      <c r="IFB263" s="98"/>
      <c r="IFC263" s="49"/>
      <c r="IFD263" s="405"/>
      <c r="IFE263" s="405"/>
      <c r="IFF263" s="277"/>
      <c r="IFG263" s="277"/>
      <c r="IFH263" s="277"/>
      <c r="IFI263" s="277"/>
      <c r="IFJ263" s="277"/>
      <c r="IFK263" s="277"/>
      <c r="IFL263" s="277"/>
      <c r="IFM263" s="277"/>
      <c r="IFN263" s="402"/>
      <c r="IFO263" s="404"/>
      <c r="IFP263" s="49"/>
      <c r="IFQ263" s="49"/>
      <c r="IFR263" s="49"/>
      <c r="IFS263" s="99"/>
      <c r="IFT263" s="98"/>
      <c r="IFU263" s="49"/>
      <c r="IFV263" s="405"/>
      <c r="IFW263" s="405"/>
      <c r="IFX263" s="277"/>
      <c r="IFY263" s="277"/>
      <c r="IFZ263" s="277"/>
      <c r="IGA263" s="277"/>
      <c r="IGB263" s="277"/>
      <c r="IGC263" s="277"/>
      <c r="IGD263" s="277"/>
      <c r="IGE263" s="277"/>
      <c r="IGF263" s="402"/>
      <c r="IGG263" s="404"/>
      <c r="IGH263" s="49"/>
      <c r="IGI263" s="49"/>
      <c r="IGJ263" s="49"/>
      <c r="IGK263" s="99"/>
      <c r="IGL263" s="98"/>
      <c r="IGM263" s="49"/>
      <c r="IGN263" s="405"/>
      <c r="IGO263" s="405"/>
      <c r="IGP263" s="277"/>
      <c r="IGQ263" s="277"/>
      <c r="IGR263" s="277"/>
      <c r="IGS263" s="277"/>
      <c r="IGT263" s="277"/>
      <c r="IGU263" s="277"/>
      <c r="IGV263" s="277"/>
      <c r="IGW263" s="277"/>
      <c r="IGX263" s="402"/>
      <c r="IGY263" s="404"/>
      <c r="IGZ263" s="49"/>
      <c r="IHA263" s="49"/>
      <c r="IHB263" s="49"/>
      <c r="IHC263" s="99"/>
      <c r="IHD263" s="98"/>
      <c r="IHE263" s="49"/>
      <c r="IHF263" s="405"/>
      <c r="IHG263" s="405"/>
      <c r="IHH263" s="277"/>
      <c r="IHI263" s="277"/>
      <c r="IHJ263" s="277"/>
      <c r="IHK263" s="277"/>
      <c r="IHL263" s="277"/>
      <c r="IHM263" s="277"/>
      <c r="IHN263" s="277"/>
      <c r="IHO263" s="277"/>
      <c r="IHP263" s="402"/>
      <c r="IHQ263" s="404"/>
      <c r="IHR263" s="49"/>
      <c r="IHS263" s="49"/>
      <c r="IHT263" s="49"/>
      <c r="IHU263" s="99"/>
      <c r="IHV263" s="98"/>
      <c r="IHW263" s="49"/>
      <c r="IHX263" s="405"/>
      <c r="IHY263" s="405"/>
      <c r="IHZ263" s="277"/>
      <c r="IIA263" s="277"/>
      <c r="IIB263" s="277"/>
      <c r="IIC263" s="277"/>
      <c r="IID263" s="277"/>
      <c r="IIE263" s="277"/>
      <c r="IIF263" s="277"/>
      <c r="IIG263" s="277"/>
      <c r="IIH263" s="402"/>
      <c r="III263" s="404"/>
      <c r="IIJ263" s="49"/>
      <c r="IIK263" s="49"/>
      <c r="IIL263" s="49"/>
      <c r="IIM263" s="99"/>
      <c r="IIN263" s="98"/>
      <c r="IIO263" s="49"/>
      <c r="IIP263" s="405"/>
      <c r="IIQ263" s="405"/>
      <c r="IIR263" s="277"/>
      <c r="IIS263" s="277"/>
      <c r="IIT263" s="277"/>
      <c r="IIU263" s="277"/>
      <c r="IIV263" s="277"/>
      <c r="IIW263" s="277"/>
      <c r="IIX263" s="277"/>
      <c r="IIY263" s="277"/>
      <c r="IIZ263" s="402"/>
      <c r="IJA263" s="404"/>
      <c r="IJB263" s="49"/>
      <c r="IJC263" s="49"/>
      <c r="IJD263" s="49"/>
      <c r="IJE263" s="99"/>
      <c r="IJF263" s="98"/>
      <c r="IJG263" s="49"/>
      <c r="IJH263" s="405"/>
      <c r="IJI263" s="405"/>
      <c r="IJJ263" s="277"/>
      <c r="IJK263" s="277"/>
      <c r="IJL263" s="277"/>
      <c r="IJM263" s="277"/>
      <c r="IJN263" s="277"/>
      <c r="IJO263" s="277"/>
      <c r="IJP263" s="277"/>
      <c r="IJQ263" s="277"/>
      <c r="IJR263" s="402"/>
      <c r="IJS263" s="404"/>
      <c r="IJT263" s="49"/>
      <c r="IJU263" s="49"/>
      <c r="IJV263" s="49"/>
      <c r="IJW263" s="99"/>
      <c r="IJX263" s="98"/>
      <c r="IJY263" s="49"/>
      <c r="IJZ263" s="405"/>
      <c r="IKA263" s="405"/>
      <c r="IKB263" s="277"/>
      <c r="IKC263" s="277"/>
      <c r="IKD263" s="277"/>
      <c r="IKE263" s="277"/>
      <c r="IKF263" s="277"/>
      <c r="IKG263" s="277"/>
      <c r="IKH263" s="277"/>
      <c r="IKI263" s="277"/>
      <c r="IKJ263" s="402"/>
      <c r="IKK263" s="404"/>
      <c r="IKL263" s="49"/>
      <c r="IKM263" s="49"/>
      <c r="IKN263" s="49"/>
      <c r="IKO263" s="99"/>
      <c r="IKP263" s="98"/>
      <c r="IKQ263" s="49"/>
      <c r="IKR263" s="405"/>
      <c r="IKS263" s="405"/>
      <c r="IKT263" s="277"/>
      <c r="IKU263" s="277"/>
      <c r="IKV263" s="277"/>
      <c r="IKW263" s="277"/>
      <c r="IKX263" s="277"/>
      <c r="IKY263" s="277"/>
      <c r="IKZ263" s="277"/>
      <c r="ILA263" s="277"/>
      <c r="ILB263" s="402"/>
      <c r="ILC263" s="404"/>
      <c r="ILD263" s="49"/>
      <c r="ILE263" s="49"/>
      <c r="ILF263" s="49"/>
      <c r="ILG263" s="99"/>
      <c r="ILH263" s="98"/>
      <c r="ILI263" s="49"/>
      <c r="ILJ263" s="405"/>
      <c r="ILK263" s="405"/>
      <c r="ILL263" s="277"/>
      <c r="ILM263" s="277"/>
      <c r="ILN263" s="277"/>
      <c r="ILO263" s="277"/>
      <c r="ILP263" s="277"/>
      <c r="ILQ263" s="277"/>
      <c r="ILR263" s="277"/>
      <c r="ILS263" s="277"/>
      <c r="ILT263" s="402"/>
      <c r="ILU263" s="404"/>
      <c r="ILV263" s="49"/>
      <c r="ILW263" s="49"/>
      <c r="ILX263" s="49"/>
      <c r="ILY263" s="99"/>
      <c r="ILZ263" s="98"/>
      <c r="IMA263" s="49"/>
      <c r="IMB263" s="405"/>
      <c r="IMC263" s="405"/>
      <c r="IMD263" s="277"/>
      <c r="IME263" s="277"/>
      <c r="IMF263" s="277"/>
      <c r="IMG263" s="277"/>
      <c r="IMH263" s="277"/>
      <c r="IMI263" s="277"/>
      <c r="IMJ263" s="277"/>
      <c r="IMK263" s="277"/>
      <c r="IML263" s="402"/>
      <c r="IMM263" s="404"/>
      <c r="IMN263" s="49"/>
      <c r="IMO263" s="49"/>
      <c r="IMP263" s="49"/>
      <c r="IMQ263" s="99"/>
      <c r="IMR263" s="98"/>
      <c r="IMS263" s="49"/>
      <c r="IMT263" s="405"/>
      <c r="IMU263" s="405"/>
      <c r="IMV263" s="277"/>
      <c r="IMW263" s="277"/>
      <c r="IMX263" s="277"/>
      <c r="IMY263" s="277"/>
      <c r="IMZ263" s="277"/>
      <c r="INA263" s="277"/>
      <c r="INB263" s="277"/>
      <c r="INC263" s="277"/>
      <c r="IND263" s="402"/>
      <c r="INE263" s="404"/>
      <c r="INF263" s="49"/>
      <c r="ING263" s="49"/>
      <c r="INH263" s="49"/>
      <c r="INI263" s="99"/>
      <c r="INJ263" s="98"/>
      <c r="INK263" s="49"/>
      <c r="INL263" s="405"/>
      <c r="INM263" s="405"/>
      <c r="INN263" s="277"/>
      <c r="INO263" s="277"/>
      <c r="INP263" s="277"/>
      <c r="INQ263" s="277"/>
      <c r="INR263" s="277"/>
      <c r="INS263" s="277"/>
      <c r="INT263" s="277"/>
      <c r="INU263" s="277"/>
      <c r="INV263" s="402"/>
      <c r="INW263" s="404"/>
      <c r="INX263" s="49"/>
      <c r="INY263" s="49"/>
      <c r="INZ263" s="49"/>
      <c r="IOA263" s="99"/>
      <c r="IOB263" s="98"/>
      <c r="IOC263" s="49"/>
      <c r="IOD263" s="405"/>
      <c r="IOE263" s="405"/>
      <c r="IOF263" s="277"/>
      <c r="IOG263" s="277"/>
      <c r="IOH263" s="277"/>
      <c r="IOI263" s="277"/>
      <c r="IOJ263" s="277"/>
      <c r="IOK263" s="277"/>
      <c r="IOL263" s="277"/>
      <c r="IOM263" s="277"/>
      <c r="ION263" s="402"/>
      <c r="IOO263" s="404"/>
      <c r="IOP263" s="49"/>
      <c r="IOQ263" s="49"/>
      <c r="IOR263" s="49"/>
      <c r="IOS263" s="99"/>
      <c r="IOT263" s="98"/>
      <c r="IOU263" s="49"/>
      <c r="IOV263" s="405"/>
      <c r="IOW263" s="405"/>
      <c r="IOX263" s="277"/>
      <c r="IOY263" s="277"/>
      <c r="IOZ263" s="277"/>
      <c r="IPA263" s="277"/>
      <c r="IPB263" s="277"/>
      <c r="IPC263" s="277"/>
      <c r="IPD263" s="277"/>
      <c r="IPE263" s="277"/>
      <c r="IPF263" s="402"/>
      <c r="IPG263" s="404"/>
      <c r="IPH263" s="49"/>
      <c r="IPI263" s="49"/>
      <c r="IPJ263" s="49"/>
      <c r="IPK263" s="99"/>
      <c r="IPL263" s="98"/>
      <c r="IPM263" s="49"/>
      <c r="IPN263" s="405"/>
      <c r="IPO263" s="405"/>
      <c r="IPP263" s="277"/>
      <c r="IPQ263" s="277"/>
      <c r="IPR263" s="277"/>
      <c r="IPS263" s="277"/>
      <c r="IPT263" s="277"/>
      <c r="IPU263" s="277"/>
      <c r="IPV263" s="277"/>
      <c r="IPW263" s="277"/>
      <c r="IPX263" s="402"/>
      <c r="IPY263" s="404"/>
      <c r="IPZ263" s="49"/>
      <c r="IQA263" s="49"/>
      <c r="IQB263" s="49"/>
      <c r="IQC263" s="99"/>
      <c r="IQD263" s="98"/>
      <c r="IQE263" s="49"/>
      <c r="IQF263" s="405"/>
      <c r="IQG263" s="405"/>
      <c r="IQH263" s="277"/>
      <c r="IQI263" s="277"/>
      <c r="IQJ263" s="277"/>
      <c r="IQK263" s="277"/>
      <c r="IQL263" s="277"/>
      <c r="IQM263" s="277"/>
      <c r="IQN263" s="277"/>
      <c r="IQO263" s="277"/>
      <c r="IQP263" s="402"/>
      <c r="IQQ263" s="404"/>
      <c r="IQR263" s="49"/>
      <c r="IQS263" s="49"/>
      <c r="IQT263" s="49"/>
      <c r="IQU263" s="99"/>
      <c r="IQV263" s="98"/>
      <c r="IQW263" s="49"/>
      <c r="IQX263" s="405"/>
      <c r="IQY263" s="405"/>
      <c r="IQZ263" s="277"/>
      <c r="IRA263" s="277"/>
      <c r="IRB263" s="277"/>
      <c r="IRC263" s="277"/>
      <c r="IRD263" s="277"/>
      <c r="IRE263" s="277"/>
      <c r="IRF263" s="277"/>
      <c r="IRG263" s="277"/>
      <c r="IRH263" s="402"/>
      <c r="IRI263" s="404"/>
      <c r="IRJ263" s="49"/>
      <c r="IRK263" s="49"/>
      <c r="IRL263" s="49"/>
      <c r="IRM263" s="99"/>
      <c r="IRN263" s="98"/>
      <c r="IRO263" s="49"/>
      <c r="IRP263" s="405"/>
      <c r="IRQ263" s="405"/>
      <c r="IRR263" s="277"/>
      <c r="IRS263" s="277"/>
      <c r="IRT263" s="277"/>
      <c r="IRU263" s="277"/>
      <c r="IRV263" s="277"/>
      <c r="IRW263" s="277"/>
      <c r="IRX263" s="277"/>
      <c r="IRY263" s="277"/>
      <c r="IRZ263" s="402"/>
      <c r="ISA263" s="404"/>
      <c r="ISB263" s="49"/>
      <c r="ISC263" s="49"/>
      <c r="ISD263" s="49"/>
      <c r="ISE263" s="99"/>
      <c r="ISF263" s="98"/>
      <c r="ISG263" s="49"/>
      <c r="ISH263" s="405"/>
      <c r="ISI263" s="405"/>
      <c r="ISJ263" s="277"/>
      <c r="ISK263" s="277"/>
      <c r="ISL263" s="277"/>
      <c r="ISM263" s="277"/>
      <c r="ISN263" s="277"/>
      <c r="ISO263" s="277"/>
      <c r="ISP263" s="277"/>
      <c r="ISQ263" s="277"/>
      <c r="ISR263" s="402"/>
      <c r="ISS263" s="404"/>
      <c r="IST263" s="49"/>
      <c r="ISU263" s="49"/>
      <c r="ISV263" s="49"/>
      <c r="ISW263" s="99"/>
      <c r="ISX263" s="98"/>
      <c r="ISY263" s="49"/>
      <c r="ISZ263" s="405"/>
      <c r="ITA263" s="405"/>
      <c r="ITB263" s="277"/>
      <c r="ITC263" s="277"/>
      <c r="ITD263" s="277"/>
      <c r="ITE263" s="277"/>
      <c r="ITF263" s="277"/>
      <c r="ITG263" s="277"/>
      <c r="ITH263" s="277"/>
      <c r="ITI263" s="277"/>
      <c r="ITJ263" s="402"/>
      <c r="ITK263" s="404"/>
      <c r="ITL263" s="49"/>
      <c r="ITM263" s="49"/>
      <c r="ITN263" s="49"/>
      <c r="ITO263" s="99"/>
      <c r="ITP263" s="98"/>
      <c r="ITQ263" s="49"/>
      <c r="ITR263" s="405"/>
      <c r="ITS263" s="405"/>
      <c r="ITT263" s="277"/>
      <c r="ITU263" s="277"/>
      <c r="ITV263" s="277"/>
      <c r="ITW263" s="277"/>
      <c r="ITX263" s="277"/>
      <c r="ITY263" s="277"/>
      <c r="ITZ263" s="277"/>
      <c r="IUA263" s="277"/>
      <c r="IUB263" s="402"/>
      <c r="IUC263" s="404"/>
      <c r="IUD263" s="49"/>
      <c r="IUE263" s="49"/>
      <c r="IUF263" s="49"/>
      <c r="IUG263" s="99"/>
      <c r="IUH263" s="98"/>
      <c r="IUI263" s="49"/>
      <c r="IUJ263" s="405"/>
      <c r="IUK263" s="405"/>
      <c r="IUL263" s="277"/>
      <c r="IUM263" s="277"/>
      <c r="IUN263" s="277"/>
      <c r="IUO263" s="277"/>
      <c r="IUP263" s="277"/>
      <c r="IUQ263" s="277"/>
      <c r="IUR263" s="277"/>
      <c r="IUS263" s="277"/>
      <c r="IUT263" s="402"/>
      <c r="IUU263" s="404"/>
      <c r="IUV263" s="49"/>
      <c r="IUW263" s="49"/>
      <c r="IUX263" s="49"/>
      <c r="IUY263" s="99"/>
      <c r="IUZ263" s="98"/>
      <c r="IVA263" s="49"/>
      <c r="IVB263" s="405"/>
      <c r="IVC263" s="405"/>
      <c r="IVD263" s="277"/>
      <c r="IVE263" s="277"/>
      <c r="IVF263" s="277"/>
      <c r="IVG263" s="277"/>
      <c r="IVH263" s="277"/>
      <c r="IVI263" s="277"/>
      <c r="IVJ263" s="277"/>
      <c r="IVK263" s="277"/>
      <c r="IVL263" s="402"/>
      <c r="IVM263" s="404"/>
      <c r="IVN263" s="49"/>
      <c r="IVO263" s="49"/>
      <c r="IVP263" s="49"/>
      <c r="IVQ263" s="99"/>
      <c r="IVR263" s="98"/>
      <c r="IVS263" s="49"/>
      <c r="IVT263" s="405"/>
      <c r="IVU263" s="405"/>
      <c r="IVV263" s="277"/>
      <c r="IVW263" s="277"/>
      <c r="IVX263" s="277"/>
      <c r="IVY263" s="277"/>
      <c r="IVZ263" s="277"/>
      <c r="IWA263" s="277"/>
      <c r="IWB263" s="277"/>
      <c r="IWC263" s="277"/>
      <c r="IWD263" s="402"/>
      <c r="IWE263" s="404"/>
      <c r="IWF263" s="49"/>
      <c r="IWG263" s="49"/>
      <c r="IWH263" s="49"/>
      <c r="IWI263" s="99"/>
      <c r="IWJ263" s="98"/>
      <c r="IWK263" s="49"/>
      <c r="IWL263" s="405"/>
      <c r="IWM263" s="405"/>
      <c r="IWN263" s="277"/>
      <c r="IWO263" s="277"/>
      <c r="IWP263" s="277"/>
      <c r="IWQ263" s="277"/>
      <c r="IWR263" s="277"/>
      <c r="IWS263" s="277"/>
      <c r="IWT263" s="277"/>
      <c r="IWU263" s="277"/>
      <c r="IWV263" s="402"/>
      <c r="IWW263" s="404"/>
      <c r="IWX263" s="49"/>
      <c r="IWY263" s="49"/>
      <c r="IWZ263" s="49"/>
      <c r="IXA263" s="99"/>
      <c r="IXB263" s="98"/>
      <c r="IXC263" s="49"/>
      <c r="IXD263" s="405"/>
      <c r="IXE263" s="405"/>
      <c r="IXF263" s="277"/>
      <c r="IXG263" s="277"/>
      <c r="IXH263" s="277"/>
      <c r="IXI263" s="277"/>
      <c r="IXJ263" s="277"/>
      <c r="IXK263" s="277"/>
      <c r="IXL263" s="277"/>
      <c r="IXM263" s="277"/>
      <c r="IXN263" s="402"/>
      <c r="IXO263" s="404"/>
      <c r="IXP263" s="49"/>
      <c r="IXQ263" s="49"/>
      <c r="IXR263" s="49"/>
      <c r="IXS263" s="99"/>
      <c r="IXT263" s="98"/>
      <c r="IXU263" s="49"/>
      <c r="IXV263" s="405"/>
      <c r="IXW263" s="405"/>
      <c r="IXX263" s="277"/>
      <c r="IXY263" s="277"/>
      <c r="IXZ263" s="277"/>
      <c r="IYA263" s="277"/>
      <c r="IYB263" s="277"/>
      <c r="IYC263" s="277"/>
      <c r="IYD263" s="277"/>
      <c r="IYE263" s="277"/>
      <c r="IYF263" s="402"/>
      <c r="IYG263" s="404"/>
      <c r="IYH263" s="49"/>
      <c r="IYI263" s="49"/>
      <c r="IYJ263" s="49"/>
      <c r="IYK263" s="99"/>
      <c r="IYL263" s="98"/>
      <c r="IYM263" s="49"/>
      <c r="IYN263" s="405"/>
      <c r="IYO263" s="405"/>
      <c r="IYP263" s="277"/>
      <c r="IYQ263" s="277"/>
      <c r="IYR263" s="277"/>
      <c r="IYS263" s="277"/>
      <c r="IYT263" s="277"/>
      <c r="IYU263" s="277"/>
      <c r="IYV263" s="277"/>
      <c r="IYW263" s="277"/>
      <c r="IYX263" s="402"/>
      <c r="IYY263" s="404"/>
      <c r="IYZ263" s="49"/>
      <c r="IZA263" s="49"/>
      <c r="IZB263" s="49"/>
      <c r="IZC263" s="99"/>
      <c r="IZD263" s="98"/>
      <c r="IZE263" s="49"/>
      <c r="IZF263" s="405"/>
      <c r="IZG263" s="405"/>
      <c r="IZH263" s="277"/>
      <c r="IZI263" s="277"/>
      <c r="IZJ263" s="277"/>
      <c r="IZK263" s="277"/>
      <c r="IZL263" s="277"/>
      <c r="IZM263" s="277"/>
      <c r="IZN263" s="277"/>
      <c r="IZO263" s="277"/>
      <c r="IZP263" s="402"/>
      <c r="IZQ263" s="404"/>
      <c r="IZR263" s="49"/>
      <c r="IZS263" s="49"/>
      <c r="IZT263" s="49"/>
      <c r="IZU263" s="99"/>
      <c r="IZV263" s="98"/>
      <c r="IZW263" s="49"/>
      <c r="IZX263" s="405"/>
      <c r="IZY263" s="405"/>
      <c r="IZZ263" s="277"/>
      <c r="JAA263" s="277"/>
      <c r="JAB263" s="277"/>
      <c r="JAC263" s="277"/>
      <c r="JAD263" s="277"/>
      <c r="JAE263" s="277"/>
      <c r="JAF263" s="277"/>
      <c r="JAG263" s="277"/>
      <c r="JAH263" s="402"/>
      <c r="JAI263" s="404"/>
      <c r="JAJ263" s="49"/>
      <c r="JAK263" s="49"/>
      <c r="JAL263" s="49"/>
      <c r="JAM263" s="99"/>
      <c r="JAN263" s="98"/>
      <c r="JAO263" s="49"/>
      <c r="JAP263" s="405"/>
      <c r="JAQ263" s="405"/>
      <c r="JAR263" s="277"/>
      <c r="JAS263" s="277"/>
      <c r="JAT263" s="277"/>
      <c r="JAU263" s="277"/>
      <c r="JAV263" s="277"/>
      <c r="JAW263" s="277"/>
      <c r="JAX263" s="277"/>
      <c r="JAY263" s="277"/>
      <c r="JAZ263" s="402"/>
      <c r="JBA263" s="404"/>
      <c r="JBB263" s="49"/>
      <c r="JBC263" s="49"/>
      <c r="JBD263" s="49"/>
      <c r="JBE263" s="99"/>
      <c r="JBF263" s="98"/>
      <c r="JBG263" s="49"/>
      <c r="JBH263" s="405"/>
      <c r="JBI263" s="405"/>
      <c r="JBJ263" s="277"/>
      <c r="JBK263" s="277"/>
      <c r="JBL263" s="277"/>
      <c r="JBM263" s="277"/>
      <c r="JBN263" s="277"/>
      <c r="JBO263" s="277"/>
      <c r="JBP263" s="277"/>
      <c r="JBQ263" s="277"/>
      <c r="JBR263" s="402"/>
      <c r="JBS263" s="404"/>
      <c r="JBT263" s="49"/>
      <c r="JBU263" s="49"/>
      <c r="JBV263" s="49"/>
      <c r="JBW263" s="99"/>
      <c r="JBX263" s="98"/>
      <c r="JBY263" s="49"/>
      <c r="JBZ263" s="405"/>
      <c r="JCA263" s="405"/>
      <c r="JCB263" s="277"/>
      <c r="JCC263" s="277"/>
      <c r="JCD263" s="277"/>
      <c r="JCE263" s="277"/>
      <c r="JCF263" s="277"/>
      <c r="JCG263" s="277"/>
      <c r="JCH263" s="277"/>
      <c r="JCI263" s="277"/>
      <c r="JCJ263" s="402"/>
      <c r="JCK263" s="404"/>
      <c r="JCL263" s="49"/>
      <c r="JCM263" s="49"/>
      <c r="JCN263" s="49"/>
      <c r="JCO263" s="99"/>
      <c r="JCP263" s="98"/>
      <c r="JCQ263" s="49"/>
      <c r="JCR263" s="405"/>
      <c r="JCS263" s="405"/>
      <c r="JCT263" s="277"/>
      <c r="JCU263" s="277"/>
      <c r="JCV263" s="277"/>
      <c r="JCW263" s="277"/>
      <c r="JCX263" s="277"/>
      <c r="JCY263" s="277"/>
      <c r="JCZ263" s="277"/>
      <c r="JDA263" s="277"/>
      <c r="JDB263" s="402"/>
      <c r="JDC263" s="404"/>
      <c r="JDD263" s="49"/>
      <c r="JDE263" s="49"/>
      <c r="JDF263" s="49"/>
      <c r="JDG263" s="99"/>
      <c r="JDH263" s="98"/>
      <c r="JDI263" s="49"/>
      <c r="JDJ263" s="405"/>
      <c r="JDK263" s="405"/>
      <c r="JDL263" s="277"/>
      <c r="JDM263" s="277"/>
      <c r="JDN263" s="277"/>
      <c r="JDO263" s="277"/>
      <c r="JDP263" s="277"/>
      <c r="JDQ263" s="277"/>
      <c r="JDR263" s="277"/>
      <c r="JDS263" s="277"/>
      <c r="JDT263" s="402"/>
      <c r="JDU263" s="404"/>
      <c r="JDV263" s="49"/>
      <c r="JDW263" s="49"/>
      <c r="JDX263" s="49"/>
      <c r="JDY263" s="99"/>
      <c r="JDZ263" s="98"/>
      <c r="JEA263" s="49"/>
      <c r="JEB263" s="405"/>
      <c r="JEC263" s="405"/>
      <c r="JED263" s="277"/>
      <c r="JEE263" s="277"/>
      <c r="JEF263" s="277"/>
      <c r="JEG263" s="277"/>
      <c r="JEH263" s="277"/>
      <c r="JEI263" s="277"/>
      <c r="JEJ263" s="277"/>
      <c r="JEK263" s="277"/>
      <c r="JEL263" s="402"/>
      <c r="JEM263" s="404"/>
      <c r="JEN263" s="49"/>
      <c r="JEO263" s="49"/>
      <c r="JEP263" s="49"/>
      <c r="JEQ263" s="99"/>
      <c r="JER263" s="98"/>
      <c r="JES263" s="49"/>
      <c r="JET263" s="405"/>
      <c r="JEU263" s="405"/>
      <c r="JEV263" s="277"/>
      <c r="JEW263" s="277"/>
      <c r="JEX263" s="277"/>
      <c r="JEY263" s="277"/>
      <c r="JEZ263" s="277"/>
      <c r="JFA263" s="277"/>
      <c r="JFB263" s="277"/>
      <c r="JFC263" s="277"/>
      <c r="JFD263" s="402"/>
      <c r="JFE263" s="404"/>
      <c r="JFF263" s="49"/>
      <c r="JFG263" s="49"/>
      <c r="JFH263" s="49"/>
      <c r="JFI263" s="99"/>
      <c r="JFJ263" s="98"/>
      <c r="JFK263" s="49"/>
      <c r="JFL263" s="405"/>
      <c r="JFM263" s="405"/>
      <c r="JFN263" s="277"/>
      <c r="JFO263" s="277"/>
      <c r="JFP263" s="277"/>
      <c r="JFQ263" s="277"/>
      <c r="JFR263" s="277"/>
      <c r="JFS263" s="277"/>
      <c r="JFT263" s="277"/>
      <c r="JFU263" s="277"/>
      <c r="JFV263" s="402"/>
      <c r="JFW263" s="404"/>
      <c r="JFX263" s="49"/>
      <c r="JFY263" s="49"/>
      <c r="JFZ263" s="49"/>
      <c r="JGA263" s="99"/>
      <c r="JGB263" s="98"/>
      <c r="JGC263" s="49"/>
      <c r="JGD263" s="405"/>
      <c r="JGE263" s="405"/>
      <c r="JGF263" s="277"/>
      <c r="JGG263" s="277"/>
      <c r="JGH263" s="277"/>
      <c r="JGI263" s="277"/>
      <c r="JGJ263" s="277"/>
      <c r="JGK263" s="277"/>
      <c r="JGL263" s="277"/>
      <c r="JGM263" s="277"/>
      <c r="JGN263" s="402"/>
      <c r="JGO263" s="404"/>
      <c r="JGP263" s="49"/>
      <c r="JGQ263" s="49"/>
      <c r="JGR263" s="49"/>
      <c r="JGS263" s="99"/>
      <c r="JGT263" s="98"/>
      <c r="JGU263" s="49"/>
      <c r="JGV263" s="405"/>
      <c r="JGW263" s="405"/>
      <c r="JGX263" s="277"/>
      <c r="JGY263" s="277"/>
      <c r="JGZ263" s="277"/>
      <c r="JHA263" s="277"/>
      <c r="JHB263" s="277"/>
      <c r="JHC263" s="277"/>
      <c r="JHD263" s="277"/>
      <c r="JHE263" s="277"/>
      <c r="JHF263" s="402"/>
      <c r="JHG263" s="404"/>
      <c r="JHH263" s="49"/>
      <c r="JHI263" s="49"/>
      <c r="JHJ263" s="49"/>
      <c r="JHK263" s="99"/>
      <c r="JHL263" s="98"/>
      <c r="JHM263" s="49"/>
      <c r="JHN263" s="405"/>
      <c r="JHO263" s="405"/>
      <c r="JHP263" s="277"/>
      <c r="JHQ263" s="277"/>
      <c r="JHR263" s="277"/>
      <c r="JHS263" s="277"/>
      <c r="JHT263" s="277"/>
      <c r="JHU263" s="277"/>
      <c r="JHV263" s="277"/>
      <c r="JHW263" s="277"/>
      <c r="JHX263" s="402"/>
      <c r="JHY263" s="404"/>
      <c r="JHZ263" s="49"/>
      <c r="JIA263" s="49"/>
      <c r="JIB263" s="49"/>
      <c r="JIC263" s="99"/>
      <c r="JID263" s="98"/>
      <c r="JIE263" s="49"/>
      <c r="JIF263" s="405"/>
      <c r="JIG263" s="405"/>
      <c r="JIH263" s="277"/>
      <c r="JII263" s="277"/>
      <c r="JIJ263" s="277"/>
      <c r="JIK263" s="277"/>
      <c r="JIL263" s="277"/>
      <c r="JIM263" s="277"/>
      <c r="JIN263" s="277"/>
      <c r="JIO263" s="277"/>
      <c r="JIP263" s="402"/>
      <c r="JIQ263" s="404"/>
      <c r="JIR263" s="49"/>
      <c r="JIS263" s="49"/>
      <c r="JIT263" s="49"/>
      <c r="JIU263" s="99"/>
      <c r="JIV263" s="98"/>
      <c r="JIW263" s="49"/>
      <c r="JIX263" s="405"/>
      <c r="JIY263" s="405"/>
      <c r="JIZ263" s="277"/>
      <c r="JJA263" s="277"/>
      <c r="JJB263" s="277"/>
      <c r="JJC263" s="277"/>
      <c r="JJD263" s="277"/>
      <c r="JJE263" s="277"/>
      <c r="JJF263" s="277"/>
      <c r="JJG263" s="277"/>
      <c r="JJH263" s="402"/>
      <c r="JJI263" s="404"/>
      <c r="JJJ263" s="49"/>
      <c r="JJK263" s="49"/>
      <c r="JJL263" s="49"/>
      <c r="JJM263" s="99"/>
      <c r="JJN263" s="98"/>
      <c r="JJO263" s="49"/>
      <c r="JJP263" s="405"/>
      <c r="JJQ263" s="405"/>
      <c r="JJR263" s="277"/>
      <c r="JJS263" s="277"/>
      <c r="JJT263" s="277"/>
      <c r="JJU263" s="277"/>
      <c r="JJV263" s="277"/>
      <c r="JJW263" s="277"/>
      <c r="JJX263" s="277"/>
      <c r="JJY263" s="277"/>
      <c r="JJZ263" s="402"/>
      <c r="JKA263" s="404"/>
      <c r="JKB263" s="49"/>
      <c r="JKC263" s="49"/>
      <c r="JKD263" s="49"/>
      <c r="JKE263" s="99"/>
      <c r="JKF263" s="98"/>
      <c r="JKG263" s="49"/>
      <c r="JKH263" s="405"/>
      <c r="JKI263" s="405"/>
      <c r="JKJ263" s="277"/>
      <c r="JKK263" s="277"/>
      <c r="JKL263" s="277"/>
      <c r="JKM263" s="277"/>
      <c r="JKN263" s="277"/>
      <c r="JKO263" s="277"/>
      <c r="JKP263" s="277"/>
      <c r="JKQ263" s="277"/>
      <c r="JKR263" s="402"/>
      <c r="JKS263" s="404"/>
      <c r="JKT263" s="49"/>
      <c r="JKU263" s="49"/>
      <c r="JKV263" s="49"/>
      <c r="JKW263" s="99"/>
      <c r="JKX263" s="98"/>
      <c r="JKY263" s="49"/>
      <c r="JKZ263" s="405"/>
      <c r="JLA263" s="405"/>
      <c r="JLB263" s="277"/>
      <c r="JLC263" s="277"/>
      <c r="JLD263" s="277"/>
      <c r="JLE263" s="277"/>
      <c r="JLF263" s="277"/>
      <c r="JLG263" s="277"/>
      <c r="JLH263" s="277"/>
      <c r="JLI263" s="277"/>
      <c r="JLJ263" s="402"/>
      <c r="JLK263" s="404"/>
      <c r="JLL263" s="49"/>
      <c r="JLM263" s="49"/>
      <c r="JLN263" s="49"/>
      <c r="JLO263" s="99"/>
      <c r="JLP263" s="98"/>
      <c r="JLQ263" s="49"/>
      <c r="JLR263" s="405"/>
      <c r="JLS263" s="405"/>
      <c r="JLT263" s="277"/>
      <c r="JLU263" s="277"/>
      <c r="JLV263" s="277"/>
      <c r="JLW263" s="277"/>
      <c r="JLX263" s="277"/>
      <c r="JLY263" s="277"/>
      <c r="JLZ263" s="277"/>
      <c r="JMA263" s="277"/>
      <c r="JMB263" s="402"/>
      <c r="JMC263" s="404"/>
      <c r="JMD263" s="49"/>
      <c r="JME263" s="49"/>
      <c r="JMF263" s="49"/>
      <c r="JMG263" s="99"/>
      <c r="JMH263" s="98"/>
      <c r="JMI263" s="49"/>
      <c r="JMJ263" s="405"/>
      <c r="JMK263" s="405"/>
      <c r="JML263" s="277"/>
      <c r="JMM263" s="277"/>
      <c r="JMN263" s="277"/>
      <c r="JMO263" s="277"/>
      <c r="JMP263" s="277"/>
      <c r="JMQ263" s="277"/>
      <c r="JMR263" s="277"/>
      <c r="JMS263" s="277"/>
      <c r="JMT263" s="402"/>
      <c r="JMU263" s="404"/>
      <c r="JMV263" s="49"/>
      <c r="JMW263" s="49"/>
      <c r="JMX263" s="49"/>
      <c r="JMY263" s="99"/>
      <c r="JMZ263" s="98"/>
      <c r="JNA263" s="49"/>
      <c r="JNB263" s="405"/>
      <c r="JNC263" s="405"/>
      <c r="JND263" s="277"/>
      <c r="JNE263" s="277"/>
      <c r="JNF263" s="277"/>
      <c r="JNG263" s="277"/>
      <c r="JNH263" s="277"/>
      <c r="JNI263" s="277"/>
      <c r="JNJ263" s="277"/>
      <c r="JNK263" s="277"/>
      <c r="JNL263" s="402"/>
      <c r="JNM263" s="404"/>
      <c r="JNN263" s="49"/>
      <c r="JNO263" s="49"/>
      <c r="JNP263" s="49"/>
      <c r="JNQ263" s="99"/>
      <c r="JNR263" s="98"/>
      <c r="JNS263" s="49"/>
      <c r="JNT263" s="405"/>
      <c r="JNU263" s="405"/>
      <c r="JNV263" s="277"/>
      <c r="JNW263" s="277"/>
      <c r="JNX263" s="277"/>
      <c r="JNY263" s="277"/>
      <c r="JNZ263" s="277"/>
      <c r="JOA263" s="277"/>
      <c r="JOB263" s="277"/>
      <c r="JOC263" s="277"/>
      <c r="JOD263" s="402"/>
      <c r="JOE263" s="404"/>
      <c r="JOF263" s="49"/>
      <c r="JOG263" s="49"/>
      <c r="JOH263" s="49"/>
      <c r="JOI263" s="99"/>
      <c r="JOJ263" s="98"/>
      <c r="JOK263" s="49"/>
      <c r="JOL263" s="405"/>
      <c r="JOM263" s="405"/>
      <c r="JON263" s="277"/>
      <c r="JOO263" s="277"/>
      <c r="JOP263" s="277"/>
      <c r="JOQ263" s="277"/>
      <c r="JOR263" s="277"/>
      <c r="JOS263" s="277"/>
      <c r="JOT263" s="277"/>
      <c r="JOU263" s="277"/>
      <c r="JOV263" s="402"/>
      <c r="JOW263" s="404"/>
      <c r="JOX263" s="49"/>
      <c r="JOY263" s="49"/>
      <c r="JOZ263" s="49"/>
      <c r="JPA263" s="99"/>
      <c r="JPB263" s="98"/>
      <c r="JPC263" s="49"/>
      <c r="JPD263" s="405"/>
      <c r="JPE263" s="405"/>
      <c r="JPF263" s="277"/>
      <c r="JPG263" s="277"/>
      <c r="JPH263" s="277"/>
      <c r="JPI263" s="277"/>
      <c r="JPJ263" s="277"/>
      <c r="JPK263" s="277"/>
      <c r="JPL263" s="277"/>
      <c r="JPM263" s="277"/>
      <c r="JPN263" s="402"/>
      <c r="JPO263" s="404"/>
      <c r="JPP263" s="49"/>
      <c r="JPQ263" s="49"/>
      <c r="JPR263" s="49"/>
      <c r="JPS263" s="99"/>
      <c r="JPT263" s="98"/>
      <c r="JPU263" s="49"/>
      <c r="JPV263" s="405"/>
      <c r="JPW263" s="405"/>
      <c r="JPX263" s="277"/>
      <c r="JPY263" s="277"/>
      <c r="JPZ263" s="277"/>
      <c r="JQA263" s="277"/>
      <c r="JQB263" s="277"/>
      <c r="JQC263" s="277"/>
      <c r="JQD263" s="277"/>
      <c r="JQE263" s="277"/>
      <c r="JQF263" s="402"/>
      <c r="JQG263" s="404"/>
      <c r="JQH263" s="49"/>
      <c r="JQI263" s="49"/>
      <c r="JQJ263" s="49"/>
      <c r="JQK263" s="99"/>
      <c r="JQL263" s="98"/>
      <c r="JQM263" s="49"/>
      <c r="JQN263" s="405"/>
      <c r="JQO263" s="405"/>
      <c r="JQP263" s="277"/>
      <c r="JQQ263" s="277"/>
      <c r="JQR263" s="277"/>
      <c r="JQS263" s="277"/>
      <c r="JQT263" s="277"/>
      <c r="JQU263" s="277"/>
      <c r="JQV263" s="277"/>
      <c r="JQW263" s="277"/>
      <c r="JQX263" s="402"/>
      <c r="JQY263" s="404"/>
      <c r="JQZ263" s="49"/>
      <c r="JRA263" s="49"/>
      <c r="JRB263" s="49"/>
      <c r="JRC263" s="99"/>
      <c r="JRD263" s="98"/>
      <c r="JRE263" s="49"/>
      <c r="JRF263" s="405"/>
      <c r="JRG263" s="405"/>
      <c r="JRH263" s="277"/>
      <c r="JRI263" s="277"/>
      <c r="JRJ263" s="277"/>
      <c r="JRK263" s="277"/>
      <c r="JRL263" s="277"/>
      <c r="JRM263" s="277"/>
      <c r="JRN263" s="277"/>
      <c r="JRO263" s="277"/>
      <c r="JRP263" s="402"/>
      <c r="JRQ263" s="404"/>
      <c r="JRR263" s="49"/>
      <c r="JRS263" s="49"/>
      <c r="JRT263" s="49"/>
      <c r="JRU263" s="99"/>
      <c r="JRV263" s="98"/>
      <c r="JRW263" s="49"/>
      <c r="JRX263" s="405"/>
      <c r="JRY263" s="405"/>
      <c r="JRZ263" s="277"/>
      <c r="JSA263" s="277"/>
      <c r="JSB263" s="277"/>
      <c r="JSC263" s="277"/>
      <c r="JSD263" s="277"/>
      <c r="JSE263" s="277"/>
      <c r="JSF263" s="277"/>
      <c r="JSG263" s="277"/>
      <c r="JSH263" s="402"/>
      <c r="JSI263" s="404"/>
      <c r="JSJ263" s="49"/>
      <c r="JSK263" s="49"/>
      <c r="JSL263" s="49"/>
      <c r="JSM263" s="99"/>
      <c r="JSN263" s="98"/>
      <c r="JSO263" s="49"/>
      <c r="JSP263" s="405"/>
      <c r="JSQ263" s="405"/>
      <c r="JSR263" s="277"/>
      <c r="JSS263" s="277"/>
      <c r="JST263" s="277"/>
      <c r="JSU263" s="277"/>
      <c r="JSV263" s="277"/>
      <c r="JSW263" s="277"/>
      <c r="JSX263" s="277"/>
      <c r="JSY263" s="277"/>
      <c r="JSZ263" s="402"/>
      <c r="JTA263" s="404"/>
      <c r="JTB263" s="49"/>
      <c r="JTC263" s="49"/>
      <c r="JTD263" s="49"/>
      <c r="JTE263" s="99"/>
      <c r="JTF263" s="98"/>
      <c r="JTG263" s="49"/>
      <c r="JTH263" s="405"/>
      <c r="JTI263" s="405"/>
      <c r="JTJ263" s="277"/>
      <c r="JTK263" s="277"/>
      <c r="JTL263" s="277"/>
      <c r="JTM263" s="277"/>
      <c r="JTN263" s="277"/>
      <c r="JTO263" s="277"/>
      <c r="JTP263" s="277"/>
      <c r="JTQ263" s="277"/>
      <c r="JTR263" s="402"/>
      <c r="JTS263" s="404"/>
      <c r="JTT263" s="49"/>
      <c r="JTU263" s="49"/>
      <c r="JTV263" s="49"/>
      <c r="JTW263" s="99"/>
      <c r="JTX263" s="98"/>
      <c r="JTY263" s="49"/>
      <c r="JTZ263" s="405"/>
      <c r="JUA263" s="405"/>
      <c r="JUB263" s="277"/>
      <c r="JUC263" s="277"/>
      <c r="JUD263" s="277"/>
      <c r="JUE263" s="277"/>
      <c r="JUF263" s="277"/>
      <c r="JUG263" s="277"/>
      <c r="JUH263" s="277"/>
      <c r="JUI263" s="277"/>
      <c r="JUJ263" s="402"/>
      <c r="JUK263" s="404"/>
      <c r="JUL263" s="49"/>
      <c r="JUM263" s="49"/>
      <c r="JUN263" s="49"/>
      <c r="JUO263" s="99"/>
      <c r="JUP263" s="98"/>
      <c r="JUQ263" s="49"/>
      <c r="JUR263" s="405"/>
      <c r="JUS263" s="405"/>
      <c r="JUT263" s="277"/>
      <c r="JUU263" s="277"/>
      <c r="JUV263" s="277"/>
      <c r="JUW263" s="277"/>
      <c r="JUX263" s="277"/>
      <c r="JUY263" s="277"/>
      <c r="JUZ263" s="277"/>
      <c r="JVA263" s="277"/>
      <c r="JVB263" s="402"/>
      <c r="JVC263" s="404"/>
      <c r="JVD263" s="49"/>
      <c r="JVE263" s="49"/>
      <c r="JVF263" s="49"/>
      <c r="JVG263" s="99"/>
      <c r="JVH263" s="98"/>
      <c r="JVI263" s="49"/>
      <c r="JVJ263" s="405"/>
      <c r="JVK263" s="405"/>
      <c r="JVL263" s="277"/>
      <c r="JVM263" s="277"/>
      <c r="JVN263" s="277"/>
      <c r="JVO263" s="277"/>
      <c r="JVP263" s="277"/>
      <c r="JVQ263" s="277"/>
      <c r="JVR263" s="277"/>
      <c r="JVS263" s="277"/>
      <c r="JVT263" s="402"/>
      <c r="JVU263" s="404"/>
      <c r="JVV263" s="49"/>
      <c r="JVW263" s="49"/>
      <c r="JVX263" s="49"/>
      <c r="JVY263" s="99"/>
      <c r="JVZ263" s="98"/>
      <c r="JWA263" s="49"/>
      <c r="JWB263" s="405"/>
      <c r="JWC263" s="405"/>
      <c r="JWD263" s="277"/>
      <c r="JWE263" s="277"/>
      <c r="JWF263" s="277"/>
      <c r="JWG263" s="277"/>
      <c r="JWH263" s="277"/>
      <c r="JWI263" s="277"/>
      <c r="JWJ263" s="277"/>
      <c r="JWK263" s="277"/>
      <c r="JWL263" s="402"/>
      <c r="JWM263" s="404"/>
      <c r="JWN263" s="49"/>
      <c r="JWO263" s="49"/>
      <c r="JWP263" s="49"/>
      <c r="JWQ263" s="99"/>
      <c r="JWR263" s="98"/>
      <c r="JWS263" s="49"/>
      <c r="JWT263" s="405"/>
      <c r="JWU263" s="405"/>
      <c r="JWV263" s="277"/>
      <c r="JWW263" s="277"/>
      <c r="JWX263" s="277"/>
      <c r="JWY263" s="277"/>
      <c r="JWZ263" s="277"/>
      <c r="JXA263" s="277"/>
      <c r="JXB263" s="277"/>
      <c r="JXC263" s="277"/>
      <c r="JXD263" s="402"/>
      <c r="JXE263" s="404"/>
      <c r="JXF263" s="49"/>
      <c r="JXG263" s="49"/>
      <c r="JXH263" s="49"/>
      <c r="JXI263" s="99"/>
      <c r="JXJ263" s="98"/>
      <c r="JXK263" s="49"/>
      <c r="JXL263" s="405"/>
      <c r="JXM263" s="405"/>
      <c r="JXN263" s="277"/>
      <c r="JXO263" s="277"/>
      <c r="JXP263" s="277"/>
      <c r="JXQ263" s="277"/>
      <c r="JXR263" s="277"/>
      <c r="JXS263" s="277"/>
      <c r="JXT263" s="277"/>
      <c r="JXU263" s="277"/>
      <c r="JXV263" s="402"/>
      <c r="JXW263" s="404"/>
      <c r="JXX263" s="49"/>
      <c r="JXY263" s="49"/>
      <c r="JXZ263" s="49"/>
      <c r="JYA263" s="99"/>
      <c r="JYB263" s="98"/>
      <c r="JYC263" s="49"/>
      <c r="JYD263" s="405"/>
      <c r="JYE263" s="405"/>
      <c r="JYF263" s="277"/>
      <c r="JYG263" s="277"/>
      <c r="JYH263" s="277"/>
      <c r="JYI263" s="277"/>
      <c r="JYJ263" s="277"/>
      <c r="JYK263" s="277"/>
      <c r="JYL263" s="277"/>
      <c r="JYM263" s="277"/>
      <c r="JYN263" s="402"/>
      <c r="JYO263" s="404"/>
      <c r="JYP263" s="49"/>
      <c r="JYQ263" s="49"/>
      <c r="JYR263" s="49"/>
      <c r="JYS263" s="99"/>
      <c r="JYT263" s="98"/>
      <c r="JYU263" s="49"/>
      <c r="JYV263" s="405"/>
      <c r="JYW263" s="405"/>
      <c r="JYX263" s="277"/>
      <c r="JYY263" s="277"/>
      <c r="JYZ263" s="277"/>
      <c r="JZA263" s="277"/>
      <c r="JZB263" s="277"/>
      <c r="JZC263" s="277"/>
      <c r="JZD263" s="277"/>
      <c r="JZE263" s="277"/>
      <c r="JZF263" s="402"/>
      <c r="JZG263" s="404"/>
      <c r="JZH263" s="49"/>
      <c r="JZI263" s="49"/>
      <c r="JZJ263" s="49"/>
      <c r="JZK263" s="99"/>
      <c r="JZL263" s="98"/>
      <c r="JZM263" s="49"/>
      <c r="JZN263" s="405"/>
      <c r="JZO263" s="405"/>
      <c r="JZP263" s="277"/>
      <c r="JZQ263" s="277"/>
      <c r="JZR263" s="277"/>
      <c r="JZS263" s="277"/>
      <c r="JZT263" s="277"/>
      <c r="JZU263" s="277"/>
      <c r="JZV263" s="277"/>
      <c r="JZW263" s="277"/>
      <c r="JZX263" s="402"/>
      <c r="JZY263" s="404"/>
      <c r="JZZ263" s="49"/>
      <c r="KAA263" s="49"/>
      <c r="KAB263" s="49"/>
      <c r="KAC263" s="99"/>
      <c r="KAD263" s="98"/>
      <c r="KAE263" s="49"/>
      <c r="KAF263" s="405"/>
      <c r="KAG263" s="405"/>
      <c r="KAH263" s="277"/>
      <c r="KAI263" s="277"/>
      <c r="KAJ263" s="277"/>
      <c r="KAK263" s="277"/>
      <c r="KAL263" s="277"/>
      <c r="KAM263" s="277"/>
      <c r="KAN263" s="277"/>
      <c r="KAO263" s="277"/>
      <c r="KAP263" s="402"/>
      <c r="KAQ263" s="404"/>
      <c r="KAR263" s="49"/>
      <c r="KAS263" s="49"/>
      <c r="KAT263" s="49"/>
      <c r="KAU263" s="99"/>
      <c r="KAV263" s="98"/>
      <c r="KAW263" s="49"/>
      <c r="KAX263" s="405"/>
      <c r="KAY263" s="405"/>
      <c r="KAZ263" s="277"/>
      <c r="KBA263" s="277"/>
      <c r="KBB263" s="277"/>
      <c r="KBC263" s="277"/>
      <c r="KBD263" s="277"/>
      <c r="KBE263" s="277"/>
      <c r="KBF263" s="277"/>
      <c r="KBG263" s="277"/>
      <c r="KBH263" s="402"/>
      <c r="KBI263" s="404"/>
      <c r="KBJ263" s="49"/>
      <c r="KBK263" s="49"/>
      <c r="KBL263" s="49"/>
      <c r="KBM263" s="99"/>
      <c r="KBN263" s="98"/>
      <c r="KBO263" s="49"/>
      <c r="KBP263" s="405"/>
      <c r="KBQ263" s="405"/>
      <c r="KBR263" s="277"/>
      <c r="KBS263" s="277"/>
      <c r="KBT263" s="277"/>
      <c r="KBU263" s="277"/>
      <c r="KBV263" s="277"/>
      <c r="KBW263" s="277"/>
      <c r="KBX263" s="277"/>
      <c r="KBY263" s="277"/>
      <c r="KBZ263" s="402"/>
      <c r="KCA263" s="404"/>
      <c r="KCB263" s="49"/>
      <c r="KCC263" s="49"/>
      <c r="KCD263" s="49"/>
      <c r="KCE263" s="99"/>
      <c r="KCF263" s="98"/>
      <c r="KCG263" s="49"/>
      <c r="KCH263" s="405"/>
      <c r="KCI263" s="405"/>
      <c r="KCJ263" s="277"/>
      <c r="KCK263" s="277"/>
      <c r="KCL263" s="277"/>
      <c r="KCM263" s="277"/>
      <c r="KCN263" s="277"/>
      <c r="KCO263" s="277"/>
      <c r="KCP263" s="277"/>
      <c r="KCQ263" s="277"/>
      <c r="KCR263" s="402"/>
      <c r="KCS263" s="404"/>
      <c r="KCT263" s="49"/>
      <c r="KCU263" s="49"/>
      <c r="KCV263" s="49"/>
      <c r="KCW263" s="99"/>
      <c r="KCX263" s="98"/>
      <c r="KCY263" s="49"/>
      <c r="KCZ263" s="405"/>
      <c r="KDA263" s="405"/>
      <c r="KDB263" s="277"/>
      <c r="KDC263" s="277"/>
      <c r="KDD263" s="277"/>
      <c r="KDE263" s="277"/>
      <c r="KDF263" s="277"/>
      <c r="KDG263" s="277"/>
      <c r="KDH263" s="277"/>
      <c r="KDI263" s="277"/>
      <c r="KDJ263" s="402"/>
      <c r="KDK263" s="404"/>
      <c r="KDL263" s="49"/>
      <c r="KDM263" s="49"/>
      <c r="KDN263" s="49"/>
      <c r="KDO263" s="99"/>
      <c r="KDP263" s="98"/>
      <c r="KDQ263" s="49"/>
      <c r="KDR263" s="405"/>
      <c r="KDS263" s="405"/>
      <c r="KDT263" s="277"/>
      <c r="KDU263" s="277"/>
      <c r="KDV263" s="277"/>
      <c r="KDW263" s="277"/>
      <c r="KDX263" s="277"/>
      <c r="KDY263" s="277"/>
      <c r="KDZ263" s="277"/>
      <c r="KEA263" s="277"/>
      <c r="KEB263" s="402"/>
      <c r="KEC263" s="404"/>
      <c r="KED263" s="49"/>
      <c r="KEE263" s="49"/>
      <c r="KEF263" s="49"/>
      <c r="KEG263" s="99"/>
      <c r="KEH263" s="98"/>
      <c r="KEI263" s="49"/>
      <c r="KEJ263" s="405"/>
      <c r="KEK263" s="405"/>
      <c r="KEL263" s="277"/>
      <c r="KEM263" s="277"/>
      <c r="KEN263" s="277"/>
      <c r="KEO263" s="277"/>
      <c r="KEP263" s="277"/>
      <c r="KEQ263" s="277"/>
      <c r="KER263" s="277"/>
      <c r="KES263" s="277"/>
      <c r="KET263" s="402"/>
      <c r="KEU263" s="404"/>
      <c r="KEV263" s="49"/>
      <c r="KEW263" s="49"/>
      <c r="KEX263" s="49"/>
      <c r="KEY263" s="99"/>
      <c r="KEZ263" s="98"/>
      <c r="KFA263" s="49"/>
      <c r="KFB263" s="405"/>
      <c r="KFC263" s="405"/>
      <c r="KFD263" s="277"/>
      <c r="KFE263" s="277"/>
      <c r="KFF263" s="277"/>
      <c r="KFG263" s="277"/>
      <c r="KFH263" s="277"/>
      <c r="KFI263" s="277"/>
      <c r="KFJ263" s="277"/>
      <c r="KFK263" s="277"/>
      <c r="KFL263" s="402"/>
      <c r="KFM263" s="404"/>
      <c r="KFN263" s="49"/>
      <c r="KFO263" s="49"/>
      <c r="KFP263" s="49"/>
      <c r="KFQ263" s="99"/>
      <c r="KFR263" s="98"/>
      <c r="KFS263" s="49"/>
      <c r="KFT263" s="405"/>
      <c r="KFU263" s="405"/>
      <c r="KFV263" s="277"/>
      <c r="KFW263" s="277"/>
      <c r="KFX263" s="277"/>
      <c r="KFY263" s="277"/>
      <c r="KFZ263" s="277"/>
      <c r="KGA263" s="277"/>
      <c r="KGB263" s="277"/>
      <c r="KGC263" s="277"/>
      <c r="KGD263" s="402"/>
      <c r="KGE263" s="404"/>
      <c r="KGF263" s="49"/>
      <c r="KGG263" s="49"/>
      <c r="KGH263" s="49"/>
      <c r="KGI263" s="99"/>
      <c r="KGJ263" s="98"/>
      <c r="KGK263" s="49"/>
      <c r="KGL263" s="405"/>
      <c r="KGM263" s="405"/>
      <c r="KGN263" s="277"/>
      <c r="KGO263" s="277"/>
      <c r="KGP263" s="277"/>
      <c r="KGQ263" s="277"/>
      <c r="KGR263" s="277"/>
      <c r="KGS263" s="277"/>
      <c r="KGT263" s="277"/>
      <c r="KGU263" s="277"/>
      <c r="KGV263" s="402"/>
      <c r="KGW263" s="404"/>
      <c r="KGX263" s="49"/>
      <c r="KGY263" s="49"/>
      <c r="KGZ263" s="49"/>
      <c r="KHA263" s="99"/>
      <c r="KHB263" s="98"/>
      <c r="KHC263" s="49"/>
      <c r="KHD263" s="405"/>
      <c r="KHE263" s="405"/>
      <c r="KHF263" s="277"/>
      <c r="KHG263" s="277"/>
      <c r="KHH263" s="277"/>
      <c r="KHI263" s="277"/>
      <c r="KHJ263" s="277"/>
      <c r="KHK263" s="277"/>
      <c r="KHL263" s="277"/>
      <c r="KHM263" s="277"/>
      <c r="KHN263" s="402"/>
      <c r="KHO263" s="404"/>
      <c r="KHP263" s="49"/>
      <c r="KHQ263" s="49"/>
      <c r="KHR263" s="49"/>
      <c r="KHS263" s="99"/>
      <c r="KHT263" s="98"/>
      <c r="KHU263" s="49"/>
      <c r="KHV263" s="405"/>
      <c r="KHW263" s="405"/>
      <c r="KHX263" s="277"/>
      <c r="KHY263" s="277"/>
      <c r="KHZ263" s="277"/>
      <c r="KIA263" s="277"/>
      <c r="KIB263" s="277"/>
      <c r="KIC263" s="277"/>
      <c r="KID263" s="277"/>
      <c r="KIE263" s="277"/>
      <c r="KIF263" s="402"/>
      <c r="KIG263" s="404"/>
      <c r="KIH263" s="49"/>
      <c r="KII263" s="49"/>
      <c r="KIJ263" s="49"/>
      <c r="KIK263" s="99"/>
      <c r="KIL263" s="98"/>
      <c r="KIM263" s="49"/>
      <c r="KIN263" s="405"/>
      <c r="KIO263" s="405"/>
      <c r="KIP263" s="277"/>
      <c r="KIQ263" s="277"/>
      <c r="KIR263" s="277"/>
      <c r="KIS263" s="277"/>
      <c r="KIT263" s="277"/>
      <c r="KIU263" s="277"/>
      <c r="KIV263" s="277"/>
      <c r="KIW263" s="277"/>
      <c r="KIX263" s="402"/>
      <c r="KIY263" s="404"/>
      <c r="KIZ263" s="49"/>
      <c r="KJA263" s="49"/>
      <c r="KJB263" s="49"/>
      <c r="KJC263" s="99"/>
      <c r="KJD263" s="98"/>
      <c r="KJE263" s="49"/>
      <c r="KJF263" s="405"/>
      <c r="KJG263" s="405"/>
      <c r="KJH263" s="277"/>
      <c r="KJI263" s="277"/>
      <c r="KJJ263" s="277"/>
      <c r="KJK263" s="277"/>
      <c r="KJL263" s="277"/>
      <c r="KJM263" s="277"/>
      <c r="KJN263" s="277"/>
      <c r="KJO263" s="277"/>
      <c r="KJP263" s="402"/>
      <c r="KJQ263" s="404"/>
      <c r="KJR263" s="49"/>
      <c r="KJS263" s="49"/>
      <c r="KJT263" s="49"/>
      <c r="KJU263" s="99"/>
      <c r="KJV263" s="98"/>
      <c r="KJW263" s="49"/>
      <c r="KJX263" s="405"/>
      <c r="KJY263" s="405"/>
      <c r="KJZ263" s="277"/>
      <c r="KKA263" s="277"/>
      <c r="KKB263" s="277"/>
      <c r="KKC263" s="277"/>
      <c r="KKD263" s="277"/>
      <c r="KKE263" s="277"/>
      <c r="KKF263" s="277"/>
      <c r="KKG263" s="277"/>
      <c r="KKH263" s="402"/>
      <c r="KKI263" s="404"/>
      <c r="KKJ263" s="49"/>
      <c r="KKK263" s="49"/>
      <c r="KKL263" s="49"/>
      <c r="KKM263" s="99"/>
      <c r="KKN263" s="98"/>
      <c r="KKO263" s="49"/>
      <c r="KKP263" s="405"/>
      <c r="KKQ263" s="405"/>
      <c r="KKR263" s="277"/>
      <c r="KKS263" s="277"/>
      <c r="KKT263" s="277"/>
      <c r="KKU263" s="277"/>
      <c r="KKV263" s="277"/>
      <c r="KKW263" s="277"/>
      <c r="KKX263" s="277"/>
      <c r="KKY263" s="277"/>
      <c r="KKZ263" s="402"/>
      <c r="KLA263" s="404"/>
      <c r="KLB263" s="49"/>
      <c r="KLC263" s="49"/>
      <c r="KLD263" s="49"/>
      <c r="KLE263" s="99"/>
      <c r="KLF263" s="98"/>
      <c r="KLG263" s="49"/>
      <c r="KLH263" s="405"/>
      <c r="KLI263" s="405"/>
      <c r="KLJ263" s="277"/>
      <c r="KLK263" s="277"/>
      <c r="KLL263" s="277"/>
      <c r="KLM263" s="277"/>
      <c r="KLN263" s="277"/>
      <c r="KLO263" s="277"/>
      <c r="KLP263" s="277"/>
      <c r="KLQ263" s="277"/>
      <c r="KLR263" s="402"/>
      <c r="KLS263" s="404"/>
      <c r="KLT263" s="49"/>
      <c r="KLU263" s="49"/>
      <c r="KLV263" s="49"/>
      <c r="KLW263" s="99"/>
      <c r="KLX263" s="98"/>
      <c r="KLY263" s="49"/>
      <c r="KLZ263" s="405"/>
      <c r="KMA263" s="405"/>
      <c r="KMB263" s="277"/>
      <c r="KMC263" s="277"/>
      <c r="KMD263" s="277"/>
      <c r="KME263" s="277"/>
      <c r="KMF263" s="277"/>
      <c r="KMG263" s="277"/>
      <c r="KMH263" s="277"/>
      <c r="KMI263" s="277"/>
      <c r="KMJ263" s="402"/>
      <c r="KMK263" s="404"/>
      <c r="KML263" s="49"/>
      <c r="KMM263" s="49"/>
      <c r="KMN263" s="49"/>
      <c r="KMO263" s="99"/>
      <c r="KMP263" s="98"/>
      <c r="KMQ263" s="49"/>
      <c r="KMR263" s="405"/>
      <c r="KMS263" s="405"/>
      <c r="KMT263" s="277"/>
      <c r="KMU263" s="277"/>
      <c r="KMV263" s="277"/>
      <c r="KMW263" s="277"/>
      <c r="KMX263" s="277"/>
      <c r="KMY263" s="277"/>
      <c r="KMZ263" s="277"/>
      <c r="KNA263" s="277"/>
      <c r="KNB263" s="402"/>
      <c r="KNC263" s="404"/>
      <c r="KND263" s="49"/>
      <c r="KNE263" s="49"/>
      <c r="KNF263" s="49"/>
      <c r="KNG263" s="99"/>
      <c r="KNH263" s="98"/>
      <c r="KNI263" s="49"/>
      <c r="KNJ263" s="405"/>
      <c r="KNK263" s="405"/>
      <c r="KNL263" s="277"/>
      <c r="KNM263" s="277"/>
      <c r="KNN263" s="277"/>
      <c r="KNO263" s="277"/>
      <c r="KNP263" s="277"/>
      <c r="KNQ263" s="277"/>
      <c r="KNR263" s="277"/>
      <c r="KNS263" s="277"/>
      <c r="KNT263" s="402"/>
      <c r="KNU263" s="404"/>
      <c r="KNV263" s="49"/>
      <c r="KNW263" s="49"/>
      <c r="KNX263" s="49"/>
      <c r="KNY263" s="99"/>
      <c r="KNZ263" s="98"/>
      <c r="KOA263" s="49"/>
      <c r="KOB263" s="405"/>
      <c r="KOC263" s="405"/>
      <c r="KOD263" s="277"/>
      <c r="KOE263" s="277"/>
      <c r="KOF263" s="277"/>
      <c r="KOG263" s="277"/>
      <c r="KOH263" s="277"/>
      <c r="KOI263" s="277"/>
      <c r="KOJ263" s="277"/>
      <c r="KOK263" s="277"/>
      <c r="KOL263" s="402"/>
      <c r="KOM263" s="404"/>
      <c r="KON263" s="49"/>
      <c r="KOO263" s="49"/>
      <c r="KOP263" s="49"/>
      <c r="KOQ263" s="99"/>
      <c r="KOR263" s="98"/>
      <c r="KOS263" s="49"/>
      <c r="KOT263" s="405"/>
      <c r="KOU263" s="405"/>
      <c r="KOV263" s="277"/>
      <c r="KOW263" s="277"/>
      <c r="KOX263" s="277"/>
      <c r="KOY263" s="277"/>
      <c r="KOZ263" s="277"/>
      <c r="KPA263" s="277"/>
      <c r="KPB263" s="277"/>
      <c r="KPC263" s="277"/>
      <c r="KPD263" s="402"/>
      <c r="KPE263" s="404"/>
      <c r="KPF263" s="49"/>
      <c r="KPG263" s="49"/>
      <c r="KPH263" s="49"/>
      <c r="KPI263" s="99"/>
      <c r="KPJ263" s="98"/>
      <c r="KPK263" s="49"/>
      <c r="KPL263" s="405"/>
      <c r="KPM263" s="405"/>
      <c r="KPN263" s="277"/>
      <c r="KPO263" s="277"/>
      <c r="KPP263" s="277"/>
      <c r="KPQ263" s="277"/>
      <c r="KPR263" s="277"/>
      <c r="KPS263" s="277"/>
      <c r="KPT263" s="277"/>
      <c r="KPU263" s="277"/>
      <c r="KPV263" s="402"/>
      <c r="KPW263" s="404"/>
      <c r="KPX263" s="49"/>
      <c r="KPY263" s="49"/>
      <c r="KPZ263" s="49"/>
      <c r="KQA263" s="99"/>
      <c r="KQB263" s="98"/>
      <c r="KQC263" s="49"/>
      <c r="KQD263" s="405"/>
      <c r="KQE263" s="405"/>
      <c r="KQF263" s="277"/>
      <c r="KQG263" s="277"/>
      <c r="KQH263" s="277"/>
      <c r="KQI263" s="277"/>
      <c r="KQJ263" s="277"/>
      <c r="KQK263" s="277"/>
      <c r="KQL263" s="277"/>
      <c r="KQM263" s="277"/>
      <c r="KQN263" s="402"/>
      <c r="KQO263" s="404"/>
      <c r="KQP263" s="49"/>
      <c r="KQQ263" s="49"/>
      <c r="KQR263" s="49"/>
      <c r="KQS263" s="99"/>
      <c r="KQT263" s="98"/>
      <c r="KQU263" s="49"/>
      <c r="KQV263" s="405"/>
      <c r="KQW263" s="405"/>
      <c r="KQX263" s="277"/>
      <c r="KQY263" s="277"/>
      <c r="KQZ263" s="277"/>
      <c r="KRA263" s="277"/>
      <c r="KRB263" s="277"/>
      <c r="KRC263" s="277"/>
      <c r="KRD263" s="277"/>
      <c r="KRE263" s="277"/>
      <c r="KRF263" s="402"/>
      <c r="KRG263" s="404"/>
      <c r="KRH263" s="49"/>
      <c r="KRI263" s="49"/>
      <c r="KRJ263" s="49"/>
      <c r="KRK263" s="99"/>
      <c r="KRL263" s="98"/>
      <c r="KRM263" s="49"/>
      <c r="KRN263" s="405"/>
      <c r="KRO263" s="405"/>
      <c r="KRP263" s="277"/>
      <c r="KRQ263" s="277"/>
      <c r="KRR263" s="277"/>
      <c r="KRS263" s="277"/>
      <c r="KRT263" s="277"/>
      <c r="KRU263" s="277"/>
      <c r="KRV263" s="277"/>
      <c r="KRW263" s="277"/>
      <c r="KRX263" s="402"/>
      <c r="KRY263" s="404"/>
      <c r="KRZ263" s="49"/>
      <c r="KSA263" s="49"/>
      <c r="KSB263" s="49"/>
      <c r="KSC263" s="99"/>
      <c r="KSD263" s="98"/>
      <c r="KSE263" s="49"/>
      <c r="KSF263" s="405"/>
      <c r="KSG263" s="405"/>
      <c r="KSH263" s="277"/>
      <c r="KSI263" s="277"/>
      <c r="KSJ263" s="277"/>
      <c r="KSK263" s="277"/>
      <c r="KSL263" s="277"/>
      <c r="KSM263" s="277"/>
      <c r="KSN263" s="277"/>
      <c r="KSO263" s="277"/>
      <c r="KSP263" s="402"/>
      <c r="KSQ263" s="404"/>
      <c r="KSR263" s="49"/>
      <c r="KSS263" s="49"/>
      <c r="KST263" s="49"/>
      <c r="KSU263" s="99"/>
      <c r="KSV263" s="98"/>
      <c r="KSW263" s="49"/>
      <c r="KSX263" s="405"/>
      <c r="KSY263" s="405"/>
      <c r="KSZ263" s="277"/>
      <c r="KTA263" s="277"/>
      <c r="KTB263" s="277"/>
      <c r="KTC263" s="277"/>
      <c r="KTD263" s="277"/>
      <c r="KTE263" s="277"/>
      <c r="KTF263" s="277"/>
      <c r="KTG263" s="277"/>
      <c r="KTH263" s="402"/>
      <c r="KTI263" s="404"/>
      <c r="KTJ263" s="49"/>
      <c r="KTK263" s="49"/>
      <c r="KTL263" s="49"/>
      <c r="KTM263" s="99"/>
      <c r="KTN263" s="98"/>
      <c r="KTO263" s="49"/>
      <c r="KTP263" s="405"/>
      <c r="KTQ263" s="405"/>
      <c r="KTR263" s="277"/>
      <c r="KTS263" s="277"/>
      <c r="KTT263" s="277"/>
      <c r="KTU263" s="277"/>
      <c r="KTV263" s="277"/>
      <c r="KTW263" s="277"/>
      <c r="KTX263" s="277"/>
      <c r="KTY263" s="277"/>
      <c r="KTZ263" s="402"/>
      <c r="KUA263" s="404"/>
      <c r="KUB263" s="49"/>
      <c r="KUC263" s="49"/>
      <c r="KUD263" s="49"/>
      <c r="KUE263" s="99"/>
      <c r="KUF263" s="98"/>
      <c r="KUG263" s="49"/>
      <c r="KUH263" s="405"/>
      <c r="KUI263" s="405"/>
      <c r="KUJ263" s="277"/>
      <c r="KUK263" s="277"/>
      <c r="KUL263" s="277"/>
      <c r="KUM263" s="277"/>
      <c r="KUN263" s="277"/>
      <c r="KUO263" s="277"/>
      <c r="KUP263" s="277"/>
      <c r="KUQ263" s="277"/>
      <c r="KUR263" s="402"/>
      <c r="KUS263" s="404"/>
      <c r="KUT263" s="49"/>
      <c r="KUU263" s="49"/>
      <c r="KUV263" s="49"/>
      <c r="KUW263" s="99"/>
      <c r="KUX263" s="98"/>
      <c r="KUY263" s="49"/>
      <c r="KUZ263" s="405"/>
      <c r="KVA263" s="405"/>
      <c r="KVB263" s="277"/>
      <c r="KVC263" s="277"/>
      <c r="KVD263" s="277"/>
      <c r="KVE263" s="277"/>
      <c r="KVF263" s="277"/>
      <c r="KVG263" s="277"/>
      <c r="KVH263" s="277"/>
      <c r="KVI263" s="277"/>
      <c r="KVJ263" s="402"/>
      <c r="KVK263" s="404"/>
      <c r="KVL263" s="49"/>
      <c r="KVM263" s="49"/>
      <c r="KVN263" s="49"/>
      <c r="KVO263" s="99"/>
      <c r="KVP263" s="98"/>
      <c r="KVQ263" s="49"/>
      <c r="KVR263" s="405"/>
      <c r="KVS263" s="405"/>
      <c r="KVT263" s="277"/>
      <c r="KVU263" s="277"/>
      <c r="KVV263" s="277"/>
      <c r="KVW263" s="277"/>
      <c r="KVX263" s="277"/>
      <c r="KVY263" s="277"/>
      <c r="KVZ263" s="277"/>
      <c r="KWA263" s="277"/>
      <c r="KWB263" s="402"/>
      <c r="KWC263" s="404"/>
      <c r="KWD263" s="49"/>
      <c r="KWE263" s="49"/>
      <c r="KWF263" s="49"/>
      <c r="KWG263" s="99"/>
      <c r="KWH263" s="98"/>
      <c r="KWI263" s="49"/>
      <c r="KWJ263" s="405"/>
      <c r="KWK263" s="405"/>
      <c r="KWL263" s="277"/>
      <c r="KWM263" s="277"/>
      <c r="KWN263" s="277"/>
      <c r="KWO263" s="277"/>
      <c r="KWP263" s="277"/>
      <c r="KWQ263" s="277"/>
      <c r="KWR263" s="277"/>
      <c r="KWS263" s="277"/>
      <c r="KWT263" s="402"/>
      <c r="KWU263" s="404"/>
      <c r="KWV263" s="49"/>
      <c r="KWW263" s="49"/>
      <c r="KWX263" s="49"/>
      <c r="KWY263" s="99"/>
      <c r="KWZ263" s="98"/>
      <c r="KXA263" s="49"/>
      <c r="KXB263" s="405"/>
      <c r="KXC263" s="405"/>
      <c r="KXD263" s="277"/>
      <c r="KXE263" s="277"/>
      <c r="KXF263" s="277"/>
      <c r="KXG263" s="277"/>
      <c r="KXH263" s="277"/>
      <c r="KXI263" s="277"/>
      <c r="KXJ263" s="277"/>
      <c r="KXK263" s="277"/>
      <c r="KXL263" s="402"/>
      <c r="KXM263" s="404"/>
      <c r="KXN263" s="49"/>
      <c r="KXO263" s="49"/>
      <c r="KXP263" s="49"/>
      <c r="KXQ263" s="99"/>
      <c r="KXR263" s="98"/>
      <c r="KXS263" s="49"/>
      <c r="KXT263" s="405"/>
      <c r="KXU263" s="405"/>
      <c r="KXV263" s="277"/>
      <c r="KXW263" s="277"/>
      <c r="KXX263" s="277"/>
      <c r="KXY263" s="277"/>
      <c r="KXZ263" s="277"/>
      <c r="KYA263" s="277"/>
      <c r="KYB263" s="277"/>
      <c r="KYC263" s="277"/>
      <c r="KYD263" s="402"/>
      <c r="KYE263" s="404"/>
      <c r="KYF263" s="49"/>
      <c r="KYG263" s="49"/>
      <c r="KYH263" s="49"/>
      <c r="KYI263" s="99"/>
      <c r="KYJ263" s="98"/>
      <c r="KYK263" s="49"/>
      <c r="KYL263" s="405"/>
      <c r="KYM263" s="405"/>
      <c r="KYN263" s="277"/>
      <c r="KYO263" s="277"/>
      <c r="KYP263" s="277"/>
      <c r="KYQ263" s="277"/>
      <c r="KYR263" s="277"/>
      <c r="KYS263" s="277"/>
      <c r="KYT263" s="277"/>
      <c r="KYU263" s="277"/>
      <c r="KYV263" s="402"/>
      <c r="KYW263" s="404"/>
      <c r="KYX263" s="49"/>
      <c r="KYY263" s="49"/>
      <c r="KYZ263" s="49"/>
      <c r="KZA263" s="99"/>
      <c r="KZB263" s="98"/>
      <c r="KZC263" s="49"/>
      <c r="KZD263" s="405"/>
      <c r="KZE263" s="405"/>
      <c r="KZF263" s="277"/>
      <c r="KZG263" s="277"/>
      <c r="KZH263" s="277"/>
      <c r="KZI263" s="277"/>
      <c r="KZJ263" s="277"/>
      <c r="KZK263" s="277"/>
      <c r="KZL263" s="277"/>
      <c r="KZM263" s="277"/>
      <c r="KZN263" s="402"/>
      <c r="KZO263" s="404"/>
      <c r="KZP263" s="49"/>
      <c r="KZQ263" s="49"/>
      <c r="KZR263" s="49"/>
      <c r="KZS263" s="99"/>
      <c r="KZT263" s="98"/>
      <c r="KZU263" s="49"/>
      <c r="KZV263" s="405"/>
      <c r="KZW263" s="405"/>
      <c r="KZX263" s="277"/>
      <c r="KZY263" s="277"/>
      <c r="KZZ263" s="277"/>
      <c r="LAA263" s="277"/>
      <c r="LAB263" s="277"/>
      <c r="LAC263" s="277"/>
      <c r="LAD263" s="277"/>
      <c r="LAE263" s="277"/>
      <c r="LAF263" s="402"/>
      <c r="LAG263" s="404"/>
      <c r="LAH263" s="49"/>
      <c r="LAI263" s="49"/>
      <c r="LAJ263" s="49"/>
      <c r="LAK263" s="99"/>
      <c r="LAL263" s="98"/>
      <c r="LAM263" s="49"/>
      <c r="LAN263" s="405"/>
      <c r="LAO263" s="405"/>
      <c r="LAP263" s="277"/>
      <c r="LAQ263" s="277"/>
      <c r="LAR263" s="277"/>
      <c r="LAS263" s="277"/>
      <c r="LAT263" s="277"/>
      <c r="LAU263" s="277"/>
      <c r="LAV263" s="277"/>
      <c r="LAW263" s="277"/>
      <c r="LAX263" s="402"/>
      <c r="LAY263" s="404"/>
      <c r="LAZ263" s="49"/>
      <c r="LBA263" s="49"/>
      <c r="LBB263" s="49"/>
      <c r="LBC263" s="99"/>
      <c r="LBD263" s="98"/>
      <c r="LBE263" s="49"/>
      <c r="LBF263" s="405"/>
      <c r="LBG263" s="405"/>
      <c r="LBH263" s="277"/>
      <c r="LBI263" s="277"/>
      <c r="LBJ263" s="277"/>
      <c r="LBK263" s="277"/>
      <c r="LBL263" s="277"/>
      <c r="LBM263" s="277"/>
      <c r="LBN263" s="277"/>
      <c r="LBO263" s="277"/>
      <c r="LBP263" s="402"/>
      <c r="LBQ263" s="404"/>
      <c r="LBR263" s="49"/>
      <c r="LBS263" s="49"/>
      <c r="LBT263" s="49"/>
      <c r="LBU263" s="99"/>
      <c r="LBV263" s="98"/>
      <c r="LBW263" s="49"/>
      <c r="LBX263" s="405"/>
      <c r="LBY263" s="405"/>
      <c r="LBZ263" s="277"/>
      <c r="LCA263" s="277"/>
      <c r="LCB263" s="277"/>
      <c r="LCC263" s="277"/>
      <c r="LCD263" s="277"/>
      <c r="LCE263" s="277"/>
      <c r="LCF263" s="277"/>
      <c r="LCG263" s="277"/>
      <c r="LCH263" s="402"/>
      <c r="LCI263" s="404"/>
      <c r="LCJ263" s="49"/>
      <c r="LCK263" s="49"/>
      <c r="LCL263" s="49"/>
      <c r="LCM263" s="99"/>
      <c r="LCN263" s="98"/>
      <c r="LCO263" s="49"/>
      <c r="LCP263" s="405"/>
      <c r="LCQ263" s="405"/>
      <c r="LCR263" s="277"/>
      <c r="LCS263" s="277"/>
      <c r="LCT263" s="277"/>
      <c r="LCU263" s="277"/>
      <c r="LCV263" s="277"/>
      <c r="LCW263" s="277"/>
      <c r="LCX263" s="277"/>
      <c r="LCY263" s="277"/>
      <c r="LCZ263" s="402"/>
      <c r="LDA263" s="404"/>
      <c r="LDB263" s="49"/>
      <c r="LDC263" s="49"/>
      <c r="LDD263" s="49"/>
      <c r="LDE263" s="99"/>
      <c r="LDF263" s="98"/>
      <c r="LDG263" s="49"/>
      <c r="LDH263" s="405"/>
      <c r="LDI263" s="405"/>
      <c r="LDJ263" s="277"/>
      <c r="LDK263" s="277"/>
      <c r="LDL263" s="277"/>
      <c r="LDM263" s="277"/>
      <c r="LDN263" s="277"/>
      <c r="LDO263" s="277"/>
      <c r="LDP263" s="277"/>
      <c r="LDQ263" s="277"/>
      <c r="LDR263" s="402"/>
      <c r="LDS263" s="404"/>
      <c r="LDT263" s="49"/>
      <c r="LDU263" s="49"/>
      <c r="LDV263" s="49"/>
      <c r="LDW263" s="99"/>
      <c r="LDX263" s="98"/>
      <c r="LDY263" s="49"/>
      <c r="LDZ263" s="405"/>
      <c r="LEA263" s="405"/>
      <c r="LEB263" s="277"/>
      <c r="LEC263" s="277"/>
      <c r="LED263" s="277"/>
      <c r="LEE263" s="277"/>
      <c r="LEF263" s="277"/>
      <c r="LEG263" s="277"/>
      <c r="LEH263" s="277"/>
      <c r="LEI263" s="277"/>
      <c r="LEJ263" s="402"/>
      <c r="LEK263" s="404"/>
      <c r="LEL263" s="49"/>
      <c r="LEM263" s="49"/>
      <c r="LEN263" s="49"/>
      <c r="LEO263" s="99"/>
      <c r="LEP263" s="98"/>
      <c r="LEQ263" s="49"/>
      <c r="LER263" s="405"/>
      <c r="LES263" s="405"/>
      <c r="LET263" s="277"/>
      <c r="LEU263" s="277"/>
      <c r="LEV263" s="277"/>
      <c r="LEW263" s="277"/>
      <c r="LEX263" s="277"/>
      <c r="LEY263" s="277"/>
      <c r="LEZ263" s="277"/>
      <c r="LFA263" s="277"/>
      <c r="LFB263" s="402"/>
      <c r="LFC263" s="404"/>
      <c r="LFD263" s="49"/>
      <c r="LFE263" s="49"/>
      <c r="LFF263" s="49"/>
      <c r="LFG263" s="99"/>
      <c r="LFH263" s="98"/>
      <c r="LFI263" s="49"/>
      <c r="LFJ263" s="405"/>
      <c r="LFK263" s="405"/>
      <c r="LFL263" s="277"/>
      <c r="LFM263" s="277"/>
      <c r="LFN263" s="277"/>
      <c r="LFO263" s="277"/>
      <c r="LFP263" s="277"/>
      <c r="LFQ263" s="277"/>
      <c r="LFR263" s="277"/>
      <c r="LFS263" s="277"/>
      <c r="LFT263" s="402"/>
      <c r="LFU263" s="404"/>
      <c r="LFV263" s="49"/>
      <c r="LFW263" s="49"/>
      <c r="LFX263" s="49"/>
      <c r="LFY263" s="99"/>
      <c r="LFZ263" s="98"/>
      <c r="LGA263" s="49"/>
      <c r="LGB263" s="405"/>
      <c r="LGC263" s="405"/>
      <c r="LGD263" s="277"/>
      <c r="LGE263" s="277"/>
      <c r="LGF263" s="277"/>
      <c r="LGG263" s="277"/>
      <c r="LGH263" s="277"/>
      <c r="LGI263" s="277"/>
      <c r="LGJ263" s="277"/>
      <c r="LGK263" s="277"/>
      <c r="LGL263" s="402"/>
      <c r="LGM263" s="404"/>
      <c r="LGN263" s="49"/>
      <c r="LGO263" s="49"/>
      <c r="LGP263" s="49"/>
      <c r="LGQ263" s="99"/>
      <c r="LGR263" s="98"/>
      <c r="LGS263" s="49"/>
      <c r="LGT263" s="405"/>
      <c r="LGU263" s="405"/>
      <c r="LGV263" s="277"/>
      <c r="LGW263" s="277"/>
      <c r="LGX263" s="277"/>
      <c r="LGY263" s="277"/>
      <c r="LGZ263" s="277"/>
      <c r="LHA263" s="277"/>
      <c r="LHB263" s="277"/>
      <c r="LHC263" s="277"/>
      <c r="LHD263" s="402"/>
      <c r="LHE263" s="404"/>
      <c r="LHF263" s="49"/>
      <c r="LHG263" s="49"/>
      <c r="LHH263" s="49"/>
      <c r="LHI263" s="99"/>
      <c r="LHJ263" s="98"/>
      <c r="LHK263" s="49"/>
      <c r="LHL263" s="405"/>
      <c r="LHM263" s="405"/>
      <c r="LHN263" s="277"/>
      <c r="LHO263" s="277"/>
      <c r="LHP263" s="277"/>
      <c r="LHQ263" s="277"/>
      <c r="LHR263" s="277"/>
      <c r="LHS263" s="277"/>
      <c r="LHT263" s="277"/>
      <c r="LHU263" s="277"/>
      <c r="LHV263" s="402"/>
      <c r="LHW263" s="404"/>
      <c r="LHX263" s="49"/>
      <c r="LHY263" s="49"/>
      <c r="LHZ263" s="49"/>
      <c r="LIA263" s="99"/>
      <c r="LIB263" s="98"/>
      <c r="LIC263" s="49"/>
      <c r="LID263" s="405"/>
      <c r="LIE263" s="405"/>
      <c r="LIF263" s="277"/>
      <c r="LIG263" s="277"/>
      <c r="LIH263" s="277"/>
      <c r="LII263" s="277"/>
      <c r="LIJ263" s="277"/>
      <c r="LIK263" s="277"/>
      <c r="LIL263" s="277"/>
      <c r="LIM263" s="277"/>
      <c r="LIN263" s="402"/>
      <c r="LIO263" s="404"/>
      <c r="LIP263" s="49"/>
      <c r="LIQ263" s="49"/>
      <c r="LIR263" s="49"/>
      <c r="LIS263" s="99"/>
      <c r="LIT263" s="98"/>
      <c r="LIU263" s="49"/>
      <c r="LIV263" s="405"/>
      <c r="LIW263" s="405"/>
      <c r="LIX263" s="277"/>
      <c r="LIY263" s="277"/>
      <c r="LIZ263" s="277"/>
      <c r="LJA263" s="277"/>
      <c r="LJB263" s="277"/>
      <c r="LJC263" s="277"/>
      <c r="LJD263" s="277"/>
      <c r="LJE263" s="277"/>
      <c r="LJF263" s="402"/>
      <c r="LJG263" s="404"/>
      <c r="LJH263" s="49"/>
      <c r="LJI263" s="49"/>
      <c r="LJJ263" s="49"/>
      <c r="LJK263" s="99"/>
      <c r="LJL263" s="98"/>
      <c r="LJM263" s="49"/>
      <c r="LJN263" s="405"/>
      <c r="LJO263" s="405"/>
      <c r="LJP263" s="277"/>
      <c r="LJQ263" s="277"/>
      <c r="LJR263" s="277"/>
      <c r="LJS263" s="277"/>
      <c r="LJT263" s="277"/>
      <c r="LJU263" s="277"/>
      <c r="LJV263" s="277"/>
      <c r="LJW263" s="277"/>
      <c r="LJX263" s="402"/>
      <c r="LJY263" s="404"/>
      <c r="LJZ263" s="49"/>
      <c r="LKA263" s="49"/>
      <c r="LKB263" s="49"/>
      <c r="LKC263" s="99"/>
      <c r="LKD263" s="98"/>
      <c r="LKE263" s="49"/>
      <c r="LKF263" s="405"/>
      <c r="LKG263" s="405"/>
      <c r="LKH263" s="277"/>
      <c r="LKI263" s="277"/>
      <c r="LKJ263" s="277"/>
      <c r="LKK263" s="277"/>
      <c r="LKL263" s="277"/>
      <c r="LKM263" s="277"/>
      <c r="LKN263" s="277"/>
      <c r="LKO263" s="277"/>
      <c r="LKP263" s="402"/>
      <c r="LKQ263" s="404"/>
      <c r="LKR263" s="49"/>
      <c r="LKS263" s="49"/>
      <c r="LKT263" s="49"/>
      <c r="LKU263" s="99"/>
      <c r="LKV263" s="98"/>
      <c r="LKW263" s="49"/>
      <c r="LKX263" s="405"/>
      <c r="LKY263" s="405"/>
      <c r="LKZ263" s="277"/>
      <c r="LLA263" s="277"/>
      <c r="LLB263" s="277"/>
      <c r="LLC263" s="277"/>
      <c r="LLD263" s="277"/>
      <c r="LLE263" s="277"/>
      <c r="LLF263" s="277"/>
      <c r="LLG263" s="277"/>
      <c r="LLH263" s="402"/>
      <c r="LLI263" s="404"/>
      <c r="LLJ263" s="49"/>
      <c r="LLK263" s="49"/>
      <c r="LLL263" s="49"/>
      <c r="LLM263" s="99"/>
      <c r="LLN263" s="98"/>
      <c r="LLO263" s="49"/>
      <c r="LLP263" s="405"/>
      <c r="LLQ263" s="405"/>
      <c r="LLR263" s="277"/>
      <c r="LLS263" s="277"/>
      <c r="LLT263" s="277"/>
      <c r="LLU263" s="277"/>
      <c r="LLV263" s="277"/>
      <c r="LLW263" s="277"/>
      <c r="LLX263" s="277"/>
      <c r="LLY263" s="277"/>
      <c r="LLZ263" s="402"/>
      <c r="LMA263" s="404"/>
      <c r="LMB263" s="49"/>
      <c r="LMC263" s="49"/>
      <c r="LMD263" s="49"/>
      <c r="LME263" s="99"/>
      <c r="LMF263" s="98"/>
      <c r="LMG263" s="49"/>
      <c r="LMH263" s="405"/>
      <c r="LMI263" s="405"/>
      <c r="LMJ263" s="277"/>
      <c r="LMK263" s="277"/>
      <c r="LML263" s="277"/>
      <c r="LMM263" s="277"/>
      <c r="LMN263" s="277"/>
      <c r="LMO263" s="277"/>
      <c r="LMP263" s="277"/>
      <c r="LMQ263" s="277"/>
      <c r="LMR263" s="402"/>
      <c r="LMS263" s="404"/>
      <c r="LMT263" s="49"/>
      <c r="LMU263" s="49"/>
      <c r="LMV263" s="49"/>
      <c r="LMW263" s="99"/>
      <c r="LMX263" s="98"/>
      <c r="LMY263" s="49"/>
      <c r="LMZ263" s="405"/>
      <c r="LNA263" s="405"/>
      <c r="LNB263" s="277"/>
      <c r="LNC263" s="277"/>
      <c r="LND263" s="277"/>
      <c r="LNE263" s="277"/>
      <c r="LNF263" s="277"/>
      <c r="LNG263" s="277"/>
      <c r="LNH263" s="277"/>
      <c r="LNI263" s="277"/>
      <c r="LNJ263" s="402"/>
      <c r="LNK263" s="404"/>
      <c r="LNL263" s="49"/>
      <c r="LNM263" s="49"/>
      <c r="LNN263" s="49"/>
      <c r="LNO263" s="99"/>
      <c r="LNP263" s="98"/>
      <c r="LNQ263" s="49"/>
      <c r="LNR263" s="405"/>
      <c r="LNS263" s="405"/>
      <c r="LNT263" s="277"/>
      <c r="LNU263" s="277"/>
      <c r="LNV263" s="277"/>
      <c r="LNW263" s="277"/>
      <c r="LNX263" s="277"/>
      <c r="LNY263" s="277"/>
      <c r="LNZ263" s="277"/>
      <c r="LOA263" s="277"/>
      <c r="LOB263" s="402"/>
      <c r="LOC263" s="404"/>
      <c r="LOD263" s="49"/>
      <c r="LOE263" s="49"/>
      <c r="LOF263" s="49"/>
      <c r="LOG263" s="99"/>
      <c r="LOH263" s="98"/>
      <c r="LOI263" s="49"/>
      <c r="LOJ263" s="405"/>
      <c r="LOK263" s="405"/>
      <c r="LOL263" s="277"/>
      <c r="LOM263" s="277"/>
      <c r="LON263" s="277"/>
      <c r="LOO263" s="277"/>
      <c r="LOP263" s="277"/>
      <c r="LOQ263" s="277"/>
      <c r="LOR263" s="277"/>
      <c r="LOS263" s="277"/>
      <c r="LOT263" s="402"/>
      <c r="LOU263" s="404"/>
      <c r="LOV263" s="49"/>
      <c r="LOW263" s="49"/>
      <c r="LOX263" s="49"/>
      <c r="LOY263" s="99"/>
      <c r="LOZ263" s="98"/>
      <c r="LPA263" s="49"/>
      <c r="LPB263" s="405"/>
      <c r="LPC263" s="405"/>
      <c r="LPD263" s="277"/>
      <c r="LPE263" s="277"/>
      <c r="LPF263" s="277"/>
      <c r="LPG263" s="277"/>
      <c r="LPH263" s="277"/>
      <c r="LPI263" s="277"/>
      <c r="LPJ263" s="277"/>
      <c r="LPK263" s="277"/>
      <c r="LPL263" s="402"/>
      <c r="LPM263" s="404"/>
      <c r="LPN263" s="49"/>
      <c r="LPO263" s="49"/>
      <c r="LPP263" s="49"/>
      <c r="LPQ263" s="99"/>
      <c r="LPR263" s="98"/>
      <c r="LPS263" s="49"/>
      <c r="LPT263" s="405"/>
      <c r="LPU263" s="405"/>
      <c r="LPV263" s="277"/>
      <c r="LPW263" s="277"/>
      <c r="LPX263" s="277"/>
      <c r="LPY263" s="277"/>
      <c r="LPZ263" s="277"/>
      <c r="LQA263" s="277"/>
      <c r="LQB263" s="277"/>
      <c r="LQC263" s="277"/>
      <c r="LQD263" s="402"/>
      <c r="LQE263" s="404"/>
      <c r="LQF263" s="49"/>
      <c r="LQG263" s="49"/>
      <c r="LQH263" s="49"/>
      <c r="LQI263" s="99"/>
      <c r="LQJ263" s="98"/>
      <c r="LQK263" s="49"/>
      <c r="LQL263" s="405"/>
      <c r="LQM263" s="405"/>
      <c r="LQN263" s="277"/>
      <c r="LQO263" s="277"/>
      <c r="LQP263" s="277"/>
      <c r="LQQ263" s="277"/>
      <c r="LQR263" s="277"/>
      <c r="LQS263" s="277"/>
      <c r="LQT263" s="277"/>
      <c r="LQU263" s="277"/>
      <c r="LQV263" s="402"/>
      <c r="LQW263" s="404"/>
      <c r="LQX263" s="49"/>
      <c r="LQY263" s="49"/>
      <c r="LQZ263" s="49"/>
      <c r="LRA263" s="99"/>
      <c r="LRB263" s="98"/>
      <c r="LRC263" s="49"/>
      <c r="LRD263" s="405"/>
      <c r="LRE263" s="405"/>
      <c r="LRF263" s="277"/>
      <c r="LRG263" s="277"/>
      <c r="LRH263" s="277"/>
      <c r="LRI263" s="277"/>
      <c r="LRJ263" s="277"/>
      <c r="LRK263" s="277"/>
      <c r="LRL263" s="277"/>
      <c r="LRM263" s="277"/>
      <c r="LRN263" s="402"/>
      <c r="LRO263" s="404"/>
      <c r="LRP263" s="49"/>
      <c r="LRQ263" s="49"/>
      <c r="LRR263" s="49"/>
      <c r="LRS263" s="99"/>
      <c r="LRT263" s="98"/>
      <c r="LRU263" s="49"/>
      <c r="LRV263" s="405"/>
      <c r="LRW263" s="405"/>
      <c r="LRX263" s="277"/>
      <c r="LRY263" s="277"/>
      <c r="LRZ263" s="277"/>
      <c r="LSA263" s="277"/>
      <c r="LSB263" s="277"/>
      <c r="LSC263" s="277"/>
      <c r="LSD263" s="277"/>
      <c r="LSE263" s="277"/>
      <c r="LSF263" s="402"/>
      <c r="LSG263" s="404"/>
      <c r="LSH263" s="49"/>
      <c r="LSI263" s="49"/>
      <c r="LSJ263" s="49"/>
      <c r="LSK263" s="99"/>
      <c r="LSL263" s="98"/>
      <c r="LSM263" s="49"/>
      <c r="LSN263" s="405"/>
      <c r="LSO263" s="405"/>
      <c r="LSP263" s="277"/>
      <c r="LSQ263" s="277"/>
      <c r="LSR263" s="277"/>
      <c r="LSS263" s="277"/>
      <c r="LST263" s="277"/>
      <c r="LSU263" s="277"/>
      <c r="LSV263" s="277"/>
      <c r="LSW263" s="277"/>
      <c r="LSX263" s="402"/>
      <c r="LSY263" s="404"/>
      <c r="LSZ263" s="49"/>
      <c r="LTA263" s="49"/>
      <c r="LTB263" s="49"/>
      <c r="LTC263" s="99"/>
      <c r="LTD263" s="98"/>
      <c r="LTE263" s="49"/>
      <c r="LTF263" s="405"/>
      <c r="LTG263" s="405"/>
      <c r="LTH263" s="277"/>
      <c r="LTI263" s="277"/>
      <c r="LTJ263" s="277"/>
      <c r="LTK263" s="277"/>
      <c r="LTL263" s="277"/>
      <c r="LTM263" s="277"/>
      <c r="LTN263" s="277"/>
      <c r="LTO263" s="277"/>
      <c r="LTP263" s="402"/>
      <c r="LTQ263" s="404"/>
      <c r="LTR263" s="49"/>
      <c r="LTS263" s="49"/>
      <c r="LTT263" s="49"/>
      <c r="LTU263" s="99"/>
      <c r="LTV263" s="98"/>
      <c r="LTW263" s="49"/>
      <c r="LTX263" s="405"/>
      <c r="LTY263" s="405"/>
      <c r="LTZ263" s="277"/>
      <c r="LUA263" s="277"/>
      <c r="LUB263" s="277"/>
      <c r="LUC263" s="277"/>
      <c r="LUD263" s="277"/>
      <c r="LUE263" s="277"/>
      <c r="LUF263" s="277"/>
      <c r="LUG263" s="277"/>
      <c r="LUH263" s="402"/>
      <c r="LUI263" s="404"/>
      <c r="LUJ263" s="49"/>
      <c r="LUK263" s="49"/>
      <c r="LUL263" s="49"/>
      <c r="LUM263" s="99"/>
      <c r="LUN263" s="98"/>
      <c r="LUO263" s="49"/>
      <c r="LUP263" s="405"/>
      <c r="LUQ263" s="405"/>
      <c r="LUR263" s="277"/>
      <c r="LUS263" s="277"/>
      <c r="LUT263" s="277"/>
      <c r="LUU263" s="277"/>
      <c r="LUV263" s="277"/>
      <c r="LUW263" s="277"/>
      <c r="LUX263" s="277"/>
      <c r="LUY263" s="277"/>
      <c r="LUZ263" s="402"/>
      <c r="LVA263" s="404"/>
      <c r="LVB263" s="49"/>
      <c r="LVC263" s="49"/>
      <c r="LVD263" s="49"/>
      <c r="LVE263" s="99"/>
      <c r="LVF263" s="98"/>
      <c r="LVG263" s="49"/>
      <c r="LVH263" s="405"/>
      <c r="LVI263" s="405"/>
      <c r="LVJ263" s="277"/>
      <c r="LVK263" s="277"/>
      <c r="LVL263" s="277"/>
      <c r="LVM263" s="277"/>
      <c r="LVN263" s="277"/>
      <c r="LVO263" s="277"/>
      <c r="LVP263" s="277"/>
      <c r="LVQ263" s="277"/>
      <c r="LVR263" s="402"/>
      <c r="LVS263" s="404"/>
      <c r="LVT263" s="49"/>
      <c r="LVU263" s="49"/>
      <c r="LVV263" s="49"/>
      <c r="LVW263" s="99"/>
      <c r="LVX263" s="98"/>
      <c r="LVY263" s="49"/>
      <c r="LVZ263" s="405"/>
      <c r="LWA263" s="405"/>
      <c r="LWB263" s="277"/>
      <c r="LWC263" s="277"/>
      <c r="LWD263" s="277"/>
      <c r="LWE263" s="277"/>
      <c r="LWF263" s="277"/>
      <c r="LWG263" s="277"/>
      <c r="LWH263" s="277"/>
      <c r="LWI263" s="277"/>
      <c r="LWJ263" s="402"/>
      <c r="LWK263" s="404"/>
      <c r="LWL263" s="49"/>
      <c r="LWM263" s="49"/>
      <c r="LWN263" s="49"/>
      <c r="LWO263" s="99"/>
      <c r="LWP263" s="98"/>
      <c r="LWQ263" s="49"/>
      <c r="LWR263" s="405"/>
      <c r="LWS263" s="405"/>
      <c r="LWT263" s="277"/>
      <c r="LWU263" s="277"/>
      <c r="LWV263" s="277"/>
      <c r="LWW263" s="277"/>
      <c r="LWX263" s="277"/>
      <c r="LWY263" s="277"/>
      <c r="LWZ263" s="277"/>
      <c r="LXA263" s="277"/>
      <c r="LXB263" s="402"/>
      <c r="LXC263" s="404"/>
      <c r="LXD263" s="49"/>
      <c r="LXE263" s="49"/>
      <c r="LXF263" s="49"/>
      <c r="LXG263" s="99"/>
      <c r="LXH263" s="98"/>
      <c r="LXI263" s="49"/>
      <c r="LXJ263" s="405"/>
      <c r="LXK263" s="405"/>
      <c r="LXL263" s="277"/>
      <c r="LXM263" s="277"/>
      <c r="LXN263" s="277"/>
      <c r="LXO263" s="277"/>
      <c r="LXP263" s="277"/>
      <c r="LXQ263" s="277"/>
      <c r="LXR263" s="277"/>
      <c r="LXS263" s="277"/>
      <c r="LXT263" s="402"/>
      <c r="LXU263" s="404"/>
      <c r="LXV263" s="49"/>
      <c r="LXW263" s="49"/>
      <c r="LXX263" s="49"/>
      <c r="LXY263" s="99"/>
      <c r="LXZ263" s="98"/>
      <c r="LYA263" s="49"/>
      <c r="LYB263" s="405"/>
      <c r="LYC263" s="405"/>
      <c r="LYD263" s="277"/>
      <c r="LYE263" s="277"/>
      <c r="LYF263" s="277"/>
      <c r="LYG263" s="277"/>
      <c r="LYH263" s="277"/>
      <c r="LYI263" s="277"/>
      <c r="LYJ263" s="277"/>
      <c r="LYK263" s="277"/>
      <c r="LYL263" s="402"/>
      <c r="LYM263" s="404"/>
      <c r="LYN263" s="49"/>
      <c r="LYO263" s="49"/>
      <c r="LYP263" s="49"/>
      <c r="LYQ263" s="99"/>
      <c r="LYR263" s="98"/>
      <c r="LYS263" s="49"/>
      <c r="LYT263" s="405"/>
      <c r="LYU263" s="405"/>
      <c r="LYV263" s="277"/>
      <c r="LYW263" s="277"/>
      <c r="LYX263" s="277"/>
      <c r="LYY263" s="277"/>
      <c r="LYZ263" s="277"/>
      <c r="LZA263" s="277"/>
      <c r="LZB263" s="277"/>
      <c r="LZC263" s="277"/>
      <c r="LZD263" s="402"/>
      <c r="LZE263" s="404"/>
      <c r="LZF263" s="49"/>
      <c r="LZG263" s="49"/>
      <c r="LZH263" s="49"/>
      <c r="LZI263" s="99"/>
      <c r="LZJ263" s="98"/>
      <c r="LZK263" s="49"/>
      <c r="LZL263" s="405"/>
      <c r="LZM263" s="405"/>
      <c r="LZN263" s="277"/>
      <c r="LZO263" s="277"/>
      <c r="LZP263" s="277"/>
      <c r="LZQ263" s="277"/>
      <c r="LZR263" s="277"/>
      <c r="LZS263" s="277"/>
      <c r="LZT263" s="277"/>
      <c r="LZU263" s="277"/>
      <c r="LZV263" s="402"/>
      <c r="LZW263" s="404"/>
      <c r="LZX263" s="49"/>
      <c r="LZY263" s="49"/>
      <c r="LZZ263" s="49"/>
      <c r="MAA263" s="99"/>
      <c r="MAB263" s="98"/>
      <c r="MAC263" s="49"/>
      <c r="MAD263" s="405"/>
      <c r="MAE263" s="405"/>
      <c r="MAF263" s="277"/>
      <c r="MAG263" s="277"/>
      <c r="MAH263" s="277"/>
      <c r="MAI263" s="277"/>
      <c r="MAJ263" s="277"/>
      <c r="MAK263" s="277"/>
      <c r="MAL263" s="277"/>
      <c r="MAM263" s="277"/>
      <c r="MAN263" s="402"/>
      <c r="MAO263" s="404"/>
      <c r="MAP263" s="49"/>
      <c r="MAQ263" s="49"/>
      <c r="MAR263" s="49"/>
      <c r="MAS263" s="99"/>
      <c r="MAT263" s="98"/>
      <c r="MAU263" s="49"/>
      <c r="MAV263" s="405"/>
      <c r="MAW263" s="405"/>
      <c r="MAX263" s="277"/>
      <c r="MAY263" s="277"/>
      <c r="MAZ263" s="277"/>
      <c r="MBA263" s="277"/>
      <c r="MBB263" s="277"/>
      <c r="MBC263" s="277"/>
      <c r="MBD263" s="277"/>
      <c r="MBE263" s="277"/>
      <c r="MBF263" s="402"/>
      <c r="MBG263" s="404"/>
      <c r="MBH263" s="49"/>
      <c r="MBI263" s="49"/>
      <c r="MBJ263" s="49"/>
      <c r="MBK263" s="99"/>
      <c r="MBL263" s="98"/>
      <c r="MBM263" s="49"/>
      <c r="MBN263" s="405"/>
      <c r="MBO263" s="405"/>
      <c r="MBP263" s="277"/>
      <c r="MBQ263" s="277"/>
      <c r="MBR263" s="277"/>
      <c r="MBS263" s="277"/>
      <c r="MBT263" s="277"/>
      <c r="MBU263" s="277"/>
      <c r="MBV263" s="277"/>
      <c r="MBW263" s="277"/>
      <c r="MBX263" s="402"/>
      <c r="MBY263" s="404"/>
      <c r="MBZ263" s="49"/>
      <c r="MCA263" s="49"/>
      <c r="MCB263" s="49"/>
      <c r="MCC263" s="99"/>
      <c r="MCD263" s="98"/>
      <c r="MCE263" s="49"/>
      <c r="MCF263" s="405"/>
      <c r="MCG263" s="405"/>
      <c r="MCH263" s="277"/>
      <c r="MCI263" s="277"/>
      <c r="MCJ263" s="277"/>
      <c r="MCK263" s="277"/>
      <c r="MCL263" s="277"/>
      <c r="MCM263" s="277"/>
      <c r="MCN263" s="277"/>
      <c r="MCO263" s="277"/>
      <c r="MCP263" s="402"/>
      <c r="MCQ263" s="404"/>
      <c r="MCR263" s="49"/>
      <c r="MCS263" s="49"/>
      <c r="MCT263" s="49"/>
      <c r="MCU263" s="99"/>
      <c r="MCV263" s="98"/>
      <c r="MCW263" s="49"/>
      <c r="MCX263" s="405"/>
      <c r="MCY263" s="405"/>
      <c r="MCZ263" s="277"/>
      <c r="MDA263" s="277"/>
      <c r="MDB263" s="277"/>
      <c r="MDC263" s="277"/>
      <c r="MDD263" s="277"/>
      <c r="MDE263" s="277"/>
      <c r="MDF263" s="277"/>
      <c r="MDG263" s="277"/>
      <c r="MDH263" s="402"/>
      <c r="MDI263" s="404"/>
      <c r="MDJ263" s="49"/>
      <c r="MDK263" s="49"/>
      <c r="MDL263" s="49"/>
      <c r="MDM263" s="99"/>
      <c r="MDN263" s="98"/>
      <c r="MDO263" s="49"/>
      <c r="MDP263" s="405"/>
      <c r="MDQ263" s="405"/>
      <c r="MDR263" s="277"/>
      <c r="MDS263" s="277"/>
      <c r="MDT263" s="277"/>
      <c r="MDU263" s="277"/>
      <c r="MDV263" s="277"/>
      <c r="MDW263" s="277"/>
      <c r="MDX263" s="277"/>
      <c r="MDY263" s="277"/>
      <c r="MDZ263" s="402"/>
      <c r="MEA263" s="404"/>
      <c r="MEB263" s="49"/>
      <c r="MEC263" s="49"/>
      <c r="MED263" s="49"/>
      <c r="MEE263" s="99"/>
      <c r="MEF263" s="98"/>
      <c r="MEG263" s="49"/>
      <c r="MEH263" s="405"/>
      <c r="MEI263" s="405"/>
      <c r="MEJ263" s="277"/>
      <c r="MEK263" s="277"/>
      <c r="MEL263" s="277"/>
      <c r="MEM263" s="277"/>
      <c r="MEN263" s="277"/>
      <c r="MEO263" s="277"/>
      <c r="MEP263" s="277"/>
      <c r="MEQ263" s="277"/>
      <c r="MER263" s="402"/>
      <c r="MES263" s="404"/>
      <c r="MET263" s="49"/>
      <c r="MEU263" s="49"/>
      <c r="MEV263" s="49"/>
      <c r="MEW263" s="99"/>
      <c r="MEX263" s="98"/>
      <c r="MEY263" s="49"/>
      <c r="MEZ263" s="405"/>
      <c r="MFA263" s="405"/>
      <c r="MFB263" s="277"/>
      <c r="MFC263" s="277"/>
      <c r="MFD263" s="277"/>
      <c r="MFE263" s="277"/>
      <c r="MFF263" s="277"/>
      <c r="MFG263" s="277"/>
      <c r="MFH263" s="277"/>
      <c r="MFI263" s="277"/>
      <c r="MFJ263" s="402"/>
      <c r="MFK263" s="404"/>
      <c r="MFL263" s="49"/>
      <c r="MFM263" s="49"/>
      <c r="MFN263" s="49"/>
      <c r="MFO263" s="99"/>
      <c r="MFP263" s="98"/>
      <c r="MFQ263" s="49"/>
      <c r="MFR263" s="405"/>
      <c r="MFS263" s="405"/>
      <c r="MFT263" s="277"/>
      <c r="MFU263" s="277"/>
      <c r="MFV263" s="277"/>
      <c r="MFW263" s="277"/>
      <c r="MFX263" s="277"/>
      <c r="MFY263" s="277"/>
      <c r="MFZ263" s="277"/>
      <c r="MGA263" s="277"/>
      <c r="MGB263" s="402"/>
      <c r="MGC263" s="404"/>
      <c r="MGD263" s="49"/>
      <c r="MGE263" s="49"/>
      <c r="MGF263" s="49"/>
      <c r="MGG263" s="99"/>
      <c r="MGH263" s="98"/>
      <c r="MGI263" s="49"/>
      <c r="MGJ263" s="405"/>
      <c r="MGK263" s="405"/>
      <c r="MGL263" s="277"/>
      <c r="MGM263" s="277"/>
      <c r="MGN263" s="277"/>
      <c r="MGO263" s="277"/>
      <c r="MGP263" s="277"/>
      <c r="MGQ263" s="277"/>
      <c r="MGR263" s="277"/>
      <c r="MGS263" s="277"/>
      <c r="MGT263" s="402"/>
      <c r="MGU263" s="404"/>
      <c r="MGV263" s="49"/>
      <c r="MGW263" s="49"/>
      <c r="MGX263" s="49"/>
      <c r="MGY263" s="99"/>
      <c r="MGZ263" s="98"/>
      <c r="MHA263" s="49"/>
      <c r="MHB263" s="405"/>
      <c r="MHC263" s="405"/>
      <c r="MHD263" s="277"/>
      <c r="MHE263" s="277"/>
      <c r="MHF263" s="277"/>
      <c r="MHG263" s="277"/>
      <c r="MHH263" s="277"/>
      <c r="MHI263" s="277"/>
      <c r="MHJ263" s="277"/>
      <c r="MHK263" s="277"/>
      <c r="MHL263" s="402"/>
      <c r="MHM263" s="404"/>
      <c r="MHN263" s="49"/>
      <c r="MHO263" s="49"/>
      <c r="MHP263" s="49"/>
      <c r="MHQ263" s="99"/>
      <c r="MHR263" s="98"/>
      <c r="MHS263" s="49"/>
      <c r="MHT263" s="405"/>
      <c r="MHU263" s="405"/>
      <c r="MHV263" s="277"/>
      <c r="MHW263" s="277"/>
      <c r="MHX263" s="277"/>
      <c r="MHY263" s="277"/>
      <c r="MHZ263" s="277"/>
      <c r="MIA263" s="277"/>
      <c r="MIB263" s="277"/>
      <c r="MIC263" s="277"/>
      <c r="MID263" s="402"/>
      <c r="MIE263" s="404"/>
      <c r="MIF263" s="49"/>
      <c r="MIG263" s="49"/>
      <c r="MIH263" s="49"/>
      <c r="MII263" s="99"/>
      <c r="MIJ263" s="98"/>
      <c r="MIK263" s="49"/>
      <c r="MIL263" s="405"/>
      <c r="MIM263" s="405"/>
      <c r="MIN263" s="277"/>
      <c r="MIO263" s="277"/>
      <c r="MIP263" s="277"/>
      <c r="MIQ263" s="277"/>
      <c r="MIR263" s="277"/>
      <c r="MIS263" s="277"/>
      <c r="MIT263" s="277"/>
      <c r="MIU263" s="277"/>
      <c r="MIV263" s="402"/>
      <c r="MIW263" s="404"/>
      <c r="MIX263" s="49"/>
      <c r="MIY263" s="49"/>
      <c r="MIZ263" s="49"/>
      <c r="MJA263" s="99"/>
      <c r="MJB263" s="98"/>
      <c r="MJC263" s="49"/>
      <c r="MJD263" s="405"/>
      <c r="MJE263" s="405"/>
      <c r="MJF263" s="277"/>
      <c r="MJG263" s="277"/>
      <c r="MJH263" s="277"/>
      <c r="MJI263" s="277"/>
      <c r="MJJ263" s="277"/>
      <c r="MJK263" s="277"/>
      <c r="MJL263" s="277"/>
      <c r="MJM263" s="277"/>
      <c r="MJN263" s="402"/>
      <c r="MJO263" s="404"/>
      <c r="MJP263" s="49"/>
      <c r="MJQ263" s="49"/>
      <c r="MJR263" s="49"/>
      <c r="MJS263" s="99"/>
      <c r="MJT263" s="98"/>
      <c r="MJU263" s="49"/>
      <c r="MJV263" s="405"/>
      <c r="MJW263" s="405"/>
      <c r="MJX263" s="277"/>
      <c r="MJY263" s="277"/>
      <c r="MJZ263" s="277"/>
      <c r="MKA263" s="277"/>
      <c r="MKB263" s="277"/>
      <c r="MKC263" s="277"/>
      <c r="MKD263" s="277"/>
      <c r="MKE263" s="277"/>
      <c r="MKF263" s="402"/>
      <c r="MKG263" s="404"/>
      <c r="MKH263" s="49"/>
      <c r="MKI263" s="49"/>
      <c r="MKJ263" s="49"/>
      <c r="MKK263" s="99"/>
      <c r="MKL263" s="98"/>
      <c r="MKM263" s="49"/>
      <c r="MKN263" s="405"/>
      <c r="MKO263" s="405"/>
      <c r="MKP263" s="277"/>
      <c r="MKQ263" s="277"/>
      <c r="MKR263" s="277"/>
      <c r="MKS263" s="277"/>
      <c r="MKT263" s="277"/>
      <c r="MKU263" s="277"/>
      <c r="MKV263" s="277"/>
      <c r="MKW263" s="277"/>
      <c r="MKX263" s="402"/>
      <c r="MKY263" s="404"/>
      <c r="MKZ263" s="49"/>
      <c r="MLA263" s="49"/>
      <c r="MLB263" s="49"/>
      <c r="MLC263" s="99"/>
      <c r="MLD263" s="98"/>
      <c r="MLE263" s="49"/>
      <c r="MLF263" s="405"/>
      <c r="MLG263" s="405"/>
      <c r="MLH263" s="277"/>
      <c r="MLI263" s="277"/>
      <c r="MLJ263" s="277"/>
      <c r="MLK263" s="277"/>
      <c r="MLL263" s="277"/>
      <c r="MLM263" s="277"/>
      <c r="MLN263" s="277"/>
      <c r="MLO263" s="277"/>
      <c r="MLP263" s="402"/>
      <c r="MLQ263" s="404"/>
      <c r="MLR263" s="49"/>
      <c r="MLS263" s="49"/>
      <c r="MLT263" s="49"/>
      <c r="MLU263" s="99"/>
      <c r="MLV263" s="98"/>
      <c r="MLW263" s="49"/>
      <c r="MLX263" s="405"/>
      <c r="MLY263" s="405"/>
      <c r="MLZ263" s="277"/>
      <c r="MMA263" s="277"/>
      <c r="MMB263" s="277"/>
      <c r="MMC263" s="277"/>
      <c r="MMD263" s="277"/>
      <c r="MME263" s="277"/>
      <c r="MMF263" s="277"/>
      <c r="MMG263" s="277"/>
      <c r="MMH263" s="402"/>
      <c r="MMI263" s="404"/>
      <c r="MMJ263" s="49"/>
      <c r="MMK263" s="49"/>
      <c r="MML263" s="49"/>
      <c r="MMM263" s="99"/>
      <c r="MMN263" s="98"/>
      <c r="MMO263" s="49"/>
      <c r="MMP263" s="405"/>
      <c r="MMQ263" s="405"/>
      <c r="MMR263" s="277"/>
      <c r="MMS263" s="277"/>
      <c r="MMT263" s="277"/>
      <c r="MMU263" s="277"/>
      <c r="MMV263" s="277"/>
      <c r="MMW263" s="277"/>
      <c r="MMX263" s="277"/>
      <c r="MMY263" s="277"/>
      <c r="MMZ263" s="402"/>
      <c r="MNA263" s="404"/>
      <c r="MNB263" s="49"/>
      <c r="MNC263" s="49"/>
      <c r="MND263" s="49"/>
      <c r="MNE263" s="99"/>
      <c r="MNF263" s="98"/>
      <c r="MNG263" s="49"/>
      <c r="MNH263" s="405"/>
      <c r="MNI263" s="405"/>
      <c r="MNJ263" s="277"/>
      <c r="MNK263" s="277"/>
      <c r="MNL263" s="277"/>
      <c r="MNM263" s="277"/>
      <c r="MNN263" s="277"/>
      <c r="MNO263" s="277"/>
      <c r="MNP263" s="277"/>
      <c r="MNQ263" s="277"/>
      <c r="MNR263" s="402"/>
      <c r="MNS263" s="404"/>
      <c r="MNT263" s="49"/>
      <c r="MNU263" s="49"/>
      <c r="MNV263" s="49"/>
      <c r="MNW263" s="99"/>
      <c r="MNX263" s="98"/>
      <c r="MNY263" s="49"/>
      <c r="MNZ263" s="405"/>
      <c r="MOA263" s="405"/>
      <c r="MOB263" s="277"/>
      <c r="MOC263" s="277"/>
      <c r="MOD263" s="277"/>
      <c r="MOE263" s="277"/>
      <c r="MOF263" s="277"/>
      <c r="MOG263" s="277"/>
      <c r="MOH263" s="277"/>
      <c r="MOI263" s="277"/>
      <c r="MOJ263" s="402"/>
      <c r="MOK263" s="404"/>
      <c r="MOL263" s="49"/>
      <c r="MOM263" s="49"/>
      <c r="MON263" s="49"/>
      <c r="MOO263" s="99"/>
      <c r="MOP263" s="98"/>
      <c r="MOQ263" s="49"/>
      <c r="MOR263" s="405"/>
      <c r="MOS263" s="405"/>
      <c r="MOT263" s="277"/>
      <c r="MOU263" s="277"/>
      <c r="MOV263" s="277"/>
      <c r="MOW263" s="277"/>
      <c r="MOX263" s="277"/>
      <c r="MOY263" s="277"/>
      <c r="MOZ263" s="277"/>
      <c r="MPA263" s="277"/>
      <c r="MPB263" s="402"/>
      <c r="MPC263" s="404"/>
      <c r="MPD263" s="49"/>
      <c r="MPE263" s="49"/>
      <c r="MPF263" s="49"/>
      <c r="MPG263" s="99"/>
      <c r="MPH263" s="98"/>
      <c r="MPI263" s="49"/>
      <c r="MPJ263" s="405"/>
      <c r="MPK263" s="405"/>
      <c r="MPL263" s="277"/>
      <c r="MPM263" s="277"/>
      <c r="MPN263" s="277"/>
      <c r="MPO263" s="277"/>
      <c r="MPP263" s="277"/>
      <c r="MPQ263" s="277"/>
      <c r="MPR263" s="277"/>
      <c r="MPS263" s="277"/>
      <c r="MPT263" s="402"/>
      <c r="MPU263" s="404"/>
      <c r="MPV263" s="49"/>
      <c r="MPW263" s="49"/>
      <c r="MPX263" s="49"/>
      <c r="MPY263" s="99"/>
      <c r="MPZ263" s="98"/>
      <c r="MQA263" s="49"/>
      <c r="MQB263" s="405"/>
      <c r="MQC263" s="405"/>
      <c r="MQD263" s="277"/>
      <c r="MQE263" s="277"/>
      <c r="MQF263" s="277"/>
      <c r="MQG263" s="277"/>
      <c r="MQH263" s="277"/>
      <c r="MQI263" s="277"/>
      <c r="MQJ263" s="277"/>
      <c r="MQK263" s="277"/>
      <c r="MQL263" s="402"/>
      <c r="MQM263" s="404"/>
      <c r="MQN263" s="49"/>
      <c r="MQO263" s="49"/>
      <c r="MQP263" s="49"/>
      <c r="MQQ263" s="99"/>
      <c r="MQR263" s="98"/>
      <c r="MQS263" s="49"/>
      <c r="MQT263" s="405"/>
      <c r="MQU263" s="405"/>
      <c r="MQV263" s="277"/>
      <c r="MQW263" s="277"/>
      <c r="MQX263" s="277"/>
      <c r="MQY263" s="277"/>
      <c r="MQZ263" s="277"/>
      <c r="MRA263" s="277"/>
      <c r="MRB263" s="277"/>
      <c r="MRC263" s="277"/>
      <c r="MRD263" s="402"/>
      <c r="MRE263" s="404"/>
      <c r="MRF263" s="49"/>
      <c r="MRG263" s="49"/>
      <c r="MRH263" s="49"/>
      <c r="MRI263" s="99"/>
      <c r="MRJ263" s="98"/>
      <c r="MRK263" s="49"/>
      <c r="MRL263" s="405"/>
      <c r="MRM263" s="405"/>
      <c r="MRN263" s="277"/>
      <c r="MRO263" s="277"/>
      <c r="MRP263" s="277"/>
      <c r="MRQ263" s="277"/>
      <c r="MRR263" s="277"/>
      <c r="MRS263" s="277"/>
      <c r="MRT263" s="277"/>
      <c r="MRU263" s="277"/>
      <c r="MRV263" s="402"/>
      <c r="MRW263" s="404"/>
      <c r="MRX263" s="49"/>
      <c r="MRY263" s="49"/>
      <c r="MRZ263" s="49"/>
      <c r="MSA263" s="99"/>
      <c r="MSB263" s="98"/>
      <c r="MSC263" s="49"/>
      <c r="MSD263" s="405"/>
      <c r="MSE263" s="405"/>
      <c r="MSF263" s="277"/>
      <c r="MSG263" s="277"/>
      <c r="MSH263" s="277"/>
      <c r="MSI263" s="277"/>
      <c r="MSJ263" s="277"/>
      <c r="MSK263" s="277"/>
      <c r="MSL263" s="277"/>
      <c r="MSM263" s="277"/>
      <c r="MSN263" s="402"/>
      <c r="MSO263" s="404"/>
      <c r="MSP263" s="49"/>
      <c r="MSQ263" s="49"/>
      <c r="MSR263" s="49"/>
      <c r="MSS263" s="99"/>
      <c r="MST263" s="98"/>
      <c r="MSU263" s="49"/>
      <c r="MSV263" s="405"/>
      <c r="MSW263" s="405"/>
      <c r="MSX263" s="277"/>
      <c r="MSY263" s="277"/>
      <c r="MSZ263" s="277"/>
      <c r="MTA263" s="277"/>
      <c r="MTB263" s="277"/>
      <c r="MTC263" s="277"/>
      <c r="MTD263" s="277"/>
      <c r="MTE263" s="277"/>
      <c r="MTF263" s="402"/>
      <c r="MTG263" s="404"/>
      <c r="MTH263" s="49"/>
      <c r="MTI263" s="49"/>
      <c r="MTJ263" s="49"/>
      <c r="MTK263" s="99"/>
      <c r="MTL263" s="98"/>
      <c r="MTM263" s="49"/>
      <c r="MTN263" s="405"/>
      <c r="MTO263" s="405"/>
      <c r="MTP263" s="277"/>
      <c r="MTQ263" s="277"/>
      <c r="MTR263" s="277"/>
      <c r="MTS263" s="277"/>
      <c r="MTT263" s="277"/>
      <c r="MTU263" s="277"/>
      <c r="MTV263" s="277"/>
      <c r="MTW263" s="277"/>
      <c r="MTX263" s="402"/>
      <c r="MTY263" s="404"/>
      <c r="MTZ263" s="49"/>
      <c r="MUA263" s="49"/>
      <c r="MUB263" s="49"/>
      <c r="MUC263" s="99"/>
      <c r="MUD263" s="98"/>
      <c r="MUE263" s="49"/>
      <c r="MUF263" s="405"/>
      <c r="MUG263" s="405"/>
      <c r="MUH263" s="277"/>
      <c r="MUI263" s="277"/>
      <c r="MUJ263" s="277"/>
      <c r="MUK263" s="277"/>
      <c r="MUL263" s="277"/>
      <c r="MUM263" s="277"/>
      <c r="MUN263" s="277"/>
      <c r="MUO263" s="277"/>
      <c r="MUP263" s="402"/>
      <c r="MUQ263" s="404"/>
      <c r="MUR263" s="49"/>
      <c r="MUS263" s="49"/>
      <c r="MUT263" s="49"/>
      <c r="MUU263" s="99"/>
      <c r="MUV263" s="98"/>
      <c r="MUW263" s="49"/>
      <c r="MUX263" s="405"/>
      <c r="MUY263" s="405"/>
      <c r="MUZ263" s="277"/>
      <c r="MVA263" s="277"/>
      <c r="MVB263" s="277"/>
      <c r="MVC263" s="277"/>
      <c r="MVD263" s="277"/>
      <c r="MVE263" s="277"/>
      <c r="MVF263" s="277"/>
      <c r="MVG263" s="277"/>
      <c r="MVH263" s="402"/>
      <c r="MVI263" s="404"/>
      <c r="MVJ263" s="49"/>
      <c r="MVK263" s="49"/>
      <c r="MVL263" s="49"/>
      <c r="MVM263" s="99"/>
      <c r="MVN263" s="98"/>
      <c r="MVO263" s="49"/>
      <c r="MVP263" s="405"/>
      <c r="MVQ263" s="405"/>
      <c r="MVR263" s="277"/>
      <c r="MVS263" s="277"/>
      <c r="MVT263" s="277"/>
      <c r="MVU263" s="277"/>
      <c r="MVV263" s="277"/>
      <c r="MVW263" s="277"/>
      <c r="MVX263" s="277"/>
      <c r="MVY263" s="277"/>
      <c r="MVZ263" s="402"/>
      <c r="MWA263" s="404"/>
      <c r="MWB263" s="49"/>
      <c r="MWC263" s="49"/>
      <c r="MWD263" s="49"/>
      <c r="MWE263" s="99"/>
      <c r="MWF263" s="98"/>
      <c r="MWG263" s="49"/>
      <c r="MWH263" s="405"/>
      <c r="MWI263" s="405"/>
      <c r="MWJ263" s="277"/>
      <c r="MWK263" s="277"/>
      <c r="MWL263" s="277"/>
      <c r="MWM263" s="277"/>
      <c r="MWN263" s="277"/>
      <c r="MWO263" s="277"/>
      <c r="MWP263" s="277"/>
      <c r="MWQ263" s="277"/>
      <c r="MWR263" s="402"/>
      <c r="MWS263" s="404"/>
      <c r="MWT263" s="49"/>
      <c r="MWU263" s="49"/>
      <c r="MWV263" s="49"/>
      <c r="MWW263" s="99"/>
      <c r="MWX263" s="98"/>
      <c r="MWY263" s="49"/>
      <c r="MWZ263" s="405"/>
      <c r="MXA263" s="405"/>
      <c r="MXB263" s="277"/>
      <c r="MXC263" s="277"/>
      <c r="MXD263" s="277"/>
      <c r="MXE263" s="277"/>
      <c r="MXF263" s="277"/>
      <c r="MXG263" s="277"/>
      <c r="MXH263" s="277"/>
      <c r="MXI263" s="277"/>
      <c r="MXJ263" s="402"/>
      <c r="MXK263" s="404"/>
      <c r="MXL263" s="49"/>
      <c r="MXM263" s="49"/>
      <c r="MXN263" s="49"/>
      <c r="MXO263" s="99"/>
      <c r="MXP263" s="98"/>
      <c r="MXQ263" s="49"/>
      <c r="MXR263" s="405"/>
      <c r="MXS263" s="405"/>
      <c r="MXT263" s="277"/>
      <c r="MXU263" s="277"/>
      <c r="MXV263" s="277"/>
      <c r="MXW263" s="277"/>
      <c r="MXX263" s="277"/>
      <c r="MXY263" s="277"/>
      <c r="MXZ263" s="277"/>
      <c r="MYA263" s="277"/>
      <c r="MYB263" s="402"/>
      <c r="MYC263" s="404"/>
      <c r="MYD263" s="49"/>
      <c r="MYE263" s="49"/>
      <c r="MYF263" s="49"/>
      <c r="MYG263" s="99"/>
      <c r="MYH263" s="98"/>
      <c r="MYI263" s="49"/>
      <c r="MYJ263" s="405"/>
      <c r="MYK263" s="405"/>
      <c r="MYL263" s="277"/>
      <c r="MYM263" s="277"/>
      <c r="MYN263" s="277"/>
      <c r="MYO263" s="277"/>
      <c r="MYP263" s="277"/>
      <c r="MYQ263" s="277"/>
      <c r="MYR263" s="277"/>
      <c r="MYS263" s="277"/>
      <c r="MYT263" s="402"/>
      <c r="MYU263" s="404"/>
      <c r="MYV263" s="49"/>
      <c r="MYW263" s="49"/>
      <c r="MYX263" s="49"/>
      <c r="MYY263" s="99"/>
      <c r="MYZ263" s="98"/>
      <c r="MZA263" s="49"/>
      <c r="MZB263" s="405"/>
      <c r="MZC263" s="405"/>
      <c r="MZD263" s="277"/>
      <c r="MZE263" s="277"/>
      <c r="MZF263" s="277"/>
      <c r="MZG263" s="277"/>
      <c r="MZH263" s="277"/>
      <c r="MZI263" s="277"/>
      <c r="MZJ263" s="277"/>
      <c r="MZK263" s="277"/>
      <c r="MZL263" s="402"/>
      <c r="MZM263" s="404"/>
      <c r="MZN263" s="49"/>
      <c r="MZO263" s="49"/>
      <c r="MZP263" s="49"/>
      <c r="MZQ263" s="99"/>
      <c r="MZR263" s="98"/>
      <c r="MZS263" s="49"/>
      <c r="MZT263" s="405"/>
      <c r="MZU263" s="405"/>
      <c r="MZV263" s="277"/>
      <c r="MZW263" s="277"/>
      <c r="MZX263" s="277"/>
      <c r="MZY263" s="277"/>
      <c r="MZZ263" s="277"/>
      <c r="NAA263" s="277"/>
      <c r="NAB263" s="277"/>
      <c r="NAC263" s="277"/>
      <c r="NAD263" s="402"/>
      <c r="NAE263" s="404"/>
      <c r="NAF263" s="49"/>
      <c r="NAG263" s="49"/>
      <c r="NAH263" s="49"/>
      <c r="NAI263" s="99"/>
      <c r="NAJ263" s="98"/>
      <c r="NAK263" s="49"/>
      <c r="NAL263" s="405"/>
      <c r="NAM263" s="405"/>
      <c r="NAN263" s="277"/>
      <c r="NAO263" s="277"/>
      <c r="NAP263" s="277"/>
      <c r="NAQ263" s="277"/>
      <c r="NAR263" s="277"/>
      <c r="NAS263" s="277"/>
      <c r="NAT263" s="277"/>
      <c r="NAU263" s="277"/>
      <c r="NAV263" s="402"/>
      <c r="NAW263" s="404"/>
      <c r="NAX263" s="49"/>
      <c r="NAY263" s="49"/>
      <c r="NAZ263" s="49"/>
      <c r="NBA263" s="99"/>
      <c r="NBB263" s="98"/>
      <c r="NBC263" s="49"/>
      <c r="NBD263" s="405"/>
      <c r="NBE263" s="405"/>
      <c r="NBF263" s="277"/>
      <c r="NBG263" s="277"/>
      <c r="NBH263" s="277"/>
      <c r="NBI263" s="277"/>
      <c r="NBJ263" s="277"/>
      <c r="NBK263" s="277"/>
      <c r="NBL263" s="277"/>
      <c r="NBM263" s="277"/>
      <c r="NBN263" s="402"/>
      <c r="NBO263" s="404"/>
      <c r="NBP263" s="49"/>
      <c r="NBQ263" s="49"/>
      <c r="NBR263" s="49"/>
      <c r="NBS263" s="99"/>
      <c r="NBT263" s="98"/>
      <c r="NBU263" s="49"/>
      <c r="NBV263" s="405"/>
      <c r="NBW263" s="405"/>
      <c r="NBX263" s="277"/>
      <c r="NBY263" s="277"/>
      <c r="NBZ263" s="277"/>
      <c r="NCA263" s="277"/>
      <c r="NCB263" s="277"/>
      <c r="NCC263" s="277"/>
      <c r="NCD263" s="277"/>
      <c r="NCE263" s="277"/>
      <c r="NCF263" s="402"/>
      <c r="NCG263" s="404"/>
      <c r="NCH263" s="49"/>
      <c r="NCI263" s="49"/>
      <c r="NCJ263" s="49"/>
      <c r="NCK263" s="99"/>
      <c r="NCL263" s="98"/>
      <c r="NCM263" s="49"/>
      <c r="NCN263" s="405"/>
      <c r="NCO263" s="405"/>
      <c r="NCP263" s="277"/>
      <c r="NCQ263" s="277"/>
      <c r="NCR263" s="277"/>
      <c r="NCS263" s="277"/>
      <c r="NCT263" s="277"/>
      <c r="NCU263" s="277"/>
      <c r="NCV263" s="277"/>
      <c r="NCW263" s="277"/>
      <c r="NCX263" s="402"/>
      <c r="NCY263" s="404"/>
      <c r="NCZ263" s="49"/>
      <c r="NDA263" s="49"/>
      <c r="NDB263" s="49"/>
      <c r="NDC263" s="99"/>
      <c r="NDD263" s="98"/>
      <c r="NDE263" s="49"/>
      <c r="NDF263" s="405"/>
      <c r="NDG263" s="405"/>
      <c r="NDH263" s="277"/>
      <c r="NDI263" s="277"/>
      <c r="NDJ263" s="277"/>
      <c r="NDK263" s="277"/>
      <c r="NDL263" s="277"/>
      <c r="NDM263" s="277"/>
      <c r="NDN263" s="277"/>
      <c r="NDO263" s="277"/>
      <c r="NDP263" s="402"/>
      <c r="NDQ263" s="404"/>
      <c r="NDR263" s="49"/>
      <c r="NDS263" s="49"/>
      <c r="NDT263" s="49"/>
      <c r="NDU263" s="99"/>
      <c r="NDV263" s="98"/>
      <c r="NDW263" s="49"/>
      <c r="NDX263" s="405"/>
      <c r="NDY263" s="405"/>
      <c r="NDZ263" s="277"/>
      <c r="NEA263" s="277"/>
      <c r="NEB263" s="277"/>
      <c r="NEC263" s="277"/>
      <c r="NED263" s="277"/>
      <c r="NEE263" s="277"/>
      <c r="NEF263" s="277"/>
      <c r="NEG263" s="277"/>
      <c r="NEH263" s="402"/>
      <c r="NEI263" s="404"/>
      <c r="NEJ263" s="49"/>
      <c r="NEK263" s="49"/>
      <c r="NEL263" s="49"/>
      <c r="NEM263" s="99"/>
      <c r="NEN263" s="98"/>
      <c r="NEO263" s="49"/>
      <c r="NEP263" s="405"/>
      <c r="NEQ263" s="405"/>
      <c r="NER263" s="277"/>
      <c r="NES263" s="277"/>
      <c r="NET263" s="277"/>
      <c r="NEU263" s="277"/>
      <c r="NEV263" s="277"/>
      <c r="NEW263" s="277"/>
      <c r="NEX263" s="277"/>
      <c r="NEY263" s="277"/>
      <c r="NEZ263" s="402"/>
      <c r="NFA263" s="404"/>
      <c r="NFB263" s="49"/>
      <c r="NFC263" s="49"/>
      <c r="NFD263" s="49"/>
      <c r="NFE263" s="99"/>
      <c r="NFF263" s="98"/>
      <c r="NFG263" s="49"/>
      <c r="NFH263" s="405"/>
      <c r="NFI263" s="405"/>
      <c r="NFJ263" s="277"/>
      <c r="NFK263" s="277"/>
      <c r="NFL263" s="277"/>
      <c r="NFM263" s="277"/>
      <c r="NFN263" s="277"/>
      <c r="NFO263" s="277"/>
      <c r="NFP263" s="277"/>
      <c r="NFQ263" s="277"/>
      <c r="NFR263" s="402"/>
      <c r="NFS263" s="404"/>
      <c r="NFT263" s="49"/>
      <c r="NFU263" s="49"/>
      <c r="NFV263" s="49"/>
      <c r="NFW263" s="99"/>
      <c r="NFX263" s="98"/>
      <c r="NFY263" s="49"/>
      <c r="NFZ263" s="405"/>
      <c r="NGA263" s="405"/>
      <c r="NGB263" s="277"/>
      <c r="NGC263" s="277"/>
      <c r="NGD263" s="277"/>
      <c r="NGE263" s="277"/>
      <c r="NGF263" s="277"/>
      <c r="NGG263" s="277"/>
      <c r="NGH263" s="277"/>
      <c r="NGI263" s="277"/>
      <c r="NGJ263" s="402"/>
      <c r="NGK263" s="404"/>
      <c r="NGL263" s="49"/>
      <c r="NGM263" s="49"/>
      <c r="NGN263" s="49"/>
      <c r="NGO263" s="99"/>
      <c r="NGP263" s="98"/>
      <c r="NGQ263" s="49"/>
      <c r="NGR263" s="405"/>
      <c r="NGS263" s="405"/>
      <c r="NGT263" s="277"/>
      <c r="NGU263" s="277"/>
      <c r="NGV263" s="277"/>
      <c r="NGW263" s="277"/>
      <c r="NGX263" s="277"/>
      <c r="NGY263" s="277"/>
      <c r="NGZ263" s="277"/>
      <c r="NHA263" s="277"/>
      <c r="NHB263" s="402"/>
      <c r="NHC263" s="404"/>
      <c r="NHD263" s="49"/>
      <c r="NHE263" s="49"/>
      <c r="NHF263" s="49"/>
      <c r="NHG263" s="99"/>
      <c r="NHH263" s="98"/>
      <c r="NHI263" s="49"/>
      <c r="NHJ263" s="405"/>
      <c r="NHK263" s="405"/>
      <c r="NHL263" s="277"/>
      <c r="NHM263" s="277"/>
      <c r="NHN263" s="277"/>
      <c r="NHO263" s="277"/>
      <c r="NHP263" s="277"/>
      <c r="NHQ263" s="277"/>
      <c r="NHR263" s="277"/>
      <c r="NHS263" s="277"/>
      <c r="NHT263" s="402"/>
      <c r="NHU263" s="404"/>
      <c r="NHV263" s="49"/>
      <c r="NHW263" s="49"/>
      <c r="NHX263" s="49"/>
      <c r="NHY263" s="99"/>
      <c r="NHZ263" s="98"/>
      <c r="NIA263" s="49"/>
      <c r="NIB263" s="405"/>
      <c r="NIC263" s="405"/>
      <c r="NID263" s="277"/>
      <c r="NIE263" s="277"/>
      <c r="NIF263" s="277"/>
      <c r="NIG263" s="277"/>
      <c r="NIH263" s="277"/>
      <c r="NII263" s="277"/>
      <c r="NIJ263" s="277"/>
      <c r="NIK263" s="277"/>
      <c r="NIL263" s="402"/>
      <c r="NIM263" s="404"/>
      <c r="NIN263" s="49"/>
      <c r="NIO263" s="49"/>
      <c r="NIP263" s="49"/>
      <c r="NIQ263" s="99"/>
      <c r="NIR263" s="98"/>
      <c r="NIS263" s="49"/>
      <c r="NIT263" s="405"/>
      <c r="NIU263" s="405"/>
      <c r="NIV263" s="277"/>
      <c r="NIW263" s="277"/>
      <c r="NIX263" s="277"/>
      <c r="NIY263" s="277"/>
      <c r="NIZ263" s="277"/>
      <c r="NJA263" s="277"/>
      <c r="NJB263" s="277"/>
      <c r="NJC263" s="277"/>
      <c r="NJD263" s="402"/>
      <c r="NJE263" s="404"/>
      <c r="NJF263" s="49"/>
      <c r="NJG263" s="49"/>
      <c r="NJH263" s="49"/>
      <c r="NJI263" s="99"/>
      <c r="NJJ263" s="98"/>
      <c r="NJK263" s="49"/>
      <c r="NJL263" s="405"/>
      <c r="NJM263" s="405"/>
      <c r="NJN263" s="277"/>
      <c r="NJO263" s="277"/>
      <c r="NJP263" s="277"/>
      <c r="NJQ263" s="277"/>
      <c r="NJR263" s="277"/>
      <c r="NJS263" s="277"/>
      <c r="NJT263" s="277"/>
      <c r="NJU263" s="277"/>
      <c r="NJV263" s="402"/>
      <c r="NJW263" s="404"/>
      <c r="NJX263" s="49"/>
      <c r="NJY263" s="49"/>
      <c r="NJZ263" s="49"/>
      <c r="NKA263" s="99"/>
      <c r="NKB263" s="98"/>
      <c r="NKC263" s="49"/>
      <c r="NKD263" s="405"/>
      <c r="NKE263" s="405"/>
      <c r="NKF263" s="277"/>
      <c r="NKG263" s="277"/>
      <c r="NKH263" s="277"/>
      <c r="NKI263" s="277"/>
      <c r="NKJ263" s="277"/>
      <c r="NKK263" s="277"/>
      <c r="NKL263" s="277"/>
      <c r="NKM263" s="277"/>
      <c r="NKN263" s="402"/>
      <c r="NKO263" s="404"/>
      <c r="NKP263" s="49"/>
      <c r="NKQ263" s="49"/>
      <c r="NKR263" s="49"/>
      <c r="NKS263" s="99"/>
      <c r="NKT263" s="98"/>
      <c r="NKU263" s="49"/>
      <c r="NKV263" s="405"/>
      <c r="NKW263" s="405"/>
      <c r="NKX263" s="277"/>
      <c r="NKY263" s="277"/>
      <c r="NKZ263" s="277"/>
      <c r="NLA263" s="277"/>
      <c r="NLB263" s="277"/>
      <c r="NLC263" s="277"/>
      <c r="NLD263" s="277"/>
      <c r="NLE263" s="277"/>
      <c r="NLF263" s="402"/>
      <c r="NLG263" s="404"/>
      <c r="NLH263" s="49"/>
      <c r="NLI263" s="49"/>
      <c r="NLJ263" s="49"/>
      <c r="NLK263" s="99"/>
      <c r="NLL263" s="98"/>
      <c r="NLM263" s="49"/>
      <c r="NLN263" s="405"/>
      <c r="NLO263" s="405"/>
      <c r="NLP263" s="277"/>
      <c r="NLQ263" s="277"/>
      <c r="NLR263" s="277"/>
      <c r="NLS263" s="277"/>
      <c r="NLT263" s="277"/>
      <c r="NLU263" s="277"/>
      <c r="NLV263" s="277"/>
      <c r="NLW263" s="277"/>
      <c r="NLX263" s="402"/>
      <c r="NLY263" s="404"/>
      <c r="NLZ263" s="49"/>
      <c r="NMA263" s="49"/>
      <c r="NMB263" s="49"/>
      <c r="NMC263" s="99"/>
      <c r="NMD263" s="98"/>
      <c r="NME263" s="49"/>
      <c r="NMF263" s="405"/>
      <c r="NMG263" s="405"/>
      <c r="NMH263" s="277"/>
      <c r="NMI263" s="277"/>
      <c r="NMJ263" s="277"/>
      <c r="NMK263" s="277"/>
      <c r="NML263" s="277"/>
      <c r="NMM263" s="277"/>
      <c r="NMN263" s="277"/>
      <c r="NMO263" s="277"/>
      <c r="NMP263" s="402"/>
      <c r="NMQ263" s="404"/>
      <c r="NMR263" s="49"/>
      <c r="NMS263" s="49"/>
      <c r="NMT263" s="49"/>
      <c r="NMU263" s="99"/>
      <c r="NMV263" s="98"/>
      <c r="NMW263" s="49"/>
      <c r="NMX263" s="405"/>
      <c r="NMY263" s="405"/>
      <c r="NMZ263" s="277"/>
      <c r="NNA263" s="277"/>
      <c r="NNB263" s="277"/>
      <c r="NNC263" s="277"/>
      <c r="NND263" s="277"/>
      <c r="NNE263" s="277"/>
      <c r="NNF263" s="277"/>
      <c r="NNG263" s="277"/>
      <c r="NNH263" s="402"/>
      <c r="NNI263" s="404"/>
      <c r="NNJ263" s="49"/>
      <c r="NNK263" s="49"/>
      <c r="NNL263" s="49"/>
      <c r="NNM263" s="99"/>
      <c r="NNN263" s="98"/>
      <c r="NNO263" s="49"/>
      <c r="NNP263" s="405"/>
      <c r="NNQ263" s="405"/>
      <c r="NNR263" s="277"/>
      <c r="NNS263" s="277"/>
      <c r="NNT263" s="277"/>
      <c r="NNU263" s="277"/>
      <c r="NNV263" s="277"/>
      <c r="NNW263" s="277"/>
      <c r="NNX263" s="277"/>
      <c r="NNY263" s="277"/>
      <c r="NNZ263" s="402"/>
      <c r="NOA263" s="404"/>
      <c r="NOB263" s="49"/>
      <c r="NOC263" s="49"/>
      <c r="NOD263" s="49"/>
      <c r="NOE263" s="99"/>
      <c r="NOF263" s="98"/>
      <c r="NOG263" s="49"/>
      <c r="NOH263" s="405"/>
      <c r="NOI263" s="405"/>
      <c r="NOJ263" s="277"/>
      <c r="NOK263" s="277"/>
      <c r="NOL263" s="277"/>
      <c r="NOM263" s="277"/>
      <c r="NON263" s="277"/>
      <c r="NOO263" s="277"/>
      <c r="NOP263" s="277"/>
      <c r="NOQ263" s="277"/>
      <c r="NOR263" s="402"/>
      <c r="NOS263" s="404"/>
      <c r="NOT263" s="49"/>
      <c r="NOU263" s="49"/>
      <c r="NOV263" s="49"/>
      <c r="NOW263" s="99"/>
      <c r="NOX263" s="98"/>
      <c r="NOY263" s="49"/>
      <c r="NOZ263" s="405"/>
      <c r="NPA263" s="405"/>
      <c r="NPB263" s="277"/>
      <c r="NPC263" s="277"/>
      <c r="NPD263" s="277"/>
      <c r="NPE263" s="277"/>
      <c r="NPF263" s="277"/>
      <c r="NPG263" s="277"/>
      <c r="NPH263" s="277"/>
      <c r="NPI263" s="277"/>
      <c r="NPJ263" s="402"/>
      <c r="NPK263" s="404"/>
      <c r="NPL263" s="49"/>
      <c r="NPM263" s="49"/>
      <c r="NPN263" s="49"/>
      <c r="NPO263" s="99"/>
      <c r="NPP263" s="98"/>
      <c r="NPQ263" s="49"/>
      <c r="NPR263" s="405"/>
      <c r="NPS263" s="405"/>
      <c r="NPT263" s="277"/>
      <c r="NPU263" s="277"/>
      <c r="NPV263" s="277"/>
      <c r="NPW263" s="277"/>
      <c r="NPX263" s="277"/>
      <c r="NPY263" s="277"/>
      <c r="NPZ263" s="277"/>
      <c r="NQA263" s="277"/>
      <c r="NQB263" s="402"/>
      <c r="NQC263" s="404"/>
      <c r="NQD263" s="49"/>
      <c r="NQE263" s="49"/>
      <c r="NQF263" s="49"/>
      <c r="NQG263" s="99"/>
      <c r="NQH263" s="98"/>
      <c r="NQI263" s="49"/>
      <c r="NQJ263" s="405"/>
      <c r="NQK263" s="405"/>
      <c r="NQL263" s="277"/>
      <c r="NQM263" s="277"/>
      <c r="NQN263" s="277"/>
      <c r="NQO263" s="277"/>
      <c r="NQP263" s="277"/>
      <c r="NQQ263" s="277"/>
      <c r="NQR263" s="277"/>
      <c r="NQS263" s="277"/>
      <c r="NQT263" s="402"/>
      <c r="NQU263" s="404"/>
      <c r="NQV263" s="49"/>
      <c r="NQW263" s="49"/>
      <c r="NQX263" s="49"/>
      <c r="NQY263" s="99"/>
      <c r="NQZ263" s="98"/>
      <c r="NRA263" s="49"/>
      <c r="NRB263" s="405"/>
      <c r="NRC263" s="405"/>
      <c r="NRD263" s="277"/>
      <c r="NRE263" s="277"/>
      <c r="NRF263" s="277"/>
      <c r="NRG263" s="277"/>
      <c r="NRH263" s="277"/>
      <c r="NRI263" s="277"/>
      <c r="NRJ263" s="277"/>
      <c r="NRK263" s="277"/>
      <c r="NRL263" s="402"/>
      <c r="NRM263" s="404"/>
      <c r="NRN263" s="49"/>
      <c r="NRO263" s="49"/>
      <c r="NRP263" s="49"/>
      <c r="NRQ263" s="99"/>
      <c r="NRR263" s="98"/>
      <c r="NRS263" s="49"/>
      <c r="NRT263" s="405"/>
      <c r="NRU263" s="405"/>
      <c r="NRV263" s="277"/>
      <c r="NRW263" s="277"/>
      <c r="NRX263" s="277"/>
      <c r="NRY263" s="277"/>
      <c r="NRZ263" s="277"/>
      <c r="NSA263" s="277"/>
      <c r="NSB263" s="277"/>
      <c r="NSC263" s="277"/>
      <c r="NSD263" s="402"/>
      <c r="NSE263" s="404"/>
      <c r="NSF263" s="49"/>
      <c r="NSG263" s="49"/>
      <c r="NSH263" s="49"/>
      <c r="NSI263" s="99"/>
      <c r="NSJ263" s="98"/>
      <c r="NSK263" s="49"/>
      <c r="NSL263" s="405"/>
      <c r="NSM263" s="405"/>
      <c r="NSN263" s="277"/>
      <c r="NSO263" s="277"/>
      <c r="NSP263" s="277"/>
      <c r="NSQ263" s="277"/>
      <c r="NSR263" s="277"/>
      <c r="NSS263" s="277"/>
      <c r="NST263" s="277"/>
      <c r="NSU263" s="277"/>
      <c r="NSV263" s="402"/>
      <c r="NSW263" s="404"/>
      <c r="NSX263" s="49"/>
      <c r="NSY263" s="49"/>
      <c r="NSZ263" s="49"/>
      <c r="NTA263" s="99"/>
      <c r="NTB263" s="98"/>
      <c r="NTC263" s="49"/>
      <c r="NTD263" s="405"/>
      <c r="NTE263" s="405"/>
      <c r="NTF263" s="277"/>
      <c r="NTG263" s="277"/>
      <c r="NTH263" s="277"/>
      <c r="NTI263" s="277"/>
      <c r="NTJ263" s="277"/>
      <c r="NTK263" s="277"/>
      <c r="NTL263" s="277"/>
      <c r="NTM263" s="277"/>
      <c r="NTN263" s="402"/>
      <c r="NTO263" s="404"/>
      <c r="NTP263" s="49"/>
      <c r="NTQ263" s="49"/>
      <c r="NTR263" s="49"/>
      <c r="NTS263" s="99"/>
      <c r="NTT263" s="98"/>
      <c r="NTU263" s="49"/>
      <c r="NTV263" s="405"/>
      <c r="NTW263" s="405"/>
      <c r="NTX263" s="277"/>
      <c r="NTY263" s="277"/>
      <c r="NTZ263" s="277"/>
      <c r="NUA263" s="277"/>
      <c r="NUB263" s="277"/>
      <c r="NUC263" s="277"/>
      <c r="NUD263" s="277"/>
      <c r="NUE263" s="277"/>
      <c r="NUF263" s="402"/>
      <c r="NUG263" s="404"/>
      <c r="NUH263" s="49"/>
      <c r="NUI263" s="49"/>
      <c r="NUJ263" s="49"/>
      <c r="NUK263" s="99"/>
      <c r="NUL263" s="98"/>
      <c r="NUM263" s="49"/>
      <c r="NUN263" s="405"/>
      <c r="NUO263" s="405"/>
      <c r="NUP263" s="277"/>
      <c r="NUQ263" s="277"/>
      <c r="NUR263" s="277"/>
      <c r="NUS263" s="277"/>
      <c r="NUT263" s="277"/>
      <c r="NUU263" s="277"/>
      <c r="NUV263" s="277"/>
      <c r="NUW263" s="277"/>
      <c r="NUX263" s="402"/>
      <c r="NUY263" s="404"/>
      <c r="NUZ263" s="49"/>
      <c r="NVA263" s="49"/>
      <c r="NVB263" s="49"/>
      <c r="NVC263" s="99"/>
      <c r="NVD263" s="98"/>
      <c r="NVE263" s="49"/>
      <c r="NVF263" s="405"/>
      <c r="NVG263" s="405"/>
      <c r="NVH263" s="277"/>
      <c r="NVI263" s="277"/>
      <c r="NVJ263" s="277"/>
      <c r="NVK263" s="277"/>
      <c r="NVL263" s="277"/>
      <c r="NVM263" s="277"/>
      <c r="NVN263" s="277"/>
      <c r="NVO263" s="277"/>
      <c r="NVP263" s="402"/>
      <c r="NVQ263" s="404"/>
      <c r="NVR263" s="49"/>
      <c r="NVS263" s="49"/>
      <c r="NVT263" s="49"/>
      <c r="NVU263" s="99"/>
      <c r="NVV263" s="98"/>
      <c r="NVW263" s="49"/>
      <c r="NVX263" s="405"/>
      <c r="NVY263" s="405"/>
      <c r="NVZ263" s="277"/>
      <c r="NWA263" s="277"/>
      <c r="NWB263" s="277"/>
      <c r="NWC263" s="277"/>
      <c r="NWD263" s="277"/>
      <c r="NWE263" s="277"/>
      <c r="NWF263" s="277"/>
      <c r="NWG263" s="277"/>
      <c r="NWH263" s="402"/>
      <c r="NWI263" s="404"/>
      <c r="NWJ263" s="49"/>
      <c r="NWK263" s="49"/>
      <c r="NWL263" s="49"/>
      <c r="NWM263" s="99"/>
      <c r="NWN263" s="98"/>
      <c r="NWO263" s="49"/>
      <c r="NWP263" s="405"/>
      <c r="NWQ263" s="405"/>
      <c r="NWR263" s="277"/>
      <c r="NWS263" s="277"/>
      <c r="NWT263" s="277"/>
      <c r="NWU263" s="277"/>
      <c r="NWV263" s="277"/>
      <c r="NWW263" s="277"/>
      <c r="NWX263" s="277"/>
      <c r="NWY263" s="277"/>
      <c r="NWZ263" s="402"/>
      <c r="NXA263" s="404"/>
      <c r="NXB263" s="49"/>
      <c r="NXC263" s="49"/>
      <c r="NXD263" s="49"/>
      <c r="NXE263" s="99"/>
      <c r="NXF263" s="98"/>
      <c r="NXG263" s="49"/>
      <c r="NXH263" s="405"/>
      <c r="NXI263" s="405"/>
      <c r="NXJ263" s="277"/>
      <c r="NXK263" s="277"/>
      <c r="NXL263" s="277"/>
      <c r="NXM263" s="277"/>
      <c r="NXN263" s="277"/>
      <c r="NXO263" s="277"/>
      <c r="NXP263" s="277"/>
      <c r="NXQ263" s="277"/>
      <c r="NXR263" s="402"/>
      <c r="NXS263" s="404"/>
      <c r="NXT263" s="49"/>
      <c r="NXU263" s="49"/>
      <c r="NXV263" s="49"/>
      <c r="NXW263" s="99"/>
      <c r="NXX263" s="98"/>
      <c r="NXY263" s="49"/>
      <c r="NXZ263" s="405"/>
      <c r="NYA263" s="405"/>
      <c r="NYB263" s="277"/>
      <c r="NYC263" s="277"/>
      <c r="NYD263" s="277"/>
      <c r="NYE263" s="277"/>
      <c r="NYF263" s="277"/>
      <c r="NYG263" s="277"/>
      <c r="NYH263" s="277"/>
      <c r="NYI263" s="277"/>
      <c r="NYJ263" s="402"/>
      <c r="NYK263" s="404"/>
      <c r="NYL263" s="49"/>
      <c r="NYM263" s="49"/>
      <c r="NYN263" s="49"/>
      <c r="NYO263" s="99"/>
      <c r="NYP263" s="98"/>
      <c r="NYQ263" s="49"/>
      <c r="NYR263" s="405"/>
      <c r="NYS263" s="405"/>
      <c r="NYT263" s="277"/>
      <c r="NYU263" s="277"/>
      <c r="NYV263" s="277"/>
      <c r="NYW263" s="277"/>
      <c r="NYX263" s="277"/>
      <c r="NYY263" s="277"/>
      <c r="NYZ263" s="277"/>
      <c r="NZA263" s="277"/>
      <c r="NZB263" s="402"/>
      <c r="NZC263" s="404"/>
      <c r="NZD263" s="49"/>
      <c r="NZE263" s="49"/>
      <c r="NZF263" s="49"/>
      <c r="NZG263" s="99"/>
      <c r="NZH263" s="98"/>
      <c r="NZI263" s="49"/>
      <c r="NZJ263" s="405"/>
      <c r="NZK263" s="405"/>
      <c r="NZL263" s="277"/>
      <c r="NZM263" s="277"/>
      <c r="NZN263" s="277"/>
      <c r="NZO263" s="277"/>
      <c r="NZP263" s="277"/>
      <c r="NZQ263" s="277"/>
      <c r="NZR263" s="277"/>
      <c r="NZS263" s="277"/>
      <c r="NZT263" s="402"/>
      <c r="NZU263" s="404"/>
      <c r="NZV263" s="49"/>
      <c r="NZW263" s="49"/>
      <c r="NZX263" s="49"/>
      <c r="NZY263" s="99"/>
      <c r="NZZ263" s="98"/>
      <c r="OAA263" s="49"/>
      <c r="OAB263" s="405"/>
      <c r="OAC263" s="405"/>
      <c r="OAD263" s="277"/>
      <c r="OAE263" s="277"/>
      <c r="OAF263" s="277"/>
      <c r="OAG263" s="277"/>
      <c r="OAH263" s="277"/>
      <c r="OAI263" s="277"/>
      <c r="OAJ263" s="277"/>
      <c r="OAK263" s="277"/>
      <c r="OAL263" s="402"/>
      <c r="OAM263" s="404"/>
      <c r="OAN263" s="49"/>
      <c r="OAO263" s="49"/>
      <c r="OAP263" s="49"/>
      <c r="OAQ263" s="99"/>
      <c r="OAR263" s="98"/>
      <c r="OAS263" s="49"/>
      <c r="OAT263" s="405"/>
      <c r="OAU263" s="405"/>
      <c r="OAV263" s="277"/>
      <c r="OAW263" s="277"/>
      <c r="OAX263" s="277"/>
      <c r="OAY263" s="277"/>
      <c r="OAZ263" s="277"/>
      <c r="OBA263" s="277"/>
      <c r="OBB263" s="277"/>
      <c r="OBC263" s="277"/>
      <c r="OBD263" s="402"/>
      <c r="OBE263" s="404"/>
      <c r="OBF263" s="49"/>
      <c r="OBG263" s="49"/>
      <c r="OBH263" s="49"/>
      <c r="OBI263" s="99"/>
      <c r="OBJ263" s="98"/>
      <c r="OBK263" s="49"/>
      <c r="OBL263" s="405"/>
      <c r="OBM263" s="405"/>
      <c r="OBN263" s="277"/>
      <c r="OBO263" s="277"/>
      <c r="OBP263" s="277"/>
      <c r="OBQ263" s="277"/>
      <c r="OBR263" s="277"/>
      <c r="OBS263" s="277"/>
      <c r="OBT263" s="277"/>
      <c r="OBU263" s="277"/>
      <c r="OBV263" s="402"/>
      <c r="OBW263" s="404"/>
      <c r="OBX263" s="49"/>
      <c r="OBY263" s="49"/>
      <c r="OBZ263" s="49"/>
      <c r="OCA263" s="99"/>
      <c r="OCB263" s="98"/>
      <c r="OCC263" s="49"/>
      <c r="OCD263" s="405"/>
      <c r="OCE263" s="405"/>
      <c r="OCF263" s="277"/>
      <c r="OCG263" s="277"/>
      <c r="OCH263" s="277"/>
      <c r="OCI263" s="277"/>
      <c r="OCJ263" s="277"/>
      <c r="OCK263" s="277"/>
      <c r="OCL263" s="277"/>
      <c r="OCM263" s="277"/>
      <c r="OCN263" s="402"/>
      <c r="OCO263" s="404"/>
      <c r="OCP263" s="49"/>
      <c r="OCQ263" s="49"/>
      <c r="OCR263" s="49"/>
      <c r="OCS263" s="99"/>
      <c r="OCT263" s="98"/>
      <c r="OCU263" s="49"/>
      <c r="OCV263" s="405"/>
      <c r="OCW263" s="405"/>
      <c r="OCX263" s="277"/>
      <c r="OCY263" s="277"/>
      <c r="OCZ263" s="277"/>
      <c r="ODA263" s="277"/>
      <c r="ODB263" s="277"/>
      <c r="ODC263" s="277"/>
      <c r="ODD263" s="277"/>
      <c r="ODE263" s="277"/>
      <c r="ODF263" s="402"/>
      <c r="ODG263" s="404"/>
      <c r="ODH263" s="49"/>
      <c r="ODI263" s="49"/>
      <c r="ODJ263" s="49"/>
      <c r="ODK263" s="99"/>
      <c r="ODL263" s="98"/>
      <c r="ODM263" s="49"/>
      <c r="ODN263" s="405"/>
      <c r="ODO263" s="405"/>
      <c r="ODP263" s="277"/>
      <c r="ODQ263" s="277"/>
      <c r="ODR263" s="277"/>
      <c r="ODS263" s="277"/>
      <c r="ODT263" s="277"/>
      <c r="ODU263" s="277"/>
      <c r="ODV263" s="277"/>
      <c r="ODW263" s="277"/>
      <c r="ODX263" s="402"/>
      <c r="ODY263" s="404"/>
      <c r="ODZ263" s="49"/>
      <c r="OEA263" s="49"/>
      <c r="OEB263" s="49"/>
      <c r="OEC263" s="99"/>
      <c r="OED263" s="98"/>
      <c r="OEE263" s="49"/>
      <c r="OEF263" s="405"/>
      <c r="OEG263" s="405"/>
      <c r="OEH263" s="277"/>
      <c r="OEI263" s="277"/>
      <c r="OEJ263" s="277"/>
      <c r="OEK263" s="277"/>
      <c r="OEL263" s="277"/>
      <c r="OEM263" s="277"/>
      <c r="OEN263" s="277"/>
      <c r="OEO263" s="277"/>
      <c r="OEP263" s="402"/>
      <c r="OEQ263" s="404"/>
      <c r="OER263" s="49"/>
      <c r="OES263" s="49"/>
      <c r="OET263" s="49"/>
      <c r="OEU263" s="99"/>
      <c r="OEV263" s="98"/>
      <c r="OEW263" s="49"/>
      <c r="OEX263" s="405"/>
      <c r="OEY263" s="405"/>
      <c r="OEZ263" s="277"/>
      <c r="OFA263" s="277"/>
      <c r="OFB263" s="277"/>
      <c r="OFC263" s="277"/>
      <c r="OFD263" s="277"/>
      <c r="OFE263" s="277"/>
      <c r="OFF263" s="277"/>
      <c r="OFG263" s="277"/>
      <c r="OFH263" s="402"/>
      <c r="OFI263" s="404"/>
      <c r="OFJ263" s="49"/>
      <c r="OFK263" s="49"/>
      <c r="OFL263" s="49"/>
      <c r="OFM263" s="99"/>
      <c r="OFN263" s="98"/>
      <c r="OFO263" s="49"/>
      <c r="OFP263" s="405"/>
      <c r="OFQ263" s="405"/>
      <c r="OFR263" s="277"/>
      <c r="OFS263" s="277"/>
      <c r="OFT263" s="277"/>
      <c r="OFU263" s="277"/>
      <c r="OFV263" s="277"/>
      <c r="OFW263" s="277"/>
      <c r="OFX263" s="277"/>
      <c r="OFY263" s="277"/>
      <c r="OFZ263" s="402"/>
      <c r="OGA263" s="404"/>
      <c r="OGB263" s="49"/>
      <c r="OGC263" s="49"/>
      <c r="OGD263" s="49"/>
      <c r="OGE263" s="99"/>
      <c r="OGF263" s="98"/>
      <c r="OGG263" s="49"/>
      <c r="OGH263" s="405"/>
      <c r="OGI263" s="405"/>
      <c r="OGJ263" s="277"/>
      <c r="OGK263" s="277"/>
      <c r="OGL263" s="277"/>
      <c r="OGM263" s="277"/>
      <c r="OGN263" s="277"/>
      <c r="OGO263" s="277"/>
      <c r="OGP263" s="277"/>
      <c r="OGQ263" s="277"/>
      <c r="OGR263" s="402"/>
      <c r="OGS263" s="404"/>
      <c r="OGT263" s="49"/>
      <c r="OGU263" s="49"/>
      <c r="OGV263" s="49"/>
      <c r="OGW263" s="99"/>
      <c r="OGX263" s="98"/>
      <c r="OGY263" s="49"/>
      <c r="OGZ263" s="405"/>
      <c r="OHA263" s="405"/>
      <c r="OHB263" s="277"/>
      <c r="OHC263" s="277"/>
      <c r="OHD263" s="277"/>
      <c r="OHE263" s="277"/>
      <c r="OHF263" s="277"/>
      <c r="OHG263" s="277"/>
      <c r="OHH263" s="277"/>
      <c r="OHI263" s="277"/>
      <c r="OHJ263" s="402"/>
      <c r="OHK263" s="404"/>
      <c r="OHL263" s="49"/>
      <c r="OHM263" s="49"/>
      <c r="OHN263" s="49"/>
      <c r="OHO263" s="99"/>
      <c r="OHP263" s="98"/>
      <c r="OHQ263" s="49"/>
      <c r="OHR263" s="405"/>
      <c r="OHS263" s="405"/>
      <c r="OHT263" s="277"/>
      <c r="OHU263" s="277"/>
      <c r="OHV263" s="277"/>
      <c r="OHW263" s="277"/>
      <c r="OHX263" s="277"/>
      <c r="OHY263" s="277"/>
      <c r="OHZ263" s="277"/>
      <c r="OIA263" s="277"/>
      <c r="OIB263" s="402"/>
      <c r="OIC263" s="404"/>
      <c r="OID263" s="49"/>
      <c r="OIE263" s="49"/>
      <c r="OIF263" s="49"/>
      <c r="OIG263" s="99"/>
      <c r="OIH263" s="98"/>
      <c r="OII263" s="49"/>
      <c r="OIJ263" s="405"/>
      <c r="OIK263" s="405"/>
      <c r="OIL263" s="277"/>
      <c r="OIM263" s="277"/>
      <c r="OIN263" s="277"/>
      <c r="OIO263" s="277"/>
      <c r="OIP263" s="277"/>
      <c r="OIQ263" s="277"/>
      <c r="OIR263" s="277"/>
      <c r="OIS263" s="277"/>
      <c r="OIT263" s="402"/>
      <c r="OIU263" s="404"/>
      <c r="OIV263" s="49"/>
      <c r="OIW263" s="49"/>
      <c r="OIX263" s="49"/>
      <c r="OIY263" s="99"/>
      <c r="OIZ263" s="98"/>
      <c r="OJA263" s="49"/>
      <c r="OJB263" s="405"/>
      <c r="OJC263" s="405"/>
      <c r="OJD263" s="277"/>
      <c r="OJE263" s="277"/>
      <c r="OJF263" s="277"/>
      <c r="OJG263" s="277"/>
      <c r="OJH263" s="277"/>
      <c r="OJI263" s="277"/>
      <c r="OJJ263" s="277"/>
      <c r="OJK263" s="277"/>
      <c r="OJL263" s="402"/>
      <c r="OJM263" s="404"/>
      <c r="OJN263" s="49"/>
      <c r="OJO263" s="49"/>
      <c r="OJP263" s="49"/>
      <c r="OJQ263" s="99"/>
      <c r="OJR263" s="98"/>
      <c r="OJS263" s="49"/>
      <c r="OJT263" s="405"/>
      <c r="OJU263" s="405"/>
      <c r="OJV263" s="277"/>
      <c r="OJW263" s="277"/>
      <c r="OJX263" s="277"/>
      <c r="OJY263" s="277"/>
      <c r="OJZ263" s="277"/>
      <c r="OKA263" s="277"/>
      <c r="OKB263" s="277"/>
      <c r="OKC263" s="277"/>
      <c r="OKD263" s="402"/>
      <c r="OKE263" s="404"/>
      <c r="OKF263" s="49"/>
      <c r="OKG263" s="49"/>
      <c r="OKH263" s="49"/>
      <c r="OKI263" s="99"/>
      <c r="OKJ263" s="98"/>
      <c r="OKK263" s="49"/>
      <c r="OKL263" s="405"/>
      <c r="OKM263" s="405"/>
      <c r="OKN263" s="277"/>
      <c r="OKO263" s="277"/>
      <c r="OKP263" s="277"/>
      <c r="OKQ263" s="277"/>
      <c r="OKR263" s="277"/>
      <c r="OKS263" s="277"/>
      <c r="OKT263" s="277"/>
      <c r="OKU263" s="277"/>
      <c r="OKV263" s="402"/>
      <c r="OKW263" s="404"/>
      <c r="OKX263" s="49"/>
      <c r="OKY263" s="49"/>
      <c r="OKZ263" s="49"/>
      <c r="OLA263" s="99"/>
      <c r="OLB263" s="98"/>
      <c r="OLC263" s="49"/>
      <c r="OLD263" s="405"/>
      <c r="OLE263" s="405"/>
      <c r="OLF263" s="277"/>
      <c r="OLG263" s="277"/>
      <c r="OLH263" s="277"/>
      <c r="OLI263" s="277"/>
      <c r="OLJ263" s="277"/>
      <c r="OLK263" s="277"/>
      <c r="OLL263" s="277"/>
      <c r="OLM263" s="277"/>
      <c r="OLN263" s="402"/>
      <c r="OLO263" s="404"/>
      <c r="OLP263" s="49"/>
      <c r="OLQ263" s="49"/>
      <c r="OLR263" s="49"/>
      <c r="OLS263" s="99"/>
      <c r="OLT263" s="98"/>
      <c r="OLU263" s="49"/>
      <c r="OLV263" s="405"/>
      <c r="OLW263" s="405"/>
      <c r="OLX263" s="277"/>
      <c r="OLY263" s="277"/>
      <c r="OLZ263" s="277"/>
      <c r="OMA263" s="277"/>
      <c r="OMB263" s="277"/>
      <c r="OMC263" s="277"/>
      <c r="OMD263" s="277"/>
      <c r="OME263" s="277"/>
      <c r="OMF263" s="402"/>
      <c r="OMG263" s="404"/>
      <c r="OMH263" s="49"/>
      <c r="OMI263" s="49"/>
      <c r="OMJ263" s="49"/>
      <c r="OMK263" s="99"/>
      <c r="OML263" s="98"/>
      <c r="OMM263" s="49"/>
      <c r="OMN263" s="405"/>
      <c r="OMO263" s="405"/>
      <c r="OMP263" s="277"/>
      <c r="OMQ263" s="277"/>
      <c r="OMR263" s="277"/>
      <c r="OMS263" s="277"/>
      <c r="OMT263" s="277"/>
      <c r="OMU263" s="277"/>
      <c r="OMV263" s="277"/>
      <c r="OMW263" s="277"/>
      <c r="OMX263" s="402"/>
      <c r="OMY263" s="404"/>
      <c r="OMZ263" s="49"/>
      <c r="ONA263" s="49"/>
      <c r="ONB263" s="49"/>
      <c r="ONC263" s="99"/>
      <c r="OND263" s="98"/>
      <c r="ONE263" s="49"/>
      <c r="ONF263" s="405"/>
      <c r="ONG263" s="405"/>
      <c r="ONH263" s="277"/>
      <c r="ONI263" s="277"/>
      <c r="ONJ263" s="277"/>
      <c r="ONK263" s="277"/>
      <c r="ONL263" s="277"/>
      <c r="ONM263" s="277"/>
      <c r="ONN263" s="277"/>
      <c r="ONO263" s="277"/>
      <c r="ONP263" s="402"/>
      <c r="ONQ263" s="404"/>
      <c r="ONR263" s="49"/>
      <c r="ONS263" s="49"/>
      <c r="ONT263" s="49"/>
      <c r="ONU263" s="99"/>
      <c r="ONV263" s="98"/>
      <c r="ONW263" s="49"/>
      <c r="ONX263" s="405"/>
      <c r="ONY263" s="405"/>
      <c r="ONZ263" s="277"/>
      <c r="OOA263" s="277"/>
      <c r="OOB263" s="277"/>
      <c r="OOC263" s="277"/>
      <c r="OOD263" s="277"/>
      <c r="OOE263" s="277"/>
      <c r="OOF263" s="277"/>
      <c r="OOG263" s="277"/>
      <c r="OOH263" s="402"/>
      <c r="OOI263" s="404"/>
      <c r="OOJ263" s="49"/>
      <c r="OOK263" s="49"/>
      <c r="OOL263" s="49"/>
      <c r="OOM263" s="99"/>
      <c r="OON263" s="98"/>
      <c r="OOO263" s="49"/>
      <c r="OOP263" s="405"/>
      <c r="OOQ263" s="405"/>
      <c r="OOR263" s="277"/>
      <c r="OOS263" s="277"/>
      <c r="OOT263" s="277"/>
      <c r="OOU263" s="277"/>
      <c r="OOV263" s="277"/>
      <c r="OOW263" s="277"/>
      <c r="OOX263" s="277"/>
      <c r="OOY263" s="277"/>
      <c r="OOZ263" s="402"/>
      <c r="OPA263" s="404"/>
      <c r="OPB263" s="49"/>
      <c r="OPC263" s="49"/>
      <c r="OPD263" s="49"/>
      <c r="OPE263" s="99"/>
      <c r="OPF263" s="98"/>
      <c r="OPG263" s="49"/>
      <c r="OPH263" s="405"/>
      <c r="OPI263" s="405"/>
      <c r="OPJ263" s="277"/>
      <c r="OPK263" s="277"/>
      <c r="OPL263" s="277"/>
      <c r="OPM263" s="277"/>
      <c r="OPN263" s="277"/>
      <c r="OPO263" s="277"/>
      <c r="OPP263" s="277"/>
      <c r="OPQ263" s="277"/>
      <c r="OPR263" s="402"/>
      <c r="OPS263" s="404"/>
      <c r="OPT263" s="49"/>
      <c r="OPU263" s="49"/>
      <c r="OPV263" s="49"/>
      <c r="OPW263" s="99"/>
      <c r="OPX263" s="98"/>
      <c r="OPY263" s="49"/>
      <c r="OPZ263" s="405"/>
      <c r="OQA263" s="405"/>
      <c r="OQB263" s="277"/>
      <c r="OQC263" s="277"/>
      <c r="OQD263" s="277"/>
      <c r="OQE263" s="277"/>
      <c r="OQF263" s="277"/>
      <c r="OQG263" s="277"/>
      <c r="OQH263" s="277"/>
      <c r="OQI263" s="277"/>
      <c r="OQJ263" s="402"/>
      <c r="OQK263" s="404"/>
      <c r="OQL263" s="49"/>
      <c r="OQM263" s="49"/>
      <c r="OQN263" s="49"/>
      <c r="OQO263" s="99"/>
      <c r="OQP263" s="98"/>
      <c r="OQQ263" s="49"/>
      <c r="OQR263" s="405"/>
      <c r="OQS263" s="405"/>
      <c r="OQT263" s="277"/>
      <c r="OQU263" s="277"/>
      <c r="OQV263" s="277"/>
      <c r="OQW263" s="277"/>
      <c r="OQX263" s="277"/>
      <c r="OQY263" s="277"/>
      <c r="OQZ263" s="277"/>
      <c r="ORA263" s="277"/>
      <c r="ORB263" s="402"/>
      <c r="ORC263" s="404"/>
      <c r="ORD263" s="49"/>
      <c r="ORE263" s="49"/>
      <c r="ORF263" s="49"/>
      <c r="ORG263" s="99"/>
      <c r="ORH263" s="98"/>
      <c r="ORI263" s="49"/>
      <c r="ORJ263" s="405"/>
      <c r="ORK263" s="405"/>
      <c r="ORL263" s="277"/>
      <c r="ORM263" s="277"/>
      <c r="ORN263" s="277"/>
      <c r="ORO263" s="277"/>
      <c r="ORP263" s="277"/>
      <c r="ORQ263" s="277"/>
      <c r="ORR263" s="277"/>
      <c r="ORS263" s="277"/>
      <c r="ORT263" s="402"/>
      <c r="ORU263" s="404"/>
      <c r="ORV263" s="49"/>
      <c r="ORW263" s="49"/>
      <c r="ORX263" s="49"/>
      <c r="ORY263" s="99"/>
      <c r="ORZ263" s="98"/>
      <c r="OSA263" s="49"/>
      <c r="OSB263" s="405"/>
      <c r="OSC263" s="405"/>
      <c r="OSD263" s="277"/>
      <c r="OSE263" s="277"/>
      <c r="OSF263" s="277"/>
      <c r="OSG263" s="277"/>
      <c r="OSH263" s="277"/>
      <c r="OSI263" s="277"/>
      <c r="OSJ263" s="277"/>
      <c r="OSK263" s="277"/>
      <c r="OSL263" s="402"/>
      <c r="OSM263" s="404"/>
      <c r="OSN263" s="49"/>
      <c r="OSO263" s="49"/>
      <c r="OSP263" s="49"/>
      <c r="OSQ263" s="99"/>
      <c r="OSR263" s="98"/>
      <c r="OSS263" s="49"/>
      <c r="OST263" s="405"/>
      <c r="OSU263" s="405"/>
      <c r="OSV263" s="277"/>
      <c r="OSW263" s="277"/>
      <c r="OSX263" s="277"/>
      <c r="OSY263" s="277"/>
      <c r="OSZ263" s="277"/>
      <c r="OTA263" s="277"/>
      <c r="OTB263" s="277"/>
      <c r="OTC263" s="277"/>
      <c r="OTD263" s="402"/>
      <c r="OTE263" s="404"/>
      <c r="OTF263" s="49"/>
      <c r="OTG263" s="49"/>
      <c r="OTH263" s="49"/>
      <c r="OTI263" s="99"/>
      <c r="OTJ263" s="98"/>
      <c r="OTK263" s="49"/>
      <c r="OTL263" s="405"/>
      <c r="OTM263" s="405"/>
      <c r="OTN263" s="277"/>
      <c r="OTO263" s="277"/>
      <c r="OTP263" s="277"/>
      <c r="OTQ263" s="277"/>
      <c r="OTR263" s="277"/>
      <c r="OTS263" s="277"/>
      <c r="OTT263" s="277"/>
      <c r="OTU263" s="277"/>
      <c r="OTV263" s="402"/>
      <c r="OTW263" s="404"/>
      <c r="OTX263" s="49"/>
      <c r="OTY263" s="49"/>
      <c r="OTZ263" s="49"/>
      <c r="OUA263" s="99"/>
      <c r="OUB263" s="98"/>
      <c r="OUC263" s="49"/>
      <c r="OUD263" s="405"/>
      <c r="OUE263" s="405"/>
      <c r="OUF263" s="277"/>
      <c r="OUG263" s="277"/>
      <c r="OUH263" s="277"/>
      <c r="OUI263" s="277"/>
      <c r="OUJ263" s="277"/>
      <c r="OUK263" s="277"/>
      <c r="OUL263" s="277"/>
      <c r="OUM263" s="277"/>
      <c r="OUN263" s="402"/>
      <c r="OUO263" s="404"/>
      <c r="OUP263" s="49"/>
      <c r="OUQ263" s="49"/>
      <c r="OUR263" s="49"/>
      <c r="OUS263" s="99"/>
      <c r="OUT263" s="98"/>
      <c r="OUU263" s="49"/>
      <c r="OUV263" s="405"/>
      <c r="OUW263" s="405"/>
      <c r="OUX263" s="277"/>
      <c r="OUY263" s="277"/>
      <c r="OUZ263" s="277"/>
      <c r="OVA263" s="277"/>
      <c r="OVB263" s="277"/>
      <c r="OVC263" s="277"/>
      <c r="OVD263" s="277"/>
      <c r="OVE263" s="277"/>
      <c r="OVF263" s="402"/>
      <c r="OVG263" s="404"/>
      <c r="OVH263" s="49"/>
      <c r="OVI263" s="49"/>
      <c r="OVJ263" s="49"/>
      <c r="OVK263" s="99"/>
      <c r="OVL263" s="98"/>
      <c r="OVM263" s="49"/>
      <c r="OVN263" s="405"/>
      <c r="OVO263" s="405"/>
      <c r="OVP263" s="277"/>
      <c r="OVQ263" s="277"/>
      <c r="OVR263" s="277"/>
      <c r="OVS263" s="277"/>
      <c r="OVT263" s="277"/>
      <c r="OVU263" s="277"/>
      <c r="OVV263" s="277"/>
      <c r="OVW263" s="277"/>
      <c r="OVX263" s="402"/>
      <c r="OVY263" s="404"/>
      <c r="OVZ263" s="49"/>
      <c r="OWA263" s="49"/>
      <c r="OWB263" s="49"/>
      <c r="OWC263" s="99"/>
      <c r="OWD263" s="98"/>
      <c r="OWE263" s="49"/>
      <c r="OWF263" s="405"/>
      <c r="OWG263" s="405"/>
      <c r="OWH263" s="277"/>
      <c r="OWI263" s="277"/>
      <c r="OWJ263" s="277"/>
      <c r="OWK263" s="277"/>
      <c r="OWL263" s="277"/>
      <c r="OWM263" s="277"/>
      <c r="OWN263" s="277"/>
      <c r="OWO263" s="277"/>
      <c r="OWP263" s="402"/>
      <c r="OWQ263" s="404"/>
      <c r="OWR263" s="49"/>
      <c r="OWS263" s="49"/>
      <c r="OWT263" s="49"/>
      <c r="OWU263" s="99"/>
      <c r="OWV263" s="98"/>
      <c r="OWW263" s="49"/>
      <c r="OWX263" s="405"/>
      <c r="OWY263" s="405"/>
      <c r="OWZ263" s="277"/>
      <c r="OXA263" s="277"/>
      <c r="OXB263" s="277"/>
      <c r="OXC263" s="277"/>
      <c r="OXD263" s="277"/>
      <c r="OXE263" s="277"/>
      <c r="OXF263" s="277"/>
      <c r="OXG263" s="277"/>
      <c r="OXH263" s="402"/>
      <c r="OXI263" s="404"/>
      <c r="OXJ263" s="49"/>
      <c r="OXK263" s="49"/>
      <c r="OXL263" s="49"/>
      <c r="OXM263" s="99"/>
      <c r="OXN263" s="98"/>
      <c r="OXO263" s="49"/>
      <c r="OXP263" s="405"/>
      <c r="OXQ263" s="405"/>
      <c r="OXR263" s="277"/>
      <c r="OXS263" s="277"/>
      <c r="OXT263" s="277"/>
      <c r="OXU263" s="277"/>
      <c r="OXV263" s="277"/>
      <c r="OXW263" s="277"/>
      <c r="OXX263" s="277"/>
      <c r="OXY263" s="277"/>
      <c r="OXZ263" s="402"/>
      <c r="OYA263" s="404"/>
      <c r="OYB263" s="49"/>
      <c r="OYC263" s="49"/>
      <c r="OYD263" s="49"/>
      <c r="OYE263" s="99"/>
      <c r="OYF263" s="98"/>
      <c r="OYG263" s="49"/>
      <c r="OYH263" s="405"/>
      <c r="OYI263" s="405"/>
      <c r="OYJ263" s="277"/>
      <c r="OYK263" s="277"/>
      <c r="OYL263" s="277"/>
      <c r="OYM263" s="277"/>
      <c r="OYN263" s="277"/>
      <c r="OYO263" s="277"/>
      <c r="OYP263" s="277"/>
      <c r="OYQ263" s="277"/>
      <c r="OYR263" s="402"/>
      <c r="OYS263" s="404"/>
      <c r="OYT263" s="49"/>
      <c r="OYU263" s="49"/>
      <c r="OYV263" s="49"/>
      <c r="OYW263" s="99"/>
      <c r="OYX263" s="98"/>
      <c r="OYY263" s="49"/>
      <c r="OYZ263" s="405"/>
      <c r="OZA263" s="405"/>
      <c r="OZB263" s="277"/>
      <c r="OZC263" s="277"/>
      <c r="OZD263" s="277"/>
      <c r="OZE263" s="277"/>
      <c r="OZF263" s="277"/>
      <c r="OZG263" s="277"/>
      <c r="OZH263" s="277"/>
      <c r="OZI263" s="277"/>
      <c r="OZJ263" s="402"/>
      <c r="OZK263" s="404"/>
      <c r="OZL263" s="49"/>
      <c r="OZM263" s="49"/>
      <c r="OZN263" s="49"/>
      <c r="OZO263" s="99"/>
      <c r="OZP263" s="98"/>
      <c r="OZQ263" s="49"/>
      <c r="OZR263" s="405"/>
      <c r="OZS263" s="405"/>
      <c r="OZT263" s="277"/>
      <c r="OZU263" s="277"/>
      <c r="OZV263" s="277"/>
      <c r="OZW263" s="277"/>
      <c r="OZX263" s="277"/>
      <c r="OZY263" s="277"/>
      <c r="OZZ263" s="277"/>
      <c r="PAA263" s="277"/>
      <c r="PAB263" s="402"/>
      <c r="PAC263" s="404"/>
      <c r="PAD263" s="49"/>
      <c r="PAE263" s="49"/>
      <c r="PAF263" s="49"/>
      <c r="PAG263" s="99"/>
      <c r="PAH263" s="98"/>
      <c r="PAI263" s="49"/>
      <c r="PAJ263" s="405"/>
      <c r="PAK263" s="405"/>
      <c r="PAL263" s="277"/>
      <c r="PAM263" s="277"/>
      <c r="PAN263" s="277"/>
      <c r="PAO263" s="277"/>
      <c r="PAP263" s="277"/>
      <c r="PAQ263" s="277"/>
      <c r="PAR263" s="277"/>
      <c r="PAS263" s="277"/>
      <c r="PAT263" s="402"/>
      <c r="PAU263" s="404"/>
      <c r="PAV263" s="49"/>
      <c r="PAW263" s="49"/>
      <c r="PAX263" s="49"/>
      <c r="PAY263" s="99"/>
      <c r="PAZ263" s="98"/>
      <c r="PBA263" s="49"/>
      <c r="PBB263" s="405"/>
      <c r="PBC263" s="405"/>
      <c r="PBD263" s="277"/>
      <c r="PBE263" s="277"/>
      <c r="PBF263" s="277"/>
      <c r="PBG263" s="277"/>
      <c r="PBH263" s="277"/>
      <c r="PBI263" s="277"/>
      <c r="PBJ263" s="277"/>
      <c r="PBK263" s="277"/>
      <c r="PBL263" s="402"/>
      <c r="PBM263" s="404"/>
      <c r="PBN263" s="49"/>
      <c r="PBO263" s="49"/>
      <c r="PBP263" s="49"/>
      <c r="PBQ263" s="99"/>
      <c r="PBR263" s="98"/>
      <c r="PBS263" s="49"/>
      <c r="PBT263" s="405"/>
      <c r="PBU263" s="405"/>
      <c r="PBV263" s="277"/>
      <c r="PBW263" s="277"/>
      <c r="PBX263" s="277"/>
      <c r="PBY263" s="277"/>
      <c r="PBZ263" s="277"/>
      <c r="PCA263" s="277"/>
      <c r="PCB263" s="277"/>
      <c r="PCC263" s="277"/>
      <c r="PCD263" s="402"/>
      <c r="PCE263" s="404"/>
      <c r="PCF263" s="49"/>
      <c r="PCG263" s="49"/>
      <c r="PCH263" s="49"/>
      <c r="PCI263" s="99"/>
      <c r="PCJ263" s="98"/>
      <c r="PCK263" s="49"/>
      <c r="PCL263" s="405"/>
      <c r="PCM263" s="405"/>
      <c r="PCN263" s="277"/>
      <c r="PCO263" s="277"/>
      <c r="PCP263" s="277"/>
      <c r="PCQ263" s="277"/>
      <c r="PCR263" s="277"/>
      <c r="PCS263" s="277"/>
      <c r="PCT263" s="277"/>
      <c r="PCU263" s="277"/>
      <c r="PCV263" s="402"/>
      <c r="PCW263" s="404"/>
      <c r="PCX263" s="49"/>
      <c r="PCY263" s="49"/>
      <c r="PCZ263" s="49"/>
      <c r="PDA263" s="99"/>
      <c r="PDB263" s="98"/>
      <c r="PDC263" s="49"/>
      <c r="PDD263" s="405"/>
      <c r="PDE263" s="405"/>
      <c r="PDF263" s="277"/>
      <c r="PDG263" s="277"/>
      <c r="PDH263" s="277"/>
      <c r="PDI263" s="277"/>
      <c r="PDJ263" s="277"/>
      <c r="PDK263" s="277"/>
      <c r="PDL263" s="277"/>
      <c r="PDM263" s="277"/>
      <c r="PDN263" s="402"/>
      <c r="PDO263" s="404"/>
      <c r="PDP263" s="49"/>
      <c r="PDQ263" s="49"/>
      <c r="PDR263" s="49"/>
      <c r="PDS263" s="99"/>
      <c r="PDT263" s="98"/>
      <c r="PDU263" s="49"/>
      <c r="PDV263" s="405"/>
      <c r="PDW263" s="405"/>
      <c r="PDX263" s="277"/>
      <c r="PDY263" s="277"/>
      <c r="PDZ263" s="277"/>
      <c r="PEA263" s="277"/>
      <c r="PEB263" s="277"/>
      <c r="PEC263" s="277"/>
      <c r="PED263" s="277"/>
      <c r="PEE263" s="277"/>
      <c r="PEF263" s="402"/>
      <c r="PEG263" s="404"/>
      <c r="PEH263" s="49"/>
      <c r="PEI263" s="49"/>
      <c r="PEJ263" s="49"/>
      <c r="PEK263" s="99"/>
      <c r="PEL263" s="98"/>
      <c r="PEM263" s="49"/>
      <c r="PEN263" s="405"/>
      <c r="PEO263" s="405"/>
      <c r="PEP263" s="277"/>
      <c r="PEQ263" s="277"/>
      <c r="PER263" s="277"/>
      <c r="PES263" s="277"/>
      <c r="PET263" s="277"/>
      <c r="PEU263" s="277"/>
      <c r="PEV263" s="277"/>
      <c r="PEW263" s="277"/>
      <c r="PEX263" s="402"/>
      <c r="PEY263" s="404"/>
      <c r="PEZ263" s="49"/>
      <c r="PFA263" s="49"/>
      <c r="PFB263" s="49"/>
      <c r="PFC263" s="99"/>
      <c r="PFD263" s="98"/>
      <c r="PFE263" s="49"/>
      <c r="PFF263" s="405"/>
      <c r="PFG263" s="405"/>
      <c r="PFH263" s="277"/>
      <c r="PFI263" s="277"/>
      <c r="PFJ263" s="277"/>
      <c r="PFK263" s="277"/>
      <c r="PFL263" s="277"/>
      <c r="PFM263" s="277"/>
      <c r="PFN263" s="277"/>
      <c r="PFO263" s="277"/>
      <c r="PFP263" s="402"/>
      <c r="PFQ263" s="404"/>
      <c r="PFR263" s="49"/>
      <c r="PFS263" s="49"/>
      <c r="PFT263" s="49"/>
      <c r="PFU263" s="99"/>
      <c r="PFV263" s="98"/>
      <c r="PFW263" s="49"/>
      <c r="PFX263" s="405"/>
      <c r="PFY263" s="405"/>
      <c r="PFZ263" s="277"/>
      <c r="PGA263" s="277"/>
      <c r="PGB263" s="277"/>
      <c r="PGC263" s="277"/>
      <c r="PGD263" s="277"/>
      <c r="PGE263" s="277"/>
      <c r="PGF263" s="277"/>
      <c r="PGG263" s="277"/>
      <c r="PGH263" s="402"/>
      <c r="PGI263" s="404"/>
      <c r="PGJ263" s="49"/>
      <c r="PGK263" s="49"/>
      <c r="PGL263" s="49"/>
      <c r="PGM263" s="99"/>
      <c r="PGN263" s="98"/>
      <c r="PGO263" s="49"/>
      <c r="PGP263" s="405"/>
      <c r="PGQ263" s="405"/>
      <c r="PGR263" s="277"/>
      <c r="PGS263" s="277"/>
      <c r="PGT263" s="277"/>
      <c r="PGU263" s="277"/>
      <c r="PGV263" s="277"/>
      <c r="PGW263" s="277"/>
      <c r="PGX263" s="277"/>
      <c r="PGY263" s="277"/>
      <c r="PGZ263" s="402"/>
      <c r="PHA263" s="404"/>
      <c r="PHB263" s="49"/>
      <c r="PHC263" s="49"/>
      <c r="PHD263" s="49"/>
      <c r="PHE263" s="99"/>
      <c r="PHF263" s="98"/>
      <c r="PHG263" s="49"/>
      <c r="PHH263" s="405"/>
      <c r="PHI263" s="405"/>
      <c r="PHJ263" s="277"/>
      <c r="PHK263" s="277"/>
      <c r="PHL263" s="277"/>
      <c r="PHM263" s="277"/>
      <c r="PHN263" s="277"/>
      <c r="PHO263" s="277"/>
      <c r="PHP263" s="277"/>
      <c r="PHQ263" s="277"/>
      <c r="PHR263" s="402"/>
      <c r="PHS263" s="404"/>
      <c r="PHT263" s="49"/>
      <c r="PHU263" s="49"/>
      <c r="PHV263" s="49"/>
      <c r="PHW263" s="99"/>
      <c r="PHX263" s="98"/>
      <c r="PHY263" s="49"/>
      <c r="PHZ263" s="405"/>
      <c r="PIA263" s="405"/>
      <c r="PIB263" s="277"/>
      <c r="PIC263" s="277"/>
      <c r="PID263" s="277"/>
      <c r="PIE263" s="277"/>
      <c r="PIF263" s="277"/>
      <c r="PIG263" s="277"/>
      <c r="PIH263" s="277"/>
      <c r="PII263" s="277"/>
      <c r="PIJ263" s="402"/>
      <c r="PIK263" s="404"/>
      <c r="PIL263" s="49"/>
      <c r="PIM263" s="49"/>
      <c r="PIN263" s="49"/>
      <c r="PIO263" s="99"/>
      <c r="PIP263" s="98"/>
      <c r="PIQ263" s="49"/>
      <c r="PIR263" s="405"/>
      <c r="PIS263" s="405"/>
      <c r="PIT263" s="277"/>
      <c r="PIU263" s="277"/>
      <c r="PIV263" s="277"/>
      <c r="PIW263" s="277"/>
      <c r="PIX263" s="277"/>
      <c r="PIY263" s="277"/>
      <c r="PIZ263" s="277"/>
      <c r="PJA263" s="277"/>
      <c r="PJB263" s="402"/>
      <c r="PJC263" s="404"/>
      <c r="PJD263" s="49"/>
      <c r="PJE263" s="49"/>
      <c r="PJF263" s="49"/>
      <c r="PJG263" s="99"/>
      <c r="PJH263" s="98"/>
      <c r="PJI263" s="49"/>
      <c r="PJJ263" s="405"/>
      <c r="PJK263" s="405"/>
      <c r="PJL263" s="277"/>
      <c r="PJM263" s="277"/>
      <c r="PJN263" s="277"/>
      <c r="PJO263" s="277"/>
      <c r="PJP263" s="277"/>
      <c r="PJQ263" s="277"/>
      <c r="PJR263" s="277"/>
      <c r="PJS263" s="277"/>
      <c r="PJT263" s="402"/>
      <c r="PJU263" s="404"/>
      <c r="PJV263" s="49"/>
      <c r="PJW263" s="49"/>
      <c r="PJX263" s="49"/>
      <c r="PJY263" s="99"/>
      <c r="PJZ263" s="98"/>
      <c r="PKA263" s="49"/>
      <c r="PKB263" s="405"/>
      <c r="PKC263" s="405"/>
      <c r="PKD263" s="277"/>
      <c r="PKE263" s="277"/>
      <c r="PKF263" s="277"/>
      <c r="PKG263" s="277"/>
      <c r="PKH263" s="277"/>
      <c r="PKI263" s="277"/>
      <c r="PKJ263" s="277"/>
      <c r="PKK263" s="277"/>
      <c r="PKL263" s="402"/>
      <c r="PKM263" s="404"/>
      <c r="PKN263" s="49"/>
      <c r="PKO263" s="49"/>
      <c r="PKP263" s="49"/>
      <c r="PKQ263" s="99"/>
      <c r="PKR263" s="98"/>
      <c r="PKS263" s="49"/>
      <c r="PKT263" s="405"/>
      <c r="PKU263" s="405"/>
      <c r="PKV263" s="277"/>
      <c r="PKW263" s="277"/>
      <c r="PKX263" s="277"/>
      <c r="PKY263" s="277"/>
      <c r="PKZ263" s="277"/>
      <c r="PLA263" s="277"/>
      <c r="PLB263" s="277"/>
      <c r="PLC263" s="277"/>
      <c r="PLD263" s="402"/>
      <c r="PLE263" s="404"/>
      <c r="PLF263" s="49"/>
      <c r="PLG263" s="49"/>
      <c r="PLH263" s="49"/>
      <c r="PLI263" s="99"/>
      <c r="PLJ263" s="98"/>
      <c r="PLK263" s="49"/>
      <c r="PLL263" s="405"/>
      <c r="PLM263" s="405"/>
      <c r="PLN263" s="277"/>
      <c r="PLO263" s="277"/>
      <c r="PLP263" s="277"/>
      <c r="PLQ263" s="277"/>
      <c r="PLR263" s="277"/>
      <c r="PLS263" s="277"/>
      <c r="PLT263" s="277"/>
      <c r="PLU263" s="277"/>
      <c r="PLV263" s="402"/>
      <c r="PLW263" s="404"/>
      <c r="PLX263" s="49"/>
      <c r="PLY263" s="49"/>
      <c r="PLZ263" s="49"/>
      <c r="PMA263" s="99"/>
      <c r="PMB263" s="98"/>
      <c r="PMC263" s="49"/>
      <c r="PMD263" s="405"/>
      <c r="PME263" s="405"/>
      <c r="PMF263" s="277"/>
      <c r="PMG263" s="277"/>
      <c r="PMH263" s="277"/>
      <c r="PMI263" s="277"/>
      <c r="PMJ263" s="277"/>
      <c r="PMK263" s="277"/>
      <c r="PML263" s="277"/>
      <c r="PMM263" s="277"/>
      <c r="PMN263" s="402"/>
      <c r="PMO263" s="404"/>
      <c r="PMP263" s="49"/>
      <c r="PMQ263" s="49"/>
      <c r="PMR263" s="49"/>
      <c r="PMS263" s="99"/>
      <c r="PMT263" s="98"/>
      <c r="PMU263" s="49"/>
      <c r="PMV263" s="405"/>
      <c r="PMW263" s="405"/>
      <c r="PMX263" s="277"/>
      <c r="PMY263" s="277"/>
      <c r="PMZ263" s="277"/>
      <c r="PNA263" s="277"/>
      <c r="PNB263" s="277"/>
      <c r="PNC263" s="277"/>
      <c r="PND263" s="277"/>
      <c r="PNE263" s="277"/>
      <c r="PNF263" s="402"/>
      <c r="PNG263" s="404"/>
      <c r="PNH263" s="49"/>
      <c r="PNI263" s="49"/>
      <c r="PNJ263" s="49"/>
      <c r="PNK263" s="99"/>
      <c r="PNL263" s="98"/>
      <c r="PNM263" s="49"/>
      <c r="PNN263" s="405"/>
      <c r="PNO263" s="405"/>
      <c r="PNP263" s="277"/>
      <c r="PNQ263" s="277"/>
      <c r="PNR263" s="277"/>
      <c r="PNS263" s="277"/>
      <c r="PNT263" s="277"/>
      <c r="PNU263" s="277"/>
      <c r="PNV263" s="277"/>
      <c r="PNW263" s="277"/>
      <c r="PNX263" s="402"/>
      <c r="PNY263" s="404"/>
      <c r="PNZ263" s="49"/>
      <c r="POA263" s="49"/>
      <c r="POB263" s="49"/>
      <c r="POC263" s="99"/>
      <c r="POD263" s="98"/>
      <c r="POE263" s="49"/>
      <c r="POF263" s="405"/>
      <c r="POG263" s="405"/>
      <c r="POH263" s="277"/>
      <c r="POI263" s="277"/>
      <c r="POJ263" s="277"/>
      <c r="POK263" s="277"/>
      <c r="POL263" s="277"/>
      <c r="POM263" s="277"/>
      <c r="PON263" s="277"/>
      <c r="POO263" s="277"/>
      <c r="POP263" s="402"/>
      <c r="POQ263" s="404"/>
      <c r="POR263" s="49"/>
      <c r="POS263" s="49"/>
      <c r="POT263" s="49"/>
      <c r="POU263" s="99"/>
      <c r="POV263" s="98"/>
      <c r="POW263" s="49"/>
      <c r="POX263" s="405"/>
      <c r="POY263" s="405"/>
      <c r="POZ263" s="277"/>
      <c r="PPA263" s="277"/>
      <c r="PPB263" s="277"/>
      <c r="PPC263" s="277"/>
      <c r="PPD263" s="277"/>
      <c r="PPE263" s="277"/>
      <c r="PPF263" s="277"/>
      <c r="PPG263" s="277"/>
      <c r="PPH263" s="402"/>
      <c r="PPI263" s="404"/>
      <c r="PPJ263" s="49"/>
      <c r="PPK263" s="49"/>
      <c r="PPL263" s="49"/>
      <c r="PPM263" s="99"/>
      <c r="PPN263" s="98"/>
      <c r="PPO263" s="49"/>
      <c r="PPP263" s="405"/>
      <c r="PPQ263" s="405"/>
      <c r="PPR263" s="277"/>
      <c r="PPS263" s="277"/>
      <c r="PPT263" s="277"/>
      <c r="PPU263" s="277"/>
      <c r="PPV263" s="277"/>
      <c r="PPW263" s="277"/>
      <c r="PPX263" s="277"/>
      <c r="PPY263" s="277"/>
      <c r="PPZ263" s="402"/>
      <c r="PQA263" s="404"/>
      <c r="PQB263" s="49"/>
      <c r="PQC263" s="49"/>
      <c r="PQD263" s="49"/>
      <c r="PQE263" s="99"/>
      <c r="PQF263" s="98"/>
      <c r="PQG263" s="49"/>
      <c r="PQH263" s="405"/>
      <c r="PQI263" s="405"/>
      <c r="PQJ263" s="277"/>
      <c r="PQK263" s="277"/>
      <c r="PQL263" s="277"/>
      <c r="PQM263" s="277"/>
      <c r="PQN263" s="277"/>
      <c r="PQO263" s="277"/>
      <c r="PQP263" s="277"/>
      <c r="PQQ263" s="277"/>
      <c r="PQR263" s="402"/>
      <c r="PQS263" s="404"/>
      <c r="PQT263" s="49"/>
      <c r="PQU263" s="49"/>
      <c r="PQV263" s="49"/>
      <c r="PQW263" s="99"/>
      <c r="PQX263" s="98"/>
      <c r="PQY263" s="49"/>
      <c r="PQZ263" s="405"/>
      <c r="PRA263" s="405"/>
      <c r="PRB263" s="277"/>
      <c r="PRC263" s="277"/>
      <c r="PRD263" s="277"/>
      <c r="PRE263" s="277"/>
      <c r="PRF263" s="277"/>
      <c r="PRG263" s="277"/>
      <c r="PRH263" s="277"/>
      <c r="PRI263" s="277"/>
      <c r="PRJ263" s="402"/>
      <c r="PRK263" s="404"/>
      <c r="PRL263" s="49"/>
      <c r="PRM263" s="49"/>
      <c r="PRN263" s="49"/>
      <c r="PRO263" s="99"/>
      <c r="PRP263" s="98"/>
      <c r="PRQ263" s="49"/>
      <c r="PRR263" s="405"/>
      <c r="PRS263" s="405"/>
      <c r="PRT263" s="277"/>
      <c r="PRU263" s="277"/>
      <c r="PRV263" s="277"/>
      <c r="PRW263" s="277"/>
      <c r="PRX263" s="277"/>
      <c r="PRY263" s="277"/>
      <c r="PRZ263" s="277"/>
      <c r="PSA263" s="277"/>
      <c r="PSB263" s="402"/>
      <c r="PSC263" s="404"/>
      <c r="PSD263" s="49"/>
      <c r="PSE263" s="49"/>
      <c r="PSF263" s="49"/>
      <c r="PSG263" s="99"/>
      <c r="PSH263" s="98"/>
      <c r="PSI263" s="49"/>
      <c r="PSJ263" s="405"/>
      <c r="PSK263" s="405"/>
      <c r="PSL263" s="277"/>
      <c r="PSM263" s="277"/>
      <c r="PSN263" s="277"/>
      <c r="PSO263" s="277"/>
      <c r="PSP263" s="277"/>
      <c r="PSQ263" s="277"/>
      <c r="PSR263" s="277"/>
      <c r="PSS263" s="277"/>
      <c r="PST263" s="402"/>
      <c r="PSU263" s="404"/>
      <c r="PSV263" s="49"/>
      <c r="PSW263" s="49"/>
      <c r="PSX263" s="49"/>
      <c r="PSY263" s="99"/>
      <c r="PSZ263" s="98"/>
      <c r="PTA263" s="49"/>
      <c r="PTB263" s="405"/>
      <c r="PTC263" s="405"/>
      <c r="PTD263" s="277"/>
      <c r="PTE263" s="277"/>
      <c r="PTF263" s="277"/>
      <c r="PTG263" s="277"/>
      <c r="PTH263" s="277"/>
      <c r="PTI263" s="277"/>
      <c r="PTJ263" s="277"/>
      <c r="PTK263" s="277"/>
      <c r="PTL263" s="402"/>
      <c r="PTM263" s="404"/>
      <c r="PTN263" s="49"/>
      <c r="PTO263" s="49"/>
      <c r="PTP263" s="49"/>
      <c r="PTQ263" s="99"/>
      <c r="PTR263" s="98"/>
      <c r="PTS263" s="49"/>
      <c r="PTT263" s="405"/>
      <c r="PTU263" s="405"/>
      <c r="PTV263" s="277"/>
      <c r="PTW263" s="277"/>
      <c r="PTX263" s="277"/>
      <c r="PTY263" s="277"/>
      <c r="PTZ263" s="277"/>
      <c r="PUA263" s="277"/>
      <c r="PUB263" s="277"/>
      <c r="PUC263" s="277"/>
      <c r="PUD263" s="402"/>
      <c r="PUE263" s="404"/>
      <c r="PUF263" s="49"/>
      <c r="PUG263" s="49"/>
      <c r="PUH263" s="49"/>
      <c r="PUI263" s="99"/>
      <c r="PUJ263" s="98"/>
      <c r="PUK263" s="49"/>
      <c r="PUL263" s="405"/>
      <c r="PUM263" s="405"/>
      <c r="PUN263" s="277"/>
      <c r="PUO263" s="277"/>
      <c r="PUP263" s="277"/>
      <c r="PUQ263" s="277"/>
      <c r="PUR263" s="277"/>
      <c r="PUS263" s="277"/>
      <c r="PUT263" s="277"/>
      <c r="PUU263" s="277"/>
      <c r="PUV263" s="402"/>
      <c r="PUW263" s="404"/>
      <c r="PUX263" s="49"/>
      <c r="PUY263" s="49"/>
      <c r="PUZ263" s="49"/>
      <c r="PVA263" s="99"/>
      <c r="PVB263" s="98"/>
      <c r="PVC263" s="49"/>
      <c r="PVD263" s="405"/>
      <c r="PVE263" s="405"/>
      <c r="PVF263" s="277"/>
      <c r="PVG263" s="277"/>
      <c r="PVH263" s="277"/>
      <c r="PVI263" s="277"/>
      <c r="PVJ263" s="277"/>
      <c r="PVK263" s="277"/>
      <c r="PVL263" s="277"/>
      <c r="PVM263" s="277"/>
      <c r="PVN263" s="402"/>
      <c r="PVO263" s="404"/>
      <c r="PVP263" s="49"/>
      <c r="PVQ263" s="49"/>
      <c r="PVR263" s="49"/>
      <c r="PVS263" s="99"/>
      <c r="PVT263" s="98"/>
      <c r="PVU263" s="49"/>
      <c r="PVV263" s="405"/>
      <c r="PVW263" s="405"/>
      <c r="PVX263" s="277"/>
      <c r="PVY263" s="277"/>
      <c r="PVZ263" s="277"/>
      <c r="PWA263" s="277"/>
      <c r="PWB263" s="277"/>
      <c r="PWC263" s="277"/>
      <c r="PWD263" s="277"/>
      <c r="PWE263" s="277"/>
      <c r="PWF263" s="402"/>
      <c r="PWG263" s="404"/>
      <c r="PWH263" s="49"/>
      <c r="PWI263" s="49"/>
      <c r="PWJ263" s="49"/>
      <c r="PWK263" s="99"/>
      <c r="PWL263" s="98"/>
      <c r="PWM263" s="49"/>
      <c r="PWN263" s="405"/>
      <c r="PWO263" s="405"/>
      <c r="PWP263" s="277"/>
      <c r="PWQ263" s="277"/>
      <c r="PWR263" s="277"/>
      <c r="PWS263" s="277"/>
      <c r="PWT263" s="277"/>
      <c r="PWU263" s="277"/>
      <c r="PWV263" s="277"/>
      <c r="PWW263" s="277"/>
      <c r="PWX263" s="402"/>
      <c r="PWY263" s="404"/>
      <c r="PWZ263" s="49"/>
      <c r="PXA263" s="49"/>
      <c r="PXB263" s="49"/>
      <c r="PXC263" s="99"/>
      <c r="PXD263" s="98"/>
      <c r="PXE263" s="49"/>
      <c r="PXF263" s="405"/>
      <c r="PXG263" s="405"/>
      <c r="PXH263" s="277"/>
      <c r="PXI263" s="277"/>
      <c r="PXJ263" s="277"/>
      <c r="PXK263" s="277"/>
      <c r="PXL263" s="277"/>
      <c r="PXM263" s="277"/>
      <c r="PXN263" s="277"/>
      <c r="PXO263" s="277"/>
      <c r="PXP263" s="402"/>
      <c r="PXQ263" s="404"/>
      <c r="PXR263" s="49"/>
      <c r="PXS263" s="49"/>
      <c r="PXT263" s="49"/>
      <c r="PXU263" s="99"/>
      <c r="PXV263" s="98"/>
      <c r="PXW263" s="49"/>
      <c r="PXX263" s="405"/>
      <c r="PXY263" s="405"/>
      <c r="PXZ263" s="277"/>
      <c r="PYA263" s="277"/>
      <c r="PYB263" s="277"/>
      <c r="PYC263" s="277"/>
      <c r="PYD263" s="277"/>
      <c r="PYE263" s="277"/>
      <c r="PYF263" s="277"/>
      <c r="PYG263" s="277"/>
      <c r="PYH263" s="402"/>
      <c r="PYI263" s="404"/>
      <c r="PYJ263" s="49"/>
      <c r="PYK263" s="49"/>
      <c r="PYL263" s="49"/>
      <c r="PYM263" s="99"/>
      <c r="PYN263" s="98"/>
      <c r="PYO263" s="49"/>
      <c r="PYP263" s="405"/>
      <c r="PYQ263" s="405"/>
      <c r="PYR263" s="277"/>
      <c r="PYS263" s="277"/>
      <c r="PYT263" s="277"/>
      <c r="PYU263" s="277"/>
      <c r="PYV263" s="277"/>
      <c r="PYW263" s="277"/>
      <c r="PYX263" s="277"/>
      <c r="PYY263" s="277"/>
      <c r="PYZ263" s="402"/>
      <c r="PZA263" s="404"/>
      <c r="PZB263" s="49"/>
      <c r="PZC263" s="49"/>
      <c r="PZD263" s="49"/>
      <c r="PZE263" s="99"/>
      <c r="PZF263" s="98"/>
      <c r="PZG263" s="49"/>
      <c r="PZH263" s="405"/>
      <c r="PZI263" s="405"/>
      <c r="PZJ263" s="277"/>
      <c r="PZK263" s="277"/>
      <c r="PZL263" s="277"/>
      <c r="PZM263" s="277"/>
      <c r="PZN263" s="277"/>
      <c r="PZO263" s="277"/>
      <c r="PZP263" s="277"/>
      <c r="PZQ263" s="277"/>
      <c r="PZR263" s="402"/>
      <c r="PZS263" s="404"/>
      <c r="PZT263" s="49"/>
      <c r="PZU263" s="49"/>
      <c r="PZV263" s="49"/>
      <c r="PZW263" s="99"/>
      <c r="PZX263" s="98"/>
      <c r="PZY263" s="49"/>
      <c r="PZZ263" s="405"/>
      <c r="QAA263" s="405"/>
      <c r="QAB263" s="277"/>
      <c r="QAC263" s="277"/>
      <c r="QAD263" s="277"/>
      <c r="QAE263" s="277"/>
      <c r="QAF263" s="277"/>
      <c r="QAG263" s="277"/>
      <c r="QAH263" s="277"/>
      <c r="QAI263" s="277"/>
      <c r="QAJ263" s="402"/>
      <c r="QAK263" s="404"/>
      <c r="QAL263" s="49"/>
      <c r="QAM263" s="49"/>
      <c r="QAN263" s="49"/>
      <c r="QAO263" s="99"/>
      <c r="QAP263" s="98"/>
      <c r="QAQ263" s="49"/>
      <c r="QAR263" s="405"/>
      <c r="QAS263" s="405"/>
      <c r="QAT263" s="277"/>
      <c r="QAU263" s="277"/>
      <c r="QAV263" s="277"/>
      <c r="QAW263" s="277"/>
      <c r="QAX263" s="277"/>
      <c r="QAY263" s="277"/>
      <c r="QAZ263" s="277"/>
      <c r="QBA263" s="277"/>
      <c r="QBB263" s="402"/>
      <c r="QBC263" s="404"/>
      <c r="QBD263" s="49"/>
      <c r="QBE263" s="49"/>
      <c r="QBF263" s="49"/>
      <c r="QBG263" s="99"/>
      <c r="QBH263" s="98"/>
      <c r="QBI263" s="49"/>
      <c r="QBJ263" s="405"/>
      <c r="QBK263" s="405"/>
      <c r="QBL263" s="277"/>
      <c r="QBM263" s="277"/>
      <c r="QBN263" s="277"/>
      <c r="QBO263" s="277"/>
      <c r="QBP263" s="277"/>
      <c r="QBQ263" s="277"/>
      <c r="QBR263" s="277"/>
      <c r="QBS263" s="277"/>
      <c r="QBT263" s="402"/>
      <c r="QBU263" s="404"/>
      <c r="QBV263" s="49"/>
      <c r="QBW263" s="49"/>
      <c r="QBX263" s="49"/>
      <c r="QBY263" s="99"/>
      <c r="QBZ263" s="98"/>
      <c r="QCA263" s="49"/>
      <c r="QCB263" s="405"/>
      <c r="QCC263" s="405"/>
      <c r="QCD263" s="277"/>
      <c r="QCE263" s="277"/>
      <c r="QCF263" s="277"/>
      <c r="QCG263" s="277"/>
      <c r="QCH263" s="277"/>
      <c r="QCI263" s="277"/>
      <c r="QCJ263" s="277"/>
      <c r="QCK263" s="277"/>
      <c r="QCL263" s="402"/>
      <c r="QCM263" s="404"/>
      <c r="QCN263" s="49"/>
      <c r="QCO263" s="49"/>
      <c r="QCP263" s="49"/>
      <c r="QCQ263" s="99"/>
      <c r="QCR263" s="98"/>
      <c r="QCS263" s="49"/>
      <c r="QCT263" s="405"/>
      <c r="QCU263" s="405"/>
      <c r="QCV263" s="277"/>
      <c r="QCW263" s="277"/>
      <c r="QCX263" s="277"/>
      <c r="QCY263" s="277"/>
      <c r="QCZ263" s="277"/>
      <c r="QDA263" s="277"/>
      <c r="QDB263" s="277"/>
      <c r="QDC263" s="277"/>
      <c r="QDD263" s="402"/>
      <c r="QDE263" s="404"/>
      <c r="QDF263" s="49"/>
      <c r="QDG263" s="49"/>
      <c r="QDH263" s="49"/>
      <c r="QDI263" s="99"/>
      <c r="QDJ263" s="98"/>
      <c r="QDK263" s="49"/>
      <c r="QDL263" s="405"/>
      <c r="QDM263" s="405"/>
      <c r="QDN263" s="277"/>
      <c r="QDO263" s="277"/>
      <c r="QDP263" s="277"/>
      <c r="QDQ263" s="277"/>
      <c r="QDR263" s="277"/>
      <c r="QDS263" s="277"/>
      <c r="QDT263" s="277"/>
      <c r="QDU263" s="277"/>
      <c r="QDV263" s="402"/>
      <c r="QDW263" s="404"/>
      <c r="QDX263" s="49"/>
      <c r="QDY263" s="49"/>
      <c r="QDZ263" s="49"/>
      <c r="QEA263" s="99"/>
      <c r="QEB263" s="98"/>
      <c r="QEC263" s="49"/>
      <c r="QED263" s="405"/>
      <c r="QEE263" s="405"/>
      <c r="QEF263" s="277"/>
      <c r="QEG263" s="277"/>
      <c r="QEH263" s="277"/>
      <c r="QEI263" s="277"/>
      <c r="QEJ263" s="277"/>
      <c r="QEK263" s="277"/>
      <c r="QEL263" s="277"/>
      <c r="QEM263" s="277"/>
      <c r="QEN263" s="402"/>
      <c r="QEO263" s="404"/>
      <c r="QEP263" s="49"/>
      <c r="QEQ263" s="49"/>
      <c r="QER263" s="49"/>
      <c r="QES263" s="99"/>
      <c r="QET263" s="98"/>
      <c r="QEU263" s="49"/>
      <c r="QEV263" s="405"/>
      <c r="QEW263" s="405"/>
      <c r="QEX263" s="277"/>
      <c r="QEY263" s="277"/>
      <c r="QEZ263" s="277"/>
      <c r="QFA263" s="277"/>
      <c r="QFB263" s="277"/>
      <c r="QFC263" s="277"/>
      <c r="QFD263" s="277"/>
      <c r="QFE263" s="277"/>
      <c r="QFF263" s="402"/>
      <c r="QFG263" s="404"/>
      <c r="QFH263" s="49"/>
      <c r="QFI263" s="49"/>
      <c r="QFJ263" s="49"/>
      <c r="QFK263" s="99"/>
      <c r="QFL263" s="98"/>
      <c r="QFM263" s="49"/>
      <c r="QFN263" s="405"/>
      <c r="QFO263" s="405"/>
      <c r="QFP263" s="277"/>
      <c r="QFQ263" s="277"/>
      <c r="QFR263" s="277"/>
      <c r="QFS263" s="277"/>
      <c r="QFT263" s="277"/>
      <c r="QFU263" s="277"/>
      <c r="QFV263" s="277"/>
      <c r="QFW263" s="277"/>
      <c r="QFX263" s="402"/>
      <c r="QFY263" s="404"/>
      <c r="QFZ263" s="49"/>
      <c r="QGA263" s="49"/>
      <c r="QGB263" s="49"/>
      <c r="QGC263" s="99"/>
      <c r="QGD263" s="98"/>
      <c r="QGE263" s="49"/>
      <c r="QGF263" s="405"/>
      <c r="QGG263" s="405"/>
      <c r="QGH263" s="277"/>
      <c r="QGI263" s="277"/>
      <c r="QGJ263" s="277"/>
      <c r="QGK263" s="277"/>
      <c r="QGL263" s="277"/>
      <c r="QGM263" s="277"/>
      <c r="QGN263" s="277"/>
      <c r="QGO263" s="277"/>
      <c r="QGP263" s="402"/>
      <c r="QGQ263" s="404"/>
      <c r="QGR263" s="49"/>
      <c r="QGS263" s="49"/>
      <c r="QGT263" s="49"/>
      <c r="QGU263" s="99"/>
      <c r="QGV263" s="98"/>
      <c r="QGW263" s="49"/>
      <c r="QGX263" s="405"/>
      <c r="QGY263" s="405"/>
      <c r="QGZ263" s="277"/>
      <c r="QHA263" s="277"/>
      <c r="QHB263" s="277"/>
      <c r="QHC263" s="277"/>
      <c r="QHD263" s="277"/>
      <c r="QHE263" s="277"/>
      <c r="QHF263" s="277"/>
      <c r="QHG263" s="277"/>
      <c r="QHH263" s="402"/>
      <c r="QHI263" s="404"/>
      <c r="QHJ263" s="49"/>
      <c r="QHK263" s="49"/>
      <c r="QHL263" s="49"/>
      <c r="QHM263" s="99"/>
      <c r="QHN263" s="98"/>
      <c r="QHO263" s="49"/>
      <c r="QHP263" s="405"/>
      <c r="QHQ263" s="405"/>
      <c r="QHR263" s="277"/>
      <c r="QHS263" s="277"/>
      <c r="QHT263" s="277"/>
      <c r="QHU263" s="277"/>
      <c r="QHV263" s="277"/>
      <c r="QHW263" s="277"/>
      <c r="QHX263" s="277"/>
      <c r="QHY263" s="277"/>
      <c r="QHZ263" s="402"/>
      <c r="QIA263" s="404"/>
      <c r="QIB263" s="49"/>
      <c r="QIC263" s="49"/>
      <c r="QID263" s="49"/>
      <c r="QIE263" s="99"/>
      <c r="QIF263" s="98"/>
      <c r="QIG263" s="49"/>
      <c r="QIH263" s="405"/>
      <c r="QII263" s="405"/>
      <c r="QIJ263" s="277"/>
      <c r="QIK263" s="277"/>
      <c r="QIL263" s="277"/>
      <c r="QIM263" s="277"/>
      <c r="QIN263" s="277"/>
      <c r="QIO263" s="277"/>
      <c r="QIP263" s="277"/>
      <c r="QIQ263" s="277"/>
      <c r="QIR263" s="402"/>
      <c r="QIS263" s="404"/>
      <c r="QIT263" s="49"/>
      <c r="QIU263" s="49"/>
      <c r="QIV263" s="49"/>
      <c r="QIW263" s="99"/>
      <c r="QIX263" s="98"/>
      <c r="QIY263" s="49"/>
      <c r="QIZ263" s="405"/>
      <c r="QJA263" s="405"/>
      <c r="QJB263" s="277"/>
      <c r="QJC263" s="277"/>
      <c r="QJD263" s="277"/>
      <c r="QJE263" s="277"/>
      <c r="QJF263" s="277"/>
      <c r="QJG263" s="277"/>
      <c r="QJH263" s="277"/>
      <c r="QJI263" s="277"/>
      <c r="QJJ263" s="402"/>
      <c r="QJK263" s="404"/>
      <c r="QJL263" s="49"/>
      <c r="QJM263" s="49"/>
      <c r="QJN263" s="49"/>
      <c r="QJO263" s="99"/>
      <c r="QJP263" s="98"/>
      <c r="QJQ263" s="49"/>
      <c r="QJR263" s="405"/>
      <c r="QJS263" s="405"/>
      <c r="QJT263" s="277"/>
      <c r="QJU263" s="277"/>
      <c r="QJV263" s="277"/>
      <c r="QJW263" s="277"/>
      <c r="QJX263" s="277"/>
      <c r="QJY263" s="277"/>
      <c r="QJZ263" s="277"/>
      <c r="QKA263" s="277"/>
      <c r="QKB263" s="402"/>
      <c r="QKC263" s="404"/>
      <c r="QKD263" s="49"/>
      <c r="QKE263" s="49"/>
      <c r="QKF263" s="49"/>
      <c r="QKG263" s="99"/>
      <c r="QKH263" s="98"/>
      <c r="QKI263" s="49"/>
      <c r="QKJ263" s="405"/>
      <c r="QKK263" s="405"/>
      <c r="QKL263" s="277"/>
      <c r="QKM263" s="277"/>
      <c r="QKN263" s="277"/>
      <c r="QKO263" s="277"/>
      <c r="QKP263" s="277"/>
      <c r="QKQ263" s="277"/>
      <c r="QKR263" s="277"/>
      <c r="QKS263" s="277"/>
      <c r="QKT263" s="402"/>
      <c r="QKU263" s="404"/>
      <c r="QKV263" s="49"/>
      <c r="QKW263" s="49"/>
      <c r="QKX263" s="49"/>
      <c r="QKY263" s="99"/>
      <c r="QKZ263" s="98"/>
      <c r="QLA263" s="49"/>
      <c r="QLB263" s="405"/>
      <c r="QLC263" s="405"/>
      <c r="QLD263" s="277"/>
      <c r="QLE263" s="277"/>
      <c r="QLF263" s="277"/>
      <c r="QLG263" s="277"/>
      <c r="QLH263" s="277"/>
      <c r="QLI263" s="277"/>
      <c r="QLJ263" s="277"/>
      <c r="QLK263" s="277"/>
      <c r="QLL263" s="402"/>
      <c r="QLM263" s="404"/>
      <c r="QLN263" s="49"/>
      <c r="QLO263" s="49"/>
      <c r="QLP263" s="49"/>
      <c r="QLQ263" s="99"/>
      <c r="QLR263" s="98"/>
      <c r="QLS263" s="49"/>
      <c r="QLT263" s="405"/>
      <c r="QLU263" s="405"/>
      <c r="QLV263" s="277"/>
      <c r="QLW263" s="277"/>
      <c r="QLX263" s="277"/>
      <c r="QLY263" s="277"/>
      <c r="QLZ263" s="277"/>
      <c r="QMA263" s="277"/>
      <c r="QMB263" s="277"/>
      <c r="QMC263" s="277"/>
      <c r="QMD263" s="402"/>
      <c r="QME263" s="404"/>
      <c r="QMF263" s="49"/>
      <c r="QMG263" s="49"/>
      <c r="QMH263" s="49"/>
      <c r="QMI263" s="99"/>
      <c r="QMJ263" s="98"/>
      <c r="QMK263" s="49"/>
      <c r="QML263" s="405"/>
      <c r="QMM263" s="405"/>
      <c r="QMN263" s="277"/>
      <c r="QMO263" s="277"/>
      <c r="QMP263" s="277"/>
      <c r="QMQ263" s="277"/>
      <c r="QMR263" s="277"/>
      <c r="QMS263" s="277"/>
      <c r="QMT263" s="277"/>
      <c r="QMU263" s="277"/>
      <c r="QMV263" s="402"/>
      <c r="QMW263" s="404"/>
      <c r="QMX263" s="49"/>
      <c r="QMY263" s="49"/>
      <c r="QMZ263" s="49"/>
      <c r="QNA263" s="99"/>
      <c r="QNB263" s="98"/>
      <c r="QNC263" s="49"/>
      <c r="QND263" s="405"/>
      <c r="QNE263" s="405"/>
      <c r="QNF263" s="277"/>
      <c r="QNG263" s="277"/>
      <c r="QNH263" s="277"/>
      <c r="QNI263" s="277"/>
      <c r="QNJ263" s="277"/>
      <c r="QNK263" s="277"/>
      <c r="QNL263" s="277"/>
      <c r="QNM263" s="277"/>
      <c r="QNN263" s="402"/>
      <c r="QNO263" s="404"/>
      <c r="QNP263" s="49"/>
      <c r="QNQ263" s="49"/>
      <c r="QNR263" s="49"/>
      <c r="QNS263" s="99"/>
      <c r="QNT263" s="98"/>
      <c r="QNU263" s="49"/>
      <c r="QNV263" s="405"/>
      <c r="QNW263" s="405"/>
      <c r="QNX263" s="277"/>
      <c r="QNY263" s="277"/>
      <c r="QNZ263" s="277"/>
      <c r="QOA263" s="277"/>
      <c r="QOB263" s="277"/>
      <c r="QOC263" s="277"/>
      <c r="QOD263" s="277"/>
      <c r="QOE263" s="277"/>
      <c r="QOF263" s="402"/>
      <c r="QOG263" s="404"/>
      <c r="QOH263" s="49"/>
      <c r="QOI263" s="49"/>
      <c r="QOJ263" s="49"/>
      <c r="QOK263" s="99"/>
      <c r="QOL263" s="98"/>
      <c r="QOM263" s="49"/>
      <c r="QON263" s="405"/>
      <c r="QOO263" s="405"/>
      <c r="QOP263" s="277"/>
      <c r="QOQ263" s="277"/>
      <c r="QOR263" s="277"/>
      <c r="QOS263" s="277"/>
      <c r="QOT263" s="277"/>
      <c r="QOU263" s="277"/>
      <c r="QOV263" s="277"/>
      <c r="QOW263" s="277"/>
      <c r="QOX263" s="402"/>
      <c r="QOY263" s="404"/>
      <c r="QOZ263" s="49"/>
      <c r="QPA263" s="49"/>
      <c r="QPB263" s="49"/>
      <c r="QPC263" s="99"/>
      <c r="QPD263" s="98"/>
      <c r="QPE263" s="49"/>
      <c r="QPF263" s="405"/>
      <c r="QPG263" s="405"/>
      <c r="QPH263" s="277"/>
      <c r="QPI263" s="277"/>
      <c r="QPJ263" s="277"/>
      <c r="QPK263" s="277"/>
      <c r="QPL263" s="277"/>
      <c r="QPM263" s="277"/>
      <c r="QPN263" s="277"/>
      <c r="QPO263" s="277"/>
      <c r="QPP263" s="402"/>
      <c r="QPQ263" s="404"/>
      <c r="QPR263" s="49"/>
      <c r="QPS263" s="49"/>
      <c r="QPT263" s="49"/>
      <c r="QPU263" s="99"/>
      <c r="QPV263" s="98"/>
      <c r="QPW263" s="49"/>
      <c r="QPX263" s="405"/>
      <c r="QPY263" s="405"/>
      <c r="QPZ263" s="277"/>
      <c r="QQA263" s="277"/>
      <c r="QQB263" s="277"/>
      <c r="QQC263" s="277"/>
      <c r="QQD263" s="277"/>
      <c r="QQE263" s="277"/>
      <c r="QQF263" s="277"/>
      <c r="QQG263" s="277"/>
      <c r="QQH263" s="402"/>
      <c r="QQI263" s="404"/>
      <c r="QQJ263" s="49"/>
      <c r="QQK263" s="49"/>
      <c r="QQL263" s="49"/>
      <c r="QQM263" s="99"/>
      <c r="QQN263" s="98"/>
      <c r="QQO263" s="49"/>
      <c r="QQP263" s="405"/>
      <c r="QQQ263" s="405"/>
      <c r="QQR263" s="277"/>
      <c r="QQS263" s="277"/>
      <c r="QQT263" s="277"/>
      <c r="QQU263" s="277"/>
      <c r="QQV263" s="277"/>
      <c r="QQW263" s="277"/>
      <c r="QQX263" s="277"/>
      <c r="QQY263" s="277"/>
      <c r="QQZ263" s="402"/>
      <c r="QRA263" s="404"/>
      <c r="QRB263" s="49"/>
      <c r="QRC263" s="49"/>
      <c r="QRD263" s="49"/>
      <c r="QRE263" s="99"/>
      <c r="QRF263" s="98"/>
      <c r="QRG263" s="49"/>
      <c r="QRH263" s="405"/>
      <c r="QRI263" s="405"/>
      <c r="QRJ263" s="277"/>
      <c r="QRK263" s="277"/>
      <c r="QRL263" s="277"/>
      <c r="QRM263" s="277"/>
      <c r="QRN263" s="277"/>
      <c r="QRO263" s="277"/>
      <c r="QRP263" s="277"/>
      <c r="QRQ263" s="277"/>
      <c r="QRR263" s="402"/>
      <c r="QRS263" s="404"/>
      <c r="QRT263" s="49"/>
      <c r="QRU263" s="49"/>
      <c r="QRV263" s="49"/>
      <c r="QRW263" s="99"/>
      <c r="QRX263" s="98"/>
      <c r="QRY263" s="49"/>
      <c r="QRZ263" s="405"/>
      <c r="QSA263" s="405"/>
      <c r="QSB263" s="277"/>
      <c r="QSC263" s="277"/>
      <c r="QSD263" s="277"/>
      <c r="QSE263" s="277"/>
      <c r="QSF263" s="277"/>
      <c r="QSG263" s="277"/>
      <c r="QSH263" s="277"/>
      <c r="QSI263" s="277"/>
      <c r="QSJ263" s="402"/>
      <c r="QSK263" s="404"/>
      <c r="QSL263" s="49"/>
      <c r="QSM263" s="49"/>
      <c r="QSN263" s="49"/>
      <c r="QSO263" s="99"/>
      <c r="QSP263" s="98"/>
      <c r="QSQ263" s="49"/>
      <c r="QSR263" s="405"/>
      <c r="QSS263" s="405"/>
      <c r="QST263" s="277"/>
      <c r="QSU263" s="277"/>
      <c r="QSV263" s="277"/>
      <c r="QSW263" s="277"/>
      <c r="QSX263" s="277"/>
      <c r="QSY263" s="277"/>
      <c r="QSZ263" s="277"/>
      <c r="QTA263" s="277"/>
      <c r="QTB263" s="402"/>
      <c r="QTC263" s="404"/>
      <c r="QTD263" s="49"/>
      <c r="QTE263" s="49"/>
      <c r="QTF263" s="49"/>
      <c r="QTG263" s="99"/>
      <c r="QTH263" s="98"/>
      <c r="QTI263" s="49"/>
      <c r="QTJ263" s="405"/>
      <c r="QTK263" s="405"/>
      <c r="QTL263" s="277"/>
      <c r="QTM263" s="277"/>
      <c r="QTN263" s="277"/>
      <c r="QTO263" s="277"/>
      <c r="QTP263" s="277"/>
      <c r="QTQ263" s="277"/>
      <c r="QTR263" s="277"/>
      <c r="QTS263" s="277"/>
      <c r="QTT263" s="402"/>
      <c r="QTU263" s="404"/>
      <c r="QTV263" s="49"/>
      <c r="QTW263" s="49"/>
      <c r="QTX263" s="49"/>
      <c r="QTY263" s="99"/>
      <c r="QTZ263" s="98"/>
      <c r="QUA263" s="49"/>
      <c r="QUB263" s="405"/>
      <c r="QUC263" s="405"/>
      <c r="QUD263" s="277"/>
      <c r="QUE263" s="277"/>
      <c r="QUF263" s="277"/>
      <c r="QUG263" s="277"/>
      <c r="QUH263" s="277"/>
      <c r="QUI263" s="277"/>
      <c r="QUJ263" s="277"/>
      <c r="QUK263" s="277"/>
      <c r="QUL263" s="402"/>
      <c r="QUM263" s="404"/>
      <c r="QUN263" s="49"/>
      <c r="QUO263" s="49"/>
      <c r="QUP263" s="49"/>
      <c r="QUQ263" s="99"/>
      <c r="QUR263" s="98"/>
      <c r="QUS263" s="49"/>
      <c r="QUT263" s="405"/>
      <c r="QUU263" s="405"/>
      <c r="QUV263" s="277"/>
      <c r="QUW263" s="277"/>
      <c r="QUX263" s="277"/>
      <c r="QUY263" s="277"/>
      <c r="QUZ263" s="277"/>
      <c r="QVA263" s="277"/>
      <c r="QVB263" s="277"/>
      <c r="QVC263" s="277"/>
      <c r="QVD263" s="402"/>
      <c r="QVE263" s="404"/>
      <c r="QVF263" s="49"/>
      <c r="QVG263" s="49"/>
      <c r="QVH263" s="49"/>
      <c r="QVI263" s="99"/>
      <c r="QVJ263" s="98"/>
      <c r="QVK263" s="49"/>
      <c r="QVL263" s="405"/>
      <c r="QVM263" s="405"/>
      <c r="QVN263" s="277"/>
      <c r="QVO263" s="277"/>
      <c r="QVP263" s="277"/>
      <c r="QVQ263" s="277"/>
      <c r="QVR263" s="277"/>
      <c r="QVS263" s="277"/>
      <c r="QVT263" s="277"/>
      <c r="QVU263" s="277"/>
      <c r="QVV263" s="402"/>
      <c r="QVW263" s="404"/>
      <c r="QVX263" s="49"/>
      <c r="QVY263" s="49"/>
      <c r="QVZ263" s="49"/>
      <c r="QWA263" s="99"/>
      <c r="QWB263" s="98"/>
      <c r="QWC263" s="49"/>
      <c r="QWD263" s="405"/>
      <c r="QWE263" s="405"/>
      <c r="QWF263" s="277"/>
      <c r="QWG263" s="277"/>
      <c r="QWH263" s="277"/>
      <c r="QWI263" s="277"/>
      <c r="QWJ263" s="277"/>
      <c r="QWK263" s="277"/>
      <c r="QWL263" s="277"/>
      <c r="QWM263" s="277"/>
      <c r="QWN263" s="402"/>
      <c r="QWO263" s="404"/>
      <c r="QWP263" s="49"/>
      <c r="QWQ263" s="49"/>
      <c r="QWR263" s="49"/>
      <c r="QWS263" s="99"/>
      <c r="QWT263" s="98"/>
      <c r="QWU263" s="49"/>
      <c r="QWV263" s="405"/>
      <c r="QWW263" s="405"/>
      <c r="QWX263" s="277"/>
      <c r="QWY263" s="277"/>
      <c r="QWZ263" s="277"/>
      <c r="QXA263" s="277"/>
      <c r="QXB263" s="277"/>
      <c r="QXC263" s="277"/>
      <c r="QXD263" s="277"/>
      <c r="QXE263" s="277"/>
      <c r="QXF263" s="402"/>
      <c r="QXG263" s="404"/>
      <c r="QXH263" s="49"/>
      <c r="QXI263" s="49"/>
      <c r="QXJ263" s="49"/>
      <c r="QXK263" s="99"/>
      <c r="QXL263" s="98"/>
      <c r="QXM263" s="49"/>
      <c r="QXN263" s="405"/>
      <c r="QXO263" s="405"/>
      <c r="QXP263" s="277"/>
      <c r="QXQ263" s="277"/>
      <c r="QXR263" s="277"/>
      <c r="QXS263" s="277"/>
      <c r="QXT263" s="277"/>
      <c r="QXU263" s="277"/>
      <c r="QXV263" s="277"/>
      <c r="QXW263" s="277"/>
      <c r="QXX263" s="402"/>
      <c r="QXY263" s="404"/>
      <c r="QXZ263" s="49"/>
      <c r="QYA263" s="49"/>
      <c r="QYB263" s="49"/>
      <c r="QYC263" s="99"/>
      <c r="QYD263" s="98"/>
      <c r="QYE263" s="49"/>
      <c r="QYF263" s="405"/>
      <c r="QYG263" s="405"/>
      <c r="QYH263" s="277"/>
      <c r="QYI263" s="277"/>
      <c r="QYJ263" s="277"/>
      <c r="QYK263" s="277"/>
      <c r="QYL263" s="277"/>
      <c r="QYM263" s="277"/>
      <c r="QYN263" s="277"/>
      <c r="QYO263" s="277"/>
      <c r="QYP263" s="402"/>
      <c r="QYQ263" s="404"/>
      <c r="QYR263" s="49"/>
      <c r="QYS263" s="49"/>
      <c r="QYT263" s="49"/>
      <c r="QYU263" s="99"/>
      <c r="QYV263" s="98"/>
      <c r="QYW263" s="49"/>
      <c r="QYX263" s="405"/>
      <c r="QYY263" s="405"/>
      <c r="QYZ263" s="277"/>
      <c r="QZA263" s="277"/>
      <c r="QZB263" s="277"/>
      <c r="QZC263" s="277"/>
      <c r="QZD263" s="277"/>
      <c r="QZE263" s="277"/>
      <c r="QZF263" s="277"/>
      <c r="QZG263" s="277"/>
      <c r="QZH263" s="402"/>
      <c r="QZI263" s="404"/>
      <c r="QZJ263" s="49"/>
      <c r="QZK263" s="49"/>
      <c r="QZL263" s="49"/>
      <c r="QZM263" s="99"/>
      <c r="QZN263" s="98"/>
      <c r="QZO263" s="49"/>
      <c r="QZP263" s="405"/>
      <c r="QZQ263" s="405"/>
      <c r="QZR263" s="277"/>
      <c r="QZS263" s="277"/>
      <c r="QZT263" s="277"/>
      <c r="QZU263" s="277"/>
      <c r="QZV263" s="277"/>
      <c r="QZW263" s="277"/>
      <c r="QZX263" s="277"/>
      <c r="QZY263" s="277"/>
      <c r="QZZ263" s="402"/>
      <c r="RAA263" s="404"/>
      <c r="RAB263" s="49"/>
      <c r="RAC263" s="49"/>
      <c r="RAD263" s="49"/>
      <c r="RAE263" s="99"/>
      <c r="RAF263" s="98"/>
      <c r="RAG263" s="49"/>
      <c r="RAH263" s="405"/>
      <c r="RAI263" s="405"/>
      <c r="RAJ263" s="277"/>
      <c r="RAK263" s="277"/>
      <c r="RAL263" s="277"/>
      <c r="RAM263" s="277"/>
      <c r="RAN263" s="277"/>
      <c r="RAO263" s="277"/>
      <c r="RAP263" s="277"/>
      <c r="RAQ263" s="277"/>
      <c r="RAR263" s="402"/>
      <c r="RAS263" s="404"/>
      <c r="RAT263" s="49"/>
      <c r="RAU263" s="49"/>
      <c r="RAV263" s="49"/>
      <c r="RAW263" s="99"/>
      <c r="RAX263" s="98"/>
      <c r="RAY263" s="49"/>
      <c r="RAZ263" s="405"/>
      <c r="RBA263" s="405"/>
      <c r="RBB263" s="277"/>
      <c r="RBC263" s="277"/>
      <c r="RBD263" s="277"/>
      <c r="RBE263" s="277"/>
      <c r="RBF263" s="277"/>
      <c r="RBG263" s="277"/>
      <c r="RBH263" s="277"/>
      <c r="RBI263" s="277"/>
      <c r="RBJ263" s="402"/>
      <c r="RBK263" s="404"/>
      <c r="RBL263" s="49"/>
      <c r="RBM263" s="49"/>
      <c r="RBN263" s="49"/>
      <c r="RBO263" s="99"/>
      <c r="RBP263" s="98"/>
      <c r="RBQ263" s="49"/>
      <c r="RBR263" s="405"/>
      <c r="RBS263" s="405"/>
      <c r="RBT263" s="277"/>
      <c r="RBU263" s="277"/>
      <c r="RBV263" s="277"/>
      <c r="RBW263" s="277"/>
      <c r="RBX263" s="277"/>
      <c r="RBY263" s="277"/>
      <c r="RBZ263" s="277"/>
      <c r="RCA263" s="277"/>
      <c r="RCB263" s="402"/>
      <c r="RCC263" s="404"/>
      <c r="RCD263" s="49"/>
      <c r="RCE263" s="49"/>
      <c r="RCF263" s="49"/>
      <c r="RCG263" s="99"/>
      <c r="RCH263" s="98"/>
      <c r="RCI263" s="49"/>
      <c r="RCJ263" s="405"/>
      <c r="RCK263" s="405"/>
      <c r="RCL263" s="277"/>
      <c r="RCM263" s="277"/>
      <c r="RCN263" s="277"/>
      <c r="RCO263" s="277"/>
      <c r="RCP263" s="277"/>
      <c r="RCQ263" s="277"/>
      <c r="RCR263" s="277"/>
      <c r="RCS263" s="277"/>
      <c r="RCT263" s="402"/>
      <c r="RCU263" s="404"/>
      <c r="RCV263" s="49"/>
      <c r="RCW263" s="49"/>
      <c r="RCX263" s="49"/>
      <c r="RCY263" s="99"/>
      <c r="RCZ263" s="98"/>
      <c r="RDA263" s="49"/>
      <c r="RDB263" s="405"/>
      <c r="RDC263" s="405"/>
      <c r="RDD263" s="277"/>
      <c r="RDE263" s="277"/>
      <c r="RDF263" s="277"/>
      <c r="RDG263" s="277"/>
      <c r="RDH263" s="277"/>
      <c r="RDI263" s="277"/>
      <c r="RDJ263" s="277"/>
      <c r="RDK263" s="277"/>
      <c r="RDL263" s="402"/>
      <c r="RDM263" s="404"/>
      <c r="RDN263" s="49"/>
      <c r="RDO263" s="49"/>
      <c r="RDP263" s="49"/>
      <c r="RDQ263" s="99"/>
      <c r="RDR263" s="98"/>
      <c r="RDS263" s="49"/>
      <c r="RDT263" s="405"/>
      <c r="RDU263" s="405"/>
      <c r="RDV263" s="277"/>
      <c r="RDW263" s="277"/>
      <c r="RDX263" s="277"/>
      <c r="RDY263" s="277"/>
      <c r="RDZ263" s="277"/>
      <c r="REA263" s="277"/>
      <c r="REB263" s="277"/>
      <c r="REC263" s="277"/>
      <c r="RED263" s="402"/>
      <c r="REE263" s="404"/>
      <c r="REF263" s="49"/>
      <c r="REG263" s="49"/>
      <c r="REH263" s="49"/>
      <c r="REI263" s="99"/>
      <c r="REJ263" s="98"/>
      <c r="REK263" s="49"/>
      <c r="REL263" s="405"/>
      <c r="REM263" s="405"/>
      <c r="REN263" s="277"/>
      <c r="REO263" s="277"/>
      <c r="REP263" s="277"/>
      <c r="REQ263" s="277"/>
      <c r="RER263" s="277"/>
      <c r="RES263" s="277"/>
      <c r="RET263" s="277"/>
      <c r="REU263" s="277"/>
      <c r="REV263" s="402"/>
      <c r="REW263" s="404"/>
      <c r="REX263" s="49"/>
      <c r="REY263" s="49"/>
      <c r="REZ263" s="49"/>
      <c r="RFA263" s="99"/>
      <c r="RFB263" s="98"/>
      <c r="RFC263" s="49"/>
      <c r="RFD263" s="405"/>
      <c r="RFE263" s="405"/>
      <c r="RFF263" s="277"/>
      <c r="RFG263" s="277"/>
      <c r="RFH263" s="277"/>
      <c r="RFI263" s="277"/>
      <c r="RFJ263" s="277"/>
      <c r="RFK263" s="277"/>
      <c r="RFL263" s="277"/>
      <c r="RFM263" s="277"/>
      <c r="RFN263" s="402"/>
      <c r="RFO263" s="404"/>
      <c r="RFP263" s="49"/>
      <c r="RFQ263" s="49"/>
      <c r="RFR263" s="49"/>
      <c r="RFS263" s="99"/>
      <c r="RFT263" s="98"/>
      <c r="RFU263" s="49"/>
      <c r="RFV263" s="405"/>
      <c r="RFW263" s="405"/>
      <c r="RFX263" s="277"/>
      <c r="RFY263" s="277"/>
      <c r="RFZ263" s="277"/>
      <c r="RGA263" s="277"/>
      <c r="RGB263" s="277"/>
      <c r="RGC263" s="277"/>
      <c r="RGD263" s="277"/>
      <c r="RGE263" s="277"/>
      <c r="RGF263" s="402"/>
      <c r="RGG263" s="404"/>
      <c r="RGH263" s="49"/>
      <c r="RGI263" s="49"/>
      <c r="RGJ263" s="49"/>
      <c r="RGK263" s="99"/>
      <c r="RGL263" s="98"/>
      <c r="RGM263" s="49"/>
      <c r="RGN263" s="405"/>
      <c r="RGO263" s="405"/>
      <c r="RGP263" s="277"/>
      <c r="RGQ263" s="277"/>
      <c r="RGR263" s="277"/>
      <c r="RGS263" s="277"/>
      <c r="RGT263" s="277"/>
      <c r="RGU263" s="277"/>
      <c r="RGV263" s="277"/>
      <c r="RGW263" s="277"/>
      <c r="RGX263" s="402"/>
      <c r="RGY263" s="404"/>
      <c r="RGZ263" s="49"/>
      <c r="RHA263" s="49"/>
      <c r="RHB263" s="49"/>
      <c r="RHC263" s="99"/>
      <c r="RHD263" s="98"/>
      <c r="RHE263" s="49"/>
      <c r="RHF263" s="405"/>
      <c r="RHG263" s="405"/>
      <c r="RHH263" s="277"/>
      <c r="RHI263" s="277"/>
      <c r="RHJ263" s="277"/>
      <c r="RHK263" s="277"/>
      <c r="RHL263" s="277"/>
      <c r="RHM263" s="277"/>
      <c r="RHN263" s="277"/>
      <c r="RHO263" s="277"/>
      <c r="RHP263" s="402"/>
      <c r="RHQ263" s="404"/>
      <c r="RHR263" s="49"/>
      <c r="RHS263" s="49"/>
      <c r="RHT263" s="49"/>
      <c r="RHU263" s="99"/>
      <c r="RHV263" s="98"/>
      <c r="RHW263" s="49"/>
      <c r="RHX263" s="405"/>
      <c r="RHY263" s="405"/>
      <c r="RHZ263" s="277"/>
      <c r="RIA263" s="277"/>
      <c r="RIB263" s="277"/>
      <c r="RIC263" s="277"/>
      <c r="RID263" s="277"/>
      <c r="RIE263" s="277"/>
      <c r="RIF263" s="277"/>
      <c r="RIG263" s="277"/>
      <c r="RIH263" s="402"/>
      <c r="RII263" s="404"/>
      <c r="RIJ263" s="49"/>
      <c r="RIK263" s="49"/>
      <c r="RIL263" s="49"/>
      <c r="RIM263" s="99"/>
      <c r="RIN263" s="98"/>
      <c r="RIO263" s="49"/>
      <c r="RIP263" s="405"/>
      <c r="RIQ263" s="405"/>
      <c r="RIR263" s="277"/>
      <c r="RIS263" s="277"/>
      <c r="RIT263" s="277"/>
      <c r="RIU263" s="277"/>
      <c r="RIV263" s="277"/>
      <c r="RIW263" s="277"/>
      <c r="RIX263" s="277"/>
      <c r="RIY263" s="277"/>
      <c r="RIZ263" s="402"/>
      <c r="RJA263" s="404"/>
      <c r="RJB263" s="49"/>
      <c r="RJC263" s="49"/>
      <c r="RJD263" s="49"/>
      <c r="RJE263" s="99"/>
      <c r="RJF263" s="98"/>
      <c r="RJG263" s="49"/>
      <c r="RJH263" s="405"/>
      <c r="RJI263" s="405"/>
      <c r="RJJ263" s="277"/>
      <c r="RJK263" s="277"/>
      <c r="RJL263" s="277"/>
      <c r="RJM263" s="277"/>
      <c r="RJN263" s="277"/>
      <c r="RJO263" s="277"/>
      <c r="RJP263" s="277"/>
      <c r="RJQ263" s="277"/>
      <c r="RJR263" s="402"/>
      <c r="RJS263" s="404"/>
      <c r="RJT263" s="49"/>
      <c r="RJU263" s="49"/>
      <c r="RJV263" s="49"/>
      <c r="RJW263" s="99"/>
      <c r="RJX263" s="98"/>
      <c r="RJY263" s="49"/>
      <c r="RJZ263" s="405"/>
      <c r="RKA263" s="405"/>
      <c r="RKB263" s="277"/>
      <c r="RKC263" s="277"/>
      <c r="RKD263" s="277"/>
      <c r="RKE263" s="277"/>
      <c r="RKF263" s="277"/>
      <c r="RKG263" s="277"/>
      <c r="RKH263" s="277"/>
      <c r="RKI263" s="277"/>
      <c r="RKJ263" s="402"/>
      <c r="RKK263" s="404"/>
      <c r="RKL263" s="49"/>
      <c r="RKM263" s="49"/>
      <c r="RKN263" s="49"/>
      <c r="RKO263" s="99"/>
      <c r="RKP263" s="98"/>
      <c r="RKQ263" s="49"/>
      <c r="RKR263" s="405"/>
      <c r="RKS263" s="405"/>
      <c r="RKT263" s="277"/>
      <c r="RKU263" s="277"/>
      <c r="RKV263" s="277"/>
      <c r="RKW263" s="277"/>
      <c r="RKX263" s="277"/>
      <c r="RKY263" s="277"/>
      <c r="RKZ263" s="277"/>
      <c r="RLA263" s="277"/>
      <c r="RLB263" s="402"/>
      <c r="RLC263" s="404"/>
      <c r="RLD263" s="49"/>
      <c r="RLE263" s="49"/>
      <c r="RLF263" s="49"/>
      <c r="RLG263" s="99"/>
      <c r="RLH263" s="98"/>
      <c r="RLI263" s="49"/>
      <c r="RLJ263" s="405"/>
      <c r="RLK263" s="405"/>
      <c r="RLL263" s="277"/>
      <c r="RLM263" s="277"/>
      <c r="RLN263" s="277"/>
      <c r="RLO263" s="277"/>
      <c r="RLP263" s="277"/>
      <c r="RLQ263" s="277"/>
      <c r="RLR263" s="277"/>
      <c r="RLS263" s="277"/>
      <c r="RLT263" s="402"/>
      <c r="RLU263" s="404"/>
      <c r="RLV263" s="49"/>
      <c r="RLW263" s="49"/>
      <c r="RLX263" s="49"/>
      <c r="RLY263" s="99"/>
      <c r="RLZ263" s="98"/>
      <c r="RMA263" s="49"/>
      <c r="RMB263" s="405"/>
      <c r="RMC263" s="405"/>
      <c r="RMD263" s="277"/>
      <c r="RME263" s="277"/>
      <c r="RMF263" s="277"/>
      <c r="RMG263" s="277"/>
      <c r="RMH263" s="277"/>
      <c r="RMI263" s="277"/>
      <c r="RMJ263" s="277"/>
      <c r="RMK263" s="277"/>
      <c r="RML263" s="402"/>
      <c r="RMM263" s="404"/>
      <c r="RMN263" s="49"/>
      <c r="RMO263" s="49"/>
      <c r="RMP263" s="49"/>
      <c r="RMQ263" s="99"/>
      <c r="RMR263" s="98"/>
      <c r="RMS263" s="49"/>
      <c r="RMT263" s="405"/>
      <c r="RMU263" s="405"/>
      <c r="RMV263" s="277"/>
      <c r="RMW263" s="277"/>
      <c r="RMX263" s="277"/>
      <c r="RMY263" s="277"/>
      <c r="RMZ263" s="277"/>
      <c r="RNA263" s="277"/>
      <c r="RNB263" s="277"/>
      <c r="RNC263" s="277"/>
      <c r="RND263" s="402"/>
      <c r="RNE263" s="404"/>
      <c r="RNF263" s="49"/>
      <c r="RNG263" s="49"/>
      <c r="RNH263" s="49"/>
      <c r="RNI263" s="99"/>
      <c r="RNJ263" s="98"/>
      <c r="RNK263" s="49"/>
      <c r="RNL263" s="405"/>
      <c r="RNM263" s="405"/>
      <c r="RNN263" s="277"/>
      <c r="RNO263" s="277"/>
      <c r="RNP263" s="277"/>
      <c r="RNQ263" s="277"/>
      <c r="RNR263" s="277"/>
      <c r="RNS263" s="277"/>
      <c r="RNT263" s="277"/>
      <c r="RNU263" s="277"/>
      <c r="RNV263" s="402"/>
      <c r="RNW263" s="404"/>
      <c r="RNX263" s="49"/>
      <c r="RNY263" s="49"/>
      <c r="RNZ263" s="49"/>
      <c r="ROA263" s="99"/>
      <c r="ROB263" s="98"/>
      <c r="ROC263" s="49"/>
      <c r="ROD263" s="405"/>
      <c r="ROE263" s="405"/>
      <c r="ROF263" s="277"/>
      <c r="ROG263" s="277"/>
      <c r="ROH263" s="277"/>
      <c r="ROI263" s="277"/>
      <c r="ROJ263" s="277"/>
      <c r="ROK263" s="277"/>
      <c r="ROL263" s="277"/>
      <c r="ROM263" s="277"/>
      <c r="RON263" s="402"/>
      <c r="ROO263" s="404"/>
      <c r="ROP263" s="49"/>
      <c r="ROQ263" s="49"/>
      <c r="ROR263" s="49"/>
      <c r="ROS263" s="99"/>
      <c r="ROT263" s="98"/>
      <c r="ROU263" s="49"/>
      <c r="ROV263" s="405"/>
      <c r="ROW263" s="405"/>
      <c r="ROX263" s="277"/>
      <c r="ROY263" s="277"/>
      <c r="ROZ263" s="277"/>
      <c r="RPA263" s="277"/>
      <c r="RPB263" s="277"/>
      <c r="RPC263" s="277"/>
      <c r="RPD263" s="277"/>
      <c r="RPE263" s="277"/>
      <c r="RPF263" s="402"/>
      <c r="RPG263" s="404"/>
      <c r="RPH263" s="49"/>
      <c r="RPI263" s="49"/>
      <c r="RPJ263" s="49"/>
      <c r="RPK263" s="99"/>
      <c r="RPL263" s="98"/>
      <c r="RPM263" s="49"/>
      <c r="RPN263" s="405"/>
      <c r="RPO263" s="405"/>
      <c r="RPP263" s="277"/>
      <c r="RPQ263" s="277"/>
      <c r="RPR263" s="277"/>
      <c r="RPS263" s="277"/>
      <c r="RPT263" s="277"/>
      <c r="RPU263" s="277"/>
      <c r="RPV263" s="277"/>
      <c r="RPW263" s="277"/>
      <c r="RPX263" s="402"/>
      <c r="RPY263" s="404"/>
      <c r="RPZ263" s="49"/>
      <c r="RQA263" s="49"/>
      <c r="RQB263" s="49"/>
      <c r="RQC263" s="99"/>
      <c r="RQD263" s="98"/>
      <c r="RQE263" s="49"/>
      <c r="RQF263" s="405"/>
      <c r="RQG263" s="405"/>
      <c r="RQH263" s="277"/>
      <c r="RQI263" s="277"/>
      <c r="RQJ263" s="277"/>
      <c r="RQK263" s="277"/>
      <c r="RQL263" s="277"/>
      <c r="RQM263" s="277"/>
      <c r="RQN263" s="277"/>
      <c r="RQO263" s="277"/>
      <c r="RQP263" s="402"/>
      <c r="RQQ263" s="404"/>
      <c r="RQR263" s="49"/>
      <c r="RQS263" s="49"/>
      <c r="RQT263" s="49"/>
      <c r="RQU263" s="99"/>
      <c r="RQV263" s="98"/>
      <c r="RQW263" s="49"/>
      <c r="RQX263" s="405"/>
      <c r="RQY263" s="405"/>
      <c r="RQZ263" s="277"/>
      <c r="RRA263" s="277"/>
      <c r="RRB263" s="277"/>
      <c r="RRC263" s="277"/>
      <c r="RRD263" s="277"/>
      <c r="RRE263" s="277"/>
      <c r="RRF263" s="277"/>
      <c r="RRG263" s="277"/>
      <c r="RRH263" s="402"/>
      <c r="RRI263" s="404"/>
      <c r="RRJ263" s="49"/>
      <c r="RRK263" s="49"/>
      <c r="RRL263" s="49"/>
      <c r="RRM263" s="99"/>
      <c r="RRN263" s="98"/>
      <c r="RRO263" s="49"/>
      <c r="RRP263" s="405"/>
      <c r="RRQ263" s="405"/>
      <c r="RRR263" s="277"/>
      <c r="RRS263" s="277"/>
      <c r="RRT263" s="277"/>
      <c r="RRU263" s="277"/>
      <c r="RRV263" s="277"/>
      <c r="RRW263" s="277"/>
      <c r="RRX263" s="277"/>
      <c r="RRY263" s="277"/>
      <c r="RRZ263" s="402"/>
      <c r="RSA263" s="404"/>
      <c r="RSB263" s="49"/>
      <c r="RSC263" s="49"/>
      <c r="RSD263" s="49"/>
      <c r="RSE263" s="99"/>
      <c r="RSF263" s="98"/>
      <c r="RSG263" s="49"/>
      <c r="RSH263" s="405"/>
      <c r="RSI263" s="405"/>
      <c r="RSJ263" s="277"/>
      <c r="RSK263" s="277"/>
      <c r="RSL263" s="277"/>
      <c r="RSM263" s="277"/>
      <c r="RSN263" s="277"/>
      <c r="RSO263" s="277"/>
      <c r="RSP263" s="277"/>
      <c r="RSQ263" s="277"/>
      <c r="RSR263" s="402"/>
      <c r="RSS263" s="404"/>
      <c r="RST263" s="49"/>
      <c r="RSU263" s="49"/>
      <c r="RSV263" s="49"/>
      <c r="RSW263" s="99"/>
      <c r="RSX263" s="98"/>
      <c r="RSY263" s="49"/>
      <c r="RSZ263" s="405"/>
      <c r="RTA263" s="405"/>
      <c r="RTB263" s="277"/>
      <c r="RTC263" s="277"/>
      <c r="RTD263" s="277"/>
      <c r="RTE263" s="277"/>
      <c r="RTF263" s="277"/>
      <c r="RTG263" s="277"/>
      <c r="RTH263" s="277"/>
      <c r="RTI263" s="277"/>
      <c r="RTJ263" s="402"/>
      <c r="RTK263" s="404"/>
      <c r="RTL263" s="49"/>
      <c r="RTM263" s="49"/>
      <c r="RTN263" s="49"/>
      <c r="RTO263" s="99"/>
      <c r="RTP263" s="98"/>
      <c r="RTQ263" s="49"/>
      <c r="RTR263" s="405"/>
      <c r="RTS263" s="405"/>
      <c r="RTT263" s="277"/>
      <c r="RTU263" s="277"/>
      <c r="RTV263" s="277"/>
      <c r="RTW263" s="277"/>
      <c r="RTX263" s="277"/>
      <c r="RTY263" s="277"/>
      <c r="RTZ263" s="277"/>
      <c r="RUA263" s="277"/>
      <c r="RUB263" s="402"/>
      <c r="RUC263" s="404"/>
      <c r="RUD263" s="49"/>
      <c r="RUE263" s="49"/>
      <c r="RUF263" s="49"/>
      <c r="RUG263" s="99"/>
      <c r="RUH263" s="98"/>
      <c r="RUI263" s="49"/>
      <c r="RUJ263" s="405"/>
      <c r="RUK263" s="405"/>
      <c r="RUL263" s="277"/>
      <c r="RUM263" s="277"/>
      <c r="RUN263" s="277"/>
      <c r="RUO263" s="277"/>
      <c r="RUP263" s="277"/>
      <c r="RUQ263" s="277"/>
      <c r="RUR263" s="277"/>
      <c r="RUS263" s="277"/>
      <c r="RUT263" s="402"/>
      <c r="RUU263" s="404"/>
      <c r="RUV263" s="49"/>
      <c r="RUW263" s="49"/>
      <c r="RUX263" s="49"/>
      <c r="RUY263" s="99"/>
      <c r="RUZ263" s="98"/>
      <c r="RVA263" s="49"/>
      <c r="RVB263" s="405"/>
      <c r="RVC263" s="405"/>
      <c r="RVD263" s="277"/>
      <c r="RVE263" s="277"/>
      <c r="RVF263" s="277"/>
      <c r="RVG263" s="277"/>
      <c r="RVH263" s="277"/>
      <c r="RVI263" s="277"/>
      <c r="RVJ263" s="277"/>
      <c r="RVK263" s="277"/>
      <c r="RVL263" s="402"/>
      <c r="RVM263" s="404"/>
      <c r="RVN263" s="49"/>
      <c r="RVO263" s="49"/>
      <c r="RVP263" s="49"/>
      <c r="RVQ263" s="99"/>
      <c r="RVR263" s="98"/>
      <c r="RVS263" s="49"/>
      <c r="RVT263" s="405"/>
      <c r="RVU263" s="405"/>
      <c r="RVV263" s="277"/>
      <c r="RVW263" s="277"/>
      <c r="RVX263" s="277"/>
      <c r="RVY263" s="277"/>
      <c r="RVZ263" s="277"/>
      <c r="RWA263" s="277"/>
      <c r="RWB263" s="277"/>
      <c r="RWC263" s="277"/>
      <c r="RWD263" s="402"/>
      <c r="RWE263" s="404"/>
      <c r="RWF263" s="49"/>
      <c r="RWG263" s="49"/>
      <c r="RWH263" s="49"/>
      <c r="RWI263" s="99"/>
      <c r="RWJ263" s="98"/>
      <c r="RWK263" s="49"/>
      <c r="RWL263" s="405"/>
      <c r="RWM263" s="405"/>
      <c r="RWN263" s="277"/>
      <c r="RWO263" s="277"/>
      <c r="RWP263" s="277"/>
      <c r="RWQ263" s="277"/>
      <c r="RWR263" s="277"/>
      <c r="RWS263" s="277"/>
      <c r="RWT263" s="277"/>
      <c r="RWU263" s="277"/>
      <c r="RWV263" s="402"/>
      <c r="RWW263" s="404"/>
      <c r="RWX263" s="49"/>
      <c r="RWY263" s="49"/>
      <c r="RWZ263" s="49"/>
      <c r="RXA263" s="99"/>
      <c r="RXB263" s="98"/>
      <c r="RXC263" s="49"/>
      <c r="RXD263" s="405"/>
      <c r="RXE263" s="405"/>
      <c r="RXF263" s="277"/>
      <c r="RXG263" s="277"/>
      <c r="RXH263" s="277"/>
      <c r="RXI263" s="277"/>
      <c r="RXJ263" s="277"/>
      <c r="RXK263" s="277"/>
      <c r="RXL263" s="277"/>
      <c r="RXM263" s="277"/>
      <c r="RXN263" s="402"/>
      <c r="RXO263" s="404"/>
      <c r="RXP263" s="49"/>
      <c r="RXQ263" s="49"/>
      <c r="RXR263" s="49"/>
      <c r="RXS263" s="99"/>
      <c r="RXT263" s="98"/>
      <c r="RXU263" s="49"/>
      <c r="RXV263" s="405"/>
      <c r="RXW263" s="405"/>
      <c r="RXX263" s="277"/>
      <c r="RXY263" s="277"/>
      <c r="RXZ263" s="277"/>
      <c r="RYA263" s="277"/>
      <c r="RYB263" s="277"/>
      <c r="RYC263" s="277"/>
      <c r="RYD263" s="277"/>
      <c r="RYE263" s="277"/>
      <c r="RYF263" s="402"/>
      <c r="RYG263" s="404"/>
      <c r="RYH263" s="49"/>
      <c r="RYI263" s="49"/>
      <c r="RYJ263" s="49"/>
      <c r="RYK263" s="99"/>
      <c r="RYL263" s="98"/>
      <c r="RYM263" s="49"/>
      <c r="RYN263" s="405"/>
      <c r="RYO263" s="405"/>
      <c r="RYP263" s="277"/>
      <c r="RYQ263" s="277"/>
      <c r="RYR263" s="277"/>
      <c r="RYS263" s="277"/>
      <c r="RYT263" s="277"/>
      <c r="RYU263" s="277"/>
      <c r="RYV263" s="277"/>
      <c r="RYW263" s="277"/>
      <c r="RYX263" s="402"/>
      <c r="RYY263" s="404"/>
      <c r="RYZ263" s="49"/>
      <c r="RZA263" s="49"/>
      <c r="RZB263" s="49"/>
      <c r="RZC263" s="99"/>
      <c r="RZD263" s="98"/>
      <c r="RZE263" s="49"/>
      <c r="RZF263" s="405"/>
      <c r="RZG263" s="405"/>
      <c r="RZH263" s="277"/>
      <c r="RZI263" s="277"/>
      <c r="RZJ263" s="277"/>
      <c r="RZK263" s="277"/>
      <c r="RZL263" s="277"/>
      <c r="RZM263" s="277"/>
      <c r="RZN263" s="277"/>
      <c r="RZO263" s="277"/>
      <c r="RZP263" s="402"/>
      <c r="RZQ263" s="404"/>
      <c r="RZR263" s="49"/>
      <c r="RZS263" s="49"/>
      <c r="RZT263" s="49"/>
      <c r="RZU263" s="99"/>
      <c r="RZV263" s="98"/>
      <c r="RZW263" s="49"/>
      <c r="RZX263" s="405"/>
      <c r="RZY263" s="405"/>
      <c r="RZZ263" s="277"/>
      <c r="SAA263" s="277"/>
      <c r="SAB263" s="277"/>
      <c r="SAC263" s="277"/>
      <c r="SAD263" s="277"/>
      <c r="SAE263" s="277"/>
      <c r="SAF263" s="277"/>
      <c r="SAG263" s="277"/>
      <c r="SAH263" s="402"/>
      <c r="SAI263" s="404"/>
      <c r="SAJ263" s="49"/>
      <c r="SAK263" s="49"/>
      <c r="SAL263" s="49"/>
      <c r="SAM263" s="99"/>
      <c r="SAN263" s="98"/>
      <c r="SAO263" s="49"/>
      <c r="SAP263" s="405"/>
      <c r="SAQ263" s="405"/>
      <c r="SAR263" s="277"/>
      <c r="SAS263" s="277"/>
      <c r="SAT263" s="277"/>
      <c r="SAU263" s="277"/>
      <c r="SAV263" s="277"/>
      <c r="SAW263" s="277"/>
      <c r="SAX263" s="277"/>
      <c r="SAY263" s="277"/>
      <c r="SAZ263" s="402"/>
      <c r="SBA263" s="404"/>
      <c r="SBB263" s="49"/>
      <c r="SBC263" s="49"/>
      <c r="SBD263" s="49"/>
      <c r="SBE263" s="99"/>
      <c r="SBF263" s="98"/>
      <c r="SBG263" s="49"/>
      <c r="SBH263" s="405"/>
      <c r="SBI263" s="405"/>
      <c r="SBJ263" s="277"/>
      <c r="SBK263" s="277"/>
      <c r="SBL263" s="277"/>
      <c r="SBM263" s="277"/>
      <c r="SBN263" s="277"/>
      <c r="SBO263" s="277"/>
      <c r="SBP263" s="277"/>
      <c r="SBQ263" s="277"/>
      <c r="SBR263" s="402"/>
      <c r="SBS263" s="404"/>
      <c r="SBT263" s="49"/>
      <c r="SBU263" s="49"/>
      <c r="SBV263" s="49"/>
      <c r="SBW263" s="99"/>
      <c r="SBX263" s="98"/>
      <c r="SBY263" s="49"/>
      <c r="SBZ263" s="405"/>
      <c r="SCA263" s="405"/>
      <c r="SCB263" s="277"/>
      <c r="SCC263" s="277"/>
      <c r="SCD263" s="277"/>
      <c r="SCE263" s="277"/>
      <c r="SCF263" s="277"/>
      <c r="SCG263" s="277"/>
      <c r="SCH263" s="277"/>
      <c r="SCI263" s="277"/>
      <c r="SCJ263" s="402"/>
      <c r="SCK263" s="404"/>
      <c r="SCL263" s="49"/>
      <c r="SCM263" s="49"/>
      <c r="SCN263" s="49"/>
      <c r="SCO263" s="99"/>
      <c r="SCP263" s="98"/>
      <c r="SCQ263" s="49"/>
      <c r="SCR263" s="405"/>
      <c r="SCS263" s="405"/>
      <c r="SCT263" s="277"/>
      <c r="SCU263" s="277"/>
      <c r="SCV263" s="277"/>
      <c r="SCW263" s="277"/>
      <c r="SCX263" s="277"/>
      <c r="SCY263" s="277"/>
      <c r="SCZ263" s="277"/>
      <c r="SDA263" s="277"/>
      <c r="SDB263" s="402"/>
      <c r="SDC263" s="404"/>
      <c r="SDD263" s="49"/>
      <c r="SDE263" s="49"/>
      <c r="SDF263" s="49"/>
      <c r="SDG263" s="99"/>
      <c r="SDH263" s="98"/>
      <c r="SDI263" s="49"/>
      <c r="SDJ263" s="405"/>
      <c r="SDK263" s="405"/>
      <c r="SDL263" s="277"/>
      <c r="SDM263" s="277"/>
      <c r="SDN263" s="277"/>
      <c r="SDO263" s="277"/>
      <c r="SDP263" s="277"/>
      <c r="SDQ263" s="277"/>
      <c r="SDR263" s="277"/>
      <c r="SDS263" s="277"/>
      <c r="SDT263" s="402"/>
      <c r="SDU263" s="404"/>
      <c r="SDV263" s="49"/>
      <c r="SDW263" s="49"/>
      <c r="SDX263" s="49"/>
      <c r="SDY263" s="99"/>
      <c r="SDZ263" s="98"/>
      <c r="SEA263" s="49"/>
      <c r="SEB263" s="405"/>
      <c r="SEC263" s="405"/>
      <c r="SED263" s="277"/>
      <c r="SEE263" s="277"/>
      <c r="SEF263" s="277"/>
      <c r="SEG263" s="277"/>
      <c r="SEH263" s="277"/>
      <c r="SEI263" s="277"/>
      <c r="SEJ263" s="277"/>
      <c r="SEK263" s="277"/>
      <c r="SEL263" s="402"/>
      <c r="SEM263" s="404"/>
      <c r="SEN263" s="49"/>
      <c r="SEO263" s="49"/>
      <c r="SEP263" s="49"/>
      <c r="SEQ263" s="99"/>
      <c r="SER263" s="98"/>
      <c r="SES263" s="49"/>
      <c r="SET263" s="405"/>
      <c r="SEU263" s="405"/>
      <c r="SEV263" s="277"/>
      <c r="SEW263" s="277"/>
      <c r="SEX263" s="277"/>
      <c r="SEY263" s="277"/>
      <c r="SEZ263" s="277"/>
      <c r="SFA263" s="277"/>
      <c r="SFB263" s="277"/>
      <c r="SFC263" s="277"/>
      <c r="SFD263" s="402"/>
      <c r="SFE263" s="404"/>
      <c r="SFF263" s="49"/>
      <c r="SFG263" s="49"/>
      <c r="SFH263" s="49"/>
      <c r="SFI263" s="99"/>
      <c r="SFJ263" s="98"/>
      <c r="SFK263" s="49"/>
      <c r="SFL263" s="405"/>
      <c r="SFM263" s="405"/>
      <c r="SFN263" s="277"/>
      <c r="SFO263" s="277"/>
      <c r="SFP263" s="277"/>
      <c r="SFQ263" s="277"/>
      <c r="SFR263" s="277"/>
      <c r="SFS263" s="277"/>
      <c r="SFT263" s="277"/>
      <c r="SFU263" s="277"/>
      <c r="SFV263" s="402"/>
      <c r="SFW263" s="404"/>
      <c r="SFX263" s="49"/>
      <c r="SFY263" s="49"/>
      <c r="SFZ263" s="49"/>
      <c r="SGA263" s="99"/>
      <c r="SGB263" s="98"/>
      <c r="SGC263" s="49"/>
      <c r="SGD263" s="405"/>
      <c r="SGE263" s="405"/>
      <c r="SGF263" s="277"/>
      <c r="SGG263" s="277"/>
      <c r="SGH263" s="277"/>
      <c r="SGI263" s="277"/>
      <c r="SGJ263" s="277"/>
      <c r="SGK263" s="277"/>
      <c r="SGL263" s="277"/>
      <c r="SGM263" s="277"/>
      <c r="SGN263" s="402"/>
      <c r="SGO263" s="404"/>
      <c r="SGP263" s="49"/>
      <c r="SGQ263" s="49"/>
      <c r="SGR263" s="49"/>
      <c r="SGS263" s="99"/>
      <c r="SGT263" s="98"/>
      <c r="SGU263" s="49"/>
      <c r="SGV263" s="405"/>
      <c r="SGW263" s="405"/>
      <c r="SGX263" s="277"/>
      <c r="SGY263" s="277"/>
      <c r="SGZ263" s="277"/>
      <c r="SHA263" s="277"/>
      <c r="SHB263" s="277"/>
      <c r="SHC263" s="277"/>
      <c r="SHD263" s="277"/>
      <c r="SHE263" s="277"/>
      <c r="SHF263" s="402"/>
      <c r="SHG263" s="404"/>
      <c r="SHH263" s="49"/>
      <c r="SHI263" s="49"/>
      <c r="SHJ263" s="49"/>
      <c r="SHK263" s="99"/>
      <c r="SHL263" s="98"/>
      <c r="SHM263" s="49"/>
      <c r="SHN263" s="405"/>
      <c r="SHO263" s="405"/>
      <c r="SHP263" s="277"/>
      <c r="SHQ263" s="277"/>
      <c r="SHR263" s="277"/>
      <c r="SHS263" s="277"/>
      <c r="SHT263" s="277"/>
      <c r="SHU263" s="277"/>
      <c r="SHV263" s="277"/>
      <c r="SHW263" s="277"/>
      <c r="SHX263" s="402"/>
      <c r="SHY263" s="404"/>
      <c r="SHZ263" s="49"/>
      <c r="SIA263" s="49"/>
      <c r="SIB263" s="49"/>
      <c r="SIC263" s="99"/>
      <c r="SID263" s="98"/>
      <c r="SIE263" s="49"/>
      <c r="SIF263" s="405"/>
      <c r="SIG263" s="405"/>
      <c r="SIH263" s="277"/>
      <c r="SII263" s="277"/>
      <c r="SIJ263" s="277"/>
      <c r="SIK263" s="277"/>
      <c r="SIL263" s="277"/>
      <c r="SIM263" s="277"/>
      <c r="SIN263" s="277"/>
      <c r="SIO263" s="277"/>
      <c r="SIP263" s="402"/>
      <c r="SIQ263" s="404"/>
      <c r="SIR263" s="49"/>
      <c r="SIS263" s="49"/>
      <c r="SIT263" s="49"/>
      <c r="SIU263" s="99"/>
      <c r="SIV263" s="98"/>
      <c r="SIW263" s="49"/>
      <c r="SIX263" s="405"/>
      <c r="SIY263" s="405"/>
      <c r="SIZ263" s="277"/>
      <c r="SJA263" s="277"/>
      <c r="SJB263" s="277"/>
      <c r="SJC263" s="277"/>
      <c r="SJD263" s="277"/>
      <c r="SJE263" s="277"/>
      <c r="SJF263" s="277"/>
      <c r="SJG263" s="277"/>
      <c r="SJH263" s="402"/>
      <c r="SJI263" s="404"/>
      <c r="SJJ263" s="49"/>
      <c r="SJK263" s="49"/>
      <c r="SJL263" s="49"/>
      <c r="SJM263" s="99"/>
      <c r="SJN263" s="98"/>
      <c r="SJO263" s="49"/>
      <c r="SJP263" s="405"/>
      <c r="SJQ263" s="405"/>
      <c r="SJR263" s="277"/>
      <c r="SJS263" s="277"/>
      <c r="SJT263" s="277"/>
      <c r="SJU263" s="277"/>
      <c r="SJV263" s="277"/>
      <c r="SJW263" s="277"/>
      <c r="SJX263" s="277"/>
      <c r="SJY263" s="277"/>
      <c r="SJZ263" s="402"/>
      <c r="SKA263" s="404"/>
      <c r="SKB263" s="49"/>
      <c r="SKC263" s="49"/>
      <c r="SKD263" s="49"/>
      <c r="SKE263" s="99"/>
      <c r="SKF263" s="98"/>
      <c r="SKG263" s="49"/>
      <c r="SKH263" s="405"/>
      <c r="SKI263" s="405"/>
      <c r="SKJ263" s="277"/>
      <c r="SKK263" s="277"/>
      <c r="SKL263" s="277"/>
      <c r="SKM263" s="277"/>
      <c r="SKN263" s="277"/>
      <c r="SKO263" s="277"/>
      <c r="SKP263" s="277"/>
      <c r="SKQ263" s="277"/>
      <c r="SKR263" s="402"/>
      <c r="SKS263" s="404"/>
      <c r="SKT263" s="49"/>
      <c r="SKU263" s="49"/>
      <c r="SKV263" s="49"/>
      <c r="SKW263" s="99"/>
      <c r="SKX263" s="98"/>
      <c r="SKY263" s="49"/>
      <c r="SKZ263" s="405"/>
      <c r="SLA263" s="405"/>
      <c r="SLB263" s="277"/>
      <c r="SLC263" s="277"/>
      <c r="SLD263" s="277"/>
      <c r="SLE263" s="277"/>
      <c r="SLF263" s="277"/>
      <c r="SLG263" s="277"/>
      <c r="SLH263" s="277"/>
      <c r="SLI263" s="277"/>
      <c r="SLJ263" s="402"/>
      <c r="SLK263" s="404"/>
      <c r="SLL263" s="49"/>
      <c r="SLM263" s="49"/>
      <c r="SLN263" s="49"/>
      <c r="SLO263" s="99"/>
      <c r="SLP263" s="98"/>
      <c r="SLQ263" s="49"/>
      <c r="SLR263" s="405"/>
      <c r="SLS263" s="405"/>
      <c r="SLT263" s="277"/>
      <c r="SLU263" s="277"/>
      <c r="SLV263" s="277"/>
      <c r="SLW263" s="277"/>
      <c r="SLX263" s="277"/>
      <c r="SLY263" s="277"/>
      <c r="SLZ263" s="277"/>
      <c r="SMA263" s="277"/>
      <c r="SMB263" s="402"/>
      <c r="SMC263" s="404"/>
      <c r="SMD263" s="49"/>
      <c r="SME263" s="49"/>
      <c r="SMF263" s="49"/>
      <c r="SMG263" s="99"/>
      <c r="SMH263" s="98"/>
      <c r="SMI263" s="49"/>
      <c r="SMJ263" s="405"/>
      <c r="SMK263" s="405"/>
      <c r="SML263" s="277"/>
      <c r="SMM263" s="277"/>
      <c r="SMN263" s="277"/>
      <c r="SMO263" s="277"/>
      <c r="SMP263" s="277"/>
      <c r="SMQ263" s="277"/>
      <c r="SMR263" s="277"/>
      <c r="SMS263" s="277"/>
      <c r="SMT263" s="402"/>
      <c r="SMU263" s="404"/>
      <c r="SMV263" s="49"/>
      <c r="SMW263" s="49"/>
      <c r="SMX263" s="49"/>
      <c r="SMY263" s="99"/>
      <c r="SMZ263" s="98"/>
      <c r="SNA263" s="49"/>
      <c r="SNB263" s="405"/>
      <c r="SNC263" s="405"/>
      <c r="SND263" s="277"/>
      <c r="SNE263" s="277"/>
      <c r="SNF263" s="277"/>
      <c r="SNG263" s="277"/>
      <c r="SNH263" s="277"/>
      <c r="SNI263" s="277"/>
      <c r="SNJ263" s="277"/>
      <c r="SNK263" s="277"/>
      <c r="SNL263" s="402"/>
      <c r="SNM263" s="404"/>
      <c r="SNN263" s="49"/>
      <c r="SNO263" s="49"/>
      <c r="SNP263" s="49"/>
      <c r="SNQ263" s="99"/>
      <c r="SNR263" s="98"/>
      <c r="SNS263" s="49"/>
      <c r="SNT263" s="405"/>
      <c r="SNU263" s="405"/>
      <c r="SNV263" s="277"/>
      <c r="SNW263" s="277"/>
      <c r="SNX263" s="277"/>
      <c r="SNY263" s="277"/>
      <c r="SNZ263" s="277"/>
      <c r="SOA263" s="277"/>
      <c r="SOB263" s="277"/>
      <c r="SOC263" s="277"/>
      <c r="SOD263" s="402"/>
      <c r="SOE263" s="404"/>
      <c r="SOF263" s="49"/>
      <c r="SOG263" s="49"/>
      <c r="SOH263" s="49"/>
      <c r="SOI263" s="99"/>
      <c r="SOJ263" s="98"/>
      <c r="SOK263" s="49"/>
      <c r="SOL263" s="405"/>
      <c r="SOM263" s="405"/>
      <c r="SON263" s="277"/>
      <c r="SOO263" s="277"/>
      <c r="SOP263" s="277"/>
      <c r="SOQ263" s="277"/>
      <c r="SOR263" s="277"/>
      <c r="SOS263" s="277"/>
      <c r="SOT263" s="277"/>
      <c r="SOU263" s="277"/>
      <c r="SOV263" s="402"/>
      <c r="SOW263" s="404"/>
      <c r="SOX263" s="49"/>
      <c r="SOY263" s="49"/>
      <c r="SOZ263" s="49"/>
      <c r="SPA263" s="99"/>
      <c r="SPB263" s="98"/>
      <c r="SPC263" s="49"/>
      <c r="SPD263" s="405"/>
      <c r="SPE263" s="405"/>
      <c r="SPF263" s="277"/>
      <c r="SPG263" s="277"/>
      <c r="SPH263" s="277"/>
      <c r="SPI263" s="277"/>
      <c r="SPJ263" s="277"/>
      <c r="SPK263" s="277"/>
      <c r="SPL263" s="277"/>
      <c r="SPM263" s="277"/>
      <c r="SPN263" s="402"/>
      <c r="SPO263" s="404"/>
      <c r="SPP263" s="49"/>
      <c r="SPQ263" s="49"/>
      <c r="SPR263" s="49"/>
      <c r="SPS263" s="99"/>
      <c r="SPT263" s="98"/>
      <c r="SPU263" s="49"/>
      <c r="SPV263" s="405"/>
      <c r="SPW263" s="405"/>
      <c r="SPX263" s="277"/>
      <c r="SPY263" s="277"/>
      <c r="SPZ263" s="277"/>
      <c r="SQA263" s="277"/>
      <c r="SQB263" s="277"/>
      <c r="SQC263" s="277"/>
      <c r="SQD263" s="277"/>
      <c r="SQE263" s="277"/>
      <c r="SQF263" s="402"/>
      <c r="SQG263" s="404"/>
      <c r="SQH263" s="49"/>
      <c r="SQI263" s="49"/>
      <c r="SQJ263" s="49"/>
      <c r="SQK263" s="99"/>
      <c r="SQL263" s="98"/>
      <c r="SQM263" s="49"/>
      <c r="SQN263" s="405"/>
      <c r="SQO263" s="405"/>
      <c r="SQP263" s="277"/>
      <c r="SQQ263" s="277"/>
      <c r="SQR263" s="277"/>
      <c r="SQS263" s="277"/>
      <c r="SQT263" s="277"/>
      <c r="SQU263" s="277"/>
      <c r="SQV263" s="277"/>
      <c r="SQW263" s="277"/>
      <c r="SQX263" s="402"/>
      <c r="SQY263" s="404"/>
      <c r="SQZ263" s="49"/>
      <c r="SRA263" s="49"/>
      <c r="SRB263" s="49"/>
      <c r="SRC263" s="99"/>
      <c r="SRD263" s="98"/>
      <c r="SRE263" s="49"/>
      <c r="SRF263" s="405"/>
      <c r="SRG263" s="405"/>
      <c r="SRH263" s="277"/>
      <c r="SRI263" s="277"/>
      <c r="SRJ263" s="277"/>
      <c r="SRK263" s="277"/>
      <c r="SRL263" s="277"/>
      <c r="SRM263" s="277"/>
      <c r="SRN263" s="277"/>
      <c r="SRO263" s="277"/>
      <c r="SRP263" s="402"/>
      <c r="SRQ263" s="404"/>
      <c r="SRR263" s="49"/>
      <c r="SRS263" s="49"/>
      <c r="SRT263" s="49"/>
      <c r="SRU263" s="99"/>
      <c r="SRV263" s="98"/>
      <c r="SRW263" s="49"/>
      <c r="SRX263" s="405"/>
      <c r="SRY263" s="405"/>
      <c r="SRZ263" s="277"/>
      <c r="SSA263" s="277"/>
      <c r="SSB263" s="277"/>
      <c r="SSC263" s="277"/>
      <c r="SSD263" s="277"/>
      <c r="SSE263" s="277"/>
      <c r="SSF263" s="277"/>
      <c r="SSG263" s="277"/>
      <c r="SSH263" s="402"/>
      <c r="SSI263" s="404"/>
      <c r="SSJ263" s="49"/>
      <c r="SSK263" s="49"/>
      <c r="SSL263" s="49"/>
      <c r="SSM263" s="99"/>
      <c r="SSN263" s="98"/>
      <c r="SSO263" s="49"/>
      <c r="SSP263" s="405"/>
      <c r="SSQ263" s="405"/>
      <c r="SSR263" s="277"/>
      <c r="SSS263" s="277"/>
      <c r="SST263" s="277"/>
      <c r="SSU263" s="277"/>
      <c r="SSV263" s="277"/>
      <c r="SSW263" s="277"/>
      <c r="SSX263" s="277"/>
      <c r="SSY263" s="277"/>
      <c r="SSZ263" s="402"/>
      <c r="STA263" s="404"/>
      <c r="STB263" s="49"/>
      <c r="STC263" s="49"/>
      <c r="STD263" s="49"/>
      <c r="STE263" s="99"/>
      <c r="STF263" s="98"/>
      <c r="STG263" s="49"/>
      <c r="STH263" s="405"/>
      <c r="STI263" s="405"/>
      <c r="STJ263" s="277"/>
      <c r="STK263" s="277"/>
      <c r="STL263" s="277"/>
      <c r="STM263" s="277"/>
      <c r="STN263" s="277"/>
      <c r="STO263" s="277"/>
      <c r="STP263" s="277"/>
      <c r="STQ263" s="277"/>
      <c r="STR263" s="402"/>
      <c r="STS263" s="404"/>
      <c r="STT263" s="49"/>
      <c r="STU263" s="49"/>
      <c r="STV263" s="49"/>
      <c r="STW263" s="99"/>
      <c r="STX263" s="98"/>
      <c r="STY263" s="49"/>
      <c r="STZ263" s="405"/>
      <c r="SUA263" s="405"/>
      <c r="SUB263" s="277"/>
      <c r="SUC263" s="277"/>
      <c r="SUD263" s="277"/>
      <c r="SUE263" s="277"/>
      <c r="SUF263" s="277"/>
      <c r="SUG263" s="277"/>
      <c r="SUH263" s="277"/>
      <c r="SUI263" s="277"/>
      <c r="SUJ263" s="402"/>
      <c r="SUK263" s="404"/>
      <c r="SUL263" s="49"/>
      <c r="SUM263" s="49"/>
      <c r="SUN263" s="49"/>
      <c r="SUO263" s="99"/>
      <c r="SUP263" s="98"/>
      <c r="SUQ263" s="49"/>
      <c r="SUR263" s="405"/>
      <c r="SUS263" s="405"/>
      <c r="SUT263" s="277"/>
      <c r="SUU263" s="277"/>
      <c r="SUV263" s="277"/>
      <c r="SUW263" s="277"/>
      <c r="SUX263" s="277"/>
      <c r="SUY263" s="277"/>
      <c r="SUZ263" s="277"/>
      <c r="SVA263" s="277"/>
      <c r="SVB263" s="402"/>
      <c r="SVC263" s="404"/>
      <c r="SVD263" s="49"/>
      <c r="SVE263" s="49"/>
      <c r="SVF263" s="49"/>
      <c r="SVG263" s="99"/>
      <c r="SVH263" s="98"/>
      <c r="SVI263" s="49"/>
      <c r="SVJ263" s="405"/>
      <c r="SVK263" s="405"/>
      <c r="SVL263" s="277"/>
      <c r="SVM263" s="277"/>
      <c r="SVN263" s="277"/>
      <c r="SVO263" s="277"/>
      <c r="SVP263" s="277"/>
      <c r="SVQ263" s="277"/>
      <c r="SVR263" s="277"/>
      <c r="SVS263" s="277"/>
      <c r="SVT263" s="402"/>
      <c r="SVU263" s="404"/>
      <c r="SVV263" s="49"/>
      <c r="SVW263" s="49"/>
      <c r="SVX263" s="49"/>
      <c r="SVY263" s="99"/>
      <c r="SVZ263" s="98"/>
      <c r="SWA263" s="49"/>
      <c r="SWB263" s="405"/>
      <c r="SWC263" s="405"/>
      <c r="SWD263" s="277"/>
      <c r="SWE263" s="277"/>
      <c r="SWF263" s="277"/>
      <c r="SWG263" s="277"/>
      <c r="SWH263" s="277"/>
      <c r="SWI263" s="277"/>
      <c r="SWJ263" s="277"/>
      <c r="SWK263" s="277"/>
      <c r="SWL263" s="402"/>
      <c r="SWM263" s="404"/>
      <c r="SWN263" s="49"/>
      <c r="SWO263" s="49"/>
      <c r="SWP263" s="49"/>
      <c r="SWQ263" s="99"/>
      <c r="SWR263" s="98"/>
      <c r="SWS263" s="49"/>
      <c r="SWT263" s="405"/>
      <c r="SWU263" s="405"/>
      <c r="SWV263" s="277"/>
      <c r="SWW263" s="277"/>
      <c r="SWX263" s="277"/>
      <c r="SWY263" s="277"/>
      <c r="SWZ263" s="277"/>
      <c r="SXA263" s="277"/>
      <c r="SXB263" s="277"/>
      <c r="SXC263" s="277"/>
      <c r="SXD263" s="402"/>
      <c r="SXE263" s="404"/>
      <c r="SXF263" s="49"/>
      <c r="SXG263" s="49"/>
      <c r="SXH263" s="49"/>
      <c r="SXI263" s="99"/>
      <c r="SXJ263" s="98"/>
      <c r="SXK263" s="49"/>
      <c r="SXL263" s="405"/>
      <c r="SXM263" s="405"/>
      <c r="SXN263" s="277"/>
      <c r="SXO263" s="277"/>
      <c r="SXP263" s="277"/>
      <c r="SXQ263" s="277"/>
      <c r="SXR263" s="277"/>
      <c r="SXS263" s="277"/>
      <c r="SXT263" s="277"/>
      <c r="SXU263" s="277"/>
      <c r="SXV263" s="402"/>
      <c r="SXW263" s="404"/>
      <c r="SXX263" s="49"/>
      <c r="SXY263" s="49"/>
      <c r="SXZ263" s="49"/>
      <c r="SYA263" s="99"/>
      <c r="SYB263" s="98"/>
      <c r="SYC263" s="49"/>
      <c r="SYD263" s="405"/>
      <c r="SYE263" s="405"/>
      <c r="SYF263" s="277"/>
      <c r="SYG263" s="277"/>
      <c r="SYH263" s="277"/>
      <c r="SYI263" s="277"/>
      <c r="SYJ263" s="277"/>
      <c r="SYK263" s="277"/>
      <c r="SYL263" s="277"/>
      <c r="SYM263" s="277"/>
      <c r="SYN263" s="402"/>
      <c r="SYO263" s="404"/>
      <c r="SYP263" s="49"/>
      <c r="SYQ263" s="49"/>
      <c r="SYR263" s="49"/>
      <c r="SYS263" s="99"/>
      <c r="SYT263" s="98"/>
      <c r="SYU263" s="49"/>
      <c r="SYV263" s="405"/>
      <c r="SYW263" s="405"/>
      <c r="SYX263" s="277"/>
      <c r="SYY263" s="277"/>
      <c r="SYZ263" s="277"/>
      <c r="SZA263" s="277"/>
      <c r="SZB263" s="277"/>
      <c r="SZC263" s="277"/>
      <c r="SZD263" s="277"/>
      <c r="SZE263" s="277"/>
      <c r="SZF263" s="402"/>
      <c r="SZG263" s="404"/>
      <c r="SZH263" s="49"/>
      <c r="SZI263" s="49"/>
      <c r="SZJ263" s="49"/>
      <c r="SZK263" s="99"/>
      <c r="SZL263" s="98"/>
      <c r="SZM263" s="49"/>
      <c r="SZN263" s="405"/>
      <c r="SZO263" s="405"/>
      <c r="SZP263" s="277"/>
      <c r="SZQ263" s="277"/>
      <c r="SZR263" s="277"/>
      <c r="SZS263" s="277"/>
      <c r="SZT263" s="277"/>
      <c r="SZU263" s="277"/>
      <c r="SZV263" s="277"/>
      <c r="SZW263" s="277"/>
      <c r="SZX263" s="402"/>
      <c r="SZY263" s="404"/>
      <c r="SZZ263" s="49"/>
      <c r="TAA263" s="49"/>
      <c r="TAB263" s="49"/>
      <c r="TAC263" s="99"/>
      <c r="TAD263" s="98"/>
      <c r="TAE263" s="49"/>
      <c r="TAF263" s="405"/>
      <c r="TAG263" s="405"/>
      <c r="TAH263" s="277"/>
      <c r="TAI263" s="277"/>
      <c r="TAJ263" s="277"/>
      <c r="TAK263" s="277"/>
      <c r="TAL263" s="277"/>
      <c r="TAM263" s="277"/>
      <c r="TAN263" s="277"/>
      <c r="TAO263" s="277"/>
      <c r="TAP263" s="402"/>
      <c r="TAQ263" s="404"/>
      <c r="TAR263" s="49"/>
      <c r="TAS263" s="49"/>
      <c r="TAT263" s="49"/>
      <c r="TAU263" s="99"/>
      <c r="TAV263" s="98"/>
      <c r="TAW263" s="49"/>
      <c r="TAX263" s="405"/>
      <c r="TAY263" s="405"/>
      <c r="TAZ263" s="277"/>
      <c r="TBA263" s="277"/>
      <c r="TBB263" s="277"/>
      <c r="TBC263" s="277"/>
      <c r="TBD263" s="277"/>
      <c r="TBE263" s="277"/>
      <c r="TBF263" s="277"/>
      <c r="TBG263" s="277"/>
      <c r="TBH263" s="402"/>
      <c r="TBI263" s="404"/>
      <c r="TBJ263" s="49"/>
      <c r="TBK263" s="49"/>
      <c r="TBL263" s="49"/>
      <c r="TBM263" s="99"/>
      <c r="TBN263" s="98"/>
      <c r="TBO263" s="49"/>
      <c r="TBP263" s="405"/>
      <c r="TBQ263" s="405"/>
      <c r="TBR263" s="277"/>
      <c r="TBS263" s="277"/>
      <c r="TBT263" s="277"/>
      <c r="TBU263" s="277"/>
      <c r="TBV263" s="277"/>
      <c r="TBW263" s="277"/>
      <c r="TBX263" s="277"/>
      <c r="TBY263" s="277"/>
      <c r="TBZ263" s="402"/>
      <c r="TCA263" s="404"/>
      <c r="TCB263" s="49"/>
      <c r="TCC263" s="49"/>
      <c r="TCD263" s="49"/>
      <c r="TCE263" s="99"/>
      <c r="TCF263" s="98"/>
      <c r="TCG263" s="49"/>
      <c r="TCH263" s="405"/>
      <c r="TCI263" s="405"/>
      <c r="TCJ263" s="277"/>
      <c r="TCK263" s="277"/>
      <c r="TCL263" s="277"/>
      <c r="TCM263" s="277"/>
      <c r="TCN263" s="277"/>
      <c r="TCO263" s="277"/>
      <c r="TCP263" s="277"/>
      <c r="TCQ263" s="277"/>
      <c r="TCR263" s="402"/>
      <c r="TCS263" s="404"/>
      <c r="TCT263" s="49"/>
      <c r="TCU263" s="49"/>
      <c r="TCV263" s="49"/>
      <c r="TCW263" s="99"/>
      <c r="TCX263" s="98"/>
      <c r="TCY263" s="49"/>
      <c r="TCZ263" s="405"/>
      <c r="TDA263" s="405"/>
      <c r="TDB263" s="277"/>
      <c r="TDC263" s="277"/>
      <c r="TDD263" s="277"/>
      <c r="TDE263" s="277"/>
      <c r="TDF263" s="277"/>
      <c r="TDG263" s="277"/>
      <c r="TDH263" s="277"/>
      <c r="TDI263" s="277"/>
      <c r="TDJ263" s="402"/>
      <c r="TDK263" s="404"/>
      <c r="TDL263" s="49"/>
      <c r="TDM263" s="49"/>
      <c r="TDN263" s="49"/>
      <c r="TDO263" s="99"/>
      <c r="TDP263" s="98"/>
      <c r="TDQ263" s="49"/>
      <c r="TDR263" s="405"/>
      <c r="TDS263" s="405"/>
      <c r="TDT263" s="277"/>
      <c r="TDU263" s="277"/>
      <c r="TDV263" s="277"/>
      <c r="TDW263" s="277"/>
      <c r="TDX263" s="277"/>
      <c r="TDY263" s="277"/>
      <c r="TDZ263" s="277"/>
      <c r="TEA263" s="277"/>
      <c r="TEB263" s="402"/>
      <c r="TEC263" s="404"/>
      <c r="TED263" s="49"/>
      <c r="TEE263" s="49"/>
      <c r="TEF263" s="49"/>
      <c r="TEG263" s="99"/>
      <c r="TEH263" s="98"/>
      <c r="TEI263" s="49"/>
      <c r="TEJ263" s="405"/>
      <c r="TEK263" s="405"/>
      <c r="TEL263" s="277"/>
      <c r="TEM263" s="277"/>
      <c r="TEN263" s="277"/>
      <c r="TEO263" s="277"/>
      <c r="TEP263" s="277"/>
      <c r="TEQ263" s="277"/>
      <c r="TER263" s="277"/>
      <c r="TES263" s="277"/>
      <c r="TET263" s="402"/>
      <c r="TEU263" s="404"/>
      <c r="TEV263" s="49"/>
      <c r="TEW263" s="49"/>
      <c r="TEX263" s="49"/>
      <c r="TEY263" s="99"/>
      <c r="TEZ263" s="98"/>
      <c r="TFA263" s="49"/>
      <c r="TFB263" s="405"/>
      <c r="TFC263" s="405"/>
      <c r="TFD263" s="277"/>
      <c r="TFE263" s="277"/>
      <c r="TFF263" s="277"/>
      <c r="TFG263" s="277"/>
      <c r="TFH263" s="277"/>
      <c r="TFI263" s="277"/>
      <c r="TFJ263" s="277"/>
      <c r="TFK263" s="277"/>
      <c r="TFL263" s="402"/>
      <c r="TFM263" s="404"/>
      <c r="TFN263" s="49"/>
      <c r="TFO263" s="49"/>
      <c r="TFP263" s="49"/>
      <c r="TFQ263" s="99"/>
      <c r="TFR263" s="98"/>
      <c r="TFS263" s="49"/>
      <c r="TFT263" s="405"/>
      <c r="TFU263" s="405"/>
      <c r="TFV263" s="277"/>
      <c r="TFW263" s="277"/>
      <c r="TFX263" s="277"/>
      <c r="TFY263" s="277"/>
      <c r="TFZ263" s="277"/>
      <c r="TGA263" s="277"/>
      <c r="TGB263" s="277"/>
      <c r="TGC263" s="277"/>
      <c r="TGD263" s="402"/>
      <c r="TGE263" s="404"/>
      <c r="TGF263" s="49"/>
      <c r="TGG263" s="49"/>
      <c r="TGH263" s="49"/>
      <c r="TGI263" s="99"/>
      <c r="TGJ263" s="98"/>
      <c r="TGK263" s="49"/>
      <c r="TGL263" s="405"/>
      <c r="TGM263" s="405"/>
      <c r="TGN263" s="277"/>
      <c r="TGO263" s="277"/>
      <c r="TGP263" s="277"/>
      <c r="TGQ263" s="277"/>
      <c r="TGR263" s="277"/>
      <c r="TGS263" s="277"/>
      <c r="TGT263" s="277"/>
      <c r="TGU263" s="277"/>
      <c r="TGV263" s="402"/>
      <c r="TGW263" s="404"/>
      <c r="TGX263" s="49"/>
      <c r="TGY263" s="49"/>
      <c r="TGZ263" s="49"/>
      <c r="THA263" s="99"/>
      <c r="THB263" s="98"/>
      <c r="THC263" s="49"/>
      <c r="THD263" s="405"/>
      <c r="THE263" s="405"/>
      <c r="THF263" s="277"/>
      <c r="THG263" s="277"/>
      <c r="THH263" s="277"/>
      <c r="THI263" s="277"/>
      <c r="THJ263" s="277"/>
      <c r="THK263" s="277"/>
      <c r="THL263" s="277"/>
      <c r="THM263" s="277"/>
      <c r="THN263" s="402"/>
      <c r="THO263" s="404"/>
      <c r="THP263" s="49"/>
      <c r="THQ263" s="49"/>
      <c r="THR263" s="49"/>
      <c r="THS263" s="99"/>
      <c r="THT263" s="98"/>
      <c r="THU263" s="49"/>
      <c r="THV263" s="405"/>
      <c r="THW263" s="405"/>
      <c r="THX263" s="277"/>
      <c r="THY263" s="277"/>
      <c r="THZ263" s="277"/>
      <c r="TIA263" s="277"/>
      <c r="TIB263" s="277"/>
      <c r="TIC263" s="277"/>
      <c r="TID263" s="277"/>
      <c r="TIE263" s="277"/>
      <c r="TIF263" s="402"/>
      <c r="TIG263" s="404"/>
      <c r="TIH263" s="49"/>
      <c r="TII263" s="49"/>
      <c r="TIJ263" s="49"/>
      <c r="TIK263" s="99"/>
      <c r="TIL263" s="98"/>
      <c r="TIM263" s="49"/>
      <c r="TIN263" s="405"/>
      <c r="TIO263" s="405"/>
      <c r="TIP263" s="277"/>
      <c r="TIQ263" s="277"/>
      <c r="TIR263" s="277"/>
      <c r="TIS263" s="277"/>
      <c r="TIT263" s="277"/>
      <c r="TIU263" s="277"/>
      <c r="TIV263" s="277"/>
      <c r="TIW263" s="277"/>
      <c r="TIX263" s="402"/>
      <c r="TIY263" s="404"/>
      <c r="TIZ263" s="49"/>
      <c r="TJA263" s="49"/>
      <c r="TJB263" s="49"/>
      <c r="TJC263" s="99"/>
      <c r="TJD263" s="98"/>
      <c r="TJE263" s="49"/>
      <c r="TJF263" s="405"/>
      <c r="TJG263" s="405"/>
      <c r="TJH263" s="277"/>
      <c r="TJI263" s="277"/>
      <c r="TJJ263" s="277"/>
      <c r="TJK263" s="277"/>
      <c r="TJL263" s="277"/>
      <c r="TJM263" s="277"/>
      <c r="TJN263" s="277"/>
      <c r="TJO263" s="277"/>
      <c r="TJP263" s="402"/>
      <c r="TJQ263" s="404"/>
      <c r="TJR263" s="49"/>
      <c r="TJS263" s="49"/>
      <c r="TJT263" s="49"/>
      <c r="TJU263" s="99"/>
      <c r="TJV263" s="98"/>
      <c r="TJW263" s="49"/>
      <c r="TJX263" s="405"/>
      <c r="TJY263" s="405"/>
      <c r="TJZ263" s="277"/>
      <c r="TKA263" s="277"/>
      <c r="TKB263" s="277"/>
      <c r="TKC263" s="277"/>
      <c r="TKD263" s="277"/>
      <c r="TKE263" s="277"/>
      <c r="TKF263" s="277"/>
      <c r="TKG263" s="277"/>
      <c r="TKH263" s="402"/>
      <c r="TKI263" s="404"/>
      <c r="TKJ263" s="49"/>
      <c r="TKK263" s="49"/>
      <c r="TKL263" s="49"/>
      <c r="TKM263" s="99"/>
      <c r="TKN263" s="98"/>
      <c r="TKO263" s="49"/>
      <c r="TKP263" s="405"/>
      <c r="TKQ263" s="405"/>
      <c r="TKR263" s="277"/>
      <c r="TKS263" s="277"/>
      <c r="TKT263" s="277"/>
      <c r="TKU263" s="277"/>
      <c r="TKV263" s="277"/>
      <c r="TKW263" s="277"/>
      <c r="TKX263" s="277"/>
      <c r="TKY263" s="277"/>
      <c r="TKZ263" s="402"/>
      <c r="TLA263" s="404"/>
      <c r="TLB263" s="49"/>
      <c r="TLC263" s="49"/>
      <c r="TLD263" s="49"/>
      <c r="TLE263" s="99"/>
      <c r="TLF263" s="98"/>
      <c r="TLG263" s="49"/>
      <c r="TLH263" s="405"/>
      <c r="TLI263" s="405"/>
      <c r="TLJ263" s="277"/>
      <c r="TLK263" s="277"/>
      <c r="TLL263" s="277"/>
      <c r="TLM263" s="277"/>
      <c r="TLN263" s="277"/>
      <c r="TLO263" s="277"/>
      <c r="TLP263" s="277"/>
      <c r="TLQ263" s="277"/>
      <c r="TLR263" s="402"/>
      <c r="TLS263" s="404"/>
      <c r="TLT263" s="49"/>
      <c r="TLU263" s="49"/>
      <c r="TLV263" s="49"/>
      <c r="TLW263" s="99"/>
      <c r="TLX263" s="98"/>
      <c r="TLY263" s="49"/>
      <c r="TLZ263" s="405"/>
      <c r="TMA263" s="405"/>
      <c r="TMB263" s="277"/>
      <c r="TMC263" s="277"/>
      <c r="TMD263" s="277"/>
      <c r="TME263" s="277"/>
      <c r="TMF263" s="277"/>
      <c r="TMG263" s="277"/>
      <c r="TMH263" s="277"/>
      <c r="TMI263" s="277"/>
      <c r="TMJ263" s="402"/>
      <c r="TMK263" s="404"/>
      <c r="TML263" s="49"/>
      <c r="TMM263" s="49"/>
      <c r="TMN263" s="49"/>
      <c r="TMO263" s="99"/>
      <c r="TMP263" s="98"/>
      <c r="TMQ263" s="49"/>
      <c r="TMR263" s="405"/>
      <c r="TMS263" s="405"/>
      <c r="TMT263" s="277"/>
      <c r="TMU263" s="277"/>
      <c r="TMV263" s="277"/>
      <c r="TMW263" s="277"/>
      <c r="TMX263" s="277"/>
      <c r="TMY263" s="277"/>
      <c r="TMZ263" s="277"/>
      <c r="TNA263" s="277"/>
      <c r="TNB263" s="402"/>
      <c r="TNC263" s="404"/>
      <c r="TND263" s="49"/>
      <c r="TNE263" s="49"/>
      <c r="TNF263" s="49"/>
      <c r="TNG263" s="99"/>
      <c r="TNH263" s="98"/>
      <c r="TNI263" s="49"/>
      <c r="TNJ263" s="405"/>
      <c r="TNK263" s="405"/>
      <c r="TNL263" s="277"/>
      <c r="TNM263" s="277"/>
      <c r="TNN263" s="277"/>
      <c r="TNO263" s="277"/>
      <c r="TNP263" s="277"/>
      <c r="TNQ263" s="277"/>
      <c r="TNR263" s="277"/>
      <c r="TNS263" s="277"/>
      <c r="TNT263" s="402"/>
      <c r="TNU263" s="404"/>
      <c r="TNV263" s="49"/>
      <c r="TNW263" s="49"/>
      <c r="TNX263" s="49"/>
      <c r="TNY263" s="99"/>
      <c r="TNZ263" s="98"/>
      <c r="TOA263" s="49"/>
      <c r="TOB263" s="405"/>
      <c r="TOC263" s="405"/>
      <c r="TOD263" s="277"/>
      <c r="TOE263" s="277"/>
      <c r="TOF263" s="277"/>
      <c r="TOG263" s="277"/>
      <c r="TOH263" s="277"/>
      <c r="TOI263" s="277"/>
      <c r="TOJ263" s="277"/>
      <c r="TOK263" s="277"/>
      <c r="TOL263" s="402"/>
      <c r="TOM263" s="404"/>
      <c r="TON263" s="49"/>
      <c r="TOO263" s="49"/>
      <c r="TOP263" s="49"/>
      <c r="TOQ263" s="99"/>
      <c r="TOR263" s="98"/>
      <c r="TOS263" s="49"/>
      <c r="TOT263" s="405"/>
      <c r="TOU263" s="405"/>
      <c r="TOV263" s="277"/>
      <c r="TOW263" s="277"/>
      <c r="TOX263" s="277"/>
      <c r="TOY263" s="277"/>
      <c r="TOZ263" s="277"/>
      <c r="TPA263" s="277"/>
      <c r="TPB263" s="277"/>
      <c r="TPC263" s="277"/>
      <c r="TPD263" s="402"/>
      <c r="TPE263" s="404"/>
      <c r="TPF263" s="49"/>
      <c r="TPG263" s="49"/>
      <c r="TPH263" s="49"/>
      <c r="TPI263" s="99"/>
      <c r="TPJ263" s="98"/>
      <c r="TPK263" s="49"/>
      <c r="TPL263" s="405"/>
      <c r="TPM263" s="405"/>
      <c r="TPN263" s="277"/>
      <c r="TPO263" s="277"/>
      <c r="TPP263" s="277"/>
      <c r="TPQ263" s="277"/>
      <c r="TPR263" s="277"/>
      <c r="TPS263" s="277"/>
      <c r="TPT263" s="277"/>
      <c r="TPU263" s="277"/>
      <c r="TPV263" s="402"/>
      <c r="TPW263" s="404"/>
      <c r="TPX263" s="49"/>
      <c r="TPY263" s="49"/>
      <c r="TPZ263" s="49"/>
      <c r="TQA263" s="99"/>
      <c r="TQB263" s="98"/>
      <c r="TQC263" s="49"/>
      <c r="TQD263" s="405"/>
      <c r="TQE263" s="405"/>
      <c r="TQF263" s="277"/>
      <c r="TQG263" s="277"/>
      <c r="TQH263" s="277"/>
      <c r="TQI263" s="277"/>
      <c r="TQJ263" s="277"/>
      <c r="TQK263" s="277"/>
      <c r="TQL263" s="277"/>
      <c r="TQM263" s="277"/>
      <c r="TQN263" s="402"/>
      <c r="TQO263" s="404"/>
      <c r="TQP263" s="49"/>
      <c r="TQQ263" s="49"/>
      <c r="TQR263" s="49"/>
      <c r="TQS263" s="99"/>
      <c r="TQT263" s="98"/>
      <c r="TQU263" s="49"/>
      <c r="TQV263" s="405"/>
      <c r="TQW263" s="405"/>
      <c r="TQX263" s="277"/>
      <c r="TQY263" s="277"/>
      <c r="TQZ263" s="277"/>
      <c r="TRA263" s="277"/>
      <c r="TRB263" s="277"/>
      <c r="TRC263" s="277"/>
      <c r="TRD263" s="277"/>
      <c r="TRE263" s="277"/>
      <c r="TRF263" s="402"/>
      <c r="TRG263" s="404"/>
      <c r="TRH263" s="49"/>
      <c r="TRI263" s="49"/>
      <c r="TRJ263" s="49"/>
      <c r="TRK263" s="99"/>
      <c r="TRL263" s="98"/>
      <c r="TRM263" s="49"/>
      <c r="TRN263" s="405"/>
      <c r="TRO263" s="405"/>
      <c r="TRP263" s="277"/>
      <c r="TRQ263" s="277"/>
      <c r="TRR263" s="277"/>
      <c r="TRS263" s="277"/>
      <c r="TRT263" s="277"/>
      <c r="TRU263" s="277"/>
      <c r="TRV263" s="277"/>
      <c r="TRW263" s="277"/>
      <c r="TRX263" s="402"/>
      <c r="TRY263" s="404"/>
      <c r="TRZ263" s="49"/>
      <c r="TSA263" s="49"/>
      <c r="TSB263" s="49"/>
      <c r="TSC263" s="99"/>
      <c r="TSD263" s="98"/>
      <c r="TSE263" s="49"/>
      <c r="TSF263" s="405"/>
      <c r="TSG263" s="405"/>
      <c r="TSH263" s="277"/>
      <c r="TSI263" s="277"/>
      <c r="TSJ263" s="277"/>
      <c r="TSK263" s="277"/>
      <c r="TSL263" s="277"/>
      <c r="TSM263" s="277"/>
      <c r="TSN263" s="277"/>
      <c r="TSO263" s="277"/>
      <c r="TSP263" s="402"/>
      <c r="TSQ263" s="404"/>
      <c r="TSR263" s="49"/>
      <c r="TSS263" s="49"/>
      <c r="TST263" s="49"/>
      <c r="TSU263" s="99"/>
      <c r="TSV263" s="98"/>
      <c r="TSW263" s="49"/>
      <c r="TSX263" s="405"/>
      <c r="TSY263" s="405"/>
      <c r="TSZ263" s="277"/>
      <c r="TTA263" s="277"/>
      <c r="TTB263" s="277"/>
      <c r="TTC263" s="277"/>
      <c r="TTD263" s="277"/>
      <c r="TTE263" s="277"/>
      <c r="TTF263" s="277"/>
      <c r="TTG263" s="277"/>
      <c r="TTH263" s="402"/>
      <c r="TTI263" s="404"/>
      <c r="TTJ263" s="49"/>
      <c r="TTK263" s="49"/>
      <c r="TTL263" s="49"/>
      <c r="TTM263" s="99"/>
      <c r="TTN263" s="98"/>
      <c r="TTO263" s="49"/>
      <c r="TTP263" s="405"/>
      <c r="TTQ263" s="405"/>
      <c r="TTR263" s="277"/>
      <c r="TTS263" s="277"/>
      <c r="TTT263" s="277"/>
      <c r="TTU263" s="277"/>
      <c r="TTV263" s="277"/>
      <c r="TTW263" s="277"/>
      <c r="TTX263" s="277"/>
      <c r="TTY263" s="277"/>
      <c r="TTZ263" s="402"/>
      <c r="TUA263" s="404"/>
      <c r="TUB263" s="49"/>
      <c r="TUC263" s="49"/>
      <c r="TUD263" s="49"/>
      <c r="TUE263" s="99"/>
      <c r="TUF263" s="98"/>
      <c r="TUG263" s="49"/>
      <c r="TUH263" s="405"/>
      <c r="TUI263" s="405"/>
      <c r="TUJ263" s="277"/>
      <c r="TUK263" s="277"/>
      <c r="TUL263" s="277"/>
      <c r="TUM263" s="277"/>
      <c r="TUN263" s="277"/>
      <c r="TUO263" s="277"/>
      <c r="TUP263" s="277"/>
      <c r="TUQ263" s="277"/>
      <c r="TUR263" s="402"/>
      <c r="TUS263" s="404"/>
      <c r="TUT263" s="49"/>
      <c r="TUU263" s="49"/>
      <c r="TUV263" s="49"/>
      <c r="TUW263" s="99"/>
      <c r="TUX263" s="98"/>
      <c r="TUY263" s="49"/>
      <c r="TUZ263" s="405"/>
      <c r="TVA263" s="405"/>
      <c r="TVB263" s="277"/>
      <c r="TVC263" s="277"/>
      <c r="TVD263" s="277"/>
      <c r="TVE263" s="277"/>
      <c r="TVF263" s="277"/>
      <c r="TVG263" s="277"/>
      <c r="TVH263" s="277"/>
      <c r="TVI263" s="277"/>
      <c r="TVJ263" s="402"/>
      <c r="TVK263" s="404"/>
      <c r="TVL263" s="49"/>
      <c r="TVM263" s="49"/>
      <c r="TVN263" s="49"/>
      <c r="TVO263" s="99"/>
      <c r="TVP263" s="98"/>
      <c r="TVQ263" s="49"/>
      <c r="TVR263" s="405"/>
      <c r="TVS263" s="405"/>
      <c r="TVT263" s="277"/>
      <c r="TVU263" s="277"/>
      <c r="TVV263" s="277"/>
      <c r="TVW263" s="277"/>
      <c r="TVX263" s="277"/>
      <c r="TVY263" s="277"/>
      <c r="TVZ263" s="277"/>
      <c r="TWA263" s="277"/>
      <c r="TWB263" s="402"/>
      <c r="TWC263" s="404"/>
      <c r="TWD263" s="49"/>
      <c r="TWE263" s="49"/>
      <c r="TWF263" s="49"/>
      <c r="TWG263" s="99"/>
      <c r="TWH263" s="98"/>
      <c r="TWI263" s="49"/>
      <c r="TWJ263" s="405"/>
      <c r="TWK263" s="405"/>
      <c r="TWL263" s="277"/>
      <c r="TWM263" s="277"/>
      <c r="TWN263" s="277"/>
      <c r="TWO263" s="277"/>
      <c r="TWP263" s="277"/>
      <c r="TWQ263" s="277"/>
      <c r="TWR263" s="277"/>
      <c r="TWS263" s="277"/>
      <c r="TWT263" s="402"/>
      <c r="TWU263" s="404"/>
      <c r="TWV263" s="49"/>
      <c r="TWW263" s="49"/>
      <c r="TWX263" s="49"/>
      <c r="TWY263" s="99"/>
      <c r="TWZ263" s="98"/>
      <c r="TXA263" s="49"/>
      <c r="TXB263" s="405"/>
      <c r="TXC263" s="405"/>
      <c r="TXD263" s="277"/>
      <c r="TXE263" s="277"/>
      <c r="TXF263" s="277"/>
      <c r="TXG263" s="277"/>
      <c r="TXH263" s="277"/>
      <c r="TXI263" s="277"/>
      <c r="TXJ263" s="277"/>
      <c r="TXK263" s="277"/>
      <c r="TXL263" s="402"/>
      <c r="TXM263" s="404"/>
      <c r="TXN263" s="49"/>
      <c r="TXO263" s="49"/>
      <c r="TXP263" s="49"/>
      <c r="TXQ263" s="99"/>
      <c r="TXR263" s="98"/>
      <c r="TXS263" s="49"/>
      <c r="TXT263" s="405"/>
      <c r="TXU263" s="405"/>
      <c r="TXV263" s="277"/>
      <c r="TXW263" s="277"/>
      <c r="TXX263" s="277"/>
      <c r="TXY263" s="277"/>
      <c r="TXZ263" s="277"/>
      <c r="TYA263" s="277"/>
      <c r="TYB263" s="277"/>
      <c r="TYC263" s="277"/>
      <c r="TYD263" s="402"/>
      <c r="TYE263" s="404"/>
      <c r="TYF263" s="49"/>
      <c r="TYG263" s="49"/>
      <c r="TYH263" s="49"/>
      <c r="TYI263" s="99"/>
      <c r="TYJ263" s="98"/>
      <c r="TYK263" s="49"/>
      <c r="TYL263" s="405"/>
      <c r="TYM263" s="405"/>
      <c r="TYN263" s="277"/>
      <c r="TYO263" s="277"/>
      <c r="TYP263" s="277"/>
      <c r="TYQ263" s="277"/>
      <c r="TYR263" s="277"/>
      <c r="TYS263" s="277"/>
      <c r="TYT263" s="277"/>
      <c r="TYU263" s="277"/>
      <c r="TYV263" s="402"/>
      <c r="TYW263" s="404"/>
      <c r="TYX263" s="49"/>
      <c r="TYY263" s="49"/>
      <c r="TYZ263" s="49"/>
      <c r="TZA263" s="99"/>
      <c r="TZB263" s="98"/>
      <c r="TZC263" s="49"/>
      <c r="TZD263" s="405"/>
      <c r="TZE263" s="405"/>
      <c r="TZF263" s="277"/>
      <c r="TZG263" s="277"/>
      <c r="TZH263" s="277"/>
      <c r="TZI263" s="277"/>
      <c r="TZJ263" s="277"/>
      <c r="TZK263" s="277"/>
      <c r="TZL263" s="277"/>
      <c r="TZM263" s="277"/>
      <c r="TZN263" s="402"/>
      <c r="TZO263" s="404"/>
      <c r="TZP263" s="49"/>
      <c r="TZQ263" s="49"/>
      <c r="TZR263" s="49"/>
      <c r="TZS263" s="99"/>
      <c r="TZT263" s="98"/>
      <c r="TZU263" s="49"/>
      <c r="TZV263" s="405"/>
      <c r="TZW263" s="405"/>
      <c r="TZX263" s="277"/>
      <c r="TZY263" s="277"/>
      <c r="TZZ263" s="277"/>
      <c r="UAA263" s="277"/>
      <c r="UAB263" s="277"/>
      <c r="UAC263" s="277"/>
      <c r="UAD263" s="277"/>
      <c r="UAE263" s="277"/>
      <c r="UAF263" s="402"/>
      <c r="UAG263" s="404"/>
      <c r="UAH263" s="49"/>
      <c r="UAI263" s="49"/>
      <c r="UAJ263" s="49"/>
      <c r="UAK263" s="99"/>
      <c r="UAL263" s="98"/>
      <c r="UAM263" s="49"/>
      <c r="UAN263" s="405"/>
      <c r="UAO263" s="405"/>
      <c r="UAP263" s="277"/>
      <c r="UAQ263" s="277"/>
      <c r="UAR263" s="277"/>
      <c r="UAS263" s="277"/>
      <c r="UAT263" s="277"/>
      <c r="UAU263" s="277"/>
      <c r="UAV263" s="277"/>
      <c r="UAW263" s="277"/>
      <c r="UAX263" s="402"/>
      <c r="UAY263" s="404"/>
      <c r="UAZ263" s="49"/>
      <c r="UBA263" s="49"/>
      <c r="UBB263" s="49"/>
      <c r="UBC263" s="99"/>
      <c r="UBD263" s="98"/>
      <c r="UBE263" s="49"/>
      <c r="UBF263" s="405"/>
      <c r="UBG263" s="405"/>
      <c r="UBH263" s="277"/>
      <c r="UBI263" s="277"/>
      <c r="UBJ263" s="277"/>
      <c r="UBK263" s="277"/>
      <c r="UBL263" s="277"/>
      <c r="UBM263" s="277"/>
      <c r="UBN263" s="277"/>
      <c r="UBO263" s="277"/>
      <c r="UBP263" s="402"/>
      <c r="UBQ263" s="404"/>
      <c r="UBR263" s="49"/>
      <c r="UBS263" s="49"/>
      <c r="UBT263" s="49"/>
      <c r="UBU263" s="99"/>
      <c r="UBV263" s="98"/>
      <c r="UBW263" s="49"/>
      <c r="UBX263" s="405"/>
      <c r="UBY263" s="405"/>
      <c r="UBZ263" s="277"/>
      <c r="UCA263" s="277"/>
      <c r="UCB263" s="277"/>
      <c r="UCC263" s="277"/>
      <c r="UCD263" s="277"/>
      <c r="UCE263" s="277"/>
      <c r="UCF263" s="277"/>
      <c r="UCG263" s="277"/>
      <c r="UCH263" s="402"/>
      <c r="UCI263" s="404"/>
      <c r="UCJ263" s="49"/>
      <c r="UCK263" s="49"/>
      <c r="UCL263" s="49"/>
      <c r="UCM263" s="99"/>
      <c r="UCN263" s="98"/>
      <c r="UCO263" s="49"/>
      <c r="UCP263" s="405"/>
      <c r="UCQ263" s="405"/>
      <c r="UCR263" s="277"/>
      <c r="UCS263" s="277"/>
      <c r="UCT263" s="277"/>
      <c r="UCU263" s="277"/>
      <c r="UCV263" s="277"/>
      <c r="UCW263" s="277"/>
      <c r="UCX263" s="277"/>
      <c r="UCY263" s="277"/>
      <c r="UCZ263" s="402"/>
      <c r="UDA263" s="404"/>
      <c r="UDB263" s="49"/>
      <c r="UDC263" s="49"/>
      <c r="UDD263" s="49"/>
      <c r="UDE263" s="99"/>
      <c r="UDF263" s="98"/>
      <c r="UDG263" s="49"/>
      <c r="UDH263" s="405"/>
      <c r="UDI263" s="405"/>
      <c r="UDJ263" s="277"/>
      <c r="UDK263" s="277"/>
      <c r="UDL263" s="277"/>
      <c r="UDM263" s="277"/>
      <c r="UDN263" s="277"/>
      <c r="UDO263" s="277"/>
      <c r="UDP263" s="277"/>
      <c r="UDQ263" s="277"/>
      <c r="UDR263" s="402"/>
      <c r="UDS263" s="404"/>
      <c r="UDT263" s="49"/>
      <c r="UDU263" s="49"/>
      <c r="UDV263" s="49"/>
      <c r="UDW263" s="99"/>
      <c r="UDX263" s="98"/>
      <c r="UDY263" s="49"/>
      <c r="UDZ263" s="405"/>
      <c r="UEA263" s="405"/>
      <c r="UEB263" s="277"/>
      <c r="UEC263" s="277"/>
      <c r="UED263" s="277"/>
      <c r="UEE263" s="277"/>
      <c r="UEF263" s="277"/>
      <c r="UEG263" s="277"/>
      <c r="UEH263" s="277"/>
      <c r="UEI263" s="277"/>
      <c r="UEJ263" s="402"/>
      <c r="UEK263" s="404"/>
      <c r="UEL263" s="49"/>
      <c r="UEM263" s="49"/>
      <c r="UEN263" s="49"/>
      <c r="UEO263" s="99"/>
      <c r="UEP263" s="98"/>
      <c r="UEQ263" s="49"/>
      <c r="UER263" s="405"/>
      <c r="UES263" s="405"/>
      <c r="UET263" s="277"/>
      <c r="UEU263" s="277"/>
      <c r="UEV263" s="277"/>
      <c r="UEW263" s="277"/>
      <c r="UEX263" s="277"/>
      <c r="UEY263" s="277"/>
      <c r="UEZ263" s="277"/>
      <c r="UFA263" s="277"/>
      <c r="UFB263" s="402"/>
      <c r="UFC263" s="404"/>
      <c r="UFD263" s="49"/>
      <c r="UFE263" s="49"/>
      <c r="UFF263" s="49"/>
      <c r="UFG263" s="99"/>
      <c r="UFH263" s="98"/>
      <c r="UFI263" s="49"/>
      <c r="UFJ263" s="405"/>
      <c r="UFK263" s="405"/>
      <c r="UFL263" s="277"/>
      <c r="UFM263" s="277"/>
      <c r="UFN263" s="277"/>
      <c r="UFO263" s="277"/>
      <c r="UFP263" s="277"/>
      <c r="UFQ263" s="277"/>
      <c r="UFR263" s="277"/>
      <c r="UFS263" s="277"/>
      <c r="UFT263" s="402"/>
      <c r="UFU263" s="404"/>
      <c r="UFV263" s="49"/>
      <c r="UFW263" s="49"/>
      <c r="UFX263" s="49"/>
      <c r="UFY263" s="99"/>
      <c r="UFZ263" s="98"/>
      <c r="UGA263" s="49"/>
      <c r="UGB263" s="405"/>
      <c r="UGC263" s="405"/>
      <c r="UGD263" s="277"/>
      <c r="UGE263" s="277"/>
      <c r="UGF263" s="277"/>
      <c r="UGG263" s="277"/>
      <c r="UGH263" s="277"/>
      <c r="UGI263" s="277"/>
      <c r="UGJ263" s="277"/>
      <c r="UGK263" s="277"/>
      <c r="UGL263" s="402"/>
      <c r="UGM263" s="404"/>
      <c r="UGN263" s="49"/>
      <c r="UGO263" s="49"/>
      <c r="UGP263" s="49"/>
      <c r="UGQ263" s="99"/>
      <c r="UGR263" s="98"/>
      <c r="UGS263" s="49"/>
      <c r="UGT263" s="405"/>
      <c r="UGU263" s="405"/>
      <c r="UGV263" s="277"/>
      <c r="UGW263" s="277"/>
      <c r="UGX263" s="277"/>
      <c r="UGY263" s="277"/>
      <c r="UGZ263" s="277"/>
      <c r="UHA263" s="277"/>
      <c r="UHB263" s="277"/>
      <c r="UHC263" s="277"/>
      <c r="UHD263" s="402"/>
      <c r="UHE263" s="404"/>
      <c r="UHF263" s="49"/>
      <c r="UHG263" s="49"/>
      <c r="UHH263" s="49"/>
      <c r="UHI263" s="99"/>
      <c r="UHJ263" s="98"/>
      <c r="UHK263" s="49"/>
      <c r="UHL263" s="405"/>
      <c r="UHM263" s="405"/>
      <c r="UHN263" s="277"/>
      <c r="UHO263" s="277"/>
      <c r="UHP263" s="277"/>
      <c r="UHQ263" s="277"/>
      <c r="UHR263" s="277"/>
      <c r="UHS263" s="277"/>
      <c r="UHT263" s="277"/>
      <c r="UHU263" s="277"/>
      <c r="UHV263" s="402"/>
      <c r="UHW263" s="404"/>
      <c r="UHX263" s="49"/>
      <c r="UHY263" s="49"/>
      <c r="UHZ263" s="49"/>
      <c r="UIA263" s="99"/>
      <c r="UIB263" s="98"/>
      <c r="UIC263" s="49"/>
      <c r="UID263" s="405"/>
      <c r="UIE263" s="405"/>
      <c r="UIF263" s="277"/>
      <c r="UIG263" s="277"/>
      <c r="UIH263" s="277"/>
      <c r="UII263" s="277"/>
      <c r="UIJ263" s="277"/>
      <c r="UIK263" s="277"/>
      <c r="UIL263" s="277"/>
      <c r="UIM263" s="277"/>
      <c r="UIN263" s="402"/>
      <c r="UIO263" s="404"/>
      <c r="UIP263" s="49"/>
      <c r="UIQ263" s="49"/>
      <c r="UIR263" s="49"/>
      <c r="UIS263" s="99"/>
      <c r="UIT263" s="98"/>
      <c r="UIU263" s="49"/>
      <c r="UIV263" s="405"/>
      <c r="UIW263" s="405"/>
      <c r="UIX263" s="277"/>
      <c r="UIY263" s="277"/>
      <c r="UIZ263" s="277"/>
      <c r="UJA263" s="277"/>
      <c r="UJB263" s="277"/>
      <c r="UJC263" s="277"/>
      <c r="UJD263" s="277"/>
      <c r="UJE263" s="277"/>
      <c r="UJF263" s="402"/>
      <c r="UJG263" s="404"/>
      <c r="UJH263" s="49"/>
      <c r="UJI263" s="49"/>
      <c r="UJJ263" s="49"/>
      <c r="UJK263" s="99"/>
      <c r="UJL263" s="98"/>
      <c r="UJM263" s="49"/>
      <c r="UJN263" s="405"/>
      <c r="UJO263" s="405"/>
      <c r="UJP263" s="277"/>
      <c r="UJQ263" s="277"/>
      <c r="UJR263" s="277"/>
      <c r="UJS263" s="277"/>
      <c r="UJT263" s="277"/>
      <c r="UJU263" s="277"/>
      <c r="UJV263" s="277"/>
      <c r="UJW263" s="277"/>
      <c r="UJX263" s="402"/>
      <c r="UJY263" s="404"/>
      <c r="UJZ263" s="49"/>
      <c r="UKA263" s="49"/>
      <c r="UKB263" s="49"/>
      <c r="UKC263" s="99"/>
      <c r="UKD263" s="98"/>
      <c r="UKE263" s="49"/>
      <c r="UKF263" s="405"/>
      <c r="UKG263" s="405"/>
      <c r="UKH263" s="277"/>
      <c r="UKI263" s="277"/>
      <c r="UKJ263" s="277"/>
      <c r="UKK263" s="277"/>
      <c r="UKL263" s="277"/>
      <c r="UKM263" s="277"/>
      <c r="UKN263" s="277"/>
      <c r="UKO263" s="277"/>
      <c r="UKP263" s="402"/>
      <c r="UKQ263" s="404"/>
      <c r="UKR263" s="49"/>
      <c r="UKS263" s="49"/>
      <c r="UKT263" s="49"/>
      <c r="UKU263" s="99"/>
      <c r="UKV263" s="98"/>
      <c r="UKW263" s="49"/>
      <c r="UKX263" s="405"/>
      <c r="UKY263" s="405"/>
      <c r="UKZ263" s="277"/>
      <c r="ULA263" s="277"/>
      <c r="ULB263" s="277"/>
      <c r="ULC263" s="277"/>
      <c r="ULD263" s="277"/>
      <c r="ULE263" s="277"/>
      <c r="ULF263" s="277"/>
      <c r="ULG263" s="277"/>
      <c r="ULH263" s="402"/>
      <c r="ULI263" s="404"/>
      <c r="ULJ263" s="49"/>
      <c r="ULK263" s="49"/>
      <c r="ULL263" s="49"/>
      <c r="ULM263" s="99"/>
      <c r="ULN263" s="98"/>
      <c r="ULO263" s="49"/>
      <c r="ULP263" s="405"/>
      <c r="ULQ263" s="405"/>
      <c r="ULR263" s="277"/>
      <c r="ULS263" s="277"/>
      <c r="ULT263" s="277"/>
      <c r="ULU263" s="277"/>
      <c r="ULV263" s="277"/>
      <c r="ULW263" s="277"/>
      <c r="ULX263" s="277"/>
      <c r="ULY263" s="277"/>
      <c r="ULZ263" s="402"/>
      <c r="UMA263" s="404"/>
      <c r="UMB263" s="49"/>
      <c r="UMC263" s="49"/>
      <c r="UMD263" s="49"/>
      <c r="UME263" s="99"/>
      <c r="UMF263" s="98"/>
      <c r="UMG263" s="49"/>
      <c r="UMH263" s="405"/>
      <c r="UMI263" s="405"/>
      <c r="UMJ263" s="277"/>
      <c r="UMK263" s="277"/>
      <c r="UML263" s="277"/>
      <c r="UMM263" s="277"/>
      <c r="UMN263" s="277"/>
      <c r="UMO263" s="277"/>
      <c r="UMP263" s="277"/>
      <c r="UMQ263" s="277"/>
      <c r="UMR263" s="402"/>
      <c r="UMS263" s="404"/>
      <c r="UMT263" s="49"/>
      <c r="UMU263" s="49"/>
      <c r="UMV263" s="49"/>
      <c r="UMW263" s="99"/>
      <c r="UMX263" s="98"/>
      <c r="UMY263" s="49"/>
      <c r="UMZ263" s="405"/>
      <c r="UNA263" s="405"/>
      <c r="UNB263" s="277"/>
      <c r="UNC263" s="277"/>
      <c r="UND263" s="277"/>
      <c r="UNE263" s="277"/>
      <c r="UNF263" s="277"/>
      <c r="UNG263" s="277"/>
      <c r="UNH263" s="277"/>
      <c r="UNI263" s="277"/>
      <c r="UNJ263" s="402"/>
      <c r="UNK263" s="404"/>
      <c r="UNL263" s="49"/>
      <c r="UNM263" s="49"/>
      <c r="UNN263" s="49"/>
      <c r="UNO263" s="99"/>
      <c r="UNP263" s="98"/>
      <c r="UNQ263" s="49"/>
      <c r="UNR263" s="405"/>
      <c r="UNS263" s="405"/>
      <c r="UNT263" s="277"/>
      <c r="UNU263" s="277"/>
      <c r="UNV263" s="277"/>
      <c r="UNW263" s="277"/>
      <c r="UNX263" s="277"/>
      <c r="UNY263" s="277"/>
      <c r="UNZ263" s="277"/>
      <c r="UOA263" s="277"/>
      <c r="UOB263" s="402"/>
      <c r="UOC263" s="404"/>
      <c r="UOD263" s="49"/>
      <c r="UOE263" s="49"/>
      <c r="UOF263" s="49"/>
      <c r="UOG263" s="99"/>
      <c r="UOH263" s="98"/>
      <c r="UOI263" s="49"/>
      <c r="UOJ263" s="405"/>
      <c r="UOK263" s="405"/>
      <c r="UOL263" s="277"/>
      <c r="UOM263" s="277"/>
      <c r="UON263" s="277"/>
      <c r="UOO263" s="277"/>
      <c r="UOP263" s="277"/>
      <c r="UOQ263" s="277"/>
      <c r="UOR263" s="277"/>
      <c r="UOS263" s="277"/>
      <c r="UOT263" s="402"/>
      <c r="UOU263" s="404"/>
      <c r="UOV263" s="49"/>
      <c r="UOW263" s="49"/>
      <c r="UOX263" s="49"/>
      <c r="UOY263" s="99"/>
      <c r="UOZ263" s="98"/>
      <c r="UPA263" s="49"/>
      <c r="UPB263" s="405"/>
      <c r="UPC263" s="405"/>
      <c r="UPD263" s="277"/>
      <c r="UPE263" s="277"/>
      <c r="UPF263" s="277"/>
      <c r="UPG263" s="277"/>
      <c r="UPH263" s="277"/>
      <c r="UPI263" s="277"/>
      <c r="UPJ263" s="277"/>
      <c r="UPK263" s="277"/>
      <c r="UPL263" s="402"/>
      <c r="UPM263" s="404"/>
      <c r="UPN263" s="49"/>
      <c r="UPO263" s="49"/>
      <c r="UPP263" s="49"/>
      <c r="UPQ263" s="99"/>
      <c r="UPR263" s="98"/>
      <c r="UPS263" s="49"/>
      <c r="UPT263" s="405"/>
      <c r="UPU263" s="405"/>
      <c r="UPV263" s="277"/>
      <c r="UPW263" s="277"/>
      <c r="UPX263" s="277"/>
      <c r="UPY263" s="277"/>
      <c r="UPZ263" s="277"/>
      <c r="UQA263" s="277"/>
      <c r="UQB263" s="277"/>
      <c r="UQC263" s="277"/>
      <c r="UQD263" s="402"/>
      <c r="UQE263" s="404"/>
      <c r="UQF263" s="49"/>
      <c r="UQG263" s="49"/>
      <c r="UQH263" s="49"/>
      <c r="UQI263" s="99"/>
      <c r="UQJ263" s="98"/>
      <c r="UQK263" s="49"/>
      <c r="UQL263" s="405"/>
      <c r="UQM263" s="405"/>
      <c r="UQN263" s="277"/>
      <c r="UQO263" s="277"/>
      <c r="UQP263" s="277"/>
      <c r="UQQ263" s="277"/>
      <c r="UQR263" s="277"/>
      <c r="UQS263" s="277"/>
      <c r="UQT263" s="277"/>
      <c r="UQU263" s="277"/>
      <c r="UQV263" s="402"/>
      <c r="UQW263" s="404"/>
      <c r="UQX263" s="49"/>
      <c r="UQY263" s="49"/>
      <c r="UQZ263" s="49"/>
      <c r="URA263" s="99"/>
      <c r="URB263" s="98"/>
      <c r="URC263" s="49"/>
      <c r="URD263" s="405"/>
      <c r="URE263" s="405"/>
      <c r="URF263" s="277"/>
      <c r="URG263" s="277"/>
      <c r="URH263" s="277"/>
      <c r="URI263" s="277"/>
      <c r="URJ263" s="277"/>
      <c r="URK263" s="277"/>
      <c r="URL263" s="277"/>
      <c r="URM263" s="277"/>
      <c r="URN263" s="402"/>
      <c r="URO263" s="404"/>
      <c r="URP263" s="49"/>
      <c r="URQ263" s="49"/>
      <c r="URR263" s="49"/>
      <c r="URS263" s="99"/>
      <c r="URT263" s="98"/>
      <c r="URU263" s="49"/>
      <c r="URV263" s="405"/>
      <c r="URW263" s="405"/>
      <c r="URX263" s="277"/>
      <c r="URY263" s="277"/>
      <c r="URZ263" s="277"/>
      <c r="USA263" s="277"/>
      <c r="USB263" s="277"/>
      <c r="USC263" s="277"/>
      <c r="USD263" s="277"/>
      <c r="USE263" s="277"/>
      <c r="USF263" s="402"/>
      <c r="USG263" s="404"/>
      <c r="USH263" s="49"/>
      <c r="USI263" s="49"/>
      <c r="USJ263" s="49"/>
      <c r="USK263" s="99"/>
      <c r="USL263" s="98"/>
      <c r="USM263" s="49"/>
      <c r="USN263" s="405"/>
      <c r="USO263" s="405"/>
      <c r="USP263" s="277"/>
      <c r="USQ263" s="277"/>
      <c r="USR263" s="277"/>
      <c r="USS263" s="277"/>
      <c r="UST263" s="277"/>
      <c r="USU263" s="277"/>
      <c r="USV263" s="277"/>
      <c r="USW263" s="277"/>
      <c r="USX263" s="402"/>
      <c r="USY263" s="404"/>
      <c r="USZ263" s="49"/>
      <c r="UTA263" s="49"/>
      <c r="UTB263" s="49"/>
      <c r="UTC263" s="99"/>
      <c r="UTD263" s="98"/>
      <c r="UTE263" s="49"/>
      <c r="UTF263" s="405"/>
      <c r="UTG263" s="405"/>
      <c r="UTH263" s="277"/>
      <c r="UTI263" s="277"/>
      <c r="UTJ263" s="277"/>
      <c r="UTK263" s="277"/>
      <c r="UTL263" s="277"/>
      <c r="UTM263" s="277"/>
      <c r="UTN263" s="277"/>
      <c r="UTO263" s="277"/>
      <c r="UTP263" s="402"/>
      <c r="UTQ263" s="404"/>
      <c r="UTR263" s="49"/>
      <c r="UTS263" s="49"/>
      <c r="UTT263" s="49"/>
      <c r="UTU263" s="99"/>
      <c r="UTV263" s="98"/>
      <c r="UTW263" s="49"/>
      <c r="UTX263" s="405"/>
      <c r="UTY263" s="405"/>
      <c r="UTZ263" s="277"/>
      <c r="UUA263" s="277"/>
      <c r="UUB263" s="277"/>
      <c r="UUC263" s="277"/>
      <c r="UUD263" s="277"/>
      <c r="UUE263" s="277"/>
      <c r="UUF263" s="277"/>
      <c r="UUG263" s="277"/>
      <c r="UUH263" s="402"/>
      <c r="UUI263" s="404"/>
      <c r="UUJ263" s="49"/>
      <c r="UUK263" s="49"/>
      <c r="UUL263" s="49"/>
      <c r="UUM263" s="99"/>
      <c r="UUN263" s="98"/>
      <c r="UUO263" s="49"/>
      <c r="UUP263" s="405"/>
      <c r="UUQ263" s="405"/>
      <c r="UUR263" s="277"/>
      <c r="UUS263" s="277"/>
      <c r="UUT263" s="277"/>
      <c r="UUU263" s="277"/>
      <c r="UUV263" s="277"/>
      <c r="UUW263" s="277"/>
      <c r="UUX263" s="277"/>
      <c r="UUY263" s="277"/>
      <c r="UUZ263" s="402"/>
      <c r="UVA263" s="404"/>
      <c r="UVB263" s="49"/>
      <c r="UVC263" s="49"/>
      <c r="UVD263" s="49"/>
      <c r="UVE263" s="99"/>
      <c r="UVF263" s="98"/>
      <c r="UVG263" s="49"/>
      <c r="UVH263" s="405"/>
      <c r="UVI263" s="405"/>
      <c r="UVJ263" s="277"/>
      <c r="UVK263" s="277"/>
      <c r="UVL263" s="277"/>
      <c r="UVM263" s="277"/>
      <c r="UVN263" s="277"/>
      <c r="UVO263" s="277"/>
      <c r="UVP263" s="277"/>
      <c r="UVQ263" s="277"/>
      <c r="UVR263" s="402"/>
      <c r="UVS263" s="404"/>
      <c r="UVT263" s="49"/>
      <c r="UVU263" s="49"/>
      <c r="UVV263" s="49"/>
      <c r="UVW263" s="99"/>
      <c r="UVX263" s="98"/>
      <c r="UVY263" s="49"/>
      <c r="UVZ263" s="405"/>
      <c r="UWA263" s="405"/>
      <c r="UWB263" s="277"/>
      <c r="UWC263" s="277"/>
      <c r="UWD263" s="277"/>
      <c r="UWE263" s="277"/>
      <c r="UWF263" s="277"/>
      <c r="UWG263" s="277"/>
      <c r="UWH263" s="277"/>
      <c r="UWI263" s="277"/>
      <c r="UWJ263" s="402"/>
      <c r="UWK263" s="404"/>
      <c r="UWL263" s="49"/>
      <c r="UWM263" s="49"/>
      <c r="UWN263" s="49"/>
      <c r="UWO263" s="99"/>
      <c r="UWP263" s="98"/>
      <c r="UWQ263" s="49"/>
      <c r="UWR263" s="405"/>
      <c r="UWS263" s="405"/>
      <c r="UWT263" s="277"/>
      <c r="UWU263" s="277"/>
      <c r="UWV263" s="277"/>
      <c r="UWW263" s="277"/>
      <c r="UWX263" s="277"/>
      <c r="UWY263" s="277"/>
      <c r="UWZ263" s="277"/>
      <c r="UXA263" s="277"/>
      <c r="UXB263" s="402"/>
      <c r="UXC263" s="404"/>
      <c r="UXD263" s="49"/>
      <c r="UXE263" s="49"/>
      <c r="UXF263" s="49"/>
      <c r="UXG263" s="99"/>
      <c r="UXH263" s="98"/>
      <c r="UXI263" s="49"/>
      <c r="UXJ263" s="405"/>
      <c r="UXK263" s="405"/>
      <c r="UXL263" s="277"/>
      <c r="UXM263" s="277"/>
      <c r="UXN263" s="277"/>
      <c r="UXO263" s="277"/>
      <c r="UXP263" s="277"/>
      <c r="UXQ263" s="277"/>
      <c r="UXR263" s="277"/>
      <c r="UXS263" s="277"/>
      <c r="UXT263" s="402"/>
      <c r="UXU263" s="404"/>
      <c r="UXV263" s="49"/>
      <c r="UXW263" s="49"/>
      <c r="UXX263" s="49"/>
      <c r="UXY263" s="99"/>
      <c r="UXZ263" s="98"/>
      <c r="UYA263" s="49"/>
      <c r="UYB263" s="405"/>
      <c r="UYC263" s="405"/>
      <c r="UYD263" s="277"/>
      <c r="UYE263" s="277"/>
      <c r="UYF263" s="277"/>
      <c r="UYG263" s="277"/>
      <c r="UYH263" s="277"/>
      <c r="UYI263" s="277"/>
      <c r="UYJ263" s="277"/>
      <c r="UYK263" s="277"/>
      <c r="UYL263" s="402"/>
      <c r="UYM263" s="404"/>
      <c r="UYN263" s="49"/>
      <c r="UYO263" s="49"/>
      <c r="UYP263" s="49"/>
      <c r="UYQ263" s="99"/>
      <c r="UYR263" s="98"/>
      <c r="UYS263" s="49"/>
      <c r="UYT263" s="405"/>
      <c r="UYU263" s="405"/>
      <c r="UYV263" s="277"/>
      <c r="UYW263" s="277"/>
      <c r="UYX263" s="277"/>
      <c r="UYY263" s="277"/>
      <c r="UYZ263" s="277"/>
      <c r="UZA263" s="277"/>
      <c r="UZB263" s="277"/>
      <c r="UZC263" s="277"/>
      <c r="UZD263" s="402"/>
      <c r="UZE263" s="404"/>
      <c r="UZF263" s="49"/>
      <c r="UZG263" s="49"/>
      <c r="UZH263" s="49"/>
      <c r="UZI263" s="99"/>
      <c r="UZJ263" s="98"/>
      <c r="UZK263" s="49"/>
      <c r="UZL263" s="405"/>
      <c r="UZM263" s="405"/>
      <c r="UZN263" s="277"/>
      <c r="UZO263" s="277"/>
      <c r="UZP263" s="277"/>
      <c r="UZQ263" s="277"/>
      <c r="UZR263" s="277"/>
      <c r="UZS263" s="277"/>
      <c r="UZT263" s="277"/>
      <c r="UZU263" s="277"/>
      <c r="UZV263" s="402"/>
      <c r="UZW263" s="404"/>
      <c r="UZX263" s="49"/>
      <c r="UZY263" s="49"/>
      <c r="UZZ263" s="49"/>
      <c r="VAA263" s="99"/>
      <c r="VAB263" s="98"/>
      <c r="VAC263" s="49"/>
      <c r="VAD263" s="405"/>
      <c r="VAE263" s="405"/>
      <c r="VAF263" s="277"/>
      <c r="VAG263" s="277"/>
      <c r="VAH263" s="277"/>
      <c r="VAI263" s="277"/>
      <c r="VAJ263" s="277"/>
      <c r="VAK263" s="277"/>
      <c r="VAL263" s="277"/>
      <c r="VAM263" s="277"/>
      <c r="VAN263" s="402"/>
      <c r="VAO263" s="404"/>
      <c r="VAP263" s="49"/>
      <c r="VAQ263" s="49"/>
      <c r="VAR263" s="49"/>
      <c r="VAS263" s="99"/>
      <c r="VAT263" s="98"/>
      <c r="VAU263" s="49"/>
      <c r="VAV263" s="405"/>
      <c r="VAW263" s="405"/>
      <c r="VAX263" s="277"/>
      <c r="VAY263" s="277"/>
      <c r="VAZ263" s="277"/>
      <c r="VBA263" s="277"/>
      <c r="VBB263" s="277"/>
      <c r="VBC263" s="277"/>
      <c r="VBD263" s="277"/>
      <c r="VBE263" s="277"/>
      <c r="VBF263" s="402"/>
      <c r="VBG263" s="404"/>
      <c r="VBH263" s="49"/>
      <c r="VBI263" s="49"/>
      <c r="VBJ263" s="49"/>
      <c r="VBK263" s="99"/>
      <c r="VBL263" s="98"/>
      <c r="VBM263" s="49"/>
      <c r="VBN263" s="405"/>
      <c r="VBO263" s="405"/>
      <c r="VBP263" s="277"/>
      <c r="VBQ263" s="277"/>
      <c r="VBR263" s="277"/>
      <c r="VBS263" s="277"/>
      <c r="VBT263" s="277"/>
      <c r="VBU263" s="277"/>
      <c r="VBV263" s="277"/>
      <c r="VBW263" s="277"/>
      <c r="VBX263" s="402"/>
      <c r="VBY263" s="404"/>
      <c r="VBZ263" s="49"/>
      <c r="VCA263" s="49"/>
      <c r="VCB263" s="49"/>
      <c r="VCC263" s="99"/>
      <c r="VCD263" s="98"/>
      <c r="VCE263" s="49"/>
      <c r="VCF263" s="405"/>
      <c r="VCG263" s="405"/>
      <c r="VCH263" s="277"/>
      <c r="VCI263" s="277"/>
      <c r="VCJ263" s="277"/>
      <c r="VCK263" s="277"/>
      <c r="VCL263" s="277"/>
      <c r="VCM263" s="277"/>
      <c r="VCN263" s="277"/>
      <c r="VCO263" s="277"/>
      <c r="VCP263" s="402"/>
      <c r="VCQ263" s="404"/>
      <c r="VCR263" s="49"/>
      <c r="VCS263" s="49"/>
      <c r="VCT263" s="49"/>
      <c r="VCU263" s="99"/>
      <c r="VCV263" s="98"/>
      <c r="VCW263" s="49"/>
      <c r="VCX263" s="405"/>
      <c r="VCY263" s="405"/>
      <c r="VCZ263" s="277"/>
      <c r="VDA263" s="277"/>
      <c r="VDB263" s="277"/>
      <c r="VDC263" s="277"/>
      <c r="VDD263" s="277"/>
      <c r="VDE263" s="277"/>
      <c r="VDF263" s="277"/>
      <c r="VDG263" s="277"/>
      <c r="VDH263" s="402"/>
      <c r="VDI263" s="404"/>
      <c r="VDJ263" s="49"/>
      <c r="VDK263" s="49"/>
      <c r="VDL263" s="49"/>
      <c r="VDM263" s="99"/>
      <c r="VDN263" s="98"/>
      <c r="VDO263" s="49"/>
      <c r="VDP263" s="405"/>
      <c r="VDQ263" s="405"/>
      <c r="VDR263" s="277"/>
      <c r="VDS263" s="277"/>
      <c r="VDT263" s="277"/>
      <c r="VDU263" s="277"/>
      <c r="VDV263" s="277"/>
      <c r="VDW263" s="277"/>
      <c r="VDX263" s="277"/>
      <c r="VDY263" s="277"/>
      <c r="VDZ263" s="402"/>
      <c r="VEA263" s="404"/>
      <c r="VEB263" s="49"/>
      <c r="VEC263" s="49"/>
      <c r="VED263" s="49"/>
      <c r="VEE263" s="99"/>
      <c r="VEF263" s="98"/>
      <c r="VEG263" s="49"/>
      <c r="VEH263" s="405"/>
      <c r="VEI263" s="405"/>
      <c r="VEJ263" s="277"/>
      <c r="VEK263" s="277"/>
      <c r="VEL263" s="277"/>
      <c r="VEM263" s="277"/>
      <c r="VEN263" s="277"/>
      <c r="VEO263" s="277"/>
      <c r="VEP263" s="277"/>
      <c r="VEQ263" s="277"/>
      <c r="VER263" s="402"/>
      <c r="VES263" s="404"/>
      <c r="VET263" s="49"/>
      <c r="VEU263" s="49"/>
      <c r="VEV263" s="49"/>
      <c r="VEW263" s="99"/>
      <c r="VEX263" s="98"/>
      <c r="VEY263" s="49"/>
      <c r="VEZ263" s="405"/>
      <c r="VFA263" s="405"/>
      <c r="VFB263" s="277"/>
      <c r="VFC263" s="277"/>
      <c r="VFD263" s="277"/>
      <c r="VFE263" s="277"/>
      <c r="VFF263" s="277"/>
      <c r="VFG263" s="277"/>
      <c r="VFH263" s="277"/>
      <c r="VFI263" s="277"/>
      <c r="VFJ263" s="402"/>
      <c r="VFK263" s="404"/>
      <c r="VFL263" s="49"/>
      <c r="VFM263" s="49"/>
      <c r="VFN263" s="49"/>
      <c r="VFO263" s="99"/>
      <c r="VFP263" s="98"/>
      <c r="VFQ263" s="49"/>
      <c r="VFR263" s="405"/>
      <c r="VFS263" s="405"/>
      <c r="VFT263" s="277"/>
      <c r="VFU263" s="277"/>
      <c r="VFV263" s="277"/>
      <c r="VFW263" s="277"/>
      <c r="VFX263" s="277"/>
      <c r="VFY263" s="277"/>
      <c r="VFZ263" s="277"/>
      <c r="VGA263" s="277"/>
      <c r="VGB263" s="402"/>
      <c r="VGC263" s="404"/>
      <c r="VGD263" s="49"/>
      <c r="VGE263" s="49"/>
      <c r="VGF263" s="49"/>
      <c r="VGG263" s="99"/>
      <c r="VGH263" s="98"/>
      <c r="VGI263" s="49"/>
      <c r="VGJ263" s="405"/>
      <c r="VGK263" s="405"/>
      <c r="VGL263" s="277"/>
      <c r="VGM263" s="277"/>
      <c r="VGN263" s="277"/>
      <c r="VGO263" s="277"/>
      <c r="VGP263" s="277"/>
      <c r="VGQ263" s="277"/>
      <c r="VGR263" s="277"/>
      <c r="VGS263" s="277"/>
      <c r="VGT263" s="402"/>
      <c r="VGU263" s="404"/>
      <c r="VGV263" s="49"/>
      <c r="VGW263" s="49"/>
      <c r="VGX263" s="49"/>
      <c r="VGY263" s="99"/>
      <c r="VGZ263" s="98"/>
      <c r="VHA263" s="49"/>
      <c r="VHB263" s="405"/>
      <c r="VHC263" s="405"/>
      <c r="VHD263" s="277"/>
      <c r="VHE263" s="277"/>
      <c r="VHF263" s="277"/>
      <c r="VHG263" s="277"/>
      <c r="VHH263" s="277"/>
      <c r="VHI263" s="277"/>
      <c r="VHJ263" s="277"/>
      <c r="VHK263" s="277"/>
      <c r="VHL263" s="402"/>
      <c r="VHM263" s="404"/>
      <c r="VHN263" s="49"/>
      <c r="VHO263" s="49"/>
      <c r="VHP263" s="49"/>
      <c r="VHQ263" s="99"/>
      <c r="VHR263" s="98"/>
      <c r="VHS263" s="49"/>
      <c r="VHT263" s="405"/>
      <c r="VHU263" s="405"/>
      <c r="VHV263" s="277"/>
      <c r="VHW263" s="277"/>
      <c r="VHX263" s="277"/>
      <c r="VHY263" s="277"/>
      <c r="VHZ263" s="277"/>
      <c r="VIA263" s="277"/>
      <c r="VIB263" s="277"/>
      <c r="VIC263" s="277"/>
      <c r="VID263" s="402"/>
      <c r="VIE263" s="404"/>
      <c r="VIF263" s="49"/>
      <c r="VIG263" s="49"/>
      <c r="VIH263" s="49"/>
      <c r="VII263" s="99"/>
      <c r="VIJ263" s="98"/>
      <c r="VIK263" s="49"/>
      <c r="VIL263" s="405"/>
      <c r="VIM263" s="405"/>
      <c r="VIN263" s="277"/>
      <c r="VIO263" s="277"/>
      <c r="VIP263" s="277"/>
      <c r="VIQ263" s="277"/>
      <c r="VIR263" s="277"/>
      <c r="VIS263" s="277"/>
      <c r="VIT263" s="277"/>
      <c r="VIU263" s="277"/>
      <c r="VIV263" s="402"/>
      <c r="VIW263" s="404"/>
      <c r="VIX263" s="49"/>
      <c r="VIY263" s="49"/>
      <c r="VIZ263" s="49"/>
      <c r="VJA263" s="99"/>
      <c r="VJB263" s="98"/>
      <c r="VJC263" s="49"/>
      <c r="VJD263" s="405"/>
      <c r="VJE263" s="405"/>
      <c r="VJF263" s="277"/>
      <c r="VJG263" s="277"/>
      <c r="VJH263" s="277"/>
      <c r="VJI263" s="277"/>
      <c r="VJJ263" s="277"/>
      <c r="VJK263" s="277"/>
      <c r="VJL263" s="277"/>
      <c r="VJM263" s="277"/>
      <c r="VJN263" s="402"/>
      <c r="VJO263" s="404"/>
      <c r="VJP263" s="49"/>
      <c r="VJQ263" s="49"/>
      <c r="VJR263" s="49"/>
      <c r="VJS263" s="99"/>
      <c r="VJT263" s="98"/>
      <c r="VJU263" s="49"/>
      <c r="VJV263" s="405"/>
      <c r="VJW263" s="405"/>
      <c r="VJX263" s="277"/>
      <c r="VJY263" s="277"/>
      <c r="VJZ263" s="277"/>
      <c r="VKA263" s="277"/>
      <c r="VKB263" s="277"/>
      <c r="VKC263" s="277"/>
      <c r="VKD263" s="277"/>
      <c r="VKE263" s="277"/>
      <c r="VKF263" s="402"/>
      <c r="VKG263" s="404"/>
      <c r="VKH263" s="49"/>
      <c r="VKI263" s="49"/>
      <c r="VKJ263" s="49"/>
      <c r="VKK263" s="99"/>
      <c r="VKL263" s="98"/>
      <c r="VKM263" s="49"/>
      <c r="VKN263" s="405"/>
      <c r="VKO263" s="405"/>
      <c r="VKP263" s="277"/>
      <c r="VKQ263" s="277"/>
      <c r="VKR263" s="277"/>
      <c r="VKS263" s="277"/>
      <c r="VKT263" s="277"/>
      <c r="VKU263" s="277"/>
      <c r="VKV263" s="277"/>
      <c r="VKW263" s="277"/>
      <c r="VKX263" s="402"/>
      <c r="VKY263" s="404"/>
      <c r="VKZ263" s="49"/>
      <c r="VLA263" s="49"/>
      <c r="VLB263" s="49"/>
      <c r="VLC263" s="99"/>
      <c r="VLD263" s="98"/>
      <c r="VLE263" s="49"/>
      <c r="VLF263" s="405"/>
      <c r="VLG263" s="405"/>
      <c r="VLH263" s="277"/>
      <c r="VLI263" s="277"/>
      <c r="VLJ263" s="277"/>
      <c r="VLK263" s="277"/>
      <c r="VLL263" s="277"/>
      <c r="VLM263" s="277"/>
      <c r="VLN263" s="277"/>
      <c r="VLO263" s="277"/>
      <c r="VLP263" s="402"/>
      <c r="VLQ263" s="404"/>
      <c r="VLR263" s="49"/>
      <c r="VLS263" s="49"/>
      <c r="VLT263" s="49"/>
      <c r="VLU263" s="99"/>
      <c r="VLV263" s="98"/>
      <c r="VLW263" s="49"/>
      <c r="VLX263" s="405"/>
      <c r="VLY263" s="405"/>
      <c r="VLZ263" s="277"/>
      <c r="VMA263" s="277"/>
      <c r="VMB263" s="277"/>
      <c r="VMC263" s="277"/>
      <c r="VMD263" s="277"/>
      <c r="VME263" s="277"/>
      <c r="VMF263" s="277"/>
      <c r="VMG263" s="277"/>
      <c r="VMH263" s="402"/>
      <c r="VMI263" s="404"/>
      <c r="VMJ263" s="49"/>
      <c r="VMK263" s="49"/>
      <c r="VML263" s="49"/>
      <c r="VMM263" s="99"/>
      <c r="VMN263" s="98"/>
      <c r="VMO263" s="49"/>
      <c r="VMP263" s="405"/>
      <c r="VMQ263" s="405"/>
      <c r="VMR263" s="277"/>
      <c r="VMS263" s="277"/>
      <c r="VMT263" s="277"/>
      <c r="VMU263" s="277"/>
      <c r="VMV263" s="277"/>
      <c r="VMW263" s="277"/>
      <c r="VMX263" s="277"/>
      <c r="VMY263" s="277"/>
      <c r="VMZ263" s="402"/>
      <c r="VNA263" s="404"/>
      <c r="VNB263" s="49"/>
      <c r="VNC263" s="49"/>
      <c r="VND263" s="49"/>
      <c r="VNE263" s="99"/>
      <c r="VNF263" s="98"/>
      <c r="VNG263" s="49"/>
      <c r="VNH263" s="405"/>
      <c r="VNI263" s="405"/>
      <c r="VNJ263" s="277"/>
      <c r="VNK263" s="277"/>
      <c r="VNL263" s="277"/>
      <c r="VNM263" s="277"/>
      <c r="VNN263" s="277"/>
      <c r="VNO263" s="277"/>
      <c r="VNP263" s="277"/>
      <c r="VNQ263" s="277"/>
      <c r="VNR263" s="402"/>
      <c r="VNS263" s="404"/>
      <c r="VNT263" s="49"/>
      <c r="VNU263" s="49"/>
      <c r="VNV263" s="49"/>
      <c r="VNW263" s="99"/>
      <c r="VNX263" s="98"/>
      <c r="VNY263" s="49"/>
      <c r="VNZ263" s="405"/>
      <c r="VOA263" s="405"/>
      <c r="VOB263" s="277"/>
      <c r="VOC263" s="277"/>
      <c r="VOD263" s="277"/>
      <c r="VOE263" s="277"/>
      <c r="VOF263" s="277"/>
      <c r="VOG263" s="277"/>
      <c r="VOH263" s="277"/>
      <c r="VOI263" s="277"/>
      <c r="VOJ263" s="402"/>
      <c r="VOK263" s="404"/>
      <c r="VOL263" s="49"/>
      <c r="VOM263" s="49"/>
      <c r="VON263" s="49"/>
      <c r="VOO263" s="99"/>
      <c r="VOP263" s="98"/>
      <c r="VOQ263" s="49"/>
      <c r="VOR263" s="405"/>
      <c r="VOS263" s="405"/>
      <c r="VOT263" s="277"/>
      <c r="VOU263" s="277"/>
      <c r="VOV263" s="277"/>
      <c r="VOW263" s="277"/>
      <c r="VOX263" s="277"/>
      <c r="VOY263" s="277"/>
      <c r="VOZ263" s="277"/>
      <c r="VPA263" s="277"/>
      <c r="VPB263" s="402"/>
      <c r="VPC263" s="404"/>
      <c r="VPD263" s="49"/>
      <c r="VPE263" s="49"/>
      <c r="VPF263" s="49"/>
      <c r="VPG263" s="99"/>
      <c r="VPH263" s="98"/>
      <c r="VPI263" s="49"/>
      <c r="VPJ263" s="405"/>
      <c r="VPK263" s="405"/>
      <c r="VPL263" s="277"/>
      <c r="VPM263" s="277"/>
      <c r="VPN263" s="277"/>
      <c r="VPO263" s="277"/>
      <c r="VPP263" s="277"/>
      <c r="VPQ263" s="277"/>
      <c r="VPR263" s="277"/>
      <c r="VPS263" s="277"/>
      <c r="VPT263" s="402"/>
      <c r="VPU263" s="404"/>
      <c r="VPV263" s="49"/>
      <c r="VPW263" s="49"/>
      <c r="VPX263" s="49"/>
      <c r="VPY263" s="99"/>
      <c r="VPZ263" s="98"/>
      <c r="VQA263" s="49"/>
      <c r="VQB263" s="405"/>
      <c r="VQC263" s="405"/>
      <c r="VQD263" s="277"/>
      <c r="VQE263" s="277"/>
      <c r="VQF263" s="277"/>
      <c r="VQG263" s="277"/>
      <c r="VQH263" s="277"/>
      <c r="VQI263" s="277"/>
      <c r="VQJ263" s="277"/>
      <c r="VQK263" s="277"/>
      <c r="VQL263" s="402"/>
      <c r="VQM263" s="404"/>
      <c r="VQN263" s="49"/>
      <c r="VQO263" s="49"/>
      <c r="VQP263" s="49"/>
      <c r="VQQ263" s="99"/>
      <c r="VQR263" s="98"/>
      <c r="VQS263" s="49"/>
      <c r="VQT263" s="405"/>
      <c r="VQU263" s="405"/>
      <c r="VQV263" s="277"/>
      <c r="VQW263" s="277"/>
      <c r="VQX263" s="277"/>
      <c r="VQY263" s="277"/>
      <c r="VQZ263" s="277"/>
      <c r="VRA263" s="277"/>
      <c r="VRB263" s="277"/>
      <c r="VRC263" s="277"/>
      <c r="VRD263" s="402"/>
      <c r="VRE263" s="404"/>
      <c r="VRF263" s="49"/>
      <c r="VRG263" s="49"/>
      <c r="VRH263" s="49"/>
      <c r="VRI263" s="99"/>
      <c r="VRJ263" s="98"/>
      <c r="VRK263" s="49"/>
      <c r="VRL263" s="405"/>
      <c r="VRM263" s="405"/>
      <c r="VRN263" s="277"/>
      <c r="VRO263" s="277"/>
      <c r="VRP263" s="277"/>
      <c r="VRQ263" s="277"/>
      <c r="VRR263" s="277"/>
      <c r="VRS263" s="277"/>
      <c r="VRT263" s="277"/>
      <c r="VRU263" s="277"/>
      <c r="VRV263" s="402"/>
      <c r="VRW263" s="404"/>
      <c r="VRX263" s="49"/>
      <c r="VRY263" s="49"/>
      <c r="VRZ263" s="49"/>
      <c r="VSA263" s="99"/>
      <c r="VSB263" s="98"/>
      <c r="VSC263" s="49"/>
      <c r="VSD263" s="405"/>
      <c r="VSE263" s="405"/>
      <c r="VSF263" s="277"/>
      <c r="VSG263" s="277"/>
      <c r="VSH263" s="277"/>
      <c r="VSI263" s="277"/>
      <c r="VSJ263" s="277"/>
      <c r="VSK263" s="277"/>
      <c r="VSL263" s="277"/>
      <c r="VSM263" s="277"/>
      <c r="VSN263" s="402"/>
      <c r="VSO263" s="404"/>
      <c r="VSP263" s="49"/>
      <c r="VSQ263" s="49"/>
      <c r="VSR263" s="49"/>
      <c r="VSS263" s="99"/>
      <c r="VST263" s="98"/>
      <c r="VSU263" s="49"/>
      <c r="VSV263" s="405"/>
      <c r="VSW263" s="405"/>
      <c r="VSX263" s="277"/>
      <c r="VSY263" s="277"/>
      <c r="VSZ263" s="277"/>
      <c r="VTA263" s="277"/>
      <c r="VTB263" s="277"/>
      <c r="VTC263" s="277"/>
      <c r="VTD263" s="277"/>
      <c r="VTE263" s="277"/>
      <c r="VTF263" s="402"/>
      <c r="VTG263" s="404"/>
      <c r="VTH263" s="49"/>
      <c r="VTI263" s="49"/>
      <c r="VTJ263" s="49"/>
      <c r="VTK263" s="99"/>
      <c r="VTL263" s="98"/>
      <c r="VTM263" s="49"/>
      <c r="VTN263" s="405"/>
      <c r="VTO263" s="405"/>
      <c r="VTP263" s="277"/>
      <c r="VTQ263" s="277"/>
      <c r="VTR263" s="277"/>
      <c r="VTS263" s="277"/>
      <c r="VTT263" s="277"/>
      <c r="VTU263" s="277"/>
      <c r="VTV263" s="277"/>
      <c r="VTW263" s="277"/>
      <c r="VTX263" s="402"/>
      <c r="VTY263" s="404"/>
      <c r="VTZ263" s="49"/>
      <c r="VUA263" s="49"/>
      <c r="VUB263" s="49"/>
      <c r="VUC263" s="99"/>
      <c r="VUD263" s="98"/>
      <c r="VUE263" s="49"/>
      <c r="VUF263" s="405"/>
      <c r="VUG263" s="405"/>
      <c r="VUH263" s="277"/>
      <c r="VUI263" s="277"/>
      <c r="VUJ263" s="277"/>
      <c r="VUK263" s="277"/>
      <c r="VUL263" s="277"/>
      <c r="VUM263" s="277"/>
      <c r="VUN263" s="277"/>
      <c r="VUO263" s="277"/>
      <c r="VUP263" s="402"/>
      <c r="VUQ263" s="404"/>
      <c r="VUR263" s="49"/>
      <c r="VUS263" s="49"/>
      <c r="VUT263" s="49"/>
      <c r="VUU263" s="99"/>
      <c r="VUV263" s="98"/>
      <c r="VUW263" s="49"/>
      <c r="VUX263" s="405"/>
      <c r="VUY263" s="405"/>
      <c r="VUZ263" s="277"/>
      <c r="VVA263" s="277"/>
      <c r="VVB263" s="277"/>
      <c r="VVC263" s="277"/>
      <c r="VVD263" s="277"/>
      <c r="VVE263" s="277"/>
      <c r="VVF263" s="277"/>
      <c r="VVG263" s="277"/>
      <c r="VVH263" s="402"/>
      <c r="VVI263" s="404"/>
      <c r="VVJ263" s="49"/>
      <c r="VVK263" s="49"/>
      <c r="VVL263" s="49"/>
      <c r="VVM263" s="99"/>
      <c r="VVN263" s="98"/>
      <c r="VVO263" s="49"/>
      <c r="VVP263" s="405"/>
      <c r="VVQ263" s="405"/>
      <c r="VVR263" s="277"/>
      <c r="VVS263" s="277"/>
      <c r="VVT263" s="277"/>
      <c r="VVU263" s="277"/>
      <c r="VVV263" s="277"/>
      <c r="VVW263" s="277"/>
      <c r="VVX263" s="277"/>
      <c r="VVY263" s="277"/>
      <c r="VVZ263" s="402"/>
      <c r="VWA263" s="404"/>
      <c r="VWB263" s="49"/>
      <c r="VWC263" s="49"/>
      <c r="VWD263" s="49"/>
      <c r="VWE263" s="99"/>
      <c r="VWF263" s="98"/>
      <c r="VWG263" s="49"/>
      <c r="VWH263" s="405"/>
      <c r="VWI263" s="405"/>
      <c r="VWJ263" s="277"/>
      <c r="VWK263" s="277"/>
      <c r="VWL263" s="277"/>
      <c r="VWM263" s="277"/>
      <c r="VWN263" s="277"/>
      <c r="VWO263" s="277"/>
      <c r="VWP263" s="277"/>
      <c r="VWQ263" s="277"/>
      <c r="VWR263" s="402"/>
      <c r="VWS263" s="404"/>
      <c r="VWT263" s="49"/>
      <c r="VWU263" s="49"/>
      <c r="VWV263" s="49"/>
      <c r="VWW263" s="99"/>
      <c r="VWX263" s="98"/>
      <c r="VWY263" s="49"/>
      <c r="VWZ263" s="405"/>
      <c r="VXA263" s="405"/>
      <c r="VXB263" s="277"/>
      <c r="VXC263" s="277"/>
      <c r="VXD263" s="277"/>
      <c r="VXE263" s="277"/>
      <c r="VXF263" s="277"/>
      <c r="VXG263" s="277"/>
      <c r="VXH263" s="277"/>
      <c r="VXI263" s="277"/>
      <c r="VXJ263" s="402"/>
      <c r="VXK263" s="404"/>
      <c r="VXL263" s="49"/>
      <c r="VXM263" s="49"/>
      <c r="VXN263" s="49"/>
      <c r="VXO263" s="99"/>
      <c r="VXP263" s="98"/>
      <c r="VXQ263" s="49"/>
      <c r="VXR263" s="405"/>
      <c r="VXS263" s="405"/>
      <c r="VXT263" s="277"/>
      <c r="VXU263" s="277"/>
      <c r="VXV263" s="277"/>
      <c r="VXW263" s="277"/>
      <c r="VXX263" s="277"/>
      <c r="VXY263" s="277"/>
      <c r="VXZ263" s="277"/>
      <c r="VYA263" s="277"/>
      <c r="VYB263" s="402"/>
      <c r="VYC263" s="404"/>
      <c r="VYD263" s="49"/>
      <c r="VYE263" s="49"/>
      <c r="VYF263" s="49"/>
      <c r="VYG263" s="99"/>
      <c r="VYH263" s="98"/>
      <c r="VYI263" s="49"/>
      <c r="VYJ263" s="405"/>
      <c r="VYK263" s="405"/>
      <c r="VYL263" s="277"/>
      <c r="VYM263" s="277"/>
      <c r="VYN263" s="277"/>
      <c r="VYO263" s="277"/>
      <c r="VYP263" s="277"/>
      <c r="VYQ263" s="277"/>
      <c r="VYR263" s="277"/>
      <c r="VYS263" s="277"/>
      <c r="VYT263" s="402"/>
      <c r="VYU263" s="404"/>
      <c r="VYV263" s="49"/>
      <c r="VYW263" s="49"/>
      <c r="VYX263" s="49"/>
      <c r="VYY263" s="99"/>
      <c r="VYZ263" s="98"/>
      <c r="VZA263" s="49"/>
      <c r="VZB263" s="405"/>
      <c r="VZC263" s="405"/>
      <c r="VZD263" s="277"/>
      <c r="VZE263" s="277"/>
      <c r="VZF263" s="277"/>
      <c r="VZG263" s="277"/>
      <c r="VZH263" s="277"/>
      <c r="VZI263" s="277"/>
      <c r="VZJ263" s="277"/>
      <c r="VZK263" s="277"/>
      <c r="VZL263" s="402"/>
      <c r="VZM263" s="404"/>
      <c r="VZN263" s="49"/>
      <c r="VZO263" s="49"/>
      <c r="VZP263" s="49"/>
      <c r="VZQ263" s="99"/>
      <c r="VZR263" s="98"/>
      <c r="VZS263" s="49"/>
      <c r="VZT263" s="405"/>
      <c r="VZU263" s="405"/>
      <c r="VZV263" s="277"/>
      <c r="VZW263" s="277"/>
      <c r="VZX263" s="277"/>
      <c r="VZY263" s="277"/>
      <c r="VZZ263" s="277"/>
      <c r="WAA263" s="277"/>
      <c r="WAB263" s="277"/>
      <c r="WAC263" s="277"/>
      <c r="WAD263" s="402"/>
      <c r="WAE263" s="404"/>
      <c r="WAF263" s="49"/>
      <c r="WAG263" s="49"/>
      <c r="WAH263" s="49"/>
      <c r="WAI263" s="99"/>
      <c r="WAJ263" s="98"/>
      <c r="WAK263" s="49"/>
      <c r="WAL263" s="405"/>
      <c r="WAM263" s="405"/>
      <c r="WAN263" s="277"/>
      <c r="WAO263" s="277"/>
      <c r="WAP263" s="277"/>
      <c r="WAQ263" s="277"/>
      <c r="WAR263" s="277"/>
      <c r="WAS263" s="277"/>
      <c r="WAT263" s="277"/>
      <c r="WAU263" s="277"/>
      <c r="WAV263" s="402"/>
      <c r="WAW263" s="404"/>
      <c r="WAX263" s="49"/>
      <c r="WAY263" s="49"/>
      <c r="WAZ263" s="49"/>
      <c r="WBA263" s="99"/>
      <c r="WBB263" s="98"/>
      <c r="WBC263" s="49"/>
      <c r="WBD263" s="405"/>
      <c r="WBE263" s="405"/>
      <c r="WBF263" s="277"/>
      <c r="WBG263" s="277"/>
      <c r="WBH263" s="277"/>
      <c r="WBI263" s="277"/>
      <c r="WBJ263" s="277"/>
      <c r="WBK263" s="277"/>
      <c r="WBL263" s="277"/>
      <c r="WBM263" s="277"/>
      <c r="WBN263" s="402"/>
      <c r="WBO263" s="404"/>
      <c r="WBP263" s="49"/>
      <c r="WBQ263" s="49"/>
      <c r="WBR263" s="49"/>
      <c r="WBS263" s="99"/>
      <c r="WBT263" s="98"/>
      <c r="WBU263" s="49"/>
      <c r="WBV263" s="405"/>
      <c r="WBW263" s="405"/>
      <c r="WBX263" s="277"/>
      <c r="WBY263" s="277"/>
      <c r="WBZ263" s="277"/>
      <c r="WCA263" s="277"/>
      <c r="WCB263" s="277"/>
      <c r="WCC263" s="277"/>
      <c r="WCD263" s="277"/>
      <c r="WCE263" s="277"/>
      <c r="WCF263" s="402"/>
      <c r="WCG263" s="404"/>
      <c r="WCH263" s="49"/>
      <c r="WCI263" s="49"/>
      <c r="WCJ263" s="49"/>
      <c r="WCK263" s="99"/>
      <c r="WCL263" s="98"/>
      <c r="WCM263" s="49"/>
      <c r="WCN263" s="405"/>
      <c r="WCO263" s="405"/>
      <c r="WCP263" s="277"/>
      <c r="WCQ263" s="277"/>
      <c r="WCR263" s="277"/>
      <c r="WCS263" s="277"/>
      <c r="WCT263" s="277"/>
      <c r="WCU263" s="277"/>
      <c r="WCV263" s="277"/>
      <c r="WCW263" s="277"/>
      <c r="WCX263" s="402"/>
      <c r="WCY263" s="404"/>
      <c r="WCZ263" s="49"/>
      <c r="WDA263" s="49"/>
      <c r="WDB263" s="49"/>
      <c r="WDC263" s="99"/>
      <c r="WDD263" s="98"/>
      <c r="WDE263" s="49"/>
      <c r="WDF263" s="405"/>
      <c r="WDG263" s="405"/>
      <c r="WDH263" s="277"/>
      <c r="WDI263" s="277"/>
      <c r="WDJ263" s="277"/>
      <c r="WDK263" s="277"/>
      <c r="WDL263" s="277"/>
      <c r="WDM263" s="277"/>
      <c r="WDN263" s="277"/>
      <c r="WDO263" s="277"/>
      <c r="WDP263" s="402"/>
      <c r="WDQ263" s="404"/>
      <c r="WDR263" s="49"/>
      <c r="WDS263" s="49"/>
      <c r="WDT263" s="49"/>
      <c r="WDU263" s="99"/>
      <c r="WDV263" s="98"/>
      <c r="WDW263" s="49"/>
      <c r="WDX263" s="405"/>
      <c r="WDY263" s="405"/>
      <c r="WDZ263" s="277"/>
      <c r="WEA263" s="277"/>
      <c r="WEB263" s="277"/>
      <c r="WEC263" s="277"/>
      <c r="WED263" s="277"/>
      <c r="WEE263" s="277"/>
      <c r="WEF263" s="277"/>
      <c r="WEG263" s="277"/>
      <c r="WEH263" s="402"/>
      <c r="WEI263" s="404"/>
      <c r="WEJ263" s="49"/>
      <c r="WEK263" s="49"/>
      <c r="WEL263" s="49"/>
      <c r="WEM263" s="99"/>
      <c r="WEN263" s="98"/>
      <c r="WEO263" s="49"/>
      <c r="WEP263" s="405"/>
      <c r="WEQ263" s="405"/>
      <c r="WER263" s="277"/>
      <c r="WES263" s="277"/>
      <c r="WET263" s="277"/>
      <c r="WEU263" s="277"/>
      <c r="WEV263" s="277"/>
      <c r="WEW263" s="277"/>
      <c r="WEX263" s="277"/>
      <c r="WEY263" s="277"/>
      <c r="WEZ263" s="402"/>
      <c r="WFA263" s="404"/>
      <c r="WFB263" s="49"/>
      <c r="WFC263" s="49"/>
      <c r="WFD263" s="49"/>
      <c r="WFE263" s="99"/>
      <c r="WFF263" s="98"/>
      <c r="WFG263" s="49"/>
      <c r="WFH263" s="405"/>
      <c r="WFI263" s="405"/>
      <c r="WFJ263" s="277"/>
      <c r="WFK263" s="277"/>
      <c r="WFL263" s="277"/>
      <c r="WFM263" s="277"/>
      <c r="WFN263" s="277"/>
      <c r="WFO263" s="277"/>
      <c r="WFP263" s="277"/>
      <c r="WFQ263" s="277"/>
      <c r="WFR263" s="402"/>
      <c r="WFS263" s="404"/>
      <c r="WFT263" s="49"/>
      <c r="WFU263" s="49"/>
      <c r="WFV263" s="49"/>
      <c r="WFW263" s="99"/>
      <c r="WFX263" s="98"/>
      <c r="WFY263" s="49"/>
      <c r="WFZ263" s="405"/>
      <c r="WGA263" s="405"/>
      <c r="WGB263" s="277"/>
      <c r="WGC263" s="277"/>
      <c r="WGD263" s="277"/>
      <c r="WGE263" s="277"/>
      <c r="WGF263" s="277"/>
      <c r="WGG263" s="277"/>
      <c r="WGH263" s="277"/>
      <c r="WGI263" s="277"/>
      <c r="WGJ263" s="402"/>
      <c r="WGK263" s="404"/>
      <c r="WGL263" s="49"/>
      <c r="WGM263" s="49"/>
      <c r="WGN263" s="49"/>
      <c r="WGO263" s="99"/>
      <c r="WGP263" s="98"/>
      <c r="WGQ263" s="49"/>
      <c r="WGR263" s="405"/>
      <c r="WGS263" s="405"/>
      <c r="WGT263" s="277"/>
      <c r="WGU263" s="277"/>
      <c r="WGV263" s="277"/>
      <c r="WGW263" s="277"/>
      <c r="WGX263" s="277"/>
      <c r="WGY263" s="277"/>
      <c r="WGZ263" s="277"/>
      <c r="WHA263" s="277"/>
      <c r="WHB263" s="402"/>
      <c r="WHC263" s="404"/>
      <c r="WHD263" s="49"/>
      <c r="WHE263" s="49"/>
      <c r="WHF263" s="49"/>
      <c r="WHG263" s="99"/>
      <c r="WHH263" s="98"/>
      <c r="WHI263" s="49"/>
      <c r="WHJ263" s="405"/>
      <c r="WHK263" s="405"/>
      <c r="WHL263" s="277"/>
      <c r="WHM263" s="277"/>
      <c r="WHN263" s="277"/>
      <c r="WHO263" s="277"/>
      <c r="WHP263" s="277"/>
      <c r="WHQ263" s="277"/>
      <c r="WHR263" s="277"/>
      <c r="WHS263" s="277"/>
      <c r="WHT263" s="402"/>
      <c r="WHU263" s="404"/>
      <c r="WHV263" s="49"/>
      <c r="WHW263" s="49"/>
      <c r="WHX263" s="49"/>
      <c r="WHY263" s="99"/>
      <c r="WHZ263" s="98"/>
      <c r="WIA263" s="49"/>
      <c r="WIB263" s="405"/>
      <c r="WIC263" s="405"/>
      <c r="WID263" s="277"/>
      <c r="WIE263" s="277"/>
      <c r="WIF263" s="277"/>
      <c r="WIG263" s="277"/>
      <c r="WIH263" s="277"/>
      <c r="WII263" s="277"/>
      <c r="WIJ263" s="277"/>
      <c r="WIK263" s="277"/>
      <c r="WIL263" s="402"/>
      <c r="WIM263" s="404"/>
      <c r="WIN263" s="49"/>
      <c r="WIO263" s="49"/>
      <c r="WIP263" s="49"/>
      <c r="WIQ263" s="99"/>
      <c r="WIR263" s="98"/>
      <c r="WIS263" s="49"/>
      <c r="WIT263" s="405"/>
      <c r="WIU263" s="405"/>
      <c r="WIV263" s="277"/>
      <c r="WIW263" s="277"/>
      <c r="WIX263" s="277"/>
      <c r="WIY263" s="277"/>
      <c r="WIZ263" s="277"/>
      <c r="WJA263" s="277"/>
      <c r="WJB263" s="277"/>
      <c r="WJC263" s="277"/>
      <c r="WJD263" s="402"/>
      <c r="WJE263" s="404"/>
      <c r="WJF263" s="49"/>
      <c r="WJG263" s="49"/>
      <c r="WJH263" s="49"/>
      <c r="WJI263" s="99"/>
      <c r="WJJ263" s="98"/>
      <c r="WJK263" s="49"/>
      <c r="WJL263" s="405"/>
      <c r="WJM263" s="405"/>
      <c r="WJN263" s="277"/>
      <c r="WJO263" s="277"/>
      <c r="WJP263" s="277"/>
      <c r="WJQ263" s="277"/>
      <c r="WJR263" s="277"/>
      <c r="WJS263" s="277"/>
      <c r="WJT263" s="277"/>
      <c r="WJU263" s="277"/>
      <c r="WJV263" s="402"/>
      <c r="WJW263" s="404"/>
      <c r="WJX263" s="49"/>
      <c r="WJY263" s="49"/>
      <c r="WJZ263" s="49"/>
      <c r="WKA263" s="99"/>
      <c r="WKB263" s="98"/>
      <c r="WKC263" s="49"/>
      <c r="WKD263" s="405"/>
      <c r="WKE263" s="405"/>
      <c r="WKF263" s="277"/>
      <c r="WKG263" s="277"/>
      <c r="WKH263" s="277"/>
      <c r="WKI263" s="277"/>
      <c r="WKJ263" s="277"/>
      <c r="WKK263" s="277"/>
      <c r="WKL263" s="277"/>
      <c r="WKM263" s="277"/>
      <c r="WKN263" s="402"/>
      <c r="WKO263" s="404"/>
      <c r="WKP263" s="49"/>
      <c r="WKQ263" s="49"/>
      <c r="WKR263" s="49"/>
      <c r="WKS263" s="99"/>
      <c r="WKT263" s="98"/>
      <c r="WKU263" s="49"/>
      <c r="WKV263" s="405"/>
      <c r="WKW263" s="405"/>
      <c r="WKX263" s="277"/>
      <c r="WKY263" s="277"/>
      <c r="WKZ263" s="277"/>
      <c r="WLA263" s="277"/>
      <c r="WLB263" s="277"/>
      <c r="WLC263" s="277"/>
      <c r="WLD263" s="277"/>
      <c r="WLE263" s="277"/>
      <c r="WLF263" s="402"/>
      <c r="WLG263" s="404"/>
      <c r="WLH263" s="49"/>
      <c r="WLI263" s="49"/>
      <c r="WLJ263" s="49"/>
      <c r="WLK263" s="99"/>
      <c r="WLL263" s="98"/>
      <c r="WLM263" s="49"/>
      <c r="WLN263" s="405"/>
      <c r="WLO263" s="405"/>
      <c r="WLP263" s="277"/>
      <c r="WLQ263" s="277"/>
      <c r="WLR263" s="277"/>
      <c r="WLS263" s="277"/>
      <c r="WLT263" s="277"/>
      <c r="WLU263" s="277"/>
      <c r="WLV263" s="277"/>
      <c r="WLW263" s="277"/>
      <c r="WLX263" s="402"/>
      <c r="WLY263" s="404"/>
      <c r="WLZ263" s="49"/>
      <c r="WMA263" s="49"/>
      <c r="WMB263" s="49"/>
      <c r="WMC263" s="99"/>
      <c r="WMD263" s="98"/>
      <c r="WME263" s="49"/>
      <c r="WMF263" s="405"/>
      <c r="WMG263" s="405"/>
      <c r="WMH263" s="277"/>
      <c r="WMI263" s="277"/>
      <c r="WMJ263" s="277"/>
      <c r="WMK263" s="277"/>
      <c r="WML263" s="277"/>
      <c r="WMM263" s="277"/>
      <c r="WMN263" s="277"/>
      <c r="WMO263" s="277"/>
      <c r="WMP263" s="402"/>
      <c r="WMQ263" s="404"/>
      <c r="WMR263" s="49"/>
      <c r="WMS263" s="49"/>
      <c r="WMT263" s="49"/>
      <c r="WMU263" s="99"/>
      <c r="WMV263" s="98"/>
      <c r="WMW263" s="49"/>
      <c r="WMX263" s="405"/>
      <c r="WMY263" s="405"/>
      <c r="WMZ263" s="277"/>
      <c r="WNA263" s="277"/>
      <c r="WNB263" s="277"/>
      <c r="WNC263" s="277"/>
      <c r="WND263" s="277"/>
      <c r="WNE263" s="277"/>
      <c r="WNF263" s="277"/>
      <c r="WNG263" s="277"/>
      <c r="WNH263" s="402"/>
      <c r="WNI263" s="404"/>
      <c r="WNJ263" s="49"/>
      <c r="WNK263" s="49"/>
      <c r="WNL263" s="49"/>
      <c r="WNM263" s="99"/>
      <c r="WNN263" s="98"/>
      <c r="WNO263" s="49"/>
      <c r="WNP263" s="405"/>
      <c r="WNQ263" s="405"/>
      <c r="WNR263" s="277"/>
      <c r="WNS263" s="277"/>
      <c r="WNT263" s="277"/>
      <c r="WNU263" s="277"/>
      <c r="WNV263" s="277"/>
      <c r="WNW263" s="277"/>
      <c r="WNX263" s="277"/>
      <c r="WNY263" s="277"/>
      <c r="WNZ263" s="402"/>
      <c r="WOA263" s="404"/>
      <c r="WOB263" s="49"/>
      <c r="WOC263" s="49"/>
      <c r="WOD263" s="49"/>
      <c r="WOE263" s="99"/>
      <c r="WOF263" s="98"/>
      <c r="WOG263" s="49"/>
      <c r="WOH263" s="405"/>
      <c r="WOI263" s="405"/>
      <c r="WOJ263" s="277"/>
      <c r="WOK263" s="277"/>
      <c r="WOL263" s="277"/>
      <c r="WOM263" s="277"/>
      <c r="WON263" s="277"/>
      <c r="WOO263" s="277"/>
      <c r="WOP263" s="277"/>
      <c r="WOQ263" s="277"/>
      <c r="WOR263" s="402"/>
      <c r="WOS263" s="404"/>
      <c r="WOT263" s="49"/>
      <c r="WOU263" s="49"/>
      <c r="WOV263" s="49"/>
      <c r="WOW263" s="99"/>
      <c r="WOX263" s="98"/>
      <c r="WOY263" s="49"/>
      <c r="WOZ263" s="405"/>
      <c r="WPA263" s="405"/>
      <c r="WPB263" s="277"/>
      <c r="WPC263" s="277"/>
      <c r="WPD263" s="277"/>
      <c r="WPE263" s="277"/>
      <c r="WPF263" s="277"/>
      <c r="WPG263" s="277"/>
      <c r="WPH263" s="277"/>
      <c r="WPI263" s="277"/>
      <c r="WPJ263" s="402"/>
      <c r="WPK263" s="404"/>
      <c r="WPL263" s="49"/>
      <c r="WPM263" s="49"/>
      <c r="WPN263" s="49"/>
      <c r="WPO263" s="99"/>
      <c r="WPP263" s="98"/>
      <c r="WPQ263" s="49"/>
      <c r="WPR263" s="405"/>
      <c r="WPS263" s="405"/>
      <c r="WPT263" s="277"/>
      <c r="WPU263" s="277"/>
      <c r="WPV263" s="277"/>
      <c r="WPW263" s="277"/>
      <c r="WPX263" s="277"/>
      <c r="WPY263" s="277"/>
      <c r="WPZ263" s="277"/>
      <c r="WQA263" s="277"/>
      <c r="WQB263" s="402"/>
      <c r="WQC263" s="404"/>
      <c r="WQD263" s="49"/>
      <c r="WQE263" s="49"/>
      <c r="WQF263" s="49"/>
      <c r="WQG263" s="99"/>
      <c r="WQH263" s="98"/>
      <c r="WQI263" s="49"/>
      <c r="WQJ263" s="405"/>
      <c r="WQK263" s="405"/>
      <c r="WQL263" s="277"/>
      <c r="WQM263" s="277"/>
      <c r="WQN263" s="277"/>
      <c r="WQO263" s="277"/>
      <c r="WQP263" s="277"/>
      <c r="WQQ263" s="277"/>
      <c r="WQR263" s="277"/>
      <c r="WQS263" s="277"/>
      <c r="WQT263" s="402"/>
      <c r="WQU263" s="404"/>
      <c r="WQV263" s="49"/>
      <c r="WQW263" s="49"/>
      <c r="WQX263" s="49"/>
      <c r="WQY263" s="99"/>
      <c r="WQZ263" s="98"/>
      <c r="WRA263" s="49"/>
      <c r="WRB263" s="405"/>
      <c r="WRC263" s="405"/>
      <c r="WRD263" s="277"/>
      <c r="WRE263" s="277"/>
      <c r="WRF263" s="277"/>
      <c r="WRG263" s="277"/>
      <c r="WRH263" s="277"/>
      <c r="WRI263" s="277"/>
      <c r="WRJ263" s="277"/>
      <c r="WRK263" s="277"/>
      <c r="WRL263" s="402"/>
      <c r="WRM263" s="404"/>
      <c r="WRN263" s="49"/>
      <c r="WRO263" s="49"/>
      <c r="WRP263" s="49"/>
      <c r="WRQ263" s="99"/>
      <c r="WRR263" s="98"/>
      <c r="WRS263" s="49"/>
      <c r="WRT263" s="405"/>
      <c r="WRU263" s="405"/>
      <c r="WRV263" s="277"/>
      <c r="WRW263" s="277"/>
      <c r="WRX263" s="277"/>
      <c r="WRY263" s="277"/>
      <c r="WRZ263" s="277"/>
      <c r="WSA263" s="277"/>
      <c r="WSB263" s="277"/>
      <c r="WSC263" s="277"/>
      <c r="WSD263" s="402"/>
      <c r="WSE263" s="404"/>
      <c r="WSF263" s="49"/>
      <c r="WSG263" s="49"/>
      <c r="WSH263" s="49"/>
      <c r="WSI263" s="99"/>
      <c r="WSJ263" s="98"/>
      <c r="WSK263" s="49"/>
      <c r="WSL263" s="405"/>
      <c r="WSM263" s="405"/>
      <c r="WSN263" s="277"/>
      <c r="WSO263" s="277"/>
      <c r="WSP263" s="277"/>
      <c r="WSQ263" s="277"/>
      <c r="WSR263" s="277"/>
      <c r="WSS263" s="277"/>
      <c r="WST263" s="277"/>
      <c r="WSU263" s="277"/>
      <c r="WSV263" s="402"/>
      <c r="WSW263" s="404"/>
      <c r="WSX263" s="49"/>
      <c r="WSY263" s="49"/>
      <c r="WSZ263" s="49"/>
      <c r="WTA263" s="99"/>
      <c r="WTB263" s="98"/>
      <c r="WTC263" s="49"/>
      <c r="WTD263" s="405"/>
      <c r="WTE263" s="405"/>
      <c r="WTF263" s="277"/>
      <c r="WTG263" s="277"/>
      <c r="WTH263" s="277"/>
      <c r="WTI263" s="277"/>
      <c r="WTJ263" s="277"/>
      <c r="WTK263" s="277"/>
      <c r="WTL263" s="277"/>
      <c r="WTM263" s="277"/>
      <c r="WTN263" s="402"/>
      <c r="WTO263" s="404"/>
      <c r="WTP263" s="49"/>
      <c r="WTQ263" s="49"/>
      <c r="WTR263" s="49"/>
      <c r="WTS263" s="99"/>
      <c r="WTT263" s="98"/>
      <c r="WTU263" s="49"/>
      <c r="WTV263" s="405"/>
      <c r="WTW263" s="405"/>
      <c r="WTX263" s="277"/>
      <c r="WTY263" s="277"/>
      <c r="WTZ263" s="277"/>
      <c r="WUA263" s="277"/>
      <c r="WUB263" s="277"/>
      <c r="WUC263" s="277"/>
      <c r="WUD263" s="277"/>
      <c r="WUE263" s="277"/>
      <c r="WUF263" s="402"/>
      <c r="WUG263" s="404"/>
      <c r="WUH263" s="49"/>
      <c r="WUI263" s="49"/>
      <c r="WUJ263" s="49"/>
      <c r="WUK263" s="99"/>
      <c r="WUL263" s="98"/>
      <c r="WUM263" s="49"/>
      <c r="WUN263" s="405"/>
      <c r="WUO263" s="405"/>
      <c r="WUP263" s="277"/>
      <c r="WUQ263" s="277"/>
      <c r="WUR263" s="277"/>
      <c r="WUS263" s="277"/>
      <c r="WUT263" s="277"/>
      <c r="WUU263" s="277"/>
      <c r="WUV263" s="277"/>
      <c r="WUW263" s="277"/>
      <c r="WUX263" s="402"/>
      <c r="WUY263" s="404"/>
      <c r="WUZ263" s="49"/>
      <c r="WVA263" s="49"/>
      <c r="WVB263" s="49"/>
      <c r="WVC263" s="99"/>
      <c r="WVD263" s="98"/>
      <c r="WVE263" s="49"/>
      <c r="WVF263" s="405"/>
      <c r="WVG263" s="405"/>
      <c r="WVH263" s="277"/>
      <c r="WVI263" s="277"/>
      <c r="WVJ263" s="277"/>
      <c r="WVK263" s="277"/>
      <c r="WVL263" s="277"/>
      <c r="WVM263" s="277"/>
      <c r="WVN263" s="277"/>
      <c r="WVO263" s="277"/>
      <c r="WVP263" s="402"/>
      <c r="WVQ263" s="404"/>
      <c r="WVR263" s="49"/>
      <c r="WVS263" s="49"/>
      <c r="WVT263" s="49"/>
      <c r="WVU263" s="99"/>
      <c r="WVV263" s="98"/>
      <c r="WVW263" s="49"/>
      <c r="WVX263" s="405"/>
      <c r="WVY263" s="405"/>
      <c r="WVZ263" s="277"/>
      <c r="WWA263" s="277"/>
      <c r="WWB263" s="277"/>
      <c r="WWC263" s="277"/>
      <c r="WWD263" s="277"/>
      <c r="WWE263" s="277"/>
      <c r="WWF263" s="277"/>
      <c r="WWG263" s="277"/>
      <c r="WWH263" s="402"/>
      <c r="WWI263" s="404"/>
      <c r="WWJ263" s="49"/>
      <c r="WWK263" s="49"/>
      <c r="WWL263" s="49"/>
      <c r="WWM263" s="99"/>
      <c r="WWN263" s="98"/>
      <c r="WWO263" s="49"/>
      <c r="WWP263" s="405"/>
      <c r="WWQ263" s="405"/>
      <c r="WWR263" s="277"/>
      <c r="WWS263" s="277"/>
      <c r="WWT263" s="277"/>
      <c r="WWU263" s="277"/>
      <c r="WWV263" s="277"/>
      <c r="WWW263" s="277"/>
      <c r="WWX263" s="277"/>
      <c r="WWY263" s="277"/>
      <c r="WWZ263" s="402"/>
      <c r="WXA263" s="404"/>
      <c r="WXB263" s="49"/>
      <c r="WXC263" s="49"/>
      <c r="WXD263" s="49"/>
      <c r="WXE263" s="99"/>
      <c r="WXF263" s="98"/>
      <c r="WXG263" s="49"/>
      <c r="WXH263" s="405"/>
      <c r="WXI263" s="405"/>
      <c r="WXJ263" s="277"/>
      <c r="WXK263" s="277"/>
      <c r="WXL263" s="277"/>
      <c r="WXM263" s="277"/>
      <c r="WXN263" s="277"/>
      <c r="WXO263" s="277"/>
      <c r="WXP263" s="277"/>
      <c r="WXQ263" s="277"/>
      <c r="WXR263" s="402"/>
      <c r="WXS263" s="404"/>
      <c r="WXT263" s="49"/>
      <c r="WXU263" s="49"/>
      <c r="WXV263" s="49"/>
      <c r="WXW263" s="99"/>
      <c r="WXX263" s="98"/>
      <c r="WXY263" s="49"/>
      <c r="WXZ263" s="405"/>
      <c r="WYA263" s="405"/>
      <c r="WYB263" s="277"/>
      <c r="WYC263" s="277"/>
      <c r="WYD263" s="277"/>
      <c r="WYE263" s="277"/>
      <c r="WYF263" s="277"/>
      <c r="WYG263" s="277"/>
      <c r="WYH263" s="277"/>
      <c r="WYI263" s="277"/>
      <c r="WYJ263" s="402"/>
      <c r="WYK263" s="404"/>
      <c r="WYL263" s="49"/>
      <c r="WYM263" s="49"/>
      <c r="WYN263" s="49"/>
      <c r="WYO263" s="99"/>
      <c r="WYP263" s="98"/>
      <c r="WYQ263" s="49"/>
      <c r="WYR263" s="405"/>
      <c r="WYS263" s="405"/>
      <c r="WYT263" s="277"/>
      <c r="WYU263" s="277"/>
      <c r="WYV263" s="277"/>
      <c r="WYW263" s="277"/>
      <c r="WYX263" s="277"/>
      <c r="WYY263" s="277"/>
      <c r="WYZ263" s="277"/>
      <c r="WZA263" s="277"/>
      <c r="WZB263" s="402"/>
      <c r="WZC263" s="404"/>
      <c r="WZD263" s="49"/>
      <c r="WZE263" s="49"/>
      <c r="WZF263" s="49"/>
      <c r="WZG263" s="99"/>
      <c r="WZH263" s="98"/>
      <c r="WZI263" s="49"/>
      <c r="WZJ263" s="405"/>
      <c r="WZK263" s="405"/>
      <c r="WZL263" s="277"/>
      <c r="WZM263" s="277"/>
      <c r="WZN263" s="277"/>
      <c r="WZO263" s="277"/>
      <c r="WZP263" s="277"/>
      <c r="WZQ263" s="277"/>
      <c r="WZR263" s="277"/>
      <c r="WZS263" s="277"/>
      <c r="WZT263" s="402"/>
      <c r="WZU263" s="404"/>
      <c r="WZV263" s="49"/>
      <c r="WZW263" s="49"/>
      <c r="WZX263" s="49"/>
      <c r="WZY263" s="99"/>
      <c r="WZZ263" s="98"/>
      <c r="XAA263" s="49"/>
      <c r="XAB263" s="405"/>
      <c r="XAC263" s="405"/>
      <c r="XAD263" s="277"/>
      <c r="XAE263" s="277"/>
      <c r="XAF263" s="277"/>
      <c r="XAG263" s="277"/>
      <c r="XAH263" s="277"/>
      <c r="XAI263" s="277"/>
      <c r="XAJ263" s="277"/>
      <c r="XAK263" s="277"/>
      <c r="XAL263" s="402"/>
      <c r="XAM263" s="404"/>
      <c r="XAN263" s="49"/>
      <c r="XAO263" s="49"/>
      <c r="XAP263" s="49"/>
      <c r="XAQ263" s="99"/>
      <c r="XAR263" s="98"/>
      <c r="XAS263" s="49"/>
      <c r="XAT263" s="405"/>
      <c r="XAU263" s="405"/>
      <c r="XAV263" s="277"/>
      <c r="XAW263" s="277"/>
      <c r="XAX263" s="277"/>
      <c r="XAY263" s="277"/>
      <c r="XAZ263" s="277"/>
      <c r="XBA263" s="277"/>
      <c r="XBB263" s="277"/>
      <c r="XBC263" s="277"/>
      <c r="XBD263" s="402"/>
      <c r="XBE263" s="404"/>
      <c r="XBF263" s="49"/>
      <c r="XBG263" s="49"/>
      <c r="XBH263" s="49"/>
      <c r="XBI263" s="99"/>
      <c r="XBJ263" s="98"/>
      <c r="XBK263" s="49"/>
      <c r="XBL263" s="405"/>
      <c r="XBM263" s="405"/>
      <c r="XBN263" s="277"/>
      <c r="XBO263" s="277"/>
      <c r="XBP263" s="277"/>
      <c r="XBQ263" s="277"/>
      <c r="XBR263" s="277"/>
      <c r="XBS263" s="277"/>
      <c r="XBT263" s="277"/>
      <c r="XBU263" s="277"/>
      <c r="XBV263" s="402"/>
      <c r="XBW263" s="404"/>
      <c r="XBX263" s="49"/>
      <c r="XBY263" s="49"/>
      <c r="XBZ263" s="49"/>
      <c r="XCA263" s="99"/>
      <c r="XCB263" s="98"/>
      <c r="XCC263" s="49"/>
      <c r="XCD263" s="405"/>
      <c r="XCE263" s="405"/>
      <c r="XCF263" s="277"/>
      <c r="XCG263" s="277"/>
      <c r="XCH263" s="277"/>
      <c r="XCI263" s="277"/>
      <c r="XCJ263" s="277"/>
      <c r="XCK263" s="277"/>
      <c r="XCL263" s="277"/>
      <c r="XCM263" s="277"/>
      <c r="XCN263" s="402"/>
      <c r="XCO263" s="404"/>
      <c r="XCP263" s="49"/>
      <c r="XCQ263" s="49"/>
      <c r="XCR263" s="49"/>
      <c r="XCS263" s="99"/>
      <c r="XCT263" s="98"/>
      <c r="XCU263" s="49"/>
      <c r="XCV263" s="405"/>
      <c r="XCW263" s="405"/>
      <c r="XCX263" s="277"/>
      <c r="XCY263" s="277"/>
      <c r="XCZ263" s="277"/>
      <c r="XDA263" s="277"/>
      <c r="XDB263" s="277"/>
      <c r="XDC263" s="277"/>
      <c r="XDD263" s="277"/>
      <c r="XDE263" s="277"/>
      <c r="XDF263" s="402"/>
      <c r="XDG263" s="404"/>
      <c r="XDH263" s="49"/>
      <c r="XDI263" s="49"/>
      <c r="XDJ263" s="49"/>
    </row>
    <row r="264" spans="1:16338" s="407" customFormat="1" x14ac:dyDescent="0.2">
      <c r="A264" s="234"/>
      <c r="B264" s="208"/>
      <c r="C264" s="208"/>
      <c r="D264" s="208"/>
      <c r="E264" s="362"/>
      <c r="F264" s="376" t="s">
        <v>838</v>
      </c>
      <c r="G264" s="202"/>
      <c r="H264" s="207"/>
      <c r="I264" s="207"/>
      <c r="J264" s="572">
        <v>0</v>
      </c>
      <c r="K264" s="207"/>
      <c r="L264" s="417">
        <v>0</v>
      </c>
      <c r="M264" s="549"/>
      <c r="N264" s="320"/>
      <c r="O264" s="522"/>
      <c r="P264" s="522"/>
      <c r="Q264" s="522"/>
      <c r="R264" s="485"/>
      <c r="S264" s="277"/>
      <c r="T264" s="277"/>
      <c r="U264" s="277"/>
      <c r="V264" s="277"/>
      <c r="W264" s="277"/>
      <c r="X264" s="277"/>
      <c r="Y264" s="277"/>
      <c r="Z264" s="402"/>
      <c r="AA264" s="404"/>
      <c r="AB264" s="49"/>
      <c r="AC264" s="49"/>
      <c r="AD264" s="49"/>
      <c r="AE264" s="99"/>
      <c r="AF264" s="98"/>
      <c r="AG264" s="49"/>
      <c r="AH264" s="405"/>
      <c r="AI264" s="405"/>
      <c r="AJ264" s="277"/>
      <c r="AK264" s="277"/>
      <c r="AL264" s="277"/>
      <c r="AM264" s="277"/>
      <c r="AN264" s="277"/>
      <c r="AO264" s="277"/>
      <c r="AP264" s="277"/>
      <c r="AQ264" s="277"/>
      <c r="AR264" s="402"/>
      <c r="AS264" s="404"/>
      <c r="AT264" s="49"/>
      <c r="AU264" s="49"/>
      <c r="AV264" s="49"/>
      <c r="AW264" s="99"/>
      <c r="AX264" s="98"/>
      <c r="AY264" s="49"/>
      <c r="AZ264" s="405"/>
      <c r="BA264" s="405"/>
      <c r="BB264" s="277"/>
      <c r="BC264" s="277"/>
      <c r="BD264" s="277"/>
      <c r="BE264" s="277"/>
      <c r="BF264" s="277"/>
      <c r="BG264" s="277"/>
      <c r="BH264" s="277"/>
      <c r="BI264" s="277"/>
      <c r="BJ264" s="402"/>
      <c r="BK264" s="404"/>
      <c r="BL264" s="49"/>
      <c r="BM264" s="49"/>
      <c r="BN264" s="49"/>
      <c r="BO264" s="99"/>
      <c r="BP264" s="98"/>
      <c r="BQ264" s="49"/>
      <c r="BR264" s="405"/>
      <c r="BS264" s="405"/>
      <c r="BT264" s="277"/>
      <c r="BU264" s="277"/>
      <c r="BV264" s="277"/>
      <c r="BW264" s="277"/>
      <c r="BX264" s="277"/>
      <c r="BY264" s="277"/>
      <c r="BZ264" s="277"/>
      <c r="CA264" s="277"/>
      <c r="CB264" s="402"/>
      <c r="CC264" s="404"/>
      <c r="CD264" s="49"/>
      <c r="CE264" s="49"/>
      <c r="CF264" s="49"/>
      <c r="CG264" s="99"/>
      <c r="CH264" s="98"/>
      <c r="CI264" s="49"/>
      <c r="CJ264" s="405"/>
      <c r="CK264" s="405"/>
      <c r="CL264" s="277"/>
      <c r="CM264" s="277"/>
      <c r="CN264" s="277"/>
      <c r="CO264" s="277"/>
      <c r="CP264" s="277"/>
      <c r="CQ264" s="277"/>
      <c r="CR264" s="277"/>
      <c r="CS264" s="277"/>
      <c r="CT264" s="402"/>
      <c r="CU264" s="404"/>
      <c r="CV264" s="49"/>
      <c r="CW264" s="49"/>
      <c r="CX264" s="49"/>
      <c r="CY264" s="99"/>
      <c r="CZ264" s="98"/>
      <c r="DA264" s="49"/>
      <c r="DB264" s="405"/>
      <c r="DC264" s="405"/>
      <c r="DD264" s="277"/>
      <c r="DE264" s="277"/>
      <c r="DF264" s="277"/>
      <c r="DG264" s="277"/>
      <c r="DH264" s="277"/>
      <c r="DI264" s="277"/>
      <c r="DJ264" s="277"/>
      <c r="DK264" s="277"/>
      <c r="DL264" s="402"/>
      <c r="DM264" s="404"/>
      <c r="DN264" s="49"/>
      <c r="DO264" s="49"/>
      <c r="DP264" s="49"/>
      <c r="DQ264" s="99"/>
      <c r="DR264" s="98"/>
      <c r="DS264" s="49"/>
      <c r="DT264" s="405"/>
      <c r="DU264" s="405"/>
      <c r="DV264" s="277"/>
      <c r="DW264" s="277"/>
      <c r="DX264" s="277"/>
      <c r="DY264" s="277"/>
      <c r="DZ264" s="277"/>
      <c r="EA264" s="277"/>
      <c r="EB264" s="277"/>
      <c r="EC264" s="277"/>
      <c r="ED264" s="402"/>
      <c r="EE264" s="404"/>
      <c r="EF264" s="49"/>
      <c r="EG264" s="49"/>
      <c r="EH264" s="49"/>
      <c r="EI264" s="99"/>
      <c r="EJ264" s="98"/>
      <c r="EK264" s="49"/>
      <c r="EL264" s="405"/>
      <c r="EM264" s="405"/>
      <c r="EN264" s="277"/>
      <c r="EO264" s="277"/>
      <c r="EP264" s="277"/>
      <c r="EQ264" s="277"/>
      <c r="ER264" s="277"/>
      <c r="ES264" s="277"/>
      <c r="ET264" s="277"/>
      <c r="EU264" s="277"/>
      <c r="EV264" s="402"/>
      <c r="EW264" s="404"/>
      <c r="EX264" s="49"/>
      <c r="EY264" s="49"/>
      <c r="EZ264" s="49"/>
      <c r="FA264" s="99"/>
      <c r="FB264" s="98"/>
      <c r="FC264" s="49"/>
      <c r="FD264" s="405"/>
      <c r="FE264" s="405"/>
      <c r="FF264" s="277"/>
      <c r="FG264" s="277"/>
      <c r="FH264" s="277"/>
      <c r="FI264" s="277"/>
      <c r="FJ264" s="277"/>
      <c r="FK264" s="277"/>
      <c r="FL264" s="277"/>
      <c r="FM264" s="277"/>
      <c r="FN264" s="402"/>
      <c r="FO264" s="404"/>
      <c r="FP264" s="49"/>
      <c r="FQ264" s="49"/>
      <c r="FR264" s="49"/>
      <c r="FS264" s="99"/>
      <c r="FT264" s="98"/>
      <c r="FU264" s="49"/>
      <c r="FV264" s="405"/>
      <c r="FW264" s="405"/>
      <c r="FX264" s="277"/>
      <c r="FY264" s="277"/>
      <c r="FZ264" s="277"/>
      <c r="GA264" s="277"/>
      <c r="GB264" s="277"/>
      <c r="GC264" s="277"/>
      <c r="GD264" s="277"/>
      <c r="GE264" s="277"/>
      <c r="GF264" s="402"/>
      <c r="GG264" s="404"/>
      <c r="GH264" s="49"/>
      <c r="GI264" s="49"/>
      <c r="GJ264" s="49"/>
      <c r="GK264" s="99"/>
      <c r="GL264" s="98"/>
      <c r="GM264" s="49"/>
      <c r="GN264" s="405"/>
      <c r="GO264" s="405"/>
      <c r="GP264" s="277"/>
      <c r="GQ264" s="277"/>
      <c r="GR264" s="277"/>
      <c r="GS264" s="277"/>
      <c r="GT264" s="277"/>
      <c r="GU264" s="277"/>
      <c r="GV264" s="277"/>
      <c r="GW264" s="277"/>
      <c r="GX264" s="402"/>
      <c r="GY264" s="404"/>
      <c r="GZ264" s="49"/>
      <c r="HA264" s="49"/>
      <c r="HB264" s="49"/>
      <c r="HC264" s="99"/>
      <c r="HD264" s="98"/>
      <c r="HE264" s="49"/>
      <c r="HF264" s="405"/>
      <c r="HG264" s="405"/>
      <c r="HH264" s="277"/>
      <c r="HI264" s="277"/>
      <c r="HJ264" s="277"/>
      <c r="HK264" s="277"/>
      <c r="HL264" s="277"/>
      <c r="HM264" s="277"/>
      <c r="HN264" s="277"/>
      <c r="HO264" s="277"/>
      <c r="HP264" s="402"/>
      <c r="HQ264" s="404"/>
      <c r="HR264" s="49"/>
      <c r="HS264" s="49"/>
      <c r="HT264" s="49"/>
      <c r="HU264" s="99"/>
      <c r="HV264" s="98"/>
      <c r="HW264" s="49"/>
      <c r="HX264" s="405"/>
      <c r="HY264" s="405"/>
      <c r="HZ264" s="277"/>
      <c r="IA264" s="277"/>
      <c r="IB264" s="277"/>
      <c r="IC264" s="277"/>
      <c r="ID264" s="277"/>
      <c r="IE264" s="277"/>
      <c r="IF264" s="277"/>
      <c r="IG264" s="277"/>
      <c r="IH264" s="402"/>
      <c r="II264" s="404"/>
      <c r="IJ264" s="49"/>
      <c r="IK264" s="49"/>
      <c r="IL264" s="49"/>
      <c r="IM264" s="99"/>
      <c r="IN264" s="98"/>
      <c r="IO264" s="49"/>
      <c r="IP264" s="405"/>
      <c r="IQ264" s="405"/>
      <c r="IR264" s="277"/>
      <c r="IS264" s="277"/>
      <c r="IT264" s="277"/>
      <c r="IU264" s="277"/>
      <c r="IV264" s="277"/>
      <c r="IW264" s="277"/>
      <c r="IX264" s="277"/>
      <c r="IY264" s="277"/>
      <c r="IZ264" s="402"/>
      <c r="JA264" s="404"/>
      <c r="JB264" s="49"/>
      <c r="JC264" s="49"/>
      <c r="JD264" s="49"/>
      <c r="JE264" s="99"/>
      <c r="JF264" s="98"/>
      <c r="JG264" s="49"/>
      <c r="JH264" s="405"/>
      <c r="JI264" s="405"/>
      <c r="JJ264" s="277"/>
      <c r="JK264" s="277"/>
      <c r="JL264" s="277"/>
      <c r="JM264" s="277"/>
      <c r="JN264" s="277"/>
      <c r="JO264" s="277"/>
      <c r="JP264" s="277"/>
      <c r="JQ264" s="277"/>
      <c r="JR264" s="402"/>
      <c r="JS264" s="404"/>
      <c r="JT264" s="49"/>
      <c r="JU264" s="49"/>
      <c r="JV264" s="49"/>
      <c r="JW264" s="99"/>
      <c r="JX264" s="98"/>
      <c r="JY264" s="49"/>
      <c r="JZ264" s="405"/>
      <c r="KA264" s="405"/>
      <c r="KB264" s="277"/>
      <c r="KC264" s="277"/>
      <c r="KD264" s="277"/>
      <c r="KE264" s="277"/>
      <c r="KF264" s="277"/>
      <c r="KG264" s="277"/>
      <c r="KH264" s="277"/>
      <c r="KI264" s="277"/>
      <c r="KJ264" s="402"/>
      <c r="KK264" s="404"/>
      <c r="KL264" s="49"/>
      <c r="KM264" s="49"/>
      <c r="KN264" s="49"/>
      <c r="KO264" s="99"/>
      <c r="KP264" s="98"/>
      <c r="KQ264" s="49"/>
      <c r="KR264" s="405"/>
      <c r="KS264" s="405"/>
      <c r="KT264" s="277"/>
      <c r="KU264" s="277"/>
      <c r="KV264" s="277"/>
      <c r="KW264" s="277"/>
      <c r="KX264" s="277"/>
      <c r="KY264" s="277"/>
      <c r="KZ264" s="277"/>
      <c r="LA264" s="277"/>
      <c r="LB264" s="402"/>
      <c r="LC264" s="404"/>
      <c r="LD264" s="49"/>
      <c r="LE264" s="49"/>
      <c r="LF264" s="49"/>
      <c r="LG264" s="99"/>
      <c r="LH264" s="98"/>
      <c r="LI264" s="49"/>
      <c r="LJ264" s="405"/>
      <c r="LK264" s="405"/>
      <c r="LL264" s="277"/>
      <c r="LM264" s="277"/>
      <c r="LN264" s="277"/>
      <c r="LO264" s="277"/>
      <c r="LP264" s="277"/>
      <c r="LQ264" s="277"/>
      <c r="LR264" s="277"/>
      <c r="LS264" s="277"/>
      <c r="LT264" s="402"/>
      <c r="LU264" s="404"/>
      <c r="LV264" s="49"/>
      <c r="LW264" s="49"/>
      <c r="LX264" s="49"/>
      <c r="LY264" s="99"/>
      <c r="LZ264" s="98"/>
      <c r="MA264" s="49"/>
      <c r="MB264" s="405"/>
      <c r="MC264" s="405"/>
      <c r="MD264" s="277"/>
      <c r="ME264" s="277"/>
      <c r="MF264" s="277"/>
      <c r="MG264" s="277"/>
      <c r="MH264" s="277"/>
      <c r="MI264" s="277"/>
      <c r="MJ264" s="277"/>
      <c r="MK264" s="277"/>
      <c r="ML264" s="402"/>
      <c r="MM264" s="404"/>
      <c r="MN264" s="49"/>
      <c r="MO264" s="49"/>
      <c r="MP264" s="49"/>
      <c r="MQ264" s="99"/>
      <c r="MR264" s="98"/>
      <c r="MS264" s="49"/>
      <c r="MT264" s="405"/>
      <c r="MU264" s="405"/>
      <c r="MV264" s="277"/>
      <c r="MW264" s="277"/>
      <c r="MX264" s="277"/>
      <c r="MY264" s="277"/>
      <c r="MZ264" s="277"/>
      <c r="NA264" s="277"/>
      <c r="NB264" s="277"/>
      <c r="NC264" s="277"/>
      <c r="ND264" s="402"/>
      <c r="NE264" s="404"/>
      <c r="NF264" s="49"/>
      <c r="NG264" s="49"/>
      <c r="NH264" s="49"/>
      <c r="NI264" s="99"/>
      <c r="NJ264" s="98"/>
      <c r="NK264" s="49"/>
      <c r="NL264" s="405"/>
      <c r="NM264" s="405"/>
      <c r="NN264" s="277"/>
      <c r="NO264" s="277"/>
      <c r="NP264" s="277"/>
      <c r="NQ264" s="277"/>
      <c r="NR264" s="277"/>
      <c r="NS264" s="277"/>
      <c r="NT264" s="277"/>
      <c r="NU264" s="277"/>
      <c r="NV264" s="402"/>
      <c r="NW264" s="404"/>
      <c r="NX264" s="49"/>
      <c r="NY264" s="49"/>
      <c r="NZ264" s="49"/>
      <c r="OA264" s="99"/>
      <c r="OB264" s="98"/>
      <c r="OC264" s="49"/>
      <c r="OD264" s="405"/>
      <c r="OE264" s="405"/>
      <c r="OF264" s="277"/>
      <c r="OG264" s="277"/>
      <c r="OH264" s="277"/>
      <c r="OI264" s="277"/>
      <c r="OJ264" s="277"/>
      <c r="OK264" s="277"/>
      <c r="OL264" s="277"/>
      <c r="OM264" s="277"/>
      <c r="ON264" s="402"/>
      <c r="OO264" s="404"/>
      <c r="OP264" s="49"/>
      <c r="OQ264" s="49"/>
      <c r="OR264" s="49"/>
      <c r="OS264" s="99"/>
      <c r="OT264" s="98"/>
      <c r="OU264" s="49"/>
      <c r="OV264" s="405"/>
      <c r="OW264" s="405"/>
      <c r="OX264" s="277"/>
      <c r="OY264" s="277"/>
      <c r="OZ264" s="277"/>
      <c r="PA264" s="277"/>
      <c r="PB264" s="277"/>
      <c r="PC264" s="277"/>
      <c r="PD264" s="277"/>
      <c r="PE264" s="277"/>
      <c r="PF264" s="402"/>
      <c r="PG264" s="404"/>
      <c r="PH264" s="49"/>
      <c r="PI264" s="49"/>
      <c r="PJ264" s="49"/>
      <c r="PK264" s="99"/>
      <c r="PL264" s="98"/>
      <c r="PM264" s="49"/>
      <c r="PN264" s="405"/>
      <c r="PO264" s="405"/>
      <c r="PP264" s="277"/>
      <c r="PQ264" s="277"/>
      <c r="PR264" s="277"/>
      <c r="PS264" s="277"/>
      <c r="PT264" s="277"/>
      <c r="PU264" s="277"/>
      <c r="PV264" s="277"/>
      <c r="PW264" s="277"/>
      <c r="PX264" s="402"/>
      <c r="PY264" s="404"/>
      <c r="PZ264" s="49"/>
      <c r="QA264" s="49"/>
      <c r="QB264" s="49"/>
      <c r="QC264" s="99"/>
      <c r="QD264" s="98"/>
      <c r="QE264" s="49"/>
      <c r="QF264" s="405"/>
      <c r="QG264" s="405"/>
      <c r="QH264" s="277"/>
      <c r="QI264" s="277"/>
      <c r="QJ264" s="277"/>
      <c r="QK264" s="277"/>
      <c r="QL264" s="277"/>
      <c r="QM264" s="277"/>
      <c r="QN264" s="277"/>
      <c r="QO264" s="277"/>
      <c r="QP264" s="402"/>
      <c r="QQ264" s="404"/>
      <c r="QR264" s="49"/>
      <c r="QS264" s="49"/>
      <c r="QT264" s="49"/>
      <c r="QU264" s="99"/>
      <c r="QV264" s="98"/>
      <c r="QW264" s="49"/>
      <c r="QX264" s="405"/>
      <c r="QY264" s="405"/>
      <c r="QZ264" s="277"/>
      <c r="RA264" s="277"/>
      <c r="RB264" s="277"/>
      <c r="RC264" s="277"/>
      <c r="RD264" s="277"/>
      <c r="RE264" s="277"/>
      <c r="RF264" s="277"/>
      <c r="RG264" s="277"/>
      <c r="RH264" s="402"/>
      <c r="RI264" s="404"/>
      <c r="RJ264" s="49"/>
      <c r="RK264" s="49"/>
      <c r="RL264" s="49"/>
      <c r="RM264" s="99"/>
      <c r="RN264" s="98"/>
      <c r="RO264" s="49"/>
      <c r="RP264" s="405"/>
      <c r="RQ264" s="405"/>
      <c r="RR264" s="277"/>
      <c r="RS264" s="277"/>
      <c r="RT264" s="277"/>
      <c r="RU264" s="277"/>
      <c r="RV264" s="277"/>
      <c r="RW264" s="277"/>
      <c r="RX264" s="277"/>
      <c r="RY264" s="277"/>
      <c r="RZ264" s="402"/>
      <c r="SA264" s="404"/>
      <c r="SB264" s="49"/>
      <c r="SC264" s="49"/>
      <c r="SD264" s="49"/>
      <c r="SE264" s="99"/>
      <c r="SF264" s="98"/>
      <c r="SG264" s="49"/>
      <c r="SH264" s="405"/>
      <c r="SI264" s="405"/>
      <c r="SJ264" s="277"/>
      <c r="SK264" s="277"/>
      <c r="SL264" s="277"/>
      <c r="SM264" s="277"/>
      <c r="SN264" s="277"/>
      <c r="SO264" s="277"/>
      <c r="SP264" s="277"/>
      <c r="SQ264" s="277"/>
      <c r="SR264" s="402"/>
      <c r="SS264" s="404"/>
      <c r="ST264" s="49"/>
      <c r="SU264" s="49"/>
      <c r="SV264" s="49"/>
      <c r="SW264" s="99"/>
      <c r="SX264" s="98"/>
      <c r="SY264" s="49"/>
      <c r="SZ264" s="405"/>
      <c r="TA264" s="405"/>
      <c r="TB264" s="277"/>
      <c r="TC264" s="277"/>
      <c r="TD264" s="277"/>
      <c r="TE264" s="277"/>
      <c r="TF264" s="277"/>
      <c r="TG264" s="277"/>
      <c r="TH264" s="277"/>
      <c r="TI264" s="277"/>
      <c r="TJ264" s="402"/>
      <c r="TK264" s="404"/>
      <c r="TL264" s="49"/>
      <c r="TM264" s="49"/>
      <c r="TN264" s="49"/>
      <c r="TO264" s="99"/>
      <c r="TP264" s="98"/>
      <c r="TQ264" s="49"/>
      <c r="TR264" s="405"/>
      <c r="TS264" s="405"/>
      <c r="TT264" s="277"/>
      <c r="TU264" s="277"/>
      <c r="TV264" s="277"/>
      <c r="TW264" s="277"/>
      <c r="TX264" s="277"/>
      <c r="TY264" s="277"/>
      <c r="TZ264" s="277"/>
      <c r="UA264" s="277"/>
      <c r="UB264" s="402"/>
      <c r="UC264" s="404"/>
      <c r="UD264" s="49"/>
      <c r="UE264" s="49"/>
      <c r="UF264" s="49"/>
      <c r="UG264" s="99"/>
      <c r="UH264" s="98"/>
      <c r="UI264" s="49"/>
      <c r="UJ264" s="405"/>
      <c r="UK264" s="405"/>
      <c r="UL264" s="277"/>
      <c r="UM264" s="277"/>
      <c r="UN264" s="277"/>
      <c r="UO264" s="277"/>
      <c r="UP264" s="277"/>
      <c r="UQ264" s="277"/>
      <c r="UR264" s="277"/>
      <c r="US264" s="277"/>
      <c r="UT264" s="402"/>
      <c r="UU264" s="404"/>
      <c r="UV264" s="49"/>
      <c r="UW264" s="49"/>
      <c r="UX264" s="49"/>
      <c r="UY264" s="99"/>
      <c r="UZ264" s="98"/>
      <c r="VA264" s="49"/>
      <c r="VB264" s="405"/>
      <c r="VC264" s="405"/>
      <c r="VD264" s="277"/>
      <c r="VE264" s="277"/>
      <c r="VF264" s="277"/>
      <c r="VG264" s="277"/>
      <c r="VH264" s="277"/>
      <c r="VI264" s="277"/>
      <c r="VJ264" s="277"/>
      <c r="VK264" s="277"/>
      <c r="VL264" s="402"/>
      <c r="VM264" s="404"/>
      <c r="VN264" s="49"/>
      <c r="VO264" s="49"/>
      <c r="VP264" s="49"/>
      <c r="VQ264" s="99"/>
      <c r="VR264" s="98"/>
      <c r="VS264" s="49"/>
      <c r="VT264" s="405"/>
      <c r="VU264" s="405"/>
      <c r="VV264" s="277"/>
      <c r="VW264" s="277"/>
      <c r="VX264" s="277"/>
      <c r="VY264" s="277"/>
      <c r="VZ264" s="277"/>
      <c r="WA264" s="277"/>
      <c r="WB264" s="277"/>
      <c r="WC264" s="277"/>
      <c r="WD264" s="402"/>
      <c r="WE264" s="404"/>
      <c r="WF264" s="49"/>
      <c r="WG264" s="49"/>
      <c r="WH264" s="49"/>
      <c r="WI264" s="99"/>
      <c r="WJ264" s="98"/>
      <c r="WK264" s="49"/>
      <c r="WL264" s="405"/>
      <c r="WM264" s="405"/>
      <c r="WN264" s="277"/>
      <c r="WO264" s="277"/>
      <c r="WP264" s="277"/>
      <c r="WQ264" s="277"/>
      <c r="WR264" s="277"/>
      <c r="WS264" s="277"/>
      <c r="WT264" s="277"/>
      <c r="WU264" s="277"/>
      <c r="WV264" s="402"/>
      <c r="WW264" s="404"/>
      <c r="WX264" s="49"/>
      <c r="WY264" s="49"/>
      <c r="WZ264" s="49"/>
      <c r="XA264" s="99"/>
      <c r="XB264" s="98"/>
      <c r="XC264" s="49"/>
      <c r="XD264" s="405"/>
      <c r="XE264" s="405"/>
      <c r="XF264" s="277"/>
      <c r="XG264" s="277"/>
      <c r="XH264" s="277"/>
      <c r="XI264" s="277"/>
      <c r="XJ264" s="277"/>
      <c r="XK264" s="277"/>
      <c r="XL264" s="277"/>
      <c r="XM264" s="277"/>
      <c r="XN264" s="402"/>
      <c r="XO264" s="404"/>
      <c r="XP264" s="49"/>
      <c r="XQ264" s="49"/>
      <c r="XR264" s="49"/>
      <c r="XS264" s="99"/>
      <c r="XT264" s="98"/>
      <c r="XU264" s="49"/>
      <c r="XV264" s="405"/>
      <c r="XW264" s="405"/>
      <c r="XX264" s="277"/>
      <c r="XY264" s="277"/>
      <c r="XZ264" s="277"/>
      <c r="YA264" s="277"/>
      <c r="YB264" s="277"/>
      <c r="YC264" s="277"/>
      <c r="YD264" s="277"/>
      <c r="YE264" s="277"/>
      <c r="YF264" s="402"/>
      <c r="YG264" s="404"/>
      <c r="YH264" s="49"/>
      <c r="YI264" s="49"/>
      <c r="YJ264" s="49"/>
      <c r="YK264" s="99"/>
      <c r="YL264" s="98"/>
      <c r="YM264" s="49"/>
      <c r="YN264" s="405"/>
      <c r="YO264" s="405"/>
      <c r="YP264" s="277"/>
      <c r="YQ264" s="277"/>
      <c r="YR264" s="277"/>
      <c r="YS264" s="277"/>
      <c r="YT264" s="277"/>
      <c r="YU264" s="277"/>
      <c r="YV264" s="277"/>
      <c r="YW264" s="277"/>
      <c r="YX264" s="402"/>
      <c r="YY264" s="404"/>
      <c r="YZ264" s="49"/>
      <c r="ZA264" s="49"/>
      <c r="ZB264" s="49"/>
      <c r="ZC264" s="99"/>
      <c r="ZD264" s="98"/>
      <c r="ZE264" s="49"/>
      <c r="ZF264" s="405"/>
      <c r="ZG264" s="405"/>
      <c r="ZH264" s="277"/>
      <c r="ZI264" s="277"/>
      <c r="ZJ264" s="277"/>
      <c r="ZK264" s="277"/>
      <c r="ZL264" s="277"/>
      <c r="ZM264" s="277"/>
      <c r="ZN264" s="277"/>
      <c r="ZO264" s="277"/>
      <c r="ZP264" s="402"/>
      <c r="ZQ264" s="404"/>
      <c r="ZR264" s="49"/>
      <c r="ZS264" s="49"/>
      <c r="ZT264" s="49"/>
      <c r="ZU264" s="99"/>
      <c r="ZV264" s="98"/>
      <c r="ZW264" s="49"/>
      <c r="ZX264" s="405"/>
      <c r="ZY264" s="405"/>
      <c r="ZZ264" s="277"/>
      <c r="AAA264" s="277"/>
      <c r="AAB264" s="277"/>
      <c r="AAC264" s="277"/>
      <c r="AAD264" s="277"/>
      <c r="AAE264" s="277"/>
      <c r="AAF264" s="277"/>
      <c r="AAG264" s="277"/>
      <c r="AAH264" s="402"/>
      <c r="AAI264" s="404"/>
      <c r="AAJ264" s="49"/>
      <c r="AAK264" s="49"/>
      <c r="AAL264" s="49"/>
      <c r="AAM264" s="99"/>
      <c r="AAN264" s="98"/>
      <c r="AAO264" s="49"/>
      <c r="AAP264" s="405"/>
      <c r="AAQ264" s="405"/>
      <c r="AAR264" s="277"/>
      <c r="AAS264" s="277"/>
      <c r="AAT264" s="277"/>
      <c r="AAU264" s="277"/>
      <c r="AAV264" s="277"/>
      <c r="AAW264" s="277"/>
      <c r="AAX264" s="277"/>
      <c r="AAY264" s="277"/>
      <c r="AAZ264" s="402"/>
      <c r="ABA264" s="404"/>
      <c r="ABB264" s="49"/>
      <c r="ABC264" s="49"/>
      <c r="ABD264" s="49"/>
      <c r="ABE264" s="99"/>
      <c r="ABF264" s="98"/>
      <c r="ABG264" s="49"/>
      <c r="ABH264" s="405"/>
      <c r="ABI264" s="405"/>
      <c r="ABJ264" s="277"/>
      <c r="ABK264" s="277"/>
      <c r="ABL264" s="277"/>
      <c r="ABM264" s="277"/>
      <c r="ABN264" s="277"/>
      <c r="ABO264" s="277"/>
      <c r="ABP264" s="277"/>
      <c r="ABQ264" s="277"/>
      <c r="ABR264" s="402"/>
      <c r="ABS264" s="404"/>
      <c r="ABT264" s="49"/>
      <c r="ABU264" s="49"/>
      <c r="ABV264" s="49"/>
      <c r="ABW264" s="99"/>
      <c r="ABX264" s="98"/>
      <c r="ABY264" s="49"/>
      <c r="ABZ264" s="405"/>
      <c r="ACA264" s="405"/>
      <c r="ACB264" s="277"/>
      <c r="ACC264" s="277"/>
      <c r="ACD264" s="277"/>
      <c r="ACE264" s="277"/>
      <c r="ACF264" s="277"/>
      <c r="ACG264" s="277"/>
      <c r="ACH264" s="277"/>
      <c r="ACI264" s="277"/>
      <c r="ACJ264" s="402"/>
      <c r="ACK264" s="404"/>
      <c r="ACL264" s="49"/>
      <c r="ACM264" s="49"/>
      <c r="ACN264" s="49"/>
      <c r="ACO264" s="99"/>
      <c r="ACP264" s="98"/>
      <c r="ACQ264" s="49"/>
      <c r="ACR264" s="405"/>
      <c r="ACS264" s="405"/>
      <c r="ACT264" s="277"/>
      <c r="ACU264" s="277"/>
      <c r="ACV264" s="277"/>
      <c r="ACW264" s="277"/>
      <c r="ACX264" s="277"/>
      <c r="ACY264" s="277"/>
      <c r="ACZ264" s="277"/>
      <c r="ADA264" s="277"/>
      <c r="ADB264" s="402"/>
      <c r="ADC264" s="404"/>
      <c r="ADD264" s="49"/>
      <c r="ADE264" s="49"/>
      <c r="ADF264" s="49"/>
      <c r="ADG264" s="99"/>
      <c r="ADH264" s="98"/>
      <c r="ADI264" s="49"/>
      <c r="ADJ264" s="405"/>
      <c r="ADK264" s="405"/>
      <c r="ADL264" s="277"/>
      <c r="ADM264" s="277"/>
      <c r="ADN264" s="277"/>
      <c r="ADO264" s="277"/>
      <c r="ADP264" s="277"/>
      <c r="ADQ264" s="277"/>
      <c r="ADR264" s="277"/>
      <c r="ADS264" s="277"/>
      <c r="ADT264" s="402"/>
      <c r="ADU264" s="404"/>
      <c r="ADV264" s="49"/>
      <c r="ADW264" s="49"/>
      <c r="ADX264" s="49"/>
      <c r="ADY264" s="99"/>
      <c r="ADZ264" s="98"/>
      <c r="AEA264" s="49"/>
      <c r="AEB264" s="405"/>
      <c r="AEC264" s="405"/>
      <c r="AED264" s="277"/>
      <c r="AEE264" s="277"/>
      <c r="AEF264" s="277"/>
      <c r="AEG264" s="277"/>
      <c r="AEH264" s="277"/>
      <c r="AEI264" s="277"/>
      <c r="AEJ264" s="277"/>
      <c r="AEK264" s="277"/>
      <c r="AEL264" s="402"/>
      <c r="AEM264" s="404"/>
      <c r="AEN264" s="49"/>
      <c r="AEO264" s="49"/>
      <c r="AEP264" s="49"/>
      <c r="AEQ264" s="99"/>
      <c r="AER264" s="98"/>
      <c r="AES264" s="49"/>
      <c r="AET264" s="405"/>
      <c r="AEU264" s="405"/>
      <c r="AEV264" s="277"/>
      <c r="AEW264" s="277"/>
      <c r="AEX264" s="277"/>
      <c r="AEY264" s="277"/>
      <c r="AEZ264" s="277"/>
      <c r="AFA264" s="277"/>
      <c r="AFB264" s="277"/>
      <c r="AFC264" s="277"/>
      <c r="AFD264" s="402"/>
      <c r="AFE264" s="404"/>
      <c r="AFF264" s="49"/>
      <c r="AFG264" s="49"/>
      <c r="AFH264" s="49"/>
      <c r="AFI264" s="99"/>
      <c r="AFJ264" s="98"/>
      <c r="AFK264" s="49"/>
      <c r="AFL264" s="405"/>
      <c r="AFM264" s="405"/>
      <c r="AFN264" s="277"/>
      <c r="AFO264" s="277"/>
      <c r="AFP264" s="277"/>
      <c r="AFQ264" s="277"/>
      <c r="AFR264" s="277"/>
      <c r="AFS264" s="277"/>
      <c r="AFT264" s="277"/>
      <c r="AFU264" s="277"/>
      <c r="AFV264" s="402"/>
      <c r="AFW264" s="404"/>
      <c r="AFX264" s="49"/>
      <c r="AFY264" s="49"/>
      <c r="AFZ264" s="49"/>
      <c r="AGA264" s="99"/>
      <c r="AGB264" s="98"/>
      <c r="AGC264" s="49"/>
      <c r="AGD264" s="405"/>
      <c r="AGE264" s="405"/>
      <c r="AGF264" s="277"/>
      <c r="AGG264" s="277"/>
      <c r="AGH264" s="277"/>
      <c r="AGI264" s="277"/>
      <c r="AGJ264" s="277"/>
      <c r="AGK264" s="277"/>
      <c r="AGL264" s="277"/>
      <c r="AGM264" s="277"/>
      <c r="AGN264" s="402"/>
      <c r="AGO264" s="404"/>
      <c r="AGP264" s="49"/>
      <c r="AGQ264" s="49"/>
      <c r="AGR264" s="49"/>
      <c r="AGS264" s="99"/>
      <c r="AGT264" s="98"/>
      <c r="AGU264" s="49"/>
      <c r="AGV264" s="405"/>
      <c r="AGW264" s="405"/>
      <c r="AGX264" s="277"/>
      <c r="AGY264" s="277"/>
      <c r="AGZ264" s="277"/>
      <c r="AHA264" s="277"/>
      <c r="AHB264" s="277"/>
      <c r="AHC264" s="277"/>
      <c r="AHD264" s="277"/>
      <c r="AHE264" s="277"/>
      <c r="AHF264" s="402"/>
      <c r="AHG264" s="404"/>
      <c r="AHH264" s="49"/>
      <c r="AHI264" s="49"/>
      <c r="AHJ264" s="49"/>
      <c r="AHK264" s="99"/>
      <c r="AHL264" s="98"/>
      <c r="AHM264" s="49"/>
      <c r="AHN264" s="405"/>
      <c r="AHO264" s="405"/>
      <c r="AHP264" s="277"/>
      <c r="AHQ264" s="277"/>
      <c r="AHR264" s="277"/>
      <c r="AHS264" s="277"/>
      <c r="AHT264" s="277"/>
      <c r="AHU264" s="277"/>
      <c r="AHV264" s="277"/>
      <c r="AHW264" s="277"/>
      <c r="AHX264" s="402"/>
      <c r="AHY264" s="404"/>
      <c r="AHZ264" s="49"/>
      <c r="AIA264" s="49"/>
      <c r="AIB264" s="49"/>
      <c r="AIC264" s="99"/>
      <c r="AID264" s="98"/>
      <c r="AIE264" s="49"/>
      <c r="AIF264" s="405"/>
      <c r="AIG264" s="405"/>
      <c r="AIH264" s="277"/>
      <c r="AII264" s="277"/>
      <c r="AIJ264" s="277"/>
      <c r="AIK264" s="277"/>
      <c r="AIL264" s="277"/>
      <c r="AIM264" s="277"/>
      <c r="AIN264" s="277"/>
      <c r="AIO264" s="277"/>
      <c r="AIP264" s="402"/>
      <c r="AIQ264" s="404"/>
      <c r="AIR264" s="49"/>
      <c r="AIS264" s="49"/>
      <c r="AIT264" s="49"/>
      <c r="AIU264" s="99"/>
      <c r="AIV264" s="98"/>
      <c r="AIW264" s="49"/>
      <c r="AIX264" s="405"/>
      <c r="AIY264" s="405"/>
      <c r="AIZ264" s="277"/>
      <c r="AJA264" s="277"/>
      <c r="AJB264" s="277"/>
      <c r="AJC264" s="277"/>
      <c r="AJD264" s="277"/>
      <c r="AJE264" s="277"/>
      <c r="AJF264" s="277"/>
      <c r="AJG264" s="277"/>
      <c r="AJH264" s="402"/>
      <c r="AJI264" s="404"/>
      <c r="AJJ264" s="49"/>
      <c r="AJK264" s="49"/>
      <c r="AJL264" s="49"/>
      <c r="AJM264" s="99"/>
      <c r="AJN264" s="98"/>
      <c r="AJO264" s="49"/>
      <c r="AJP264" s="405"/>
      <c r="AJQ264" s="405"/>
      <c r="AJR264" s="277"/>
      <c r="AJS264" s="277"/>
      <c r="AJT264" s="277"/>
      <c r="AJU264" s="277"/>
      <c r="AJV264" s="277"/>
      <c r="AJW264" s="277"/>
      <c r="AJX264" s="277"/>
      <c r="AJY264" s="277"/>
      <c r="AJZ264" s="402"/>
      <c r="AKA264" s="404"/>
      <c r="AKB264" s="49"/>
      <c r="AKC264" s="49"/>
      <c r="AKD264" s="49"/>
      <c r="AKE264" s="99"/>
      <c r="AKF264" s="98"/>
      <c r="AKG264" s="49"/>
      <c r="AKH264" s="405"/>
      <c r="AKI264" s="405"/>
      <c r="AKJ264" s="277"/>
      <c r="AKK264" s="277"/>
      <c r="AKL264" s="277"/>
      <c r="AKM264" s="277"/>
      <c r="AKN264" s="277"/>
      <c r="AKO264" s="277"/>
      <c r="AKP264" s="277"/>
      <c r="AKQ264" s="277"/>
      <c r="AKR264" s="402"/>
      <c r="AKS264" s="404"/>
      <c r="AKT264" s="49"/>
      <c r="AKU264" s="49"/>
      <c r="AKV264" s="49"/>
      <c r="AKW264" s="99"/>
      <c r="AKX264" s="98"/>
      <c r="AKY264" s="49"/>
      <c r="AKZ264" s="405"/>
      <c r="ALA264" s="405"/>
      <c r="ALB264" s="277"/>
      <c r="ALC264" s="277"/>
      <c r="ALD264" s="277"/>
      <c r="ALE264" s="277"/>
      <c r="ALF264" s="277"/>
      <c r="ALG264" s="277"/>
      <c r="ALH264" s="277"/>
      <c r="ALI264" s="277"/>
      <c r="ALJ264" s="402"/>
      <c r="ALK264" s="404"/>
      <c r="ALL264" s="49"/>
      <c r="ALM264" s="49"/>
      <c r="ALN264" s="49"/>
      <c r="ALO264" s="99"/>
      <c r="ALP264" s="98"/>
      <c r="ALQ264" s="49"/>
      <c r="ALR264" s="405"/>
      <c r="ALS264" s="405"/>
      <c r="ALT264" s="277"/>
      <c r="ALU264" s="277"/>
      <c r="ALV264" s="277"/>
      <c r="ALW264" s="277"/>
      <c r="ALX264" s="277"/>
      <c r="ALY264" s="277"/>
      <c r="ALZ264" s="277"/>
      <c r="AMA264" s="277"/>
      <c r="AMB264" s="402"/>
      <c r="AMC264" s="404"/>
      <c r="AMD264" s="49"/>
      <c r="AME264" s="49"/>
      <c r="AMF264" s="49"/>
      <c r="AMG264" s="99"/>
      <c r="AMH264" s="98"/>
      <c r="AMI264" s="49"/>
      <c r="AMJ264" s="405"/>
      <c r="AMK264" s="405"/>
      <c r="AML264" s="277"/>
      <c r="AMM264" s="277"/>
      <c r="AMN264" s="277"/>
      <c r="AMO264" s="277"/>
      <c r="AMP264" s="277"/>
      <c r="AMQ264" s="277"/>
      <c r="AMR264" s="277"/>
      <c r="AMS264" s="277"/>
      <c r="AMT264" s="402"/>
      <c r="AMU264" s="404"/>
      <c r="AMV264" s="49"/>
      <c r="AMW264" s="49"/>
      <c r="AMX264" s="49"/>
      <c r="AMY264" s="99"/>
      <c r="AMZ264" s="98"/>
      <c r="ANA264" s="49"/>
      <c r="ANB264" s="405"/>
      <c r="ANC264" s="405"/>
      <c r="AND264" s="277"/>
      <c r="ANE264" s="277"/>
      <c r="ANF264" s="277"/>
      <c r="ANG264" s="277"/>
      <c r="ANH264" s="277"/>
      <c r="ANI264" s="277"/>
      <c r="ANJ264" s="277"/>
      <c r="ANK264" s="277"/>
      <c r="ANL264" s="402"/>
      <c r="ANM264" s="404"/>
      <c r="ANN264" s="49"/>
      <c r="ANO264" s="49"/>
      <c r="ANP264" s="49"/>
      <c r="ANQ264" s="99"/>
      <c r="ANR264" s="98"/>
      <c r="ANS264" s="49"/>
      <c r="ANT264" s="405"/>
      <c r="ANU264" s="405"/>
      <c r="ANV264" s="277"/>
      <c r="ANW264" s="277"/>
      <c r="ANX264" s="277"/>
      <c r="ANY264" s="277"/>
      <c r="ANZ264" s="277"/>
      <c r="AOA264" s="277"/>
      <c r="AOB264" s="277"/>
      <c r="AOC264" s="277"/>
      <c r="AOD264" s="402"/>
      <c r="AOE264" s="404"/>
      <c r="AOF264" s="49"/>
      <c r="AOG264" s="49"/>
      <c r="AOH264" s="49"/>
      <c r="AOI264" s="99"/>
      <c r="AOJ264" s="98"/>
      <c r="AOK264" s="49"/>
      <c r="AOL264" s="405"/>
      <c r="AOM264" s="405"/>
      <c r="AON264" s="277"/>
      <c r="AOO264" s="277"/>
      <c r="AOP264" s="277"/>
      <c r="AOQ264" s="277"/>
      <c r="AOR264" s="277"/>
      <c r="AOS264" s="277"/>
      <c r="AOT264" s="277"/>
      <c r="AOU264" s="277"/>
      <c r="AOV264" s="402"/>
      <c r="AOW264" s="404"/>
      <c r="AOX264" s="49"/>
      <c r="AOY264" s="49"/>
      <c r="AOZ264" s="49"/>
      <c r="APA264" s="99"/>
      <c r="APB264" s="98"/>
      <c r="APC264" s="49"/>
      <c r="APD264" s="405"/>
      <c r="APE264" s="405"/>
      <c r="APF264" s="277"/>
      <c r="APG264" s="277"/>
      <c r="APH264" s="277"/>
      <c r="API264" s="277"/>
      <c r="APJ264" s="277"/>
      <c r="APK264" s="277"/>
      <c r="APL264" s="277"/>
      <c r="APM264" s="277"/>
      <c r="APN264" s="402"/>
      <c r="APO264" s="404"/>
      <c r="APP264" s="49"/>
      <c r="APQ264" s="49"/>
      <c r="APR264" s="49"/>
      <c r="APS264" s="99"/>
      <c r="APT264" s="98"/>
      <c r="APU264" s="49"/>
      <c r="APV264" s="405"/>
      <c r="APW264" s="405"/>
      <c r="APX264" s="277"/>
      <c r="APY264" s="277"/>
      <c r="APZ264" s="277"/>
      <c r="AQA264" s="277"/>
      <c r="AQB264" s="277"/>
      <c r="AQC264" s="277"/>
      <c r="AQD264" s="277"/>
      <c r="AQE264" s="277"/>
      <c r="AQF264" s="402"/>
      <c r="AQG264" s="404"/>
      <c r="AQH264" s="49"/>
      <c r="AQI264" s="49"/>
      <c r="AQJ264" s="49"/>
      <c r="AQK264" s="99"/>
      <c r="AQL264" s="98"/>
      <c r="AQM264" s="49"/>
      <c r="AQN264" s="405"/>
      <c r="AQO264" s="405"/>
      <c r="AQP264" s="277"/>
      <c r="AQQ264" s="277"/>
      <c r="AQR264" s="277"/>
      <c r="AQS264" s="277"/>
      <c r="AQT264" s="277"/>
      <c r="AQU264" s="277"/>
      <c r="AQV264" s="277"/>
      <c r="AQW264" s="277"/>
      <c r="AQX264" s="402"/>
      <c r="AQY264" s="404"/>
      <c r="AQZ264" s="49"/>
      <c r="ARA264" s="49"/>
      <c r="ARB264" s="49"/>
      <c r="ARC264" s="99"/>
      <c r="ARD264" s="98"/>
      <c r="ARE264" s="49"/>
      <c r="ARF264" s="405"/>
      <c r="ARG264" s="405"/>
      <c r="ARH264" s="277"/>
      <c r="ARI264" s="277"/>
      <c r="ARJ264" s="277"/>
      <c r="ARK264" s="277"/>
      <c r="ARL264" s="277"/>
      <c r="ARM264" s="277"/>
      <c r="ARN264" s="277"/>
      <c r="ARO264" s="277"/>
      <c r="ARP264" s="402"/>
      <c r="ARQ264" s="404"/>
      <c r="ARR264" s="49"/>
      <c r="ARS264" s="49"/>
      <c r="ART264" s="49"/>
      <c r="ARU264" s="99"/>
      <c r="ARV264" s="98"/>
      <c r="ARW264" s="49"/>
      <c r="ARX264" s="405"/>
      <c r="ARY264" s="405"/>
      <c r="ARZ264" s="277"/>
      <c r="ASA264" s="277"/>
      <c r="ASB264" s="277"/>
      <c r="ASC264" s="277"/>
      <c r="ASD264" s="277"/>
      <c r="ASE264" s="277"/>
      <c r="ASF264" s="277"/>
      <c r="ASG264" s="277"/>
      <c r="ASH264" s="402"/>
      <c r="ASI264" s="404"/>
      <c r="ASJ264" s="49"/>
      <c r="ASK264" s="49"/>
      <c r="ASL264" s="49"/>
      <c r="ASM264" s="99"/>
      <c r="ASN264" s="98"/>
      <c r="ASO264" s="49"/>
      <c r="ASP264" s="405"/>
      <c r="ASQ264" s="405"/>
      <c r="ASR264" s="277"/>
      <c r="ASS264" s="277"/>
      <c r="AST264" s="277"/>
      <c r="ASU264" s="277"/>
      <c r="ASV264" s="277"/>
      <c r="ASW264" s="277"/>
      <c r="ASX264" s="277"/>
      <c r="ASY264" s="277"/>
      <c r="ASZ264" s="402"/>
      <c r="ATA264" s="404"/>
      <c r="ATB264" s="49"/>
      <c r="ATC264" s="49"/>
      <c r="ATD264" s="49"/>
      <c r="ATE264" s="99"/>
      <c r="ATF264" s="98"/>
      <c r="ATG264" s="49"/>
      <c r="ATH264" s="405"/>
      <c r="ATI264" s="405"/>
      <c r="ATJ264" s="277"/>
      <c r="ATK264" s="277"/>
      <c r="ATL264" s="277"/>
      <c r="ATM264" s="277"/>
      <c r="ATN264" s="277"/>
      <c r="ATO264" s="277"/>
      <c r="ATP264" s="277"/>
      <c r="ATQ264" s="277"/>
      <c r="ATR264" s="402"/>
      <c r="ATS264" s="404"/>
      <c r="ATT264" s="49"/>
      <c r="ATU264" s="49"/>
      <c r="ATV264" s="49"/>
      <c r="ATW264" s="99"/>
      <c r="ATX264" s="98"/>
      <c r="ATY264" s="49"/>
      <c r="ATZ264" s="405"/>
      <c r="AUA264" s="405"/>
      <c r="AUB264" s="277"/>
      <c r="AUC264" s="277"/>
      <c r="AUD264" s="277"/>
      <c r="AUE264" s="277"/>
      <c r="AUF264" s="277"/>
      <c r="AUG264" s="277"/>
      <c r="AUH264" s="277"/>
      <c r="AUI264" s="277"/>
      <c r="AUJ264" s="402"/>
      <c r="AUK264" s="404"/>
      <c r="AUL264" s="49"/>
      <c r="AUM264" s="49"/>
      <c r="AUN264" s="49"/>
      <c r="AUO264" s="99"/>
      <c r="AUP264" s="98"/>
      <c r="AUQ264" s="49"/>
      <c r="AUR264" s="405"/>
      <c r="AUS264" s="405"/>
      <c r="AUT264" s="277"/>
      <c r="AUU264" s="277"/>
      <c r="AUV264" s="277"/>
      <c r="AUW264" s="277"/>
      <c r="AUX264" s="277"/>
      <c r="AUY264" s="277"/>
      <c r="AUZ264" s="277"/>
      <c r="AVA264" s="277"/>
      <c r="AVB264" s="402"/>
      <c r="AVC264" s="404"/>
      <c r="AVD264" s="49"/>
      <c r="AVE264" s="49"/>
      <c r="AVF264" s="49"/>
      <c r="AVG264" s="99"/>
      <c r="AVH264" s="98"/>
      <c r="AVI264" s="49"/>
      <c r="AVJ264" s="405"/>
      <c r="AVK264" s="405"/>
      <c r="AVL264" s="277"/>
      <c r="AVM264" s="277"/>
      <c r="AVN264" s="277"/>
      <c r="AVO264" s="277"/>
      <c r="AVP264" s="277"/>
      <c r="AVQ264" s="277"/>
      <c r="AVR264" s="277"/>
      <c r="AVS264" s="277"/>
      <c r="AVT264" s="402"/>
      <c r="AVU264" s="404"/>
      <c r="AVV264" s="49"/>
      <c r="AVW264" s="49"/>
      <c r="AVX264" s="49"/>
      <c r="AVY264" s="99"/>
      <c r="AVZ264" s="98"/>
      <c r="AWA264" s="49"/>
      <c r="AWB264" s="405"/>
      <c r="AWC264" s="405"/>
      <c r="AWD264" s="277"/>
      <c r="AWE264" s="277"/>
      <c r="AWF264" s="277"/>
      <c r="AWG264" s="277"/>
      <c r="AWH264" s="277"/>
      <c r="AWI264" s="277"/>
      <c r="AWJ264" s="277"/>
      <c r="AWK264" s="277"/>
      <c r="AWL264" s="402"/>
      <c r="AWM264" s="404"/>
      <c r="AWN264" s="49"/>
      <c r="AWO264" s="49"/>
      <c r="AWP264" s="49"/>
      <c r="AWQ264" s="99"/>
      <c r="AWR264" s="98"/>
      <c r="AWS264" s="49"/>
      <c r="AWT264" s="405"/>
      <c r="AWU264" s="405"/>
      <c r="AWV264" s="277"/>
      <c r="AWW264" s="277"/>
      <c r="AWX264" s="277"/>
      <c r="AWY264" s="277"/>
      <c r="AWZ264" s="277"/>
      <c r="AXA264" s="277"/>
      <c r="AXB264" s="277"/>
      <c r="AXC264" s="277"/>
      <c r="AXD264" s="402"/>
      <c r="AXE264" s="404"/>
      <c r="AXF264" s="49"/>
      <c r="AXG264" s="49"/>
      <c r="AXH264" s="49"/>
      <c r="AXI264" s="99"/>
      <c r="AXJ264" s="98"/>
      <c r="AXK264" s="49"/>
      <c r="AXL264" s="405"/>
      <c r="AXM264" s="405"/>
      <c r="AXN264" s="277"/>
      <c r="AXO264" s="277"/>
      <c r="AXP264" s="277"/>
      <c r="AXQ264" s="277"/>
      <c r="AXR264" s="277"/>
      <c r="AXS264" s="277"/>
      <c r="AXT264" s="277"/>
      <c r="AXU264" s="277"/>
      <c r="AXV264" s="402"/>
      <c r="AXW264" s="404"/>
      <c r="AXX264" s="49"/>
      <c r="AXY264" s="49"/>
      <c r="AXZ264" s="49"/>
      <c r="AYA264" s="99"/>
      <c r="AYB264" s="98"/>
      <c r="AYC264" s="49"/>
      <c r="AYD264" s="405"/>
      <c r="AYE264" s="405"/>
      <c r="AYF264" s="277"/>
      <c r="AYG264" s="277"/>
      <c r="AYH264" s="277"/>
      <c r="AYI264" s="277"/>
      <c r="AYJ264" s="277"/>
      <c r="AYK264" s="277"/>
      <c r="AYL264" s="277"/>
      <c r="AYM264" s="277"/>
      <c r="AYN264" s="402"/>
      <c r="AYO264" s="404"/>
      <c r="AYP264" s="49"/>
      <c r="AYQ264" s="49"/>
      <c r="AYR264" s="49"/>
      <c r="AYS264" s="99"/>
      <c r="AYT264" s="98"/>
      <c r="AYU264" s="49"/>
      <c r="AYV264" s="405"/>
      <c r="AYW264" s="405"/>
      <c r="AYX264" s="277"/>
      <c r="AYY264" s="277"/>
      <c r="AYZ264" s="277"/>
      <c r="AZA264" s="277"/>
      <c r="AZB264" s="277"/>
      <c r="AZC264" s="277"/>
      <c r="AZD264" s="277"/>
      <c r="AZE264" s="277"/>
      <c r="AZF264" s="402"/>
      <c r="AZG264" s="404"/>
      <c r="AZH264" s="49"/>
      <c r="AZI264" s="49"/>
      <c r="AZJ264" s="49"/>
      <c r="AZK264" s="99"/>
      <c r="AZL264" s="98"/>
      <c r="AZM264" s="49"/>
      <c r="AZN264" s="405"/>
      <c r="AZO264" s="405"/>
      <c r="AZP264" s="277"/>
      <c r="AZQ264" s="277"/>
      <c r="AZR264" s="277"/>
      <c r="AZS264" s="277"/>
      <c r="AZT264" s="277"/>
      <c r="AZU264" s="277"/>
      <c r="AZV264" s="277"/>
      <c r="AZW264" s="277"/>
      <c r="AZX264" s="402"/>
      <c r="AZY264" s="404"/>
      <c r="AZZ264" s="49"/>
      <c r="BAA264" s="49"/>
      <c r="BAB264" s="49"/>
      <c r="BAC264" s="99"/>
      <c r="BAD264" s="98"/>
      <c r="BAE264" s="49"/>
      <c r="BAF264" s="405"/>
      <c r="BAG264" s="405"/>
      <c r="BAH264" s="277"/>
      <c r="BAI264" s="277"/>
      <c r="BAJ264" s="277"/>
      <c r="BAK264" s="277"/>
      <c r="BAL264" s="277"/>
      <c r="BAM264" s="277"/>
      <c r="BAN264" s="277"/>
      <c r="BAO264" s="277"/>
      <c r="BAP264" s="402"/>
      <c r="BAQ264" s="404"/>
      <c r="BAR264" s="49"/>
      <c r="BAS264" s="49"/>
      <c r="BAT264" s="49"/>
      <c r="BAU264" s="99"/>
      <c r="BAV264" s="98"/>
      <c r="BAW264" s="49"/>
      <c r="BAX264" s="405"/>
      <c r="BAY264" s="405"/>
      <c r="BAZ264" s="277"/>
      <c r="BBA264" s="277"/>
      <c r="BBB264" s="277"/>
      <c r="BBC264" s="277"/>
      <c r="BBD264" s="277"/>
      <c r="BBE264" s="277"/>
      <c r="BBF264" s="277"/>
      <c r="BBG264" s="277"/>
      <c r="BBH264" s="402"/>
      <c r="BBI264" s="404"/>
      <c r="BBJ264" s="49"/>
      <c r="BBK264" s="49"/>
      <c r="BBL264" s="49"/>
      <c r="BBM264" s="99"/>
      <c r="BBN264" s="98"/>
      <c r="BBO264" s="49"/>
      <c r="BBP264" s="405"/>
      <c r="BBQ264" s="405"/>
      <c r="BBR264" s="277"/>
      <c r="BBS264" s="277"/>
      <c r="BBT264" s="277"/>
      <c r="BBU264" s="277"/>
      <c r="BBV264" s="277"/>
      <c r="BBW264" s="277"/>
      <c r="BBX264" s="277"/>
      <c r="BBY264" s="277"/>
      <c r="BBZ264" s="402"/>
      <c r="BCA264" s="404"/>
      <c r="BCB264" s="49"/>
      <c r="BCC264" s="49"/>
      <c r="BCD264" s="49"/>
      <c r="BCE264" s="99"/>
      <c r="BCF264" s="98"/>
      <c r="BCG264" s="49"/>
      <c r="BCH264" s="405"/>
      <c r="BCI264" s="405"/>
      <c r="BCJ264" s="277"/>
      <c r="BCK264" s="277"/>
      <c r="BCL264" s="277"/>
      <c r="BCM264" s="277"/>
      <c r="BCN264" s="277"/>
      <c r="BCO264" s="277"/>
      <c r="BCP264" s="277"/>
      <c r="BCQ264" s="277"/>
      <c r="BCR264" s="402"/>
      <c r="BCS264" s="404"/>
      <c r="BCT264" s="49"/>
      <c r="BCU264" s="49"/>
      <c r="BCV264" s="49"/>
      <c r="BCW264" s="99"/>
      <c r="BCX264" s="98"/>
      <c r="BCY264" s="49"/>
      <c r="BCZ264" s="405"/>
      <c r="BDA264" s="405"/>
      <c r="BDB264" s="277"/>
      <c r="BDC264" s="277"/>
      <c r="BDD264" s="277"/>
      <c r="BDE264" s="277"/>
      <c r="BDF264" s="277"/>
      <c r="BDG264" s="277"/>
      <c r="BDH264" s="277"/>
      <c r="BDI264" s="277"/>
      <c r="BDJ264" s="402"/>
      <c r="BDK264" s="404"/>
      <c r="BDL264" s="49"/>
      <c r="BDM264" s="49"/>
      <c r="BDN264" s="49"/>
      <c r="BDO264" s="99"/>
      <c r="BDP264" s="98"/>
      <c r="BDQ264" s="49"/>
      <c r="BDR264" s="405"/>
      <c r="BDS264" s="405"/>
      <c r="BDT264" s="277"/>
      <c r="BDU264" s="277"/>
      <c r="BDV264" s="277"/>
      <c r="BDW264" s="277"/>
      <c r="BDX264" s="277"/>
      <c r="BDY264" s="277"/>
      <c r="BDZ264" s="277"/>
      <c r="BEA264" s="277"/>
      <c r="BEB264" s="402"/>
      <c r="BEC264" s="404"/>
      <c r="BED264" s="49"/>
      <c r="BEE264" s="49"/>
      <c r="BEF264" s="49"/>
      <c r="BEG264" s="99"/>
      <c r="BEH264" s="98"/>
      <c r="BEI264" s="49"/>
      <c r="BEJ264" s="405"/>
      <c r="BEK264" s="405"/>
      <c r="BEL264" s="277"/>
      <c r="BEM264" s="277"/>
      <c r="BEN264" s="277"/>
      <c r="BEO264" s="277"/>
      <c r="BEP264" s="277"/>
      <c r="BEQ264" s="277"/>
      <c r="BER264" s="277"/>
      <c r="BES264" s="277"/>
      <c r="BET264" s="402"/>
      <c r="BEU264" s="404"/>
      <c r="BEV264" s="49"/>
      <c r="BEW264" s="49"/>
      <c r="BEX264" s="49"/>
      <c r="BEY264" s="99"/>
      <c r="BEZ264" s="98"/>
      <c r="BFA264" s="49"/>
      <c r="BFB264" s="405"/>
      <c r="BFC264" s="405"/>
      <c r="BFD264" s="277"/>
      <c r="BFE264" s="277"/>
      <c r="BFF264" s="277"/>
      <c r="BFG264" s="277"/>
      <c r="BFH264" s="277"/>
      <c r="BFI264" s="277"/>
      <c r="BFJ264" s="277"/>
      <c r="BFK264" s="277"/>
      <c r="BFL264" s="402"/>
      <c r="BFM264" s="404"/>
      <c r="BFN264" s="49"/>
      <c r="BFO264" s="49"/>
      <c r="BFP264" s="49"/>
      <c r="BFQ264" s="99"/>
      <c r="BFR264" s="98"/>
      <c r="BFS264" s="49"/>
      <c r="BFT264" s="405"/>
      <c r="BFU264" s="405"/>
      <c r="BFV264" s="277"/>
      <c r="BFW264" s="277"/>
      <c r="BFX264" s="277"/>
      <c r="BFY264" s="277"/>
      <c r="BFZ264" s="277"/>
      <c r="BGA264" s="277"/>
      <c r="BGB264" s="277"/>
      <c r="BGC264" s="277"/>
      <c r="BGD264" s="402"/>
      <c r="BGE264" s="404"/>
      <c r="BGF264" s="49"/>
      <c r="BGG264" s="49"/>
      <c r="BGH264" s="49"/>
      <c r="BGI264" s="99"/>
      <c r="BGJ264" s="98"/>
      <c r="BGK264" s="49"/>
      <c r="BGL264" s="405"/>
      <c r="BGM264" s="405"/>
      <c r="BGN264" s="277"/>
      <c r="BGO264" s="277"/>
      <c r="BGP264" s="277"/>
      <c r="BGQ264" s="277"/>
      <c r="BGR264" s="277"/>
      <c r="BGS264" s="277"/>
      <c r="BGT264" s="277"/>
      <c r="BGU264" s="277"/>
      <c r="BGV264" s="402"/>
      <c r="BGW264" s="404"/>
      <c r="BGX264" s="49"/>
      <c r="BGY264" s="49"/>
      <c r="BGZ264" s="49"/>
      <c r="BHA264" s="99"/>
      <c r="BHB264" s="98"/>
      <c r="BHC264" s="49"/>
      <c r="BHD264" s="405"/>
      <c r="BHE264" s="405"/>
      <c r="BHF264" s="277"/>
      <c r="BHG264" s="277"/>
      <c r="BHH264" s="277"/>
      <c r="BHI264" s="277"/>
      <c r="BHJ264" s="277"/>
      <c r="BHK264" s="277"/>
      <c r="BHL264" s="277"/>
      <c r="BHM264" s="277"/>
      <c r="BHN264" s="402"/>
      <c r="BHO264" s="404"/>
      <c r="BHP264" s="49"/>
      <c r="BHQ264" s="49"/>
      <c r="BHR264" s="49"/>
      <c r="BHS264" s="99"/>
      <c r="BHT264" s="98"/>
      <c r="BHU264" s="49"/>
      <c r="BHV264" s="405"/>
      <c r="BHW264" s="405"/>
      <c r="BHX264" s="277"/>
      <c r="BHY264" s="277"/>
      <c r="BHZ264" s="277"/>
      <c r="BIA264" s="277"/>
      <c r="BIB264" s="277"/>
      <c r="BIC264" s="277"/>
      <c r="BID264" s="277"/>
      <c r="BIE264" s="277"/>
      <c r="BIF264" s="402"/>
      <c r="BIG264" s="404"/>
      <c r="BIH264" s="49"/>
      <c r="BII264" s="49"/>
      <c r="BIJ264" s="49"/>
      <c r="BIK264" s="99"/>
      <c r="BIL264" s="98"/>
      <c r="BIM264" s="49"/>
      <c r="BIN264" s="405"/>
      <c r="BIO264" s="405"/>
      <c r="BIP264" s="277"/>
      <c r="BIQ264" s="277"/>
      <c r="BIR264" s="277"/>
      <c r="BIS264" s="277"/>
      <c r="BIT264" s="277"/>
      <c r="BIU264" s="277"/>
      <c r="BIV264" s="277"/>
      <c r="BIW264" s="277"/>
      <c r="BIX264" s="402"/>
      <c r="BIY264" s="404"/>
      <c r="BIZ264" s="49"/>
      <c r="BJA264" s="49"/>
      <c r="BJB264" s="49"/>
      <c r="BJC264" s="99"/>
      <c r="BJD264" s="98"/>
      <c r="BJE264" s="49"/>
      <c r="BJF264" s="405"/>
      <c r="BJG264" s="405"/>
      <c r="BJH264" s="277"/>
      <c r="BJI264" s="277"/>
      <c r="BJJ264" s="277"/>
      <c r="BJK264" s="277"/>
      <c r="BJL264" s="277"/>
      <c r="BJM264" s="277"/>
      <c r="BJN264" s="277"/>
      <c r="BJO264" s="277"/>
      <c r="BJP264" s="402"/>
      <c r="BJQ264" s="404"/>
      <c r="BJR264" s="49"/>
      <c r="BJS264" s="49"/>
      <c r="BJT264" s="49"/>
      <c r="BJU264" s="99"/>
      <c r="BJV264" s="98"/>
      <c r="BJW264" s="49"/>
      <c r="BJX264" s="405"/>
      <c r="BJY264" s="405"/>
      <c r="BJZ264" s="277"/>
      <c r="BKA264" s="277"/>
      <c r="BKB264" s="277"/>
      <c r="BKC264" s="277"/>
      <c r="BKD264" s="277"/>
      <c r="BKE264" s="277"/>
      <c r="BKF264" s="277"/>
      <c r="BKG264" s="277"/>
      <c r="BKH264" s="402"/>
      <c r="BKI264" s="404"/>
      <c r="BKJ264" s="49"/>
      <c r="BKK264" s="49"/>
      <c r="BKL264" s="49"/>
      <c r="BKM264" s="99"/>
      <c r="BKN264" s="98"/>
      <c r="BKO264" s="49"/>
      <c r="BKP264" s="405"/>
      <c r="BKQ264" s="405"/>
      <c r="BKR264" s="277"/>
      <c r="BKS264" s="277"/>
      <c r="BKT264" s="277"/>
      <c r="BKU264" s="277"/>
      <c r="BKV264" s="277"/>
      <c r="BKW264" s="277"/>
      <c r="BKX264" s="277"/>
      <c r="BKY264" s="277"/>
      <c r="BKZ264" s="402"/>
      <c r="BLA264" s="404"/>
      <c r="BLB264" s="49"/>
      <c r="BLC264" s="49"/>
      <c r="BLD264" s="49"/>
      <c r="BLE264" s="99"/>
      <c r="BLF264" s="98"/>
      <c r="BLG264" s="49"/>
      <c r="BLH264" s="405"/>
      <c r="BLI264" s="405"/>
      <c r="BLJ264" s="277"/>
      <c r="BLK264" s="277"/>
      <c r="BLL264" s="277"/>
      <c r="BLM264" s="277"/>
      <c r="BLN264" s="277"/>
      <c r="BLO264" s="277"/>
      <c r="BLP264" s="277"/>
      <c r="BLQ264" s="277"/>
      <c r="BLR264" s="402"/>
      <c r="BLS264" s="404"/>
      <c r="BLT264" s="49"/>
      <c r="BLU264" s="49"/>
      <c r="BLV264" s="49"/>
      <c r="BLW264" s="99"/>
      <c r="BLX264" s="98"/>
      <c r="BLY264" s="49"/>
      <c r="BLZ264" s="405"/>
      <c r="BMA264" s="405"/>
      <c r="BMB264" s="277"/>
      <c r="BMC264" s="277"/>
      <c r="BMD264" s="277"/>
      <c r="BME264" s="277"/>
      <c r="BMF264" s="277"/>
      <c r="BMG264" s="277"/>
      <c r="BMH264" s="277"/>
      <c r="BMI264" s="277"/>
      <c r="BMJ264" s="402"/>
      <c r="BMK264" s="404"/>
      <c r="BML264" s="49"/>
      <c r="BMM264" s="49"/>
      <c r="BMN264" s="49"/>
      <c r="BMO264" s="99"/>
      <c r="BMP264" s="98"/>
      <c r="BMQ264" s="49"/>
      <c r="BMR264" s="405"/>
      <c r="BMS264" s="405"/>
      <c r="BMT264" s="277"/>
      <c r="BMU264" s="277"/>
      <c r="BMV264" s="277"/>
      <c r="BMW264" s="277"/>
      <c r="BMX264" s="277"/>
      <c r="BMY264" s="277"/>
      <c r="BMZ264" s="277"/>
      <c r="BNA264" s="277"/>
      <c r="BNB264" s="402"/>
      <c r="BNC264" s="404"/>
      <c r="BND264" s="49"/>
      <c r="BNE264" s="49"/>
      <c r="BNF264" s="49"/>
      <c r="BNG264" s="99"/>
      <c r="BNH264" s="98"/>
      <c r="BNI264" s="49"/>
      <c r="BNJ264" s="405"/>
      <c r="BNK264" s="405"/>
      <c r="BNL264" s="277"/>
      <c r="BNM264" s="277"/>
      <c r="BNN264" s="277"/>
      <c r="BNO264" s="277"/>
      <c r="BNP264" s="277"/>
      <c r="BNQ264" s="277"/>
      <c r="BNR264" s="277"/>
      <c r="BNS264" s="277"/>
      <c r="BNT264" s="402"/>
      <c r="BNU264" s="404"/>
      <c r="BNV264" s="49"/>
      <c r="BNW264" s="49"/>
      <c r="BNX264" s="49"/>
      <c r="BNY264" s="99"/>
      <c r="BNZ264" s="98"/>
      <c r="BOA264" s="49"/>
      <c r="BOB264" s="405"/>
      <c r="BOC264" s="405"/>
      <c r="BOD264" s="277"/>
      <c r="BOE264" s="277"/>
      <c r="BOF264" s="277"/>
      <c r="BOG264" s="277"/>
      <c r="BOH264" s="277"/>
      <c r="BOI264" s="277"/>
      <c r="BOJ264" s="277"/>
      <c r="BOK264" s="277"/>
      <c r="BOL264" s="402"/>
      <c r="BOM264" s="404"/>
      <c r="BON264" s="49"/>
      <c r="BOO264" s="49"/>
      <c r="BOP264" s="49"/>
      <c r="BOQ264" s="99"/>
      <c r="BOR264" s="98"/>
      <c r="BOS264" s="49"/>
      <c r="BOT264" s="405"/>
      <c r="BOU264" s="405"/>
      <c r="BOV264" s="277"/>
      <c r="BOW264" s="277"/>
      <c r="BOX264" s="277"/>
      <c r="BOY264" s="277"/>
      <c r="BOZ264" s="277"/>
      <c r="BPA264" s="277"/>
      <c r="BPB264" s="277"/>
      <c r="BPC264" s="277"/>
      <c r="BPD264" s="402"/>
      <c r="BPE264" s="404"/>
      <c r="BPF264" s="49"/>
      <c r="BPG264" s="49"/>
      <c r="BPH264" s="49"/>
      <c r="BPI264" s="99"/>
      <c r="BPJ264" s="98"/>
      <c r="BPK264" s="49"/>
      <c r="BPL264" s="405"/>
      <c r="BPM264" s="405"/>
      <c r="BPN264" s="277"/>
      <c r="BPO264" s="277"/>
      <c r="BPP264" s="277"/>
      <c r="BPQ264" s="277"/>
      <c r="BPR264" s="277"/>
      <c r="BPS264" s="277"/>
      <c r="BPT264" s="277"/>
      <c r="BPU264" s="277"/>
      <c r="BPV264" s="402"/>
      <c r="BPW264" s="404"/>
      <c r="BPX264" s="49"/>
      <c r="BPY264" s="49"/>
      <c r="BPZ264" s="49"/>
      <c r="BQA264" s="99"/>
      <c r="BQB264" s="98"/>
      <c r="BQC264" s="49"/>
      <c r="BQD264" s="405"/>
      <c r="BQE264" s="405"/>
      <c r="BQF264" s="277"/>
      <c r="BQG264" s="277"/>
      <c r="BQH264" s="277"/>
      <c r="BQI264" s="277"/>
      <c r="BQJ264" s="277"/>
      <c r="BQK264" s="277"/>
      <c r="BQL264" s="277"/>
      <c r="BQM264" s="277"/>
      <c r="BQN264" s="402"/>
      <c r="BQO264" s="404"/>
      <c r="BQP264" s="49"/>
      <c r="BQQ264" s="49"/>
      <c r="BQR264" s="49"/>
      <c r="BQS264" s="99"/>
      <c r="BQT264" s="98"/>
      <c r="BQU264" s="49"/>
      <c r="BQV264" s="405"/>
      <c r="BQW264" s="405"/>
      <c r="BQX264" s="277"/>
      <c r="BQY264" s="277"/>
      <c r="BQZ264" s="277"/>
      <c r="BRA264" s="277"/>
      <c r="BRB264" s="277"/>
      <c r="BRC264" s="277"/>
      <c r="BRD264" s="277"/>
      <c r="BRE264" s="277"/>
      <c r="BRF264" s="402"/>
      <c r="BRG264" s="404"/>
      <c r="BRH264" s="49"/>
      <c r="BRI264" s="49"/>
      <c r="BRJ264" s="49"/>
      <c r="BRK264" s="99"/>
      <c r="BRL264" s="98"/>
      <c r="BRM264" s="49"/>
      <c r="BRN264" s="405"/>
      <c r="BRO264" s="405"/>
      <c r="BRP264" s="277"/>
      <c r="BRQ264" s="277"/>
      <c r="BRR264" s="277"/>
      <c r="BRS264" s="277"/>
      <c r="BRT264" s="277"/>
      <c r="BRU264" s="277"/>
      <c r="BRV264" s="277"/>
      <c r="BRW264" s="277"/>
      <c r="BRX264" s="402"/>
      <c r="BRY264" s="404"/>
      <c r="BRZ264" s="49"/>
      <c r="BSA264" s="49"/>
      <c r="BSB264" s="49"/>
      <c r="BSC264" s="99"/>
      <c r="BSD264" s="98"/>
      <c r="BSE264" s="49"/>
      <c r="BSF264" s="405"/>
      <c r="BSG264" s="405"/>
      <c r="BSH264" s="277"/>
      <c r="BSI264" s="277"/>
      <c r="BSJ264" s="277"/>
      <c r="BSK264" s="277"/>
      <c r="BSL264" s="277"/>
      <c r="BSM264" s="277"/>
      <c r="BSN264" s="277"/>
      <c r="BSO264" s="277"/>
      <c r="BSP264" s="402"/>
      <c r="BSQ264" s="404"/>
      <c r="BSR264" s="49"/>
      <c r="BSS264" s="49"/>
      <c r="BST264" s="49"/>
      <c r="BSU264" s="99"/>
      <c r="BSV264" s="98"/>
      <c r="BSW264" s="49"/>
      <c r="BSX264" s="405"/>
      <c r="BSY264" s="405"/>
      <c r="BSZ264" s="277"/>
      <c r="BTA264" s="277"/>
      <c r="BTB264" s="277"/>
      <c r="BTC264" s="277"/>
      <c r="BTD264" s="277"/>
      <c r="BTE264" s="277"/>
      <c r="BTF264" s="277"/>
      <c r="BTG264" s="277"/>
      <c r="BTH264" s="402"/>
      <c r="BTI264" s="404"/>
      <c r="BTJ264" s="49"/>
      <c r="BTK264" s="49"/>
      <c r="BTL264" s="49"/>
      <c r="BTM264" s="99"/>
      <c r="BTN264" s="98"/>
      <c r="BTO264" s="49"/>
      <c r="BTP264" s="405"/>
      <c r="BTQ264" s="405"/>
      <c r="BTR264" s="277"/>
      <c r="BTS264" s="277"/>
      <c r="BTT264" s="277"/>
      <c r="BTU264" s="277"/>
      <c r="BTV264" s="277"/>
      <c r="BTW264" s="277"/>
      <c r="BTX264" s="277"/>
      <c r="BTY264" s="277"/>
      <c r="BTZ264" s="402"/>
      <c r="BUA264" s="404"/>
      <c r="BUB264" s="49"/>
      <c r="BUC264" s="49"/>
      <c r="BUD264" s="49"/>
      <c r="BUE264" s="99"/>
      <c r="BUF264" s="98"/>
      <c r="BUG264" s="49"/>
      <c r="BUH264" s="405"/>
      <c r="BUI264" s="405"/>
      <c r="BUJ264" s="277"/>
      <c r="BUK264" s="277"/>
      <c r="BUL264" s="277"/>
      <c r="BUM264" s="277"/>
      <c r="BUN264" s="277"/>
      <c r="BUO264" s="277"/>
      <c r="BUP264" s="277"/>
      <c r="BUQ264" s="277"/>
      <c r="BUR264" s="402"/>
      <c r="BUS264" s="404"/>
      <c r="BUT264" s="49"/>
      <c r="BUU264" s="49"/>
      <c r="BUV264" s="49"/>
      <c r="BUW264" s="99"/>
      <c r="BUX264" s="98"/>
      <c r="BUY264" s="49"/>
      <c r="BUZ264" s="405"/>
      <c r="BVA264" s="405"/>
      <c r="BVB264" s="277"/>
      <c r="BVC264" s="277"/>
      <c r="BVD264" s="277"/>
      <c r="BVE264" s="277"/>
      <c r="BVF264" s="277"/>
      <c r="BVG264" s="277"/>
      <c r="BVH264" s="277"/>
      <c r="BVI264" s="277"/>
      <c r="BVJ264" s="402"/>
      <c r="BVK264" s="404"/>
      <c r="BVL264" s="49"/>
      <c r="BVM264" s="49"/>
      <c r="BVN264" s="49"/>
      <c r="BVO264" s="99"/>
      <c r="BVP264" s="98"/>
      <c r="BVQ264" s="49"/>
      <c r="BVR264" s="405"/>
      <c r="BVS264" s="405"/>
      <c r="BVT264" s="277"/>
      <c r="BVU264" s="277"/>
      <c r="BVV264" s="277"/>
      <c r="BVW264" s="277"/>
      <c r="BVX264" s="277"/>
      <c r="BVY264" s="277"/>
      <c r="BVZ264" s="277"/>
      <c r="BWA264" s="277"/>
      <c r="BWB264" s="402"/>
      <c r="BWC264" s="404"/>
      <c r="BWD264" s="49"/>
      <c r="BWE264" s="49"/>
      <c r="BWF264" s="49"/>
      <c r="BWG264" s="99"/>
      <c r="BWH264" s="98"/>
      <c r="BWI264" s="49"/>
      <c r="BWJ264" s="405"/>
      <c r="BWK264" s="405"/>
      <c r="BWL264" s="277"/>
      <c r="BWM264" s="277"/>
      <c r="BWN264" s="277"/>
      <c r="BWO264" s="277"/>
      <c r="BWP264" s="277"/>
      <c r="BWQ264" s="277"/>
      <c r="BWR264" s="277"/>
      <c r="BWS264" s="277"/>
      <c r="BWT264" s="402"/>
      <c r="BWU264" s="404"/>
      <c r="BWV264" s="49"/>
      <c r="BWW264" s="49"/>
      <c r="BWX264" s="49"/>
      <c r="BWY264" s="99"/>
      <c r="BWZ264" s="98"/>
      <c r="BXA264" s="49"/>
      <c r="BXB264" s="405"/>
      <c r="BXC264" s="405"/>
      <c r="BXD264" s="277"/>
      <c r="BXE264" s="277"/>
      <c r="BXF264" s="277"/>
      <c r="BXG264" s="277"/>
      <c r="BXH264" s="277"/>
      <c r="BXI264" s="277"/>
      <c r="BXJ264" s="277"/>
      <c r="BXK264" s="277"/>
      <c r="BXL264" s="402"/>
      <c r="BXM264" s="404"/>
      <c r="BXN264" s="49"/>
      <c r="BXO264" s="49"/>
      <c r="BXP264" s="49"/>
      <c r="BXQ264" s="99"/>
      <c r="BXR264" s="98"/>
      <c r="BXS264" s="49"/>
      <c r="BXT264" s="405"/>
      <c r="BXU264" s="405"/>
      <c r="BXV264" s="277"/>
      <c r="BXW264" s="277"/>
      <c r="BXX264" s="277"/>
      <c r="BXY264" s="277"/>
      <c r="BXZ264" s="277"/>
      <c r="BYA264" s="277"/>
      <c r="BYB264" s="277"/>
      <c r="BYC264" s="277"/>
      <c r="BYD264" s="402"/>
      <c r="BYE264" s="404"/>
      <c r="BYF264" s="49"/>
      <c r="BYG264" s="49"/>
      <c r="BYH264" s="49"/>
      <c r="BYI264" s="99"/>
      <c r="BYJ264" s="98"/>
      <c r="BYK264" s="49"/>
      <c r="BYL264" s="405"/>
      <c r="BYM264" s="405"/>
      <c r="BYN264" s="277"/>
      <c r="BYO264" s="277"/>
      <c r="BYP264" s="277"/>
      <c r="BYQ264" s="277"/>
      <c r="BYR264" s="277"/>
      <c r="BYS264" s="277"/>
      <c r="BYT264" s="277"/>
      <c r="BYU264" s="277"/>
      <c r="BYV264" s="402"/>
      <c r="BYW264" s="404"/>
      <c r="BYX264" s="49"/>
      <c r="BYY264" s="49"/>
      <c r="BYZ264" s="49"/>
      <c r="BZA264" s="99"/>
      <c r="BZB264" s="98"/>
      <c r="BZC264" s="49"/>
      <c r="BZD264" s="405"/>
      <c r="BZE264" s="405"/>
      <c r="BZF264" s="277"/>
      <c r="BZG264" s="277"/>
      <c r="BZH264" s="277"/>
      <c r="BZI264" s="277"/>
      <c r="BZJ264" s="277"/>
      <c r="BZK264" s="277"/>
      <c r="BZL264" s="277"/>
      <c r="BZM264" s="277"/>
      <c r="BZN264" s="402"/>
      <c r="BZO264" s="404"/>
      <c r="BZP264" s="49"/>
      <c r="BZQ264" s="49"/>
      <c r="BZR264" s="49"/>
      <c r="BZS264" s="99"/>
      <c r="BZT264" s="98"/>
      <c r="BZU264" s="49"/>
      <c r="BZV264" s="405"/>
      <c r="BZW264" s="405"/>
      <c r="BZX264" s="277"/>
      <c r="BZY264" s="277"/>
      <c r="BZZ264" s="277"/>
      <c r="CAA264" s="277"/>
      <c r="CAB264" s="277"/>
      <c r="CAC264" s="277"/>
      <c r="CAD264" s="277"/>
      <c r="CAE264" s="277"/>
      <c r="CAF264" s="402"/>
      <c r="CAG264" s="404"/>
      <c r="CAH264" s="49"/>
      <c r="CAI264" s="49"/>
      <c r="CAJ264" s="49"/>
      <c r="CAK264" s="99"/>
      <c r="CAL264" s="98"/>
      <c r="CAM264" s="49"/>
      <c r="CAN264" s="405"/>
      <c r="CAO264" s="405"/>
      <c r="CAP264" s="277"/>
      <c r="CAQ264" s="277"/>
      <c r="CAR264" s="277"/>
      <c r="CAS264" s="277"/>
      <c r="CAT264" s="277"/>
      <c r="CAU264" s="277"/>
      <c r="CAV264" s="277"/>
      <c r="CAW264" s="277"/>
      <c r="CAX264" s="402"/>
      <c r="CAY264" s="404"/>
      <c r="CAZ264" s="49"/>
      <c r="CBA264" s="49"/>
      <c r="CBB264" s="49"/>
      <c r="CBC264" s="99"/>
      <c r="CBD264" s="98"/>
      <c r="CBE264" s="49"/>
      <c r="CBF264" s="405"/>
      <c r="CBG264" s="405"/>
      <c r="CBH264" s="277"/>
      <c r="CBI264" s="277"/>
      <c r="CBJ264" s="277"/>
      <c r="CBK264" s="277"/>
      <c r="CBL264" s="277"/>
      <c r="CBM264" s="277"/>
      <c r="CBN264" s="277"/>
      <c r="CBO264" s="277"/>
      <c r="CBP264" s="402"/>
      <c r="CBQ264" s="404"/>
      <c r="CBR264" s="49"/>
      <c r="CBS264" s="49"/>
      <c r="CBT264" s="49"/>
      <c r="CBU264" s="99"/>
      <c r="CBV264" s="98"/>
      <c r="CBW264" s="49"/>
      <c r="CBX264" s="405"/>
      <c r="CBY264" s="405"/>
      <c r="CBZ264" s="277"/>
      <c r="CCA264" s="277"/>
      <c r="CCB264" s="277"/>
      <c r="CCC264" s="277"/>
      <c r="CCD264" s="277"/>
      <c r="CCE264" s="277"/>
      <c r="CCF264" s="277"/>
      <c r="CCG264" s="277"/>
      <c r="CCH264" s="402"/>
      <c r="CCI264" s="404"/>
      <c r="CCJ264" s="49"/>
      <c r="CCK264" s="49"/>
      <c r="CCL264" s="49"/>
      <c r="CCM264" s="99"/>
      <c r="CCN264" s="98"/>
      <c r="CCO264" s="49"/>
      <c r="CCP264" s="405"/>
      <c r="CCQ264" s="405"/>
      <c r="CCR264" s="277"/>
      <c r="CCS264" s="277"/>
      <c r="CCT264" s="277"/>
      <c r="CCU264" s="277"/>
      <c r="CCV264" s="277"/>
      <c r="CCW264" s="277"/>
      <c r="CCX264" s="277"/>
      <c r="CCY264" s="277"/>
      <c r="CCZ264" s="402"/>
      <c r="CDA264" s="404"/>
      <c r="CDB264" s="49"/>
      <c r="CDC264" s="49"/>
      <c r="CDD264" s="49"/>
      <c r="CDE264" s="99"/>
      <c r="CDF264" s="98"/>
      <c r="CDG264" s="49"/>
      <c r="CDH264" s="405"/>
      <c r="CDI264" s="405"/>
      <c r="CDJ264" s="277"/>
      <c r="CDK264" s="277"/>
      <c r="CDL264" s="277"/>
      <c r="CDM264" s="277"/>
      <c r="CDN264" s="277"/>
      <c r="CDO264" s="277"/>
      <c r="CDP264" s="277"/>
      <c r="CDQ264" s="277"/>
      <c r="CDR264" s="402"/>
      <c r="CDS264" s="404"/>
      <c r="CDT264" s="49"/>
      <c r="CDU264" s="49"/>
      <c r="CDV264" s="49"/>
      <c r="CDW264" s="99"/>
      <c r="CDX264" s="98"/>
      <c r="CDY264" s="49"/>
      <c r="CDZ264" s="405"/>
      <c r="CEA264" s="405"/>
      <c r="CEB264" s="277"/>
      <c r="CEC264" s="277"/>
      <c r="CED264" s="277"/>
      <c r="CEE264" s="277"/>
      <c r="CEF264" s="277"/>
      <c r="CEG264" s="277"/>
      <c r="CEH264" s="277"/>
      <c r="CEI264" s="277"/>
      <c r="CEJ264" s="402"/>
      <c r="CEK264" s="404"/>
      <c r="CEL264" s="49"/>
      <c r="CEM264" s="49"/>
      <c r="CEN264" s="49"/>
      <c r="CEO264" s="99"/>
      <c r="CEP264" s="98"/>
      <c r="CEQ264" s="49"/>
      <c r="CER264" s="405"/>
      <c r="CES264" s="405"/>
      <c r="CET264" s="277"/>
      <c r="CEU264" s="277"/>
      <c r="CEV264" s="277"/>
      <c r="CEW264" s="277"/>
      <c r="CEX264" s="277"/>
      <c r="CEY264" s="277"/>
      <c r="CEZ264" s="277"/>
      <c r="CFA264" s="277"/>
      <c r="CFB264" s="402"/>
      <c r="CFC264" s="404"/>
      <c r="CFD264" s="49"/>
      <c r="CFE264" s="49"/>
      <c r="CFF264" s="49"/>
      <c r="CFG264" s="99"/>
      <c r="CFH264" s="98"/>
      <c r="CFI264" s="49"/>
      <c r="CFJ264" s="405"/>
      <c r="CFK264" s="405"/>
      <c r="CFL264" s="277"/>
      <c r="CFM264" s="277"/>
      <c r="CFN264" s="277"/>
      <c r="CFO264" s="277"/>
      <c r="CFP264" s="277"/>
      <c r="CFQ264" s="277"/>
      <c r="CFR264" s="277"/>
      <c r="CFS264" s="277"/>
      <c r="CFT264" s="402"/>
      <c r="CFU264" s="404"/>
      <c r="CFV264" s="49"/>
      <c r="CFW264" s="49"/>
      <c r="CFX264" s="49"/>
      <c r="CFY264" s="99"/>
      <c r="CFZ264" s="98"/>
      <c r="CGA264" s="49"/>
      <c r="CGB264" s="405"/>
      <c r="CGC264" s="405"/>
      <c r="CGD264" s="277"/>
      <c r="CGE264" s="277"/>
      <c r="CGF264" s="277"/>
      <c r="CGG264" s="277"/>
      <c r="CGH264" s="277"/>
      <c r="CGI264" s="277"/>
      <c r="CGJ264" s="277"/>
      <c r="CGK264" s="277"/>
      <c r="CGL264" s="402"/>
      <c r="CGM264" s="404"/>
      <c r="CGN264" s="49"/>
      <c r="CGO264" s="49"/>
      <c r="CGP264" s="49"/>
      <c r="CGQ264" s="99"/>
      <c r="CGR264" s="98"/>
      <c r="CGS264" s="49"/>
      <c r="CGT264" s="405"/>
      <c r="CGU264" s="405"/>
      <c r="CGV264" s="277"/>
      <c r="CGW264" s="277"/>
      <c r="CGX264" s="277"/>
      <c r="CGY264" s="277"/>
      <c r="CGZ264" s="277"/>
      <c r="CHA264" s="277"/>
      <c r="CHB264" s="277"/>
      <c r="CHC264" s="277"/>
      <c r="CHD264" s="402"/>
      <c r="CHE264" s="404"/>
      <c r="CHF264" s="49"/>
      <c r="CHG264" s="49"/>
      <c r="CHH264" s="49"/>
      <c r="CHI264" s="99"/>
      <c r="CHJ264" s="98"/>
      <c r="CHK264" s="49"/>
      <c r="CHL264" s="405"/>
      <c r="CHM264" s="405"/>
      <c r="CHN264" s="277"/>
      <c r="CHO264" s="277"/>
      <c r="CHP264" s="277"/>
      <c r="CHQ264" s="277"/>
      <c r="CHR264" s="277"/>
      <c r="CHS264" s="277"/>
      <c r="CHT264" s="277"/>
      <c r="CHU264" s="277"/>
      <c r="CHV264" s="402"/>
      <c r="CHW264" s="404"/>
      <c r="CHX264" s="49"/>
      <c r="CHY264" s="49"/>
      <c r="CHZ264" s="49"/>
      <c r="CIA264" s="99"/>
      <c r="CIB264" s="98"/>
      <c r="CIC264" s="49"/>
      <c r="CID264" s="405"/>
      <c r="CIE264" s="405"/>
      <c r="CIF264" s="277"/>
      <c r="CIG264" s="277"/>
      <c r="CIH264" s="277"/>
      <c r="CII264" s="277"/>
      <c r="CIJ264" s="277"/>
      <c r="CIK264" s="277"/>
      <c r="CIL264" s="277"/>
      <c r="CIM264" s="277"/>
      <c r="CIN264" s="402"/>
      <c r="CIO264" s="404"/>
      <c r="CIP264" s="49"/>
      <c r="CIQ264" s="49"/>
      <c r="CIR264" s="49"/>
      <c r="CIS264" s="99"/>
      <c r="CIT264" s="98"/>
      <c r="CIU264" s="49"/>
      <c r="CIV264" s="405"/>
      <c r="CIW264" s="405"/>
      <c r="CIX264" s="277"/>
      <c r="CIY264" s="277"/>
      <c r="CIZ264" s="277"/>
      <c r="CJA264" s="277"/>
      <c r="CJB264" s="277"/>
      <c r="CJC264" s="277"/>
      <c r="CJD264" s="277"/>
      <c r="CJE264" s="277"/>
      <c r="CJF264" s="402"/>
      <c r="CJG264" s="404"/>
      <c r="CJH264" s="49"/>
      <c r="CJI264" s="49"/>
      <c r="CJJ264" s="49"/>
      <c r="CJK264" s="99"/>
      <c r="CJL264" s="98"/>
      <c r="CJM264" s="49"/>
      <c r="CJN264" s="405"/>
      <c r="CJO264" s="405"/>
      <c r="CJP264" s="277"/>
      <c r="CJQ264" s="277"/>
      <c r="CJR264" s="277"/>
      <c r="CJS264" s="277"/>
      <c r="CJT264" s="277"/>
      <c r="CJU264" s="277"/>
      <c r="CJV264" s="277"/>
      <c r="CJW264" s="277"/>
      <c r="CJX264" s="402"/>
      <c r="CJY264" s="404"/>
      <c r="CJZ264" s="49"/>
      <c r="CKA264" s="49"/>
      <c r="CKB264" s="49"/>
      <c r="CKC264" s="99"/>
      <c r="CKD264" s="98"/>
      <c r="CKE264" s="49"/>
      <c r="CKF264" s="405"/>
      <c r="CKG264" s="405"/>
      <c r="CKH264" s="277"/>
      <c r="CKI264" s="277"/>
      <c r="CKJ264" s="277"/>
      <c r="CKK264" s="277"/>
      <c r="CKL264" s="277"/>
      <c r="CKM264" s="277"/>
      <c r="CKN264" s="277"/>
      <c r="CKO264" s="277"/>
      <c r="CKP264" s="402"/>
      <c r="CKQ264" s="404"/>
      <c r="CKR264" s="49"/>
      <c r="CKS264" s="49"/>
      <c r="CKT264" s="49"/>
      <c r="CKU264" s="99"/>
      <c r="CKV264" s="98"/>
      <c r="CKW264" s="49"/>
      <c r="CKX264" s="405"/>
      <c r="CKY264" s="405"/>
      <c r="CKZ264" s="277"/>
      <c r="CLA264" s="277"/>
      <c r="CLB264" s="277"/>
      <c r="CLC264" s="277"/>
      <c r="CLD264" s="277"/>
      <c r="CLE264" s="277"/>
      <c r="CLF264" s="277"/>
      <c r="CLG264" s="277"/>
      <c r="CLH264" s="402"/>
      <c r="CLI264" s="404"/>
      <c r="CLJ264" s="49"/>
      <c r="CLK264" s="49"/>
      <c r="CLL264" s="49"/>
      <c r="CLM264" s="99"/>
      <c r="CLN264" s="98"/>
      <c r="CLO264" s="49"/>
      <c r="CLP264" s="405"/>
      <c r="CLQ264" s="405"/>
      <c r="CLR264" s="277"/>
      <c r="CLS264" s="277"/>
      <c r="CLT264" s="277"/>
      <c r="CLU264" s="277"/>
      <c r="CLV264" s="277"/>
      <c r="CLW264" s="277"/>
      <c r="CLX264" s="277"/>
      <c r="CLY264" s="277"/>
      <c r="CLZ264" s="402"/>
      <c r="CMA264" s="404"/>
      <c r="CMB264" s="49"/>
      <c r="CMC264" s="49"/>
      <c r="CMD264" s="49"/>
      <c r="CME264" s="99"/>
      <c r="CMF264" s="98"/>
      <c r="CMG264" s="49"/>
      <c r="CMH264" s="405"/>
      <c r="CMI264" s="405"/>
      <c r="CMJ264" s="277"/>
      <c r="CMK264" s="277"/>
      <c r="CML264" s="277"/>
      <c r="CMM264" s="277"/>
      <c r="CMN264" s="277"/>
      <c r="CMO264" s="277"/>
      <c r="CMP264" s="277"/>
      <c r="CMQ264" s="277"/>
      <c r="CMR264" s="402"/>
      <c r="CMS264" s="404"/>
      <c r="CMT264" s="49"/>
      <c r="CMU264" s="49"/>
      <c r="CMV264" s="49"/>
      <c r="CMW264" s="99"/>
      <c r="CMX264" s="98"/>
      <c r="CMY264" s="49"/>
      <c r="CMZ264" s="405"/>
      <c r="CNA264" s="405"/>
      <c r="CNB264" s="277"/>
      <c r="CNC264" s="277"/>
      <c r="CND264" s="277"/>
      <c r="CNE264" s="277"/>
      <c r="CNF264" s="277"/>
      <c r="CNG264" s="277"/>
      <c r="CNH264" s="277"/>
      <c r="CNI264" s="277"/>
      <c r="CNJ264" s="402"/>
      <c r="CNK264" s="404"/>
      <c r="CNL264" s="49"/>
      <c r="CNM264" s="49"/>
      <c r="CNN264" s="49"/>
      <c r="CNO264" s="99"/>
      <c r="CNP264" s="98"/>
      <c r="CNQ264" s="49"/>
      <c r="CNR264" s="405"/>
      <c r="CNS264" s="405"/>
      <c r="CNT264" s="277"/>
      <c r="CNU264" s="277"/>
      <c r="CNV264" s="277"/>
      <c r="CNW264" s="277"/>
      <c r="CNX264" s="277"/>
      <c r="CNY264" s="277"/>
      <c r="CNZ264" s="277"/>
      <c r="COA264" s="277"/>
      <c r="COB264" s="402"/>
      <c r="COC264" s="404"/>
      <c r="COD264" s="49"/>
      <c r="COE264" s="49"/>
      <c r="COF264" s="49"/>
      <c r="COG264" s="99"/>
      <c r="COH264" s="98"/>
      <c r="COI264" s="49"/>
      <c r="COJ264" s="405"/>
      <c r="COK264" s="405"/>
      <c r="COL264" s="277"/>
      <c r="COM264" s="277"/>
      <c r="CON264" s="277"/>
      <c r="COO264" s="277"/>
      <c r="COP264" s="277"/>
      <c r="COQ264" s="277"/>
      <c r="COR264" s="277"/>
      <c r="COS264" s="277"/>
      <c r="COT264" s="402"/>
      <c r="COU264" s="404"/>
      <c r="COV264" s="49"/>
      <c r="COW264" s="49"/>
      <c r="COX264" s="49"/>
      <c r="COY264" s="99"/>
      <c r="COZ264" s="98"/>
      <c r="CPA264" s="49"/>
      <c r="CPB264" s="405"/>
      <c r="CPC264" s="405"/>
      <c r="CPD264" s="277"/>
      <c r="CPE264" s="277"/>
      <c r="CPF264" s="277"/>
      <c r="CPG264" s="277"/>
      <c r="CPH264" s="277"/>
      <c r="CPI264" s="277"/>
      <c r="CPJ264" s="277"/>
      <c r="CPK264" s="277"/>
      <c r="CPL264" s="402"/>
      <c r="CPM264" s="404"/>
      <c r="CPN264" s="49"/>
      <c r="CPO264" s="49"/>
      <c r="CPP264" s="49"/>
      <c r="CPQ264" s="99"/>
      <c r="CPR264" s="98"/>
      <c r="CPS264" s="49"/>
      <c r="CPT264" s="405"/>
      <c r="CPU264" s="405"/>
      <c r="CPV264" s="277"/>
      <c r="CPW264" s="277"/>
      <c r="CPX264" s="277"/>
      <c r="CPY264" s="277"/>
      <c r="CPZ264" s="277"/>
      <c r="CQA264" s="277"/>
      <c r="CQB264" s="277"/>
      <c r="CQC264" s="277"/>
      <c r="CQD264" s="402"/>
      <c r="CQE264" s="404"/>
      <c r="CQF264" s="49"/>
      <c r="CQG264" s="49"/>
      <c r="CQH264" s="49"/>
      <c r="CQI264" s="99"/>
      <c r="CQJ264" s="98"/>
      <c r="CQK264" s="49"/>
      <c r="CQL264" s="405"/>
      <c r="CQM264" s="405"/>
      <c r="CQN264" s="277"/>
      <c r="CQO264" s="277"/>
      <c r="CQP264" s="277"/>
      <c r="CQQ264" s="277"/>
      <c r="CQR264" s="277"/>
      <c r="CQS264" s="277"/>
      <c r="CQT264" s="277"/>
      <c r="CQU264" s="277"/>
      <c r="CQV264" s="402"/>
      <c r="CQW264" s="404"/>
      <c r="CQX264" s="49"/>
      <c r="CQY264" s="49"/>
      <c r="CQZ264" s="49"/>
      <c r="CRA264" s="99"/>
      <c r="CRB264" s="98"/>
      <c r="CRC264" s="49"/>
      <c r="CRD264" s="405"/>
      <c r="CRE264" s="405"/>
      <c r="CRF264" s="277"/>
      <c r="CRG264" s="277"/>
      <c r="CRH264" s="277"/>
      <c r="CRI264" s="277"/>
      <c r="CRJ264" s="277"/>
      <c r="CRK264" s="277"/>
      <c r="CRL264" s="277"/>
      <c r="CRM264" s="277"/>
      <c r="CRN264" s="402"/>
      <c r="CRO264" s="404"/>
      <c r="CRP264" s="49"/>
      <c r="CRQ264" s="49"/>
      <c r="CRR264" s="49"/>
      <c r="CRS264" s="99"/>
      <c r="CRT264" s="98"/>
      <c r="CRU264" s="49"/>
      <c r="CRV264" s="405"/>
      <c r="CRW264" s="405"/>
      <c r="CRX264" s="277"/>
      <c r="CRY264" s="277"/>
      <c r="CRZ264" s="277"/>
      <c r="CSA264" s="277"/>
      <c r="CSB264" s="277"/>
      <c r="CSC264" s="277"/>
      <c r="CSD264" s="277"/>
      <c r="CSE264" s="277"/>
      <c r="CSF264" s="402"/>
      <c r="CSG264" s="404"/>
      <c r="CSH264" s="49"/>
      <c r="CSI264" s="49"/>
      <c r="CSJ264" s="49"/>
      <c r="CSK264" s="99"/>
      <c r="CSL264" s="98"/>
      <c r="CSM264" s="49"/>
      <c r="CSN264" s="405"/>
      <c r="CSO264" s="405"/>
      <c r="CSP264" s="277"/>
      <c r="CSQ264" s="277"/>
      <c r="CSR264" s="277"/>
      <c r="CSS264" s="277"/>
      <c r="CST264" s="277"/>
      <c r="CSU264" s="277"/>
      <c r="CSV264" s="277"/>
      <c r="CSW264" s="277"/>
      <c r="CSX264" s="402"/>
      <c r="CSY264" s="404"/>
      <c r="CSZ264" s="49"/>
      <c r="CTA264" s="49"/>
      <c r="CTB264" s="49"/>
      <c r="CTC264" s="99"/>
      <c r="CTD264" s="98"/>
      <c r="CTE264" s="49"/>
      <c r="CTF264" s="405"/>
      <c r="CTG264" s="405"/>
      <c r="CTH264" s="277"/>
      <c r="CTI264" s="277"/>
      <c r="CTJ264" s="277"/>
      <c r="CTK264" s="277"/>
      <c r="CTL264" s="277"/>
      <c r="CTM264" s="277"/>
      <c r="CTN264" s="277"/>
      <c r="CTO264" s="277"/>
      <c r="CTP264" s="402"/>
      <c r="CTQ264" s="404"/>
      <c r="CTR264" s="49"/>
      <c r="CTS264" s="49"/>
      <c r="CTT264" s="49"/>
      <c r="CTU264" s="99"/>
      <c r="CTV264" s="98"/>
      <c r="CTW264" s="49"/>
      <c r="CTX264" s="405"/>
      <c r="CTY264" s="405"/>
      <c r="CTZ264" s="277"/>
      <c r="CUA264" s="277"/>
      <c r="CUB264" s="277"/>
      <c r="CUC264" s="277"/>
      <c r="CUD264" s="277"/>
      <c r="CUE264" s="277"/>
      <c r="CUF264" s="277"/>
      <c r="CUG264" s="277"/>
      <c r="CUH264" s="402"/>
      <c r="CUI264" s="404"/>
      <c r="CUJ264" s="49"/>
      <c r="CUK264" s="49"/>
      <c r="CUL264" s="49"/>
      <c r="CUM264" s="99"/>
      <c r="CUN264" s="98"/>
      <c r="CUO264" s="49"/>
      <c r="CUP264" s="405"/>
      <c r="CUQ264" s="405"/>
      <c r="CUR264" s="277"/>
      <c r="CUS264" s="277"/>
      <c r="CUT264" s="277"/>
      <c r="CUU264" s="277"/>
      <c r="CUV264" s="277"/>
      <c r="CUW264" s="277"/>
      <c r="CUX264" s="277"/>
      <c r="CUY264" s="277"/>
      <c r="CUZ264" s="402"/>
      <c r="CVA264" s="404"/>
      <c r="CVB264" s="49"/>
      <c r="CVC264" s="49"/>
      <c r="CVD264" s="49"/>
      <c r="CVE264" s="99"/>
      <c r="CVF264" s="98"/>
      <c r="CVG264" s="49"/>
      <c r="CVH264" s="405"/>
      <c r="CVI264" s="405"/>
      <c r="CVJ264" s="277"/>
      <c r="CVK264" s="277"/>
      <c r="CVL264" s="277"/>
      <c r="CVM264" s="277"/>
      <c r="CVN264" s="277"/>
      <c r="CVO264" s="277"/>
      <c r="CVP264" s="277"/>
      <c r="CVQ264" s="277"/>
      <c r="CVR264" s="402"/>
      <c r="CVS264" s="404"/>
      <c r="CVT264" s="49"/>
      <c r="CVU264" s="49"/>
      <c r="CVV264" s="49"/>
      <c r="CVW264" s="99"/>
      <c r="CVX264" s="98"/>
      <c r="CVY264" s="49"/>
      <c r="CVZ264" s="405"/>
      <c r="CWA264" s="405"/>
      <c r="CWB264" s="277"/>
      <c r="CWC264" s="277"/>
      <c r="CWD264" s="277"/>
      <c r="CWE264" s="277"/>
      <c r="CWF264" s="277"/>
      <c r="CWG264" s="277"/>
      <c r="CWH264" s="277"/>
      <c r="CWI264" s="277"/>
      <c r="CWJ264" s="402"/>
      <c r="CWK264" s="404"/>
      <c r="CWL264" s="49"/>
      <c r="CWM264" s="49"/>
      <c r="CWN264" s="49"/>
      <c r="CWO264" s="99"/>
      <c r="CWP264" s="98"/>
      <c r="CWQ264" s="49"/>
      <c r="CWR264" s="405"/>
      <c r="CWS264" s="405"/>
      <c r="CWT264" s="277"/>
      <c r="CWU264" s="277"/>
      <c r="CWV264" s="277"/>
      <c r="CWW264" s="277"/>
      <c r="CWX264" s="277"/>
      <c r="CWY264" s="277"/>
      <c r="CWZ264" s="277"/>
      <c r="CXA264" s="277"/>
      <c r="CXB264" s="402"/>
      <c r="CXC264" s="404"/>
      <c r="CXD264" s="49"/>
      <c r="CXE264" s="49"/>
      <c r="CXF264" s="49"/>
      <c r="CXG264" s="99"/>
      <c r="CXH264" s="98"/>
      <c r="CXI264" s="49"/>
      <c r="CXJ264" s="405"/>
      <c r="CXK264" s="405"/>
      <c r="CXL264" s="277"/>
      <c r="CXM264" s="277"/>
      <c r="CXN264" s="277"/>
      <c r="CXO264" s="277"/>
      <c r="CXP264" s="277"/>
      <c r="CXQ264" s="277"/>
      <c r="CXR264" s="277"/>
      <c r="CXS264" s="277"/>
      <c r="CXT264" s="402"/>
      <c r="CXU264" s="404"/>
      <c r="CXV264" s="49"/>
      <c r="CXW264" s="49"/>
      <c r="CXX264" s="49"/>
      <c r="CXY264" s="99"/>
      <c r="CXZ264" s="98"/>
      <c r="CYA264" s="49"/>
      <c r="CYB264" s="405"/>
      <c r="CYC264" s="405"/>
      <c r="CYD264" s="277"/>
      <c r="CYE264" s="277"/>
      <c r="CYF264" s="277"/>
      <c r="CYG264" s="277"/>
      <c r="CYH264" s="277"/>
      <c r="CYI264" s="277"/>
      <c r="CYJ264" s="277"/>
      <c r="CYK264" s="277"/>
      <c r="CYL264" s="402"/>
      <c r="CYM264" s="404"/>
      <c r="CYN264" s="49"/>
      <c r="CYO264" s="49"/>
      <c r="CYP264" s="49"/>
      <c r="CYQ264" s="99"/>
      <c r="CYR264" s="98"/>
      <c r="CYS264" s="49"/>
      <c r="CYT264" s="405"/>
      <c r="CYU264" s="405"/>
      <c r="CYV264" s="277"/>
      <c r="CYW264" s="277"/>
      <c r="CYX264" s="277"/>
      <c r="CYY264" s="277"/>
      <c r="CYZ264" s="277"/>
      <c r="CZA264" s="277"/>
      <c r="CZB264" s="277"/>
      <c r="CZC264" s="277"/>
      <c r="CZD264" s="402"/>
      <c r="CZE264" s="404"/>
      <c r="CZF264" s="49"/>
      <c r="CZG264" s="49"/>
      <c r="CZH264" s="49"/>
      <c r="CZI264" s="99"/>
      <c r="CZJ264" s="98"/>
      <c r="CZK264" s="49"/>
      <c r="CZL264" s="405"/>
      <c r="CZM264" s="405"/>
      <c r="CZN264" s="277"/>
      <c r="CZO264" s="277"/>
      <c r="CZP264" s="277"/>
      <c r="CZQ264" s="277"/>
      <c r="CZR264" s="277"/>
      <c r="CZS264" s="277"/>
      <c r="CZT264" s="277"/>
      <c r="CZU264" s="277"/>
      <c r="CZV264" s="402"/>
      <c r="CZW264" s="404"/>
      <c r="CZX264" s="49"/>
      <c r="CZY264" s="49"/>
      <c r="CZZ264" s="49"/>
      <c r="DAA264" s="99"/>
      <c r="DAB264" s="98"/>
      <c r="DAC264" s="49"/>
      <c r="DAD264" s="405"/>
      <c r="DAE264" s="405"/>
      <c r="DAF264" s="277"/>
      <c r="DAG264" s="277"/>
      <c r="DAH264" s="277"/>
      <c r="DAI264" s="277"/>
      <c r="DAJ264" s="277"/>
      <c r="DAK264" s="277"/>
      <c r="DAL264" s="277"/>
      <c r="DAM264" s="277"/>
      <c r="DAN264" s="402"/>
      <c r="DAO264" s="404"/>
      <c r="DAP264" s="49"/>
      <c r="DAQ264" s="49"/>
      <c r="DAR264" s="49"/>
      <c r="DAS264" s="99"/>
      <c r="DAT264" s="98"/>
      <c r="DAU264" s="49"/>
      <c r="DAV264" s="405"/>
      <c r="DAW264" s="405"/>
      <c r="DAX264" s="277"/>
      <c r="DAY264" s="277"/>
      <c r="DAZ264" s="277"/>
      <c r="DBA264" s="277"/>
      <c r="DBB264" s="277"/>
      <c r="DBC264" s="277"/>
      <c r="DBD264" s="277"/>
      <c r="DBE264" s="277"/>
      <c r="DBF264" s="402"/>
      <c r="DBG264" s="404"/>
      <c r="DBH264" s="49"/>
      <c r="DBI264" s="49"/>
      <c r="DBJ264" s="49"/>
      <c r="DBK264" s="99"/>
      <c r="DBL264" s="98"/>
      <c r="DBM264" s="49"/>
      <c r="DBN264" s="405"/>
      <c r="DBO264" s="405"/>
      <c r="DBP264" s="277"/>
      <c r="DBQ264" s="277"/>
      <c r="DBR264" s="277"/>
      <c r="DBS264" s="277"/>
      <c r="DBT264" s="277"/>
      <c r="DBU264" s="277"/>
      <c r="DBV264" s="277"/>
      <c r="DBW264" s="277"/>
      <c r="DBX264" s="402"/>
      <c r="DBY264" s="404"/>
      <c r="DBZ264" s="49"/>
      <c r="DCA264" s="49"/>
      <c r="DCB264" s="49"/>
      <c r="DCC264" s="99"/>
      <c r="DCD264" s="98"/>
      <c r="DCE264" s="49"/>
      <c r="DCF264" s="405"/>
      <c r="DCG264" s="405"/>
      <c r="DCH264" s="277"/>
      <c r="DCI264" s="277"/>
      <c r="DCJ264" s="277"/>
      <c r="DCK264" s="277"/>
      <c r="DCL264" s="277"/>
      <c r="DCM264" s="277"/>
      <c r="DCN264" s="277"/>
      <c r="DCO264" s="277"/>
      <c r="DCP264" s="402"/>
      <c r="DCQ264" s="404"/>
      <c r="DCR264" s="49"/>
      <c r="DCS264" s="49"/>
      <c r="DCT264" s="49"/>
      <c r="DCU264" s="99"/>
      <c r="DCV264" s="98"/>
      <c r="DCW264" s="49"/>
      <c r="DCX264" s="405"/>
      <c r="DCY264" s="405"/>
      <c r="DCZ264" s="277"/>
      <c r="DDA264" s="277"/>
      <c r="DDB264" s="277"/>
      <c r="DDC264" s="277"/>
      <c r="DDD264" s="277"/>
      <c r="DDE264" s="277"/>
      <c r="DDF264" s="277"/>
      <c r="DDG264" s="277"/>
      <c r="DDH264" s="402"/>
      <c r="DDI264" s="404"/>
      <c r="DDJ264" s="49"/>
      <c r="DDK264" s="49"/>
      <c r="DDL264" s="49"/>
      <c r="DDM264" s="99"/>
      <c r="DDN264" s="98"/>
      <c r="DDO264" s="49"/>
      <c r="DDP264" s="405"/>
      <c r="DDQ264" s="405"/>
      <c r="DDR264" s="277"/>
      <c r="DDS264" s="277"/>
      <c r="DDT264" s="277"/>
      <c r="DDU264" s="277"/>
      <c r="DDV264" s="277"/>
      <c r="DDW264" s="277"/>
      <c r="DDX264" s="277"/>
      <c r="DDY264" s="277"/>
      <c r="DDZ264" s="402"/>
      <c r="DEA264" s="404"/>
      <c r="DEB264" s="49"/>
      <c r="DEC264" s="49"/>
      <c r="DED264" s="49"/>
      <c r="DEE264" s="99"/>
      <c r="DEF264" s="98"/>
      <c r="DEG264" s="49"/>
      <c r="DEH264" s="405"/>
      <c r="DEI264" s="405"/>
      <c r="DEJ264" s="277"/>
      <c r="DEK264" s="277"/>
      <c r="DEL264" s="277"/>
      <c r="DEM264" s="277"/>
      <c r="DEN264" s="277"/>
      <c r="DEO264" s="277"/>
      <c r="DEP264" s="277"/>
      <c r="DEQ264" s="277"/>
      <c r="DER264" s="402"/>
      <c r="DES264" s="404"/>
      <c r="DET264" s="49"/>
      <c r="DEU264" s="49"/>
      <c r="DEV264" s="49"/>
      <c r="DEW264" s="99"/>
      <c r="DEX264" s="98"/>
      <c r="DEY264" s="49"/>
      <c r="DEZ264" s="405"/>
      <c r="DFA264" s="405"/>
      <c r="DFB264" s="277"/>
      <c r="DFC264" s="277"/>
      <c r="DFD264" s="277"/>
      <c r="DFE264" s="277"/>
      <c r="DFF264" s="277"/>
      <c r="DFG264" s="277"/>
      <c r="DFH264" s="277"/>
      <c r="DFI264" s="277"/>
      <c r="DFJ264" s="402"/>
      <c r="DFK264" s="404"/>
      <c r="DFL264" s="49"/>
      <c r="DFM264" s="49"/>
      <c r="DFN264" s="49"/>
      <c r="DFO264" s="99"/>
      <c r="DFP264" s="98"/>
      <c r="DFQ264" s="49"/>
      <c r="DFR264" s="405"/>
      <c r="DFS264" s="405"/>
      <c r="DFT264" s="277"/>
      <c r="DFU264" s="277"/>
      <c r="DFV264" s="277"/>
      <c r="DFW264" s="277"/>
      <c r="DFX264" s="277"/>
      <c r="DFY264" s="277"/>
      <c r="DFZ264" s="277"/>
      <c r="DGA264" s="277"/>
      <c r="DGB264" s="402"/>
      <c r="DGC264" s="404"/>
      <c r="DGD264" s="49"/>
      <c r="DGE264" s="49"/>
      <c r="DGF264" s="49"/>
      <c r="DGG264" s="99"/>
      <c r="DGH264" s="98"/>
      <c r="DGI264" s="49"/>
      <c r="DGJ264" s="405"/>
      <c r="DGK264" s="405"/>
      <c r="DGL264" s="277"/>
      <c r="DGM264" s="277"/>
      <c r="DGN264" s="277"/>
      <c r="DGO264" s="277"/>
      <c r="DGP264" s="277"/>
      <c r="DGQ264" s="277"/>
      <c r="DGR264" s="277"/>
      <c r="DGS264" s="277"/>
      <c r="DGT264" s="402"/>
      <c r="DGU264" s="404"/>
      <c r="DGV264" s="49"/>
      <c r="DGW264" s="49"/>
      <c r="DGX264" s="49"/>
      <c r="DGY264" s="99"/>
      <c r="DGZ264" s="98"/>
      <c r="DHA264" s="49"/>
      <c r="DHB264" s="405"/>
      <c r="DHC264" s="405"/>
      <c r="DHD264" s="277"/>
      <c r="DHE264" s="277"/>
      <c r="DHF264" s="277"/>
      <c r="DHG264" s="277"/>
      <c r="DHH264" s="277"/>
      <c r="DHI264" s="277"/>
      <c r="DHJ264" s="277"/>
      <c r="DHK264" s="277"/>
      <c r="DHL264" s="402"/>
      <c r="DHM264" s="404"/>
      <c r="DHN264" s="49"/>
      <c r="DHO264" s="49"/>
      <c r="DHP264" s="49"/>
      <c r="DHQ264" s="99"/>
      <c r="DHR264" s="98"/>
      <c r="DHS264" s="49"/>
      <c r="DHT264" s="405"/>
      <c r="DHU264" s="405"/>
      <c r="DHV264" s="277"/>
      <c r="DHW264" s="277"/>
      <c r="DHX264" s="277"/>
      <c r="DHY264" s="277"/>
      <c r="DHZ264" s="277"/>
      <c r="DIA264" s="277"/>
      <c r="DIB264" s="277"/>
      <c r="DIC264" s="277"/>
      <c r="DID264" s="402"/>
      <c r="DIE264" s="404"/>
      <c r="DIF264" s="49"/>
      <c r="DIG264" s="49"/>
      <c r="DIH264" s="49"/>
      <c r="DII264" s="99"/>
      <c r="DIJ264" s="98"/>
      <c r="DIK264" s="49"/>
      <c r="DIL264" s="405"/>
      <c r="DIM264" s="405"/>
      <c r="DIN264" s="277"/>
      <c r="DIO264" s="277"/>
      <c r="DIP264" s="277"/>
      <c r="DIQ264" s="277"/>
      <c r="DIR264" s="277"/>
      <c r="DIS264" s="277"/>
      <c r="DIT264" s="277"/>
      <c r="DIU264" s="277"/>
      <c r="DIV264" s="402"/>
      <c r="DIW264" s="404"/>
      <c r="DIX264" s="49"/>
      <c r="DIY264" s="49"/>
      <c r="DIZ264" s="49"/>
      <c r="DJA264" s="99"/>
      <c r="DJB264" s="98"/>
      <c r="DJC264" s="49"/>
      <c r="DJD264" s="405"/>
      <c r="DJE264" s="405"/>
      <c r="DJF264" s="277"/>
      <c r="DJG264" s="277"/>
      <c r="DJH264" s="277"/>
      <c r="DJI264" s="277"/>
      <c r="DJJ264" s="277"/>
      <c r="DJK264" s="277"/>
      <c r="DJL264" s="277"/>
      <c r="DJM264" s="277"/>
      <c r="DJN264" s="402"/>
      <c r="DJO264" s="404"/>
      <c r="DJP264" s="49"/>
      <c r="DJQ264" s="49"/>
      <c r="DJR264" s="49"/>
      <c r="DJS264" s="99"/>
      <c r="DJT264" s="98"/>
      <c r="DJU264" s="49"/>
      <c r="DJV264" s="405"/>
      <c r="DJW264" s="405"/>
      <c r="DJX264" s="277"/>
      <c r="DJY264" s="277"/>
      <c r="DJZ264" s="277"/>
      <c r="DKA264" s="277"/>
      <c r="DKB264" s="277"/>
      <c r="DKC264" s="277"/>
      <c r="DKD264" s="277"/>
      <c r="DKE264" s="277"/>
      <c r="DKF264" s="402"/>
      <c r="DKG264" s="404"/>
      <c r="DKH264" s="49"/>
      <c r="DKI264" s="49"/>
      <c r="DKJ264" s="49"/>
      <c r="DKK264" s="99"/>
      <c r="DKL264" s="98"/>
      <c r="DKM264" s="49"/>
      <c r="DKN264" s="405"/>
      <c r="DKO264" s="405"/>
      <c r="DKP264" s="277"/>
      <c r="DKQ264" s="277"/>
      <c r="DKR264" s="277"/>
      <c r="DKS264" s="277"/>
      <c r="DKT264" s="277"/>
      <c r="DKU264" s="277"/>
      <c r="DKV264" s="277"/>
      <c r="DKW264" s="277"/>
      <c r="DKX264" s="402"/>
      <c r="DKY264" s="404"/>
      <c r="DKZ264" s="49"/>
      <c r="DLA264" s="49"/>
      <c r="DLB264" s="49"/>
      <c r="DLC264" s="99"/>
      <c r="DLD264" s="98"/>
      <c r="DLE264" s="49"/>
      <c r="DLF264" s="405"/>
      <c r="DLG264" s="405"/>
      <c r="DLH264" s="277"/>
      <c r="DLI264" s="277"/>
      <c r="DLJ264" s="277"/>
      <c r="DLK264" s="277"/>
      <c r="DLL264" s="277"/>
      <c r="DLM264" s="277"/>
      <c r="DLN264" s="277"/>
      <c r="DLO264" s="277"/>
      <c r="DLP264" s="402"/>
      <c r="DLQ264" s="404"/>
      <c r="DLR264" s="49"/>
      <c r="DLS264" s="49"/>
      <c r="DLT264" s="49"/>
      <c r="DLU264" s="99"/>
      <c r="DLV264" s="98"/>
      <c r="DLW264" s="49"/>
      <c r="DLX264" s="405"/>
      <c r="DLY264" s="405"/>
      <c r="DLZ264" s="277"/>
      <c r="DMA264" s="277"/>
      <c r="DMB264" s="277"/>
      <c r="DMC264" s="277"/>
      <c r="DMD264" s="277"/>
      <c r="DME264" s="277"/>
      <c r="DMF264" s="277"/>
      <c r="DMG264" s="277"/>
      <c r="DMH264" s="402"/>
      <c r="DMI264" s="404"/>
      <c r="DMJ264" s="49"/>
      <c r="DMK264" s="49"/>
      <c r="DML264" s="49"/>
      <c r="DMM264" s="99"/>
      <c r="DMN264" s="98"/>
      <c r="DMO264" s="49"/>
      <c r="DMP264" s="405"/>
      <c r="DMQ264" s="405"/>
      <c r="DMR264" s="277"/>
      <c r="DMS264" s="277"/>
      <c r="DMT264" s="277"/>
      <c r="DMU264" s="277"/>
      <c r="DMV264" s="277"/>
      <c r="DMW264" s="277"/>
      <c r="DMX264" s="277"/>
      <c r="DMY264" s="277"/>
      <c r="DMZ264" s="402"/>
      <c r="DNA264" s="404"/>
      <c r="DNB264" s="49"/>
      <c r="DNC264" s="49"/>
      <c r="DND264" s="49"/>
      <c r="DNE264" s="99"/>
      <c r="DNF264" s="98"/>
      <c r="DNG264" s="49"/>
      <c r="DNH264" s="405"/>
      <c r="DNI264" s="405"/>
      <c r="DNJ264" s="277"/>
      <c r="DNK264" s="277"/>
      <c r="DNL264" s="277"/>
      <c r="DNM264" s="277"/>
      <c r="DNN264" s="277"/>
      <c r="DNO264" s="277"/>
      <c r="DNP264" s="277"/>
      <c r="DNQ264" s="277"/>
      <c r="DNR264" s="402"/>
      <c r="DNS264" s="404"/>
      <c r="DNT264" s="49"/>
      <c r="DNU264" s="49"/>
      <c r="DNV264" s="49"/>
      <c r="DNW264" s="99"/>
      <c r="DNX264" s="98"/>
      <c r="DNY264" s="49"/>
      <c r="DNZ264" s="405"/>
      <c r="DOA264" s="405"/>
      <c r="DOB264" s="277"/>
      <c r="DOC264" s="277"/>
      <c r="DOD264" s="277"/>
      <c r="DOE264" s="277"/>
      <c r="DOF264" s="277"/>
      <c r="DOG264" s="277"/>
      <c r="DOH264" s="277"/>
      <c r="DOI264" s="277"/>
      <c r="DOJ264" s="402"/>
      <c r="DOK264" s="404"/>
      <c r="DOL264" s="49"/>
      <c r="DOM264" s="49"/>
      <c r="DON264" s="49"/>
      <c r="DOO264" s="99"/>
      <c r="DOP264" s="98"/>
      <c r="DOQ264" s="49"/>
      <c r="DOR264" s="405"/>
      <c r="DOS264" s="405"/>
      <c r="DOT264" s="277"/>
      <c r="DOU264" s="277"/>
      <c r="DOV264" s="277"/>
      <c r="DOW264" s="277"/>
      <c r="DOX264" s="277"/>
      <c r="DOY264" s="277"/>
      <c r="DOZ264" s="277"/>
      <c r="DPA264" s="277"/>
      <c r="DPB264" s="402"/>
      <c r="DPC264" s="404"/>
      <c r="DPD264" s="49"/>
      <c r="DPE264" s="49"/>
      <c r="DPF264" s="49"/>
      <c r="DPG264" s="99"/>
      <c r="DPH264" s="98"/>
      <c r="DPI264" s="49"/>
      <c r="DPJ264" s="405"/>
      <c r="DPK264" s="405"/>
      <c r="DPL264" s="277"/>
      <c r="DPM264" s="277"/>
      <c r="DPN264" s="277"/>
      <c r="DPO264" s="277"/>
      <c r="DPP264" s="277"/>
      <c r="DPQ264" s="277"/>
      <c r="DPR264" s="277"/>
      <c r="DPS264" s="277"/>
      <c r="DPT264" s="402"/>
      <c r="DPU264" s="404"/>
      <c r="DPV264" s="49"/>
      <c r="DPW264" s="49"/>
      <c r="DPX264" s="49"/>
      <c r="DPY264" s="99"/>
      <c r="DPZ264" s="98"/>
      <c r="DQA264" s="49"/>
      <c r="DQB264" s="405"/>
      <c r="DQC264" s="405"/>
      <c r="DQD264" s="277"/>
      <c r="DQE264" s="277"/>
      <c r="DQF264" s="277"/>
      <c r="DQG264" s="277"/>
      <c r="DQH264" s="277"/>
      <c r="DQI264" s="277"/>
      <c r="DQJ264" s="277"/>
      <c r="DQK264" s="277"/>
      <c r="DQL264" s="402"/>
      <c r="DQM264" s="404"/>
      <c r="DQN264" s="49"/>
      <c r="DQO264" s="49"/>
      <c r="DQP264" s="49"/>
      <c r="DQQ264" s="99"/>
      <c r="DQR264" s="98"/>
      <c r="DQS264" s="49"/>
      <c r="DQT264" s="405"/>
      <c r="DQU264" s="405"/>
      <c r="DQV264" s="277"/>
      <c r="DQW264" s="277"/>
      <c r="DQX264" s="277"/>
      <c r="DQY264" s="277"/>
      <c r="DQZ264" s="277"/>
      <c r="DRA264" s="277"/>
      <c r="DRB264" s="277"/>
      <c r="DRC264" s="277"/>
      <c r="DRD264" s="402"/>
      <c r="DRE264" s="404"/>
      <c r="DRF264" s="49"/>
      <c r="DRG264" s="49"/>
      <c r="DRH264" s="49"/>
      <c r="DRI264" s="99"/>
      <c r="DRJ264" s="98"/>
      <c r="DRK264" s="49"/>
      <c r="DRL264" s="405"/>
      <c r="DRM264" s="405"/>
      <c r="DRN264" s="277"/>
      <c r="DRO264" s="277"/>
      <c r="DRP264" s="277"/>
      <c r="DRQ264" s="277"/>
      <c r="DRR264" s="277"/>
      <c r="DRS264" s="277"/>
      <c r="DRT264" s="277"/>
      <c r="DRU264" s="277"/>
      <c r="DRV264" s="402"/>
      <c r="DRW264" s="404"/>
      <c r="DRX264" s="49"/>
      <c r="DRY264" s="49"/>
      <c r="DRZ264" s="49"/>
      <c r="DSA264" s="99"/>
      <c r="DSB264" s="98"/>
      <c r="DSC264" s="49"/>
      <c r="DSD264" s="405"/>
      <c r="DSE264" s="405"/>
      <c r="DSF264" s="277"/>
      <c r="DSG264" s="277"/>
      <c r="DSH264" s="277"/>
      <c r="DSI264" s="277"/>
      <c r="DSJ264" s="277"/>
      <c r="DSK264" s="277"/>
      <c r="DSL264" s="277"/>
      <c r="DSM264" s="277"/>
      <c r="DSN264" s="402"/>
      <c r="DSO264" s="404"/>
      <c r="DSP264" s="49"/>
      <c r="DSQ264" s="49"/>
      <c r="DSR264" s="49"/>
      <c r="DSS264" s="99"/>
      <c r="DST264" s="98"/>
      <c r="DSU264" s="49"/>
      <c r="DSV264" s="405"/>
      <c r="DSW264" s="405"/>
      <c r="DSX264" s="277"/>
      <c r="DSY264" s="277"/>
      <c r="DSZ264" s="277"/>
      <c r="DTA264" s="277"/>
      <c r="DTB264" s="277"/>
      <c r="DTC264" s="277"/>
      <c r="DTD264" s="277"/>
      <c r="DTE264" s="277"/>
      <c r="DTF264" s="402"/>
      <c r="DTG264" s="404"/>
      <c r="DTH264" s="49"/>
      <c r="DTI264" s="49"/>
      <c r="DTJ264" s="49"/>
      <c r="DTK264" s="99"/>
      <c r="DTL264" s="98"/>
      <c r="DTM264" s="49"/>
      <c r="DTN264" s="405"/>
      <c r="DTO264" s="405"/>
      <c r="DTP264" s="277"/>
      <c r="DTQ264" s="277"/>
      <c r="DTR264" s="277"/>
      <c r="DTS264" s="277"/>
      <c r="DTT264" s="277"/>
      <c r="DTU264" s="277"/>
      <c r="DTV264" s="277"/>
      <c r="DTW264" s="277"/>
      <c r="DTX264" s="402"/>
      <c r="DTY264" s="404"/>
      <c r="DTZ264" s="49"/>
      <c r="DUA264" s="49"/>
      <c r="DUB264" s="49"/>
      <c r="DUC264" s="99"/>
      <c r="DUD264" s="98"/>
      <c r="DUE264" s="49"/>
      <c r="DUF264" s="405"/>
      <c r="DUG264" s="405"/>
      <c r="DUH264" s="277"/>
      <c r="DUI264" s="277"/>
      <c r="DUJ264" s="277"/>
      <c r="DUK264" s="277"/>
      <c r="DUL264" s="277"/>
      <c r="DUM264" s="277"/>
      <c r="DUN264" s="277"/>
      <c r="DUO264" s="277"/>
      <c r="DUP264" s="402"/>
      <c r="DUQ264" s="404"/>
      <c r="DUR264" s="49"/>
      <c r="DUS264" s="49"/>
      <c r="DUT264" s="49"/>
      <c r="DUU264" s="99"/>
      <c r="DUV264" s="98"/>
      <c r="DUW264" s="49"/>
      <c r="DUX264" s="405"/>
      <c r="DUY264" s="405"/>
      <c r="DUZ264" s="277"/>
      <c r="DVA264" s="277"/>
      <c r="DVB264" s="277"/>
      <c r="DVC264" s="277"/>
      <c r="DVD264" s="277"/>
      <c r="DVE264" s="277"/>
      <c r="DVF264" s="277"/>
      <c r="DVG264" s="277"/>
      <c r="DVH264" s="402"/>
      <c r="DVI264" s="404"/>
      <c r="DVJ264" s="49"/>
      <c r="DVK264" s="49"/>
      <c r="DVL264" s="49"/>
      <c r="DVM264" s="99"/>
      <c r="DVN264" s="98"/>
      <c r="DVO264" s="49"/>
      <c r="DVP264" s="405"/>
      <c r="DVQ264" s="405"/>
      <c r="DVR264" s="277"/>
      <c r="DVS264" s="277"/>
      <c r="DVT264" s="277"/>
      <c r="DVU264" s="277"/>
      <c r="DVV264" s="277"/>
      <c r="DVW264" s="277"/>
      <c r="DVX264" s="277"/>
      <c r="DVY264" s="277"/>
      <c r="DVZ264" s="402"/>
      <c r="DWA264" s="404"/>
      <c r="DWB264" s="49"/>
      <c r="DWC264" s="49"/>
      <c r="DWD264" s="49"/>
      <c r="DWE264" s="99"/>
      <c r="DWF264" s="98"/>
      <c r="DWG264" s="49"/>
      <c r="DWH264" s="405"/>
      <c r="DWI264" s="405"/>
      <c r="DWJ264" s="277"/>
      <c r="DWK264" s="277"/>
      <c r="DWL264" s="277"/>
      <c r="DWM264" s="277"/>
      <c r="DWN264" s="277"/>
      <c r="DWO264" s="277"/>
      <c r="DWP264" s="277"/>
      <c r="DWQ264" s="277"/>
      <c r="DWR264" s="402"/>
      <c r="DWS264" s="404"/>
      <c r="DWT264" s="49"/>
      <c r="DWU264" s="49"/>
      <c r="DWV264" s="49"/>
      <c r="DWW264" s="99"/>
      <c r="DWX264" s="98"/>
      <c r="DWY264" s="49"/>
      <c r="DWZ264" s="405"/>
      <c r="DXA264" s="405"/>
      <c r="DXB264" s="277"/>
      <c r="DXC264" s="277"/>
      <c r="DXD264" s="277"/>
      <c r="DXE264" s="277"/>
      <c r="DXF264" s="277"/>
      <c r="DXG264" s="277"/>
      <c r="DXH264" s="277"/>
      <c r="DXI264" s="277"/>
      <c r="DXJ264" s="402"/>
      <c r="DXK264" s="404"/>
      <c r="DXL264" s="49"/>
      <c r="DXM264" s="49"/>
      <c r="DXN264" s="49"/>
      <c r="DXO264" s="99"/>
      <c r="DXP264" s="98"/>
      <c r="DXQ264" s="49"/>
      <c r="DXR264" s="405"/>
      <c r="DXS264" s="405"/>
      <c r="DXT264" s="277"/>
      <c r="DXU264" s="277"/>
      <c r="DXV264" s="277"/>
      <c r="DXW264" s="277"/>
      <c r="DXX264" s="277"/>
      <c r="DXY264" s="277"/>
      <c r="DXZ264" s="277"/>
      <c r="DYA264" s="277"/>
      <c r="DYB264" s="402"/>
      <c r="DYC264" s="404"/>
      <c r="DYD264" s="49"/>
      <c r="DYE264" s="49"/>
      <c r="DYF264" s="49"/>
      <c r="DYG264" s="99"/>
      <c r="DYH264" s="98"/>
      <c r="DYI264" s="49"/>
      <c r="DYJ264" s="405"/>
      <c r="DYK264" s="405"/>
      <c r="DYL264" s="277"/>
      <c r="DYM264" s="277"/>
      <c r="DYN264" s="277"/>
      <c r="DYO264" s="277"/>
      <c r="DYP264" s="277"/>
      <c r="DYQ264" s="277"/>
      <c r="DYR264" s="277"/>
      <c r="DYS264" s="277"/>
      <c r="DYT264" s="402"/>
      <c r="DYU264" s="404"/>
      <c r="DYV264" s="49"/>
      <c r="DYW264" s="49"/>
      <c r="DYX264" s="49"/>
      <c r="DYY264" s="99"/>
      <c r="DYZ264" s="98"/>
      <c r="DZA264" s="49"/>
      <c r="DZB264" s="405"/>
      <c r="DZC264" s="405"/>
      <c r="DZD264" s="277"/>
      <c r="DZE264" s="277"/>
      <c r="DZF264" s="277"/>
      <c r="DZG264" s="277"/>
      <c r="DZH264" s="277"/>
      <c r="DZI264" s="277"/>
      <c r="DZJ264" s="277"/>
      <c r="DZK264" s="277"/>
      <c r="DZL264" s="402"/>
      <c r="DZM264" s="404"/>
      <c r="DZN264" s="49"/>
      <c r="DZO264" s="49"/>
      <c r="DZP264" s="49"/>
      <c r="DZQ264" s="99"/>
      <c r="DZR264" s="98"/>
      <c r="DZS264" s="49"/>
      <c r="DZT264" s="405"/>
      <c r="DZU264" s="405"/>
      <c r="DZV264" s="277"/>
      <c r="DZW264" s="277"/>
      <c r="DZX264" s="277"/>
      <c r="DZY264" s="277"/>
      <c r="DZZ264" s="277"/>
      <c r="EAA264" s="277"/>
      <c r="EAB264" s="277"/>
      <c r="EAC264" s="277"/>
      <c r="EAD264" s="402"/>
      <c r="EAE264" s="404"/>
      <c r="EAF264" s="49"/>
      <c r="EAG264" s="49"/>
      <c r="EAH264" s="49"/>
      <c r="EAI264" s="99"/>
      <c r="EAJ264" s="98"/>
      <c r="EAK264" s="49"/>
      <c r="EAL264" s="405"/>
      <c r="EAM264" s="405"/>
      <c r="EAN264" s="277"/>
      <c r="EAO264" s="277"/>
      <c r="EAP264" s="277"/>
      <c r="EAQ264" s="277"/>
      <c r="EAR264" s="277"/>
      <c r="EAS264" s="277"/>
      <c r="EAT264" s="277"/>
      <c r="EAU264" s="277"/>
      <c r="EAV264" s="402"/>
      <c r="EAW264" s="404"/>
      <c r="EAX264" s="49"/>
      <c r="EAY264" s="49"/>
      <c r="EAZ264" s="49"/>
      <c r="EBA264" s="99"/>
      <c r="EBB264" s="98"/>
      <c r="EBC264" s="49"/>
      <c r="EBD264" s="405"/>
      <c r="EBE264" s="405"/>
      <c r="EBF264" s="277"/>
      <c r="EBG264" s="277"/>
      <c r="EBH264" s="277"/>
      <c r="EBI264" s="277"/>
      <c r="EBJ264" s="277"/>
      <c r="EBK264" s="277"/>
      <c r="EBL264" s="277"/>
      <c r="EBM264" s="277"/>
      <c r="EBN264" s="402"/>
      <c r="EBO264" s="404"/>
      <c r="EBP264" s="49"/>
      <c r="EBQ264" s="49"/>
      <c r="EBR264" s="49"/>
      <c r="EBS264" s="99"/>
      <c r="EBT264" s="98"/>
      <c r="EBU264" s="49"/>
      <c r="EBV264" s="405"/>
      <c r="EBW264" s="405"/>
      <c r="EBX264" s="277"/>
      <c r="EBY264" s="277"/>
      <c r="EBZ264" s="277"/>
      <c r="ECA264" s="277"/>
      <c r="ECB264" s="277"/>
      <c r="ECC264" s="277"/>
      <c r="ECD264" s="277"/>
      <c r="ECE264" s="277"/>
      <c r="ECF264" s="402"/>
      <c r="ECG264" s="404"/>
      <c r="ECH264" s="49"/>
      <c r="ECI264" s="49"/>
      <c r="ECJ264" s="49"/>
      <c r="ECK264" s="99"/>
      <c r="ECL264" s="98"/>
      <c r="ECM264" s="49"/>
      <c r="ECN264" s="405"/>
      <c r="ECO264" s="405"/>
      <c r="ECP264" s="277"/>
      <c r="ECQ264" s="277"/>
      <c r="ECR264" s="277"/>
      <c r="ECS264" s="277"/>
      <c r="ECT264" s="277"/>
      <c r="ECU264" s="277"/>
      <c r="ECV264" s="277"/>
      <c r="ECW264" s="277"/>
      <c r="ECX264" s="402"/>
      <c r="ECY264" s="404"/>
      <c r="ECZ264" s="49"/>
      <c r="EDA264" s="49"/>
      <c r="EDB264" s="49"/>
      <c r="EDC264" s="99"/>
      <c r="EDD264" s="98"/>
      <c r="EDE264" s="49"/>
      <c r="EDF264" s="405"/>
      <c r="EDG264" s="405"/>
      <c r="EDH264" s="277"/>
      <c r="EDI264" s="277"/>
      <c r="EDJ264" s="277"/>
      <c r="EDK264" s="277"/>
      <c r="EDL264" s="277"/>
      <c r="EDM264" s="277"/>
      <c r="EDN264" s="277"/>
      <c r="EDO264" s="277"/>
      <c r="EDP264" s="402"/>
      <c r="EDQ264" s="404"/>
      <c r="EDR264" s="49"/>
      <c r="EDS264" s="49"/>
      <c r="EDT264" s="49"/>
      <c r="EDU264" s="99"/>
      <c r="EDV264" s="98"/>
      <c r="EDW264" s="49"/>
      <c r="EDX264" s="405"/>
      <c r="EDY264" s="405"/>
      <c r="EDZ264" s="277"/>
      <c r="EEA264" s="277"/>
      <c r="EEB264" s="277"/>
      <c r="EEC264" s="277"/>
      <c r="EED264" s="277"/>
      <c r="EEE264" s="277"/>
      <c r="EEF264" s="277"/>
      <c r="EEG264" s="277"/>
      <c r="EEH264" s="402"/>
      <c r="EEI264" s="404"/>
      <c r="EEJ264" s="49"/>
      <c r="EEK264" s="49"/>
      <c r="EEL264" s="49"/>
      <c r="EEM264" s="99"/>
      <c r="EEN264" s="98"/>
      <c r="EEO264" s="49"/>
      <c r="EEP264" s="405"/>
      <c r="EEQ264" s="405"/>
      <c r="EER264" s="277"/>
      <c r="EES264" s="277"/>
      <c r="EET264" s="277"/>
      <c r="EEU264" s="277"/>
      <c r="EEV264" s="277"/>
      <c r="EEW264" s="277"/>
      <c r="EEX264" s="277"/>
      <c r="EEY264" s="277"/>
      <c r="EEZ264" s="402"/>
      <c r="EFA264" s="404"/>
      <c r="EFB264" s="49"/>
      <c r="EFC264" s="49"/>
      <c r="EFD264" s="49"/>
      <c r="EFE264" s="99"/>
      <c r="EFF264" s="98"/>
      <c r="EFG264" s="49"/>
      <c r="EFH264" s="405"/>
      <c r="EFI264" s="405"/>
      <c r="EFJ264" s="277"/>
      <c r="EFK264" s="277"/>
      <c r="EFL264" s="277"/>
      <c r="EFM264" s="277"/>
      <c r="EFN264" s="277"/>
      <c r="EFO264" s="277"/>
      <c r="EFP264" s="277"/>
      <c r="EFQ264" s="277"/>
      <c r="EFR264" s="402"/>
      <c r="EFS264" s="404"/>
      <c r="EFT264" s="49"/>
      <c r="EFU264" s="49"/>
      <c r="EFV264" s="49"/>
      <c r="EFW264" s="99"/>
      <c r="EFX264" s="98"/>
      <c r="EFY264" s="49"/>
      <c r="EFZ264" s="405"/>
      <c r="EGA264" s="405"/>
      <c r="EGB264" s="277"/>
      <c r="EGC264" s="277"/>
      <c r="EGD264" s="277"/>
      <c r="EGE264" s="277"/>
      <c r="EGF264" s="277"/>
      <c r="EGG264" s="277"/>
      <c r="EGH264" s="277"/>
      <c r="EGI264" s="277"/>
      <c r="EGJ264" s="402"/>
      <c r="EGK264" s="404"/>
      <c r="EGL264" s="49"/>
      <c r="EGM264" s="49"/>
      <c r="EGN264" s="49"/>
      <c r="EGO264" s="99"/>
      <c r="EGP264" s="98"/>
      <c r="EGQ264" s="49"/>
      <c r="EGR264" s="405"/>
      <c r="EGS264" s="405"/>
      <c r="EGT264" s="277"/>
      <c r="EGU264" s="277"/>
      <c r="EGV264" s="277"/>
      <c r="EGW264" s="277"/>
      <c r="EGX264" s="277"/>
      <c r="EGY264" s="277"/>
      <c r="EGZ264" s="277"/>
      <c r="EHA264" s="277"/>
      <c r="EHB264" s="402"/>
      <c r="EHC264" s="404"/>
      <c r="EHD264" s="49"/>
      <c r="EHE264" s="49"/>
      <c r="EHF264" s="49"/>
      <c r="EHG264" s="99"/>
      <c r="EHH264" s="98"/>
      <c r="EHI264" s="49"/>
      <c r="EHJ264" s="405"/>
      <c r="EHK264" s="405"/>
      <c r="EHL264" s="277"/>
      <c r="EHM264" s="277"/>
      <c r="EHN264" s="277"/>
      <c r="EHO264" s="277"/>
      <c r="EHP264" s="277"/>
      <c r="EHQ264" s="277"/>
      <c r="EHR264" s="277"/>
      <c r="EHS264" s="277"/>
      <c r="EHT264" s="402"/>
      <c r="EHU264" s="404"/>
      <c r="EHV264" s="49"/>
      <c r="EHW264" s="49"/>
      <c r="EHX264" s="49"/>
      <c r="EHY264" s="99"/>
      <c r="EHZ264" s="98"/>
      <c r="EIA264" s="49"/>
      <c r="EIB264" s="405"/>
      <c r="EIC264" s="405"/>
      <c r="EID264" s="277"/>
      <c r="EIE264" s="277"/>
      <c r="EIF264" s="277"/>
      <c r="EIG264" s="277"/>
      <c r="EIH264" s="277"/>
      <c r="EII264" s="277"/>
      <c r="EIJ264" s="277"/>
      <c r="EIK264" s="277"/>
      <c r="EIL264" s="402"/>
      <c r="EIM264" s="404"/>
      <c r="EIN264" s="49"/>
      <c r="EIO264" s="49"/>
      <c r="EIP264" s="49"/>
      <c r="EIQ264" s="99"/>
      <c r="EIR264" s="98"/>
      <c r="EIS264" s="49"/>
      <c r="EIT264" s="405"/>
      <c r="EIU264" s="405"/>
      <c r="EIV264" s="277"/>
      <c r="EIW264" s="277"/>
      <c r="EIX264" s="277"/>
      <c r="EIY264" s="277"/>
      <c r="EIZ264" s="277"/>
      <c r="EJA264" s="277"/>
      <c r="EJB264" s="277"/>
      <c r="EJC264" s="277"/>
      <c r="EJD264" s="402"/>
      <c r="EJE264" s="404"/>
      <c r="EJF264" s="49"/>
      <c r="EJG264" s="49"/>
      <c r="EJH264" s="49"/>
      <c r="EJI264" s="99"/>
      <c r="EJJ264" s="98"/>
      <c r="EJK264" s="49"/>
      <c r="EJL264" s="405"/>
      <c r="EJM264" s="405"/>
      <c r="EJN264" s="277"/>
      <c r="EJO264" s="277"/>
      <c r="EJP264" s="277"/>
      <c r="EJQ264" s="277"/>
      <c r="EJR264" s="277"/>
      <c r="EJS264" s="277"/>
      <c r="EJT264" s="277"/>
      <c r="EJU264" s="277"/>
      <c r="EJV264" s="402"/>
      <c r="EJW264" s="404"/>
      <c r="EJX264" s="49"/>
      <c r="EJY264" s="49"/>
      <c r="EJZ264" s="49"/>
      <c r="EKA264" s="99"/>
      <c r="EKB264" s="98"/>
      <c r="EKC264" s="49"/>
      <c r="EKD264" s="405"/>
      <c r="EKE264" s="405"/>
      <c r="EKF264" s="277"/>
      <c r="EKG264" s="277"/>
      <c r="EKH264" s="277"/>
      <c r="EKI264" s="277"/>
      <c r="EKJ264" s="277"/>
      <c r="EKK264" s="277"/>
      <c r="EKL264" s="277"/>
      <c r="EKM264" s="277"/>
      <c r="EKN264" s="402"/>
      <c r="EKO264" s="404"/>
      <c r="EKP264" s="49"/>
      <c r="EKQ264" s="49"/>
      <c r="EKR264" s="49"/>
      <c r="EKS264" s="99"/>
      <c r="EKT264" s="98"/>
      <c r="EKU264" s="49"/>
      <c r="EKV264" s="405"/>
      <c r="EKW264" s="405"/>
      <c r="EKX264" s="277"/>
      <c r="EKY264" s="277"/>
      <c r="EKZ264" s="277"/>
      <c r="ELA264" s="277"/>
      <c r="ELB264" s="277"/>
      <c r="ELC264" s="277"/>
      <c r="ELD264" s="277"/>
      <c r="ELE264" s="277"/>
      <c r="ELF264" s="402"/>
      <c r="ELG264" s="404"/>
      <c r="ELH264" s="49"/>
      <c r="ELI264" s="49"/>
      <c r="ELJ264" s="49"/>
      <c r="ELK264" s="99"/>
      <c r="ELL264" s="98"/>
      <c r="ELM264" s="49"/>
      <c r="ELN264" s="405"/>
      <c r="ELO264" s="405"/>
      <c r="ELP264" s="277"/>
      <c r="ELQ264" s="277"/>
      <c r="ELR264" s="277"/>
      <c r="ELS264" s="277"/>
      <c r="ELT264" s="277"/>
      <c r="ELU264" s="277"/>
      <c r="ELV264" s="277"/>
      <c r="ELW264" s="277"/>
      <c r="ELX264" s="402"/>
      <c r="ELY264" s="404"/>
      <c r="ELZ264" s="49"/>
      <c r="EMA264" s="49"/>
      <c r="EMB264" s="49"/>
      <c r="EMC264" s="99"/>
      <c r="EMD264" s="98"/>
      <c r="EME264" s="49"/>
      <c r="EMF264" s="405"/>
      <c r="EMG264" s="405"/>
      <c r="EMH264" s="277"/>
      <c r="EMI264" s="277"/>
      <c r="EMJ264" s="277"/>
      <c r="EMK264" s="277"/>
      <c r="EML264" s="277"/>
      <c r="EMM264" s="277"/>
      <c r="EMN264" s="277"/>
      <c r="EMO264" s="277"/>
      <c r="EMP264" s="402"/>
      <c r="EMQ264" s="404"/>
      <c r="EMR264" s="49"/>
      <c r="EMS264" s="49"/>
      <c r="EMT264" s="49"/>
      <c r="EMU264" s="99"/>
      <c r="EMV264" s="98"/>
      <c r="EMW264" s="49"/>
      <c r="EMX264" s="405"/>
      <c r="EMY264" s="405"/>
      <c r="EMZ264" s="277"/>
      <c r="ENA264" s="277"/>
      <c r="ENB264" s="277"/>
      <c r="ENC264" s="277"/>
      <c r="END264" s="277"/>
      <c r="ENE264" s="277"/>
      <c r="ENF264" s="277"/>
      <c r="ENG264" s="277"/>
      <c r="ENH264" s="402"/>
      <c r="ENI264" s="404"/>
      <c r="ENJ264" s="49"/>
      <c r="ENK264" s="49"/>
      <c r="ENL264" s="49"/>
      <c r="ENM264" s="99"/>
      <c r="ENN264" s="98"/>
      <c r="ENO264" s="49"/>
      <c r="ENP264" s="405"/>
      <c r="ENQ264" s="405"/>
      <c r="ENR264" s="277"/>
      <c r="ENS264" s="277"/>
      <c r="ENT264" s="277"/>
      <c r="ENU264" s="277"/>
      <c r="ENV264" s="277"/>
      <c r="ENW264" s="277"/>
      <c r="ENX264" s="277"/>
      <c r="ENY264" s="277"/>
      <c r="ENZ264" s="402"/>
      <c r="EOA264" s="404"/>
      <c r="EOB264" s="49"/>
      <c r="EOC264" s="49"/>
      <c r="EOD264" s="49"/>
      <c r="EOE264" s="99"/>
      <c r="EOF264" s="98"/>
      <c r="EOG264" s="49"/>
      <c r="EOH264" s="405"/>
      <c r="EOI264" s="405"/>
      <c r="EOJ264" s="277"/>
      <c r="EOK264" s="277"/>
      <c r="EOL264" s="277"/>
      <c r="EOM264" s="277"/>
      <c r="EON264" s="277"/>
      <c r="EOO264" s="277"/>
      <c r="EOP264" s="277"/>
      <c r="EOQ264" s="277"/>
      <c r="EOR264" s="402"/>
      <c r="EOS264" s="404"/>
      <c r="EOT264" s="49"/>
      <c r="EOU264" s="49"/>
      <c r="EOV264" s="49"/>
      <c r="EOW264" s="99"/>
      <c r="EOX264" s="98"/>
      <c r="EOY264" s="49"/>
      <c r="EOZ264" s="405"/>
      <c r="EPA264" s="405"/>
      <c r="EPB264" s="277"/>
      <c r="EPC264" s="277"/>
      <c r="EPD264" s="277"/>
      <c r="EPE264" s="277"/>
      <c r="EPF264" s="277"/>
      <c r="EPG264" s="277"/>
      <c r="EPH264" s="277"/>
      <c r="EPI264" s="277"/>
      <c r="EPJ264" s="402"/>
      <c r="EPK264" s="404"/>
      <c r="EPL264" s="49"/>
      <c r="EPM264" s="49"/>
      <c r="EPN264" s="49"/>
      <c r="EPO264" s="99"/>
      <c r="EPP264" s="98"/>
      <c r="EPQ264" s="49"/>
      <c r="EPR264" s="405"/>
      <c r="EPS264" s="405"/>
      <c r="EPT264" s="277"/>
      <c r="EPU264" s="277"/>
      <c r="EPV264" s="277"/>
      <c r="EPW264" s="277"/>
      <c r="EPX264" s="277"/>
      <c r="EPY264" s="277"/>
      <c r="EPZ264" s="277"/>
      <c r="EQA264" s="277"/>
      <c r="EQB264" s="402"/>
      <c r="EQC264" s="404"/>
      <c r="EQD264" s="49"/>
      <c r="EQE264" s="49"/>
      <c r="EQF264" s="49"/>
      <c r="EQG264" s="99"/>
      <c r="EQH264" s="98"/>
      <c r="EQI264" s="49"/>
      <c r="EQJ264" s="405"/>
      <c r="EQK264" s="405"/>
      <c r="EQL264" s="277"/>
      <c r="EQM264" s="277"/>
      <c r="EQN264" s="277"/>
      <c r="EQO264" s="277"/>
      <c r="EQP264" s="277"/>
      <c r="EQQ264" s="277"/>
      <c r="EQR264" s="277"/>
      <c r="EQS264" s="277"/>
      <c r="EQT264" s="402"/>
      <c r="EQU264" s="404"/>
      <c r="EQV264" s="49"/>
      <c r="EQW264" s="49"/>
      <c r="EQX264" s="49"/>
      <c r="EQY264" s="99"/>
      <c r="EQZ264" s="98"/>
      <c r="ERA264" s="49"/>
      <c r="ERB264" s="405"/>
      <c r="ERC264" s="405"/>
      <c r="ERD264" s="277"/>
      <c r="ERE264" s="277"/>
      <c r="ERF264" s="277"/>
      <c r="ERG264" s="277"/>
      <c r="ERH264" s="277"/>
      <c r="ERI264" s="277"/>
      <c r="ERJ264" s="277"/>
      <c r="ERK264" s="277"/>
      <c r="ERL264" s="402"/>
      <c r="ERM264" s="404"/>
      <c r="ERN264" s="49"/>
      <c r="ERO264" s="49"/>
      <c r="ERP264" s="49"/>
      <c r="ERQ264" s="99"/>
      <c r="ERR264" s="98"/>
      <c r="ERS264" s="49"/>
      <c r="ERT264" s="405"/>
      <c r="ERU264" s="405"/>
      <c r="ERV264" s="277"/>
      <c r="ERW264" s="277"/>
      <c r="ERX264" s="277"/>
      <c r="ERY264" s="277"/>
      <c r="ERZ264" s="277"/>
      <c r="ESA264" s="277"/>
      <c r="ESB264" s="277"/>
      <c r="ESC264" s="277"/>
      <c r="ESD264" s="402"/>
      <c r="ESE264" s="404"/>
      <c r="ESF264" s="49"/>
      <c r="ESG264" s="49"/>
      <c r="ESH264" s="49"/>
      <c r="ESI264" s="99"/>
      <c r="ESJ264" s="98"/>
      <c r="ESK264" s="49"/>
      <c r="ESL264" s="405"/>
      <c r="ESM264" s="405"/>
      <c r="ESN264" s="277"/>
      <c r="ESO264" s="277"/>
      <c r="ESP264" s="277"/>
      <c r="ESQ264" s="277"/>
      <c r="ESR264" s="277"/>
      <c r="ESS264" s="277"/>
      <c r="EST264" s="277"/>
      <c r="ESU264" s="277"/>
      <c r="ESV264" s="402"/>
      <c r="ESW264" s="404"/>
      <c r="ESX264" s="49"/>
      <c r="ESY264" s="49"/>
      <c r="ESZ264" s="49"/>
      <c r="ETA264" s="99"/>
      <c r="ETB264" s="98"/>
      <c r="ETC264" s="49"/>
      <c r="ETD264" s="405"/>
      <c r="ETE264" s="405"/>
      <c r="ETF264" s="277"/>
      <c r="ETG264" s="277"/>
      <c r="ETH264" s="277"/>
      <c r="ETI264" s="277"/>
      <c r="ETJ264" s="277"/>
      <c r="ETK264" s="277"/>
      <c r="ETL264" s="277"/>
      <c r="ETM264" s="277"/>
      <c r="ETN264" s="402"/>
      <c r="ETO264" s="404"/>
      <c r="ETP264" s="49"/>
      <c r="ETQ264" s="49"/>
      <c r="ETR264" s="49"/>
      <c r="ETS264" s="99"/>
      <c r="ETT264" s="98"/>
      <c r="ETU264" s="49"/>
      <c r="ETV264" s="405"/>
      <c r="ETW264" s="405"/>
      <c r="ETX264" s="277"/>
      <c r="ETY264" s="277"/>
      <c r="ETZ264" s="277"/>
      <c r="EUA264" s="277"/>
      <c r="EUB264" s="277"/>
      <c r="EUC264" s="277"/>
      <c r="EUD264" s="277"/>
      <c r="EUE264" s="277"/>
      <c r="EUF264" s="402"/>
      <c r="EUG264" s="404"/>
      <c r="EUH264" s="49"/>
      <c r="EUI264" s="49"/>
      <c r="EUJ264" s="49"/>
      <c r="EUK264" s="99"/>
      <c r="EUL264" s="98"/>
      <c r="EUM264" s="49"/>
      <c r="EUN264" s="405"/>
      <c r="EUO264" s="405"/>
      <c r="EUP264" s="277"/>
      <c r="EUQ264" s="277"/>
      <c r="EUR264" s="277"/>
      <c r="EUS264" s="277"/>
      <c r="EUT264" s="277"/>
      <c r="EUU264" s="277"/>
      <c r="EUV264" s="277"/>
      <c r="EUW264" s="277"/>
      <c r="EUX264" s="402"/>
      <c r="EUY264" s="404"/>
      <c r="EUZ264" s="49"/>
      <c r="EVA264" s="49"/>
      <c r="EVB264" s="49"/>
      <c r="EVC264" s="99"/>
      <c r="EVD264" s="98"/>
      <c r="EVE264" s="49"/>
      <c r="EVF264" s="405"/>
      <c r="EVG264" s="405"/>
      <c r="EVH264" s="277"/>
      <c r="EVI264" s="277"/>
      <c r="EVJ264" s="277"/>
      <c r="EVK264" s="277"/>
      <c r="EVL264" s="277"/>
      <c r="EVM264" s="277"/>
      <c r="EVN264" s="277"/>
      <c r="EVO264" s="277"/>
      <c r="EVP264" s="402"/>
      <c r="EVQ264" s="404"/>
      <c r="EVR264" s="49"/>
      <c r="EVS264" s="49"/>
      <c r="EVT264" s="49"/>
      <c r="EVU264" s="99"/>
      <c r="EVV264" s="98"/>
      <c r="EVW264" s="49"/>
      <c r="EVX264" s="405"/>
      <c r="EVY264" s="405"/>
      <c r="EVZ264" s="277"/>
      <c r="EWA264" s="277"/>
      <c r="EWB264" s="277"/>
      <c r="EWC264" s="277"/>
      <c r="EWD264" s="277"/>
      <c r="EWE264" s="277"/>
      <c r="EWF264" s="277"/>
      <c r="EWG264" s="277"/>
      <c r="EWH264" s="402"/>
      <c r="EWI264" s="404"/>
      <c r="EWJ264" s="49"/>
      <c r="EWK264" s="49"/>
      <c r="EWL264" s="49"/>
      <c r="EWM264" s="99"/>
      <c r="EWN264" s="98"/>
      <c r="EWO264" s="49"/>
      <c r="EWP264" s="405"/>
      <c r="EWQ264" s="405"/>
      <c r="EWR264" s="277"/>
      <c r="EWS264" s="277"/>
      <c r="EWT264" s="277"/>
      <c r="EWU264" s="277"/>
      <c r="EWV264" s="277"/>
      <c r="EWW264" s="277"/>
      <c r="EWX264" s="277"/>
      <c r="EWY264" s="277"/>
      <c r="EWZ264" s="402"/>
      <c r="EXA264" s="404"/>
      <c r="EXB264" s="49"/>
      <c r="EXC264" s="49"/>
      <c r="EXD264" s="49"/>
      <c r="EXE264" s="99"/>
      <c r="EXF264" s="98"/>
      <c r="EXG264" s="49"/>
      <c r="EXH264" s="405"/>
      <c r="EXI264" s="405"/>
      <c r="EXJ264" s="277"/>
      <c r="EXK264" s="277"/>
      <c r="EXL264" s="277"/>
      <c r="EXM264" s="277"/>
      <c r="EXN264" s="277"/>
      <c r="EXO264" s="277"/>
      <c r="EXP264" s="277"/>
      <c r="EXQ264" s="277"/>
      <c r="EXR264" s="402"/>
      <c r="EXS264" s="404"/>
      <c r="EXT264" s="49"/>
      <c r="EXU264" s="49"/>
      <c r="EXV264" s="49"/>
      <c r="EXW264" s="99"/>
      <c r="EXX264" s="98"/>
      <c r="EXY264" s="49"/>
      <c r="EXZ264" s="405"/>
      <c r="EYA264" s="405"/>
      <c r="EYB264" s="277"/>
      <c r="EYC264" s="277"/>
      <c r="EYD264" s="277"/>
      <c r="EYE264" s="277"/>
      <c r="EYF264" s="277"/>
      <c r="EYG264" s="277"/>
      <c r="EYH264" s="277"/>
      <c r="EYI264" s="277"/>
      <c r="EYJ264" s="402"/>
      <c r="EYK264" s="404"/>
      <c r="EYL264" s="49"/>
      <c r="EYM264" s="49"/>
      <c r="EYN264" s="49"/>
      <c r="EYO264" s="99"/>
      <c r="EYP264" s="98"/>
      <c r="EYQ264" s="49"/>
      <c r="EYR264" s="405"/>
      <c r="EYS264" s="405"/>
      <c r="EYT264" s="277"/>
      <c r="EYU264" s="277"/>
      <c r="EYV264" s="277"/>
      <c r="EYW264" s="277"/>
      <c r="EYX264" s="277"/>
      <c r="EYY264" s="277"/>
      <c r="EYZ264" s="277"/>
      <c r="EZA264" s="277"/>
      <c r="EZB264" s="402"/>
      <c r="EZC264" s="404"/>
      <c r="EZD264" s="49"/>
      <c r="EZE264" s="49"/>
      <c r="EZF264" s="49"/>
      <c r="EZG264" s="99"/>
      <c r="EZH264" s="98"/>
      <c r="EZI264" s="49"/>
      <c r="EZJ264" s="405"/>
      <c r="EZK264" s="405"/>
      <c r="EZL264" s="277"/>
      <c r="EZM264" s="277"/>
      <c r="EZN264" s="277"/>
      <c r="EZO264" s="277"/>
      <c r="EZP264" s="277"/>
      <c r="EZQ264" s="277"/>
      <c r="EZR264" s="277"/>
      <c r="EZS264" s="277"/>
      <c r="EZT264" s="402"/>
      <c r="EZU264" s="404"/>
      <c r="EZV264" s="49"/>
      <c r="EZW264" s="49"/>
      <c r="EZX264" s="49"/>
      <c r="EZY264" s="99"/>
      <c r="EZZ264" s="98"/>
      <c r="FAA264" s="49"/>
      <c r="FAB264" s="405"/>
      <c r="FAC264" s="405"/>
      <c r="FAD264" s="277"/>
      <c r="FAE264" s="277"/>
      <c r="FAF264" s="277"/>
      <c r="FAG264" s="277"/>
      <c r="FAH264" s="277"/>
      <c r="FAI264" s="277"/>
      <c r="FAJ264" s="277"/>
      <c r="FAK264" s="277"/>
      <c r="FAL264" s="402"/>
      <c r="FAM264" s="404"/>
      <c r="FAN264" s="49"/>
      <c r="FAO264" s="49"/>
      <c r="FAP264" s="49"/>
      <c r="FAQ264" s="99"/>
      <c r="FAR264" s="98"/>
      <c r="FAS264" s="49"/>
      <c r="FAT264" s="405"/>
      <c r="FAU264" s="405"/>
      <c r="FAV264" s="277"/>
      <c r="FAW264" s="277"/>
      <c r="FAX264" s="277"/>
      <c r="FAY264" s="277"/>
      <c r="FAZ264" s="277"/>
      <c r="FBA264" s="277"/>
      <c r="FBB264" s="277"/>
      <c r="FBC264" s="277"/>
      <c r="FBD264" s="402"/>
      <c r="FBE264" s="404"/>
      <c r="FBF264" s="49"/>
      <c r="FBG264" s="49"/>
      <c r="FBH264" s="49"/>
      <c r="FBI264" s="99"/>
      <c r="FBJ264" s="98"/>
      <c r="FBK264" s="49"/>
      <c r="FBL264" s="405"/>
      <c r="FBM264" s="405"/>
      <c r="FBN264" s="277"/>
      <c r="FBO264" s="277"/>
      <c r="FBP264" s="277"/>
      <c r="FBQ264" s="277"/>
      <c r="FBR264" s="277"/>
      <c r="FBS264" s="277"/>
      <c r="FBT264" s="277"/>
      <c r="FBU264" s="277"/>
      <c r="FBV264" s="402"/>
      <c r="FBW264" s="404"/>
      <c r="FBX264" s="49"/>
      <c r="FBY264" s="49"/>
      <c r="FBZ264" s="49"/>
      <c r="FCA264" s="99"/>
      <c r="FCB264" s="98"/>
      <c r="FCC264" s="49"/>
      <c r="FCD264" s="405"/>
      <c r="FCE264" s="405"/>
      <c r="FCF264" s="277"/>
      <c r="FCG264" s="277"/>
      <c r="FCH264" s="277"/>
      <c r="FCI264" s="277"/>
      <c r="FCJ264" s="277"/>
      <c r="FCK264" s="277"/>
      <c r="FCL264" s="277"/>
      <c r="FCM264" s="277"/>
      <c r="FCN264" s="402"/>
      <c r="FCO264" s="404"/>
      <c r="FCP264" s="49"/>
      <c r="FCQ264" s="49"/>
      <c r="FCR264" s="49"/>
      <c r="FCS264" s="99"/>
      <c r="FCT264" s="98"/>
      <c r="FCU264" s="49"/>
      <c r="FCV264" s="405"/>
      <c r="FCW264" s="405"/>
      <c r="FCX264" s="277"/>
      <c r="FCY264" s="277"/>
      <c r="FCZ264" s="277"/>
      <c r="FDA264" s="277"/>
      <c r="FDB264" s="277"/>
      <c r="FDC264" s="277"/>
      <c r="FDD264" s="277"/>
      <c r="FDE264" s="277"/>
      <c r="FDF264" s="402"/>
      <c r="FDG264" s="404"/>
      <c r="FDH264" s="49"/>
      <c r="FDI264" s="49"/>
      <c r="FDJ264" s="49"/>
      <c r="FDK264" s="99"/>
      <c r="FDL264" s="98"/>
      <c r="FDM264" s="49"/>
      <c r="FDN264" s="405"/>
      <c r="FDO264" s="405"/>
      <c r="FDP264" s="277"/>
      <c r="FDQ264" s="277"/>
      <c r="FDR264" s="277"/>
      <c r="FDS264" s="277"/>
      <c r="FDT264" s="277"/>
      <c r="FDU264" s="277"/>
      <c r="FDV264" s="277"/>
      <c r="FDW264" s="277"/>
      <c r="FDX264" s="402"/>
      <c r="FDY264" s="404"/>
      <c r="FDZ264" s="49"/>
      <c r="FEA264" s="49"/>
      <c r="FEB264" s="49"/>
      <c r="FEC264" s="99"/>
      <c r="FED264" s="98"/>
      <c r="FEE264" s="49"/>
      <c r="FEF264" s="405"/>
      <c r="FEG264" s="405"/>
      <c r="FEH264" s="277"/>
      <c r="FEI264" s="277"/>
      <c r="FEJ264" s="277"/>
      <c r="FEK264" s="277"/>
      <c r="FEL264" s="277"/>
      <c r="FEM264" s="277"/>
      <c r="FEN264" s="277"/>
      <c r="FEO264" s="277"/>
      <c r="FEP264" s="402"/>
      <c r="FEQ264" s="404"/>
      <c r="FER264" s="49"/>
      <c r="FES264" s="49"/>
      <c r="FET264" s="49"/>
      <c r="FEU264" s="99"/>
      <c r="FEV264" s="98"/>
      <c r="FEW264" s="49"/>
      <c r="FEX264" s="405"/>
      <c r="FEY264" s="405"/>
      <c r="FEZ264" s="277"/>
      <c r="FFA264" s="277"/>
      <c r="FFB264" s="277"/>
      <c r="FFC264" s="277"/>
      <c r="FFD264" s="277"/>
      <c r="FFE264" s="277"/>
      <c r="FFF264" s="277"/>
      <c r="FFG264" s="277"/>
      <c r="FFH264" s="402"/>
      <c r="FFI264" s="404"/>
      <c r="FFJ264" s="49"/>
      <c r="FFK264" s="49"/>
      <c r="FFL264" s="49"/>
      <c r="FFM264" s="99"/>
      <c r="FFN264" s="98"/>
      <c r="FFO264" s="49"/>
      <c r="FFP264" s="405"/>
      <c r="FFQ264" s="405"/>
      <c r="FFR264" s="277"/>
      <c r="FFS264" s="277"/>
      <c r="FFT264" s="277"/>
      <c r="FFU264" s="277"/>
      <c r="FFV264" s="277"/>
      <c r="FFW264" s="277"/>
      <c r="FFX264" s="277"/>
      <c r="FFY264" s="277"/>
      <c r="FFZ264" s="402"/>
      <c r="FGA264" s="404"/>
      <c r="FGB264" s="49"/>
      <c r="FGC264" s="49"/>
      <c r="FGD264" s="49"/>
      <c r="FGE264" s="99"/>
      <c r="FGF264" s="98"/>
      <c r="FGG264" s="49"/>
      <c r="FGH264" s="405"/>
      <c r="FGI264" s="405"/>
      <c r="FGJ264" s="277"/>
      <c r="FGK264" s="277"/>
      <c r="FGL264" s="277"/>
      <c r="FGM264" s="277"/>
      <c r="FGN264" s="277"/>
      <c r="FGO264" s="277"/>
      <c r="FGP264" s="277"/>
      <c r="FGQ264" s="277"/>
      <c r="FGR264" s="402"/>
      <c r="FGS264" s="404"/>
      <c r="FGT264" s="49"/>
      <c r="FGU264" s="49"/>
      <c r="FGV264" s="49"/>
      <c r="FGW264" s="99"/>
      <c r="FGX264" s="98"/>
      <c r="FGY264" s="49"/>
      <c r="FGZ264" s="405"/>
      <c r="FHA264" s="405"/>
      <c r="FHB264" s="277"/>
      <c r="FHC264" s="277"/>
      <c r="FHD264" s="277"/>
      <c r="FHE264" s="277"/>
      <c r="FHF264" s="277"/>
      <c r="FHG264" s="277"/>
      <c r="FHH264" s="277"/>
      <c r="FHI264" s="277"/>
      <c r="FHJ264" s="402"/>
      <c r="FHK264" s="404"/>
      <c r="FHL264" s="49"/>
      <c r="FHM264" s="49"/>
      <c r="FHN264" s="49"/>
      <c r="FHO264" s="99"/>
      <c r="FHP264" s="98"/>
      <c r="FHQ264" s="49"/>
      <c r="FHR264" s="405"/>
      <c r="FHS264" s="405"/>
      <c r="FHT264" s="277"/>
      <c r="FHU264" s="277"/>
      <c r="FHV264" s="277"/>
      <c r="FHW264" s="277"/>
      <c r="FHX264" s="277"/>
      <c r="FHY264" s="277"/>
      <c r="FHZ264" s="277"/>
      <c r="FIA264" s="277"/>
      <c r="FIB264" s="402"/>
      <c r="FIC264" s="404"/>
      <c r="FID264" s="49"/>
      <c r="FIE264" s="49"/>
      <c r="FIF264" s="49"/>
      <c r="FIG264" s="99"/>
      <c r="FIH264" s="98"/>
      <c r="FII264" s="49"/>
      <c r="FIJ264" s="405"/>
      <c r="FIK264" s="405"/>
      <c r="FIL264" s="277"/>
      <c r="FIM264" s="277"/>
      <c r="FIN264" s="277"/>
      <c r="FIO264" s="277"/>
      <c r="FIP264" s="277"/>
      <c r="FIQ264" s="277"/>
      <c r="FIR264" s="277"/>
      <c r="FIS264" s="277"/>
      <c r="FIT264" s="402"/>
      <c r="FIU264" s="404"/>
      <c r="FIV264" s="49"/>
      <c r="FIW264" s="49"/>
      <c r="FIX264" s="49"/>
      <c r="FIY264" s="99"/>
      <c r="FIZ264" s="98"/>
      <c r="FJA264" s="49"/>
      <c r="FJB264" s="405"/>
      <c r="FJC264" s="405"/>
      <c r="FJD264" s="277"/>
      <c r="FJE264" s="277"/>
      <c r="FJF264" s="277"/>
      <c r="FJG264" s="277"/>
      <c r="FJH264" s="277"/>
      <c r="FJI264" s="277"/>
      <c r="FJJ264" s="277"/>
      <c r="FJK264" s="277"/>
      <c r="FJL264" s="402"/>
      <c r="FJM264" s="404"/>
      <c r="FJN264" s="49"/>
      <c r="FJO264" s="49"/>
      <c r="FJP264" s="49"/>
      <c r="FJQ264" s="99"/>
      <c r="FJR264" s="98"/>
      <c r="FJS264" s="49"/>
      <c r="FJT264" s="405"/>
      <c r="FJU264" s="405"/>
      <c r="FJV264" s="277"/>
      <c r="FJW264" s="277"/>
      <c r="FJX264" s="277"/>
      <c r="FJY264" s="277"/>
      <c r="FJZ264" s="277"/>
      <c r="FKA264" s="277"/>
      <c r="FKB264" s="277"/>
      <c r="FKC264" s="277"/>
      <c r="FKD264" s="402"/>
      <c r="FKE264" s="404"/>
      <c r="FKF264" s="49"/>
      <c r="FKG264" s="49"/>
      <c r="FKH264" s="49"/>
      <c r="FKI264" s="99"/>
      <c r="FKJ264" s="98"/>
      <c r="FKK264" s="49"/>
      <c r="FKL264" s="405"/>
      <c r="FKM264" s="405"/>
      <c r="FKN264" s="277"/>
      <c r="FKO264" s="277"/>
      <c r="FKP264" s="277"/>
      <c r="FKQ264" s="277"/>
      <c r="FKR264" s="277"/>
      <c r="FKS264" s="277"/>
      <c r="FKT264" s="277"/>
      <c r="FKU264" s="277"/>
      <c r="FKV264" s="402"/>
      <c r="FKW264" s="404"/>
      <c r="FKX264" s="49"/>
      <c r="FKY264" s="49"/>
      <c r="FKZ264" s="49"/>
      <c r="FLA264" s="99"/>
      <c r="FLB264" s="98"/>
      <c r="FLC264" s="49"/>
      <c r="FLD264" s="405"/>
      <c r="FLE264" s="405"/>
      <c r="FLF264" s="277"/>
      <c r="FLG264" s="277"/>
      <c r="FLH264" s="277"/>
      <c r="FLI264" s="277"/>
      <c r="FLJ264" s="277"/>
      <c r="FLK264" s="277"/>
      <c r="FLL264" s="277"/>
      <c r="FLM264" s="277"/>
      <c r="FLN264" s="402"/>
      <c r="FLO264" s="404"/>
      <c r="FLP264" s="49"/>
      <c r="FLQ264" s="49"/>
      <c r="FLR264" s="49"/>
      <c r="FLS264" s="99"/>
      <c r="FLT264" s="98"/>
      <c r="FLU264" s="49"/>
      <c r="FLV264" s="405"/>
      <c r="FLW264" s="405"/>
      <c r="FLX264" s="277"/>
      <c r="FLY264" s="277"/>
      <c r="FLZ264" s="277"/>
      <c r="FMA264" s="277"/>
      <c r="FMB264" s="277"/>
      <c r="FMC264" s="277"/>
      <c r="FMD264" s="277"/>
      <c r="FME264" s="277"/>
      <c r="FMF264" s="402"/>
      <c r="FMG264" s="404"/>
      <c r="FMH264" s="49"/>
      <c r="FMI264" s="49"/>
      <c r="FMJ264" s="49"/>
      <c r="FMK264" s="99"/>
      <c r="FML264" s="98"/>
      <c r="FMM264" s="49"/>
      <c r="FMN264" s="405"/>
      <c r="FMO264" s="405"/>
      <c r="FMP264" s="277"/>
      <c r="FMQ264" s="277"/>
      <c r="FMR264" s="277"/>
      <c r="FMS264" s="277"/>
      <c r="FMT264" s="277"/>
      <c r="FMU264" s="277"/>
      <c r="FMV264" s="277"/>
      <c r="FMW264" s="277"/>
      <c r="FMX264" s="402"/>
      <c r="FMY264" s="404"/>
      <c r="FMZ264" s="49"/>
      <c r="FNA264" s="49"/>
      <c r="FNB264" s="49"/>
      <c r="FNC264" s="99"/>
      <c r="FND264" s="98"/>
      <c r="FNE264" s="49"/>
      <c r="FNF264" s="405"/>
      <c r="FNG264" s="405"/>
      <c r="FNH264" s="277"/>
      <c r="FNI264" s="277"/>
      <c r="FNJ264" s="277"/>
      <c r="FNK264" s="277"/>
      <c r="FNL264" s="277"/>
      <c r="FNM264" s="277"/>
      <c r="FNN264" s="277"/>
      <c r="FNO264" s="277"/>
      <c r="FNP264" s="402"/>
      <c r="FNQ264" s="404"/>
      <c r="FNR264" s="49"/>
      <c r="FNS264" s="49"/>
      <c r="FNT264" s="49"/>
      <c r="FNU264" s="99"/>
      <c r="FNV264" s="98"/>
      <c r="FNW264" s="49"/>
      <c r="FNX264" s="405"/>
      <c r="FNY264" s="405"/>
      <c r="FNZ264" s="277"/>
      <c r="FOA264" s="277"/>
      <c r="FOB264" s="277"/>
      <c r="FOC264" s="277"/>
      <c r="FOD264" s="277"/>
      <c r="FOE264" s="277"/>
      <c r="FOF264" s="277"/>
      <c r="FOG264" s="277"/>
      <c r="FOH264" s="402"/>
      <c r="FOI264" s="404"/>
      <c r="FOJ264" s="49"/>
      <c r="FOK264" s="49"/>
      <c r="FOL264" s="49"/>
      <c r="FOM264" s="99"/>
      <c r="FON264" s="98"/>
      <c r="FOO264" s="49"/>
      <c r="FOP264" s="405"/>
      <c r="FOQ264" s="405"/>
      <c r="FOR264" s="277"/>
      <c r="FOS264" s="277"/>
      <c r="FOT264" s="277"/>
      <c r="FOU264" s="277"/>
      <c r="FOV264" s="277"/>
      <c r="FOW264" s="277"/>
      <c r="FOX264" s="277"/>
      <c r="FOY264" s="277"/>
      <c r="FOZ264" s="402"/>
      <c r="FPA264" s="404"/>
      <c r="FPB264" s="49"/>
      <c r="FPC264" s="49"/>
      <c r="FPD264" s="49"/>
      <c r="FPE264" s="99"/>
      <c r="FPF264" s="98"/>
      <c r="FPG264" s="49"/>
      <c r="FPH264" s="405"/>
      <c r="FPI264" s="405"/>
      <c r="FPJ264" s="277"/>
      <c r="FPK264" s="277"/>
      <c r="FPL264" s="277"/>
      <c r="FPM264" s="277"/>
      <c r="FPN264" s="277"/>
      <c r="FPO264" s="277"/>
      <c r="FPP264" s="277"/>
      <c r="FPQ264" s="277"/>
      <c r="FPR264" s="402"/>
      <c r="FPS264" s="404"/>
      <c r="FPT264" s="49"/>
      <c r="FPU264" s="49"/>
      <c r="FPV264" s="49"/>
      <c r="FPW264" s="99"/>
      <c r="FPX264" s="98"/>
      <c r="FPY264" s="49"/>
      <c r="FPZ264" s="405"/>
      <c r="FQA264" s="405"/>
      <c r="FQB264" s="277"/>
      <c r="FQC264" s="277"/>
      <c r="FQD264" s="277"/>
      <c r="FQE264" s="277"/>
      <c r="FQF264" s="277"/>
      <c r="FQG264" s="277"/>
      <c r="FQH264" s="277"/>
      <c r="FQI264" s="277"/>
      <c r="FQJ264" s="402"/>
      <c r="FQK264" s="404"/>
      <c r="FQL264" s="49"/>
      <c r="FQM264" s="49"/>
      <c r="FQN264" s="49"/>
      <c r="FQO264" s="99"/>
      <c r="FQP264" s="98"/>
      <c r="FQQ264" s="49"/>
      <c r="FQR264" s="405"/>
      <c r="FQS264" s="405"/>
      <c r="FQT264" s="277"/>
      <c r="FQU264" s="277"/>
      <c r="FQV264" s="277"/>
      <c r="FQW264" s="277"/>
      <c r="FQX264" s="277"/>
      <c r="FQY264" s="277"/>
      <c r="FQZ264" s="277"/>
      <c r="FRA264" s="277"/>
      <c r="FRB264" s="402"/>
      <c r="FRC264" s="404"/>
      <c r="FRD264" s="49"/>
      <c r="FRE264" s="49"/>
      <c r="FRF264" s="49"/>
      <c r="FRG264" s="99"/>
      <c r="FRH264" s="98"/>
      <c r="FRI264" s="49"/>
      <c r="FRJ264" s="405"/>
      <c r="FRK264" s="405"/>
      <c r="FRL264" s="277"/>
      <c r="FRM264" s="277"/>
      <c r="FRN264" s="277"/>
      <c r="FRO264" s="277"/>
      <c r="FRP264" s="277"/>
      <c r="FRQ264" s="277"/>
      <c r="FRR264" s="277"/>
      <c r="FRS264" s="277"/>
      <c r="FRT264" s="402"/>
      <c r="FRU264" s="404"/>
      <c r="FRV264" s="49"/>
      <c r="FRW264" s="49"/>
      <c r="FRX264" s="49"/>
      <c r="FRY264" s="99"/>
      <c r="FRZ264" s="98"/>
      <c r="FSA264" s="49"/>
      <c r="FSB264" s="405"/>
      <c r="FSC264" s="405"/>
      <c r="FSD264" s="277"/>
      <c r="FSE264" s="277"/>
      <c r="FSF264" s="277"/>
      <c r="FSG264" s="277"/>
      <c r="FSH264" s="277"/>
      <c r="FSI264" s="277"/>
      <c r="FSJ264" s="277"/>
      <c r="FSK264" s="277"/>
      <c r="FSL264" s="402"/>
      <c r="FSM264" s="404"/>
      <c r="FSN264" s="49"/>
      <c r="FSO264" s="49"/>
      <c r="FSP264" s="49"/>
      <c r="FSQ264" s="99"/>
      <c r="FSR264" s="98"/>
      <c r="FSS264" s="49"/>
      <c r="FST264" s="405"/>
      <c r="FSU264" s="405"/>
      <c r="FSV264" s="277"/>
      <c r="FSW264" s="277"/>
      <c r="FSX264" s="277"/>
      <c r="FSY264" s="277"/>
      <c r="FSZ264" s="277"/>
      <c r="FTA264" s="277"/>
      <c r="FTB264" s="277"/>
      <c r="FTC264" s="277"/>
      <c r="FTD264" s="402"/>
      <c r="FTE264" s="404"/>
      <c r="FTF264" s="49"/>
      <c r="FTG264" s="49"/>
      <c r="FTH264" s="49"/>
      <c r="FTI264" s="99"/>
      <c r="FTJ264" s="98"/>
      <c r="FTK264" s="49"/>
      <c r="FTL264" s="405"/>
      <c r="FTM264" s="405"/>
      <c r="FTN264" s="277"/>
      <c r="FTO264" s="277"/>
      <c r="FTP264" s="277"/>
      <c r="FTQ264" s="277"/>
      <c r="FTR264" s="277"/>
      <c r="FTS264" s="277"/>
      <c r="FTT264" s="277"/>
      <c r="FTU264" s="277"/>
      <c r="FTV264" s="402"/>
      <c r="FTW264" s="404"/>
      <c r="FTX264" s="49"/>
      <c r="FTY264" s="49"/>
      <c r="FTZ264" s="49"/>
      <c r="FUA264" s="99"/>
      <c r="FUB264" s="98"/>
      <c r="FUC264" s="49"/>
      <c r="FUD264" s="405"/>
      <c r="FUE264" s="405"/>
      <c r="FUF264" s="277"/>
      <c r="FUG264" s="277"/>
      <c r="FUH264" s="277"/>
      <c r="FUI264" s="277"/>
      <c r="FUJ264" s="277"/>
      <c r="FUK264" s="277"/>
      <c r="FUL264" s="277"/>
      <c r="FUM264" s="277"/>
      <c r="FUN264" s="402"/>
      <c r="FUO264" s="404"/>
      <c r="FUP264" s="49"/>
      <c r="FUQ264" s="49"/>
      <c r="FUR264" s="49"/>
      <c r="FUS264" s="99"/>
      <c r="FUT264" s="98"/>
      <c r="FUU264" s="49"/>
      <c r="FUV264" s="405"/>
      <c r="FUW264" s="405"/>
      <c r="FUX264" s="277"/>
      <c r="FUY264" s="277"/>
      <c r="FUZ264" s="277"/>
      <c r="FVA264" s="277"/>
      <c r="FVB264" s="277"/>
      <c r="FVC264" s="277"/>
      <c r="FVD264" s="277"/>
      <c r="FVE264" s="277"/>
      <c r="FVF264" s="402"/>
      <c r="FVG264" s="404"/>
      <c r="FVH264" s="49"/>
      <c r="FVI264" s="49"/>
      <c r="FVJ264" s="49"/>
      <c r="FVK264" s="99"/>
      <c r="FVL264" s="98"/>
      <c r="FVM264" s="49"/>
      <c r="FVN264" s="405"/>
      <c r="FVO264" s="405"/>
      <c r="FVP264" s="277"/>
      <c r="FVQ264" s="277"/>
      <c r="FVR264" s="277"/>
      <c r="FVS264" s="277"/>
      <c r="FVT264" s="277"/>
      <c r="FVU264" s="277"/>
      <c r="FVV264" s="277"/>
      <c r="FVW264" s="277"/>
      <c r="FVX264" s="402"/>
      <c r="FVY264" s="404"/>
      <c r="FVZ264" s="49"/>
      <c r="FWA264" s="49"/>
      <c r="FWB264" s="49"/>
      <c r="FWC264" s="99"/>
      <c r="FWD264" s="98"/>
      <c r="FWE264" s="49"/>
      <c r="FWF264" s="405"/>
      <c r="FWG264" s="405"/>
      <c r="FWH264" s="277"/>
      <c r="FWI264" s="277"/>
      <c r="FWJ264" s="277"/>
      <c r="FWK264" s="277"/>
      <c r="FWL264" s="277"/>
      <c r="FWM264" s="277"/>
      <c r="FWN264" s="277"/>
      <c r="FWO264" s="277"/>
      <c r="FWP264" s="402"/>
      <c r="FWQ264" s="404"/>
      <c r="FWR264" s="49"/>
      <c r="FWS264" s="49"/>
      <c r="FWT264" s="49"/>
      <c r="FWU264" s="99"/>
      <c r="FWV264" s="98"/>
      <c r="FWW264" s="49"/>
      <c r="FWX264" s="405"/>
      <c r="FWY264" s="405"/>
      <c r="FWZ264" s="277"/>
      <c r="FXA264" s="277"/>
      <c r="FXB264" s="277"/>
      <c r="FXC264" s="277"/>
      <c r="FXD264" s="277"/>
      <c r="FXE264" s="277"/>
      <c r="FXF264" s="277"/>
      <c r="FXG264" s="277"/>
      <c r="FXH264" s="402"/>
      <c r="FXI264" s="404"/>
      <c r="FXJ264" s="49"/>
      <c r="FXK264" s="49"/>
      <c r="FXL264" s="49"/>
      <c r="FXM264" s="99"/>
      <c r="FXN264" s="98"/>
      <c r="FXO264" s="49"/>
      <c r="FXP264" s="405"/>
      <c r="FXQ264" s="405"/>
      <c r="FXR264" s="277"/>
      <c r="FXS264" s="277"/>
      <c r="FXT264" s="277"/>
      <c r="FXU264" s="277"/>
      <c r="FXV264" s="277"/>
      <c r="FXW264" s="277"/>
      <c r="FXX264" s="277"/>
      <c r="FXY264" s="277"/>
      <c r="FXZ264" s="402"/>
      <c r="FYA264" s="404"/>
      <c r="FYB264" s="49"/>
      <c r="FYC264" s="49"/>
      <c r="FYD264" s="49"/>
      <c r="FYE264" s="99"/>
      <c r="FYF264" s="98"/>
      <c r="FYG264" s="49"/>
      <c r="FYH264" s="405"/>
      <c r="FYI264" s="405"/>
      <c r="FYJ264" s="277"/>
      <c r="FYK264" s="277"/>
      <c r="FYL264" s="277"/>
      <c r="FYM264" s="277"/>
      <c r="FYN264" s="277"/>
      <c r="FYO264" s="277"/>
      <c r="FYP264" s="277"/>
      <c r="FYQ264" s="277"/>
      <c r="FYR264" s="402"/>
      <c r="FYS264" s="404"/>
      <c r="FYT264" s="49"/>
      <c r="FYU264" s="49"/>
      <c r="FYV264" s="49"/>
      <c r="FYW264" s="99"/>
      <c r="FYX264" s="98"/>
      <c r="FYY264" s="49"/>
      <c r="FYZ264" s="405"/>
      <c r="FZA264" s="405"/>
      <c r="FZB264" s="277"/>
      <c r="FZC264" s="277"/>
      <c r="FZD264" s="277"/>
      <c r="FZE264" s="277"/>
      <c r="FZF264" s="277"/>
      <c r="FZG264" s="277"/>
      <c r="FZH264" s="277"/>
      <c r="FZI264" s="277"/>
      <c r="FZJ264" s="402"/>
      <c r="FZK264" s="404"/>
      <c r="FZL264" s="49"/>
      <c r="FZM264" s="49"/>
      <c r="FZN264" s="49"/>
      <c r="FZO264" s="99"/>
      <c r="FZP264" s="98"/>
      <c r="FZQ264" s="49"/>
      <c r="FZR264" s="405"/>
      <c r="FZS264" s="405"/>
      <c r="FZT264" s="277"/>
      <c r="FZU264" s="277"/>
      <c r="FZV264" s="277"/>
      <c r="FZW264" s="277"/>
      <c r="FZX264" s="277"/>
      <c r="FZY264" s="277"/>
      <c r="FZZ264" s="277"/>
      <c r="GAA264" s="277"/>
      <c r="GAB264" s="402"/>
      <c r="GAC264" s="404"/>
      <c r="GAD264" s="49"/>
      <c r="GAE264" s="49"/>
      <c r="GAF264" s="49"/>
      <c r="GAG264" s="99"/>
      <c r="GAH264" s="98"/>
      <c r="GAI264" s="49"/>
      <c r="GAJ264" s="405"/>
      <c r="GAK264" s="405"/>
      <c r="GAL264" s="277"/>
      <c r="GAM264" s="277"/>
      <c r="GAN264" s="277"/>
      <c r="GAO264" s="277"/>
      <c r="GAP264" s="277"/>
      <c r="GAQ264" s="277"/>
      <c r="GAR264" s="277"/>
      <c r="GAS264" s="277"/>
      <c r="GAT264" s="402"/>
      <c r="GAU264" s="404"/>
      <c r="GAV264" s="49"/>
      <c r="GAW264" s="49"/>
      <c r="GAX264" s="49"/>
      <c r="GAY264" s="99"/>
      <c r="GAZ264" s="98"/>
      <c r="GBA264" s="49"/>
      <c r="GBB264" s="405"/>
      <c r="GBC264" s="405"/>
      <c r="GBD264" s="277"/>
      <c r="GBE264" s="277"/>
      <c r="GBF264" s="277"/>
      <c r="GBG264" s="277"/>
      <c r="GBH264" s="277"/>
      <c r="GBI264" s="277"/>
      <c r="GBJ264" s="277"/>
      <c r="GBK264" s="277"/>
      <c r="GBL264" s="402"/>
      <c r="GBM264" s="404"/>
      <c r="GBN264" s="49"/>
      <c r="GBO264" s="49"/>
      <c r="GBP264" s="49"/>
      <c r="GBQ264" s="99"/>
      <c r="GBR264" s="98"/>
      <c r="GBS264" s="49"/>
      <c r="GBT264" s="405"/>
      <c r="GBU264" s="405"/>
      <c r="GBV264" s="277"/>
      <c r="GBW264" s="277"/>
      <c r="GBX264" s="277"/>
      <c r="GBY264" s="277"/>
      <c r="GBZ264" s="277"/>
      <c r="GCA264" s="277"/>
      <c r="GCB264" s="277"/>
      <c r="GCC264" s="277"/>
      <c r="GCD264" s="402"/>
      <c r="GCE264" s="404"/>
      <c r="GCF264" s="49"/>
      <c r="GCG264" s="49"/>
      <c r="GCH264" s="49"/>
      <c r="GCI264" s="99"/>
      <c r="GCJ264" s="98"/>
      <c r="GCK264" s="49"/>
      <c r="GCL264" s="405"/>
      <c r="GCM264" s="405"/>
      <c r="GCN264" s="277"/>
      <c r="GCO264" s="277"/>
      <c r="GCP264" s="277"/>
      <c r="GCQ264" s="277"/>
      <c r="GCR264" s="277"/>
      <c r="GCS264" s="277"/>
      <c r="GCT264" s="277"/>
      <c r="GCU264" s="277"/>
      <c r="GCV264" s="402"/>
      <c r="GCW264" s="404"/>
      <c r="GCX264" s="49"/>
      <c r="GCY264" s="49"/>
      <c r="GCZ264" s="49"/>
      <c r="GDA264" s="99"/>
      <c r="GDB264" s="98"/>
      <c r="GDC264" s="49"/>
      <c r="GDD264" s="405"/>
      <c r="GDE264" s="405"/>
      <c r="GDF264" s="277"/>
      <c r="GDG264" s="277"/>
      <c r="GDH264" s="277"/>
      <c r="GDI264" s="277"/>
      <c r="GDJ264" s="277"/>
      <c r="GDK264" s="277"/>
      <c r="GDL264" s="277"/>
      <c r="GDM264" s="277"/>
      <c r="GDN264" s="402"/>
      <c r="GDO264" s="404"/>
      <c r="GDP264" s="49"/>
      <c r="GDQ264" s="49"/>
      <c r="GDR264" s="49"/>
      <c r="GDS264" s="99"/>
      <c r="GDT264" s="98"/>
      <c r="GDU264" s="49"/>
      <c r="GDV264" s="405"/>
      <c r="GDW264" s="405"/>
      <c r="GDX264" s="277"/>
      <c r="GDY264" s="277"/>
      <c r="GDZ264" s="277"/>
      <c r="GEA264" s="277"/>
      <c r="GEB264" s="277"/>
      <c r="GEC264" s="277"/>
      <c r="GED264" s="277"/>
      <c r="GEE264" s="277"/>
      <c r="GEF264" s="402"/>
      <c r="GEG264" s="404"/>
      <c r="GEH264" s="49"/>
      <c r="GEI264" s="49"/>
      <c r="GEJ264" s="49"/>
      <c r="GEK264" s="99"/>
      <c r="GEL264" s="98"/>
      <c r="GEM264" s="49"/>
      <c r="GEN264" s="405"/>
      <c r="GEO264" s="405"/>
      <c r="GEP264" s="277"/>
      <c r="GEQ264" s="277"/>
      <c r="GER264" s="277"/>
      <c r="GES264" s="277"/>
      <c r="GET264" s="277"/>
      <c r="GEU264" s="277"/>
      <c r="GEV264" s="277"/>
      <c r="GEW264" s="277"/>
      <c r="GEX264" s="402"/>
      <c r="GEY264" s="404"/>
      <c r="GEZ264" s="49"/>
      <c r="GFA264" s="49"/>
      <c r="GFB264" s="49"/>
      <c r="GFC264" s="99"/>
      <c r="GFD264" s="98"/>
      <c r="GFE264" s="49"/>
      <c r="GFF264" s="405"/>
      <c r="GFG264" s="405"/>
      <c r="GFH264" s="277"/>
      <c r="GFI264" s="277"/>
      <c r="GFJ264" s="277"/>
      <c r="GFK264" s="277"/>
      <c r="GFL264" s="277"/>
      <c r="GFM264" s="277"/>
      <c r="GFN264" s="277"/>
      <c r="GFO264" s="277"/>
      <c r="GFP264" s="402"/>
      <c r="GFQ264" s="404"/>
      <c r="GFR264" s="49"/>
      <c r="GFS264" s="49"/>
      <c r="GFT264" s="49"/>
      <c r="GFU264" s="99"/>
      <c r="GFV264" s="98"/>
      <c r="GFW264" s="49"/>
      <c r="GFX264" s="405"/>
      <c r="GFY264" s="405"/>
      <c r="GFZ264" s="277"/>
      <c r="GGA264" s="277"/>
      <c r="GGB264" s="277"/>
      <c r="GGC264" s="277"/>
      <c r="GGD264" s="277"/>
      <c r="GGE264" s="277"/>
      <c r="GGF264" s="277"/>
      <c r="GGG264" s="277"/>
      <c r="GGH264" s="402"/>
      <c r="GGI264" s="404"/>
      <c r="GGJ264" s="49"/>
      <c r="GGK264" s="49"/>
      <c r="GGL264" s="49"/>
      <c r="GGM264" s="99"/>
      <c r="GGN264" s="98"/>
      <c r="GGO264" s="49"/>
      <c r="GGP264" s="405"/>
      <c r="GGQ264" s="405"/>
      <c r="GGR264" s="277"/>
      <c r="GGS264" s="277"/>
      <c r="GGT264" s="277"/>
      <c r="GGU264" s="277"/>
      <c r="GGV264" s="277"/>
      <c r="GGW264" s="277"/>
      <c r="GGX264" s="277"/>
      <c r="GGY264" s="277"/>
      <c r="GGZ264" s="402"/>
      <c r="GHA264" s="404"/>
      <c r="GHB264" s="49"/>
      <c r="GHC264" s="49"/>
      <c r="GHD264" s="49"/>
      <c r="GHE264" s="99"/>
      <c r="GHF264" s="98"/>
      <c r="GHG264" s="49"/>
      <c r="GHH264" s="405"/>
      <c r="GHI264" s="405"/>
      <c r="GHJ264" s="277"/>
      <c r="GHK264" s="277"/>
      <c r="GHL264" s="277"/>
      <c r="GHM264" s="277"/>
      <c r="GHN264" s="277"/>
      <c r="GHO264" s="277"/>
      <c r="GHP264" s="277"/>
      <c r="GHQ264" s="277"/>
      <c r="GHR264" s="402"/>
      <c r="GHS264" s="404"/>
      <c r="GHT264" s="49"/>
      <c r="GHU264" s="49"/>
      <c r="GHV264" s="49"/>
      <c r="GHW264" s="99"/>
      <c r="GHX264" s="98"/>
      <c r="GHY264" s="49"/>
      <c r="GHZ264" s="405"/>
      <c r="GIA264" s="405"/>
      <c r="GIB264" s="277"/>
      <c r="GIC264" s="277"/>
      <c r="GID264" s="277"/>
      <c r="GIE264" s="277"/>
      <c r="GIF264" s="277"/>
      <c r="GIG264" s="277"/>
      <c r="GIH264" s="277"/>
      <c r="GII264" s="277"/>
      <c r="GIJ264" s="402"/>
      <c r="GIK264" s="404"/>
      <c r="GIL264" s="49"/>
      <c r="GIM264" s="49"/>
      <c r="GIN264" s="49"/>
      <c r="GIO264" s="99"/>
      <c r="GIP264" s="98"/>
      <c r="GIQ264" s="49"/>
      <c r="GIR264" s="405"/>
      <c r="GIS264" s="405"/>
      <c r="GIT264" s="277"/>
      <c r="GIU264" s="277"/>
      <c r="GIV264" s="277"/>
      <c r="GIW264" s="277"/>
      <c r="GIX264" s="277"/>
      <c r="GIY264" s="277"/>
      <c r="GIZ264" s="277"/>
      <c r="GJA264" s="277"/>
      <c r="GJB264" s="402"/>
      <c r="GJC264" s="404"/>
      <c r="GJD264" s="49"/>
      <c r="GJE264" s="49"/>
      <c r="GJF264" s="49"/>
      <c r="GJG264" s="99"/>
      <c r="GJH264" s="98"/>
      <c r="GJI264" s="49"/>
      <c r="GJJ264" s="405"/>
      <c r="GJK264" s="405"/>
      <c r="GJL264" s="277"/>
      <c r="GJM264" s="277"/>
      <c r="GJN264" s="277"/>
      <c r="GJO264" s="277"/>
      <c r="GJP264" s="277"/>
      <c r="GJQ264" s="277"/>
      <c r="GJR264" s="277"/>
      <c r="GJS264" s="277"/>
      <c r="GJT264" s="402"/>
      <c r="GJU264" s="404"/>
      <c r="GJV264" s="49"/>
      <c r="GJW264" s="49"/>
      <c r="GJX264" s="49"/>
      <c r="GJY264" s="99"/>
      <c r="GJZ264" s="98"/>
      <c r="GKA264" s="49"/>
      <c r="GKB264" s="405"/>
      <c r="GKC264" s="405"/>
      <c r="GKD264" s="277"/>
      <c r="GKE264" s="277"/>
      <c r="GKF264" s="277"/>
      <c r="GKG264" s="277"/>
      <c r="GKH264" s="277"/>
      <c r="GKI264" s="277"/>
      <c r="GKJ264" s="277"/>
      <c r="GKK264" s="277"/>
      <c r="GKL264" s="402"/>
      <c r="GKM264" s="404"/>
      <c r="GKN264" s="49"/>
      <c r="GKO264" s="49"/>
      <c r="GKP264" s="49"/>
      <c r="GKQ264" s="99"/>
      <c r="GKR264" s="98"/>
      <c r="GKS264" s="49"/>
      <c r="GKT264" s="405"/>
      <c r="GKU264" s="405"/>
      <c r="GKV264" s="277"/>
      <c r="GKW264" s="277"/>
      <c r="GKX264" s="277"/>
      <c r="GKY264" s="277"/>
      <c r="GKZ264" s="277"/>
      <c r="GLA264" s="277"/>
      <c r="GLB264" s="277"/>
      <c r="GLC264" s="277"/>
      <c r="GLD264" s="402"/>
      <c r="GLE264" s="404"/>
      <c r="GLF264" s="49"/>
      <c r="GLG264" s="49"/>
      <c r="GLH264" s="49"/>
      <c r="GLI264" s="99"/>
      <c r="GLJ264" s="98"/>
      <c r="GLK264" s="49"/>
      <c r="GLL264" s="405"/>
      <c r="GLM264" s="405"/>
      <c r="GLN264" s="277"/>
      <c r="GLO264" s="277"/>
      <c r="GLP264" s="277"/>
      <c r="GLQ264" s="277"/>
      <c r="GLR264" s="277"/>
      <c r="GLS264" s="277"/>
      <c r="GLT264" s="277"/>
      <c r="GLU264" s="277"/>
      <c r="GLV264" s="402"/>
      <c r="GLW264" s="404"/>
      <c r="GLX264" s="49"/>
      <c r="GLY264" s="49"/>
      <c r="GLZ264" s="49"/>
      <c r="GMA264" s="99"/>
      <c r="GMB264" s="98"/>
      <c r="GMC264" s="49"/>
      <c r="GMD264" s="405"/>
      <c r="GME264" s="405"/>
      <c r="GMF264" s="277"/>
      <c r="GMG264" s="277"/>
      <c r="GMH264" s="277"/>
      <c r="GMI264" s="277"/>
      <c r="GMJ264" s="277"/>
      <c r="GMK264" s="277"/>
      <c r="GML264" s="277"/>
      <c r="GMM264" s="277"/>
      <c r="GMN264" s="402"/>
      <c r="GMO264" s="404"/>
      <c r="GMP264" s="49"/>
      <c r="GMQ264" s="49"/>
      <c r="GMR264" s="49"/>
      <c r="GMS264" s="99"/>
      <c r="GMT264" s="98"/>
      <c r="GMU264" s="49"/>
      <c r="GMV264" s="405"/>
      <c r="GMW264" s="405"/>
      <c r="GMX264" s="277"/>
      <c r="GMY264" s="277"/>
      <c r="GMZ264" s="277"/>
      <c r="GNA264" s="277"/>
      <c r="GNB264" s="277"/>
      <c r="GNC264" s="277"/>
      <c r="GND264" s="277"/>
      <c r="GNE264" s="277"/>
      <c r="GNF264" s="402"/>
      <c r="GNG264" s="404"/>
      <c r="GNH264" s="49"/>
      <c r="GNI264" s="49"/>
      <c r="GNJ264" s="49"/>
      <c r="GNK264" s="99"/>
      <c r="GNL264" s="98"/>
      <c r="GNM264" s="49"/>
      <c r="GNN264" s="405"/>
      <c r="GNO264" s="405"/>
      <c r="GNP264" s="277"/>
      <c r="GNQ264" s="277"/>
      <c r="GNR264" s="277"/>
      <c r="GNS264" s="277"/>
      <c r="GNT264" s="277"/>
      <c r="GNU264" s="277"/>
      <c r="GNV264" s="277"/>
      <c r="GNW264" s="277"/>
      <c r="GNX264" s="402"/>
      <c r="GNY264" s="404"/>
      <c r="GNZ264" s="49"/>
      <c r="GOA264" s="49"/>
      <c r="GOB264" s="49"/>
      <c r="GOC264" s="99"/>
      <c r="GOD264" s="98"/>
      <c r="GOE264" s="49"/>
      <c r="GOF264" s="405"/>
      <c r="GOG264" s="405"/>
      <c r="GOH264" s="277"/>
      <c r="GOI264" s="277"/>
      <c r="GOJ264" s="277"/>
      <c r="GOK264" s="277"/>
      <c r="GOL264" s="277"/>
      <c r="GOM264" s="277"/>
      <c r="GON264" s="277"/>
      <c r="GOO264" s="277"/>
      <c r="GOP264" s="402"/>
      <c r="GOQ264" s="404"/>
      <c r="GOR264" s="49"/>
      <c r="GOS264" s="49"/>
      <c r="GOT264" s="49"/>
      <c r="GOU264" s="99"/>
      <c r="GOV264" s="98"/>
      <c r="GOW264" s="49"/>
      <c r="GOX264" s="405"/>
      <c r="GOY264" s="405"/>
      <c r="GOZ264" s="277"/>
      <c r="GPA264" s="277"/>
      <c r="GPB264" s="277"/>
      <c r="GPC264" s="277"/>
      <c r="GPD264" s="277"/>
      <c r="GPE264" s="277"/>
      <c r="GPF264" s="277"/>
      <c r="GPG264" s="277"/>
      <c r="GPH264" s="402"/>
      <c r="GPI264" s="404"/>
      <c r="GPJ264" s="49"/>
      <c r="GPK264" s="49"/>
      <c r="GPL264" s="49"/>
      <c r="GPM264" s="99"/>
      <c r="GPN264" s="98"/>
      <c r="GPO264" s="49"/>
      <c r="GPP264" s="405"/>
      <c r="GPQ264" s="405"/>
      <c r="GPR264" s="277"/>
      <c r="GPS264" s="277"/>
      <c r="GPT264" s="277"/>
      <c r="GPU264" s="277"/>
      <c r="GPV264" s="277"/>
      <c r="GPW264" s="277"/>
      <c r="GPX264" s="277"/>
      <c r="GPY264" s="277"/>
      <c r="GPZ264" s="402"/>
      <c r="GQA264" s="404"/>
      <c r="GQB264" s="49"/>
      <c r="GQC264" s="49"/>
      <c r="GQD264" s="49"/>
      <c r="GQE264" s="99"/>
      <c r="GQF264" s="98"/>
      <c r="GQG264" s="49"/>
      <c r="GQH264" s="405"/>
      <c r="GQI264" s="405"/>
      <c r="GQJ264" s="277"/>
      <c r="GQK264" s="277"/>
      <c r="GQL264" s="277"/>
      <c r="GQM264" s="277"/>
      <c r="GQN264" s="277"/>
      <c r="GQO264" s="277"/>
      <c r="GQP264" s="277"/>
      <c r="GQQ264" s="277"/>
      <c r="GQR264" s="402"/>
      <c r="GQS264" s="404"/>
      <c r="GQT264" s="49"/>
      <c r="GQU264" s="49"/>
      <c r="GQV264" s="49"/>
      <c r="GQW264" s="99"/>
      <c r="GQX264" s="98"/>
      <c r="GQY264" s="49"/>
      <c r="GQZ264" s="405"/>
      <c r="GRA264" s="405"/>
      <c r="GRB264" s="277"/>
      <c r="GRC264" s="277"/>
      <c r="GRD264" s="277"/>
      <c r="GRE264" s="277"/>
      <c r="GRF264" s="277"/>
      <c r="GRG264" s="277"/>
      <c r="GRH264" s="277"/>
      <c r="GRI264" s="277"/>
      <c r="GRJ264" s="402"/>
      <c r="GRK264" s="404"/>
      <c r="GRL264" s="49"/>
      <c r="GRM264" s="49"/>
      <c r="GRN264" s="49"/>
      <c r="GRO264" s="99"/>
      <c r="GRP264" s="98"/>
      <c r="GRQ264" s="49"/>
      <c r="GRR264" s="405"/>
      <c r="GRS264" s="405"/>
      <c r="GRT264" s="277"/>
      <c r="GRU264" s="277"/>
      <c r="GRV264" s="277"/>
      <c r="GRW264" s="277"/>
      <c r="GRX264" s="277"/>
      <c r="GRY264" s="277"/>
      <c r="GRZ264" s="277"/>
      <c r="GSA264" s="277"/>
      <c r="GSB264" s="402"/>
      <c r="GSC264" s="404"/>
      <c r="GSD264" s="49"/>
      <c r="GSE264" s="49"/>
      <c r="GSF264" s="49"/>
      <c r="GSG264" s="99"/>
      <c r="GSH264" s="98"/>
      <c r="GSI264" s="49"/>
      <c r="GSJ264" s="405"/>
      <c r="GSK264" s="405"/>
      <c r="GSL264" s="277"/>
      <c r="GSM264" s="277"/>
      <c r="GSN264" s="277"/>
      <c r="GSO264" s="277"/>
      <c r="GSP264" s="277"/>
      <c r="GSQ264" s="277"/>
      <c r="GSR264" s="277"/>
      <c r="GSS264" s="277"/>
      <c r="GST264" s="402"/>
      <c r="GSU264" s="404"/>
      <c r="GSV264" s="49"/>
      <c r="GSW264" s="49"/>
      <c r="GSX264" s="49"/>
      <c r="GSY264" s="99"/>
      <c r="GSZ264" s="98"/>
      <c r="GTA264" s="49"/>
      <c r="GTB264" s="405"/>
      <c r="GTC264" s="405"/>
      <c r="GTD264" s="277"/>
      <c r="GTE264" s="277"/>
      <c r="GTF264" s="277"/>
      <c r="GTG264" s="277"/>
      <c r="GTH264" s="277"/>
      <c r="GTI264" s="277"/>
      <c r="GTJ264" s="277"/>
      <c r="GTK264" s="277"/>
      <c r="GTL264" s="402"/>
      <c r="GTM264" s="404"/>
      <c r="GTN264" s="49"/>
      <c r="GTO264" s="49"/>
      <c r="GTP264" s="49"/>
      <c r="GTQ264" s="99"/>
      <c r="GTR264" s="98"/>
      <c r="GTS264" s="49"/>
      <c r="GTT264" s="405"/>
      <c r="GTU264" s="405"/>
      <c r="GTV264" s="277"/>
      <c r="GTW264" s="277"/>
      <c r="GTX264" s="277"/>
      <c r="GTY264" s="277"/>
      <c r="GTZ264" s="277"/>
      <c r="GUA264" s="277"/>
      <c r="GUB264" s="277"/>
      <c r="GUC264" s="277"/>
      <c r="GUD264" s="402"/>
      <c r="GUE264" s="404"/>
      <c r="GUF264" s="49"/>
      <c r="GUG264" s="49"/>
      <c r="GUH264" s="49"/>
      <c r="GUI264" s="99"/>
      <c r="GUJ264" s="98"/>
      <c r="GUK264" s="49"/>
      <c r="GUL264" s="405"/>
      <c r="GUM264" s="405"/>
      <c r="GUN264" s="277"/>
      <c r="GUO264" s="277"/>
      <c r="GUP264" s="277"/>
      <c r="GUQ264" s="277"/>
      <c r="GUR264" s="277"/>
      <c r="GUS264" s="277"/>
      <c r="GUT264" s="277"/>
      <c r="GUU264" s="277"/>
      <c r="GUV264" s="402"/>
      <c r="GUW264" s="404"/>
      <c r="GUX264" s="49"/>
      <c r="GUY264" s="49"/>
      <c r="GUZ264" s="49"/>
      <c r="GVA264" s="99"/>
      <c r="GVB264" s="98"/>
      <c r="GVC264" s="49"/>
      <c r="GVD264" s="405"/>
      <c r="GVE264" s="405"/>
      <c r="GVF264" s="277"/>
      <c r="GVG264" s="277"/>
      <c r="GVH264" s="277"/>
      <c r="GVI264" s="277"/>
      <c r="GVJ264" s="277"/>
      <c r="GVK264" s="277"/>
      <c r="GVL264" s="277"/>
      <c r="GVM264" s="277"/>
      <c r="GVN264" s="402"/>
      <c r="GVO264" s="404"/>
      <c r="GVP264" s="49"/>
      <c r="GVQ264" s="49"/>
      <c r="GVR264" s="49"/>
      <c r="GVS264" s="99"/>
      <c r="GVT264" s="98"/>
      <c r="GVU264" s="49"/>
      <c r="GVV264" s="405"/>
      <c r="GVW264" s="405"/>
      <c r="GVX264" s="277"/>
      <c r="GVY264" s="277"/>
      <c r="GVZ264" s="277"/>
      <c r="GWA264" s="277"/>
      <c r="GWB264" s="277"/>
      <c r="GWC264" s="277"/>
      <c r="GWD264" s="277"/>
      <c r="GWE264" s="277"/>
      <c r="GWF264" s="402"/>
      <c r="GWG264" s="404"/>
      <c r="GWH264" s="49"/>
      <c r="GWI264" s="49"/>
      <c r="GWJ264" s="49"/>
      <c r="GWK264" s="99"/>
      <c r="GWL264" s="98"/>
      <c r="GWM264" s="49"/>
      <c r="GWN264" s="405"/>
      <c r="GWO264" s="405"/>
      <c r="GWP264" s="277"/>
      <c r="GWQ264" s="277"/>
      <c r="GWR264" s="277"/>
      <c r="GWS264" s="277"/>
      <c r="GWT264" s="277"/>
      <c r="GWU264" s="277"/>
      <c r="GWV264" s="277"/>
      <c r="GWW264" s="277"/>
      <c r="GWX264" s="402"/>
      <c r="GWY264" s="404"/>
      <c r="GWZ264" s="49"/>
      <c r="GXA264" s="49"/>
      <c r="GXB264" s="49"/>
      <c r="GXC264" s="99"/>
      <c r="GXD264" s="98"/>
      <c r="GXE264" s="49"/>
      <c r="GXF264" s="405"/>
      <c r="GXG264" s="405"/>
      <c r="GXH264" s="277"/>
      <c r="GXI264" s="277"/>
      <c r="GXJ264" s="277"/>
      <c r="GXK264" s="277"/>
      <c r="GXL264" s="277"/>
      <c r="GXM264" s="277"/>
      <c r="GXN264" s="277"/>
      <c r="GXO264" s="277"/>
      <c r="GXP264" s="402"/>
      <c r="GXQ264" s="404"/>
      <c r="GXR264" s="49"/>
      <c r="GXS264" s="49"/>
      <c r="GXT264" s="49"/>
      <c r="GXU264" s="99"/>
      <c r="GXV264" s="98"/>
      <c r="GXW264" s="49"/>
      <c r="GXX264" s="405"/>
      <c r="GXY264" s="405"/>
      <c r="GXZ264" s="277"/>
      <c r="GYA264" s="277"/>
      <c r="GYB264" s="277"/>
      <c r="GYC264" s="277"/>
      <c r="GYD264" s="277"/>
      <c r="GYE264" s="277"/>
      <c r="GYF264" s="277"/>
      <c r="GYG264" s="277"/>
      <c r="GYH264" s="402"/>
      <c r="GYI264" s="404"/>
      <c r="GYJ264" s="49"/>
      <c r="GYK264" s="49"/>
      <c r="GYL264" s="49"/>
      <c r="GYM264" s="99"/>
      <c r="GYN264" s="98"/>
      <c r="GYO264" s="49"/>
      <c r="GYP264" s="405"/>
      <c r="GYQ264" s="405"/>
      <c r="GYR264" s="277"/>
      <c r="GYS264" s="277"/>
      <c r="GYT264" s="277"/>
      <c r="GYU264" s="277"/>
      <c r="GYV264" s="277"/>
      <c r="GYW264" s="277"/>
      <c r="GYX264" s="277"/>
      <c r="GYY264" s="277"/>
      <c r="GYZ264" s="402"/>
      <c r="GZA264" s="404"/>
      <c r="GZB264" s="49"/>
      <c r="GZC264" s="49"/>
      <c r="GZD264" s="49"/>
      <c r="GZE264" s="99"/>
      <c r="GZF264" s="98"/>
      <c r="GZG264" s="49"/>
      <c r="GZH264" s="405"/>
      <c r="GZI264" s="405"/>
      <c r="GZJ264" s="277"/>
      <c r="GZK264" s="277"/>
      <c r="GZL264" s="277"/>
      <c r="GZM264" s="277"/>
      <c r="GZN264" s="277"/>
      <c r="GZO264" s="277"/>
      <c r="GZP264" s="277"/>
      <c r="GZQ264" s="277"/>
      <c r="GZR264" s="402"/>
      <c r="GZS264" s="404"/>
      <c r="GZT264" s="49"/>
      <c r="GZU264" s="49"/>
      <c r="GZV264" s="49"/>
      <c r="GZW264" s="99"/>
      <c r="GZX264" s="98"/>
      <c r="GZY264" s="49"/>
      <c r="GZZ264" s="405"/>
      <c r="HAA264" s="405"/>
      <c r="HAB264" s="277"/>
      <c r="HAC264" s="277"/>
      <c r="HAD264" s="277"/>
      <c r="HAE264" s="277"/>
      <c r="HAF264" s="277"/>
      <c r="HAG264" s="277"/>
      <c r="HAH264" s="277"/>
      <c r="HAI264" s="277"/>
      <c r="HAJ264" s="402"/>
      <c r="HAK264" s="404"/>
      <c r="HAL264" s="49"/>
      <c r="HAM264" s="49"/>
      <c r="HAN264" s="49"/>
      <c r="HAO264" s="99"/>
      <c r="HAP264" s="98"/>
      <c r="HAQ264" s="49"/>
      <c r="HAR264" s="405"/>
      <c r="HAS264" s="405"/>
      <c r="HAT264" s="277"/>
      <c r="HAU264" s="277"/>
      <c r="HAV264" s="277"/>
      <c r="HAW264" s="277"/>
      <c r="HAX264" s="277"/>
      <c r="HAY264" s="277"/>
      <c r="HAZ264" s="277"/>
      <c r="HBA264" s="277"/>
      <c r="HBB264" s="402"/>
      <c r="HBC264" s="404"/>
      <c r="HBD264" s="49"/>
      <c r="HBE264" s="49"/>
      <c r="HBF264" s="49"/>
      <c r="HBG264" s="99"/>
      <c r="HBH264" s="98"/>
      <c r="HBI264" s="49"/>
      <c r="HBJ264" s="405"/>
      <c r="HBK264" s="405"/>
      <c r="HBL264" s="277"/>
      <c r="HBM264" s="277"/>
      <c r="HBN264" s="277"/>
      <c r="HBO264" s="277"/>
      <c r="HBP264" s="277"/>
      <c r="HBQ264" s="277"/>
      <c r="HBR264" s="277"/>
      <c r="HBS264" s="277"/>
      <c r="HBT264" s="402"/>
      <c r="HBU264" s="404"/>
      <c r="HBV264" s="49"/>
      <c r="HBW264" s="49"/>
      <c r="HBX264" s="49"/>
      <c r="HBY264" s="99"/>
      <c r="HBZ264" s="98"/>
      <c r="HCA264" s="49"/>
      <c r="HCB264" s="405"/>
      <c r="HCC264" s="405"/>
      <c r="HCD264" s="277"/>
      <c r="HCE264" s="277"/>
      <c r="HCF264" s="277"/>
      <c r="HCG264" s="277"/>
      <c r="HCH264" s="277"/>
      <c r="HCI264" s="277"/>
      <c r="HCJ264" s="277"/>
      <c r="HCK264" s="277"/>
      <c r="HCL264" s="402"/>
      <c r="HCM264" s="404"/>
      <c r="HCN264" s="49"/>
      <c r="HCO264" s="49"/>
      <c r="HCP264" s="49"/>
      <c r="HCQ264" s="99"/>
      <c r="HCR264" s="98"/>
      <c r="HCS264" s="49"/>
      <c r="HCT264" s="405"/>
      <c r="HCU264" s="405"/>
      <c r="HCV264" s="277"/>
      <c r="HCW264" s="277"/>
      <c r="HCX264" s="277"/>
      <c r="HCY264" s="277"/>
      <c r="HCZ264" s="277"/>
      <c r="HDA264" s="277"/>
      <c r="HDB264" s="277"/>
      <c r="HDC264" s="277"/>
      <c r="HDD264" s="402"/>
      <c r="HDE264" s="404"/>
      <c r="HDF264" s="49"/>
      <c r="HDG264" s="49"/>
      <c r="HDH264" s="49"/>
      <c r="HDI264" s="99"/>
      <c r="HDJ264" s="98"/>
      <c r="HDK264" s="49"/>
      <c r="HDL264" s="405"/>
      <c r="HDM264" s="405"/>
      <c r="HDN264" s="277"/>
      <c r="HDO264" s="277"/>
      <c r="HDP264" s="277"/>
      <c r="HDQ264" s="277"/>
      <c r="HDR264" s="277"/>
      <c r="HDS264" s="277"/>
      <c r="HDT264" s="277"/>
      <c r="HDU264" s="277"/>
      <c r="HDV264" s="402"/>
      <c r="HDW264" s="404"/>
      <c r="HDX264" s="49"/>
      <c r="HDY264" s="49"/>
      <c r="HDZ264" s="49"/>
      <c r="HEA264" s="99"/>
      <c r="HEB264" s="98"/>
      <c r="HEC264" s="49"/>
      <c r="HED264" s="405"/>
      <c r="HEE264" s="405"/>
      <c r="HEF264" s="277"/>
      <c r="HEG264" s="277"/>
      <c r="HEH264" s="277"/>
      <c r="HEI264" s="277"/>
      <c r="HEJ264" s="277"/>
      <c r="HEK264" s="277"/>
      <c r="HEL264" s="277"/>
      <c r="HEM264" s="277"/>
      <c r="HEN264" s="402"/>
      <c r="HEO264" s="404"/>
      <c r="HEP264" s="49"/>
      <c r="HEQ264" s="49"/>
      <c r="HER264" s="49"/>
      <c r="HES264" s="99"/>
      <c r="HET264" s="98"/>
      <c r="HEU264" s="49"/>
      <c r="HEV264" s="405"/>
      <c r="HEW264" s="405"/>
      <c r="HEX264" s="277"/>
      <c r="HEY264" s="277"/>
      <c r="HEZ264" s="277"/>
      <c r="HFA264" s="277"/>
      <c r="HFB264" s="277"/>
      <c r="HFC264" s="277"/>
      <c r="HFD264" s="277"/>
      <c r="HFE264" s="277"/>
      <c r="HFF264" s="402"/>
      <c r="HFG264" s="404"/>
      <c r="HFH264" s="49"/>
      <c r="HFI264" s="49"/>
      <c r="HFJ264" s="49"/>
      <c r="HFK264" s="99"/>
      <c r="HFL264" s="98"/>
      <c r="HFM264" s="49"/>
      <c r="HFN264" s="405"/>
      <c r="HFO264" s="405"/>
      <c r="HFP264" s="277"/>
      <c r="HFQ264" s="277"/>
      <c r="HFR264" s="277"/>
      <c r="HFS264" s="277"/>
      <c r="HFT264" s="277"/>
      <c r="HFU264" s="277"/>
      <c r="HFV264" s="277"/>
      <c r="HFW264" s="277"/>
      <c r="HFX264" s="402"/>
      <c r="HFY264" s="404"/>
      <c r="HFZ264" s="49"/>
      <c r="HGA264" s="49"/>
      <c r="HGB264" s="49"/>
      <c r="HGC264" s="99"/>
      <c r="HGD264" s="98"/>
      <c r="HGE264" s="49"/>
      <c r="HGF264" s="405"/>
      <c r="HGG264" s="405"/>
      <c r="HGH264" s="277"/>
      <c r="HGI264" s="277"/>
      <c r="HGJ264" s="277"/>
      <c r="HGK264" s="277"/>
      <c r="HGL264" s="277"/>
      <c r="HGM264" s="277"/>
      <c r="HGN264" s="277"/>
      <c r="HGO264" s="277"/>
      <c r="HGP264" s="402"/>
      <c r="HGQ264" s="404"/>
      <c r="HGR264" s="49"/>
      <c r="HGS264" s="49"/>
      <c r="HGT264" s="49"/>
      <c r="HGU264" s="99"/>
      <c r="HGV264" s="98"/>
      <c r="HGW264" s="49"/>
      <c r="HGX264" s="405"/>
      <c r="HGY264" s="405"/>
      <c r="HGZ264" s="277"/>
      <c r="HHA264" s="277"/>
      <c r="HHB264" s="277"/>
      <c r="HHC264" s="277"/>
      <c r="HHD264" s="277"/>
      <c r="HHE264" s="277"/>
      <c r="HHF264" s="277"/>
      <c r="HHG264" s="277"/>
      <c r="HHH264" s="402"/>
      <c r="HHI264" s="404"/>
      <c r="HHJ264" s="49"/>
      <c r="HHK264" s="49"/>
      <c r="HHL264" s="49"/>
      <c r="HHM264" s="99"/>
      <c r="HHN264" s="98"/>
      <c r="HHO264" s="49"/>
      <c r="HHP264" s="405"/>
      <c r="HHQ264" s="405"/>
      <c r="HHR264" s="277"/>
      <c r="HHS264" s="277"/>
      <c r="HHT264" s="277"/>
      <c r="HHU264" s="277"/>
      <c r="HHV264" s="277"/>
      <c r="HHW264" s="277"/>
      <c r="HHX264" s="277"/>
      <c r="HHY264" s="277"/>
      <c r="HHZ264" s="402"/>
      <c r="HIA264" s="404"/>
      <c r="HIB264" s="49"/>
      <c r="HIC264" s="49"/>
      <c r="HID264" s="49"/>
      <c r="HIE264" s="99"/>
      <c r="HIF264" s="98"/>
      <c r="HIG264" s="49"/>
      <c r="HIH264" s="405"/>
      <c r="HII264" s="405"/>
      <c r="HIJ264" s="277"/>
      <c r="HIK264" s="277"/>
      <c r="HIL264" s="277"/>
      <c r="HIM264" s="277"/>
      <c r="HIN264" s="277"/>
      <c r="HIO264" s="277"/>
      <c r="HIP264" s="277"/>
      <c r="HIQ264" s="277"/>
      <c r="HIR264" s="402"/>
      <c r="HIS264" s="404"/>
      <c r="HIT264" s="49"/>
      <c r="HIU264" s="49"/>
      <c r="HIV264" s="49"/>
      <c r="HIW264" s="99"/>
      <c r="HIX264" s="98"/>
      <c r="HIY264" s="49"/>
      <c r="HIZ264" s="405"/>
      <c r="HJA264" s="405"/>
      <c r="HJB264" s="277"/>
      <c r="HJC264" s="277"/>
      <c r="HJD264" s="277"/>
      <c r="HJE264" s="277"/>
      <c r="HJF264" s="277"/>
      <c r="HJG264" s="277"/>
      <c r="HJH264" s="277"/>
      <c r="HJI264" s="277"/>
      <c r="HJJ264" s="402"/>
      <c r="HJK264" s="404"/>
      <c r="HJL264" s="49"/>
      <c r="HJM264" s="49"/>
      <c r="HJN264" s="49"/>
      <c r="HJO264" s="99"/>
      <c r="HJP264" s="98"/>
      <c r="HJQ264" s="49"/>
      <c r="HJR264" s="405"/>
      <c r="HJS264" s="405"/>
      <c r="HJT264" s="277"/>
      <c r="HJU264" s="277"/>
      <c r="HJV264" s="277"/>
      <c r="HJW264" s="277"/>
      <c r="HJX264" s="277"/>
      <c r="HJY264" s="277"/>
      <c r="HJZ264" s="277"/>
      <c r="HKA264" s="277"/>
      <c r="HKB264" s="402"/>
      <c r="HKC264" s="404"/>
      <c r="HKD264" s="49"/>
      <c r="HKE264" s="49"/>
      <c r="HKF264" s="49"/>
      <c r="HKG264" s="99"/>
      <c r="HKH264" s="98"/>
      <c r="HKI264" s="49"/>
      <c r="HKJ264" s="405"/>
      <c r="HKK264" s="405"/>
      <c r="HKL264" s="277"/>
      <c r="HKM264" s="277"/>
      <c r="HKN264" s="277"/>
      <c r="HKO264" s="277"/>
      <c r="HKP264" s="277"/>
      <c r="HKQ264" s="277"/>
      <c r="HKR264" s="277"/>
      <c r="HKS264" s="277"/>
      <c r="HKT264" s="402"/>
      <c r="HKU264" s="404"/>
      <c r="HKV264" s="49"/>
      <c r="HKW264" s="49"/>
      <c r="HKX264" s="49"/>
      <c r="HKY264" s="99"/>
      <c r="HKZ264" s="98"/>
      <c r="HLA264" s="49"/>
      <c r="HLB264" s="405"/>
      <c r="HLC264" s="405"/>
      <c r="HLD264" s="277"/>
      <c r="HLE264" s="277"/>
      <c r="HLF264" s="277"/>
      <c r="HLG264" s="277"/>
      <c r="HLH264" s="277"/>
      <c r="HLI264" s="277"/>
      <c r="HLJ264" s="277"/>
      <c r="HLK264" s="277"/>
      <c r="HLL264" s="402"/>
      <c r="HLM264" s="404"/>
      <c r="HLN264" s="49"/>
      <c r="HLO264" s="49"/>
      <c r="HLP264" s="49"/>
      <c r="HLQ264" s="99"/>
      <c r="HLR264" s="98"/>
      <c r="HLS264" s="49"/>
      <c r="HLT264" s="405"/>
      <c r="HLU264" s="405"/>
      <c r="HLV264" s="277"/>
      <c r="HLW264" s="277"/>
      <c r="HLX264" s="277"/>
      <c r="HLY264" s="277"/>
      <c r="HLZ264" s="277"/>
      <c r="HMA264" s="277"/>
      <c r="HMB264" s="277"/>
      <c r="HMC264" s="277"/>
      <c r="HMD264" s="402"/>
      <c r="HME264" s="404"/>
      <c r="HMF264" s="49"/>
      <c r="HMG264" s="49"/>
      <c r="HMH264" s="49"/>
      <c r="HMI264" s="99"/>
      <c r="HMJ264" s="98"/>
      <c r="HMK264" s="49"/>
      <c r="HML264" s="405"/>
      <c r="HMM264" s="405"/>
      <c r="HMN264" s="277"/>
      <c r="HMO264" s="277"/>
      <c r="HMP264" s="277"/>
      <c r="HMQ264" s="277"/>
      <c r="HMR264" s="277"/>
      <c r="HMS264" s="277"/>
      <c r="HMT264" s="277"/>
      <c r="HMU264" s="277"/>
      <c r="HMV264" s="402"/>
      <c r="HMW264" s="404"/>
      <c r="HMX264" s="49"/>
      <c r="HMY264" s="49"/>
      <c r="HMZ264" s="49"/>
      <c r="HNA264" s="99"/>
      <c r="HNB264" s="98"/>
      <c r="HNC264" s="49"/>
      <c r="HND264" s="405"/>
      <c r="HNE264" s="405"/>
      <c r="HNF264" s="277"/>
      <c r="HNG264" s="277"/>
      <c r="HNH264" s="277"/>
      <c r="HNI264" s="277"/>
      <c r="HNJ264" s="277"/>
      <c r="HNK264" s="277"/>
      <c r="HNL264" s="277"/>
      <c r="HNM264" s="277"/>
      <c r="HNN264" s="402"/>
      <c r="HNO264" s="404"/>
      <c r="HNP264" s="49"/>
      <c r="HNQ264" s="49"/>
      <c r="HNR264" s="49"/>
      <c r="HNS264" s="99"/>
      <c r="HNT264" s="98"/>
      <c r="HNU264" s="49"/>
      <c r="HNV264" s="405"/>
      <c r="HNW264" s="405"/>
      <c r="HNX264" s="277"/>
      <c r="HNY264" s="277"/>
      <c r="HNZ264" s="277"/>
      <c r="HOA264" s="277"/>
      <c r="HOB264" s="277"/>
      <c r="HOC264" s="277"/>
      <c r="HOD264" s="277"/>
      <c r="HOE264" s="277"/>
      <c r="HOF264" s="402"/>
      <c r="HOG264" s="404"/>
      <c r="HOH264" s="49"/>
      <c r="HOI264" s="49"/>
      <c r="HOJ264" s="49"/>
      <c r="HOK264" s="99"/>
      <c r="HOL264" s="98"/>
      <c r="HOM264" s="49"/>
      <c r="HON264" s="405"/>
      <c r="HOO264" s="405"/>
      <c r="HOP264" s="277"/>
      <c r="HOQ264" s="277"/>
      <c r="HOR264" s="277"/>
      <c r="HOS264" s="277"/>
      <c r="HOT264" s="277"/>
      <c r="HOU264" s="277"/>
      <c r="HOV264" s="277"/>
      <c r="HOW264" s="277"/>
      <c r="HOX264" s="402"/>
      <c r="HOY264" s="404"/>
      <c r="HOZ264" s="49"/>
      <c r="HPA264" s="49"/>
      <c r="HPB264" s="49"/>
      <c r="HPC264" s="99"/>
      <c r="HPD264" s="98"/>
      <c r="HPE264" s="49"/>
      <c r="HPF264" s="405"/>
      <c r="HPG264" s="405"/>
      <c r="HPH264" s="277"/>
      <c r="HPI264" s="277"/>
      <c r="HPJ264" s="277"/>
      <c r="HPK264" s="277"/>
      <c r="HPL264" s="277"/>
      <c r="HPM264" s="277"/>
      <c r="HPN264" s="277"/>
      <c r="HPO264" s="277"/>
      <c r="HPP264" s="402"/>
      <c r="HPQ264" s="404"/>
      <c r="HPR264" s="49"/>
      <c r="HPS264" s="49"/>
      <c r="HPT264" s="49"/>
      <c r="HPU264" s="99"/>
      <c r="HPV264" s="98"/>
      <c r="HPW264" s="49"/>
      <c r="HPX264" s="405"/>
      <c r="HPY264" s="405"/>
      <c r="HPZ264" s="277"/>
      <c r="HQA264" s="277"/>
      <c r="HQB264" s="277"/>
      <c r="HQC264" s="277"/>
      <c r="HQD264" s="277"/>
      <c r="HQE264" s="277"/>
      <c r="HQF264" s="277"/>
      <c r="HQG264" s="277"/>
      <c r="HQH264" s="402"/>
      <c r="HQI264" s="404"/>
      <c r="HQJ264" s="49"/>
      <c r="HQK264" s="49"/>
      <c r="HQL264" s="49"/>
      <c r="HQM264" s="99"/>
      <c r="HQN264" s="98"/>
      <c r="HQO264" s="49"/>
      <c r="HQP264" s="405"/>
      <c r="HQQ264" s="405"/>
      <c r="HQR264" s="277"/>
      <c r="HQS264" s="277"/>
      <c r="HQT264" s="277"/>
      <c r="HQU264" s="277"/>
      <c r="HQV264" s="277"/>
      <c r="HQW264" s="277"/>
      <c r="HQX264" s="277"/>
      <c r="HQY264" s="277"/>
      <c r="HQZ264" s="402"/>
      <c r="HRA264" s="404"/>
      <c r="HRB264" s="49"/>
      <c r="HRC264" s="49"/>
      <c r="HRD264" s="49"/>
      <c r="HRE264" s="99"/>
      <c r="HRF264" s="98"/>
      <c r="HRG264" s="49"/>
      <c r="HRH264" s="405"/>
      <c r="HRI264" s="405"/>
      <c r="HRJ264" s="277"/>
      <c r="HRK264" s="277"/>
      <c r="HRL264" s="277"/>
      <c r="HRM264" s="277"/>
      <c r="HRN264" s="277"/>
      <c r="HRO264" s="277"/>
      <c r="HRP264" s="277"/>
      <c r="HRQ264" s="277"/>
      <c r="HRR264" s="402"/>
      <c r="HRS264" s="404"/>
      <c r="HRT264" s="49"/>
      <c r="HRU264" s="49"/>
      <c r="HRV264" s="49"/>
      <c r="HRW264" s="99"/>
      <c r="HRX264" s="98"/>
      <c r="HRY264" s="49"/>
      <c r="HRZ264" s="405"/>
      <c r="HSA264" s="405"/>
      <c r="HSB264" s="277"/>
      <c r="HSC264" s="277"/>
      <c r="HSD264" s="277"/>
      <c r="HSE264" s="277"/>
      <c r="HSF264" s="277"/>
      <c r="HSG264" s="277"/>
      <c r="HSH264" s="277"/>
      <c r="HSI264" s="277"/>
      <c r="HSJ264" s="402"/>
      <c r="HSK264" s="404"/>
      <c r="HSL264" s="49"/>
      <c r="HSM264" s="49"/>
      <c r="HSN264" s="49"/>
      <c r="HSO264" s="99"/>
      <c r="HSP264" s="98"/>
      <c r="HSQ264" s="49"/>
      <c r="HSR264" s="405"/>
      <c r="HSS264" s="405"/>
      <c r="HST264" s="277"/>
      <c r="HSU264" s="277"/>
      <c r="HSV264" s="277"/>
      <c r="HSW264" s="277"/>
      <c r="HSX264" s="277"/>
      <c r="HSY264" s="277"/>
      <c r="HSZ264" s="277"/>
      <c r="HTA264" s="277"/>
      <c r="HTB264" s="402"/>
      <c r="HTC264" s="404"/>
      <c r="HTD264" s="49"/>
      <c r="HTE264" s="49"/>
      <c r="HTF264" s="49"/>
      <c r="HTG264" s="99"/>
      <c r="HTH264" s="98"/>
      <c r="HTI264" s="49"/>
      <c r="HTJ264" s="405"/>
      <c r="HTK264" s="405"/>
      <c r="HTL264" s="277"/>
      <c r="HTM264" s="277"/>
      <c r="HTN264" s="277"/>
      <c r="HTO264" s="277"/>
      <c r="HTP264" s="277"/>
      <c r="HTQ264" s="277"/>
      <c r="HTR264" s="277"/>
      <c r="HTS264" s="277"/>
      <c r="HTT264" s="402"/>
      <c r="HTU264" s="404"/>
      <c r="HTV264" s="49"/>
      <c r="HTW264" s="49"/>
      <c r="HTX264" s="49"/>
      <c r="HTY264" s="99"/>
      <c r="HTZ264" s="98"/>
      <c r="HUA264" s="49"/>
      <c r="HUB264" s="405"/>
      <c r="HUC264" s="405"/>
      <c r="HUD264" s="277"/>
      <c r="HUE264" s="277"/>
      <c r="HUF264" s="277"/>
      <c r="HUG264" s="277"/>
      <c r="HUH264" s="277"/>
      <c r="HUI264" s="277"/>
      <c r="HUJ264" s="277"/>
      <c r="HUK264" s="277"/>
      <c r="HUL264" s="402"/>
      <c r="HUM264" s="404"/>
      <c r="HUN264" s="49"/>
      <c r="HUO264" s="49"/>
      <c r="HUP264" s="49"/>
      <c r="HUQ264" s="99"/>
      <c r="HUR264" s="98"/>
      <c r="HUS264" s="49"/>
      <c r="HUT264" s="405"/>
      <c r="HUU264" s="405"/>
      <c r="HUV264" s="277"/>
      <c r="HUW264" s="277"/>
      <c r="HUX264" s="277"/>
      <c r="HUY264" s="277"/>
      <c r="HUZ264" s="277"/>
      <c r="HVA264" s="277"/>
      <c r="HVB264" s="277"/>
      <c r="HVC264" s="277"/>
      <c r="HVD264" s="402"/>
      <c r="HVE264" s="404"/>
      <c r="HVF264" s="49"/>
      <c r="HVG264" s="49"/>
      <c r="HVH264" s="49"/>
      <c r="HVI264" s="99"/>
      <c r="HVJ264" s="98"/>
      <c r="HVK264" s="49"/>
      <c r="HVL264" s="405"/>
      <c r="HVM264" s="405"/>
      <c r="HVN264" s="277"/>
      <c r="HVO264" s="277"/>
      <c r="HVP264" s="277"/>
      <c r="HVQ264" s="277"/>
      <c r="HVR264" s="277"/>
      <c r="HVS264" s="277"/>
      <c r="HVT264" s="277"/>
      <c r="HVU264" s="277"/>
      <c r="HVV264" s="402"/>
      <c r="HVW264" s="404"/>
      <c r="HVX264" s="49"/>
      <c r="HVY264" s="49"/>
      <c r="HVZ264" s="49"/>
      <c r="HWA264" s="99"/>
      <c r="HWB264" s="98"/>
      <c r="HWC264" s="49"/>
      <c r="HWD264" s="405"/>
      <c r="HWE264" s="405"/>
      <c r="HWF264" s="277"/>
      <c r="HWG264" s="277"/>
      <c r="HWH264" s="277"/>
      <c r="HWI264" s="277"/>
      <c r="HWJ264" s="277"/>
      <c r="HWK264" s="277"/>
      <c r="HWL264" s="277"/>
      <c r="HWM264" s="277"/>
      <c r="HWN264" s="402"/>
      <c r="HWO264" s="404"/>
      <c r="HWP264" s="49"/>
      <c r="HWQ264" s="49"/>
      <c r="HWR264" s="49"/>
      <c r="HWS264" s="99"/>
      <c r="HWT264" s="98"/>
      <c r="HWU264" s="49"/>
      <c r="HWV264" s="405"/>
      <c r="HWW264" s="405"/>
      <c r="HWX264" s="277"/>
      <c r="HWY264" s="277"/>
      <c r="HWZ264" s="277"/>
      <c r="HXA264" s="277"/>
      <c r="HXB264" s="277"/>
      <c r="HXC264" s="277"/>
      <c r="HXD264" s="277"/>
      <c r="HXE264" s="277"/>
      <c r="HXF264" s="402"/>
      <c r="HXG264" s="404"/>
      <c r="HXH264" s="49"/>
      <c r="HXI264" s="49"/>
      <c r="HXJ264" s="49"/>
      <c r="HXK264" s="99"/>
      <c r="HXL264" s="98"/>
      <c r="HXM264" s="49"/>
      <c r="HXN264" s="405"/>
      <c r="HXO264" s="405"/>
      <c r="HXP264" s="277"/>
      <c r="HXQ264" s="277"/>
      <c r="HXR264" s="277"/>
      <c r="HXS264" s="277"/>
      <c r="HXT264" s="277"/>
      <c r="HXU264" s="277"/>
      <c r="HXV264" s="277"/>
      <c r="HXW264" s="277"/>
      <c r="HXX264" s="402"/>
      <c r="HXY264" s="404"/>
      <c r="HXZ264" s="49"/>
      <c r="HYA264" s="49"/>
      <c r="HYB264" s="49"/>
      <c r="HYC264" s="99"/>
      <c r="HYD264" s="98"/>
      <c r="HYE264" s="49"/>
      <c r="HYF264" s="405"/>
      <c r="HYG264" s="405"/>
      <c r="HYH264" s="277"/>
      <c r="HYI264" s="277"/>
      <c r="HYJ264" s="277"/>
      <c r="HYK264" s="277"/>
      <c r="HYL264" s="277"/>
      <c r="HYM264" s="277"/>
      <c r="HYN264" s="277"/>
      <c r="HYO264" s="277"/>
      <c r="HYP264" s="402"/>
      <c r="HYQ264" s="404"/>
      <c r="HYR264" s="49"/>
      <c r="HYS264" s="49"/>
      <c r="HYT264" s="49"/>
      <c r="HYU264" s="99"/>
      <c r="HYV264" s="98"/>
      <c r="HYW264" s="49"/>
      <c r="HYX264" s="405"/>
      <c r="HYY264" s="405"/>
      <c r="HYZ264" s="277"/>
      <c r="HZA264" s="277"/>
      <c r="HZB264" s="277"/>
      <c r="HZC264" s="277"/>
      <c r="HZD264" s="277"/>
      <c r="HZE264" s="277"/>
      <c r="HZF264" s="277"/>
      <c r="HZG264" s="277"/>
      <c r="HZH264" s="402"/>
      <c r="HZI264" s="404"/>
      <c r="HZJ264" s="49"/>
      <c r="HZK264" s="49"/>
      <c r="HZL264" s="49"/>
      <c r="HZM264" s="99"/>
      <c r="HZN264" s="98"/>
      <c r="HZO264" s="49"/>
      <c r="HZP264" s="405"/>
      <c r="HZQ264" s="405"/>
      <c r="HZR264" s="277"/>
      <c r="HZS264" s="277"/>
      <c r="HZT264" s="277"/>
      <c r="HZU264" s="277"/>
      <c r="HZV264" s="277"/>
      <c r="HZW264" s="277"/>
      <c r="HZX264" s="277"/>
      <c r="HZY264" s="277"/>
      <c r="HZZ264" s="402"/>
      <c r="IAA264" s="404"/>
      <c r="IAB264" s="49"/>
      <c r="IAC264" s="49"/>
      <c r="IAD264" s="49"/>
      <c r="IAE264" s="99"/>
      <c r="IAF264" s="98"/>
      <c r="IAG264" s="49"/>
      <c r="IAH264" s="405"/>
      <c r="IAI264" s="405"/>
      <c r="IAJ264" s="277"/>
      <c r="IAK264" s="277"/>
      <c r="IAL264" s="277"/>
      <c r="IAM264" s="277"/>
      <c r="IAN264" s="277"/>
      <c r="IAO264" s="277"/>
      <c r="IAP264" s="277"/>
      <c r="IAQ264" s="277"/>
      <c r="IAR264" s="402"/>
      <c r="IAS264" s="404"/>
      <c r="IAT264" s="49"/>
      <c r="IAU264" s="49"/>
      <c r="IAV264" s="49"/>
      <c r="IAW264" s="99"/>
      <c r="IAX264" s="98"/>
      <c r="IAY264" s="49"/>
      <c r="IAZ264" s="405"/>
      <c r="IBA264" s="405"/>
      <c r="IBB264" s="277"/>
      <c r="IBC264" s="277"/>
      <c r="IBD264" s="277"/>
      <c r="IBE264" s="277"/>
      <c r="IBF264" s="277"/>
      <c r="IBG264" s="277"/>
      <c r="IBH264" s="277"/>
      <c r="IBI264" s="277"/>
      <c r="IBJ264" s="402"/>
      <c r="IBK264" s="404"/>
      <c r="IBL264" s="49"/>
      <c r="IBM264" s="49"/>
      <c r="IBN264" s="49"/>
      <c r="IBO264" s="99"/>
      <c r="IBP264" s="98"/>
      <c r="IBQ264" s="49"/>
      <c r="IBR264" s="405"/>
      <c r="IBS264" s="405"/>
      <c r="IBT264" s="277"/>
      <c r="IBU264" s="277"/>
      <c r="IBV264" s="277"/>
      <c r="IBW264" s="277"/>
      <c r="IBX264" s="277"/>
      <c r="IBY264" s="277"/>
      <c r="IBZ264" s="277"/>
      <c r="ICA264" s="277"/>
      <c r="ICB264" s="402"/>
      <c r="ICC264" s="404"/>
      <c r="ICD264" s="49"/>
      <c r="ICE264" s="49"/>
      <c r="ICF264" s="49"/>
      <c r="ICG264" s="99"/>
      <c r="ICH264" s="98"/>
      <c r="ICI264" s="49"/>
      <c r="ICJ264" s="405"/>
      <c r="ICK264" s="405"/>
      <c r="ICL264" s="277"/>
      <c r="ICM264" s="277"/>
      <c r="ICN264" s="277"/>
      <c r="ICO264" s="277"/>
      <c r="ICP264" s="277"/>
      <c r="ICQ264" s="277"/>
      <c r="ICR264" s="277"/>
      <c r="ICS264" s="277"/>
      <c r="ICT264" s="402"/>
      <c r="ICU264" s="404"/>
      <c r="ICV264" s="49"/>
      <c r="ICW264" s="49"/>
      <c r="ICX264" s="49"/>
      <c r="ICY264" s="99"/>
      <c r="ICZ264" s="98"/>
      <c r="IDA264" s="49"/>
      <c r="IDB264" s="405"/>
      <c r="IDC264" s="405"/>
      <c r="IDD264" s="277"/>
      <c r="IDE264" s="277"/>
      <c r="IDF264" s="277"/>
      <c r="IDG264" s="277"/>
      <c r="IDH264" s="277"/>
      <c r="IDI264" s="277"/>
      <c r="IDJ264" s="277"/>
      <c r="IDK264" s="277"/>
      <c r="IDL264" s="402"/>
      <c r="IDM264" s="404"/>
      <c r="IDN264" s="49"/>
      <c r="IDO264" s="49"/>
      <c r="IDP264" s="49"/>
      <c r="IDQ264" s="99"/>
      <c r="IDR264" s="98"/>
      <c r="IDS264" s="49"/>
      <c r="IDT264" s="405"/>
      <c r="IDU264" s="405"/>
      <c r="IDV264" s="277"/>
      <c r="IDW264" s="277"/>
      <c r="IDX264" s="277"/>
      <c r="IDY264" s="277"/>
      <c r="IDZ264" s="277"/>
      <c r="IEA264" s="277"/>
      <c r="IEB264" s="277"/>
      <c r="IEC264" s="277"/>
      <c r="IED264" s="402"/>
      <c r="IEE264" s="404"/>
      <c r="IEF264" s="49"/>
      <c r="IEG264" s="49"/>
      <c r="IEH264" s="49"/>
      <c r="IEI264" s="99"/>
      <c r="IEJ264" s="98"/>
      <c r="IEK264" s="49"/>
      <c r="IEL264" s="405"/>
      <c r="IEM264" s="405"/>
      <c r="IEN264" s="277"/>
      <c r="IEO264" s="277"/>
      <c r="IEP264" s="277"/>
      <c r="IEQ264" s="277"/>
      <c r="IER264" s="277"/>
      <c r="IES264" s="277"/>
      <c r="IET264" s="277"/>
      <c r="IEU264" s="277"/>
      <c r="IEV264" s="402"/>
      <c r="IEW264" s="404"/>
      <c r="IEX264" s="49"/>
      <c r="IEY264" s="49"/>
      <c r="IEZ264" s="49"/>
      <c r="IFA264" s="99"/>
      <c r="IFB264" s="98"/>
      <c r="IFC264" s="49"/>
      <c r="IFD264" s="405"/>
      <c r="IFE264" s="405"/>
      <c r="IFF264" s="277"/>
      <c r="IFG264" s="277"/>
      <c r="IFH264" s="277"/>
      <c r="IFI264" s="277"/>
      <c r="IFJ264" s="277"/>
      <c r="IFK264" s="277"/>
      <c r="IFL264" s="277"/>
      <c r="IFM264" s="277"/>
      <c r="IFN264" s="402"/>
      <c r="IFO264" s="404"/>
      <c r="IFP264" s="49"/>
      <c r="IFQ264" s="49"/>
      <c r="IFR264" s="49"/>
      <c r="IFS264" s="99"/>
      <c r="IFT264" s="98"/>
      <c r="IFU264" s="49"/>
      <c r="IFV264" s="405"/>
      <c r="IFW264" s="405"/>
      <c r="IFX264" s="277"/>
      <c r="IFY264" s="277"/>
      <c r="IFZ264" s="277"/>
      <c r="IGA264" s="277"/>
      <c r="IGB264" s="277"/>
      <c r="IGC264" s="277"/>
      <c r="IGD264" s="277"/>
      <c r="IGE264" s="277"/>
      <c r="IGF264" s="402"/>
      <c r="IGG264" s="404"/>
      <c r="IGH264" s="49"/>
      <c r="IGI264" s="49"/>
      <c r="IGJ264" s="49"/>
      <c r="IGK264" s="99"/>
      <c r="IGL264" s="98"/>
      <c r="IGM264" s="49"/>
      <c r="IGN264" s="405"/>
      <c r="IGO264" s="405"/>
      <c r="IGP264" s="277"/>
      <c r="IGQ264" s="277"/>
      <c r="IGR264" s="277"/>
      <c r="IGS264" s="277"/>
      <c r="IGT264" s="277"/>
      <c r="IGU264" s="277"/>
      <c r="IGV264" s="277"/>
      <c r="IGW264" s="277"/>
      <c r="IGX264" s="402"/>
      <c r="IGY264" s="404"/>
      <c r="IGZ264" s="49"/>
      <c r="IHA264" s="49"/>
      <c r="IHB264" s="49"/>
      <c r="IHC264" s="99"/>
      <c r="IHD264" s="98"/>
      <c r="IHE264" s="49"/>
      <c r="IHF264" s="405"/>
      <c r="IHG264" s="405"/>
      <c r="IHH264" s="277"/>
      <c r="IHI264" s="277"/>
      <c r="IHJ264" s="277"/>
      <c r="IHK264" s="277"/>
      <c r="IHL264" s="277"/>
      <c r="IHM264" s="277"/>
      <c r="IHN264" s="277"/>
      <c r="IHO264" s="277"/>
      <c r="IHP264" s="402"/>
      <c r="IHQ264" s="404"/>
      <c r="IHR264" s="49"/>
      <c r="IHS264" s="49"/>
      <c r="IHT264" s="49"/>
      <c r="IHU264" s="99"/>
      <c r="IHV264" s="98"/>
      <c r="IHW264" s="49"/>
      <c r="IHX264" s="405"/>
      <c r="IHY264" s="405"/>
      <c r="IHZ264" s="277"/>
      <c r="IIA264" s="277"/>
      <c r="IIB264" s="277"/>
      <c r="IIC264" s="277"/>
      <c r="IID264" s="277"/>
      <c r="IIE264" s="277"/>
      <c r="IIF264" s="277"/>
      <c r="IIG264" s="277"/>
      <c r="IIH264" s="402"/>
      <c r="III264" s="404"/>
      <c r="IIJ264" s="49"/>
      <c r="IIK264" s="49"/>
      <c r="IIL264" s="49"/>
      <c r="IIM264" s="99"/>
      <c r="IIN264" s="98"/>
      <c r="IIO264" s="49"/>
      <c r="IIP264" s="405"/>
      <c r="IIQ264" s="405"/>
      <c r="IIR264" s="277"/>
      <c r="IIS264" s="277"/>
      <c r="IIT264" s="277"/>
      <c r="IIU264" s="277"/>
      <c r="IIV264" s="277"/>
      <c r="IIW264" s="277"/>
      <c r="IIX264" s="277"/>
      <c r="IIY264" s="277"/>
      <c r="IIZ264" s="402"/>
      <c r="IJA264" s="404"/>
      <c r="IJB264" s="49"/>
      <c r="IJC264" s="49"/>
      <c r="IJD264" s="49"/>
      <c r="IJE264" s="99"/>
      <c r="IJF264" s="98"/>
      <c r="IJG264" s="49"/>
      <c r="IJH264" s="405"/>
      <c r="IJI264" s="405"/>
      <c r="IJJ264" s="277"/>
      <c r="IJK264" s="277"/>
      <c r="IJL264" s="277"/>
      <c r="IJM264" s="277"/>
      <c r="IJN264" s="277"/>
      <c r="IJO264" s="277"/>
      <c r="IJP264" s="277"/>
      <c r="IJQ264" s="277"/>
      <c r="IJR264" s="402"/>
      <c r="IJS264" s="404"/>
      <c r="IJT264" s="49"/>
      <c r="IJU264" s="49"/>
      <c r="IJV264" s="49"/>
      <c r="IJW264" s="99"/>
      <c r="IJX264" s="98"/>
      <c r="IJY264" s="49"/>
      <c r="IJZ264" s="405"/>
      <c r="IKA264" s="405"/>
      <c r="IKB264" s="277"/>
      <c r="IKC264" s="277"/>
      <c r="IKD264" s="277"/>
      <c r="IKE264" s="277"/>
      <c r="IKF264" s="277"/>
      <c r="IKG264" s="277"/>
      <c r="IKH264" s="277"/>
      <c r="IKI264" s="277"/>
      <c r="IKJ264" s="402"/>
      <c r="IKK264" s="404"/>
      <c r="IKL264" s="49"/>
      <c r="IKM264" s="49"/>
      <c r="IKN264" s="49"/>
      <c r="IKO264" s="99"/>
      <c r="IKP264" s="98"/>
      <c r="IKQ264" s="49"/>
      <c r="IKR264" s="405"/>
      <c r="IKS264" s="405"/>
      <c r="IKT264" s="277"/>
      <c r="IKU264" s="277"/>
      <c r="IKV264" s="277"/>
      <c r="IKW264" s="277"/>
      <c r="IKX264" s="277"/>
      <c r="IKY264" s="277"/>
      <c r="IKZ264" s="277"/>
      <c r="ILA264" s="277"/>
      <c r="ILB264" s="402"/>
      <c r="ILC264" s="404"/>
      <c r="ILD264" s="49"/>
      <c r="ILE264" s="49"/>
      <c r="ILF264" s="49"/>
      <c r="ILG264" s="99"/>
      <c r="ILH264" s="98"/>
      <c r="ILI264" s="49"/>
      <c r="ILJ264" s="405"/>
      <c r="ILK264" s="405"/>
      <c r="ILL264" s="277"/>
      <c r="ILM264" s="277"/>
      <c r="ILN264" s="277"/>
      <c r="ILO264" s="277"/>
      <c r="ILP264" s="277"/>
      <c r="ILQ264" s="277"/>
      <c r="ILR264" s="277"/>
      <c r="ILS264" s="277"/>
      <c r="ILT264" s="402"/>
      <c r="ILU264" s="404"/>
      <c r="ILV264" s="49"/>
      <c r="ILW264" s="49"/>
      <c r="ILX264" s="49"/>
      <c r="ILY264" s="99"/>
      <c r="ILZ264" s="98"/>
      <c r="IMA264" s="49"/>
      <c r="IMB264" s="405"/>
      <c r="IMC264" s="405"/>
      <c r="IMD264" s="277"/>
      <c r="IME264" s="277"/>
      <c r="IMF264" s="277"/>
      <c r="IMG264" s="277"/>
      <c r="IMH264" s="277"/>
      <c r="IMI264" s="277"/>
      <c r="IMJ264" s="277"/>
      <c r="IMK264" s="277"/>
      <c r="IML264" s="402"/>
      <c r="IMM264" s="404"/>
      <c r="IMN264" s="49"/>
      <c r="IMO264" s="49"/>
      <c r="IMP264" s="49"/>
      <c r="IMQ264" s="99"/>
      <c r="IMR264" s="98"/>
      <c r="IMS264" s="49"/>
      <c r="IMT264" s="405"/>
      <c r="IMU264" s="405"/>
      <c r="IMV264" s="277"/>
      <c r="IMW264" s="277"/>
      <c r="IMX264" s="277"/>
      <c r="IMY264" s="277"/>
      <c r="IMZ264" s="277"/>
      <c r="INA264" s="277"/>
      <c r="INB264" s="277"/>
      <c r="INC264" s="277"/>
      <c r="IND264" s="402"/>
      <c r="INE264" s="404"/>
      <c r="INF264" s="49"/>
      <c r="ING264" s="49"/>
      <c r="INH264" s="49"/>
      <c r="INI264" s="99"/>
      <c r="INJ264" s="98"/>
      <c r="INK264" s="49"/>
      <c r="INL264" s="405"/>
      <c r="INM264" s="405"/>
      <c r="INN264" s="277"/>
      <c r="INO264" s="277"/>
      <c r="INP264" s="277"/>
      <c r="INQ264" s="277"/>
      <c r="INR264" s="277"/>
      <c r="INS264" s="277"/>
      <c r="INT264" s="277"/>
      <c r="INU264" s="277"/>
      <c r="INV264" s="402"/>
      <c r="INW264" s="404"/>
      <c r="INX264" s="49"/>
      <c r="INY264" s="49"/>
      <c r="INZ264" s="49"/>
      <c r="IOA264" s="99"/>
      <c r="IOB264" s="98"/>
      <c r="IOC264" s="49"/>
      <c r="IOD264" s="405"/>
      <c r="IOE264" s="405"/>
      <c r="IOF264" s="277"/>
      <c r="IOG264" s="277"/>
      <c r="IOH264" s="277"/>
      <c r="IOI264" s="277"/>
      <c r="IOJ264" s="277"/>
      <c r="IOK264" s="277"/>
      <c r="IOL264" s="277"/>
      <c r="IOM264" s="277"/>
      <c r="ION264" s="402"/>
      <c r="IOO264" s="404"/>
      <c r="IOP264" s="49"/>
      <c r="IOQ264" s="49"/>
      <c r="IOR264" s="49"/>
      <c r="IOS264" s="99"/>
      <c r="IOT264" s="98"/>
      <c r="IOU264" s="49"/>
      <c r="IOV264" s="405"/>
      <c r="IOW264" s="405"/>
      <c r="IOX264" s="277"/>
      <c r="IOY264" s="277"/>
      <c r="IOZ264" s="277"/>
      <c r="IPA264" s="277"/>
      <c r="IPB264" s="277"/>
      <c r="IPC264" s="277"/>
      <c r="IPD264" s="277"/>
      <c r="IPE264" s="277"/>
      <c r="IPF264" s="402"/>
      <c r="IPG264" s="404"/>
      <c r="IPH264" s="49"/>
      <c r="IPI264" s="49"/>
      <c r="IPJ264" s="49"/>
      <c r="IPK264" s="99"/>
      <c r="IPL264" s="98"/>
      <c r="IPM264" s="49"/>
      <c r="IPN264" s="405"/>
      <c r="IPO264" s="405"/>
      <c r="IPP264" s="277"/>
      <c r="IPQ264" s="277"/>
      <c r="IPR264" s="277"/>
      <c r="IPS264" s="277"/>
      <c r="IPT264" s="277"/>
      <c r="IPU264" s="277"/>
      <c r="IPV264" s="277"/>
      <c r="IPW264" s="277"/>
      <c r="IPX264" s="402"/>
      <c r="IPY264" s="404"/>
      <c r="IPZ264" s="49"/>
      <c r="IQA264" s="49"/>
      <c r="IQB264" s="49"/>
      <c r="IQC264" s="99"/>
      <c r="IQD264" s="98"/>
      <c r="IQE264" s="49"/>
      <c r="IQF264" s="405"/>
      <c r="IQG264" s="405"/>
      <c r="IQH264" s="277"/>
      <c r="IQI264" s="277"/>
      <c r="IQJ264" s="277"/>
      <c r="IQK264" s="277"/>
      <c r="IQL264" s="277"/>
      <c r="IQM264" s="277"/>
      <c r="IQN264" s="277"/>
      <c r="IQO264" s="277"/>
      <c r="IQP264" s="402"/>
      <c r="IQQ264" s="404"/>
      <c r="IQR264" s="49"/>
      <c r="IQS264" s="49"/>
      <c r="IQT264" s="49"/>
      <c r="IQU264" s="99"/>
      <c r="IQV264" s="98"/>
      <c r="IQW264" s="49"/>
      <c r="IQX264" s="405"/>
      <c r="IQY264" s="405"/>
      <c r="IQZ264" s="277"/>
      <c r="IRA264" s="277"/>
      <c r="IRB264" s="277"/>
      <c r="IRC264" s="277"/>
      <c r="IRD264" s="277"/>
      <c r="IRE264" s="277"/>
      <c r="IRF264" s="277"/>
      <c r="IRG264" s="277"/>
      <c r="IRH264" s="402"/>
      <c r="IRI264" s="404"/>
      <c r="IRJ264" s="49"/>
      <c r="IRK264" s="49"/>
      <c r="IRL264" s="49"/>
      <c r="IRM264" s="99"/>
      <c r="IRN264" s="98"/>
      <c r="IRO264" s="49"/>
      <c r="IRP264" s="405"/>
      <c r="IRQ264" s="405"/>
      <c r="IRR264" s="277"/>
      <c r="IRS264" s="277"/>
      <c r="IRT264" s="277"/>
      <c r="IRU264" s="277"/>
      <c r="IRV264" s="277"/>
      <c r="IRW264" s="277"/>
      <c r="IRX264" s="277"/>
      <c r="IRY264" s="277"/>
      <c r="IRZ264" s="402"/>
      <c r="ISA264" s="404"/>
      <c r="ISB264" s="49"/>
      <c r="ISC264" s="49"/>
      <c r="ISD264" s="49"/>
      <c r="ISE264" s="99"/>
      <c r="ISF264" s="98"/>
      <c r="ISG264" s="49"/>
      <c r="ISH264" s="405"/>
      <c r="ISI264" s="405"/>
      <c r="ISJ264" s="277"/>
      <c r="ISK264" s="277"/>
      <c r="ISL264" s="277"/>
      <c r="ISM264" s="277"/>
      <c r="ISN264" s="277"/>
      <c r="ISO264" s="277"/>
      <c r="ISP264" s="277"/>
      <c r="ISQ264" s="277"/>
      <c r="ISR264" s="402"/>
      <c r="ISS264" s="404"/>
      <c r="IST264" s="49"/>
      <c r="ISU264" s="49"/>
      <c r="ISV264" s="49"/>
      <c r="ISW264" s="99"/>
      <c r="ISX264" s="98"/>
      <c r="ISY264" s="49"/>
      <c r="ISZ264" s="405"/>
      <c r="ITA264" s="405"/>
      <c r="ITB264" s="277"/>
      <c r="ITC264" s="277"/>
      <c r="ITD264" s="277"/>
      <c r="ITE264" s="277"/>
      <c r="ITF264" s="277"/>
      <c r="ITG264" s="277"/>
      <c r="ITH264" s="277"/>
      <c r="ITI264" s="277"/>
      <c r="ITJ264" s="402"/>
      <c r="ITK264" s="404"/>
      <c r="ITL264" s="49"/>
      <c r="ITM264" s="49"/>
      <c r="ITN264" s="49"/>
      <c r="ITO264" s="99"/>
      <c r="ITP264" s="98"/>
      <c r="ITQ264" s="49"/>
      <c r="ITR264" s="405"/>
      <c r="ITS264" s="405"/>
      <c r="ITT264" s="277"/>
      <c r="ITU264" s="277"/>
      <c r="ITV264" s="277"/>
      <c r="ITW264" s="277"/>
      <c r="ITX264" s="277"/>
      <c r="ITY264" s="277"/>
      <c r="ITZ264" s="277"/>
      <c r="IUA264" s="277"/>
      <c r="IUB264" s="402"/>
      <c r="IUC264" s="404"/>
      <c r="IUD264" s="49"/>
      <c r="IUE264" s="49"/>
      <c r="IUF264" s="49"/>
      <c r="IUG264" s="99"/>
      <c r="IUH264" s="98"/>
      <c r="IUI264" s="49"/>
      <c r="IUJ264" s="405"/>
      <c r="IUK264" s="405"/>
      <c r="IUL264" s="277"/>
      <c r="IUM264" s="277"/>
      <c r="IUN264" s="277"/>
      <c r="IUO264" s="277"/>
      <c r="IUP264" s="277"/>
      <c r="IUQ264" s="277"/>
      <c r="IUR264" s="277"/>
      <c r="IUS264" s="277"/>
      <c r="IUT264" s="402"/>
      <c r="IUU264" s="404"/>
      <c r="IUV264" s="49"/>
      <c r="IUW264" s="49"/>
      <c r="IUX264" s="49"/>
      <c r="IUY264" s="99"/>
      <c r="IUZ264" s="98"/>
      <c r="IVA264" s="49"/>
      <c r="IVB264" s="405"/>
      <c r="IVC264" s="405"/>
      <c r="IVD264" s="277"/>
      <c r="IVE264" s="277"/>
      <c r="IVF264" s="277"/>
      <c r="IVG264" s="277"/>
      <c r="IVH264" s="277"/>
      <c r="IVI264" s="277"/>
      <c r="IVJ264" s="277"/>
      <c r="IVK264" s="277"/>
      <c r="IVL264" s="402"/>
      <c r="IVM264" s="404"/>
      <c r="IVN264" s="49"/>
      <c r="IVO264" s="49"/>
      <c r="IVP264" s="49"/>
      <c r="IVQ264" s="99"/>
      <c r="IVR264" s="98"/>
      <c r="IVS264" s="49"/>
      <c r="IVT264" s="405"/>
      <c r="IVU264" s="405"/>
      <c r="IVV264" s="277"/>
      <c r="IVW264" s="277"/>
      <c r="IVX264" s="277"/>
      <c r="IVY264" s="277"/>
      <c r="IVZ264" s="277"/>
      <c r="IWA264" s="277"/>
      <c r="IWB264" s="277"/>
      <c r="IWC264" s="277"/>
      <c r="IWD264" s="402"/>
      <c r="IWE264" s="404"/>
      <c r="IWF264" s="49"/>
      <c r="IWG264" s="49"/>
      <c r="IWH264" s="49"/>
      <c r="IWI264" s="99"/>
      <c r="IWJ264" s="98"/>
      <c r="IWK264" s="49"/>
      <c r="IWL264" s="405"/>
      <c r="IWM264" s="405"/>
      <c r="IWN264" s="277"/>
      <c r="IWO264" s="277"/>
      <c r="IWP264" s="277"/>
      <c r="IWQ264" s="277"/>
      <c r="IWR264" s="277"/>
      <c r="IWS264" s="277"/>
      <c r="IWT264" s="277"/>
      <c r="IWU264" s="277"/>
      <c r="IWV264" s="402"/>
      <c r="IWW264" s="404"/>
      <c r="IWX264" s="49"/>
      <c r="IWY264" s="49"/>
      <c r="IWZ264" s="49"/>
      <c r="IXA264" s="99"/>
      <c r="IXB264" s="98"/>
      <c r="IXC264" s="49"/>
      <c r="IXD264" s="405"/>
      <c r="IXE264" s="405"/>
      <c r="IXF264" s="277"/>
      <c r="IXG264" s="277"/>
      <c r="IXH264" s="277"/>
      <c r="IXI264" s="277"/>
      <c r="IXJ264" s="277"/>
      <c r="IXK264" s="277"/>
      <c r="IXL264" s="277"/>
      <c r="IXM264" s="277"/>
      <c r="IXN264" s="402"/>
      <c r="IXO264" s="404"/>
      <c r="IXP264" s="49"/>
      <c r="IXQ264" s="49"/>
      <c r="IXR264" s="49"/>
      <c r="IXS264" s="99"/>
      <c r="IXT264" s="98"/>
      <c r="IXU264" s="49"/>
      <c r="IXV264" s="405"/>
      <c r="IXW264" s="405"/>
      <c r="IXX264" s="277"/>
      <c r="IXY264" s="277"/>
      <c r="IXZ264" s="277"/>
      <c r="IYA264" s="277"/>
      <c r="IYB264" s="277"/>
      <c r="IYC264" s="277"/>
      <c r="IYD264" s="277"/>
      <c r="IYE264" s="277"/>
      <c r="IYF264" s="402"/>
      <c r="IYG264" s="404"/>
      <c r="IYH264" s="49"/>
      <c r="IYI264" s="49"/>
      <c r="IYJ264" s="49"/>
      <c r="IYK264" s="99"/>
      <c r="IYL264" s="98"/>
      <c r="IYM264" s="49"/>
      <c r="IYN264" s="405"/>
      <c r="IYO264" s="405"/>
      <c r="IYP264" s="277"/>
      <c r="IYQ264" s="277"/>
      <c r="IYR264" s="277"/>
      <c r="IYS264" s="277"/>
      <c r="IYT264" s="277"/>
      <c r="IYU264" s="277"/>
      <c r="IYV264" s="277"/>
      <c r="IYW264" s="277"/>
      <c r="IYX264" s="402"/>
      <c r="IYY264" s="404"/>
      <c r="IYZ264" s="49"/>
      <c r="IZA264" s="49"/>
      <c r="IZB264" s="49"/>
      <c r="IZC264" s="99"/>
      <c r="IZD264" s="98"/>
      <c r="IZE264" s="49"/>
      <c r="IZF264" s="405"/>
      <c r="IZG264" s="405"/>
      <c r="IZH264" s="277"/>
      <c r="IZI264" s="277"/>
      <c r="IZJ264" s="277"/>
      <c r="IZK264" s="277"/>
      <c r="IZL264" s="277"/>
      <c r="IZM264" s="277"/>
      <c r="IZN264" s="277"/>
      <c r="IZO264" s="277"/>
      <c r="IZP264" s="402"/>
      <c r="IZQ264" s="404"/>
      <c r="IZR264" s="49"/>
      <c r="IZS264" s="49"/>
      <c r="IZT264" s="49"/>
      <c r="IZU264" s="99"/>
      <c r="IZV264" s="98"/>
      <c r="IZW264" s="49"/>
      <c r="IZX264" s="405"/>
      <c r="IZY264" s="405"/>
      <c r="IZZ264" s="277"/>
      <c r="JAA264" s="277"/>
      <c r="JAB264" s="277"/>
      <c r="JAC264" s="277"/>
      <c r="JAD264" s="277"/>
      <c r="JAE264" s="277"/>
      <c r="JAF264" s="277"/>
      <c r="JAG264" s="277"/>
      <c r="JAH264" s="402"/>
      <c r="JAI264" s="404"/>
      <c r="JAJ264" s="49"/>
      <c r="JAK264" s="49"/>
      <c r="JAL264" s="49"/>
      <c r="JAM264" s="99"/>
      <c r="JAN264" s="98"/>
      <c r="JAO264" s="49"/>
      <c r="JAP264" s="405"/>
      <c r="JAQ264" s="405"/>
      <c r="JAR264" s="277"/>
      <c r="JAS264" s="277"/>
      <c r="JAT264" s="277"/>
      <c r="JAU264" s="277"/>
      <c r="JAV264" s="277"/>
      <c r="JAW264" s="277"/>
      <c r="JAX264" s="277"/>
      <c r="JAY264" s="277"/>
      <c r="JAZ264" s="402"/>
      <c r="JBA264" s="404"/>
      <c r="JBB264" s="49"/>
      <c r="JBC264" s="49"/>
      <c r="JBD264" s="49"/>
      <c r="JBE264" s="99"/>
      <c r="JBF264" s="98"/>
      <c r="JBG264" s="49"/>
      <c r="JBH264" s="405"/>
      <c r="JBI264" s="405"/>
      <c r="JBJ264" s="277"/>
      <c r="JBK264" s="277"/>
      <c r="JBL264" s="277"/>
      <c r="JBM264" s="277"/>
      <c r="JBN264" s="277"/>
      <c r="JBO264" s="277"/>
      <c r="JBP264" s="277"/>
      <c r="JBQ264" s="277"/>
      <c r="JBR264" s="402"/>
      <c r="JBS264" s="404"/>
      <c r="JBT264" s="49"/>
      <c r="JBU264" s="49"/>
      <c r="JBV264" s="49"/>
      <c r="JBW264" s="99"/>
      <c r="JBX264" s="98"/>
      <c r="JBY264" s="49"/>
      <c r="JBZ264" s="405"/>
      <c r="JCA264" s="405"/>
      <c r="JCB264" s="277"/>
      <c r="JCC264" s="277"/>
      <c r="JCD264" s="277"/>
      <c r="JCE264" s="277"/>
      <c r="JCF264" s="277"/>
      <c r="JCG264" s="277"/>
      <c r="JCH264" s="277"/>
      <c r="JCI264" s="277"/>
      <c r="JCJ264" s="402"/>
      <c r="JCK264" s="404"/>
      <c r="JCL264" s="49"/>
      <c r="JCM264" s="49"/>
      <c r="JCN264" s="49"/>
      <c r="JCO264" s="99"/>
      <c r="JCP264" s="98"/>
      <c r="JCQ264" s="49"/>
      <c r="JCR264" s="405"/>
      <c r="JCS264" s="405"/>
      <c r="JCT264" s="277"/>
      <c r="JCU264" s="277"/>
      <c r="JCV264" s="277"/>
      <c r="JCW264" s="277"/>
      <c r="JCX264" s="277"/>
      <c r="JCY264" s="277"/>
      <c r="JCZ264" s="277"/>
      <c r="JDA264" s="277"/>
      <c r="JDB264" s="402"/>
      <c r="JDC264" s="404"/>
      <c r="JDD264" s="49"/>
      <c r="JDE264" s="49"/>
      <c r="JDF264" s="49"/>
      <c r="JDG264" s="99"/>
      <c r="JDH264" s="98"/>
      <c r="JDI264" s="49"/>
      <c r="JDJ264" s="405"/>
      <c r="JDK264" s="405"/>
      <c r="JDL264" s="277"/>
      <c r="JDM264" s="277"/>
      <c r="JDN264" s="277"/>
      <c r="JDO264" s="277"/>
      <c r="JDP264" s="277"/>
      <c r="JDQ264" s="277"/>
      <c r="JDR264" s="277"/>
      <c r="JDS264" s="277"/>
      <c r="JDT264" s="402"/>
      <c r="JDU264" s="404"/>
      <c r="JDV264" s="49"/>
      <c r="JDW264" s="49"/>
      <c r="JDX264" s="49"/>
      <c r="JDY264" s="99"/>
      <c r="JDZ264" s="98"/>
      <c r="JEA264" s="49"/>
      <c r="JEB264" s="405"/>
      <c r="JEC264" s="405"/>
      <c r="JED264" s="277"/>
      <c r="JEE264" s="277"/>
      <c r="JEF264" s="277"/>
      <c r="JEG264" s="277"/>
      <c r="JEH264" s="277"/>
      <c r="JEI264" s="277"/>
      <c r="JEJ264" s="277"/>
      <c r="JEK264" s="277"/>
      <c r="JEL264" s="402"/>
      <c r="JEM264" s="404"/>
      <c r="JEN264" s="49"/>
      <c r="JEO264" s="49"/>
      <c r="JEP264" s="49"/>
      <c r="JEQ264" s="99"/>
      <c r="JER264" s="98"/>
      <c r="JES264" s="49"/>
      <c r="JET264" s="405"/>
      <c r="JEU264" s="405"/>
      <c r="JEV264" s="277"/>
      <c r="JEW264" s="277"/>
      <c r="JEX264" s="277"/>
      <c r="JEY264" s="277"/>
      <c r="JEZ264" s="277"/>
      <c r="JFA264" s="277"/>
      <c r="JFB264" s="277"/>
      <c r="JFC264" s="277"/>
      <c r="JFD264" s="402"/>
      <c r="JFE264" s="404"/>
      <c r="JFF264" s="49"/>
      <c r="JFG264" s="49"/>
      <c r="JFH264" s="49"/>
      <c r="JFI264" s="99"/>
      <c r="JFJ264" s="98"/>
      <c r="JFK264" s="49"/>
      <c r="JFL264" s="405"/>
      <c r="JFM264" s="405"/>
      <c r="JFN264" s="277"/>
      <c r="JFO264" s="277"/>
      <c r="JFP264" s="277"/>
      <c r="JFQ264" s="277"/>
      <c r="JFR264" s="277"/>
      <c r="JFS264" s="277"/>
      <c r="JFT264" s="277"/>
      <c r="JFU264" s="277"/>
      <c r="JFV264" s="402"/>
      <c r="JFW264" s="404"/>
      <c r="JFX264" s="49"/>
      <c r="JFY264" s="49"/>
      <c r="JFZ264" s="49"/>
      <c r="JGA264" s="99"/>
      <c r="JGB264" s="98"/>
      <c r="JGC264" s="49"/>
      <c r="JGD264" s="405"/>
      <c r="JGE264" s="405"/>
      <c r="JGF264" s="277"/>
      <c r="JGG264" s="277"/>
      <c r="JGH264" s="277"/>
      <c r="JGI264" s="277"/>
      <c r="JGJ264" s="277"/>
      <c r="JGK264" s="277"/>
      <c r="JGL264" s="277"/>
      <c r="JGM264" s="277"/>
      <c r="JGN264" s="402"/>
      <c r="JGO264" s="404"/>
      <c r="JGP264" s="49"/>
      <c r="JGQ264" s="49"/>
      <c r="JGR264" s="49"/>
      <c r="JGS264" s="99"/>
      <c r="JGT264" s="98"/>
      <c r="JGU264" s="49"/>
      <c r="JGV264" s="405"/>
      <c r="JGW264" s="405"/>
      <c r="JGX264" s="277"/>
      <c r="JGY264" s="277"/>
      <c r="JGZ264" s="277"/>
      <c r="JHA264" s="277"/>
      <c r="JHB264" s="277"/>
      <c r="JHC264" s="277"/>
      <c r="JHD264" s="277"/>
      <c r="JHE264" s="277"/>
      <c r="JHF264" s="402"/>
      <c r="JHG264" s="404"/>
      <c r="JHH264" s="49"/>
      <c r="JHI264" s="49"/>
      <c r="JHJ264" s="49"/>
      <c r="JHK264" s="99"/>
      <c r="JHL264" s="98"/>
      <c r="JHM264" s="49"/>
      <c r="JHN264" s="405"/>
      <c r="JHO264" s="405"/>
      <c r="JHP264" s="277"/>
      <c r="JHQ264" s="277"/>
      <c r="JHR264" s="277"/>
      <c r="JHS264" s="277"/>
      <c r="JHT264" s="277"/>
      <c r="JHU264" s="277"/>
      <c r="JHV264" s="277"/>
      <c r="JHW264" s="277"/>
      <c r="JHX264" s="402"/>
      <c r="JHY264" s="404"/>
      <c r="JHZ264" s="49"/>
      <c r="JIA264" s="49"/>
      <c r="JIB264" s="49"/>
      <c r="JIC264" s="99"/>
      <c r="JID264" s="98"/>
      <c r="JIE264" s="49"/>
      <c r="JIF264" s="405"/>
      <c r="JIG264" s="405"/>
      <c r="JIH264" s="277"/>
      <c r="JII264" s="277"/>
      <c r="JIJ264" s="277"/>
      <c r="JIK264" s="277"/>
      <c r="JIL264" s="277"/>
      <c r="JIM264" s="277"/>
      <c r="JIN264" s="277"/>
      <c r="JIO264" s="277"/>
      <c r="JIP264" s="402"/>
      <c r="JIQ264" s="404"/>
      <c r="JIR264" s="49"/>
      <c r="JIS264" s="49"/>
      <c r="JIT264" s="49"/>
      <c r="JIU264" s="99"/>
      <c r="JIV264" s="98"/>
      <c r="JIW264" s="49"/>
      <c r="JIX264" s="405"/>
      <c r="JIY264" s="405"/>
      <c r="JIZ264" s="277"/>
      <c r="JJA264" s="277"/>
      <c r="JJB264" s="277"/>
      <c r="JJC264" s="277"/>
      <c r="JJD264" s="277"/>
      <c r="JJE264" s="277"/>
      <c r="JJF264" s="277"/>
      <c r="JJG264" s="277"/>
      <c r="JJH264" s="402"/>
      <c r="JJI264" s="404"/>
      <c r="JJJ264" s="49"/>
      <c r="JJK264" s="49"/>
      <c r="JJL264" s="49"/>
      <c r="JJM264" s="99"/>
      <c r="JJN264" s="98"/>
      <c r="JJO264" s="49"/>
      <c r="JJP264" s="405"/>
      <c r="JJQ264" s="405"/>
      <c r="JJR264" s="277"/>
      <c r="JJS264" s="277"/>
      <c r="JJT264" s="277"/>
      <c r="JJU264" s="277"/>
      <c r="JJV264" s="277"/>
      <c r="JJW264" s="277"/>
      <c r="JJX264" s="277"/>
      <c r="JJY264" s="277"/>
      <c r="JJZ264" s="402"/>
      <c r="JKA264" s="404"/>
      <c r="JKB264" s="49"/>
      <c r="JKC264" s="49"/>
      <c r="JKD264" s="49"/>
      <c r="JKE264" s="99"/>
      <c r="JKF264" s="98"/>
      <c r="JKG264" s="49"/>
      <c r="JKH264" s="405"/>
      <c r="JKI264" s="405"/>
      <c r="JKJ264" s="277"/>
      <c r="JKK264" s="277"/>
      <c r="JKL264" s="277"/>
      <c r="JKM264" s="277"/>
      <c r="JKN264" s="277"/>
      <c r="JKO264" s="277"/>
      <c r="JKP264" s="277"/>
      <c r="JKQ264" s="277"/>
      <c r="JKR264" s="402"/>
      <c r="JKS264" s="404"/>
      <c r="JKT264" s="49"/>
      <c r="JKU264" s="49"/>
      <c r="JKV264" s="49"/>
      <c r="JKW264" s="99"/>
      <c r="JKX264" s="98"/>
      <c r="JKY264" s="49"/>
      <c r="JKZ264" s="405"/>
      <c r="JLA264" s="405"/>
      <c r="JLB264" s="277"/>
      <c r="JLC264" s="277"/>
      <c r="JLD264" s="277"/>
      <c r="JLE264" s="277"/>
      <c r="JLF264" s="277"/>
      <c r="JLG264" s="277"/>
      <c r="JLH264" s="277"/>
      <c r="JLI264" s="277"/>
      <c r="JLJ264" s="402"/>
      <c r="JLK264" s="404"/>
      <c r="JLL264" s="49"/>
      <c r="JLM264" s="49"/>
      <c r="JLN264" s="49"/>
      <c r="JLO264" s="99"/>
      <c r="JLP264" s="98"/>
      <c r="JLQ264" s="49"/>
      <c r="JLR264" s="405"/>
      <c r="JLS264" s="405"/>
      <c r="JLT264" s="277"/>
      <c r="JLU264" s="277"/>
      <c r="JLV264" s="277"/>
      <c r="JLW264" s="277"/>
      <c r="JLX264" s="277"/>
      <c r="JLY264" s="277"/>
      <c r="JLZ264" s="277"/>
      <c r="JMA264" s="277"/>
      <c r="JMB264" s="402"/>
      <c r="JMC264" s="404"/>
      <c r="JMD264" s="49"/>
      <c r="JME264" s="49"/>
      <c r="JMF264" s="49"/>
      <c r="JMG264" s="99"/>
      <c r="JMH264" s="98"/>
      <c r="JMI264" s="49"/>
      <c r="JMJ264" s="405"/>
      <c r="JMK264" s="405"/>
      <c r="JML264" s="277"/>
      <c r="JMM264" s="277"/>
      <c r="JMN264" s="277"/>
      <c r="JMO264" s="277"/>
      <c r="JMP264" s="277"/>
      <c r="JMQ264" s="277"/>
      <c r="JMR264" s="277"/>
      <c r="JMS264" s="277"/>
      <c r="JMT264" s="402"/>
      <c r="JMU264" s="404"/>
      <c r="JMV264" s="49"/>
      <c r="JMW264" s="49"/>
      <c r="JMX264" s="49"/>
      <c r="JMY264" s="99"/>
      <c r="JMZ264" s="98"/>
      <c r="JNA264" s="49"/>
      <c r="JNB264" s="405"/>
      <c r="JNC264" s="405"/>
      <c r="JND264" s="277"/>
      <c r="JNE264" s="277"/>
      <c r="JNF264" s="277"/>
      <c r="JNG264" s="277"/>
      <c r="JNH264" s="277"/>
      <c r="JNI264" s="277"/>
      <c r="JNJ264" s="277"/>
      <c r="JNK264" s="277"/>
      <c r="JNL264" s="402"/>
      <c r="JNM264" s="404"/>
      <c r="JNN264" s="49"/>
      <c r="JNO264" s="49"/>
      <c r="JNP264" s="49"/>
      <c r="JNQ264" s="99"/>
      <c r="JNR264" s="98"/>
      <c r="JNS264" s="49"/>
      <c r="JNT264" s="405"/>
      <c r="JNU264" s="405"/>
      <c r="JNV264" s="277"/>
      <c r="JNW264" s="277"/>
      <c r="JNX264" s="277"/>
      <c r="JNY264" s="277"/>
      <c r="JNZ264" s="277"/>
      <c r="JOA264" s="277"/>
      <c r="JOB264" s="277"/>
      <c r="JOC264" s="277"/>
      <c r="JOD264" s="402"/>
      <c r="JOE264" s="404"/>
      <c r="JOF264" s="49"/>
      <c r="JOG264" s="49"/>
      <c r="JOH264" s="49"/>
      <c r="JOI264" s="99"/>
      <c r="JOJ264" s="98"/>
      <c r="JOK264" s="49"/>
      <c r="JOL264" s="405"/>
      <c r="JOM264" s="405"/>
      <c r="JON264" s="277"/>
      <c r="JOO264" s="277"/>
      <c r="JOP264" s="277"/>
      <c r="JOQ264" s="277"/>
      <c r="JOR264" s="277"/>
      <c r="JOS264" s="277"/>
      <c r="JOT264" s="277"/>
      <c r="JOU264" s="277"/>
      <c r="JOV264" s="402"/>
      <c r="JOW264" s="404"/>
      <c r="JOX264" s="49"/>
      <c r="JOY264" s="49"/>
      <c r="JOZ264" s="49"/>
      <c r="JPA264" s="99"/>
      <c r="JPB264" s="98"/>
      <c r="JPC264" s="49"/>
      <c r="JPD264" s="405"/>
      <c r="JPE264" s="405"/>
      <c r="JPF264" s="277"/>
      <c r="JPG264" s="277"/>
      <c r="JPH264" s="277"/>
      <c r="JPI264" s="277"/>
      <c r="JPJ264" s="277"/>
      <c r="JPK264" s="277"/>
      <c r="JPL264" s="277"/>
      <c r="JPM264" s="277"/>
      <c r="JPN264" s="402"/>
      <c r="JPO264" s="404"/>
      <c r="JPP264" s="49"/>
      <c r="JPQ264" s="49"/>
      <c r="JPR264" s="49"/>
      <c r="JPS264" s="99"/>
      <c r="JPT264" s="98"/>
      <c r="JPU264" s="49"/>
      <c r="JPV264" s="405"/>
      <c r="JPW264" s="405"/>
      <c r="JPX264" s="277"/>
      <c r="JPY264" s="277"/>
      <c r="JPZ264" s="277"/>
      <c r="JQA264" s="277"/>
      <c r="JQB264" s="277"/>
      <c r="JQC264" s="277"/>
      <c r="JQD264" s="277"/>
      <c r="JQE264" s="277"/>
      <c r="JQF264" s="402"/>
      <c r="JQG264" s="404"/>
      <c r="JQH264" s="49"/>
      <c r="JQI264" s="49"/>
      <c r="JQJ264" s="49"/>
      <c r="JQK264" s="99"/>
      <c r="JQL264" s="98"/>
      <c r="JQM264" s="49"/>
      <c r="JQN264" s="405"/>
      <c r="JQO264" s="405"/>
      <c r="JQP264" s="277"/>
      <c r="JQQ264" s="277"/>
      <c r="JQR264" s="277"/>
      <c r="JQS264" s="277"/>
      <c r="JQT264" s="277"/>
      <c r="JQU264" s="277"/>
      <c r="JQV264" s="277"/>
      <c r="JQW264" s="277"/>
      <c r="JQX264" s="402"/>
      <c r="JQY264" s="404"/>
      <c r="JQZ264" s="49"/>
      <c r="JRA264" s="49"/>
      <c r="JRB264" s="49"/>
      <c r="JRC264" s="99"/>
      <c r="JRD264" s="98"/>
      <c r="JRE264" s="49"/>
      <c r="JRF264" s="405"/>
      <c r="JRG264" s="405"/>
      <c r="JRH264" s="277"/>
      <c r="JRI264" s="277"/>
      <c r="JRJ264" s="277"/>
      <c r="JRK264" s="277"/>
      <c r="JRL264" s="277"/>
      <c r="JRM264" s="277"/>
      <c r="JRN264" s="277"/>
      <c r="JRO264" s="277"/>
      <c r="JRP264" s="402"/>
      <c r="JRQ264" s="404"/>
      <c r="JRR264" s="49"/>
      <c r="JRS264" s="49"/>
      <c r="JRT264" s="49"/>
      <c r="JRU264" s="99"/>
      <c r="JRV264" s="98"/>
      <c r="JRW264" s="49"/>
      <c r="JRX264" s="405"/>
      <c r="JRY264" s="405"/>
      <c r="JRZ264" s="277"/>
      <c r="JSA264" s="277"/>
      <c r="JSB264" s="277"/>
      <c r="JSC264" s="277"/>
      <c r="JSD264" s="277"/>
      <c r="JSE264" s="277"/>
      <c r="JSF264" s="277"/>
      <c r="JSG264" s="277"/>
      <c r="JSH264" s="402"/>
      <c r="JSI264" s="404"/>
      <c r="JSJ264" s="49"/>
      <c r="JSK264" s="49"/>
      <c r="JSL264" s="49"/>
      <c r="JSM264" s="99"/>
      <c r="JSN264" s="98"/>
      <c r="JSO264" s="49"/>
      <c r="JSP264" s="405"/>
      <c r="JSQ264" s="405"/>
      <c r="JSR264" s="277"/>
      <c r="JSS264" s="277"/>
      <c r="JST264" s="277"/>
      <c r="JSU264" s="277"/>
      <c r="JSV264" s="277"/>
      <c r="JSW264" s="277"/>
      <c r="JSX264" s="277"/>
      <c r="JSY264" s="277"/>
      <c r="JSZ264" s="402"/>
      <c r="JTA264" s="404"/>
      <c r="JTB264" s="49"/>
      <c r="JTC264" s="49"/>
      <c r="JTD264" s="49"/>
      <c r="JTE264" s="99"/>
      <c r="JTF264" s="98"/>
      <c r="JTG264" s="49"/>
      <c r="JTH264" s="405"/>
      <c r="JTI264" s="405"/>
      <c r="JTJ264" s="277"/>
      <c r="JTK264" s="277"/>
      <c r="JTL264" s="277"/>
      <c r="JTM264" s="277"/>
      <c r="JTN264" s="277"/>
      <c r="JTO264" s="277"/>
      <c r="JTP264" s="277"/>
      <c r="JTQ264" s="277"/>
      <c r="JTR264" s="402"/>
      <c r="JTS264" s="404"/>
      <c r="JTT264" s="49"/>
      <c r="JTU264" s="49"/>
      <c r="JTV264" s="49"/>
      <c r="JTW264" s="99"/>
      <c r="JTX264" s="98"/>
      <c r="JTY264" s="49"/>
      <c r="JTZ264" s="405"/>
      <c r="JUA264" s="405"/>
      <c r="JUB264" s="277"/>
      <c r="JUC264" s="277"/>
      <c r="JUD264" s="277"/>
      <c r="JUE264" s="277"/>
      <c r="JUF264" s="277"/>
      <c r="JUG264" s="277"/>
      <c r="JUH264" s="277"/>
      <c r="JUI264" s="277"/>
      <c r="JUJ264" s="402"/>
      <c r="JUK264" s="404"/>
      <c r="JUL264" s="49"/>
      <c r="JUM264" s="49"/>
      <c r="JUN264" s="49"/>
      <c r="JUO264" s="99"/>
      <c r="JUP264" s="98"/>
      <c r="JUQ264" s="49"/>
      <c r="JUR264" s="405"/>
      <c r="JUS264" s="405"/>
      <c r="JUT264" s="277"/>
      <c r="JUU264" s="277"/>
      <c r="JUV264" s="277"/>
      <c r="JUW264" s="277"/>
      <c r="JUX264" s="277"/>
      <c r="JUY264" s="277"/>
      <c r="JUZ264" s="277"/>
      <c r="JVA264" s="277"/>
      <c r="JVB264" s="402"/>
      <c r="JVC264" s="404"/>
      <c r="JVD264" s="49"/>
      <c r="JVE264" s="49"/>
      <c r="JVF264" s="49"/>
      <c r="JVG264" s="99"/>
      <c r="JVH264" s="98"/>
      <c r="JVI264" s="49"/>
      <c r="JVJ264" s="405"/>
      <c r="JVK264" s="405"/>
      <c r="JVL264" s="277"/>
      <c r="JVM264" s="277"/>
      <c r="JVN264" s="277"/>
      <c r="JVO264" s="277"/>
      <c r="JVP264" s="277"/>
      <c r="JVQ264" s="277"/>
      <c r="JVR264" s="277"/>
      <c r="JVS264" s="277"/>
      <c r="JVT264" s="402"/>
      <c r="JVU264" s="404"/>
      <c r="JVV264" s="49"/>
      <c r="JVW264" s="49"/>
      <c r="JVX264" s="49"/>
      <c r="JVY264" s="99"/>
      <c r="JVZ264" s="98"/>
      <c r="JWA264" s="49"/>
      <c r="JWB264" s="405"/>
      <c r="JWC264" s="405"/>
      <c r="JWD264" s="277"/>
      <c r="JWE264" s="277"/>
      <c r="JWF264" s="277"/>
      <c r="JWG264" s="277"/>
      <c r="JWH264" s="277"/>
      <c r="JWI264" s="277"/>
      <c r="JWJ264" s="277"/>
      <c r="JWK264" s="277"/>
      <c r="JWL264" s="402"/>
      <c r="JWM264" s="404"/>
      <c r="JWN264" s="49"/>
      <c r="JWO264" s="49"/>
      <c r="JWP264" s="49"/>
      <c r="JWQ264" s="99"/>
      <c r="JWR264" s="98"/>
      <c r="JWS264" s="49"/>
      <c r="JWT264" s="405"/>
      <c r="JWU264" s="405"/>
      <c r="JWV264" s="277"/>
      <c r="JWW264" s="277"/>
      <c r="JWX264" s="277"/>
      <c r="JWY264" s="277"/>
      <c r="JWZ264" s="277"/>
      <c r="JXA264" s="277"/>
      <c r="JXB264" s="277"/>
      <c r="JXC264" s="277"/>
      <c r="JXD264" s="402"/>
      <c r="JXE264" s="404"/>
      <c r="JXF264" s="49"/>
      <c r="JXG264" s="49"/>
      <c r="JXH264" s="49"/>
      <c r="JXI264" s="99"/>
      <c r="JXJ264" s="98"/>
      <c r="JXK264" s="49"/>
      <c r="JXL264" s="405"/>
      <c r="JXM264" s="405"/>
      <c r="JXN264" s="277"/>
      <c r="JXO264" s="277"/>
      <c r="JXP264" s="277"/>
      <c r="JXQ264" s="277"/>
      <c r="JXR264" s="277"/>
      <c r="JXS264" s="277"/>
      <c r="JXT264" s="277"/>
      <c r="JXU264" s="277"/>
      <c r="JXV264" s="402"/>
      <c r="JXW264" s="404"/>
      <c r="JXX264" s="49"/>
      <c r="JXY264" s="49"/>
      <c r="JXZ264" s="49"/>
      <c r="JYA264" s="99"/>
      <c r="JYB264" s="98"/>
      <c r="JYC264" s="49"/>
      <c r="JYD264" s="405"/>
      <c r="JYE264" s="405"/>
      <c r="JYF264" s="277"/>
      <c r="JYG264" s="277"/>
      <c r="JYH264" s="277"/>
      <c r="JYI264" s="277"/>
      <c r="JYJ264" s="277"/>
      <c r="JYK264" s="277"/>
      <c r="JYL264" s="277"/>
      <c r="JYM264" s="277"/>
      <c r="JYN264" s="402"/>
      <c r="JYO264" s="404"/>
      <c r="JYP264" s="49"/>
      <c r="JYQ264" s="49"/>
      <c r="JYR264" s="49"/>
      <c r="JYS264" s="99"/>
      <c r="JYT264" s="98"/>
      <c r="JYU264" s="49"/>
      <c r="JYV264" s="405"/>
      <c r="JYW264" s="405"/>
      <c r="JYX264" s="277"/>
      <c r="JYY264" s="277"/>
      <c r="JYZ264" s="277"/>
      <c r="JZA264" s="277"/>
      <c r="JZB264" s="277"/>
      <c r="JZC264" s="277"/>
      <c r="JZD264" s="277"/>
      <c r="JZE264" s="277"/>
      <c r="JZF264" s="402"/>
      <c r="JZG264" s="404"/>
      <c r="JZH264" s="49"/>
      <c r="JZI264" s="49"/>
      <c r="JZJ264" s="49"/>
      <c r="JZK264" s="99"/>
      <c r="JZL264" s="98"/>
      <c r="JZM264" s="49"/>
      <c r="JZN264" s="405"/>
      <c r="JZO264" s="405"/>
      <c r="JZP264" s="277"/>
      <c r="JZQ264" s="277"/>
      <c r="JZR264" s="277"/>
      <c r="JZS264" s="277"/>
      <c r="JZT264" s="277"/>
      <c r="JZU264" s="277"/>
      <c r="JZV264" s="277"/>
      <c r="JZW264" s="277"/>
      <c r="JZX264" s="402"/>
      <c r="JZY264" s="404"/>
      <c r="JZZ264" s="49"/>
      <c r="KAA264" s="49"/>
      <c r="KAB264" s="49"/>
      <c r="KAC264" s="99"/>
      <c r="KAD264" s="98"/>
      <c r="KAE264" s="49"/>
      <c r="KAF264" s="405"/>
      <c r="KAG264" s="405"/>
      <c r="KAH264" s="277"/>
      <c r="KAI264" s="277"/>
      <c r="KAJ264" s="277"/>
      <c r="KAK264" s="277"/>
      <c r="KAL264" s="277"/>
      <c r="KAM264" s="277"/>
      <c r="KAN264" s="277"/>
      <c r="KAO264" s="277"/>
      <c r="KAP264" s="402"/>
      <c r="KAQ264" s="404"/>
      <c r="KAR264" s="49"/>
      <c r="KAS264" s="49"/>
      <c r="KAT264" s="49"/>
      <c r="KAU264" s="99"/>
      <c r="KAV264" s="98"/>
      <c r="KAW264" s="49"/>
      <c r="KAX264" s="405"/>
      <c r="KAY264" s="405"/>
      <c r="KAZ264" s="277"/>
      <c r="KBA264" s="277"/>
      <c r="KBB264" s="277"/>
      <c r="KBC264" s="277"/>
      <c r="KBD264" s="277"/>
      <c r="KBE264" s="277"/>
      <c r="KBF264" s="277"/>
      <c r="KBG264" s="277"/>
      <c r="KBH264" s="402"/>
      <c r="KBI264" s="404"/>
      <c r="KBJ264" s="49"/>
      <c r="KBK264" s="49"/>
      <c r="KBL264" s="49"/>
      <c r="KBM264" s="99"/>
      <c r="KBN264" s="98"/>
      <c r="KBO264" s="49"/>
      <c r="KBP264" s="405"/>
      <c r="KBQ264" s="405"/>
      <c r="KBR264" s="277"/>
      <c r="KBS264" s="277"/>
      <c r="KBT264" s="277"/>
      <c r="KBU264" s="277"/>
      <c r="KBV264" s="277"/>
      <c r="KBW264" s="277"/>
      <c r="KBX264" s="277"/>
      <c r="KBY264" s="277"/>
      <c r="KBZ264" s="402"/>
      <c r="KCA264" s="404"/>
      <c r="KCB264" s="49"/>
      <c r="KCC264" s="49"/>
      <c r="KCD264" s="49"/>
      <c r="KCE264" s="99"/>
      <c r="KCF264" s="98"/>
      <c r="KCG264" s="49"/>
      <c r="KCH264" s="405"/>
      <c r="KCI264" s="405"/>
      <c r="KCJ264" s="277"/>
      <c r="KCK264" s="277"/>
      <c r="KCL264" s="277"/>
      <c r="KCM264" s="277"/>
      <c r="KCN264" s="277"/>
      <c r="KCO264" s="277"/>
      <c r="KCP264" s="277"/>
      <c r="KCQ264" s="277"/>
      <c r="KCR264" s="402"/>
      <c r="KCS264" s="404"/>
      <c r="KCT264" s="49"/>
      <c r="KCU264" s="49"/>
      <c r="KCV264" s="49"/>
      <c r="KCW264" s="99"/>
      <c r="KCX264" s="98"/>
      <c r="KCY264" s="49"/>
      <c r="KCZ264" s="405"/>
      <c r="KDA264" s="405"/>
      <c r="KDB264" s="277"/>
      <c r="KDC264" s="277"/>
      <c r="KDD264" s="277"/>
      <c r="KDE264" s="277"/>
      <c r="KDF264" s="277"/>
      <c r="KDG264" s="277"/>
      <c r="KDH264" s="277"/>
      <c r="KDI264" s="277"/>
      <c r="KDJ264" s="402"/>
      <c r="KDK264" s="404"/>
      <c r="KDL264" s="49"/>
      <c r="KDM264" s="49"/>
      <c r="KDN264" s="49"/>
      <c r="KDO264" s="99"/>
      <c r="KDP264" s="98"/>
      <c r="KDQ264" s="49"/>
      <c r="KDR264" s="405"/>
      <c r="KDS264" s="405"/>
      <c r="KDT264" s="277"/>
      <c r="KDU264" s="277"/>
      <c r="KDV264" s="277"/>
      <c r="KDW264" s="277"/>
      <c r="KDX264" s="277"/>
      <c r="KDY264" s="277"/>
      <c r="KDZ264" s="277"/>
      <c r="KEA264" s="277"/>
      <c r="KEB264" s="402"/>
      <c r="KEC264" s="404"/>
      <c r="KED264" s="49"/>
      <c r="KEE264" s="49"/>
      <c r="KEF264" s="49"/>
      <c r="KEG264" s="99"/>
      <c r="KEH264" s="98"/>
      <c r="KEI264" s="49"/>
      <c r="KEJ264" s="405"/>
      <c r="KEK264" s="405"/>
      <c r="KEL264" s="277"/>
      <c r="KEM264" s="277"/>
      <c r="KEN264" s="277"/>
      <c r="KEO264" s="277"/>
      <c r="KEP264" s="277"/>
      <c r="KEQ264" s="277"/>
      <c r="KER264" s="277"/>
      <c r="KES264" s="277"/>
      <c r="KET264" s="402"/>
      <c r="KEU264" s="404"/>
      <c r="KEV264" s="49"/>
      <c r="KEW264" s="49"/>
      <c r="KEX264" s="49"/>
      <c r="KEY264" s="99"/>
      <c r="KEZ264" s="98"/>
      <c r="KFA264" s="49"/>
      <c r="KFB264" s="405"/>
      <c r="KFC264" s="405"/>
      <c r="KFD264" s="277"/>
      <c r="KFE264" s="277"/>
      <c r="KFF264" s="277"/>
      <c r="KFG264" s="277"/>
      <c r="KFH264" s="277"/>
      <c r="KFI264" s="277"/>
      <c r="KFJ264" s="277"/>
      <c r="KFK264" s="277"/>
      <c r="KFL264" s="402"/>
      <c r="KFM264" s="404"/>
      <c r="KFN264" s="49"/>
      <c r="KFO264" s="49"/>
      <c r="KFP264" s="49"/>
      <c r="KFQ264" s="99"/>
      <c r="KFR264" s="98"/>
      <c r="KFS264" s="49"/>
      <c r="KFT264" s="405"/>
      <c r="KFU264" s="405"/>
      <c r="KFV264" s="277"/>
      <c r="KFW264" s="277"/>
      <c r="KFX264" s="277"/>
      <c r="KFY264" s="277"/>
      <c r="KFZ264" s="277"/>
      <c r="KGA264" s="277"/>
      <c r="KGB264" s="277"/>
      <c r="KGC264" s="277"/>
      <c r="KGD264" s="402"/>
      <c r="KGE264" s="404"/>
      <c r="KGF264" s="49"/>
      <c r="KGG264" s="49"/>
      <c r="KGH264" s="49"/>
      <c r="KGI264" s="99"/>
      <c r="KGJ264" s="98"/>
      <c r="KGK264" s="49"/>
      <c r="KGL264" s="405"/>
      <c r="KGM264" s="405"/>
      <c r="KGN264" s="277"/>
      <c r="KGO264" s="277"/>
      <c r="KGP264" s="277"/>
      <c r="KGQ264" s="277"/>
      <c r="KGR264" s="277"/>
      <c r="KGS264" s="277"/>
      <c r="KGT264" s="277"/>
      <c r="KGU264" s="277"/>
      <c r="KGV264" s="402"/>
      <c r="KGW264" s="404"/>
      <c r="KGX264" s="49"/>
      <c r="KGY264" s="49"/>
      <c r="KGZ264" s="49"/>
      <c r="KHA264" s="99"/>
      <c r="KHB264" s="98"/>
      <c r="KHC264" s="49"/>
      <c r="KHD264" s="405"/>
      <c r="KHE264" s="405"/>
      <c r="KHF264" s="277"/>
      <c r="KHG264" s="277"/>
      <c r="KHH264" s="277"/>
      <c r="KHI264" s="277"/>
      <c r="KHJ264" s="277"/>
      <c r="KHK264" s="277"/>
      <c r="KHL264" s="277"/>
      <c r="KHM264" s="277"/>
      <c r="KHN264" s="402"/>
      <c r="KHO264" s="404"/>
      <c r="KHP264" s="49"/>
      <c r="KHQ264" s="49"/>
      <c r="KHR264" s="49"/>
      <c r="KHS264" s="99"/>
      <c r="KHT264" s="98"/>
      <c r="KHU264" s="49"/>
      <c r="KHV264" s="405"/>
      <c r="KHW264" s="405"/>
      <c r="KHX264" s="277"/>
      <c r="KHY264" s="277"/>
      <c r="KHZ264" s="277"/>
      <c r="KIA264" s="277"/>
      <c r="KIB264" s="277"/>
      <c r="KIC264" s="277"/>
      <c r="KID264" s="277"/>
      <c r="KIE264" s="277"/>
      <c r="KIF264" s="402"/>
      <c r="KIG264" s="404"/>
      <c r="KIH264" s="49"/>
      <c r="KII264" s="49"/>
      <c r="KIJ264" s="49"/>
      <c r="KIK264" s="99"/>
      <c r="KIL264" s="98"/>
      <c r="KIM264" s="49"/>
      <c r="KIN264" s="405"/>
      <c r="KIO264" s="405"/>
      <c r="KIP264" s="277"/>
      <c r="KIQ264" s="277"/>
      <c r="KIR264" s="277"/>
      <c r="KIS264" s="277"/>
      <c r="KIT264" s="277"/>
      <c r="KIU264" s="277"/>
      <c r="KIV264" s="277"/>
      <c r="KIW264" s="277"/>
      <c r="KIX264" s="402"/>
      <c r="KIY264" s="404"/>
      <c r="KIZ264" s="49"/>
      <c r="KJA264" s="49"/>
      <c r="KJB264" s="49"/>
      <c r="KJC264" s="99"/>
      <c r="KJD264" s="98"/>
      <c r="KJE264" s="49"/>
      <c r="KJF264" s="405"/>
      <c r="KJG264" s="405"/>
      <c r="KJH264" s="277"/>
      <c r="KJI264" s="277"/>
      <c r="KJJ264" s="277"/>
      <c r="KJK264" s="277"/>
      <c r="KJL264" s="277"/>
      <c r="KJM264" s="277"/>
      <c r="KJN264" s="277"/>
      <c r="KJO264" s="277"/>
      <c r="KJP264" s="402"/>
      <c r="KJQ264" s="404"/>
      <c r="KJR264" s="49"/>
      <c r="KJS264" s="49"/>
      <c r="KJT264" s="49"/>
      <c r="KJU264" s="99"/>
      <c r="KJV264" s="98"/>
      <c r="KJW264" s="49"/>
      <c r="KJX264" s="405"/>
      <c r="KJY264" s="405"/>
      <c r="KJZ264" s="277"/>
      <c r="KKA264" s="277"/>
      <c r="KKB264" s="277"/>
      <c r="KKC264" s="277"/>
      <c r="KKD264" s="277"/>
      <c r="KKE264" s="277"/>
      <c r="KKF264" s="277"/>
      <c r="KKG264" s="277"/>
      <c r="KKH264" s="402"/>
      <c r="KKI264" s="404"/>
      <c r="KKJ264" s="49"/>
      <c r="KKK264" s="49"/>
      <c r="KKL264" s="49"/>
      <c r="KKM264" s="99"/>
      <c r="KKN264" s="98"/>
      <c r="KKO264" s="49"/>
      <c r="KKP264" s="405"/>
      <c r="KKQ264" s="405"/>
      <c r="KKR264" s="277"/>
      <c r="KKS264" s="277"/>
      <c r="KKT264" s="277"/>
      <c r="KKU264" s="277"/>
      <c r="KKV264" s="277"/>
      <c r="KKW264" s="277"/>
      <c r="KKX264" s="277"/>
      <c r="KKY264" s="277"/>
      <c r="KKZ264" s="402"/>
      <c r="KLA264" s="404"/>
      <c r="KLB264" s="49"/>
      <c r="KLC264" s="49"/>
      <c r="KLD264" s="49"/>
      <c r="KLE264" s="99"/>
      <c r="KLF264" s="98"/>
      <c r="KLG264" s="49"/>
      <c r="KLH264" s="405"/>
      <c r="KLI264" s="405"/>
      <c r="KLJ264" s="277"/>
      <c r="KLK264" s="277"/>
      <c r="KLL264" s="277"/>
      <c r="KLM264" s="277"/>
      <c r="KLN264" s="277"/>
      <c r="KLO264" s="277"/>
      <c r="KLP264" s="277"/>
      <c r="KLQ264" s="277"/>
      <c r="KLR264" s="402"/>
      <c r="KLS264" s="404"/>
      <c r="KLT264" s="49"/>
      <c r="KLU264" s="49"/>
      <c r="KLV264" s="49"/>
      <c r="KLW264" s="99"/>
      <c r="KLX264" s="98"/>
      <c r="KLY264" s="49"/>
      <c r="KLZ264" s="405"/>
      <c r="KMA264" s="405"/>
      <c r="KMB264" s="277"/>
      <c r="KMC264" s="277"/>
      <c r="KMD264" s="277"/>
      <c r="KME264" s="277"/>
      <c r="KMF264" s="277"/>
      <c r="KMG264" s="277"/>
      <c r="KMH264" s="277"/>
      <c r="KMI264" s="277"/>
      <c r="KMJ264" s="402"/>
      <c r="KMK264" s="404"/>
      <c r="KML264" s="49"/>
      <c r="KMM264" s="49"/>
      <c r="KMN264" s="49"/>
      <c r="KMO264" s="99"/>
      <c r="KMP264" s="98"/>
      <c r="KMQ264" s="49"/>
      <c r="KMR264" s="405"/>
      <c r="KMS264" s="405"/>
      <c r="KMT264" s="277"/>
      <c r="KMU264" s="277"/>
      <c r="KMV264" s="277"/>
      <c r="KMW264" s="277"/>
      <c r="KMX264" s="277"/>
      <c r="KMY264" s="277"/>
      <c r="KMZ264" s="277"/>
      <c r="KNA264" s="277"/>
      <c r="KNB264" s="402"/>
      <c r="KNC264" s="404"/>
      <c r="KND264" s="49"/>
      <c r="KNE264" s="49"/>
      <c r="KNF264" s="49"/>
      <c r="KNG264" s="99"/>
      <c r="KNH264" s="98"/>
      <c r="KNI264" s="49"/>
      <c r="KNJ264" s="405"/>
      <c r="KNK264" s="405"/>
      <c r="KNL264" s="277"/>
      <c r="KNM264" s="277"/>
      <c r="KNN264" s="277"/>
      <c r="KNO264" s="277"/>
      <c r="KNP264" s="277"/>
      <c r="KNQ264" s="277"/>
      <c r="KNR264" s="277"/>
      <c r="KNS264" s="277"/>
      <c r="KNT264" s="402"/>
      <c r="KNU264" s="404"/>
      <c r="KNV264" s="49"/>
      <c r="KNW264" s="49"/>
      <c r="KNX264" s="49"/>
      <c r="KNY264" s="99"/>
      <c r="KNZ264" s="98"/>
      <c r="KOA264" s="49"/>
      <c r="KOB264" s="405"/>
      <c r="KOC264" s="405"/>
      <c r="KOD264" s="277"/>
      <c r="KOE264" s="277"/>
      <c r="KOF264" s="277"/>
      <c r="KOG264" s="277"/>
      <c r="KOH264" s="277"/>
      <c r="KOI264" s="277"/>
      <c r="KOJ264" s="277"/>
      <c r="KOK264" s="277"/>
      <c r="KOL264" s="402"/>
      <c r="KOM264" s="404"/>
      <c r="KON264" s="49"/>
      <c r="KOO264" s="49"/>
      <c r="KOP264" s="49"/>
      <c r="KOQ264" s="99"/>
      <c r="KOR264" s="98"/>
      <c r="KOS264" s="49"/>
      <c r="KOT264" s="405"/>
      <c r="KOU264" s="405"/>
      <c r="KOV264" s="277"/>
      <c r="KOW264" s="277"/>
      <c r="KOX264" s="277"/>
      <c r="KOY264" s="277"/>
      <c r="KOZ264" s="277"/>
      <c r="KPA264" s="277"/>
      <c r="KPB264" s="277"/>
      <c r="KPC264" s="277"/>
      <c r="KPD264" s="402"/>
      <c r="KPE264" s="404"/>
      <c r="KPF264" s="49"/>
      <c r="KPG264" s="49"/>
      <c r="KPH264" s="49"/>
      <c r="KPI264" s="99"/>
      <c r="KPJ264" s="98"/>
      <c r="KPK264" s="49"/>
      <c r="KPL264" s="405"/>
      <c r="KPM264" s="405"/>
      <c r="KPN264" s="277"/>
      <c r="KPO264" s="277"/>
      <c r="KPP264" s="277"/>
      <c r="KPQ264" s="277"/>
      <c r="KPR264" s="277"/>
      <c r="KPS264" s="277"/>
      <c r="KPT264" s="277"/>
      <c r="KPU264" s="277"/>
      <c r="KPV264" s="402"/>
      <c r="KPW264" s="404"/>
      <c r="KPX264" s="49"/>
      <c r="KPY264" s="49"/>
      <c r="KPZ264" s="49"/>
      <c r="KQA264" s="99"/>
      <c r="KQB264" s="98"/>
      <c r="KQC264" s="49"/>
      <c r="KQD264" s="405"/>
      <c r="KQE264" s="405"/>
      <c r="KQF264" s="277"/>
      <c r="KQG264" s="277"/>
      <c r="KQH264" s="277"/>
      <c r="KQI264" s="277"/>
      <c r="KQJ264" s="277"/>
      <c r="KQK264" s="277"/>
      <c r="KQL264" s="277"/>
      <c r="KQM264" s="277"/>
      <c r="KQN264" s="402"/>
      <c r="KQO264" s="404"/>
      <c r="KQP264" s="49"/>
      <c r="KQQ264" s="49"/>
      <c r="KQR264" s="49"/>
      <c r="KQS264" s="99"/>
      <c r="KQT264" s="98"/>
      <c r="KQU264" s="49"/>
      <c r="KQV264" s="405"/>
      <c r="KQW264" s="405"/>
      <c r="KQX264" s="277"/>
      <c r="KQY264" s="277"/>
      <c r="KQZ264" s="277"/>
      <c r="KRA264" s="277"/>
      <c r="KRB264" s="277"/>
      <c r="KRC264" s="277"/>
      <c r="KRD264" s="277"/>
      <c r="KRE264" s="277"/>
      <c r="KRF264" s="402"/>
      <c r="KRG264" s="404"/>
      <c r="KRH264" s="49"/>
      <c r="KRI264" s="49"/>
      <c r="KRJ264" s="49"/>
      <c r="KRK264" s="99"/>
      <c r="KRL264" s="98"/>
      <c r="KRM264" s="49"/>
      <c r="KRN264" s="405"/>
      <c r="KRO264" s="405"/>
      <c r="KRP264" s="277"/>
      <c r="KRQ264" s="277"/>
      <c r="KRR264" s="277"/>
      <c r="KRS264" s="277"/>
      <c r="KRT264" s="277"/>
      <c r="KRU264" s="277"/>
      <c r="KRV264" s="277"/>
      <c r="KRW264" s="277"/>
      <c r="KRX264" s="402"/>
      <c r="KRY264" s="404"/>
      <c r="KRZ264" s="49"/>
      <c r="KSA264" s="49"/>
      <c r="KSB264" s="49"/>
      <c r="KSC264" s="99"/>
      <c r="KSD264" s="98"/>
      <c r="KSE264" s="49"/>
      <c r="KSF264" s="405"/>
      <c r="KSG264" s="405"/>
      <c r="KSH264" s="277"/>
      <c r="KSI264" s="277"/>
      <c r="KSJ264" s="277"/>
      <c r="KSK264" s="277"/>
      <c r="KSL264" s="277"/>
      <c r="KSM264" s="277"/>
      <c r="KSN264" s="277"/>
      <c r="KSO264" s="277"/>
      <c r="KSP264" s="402"/>
      <c r="KSQ264" s="404"/>
      <c r="KSR264" s="49"/>
      <c r="KSS264" s="49"/>
      <c r="KST264" s="49"/>
      <c r="KSU264" s="99"/>
      <c r="KSV264" s="98"/>
      <c r="KSW264" s="49"/>
      <c r="KSX264" s="405"/>
      <c r="KSY264" s="405"/>
      <c r="KSZ264" s="277"/>
      <c r="KTA264" s="277"/>
      <c r="KTB264" s="277"/>
      <c r="KTC264" s="277"/>
      <c r="KTD264" s="277"/>
      <c r="KTE264" s="277"/>
      <c r="KTF264" s="277"/>
      <c r="KTG264" s="277"/>
      <c r="KTH264" s="402"/>
      <c r="KTI264" s="404"/>
      <c r="KTJ264" s="49"/>
      <c r="KTK264" s="49"/>
      <c r="KTL264" s="49"/>
      <c r="KTM264" s="99"/>
      <c r="KTN264" s="98"/>
      <c r="KTO264" s="49"/>
      <c r="KTP264" s="405"/>
      <c r="KTQ264" s="405"/>
      <c r="KTR264" s="277"/>
      <c r="KTS264" s="277"/>
      <c r="KTT264" s="277"/>
      <c r="KTU264" s="277"/>
      <c r="KTV264" s="277"/>
      <c r="KTW264" s="277"/>
      <c r="KTX264" s="277"/>
      <c r="KTY264" s="277"/>
      <c r="KTZ264" s="402"/>
      <c r="KUA264" s="404"/>
      <c r="KUB264" s="49"/>
      <c r="KUC264" s="49"/>
      <c r="KUD264" s="49"/>
      <c r="KUE264" s="99"/>
      <c r="KUF264" s="98"/>
      <c r="KUG264" s="49"/>
      <c r="KUH264" s="405"/>
      <c r="KUI264" s="405"/>
      <c r="KUJ264" s="277"/>
      <c r="KUK264" s="277"/>
      <c r="KUL264" s="277"/>
      <c r="KUM264" s="277"/>
      <c r="KUN264" s="277"/>
      <c r="KUO264" s="277"/>
      <c r="KUP264" s="277"/>
      <c r="KUQ264" s="277"/>
      <c r="KUR264" s="402"/>
      <c r="KUS264" s="404"/>
      <c r="KUT264" s="49"/>
      <c r="KUU264" s="49"/>
      <c r="KUV264" s="49"/>
      <c r="KUW264" s="99"/>
      <c r="KUX264" s="98"/>
      <c r="KUY264" s="49"/>
      <c r="KUZ264" s="405"/>
      <c r="KVA264" s="405"/>
      <c r="KVB264" s="277"/>
      <c r="KVC264" s="277"/>
      <c r="KVD264" s="277"/>
      <c r="KVE264" s="277"/>
      <c r="KVF264" s="277"/>
      <c r="KVG264" s="277"/>
      <c r="KVH264" s="277"/>
      <c r="KVI264" s="277"/>
      <c r="KVJ264" s="402"/>
      <c r="KVK264" s="404"/>
      <c r="KVL264" s="49"/>
      <c r="KVM264" s="49"/>
      <c r="KVN264" s="49"/>
      <c r="KVO264" s="99"/>
      <c r="KVP264" s="98"/>
      <c r="KVQ264" s="49"/>
      <c r="KVR264" s="405"/>
      <c r="KVS264" s="405"/>
      <c r="KVT264" s="277"/>
      <c r="KVU264" s="277"/>
      <c r="KVV264" s="277"/>
      <c r="KVW264" s="277"/>
      <c r="KVX264" s="277"/>
      <c r="KVY264" s="277"/>
      <c r="KVZ264" s="277"/>
      <c r="KWA264" s="277"/>
      <c r="KWB264" s="402"/>
      <c r="KWC264" s="404"/>
      <c r="KWD264" s="49"/>
      <c r="KWE264" s="49"/>
      <c r="KWF264" s="49"/>
      <c r="KWG264" s="99"/>
      <c r="KWH264" s="98"/>
      <c r="KWI264" s="49"/>
      <c r="KWJ264" s="405"/>
      <c r="KWK264" s="405"/>
      <c r="KWL264" s="277"/>
      <c r="KWM264" s="277"/>
      <c r="KWN264" s="277"/>
      <c r="KWO264" s="277"/>
      <c r="KWP264" s="277"/>
      <c r="KWQ264" s="277"/>
      <c r="KWR264" s="277"/>
      <c r="KWS264" s="277"/>
      <c r="KWT264" s="402"/>
      <c r="KWU264" s="404"/>
      <c r="KWV264" s="49"/>
      <c r="KWW264" s="49"/>
      <c r="KWX264" s="49"/>
      <c r="KWY264" s="99"/>
      <c r="KWZ264" s="98"/>
      <c r="KXA264" s="49"/>
      <c r="KXB264" s="405"/>
      <c r="KXC264" s="405"/>
      <c r="KXD264" s="277"/>
      <c r="KXE264" s="277"/>
      <c r="KXF264" s="277"/>
      <c r="KXG264" s="277"/>
      <c r="KXH264" s="277"/>
      <c r="KXI264" s="277"/>
      <c r="KXJ264" s="277"/>
      <c r="KXK264" s="277"/>
      <c r="KXL264" s="402"/>
      <c r="KXM264" s="404"/>
      <c r="KXN264" s="49"/>
      <c r="KXO264" s="49"/>
      <c r="KXP264" s="49"/>
      <c r="KXQ264" s="99"/>
      <c r="KXR264" s="98"/>
      <c r="KXS264" s="49"/>
      <c r="KXT264" s="405"/>
      <c r="KXU264" s="405"/>
      <c r="KXV264" s="277"/>
      <c r="KXW264" s="277"/>
      <c r="KXX264" s="277"/>
      <c r="KXY264" s="277"/>
      <c r="KXZ264" s="277"/>
      <c r="KYA264" s="277"/>
      <c r="KYB264" s="277"/>
      <c r="KYC264" s="277"/>
      <c r="KYD264" s="402"/>
      <c r="KYE264" s="404"/>
      <c r="KYF264" s="49"/>
      <c r="KYG264" s="49"/>
      <c r="KYH264" s="49"/>
      <c r="KYI264" s="99"/>
      <c r="KYJ264" s="98"/>
      <c r="KYK264" s="49"/>
      <c r="KYL264" s="405"/>
      <c r="KYM264" s="405"/>
      <c r="KYN264" s="277"/>
      <c r="KYO264" s="277"/>
      <c r="KYP264" s="277"/>
      <c r="KYQ264" s="277"/>
      <c r="KYR264" s="277"/>
      <c r="KYS264" s="277"/>
      <c r="KYT264" s="277"/>
      <c r="KYU264" s="277"/>
      <c r="KYV264" s="402"/>
      <c r="KYW264" s="404"/>
      <c r="KYX264" s="49"/>
      <c r="KYY264" s="49"/>
      <c r="KYZ264" s="49"/>
      <c r="KZA264" s="99"/>
      <c r="KZB264" s="98"/>
      <c r="KZC264" s="49"/>
      <c r="KZD264" s="405"/>
      <c r="KZE264" s="405"/>
      <c r="KZF264" s="277"/>
      <c r="KZG264" s="277"/>
      <c r="KZH264" s="277"/>
      <c r="KZI264" s="277"/>
      <c r="KZJ264" s="277"/>
      <c r="KZK264" s="277"/>
      <c r="KZL264" s="277"/>
      <c r="KZM264" s="277"/>
      <c r="KZN264" s="402"/>
      <c r="KZO264" s="404"/>
      <c r="KZP264" s="49"/>
      <c r="KZQ264" s="49"/>
      <c r="KZR264" s="49"/>
      <c r="KZS264" s="99"/>
      <c r="KZT264" s="98"/>
      <c r="KZU264" s="49"/>
      <c r="KZV264" s="405"/>
      <c r="KZW264" s="405"/>
      <c r="KZX264" s="277"/>
      <c r="KZY264" s="277"/>
      <c r="KZZ264" s="277"/>
      <c r="LAA264" s="277"/>
      <c r="LAB264" s="277"/>
      <c r="LAC264" s="277"/>
      <c r="LAD264" s="277"/>
      <c r="LAE264" s="277"/>
      <c r="LAF264" s="402"/>
      <c r="LAG264" s="404"/>
      <c r="LAH264" s="49"/>
      <c r="LAI264" s="49"/>
      <c r="LAJ264" s="49"/>
      <c r="LAK264" s="99"/>
      <c r="LAL264" s="98"/>
      <c r="LAM264" s="49"/>
      <c r="LAN264" s="405"/>
      <c r="LAO264" s="405"/>
      <c r="LAP264" s="277"/>
      <c r="LAQ264" s="277"/>
      <c r="LAR264" s="277"/>
      <c r="LAS264" s="277"/>
      <c r="LAT264" s="277"/>
      <c r="LAU264" s="277"/>
      <c r="LAV264" s="277"/>
      <c r="LAW264" s="277"/>
      <c r="LAX264" s="402"/>
      <c r="LAY264" s="404"/>
      <c r="LAZ264" s="49"/>
      <c r="LBA264" s="49"/>
      <c r="LBB264" s="49"/>
      <c r="LBC264" s="99"/>
      <c r="LBD264" s="98"/>
      <c r="LBE264" s="49"/>
      <c r="LBF264" s="405"/>
      <c r="LBG264" s="405"/>
      <c r="LBH264" s="277"/>
      <c r="LBI264" s="277"/>
      <c r="LBJ264" s="277"/>
      <c r="LBK264" s="277"/>
      <c r="LBL264" s="277"/>
      <c r="LBM264" s="277"/>
      <c r="LBN264" s="277"/>
      <c r="LBO264" s="277"/>
      <c r="LBP264" s="402"/>
      <c r="LBQ264" s="404"/>
      <c r="LBR264" s="49"/>
      <c r="LBS264" s="49"/>
      <c r="LBT264" s="49"/>
      <c r="LBU264" s="99"/>
      <c r="LBV264" s="98"/>
      <c r="LBW264" s="49"/>
      <c r="LBX264" s="405"/>
      <c r="LBY264" s="405"/>
      <c r="LBZ264" s="277"/>
      <c r="LCA264" s="277"/>
      <c r="LCB264" s="277"/>
      <c r="LCC264" s="277"/>
      <c r="LCD264" s="277"/>
      <c r="LCE264" s="277"/>
      <c r="LCF264" s="277"/>
      <c r="LCG264" s="277"/>
      <c r="LCH264" s="402"/>
      <c r="LCI264" s="404"/>
      <c r="LCJ264" s="49"/>
      <c r="LCK264" s="49"/>
      <c r="LCL264" s="49"/>
      <c r="LCM264" s="99"/>
      <c r="LCN264" s="98"/>
      <c r="LCO264" s="49"/>
      <c r="LCP264" s="405"/>
      <c r="LCQ264" s="405"/>
      <c r="LCR264" s="277"/>
      <c r="LCS264" s="277"/>
      <c r="LCT264" s="277"/>
      <c r="LCU264" s="277"/>
      <c r="LCV264" s="277"/>
      <c r="LCW264" s="277"/>
      <c r="LCX264" s="277"/>
      <c r="LCY264" s="277"/>
      <c r="LCZ264" s="402"/>
      <c r="LDA264" s="404"/>
      <c r="LDB264" s="49"/>
      <c r="LDC264" s="49"/>
      <c r="LDD264" s="49"/>
      <c r="LDE264" s="99"/>
      <c r="LDF264" s="98"/>
      <c r="LDG264" s="49"/>
      <c r="LDH264" s="405"/>
      <c r="LDI264" s="405"/>
      <c r="LDJ264" s="277"/>
      <c r="LDK264" s="277"/>
      <c r="LDL264" s="277"/>
      <c r="LDM264" s="277"/>
      <c r="LDN264" s="277"/>
      <c r="LDO264" s="277"/>
      <c r="LDP264" s="277"/>
      <c r="LDQ264" s="277"/>
      <c r="LDR264" s="402"/>
      <c r="LDS264" s="404"/>
      <c r="LDT264" s="49"/>
      <c r="LDU264" s="49"/>
      <c r="LDV264" s="49"/>
      <c r="LDW264" s="99"/>
      <c r="LDX264" s="98"/>
      <c r="LDY264" s="49"/>
      <c r="LDZ264" s="405"/>
      <c r="LEA264" s="405"/>
      <c r="LEB264" s="277"/>
      <c r="LEC264" s="277"/>
      <c r="LED264" s="277"/>
      <c r="LEE264" s="277"/>
      <c r="LEF264" s="277"/>
      <c r="LEG264" s="277"/>
      <c r="LEH264" s="277"/>
      <c r="LEI264" s="277"/>
      <c r="LEJ264" s="402"/>
      <c r="LEK264" s="404"/>
      <c r="LEL264" s="49"/>
      <c r="LEM264" s="49"/>
      <c r="LEN264" s="49"/>
      <c r="LEO264" s="99"/>
      <c r="LEP264" s="98"/>
      <c r="LEQ264" s="49"/>
      <c r="LER264" s="405"/>
      <c r="LES264" s="405"/>
      <c r="LET264" s="277"/>
      <c r="LEU264" s="277"/>
      <c r="LEV264" s="277"/>
      <c r="LEW264" s="277"/>
      <c r="LEX264" s="277"/>
      <c r="LEY264" s="277"/>
      <c r="LEZ264" s="277"/>
      <c r="LFA264" s="277"/>
      <c r="LFB264" s="402"/>
      <c r="LFC264" s="404"/>
      <c r="LFD264" s="49"/>
      <c r="LFE264" s="49"/>
      <c r="LFF264" s="49"/>
      <c r="LFG264" s="99"/>
      <c r="LFH264" s="98"/>
      <c r="LFI264" s="49"/>
      <c r="LFJ264" s="405"/>
      <c r="LFK264" s="405"/>
      <c r="LFL264" s="277"/>
      <c r="LFM264" s="277"/>
      <c r="LFN264" s="277"/>
      <c r="LFO264" s="277"/>
      <c r="LFP264" s="277"/>
      <c r="LFQ264" s="277"/>
      <c r="LFR264" s="277"/>
      <c r="LFS264" s="277"/>
      <c r="LFT264" s="402"/>
      <c r="LFU264" s="404"/>
      <c r="LFV264" s="49"/>
      <c r="LFW264" s="49"/>
      <c r="LFX264" s="49"/>
      <c r="LFY264" s="99"/>
      <c r="LFZ264" s="98"/>
      <c r="LGA264" s="49"/>
      <c r="LGB264" s="405"/>
      <c r="LGC264" s="405"/>
      <c r="LGD264" s="277"/>
      <c r="LGE264" s="277"/>
      <c r="LGF264" s="277"/>
      <c r="LGG264" s="277"/>
      <c r="LGH264" s="277"/>
      <c r="LGI264" s="277"/>
      <c r="LGJ264" s="277"/>
      <c r="LGK264" s="277"/>
      <c r="LGL264" s="402"/>
      <c r="LGM264" s="404"/>
      <c r="LGN264" s="49"/>
      <c r="LGO264" s="49"/>
      <c r="LGP264" s="49"/>
      <c r="LGQ264" s="99"/>
      <c r="LGR264" s="98"/>
      <c r="LGS264" s="49"/>
      <c r="LGT264" s="405"/>
      <c r="LGU264" s="405"/>
      <c r="LGV264" s="277"/>
      <c r="LGW264" s="277"/>
      <c r="LGX264" s="277"/>
      <c r="LGY264" s="277"/>
      <c r="LGZ264" s="277"/>
      <c r="LHA264" s="277"/>
      <c r="LHB264" s="277"/>
      <c r="LHC264" s="277"/>
      <c r="LHD264" s="402"/>
      <c r="LHE264" s="404"/>
      <c r="LHF264" s="49"/>
      <c r="LHG264" s="49"/>
      <c r="LHH264" s="49"/>
      <c r="LHI264" s="99"/>
      <c r="LHJ264" s="98"/>
      <c r="LHK264" s="49"/>
      <c r="LHL264" s="405"/>
      <c r="LHM264" s="405"/>
      <c r="LHN264" s="277"/>
      <c r="LHO264" s="277"/>
      <c r="LHP264" s="277"/>
      <c r="LHQ264" s="277"/>
      <c r="LHR264" s="277"/>
      <c r="LHS264" s="277"/>
      <c r="LHT264" s="277"/>
      <c r="LHU264" s="277"/>
      <c r="LHV264" s="402"/>
      <c r="LHW264" s="404"/>
      <c r="LHX264" s="49"/>
      <c r="LHY264" s="49"/>
      <c r="LHZ264" s="49"/>
      <c r="LIA264" s="99"/>
      <c r="LIB264" s="98"/>
      <c r="LIC264" s="49"/>
      <c r="LID264" s="405"/>
      <c r="LIE264" s="405"/>
      <c r="LIF264" s="277"/>
      <c r="LIG264" s="277"/>
      <c r="LIH264" s="277"/>
      <c r="LII264" s="277"/>
      <c r="LIJ264" s="277"/>
      <c r="LIK264" s="277"/>
      <c r="LIL264" s="277"/>
      <c r="LIM264" s="277"/>
      <c r="LIN264" s="402"/>
      <c r="LIO264" s="404"/>
      <c r="LIP264" s="49"/>
      <c r="LIQ264" s="49"/>
      <c r="LIR264" s="49"/>
      <c r="LIS264" s="99"/>
      <c r="LIT264" s="98"/>
      <c r="LIU264" s="49"/>
      <c r="LIV264" s="405"/>
      <c r="LIW264" s="405"/>
      <c r="LIX264" s="277"/>
      <c r="LIY264" s="277"/>
      <c r="LIZ264" s="277"/>
      <c r="LJA264" s="277"/>
      <c r="LJB264" s="277"/>
      <c r="LJC264" s="277"/>
      <c r="LJD264" s="277"/>
      <c r="LJE264" s="277"/>
      <c r="LJF264" s="402"/>
      <c r="LJG264" s="404"/>
      <c r="LJH264" s="49"/>
      <c r="LJI264" s="49"/>
      <c r="LJJ264" s="49"/>
      <c r="LJK264" s="99"/>
      <c r="LJL264" s="98"/>
      <c r="LJM264" s="49"/>
      <c r="LJN264" s="405"/>
      <c r="LJO264" s="405"/>
      <c r="LJP264" s="277"/>
      <c r="LJQ264" s="277"/>
      <c r="LJR264" s="277"/>
      <c r="LJS264" s="277"/>
      <c r="LJT264" s="277"/>
      <c r="LJU264" s="277"/>
      <c r="LJV264" s="277"/>
      <c r="LJW264" s="277"/>
      <c r="LJX264" s="402"/>
      <c r="LJY264" s="404"/>
      <c r="LJZ264" s="49"/>
      <c r="LKA264" s="49"/>
      <c r="LKB264" s="49"/>
      <c r="LKC264" s="99"/>
      <c r="LKD264" s="98"/>
      <c r="LKE264" s="49"/>
      <c r="LKF264" s="405"/>
      <c r="LKG264" s="405"/>
      <c r="LKH264" s="277"/>
      <c r="LKI264" s="277"/>
      <c r="LKJ264" s="277"/>
      <c r="LKK264" s="277"/>
      <c r="LKL264" s="277"/>
      <c r="LKM264" s="277"/>
      <c r="LKN264" s="277"/>
      <c r="LKO264" s="277"/>
      <c r="LKP264" s="402"/>
      <c r="LKQ264" s="404"/>
      <c r="LKR264" s="49"/>
      <c r="LKS264" s="49"/>
      <c r="LKT264" s="49"/>
      <c r="LKU264" s="99"/>
      <c r="LKV264" s="98"/>
      <c r="LKW264" s="49"/>
      <c r="LKX264" s="405"/>
      <c r="LKY264" s="405"/>
      <c r="LKZ264" s="277"/>
      <c r="LLA264" s="277"/>
      <c r="LLB264" s="277"/>
      <c r="LLC264" s="277"/>
      <c r="LLD264" s="277"/>
      <c r="LLE264" s="277"/>
      <c r="LLF264" s="277"/>
      <c r="LLG264" s="277"/>
      <c r="LLH264" s="402"/>
      <c r="LLI264" s="404"/>
      <c r="LLJ264" s="49"/>
      <c r="LLK264" s="49"/>
      <c r="LLL264" s="49"/>
      <c r="LLM264" s="99"/>
      <c r="LLN264" s="98"/>
      <c r="LLO264" s="49"/>
      <c r="LLP264" s="405"/>
      <c r="LLQ264" s="405"/>
      <c r="LLR264" s="277"/>
      <c r="LLS264" s="277"/>
      <c r="LLT264" s="277"/>
      <c r="LLU264" s="277"/>
      <c r="LLV264" s="277"/>
      <c r="LLW264" s="277"/>
      <c r="LLX264" s="277"/>
      <c r="LLY264" s="277"/>
      <c r="LLZ264" s="402"/>
      <c r="LMA264" s="404"/>
      <c r="LMB264" s="49"/>
      <c r="LMC264" s="49"/>
      <c r="LMD264" s="49"/>
      <c r="LME264" s="99"/>
      <c r="LMF264" s="98"/>
      <c r="LMG264" s="49"/>
      <c r="LMH264" s="405"/>
      <c r="LMI264" s="405"/>
      <c r="LMJ264" s="277"/>
      <c r="LMK264" s="277"/>
      <c r="LML264" s="277"/>
      <c r="LMM264" s="277"/>
      <c r="LMN264" s="277"/>
      <c r="LMO264" s="277"/>
      <c r="LMP264" s="277"/>
      <c r="LMQ264" s="277"/>
      <c r="LMR264" s="402"/>
      <c r="LMS264" s="404"/>
      <c r="LMT264" s="49"/>
      <c r="LMU264" s="49"/>
      <c r="LMV264" s="49"/>
      <c r="LMW264" s="99"/>
      <c r="LMX264" s="98"/>
      <c r="LMY264" s="49"/>
      <c r="LMZ264" s="405"/>
      <c r="LNA264" s="405"/>
      <c r="LNB264" s="277"/>
      <c r="LNC264" s="277"/>
      <c r="LND264" s="277"/>
      <c r="LNE264" s="277"/>
      <c r="LNF264" s="277"/>
      <c r="LNG264" s="277"/>
      <c r="LNH264" s="277"/>
      <c r="LNI264" s="277"/>
      <c r="LNJ264" s="402"/>
      <c r="LNK264" s="404"/>
      <c r="LNL264" s="49"/>
      <c r="LNM264" s="49"/>
      <c r="LNN264" s="49"/>
      <c r="LNO264" s="99"/>
      <c r="LNP264" s="98"/>
      <c r="LNQ264" s="49"/>
      <c r="LNR264" s="405"/>
      <c r="LNS264" s="405"/>
      <c r="LNT264" s="277"/>
      <c r="LNU264" s="277"/>
      <c r="LNV264" s="277"/>
      <c r="LNW264" s="277"/>
      <c r="LNX264" s="277"/>
      <c r="LNY264" s="277"/>
      <c r="LNZ264" s="277"/>
      <c r="LOA264" s="277"/>
      <c r="LOB264" s="402"/>
      <c r="LOC264" s="404"/>
      <c r="LOD264" s="49"/>
      <c r="LOE264" s="49"/>
      <c r="LOF264" s="49"/>
      <c r="LOG264" s="99"/>
      <c r="LOH264" s="98"/>
      <c r="LOI264" s="49"/>
      <c r="LOJ264" s="405"/>
      <c r="LOK264" s="405"/>
      <c r="LOL264" s="277"/>
      <c r="LOM264" s="277"/>
      <c r="LON264" s="277"/>
      <c r="LOO264" s="277"/>
      <c r="LOP264" s="277"/>
      <c r="LOQ264" s="277"/>
      <c r="LOR264" s="277"/>
      <c r="LOS264" s="277"/>
      <c r="LOT264" s="402"/>
      <c r="LOU264" s="404"/>
      <c r="LOV264" s="49"/>
      <c r="LOW264" s="49"/>
      <c r="LOX264" s="49"/>
      <c r="LOY264" s="99"/>
      <c r="LOZ264" s="98"/>
      <c r="LPA264" s="49"/>
      <c r="LPB264" s="405"/>
      <c r="LPC264" s="405"/>
      <c r="LPD264" s="277"/>
      <c r="LPE264" s="277"/>
      <c r="LPF264" s="277"/>
      <c r="LPG264" s="277"/>
      <c r="LPH264" s="277"/>
      <c r="LPI264" s="277"/>
      <c r="LPJ264" s="277"/>
      <c r="LPK264" s="277"/>
      <c r="LPL264" s="402"/>
      <c r="LPM264" s="404"/>
      <c r="LPN264" s="49"/>
      <c r="LPO264" s="49"/>
      <c r="LPP264" s="49"/>
      <c r="LPQ264" s="99"/>
      <c r="LPR264" s="98"/>
      <c r="LPS264" s="49"/>
      <c r="LPT264" s="405"/>
      <c r="LPU264" s="405"/>
      <c r="LPV264" s="277"/>
      <c r="LPW264" s="277"/>
      <c r="LPX264" s="277"/>
      <c r="LPY264" s="277"/>
      <c r="LPZ264" s="277"/>
      <c r="LQA264" s="277"/>
      <c r="LQB264" s="277"/>
      <c r="LQC264" s="277"/>
      <c r="LQD264" s="402"/>
      <c r="LQE264" s="404"/>
      <c r="LQF264" s="49"/>
      <c r="LQG264" s="49"/>
      <c r="LQH264" s="49"/>
      <c r="LQI264" s="99"/>
      <c r="LQJ264" s="98"/>
      <c r="LQK264" s="49"/>
      <c r="LQL264" s="405"/>
      <c r="LQM264" s="405"/>
      <c r="LQN264" s="277"/>
      <c r="LQO264" s="277"/>
      <c r="LQP264" s="277"/>
      <c r="LQQ264" s="277"/>
      <c r="LQR264" s="277"/>
      <c r="LQS264" s="277"/>
      <c r="LQT264" s="277"/>
      <c r="LQU264" s="277"/>
      <c r="LQV264" s="402"/>
      <c r="LQW264" s="404"/>
      <c r="LQX264" s="49"/>
      <c r="LQY264" s="49"/>
      <c r="LQZ264" s="49"/>
      <c r="LRA264" s="99"/>
      <c r="LRB264" s="98"/>
      <c r="LRC264" s="49"/>
      <c r="LRD264" s="405"/>
      <c r="LRE264" s="405"/>
      <c r="LRF264" s="277"/>
      <c r="LRG264" s="277"/>
      <c r="LRH264" s="277"/>
      <c r="LRI264" s="277"/>
      <c r="LRJ264" s="277"/>
      <c r="LRK264" s="277"/>
      <c r="LRL264" s="277"/>
      <c r="LRM264" s="277"/>
      <c r="LRN264" s="402"/>
      <c r="LRO264" s="404"/>
      <c r="LRP264" s="49"/>
      <c r="LRQ264" s="49"/>
      <c r="LRR264" s="49"/>
      <c r="LRS264" s="99"/>
      <c r="LRT264" s="98"/>
      <c r="LRU264" s="49"/>
      <c r="LRV264" s="405"/>
      <c r="LRW264" s="405"/>
      <c r="LRX264" s="277"/>
      <c r="LRY264" s="277"/>
      <c r="LRZ264" s="277"/>
      <c r="LSA264" s="277"/>
      <c r="LSB264" s="277"/>
      <c r="LSC264" s="277"/>
      <c r="LSD264" s="277"/>
      <c r="LSE264" s="277"/>
      <c r="LSF264" s="402"/>
      <c r="LSG264" s="404"/>
      <c r="LSH264" s="49"/>
      <c r="LSI264" s="49"/>
      <c r="LSJ264" s="49"/>
      <c r="LSK264" s="99"/>
      <c r="LSL264" s="98"/>
      <c r="LSM264" s="49"/>
      <c r="LSN264" s="405"/>
      <c r="LSO264" s="405"/>
      <c r="LSP264" s="277"/>
      <c r="LSQ264" s="277"/>
      <c r="LSR264" s="277"/>
      <c r="LSS264" s="277"/>
      <c r="LST264" s="277"/>
      <c r="LSU264" s="277"/>
      <c r="LSV264" s="277"/>
      <c r="LSW264" s="277"/>
      <c r="LSX264" s="402"/>
      <c r="LSY264" s="404"/>
      <c r="LSZ264" s="49"/>
      <c r="LTA264" s="49"/>
      <c r="LTB264" s="49"/>
      <c r="LTC264" s="99"/>
      <c r="LTD264" s="98"/>
      <c r="LTE264" s="49"/>
      <c r="LTF264" s="405"/>
      <c r="LTG264" s="405"/>
      <c r="LTH264" s="277"/>
      <c r="LTI264" s="277"/>
      <c r="LTJ264" s="277"/>
      <c r="LTK264" s="277"/>
      <c r="LTL264" s="277"/>
      <c r="LTM264" s="277"/>
      <c r="LTN264" s="277"/>
      <c r="LTO264" s="277"/>
      <c r="LTP264" s="402"/>
      <c r="LTQ264" s="404"/>
      <c r="LTR264" s="49"/>
      <c r="LTS264" s="49"/>
      <c r="LTT264" s="49"/>
      <c r="LTU264" s="99"/>
      <c r="LTV264" s="98"/>
      <c r="LTW264" s="49"/>
      <c r="LTX264" s="405"/>
      <c r="LTY264" s="405"/>
      <c r="LTZ264" s="277"/>
      <c r="LUA264" s="277"/>
      <c r="LUB264" s="277"/>
      <c r="LUC264" s="277"/>
      <c r="LUD264" s="277"/>
      <c r="LUE264" s="277"/>
      <c r="LUF264" s="277"/>
      <c r="LUG264" s="277"/>
      <c r="LUH264" s="402"/>
      <c r="LUI264" s="404"/>
      <c r="LUJ264" s="49"/>
      <c r="LUK264" s="49"/>
      <c r="LUL264" s="49"/>
      <c r="LUM264" s="99"/>
      <c r="LUN264" s="98"/>
      <c r="LUO264" s="49"/>
      <c r="LUP264" s="405"/>
      <c r="LUQ264" s="405"/>
      <c r="LUR264" s="277"/>
      <c r="LUS264" s="277"/>
      <c r="LUT264" s="277"/>
      <c r="LUU264" s="277"/>
      <c r="LUV264" s="277"/>
      <c r="LUW264" s="277"/>
      <c r="LUX264" s="277"/>
      <c r="LUY264" s="277"/>
      <c r="LUZ264" s="402"/>
      <c r="LVA264" s="404"/>
      <c r="LVB264" s="49"/>
      <c r="LVC264" s="49"/>
      <c r="LVD264" s="49"/>
      <c r="LVE264" s="99"/>
      <c r="LVF264" s="98"/>
      <c r="LVG264" s="49"/>
      <c r="LVH264" s="405"/>
      <c r="LVI264" s="405"/>
      <c r="LVJ264" s="277"/>
      <c r="LVK264" s="277"/>
      <c r="LVL264" s="277"/>
      <c r="LVM264" s="277"/>
      <c r="LVN264" s="277"/>
      <c r="LVO264" s="277"/>
      <c r="LVP264" s="277"/>
      <c r="LVQ264" s="277"/>
      <c r="LVR264" s="402"/>
      <c r="LVS264" s="404"/>
      <c r="LVT264" s="49"/>
      <c r="LVU264" s="49"/>
      <c r="LVV264" s="49"/>
      <c r="LVW264" s="99"/>
      <c r="LVX264" s="98"/>
      <c r="LVY264" s="49"/>
      <c r="LVZ264" s="405"/>
      <c r="LWA264" s="405"/>
      <c r="LWB264" s="277"/>
      <c r="LWC264" s="277"/>
      <c r="LWD264" s="277"/>
      <c r="LWE264" s="277"/>
      <c r="LWF264" s="277"/>
      <c r="LWG264" s="277"/>
      <c r="LWH264" s="277"/>
      <c r="LWI264" s="277"/>
      <c r="LWJ264" s="402"/>
      <c r="LWK264" s="404"/>
      <c r="LWL264" s="49"/>
      <c r="LWM264" s="49"/>
      <c r="LWN264" s="49"/>
      <c r="LWO264" s="99"/>
      <c r="LWP264" s="98"/>
      <c r="LWQ264" s="49"/>
      <c r="LWR264" s="405"/>
      <c r="LWS264" s="405"/>
      <c r="LWT264" s="277"/>
      <c r="LWU264" s="277"/>
      <c r="LWV264" s="277"/>
      <c r="LWW264" s="277"/>
      <c r="LWX264" s="277"/>
      <c r="LWY264" s="277"/>
      <c r="LWZ264" s="277"/>
      <c r="LXA264" s="277"/>
      <c r="LXB264" s="402"/>
      <c r="LXC264" s="404"/>
      <c r="LXD264" s="49"/>
      <c r="LXE264" s="49"/>
      <c r="LXF264" s="49"/>
      <c r="LXG264" s="99"/>
      <c r="LXH264" s="98"/>
      <c r="LXI264" s="49"/>
      <c r="LXJ264" s="405"/>
      <c r="LXK264" s="405"/>
      <c r="LXL264" s="277"/>
      <c r="LXM264" s="277"/>
      <c r="LXN264" s="277"/>
      <c r="LXO264" s="277"/>
      <c r="LXP264" s="277"/>
      <c r="LXQ264" s="277"/>
      <c r="LXR264" s="277"/>
      <c r="LXS264" s="277"/>
      <c r="LXT264" s="402"/>
      <c r="LXU264" s="404"/>
      <c r="LXV264" s="49"/>
      <c r="LXW264" s="49"/>
      <c r="LXX264" s="49"/>
      <c r="LXY264" s="99"/>
      <c r="LXZ264" s="98"/>
      <c r="LYA264" s="49"/>
      <c r="LYB264" s="405"/>
      <c r="LYC264" s="405"/>
      <c r="LYD264" s="277"/>
      <c r="LYE264" s="277"/>
      <c r="LYF264" s="277"/>
      <c r="LYG264" s="277"/>
      <c r="LYH264" s="277"/>
      <c r="LYI264" s="277"/>
      <c r="LYJ264" s="277"/>
      <c r="LYK264" s="277"/>
      <c r="LYL264" s="402"/>
      <c r="LYM264" s="404"/>
      <c r="LYN264" s="49"/>
      <c r="LYO264" s="49"/>
      <c r="LYP264" s="49"/>
      <c r="LYQ264" s="99"/>
      <c r="LYR264" s="98"/>
      <c r="LYS264" s="49"/>
      <c r="LYT264" s="405"/>
      <c r="LYU264" s="405"/>
      <c r="LYV264" s="277"/>
      <c r="LYW264" s="277"/>
      <c r="LYX264" s="277"/>
      <c r="LYY264" s="277"/>
      <c r="LYZ264" s="277"/>
      <c r="LZA264" s="277"/>
      <c r="LZB264" s="277"/>
      <c r="LZC264" s="277"/>
      <c r="LZD264" s="402"/>
      <c r="LZE264" s="404"/>
      <c r="LZF264" s="49"/>
      <c r="LZG264" s="49"/>
      <c r="LZH264" s="49"/>
      <c r="LZI264" s="99"/>
      <c r="LZJ264" s="98"/>
      <c r="LZK264" s="49"/>
      <c r="LZL264" s="405"/>
      <c r="LZM264" s="405"/>
      <c r="LZN264" s="277"/>
      <c r="LZO264" s="277"/>
      <c r="LZP264" s="277"/>
      <c r="LZQ264" s="277"/>
      <c r="LZR264" s="277"/>
      <c r="LZS264" s="277"/>
      <c r="LZT264" s="277"/>
      <c r="LZU264" s="277"/>
      <c r="LZV264" s="402"/>
      <c r="LZW264" s="404"/>
      <c r="LZX264" s="49"/>
      <c r="LZY264" s="49"/>
      <c r="LZZ264" s="49"/>
      <c r="MAA264" s="99"/>
      <c r="MAB264" s="98"/>
      <c r="MAC264" s="49"/>
      <c r="MAD264" s="405"/>
      <c r="MAE264" s="405"/>
      <c r="MAF264" s="277"/>
      <c r="MAG264" s="277"/>
      <c r="MAH264" s="277"/>
      <c r="MAI264" s="277"/>
      <c r="MAJ264" s="277"/>
      <c r="MAK264" s="277"/>
      <c r="MAL264" s="277"/>
      <c r="MAM264" s="277"/>
      <c r="MAN264" s="402"/>
      <c r="MAO264" s="404"/>
      <c r="MAP264" s="49"/>
      <c r="MAQ264" s="49"/>
      <c r="MAR264" s="49"/>
      <c r="MAS264" s="99"/>
      <c r="MAT264" s="98"/>
      <c r="MAU264" s="49"/>
      <c r="MAV264" s="405"/>
      <c r="MAW264" s="405"/>
      <c r="MAX264" s="277"/>
      <c r="MAY264" s="277"/>
      <c r="MAZ264" s="277"/>
      <c r="MBA264" s="277"/>
      <c r="MBB264" s="277"/>
      <c r="MBC264" s="277"/>
      <c r="MBD264" s="277"/>
      <c r="MBE264" s="277"/>
      <c r="MBF264" s="402"/>
      <c r="MBG264" s="404"/>
      <c r="MBH264" s="49"/>
      <c r="MBI264" s="49"/>
      <c r="MBJ264" s="49"/>
      <c r="MBK264" s="99"/>
      <c r="MBL264" s="98"/>
      <c r="MBM264" s="49"/>
      <c r="MBN264" s="405"/>
      <c r="MBO264" s="405"/>
      <c r="MBP264" s="277"/>
      <c r="MBQ264" s="277"/>
      <c r="MBR264" s="277"/>
      <c r="MBS264" s="277"/>
      <c r="MBT264" s="277"/>
      <c r="MBU264" s="277"/>
      <c r="MBV264" s="277"/>
      <c r="MBW264" s="277"/>
      <c r="MBX264" s="402"/>
      <c r="MBY264" s="404"/>
      <c r="MBZ264" s="49"/>
      <c r="MCA264" s="49"/>
      <c r="MCB264" s="49"/>
      <c r="MCC264" s="99"/>
      <c r="MCD264" s="98"/>
      <c r="MCE264" s="49"/>
      <c r="MCF264" s="405"/>
      <c r="MCG264" s="405"/>
      <c r="MCH264" s="277"/>
      <c r="MCI264" s="277"/>
      <c r="MCJ264" s="277"/>
      <c r="MCK264" s="277"/>
      <c r="MCL264" s="277"/>
      <c r="MCM264" s="277"/>
      <c r="MCN264" s="277"/>
      <c r="MCO264" s="277"/>
      <c r="MCP264" s="402"/>
      <c r="MCQ264" s="404"/>
      <c r="MCR264" s="49"/>
      <c r="MCS264" s="49"/>
      <c r="MCT264" s="49"/>
      <c r="MCU264" s="99"/>
      <c r="MCV264" s="98"/>
      <c r="MCW264" s="49"/>
      <c r="MCX264" s="405"/>
      <c r="MCY264" s="405"/>
      <c r="MCZ264" s="277"/>
      <c r="MDA264" s="277"/>
      <c r="MDB264" s="277"/>
      <c r="MDC264" s="277"/>
      <c r="MDD264" s="277"/>
      <c r="MDE264" s="277"/>
      <c r="MDF264" s="277"/>
      <c r="MDG264" s="277"/>
      <c r="MDH264" s="402"/>
      <c r="MDI264" s="404"/>
      <c r="MDJ264" s="49"/>
      <c r="MDK264" s="49"/>
      <c r="MDL264" s="49"/>
      <c r="MDM264" s="99"/>
      <c r="MDN264" s="98"/>
      <c r="MDO264" s="49"/>
      <c r="MDP264" s="405"/>
      <c r="MDQ264" s="405"/>
      <c r="MDR264" s="277"/>
      <c r="MDS264" s="277"/>
      <c r="MDT264" s="277"/>
      <c r="MDU264" s="277"/>
      <c r="MDV264" s="277"/>
      <c r="MDW264" s="277"/>
      <c r="MDX264" s="277"/>
      <c r="MDY264" s="277"/>
      <c r="MDZ264" s="402"/>
      <c r="MEA264" s="404"/>
      <c r="MEB264" s="49"/>
      <c r="MEC264" s="49"/>
      <c r="MED264" s="49"/>
      <c r="MEE264" s="99"/>
      <c r="MEF264" s="98"/>
      <c r="MEG264" s="49"/>
      <c r="MEH264" s="405"/>
      <c r="MEI264" s="405"/>
      <c r="MEJ264" s="277"/>
      <c r="MEK264" s="277"/>
      <c r="MEL264" s="277"/>
      <c r="MEM264" s="277"/>
      <c r="MEN264" s="277"/>
      <c r="MEO264" s="277"/>
      <c r="MEP264" s="277"/>
      <c r="MEQ264" s="277"/>
      <c r="MER264" s="402"/>
      <c r="MES264" s="404"/>
      <c r="MET264" s="49"/>
      <c r="MEU264" s="49"/>
      <c r="MEV264" s="49"/>
      <c r="MEW264" s="99"/>
      <c r="MEX264" s="98"/>
      <c r="MEY264" s="49"/>
      <c r="MEZ264" s="405"/>
      <c r="MFA264" s="405"/>
      <c r="MFB264" s="277"/>
      <c r="MFC264" s="277"/>
      <c r="MFD264" s="277"/>
      <c r="MFE264" s="277"/>
      <c r="MFF264" s="277"/>
      <c r="MFG264" s="277"/>
      <c r="MFH264" s="277"/>
      <c r="MFI264" s="277"/>
      <c r="MFJ264" s="402"/>
      <c r="MFK264" s="404"/>
      <c r="MFL264" s="49"/>
      <c r="MFM264" s="49"/>
      <c r="MFN264" s="49"/>
      <c r="MFO264" s="99"/>
      <c r="MFP264" s="98"/>
      <c r="MFQ264" s="49"/>
      <c r="MFR264" s="405"/>
      <c r="MFS264" s="405"/>
      <c r="MFT264" s="277"/>
      <c r="MFU264" s="277"/>
      <c r="MFV264" s="277"/>
      <c r="MFW264" s="277"/>
      <c r="MFX264" s="277"/>
      <c r="MFY264" s="277"/>
      <c r="MFZ264" s="277"/>
      <c r="MGA264" s="277"/>
      <c r="MGB264" s="402"/>
      <c r="MGC264" s="404"/>
      <c r="MGD264" s="49"/>
      <c r="MGE264" s="49"/>
      <c r="MGF264" s="49"/>
      <c r="MGG264" s="99"/>
      <c r="MGH264" s="98"/>
      <c r="MGI264" s="49"/>
      <c r="MGJ264" s="405"/>
      <c r="MGK264" s="405"/>
      <c r="MGL264" s="277"/>
      <c r="MGM264" s="277"/>
      <c r="MGN264" s="277"/>
      <c r="MGO264" s="277"/>
      <c r="MGP264" s="277"/>
      <c r="MGQ264" s="277"/>
      <c r="MGR264" s="277"/>
      <c r="MGS264" s="277"/>
      <c r="MGT264" s="402"/>
      <c r="MGU264" s="404"/>
      <c r="MGV264" s="49"/>
      <c r="MGW264" s="49"/>
      <c r="MGX264" s="49"/>
      <c r="MGY264" s="99"/>
      <c r="MGZ264" s="98"/>
      <c r="MHA264" s="49"/>
      <c r="MHB264" s="405"/>
      <c r="MHC264" s="405"/>
      <c r="MHD264" s="277"/>
      <c r="MHE264" s="277"/>
      <c r="MHF264" s="277"/>
      <c r="MHG264" s="277"/>
      <c r="MHH264" s="277"/>
      <c r="MHI264" s="277"/>
      <c r="MHJ264" s="277"/>
      <c r="MHK264" s="277"/>
      <c r="MHL264" s="402"/>
      <c r="MHM264" s="404"/>
      <c r="MHN264" s="49"/>
      <c r="MHO264" s="49"/>
      <c r="MHP264" s="49"/>
      <c r="MHQ264" s="99"/>
      <c r="MHR264" s="98"/>
      <c r="MHS264" s="49"/>
      <c r="MHT264" s="405"/>
      <c r="MHU264" s="405"/>
      <c r="MHV264" s="277"/>
      <c r="MHW264" s="277"/>
      <c r="MHX264" s="277"/>
      <c r="MHY264" s="277"/>
      <c r="MHZ264" s="277"/>
      <c r="MIA264" s="277"/>
      <c r="MIB264" s="277"/>
      <c r="MIC264" s="277"/>
      <c r="MID264" s="402"/>
      <c r="MIE264" s="404"/>
      <c r="MIF264" s="49"/>
      <c r="MIG264" s="49"/>
      <c r="MIH264" s="49"/>
      <c r="MII264" s="99"/>
      <c r="MIJ264" s="98"/>
      <c r="MIK264" s="49"/>
      <c r="MIL264" s="405"/>
      <c r="MIM264" s="405"/>
      <c r="MIN264" s="277"/>
      <c r="MIO264" s="277"/>
      <c r="MIP264" s="277"/>
      <c r="MIQ264" s="277"/>
      <c r="MIR264" s="277"/>
      <c r="MIS264" s="277"/>
      <c r="MIT264" s="277"/>
      <c r="MIU264" s="277"/>
      <c r="MIV264" s="402"/>
      <c r="MIW264" s="404"/>
      <c r="MIX264" s="49"/>
      <c r="MIY264" s="49"/>
      <c r="MIZ264" s="49"/>
      <c r="MJA264" s="99"/>
      <c r="MJB264" s="98"/>
      <c r="MJC264" s="49"/>
      <c r="MJD264" s="405"/>
      <c r="MJE264" s="405"/>
      <c r="MJF264" s="277"/>
      <c r="MJG264" s="277"/>
      <c r="MJH264" s="277"/>
      <c r="MJI264" s="277"/>
      <c r="MJJ264" s="277"/>
      <c r="MJK264" s="277"/>
      <c r="MJL264" s="277"/>
      <c r="MJM264" s="277"/>
      <c r="MJN264" s="402"/>
      <c r="MJO264" s="404"/>
      <c r="MJP264" s="49"/>
      <c r="MJQ264" s="49"/>
      <c r="MJR264" s="49"/>
      <c r="MJS264" s="99"/>
      <c r="MJT264" s="98"/>
      <c r="MJU264" s="49"/>
      <c r="MJV264" s="405"/>
      <c r="MJW264" s="405"/>
      <c r="MJX264" s="277"/>
      <c r="MJY264" s="277"/>
      <c r="MJZ264" s="277"/>
      <c r="MKA264" s="277"/>
      <c r="MKB264" s="277"/>
      <c r="MKC264" s="277"/>
      <c r="MKD264" s="277"/>
      <c r="MKE264" s="277"/>
      <c r="MKF264" s="402"/>
      <c r="MKG264" s="404"/>
      <c r="MKH264" s="49"/>
      <c r="MKI264" s="49"/>
      <c r="MKJ264" s="49"/>
      <c r="MKK264" s="99"/>
      <c r="MKL264" s="98"/>
      <c r="MKM264" s="49"/>
      <c r="MKN264" s="405"/>
      <c r="MKO264" s="405"/>
      <c r="MKP264" s="277"/>
      <c r="MKQ264" s="277"/>
      <c r="MKR264" s="277"/>
      <c r="MKS264" s="277"/>
      <c r="MKT264" s="277"/>
      <c r="MKU264" s="277"/>
      <c r="MKV264" s="277"/>
      <c r="MKW264" s="277"/>
      <c r="MKX264" s="402"/>
      <c r="MKY264" s="404"/>
      <c r="MKZ264" s="49"/>
      <c r="MLA264" s="49"/>
      <c r="MLB264" s="49"/>
      <c r="MLC264" s="99"/>
      <c r="MLD264" s="98"/>
      <c r="MLE264" s="49"/>
      <c r="MLF264" s="405"/>
      <c r="MLG264" s="405"/>
      <c r="MLH264" s="277"/>
      <c r="MLI264" s="277"/>
      <c r="MLJ264" s="277"/>
      <c r="MLK264" s="277"/>
      <c r="MLL264" s="277"/>
      <c r="MLM264" s="277"/>
      <c r="MLN264" s="277"/>
      <c r="MLO264" s="277"/>
      <c r="MLP264" s="402"/>
      <c r="MLQ264" s="404"/>
      <c r="MLR264" s="49"/>
      <c r="MLS264" s="49"/>
      <c r="MLT264" s="49"/>
      <c r="MLU264" s="99"/>
      <c r="MLV264" s="98"/>
      <c r="MLW264" s="49"/>
      <c r="MLX264" s="405"/>
      <c r="MLY264" s="405"/>
      <c r="MLZ264" s="277"/>
      <c r="MMA264" s="277"/>
      <c r="MMB264" s="277"/>
      <c r="MMC264" s="277"/>
      <c r="MMD264" s="277"/>
      <c r="MME264" s="277"/>
      <c r="MMF264" s="277"/>
      <c r="MMG264" s="277"/>
      <c r="MMH264" s="402"/>
      <c r="MMI264" s="404"/>
      <c r="MMJ264" s="49"/>
      <c r="MMK264" s="49"/>
      <c r="MML264" s="49"/>
      <c r="MMM264" s="99"/>
      <c r="MMN264" s="98"/>
      <c r="MMO264" s="49"/>
      <c r="MMP264" s="405"/>
      <c r="MMQ264" s="405"/>
      <c r="MMR264" s="277"/>
      <c r="MMS264" s="277"/>
      <c r="MMT264" s="277"/>
      <c r="MMU264" s="277"/>
      <c r="MMV264" s="277"/>
      <c r="MMW264" s="277"/>
      <c r="MMX264" s="277"/>
      <c r="MMY264" s="277"/>
      <c r="MMZ264" s="402"/>
      <c r="MNA264" s="404"/>
      <c r="MNB264" s="49"/>
      <c r="MNC264" s="49"/>
      <c r="MND264" s="49"/>
      <c r="MNE264" s="99"/>
      <c r="MNF264" s="98"/>
      <c r="MNG264" s="49"/>
      <c r="MNH264" s="405"/>
      <c r="MNI264" s="405"/>
      <c r="MNJ264" s="277"/>
      <c r="MNK264" s="277"/>
      <c r="MNL264" s="277"/>
      <c r="MNM264" s="277"/>
      <c r="MNN264" s="277"/>
      <c r="MNO264" s="277"/>
      <c r="MNP264" s="277"/>
      <c r="MNQ264" s="277"/>
      <c r="MNR264" s="402"/>
      <c r="MNS264" s="404"/>
      <c r="MNT264" s="49"/>
      <c r="MNU264" s="49"/>
      <c r="MNV264" s="49"/>
      <c r="MNW264" s="99"/>
      <c r="MNX264" s="98"/>
      <c r="MNY264" s="49"/>
      <c r="MNZ264" s="405"/>
      <c r="MOA264" s="405"/>
      <c r="MOB264" s="277"/>
      <c r="MOC264" s="277"/>
      <c r="MOD264" s="277"/>
      <c r="MOE264" s="277"/>
      <c r="MOF264" s="277"/>
      <c r="MOG264" s="277"/>
      <c r="MOH264" s="277"/>
      <c r="MOI264" s="277"/>
      <c r="MOJ264" s="402"/>
      <c r="MOK264" s="404"/>
      <c r="MOL264" s="49"/>
      <c r="MOM264" s="49"/>
      <c r="MON264" s="49"/>
      <c r="MOO264" s="99"/>
      <c r="MOP264" s="98"/>
      <c r="MOQ264" s="49"/>
      <c r="MOR264" s="405"/>
      <c r="MOS264" s="405"/>
      <c r="MOT264" s="277"/>
      <c r="MOU264" s="277"/>
      <c r="MOV264" s="277"/>
      <c r="MOW264" s="277"/>
      <c r="MOX264" s="277"/>
      <c r="MOY264" s="277"/>
      <c r="MOZ264" s="277"/>
      <c r="MPA264" s="277"/>
      <c r="MPB264" s="402"/>
      <c r="MPC264" s="404"/>
      <c r="MPD264" s="49"/>
      <c r="MPE264" s="49"/>
      <c r="MPF264" s="49"/>
      <c r="MPG264" s="99"/>
      <c r="MPH264" s="98"/>
      <c r="MPI264" s="49"/>
      <c r="MPJ264" s="405"/>
      <c r="MPK264" s="405"/>
      <c r="MPL264" s="277"/>
      <c r="MPM264" s="277"/>
      <c r="MPN264" s="277"/>
      <c r="MPO264" s="277"/>
      <c r="MPP264" s="277"/>
      <c r="MPQ264" s="277"/>
      <c r="MPR264" s="277"/>
      <c r="MPS264" s="277"/>
      <c r="MPT264" s="402"/>
      <c r="MPU264" s="404"/>
      <c r="MPV264" s="49"/>
      <c r="MPW264" s="49"/>
      <c r="MPX264" s="49"/>
      <c r="MPY264" s="99"/>
      <c r="MPZ264" s="98"/>
      <c r="MQA264" s="49"/>
      <c r="MQB264" s="405"/>
      <c r="MQC264" s="405"/>
      <c r="MQD264" s="277"/>
      <c r="MQE264" s="277"/>
      <c r="MQF264" s="277"/>
      <c r="MQG264" s="277"/>
      <c r="MQH264" s="277"/>
      <c r="MQI264" s="277"/>
      <c r="MQJ264" s="277"/>
      <c r="MQK264" s="277"/>
      <c r="MQL264" s="402"/>
      <c r="MQM264" s="404"/>
      <c r="MQN264" s="49"/>
      <c r="MQO264" s="49"/>
      <c r="MQP264" s="49"/>
      <c r="MQQ264" s="99"/>
      <c r="MQR264" s="98"/>
      <c r="MQS264" s="49"/>
      <c r="MQT264" s="405"/>
      <c r="MQU264" s="405"/>
      <c r="MQV264" s="277"/>
      <c r="MQW264" s="277"/>
      <c r="MQX264" s="277"/>
      <c r="MQY264" s="277"/>
      <c r="MQZ264" s="277"/>
      <c r="MRA264" s="277"/>
      <c r="MRB264" s="277"/>
      <c r="MRC264" s="277"/>
      <c r="MRD264" s="402"/>
      <c r="MRE264" s="404"/>
      <c r="MRF264" s="49"/>
      <c r="MRG264" s="49"/>
      <c r="MRH264" s="49"/>
      <c r="MRI264" s="99"/>
      <c r="MRJ264" s="98"/>
      <c r="MRK264" s="49"/>
      <c r="MRL264" s="405"/>
      <c r="MRM264" s="405"/>
      <c r="MRN264" s="277"/>
      <c r="MRO264" s="277"/>
      <c r="MRP264" s="277"/>
      <c r="MRQ264" s="277"/>
      <c r="MRR264" s="277"/>
      <c r="MRS264" s="277"/>
      <c r="MRT264" s="277"/>
      <c r="MRU264" s="277"/>
      <c r="MRV264" s="402"/>
      <c r="MRW264" s="404"/>
      <c r="MRX264" s="49"/>
      <c r="MRY264" s="49"/>
      <c r="MRZ264" s="49"/>
      <c r="MSA264" s="99"/>
      <c r="MSB264" s="98"/>
      <c r="MSC264" s="49"/>
      <c r="MSD264" s="405"/>
      <c r="MSE264" s="405"/>
      <c r="MSF264" s="277"/>
      <c r="MSG264" s="277"/>
      <c r="MSH264" s="277"/>
      <c r="MSI264" s="277"/>
      <c r="MSJ264" s="277"/>
      <c r="MSK264" s="277"/>
      <c r="MSL264" s="277"/>
      <c r="MSM264" s="277"/>
      <c r="MSN264" s="402"/>
      <c r="MSO264" s="404"/>
      <c r="MSP264" s="49"/>
      <c r="MSQ264" s="49"/>
      <c r="MSR264" s="49"/>
      <c r="MSS264" s="99"/>
      <c r="MST264" s="98"/>
      <c r="MSU264" s="49"/>
      <c r="MSV264" s="405"/>
      <c r="MSW264" s="405"/>
      <c r="MSX264" s="277"/>
      <c r="MSY264" s="277"/>
      <c r="MSZ264" s="277"/>
      <c r="MTA264" s="277"/>
      <c r="MTB264" s="277"/>
      <c r="MTC264" s="277"/>
      <c r="MTD264" s="277"/>
      <c r="MTE264" s="277"/>
      <c r="MTF264" s="402"/>
      <c r="MTG264" s="404"/>
      <c r="MTH264" s="49"/>
      <c r="MTI264" s="49"/>
      <c r="MTJ264" s="49"/>
      <c r="MTK264" s="99"/>
      <c r="MTL264" s="98"/>
      <c r="MTM264" s="49"/>
      <c r="MTN264" s="405"/>
      <c r="MTO264" s="405"/>
      <c r="MTP264" s="277"/>
      <c r="MTQ264" s="277"/>
      <c r="MTR264" s="277"/>
      <c r="MTS264" s="277"/>
      <c r="MTT264" s="277"/>
      <c r="MTU264" s="277"/>
      <c r="MTV264" s="277"/>
      <c r="MTW264" s="277"/>
      <c r="MTX264" s="402"/>
      <c r="MTY264" s="404"/>
      <c r="MTZ264" s="49"/>
      <c r="MUA264" s="49"/>
      <c r="MUB264" s="49"/>
      <c r="MUC264" s="99"/>
      <c r="MUD264" s="98"/>
      <c r="MUE264" s="49"/>
      <c r="MUF264" s="405"/>
      <c r="MUG264" s="405"/>
      <c r="MUH264" s="277"/>
      <c r="MUI264" s="277"/>
      <c r="MUJ264" s="277"/>
      <c r="MUK264" s="277"/>
      <c r="MUL264" s="277"/>
      <c r="MUM264" s="277"/>
      <c r="MUN264" s="277"/>
      <c r="MUO264" s="277"/>
      <c r="MUP264" s="402"/>
      <c r="MUQ264" s="404"/>
      <c r="MUR264" s="49"/>
      <c r="MUS264" s="49"/>
      <c r="MUT264" s="49"/>
      <c r="MUU264" s="99"/>
      <c r="MUV264" s="98"/>
      <c r="MUW264" s="49"/>
      <c r="MUX264" s="405"/>
      <c r="MUY264" s="405"/>
      <c r="MUZ264" s="277"/>
      <c r="MVA264" s="277"/>
      <c r="MVB264" s="277"/>
      <c r="MVC264" s="277"/>
      <c r="MVD264" s="277"/>
      <c r="MVE264" s="277"/>
      <c r="MVF264" s="277"/>
      <c r="MVG264" s="277"/>
      <c r="MVH264" s="402"/>
      <c r="MVI264" s="404"/>
      <c r="MVJ264" s="49"/>
      <c r="MVK264" s="49"/>
      <c r="MVL264" s="49"/>
      <c r="MVM264" s="99"/>
      <c r="MVN264" s="98"/>
      <c r="MVO264" s="49"/>
      <c r="MVP264" s="405"/>
      <c r="MVQ264" s="405"/>
      <c r="MVR264" s="277"/>
      <c r="MVS264" s="277"/>
      <c r="MVT264" s="277"/>
      <c r="MVU264" s="277"/>
      <c r="MVV264" s="277"/>
      <c r="MVW264" s="277"/>
      <c r="MVX264" s="277"/>
      <c r="MVY264" s="277"/>
      <c r="MVZ264" s="402"/>
      <c r="MWA264" s="404"/>
      <c r="MWB264" s="49"/>
      <c r="MWC264" s="49"/>
      <c r="MWD264" s="49"/>
      <c r="MWE264" s="99"/>
      <c r="MWF264" s="98"/>
      <c r="MWG264" s="49"/>
      <c r="MWH264" s="405"/>
      <c r="MWI264" s="405"/>
      <c r="MWJ264" s="277"/>
      <c r="MWK264" s="277"/>
      <c r="MWL264" s="277"/>
      <c r="MWM264" s="277"/>
      <c r="MWN264" s="277"/>
      <c r="MWO264" s="277"/>
      <c r="MWP264" s="277"/>
      <c r="MWQ264" s="277"/>
      <c r="MWR264" s="402"/>
      <c r="MWS264" s="404"/>
      <c r="MWT264" s="49"/>
      <c r="MWU264" s="49"/>
      <c r="MWV264" s="49"/>
      <c r="MWW264" s="99"/>
      <c r="MWX264" s="98"/>
      <c r="MWY264" s="49"/>
      <c r="MWZ264" s="405"/>
      <c r="MXA264" s="405"/>
      <c r="MXB264" s="277"/>
      <c r="MXC264" s="277"/>
      <c r="MXD264" s="277"/>
      <c r="MXE264" s="277"/>
      <c r="MXF264" s="277"/>
      <c r="MXG264" s="277"/>
      <c r="MXH264" s="277"/>
      <c r="MXI264" s="277"/>
      <c r="MXJ264" s="402"/>
      <c r="MXK264" s="404"/>
      <c r="MXL264" s="49"/>
      <c r="MXM264" s="49"/>
      <c r="MXN264" s="49"/>
      <c r="MXO264" s="99"/>
      <c r="MXP264" s="98"/>
      <c r="MXQ264" s="49"/>
      <c r="MXR264" s="405"/>
      <c r="MXS264" s="405"/>
      <c r="MXT264" s="277"/>
      <c r="MXU264" s="277"/>
      <c r="MXV264" s="277"/>
      <c r="MXW264" s="277"/>
      <c r="MXX264" s="277"/>
      <c r="MXY264" s="277"/>
      <c r="MXZ264" s="277"/>
      <c r="MYA264" s="277"/>
      <c r="MYB264" s="402"/>
      <c r="MYC264" s="404"/>
      <c r="MYD264" s="49"/>
      <c r="MYE264" s="49"/>
      <c r="MYF264" s="49"/>
      <c r="MYG264" s="99"/>
      <c r="MYH264" s="98"/>
      <c r="MYI264" s="49"/>
      <c r="MYJ264" s="405"/>
      <c r="MYK264" s="405"/>
      <c r="MYL264" s="277"/>
      <c r="MYM264" s="277"/>
      <c r="MYN264" s="277"/>
      <c r="MYO264" s="277"/>
      <c r="MYP264" s="277"/>
      <c r="MYQ264" s="277"/>
      <c r="MYR264" s="277"/>
      <c r="MYS264" s="277"/>
      <c r="MYT264" s="402"/>
      <c r="MYU264" s="404"/>
      <c r="MYV264" s="49"/>
      <c r="MYW264" s="49"/>
      <c r="MYX264" s="49"/>
      <c r="MYY264" s="99"/>
      <c r="MYZ264" s="98"/>
      <c r="MZA264" s="49"/>
      <c r="MZB264" s="405"/>
      <c r="MZC264" s="405"/>
      <c r="MZD264" s="277"/>
      <c r="MZE264" s="277"/>
      <c r="MZF264" s="277"/>
      <c r="MZG264" s="277"/>
      <c r="MZH264" s="277"/>
      <c r="MZI264" s="277"/>
      <c r="MZJ264" s="277"/>
      <c r="MZK264" s="277"/>
      <c r="MZL264" s="402"/>
      <c r="MZM264" s="404"/>
      <c r="MZN264" s="49"/>
      <c r="MZO264" s="49"/>
      <c r="MZP264" s="49"/>
      <c r="MZQ264" s="99"/>
      <c r="MZR264" s="98"/>
      <c r="MZS264" s="49"/>
      <c r="MZT264" s="405"/>
      <c r="MZU264" s="405"/>
      <c r="MZV264" s="277"/>
      <c r="MZW264" s="277"/>
      <c r="MZX264" s="277"/>
      <c r="MZY264" s="277"/>
      <c r="MZZ264" s="277"/>
      <c r="NAA264" s="277"/>
      <c r="NAB264" s="277"/>
      <c r="NAC264" s="277"/>
      <c r="NAD264" s="402"/>
      <c r="NAE264" s="404"/>
      <c r="NAF264" s="49"/>
      <c r="NAG264" s="49"/>
      <c r="NAH264" s="49"/>
      <c r="NAI264" s="99"/>
      <c r="NAJ264" s="98"/>
      <c r="NAK264" s="49"/>
      <c r="NAL264" s="405"/>
      <c r="NAM264" s="405"/>
      <c r="NAN264" s="277"/>
      <c r="NAO264" s="277"/>
      <c r="NAP264" s="277"/>
      <c r="NAQ264" s="277"/>
      <c r="NAR264" s="277"/>
      <c r="NAS264" s="277"/>
      <c r="NAT264" s="277"/>
      <c r="NAU264" s="277"/>
      <c r="NAV264" s="402"/>
      <c r="NAW264" s="404"/>
      <c r="NAX264" s="49"/>
      <c r="NAY264" s="49"/>
      <c r="NAZ264" s="49"/>
      <c r="NBA264" s="99"/>
      <c r="NBB264" s="98"/>
      <c r="NBC264" s="49"/>
      <c r="NBD264" s="405"/>
      <c r="NBE264" s="405"/>
      <c r="NBF264" s="277"/>
      <c r="NBG264" s="277"/>
      <c r="NBH264" s="277"/>
      <c r="NBI264" s="277"/>
      <c r="NBJ264" s="277"/>
      <c r="NBK264" s="277"/>
      <c r="NBL264" s="277"/>
      <c r="NBM264" s="277"/>
      <c r="NBN264" s="402"/>
      <c r="NBO264" s="404"/>
      <c r="NBP264" s="49"/>
      <c r="NBQ264" s="49"/>
      <c r="NBR264" s="49"/>
      <c r="NBS264" s="99"/>
      <c r="NBT264" s="98"/>
      <c r="NBU264" s="49"/>
      <c r="NBV264" s="405"/>
      <c r="NBW264" s="405"/>
      <c r="NBX264" s="277"/>
      <c r="NBY264" s="277"/>
      <c r="NBZ264" s="277"/>
      <c r="NCA264" s="277"/>
      <c r="NCB264" s="277"/>
      <c r="NCC264" s="277"/>
      <c r="NCD264" s="277"/>
      <c r="NCE264" s="277"/>
      <c r="NCF264" s="402"/>
      <c r="NCG264" s="404"/>
      <c r="NCH264" s="49"/>
      <c r="NCI264" s="49"/>
      <c r="NCJ264" s="49"/>
      <c r="NCK264" s="99"/>
      <c r="NCL264" s="98"/>
      <c r="NCM264" s="49"/>
      <c r="NCN264" s="405"/>
      <c r="NCO264" s="405"/>
      <c r="NCP264" s="277"/>
      <c r="NCQ264" s="277"/>
      <c r="NCR264" s="277"/>
      <c r="NCS264" s="277"/>
      <c r="NCT264" s="277"/>
      <c r="NCU264" s="277"/>
      <c r="NCV264" s="277"/>
      <c r="NCW264" s="277"/>
      <c r="NCX264" s="402"/>
      <c r="NCY264" s="404"/>
      <c r="NCZ264" s="49"/>
      <c r="NDA264" s="49"/>
      <c r="NDB264" s="49"/>
      <c r="NDC264" s="99"/>
      <c r="NDD264" s="98"/>
      <c r="NDE264" s="49"/>
      <c r="NDF264" s="405"/>
      <c r="NDG264" s="405"/>
      <c r="NDH264" s="277"/>
      <c r="NDI264" s="277"/>
      <c r="NDJ264" s="277"/>
      <c r="NDK264" s="277"/>
      <c r="NDL264" s="277"/>
      <c r="NDM264" s="277"/>
      <c r="NDN264" s="277"/>
      <c r="NDO264" s="277"/>
      <c r="NDP264" s="402"/>
      <c r="NDQ264" s="404"/>
      <c r="NDR264" s="49"/>
      <c r="NDS264" s="49"/>
      <c r="NDT264" s="49"/>
      <c r="NDU264" s="99"/>
      <c r="NDV264" s="98"/>
      <c r="NDW264" s="49"/>
      <c r="NDX264" s="405"/>
      <c r="NDY264" s="405"/>
      <c r="NDZ264" s="277"/>
      <c r="NEA264" s="277"/>
      <c r="NEB264" s="277"/>
      <c r="NEC264" s="277"/>
      <c r="NED264" s="277"/>
      <c r="NEE264" s="277"/>
      <c r="NEF264" s="277"/>
      <c r="NEG264" s="277"/>
      <c r="NEH264" s="402"/>
      <c r="NEI264" s="404"/>
      <c r="NEJ264" s="49"/>
      <c r="NEK264" s="49"/>
      <c r="NEL264" s="49"/>
      <c r="NEM264" s="99"/>
      <c r="NEN264" s="98"/>
      <c r="NEO264" s="49"/>
      <c r="NEP264" s="405"/>
      <c r="NEQ264" s="405"/>
      <c r="NER264" s="277"/>
      <c r="NES264" s="277"/>
      <c r="NET264" s="277"/>
      <c r="NEU264" s="277"/>
      <c r="NEV264" s="277"/>
      <c r="NEW264" s="277"/>
      <c r="NEX264" s="277"/>
      <c r="NEY264" s="277"/>
      <c r="NEZ264" s="402"/>
      <c r="NFA264" s="404"/>
      <c r="NFB264" s="49"/>
      <c r="NFC264" s="49"/>
      <c r="NFD264" s="49"/>
      <c r="NFE264" s="99"/>
      <c r="NFF264" s="98"/>
      <c r="NFG264" s="49"/>
      <c r="NFH264" s="405"/>
      <c r="NFI264" s="405"/>
      <c r="NFJ264" s="277"/>
      <c r="NFK264" s="277"/>
      <c r="NFL264" s="277"/>
      <c r="NFM264" s="277"/>
      <c r="NFN264" s="277"/>
      <c r="NFO264" s="277"/>
      <c r="NFP264" s="277"/>
      <c r="NFQ264" s="277"/>
      <c r="NFR264" s="402"/>
      <c r="NFS264" s="404"/>
      <c r="NFT264" s="49"/>
      <c r="NFU264" s="49"/>
      <c r="NFV264" s="49"/>
      <c r="NFW264" s="99"/>
      <c r="NFX264" s="98"/>
      <c r="NFY264" s="49"/>
      <c r="NFZ264" s="405"/>
      <c r="NGA264" s="405"/>
      <c r="NGB264" s="277"/>
      <c r="NGC264" s="277"/>
      <c r="NGD264" s="277"/>
      <c r="NGE264" s="277"/>
      <c r="NGF264" s="277"/>
      <c r="NGG264" s="277"/>
      <c r="NGH264" s="277"/>
      <c r="NGI264" s="277"/>
      <c r="NGJ264" s="402"/>
      <c r="NGK264" s="404"/>
      <c r="NGL264" s="49"/>
      <c r="NGM264" s="49"/>
      <c r="NGN264" s="49"/>
      <c r="NGO264" s="99"/>
      <c r="NGP264" s="98"/>
      <c r="NGQ264" s="49"/>
      <c r="NGR264" s="405"/>
      <c r="NGS264" s="405"/>
      <c r="NGT264" s="277"/>
      <c r="NGU264" s="277"/>
      <c r="NGV264" s="277"/>
      <c r="NGW264" s="277"/>
      <c r="NGX264" s="277"/>
      <c r="NGY264" s="277"/>
      <c r="NGZ264" s="277"/>
      <c r="NHA264" s="277"/>
      <c r="NHB264" s="402"/>
      <c r="NHC264" s="404"/>
      <c r="NHD264" s="49"/>
      <c r="NHE264" s="49"/>
      <c r="NHF264" s="49"/>
      <c r="NHG264" s="99"/>
      <c r="NHH264" s="98"/>
      <c r="NHI264" s="49"/>
      <c r="NHJ264" s="405"/>
      <c r="NHK264" s="405"/>
      <c r="NHL264" s="277"/>
      <c r="NHM264" s="277"/>
      <c r="NHN264" s="277"/>
      <c r="NHO264" s="277"/>
      <c r="NHP264" s="277"/>
      <c r="NHQ264" s="277"/>
      <c r="NHR264" s="277"/>
      <c r="NHS264" s="277"/>
      <c r="NHT264" s="402"/>
      <c r="NHU264" s="404"/>
      <c r="NHV264" s="49"/>
      <c r="NHW264" s="49"/>
      <c r="NHX264" s="49"/>
      <c r="NHY264" s="99"/>
      <c r="NHZ264" s="98"/>
      <c r="NIA264" s="49"/>
      <c r="NIB264" s="405"/>
      <c r="NIC264" s="405"/>
      <c r="NID264" s="277"/>
      <c r="NIE264" s="277"/>
      <c r="NIF264" s="277"/>
      <c r="NIG264" s="277"/>
      <c r="NIH264" s="277"/>
      <c r="NII264" s="277"/>
      <c r="NIJ264" s="277"/>
      <c r="NIK264" s="277"/>
      <c r="NIL264" s="402"/>
      <c r="NIM264" s="404"/>
      <c r="NIN264" s="49"/>
      <c r="NIO264" s="49"/>
      <c r="NIP264" s="49"/>
      <c r="NIQ264" s="99"/>
      <c r="NIR264" s="98"/>
      <c r="NIS264" s="49"/>
      <c r="NIT264" s="405"/>
      <c r="NIU264" s="405"/>
      <c r="NIV264" s="277"/>
      <c r="NIW264" s="277"/>
      <c r="NIX264" s="277"/>
      <c r="NIY264" s="277"/>
      <c r="NIZ264" s="277"/>
      <c r="NJA264" s="277"/>
      <c r="NJB264" s="277"/>
      <c r="NJC264" s="277"/>
      <c r="NJD264" s="402"/>
      <c r="NJE264" s="404"/>
      <c r="NJF264" s="49"/>
      <c r="NJG264" s="49"/>
      <c r="NJH264" s="49"/>
      <c r="NJI264" s="99"/>
      <c r="NJJ264" s="98"/>
      <c r="NJK264" s="49"/>
      <c r="NJL264" s="405"/>
      <c r="NJM264" s="405"/>
      <c r="NJN264" s="277"/>
      <c r="NJO264" s="277"/>
      <c r="NJP264" s="277"/>
      <c r="NJQ264" s="277"/>
      <c r="NJR264" s="277"/>
      <c r="NJS264" s="277"/>
      <c r="NJT264" s="277"/>
      <c r="NJU264" s="277"/>
      <c r="NJV264" s="402"/>
      <c r="NJW264" s="404"/>
      <c r="NJX264" s="49"/>
      <c r="NJY264" s="49"/>
      <c r="NJZ264" s="49"/>
      <c r="NKA264" s="99"/>
      <c r="NKB264" s="98"/>
      <c r="NKC264" s="49"/>
      <c r="NKD264" s="405"/>
      <c r="NKE264" s="405"/>
      <c r="NKF264" s="277"/>
      <c r="NKG264" s="277"/>
      <c r="NKH264" s="277"/>
      <c r="NKI264" s="277"/>
      <c r="NKJ264" s="277"/>
      <c r="NKK264" s="277"/>
      <c r="NKL264" s="277"/>
      <c r="NKM264" s="277"/>
      <c r="NKN264" s="402"/>
      <c r="NKO264" s="404"/>
      <c r="NKP264" s="49"/>
      <c r="NKQ264" s="49"/>
      <c r="NKR264" s="49"/>
      <c r="NKS264" s="99"/>
      <c r="NKT264" s="98"/>
      <c r="NKU264" s="49"/>
      <c r="NKV264" s="405"/>
      <c r="NKW264" s="405"/>
      <c r="NKX264" s="277"/>
      <c r="NKY264" s="277"/>
      <c r="NKZ264" s="277"/>
      <c r="NLA264" s="277"/>
      <c r="NLB264" s="277"/>
      <c r="NLC264" s="277"/>
      <c r="NLD264" s="277"/>
      <c r="NLE264" s="277"/>
      <c r="NLF264" s="402"/>
      <c r="NLG264" s="404"/>
      <c r="NLH264" s="49"/>
      <c r="NLI264" s="49"/>
      <c r="NLJ264" s="49"/>
      <c r="NLK264" s="99"/>
      <c r="NLL264" s="98"/>
      <c r="NLM264" s="49"/>
      <c r="NLN264" s="405"/>
      <c r="NLO264" s="405"/>
      <c r="NLP264" s="277"/>
      <c r="NLQ264" s="277"/>
      <c r="NLR264" s="277"/>
      <c r="NLS264" s="277"/>
      <c r="NLT264" s="277"/>
      <c r="NLU264" s="277"/>
      <c r="NLV264" s="277"/>
      <c r="NLW264" s="277"/>
      <c r="NLX264" s="402"/>
      <c r="NLY264" s="404"/>
      <c r="NLZ264" s="49"/>
      <c r="NMA264" s="49"/>
      <c r="NMB264" s="49"/>
      <c r="NMC264" s="99"/>
      <c r="NMD264" s="98"/>
      <c r="NME264" s="49"/>
      <c r="NMF264" s="405"/>
      <c r="NMG264" s="405"/>
      <c r="NMH264" s="277"/>
      <c r="NMI264" s="277"/>
      <c r="NMJ264" s="277"/>
      <c r="NMK264" s="277"/>
      <c r="NML264" s="277"/>
      <c r="NMM264" s="277"/>
      <c r="NMN264" s="277"/>
      <c r="NMO264" s="277"/>
      <c r="NMP264" s="402"/>
      <c r="NMQ264" s="404"/>
      <c r="NMR264" s="49"/>
      <c r="NMS264" s="49"/>
      <c r="NMT264" s="49"/>
      <c r="NMU264" s="99"/>
      <c r="NMV264" s="98"/>
      <c r="NMW264" s="49"/>
      <c r="NMX264" s="405"/>
      <c r="NMY264" s="405"/>
      <c r="NMZ264" s="277"/>
      <c r="NNA264" s="277"/>
      <c r="NNB264" s="277"/>
      <c r="NNC264" s="277"/>
      <c r="NND264" s="277"/>
      <c r="NNE264" s="277"/>
      <c r="NNF264" s="277"/>
      <c r="NNG264" s="277"/>
      <c r="NNH264" s="402"/>
      <c r="NNI264" s="404"/>
      <c r="NNJ264" s="49"/>
      <c r="NNK264" s="49"/>
      <c r="NNL264" s="49"/>
      <c r="NNM264" s="99"/>
      <c r="NNN264" s="98"/>
      <c r="NNO264" s="49"/>
      <c r="NNP264" s="405"/>
      <c r="NNQ264" s="405"/>
      <c r="NNR264" s="277"/>
      <c r="NNS264" s="277"/>
      <c r="NNT264" s="277"/>
      <c r="NNU264" s="277"/>
      <c r="NNV264" s="277"/>
      <c r="NNW264" s="277"/>
      <c r="NNX264" s="277"/>
      <c r="NNY264" s="277"/>
      <c r="NNZ264" s="402"/>
      <c r="NOA264" s="404"/>
      <c r="NOB264" s="49"/>
      <c r="NOC264" s="49"/>
      <c r="NOD264" s="49"/>
      <c r="NOE264" s="99"/>
      <c r="NOF264" s="98"/>
      <c r="NOG264" s="49"/>
      <c r="NOH264" s="405"/>
      <c r="NOI264" s="405"/>
      <c r="NOJ264" s="277"/>
      <c r="NOK264" s="277"/>
      <c r="NOL264" s="277"/>
      <c r="NOM264" s="277"/>
      <c r="NON264" s="277"/>
      <c r="NOO264" s="277"/>
      <c r="NOP264" s="277"/>
      <c r="NOQ264" s="277"/>
      <c r="NOR264" s="402"/>
      <c r="NOS264" s="404"/>
      <c r="NOT264" s="49"/>
      <c r="NOU264" s="49"/>
      <c r="NOV264" s="49"/>
      <c r="NOW264" s="99"/>
      <c r="NOX264" s="98"/>
      <c r="NOY264" s="49"/>
      <c r="NOZ264" s="405"/>
      <c r="NPA264" s="405"/>
      <c r="NPB264" s="277"/>
      <c r="NPC264" s="277"/>
      <c r="NPD264" s="277"/>
      <c r="NPE264" s="277"/>
      <c r="NPF264" s="277"/>
      <c r="NPG264" s="277"/>
      <c r="NPH264" s="277"/>
      <c r="NPI264" s="277"/>
      <c r="NPJ264" s="402"/>
      <c r="NPK264" s="404"/>
      <c r="NPL264" s="49"/>
      <c r="NPM264" s="49"/>
      <c r="NPN264" s="49"/>
      <c r="NPO264" s="99"/>
      <c r="NPP264" s="98"/>
      <c r="NPQ264" s="49"/>
      <c r="NPR264" s="405"/>
      <c r="NPS264" s="405"/>
      <c r="NPT264" s="277"/>
      <c r="NPU264" s="277"/>
      <c r="NPV264" s="277"/>
      <c r="NPW264" s="277"/>
      <c r="NPX264" s="277"/>
      <c r="NPY264" s="277"/>
      <c r="NPZ264" s="277"/>
      <c r="NQA264" s="277"/>
      <c r="NQB264" s="402"/>
      <c r="NQC264" s="404"/>
      <c r="NQD264" s="49"/>
      <c r="NQE264" s="49"/>
      <c r="NQF264" s="49"/>
      <c r="NQG264" s="99"/>
      <c r="NQH264" s="98"/>
      <c r="NQI264" s="49"/>
      <c r="NQJ264" s="405"/>
      <c r="NQK264" s="405"/>
      <c r="NQL264" s="277"/>
      <c r="NQM264" s="277"/>
      <c r="NQN264" s="277"/>
      <c r="NQO264" s="277"/>
      <c r="NQP264" s="277"/>
      <c r="NQQ264" s="277"/>
      <c r="NQR264" s="277"/>
      <c r="NQS264" s="277"/>
      <c r="NQT264" s="402"/>
      <c r="NQU264" s="404"/>
      <c r="NQV264" s="49"/>
      <c r="NQW264" s="49"/>
      <c r="NQX264" s="49"/>
      <c r="NQY264" s="99"/>
      <c r="NQZ264" s="98"/>
      <c r="NRA264" s="49"/>
      <c r="NRB264" s="405"/>
      <c r="NRC264" s="405"/>
      <c r="NRD264" s="277"/>
      <c r="NRE264" s="277"/>
      <c r="NRF264" s="277"/>
      <c r="NRG264" s="277"/>
      <c r="NRH264" s="277"/>
      <c r="NRI264" s="277"/>
      <c r="NRJ264" s="277"/>
      <c r="NRK264" s="277"/>
      <c r="NRL264" s="402"/>
      <c r="NRM264" s="404"/>
      <c r="NRN264" s="49"/>
      <c r="NRO264" s="49"/>
      <c r="NRP264" s="49"/>
      <c r="NRQ264" s="99"/>
      <c r="NRR264" s="98"/>
      <c r="NRS264" s="49"/>
      <c r="NRT264" s="405"/>
      <c r="NRU264" s="405"/>
      <c r="NRV264" s="277"/>
      <c r="NRW264" s="277"/>
      <c r="NRX264" s="277"/>
      <c r="NRY264" s="277"/>
      <c r="NRZ264" s="277"/>
      <c r="NSA264" s="277"/>
      <c r="NSB264" s="277"/>
      <c r="NSC264" s="277"/>
      <c r="NSD264" s="402"/>
      <c r="NSE264" s="404"/>
      <c r="NSF264" s="49"/>
      <c r="NSG264" s="49"/>
      <c r="NSH264" s="49"/>
      <c r="NSI264" s="99"/>
      <c r="NSJ264" s="98"/>
      <c r="NSK264" s="49"/>
      <c r="NSL264" s="405"/>
      <c r="NSM264" s="405"/>
      <c r="NSN264" s="277"/>
      <c r="NSO264" s="277"/>
      <c r="NSP264" s="277"/>
      <c r="NSQ264" s="277"/>
      <c r="NSR264" s="277"/>
      <c r="NSS264" s="277"/>
      <c r="NST264" s="277"/>
      <c r="NSU264" s="277"/>
      <c r="NSV264" s="402"/>
      <c r="NSW264" s="404"/>
      <c r="NSX264" s="49"/>
      <c r="NSY264" s="49"/>
      <c r="NSZ264" s="49"/>
      <c r="NTA264" s="99"/>
      <c r="NTB264" s="98"/>
      <c r="NTC264" s="49"/>
      <c r="NTD264" s="405"/>
      <c r="NTE264" s="405"/>
      <c r="NTF264" s="277"/>
      <c r="NTG264" s="277"/>
      <c r="NTH264" s="277"/>
      <c r="NTI264" s="277"/>
      <c r="NTJ264" s="277"/>
      <c r="NTK264" s="277"/>
      <c r="NTL264" s="277"/>
      <c r="NTM264" s="277"/>
      <c r="NTN264" s="402"/>
      <c r="NTO264" s="404"/>
      <c r="NTP264" s="49"/>
      <c r="NTQ264" s="49"/>
      <c r="NTR264" s="49"/>
      <c r="NTS264" s="99"/>
      <c r="NTT264" s="98"/>
      <c r="NTU264" s="49"/>
      <c r="NTV264" s="405"/>
      <c r="NTW264" s="405"/>
      <c r="NTX264" s="277"/>
      <c r="NTY264" s="277"/>
      <c r="NTZ264" s="277"/>
      <c r="NUA264" s="277"/>
      <c r="NUB264" s="277"/>
      <c r="NUC264" s="277"/>
      <c r="NUD264" s="277"/>
      <c r="NUE264" s="277"/>
      <c r="NUF264" s="402"/>
      <c r="NUG264" s="404"/>
      <c r="NUH264" s="49"/>
      <c r="NUI264" s="49"/>
      <c r="NUJ264" s="49"/>
      <c r="NUK264" s="99"/>
      <c r="NUL264" s="98"/>
      <c r="NUM264" s="49"/>
      <c r="NUN264" s="405"/>
      <c r="NUO264" s="405"/>
      <c r="NUP264" s="277"/>
      <c r="NUQ264" s="277"/>
      <c r="NUR264" s="277"/>
      <c r="NUS264" s="277"/>
      <c r="NUT264" s="277"/>
      <c r="NUU264" s="277"/>
      <c r="NUV264" s="277"/>
      <c r="NUW264" s="277"/>
      <c r="NUX264" s="402"/>
      <c r="NUY264" s="404"/>
      <c r="NUZ264" s="49"/>
      <c r="NVA264" s="49"/>
      <c r="NVB264" s="49"/>
      <c r="NVC264" s="99"/>
      <c r="NVD264" s="98"/>
      <c r="NVE264" s="49"/>
      <c r="NVF264" s="405"/>
      <c r="NVG264" s="405"/>
      <c r="NVH264" s="277"/>
      <c r="NVI264" s="277"/>
      <c r="NVJ264" s="277"/>
      <c r="NVK264" s="277"/>
      <c r="NVL264" s="277"/>
      <c r="NVM264" s="277"/>
      <c r="NVN264" s="277"/>
      <c r="NVO264" s="277"/>
      <c r="NVP264" s="402"/>
      <c r="NVQ264" s="404"/>
      <c r="NVR264" s="49"/>
      <c r="NVS264" s="49"/>
      <c r="NVT264" s="49"/>
      <c r="NVU264" s="99"/>
      <c r="NVV264" s="98"/>
      <c r="NVW264" s="49"/>
      <c r="NVX264" s="405"/>
      <c r="NVY264" s="405"/>
      <c r="NVZ264" s="277"/>
      <c r="NWA264" s="277"/>
      <c r="NWB264" s="277"/>
      <c r="NWC264" s="277"/>
      <c r="NWD264" s="277"/>
      <c r="NWE264" s="277"/>
      <c r="NWF264" s="277"/>
      <c r="NWG264" s="277"/>
      <c r="NWH264" s="402"/>
      <c r="NWI264" s="404"/>
      <c r="NWJ264" s="49"/>
      <c r="NWK264" s="49"/>
      <c r="NWL264" s="49"/>
      <c r="NWM264" s="99"/>
      <c r="NWN264" s="98"/>
      <c r="NWO264" s="49"/>
      <c r="NWP264" s="405"/>
      <c r="NWQ264" s="405"/>
      <c r="NWR264" s="277"/>
      <c r="NWS264" s="277"/>
      <c r="NWT264" s="277"/>
      <c r="NWU264" s="277"/>
      <c r="NWV264" s="277"/>
      <c r="NWW264" s="277"/>
      <c r="NWX264" s="277"/>
      <c r="NWY264" s="277"/>
      <c r="NWZ264" s="402"/>
      <c r="NXA264" s="404"/>
      <c r="NXB264" s="49"/>
      <c r="NXC264" s="49"/>
      <c r="NXD264" s="49"/>
      <c r="NXE264" s="99"/>
      <c r="NXF264" s="98"/>
      <c r="NXG264" s="49"/>
      <c r="NXH264" s="405"/>
      <c r="NXI264" s="405"/>
      <c r="NXJ264" s="277"/>
      <c r="NXK264" s="277"/>
      <c r="NXL264" s="277"/>
      <c r="NXM264" s="277"/>
      <c r="NXN264" s="277"/>
      <c r="NXO264" s="277"/>
      <c r="NXP264" s="277"/>
      <c r="NXQ264" s="277"/>
      <c r="NXR264" s="402"/>
      <c r="NXS264" s="404"/>
      <c r="NXT264" s="49"/>
      <c r="NXU264" s="49"/>
      <c r="NXV264" s="49"/>
      <c r="NXW264" s="99"/>
      <c r="NXX264" s="98"/>
      <c r="NXY264" s="49"/>
      <c r="NXZ264" s="405"/>
      <c r="NYA264" s="405"/>
      <c r="NYB264" s="277"/>
      <c r="NYC264" s="277"/>
      <c r="NYD264" s="277"/>
      <c r="NYE264" s="277"/>
      <c r="NYF264" s="277"/>
      <c r="NYG264" s="277"/>
      <c r="NYH264" s="277"/>
      <c r="NYI264" s="277"/>
      <c r="NYJ264" s="402"/>
      <c r="NYK264" s="404"/>
      <c r="NYL264" s="49"/>
      <c r="NYM264" s="49"/>
      <c r="NYN264" s="49"/>
      <c r="NYO264" s="99"/>
      <c r="NYP264" s="98"/>
      <c r="NYQ264" s="49"/>
      <c r="NYR264" s="405"/>
      <c r="NYS264" s="405"/>
      <c r="NYT264" s="277"/>
      <c r="NYU264" s="277"/>
      <c r="NYV264" s="277"/>
      <c r="NYW264" s="277"/>
      <c r="NYX264" s="277"/>
      <c r="NYY264" s="277"/>
      <c r="NYZ264" s="277"/>
      <c r="NZA264" s="277"/>
      <c r="NZB264" s="402"/>
      <c r="NZC264" s="404"/>
      <c r="NZD264" s="49"/>
      <c r="NZE264" s="49"/>
      <c r="NZF264" s="49"/>
      <c r="NZG264" s="99"/>
      <c r="NZH264" s="98"/>
      <c r="NZI264" s="49"/>
      <c r="NZJ264" s="405"/>
      <c r="NZK264" s="405"/>
      <c r="NZL264" s="277"/>
      <c r="NZM264" s="277"/>
      <c r="NZN264" s="277"/>
      <c r="NZO264" s="277"/>
      <c r="NZP264" s="277"/>
      <c r="NZQ264" s="277"/>
      <c r="NZR264" s="277"/>
      <c r="NZS264" s="277"/>
      <c r="NZT264" s="402"/>
      <c r="NZU264" s="404"/>
      <c r="NZV264" s="49"/>
      <c r="NZW264" s="49"/>
      <c r="NZX264" s="49"/>
      <c r="NZY264" s="99"/>
      <c r="NZZ264" s="98"/>
      <c r="OAA264" s="49"/>
      <c r="OAB264" s="405"/>
      <c r="OAC264" s="405"/>
      <c r="OAD264" s="277"/>
      <c r="OAE264" s="277"/>
      <c r="OAF264" s="277"/>
      <c r="OAG264" s="277"/>
      <c r="OAH264" s="277"/>
      <c r="OAI264" s="277"/>
      <c r="OAJ264" s="277"/>
      <c r="OAK264" s="277"/>
      <c r="OAL264" s="402"/>
      <c r="OAM264" s="404"/>
      <c r="OAN264" s="49"/>
      <c r="OAO264" s="49"/>
      <c r="OAP264" s="49"/>
      <c r="OAQ264" s="99"/>
      <c r="OAR264" s="98"/>
      <c r="OAS264" s="49"/>
      <c r="OAT264" s="405"/>
      <c r="OAU264" s="405"/>
      <c r="OAV264" s="277"/>
      <c r="OAW264" s="277"/>
      <c r="OAX264" s="277"/>
      <c r="OAY264" s="277"/>
      <c r="OAZ264" s="277"/>
      <c r="OBA264" s="277"/>
      <c r="OBB264" s="277"/>
      <c r="OBC264" s="277"/>
      <c r="OBD264" s="402"/>
      <c r="OBE264" s="404"/>
      <c r="OBF264" s="49"/>
      <c r="OBG264" s="49"/>
      <c r="OBH264" s="49"/>
      <c r="OBI264" s="99"/>
      <c r="OBJ264" s="98"/>
      <c r="OBK264" s="49"/>
      <c r="OBL264" s="405"/>
      <c r="OBM264" s="405"/>
      <c r="OBN264" s="277"/>
      <c r="OBO264" s="277"/>
      <c r="OBP264" s="277"/>
      <c r="OBQ264" s="277"/>
      <c r="OBR264" s="277"/>
      <c r="OBS264" s="277"/>
      <c r="OBT264" s="277"/>
      <c r="OBU264" s="277"/>
      <c r="OBV264" s="402"/>
      <c r="OBW264" s="404"/>
      <c r="OBX264" s="49"/>
      <c r="OBY264" s="49"/>
      <c r="OBZ264" s="49"/>
      <c r="OCA264" s="99"/>
      <c r="OCB264" s="98"/>
      <c r="OCC264" s="49"/>
      <c r="OCD264" s="405"/>
      <c r="OCE264" s="405"/>
      <c r="OCF264" s="277"/>
      <c r="OCG264" s="277"/>
      <c r="OCH264" s="277"/>
      <c r="OCI264" s="277"/>
      <c r="OCJ264" s="277"/>
      <c r="OCK264" s="277"/>
      <c r="OCL264" s="277"/>
      <c r="OCM264" s="277"/>
      <c r="OCN264" s="402"/>
      <c r="OCO264" s="404"/>
      <c r="OCP264" s="49"/>
      <c r="OCQ264" s="49"/>
      <c r="OCR264" s="49"/>
      <c r="OCS264" s="99"/>
      <c r="OCT264" s="98"/>
      <c r="OCU264" s="49"/>
      <c r="OCV264" s="405"/>
      <c r="OCW264" s="405"/>
      <c r="OCX264" s="277"/>
      <c r="OCY264" s="277"/>
      <c r="OCZ264" s="277"/>
      <c r="ODA264" s="277"/>
      <c r="ODB264" s="277"/>
      <c r="ODC264" s="277"/>
      <c r="ODD264" s="277"/>
      <c r="ODE264" s="277"/>
      <c r="ODF264" s="402"/>
      <c r="ODG264" s="404"/>
      <c r="ODH264" s="49"/>
      <c r="ODI264" s="49"/>
      <c r="ODJ264" s="49"/>
      <c r="ODK264" s="99"/>
      <c r="ODL264" s="98"/>
      <c r="ODM264" s="49"/>
      <c r="ODN264" s="405"/>
      <c r="ODO264" s="405"/>
      <c r="ODP264" s="277"/>
      <c r="ODQ264" s="277"/>
      <c r="ODR264" s="277"/>
      <c r="ODS264" s="277"/>
      <c r="ODT264" s="277"/>
      <c r="ODU264" s="277"/>
      <c r="ODV264" s="277"/>
      <c r="ODW264" s="277"/>
      <c r="ODX264" s="402"/>
      <c r="ODY264" s="404"/>
      <c r="ODZ264" s="49"/>
      <c r="OEA264" s="49"/>
      <c r="OEB264" s="49"/>
      <c r="OEC264" s="99"/>
      <c r="OED264" s="98"/>
      <c r="OEE264" s="49"/>
      <c r="OEF264" s="405"/>
      <c r="OEG264" s="405"/>
      <c r="OEH264" s="277"/>
      <c r="OEI264" s="277"/>
      <c r="OEJ264" s="277"/>
      <c r="OEK264" s="277"/>
      <c r="OEL264" s="277"/>
      <c r="OEM264" s="277"/>
      <c r="OEN264" s="277"/>
      <c r="OEO264" s="277"/>
      <c r="OEP264" s="402"/>
      <c r="OEQ264" s="404"/>
      <c r="OER264" s="49"/>
      <c r="OES264" s="49"/>
      <c r="OET264" s="49"/>
      <c r="OEU264" s="99"/>
      <c r="OEV264" s="98"/>
      <c r="OEW264" s="49"/>
      <c r="OEX264" s="405"/>
      <c r="OEY264" s="405"/>
      <c r="OEZ264" s="277"/>
      <c r="OFA264" s="277"/>
      <c r="OFB264" s="277"/>
      <c r="OFC264" s="277"/>
      <c r="OFD264" s="277"/>
      <c r="OFE264" s="277"/>
      <c r="OFF264" s="277"/>
      <c r="OFG264" s="277"/>
      <c r="OFH264" s="402"/>
      <c r="OFI264" s="404"/>
      <c r="OFJ264" s="49"/>
      <c r="OFK264" s="49"/>
      <c r="OFL264" s="49"/>
      <c r="OFM264" s="99"/>
      <c r="OFN264" s="98"/>
      <c r="OFO264" s="49"/>
      <c r="OFP264" s="405"/>
      <c r="OFQ264" s="405"/>
      <c r="OFR264" s="277"/>
      <c r="OFS264" s="277"/>
      <c r="OFT264" s="277"/>
      <c r="OFU264" s="277"/>
      <c r="OFV264" s="277"/>
      <c r="OFW264" s="277"/>
      <c r="OFX264" s="277"/>
      <c r="OFY264" s="277"/>
      <c r="OFZ264" s="402"/>
      <c r="OGA264" s="404"/>
      <c r="OGB264" s="49"/>
      <c r="OGC264" s="49"/>
      <c r="OGD264" s="49"/>
      <c r="OGE264" s="99"/>
      <c r="OGF264" s="98"/>
      <c r="OGG264" s="49"/>
      <c r="OGH264" s="405"/>
      <c r="OGI264" s="405"/>
      <c r="OGJ264" s="277"/>
      <c r="OGK264" s="277"/>
      <c r="OGL264" s="277"/>
      <c r="OGM264" s="277"/>
      <c r="OGN264" s="277"/>
      <c r="OGO264" s="277"/>
      <c r="OGP264" s="277"/>
      <c r="OGQ264" s="277"/>
      <c r="OGR264" s="402"/>
      <c r="OGS264" s="404"/>
      <c r="OGT264" s="49"/>
      <c r="OGU264" s="49"/>
      <c r="OGV264" s="49"/>
      <c r="OGW264" s="99"/>
      <c r="OGX264" s="98"/>
      <c r="OGY264" s="49"/>
      <c r="OGZ264" s="405"/>
      <c r="OHA264" s="405"/>
      <c r="OHB264" s="277"/>
      <c r="OHC264" s="277"/>
      <c r="OHD264" s="277"/>
      <c r="OHE264" s="277"/>
      <c r="OHF264" s="277"/>
      <c r="OHG264" s="277"/>
      <c r="OHH264" s="277"/>
      <c r="OHI264" s="277"/>
      <c r="OHJ264" s="402"/>
      <c r="OHK264" s="404"/>
      <c r="OHL264" s="49"/>
      <c r="OHM264" s="49"/>
      <c r="OHN264" s="49"/>
      <c r="OHO264" s="99"/>
      <c r="OHP264" s="98"/>
      <c r="OHQ264" s="49"/>
      <c r="OHR264" s="405"/>
      <c r="OHS264" s="405"/>
      <c r="OHT264" s="277"/>
      <c r="OHU264" s="277"/>
      <c r="OHV264" s="277"/>
      <c r="OHW264" s="277"/>
      <c r="OHX264" s="277"/>
      <c r="OHY264" s="277"/>
      <c r="OHZ264" s="277"/>
      <c r="OIA264" s="277"/>
      <c r="OIB264" s="402"/>
      <c r="OIC264" s="404"/>
      <c r="OID264" s="49"/>
      <c r="OIE264" s="49"/>
      <c r="OIF264" s="49"/>
      <c r="OIG264" s="99"/>
      <c r="OIH264" s="98"/>
      <c r="OII264" s="49"/>
      <c r="OIJ264" s="405"/>
      <c r="OIK264" s="405"/>
      <c r="OIL264" s="277"/>
      <c r="OIM264" s="277"/>
      <c r="OIN264" s="277"/>
      <c r="OIO264" s="277"/>
      <c r="OIP264" s="277"/>
      <c r="OIQ264" s="277"/>
      <c r="OIR264" s="277"/>
      <c r="OIS264" s="277"/>
      <c r="OIT264" s="402"/>
      <c r="OIU264" s="404"/>
      <c r="OIV264" s="49"/>
      <c r="OIW264" s="49"/>
      <c r="OIX264" s="49"/>
      <c r="OIY264" s="99"/>
      <c r="OIZ264" s="98"/>
      <c r="OJA264" s="49"/>
      <c r="OJB264" s="405"/>
      <c r="OJC264" s="405"/>
      <c r="OJD264" s="277"/>
      <c r="OJE264" s="277"/>
      <c r="OJF264" s="277"/>
      <c r="OJG264" s="277"/>
      <c r="OJH264" s="277"/>
      <c r="OJI264" s="277"/>
      <c r="OJJ264" s="277"/>
      <c r="OJK264" s="277"/>
      <c r="OJL264" s="402"/>
      <c r="OJM264" s="404"/>
      <c r="OJN264" s="49"/>
      <c r="OJO264" s="49"/>
      <c r="OJP264" s="49"/>
      <c r="OJQ264" s="99"/>
      <c r="OJR264" s="98"/>
      <c r="OJS264" s="49"/>
      <c r="OJT264" s="405"/>
      <c r="OJU264" s="405"/>
      <c r="OJV264" s="277"/>
      <c r="OJW264" s="277"/>
      <c r="OJX264" s="277"/>
      <c r="OJY264" s="277"/>
      <c r="OJZ264" s="277"/>
      <c r="OKA264" s="277"/>
      <c r="OKB264" s="277"/>
      <c r="OKC264" s="277"/>
      <c r="OKD264" s="402"/>
      <c r="OKE264" s="404"/>
      <c r="OKF264" s="49"/>
      <c r="OKG264" s="49"/>
      <c r="OKH264" s="49"/>
      <c r="OKI264" s="99"/>
      <c r="OKJ264" s="98"/>
      <c r="OKK264" s="49"/>
      <c r="OKL264" s="405"/>
      <c r="OKM264" s="405"/>
      <c r="OKN264" s="277"/>
      <c r="OKO264" s="277"/>
      <c r="OKP264" s="277"/>
      <c r="OKQ264" s="277"/>
      <c r="OKR264" s="277"/>
      <c r="OKS264" s="277"/>
      <c r="OKT264" s="277"/>
      <c r="OKU264" s="277"/>
      <c r="OKV264" s="402"/>
      <c r="OKW264" s="404"/>
      <c r="OKX264" s="49"/>
      <c r="OKY264" s="49"/>
      <c r="OKZ264" s="49"/>
      <c r="OLA264" s="99"/>
      <c r="OLB264" s="98"/>
      <c r="OLC264" s="49"/>
      <c r="OLD264" s="405"/>
      <c r="OLE264" s="405"/>
      <c r="OLF264" s="277"/>
      <c r="OLG264" s="277"/>
      <c r="OLH264" s="277"/>
      <c r="OLI264" s="277"/>
      <c r="OLJ264" s="277"/>
      <c r="OLK264" s="277"/>
      <c r="OLL264" s="277"/>
      <c r="OLM264" s="277"/>
      <c r="OLN264" s="402"/>
      <c r="OLO264" s="404"/>
      <c r="OLP264" s="49"/>
      <c r="OLQ264" s="49"/>
      <c r="OLR264" s="49"/>
      <c r="OLS264" s="99"/>
      <c r="OLT264" s="98"/>
      <c r="OLU264" s="49"/>
      <c r="OLV264" s="405"/>
      <c r="OLW264" s="405"/>
      <c r="OLX264" s="277"/>
      <c r="OLY264" s="277"/>
      <c r="OLZ264" s="277"/>
      <c r="OMA264" s="277"/>
      <c r="OMB264" s="277"/>
      <c r="OMC264" s="277"/>
      <c r="OMD264" s="277"/>
      <c r="OME264" s="277"/>
      <c r="OMF264" s="402"/>
      <c r="OMG264" s="404"/>
      <c r="OMH264" s="49"/>
      <c r="OMI264" s="49"/>
      <c r="OMJ264" s="49"/>
      <c r="OMK264" s="99"/>
      <c r="OML264" s="98"/>
      <c r="OMM264" s="49"/>
      <c r="OMN264" s="405"/>
      <c r="OMO264" s="405"/>
      <c r="OMP264" s="277"/>
      <c r="OMQ264" s="277"/>
      <c r="OMR264" s="277"/>
      <c r="OMS264" s="277"/>
      <c r="OMT264" s="277"/>
      <c r="OMU264" s="277"/>
      <c r="OMV264" s="277"/>
      <c r="OMW264" s="277"/>
      <c r="OMX264" s="402"/>
      <c r="OMY264" s="404"/>
      <c r="OMZ264" s="49"/>
      <c r="ONA264" s="49"/>
      <c r="ONB264" s="49"/>
      <c r="ONC264" s="99"/>
      <c r="OND264" s="98"/>
      <c r="ONE264" s="49"/>
      <c r="ONF264" s="405"/>
      <c r="ONG264" s="405"/>
      <c r="ONH264" s="277"/>
      <c r="ONI264" s="277"/>
      <c r="ONJ264" s="277"/>
      <c r="ONK264" s="277"/>
      <c r="ONL264" s="277"/>
      <c r="ONM264" s="277"/>
      <c r="ONN264" s="277"/>
      <c r="ONO264" s="277"/>
      <c r="ONP264" s="402"/>
      <c r="ONQ264" s="404"/>
      <c r="ONR264" s="49"/>
      <c r="ONS264" s="49"/>
      <c r="ONT264" s="49"/>
      <c r="ONU264" s="99"/>
      <c r="ONV264" s="98"/>
      <c r="ONW264" s="49"/>
      <c r="ONX264" s="405"/>
      <c r="ONY264" s="405"/>
      <c r="ONZ264" s="277"/>
      <c r="OOA264" s="277"/>
      <c r="OOB264" s="277"/>
      <c r="OOC264" s="277"/>
      <c r="OOD264" s="277"/>
      <c r="OOE264" s="277"/>
      <c r="OOF264" s="277"/>
      <c r="OOG264" s="277"/>
      <c r="OOH264" s="402"/>
      <c r="OOI264" s="404"/>
      <c r="OOJ264" s="49"/>
      <c r="OOK264" s="49"/>
      <c r="OOL264" s="49"/>
      <c r="OOM264" s="99"/>
      <c r="OON264" s="98"/>
      <c r="OOO264" s="49"/>
      <c r="OOP264" s="405"/>
      <c r="OOQ264" s="405"/>
      <c r="OOR264" s="277"/>
      <c r="OOS264" s="277"/>
      <c r="OOT264" s="277"/>
      <c r="OOU264" s="277"/>
      <c r="OOV264" s="277"/>
      <c r="OOW264" s="277"/>
      <c r="OOX264" s="277"/>
      <c r="OOY264" s="277"/>
      <c r="OOZ264" s="402"/>
      <c r="OPA264" s="404"/>
      <c r="OPB264" s="49"/>
      <c r="OPC264" s="49"/>
      <c r="OPD264" s="49"/>
      <c r="OPE264" s="99"/>
      <c r="OPF264" s="98"/>
      <c r="OPG264" s="49"/>
      <c r="OPH264" s="405"/>
      <c r="OPI264" s="405"/>
      <c r="OPJ264" s="277"/>
      <c r="OPK264" s="277"/>
      <c r="OPL264" s="277"/>
      <c r="OPM264" s="277"/>
      <c r="OPN264" s="277"/>
      <c r="OPO264" s="277"/>
      <c r="OPP264" s="277"/>
      <c r="OPQ264" s="277"/>
      <c r="OPR264" s="402"/>
      <c r="OPS264" s="404"/>
      <c r="OPT264" s="49"/>
      <c r="OPU264" s="49"/>
      <c r="OPV264" s="49"/>
      <c r="OPW264" s="99"/>
      <c r="OPX264" s="98"/>
      <c r="OPY264" s="49"/>
      <c r="OPZ264" s="405"/>
      <c r="OQA264" s="405"/>
      <c r="OQB264" s="277"/>
      <c r="OQC264" s="277"/>
      <c r="OQD264" s="277"/>
      <c r="OQE264" s="277"/>
      <c r="OQF264" s="277"/>
      <c r="OQG264" s="277"/>
      <c r="OQH264" s="277"/>
      <c r="OQI264" s="277"/>
      <c r="OQJ264" s="402"/>
      <c r="OQK264" s="404"/>
      <c r="OQL264" s="49"/>
      <c r="OQM264" s="49"/>
      <c r="OQN264" s="49"/>
      <c r="OQO264" s="99"/>
      <c r="OQP264" s="98"/>
      <c r="OQQ264" s="49"/>
      <c r="OQR264" s="405"/>
      <c r="OQS264" s="405"/>
      <c r="OQT264" s="277"/>
      <c r="OQU264" s="277"/>
      <c r="OQV264" s="277"/>
      <c r="OQW264" s="277"/>
      <c r="OQX264" s="277"/>
      <c r="OQY264" s="277"/>
      <c r="OQZ264" s="277"/>
      <c r="ORA264" s="277"/>
      <c r="ORB264" s="402"/>
      <c r="ORC264" s="404"/>
      <c r="ORD264" s="49"/>
      <c r="ORE264" s="49"/>
      <c r="ORF264" s="49"/>
      <c r="ORG264" s="99"/>
      <c r="ORH264" s="98"/>
      <c r="ORI264" s="49"/>
      <c r="ORJ264" s="405"/>
      <c r="ORK264" s="405"/>
      <c r="ORL264" s="277"/>
      <c r="ORM264" s="277"/>
      <c r="ORN264" s="277"/>
      <c r="ORO264" s="277"/>
      <c r="ORP264" s="277"/>
      <c r="ORQ264" s="277"/>
      <c r="ORR264" s="277"/>
      <c r="ORS264" s="277"/>
      <c r="ORT264" s="402"/>
      <c r="ORU264" s="404"/>
      <c r="ORV264" s="49"/>
      <c r="ORW264" s="49"/>
      <c r="ORX264" s="49"/>
      <c r="ORY264" s="99"/>
      <c r="ORZ264" s="98"/>
      <c r="OSA264" s="49"/>
      <c r="OSB264" s="405"/>
      <c r="OSC264" s="405"/>
      <c r="OSD264" s="277"/>
      <c r="OSE264" s="277"/>
      <c r="OSF264" s="277"/>
      <c r="OSG264" s="277"/>
      <c r="OSH264" s="277"/>
      <c r="OSI264" s="277"/>
      <c r="OSJ264" s="277"/>
      <c r="OSK264" s="277"/>
      <c r="OSL264" s="402"/>
      <c r="OSM264" s="404"/>
      <c r="OSN264" s="49"/>
      <c r="OSO264" s="49"/>
      <c r="OSP264" s="49"/>
      <c r="OSQ264" s="99"/>
      <c r="OSR264" s="98"/>
      <c r="OSS264" s="49"/>
      <c r="OST264" s="405"/>
      <c r="OSU264" s="405"/>
      <c r="OSV264" s="277"/>
      <c r="OSW264" s="277"/>
      <c r="OSX264" s="277"/>
      <c r="OSY264" s="277"/>
      <c r="OSZ264" s="277"/>
      <c r="OTA264" s="277"/>
      <c r="OTB264" s="277"/>
      <c r="OTC264" s="277"/>
      <c r="OTD264" s="402"/>
      <c r="OTE264" s="404"/>
      <c r="OTF264" s="49"/>
      <c r="OTG264" s="49"/>
      <c r="OTH264" s="49"/>
      <c r="OTI264" s="99"/>
      <c r="OTJ264" s="98"/>
      <c r="OTK264" s="49"/>
      <c r="OTL264" s="405"/>
      <c r="OTM264" s="405"/>
      <c r="OTN264" s="277"/>
      <c r="OTO264" s="277"/>
      <c r="OTP264" s="277"/>
      <c r="OTQ264" s="277"/>
      <c r="OTR264" s="277"/>
      <c r="OTS264" s="277"/>
      <c r="OTT264" s="277"/>
      <c r="OTU264" s="277"/>
      <c r="OTV264" s="402"/>
      <c r="OTW264" s="404"/>
      <c r="OTX264" s="49"/>
      <c r="OTY264" s="49"/>
      <c r="OTZ264" s="49"/>
      <c r="OUA264" s="99"/>
      <c r="OUB264" s="98"/>
      <c r="OUC264" s="49"/>
      <c r="OUD264" s="405"/>
      <c r="OUE264" s="405"/>
      <c r="OUF264" s="277"/>
      <c r="OUG264" s="277"/>
      <c r="OUH264" s="277"/>
      <c r="OUI264" s="277"/>
      <c r="OUJ264" s="277"/>
      <c r="OUK264" s="277"/>
      <c r="OUL264" s="277"/>
      <c r="OUM264" s="277"/>
      <c r="OUN264" s="402"/>
      <c r="OUO264" s="404"/>
      <c r="OUP264" s="49"/>
      <c r="OUQ264" s="49"/>
      <c r="OUR264" s="49"/>
      <c r="OUS264" s="99"/>
      <c r="OUT264" s="98"/>
      <c r="OUU264" s="49"/>
      <c r="OUV264" s="405"/>
      <c r="OUW264" s="405"/>
      <c r="OUX264" s="277"/>
      <c r="OUY264" s="277"/>
      <c r="OUZ264" s="277"/>
      <c r="OVA264" s="277"/>
      <c r="OVB264" s="277"/>
      <c r="OVC264" s="277"/>
      <c r="OVD264" s="277"/>
      <c r="OVE264" s="277"/>
      <c r="OVF264" s="402"/>
      <c r="OVG264" s="404"/>
      <c r="OVH264" s="49"/>
      <c r="OVI264" s="49"/>
      <c r="OVJ264" s="49"/>
      <c r="OVK264" s="99"/>
      <c r="OVL264" s="98"/>
      <c r="OVM264" s="49"/>
      <c r="OVN264" s="405"/>
      <c r="OVO264" s="405"/>
      <c r="OVP264" s="277"/>
      <c r="OVQ264" s="277"/>
      <c r="OVR264" s="277"/>
      <c r="OVS264" s="277"/>
      <c r="OVT264" s="277"/>
      <c r="OVU264" s="277"/>
      <c r="OVV264" s="277"/>
      <c r="OVW264" s="277"/>
      <c r="OVX264" s="402"/>
      <c r="OVY264" s="404"/>
      <c r="OVZ264" s="49"/>
      <c r="OWA264" s="49"/>
      <c r="OWB264" s="49"/>
      <c r="OWC264" s="99"/>
      <c r="OWD264" s="98"/>
      <c r="OWE264" s="49"/>
      <c r="OWF264" s="405"/>
      <c r="OWG264" s="405"/>
      <c r="OWH264" s="277"/>
      <c r="OWI264" s="277"/>
      <c r="OWJ264" s="277"/>
      <c r="OWK264" s="277"/>
      <c r="OWL264" s="277"/>
      <c r="OWM264" s="277"/>
      <c r="OWN264" s="277"/>
      <c r="OWO264" s="277"/>
      <c r="OWP264" s="402"/>
      <c r="OWQ264" s="404"/>
      <c r="OWR264" s="49"/>
      <c r="OWS264" s="49"/>
      <c r="OWT264" s="49"/>
      <c r="OWU264" s="99"/>
      <c r="OWV264" s="98"/>
      <c r="OWW264" s="49"/>
      <c r="OWX264" s="405"/>
      <c r="OWY264" s="405"/>
      <c r="OWZ264" s="277"/>
      <c r="OXA264" s="277"/>
      <c r="OXB264" s="277"/>
      <c r="OXC264" s="277"/>
      <c r="OXD264" s="277"/>
      <c r="OXE264" s="277"/>
      <c r="OXF264" s="277"/>
      <c r="OXG264" s="277"/>
      <c r="OXH264" s="402"/>
      <c r="OXI264" s="404"/>
      <c r="OXJ264" s="49"/>
      <c r="OXK264" s="49"/>
      <c r="OXL264" s="49"/>
      <c r="OXM264" s="99"/>
      <c r="OXN264" s="98"/>
      <c r="OXO264" s="49"/>
      <c r="OXP264" s="405"/>
      <c r="OXQ264" s="405"/>
      <c r="OXR264" s="277"/>
      <c r="OXS264" s="277"/>
      <c r="OXT264" s="277"/>
      <c r="OXU264" s="277"/>
      <c r="OXV264" s="277"/>
      <c r="OXW264" s="277"/>
      <c r="OXX264" s="277"/>
      <c r="OXY264" s="277"/>
      <c r="OXZ264" s="402"/>
      <c r="OYA264" s="404"/>
      <c r="OYB264" s="49"/>
      <c r="OYC264" s="49"/>
      <c r="OYD264" s="49"/>
      <c r="OYE264" s="99"/>
      <c r="OYF264" s="98"/>
      <c r="OYG264" s="49"/>
      <c r="OYH264" s="405"/>
      <c r="OYI264" s="405"/>
      <c r="OYJ264" s="277"/>
      <c r="OYK264" s="277"/>
      <c r="OYL264" s="277"/>
      <c r="OYM264" s="277"/>
      <c r="OYN264" s="277"/>
      <c r="OYO264" s="277"/>
      <c r="OYP264" s="277"/>
      <c r="OYQ264" s="277"/>
      <c r="OYR264" s="402"/>
      <c r="OYS264" s="404"/>
      <c r="OYT264" s="49"/>
      <c r="OYU264" s="49"/>
      <c r="OYV264" s="49"/>
      <c r="OYW264" s="99"/>
      <c r="OYX264" s="98"/>
      <c r="OYY264" s="49"/>
      <c r="OYZ264" s="405"/>
      <c r="OZA264" s="405"/>
      <c r="OZB264" s="277"/>
      <c r="OZC264" s="277"/>
      <c r="OZD264" s="277"/>
      <c r="OZE264" s="277"/>
      <c r="OZF264" s="277"/>
      <c r="OZG264" s="277"/>
      <c r="OZH264" s="277"/>
      <c r="OZI264" s="277"/>
      <c r="OZJ264" s="402"/>
      <c r="OZK264" s="404"/>
      <c r="OZL264" s="49"/>
      <c r="OZM264" s="49"/>
      <c r="OZN264" s="49"/>
      <c r="OZO264" s="99"/>
      <c r="OZP264" s="98"/>
      <c r="OZQ264" s="49"/>
      <c r="OZR264" s="405"/>
      <c r="OZS264" s="405"/>
      <c r="OZT264" s="277"/>
      <c r="OZU264" s="277"/>
      <c r="OZV264" s="277"/>
      <c r="OZW264" s="277"/>
      <c r="OZX264" s="277"/>
      <c r="OZY264" s="277"/>
      <c r="OZZ264" s="277"/>
      <c r="PAA264" s="277"/>
      <c r="PAB264" s="402"/>
      <c r="PAC264" s="404"/>
      <c r="PAD264" s="49"/>
      <c r="PAE264" s="49"/>
      <c r="PAF264" s="49"/>
      <c r="PAG264" s="99"/>
      <c r="PAH264" s="98"/>
      <c r="PAI264" s="49"/>
      <c r="PAJ264" s="405"/>
      <c r="PAK264" s="405"/>
      <c r="PAL264" s="277"/>
      <c r="PAM264" s="277"/>
      <c r="PAN264" s="277"/>
      <c r="PAO264" s="277"/>
      <c r="PAP264" s="277"/>
      <c r="PAQ264" s="277"/>
      <c r="PAR264" s="277"/>
      <c r="PAS264" s="277"/>
      <c r="PAT264" s="402"/>
      <c r="PAU264" s="404"/>
      <c r="PAV264" s="49"/>
      <c r="PAW264" s="49"/>
      <c r="PAX264" s="49"/>
      <c r="PAY264" s="99"/>
      <c r="PAZ264" s="98"/>
      <c r="PBA264" s="49"/>
      <c r="PBB264" s="405"/>
      <c r="PBC264" s="405"/>
      <c r="PBD264" s="277"/>
      <c r="PBE264" s="277"/>
      <c r="PBF264" s="277"/>
      <c r="PBG264" s="277"/>
      <c r="PBH264" s="277"/>
      <c r="PBI264" s="277"/>
      <c r="PBJ264" s="277"/>
      <c r="PBK264" s="277"/>
      <c r="PBL264" s="402"/>
      <c r="PBM264" s="404"/>
      <c r="PBN264" s="49"/>
      <c r="PBO264" s="49"/>
      <c r="PBP264" s="49"/>
      <c r="PBQ264" s="99"/>
      <c r="PBR264" s="98"/>
      <c r="PBS264" s="49"/>
      <c r="PBT264" s="405"/>
      <c r="PBU264" s="405"/>
      <c r="PBV264" s="277"/>
      <c r="PBW264" s="277"/>
      <c r="PBX264" s="277"/>
      <c r="PBY264" s="277"/>
      <c r="PBZ264" s="277"/>
      <c r="PCA264" s="277"/>
      <c r="PCB264" s="277"/>
      <c r="PCC264" s="277"/>
      <c r="PCD264" s="402"/>
      <c r="PCE264" s="404"/>
      <c r="PCF264" s="49"/>
      <c r="PCG264" s="49"/>
      <c r="PCH264" s="49"/>
      <c r="PCI264" s="99"/>
      <c r="PCJ264" s="98"/>
      <c r="PCK264" s="49"/>
      <c r="PCL264" s="405"/>
      <c r="PCM264" s="405"/>
      <c r="PCN264" s="277"/>
      <c r="PCO264" s="277"/>
      <c r="PCP264" s="277"/>
      <c r="PCQ264" s="277"/>
      <c r="PCR264" s="277"/>
      <c r="PCS264" s="277"/>
      <c r="PCT264" s="277"/>
      <c r="PCU264" s="277"/>
      <c r="PCV264" s="402"/>
      <c r="PCW264" s="404"/>
      <c r="PCX264" s="49"/>
      <c r="PCY264" s="49"/>
      <c r="PCZ264" s="49"/>
      <c r="PDA264" s="99"/>
      <c r="PDB264" s="98"/>
      <c r="PDC264" s="49"/>
      <c r="PDD264" s="405"/>
      <c r="PDE264" s="405"/>
      <c r="PDF264" s="277"/>
      <c r="PDG264" s="277"/>
      <c r="PDH264" s="277"/>
      <c r="PDI264" s="277"/>
      <c r="PDJ264" s="277"/>
      <c r="PDK264" s="277"/>
      <c r="PDL264" s="277"/>
      <c r="PDM264" s="277"/>
      <c r="PDN264" s="402"/>
      <c r="PDO264" s="404"/>
      <c r="PDP264" s="49"/>
      <c r="PDQ264" s="49"/>
      <c r="PDR264" s="49"/>
      <c r="PDS264" s="99"/>
      <c r="PDT264" s="98"/>
      <c r="PDU264" s="49"/>
      <c r="PDV264" s="405"/>
      <c r="PDW264" s="405"/>
      <c r="PDX264" s="277"/>
      <c r="PDY264" s="277"/>
      <c r="PDZ264" s="277"/>
      <c r="PEA264" s="277"/>
      <c r="PEB264" s="277"/>
      <c r="PEC264" s="277"/>
      <c r="PED264" s="277"/>
      <c r="PEE264" s="277"/>
      <c r="PEF264" s="402"/>
      <c r="PEG264" s="404"/>
      <c r="PEH264" s="49"/>
      <c r="PEI264" s="49"/>
      <c r="PEJ264" s="49"/>
      <c r="PEK264" s="99"/>
      <c r="PEL264" s="98"/>
      <c r="PEM264" s="49"/>
      <c r="PEN264" s="405"/>
      <c r="PEO264" s="405"/>
      <c r="PEP264" s="277"/>
      <c r="PEQ264" s="277"/>
      <c r="PER264" s="277"/>
      <c r="PES264" s="277"/>
      <c r="PET264" s="277"/>
      <c r="PEU264" s="277"/>
      <c r="PEV264" s="277"/>
      <c r="PEW264" s="277"/>
      <c r="PEX264" s="402"/>
      <c r="PEY264" s="404"/>
      <c r="PEZ264" s="49"/>
      <c r="PFA264" s="49"/>
      <c r="PFB264" s="49"/>
      <c r="PFC264" s="99"/>
      <c r="PFD264" s="98"/>
      <c r="PFE264" s="49"/>
      <c r="PFF264" s="405"/>
      <c r="PFG264" s="405"/>
      <c r="PFH264" s="277"/>
      <c r="PFI264" s="277"/>
      <c r="PFJ264" s="277"/>
      <c r="PFK264" s="277"/>
      <c r="PFL264" s="277"/>
      <c r="PFM264" s="277"/>
      <c r="PFN264" s="277"/>
      <c r="PFO264" s="277"/>
      <c r="PFP264" s="402"/>
      <c r="PFQ264" s="404"/>
      <c r="PFR264" s="49"/>
      <c r="PFS264" s="49"/>
      <c r="PFT264" s="49"/>
      <c r="PFU264" s="99"/>
      <c r="PFV264" s="98"/>
      <c r="PFW264" s="49"/>
      <c r="PFX264" s="405"/>
      <c r="PFY264" s="405"/>
      <c r="PFZ264" s="277"/>
      <c r="PGA264" s="277"/>
      <c r="PGB264" s="277"/>
      <c r="PGC264" s="277"/>
      <c r="PGD264" s="277"/>
      <c r="PGE264" s="277"/>
      <c r="PGF264" s="277"/>
      <c r="PGG264" s="277"/>
      <c r="PGH264" s="402"/>
      <c r="PGI264" s="404"/>
      <c r="PGJ264" s="49"/>
      <c r="PGK264" s="49"/>
      <c r="PGL264" s="49"/>
      <c r="PGM264" s="99"/>
      <c r="PGN264" s="98"/>
      <c r="PGO264" s="49"/>
      <c r="PGP264" s="405"/>
      <c r="PGQ264" s="405"/>
      <c r="PGR264" s="277"/>
      <c r="PGS264" s="277"/>
      <c r="PGT264" s="277"/>
      <c r="PGU264" s="277"/>
      <c r="PGV264" s="277"/>
      <c r="PGW264" s="277"/>
      <c r="PGX264" s="277"/>
      <c r="PGY264" s="277"/>
      <c r="PGZ264" s="402"/>
      <c r="PHA264" s="404"/>
      <c r="PHB264" s="49"/>
      <c r="PHC264" s="49"/>
      <c r="PHD264" s="49"/>
      <c r="PHE264" s="99"/>
      <c r="PHF264" s="98"/>
      <c r="PHG264" s="49"/>
      <c r="PHH264" s="405"/>
      <c r="PHI264" s="405"/>
      <c r="PHJ264" s="277"/>
      <c r="PHK264" s="277"/>
      <c r="PHL264" s="277"/>
      <c r="PHM264" s="277"/>
      <c r="PHN264" s="277"/>
      <c r="PHO264" s="277"/>
      <c r="PHP264" s="277"/>
      <c r="PHQ264" s="277"/>
      <c r="PHR264" s="402"/>
      <c r="PHS264" s="404"/>
      <c r="PHT264" s="49"/>
      <c r="PHU264" s="49"/>
      <c r="PHV264" s="49"/>
      <c r="PHW264" s="99"/>
      <c r="PHX264" s="98"/>
      <c r="PHY264" s="49"/>
      <c r="PHZ264" s="405"/>
      <c r="PIA264" s="405"/>
      <c r="PIB264" s="277"/>
      <c r="PIC264" s="277"/>
      <c r="PID264" s="277"/>
      <c r="PIE264" s="277"/>
      <c r="PIF264" s="277"/>
      <c r="PIG264" s="277"/>
      <c r="PIH264" s="277"/>
      <c r="PII264" s="277"/>
      <c r="PIJ264" s="402"/>
      <c r="PIK264" s="404"/>
      <c r="PIL264" s="49"/>
      <c r="PIM264" s="49"/>
      <c r="PIN264" s="49"/>
      <c r="PIO264" s="99"/>
      <c r="PIP264" s="98"/>
      <c r="PIQ264" s="49"/>
      <c r="PIR264" s="405"/>
      <c r="PIS264" s="405"/>
      <c r="PIT264" s="277"/>
      <c r="PIU264" s="277"/>
      <c r="PIV264" s="277"/>
      <c r="PIW264" s="277"/>
      <c r="PIX264" s="277"/>
      <c r="PIY264" s="277"/>
      <c r="PIZ264" s="277"/>
      <c r="PJA264" s="277"/>
      <c r="PJB264" s="402"/>
      <c r="PJC264" s="404"/>
      <c r="PJD264" s="49"/>
      <c r="PJE264" s="49"/>
      <c r="PJF264" s="49"/>
      <c r="PJG264" s="99"/>
      <c r="PJH264" s="98"/>
      <c r="PJI264" s="49"/>
      <c r="PJJ264" s="405"/>
      <c r="PJK264" s="405"/>
      <c r="PJL264" s="277"/>
      <c r="PJM264" s="277"/>
      <c r="PJN264" s="277"/>
      <c r="PJO264" s="277"/>
      <c r="PJP264" s="277"/>
      <c r="PJQ264" s="277"/>
      <c r="PJR264" s="277"/>
      <c r="PJS264" s="277"/>
      <c r="PJT264" s="402"/>
      <c r="PJU264" s="404"/>
      <c r="PJV264" s="49"/>
      <c r="PJW264" s="49"/>
      <c r="PJX264" s="49"/>
      <c r="PJY264" s="99"/>
      <c r="PJZ264" s="98"/>
      <c r="PKA264" s="49"/>
      <c r="PKB264" s="405"/>
      <c r="PKC264" s="405"/>
      <c r="PKD264" s="277"/>
      <c r="PKE264" s="277"/>
      <c r="PKF264" s="277"/>
      <c r="PKG264" s="277"/>
      <c r="PKH264" s="277"/>
      <c r="PKI264" s="277"/>
      <c r="PKJ264" s="277"/>
      <c r="PKK264" s="277"/>
      <c r="PKL264" s="402"/>
      <c r="PKM264" s="404"/>
      <c r="PKN264" s="49"/>
      <c r="PKO264" s="49"/>
      <c r="PKP264" s="49"/>
      <c r="PKQ264" s="99"/>
      <c r="PKR264" s="98"/>
      <c r="PKS264" s="49"/>
      <c r="PKT264" s="405"/>
      <c r="PKU264" s="405"/>
      <c r="PKV264" s="277"/>
      <c r="PKW264" s="277"/>
      <c r="PKX264" s="277"/>
      <c r="PKY264" s="277"/>
      <c r="PKZ264" s="277"/>
      <c r="PLA264" s="277"/>
      <c r="PLB264" s="277"/>
      <c r="PLC264" s="277"/>
      <c r="PLD264" s="402"/>
      <c r="PLE264" s="404"/>
      <c r="PLF264" s="49"/>
      <c r="PLG264" s="49"/>
      <c r="PLH264" s="49"/>
      <c r="PLI264" s="99"/>
      <c r="PLJ264" s="98"/>
      <c r="PLK264" s="49"/>
      <c r="PLL264" s="405"/>
      <c r="PLM264" s="405"/>
      <c r="PLN264" s="277"/>
      <c r="PLO264" s="277"/>
      <c r="PLP264" s="277"/>
      <c r="PLQ264" s="277"/>
      <c r="PLR264" s="277"/>
      <c r="PLS264" s="277"/>
      <c r="PLT264" s="277"/>
      <c r="PLU264" s="277"/>
      <c r="PLV264" s="402"/>
      <c r="PLW264" s="404"/>
      <c r="PLX264" s="49"/>
      <c r="PLY264" s="49"/>
      <c r="PLZ264" s="49"/>
      <c r="PMA264" s="99"/>
      <c r="PMB264" s="98"/>
      <c r="PMC264" s="49"/>
      <c r="PMD264" s="405"/>
      <c r="PME264" s="405"/>
      <c r="PMF264" s="277"/>
      <c r="PMG264" s="277"/>
      <c r="PMH264" s="277"/>
      <c r="PMI264" s="277"/>
      <c r="PMJ264" s="277"/>
      <c r="PMK264" s="277"/>
      <c r="PML264" s="277"/>
      <c r="PMM264" s="277"/>
      <c r="PMN264" s="402"/>
      <c r="PMO264" s="404"/>
      <c r="PMP264" s="49"/>
      <c r="PMQ264" s="49"/>
      <c r="PMR264" s="49"/>
      <c r="PMS264" s="99"/>
      <c r="PMT264" s="98"/>
      <c r="PMU264" s="49"/>
      <c r="PMV264" s="405"/>
      <c r="PMW264" s="405"/>
      <c r="PMX264" s="277"/>
      <c r="PMY264" s="277"/>
      <c r="PMZ264" s="277"/>
      <c r="PNA264" s="277"/>
      <c r="PNB264" s="277"/>
      <c r="PNC264" s="277"/>
      <c r="PND264" s="277"/>
      <c r="PNE264" s="277"/>
      <c r="PNF264" s="402"/>
      <c r="PNG264" s="404"/>
      <c r="PNH264" s="49"/>
      <c r="PNI264" s="49"/>
      <c r="PNJ264" s="49"/>
      <c r="PNK264" s="99"/>
      <c r="PNL264" s="98"/>
      <c r="PNM264" s="49"/>
      <c r="PNN264" s="405"/>
      <c r="PNO264" s="405"/>
      <c r="PNP264" s="277"/>
      <c r="PNQ264" s="277"/>
      <c r="PNR264" s="277"/>
      <c r="PNS264" s="277"/>
      <c r="PNT264" s="277"/>
      <c r="PNU264" s="277"/>
      <c r="PNV264" s="277"/>
      <c r="PNW264" s="277"/>
      <c r="PNX264" s="402"/>
      <c r="PNY264" s="404"/>
      <c r="PNZ264" s="49"/>
      <c r="POA264" s="49"/>
      <c r="POB264" s="49"/>
      <c r="POC264" s="99"/>
      <c r="POD264" s="98"/>
      <c r="POE264" s="49"/>
      <c r="POF264" s="405"/>
      <c r="POG264" s="405"/>
      <c r="POH264" s="277"/>
      <c r="POI264" s="277"/>
      <c r="POJ264" s="277"/>
      <c r="POK264" s="277"/>
      <c r="POL264" s="277"/>
      <c r="POM264" s="277"/>
      <c r="PON264" s="277"/>
      <c r="POO264" s="277"/>
      <c r="POP264" s="402"/>
      <c r="POQ264" s="404"/>
      <c r="POR264" s="49"/>
      <c r="POS264" s="49"/>
      <c r="POT264" s="49"/>
      <c r="POU264" s="99"/>
      <c r="POV264" s="98"/>
      <c r="POW264" s="49"/>
      <c r="POX264" s="405"/>
      <c r="POY264" s="405"/>
      <c r="POZ264" s="277"/>
      <c r="PPA264" s="277"/>
      <c r="PPB264" s="277"/>
      <c r="PPC264" s="277"/>
      <c r="PPD264" s="277"/>
      <c r="PPE264" s="277"/>
      <c r="PPF264" s="277"/>
      <c r="PPG264" s="277"/>
      <c r="PPH264" s="402"/>
      <c r="PPI264" s="404"/>
      <c r="PPJ264" s="49"/>
      <c r="PPK264" s="49"/>
      <c r="PPL264" s="49"/>
      <c r="PPM264" s="99"/>
      <c r="PPN264" s="98"/>
      <c r="PPO264" s="49"/>
      <c r="PPP264" s="405"/>
      <c r="PPQ264" s="405"/>
      <c r="PPR264" s="277"/>
      <c r="PPS264" s="277"/>
      <c r="PPT264" s="277"/>
      <c r="PPU264" s="277"/>
      <c r="PPV264" s="277"/>
      <c r="PPW264" s="277"/>
      <c r="PPX264" s="277"/>
      <c r="PPY264" s="277"/>
      <c r="PPZ264" s="402"/>
      <c r="PQA264" s="404"/>
      <c r="PQB264" s="49"/>
      <c r="PQC264" s="49"/>
      <c r="PQD264" s="49"/>
      <c r="PQE264" s="99"/>
      <c r="PQF264" s="98"/>
      <c r="PQG264" s="49"/>
      <c r="PQH264" s="405"/>
      <c r="PQI264" s="405"/>
      <c r="PQJ264" s="277"/>
      <c r="PQK264" s="277"/>
      <c r="PQL264" s="277"/>
      <c r="PQM264" s="277"/>
      <c r="PQN264" s="277"/>
      <c r="PQO264" s="277"/>
      <c r="PQP264" s="277"/>
      <c r="PQQ264" s="277"/>
      <c r="PQR264" s="402"/>
      <c r="PQS264" s="404"/>
      <c r="PQT264" s="49"/>
      <c r="PQU264" s="49"/>
      <c r="PQV264" s="49"/>
      <c r="PQW264" s="99"/>
      <c r="PQX264" s="98"/>
      <c r="PQY264" s="49"/>
      <c r="PQZ264" s="405"/>
      <c r="PRA264" s="405"/>
      <c r="PRB264" s="277"/>
      <c r="PRC264" s="277"/>
      <c r="PRD264" s="277"/>
      <c r="PRE264" s="277"/>
      <c r="PRF264" s="277"/>
      <c r="PRG264" s="277"/>
      <c r="PRH264" s="277"/>
      <c r="PRI264" s="277"/>
      <c r="PRJ264" s="402"/>
      <c r="PRK264" s="404"/>
      <c r="PRL264" s="49"/>
      <c r="PRM264" s="49"/>
      <c r="PRN264" s="49"/>
      <c r="PRO264" s="99"/>
      <c r="PRP264" s="98"/>
      <c r="PRQ264" s="49"/>
      <c r="PRR264" s="405"/>
      <c r="PRS264" s="405"/>
      <c r="PRT264" s="277"/>
      <c r="PRU264" s="277"/>
      <c r="PRV264" s="277"/>
      <c r="PRW264" s="277"/>
      <c r="PRX264" s="277"/>
      <c r="PRY264" s="277"/>
      <c r="PRZ264" s="277"/>
      <c r="PSA264" s="277"/>
      <c r="PSB264" s="402"/>
      <c r="PSC264" s="404"/>
      <c r="PSD264" s="49"/>
      <c r="PSE264" s="49"/>
      <c r="PSF264" s="49"/>
      <c r="PSG264" s="99"/>
      <c r="PSH264" s="98"/>
      <c r="PSI264" s="49"/>
      <c r="PSJ264" s="405"/>
      <c r="PSK264" s="405"/>
      <c r="PSL264" s="277"/>
      <c r="PSM264" s="277"/>
      <c r="PSN264" s="277"/>
      <c r="PSO264" s="277"/>
      <c r="PSP264" s="277"/>
      <c r="PSQ264" s="277"/>
      <c r="PSR264" s="277"/>
      <c r="PSS264" s="277"/>
      <c r="PST264" s="402"/>
      <c r="PSU264" s="404"/>
      <c r="PSV264" s="49"/>
      <c r="PSW264" s="49"/>
      <c r="PSX264" s="49"/>
      <c r="PSY264" s="99"/>
      <c r="PSZ264" s="98"/>
      <c r="PTA264" s="49"/>
      <c r="PTB264" s="405"/>
      <c r="PTC264" s="405"/>
      <c r="PTD264" s="277"/>
      <c r="PTE264" s="277"/>
      <c r="PTF264" s="277"/>
      <c r="PTG264" s="277"/>
      <c r="PTH264" s="277"/>
      <c r="PTI264" s="277"/>
      <c r="PTJ264" s="277"/>
      <c r="PTK264" s="277"/>
      <c r="PTL264" s="402"/>
      <c r="PTM264" s="404"/>
      <c r="PTN264" s="49"/>
      <c r="PTO264" s="49"/>
      <c r="PTP264" s="49"/>
      <c r="PTQ264" s="99"/>
      <c r="PTR264" s="98"/>
      <c r="PTS264" s="49"/>
      <c r="PTT264" s="405"/>
      <c r="PTU264" s="405"/>
      <c r="PTV264" s="277"/>
      <c r="PTW264" s="277"/>
      <c r="PTX264" s="277"/>
      <c r="PTY264" s="277"/>
      <c r="PTZ264" s="277"/>
      <c r="PUA264" s="277"/>
      <c r="PUB264" s="277"/>
      <c r="PUC264" s="277"/>
      <c r="PUD264" s="402"/>
      <c r="PUE264" s="404"/>
      <c r="PUF264" s="49"/>
      <c r="PUG264" s="49"/>
      <c r="PUH264" s="49"/>
      <c r="PUI264" s="99"/>
      <c r="PUJ264" s="98"/>
      <c r="PUK264" s="49"/>
      <c r="PUL264" s="405"/>
      <c r="PUM264" s="405"/>
      <c r="PUN264" s="277"/>
      <c r="PUO264" s="277"/>
      <c r="PUP264" s="277"/>
      <c r="PUQ264" s="277"/>
      <c r="PUR264" s="277"/>
      <c r="PUS264" s="277"/>
      <c r="PUT264" s="277"/>
      <c r="PUU264" s="277"/>
      <c r="PUV264" s="402"/>
      <c r="PUW264" s="404"/>
      <c r="PUX264" s="49"/>
      <c r="PUY264" s="49"/>
      <c r="PUZ264" s="49"/>
      <c r="PVA264" s="99"/>
      <c r="PVB264" s="98"/>
      <c r="PVC264" s="49"/>
      <c r="PVD264" s="405"/>
      <c r="PVE264" s="405"/>
      <c r="PVF264" s="277"/>
      <c r="PVG264" s="277"/>
      <c r="PVH264" s="277"/>
      <c r="PVI264" s="277"/>
      <c r="PVJ264" s="277"/>
      <c r="PVK264" s="277"/>
      <c r="PVL264" s="277"/>
      <c r="PVM264" s="277"/>
      <c r="PVN264" s="402"/>
      <c r="PVO264" s="404"/>
      <c r="PVP264" s="49"/>
      <c r="PVQ264" s="49"/>
      <c r="PVR264" s="49"/>
      <c r="PVS264" s="99"/>
      <c r="PVT264" s="98"/>
      <c r="PVU264" s="49"/>
      <c r="PVV264" s="405"/>
      <c r="PVW264" s="405"/>
      <c r="PVX264" s="277"/>
      <c r="PVY264" s="277"/>
      <c r="PVZ264" s="277"/>
      <c r="PWA264" s="277"/>
      <c r="PWB264" s="277"/>
      <c r="PWC264" s="277"/>
      <c r="PWD264" s="277"/>
      <c r="PWE264" s="277"/>
      <c r="PWF264" s="402"/>
      <c r="PWG264" s="404"/>
      <c r="PWH264" s="49"/>
      <c r="PWI264" s="49"/>
      <c r="PWJ264" s="49"/>
      <c r="PWK264" s="99"/>
      <c r="PWL264" s="98"/>
      <c r="PWM264" s="49"/>
      <c r="PWN264" s="405"/>
      <c r="PWO264" s="405"/>
      <c r="PWP264" s="277"/>
      <c r="PWQ264" s="277"/>
      <c r="PWR264" s="277"/>
      <c r="PWS264" s="277"/>
      <c r="PWT264" s="277"/>
      <c r="PWU264" s="277"/>
      <c r="PWV264" s="277"/>
      <c r="PWW264" s="277"/>
      <c r="PWX264" s="402"/>
      <c r="PWY264" s="404"/>
      <c r="PWZ264" s="49"/>
      <c r="PXA264" s="49"/>
      <c r="PXB264" s="49"/>
      <c r="PXC264" s="99"/>
      <c r="PXD264" s="98"/>
      <c r="PXE264" s="49"/>
      <c r="PXF264" s="405"/>
      <c r="PXG264" s="405"/>
      <c r="PXH264" s="277"/>
      <c r="PXI264" s="277"/>
      <c r="PXJ264" s="277"/>
      <c r="PXK264" s="277"/>
      <c r="PXL264" s="277"/>
      <c r="PXM264" s="277"/>
      <c r="PXN264" s="277"/>
      <c r="PXO264" s="277"/>
      <c r="PXP264" s="402"/>
      <c r="PXQ264" s="404"/>
      <c r="PXR264" s="49"/>
      <c r="PXS264" s="49"/>
      <c r="PXT264" s="49"/>
      <c r="PXU264" s="99"/>
      <c r="PXV264" s="98"/>
      <c r="PXW264" s="49"/>
      <c r="PXX264" s="405"/>
      <c r="PXY264" s="405"/>
      <c r="PXZ264" s="277"/>
      <c r="PYA264" s="277"/>
      <c r="PYB264" s="277"/>
      <c r="PYC264" s="277"/>
      <c r="PYD264" s="277"/>
      <c r="PYE264" s="277"/>
      <c r="PYF264" s="277"/>
      <c r="PYG264" s="277"/>
      <c r="PYH264" s="402"/>
      <c r="PYI264" s="404"/>
      <c r="PYJ264" s="49"/>
      <c r="PYK264" s="49"/>
      <c r="PYL264" s="49"/>
      <c r="PYM264" s="99"/>
      <c r="PYN264" s="98"/>
      <c r="PYO264" s="49"/>
      <c r="PYP264" s="405"/>
      <c r="PYQ264" s="405"/>
      <c r="PYR264" s="277"/>
      <c r="PYS264" s="277"/>
      <c r="PYT264" s="277"/>
      <c r="PYU264" s="277"/>
      <c r="PYV264" s="277"/>
      <c r="PYW264" s="277"/>
      <c r="PYX264" s="277"/>
      <c r="PYY264" s="277"/>
      <c r="PYZ264" s="402"/>
      <c r="PZA264" s="404"/>
      <c r="PZB264" s="49"/>
      <c r="PZC264" s="49"/>
      <c r="PZD264" s="49"/>
      <c r="PZE264" s="99"/>
      <c r="PZF264" s="98"/>
      <c r="PZG264" s="49"/>
      <c r="PZH264" s="405"/>
      <c r="PZI264" s="405"/>
      <c r="PZJ264" s="277"/>
      <c r="PZK264" s="277"/>
      <c r="PZL264" s="277"/>
      <c r="PZM264" s="277"/>
      <c r="PZN264" s="277"/>
      <c r="PZO264" s="277"/>
      <c r="PZP264" s="277"/>
      <c r="PZQ264" s="277"/>
      <c r="PZR264" s="402"/>
      <c r="PZS264" s="404"/>
      <c r="PZT264" s="49"/>
      <c r="PZU264" s="49"/>
      <c r="PZV264" s="49"/>
      <c r="PZW264" s="99"/>
      <c r="PZX264" s="98"/>
      <c r="PZY264" s="49"/>
      <c r="PZZ264" s="405"/>
      <c r="QAA264" s="405"/>
      <c r="QAB264" s="277"/>
      <c r="QAC264" s="277"/>
      <c r="QAD264" s="277"/>
      <c r="QAE264" s="277"/>
      <c r="QAF264" s="277"/>
      <c r="QAG264" s="277"/>
      <c r="QAH264" s="277"/>
      <c r="QAI264" s="277"/>
      <c r="QAJ264" s="402"/>
      <c r="QAK264" s="404"/>
      <c r="QAL264" s="49"/>
      <c r="QAM264" s="49"/>
      <c r="QAN264" s="49"/>
      <c r="QAO264" s="99"/>
      <c r="QAP264" s="98"/>
      <c r="QAQ264" s="49"/>
      <c r="QAR264" s="405"/>
      <c r="QAS264" s="405"/>
      <c r="QAT264" s="277"/>
      <c r="QAU264" s="277"/>
      <c r="QAV264" s="277"/>
      <c r="QAW264" s="277"/>
      <c r="QAX264" s="277"/>
      <c r="QAY264" s="277"/>
      <c r="QAZ264" s="277"/>
      <c r="QBA264" s="277"/>
      <c r="QBB264" s="402"/>
      <c r="QBC264" s="404"/>
      <c r="QBD264" s="49"/>
      <c r="QBE264" s="49"/>
      <c r="QBF264" s="49"/>
      <c r="QBG264" s="99"/>
      <c r="QBH264" s="98"/>
      <c r="QBI264" s="49"/>
      <c r="QBJ264" s="405"/>
      <c r="QBK264" s="405"/>
      <c r="QBL264" s="277"/>
      <c r="QBM264" s="277"/>
      <c r="QBN264" s="277"/>
      <c r="QBO264" s="277"/>
      <c r="QBP264" s="277"/>
      <c r="QBQ264" s="277"/>
      <c r="QBR264" s="277"/>
      <c r="QBS264" s="277"/>
      <c r="QBT264" s="402"/>
      <c r="QBU264" s="404"/>
      <c r="QBV264" s="49"/>
      <c r="QBW264" s="49"/>
      <c r="QBX264" s="49"/>
      <c r="QBY264" s="99"/>
      <c r="QBZ264" s="98"/>
      <c r="QCA264" s="49"/>
      <c r="QCB264" s="405"/>
      <c r="QCC264" s="405"/>
      <c r="QCD264" s="277"/>
      <c r="QCE264" s="277"/>
      <c r="QCF264" s="277"/>
      <c r="QCG264" s="277"/>
      <c r="QCH264" s="277"/>
      <c r="QCI264" s="277"/>
      <c r="QCJ264" s="277"/>
      <c r="QCK264" s="277"/>
      <c r="QCL264" s="402"/>
      <c r="QCM264" s="404"/>
      <c r="QCN264" s="49"/>
      <c r="QCO264" s="49"/>
      <c r="QCP264" s="49"/>
      <c r="QCQ264" s="99"/>
      <c r="QCR264" s="98"/>
      <c r="QCS264" s="49"/>
      <c r="QCT264" s="405"/>
      <c r="QCU264" s="405"/>
      <c r="QCV264" s="277"/>
      <c r="QCW264" s="277"/>
      <c r="QCX264" s="277"/>
      <c r="QCY264" s="277"/>
      <c r="QCZ264" s="277"/>
      <c r="QDA264" s="277"/>
      <c r="QDB264" s="277"/>
      <c r="QDC264" s="277"/>
      <c r="QDD264" s="402"/>
      <c r="QDE264" s="404"/>
      <c r="QDF264" s="49"/>
      <c r="QDG264" s="49"/>
      <c r="QDH264" s="49"/>
      <c r="QDI264" s="99"/>
      <c r="QDJ264" s="98"/>
      <c r="QDK264" s="49"/>
      <c r="QDL264" s="405"/>
      <c r="QDM264" s="405"/>
      <c r="QDN264" s="277"/>
      <c r="QDO264" s="277"/>
      <c r="QDP264" s="277"/>
      <c r="QDQ264" s="277"/>
      <c r="QDR264" s="277"/>
      <c r="QDS264" s="277"/>
      <c r="QDT264" s="277"/>
      <c r="QDU264" s="277"/>
      <c r="QDV264" s="402"/>
      <c r="QDW264" s="404"/>
      <c r="QDX264" s="49"/>
      <c r="QDY264" s="49"/>
      <c r="QDZ264" s="49"/>
      <c r="QEA264" s="99"/>
      <c r="QEB264" s="98"/>
      <c r="QEC264" s="49"/>
      <c r="QED264" s="405"/>
      <c r="QEE264" s="405"/>
      <c r="QEF264" s="277"/>
      <c r="QEG264" s="277"/>
      <c r="QEH264" s="277"/>
      <c r="QEI264" s="277"/>
      <c r="QEJ264" s="277"/>
      <c r="QEK264" s="277"/>
      <c r="QEL264" s="277"/>
      <c r="QEM264" s="277"/>
      <c r="QEN264" s="402"/>
      <c r="QEO264" s="404"/>
      <c r="QEP264" s="49"/>
      <c r="QEQ264" s="49"/>
      <c r="QER264" s="49"/>
      <c r="QES264" s="99"/>
      <c r="QET264" s="98"/>
      <c r="QEU264" s="49"/>
      <c r="QEV264" s="405"/>
      <c r="QEW264" s="405"/>
      <c r="QEX264" s="277"/>
      <c r="QEY264" s="277"/>
      <c r="QEZ264" s="277"/>
      <c r="QFA264" s="277"/>
      <c r="QFB264" s="277"/>
      <c r="QFC264" s="277"/>
      <c r="QFD264" s="277"/>
      <c r="QFE264" s="277"/>
      <c r="QFF264" s="402"/>
      <c r="QFG264" s="404"/>
      <c r="QFH264" s="49"/>
      <c r="QFI264" s="49"/>
      <c r="QFJ264" s="49"/>
      <c r="QFK264" s="99"/>
      <c r="QFL264" s="98"/>
      <c r="QFM264" s="49"/>
      <c r="QFN264" s="405"/>
      <c r="QFO264" s="405"/>
      <c r="QFP264" s="277"/>
      <c r="QFQ264" s="277"/>
      <c r="QFR264" s="277"/>
      <c r="QFS264" s="277"/>
      <c r="QFT264" s="277"/>
      <c r="QFU264" s="277"/>
      <c r="QFV264" s="277"/>
      <c r="QFW264" s="277"/>
      <c r="QFX264" s="402"/>
      <c r="QFY264" s="404"/>
      <c r="QFZ264" s="49"/>
      <c r="QGA264" s="49"/>
      <c r="QGB264" s="49"/>
      <c r="QGC264" s="99"/>
      <c r="QGD264" s="98"/>
      <c r="QGE264" s="49"/>
      <c r="QGF264" s="405"/>
      <c r="QGG264" s="405"/>
      <c r="QGH264" s="277"/>
      <c r="QGI264" s="277"/>
      <c r="QGJ264" s="277"/>
      <c r="QGK264" s="277"/>
      <c r="QGL264" s="277"/>
      <c r="QGM264" s="277"/>
      <c r="QGN264" s="277"/>
      <c r="QGO264" s="277"/>
      <c r="QGP264" s="402"/>
      <c r="QGQ264" s="404"/>
      <c r="QGR264" s="49"/>
      <c r="QGS264" s="49"/>
      <c r="QGT264" s="49"/>
      <c r="QGU264" s="99"/>
      <c r="QGV264" s="98"/>
      <c r="QGW264" s="49"/>
      <c r="QGX264" s="405"/>
      <c r="QGY264" s="405"/>
      <c r="QGZ264" s="277"/>
      <c r="QHA264" s="277"/>
      <c r="QHB264" s="277"/>
      <c r="QHC264" s="277"/>
      <c r="QHD264" s="277"/>
      <c r="QHE264" s="277"/>
      <c r="QHF264" s="277"/>
      <c r="QHG264" s="277"/>
      <c r="QHH264" s="402"/>
      <c r="QHI264" s="404"/>
      <c r="QHJ264" s="49"/>
      <c r="QHK264" s="49"/>
      <c r="QHL264" s="49"/>
      <c r="QHM264" s="99"/>
      <c r="QHN264" s="98"/>
      <c r="QHO264" s="49"/>
      <c r="QHP264" s="405"/>
      <c r="QHQ264" s="405"/>
      <c r="QHR264" s="277"/>
      <c r="QHS264" s="277"/>
      <c r="QHT264" s="277"/>
      <c r="QHU264" s="277"/>
      <c r="QHV264" s="277"/>
      <c r="QHW264" s="277"/>
      <c r="QHX264" s="277"/>
      <c r="QHY264" s="277"/>
      <c r="QHZ264" s="402"/>
      <c r="QIA264" s="404"/>
      <c r="QIB264" s="49"/>
      <c r="QIC264" s="49"/>
      <c r="QID264" s="49"/>
      <c r="QIE264" s="99"/>
      <c r="QIF264" s="98"/>
      <c r="QIG264" s="49"/>
      <c r="QIH264" s="405"/>
      <c r="QII264" s="405"/>
      <c r="QIJ264" s="277"/>
      <c r="QIK264" s="277"/>
      <c r="QIL264" s="277"/>
      <c r="QIM264" s="277"/>
      <c r="QIN264" s="277"/>
      <c r="QIO264" s="277"/>
      <c r="QIP264" s="277"/>
      <c r="QIQ264" s="277"/>
      <c r="QIR264" s="402"/>
      <c r="QIS264" s="404"/>
      <c r="QIT264" s="49"/>
      <c r="QIU264" s="49"/>
      <c r="QIV264" s="49"/>
      <c r="QIW264" s="99"/>
      <c r="QIX264" s="98"/>
      <c r="QIY264" s="49"/>
      <c r="QIZ264" s="405"/>
      <c r="QJA264" s="405"/>
      <c r="QJB264" s="277"/>
      <c r="QJC264" s="277"/>
      <c r="QJD264" s="277"/>
      <c r="QJE264" s="277"/>
      <c r="QJF264" s="277"/>
      <c r="QJG264" s="277"/>
      <c r="QJH264" s="277"/>
      <c r="QJI264" s="277"/>
      <c r="QJJ264" s="402"/>
      <c r="QJK264" s="404"/>
      <c r="QJL264" s="49"/>
      <c r="QJM264" s="49"/>
      <c r="QJN264" s="49"/>
      <c r="QJO264" s="99"/>
      <c r="QJP264" s="98"/>
      <c r="QJQ264" s="49"/>
      <c r="QJR264" s="405"/>
      <c r="QJS264" s="405"/>
      <c r="QJT264" s="277"/>
      <c r="QJU264" s="277"/>
      <c r="QJV264" s="277"/>
      <c r="QJW264" s="277"/>
      <c r="QJX264" s="277"/>
      <c r="QJY264" s="277"/>
      <c r="QJZ264" s="277"/>
      <c r="QKA264" s="277"/>
      <c r="QKB264" s="402"/>
      <c r="QKC264" s="404"/>
      <c r="QKD264" s="49"/>
      <c r="QKE264" s="49"/>
      <c r="QKF264" s="49"/>
      <c r="QKG264" s="99"/>
      <c r="QKH264" s="98"/>
      <c r="QKI264" s="49"/>
      <c r="QKJ264" s="405"/>
      <c r="QKK264" s="405"/>
      <c r="QKL264" s="277"/>
      <c r="QKM264" s="277"/>
      <c r="QKN264" s="277"/>
      <c r="QKO264" s="277"/>
      <c r="QKP264" s="277"/>
      <c r="QKQ264" s="277"/>
      <c r="QKR264" s="277"/>
      <c r="QKS264" s="277"/>
      <c r="QKT264" s="402"/>
      <c r="QKU264" s="404"/>
      <c r="QKV264" s="49"/>
      <c r="QKW264" s="49"/>
      <c r="QKX264" s="49"/>
      <c r="QKY264" s="99"/>
      <c r="QKZ264" s="98"/>
      <c r="QLA264" s="49"/>
      <c r="QLB264" s="405"/>
      <c r="QLC264" s="405"/>
      <c r="QLD264" s="277"/>
      <c r="QLE264" s="277"/>
      <c r="QLF264" s="277"/>
      <c r="QLG264" s="277"/>
      <c r="QLH264" s="277"/>
      <c r="QLI264" s="277"/>
      <c r="QLJ264" s="277"/>
      <c r="QLK264" s="277"/>
      <c r="QLL264" s="402"/>
      <c r="QLM264" s="404"/>
      <c r="QLN264" s="49"/>
      <c r="QLO264" s="49"/>
      <c r="QLP264" s="49"/>
      <c r="QLQ264" s="99"/>
      <c r="QLR264" s="98"/>
      <c r="QLS264" s="49"/>
      <c r="QLT264" s="405"/>
      <c r="QLU264" s="405"/>
      <c r="QLV264" s="277"/>
      <c r="QLW264" s="277"/>
      <c r="QLX264" s="277"/>
      <c r="QLY264" s="277"/>
      <c r="QLZ264" s="277"/>
      <c r="QMA264" s="277"/>
      <c r="QMB264" s="277"/>
      <c r="QMC264" s="277"/>
      <c r="QMD264" s="402"/>
      <c r="QME264" s="404"/>
      <c r="QMF264" s="49"/>
      <c r="QMG264" s="49"/>
      <c r="QMH264" s="49"/>
      <c r="QMI264" s="99"/>
      <c r="QMJ264" s="98"/>
      <c r="QMK264" s="49"/>
      <c r="QML264" s="405"/>
      <c r="QMM264" s="405"/>
      <c r="QMN264" s="277"/>
      <c r="QMO264" s="277"/>
      <c r="QMP264" s="277"/>
      <c r="QMQ264" s="277"/>
      <c r="QMR264" s="277"/>
      <c r="QMS264" s="277"/>
      <c r="QMT264" s="277"/>
      <c r="QMU264" s="277"/>
      <c r="QMV264" s="402"/>
      <c r="QMW264" s="404"/>
      <c r="QMX264" s="49"/>
      <c r="QMY264" s="49"/>
      <c r="QMZ264" s="49"/>
      <c r="QNA264" s="99"/>
      <c r="QNB264" s="98"/>
      <c r="QNC264" s="49"/>
      <c r="QND264" s="405"/>
      <c r="QNE264" s="405"/>
      <c r="QNF264" s="277"/>
      <c r="QNG264" s="277"/>
      <c r="QNH264" s="277"/>
      <c r="QNI264" s="277"/>
      <c r="QNJ264" s="277"/>
      <c r="QNK264" s="277"/>
      <c r="QNL264" s="277"/>
      <c r="QNM264" s="277"/>
      <c r="QNN264" s="402"/>
      <c r="QNO264" s="404"/>
      <c r="QNP264" s="49"/>
      <c r="QNQ264" s="49"/>
      <c r="QNR264" s="49"/>
      <c r="QNS264" s="99"/>
      <c r="QNT264" s="98"/>
      <c r="QNU264" s="49"/>
      <c r="QNV264" s="405"/>
      <c r="QNW264" s="405"/>
      <c r="QNX264" s="277"/>
      <c r="QNY264" s="277"/>
      <c r="QNZ264" s="277"/>
      <c r="QOA264" s="277"/>
      <c r="QOB264" s="277"/>
      <c r="QOC264" s="277"/>
      <c r="QOD264" s="277"/>
      <c r="QOE264" s="277"/>
      <c r="QOF264" s="402"/>
      <c r="QOG264" s="404"/>
      <c r="QOH264" s="49"/>
      <c r="QOI264" s="49"/>
      <c r="QOJ264" s="49"/>
      <c r="QOK264" s="99"/>
      <c r="QOL264" s="98"/>
      <c r="QOM264" s="49"/>
      <c r="QON264" s="405"/>
      <c r="QOO264" s="405"/>
      <c r="QOP264" s="277"/>
      <c r="QOQ264" s="277"/>
      <c r="QOR264" s="277"/>
      <c r="QOS264" s="277"/>
      <c r="QOT264" s="277"/>
      <c r="QOU264" s="277"/>
      <c r="QOV264" s="277"/>
      <c r="QOW264" s="277"/>
      <c r="QOX264" s="402"/>
      <c r="QOY264" s="404"/>
      <c r="QOZ264" s="49"/>
      <c r="QPA264" s="49"/>
      <c r="QPB264" s="49"/>
      <c r="QPC264" s="99"/>
      <c r="QPD264" s="98"/>
      <c r="QPE264" s="49"/>
      <c r="QPF264" s="405"/>
      <c r="QPG264" s="405"/>
      <c r="QPH264" s="277"/>
      <c r="QPI264" s="277"/>
      <c r="QPJ264" s="277"/>
      <c r="QPK264" s="277"/>
      <c r="QPL264" s="277"/>
      <c r="QPM264" s="277"/>
      <c r="QPN264" s="277"/>
      <c r="QPO264" s="277"/>
      <c r="QPP264" s="402"/>
      <c r="QPQ264" s="404"/>
      <c r="QPR264" s="49"/>
      <c r="QPS264" s="49"/>
      <c r="QPT264" s="49"/>
      <c r="QPU264" s="99"/>
      <c r="QPV264" s="98"/>
      <c r="QPW264" s="49"/>
      <c r="QPX264" s="405"/>
      <c r="QPY264" s="405"/>
      <c r="QPZ264" s="277"/>
      <c r="QQA264" s="277"/>
      <c r="QQB264" s="277"/>
      <c r="QQC264" s="277"/>
      <c r="QQD264" s="277"/>
      <c r="QQE264" s="277"/>
      <c r="QQF264" s="277"/>
      <c r="QQG264" s="277"/>
      <c r="QQH264" s="402"/>
      <c r="QQI264" s="404"/>
      <c r="QQJ264" s="49"/>
      <c r="QQK264" s="49"/>
      <c r="QQL264" s="49"/>
      <c r="QQM264" s="99"/>
      <c r="QQN264" s="98"/>
      <c r="QQO264" s="49"/>
      <c r="QQP264" s="405"/>
      <c r="QQQ264" s="405"/>
      <c r="QQR264" s="277"/>
      <c r="QQS264" s="277"/>
      <c r="QQT264" s="277"/>
      <c r="QQU264" s="277"/>
      <c r="QQV264" s="277"/>
      <c r="QQW264" s="277"/>
      <c r="QQX264" s="277"/>
      <c r="QQY264" s="277"/>
      <c r="QQZ264" s="402"/>
      <c r="QRA264" s="404"/>
      <c r="QRB264" s="49"/>
      <c r="QRC264" s="49"/>
      <c r="QRD264" s="49"/>
      <c r="QRE264" s="99"/>
      <c r="QRF264" s="98"/>
      <c r="QRG264" s="49"/>
      <c r="QRH264" s="405"/>
      <c r="QRI264" s="405"/>
      <c r="QRJ264" s="277"/>
      <c r="QRK264" s="277"/>
      <c r="QRL264" s="277"/>
      <c r="QRM264" s="277"/>
      <c r="QRN264" s="277"/>
      <c r="QRO264" s="277"/>
      <c r="QRP264" s="277"/>
      <c r="QRQ264" s="277"/>
      <c r="QRR264" s="402"/>
      <c r="QRS264" s="404"/>
      <c r="QRT264" s="49"/>
      <c r="QRU264" s="49"/>
      <c r="QRV264" s="49"/>
      <c r="QRW264" s="99"/>
      <c r="QRX264" s="98"/>
      <c r="QRY264" s="49"/>
      <c r="QRZ264" s="405"/>
      <c r="QSA264" s="405"/>
      <c r="QSB264" s="277"/>
      <c r="QSC264" s="277"/>
      <c r="QSD264" s="277"/>
      <c r="QSE264" s="277"/>
      <c r="QSF264" s="277"/>
      <c r="QSG264" s="277"/>
      <c r="QSH264" s="277"/>
      <c r="QSI264" s="277"/>
      <c r="QSJ264" s="402"/>
      <c r="QSK264" s="404"/>
      <c r="QSL264" s="49"/>
      <c r="QSM264" s="49"/>
      <c r="QSN264" s="49"/>
      <c r="QSO264" s="99"/>
      <c r="QSP264" s="98"/>
      <c r="QSQ264" s="49"/>
      <c r="QSR264" s="405"/>
      <c r="QSS264" s="405"/>
      <c r="QST264" s="277"/>
      <c r="QSU264" s="277"/>
      <c r="QSV264" s="277"/>
      <c r="QSW264" s="277"/>
      <c r="QSX264" s="277"/>
      <c r="QSY264" s="277"/>
      <c r="QSZ264" s="277"/>
      <c r="QTA264" s="277"/>
      <c r="QTB264" s="402"/>
      <c r="QTC264" s="404"/>
      <c r="QTD264" s="49"/>
      <c r="QTE264" s="49"/>
      <c r="QTF264" s="49"/>
      <c r="QTG264" s="99"/>
      <c r="QTH264" s="98"/>
      <c r="QTI264" s="49"/>
      <c r="QTJ264" s="405"/>
      <c r="QTK264" s="405"/>
      <c r="QTL264" s="277"/>
      <c r="QTM264" s="277"/>
      <c r="QTN264" s="277"/>
      <c r="QTO264" s="277"/>
      <c r="QTP264" s="277"/>
      <c r="QTQ264" s="277"/>
      <c r="QTR264" s="277"/>
      <c r="QTS264" s="277"/>
      <c r="QTT264" s="402"/>
      <c r="QTU264" s="404"/>
      <c r="QTV264" s="49"/>
      <c r="QTW264" s="49"/>
      <c r="QTX264" s="49"/>
      <c r="QTY264" s="99"/>
      <c r="QTZ264" s="98"/>
      <c r="QUA264" s="49"/>
      <c r="QUB264" s="405"/>
      <c r="QUC264" s="405"/>
      <c r="QUD264" s="277"/>
      <c r="QUE264" s="277"/>
      <c r="QUF264" s="277"/>
      <c r="QUG264" s="277"/>
      <c r="QUH264" s="277"/>
      <c r="QUI264" s="277"/>
      <c r="QUJ264" s="277"/>
      <c r="QUK264" s="277"/>
      <c r="QUL264" s="402"/>
      <c r="QUM264" s="404"/>
      <c r="QUN264" s="49"/>
      <c r="QUO264" s="49"/>
      <c r="QUP264" s="49"/>
      <c r="QUQ264" s="99"/>
      <c r="QUR264" s="98"/>
      <c r="QUS264" s="49"/>
      <c r="QUT264" s="405"/>
      <c r="QUU264" s="405"/>
      <c r="QUV264" s="277"/>
      <c r="QUW264" s="277"/>
      <c r="QUX264" s="277"/>
      <c r="QUY264" s="277"/>
      <c r="QUZ264" s="277"/>
      <c r="QVA264" s="277"/>
      <c r="QVB264" s="277"/>
      <c r="QVC264" s="277"/>
      <c r="QVD264" s="402"/>
      <c r="QVE264" s="404"/>
      <c r="QVF264" s="49"/>
      <c r="QVG264" s="49"/>
      <c r="QVH264" s="49"/>
      <c r="QVI264" s="99"/>
      <c r="QVJ264" s="98"/>
      <c r="QVK264" s="49"/>
      <c r="QVL264" s="405"/>
      <c r="QVM264" s="405"/>
      <c r="QVN264" s="277"/>
      <c r="QVO264" s="277"/>
      <c r="QVP264" s="277"/>
      <c r="QVQ264" s="277"/>
      <c r="QVR264" s="277"/>
      <c r="QVS264" s="277"/>
      <c r="QVT264" s="277"/>
      <c r="QVU264" s="277"/>
      <c r="QVV264" s="402"/>
      <c r="QVW264" s="404"/>
      <c r="QVX264" s="49"/>
      <c r="QVY264" s="49"/>
      <c r="QVZ264" s="49"/>
      <c r="QWA264" s="99"/>
      <c r="QWB264" s="98"/>
      <c r="QWC264" s="49"/>
      <c r="QWD264" s="405"/>
      <c r="QWE264" s="405"/>
      <c r="QWF264" s="277"/>
      <c r="QWG264" s="277"/>
      <c r="QWH264" s="277"/>
      <c r="QWI264" s="277"/>
      <c r="QWJ264" s="277"/>
      <c r="QWK264" s="277"/>
      <c r="QWL264" s="277"/>
      <c r="QWM264" s="277"/>
      <c r="QWN264" s="402"/>
      <c r="QWO264" s="404"/>
      <c r="QWP264" s="49"/>
      <c r="QWQ264" s="49"/>
      <c r="QWR264" s="49"/>
      <c r="QWS264" s="99"/>
      <c r="QWT264" s="98"/>
      <c r="QWU264" s="49"/>
      <c r="QWV264" s="405"/>
      <c r="QWW264" s="405"/>
      <c r="QWX264" s="277"/>
      <c r="QWY264" s="277"/>
      <c r="QWZ264" s="277"/>
      <c r="QXA264" s="277"/>
      <c r="QXB264" s="277"/>
      <c r="QXC264" s="277"/>
      <c r="QXD264" s="277"/>
      <c r="QXE264" s="277"/>
      <c r="QXF264" s="402"/>
      <c r="QXG264" s="404"/>
      <c r="QXH264" s="49"/>
      <c r="QXI264" s="49"/>
      <c r="QXJ264" s="49"/>
      <c r="QXK264" s="99"/>
      <c r="QXL264" s="98"/>
      <c r="QXM264" s="49"/>
      <c r="QXN264" s="405"/>
      <c r="QXO264" s="405"/>
      <c r="QXP264" s="277"/>
      <c r="QXQ264" s="277"/>
      <c r="QXR264" s="277"/>
      <c r="QXS264" s="277"/>
      <c r="QXT264" s="277"/>
      <c r="QXU264" s="277"/>
      <c r="QXV264" s="277"/>
      <c r="QXW264" s="277"/>
      <c r="QXX264" s="402"/>
      <c r="QXY264" s="404"/>
      <c r="QXZ264" s="49"/>
      <c r="QYA264" s="49"/>
      <c r="QYB264" s="49"/>
      <c r="QYC264" s="99"/>
      <c r="QYD264" s="98"/>
      <c r="QYE264" s="49"/>
      <c r="QYF264" s="405"/>
      <c r="QYG264" s="405"/>
      <c r="QYH264" s="277"/>
      <c r="QYI264" s="277"/>
      <c r="QYJ264" s="277"/>
      <c r="QYK264" s="277"/>
      <c r="QYL264" s="277"/>
      <c r="QYM264" s="277"/>
      <c r="QYN264" s="277"/>
      <c r="QYO264" s="277"/>
      <c r="QYP264" s="402"/>
      <c r="QYQ264" s="404"/>
      <c r="QYR264" s="49"/>
      <c r="QYS264" s="49"/>
      <c r="QYT264" s="49"/>
      <c r="QYU264" s="99"/>
      <c r="QYV264" s="98"/>
      <c r="QYW264" s="49"/>
      <c r="QYX264" s="405"/>
      <c r="QYY264" s="405"/>
      <c r="QYZ264" s="277"/>
      <c r="QZA264" s="277"/>
      <c r="QZB264" s="277"/>
      <c r="QZC264" s="277"/>
      <c r="QZD264" s="277"/>
      <c r="QZE264" s="277"/>
      <c r="QZF264" s="277"/>
      <c r="QZG264" s="277"/>
      <c r="QZH264" s="402"/>
      <c r="QZI264" s="404"/>
      <c r="QZJ264" s="49"/>
      <c r="QZK264" s="49"/>
      <c r="QZL264" s="49"/>
      <c r="QZM264" s="99"/>
      <c r="QZN264" s="98"/>
      <c r="QZO264" s="49"/>
      <c r="QZP264" s="405"/>
      <c r="QZQ264" s="405"/>
      <c r="QZR264" s="277"/>
      <c r="QZS264" s="277"/>
      <c r="QZT264" s="277"/>
      <c r="QZU264" s="277"/>
      <c r="QZV264" s="277"/>
      <c r="QZW264" s="277"/>
      <c r="QZX264" s="277"/>
      <c r="QZY264" s="277"/>
      <c r="QZZ264" s="402"/>
      <c r="RAA264" s="404"/>
      <c r="RAB264" s="49"/>
      <c r="RAC264" s="49"/>
      <c r="RAD264" s="49"/>
      <c r="RAE264" s="99"/>
      <c r="RAF264" s="98"/>
      <c r="RAG264" s="49"/>
      <c r="RAH264" s="405"/>
      <c r="RAI264" s="405"/>
      <c r="RAJ264" s="277"/>
      <c r="RAK264" s="277"/>
      <c r="RAL264" s="277"/>
      <c r="RAM264" s="277"/>
      <c r="RAN264" s="277"/>
      <c r="RAO264" s="277"/>
      <c r="RAP264" s="277"/>
      <c r="RAQ264" s="277"/>
      <c r="RAR264" s="402"/>
      <c r="RAS264" s="404"/>
      <c r="RAT264" s="49"/>
      <c r="RAU264" s="49"/>
      <c r="RAV264" s="49"/>
      <c r="RAW264" s="99"/>
      <c r="RAX264" s="98"/>
      <c r="RAY264" s="49"/>
      <c r="RAZ264" s="405"/>
      <c r="RBA264" s="405"/>
      <c r="RBB264" s="277"/>
      <c r="RBC264" s="277"/>
      <c r="RBD264" s="277"/>
      <c r="RBE264" s="277"/>
      <c r="RBF264" s="277"/>
      <c r="RBG264" s="277"/>
      <c r="RBH264" s="277"/>
      <c r="RBI264" s="277"/>
      <c r="RBJ264" s="402"/>
      <c r="RBK264" s="404"/>
      <c r="RBL264" s="49"/>
      <c r="RBM264" s="49"/>
      <c r="RBN264" s="49"/>
      <c r="RBO264" s="99"/>
      <c r="RBP264" s="98"/>
      <c r="RBQ264" s="49"/>
      <c r="RBR264" s="405"/>
      <c r="RBS264" s="405"/>
      <c r="RBT264" s="277"/>
      <c r="RBU264" s="277"/>
      <c r="RBV264" s="277"/>
      <c r="RBW264" s="277"/>
      <c r="RBX264" s="277"/>
      <c r="RBY264" s="277"/>
      <c r="RBZ264" s="277"/>
      <c r="RCA264" s="277"/>
      <c r="RCB264" s="402"/>
      <c r="RCC264" s="404"/>
      <c r="RCD264" s="49"/>
      <c r="RCE264" s="49"/>
      <c r="RCF264" s="49"/>
      <c r="RCG264" s="99"/>
      <c r="RCH264" s="98"/>
      <c r="RCI264" s="49"/>
      <c r="RCJ264" s="405"/>
      <c r="RCK264" s="405"/>
      <c r="RCL264" s="277"/>
      <c r="RCM264" s="277"/>
      <c r="RCN264" s="277"/>
      <c r="RCO264" s="277"/>
      <c r="RCP264" s="277"/>
      <c r="RCQ264" s="277"/>
      <c r="RCR264" s="277"/>
      <c r="RCS264" s="277"/>
      <c r="RCT264" s="402"/>
      <c r="RCU264" s="404"/>
      <c r="RCV264" s="49"/>
      <c r="RCW264" s="49"/>
      <c r="RCX264" s="49"/>
      <c r="RCY264" s="99"/>
      <c r="RCZ264" s="98"/>
      <c r="RDA264" s="49"/>
      <c r="RDB264" s="405"/>
      <c r="RDC264" s="405"/>
      <c r="RDD264" s="277"/>
      <c r="RDE264" s="277"/>
      <c r="RDF264" s="277"/>
      <c r="RDG264" s="277"/>
      <c r="RDH264" s="277"/>
      <c r="RDI264" s="277"/>
      <c r="RDJ264" s="277"/>
      <c r="RDK264" s="277"/>
      <c r="RDL264" s="402"/>
      <c r="RDM264" s="404"/>
      <c r="RDN264" s="49"/>
      <c r="RDO264" s="49"/>
      <c r="RDP264" s="49"/>
      <c r="RDQ264" s="99"/>
      <c r="RDR264" s="98"/>
      <c r="RDS264" s="49"/>
      <c r="RDT264" s="405"/>
      <c r="RDU264" s="405"/>
      <c r="RDV264" s="277"/>
      <c r="RDW264" s="277"/>
      <c r="RDX264" s="277"/>
      <c r="RDY264" s="277"/>
      <c r="RDZ264" s="277"/>
      <c r="REA264" s="277"/>
      <c r="REB264" s="277"/>
      <c r="REC264" s="277"/>
      <c r="RED264" s="402"/>
      <c r="REE264" s="404"/>
      <c r="REF264" s="49"/>
      <c r="REG264" s="49"/>
      <c r="REH264" s="49"/>
      <c r="REI264" s="99"/>
      <c r="REJ264" s="98"/>
      <c r="REK264" s="49"/>
      <c r="REL264" s="405"/>
      <c r="REM264" s="405"/>
      <c r="REN264" s="277"/>
      <c r="REO264" s="277"/>
      <c r="REP264" s="277"/>
      <c r="REQ264" s="277"/>
      <c r="RER264" s="277"/>
      <c r="RES264" s="277"/>
      <c r="RET264" s="277"/>
      <c r="REU264" s="277"/>
      <c r="REV264" s="402"/>
      <c r="REW264" s="404"/>
      <c r="REX264" s="49"/>
      <c r="REY264" s="49"/>
      <c r="REZ264" s="49"/>
      <c r="RFA264" s="99"/>
      <c r="RFB264" s="98"/>
      <c r="RFC264" s="49"/>
      <c r="RFD264" s="405"/>
      <c r="RFE264" s="405"/>
      <c r="RFF264" s="277"/>
      <c r="RFG264" s="277"/>
      <c r="RFH264" s="277"/>
      <c r="RFI264" s="277"/>
      <c r="RFJ264" s="277"/>
      <c r="RFK264" s="277"/>
      <c r="RFL264" s="277"/>
      <c r="RFM264" s="277"/>
      <c r="RFN264" s="402"/>
      <c r="RFO264" s="404"/>
      <c r="RFP264" s="49"/>
      <c r="RFQ264" s="49"/>
      <c r="RFR264" s="49"/>
      <c r="RFS264" s="99"/>
      <c r="RFT264" s="98"/>
      <c r="RFU264" s="49"/>
      <c r="RFV264" s="405"/>
      <c r="RFW264" s="405"/>
      <c r="RFX264" s="277"/>
      <c r="RFY264" s="277"/>
      <c r="RFZ264" s="277"/>
      <c r="RGA264" s="277"/>
      <c r="RGB264" s="277"/>
      <c r="RGC264" s="277"/>
      <c r="RGD264" s="277"/>
      <c r="RGE264" s="277"/>
      <c r="RGF264" s="402"/>
      <c r="RGG264" s="404"/>
      <c r="RGH264" s="49"/>
      <c r="RGI264" s="49"/>
      <c r="RGJ264" s="49"/>
      <c r="RGK264" s="99"/>
      <c r="RGL264" s="98"/>
      <c r="RGM264" s="49"/>
      <c r="RGN264" s="405"/>
      <c r="RGO264" s="405"/>
      <c r="RGP264" s="277"/>
      <c r="RGQ264" s="277"/>
      <c r="RGR264" s="277"/>
      <c r="RGS264" s="277"/>
      <c r="RGT264" s="277"/>
      <c r="RGU264" s="277"/>
      <c r="RGV264" s="277"/>
      <c r="RGW264" s="277"/>
      <c r="RGX264" s="402"/>
      <c r="RGY264" s="404"/>
      <c r="RGZ264" s="49"/>
      <c r="RHA264" s="49"/>
      <c r="RHB264" s="49"/>
      <c r="RHC264" s="99"/>
      <c r="RHD264" s="98"/>
      <c r="RHE264" s="49"/>
      <c r="RHF264" s="405"/>
      <c r="RHG264" s="405"/>
      <c r="RHH264" s="277"/>
      <c r="RHI264" s="277"/>
      <c r="RHJ264" s="277"/>
      <c r="RHK264" s="277"/>
      <c r="RHL264" s="277"/>
      <c r="RHM264" s="277"/>
      <c r="RHN264" s="277"/>
      <c r="RHO264" s="277"/>
      <c r="RHP264" s="402"/>
      <c r="RHQ264" s="404"/>
      <c r="RHR264" s="49"/>
      <c r="RHS264" s="49"/>
      <c r="RHT264" s="49"/>
      <c r="RHU264" s="99"/>
      <c r="RHV264" s="98"/>
      <c r="RHW264" s="49"/>
      <c r="RHX264" s="405"/>
      <c r="RHY264" s="405"/>
      <c r="RHZ264" s="277"/>
      <c r="RIA264" s="277"/>
      <c r="RIB264" s="277"/>
      <c r="RIC264" s="277"/>
      <c r="RID264" s="277"/>
      <c r="RIE264" s="277"/>
      <c r="RIF264" s="277"/>
      <c r="RIG264" s="277"/>
      <c r="RIH264" s="402"/>
      <c r="RII264" s="404"/>
      <c r="RIJ264" s="49"/>
      <c r="RIK264" s="49"/>
      <c r="RIL264" s="49"/>
      <c r="RIM264" s="99"/>
      <c r="RIN264" s="98"/>
      <c r="RIO264" s="49"/>
      <c r="RIP264" s="405"/>
      <c r="RIQ264" s="405"/>
      <c r="RIR264" s="277"/>
      <c r="RIS264" s="277"/>
      <c r="RIT264" s="277"/>
      <c r="RIU264" s="277"/>
      <c r="RIV264" s="277"/>
      <c r="RIW264" s="277"/>
      <c r="RIX264" s="277"/>
      <c r="RIY264" s="277"/>
      <c r="RIZ264" s="402"/>
      <c r="RJA264" s="404"/>
      <c r="RJB264" s="49"/>
      <c r="RJC264" s="49"/>
      <c r="RJD264" s="49"/>
      <c r="RJE264" s="99"/>
      <c r="RJF264" s="98"/>
      <c r="RJG264" s="49"/>
      <c r="RJH264" s="405"/>
      <c r="RJI264" s="405"/>
      <c r="RJJ264" s="277"/>
      <c r="RJK264" s="277"/>
      <c r="RJL264" s="277"/>
      <c r="RJM264" s="277"/>
      <c r="RJN264" s="277"/>
      <c r="RJO264" s="277"/>
      <c r="RJP264" s="277"/>
      <c r="RJQ264" s="277"/>
      <c r="RJR264" s="402"/>
      <c r="RJS264" s="404"/>
      <c r="RJT264" s="49"/>
      <c r="RJU264" s="49"/>
      <c r="RJV264" s="49"/>
      <c r="RJW264" s="99"/>
      <c r="RJX264" s="98"/>
      <c r="RJY264" s="49"/>
      <c r="RJZ264" s="405"/>
      <c r="RKA264" s="405"/>
      <c r="RKB264" s="277"/>
      <c r="RKC264" s="277"/>
      <c r="RKD264" s="277"/>
      <c r="RKE264" s="277"/>
      <c r="RKF264" s="277"/>
      <c r="RKG264" s="277"/>
      <c r="RKH264" s="277"/>
      <c r="RKI264" s="277"/>
      <c r="RKJ264" s="402"/>
      <c r="RKK264" s="404"/>
      <c r="RKL264" s="49"/>
      <c r="RKM264" s="49"/>
      <c r="RKN264" s="49"/>
      <c r="RKO264" s="99"/>
      <c r="RKP264" s="98"/>
      <c r="RKQ264" s="49"/>
      <c r="RKR264" s="405"/>
      <c r="RKS264" s="405"/>
      <c r="RKT264" s="277"/>
      <c r="RKU264" s="277"/>
      <c r="RKV264" s="277"/>
      <c r="RKW264" s="277"/>
      <c r="RKX264" s="277"/>
      <c r="RKY264" s="277"/>
      <c r="RKZ264" s="277"/>
      <c r="RLA264" s="277"/>
      <c r="RLB264" s="402"/>
      <c r="RLC264" s="404"/>
      <c r="RLD264" s="49"/>
      <c r="RLE264" s="49"/>
      <c r="RLF264" s="49"/>
      <c r="RLG264" s="99"/>
      <c r="RLH264" s="98"/>
      <c r="RLI264" s="49"/>
      <c r="RLJ264" s="405"/>
      <c r="RLK264" s="405"/>
      <c r="RLL264" s="277"/>
      <c r="RLM264" s="277"/>
      <c r="RLN264" s="277"/>
      <c r="RLO264" s="277"/>
      <c r="RLP264" s="277"/>
      <c r="RLQ264" s="277"/>
      <c r="RLR264" s="277"/>
      <c r="RLS264" s="277"/>
      <c r="RLT264" s="402"/>
      <c r="RLU264" s="404"/>
      <c r="RLV264" s="49"/>
      <c r="RLW264" s="49"/>
      <c r="RLX264" s="49"/>
      <c r="RLY264" s="99"/>
      <c r="RLZ264" s="98"/>
      <c r="RMA264" s="49"/>
      <c r="RMB264" s="405"/>
      <c r="RMC264" s="405"/>
      <c r="RMD264" s="277"/>
      <c r="RME264" s="277"/>
      <c r="RMF264" s="277"/>
      <c r="RMG264" s="277"/>
      <c r="RMH264" s="277"/>
      <c r="RMI264" s="277"/>
      <c r="RMJ264" s="277"/>
      <c r="RMK264" s="277"/>
      <c r="RML264" s="402"/>
      <c r="RMM264" s="404"/>
      <c r="RMN264" s="49"/>
      <c r="RMO264" s="49"/>
      <c r="RMP264" s="49"/>
      <c r="RMQ264" s="99"/>
      <c r="RMR264" s="98"/>
      <c r="RMS264" s="49"/>
      <c r="RMT264" s="405"/>
      <c r="RMU264" s="405"/>
      <c r="RMV264" s="277"/>
      <c r="RMW264" s="277"/>
      <c r="RMX264" s="277"/>
      <c r="RMY264" s="277"/>
      <c r="RMZ264" s="277"/>
      <c r="RNA264" s="277"/>
      <c r="RNB264" s="277"/>
      <c r="RNC264" s="277"/>
      <c r="RND264" s="402"/>
      <c r="RNE264" s="404"/>
      <c r="RNF264" s="49"/>
      <c r="RNG264" s="49"/>
      <c r="RNH264" s="49"/>
      <c r="RNI264" s="99"/>
      <c r="RNJ264" s="98"/>
      <c r="RNK264" s="49"/>
      <c r="RNL264" s="405"/>
      <c r="RNM264" s="405"/>
      <c r="RNN264" s="277"/>
      <c r="RNO264" s="277"/>
      <c r="RNP264" s="277"/>
      <c r="RNQ264" s="277"/>
      <c r="RNR264" s="277"/>
      <c r="RNS264" s="277"/>
      <c r="RNT264" s="277"/>
      <c r="RNU264" s="277"/>
      <c r="RNV264" s="402"/>
      <c r="RNW264" s="404"/>
      <c r="RNX264" s="49"/>
      <c r="RNY264" s="49"/>
      <c r="RNZ264" s="49"/>
      <c r="ROA264" s="99"/>
      <c r="ROB264" s="98"/>
      <c r="ROC264" s="49"/>
      <c r="ROD264" s="405"/>
      <c r="ROE264" s="405"/>
      <c r="ROF264" s="277"/>
      <c r="ROG264" s="277"/>
      <c r="ROH264" s="277"/>
      <c r="ROI264" s="277"/>
      <c r="ROJ264" s="277"/>
      <c r="ROK264" s="277"/>
      <c r="ROL264" s="277"/>
      <c r="ROM264" s="277"/>
      <c r="RON264" s="402"/>
      <c r="ROO264" s="404"/>
      <c r="ROP264" s="49"/>
      <c r="ROQ264" s="49"/>
      <c r="ROR264" s="49"/>
      <c r="ROS264" s="99"/>
      <c r="ROT264" s="98"/>
      <c r="ROU264" s="49"/>
      <c r="ROV264" s="405"/>
      <c r="ROW264" s="405"/>
      <c r="ROX264" s="277"/>
      <c r="ROY264" s="277"/>
      <c r="ROZ264" s="277"/>
      <c r="RPA264" s="277"/>
      <c r="RPB264" s="277"/>
      <c r="RPC264" s="277"/>
      <c r="RPD264" s="277"/>
      <c r="RPE264" s="277"/>
      <c r="RPF264" s="402"/>
      <c r="RPG264" s="404"/>
      <c r="RPH264" s="49"/>
      <c r="RPI264" s="49"/>
      <c r="RPJ264" s="49"/>
      <c r="RPK264" s="99"/>
      <c r="RPL264" s="98"/>
      <c r="RPM264" s="49"/>
      <c r="RPN264" s="405"/>
      <c r="RPO264" s="405"/>
      <c r="RPP264" s="277"/>
      <c r="RPQ264" s="277"/>
      <c r="RPR264" s="277"/>
      <c r="RPS264" s="277"/>
      <c r="RPT264" s="277"/>
      <c r="RPU264" s="277"/>
      <c r="RPV264" s="277"/>
      <c r="RPW264" s="277"/>
      <c r="RPX264" s="402"/>
      <c r="RPY264" s="404"/>
      <c r="RPZ264" s="49"/>
      <c r="RQA264" s="49"/>
      <c r="RQB264" s="49"/>
      <c r="RQC264" s="99"/>
      <c r="RQD264" s="98"/>
      <c r="RQE264" s="49"/>
      <c r="RQF264" s="405"/>
      <c r="RQG264" s="405"/>
      <c r="RQH264" s="277"/>
      <c r="RQI264" s="277"/>
      <c r="RQJ264" s="277"/>
      <c r="RQK264" s="277"/>
      <c r="RQL264" s="277"/>
      <c r="RQM264" s="277"/>
      <c r="RQN264" s="277"/>
      <c r="RQO264" s="277"/>
      <c r="RQP264" s="402"/>
      <c r="RQQ264" s="404"/>
      <c r="RQR264" s="49"/>
      <c r="RQS264" s="49"/>
      <c r="RQT264" s="49"/>
      <c r="RQU264" s="99"/>
      <c r="RQV264" s="98"/>
      <c r="RQW264" s="49"/>
      <c r="RQX264" s="405"/>
      <c r="RQY264" s="405"/>
      <c r="RQZ264" s="277"/>
      <c r="RRA264" s="277"/>
      <c r="RRB264" s="277"/>
      <c r="RRC264" s="277"/>
      <c r="RRD264" s="277"/>
      <c r="RRE264" s="277"/>
      <c r="RRF264" s="277"/>
      <c r="RRG264" s="277"/>
      <c r="RRH264" s="402"/>
      <c r="RRI264" s="404"/>
      <c r="RRJ264" s="49"/>
      <c r="RRK264" s="49"/>
      <c r="RRL264" s="49"/>
      <c r="RRM264" s="99"/>
      <c r="RRN264" s="98"/>
      <c r="RRO264" s="49"/>
      <c r="RRP264" s="405"/>
      <c r="RRQ264" s="405"/>
      <c r="RRR264" s="277"/>
      <c r="RRS264" s="277"/>
      <c r="RRT264" s="277"/>
      <c r="RRU264" s="277"/>
      <c r="RRV264" s="277"/>
      <c r="RRW264" s="277"/>
      <c r="RRX264" s="277"/>
      <c r="RRY264" s="277"/>
      <c r="RRZ264" s="402"/>
      <c r="RSA264" s="404"/>
      <c r="RSB264" s="49"/>
      <c r="RSC264" s="49"/>
      <c r="RSD264" s="49"/>
      <c r="RSE264" s="99"/>
      <c r="RSF264" s="98"/>
      <c r="RSG264" s="49"/>
      <c r="RSH264" s="405"/>
      <c r="RSI264" s="405"/>
      <c r="RSJ264" s="277"/>
      <c r="RSK264" s="277"/>
      <c r="RSL264" s="277"/>
      <c r="RSM264" s="277"/>
      <c r="RSN264" s="277"/>
      <c r="RSO264" s="277"/>
      <c r="RSP264" s="277"/>
      <c r="RSQ264" s="277"/>
      <c r="RSR264" s="402"/>
      <c r="RSS264" s="404"/>
      <c r="RST264" s="49"/>
      <c r="RSU264" s="49"/>
      <c r="RSV264" s="49"/>
      <c r="RSW264" s="99"/>
      <c r="RSX264" s="98"/>
      <c r="RSY264" s="49"/>
      <c r="RSZ264" s="405"/>
      <c r="RTA264" s="405"/>
      <c r="RTB264" s="277"/>
      <c r="RTC264" s="277"/>
      <c r="RTD264" s="277"/>
      <c r="RTE264" s="277"/>
      <c r="RTF264" s="277"/>
      <c r="RTG264" s="277"/>
      <c r="RTH264" s="277"/>
      <c r="RTI264" s="277"/>
      <c r="RTJ264" s="402"/>
      <c r="RTK264" s="404"/>
      <c r="RTL264" s="49"/>
      <c r="RTM264" s="49"/>
      <c r="RTN264" s="49"/>
      <c r="RTO264" s="99"/>
      <c r="RTP264" s="98"/>
      <c r="RTQ264" s="49"/>
      <c r="RTR264" s="405"/>
      <c r="RTS264" s="405"/>
      <c r="RTT264" s="277"/>
      <c r="RTU264" s="277"/>
      <c r="RTV264" s="277"/>
      <c r="RTW264" s="277"/>
      <c r="RTX264" s="277"/>
      <c r="RTY264" s="277"/>
      <c r="RTZ264" s="277"/>
      <c r="RUA264" s="277"/>
      <c r="RUB264" s="402"/>
      <c r="RUC264" s="404"/>
      <c r="RUD264" s="49"/>
      <c r="RUE264" s="49"/>
      <c r="RUF264" s="49"/>
      <c r="RUG264" s="99"/>
      <c r="RUH264" s="98"/>
      <c r="RUI264" s="49"/>
      <c r="RUJ264" s="405"/>
      <c r="RUK264" s="405"/>
      <c r="RUL264" s="277"/>
      <c r="RUM264" s="277"/>
      <c r="RUN264" s="277"/>
      <c r="RUO264" s="277"/>
      <c r="RUP264" s="277"/>
      <c r="RUQ264" s="277"/>
      <c r="RUR264" s="277"/>
      <c r="RUS264" s="277"/>
      <c r="RUT264" s="402"/>
      <c r="RUU264" s="404"/>
      <c r="RUV264" s="49"/>
      <c r="RUW264" s="49"/>
      <c r="RUX264" s="49"/>
      <c r="RUY264" s="99"/>
      <c r="RUZ264" s="98"/>
      <c r="RVA264" s="49"/>
      <c r="RVB264" s="405"/>
      <c r="RVC264" s="405"/>
      <c r="RVD264" s="277"/>
      <c r="RVE264" s="277"/>
      <c r="RVF264" s="277"/>
      <c r="RVG264" s="277"/>
      <c r="RVH264" s="277"/>
      <c r="RVI264" s="277"/>
      <c r="RVJ264" s="277"/>
      <c r="RVK264" s="277"/>
      <c r="RVL264" s="402"/>
      <c r="RVM264" s="404"/>
      <c r="RVN264" s="49"/>
      <c r="RVO264" s="49"/>
      <c r="RVP264" s="49"/>
      <c r="RVQ264" s="99"/>
      <c r="RVR264" s="98"/>
      <c r="RVS264" s="49"/>
      <c r="RVT264" s="405"/>
      <c r="RVU264" s="405"/>
      <c r="RVV264" s="277"/>
      <c r="RVW264" s="277"/>
      <c r="RVX264" s="277"/>
      <c r="RVY264" s="277"/>
      <c r="RVZ264" s="277"/>
      <c r="RWA264" s="277"/>
      <c r="RWB264" s="277"/>
      <c r="RWC264" s="277"/>
      <c r="RWD264" s="402"/>
      <c r="RWE264" s="404"/>
      <c r="RWF264" s="49"/>
      <c r="RWG264" s="49"/>
      <c r="RWH264" s="49"/>
      <c r="RWI264" s="99"/>
      <c r="RWJ264" s="98"/>
      <c r="RWK264" s="49"/>
      <c r="RWL264" s="405"/>
      <c r="RWM264" s="405"/>
      <c r="RWN264" s="277"/>
      <c r="RWO264" s="277"/>
      <c r="RWP264" s="277"/>
      <c r="RWQ264" s="277"/>
      <c r="RWR264" s="277"/>
      <c r="RWS264" s="277"/>
      <c r="RWT264" s="277"/>
      <c r="RWU264" s="277"/>
      <c r="RWV264" s="402"/>
      <c r="RWW264" s="404"/>
      <c r="RWX264" s="49"/>
      <c r="RWY264" s="49"/>
      <c r="RWZ264" s="49"/>
      <c r="RXA264" s="99"/>
      <c r="RXB264" s="98"/>
      <c r="RXC264" s="49"/>
      <c r="RXD264" s="405"/>
      <c r="RXE264" s="405"/>
      <c r="RXF264" s="277"/>
      <c r="RXG264" s="277"/>
      <c r="RXH264" s="277"/>
      <c r="RXI264" s="277"/>
      <c r="RXJ264" s="277"/>
      <c r="RXK264" s="277"/>
      <c r="RXL264" s="277"/>
      <c r="RXM264" s="277"/>
      <c r="RXN264" s="402"/>
      <c r="RXO264" s="404"/>
      <c r="RXP264" s="49"/>
      <c r="RXQ264" s="49"/>
      <c r="RXR264" s="49"/>
      <c r="RXS264" s="99"/>
      <c r="RXT264" s="98"/>
      <c r="RXU264" s="49"/>
      <c r="RXV264" s="405"/>
      <c r="RXW264" s="405"/>
      <c r="RXX264" s="277"/>
      <c r="RXY264" s="277"/>
      <c r="RXZ264" s="277"/>
      <c r="RYA264" s="277"/>
      <c r="RYB264" s="277"/>
      <c r="RYC264" s="277"/>
      <c r="RYD264" s="277"/>
      <c r="RYE264" s="277"/>
      <c r="RYF264" s="402"/>
      <c r="RYG264" s="404"/>
      <c r="RYH264" s="49"/>
      <c r="RYI264" s="49"/>
      <c r="RYJ264" s="49"/>
      <c r="RYK264" s="99"/>
      <c r="RYL264" s="98"/>
      <c r="RYM264" s="49"/>
      <c r="RYN264" s="405"/>
      <c r="RYO264" s="405"/>
      <c r="RYP264" s="277"/>
      <c r="RYQ264" s="277"/>
      <c r="RYR264" s="277"/>
      <c r="RYS264" s="277"/>
      <c r="RYT264" s="277"/>
      <c r="RYU264" s="277"/>
      <c r="RYV264" s="277"/>
      <c r="RYW264" s="277"/>
      <c r="RYX264" s="402"/>
      <c r="RYY264" s="404"/>
      <c r="RYZ264" s="49"/>
      <c r="RZA264" s="49"/>
      <c r="RZB264" s="49"/>
      <c r="RZC264" s="99"/>
      <c r="RZD264" s="98"/>
      <c r="RZE264" s="49"/>
      <c r="RZF264" s="405"/>
      <c r="RZG264" s="405"/>
      <c r="RZH264" s="277"/>
      <c r="RZI264" s="277"/>
      <c r="RZJ264" s="277"/>
      <c r="RZK264" s="277"/>
      <c r="RZL264" s="277"/>
      <c r="RZM264" s="277"/>
      <c r="RZN264" s="277"/>
      <c r="RZO264" s="277"/>
      <c r="RZP264" s="402"/>
      <c r="RZQ264" s="404"/>
      <c r="RZR264" s="49"/>
      <c r="RZS264" s="49"/>
      <c r="RZT264" s="49"/>
      <c r="RZU264" s="99"/>
      <c r="RZV264" s="98"/>
      <c r="RZW264" s="49"/>
      <c r="RZX264" s="405"/>
      <c r="RZY264" s="405"/>
      <c r="RZZ264" s="277"/>
      <c r="SAA264" s="277"/>
      <c r="SAB264" s="277"/>
      <c r="SAC264" s="277"/>
      <c r="SAD264" s="277"/>
      <c r="SAE264" s="277"/>
      <c r="SAF264" s="277"/>
      <c r="SAG264" s="277"/>
      <c r="SAH264" s="402"/>
      <c r="SAI264" s="404"/>
      <c r="SAJ264" s="49"/>
      <c r="SAK264" s="49"/>
      <c r="SAL264" s="49"/>
      <c r="SAM264" s="99"/>
      <c r="SAN264" s="98"/>
      <c r="SAO264" s="49"/>
      <c r="SAP264" s="405"/>
      <c r="SAQ264" s="405"/>
      <c r="SAR264" s="277"/>
      <c r="SAS264" s="277"/>
      <c r="SAT264" s="277"/>
      <c r="SAU264" s="277"/>
      <c r="SAV264" s="277"/>
      <c r="SAW264" s="277"/>
      <c r="SAX264" s="277"/>
      <c r="SAY264" s="277"/>
      <c r="SAZ264" s="402"/>
      <c r="SBA264" s="404"/>
      <c r="SBB264" s="49"/>
      <c r="SBC264" s="49"/>
      <c r="SBD264" s="49"/>
      <c r="SBE264" s="99"/>
      <c r="SBF264" s="98"/>
      <c r="SBG264" s="49"/>
      <c r="SBH264" s="405"/>
      <c r="SBI264" s="405"/>
      <c r="SBJ264" s="277"/>
      <c r="SBK264" s="277"/>
      <c r="SBL264" s="277"/>
      <c r="SBM264" s="277"/>
      <c r="SBN264" s="277"/>
      <c r="SBO264" s="277"/>
      <c r="SBP264" s="277"/>
      <c r="SBQ264" s="277"/>
      <c r="SBR264" s="402"/>
      <c r="SBS264" s="404"/>
      <c r="SBT264" s="49"/>
      <c r="SBU264" s="49"/>
      <c r="SBV264" s="49"/>
      <c r="SBW264" s="99"/>
      <c r="SBX264" s="98"/>
      <c r="SBY264" s="49"/>
      <c r="SBZ264" s="405"/>
      <c r="SCA264" s="405"/>
      <c r="SCB264" s="277"/>
      <c r="SCC264" s="277"/>
      <c r="SCD264" s="277"/>
      <c r="SCE264" s="277"/>
      <c r="SCF264" s="277"/>
      <c r="SCG264" s="277"/>
      <c r="SCH264" s="277"/>
      <c r="SCI264" s="277"/>
      <c r="SCJ264" s="402"/>
      <c r="SCK264" s="404"/>
      <c r="SCL264" s="49"/>
      <c r="SCM264" s="49"/>
      <c r="SCN264" s="49"/>
      <c r="SCO264" s="99"/>
      <c r="SCP264" s="98"/>
      <c r="SCQ264" s="49"/>
      <c r="SCR264" s="405"/>
      <c r="SCS264" s="405"/>
      <c r="SCT264" s="277"/>
      <c r="SCU264" s="277"/>
      <c r="SCV264" s="277"/>
      <c r="SCW264" s="277"/>
      <c r="SCX264" s="277"/>
      <c r="SCY264" s="277"/>
      <c r="SCZ264" s="277"/>
      <c r="SDA264" s="277"/>
      <c r="SDB264" s="402"/>
      <c r="SDC264" s="404"/>
      <c r="SDD264" s="49"/>
      <c r="SDE264" s="49"/>
      <c r="SDF264" s="49"/>
      <c r="SDG264" s="99"/>
      <c r="SDH264" s="98"/>
      <c r="SDI264" s="49"/>
      <c r="SDJ264" s="405"/>
      <c r="SDK264" s="405"/>
      <c r="SDL264" s="277"/>
      <c r="SDM264" s="277"/>
      <c r="SDN264" s="277"/>
      <c r="SDO264" s="277"/>
      <c r="SDP264" s="277"/>
      <c r="SDQ264" s="277"/>
      <c r="SDR264" s="277"/>
      <c r="SDS264" s="277"/>
      <c r="SDT264" s="402"/>
      <c r="SDU264" s="404"/>
      <c r="SDV264" s="49"/>
      <c r="SDW264" s="49"/>
      <c r="SDX264" s="49"/>
      <c r="SDY264" s="99"/>
      <c r="SDZ264" s="98"/>
      <c r="SEA264" s="49"/>
      <c r="SEB264" s="405"/>
      <c r="SEC264" s="405"/>
      <c r="SED264" s="277"/>
      <c r="SEE264" s="277"/>
      <c r="SEF264" s="277"/>
      <c r="SEG264" s="277"/>
      <c r="SEH264" s="277"/>
      <c r="SEI264" s="277"/>
      <c r="SEJ264" s="277"/>
      <c r="SEK264" s="277"/>
      <c r="SEL264" s="402"/>
      <c r="SEM264" s="404"/>
      <c r="SEN264" s="49"/>
      <c r="SEO264" s="49"/>
      <c r="SEP264" s="49"/>
      <c r="SEQ264" s="99"/>
      <c r="SER264" s="98"/>
      <c r="SES264" s="49"/>
      <c r="SET264" s="405"/>
      <c r="SEU264" s="405"/>
      <c r="SEV264" s="277"/>
      <c r="SEW264" s="277"/>
      <c r="SEX264" s="277"/>
      <c r="SEY264" s="277"/>
      <c r="SEZ264" s="277"/>
      <c r="SFA264" s="277"/>
      <c r="SFB264" s="277"/>
      <c r="SFC264" s="277"/>
      <c r="SFD264" s="402"/>
      <c r="SFE264" s="404"/>
      <c r="SFF264" s="49"/>
      <c r="SFG264" s="49"/>
      <c r="SFH264" s="49"/>
      <c r="SFI264" s="99"/>
      <c r="SFJ264" s="98"/>
      <c r="SFK264" s="49"/>
      <c r="SFL264" s="405"/>
      <c r="SFM264" s="405"/>
      <c r="SFN264" s="277"/>
      <c r="SFO264" s="277"/>
      <c r="SFP264" s="277"/>
      <c r="SFQ264" s="277"/>
      <c r="SFR264" s="277"/>
      <c r="SFS264" s="277"/>
      <c r="SFT264" s="277"/>
      <c r="SFU264" s="277"/>
      <c r="SFV264" s="402"/>
      <c r="SFW264" s="404"/>
      <c r="SFX264" s="49"/>
      <c r="SFY264" s="49"/>
      <c r="SFZ264" s="49"/>
      <c r="SGA264" s="99"/>
      <c r="SGB264" s="98"/>
      <c r="SGC264" s="49"/>
      <c r="SGD264" s="405"/>
      <c r="SGE264" s="405"/>
      <c r="SGF264" s="277"/>
      <c r="SGG264" s="277"/>
      <c r="SGH264" s="277"/>
      <c r="SGI264" s="277"/>
      <c r="SGJ264" s="277"/>
      <c r="SGK264" s="277"/>
      <c r="SGL264" s="277"/>
      <c r="SGM264" s="277"/>
      <c r="SGN264" s="402"/>
      <c r="SGO264" s="404"/>
      <c r="SGP264" s="49"/>
      <c r="SGQ264" s="49"/>
      <c r="SGR264" s="49"/>
      <c r="SGS264" s="99"/>
      <c r="SGT264" s="98"/>
      <c r="SGU264" s="49"/>
      <c r="SGV264" s="405"/>
      <c r="SGW264" s="405"/>
      <c r="SGX264" s="277"/>
      <c r="SGY264" s="277"/>
      <c r="SGZ264" s="277"/>
      <c r="SHA264" s="277"/>
      <c r="SHB264" s="277"/>
      <c r="SHC264" s="277"/>
      <c r="SHD264" s="277"/>
      <c r="SHE264" s="277"/>
      <c r="SHF264" s="402"/>
      <c r="SHG264" s="404"/>
      <c r="SHH264" s="49"/>
      <c r="SHI264" s="49"/>
      <c r="SHJ264" s="49"/>
      <c r="SHK264" s="99"/>
      <c r="SHL264" s="98"/>
      <c r="SHM264" s="49"/>
      <c r="SHN264" s="405"/>
      <c r="SHO264" s="405"/>
      <c r="SHP264" s="277"/>
      <c r="SHQ264" s="277"/>
      <c r="SHR264" s="277"/>
      <c r="SHS264" s="277"/>
      <c r="SHT264" s="277"/>
      <c r="SHU264" s="277"/>
      <c r="SHV264" s="277"/>
      <c r="SHW264" s="277"/>
      <c r="SHX264" s="402"/>
      <c r="SHY264" s="404"/>
      <c r="SHZ264" s="49"/>
      <c r="SIA264" s="49"/>
      <c r="SIB264" s="49"/>
      <c r="SIC264" s="99"/>
      <c r="SID264" s="98"/>
      <c r="SIE264" s="49"/>
      <c r="SIF264" s="405"/>
      <c r="SIG264" s="405"/>
      <c r="SIH264" s="277"/>
      <c r="SII264" s="277"/>
      <c r="SIJ264" s="277"/>
      <c r="SIK264" s="277"/>
      <c r="SIL264" s="277"/>
      <c r="SIM264" s="277"/>
      <c r="SIN264" s="277"/>
      <c r="SIO264" s="277"/>
      <c r="SIP264" s="402"/>
      <c r="SIQ264" s="404"/>
      <c r="SIR264" s="49"/>
      <c r="SIS264" s="49"/>
      <c r="SIT264" s="49"/>
      <c r="SIU264" s="99"/>
      <c r="SIV264" s="98"/>
      <c r="SIW264" s="49"/>
      <c r="SIX264" s="405"/>
      <c r="SIY264" s="405"/>
      <c r="SIZ264" s="277"/>
      <c r="SJA264" s="277"/>
      <c r="SJB264" s="277"/>
      <c r="SJC264" s="277"/>
      <c r="SJD264" s="277"/>
      <c r="SJE264" s="277"/>
      <c r="SJF264" s="277"/>
      <c r="SJG264" s="277"/>
      <c r="SJH264" s="402"/>
      <c r="SJI264" s="404"/>
      <c r="SJJ264" s="49"/>
      <c r="SJK264" s="49"/>
      <c r="SJL264" s="49"/>
      <c r="SJM264" s="99"/>
      <c r="SJN264" s="98"/>
      <c r="SJO264" s="49"/>
      <c r="SJP264" s="405"/>
      <c r="SJQ264" s="405"/>
      <c r="SJR264" s="277"/>
      <c r="SJS264" s="277"/>
      <c r="SJT264" s="277"/>
      <c r="SJU264" s="277"/>
      <c r="SJV264" s="277"/>
      <c r="SJW264" s="277"/>
      <c r="SJX264" s="277"/>
      <c r="SJY264" s="277"/>
      <c r="SJZ264" s="402"/>
      <c r="SKA264" s="404"/>
      <c r="SKB264" s="49"/>
      <c r="SKC264" s="49"/>
      <c r="SKD264" s="49"/>
      <c r="SKE264" s="99"/>
      <c r="SKF264" s="98"/>
      <c r="SKG264" s="49"/>
      <c r="SKH264" s="405"/>
      <c r="SKI264" s="405"/>
      <c r="SKJ264" s="277"/>
      <c r="SKK264" s="277"/>
      <c r="SKL264" s="277"/>
      <c r="SKM264" s="277"/>
      <c r="SKN264" s="277"/>
      <c r="SKO264" s="277"/>
      <c r="SKP264" s="277"/>
      <c r="SKQ264" s="277"/>
      <c r="SKR264" s="402"/>
      <c r="SKS264" s="404"/>
      <c r="SKT264" s="49"/>
      <c r="SKU264" s="49"/>
      <c r="SKV264" s="49"/>
      <c r="SKW264" s="99"/>
      <c r="SKX264" s="98"/>
      <c r="SKY264" s="49"/>
      <c r="SKZ264" s="405"/>
      <c r="SLA264" s="405"/>
      <c r="SLB264" s="277"/>
      <c r="SLC264" s="277"/>
      <c r="SLD264" s="277"/>
      <c r="SLE264" s="277"/>
      <c r="SLF264" s="277"/>
      <c r="SLG264" s="277"/>
      <c r="SLH264" s="277"/>
      <c r="SLI264" s="277"/>
      <c r="SLJ264" s="402"/>
      <c r="SLK264" s="404"/>
      <c r="SLL264" s="49"/>
      <c r="SLM264" s="49"/>
      <c r="SLN264" s="49"/>
      <c r="SLO264" s="99"/>
      <c r="SLP264" s="98"/>
      <c r="SLQ264" s="49"/>
      <c r="SLR264" s="405"/>
      <c r="SLS264" s="405"/>
      <c r="SLT264" s="277"/>
      <c r="SLU264" s="277"/>
      <c r="SLV264" s="277"/>
      <c r="SLW264" s="277"/>
      <c r="SLX264" s="277"/>
      <c r="SLY264" s="277"/>
      <c r="SLZ264" s="277"/>
      <c r="SMA264" s="277"/>
      <c r="SMB264" s="402"/>
      <c r="SMC264" s="404"/>
      <c r="SMD264" s="49"/>
      <c r="SME264" s="49"/>
      <c r="SMF264" s="49"/>
      <c r="SMG264" s="99"/>
      <c r="SMH264" s="98"/>
      <c r="SMI264" s="49"/>
      <c r="SMJ264" s="405"/>
      <c r="SMK264" s="405"/>
      <c r="SML264" s="277"/>
      <c r="SMM264" s="277"/>
      <c r="SMN264" s="277"/>
      <c r="SMO264" s="277"/>
      <c r="SMP264" s="277"/>
      <c r="SMQ264" s="277"/>
      <c r="SMR264" s="277"/>
      <c r="SMS264" s="277"/>
      <c r="SMT264" s="402"/>
      <c r="SMU264" s="404"/>
      <c r="SMV264" s="49"/>
      <c r="SMW264" s="49"/>
      <c r="SMX264" s="49"/>
      <c r="SMY264" s="99"/>
      <c r="SMZ264" s="98"/>
      <c r="SNA264" s="49"/>
      <c r="SNB264" s="405"/>
      <c r="SNC264" s="405"/>
      <c r="SND264" s="277"/>
      <c r="SNE264" s="277"/>
      <c r="SNF264" s="277"/>
      <c r="SNG264" s="277"/>
      <c r="SNH264" s="277"/>
      <c r="SNI264" s="277"/>
      <c r="SNJ264" s="277"/>
      <c r="SNK264" s="277"/>
      <c r="SNL264" s="402"/>
      <c r="SNM264" s="404"/>
      <c r="SNN264" s="49"/>
      <c r="SNO264" s="49"/>
      <c r="SNP264" s="49"/>
      <c r="SNQ264" s="99"/>
      <c r="SNR264" s="98"/>
      <c r="SNS264" s="49"/>
      <c r="SNT264" s="405"/>
      <c r="SNU264" s="405"/>
      <c r="SNV264" s="277"/>
      <c r="SNW264" s="277"/>
      <c r="SNX264" s="277"/>
      <c r="SNY264" s="277"/>
      <c r="SNZ264" s="277"/>
      <c r="SOA264" s="277"/>
      <c r="SOB264" s="277"/>
      <c r="SOC264" s="277"/>
      <c r="SOD264" s="402"/>
      <c r="SOE264" s="404"/>
      <c r="SOF264" s="49"/>
      <c r="SOG264" s="49"/>
      <c r="SOH264" s="49"/>
      <c r="SOI264" s="99"/>
      <c r="SOJ264" s="98"/>
      <c r="SOK264" s="49"/>
      <c r="SOL264" s="405"/>
      <c r="SOM264" s="405"/>
      <c r="SON264" s="277"/>
      <c r="SOO264" s="277"/>
      <c r="SOP264" s="277"/>
      <c r="SOQ264" s="277"/>
      <c r="SOR264" s="277"/>
      <c r="SOS264" s="277"/>
      <c r="SOT264" s="277"/>
      <c r="SOU264" s="277"/>
      <c r="SOV264" s="402"/>
      <c r="SOW264" s="404"/>
      <c r="SOX264" s="49"/>
      <c r="SOY264" s="49"/>
      <c r="SOZ264" s="49"/>
      <c r="SPA264" s="99"/>
      <c r="SPB264" s="98"/>
      <c r="SPC264" s="49"/>
      <c r="SPD264" s="405"/>
      <c r="SPE264" s="405"/>
      <c r="SPF264" s="277"/>
      <c r="SPG264" s="277"/>
      <c r="SPH264" s="277"/>
      <c r="SPI264" s="277"/>
      <c r="SPJ264" s="277"/>
      <c r="SPK264" s="277"/>
      <c r="SPL264" s="277"/>
      <c r="SPM264" s="277"/>
      <c r="SPN264" s="402"/>
      <c r="SPO264" s="404"/>
      <c r="SPP264" s="49"/>
      <c r="SPQ264" s="49"/>
      <c r="SPR264" s="49"/>
      <c r="SPS264" s="99"/>
      <c r="SPT264" s="98"/>
      <c r="SPU264" s="49"/>
      <c r="SPV264" s="405"/>
      <c r="SPW264" s="405"/>
      <c r="SPX264" s="277"/>
      <c r="SPY264" s="277"/>
      <c r="SPZ264" s="277"/>
      <c r="SQA264" s="277"/>
      <c r="SQB264" s="277"/>
      <c r="SQC264" s="277"/>
      <c r="SQD264" s="277"/>
      <c r="SQE264" s="277"/>
      <c r="SQF264" s="402"/>
      <c r="SQG264" s="404"/>
      <c r="SQH264" s="49"/>
      <c r="SQI264" s="49"/>
      <c r="SQJ264" s="49"/>
      <c r="SQK264" s="99"/>
      <c r="SQL264" s="98"/>
      <c r="SQM264" s="49"/>
      <c r="SQN264" s="405"/>
      <c r="SQO264" s="405"/>
      <c r="SQP264" s="277"/>
      <c r="SQQ264" s="277"/>
      <c r="SQR264" s="277"/>
      <c r="SQS264" s="277"/>
      <c r="SQT264" s="277"/>
      <c r="SQU264" s="277"/>
      <c r="SQV264" s="277"/>
      <c r="SQW264" s="277"/>
      <c r="SQX264" s="402"/>
      <c r="SQY264" s="404"/>
      <c r="SQZ264" s="49"/>
      <c r="SRA264" s="49"/>
      <c r="SRB264" s="49"/>
      <c r="SRC264" s="99"/>
      <c r="SRD264" s="98"/>
      <c r="SRE264" s="49"/>
      <c r="SRF264" s="405"/>
      <c r="SRG264" s="405"/>
      <c r="SRH264" s="277"/>
      <c r="SRI264" s="277"/>
      <c r="SRJ264" s="277"/>
      <c r="SRK264" s="277"/>
      <c r="SRL264" s="277"/>
      <c r="SRM264" s="277"/>
      <c r="SRN264" s="277"/>
      <c r="SRO264" s="277"/>
      <c r="SRP264" s="402"/>
      <c r="SRQ264" s="404"/>
      <c r="SRR264" s="49"/>
      <c r="SRS264" s="49"/>
      <c r="SRT264" s="49"/>
      <c r="SRU264" s="99"/>
      <c r="SRV264" s="98"/>
      <c r="SRW264" s="49"/>
      <c r="SRX264" s="405"/>
      <c r="SRY264" s="405"/>
      <c r="SRZ264" s="277"/>
      <c r="SSA264" s="277"/>
      <c r="SSB264" s="277"/>
      <c r="SSC264" s="277"/>
      <c r="SSD264" s="277"/>
      <c r="SSE264" s="277"/>
      <c r="SSF264" s="277"/>
      <c r="SSG264" s="277"/>
      <c r="SSH264" s="402"/>
      <c r="SSI264" s="404"/>
      <c r="SSJ264" s="49"/>
      <c r="SSK264" s="49"/>
      <c r="SSL264" s="49"/>
      <c r="SSM264" s="99"/>
      <c r="SSN264" s="98"/>
      <c r="SSO264" s="49"/>
      <c r="SSP264" s="405"/>
      <c r="SSQ264" s="405"/>
      <c r="SSR264" s="277"/>
      <c r="SSS264" s="277"/>
      <c r="SST264" s="277"/>
      <c r="SSU264" s="277"/>
      <c r="SSV264" s="277"/>
      <c r="SSW264" s="277"/>
      <c r="SSX264" s="277"/>
      <c r="SSY264" s="277"/>
      <c r="SSZ264" s="402"/>
      <c r="STA264" s="404"/>
      <c r="STB264" s="49"/>
      <c r="STC264" s="49"/>
      <c r="STD264" s="49"/>
      <c r="STE264" s="99"/>
      <c r="STF264" s="98"/>
      <c r="STG264" s="49"/>
      <c r="STH264" s="405"/>
      <c r="STI264" s="405"/>
      <c r="STJ264" s="277"/>
      <c r="STK264" s="277"/>
      <c r="STL264" s="277"/>
      <c r="STM264" s="277"/>
      <c r="STN264" s="277"/>
      <c r="STO264" s="277"/>
      <c r="STP264" s="277"/>
      <c r="STQ264" s="277"/>
      <c r="STR264" s="402"/>
      <c r="STS264" s="404"/>
      <c r="STT264" s="49"/>
      <c r="STU264" s="49"/>
      <c r="STV264" s="49"/>
      <c r="STW264" s="99"/>
      <c r="STX264" s="98"/>
      <c r="STY264" s="49"/>
      <c r="STZ264" s="405"/>
      <c r="SUA264" s="405"/>
      <c r="SUB264" s="277"/>
      <c r="SUC264" s="277"/>
      <c r="SUD264" s="277"/>
      <c r="SUE264" s="277"/>
      <c r="SUF264" s="277"/>
      <c r="SUG264" s="277"/>
      <c r="SUH264" s="277"/>
      <c r="SUI264" s="277"/>
      <c r="SUJ264" s="402"/>
      <c r="SUK264" s="404"/>
      <c r="SUL264" s="49"/>
      <c r="SUM264" s="49"/>
      <c r="SUN264" s="49"/>
      <c r="SUO264" s="99"/>
      <c r="SUP264" s="98"/>
      <c r="SUQ264" s="49"/>
      <c r="SUR264" s="405"/>
      <c r="SUS264" s="405"/>
      <c r="SUT264" s="277"/>
      <c r="SUU264" s="277"/>
      <c r="SUV264" s="277"/>
      <c r="SUW264" s="277"/>
      <c r="SUX264" s="277"/>
      <c r="SUY264" s="277"/>
      <c r="SUZ264" s="277"/>
      <c r="SVA264" s="277"/>
      <c r="SVB264" s="402"/>
      <c r="SVC264" s="404"/>
      <c r="SVD264" s="49"/>
      <c r="SVE264" s="49"/>
      <c r="SVF264" s="49"/>
      <c r="SVG264" s="99"/>
      <c r="SVH264" s="98"/>
      <c r="SVI264" s="49"/>
      <c r="SVJ264" s="405"/>
      <c r="SVK264" s="405"/>
      <c r="SVL264" s="277"/>
      <c r="SVM264" s="277"/>
      <c r="SVN264" s="277"/>
      <c r="SVO264" s="277"/>
      <c r="SVP264" s="277"/>
      <c r="SVQ264" s="277"/>
      <c r="SVR264" s="277"/>
      <c r="SVS264" s="277"/>
      <c r="SVT264" s="402"/>
      <c r="SVU264" s="404"/>
      <c r="SVV264" s="49"/>
      <c r="SVW264" s="49"/>
      <c r="SVX264" s="49"/>
      <c r="SVY264" s="99"/>
      <c r="SVZ264" s="98"/>
      <c r="SWA264" s="49"/>
      <c r="SWB264" s="405"/>
      <c r="SWC264" s="405"/>
      <c r="SWD264" s="277"/>
      <c r="SWE264" s="277"/>
      <c r="SWF264" s="277"/>
      <c r="SWG264" s="277"/>
      <c r="SWH264" s="277"/>
      <c r="SWI264" s="277"/>
      <c r="SWJ264" s="277"/>
      <c r="SWK264" s="277"/>
      <c r="SWL264" s="402"/>
      <c r="SWM264" s="404"/>
      <c r="SWN264" s="49"/>
      <c r="SWO264" s="49"/>
      <c r="SWP264" s="49"/>
      <c r="SWQ264" s="99"/>
      <c r="SWR264" s="98"/>
      <c r="SWS264" s="49"/>
      <c r="SWT264" s="405"/>
      <c r="SWU264" s="405"/>
      <c r="SWV264" s="277"/>
      <c r="SWW264" s="277"/>
      <c r="SWX264" s="277"/>
      <c r="SWY264" s="277"/>
      <c r="SWZ264" s="277"/>
      <c r="SXA264" s="277"/>
      <c r="SXB264" s="277"/>
      <c r="SXC264" s="277"/>
      <c r="SXD264" s="402"/>
      <c r="SXE264" s="404"/>
      <c r="SXF264" s="49"/>
      <c r="SXG264" s="49"/>
      <c r="SXH264" s="49"/>
      <c r="SXI264" s="99"/>
      <c r="SXJ264" s="98"/>
      <c r="SXK264" s="49"/>
      <c r="SXL264" s="405"/>
      <c r="SXM264" s="405"/>
      <c r="SXN264" s="277"/>
      <c r="SXO264" s="277"/>
      <c r="SXP264" s="277"/>
      <c r="SXQ264" s="277"/>
      <c r="SXR264" s="277"/>
      <c r="SXS264" s="277"/>
      <c r="SXT264" s="277"/>
      <c r="SXU264" s="277"/>
      <c r="SXV264" s="402"/>
      <c r="SXW264" s="404"/>
      <c r="SXX264" s="49"/>
      <c r="SXY264" s="49"/>
      <c r="SXZ264" s="49"/>
      <c r="SYA264" s="99"/>
      <c r="SYB264" s="98"/>
      <c r="SYC264" s="49"/>
      <c r="SYD264" s="405"/>
      <c r="SYE264" s="405"/>
      <c r="SYF264" s="277"/>
      <c r="SYG264" s="277"/>
      <c r="SYH264" s="277"/>
      <c r="SYI264" s="277"/>
      <c r="SYJ264" s="277"/>
      <c r="SYK264" s="277"/>
      <c r="SYL264" s="277"/>
      <c r="SYM264" s="277"/>
      <c r="SYN264" s="402"/>
      <c r="SYO264" s="404"/>
      <c r="SYP264" s="49"/>
      <c r="SYQ264" s="49"/>
      <c r="SYR264" s="49"/>
      <c r="SYS264" s="99"/>
      <c r="SYT264" s="98"/>
      <c r="SYU264" s="49"/>
      <c r="SYV264" s="405"/>
      <c r="SYW264" s="405"/>
      <c r="SYX264" s="277"/>
      <c r="SYY264" s="277"/>
      <c r="SYZ264" s="277"/>
      <c r="SZA264" s="277"/>
      <c r="SZB264" s="277"/>
      <c r="SZC264" s="277"/>
      <c r="SZD264" s="277"/>
      <c r="SZE264" s="277"/>
      <c r="SZF264" s="402"/>
      <c r="SZG264" s="404"/>
      <c r="SZH264" s="49"/>
      <c r="SZI264" s="49"/>
      <c r="SZJ264" s="49"/>
      <c r="SZK264" s="99"/>
      <c r="SZL264" s="98"/>
      <c r="SZM264" s="49"/>
      <c r="SZN264" s="405"/>
      <c r="SZO264" s="405"/>
      <c r="SZP264" s="277"/>
      <c r="SZQ264" s="277"/>
      <c r="SZR264" s="277"/>
      <c r="SZS264" s="277"/>
      <c r="SZT264" s="277"/>
      <c r="SZU264" s="277"/>
      <c r="SZV264" s="277"/>
      <c r="SZW264" s="277"/>
      <c r="SZX264" s="402"/>
      <c r="SZY264" s="404"/>
      <c r="SZZ264" s="49"/>
      <c r="TAA264" s="49"/>
      <c r="TAB264" s="49"/>
      <c r="TAC264" s="99"/>
      <c r="TAD264" s="98"/>
      <c r="TAE264" s="49"/>
      <c r="TAF264" s="405"/>
      <c r="TAG264" s="405"/>
      <c r="TAH264" s="277"/>
      <c r="TAI264" s="277"/>
      <c r="TAJ264" s="277"/>
      <c r="TAK264" s="277"/>
      <c r="TAL264" s="277"/>
      <c r="TAM264" s="277"/>
      <c r="TAN264" s="277"/>
      <c r="TAO264" s="277"/>
      <c r="TAP264" s="402"/>
      <c r="TAQ264" s="404"/>
      <c r="TAR264" s="49"/>
      <c r="TAS264" s="49"/>
      <c r="TAT264" s="49"/>
      <c r="TAU264" s="99"/>
      <c r="TAV264" s="98"/>
      <c r="TAW264" s="49"/>
      <c r="TAX264" s="405"/>
      <c r="TAY264" s="405"/>
      <c r="TAZ264" s="277"/>
      <c r="TBA264" s="277"/>
      <c r="TBB264" s="277"/>
      <c r="TBC264" s="277"/>
      <c r="TBD264" s="277"/>
      <c r="TBE264" s="277"/>
      <c r="TBF264" s="277"/>
      <c r="TBG264" s="277"/>
      <c r="TBH264" s="402"/>
      <c r="TBI264" s="404"/>
      <c r="TBJ264" s="49"/>
      <c r="TBK264" s="49"/>
      <c r="TBL264" s="49"/>
      <c r="TBM264" s="99"/>
      <c r="TBN264" s="98"/>
      <c r="TBO264" s="49"/>
      <c r="TBP264" s="405"/>
      <c r="TBQ264" s="405"/>
      <c r="TBR264" s="277"/>
      <c r="TBS264" s="277"/>
      <c r="TBT264" s="277"/>
      <c r="TBU264" s="277"/>
      <c r="TBV264" s="277"/>
      <c r="TBW264" s="277"/>
      <c r="TBX264" s="277"/>
      <c r="TBY264" s="277"/>
      <c r="TBZ264" s="402"/>
      <c r="TCA264" s="404"/>
      <c r="TCB264" s="49"/>
      <c r="TCC264" s="49"/>
      <c r="TCD264" s="49"/>
      <c r="TCE264" s="99"/>
      <c r="TCF264" s="98"/>
      <c r="TCG264" s="49"/>
      <c r="TCH264" s="405"/>
      <c r="TCI264" s="405"/>
      <c r="TCJ264" s="277"/>
      <c r="TCK264" s="277"/>
      <c r="TCL264" s="277"/>
      <c r="TCM264" s="277"/>
      <c r="TCN264" s="277"/>
      <c r="TCO264" s="277"/>
      <c r="TCP264" s="277"/>
      <c r="TCQ264" s="277"/>
      <c r="TCR264" s="402"/>
      <c r="TCS264" s="404"/>
      <c r="TCT264" s="49"/>
      <c r="TCU264" s="49"/>
      <c r="TCV264" s="49"/>
      <c r="TCW264" s="99"/>
      <c r="TCX264" s="98"/>
      <c r="TCY264" s="49"/>
      <c r="TCZ264" s="405"/>
      <c r="TDA264" s="405"/>
      <c r="TDB264" s="277"/>
      <c r="TDC264" s="277"/>
      <c r="TDD264" s="277"/>
      <c r="TDE264" s="277"/>
      <c r="TDF264" s="277"/>
      <c r="TDG264" s="277"/>
      <c r="TDH264" s="277"/>
      <c r="TDI264" s="277"/>
      <c r="TDJ264" s="402"/>
      <c r="TDK264" s="404"/>
      <c r="TDL264" s="49"/>
      <c r="TDM264" s="49"/>
      <c r="TDN264" s="49"/>
      <c r="TDO264" s="99"/>
      <c r="TDP264" s="98"/>
      <c r="TDQ264" s="49"/>
      <c r="TDR264" s="405"/>
      <c r="TDS264" s="405"/>
      <c r="TDT264" s="277"/>
      <c r="TDU264" s="277"/>
      <c r="TDV264" s="277"/>
      <c r="TDW264" s="277"/>
      <c r="TDX264" s="277"/>
      <c r="TDY264" s="277"/>
      <c r="TDZ264" s="277"/>
      <c r="TEA264" s="277"/>
      <c r="TEB264" s="402"/>
      <c r="TEC264" s="404"/>
      <c r="TED264" s="49"/>
      <c r="TEE264" s="49"/>
      <c r="TEF264" s="49"/>
      <c r="TEG264" s="99"/>
      <c r="TEH264" s="98"/>
      <c r="TEI264" s="49"/>
      <c r="TEJ264" s="405"/>
      <c r="TEK264" s="405"/>
      <c r="TEL264" s="277"/>
      <c r="TEM264" s="277"/>
      <c r="TEN264" s="277"/>
      <c r="TEO264" s="277"/>
      <c r="TEP264" s="277"/>
      <c r="TEQ264" s="277"/>
      <c r="TER264" s="277"/>
      <c r="TES264" s="277"/>
      <c r="TET264" s="402"/>
      <c r="TEU264" s="404"/>
      <c r="TEV264" s="49"/>
      <c r="TEW264" s="49"/>
      <c r="TEX264" s="49"/>
      <c r="TEY264" s="99"/>
      <c r="TEZ264" s="98"/>
      <c r="TFA264" s="49"/>
      <c r="TFB264" s="405"/>
      <c r="TFC264" s="405"/>
      <c r="TFD264" s="277"/>
      <c r="TFE264" s="277"/>
      <c r="TFF264" s="277"/>
      <c r="TFG264" s="277"/>
      <c r="TFH264" s="277"/>
      <c r="TFI264" s="277"/>
      <c r="TFJ264" s="277"/>
      <c r="TFK264" s="277"/>
      <c r="TFL264" s="402"/>
      <c r="TFM264" s="404"/>
      <c r="TFN264" s="49"/>
      <c r="TFO264" s="49"/>
      <c r="TFP264" s="49"/>
      <c r="TFQ264" s="99"/>
      <c r="TFR264" s="98"/>
      <c r="TFS264" s="49"/>
      <c r="TFT264" s="405"/>
      <c r="TFU264" s="405"/>
      <c r="TFV264" s="277"/>
      <c r="TFW264" s="277"/>
      <c r="TFX264" s="277"/>
      <c r="TFY264" s="277"/>
      <c r="TFZ264" s="277"/>
      <c r="TGA264" s="277"/>
      <c r="TGB264" s="277"/>
      <c r="TGC264" s="277"/>
      <c r="TGD264" s="402"/>
      <c r="TGE264" s="404"/>
      <c r="TGF264" s="49"/>
      <c r="TGG264" s="49"/>
      <c r="TGH264" s="49"/>
      <c r="TGI264" s="99"/>
      <c r="TGJ264" s="98"/>
      <c r="TGK264" s="49"/>
      <c r="TGL264" s="405"/>
      <c r="TGM264" s="405"/>
      <c r="TGN264" s="277"/>
      <c r="TGO264" s="277"/>
      <c r="TGP264" s="277"/>
      <c r="TGQ264" s="277"/>
      <c r="TGR264" s="277"/>
      <c r="TGS264" s="277"/>
      <c r="TGT264" s="277"/>
      <c r="TGU264" s="277"/>
      <c r="TGV264" s="402"/>
      <c r="TGW264" s="404"/>
      <c r="TGX264" s="49"/>
      <c r="TGY264" s="49"/>
      <c r="TGZ264" s="49"/>
      <c r="THA264" s="99"/>
      <c r="THB264" s="98"/>
      <c r="THC264" s="49"/>
      <c r="THD264" s="405"/>
      <c r="THE264" s="405"/>
      <c r="THF264" s="277"/>
      <c r="THG264" s="277"/>
      <c r="THH264" s="277"/>
      <c r="THI264" s="277"/>
      <c r="THJ264" s="277"/>
      <c r="THK264" s="277"/>
      <c r="THL264" s="277"/>
      <c r="THM264" s="277"/>
      <c r="THN264" s="402"/>
      <c r="THO264" s="404"/>
      <c r="THP264" s="49"/>
      <c r="THQ264" s="49"/>
      <c r="THR264" s="49"/>
      <c r="THS264" s="99"/>
      <c r="THT264" s="98"/>
      <c r="THU264" s="49"/>
      <c r="THV264" s="405"/>
      <c r="THW264" s="405"/>
      <c r="THX264" s="277"/>
      <c r="THY264" s="277"/>
      <c r="THZ264" s="277"/>
      <c r="TIA264" s="277"/>
      <c r="TIB264" s="277"/>
      <c r="TIC264" s="277"/>
      <c r="TID264" s="277"/>
      <c r="TIE264" s="277"/>
      <c r="TIF264" s="402"/>
      <c r="TIG264" s="404"/>
      <c r="TIH264" s="49"/>
      <c r="TII264" s="49"/>
      <c r="TIJ264" s="49"/>
      <c r="TIK264" s="99"/>
      <c r="TIL264" s="98"/>
      <c r="TIM264" s="49"/>
      <c r="TIN264" s="405"/>
      <c r="TIO264" s="405"/>
      <c r="TIP264" s="277"/>
      <c r="TIQ264" s="277"/>
      <c r="TIR264" s="277"/>
      <c r="TIS264" s="277"/>
      <c r="TIT264" s="277"/>
      <c r="TIU264" s="277"/>
      <c r="TIV264" s="277"/>
      <c r="TIW264" s="277"/>
      <c r="TIX264" s="402"/>
      <c r="TIY264" s="404"/>
      <c r="TIZ264" s="49"/>
      <c r="TJA264" s="49"/>
      <c r="TJB264" s="49"/>
      <c r="TJC264" s="99"/>
      <c r="TJD264" s="98"/>
      <c r="TJE264" s="49"/>
      <c r="TJF264" s="405"/>
      <c r="TJG264" s="405"/>
      <c r="TJH264" s="277"/>
      <c r="TJI264" s="277"/>
      <c r="TJJ264" s="277"/>
      <c r="TJK264" s="277"/>
      <c r="TJL264" s="277"/>
      <c r="TJM264" s="277"/>
      <c r="TJN264" s="277"/>
      <c r="TJO264" s="277"/>
      <c r="TJP264" s="402"/>
      <c r="TJQ264" s="404"/>
      <c r="TJR264" s="49"/>
      <c r="TJS264" s="49"/>
      <c r="TJT264" s="49"/>
      <c r="TJU264" s="99"/>
      <c r="TJV264" s="98"/>
      <c r="TJW264" s="49"/>
      <c r="TJX264" s="405"/>
      <c r="TJY264" s="405"/>
      <c r="TJZ264" s="277"/>
      <c r="TKA264" s="277"/>
      <c r="TKB264" s="277"/>
      <c r="TKC264" s="277"/>
      <c r="TKD264" s="277"/>
      <c r="TKE264" s="277"/>
      <c r="TKF264" s="277"/>
      <c r="TKG264" s="277"/>
      <c r="TKH264" s="402"/>
      <c r="TKI264" s="404"/>
      <c r="TKJ264" s="49"/>
      <c r="TKK264" s="49"/>
      <c r="TKL264" s="49"/>
      <c r="TKM264" s="99"/>
      <c r="TKN264" s="98"/>
      <c r="TKO264" s="49"/>
      <c r="TKP264" s="405"/>
      <c r="TKQ264" s="405"/>
      <c r="TKR264" s="277"/>
      <c r="TKS264" s="277"/>
      <c r="TKT264" s="277"/>
      <c r="TKU264" s="277"/>
      <c r="TKV264" s="277"/>
      <c r="TKW264" s="277"/>
      <c r="TKX264" s="277"/>
      <c r="TKY264" s="277"/>
      <c r="TKZ264" s="402"/>
      <c r="TLA264" s="404"/>
      <c r="TLB264" s="49"/>
      <c r="TLC264" s="49"/>
      <c r="TLD264" s="49"/>
      <c r="TLE264" s="99"/>
      <c r="TLF264" s="98"/>
      <c r="TLG264" s="49"/>
      <c r="TLH264" s="405"/>
      <c r="TLI264" s="405"/>
      <c r="TLJ264" s="277"/>
      <c r="TLK264" s="277"/>
      <c r="TLL264" s="277"/>
      <c r="TLM264" s="277"/>
      <c r="TLN264" s="277"/>
      <c r="TLO264" s="277"/>
      <c r="TLP264" s="277"/>
      <c r="TLQ264" s="277"/>
      <c r="TLR264" s="402"/>
      <c r="TLS264" s="404"/>
      <c r="TLT264" s="49"/>
      <c r="TLU264" s="49"/>
      <c r="TLV264" s="49"/>
      <c r="TLW264" s="99"/>
      <c r="TLX264" s="98"/>
      <c r="TLY264" s="49"/>
      <c r="TLZ264" s="405"/>
      <c r="TMA264" s="405"/>
      <c r="TMB264" s="277"/>
      <c r="TMC264" s="277"/>
      <c r="TMD264" s="277"/>
      <c r="TME264" s="277"/>
      <c r="TMF264" s="277"/>
      <c r="TMG264" s="277"/>
      <c r="TMH264" s="277"/>
      <c r="TMI264" s="277"/>
      <c r="TMJ264" s="402"/>
      <c r="TMK264" s="404"/>
      <c r="TML264" s="49"/>
      <c r="TMM264" s="49"/>
      <c r="TMN264" s="49"/>
      <c r="TMO264" s="99"/>
      <c r="TMP264" s="98"/>
      <c r="TMQ264" s="49"/>
      <c r="TMR264" s="405"/>
      <c r="TMS264" s="405"/>
      <c r="TMT264" s="277"/>
      <c r="TMU264" s="277"/>
      <c r="TMV264" s="277"/>
      <c r="TMW264" s="277"/>
      <c r="TMX264" s="277"/>
      <c r="TMY264" s="277"/>
      <c r="TMZ264" s="277"/>
      <c r="TNA264" s="277"/>
      <c r="TNB264" s="402"/>
      <c r="TNC264" s="404"/>
      <c r="TND264" s="49"/>
      <c r="TNE264" s="49"/>
      <c r="TNF264" s="49"/>
      <c r="TNG264" s="99"/>
      <c r="TNH264" s="98"/>
      <c r="TNI264" s="49"/>
      <c r="TNJ264" s="405"/>
      <c r="TNK264" s="405"/>
      <c r="TNL264" s="277"/>
      <c r="TNM264" s="277"/>
      <c r="TNN264" s="277"/>
      <c r="TNO264" s="277"/>
      <c r="TNP264" s="277"/>
      <c r="TNQ264" s="277"/>
      <c r="TNR264" s="277"/>
      <c r="TNS264" s="277"/>
      <c r="TNT264" s="402"/>
      <c r="TNU264" s="404"/>
      <c r="TNV264" s="49"/>
      <c r="TNW264" s="49"/>
      <c r="TNX264" s="49"/>
      <c r="TNY264" s="99"/>
      <c r="TNZ264" s="98"/>
      <c r="TOA264" s="49"/>
      <c r="TOB264" s="405"/>
      <c r="TOC264" s="405"/>
      <c r="TOD264" s="277"/>
      <c r="TOE264" s="277"/>
      <c r="TOF264" s="277"/>
      <c r="TOG264" s="277"/>
      <c r="TOH264" s="277"/>
      <c r="TOI264" s="277"/>
      <c r="TOJ264" s="277"/>
      <c r="TOK264" s="277"/>
      <c r="TOL264" s="402"/>
      <c r="TOM264" s="404"/>
      <c r="TON264" s="49"/>
      <c r="TOO264" s="49"/>
      <c r="TOP264" s="49"/>
      <c r="TOQ264" s="99"/>
      <c r="TOR264" s="98"/>
      <c r="TOS264" s="49"/>
      <c r="TOT264" s="405"/>
      <c r="TOU264" s="405"/>
      <c r="TOV264" s="277"/>
      <c r="TOW264" s="277"/>
      <c r="TOX264" s="277"/>
      <c r="TOY264" s="277"/>
      <c r="TOZ264" s="277"/>
      <c r="TPA264" s="277"/>
      <c r="TPB264" s="277"/>
      <c r="TPC264" s="277"/>
      <c r="TPD264" s="402"/>
      <c r="TPE264" s="404"/>
      <c r="TPF264" s="49"/>
      <c r="TPG264" s="49"/>
      <c r="TPH264" s="49"/>
      <c r="TPI264" s="99"/>
      <c r="TPJ264" s="98"/>
      <c r="TPK264" s="49"/>
      <c r="TPL264" s="405"/>
      <c r="TPM264" s="405"/>
      <c r="TPN264" s="277"/>
      <c r="TPO264" s="277"/>
      <c r="TPP264" s="277"/>
      <c r="TPQ264" s="277"/>
      <c r="TPR264" s="277"/>
      <c r="TPS264" s="277"/>
      <c r="TPT264" s="277"/>
      <c r="TPU264" s="277"/>
      <c r="TPV264" s="402"/>
      <c r="TPW264" s="404"/>
      <c r="TPX264" s="49"/>
      <c r="TPY264" s="49"/>
      <c r="TPZ264" s="49"/>
      <c r="TQA264" s="99"/>
      <c r="TQB264" s="98"/>
      <c r="TQC264" s="49"/>
      <c r="TQD264" s="405"/>
      <c r="TQE264" s="405"/>
      <c r="TQF264" s="277"/>
      <c r="TQG264" s="277"/>
      <c r="TQH264" s="277"/>
      <c r="TQI264" s="277"/>
      <c r="TQJ264" s="277"/>
      <c r="TQK264" s="277"/>
      <c r="TQL264" s="277"/>
      <c r="TQM264" s="277"/>
      <c r="TQN264" s="402"/>
      <c r="TQO264" s="404"/>
      <c r="TQP264" s="49"/>
      <c r="TQQ264" s="49"/>
      <c r="TQR264" s="49"/>
      <c r="TQS264" s="99"/>
      <c r="TQT264" s="98"/>
      <c r="TQU264" s="49"/>
      <c r="TQV264" s="405"/>
      <c r="TQW264" s="405"/>
      <c r="TQX264" s="277"/>
      <c r="TQY264" s="277"/>
      <c r="TQZ264" s="277"/>
      <c r="TRA264" s="277"/>
      <c r="TRB264" s="277"/>
      <c r="TRC264" s="277"/>
      <c r="TRD264" s="277"/>
      <c r="TRE264" s="277"/>
      <c r="TRF264" s="402"/>
      <c r="TRG264" s="404"/>
      <c r="TRH264" s="49"/>
      <c r="TRI264" s="49"/>
      <c r="TRJ264" s="49"/>
      <c r="TRK264" s="99"/>
      <c r="TRL264" s="98"/>
      <c r="TRM264" s="49"/>
      <c r="TRN264" s="405"/>
      <c r="TRO264" s="405"/>
      <c r="TRP264" s="277"/>
      <c r="TRQ264" s="277"/>
      <c r="TRR264" s="277"/>
      <c r="TRS264" s="277"/>
      <c r="TRT264" s="277"/>
      <c r="TRU264" s="277"/>
      <c r="TRV264" s="277"/>
      <c r="TRW264" s="277"/>
      <c r="TRX264" s="402"/>
      <c r="TRY264" s="404"/>
      <c r="TRZ264" s="49"/>
      <c r="TSA264" s="49"/>
      <c r="TSB264" s="49"/>
      <c r="TSC264" s="99"/>
      <c r="TSD264" s="98"/>
      <c r="TSE264" s="49"/>
      <c r="TSF264" s="405"/>
      <c r="TSG264" s="405"/>
      <c r="TSH264" s="277"/>
      <c r="TSI264" s="277"/>
      <c r="TSJ264" s="277"/>
      <c r="TSK264" s="277"/>
      <c r="TSL264" s="277"/>
      <c r="TSM264" s="277"/>
      <c r="TSN264" s="277"/>
      <c r="TSO264" s="277"/>
      <c r="TSP264" s="402"/>
      <c r="TSQ264" s="404"/>
      <c r="TSR264" s="49"/>
      <c r="TSS264" s="49"/>
      <c r="TST264" s="49"/>
      <c r="TSU264" s="99"/>
      <c r="TSV264" s="98"/>
      <c r="TSW264" s="49"/>
      <c r="TSX264" s="405"/>
      <c r="TSY264" s="405"/>
      <c r="TSZ264" s="277"/>
      <c r="TTA264" s="277"/>
      <c r="TTB264" s="277"/>
      <c r="TTC264" s="277"/>
      <c r="TTD264" s="277"/>
      <c r="TTE264" s="277"/>
      <c r="TTF264" s="277"/>
      <c r="TTG264" s="277"/>
      <c r="TTH264" s="402"/>
      <c r="TTI264" s="404"/>
      <c r="TTJ264" s="49"/>
      <c r="TTK264" s="49"/>
      <c r="TTL264" s="49"/>
      <c r="TTM264" s="99"/>
      <c r="TTN264" s="98"/>
      <c r="TTO264" s="49"/>
      <c r="TTP264" s="405"/>
      <c r="TTQ264" s="405"/>
      <c r="TTR264" s="277"/>
      <c r="TTS264" s="277"/>
      <c r="TTT264" s="277"/>
      <c r="TTU264" s="277"/>
      <c r="TTV264" s="277"/>
      <c r="TTW264" s="277"/>
      <c r="TTX264" s="277"/>
      <c r="TTY264" s="277"/>
      <c r="TTZ264" s="402"/>
      <c r="TUA264" s="404"/>
      <c r="TUB264" s="49"/>
      <c r="TUC264" s="49"/>
      <c r="TUD264" s="49"/>
      <c r="TUE264" s="99"/>
      <c r="TUF264" s="98"/>
      <c r="TUG264" s="49"/>
      <c r="TUH264" s="405"/>
      <c r="TUI264" s="405"/>
      <c r="TUJ264" s="277"/>
      <c r="TUK264" s="277"/>
      <c r="TUL264" s="277"/>
      <c r="TUM264" s="277"/>
      <c r="TUN264" s="277"/>
      <c r="TUO264" s="277"/>
      <c r="TUP264" s="277"/>
      <c r="TUQ264" s="277"/>
      <c r="TUR264" s="402"/>
      <c r="TUS264" s="404"/>
      <c r="TUT264" s="49"/>
      <c r="TUU264" s="49"/>
      <c r="TUV264" s="49"/>
      <c r="TUW264" s="99"/>
      <c r="TUX264" s="98"/>
      <c r="TUY264" s="49"/>
      <c r="TUZ264" s="405"/>
      <c r="TVA264" s="405"/>
      <c r="TVB264" s="277"/>
      <c r="TVC264" s="277"/>
      <c r="TVD264" s="277"/>
      <c r="TVE264" s="277"/>
      <c r="TVF264" s="277"/>
      <c r="TVG264" s="277"/>
      <c r="TVH264" s="277"/>
      <c r="TVI264" s="277"/>
      <c r="TVJ264" s="402"/>
      <c r="TVK264" s="404"/>
      <c r="TVL264" s="49"/>
      <c r="TVM264" s="49"/>
      <c r="TVN264" s="49"/>
      <c r="TVO264" s="99"/>
      <c r="TVP264" s="98"/>
      <c r="TVQ264" s="49"/>
      <c r="TVR264" s="405"/>
      <c r="TVS264" s="405"/>
      <c r="TVT264" s="277"/>
      <c r="TVU264" s="277"/>
      <c r="TVV264" s="277"/>
      <c r="TVW264" s="277"/>
      <c r="TVX264" s="277"/>
      <c r="TVY264" s="277"/>
      <c r="TVZ264" s="277"/>
      <c r="TWA264" s="277"/>
      <c r="TWB264" s="402"/>
      <c r="TWC264" s="404"/>
      <c r="TWD264" s="49"/>
      <c r="TWE264" s="49"/>
      <c r="TWF264" s="49"/>
      <c r="TWG264" s="99"/>
      <c r="TWH264" s="98"/>
      <c r="TWI264" s="49"/>
      <c r="TWJ264" s="405"/>
      <c r="TWK264" s="405"/>
      <c r="TWL264" s="277"/>
      <c r="TWM264" s="277"/>
      <c r="TWN264" s="277"/>
      <c r="TWO264" s="277"/>
      <c r="TWP264" s="277"/>
      <c r="TWQ264" s="277"/>
      <c r="TWR264" s="277"/>
      <c r="TWS264" s="277"/>
      <c r="TWT264" s="402"/>
      <c r="TWU264" s="404"/>
      <c r="TWV264" s="49"/>
      <c r="TWW264" s="49"/>
      <c r="TWX264" s="49"/>
      <c r="TWY264" s="99"/>
      <c r="TWZ264" s="98"/>
      <c r="TXA264" s="49"/>
      <c r="TXB264" s="405"/>
      <c r="TXC264" s="405"/>
      <c r="TXD264" s="277"/>
      <c r="TXE264" s="277"/>
      <c r="TXF264" s="277"/>
      <c r="TXG264" s="277"/>
      <c r="TXH264" s="277"/>
      <c r="TXI264" s="277"/>
      <c r="TXJ264" s="277"/>
      <c r="TXK264" s="277"/>
      <c r="TXL264" s="402"/>
      <c r="TXM264" s="404"/>
      <c r="TXN264" s="49"/>
      <c r="TXO264" s="49"/>
      <c r="TXP264" s="49"/>
      <c r="TXQ264" s="99"/>
      <c r="TXR264" s="98"/>
      <c r="TXS264" s="49"/>
      <c r="TXT264" s="405"/>
      <c r="TXU264" s="405"/>
      <c r="TXV264" s="277"/>
      <c r="TXW264" s="277"/>
      <c r="TXX264" s="277"/>
      <c r="TXY264" s="277"/>
      <c r="TXZ264" s="277"/>
      <c r="TYA264" s="277"/>
      <c r="TYB264" s="277"/>
      <c r="TYC264" s="277"/>
      <c r="TYD264" s="402"/>
      <c r="TYE264" s="404"/>
      <c r="TYF264" s="49"/>
      <c r="TYG264" s="49"/>
      <c r="TYH264" s="49"/>
      <c r="TYI264" s="99"/>
      <c r="TYJ264" s="98"/>
      <c r="TYK264" s="49"/>
      <c r="TYL264" s="405"/>
      <c r="TYM264" s="405"/>
      <c r="TYN264" s="277"/>
      <c r="TYO264" s="277"/>
      <c r="TYP264" s="277"/>
      <c r="TYQ264" s="277"/>
      <c r="TYR264" s="277"/>
      <c r="TYS264" s="277"/>
      <c r="TYT264" s="277"/>
      <c r="TYU264" s="277"/>
      <c r="TYV264" s="402"/>
      <c r="TYW264" s="404"/>
      <c r="TYX264" s="49"/>
      <c r="TYY264" s="49"/>
      <c r="TYZ264" s="49"/>
      <c r="TZA264" s="99"/>
      <c r="TZB264" s="98"/>
      <c r="TZC264" s="49"/>
      <c r="TZD264" s="405"/>
      <c r="TZE264" s="405"/>
      <c r="TZF264" s="277"/>
      <c r="TZG264" s="277"/>
      <c r="TZH264" s="277"/>
      <c r="TZI264" s="277"/>
      <c r="TZJ264" s="277"/>
      <c r="TZK264" s="277"/>
      <c r="TZL264" s="277"/>
      <c r="TZM264" s="277"/>
      <c r="TZN264" s="402"/>
      <c r="TZO264" s="404"/>
      <c r="TZP264" s="49"/>
      <c r="TZQ264" s="49"/>
      <c r="TZR264" s="49"/>
      <c r="TZS264" s="99"/>
      <c r="TZT264" s="98"/>
      <c r="TZU264" s="49"/>
      <c r="TZV264" s="405"/>
      <c r="TZW264" s="405"/>
      <c r="TZX264" s="277"/>
      <c r="TZY264" s="277"/>
      <c r="TZZ264" s="277"/>
      <c r="UAA264" s="277"/>
      <c r="UAB264" s="277"/>
      <c r="UAC264" s="277"/>
      <c r="UAD264" s="277"/>
      <c r="UAE264" s="277"/>
      <c r="UAF264" s="402"/>
      <c r="UAG264" s="404"/>
      <c r="UAH264" s="49"/>
      <c r="UAI264" s="49"/>
      <c r="UAJ264" s="49"/>
      <c r="UAK264" s="99"/>
      <c r="UAL264" s="98"/>
      <c r="UAM264" s="49"/>
      <c r="UAN264" s="405"/>
      <c r="UAO264" s="405"/>
      <c r="UAP264" s="277"/>
      <c r="UAQ264" s="277"/>
      <c r="UAR264" s="277"/>
      <c r="UAS264" s="277"/>
      <c r="UAT264" s="277"/>
      <c r="UAU264" s="277"/>
      <c r="UAV264" s="277"/>
      <c r="UAW264" s="277"/>
      <c r="UAX264" s="402"/>
      <c r="UAY264" s="404"/>
      <c r="UAZ264" s="49"/>
      <c r="UBA264" s="49"/>
      <c r="UBB264" s="49"/>
      <c r="UBC264" s="99"/>
      <c r="UBD264" s="98"/>
      <c r="UBE264" s="49"/>
      <c r="UBF264" s="405"/>
      <c r="UBG264" s="405"/>
      <c r="UBH264" s="277"/>
      <c r="UBI264" s="277"/>
      <c r="UBJ264" s="277"/>
      <c r="UBK264" s="277"/>
      <c r="UBL264" s="277"/>
      <c r="UBM264" s="277"/>
      <c r="UBN264" s="277"/>
      <c r="UBO264" s="277"/>
      <c r="UBP264" s="402"/>
      <c r="UBQ264" s="404"/>
      <c r="UBR264" s="49"/>
      <c r="UBS264" s="49"/>
      <c r="UBT264" s="49"/>
      <c r="UBU264" s="99"/>
      <c r="UBV264" s="98"/>
      <c r="UBW264" s="49"/>
      <c r="UBX264" s="405"/>
      <c r="UBY264" s="405"/>
      <c r="UBZ264" s="277"/>
      <c r="UCA264" s="277"/>
      <c r="UCB264" s="277"/>
      <c r="UCC264" s="277"/>
      <c r="UCD264" s="277"/>
      <c r="UCE264" s="277"/>
      <c r="UCF264" s="277"/>
      <c r="UCG264" s="277"/>
      <c r="UCH264" s="402"/>
      <c r="UCI264" s="404"/>
      <c r="UCJ264" s="49"/>
      <c r="UCK264" s="49"/>
      <c r="UCL264" s="49"/>
      <c r="UCM264" s="99"/>
      <c r="UCN264" s="98"/>
      <c r="UCO264" s="49"/>
      <c r="UCP264" s="405"/>
      <c r="UCQ264" s="405"/>
      <c r="UCR264" s="277"/>
      <c r="UCS264" s="277"/>
      <c r="UCT264" s="277"/>
      <c r="UCU264" s="277"/>
      <c r="UCV264" s="277"/>
      <c r="UCW264" s="277"/>
      <c r="UCX264" s="277"/>
      <c r="UCY264" s="277"/>
      <c r="UCZ264" s="402"/>
      <c r="UDA264" s="404"/>
      <c r="UDB264" s="49"/>
      <c r="UDC264" s="49"/>
      <c r="UDD264" s="49"/>
      <c r="UDE264" s="99"/>
      <c r="UDF264" s="98"/>
      <c r="UDG264" s="49"/>
      <c r="UDH264" s="405"/>
      <c r="UDI264" s="405"/>
      <c r="UDJ264" s="277"/>
      <c r="UDK264" s="277"/>
      <c r="UDL264" s="277"/>
      <c r="UDM264" s="277"/>
      <c r="UDN264" s="277"/>
      <c r="UDO264" s="277"/>
      <c r="UDP264" s="277"/>
      <c r="UDQ264" s="277"/>
      <c r="UDR264" s="402"/>
      <c r="UDS264" s="404"/>
      <c r="UDT264" s="49"/>
      <c r="UDU264" s="49"/>
      <c r="UDV264" s="49"/>
      <c r="UDW264" s="99"/>
      <c r="UDX264" s="98"/>
      <c r="UDY264" s="49"/>
      <c r="UDZ264" s="405"/>
      <c r="UEA264" s="405"/>
      <c r="UEB264" s="277"/>
      <c r="UEC264" s="277"/>
      <c r="UED264" s="277"/>
      <c r="UEE264" s="277"/>
      <c r="UEF264" s="277"/>
      <c r="UEG264" s="277"/>
      <c r="UEH264" s="277"/>
      <c r="UEI264" s="277"/>
      <c r="UEJ264" s="402"/>
      <c r="UEK264" s="404"/>
      <c r="UEL264" s="49"/>
      <c r="UEM264" s="49"/>
      <c r="UEN264" s="49"/>
      <c r="UEO264" s="99"/>
      <c r="UEP264" s="98"/>
      <c r="UEQ264" s="49"/>
      <c r="UER264" s="405"/>
      <c r="UES264" s="405"/>
      <c r="UET264" s="277"/>
      <c r="UEU264" s="277"/>
      <c r="UEV264" s="277"/>
      <c r="UEW264" s="277"/>
      <c r="UEX264" s="277"/>
      <c r="UEY264" s="277"/>
      <c r="UEZ264" s="277"/>
      <c r="UFA264" s="277"/>
      <c r="UFB264" s="402"/>
      <c r="UFC264" s="404"/>
      <c r="UFD264" s="49"/>
      <c r="UFE264" s="49"/>
      <c r="UFF264" s="49"/>
      <c r="UFG264" s="99"/>
      <c r="UFH264" s="98"/>
      <c r="UFI264" s="49"/>
      <c r="UFJ264" s="405"/>
      <c r="UFK264" s="405"/>
      <c r="UFL264" s="277"/>
      <c r="UFM264" s="277"/>
      <c r="UFN264" s="277"/>
      <c r="UFO264" s="277"/>
      <c r="UFP264" s="277"/>
      <c r="UFQ264" s="277"/>
      <c r="UFR264" s="277"/>
      <c r="UFS264" s="277"/>
      <c r="UFT264" s="402"/>
      <c r="UFU264" s="404"/>
      <c r="UFV264" s="49"/>
      <c r="UFW264" s="49"/>
      <c r="UFX264" s="49"/>
      <c r="UFY264" s="99"/>
      <c r="UFZ264" s="98"/>
      <c r="UGA264" s="49"/>
      <c r="UGB264" s="405"/>
      <c r="UGC264" s="405"/>
      <c r="UGD264" s="277"/>
      <c r="UGE264" s="277"/>
      <c r="UGF264" s="277"/>
      <c r="UGG264" s="277"/>
      <c r="UGH264" s="277"/>
      <c r="UGI264" s="277"/>
      <c r="UGJ264" s="277"/>
      <c r="UGK264" s="277"/>
      <c r="UGL264" s="402"/>
      <c r="UGM264" s="404"/>
      <c r="UGN264" s="49"/>
      <c r="UGO264" s="49"/>
      <c r="UGP264" s="49"/>
      <c r="UGQ264" s="99"/>
      <c r="UGR264" s="98"/>
      <c r="UGS264" s="49"/>
      <c r="UGT264" s="405"/>
      <c r="UGU264" s="405"/>
      <c r="UGV264" s="277"/>
      <c r="UGW264" s="277"/>
      <c r="UGX264" s="277"/>
      <c r="UGY264" s="277"/>
      <c r="UGZ264" s="277"/>
      <c r="UHA264" s="277"/>
      <c r="UHB264" s="277"/>
      <c r="UHC264" s="277"/>
      <c r="UHD264" s="402"/>
      <c r="UHE264" s="404"/>
      <c r="UHF264" s="49"/>
      <c r="UHG264" s="49"/>
      <c r="UHH264" s="49"/>
      <c r="UHI264" s="99"/>
      <c r="UHJ264" s="98"/>
      <c r="UHK264" s="49"/>
      <c r="UHL264" s="405"/>
      <c r="UHM264" s="405"/>
      <c r="UHN264" s="277"/>
      <c r="UHO264" s="277"/>
      <c r="UHP264" s="277"/>
      <c r="UHQ264" s="277"/>
      <c r="UHR264" s="277"/>
      <c r="UHS264" s="277"/>
      <c r="UHT264" s="277"/>
      <c r="UHU264" s="277"/>
      <c r="UHV264" s="402"/>
      <c r="UHW264" s="404"/>
      <c r="UHX264" s="49"/>
      <c r="UHY264" s="49"/>
      <c r="UHZ264" s="49"/>
      <c r="UIA264" s="99"/>
      <c r="UIB264" s="98"/>
      <c r="UIC264" s="49"/>
      <c r="UID264" s="405"/>
      <c r="UIE264" s="405"/>
      <c r="UIF264" s="277"/>
      <c r="UIG264" s="277"/>
      <c r="UIH264" s="277"/>
      <c r="UII264" s="277"/>
      <c r="UIJ264" s="277"/>
      <c r="UIK264" s="277"/>
      <c r="UIL264" s="277"/>
      <c r="UIM264" s="277"/>
      <c r="UIN264" s="402"/>
      <c r="UIO264" s="404"/>
      <c r="UIP264" s="49"/>
      <c r="UIQ264" s="49"/>
      <c r="UIR264" s="49"/>
      <c r="UIS264" s="99"/>
      <c r="UIT264" s="98"/>
      <c r="UIU264" s="49"/>
      <c r="UIV264" s="405"/>
      <c r="UIW264" s="405"/>
      <c r="UIX264" s="277"/>
      <c r="UIY264" s="277"/>
      <c r="UIZ264" s="277"/>
      <c r="UJA264" s="277"/>
      <c r="UJB264" s="277"/>
      <c r="UJC264" s="277"/>
      <c r="UJD264" s="277"/>
      <c r="UJE264" s="277"/>
      <c r="UJF264" s="402"/>
      <c r="UJG264" s="404"/>
      <c r="UJH264" s="49"/>
      <c r="UJI264" s="49"/>
      <c r="UJJ264" s="49"/>
      <c r="UJK264" s="99"/>
      <c r="UJL264" s="98"/>
      <c r="UJM264" s="49"/>
      <c r="UJN264" s="405"/>
      <c r="UJO264" s="405"/>
      <c r="UJP264" s="277"/>
      <c r="UJQ264" s="277"/>
      <c r="UJR264" s="277"/>
      <c r="UJS264" s="277"/>
      <c r="UJT264" s="277"/>
      <c r="UJU264" s="277"/>
      <c r="UJV264" s="277"/>
      <c r="UJW264" s="277"/>
      <c r="UJX264" s="402"/>
      <c r="UJY264" s="404"/>
      <c r="UJZ264" s="49"/>
      <c r="UKA264" s="49"/>
      <c r="UKB264" s="49"/>
      <c r="UKC264" s="99"/>
      <c r="UKD264" s="98"/>
      <c r="UKE264" s="49"/>
      <c r="UKF264" s="405"/>
      <c r="UKG264" s="405"/>
      <c r="UKH264" s="277"/>
      <c r="UKI264" s="277"/>
      <c r="UKJ264" s="277"/>
      <c r="UKK264" s="277"/>
      <c r="UKL264" s="277"/>
      <c r="UKM264" s="277"/>
      <c r="UKN264" s="277"/>
      <c r="UKO264" s="277"/>
      <c r="UKP264" s="402"/>
      <c r="UKQ264" s="404"/>
      <c r="UKR264" s="49"/>
      <c r="UKS264" s="49"/>
      <c r="UKT264" s="49"/>
      <c r="UKU264" s="99"/>
      <c r="UKV264" s="98"/>
      <c r="UKW264" s="49"/>
      <c r="UKX264" s="405"/>
      <c r="UKY264" s="405"/>
      <c r="UKZ264" s="277"/>
      <c r="ULA264" s="277"/>
      <c r="ULB264" s="277"/>
      <c r="ULC264" s="277"/>
      <c r="ULD264" s="277"/>
      <c r="ULE264" s="277"/>
      <c r="ULF264" s="277"/>
      <c r="ULG264" s="277"/>
      <c r="ULH264" s="402"/>
      <c r="ULI264" s="404"/>
      <c r="ULJ264" s="49"/>
      <c r="ULK264" s="49"/>
      <c r="ULL264" s="49"/>
      <c r="ULM264" s="99"/>
      <c r="ULN264" s="98"/>
      <c r="ULO264" s="49"/>
      <c r="ULP264" s="405"/>
      <c r="ULQ264" s="405"/>
      <c r="ULR264" s="277"/>
      <c r="ULS264" s="277"/>
      <c r="ULT264" s="277"/>
      <c r="ULU264" s="277"/>
      <c r="ULV264" s="277"/>
      <c r="ULW264" s="277"/>
      <c r="ULX264" s="277"/>
      <c r="ULY264" s="277"/>
      <c r="ULZ264" s="402"/>
      <c r="UMA264" s="404"/>
      <c r="UMB264" s="49"/>
      <c r="UMC264" s="49"/>
      <c r="UMD264" s="49"/>
      <c r="UME264" s="99"/>
      <c r="UMF264" s="98"/>
      <c r="UMG264" s="49"/>
      <c r="UMH264" s="405"/>
      <c r="UMI264" s="405"/>
      <c r="UMJ264" s="277"/>
      <c r="UMK264" s="277"/>
      <c r="UML264" s="277"/>
      <c r="UMM264" s="277"/>
      <c r="UMN264" s="277"/>
      <c r="UMO264" s="277"/>
      <c r="UMP264" s="277"/>
      <c r="UMQ264" s="277"/>
      <c r="UMR264" s="402"/>
      <c r="UMS264" s="404"/>
      <c r="UMT264" s="49"/>
      <c r="UMU264" s="49"/>
      <c r="UMV264" s="49"/>
      <c r="UMW264" s="99"/>
      <c r="UMX264" s="98"/>
      <c r="UMY264" s="49"/>
      <c r="UMZ264" s="405"/>
      <c r="UNA264" s="405"/>
      <c r="UNB264" s="277"/>
      <c r="UNC264" s="277"/>
      <c r="UND264" s="277"/>
      <c r="UNE264" s="277"/>
      <c r="UNF264" s="277"/>
      <c r="UNG264" s="277"/>
      <c r="UNH264" s="277"/>
      <c r="UNI264" s="277"/>
      <c r="UNJ264" s="402"/>
      <c r="UNK264" s="404"/>
      <c r="UNL264" s="49"/>
      <c r="UNM264" s="49"/>
      <c r="UNN264" s="49"/>
      <c r="UNO264" s="99"/>
      <c r="UNP264" s="98"/>
      <c r="UNQ264" s="49"/>
      <c r="UNR264" s="405"/>
      <c r="UNS264" s="405"/>
      <c r="UNT264" s="277"/>
      <c r="UNU264" s="277"/>
      <c r="UNV264" s="277"/>
      <c r="UNW264" s="277"/>
      <c r="UNX264" s="277"/>
      <c r="UNY264" s="277"/>
      <c r="UNZ264" s="277"/>
      <c r="UOA264" s="277"/>
      <c r="UOB264" s="402"/>
      <c r="UOC264" s="404"/>
      <c r="UOD264" s="49"/>
      <c r="UOE264" s="49"/>
      <c r="UOF264" s="49"/>
      <c r="UOG264" s="99"/>
      <c r="UOH264" s="98"/>
      <c r="UOI264" s="49"/>
      <c r="UOJ264" s="405"/>
      <c r="UOK264" s="405"/>
      <c r="UOL264" s="277"/>
      <c r="UOM264" s="277"/>
      <c r="UON264" s="277"/>
      <c r="UOO264" s="277"/>
      <c r="UOP264" s="277"/>
      <c r="UOQ264" s="277"/>
      <c r="UOR264" s="277"/>
      <c r="UOS264" s="277"/>
      <c r="UOT264" s="402"/>
      <c r="UOU264" s="404"/>
      <c r="UOV264" s="49"/>
      <c r="UOW264" s="49"/>
      <c r="UOX264" s="49"/>
      <c r="UOY264" s="99"/>
      <c r="UOZ264" s="98"/>
      <c r="UPA264" s="49"/>
      <c r="UPB264" s="405"/>
      <c r="UPC264" s="405"/>
      <c r="UPD264" s="277"/>
      <c r="UPE264" s="277"/>
      <c r="UPF264" s="277"/>
      <c r="UPG264" s="277"/>
      <c r="UPH264" s="277"/>
      <c r="UPI264" s="277"/>
      <c r="UPJ264" s="277"/>
      <c r="UPK264" s="277"/>
      <c r="UPL264" s="402"/>
      <c r="UPM264" s="404"/>
      <c r="UPN264" s="49"/>
      <c r="UPO264" s="49"/>
      <c r="UPP264" s="49"/>
      <c r="UPQ264" s="99"/>
      <c r="UPR264" s="98"/>
      <c r="UPS264" s="49"/>
      <c r="UPT264" s="405"/>
      <c r="UPU264" s="405"/>
      <c r="UPV264" s="277"/>
      <c r="UPW264" s="277"/>
      <c r="UPX264" s="277"/>
      <c r="UPY264" s="277"/>
      <c r="UPZ264" s="277"/>
      <c r="UQA264" s="277"/>
      <c r="UQB264" s="277"/>
      <c r="UQC264" s="277"/>
      <c r="UQD264" s="402"/>
      <c r="UQE264" s="404"/>
      <c r="UQF264" s="49"/>
      <c r="UQG264" s="49"/>
      <c r="UQH264" s="49"/>
      <c r="UQI264" s="99"/>
      <c r="UQJ264" s="98"/>
      <c r="UQK264" s="49"/>
      <c r="UQL264" s="405"/>
      <c r="UQM264" s="405"/>
      <c r="UQN264" s="277"/>
      <c r="UQO264" s="277"/>
      <c r="UQP264" s="277"/>
      <c r="UQQ264" s="277"/>
      <c r="UQR264" s="277"/>
      <c r="UQS264" s="277"/>
      <c r="UQT264" s="277"/>
      <c r="UQU264" s="277"/>
      <c r="UQV264" s="402"/>
      <c r="UQW264" s="404"/>
      <c r="UQX264" s="49"/>
      <c r="UQY264" s="49"/>
      <c r="UQZ264" s="49"/>
      <c r="URA264" s="99"/>
      <c r="URB264" s="98"/>
      <c r="URC264" s="49"/>
      <c r="URD264" s="405"/>
      <c r="URE264" s="405"/>
      <c r="URF264" s="277"/>
      <c r="URG264" s="277"/>
      <c r="URH264" s="277"/>
      <c r="URI264" s="277"/>
      <c r="URJ264" s="277"/>
      <c r="URK264" s="277"/>
      <c r="URL264" s="277"/>
      <c r="URM264" s="277"/>
      <c r="URN264" s="402"/>
      <c r="URO264" s="404"/>
      <c r="URP264" s="49"/>
      <c r="URQ264" s="49"/>
      <c r="URR264" s="49"/>
      <c r="URS264" s="99"/>
      <c r="URT264" s="98"/>
      <c r="URU264" s="49"/>
      <c r="URV264" s="405"/>
      <c r="URW264" s="405"/>
      <c r="URX264" s="277"/>
      <c r="URY264" s="277"/>
      <c r="URZ264" s="277"/>
      <c r="USA264" s="277"/>
      <c r="USB264" s="277"/>
      <c r="USC264" s="277"/>
      <c r="USD264" s="277"/>
      <c r="USE264" s="277"/>
      <c r="USF264" s="402"/>
      <c r="USG264" s="404"/>
      <c r="USH264" s="49"/>
      <c r="USI264" s="49"/>
      <c r="USJ264" s="49"/>
      <c r="USK264" s="99"/>
      <c r="USL264" s="98"/>
      <c r="USM264" s="49"/>
      <c r="USN264" s="405"/>
      <c r="USO264" s="405"/>
      <c r="USP264" s="277"/>
      <c r="USQ264" s="277"/>
      <c r="USR264" s="277"/>
      <c r="USS264" s="277"/>
      <c r="UST264" s="277"/>
      <c r="USU264" s="277"/>
      <c r="USV264" s="277"/>
      <c r="USW264" s="277"/>
      <c r="USX264" s="402"/>
      <c r="USY264" s="404"/>
      <c r="USZ264" s="49"/>
      <c r="UTA264" s="49"/>
      <c r="UTB264" s="49"/>
      <c r="UTC264" s="99"/>
      <c r="UTD264" s="98"/>
      <c r="UTE264" s="49"/>
      <c r="UTF264" s="405"/>
      <c r="UTG264" s="405"/>
      <c r="UTH264" s="277"/>
      <c r="UTI264" s="277"/>
      <c r="UTJ264" s="277"/>
      <c r="UTK264" s="277"/>
      <c r="UTL264" s="277"/>
      <c r="UTM264" s="277"/>
      <c r="UTN264" s="277"/>
      <c r="UTO264" s="277"/>
      <c r="UTP264" s="402"/>
      <c r="UTQ264" s="404"/>
      <c r="UTR264" s="49"/>
      <c r="UTS264" s="49"/>
      <c r="UTT264" s="49"/>
      <c r="UTU264" s="99"/>
      <c r="UTV264" s="98"/>
      <c r="UTW264" s="49"/>
      <c r="UTX264" s="405"/>
      <c r="UTY264" s="405"/>
      <c r="UTZ264" s="277"/>
      <c r="UUA264" s="277"/>
      <c r="UUB264" s="277"/>
      <c r="UUC264" s="277"/>
      <c r="UUD264" s="277"/>
      <c r="UUE264" s="277"/>
      <c r="UUF264" s="277"/>
      <c r="UUG264" s="277"/>
      <c r="UUH264" s="402"/>
      <c r="UUI264" s="404"/>
      <c r="UUJ264" s="49"/>
      <c r="UUK264" s="49"/>
      <c r="UUL264" s="49"/>
      <c r="UUM264" s="99"/>
      <c r="UUN264" s="98"/>
      <c r="UUO264" s="49"/>
      <c r="UUP264" s="405"/>
      <c r="UUQ264" s="405"/>
      <c r="UUR264" s="277"/>
      <c r="UUS264" s="277"/>
      <c r="UUT264" s="277"/>
      <c r="UUU264" s="277"/>
      <c r="UUV264" s="277"/>
      <c r="UUW264" s="277"/>
      <c r="UUX264" s="277"/>
      <c r="UUY264" s="277"/>
      <c r="UUZ264" s="402"/>
      <c r="UVA264" s="404"/>
      <c r="UVB264" s="49"/>
      <c r="UVC264" s="49"/>
      <c r="UVD264" s="49"/>
      <c r="UVE264" s="99"/>
      <c r="UVF264" s="98"/>
      <c r="UVG264" s="49"/>
      <c r="UVH264" s="405"/>
      <c r="UVI264" s="405"/>
      <c r="UVJ264" s="277"/>
      <c r="UVK264" s="277"/>
      <c r="UVL264" s="277"/>
      <c r="UVM264" s="277"/>
      <c r="UVN264" s="277"/>
      <c r="UVO264" s="277"/>
      <c r="UVP264" s="277"/>
      <c r="UVQ264" s="277"/>
      <c r="UVR264" s="402"/>
      <c r="UVS264" s="404"/>
      <c r="UVT264" s="49"/>
      <c r="UVU264" s="49"/>
      <c r="UVV264" s="49"/>
      <c r="UVW264" s="99"/>
      <c r="UVX264" s="98"/>
      <c r="UVY264" s="49"/>
      <c r="UVZ264" s="405"/>
      <c r="UWA264" s="405"/>
      <c r="UWB264" s="277"/>
      <c r="UWC264" s="277"/>
      <c r="UWD264" s="277"/>
      <c r="UWE264" s="277"/>
      <c r="UWF264" s="277"/>
      <c r="UWG264" s="277"/>
      <c r="UWH264" s="277"/>
      <c r="UWI264" s="277"/>
      <c r="UWJ264" s="402"/>
      <c r="UWK264" s="404"/>
      <c r="UWL264" s="49"/>
      <c r="UWM264" s="49"/>
      <c r="UWN264" s="49"/>
      <c r="UWO264" s="99"/>
      <c r="UWP264" s="98"/>
      <c r="UWQ264" s="49"/>
      <c r="UWR264" s="405"/>
      <c r="UWS264" s="405"/>
      <c r="UWT264" s="277"/>
      <c r="UWU264" s="277"/>
      <c r="UWV264" s="277"/>
      <c r="UWW264" s="277"/>
      <c r="UWX264" s="277"/>
      <c r="UWY264" s="277"/>
      <c r="UWZ264" s="277"/>
      <c r="UXA264" s="277"/>
      <c r="UXB264" s="402"/>
      <c r="UXC264" s="404"/>
      <c r="UXD264" s="49"/>
      <c r="UXE264" s="49"/>
      <c r="UXF264" s="49"/>
      <c r="UXG264" s="99"/>
      <c r="UXH264" s="98"/>
      <c r="UXI264" s="49"/>
      <c r="UXJ264" s="405"/>
      <c r="UXK264" s="405"/>
      <c r="UXL264" s="277"/>
      <c r="UXM264" s="277"/>
      <c r="UXN264" s="277"/>
      <c r="UXO264" s="277"/>
      <c r="UXP264" s="277"/>
      <c r="UXQ264" s="277"/>
      <c r="UXR264" s="277"/>
      <c r="UXS264" s="277"/>
      <c r="UXT264" s="402"/>
      <c r="UXU264" s="404"/>
      <c r="UXV264" s="49"/>
      <c r="UXW264" s="49"/>
      <c r="UXX264" s="49"/>
      <c r="UXY264" s="99"/>
      <c r="UXZ264" s="98"/>
      <c r="UYA264" s="49"/>
      <c r="UYB264" s="405"/>
      <c r="UYC264" s="405"/>
      <c r="UYD264" s="277"/>
      <c r="UYE264" s="277"/>
      <c r="UYF264" s="277"/>
      <c r="UYG264" s="277"/>
      <c r="UYH264" s="277"/>
      <c r="UYI264" s="277"/>
      <c r="UYJ264" s="277"/>
      <c r="UYK264" s="277"/>
      <c r="UYL264" s="402"/>
      <c r="UYM264" s="404"/>
      <c r="UYN264" s="49"/>
      <c r="UYO264" s="49"/>
      <c r="UYP264" s="49"/>
      <c r="UYQ264" s="99"/>
      <c r="UYR264" s="98"/>
      <c r="UYS264" s="49"/>
      <c r="UYT264" s="405"/>
      <c r="UYU264" s="405"/>
      <c r="UYV264" s="277"/>
      <c r="UYW264" s="277"/>
      <c r="UYX264" s="277"/>
      <c r="UYY264" s="277"/>
      <c r="UYZ264" s="277"/>
      <c r="UZA264" s="277"/>
      <c r="UZB264" s="277"/>
      <c r="UZC264" s="277"/>
      <c r="UZD264" s="402"/>
      <c r="UZE264" s="404"/>
      <c r="UZF264" s="49"/>
      <c r="UZG264" s="49"/>
      <c r="UZH264" s="49"/>
      <c r="UZI264" s="99"/>
      <c r="UZJ264" s="98"/>
      <c r="UZK264" s="49"/>
      <c r="UZL264" s="405"/>
      <c r="UZM264" s="405"/>
      <c r="UZN264" s="277"/>
      <c r="UZO264" s="277"/>
      <c r="UZP264" s="277"/>
      <c r="UZQ264" s="277"/>
      <c r="UZR264" s="277"/>
      <c r="UZS264" s="277"/>
      <c r="UZT264" s="277"/>
      <c r="UZU264" s="277"/>
      <c r="UZV264" s="402"/>
      <c r="UZW264" s="404"/>
      <c r="UZX264" s="49"/>
      <c r="UZY264" s="49"/>
      <c r="UZZ264" s="49"/>
      <c r="VAA264" s="99"/>
      <c r="VAB264" s="98"/>
      <c r="VAC264" s="49"/>
      <c r="VAD264" s="405"/>
      <c r="VAE264" s="405"/>
      <c r="VAF264" s="277"/>
      <c r="VAG264" s="277"/>
      <c r="VAH264" s="277"/>
      <c r="VAI264" s="277"/>
      <c r="VAJ264" s="277"/>
      <c r="VAK264" s="277"/>
      <c r="VAL264" s="277"/>
      <c r="VAM264" s="277"/>
      <c r="VAN264" s="402"/>
      <c r="VAO264" s="404"/>
      <c r="VAP264" s="49"/>
      <c r="VAQ264" s="49"/>
      <c r="VAR264" s="49"/>
      <c r="VAS264" s="99"/>
      <c r="VAT264" s="98"/>
      <c r="VAU264" s="49"/>
      <c r="VAV264" s="405"/>
      <c r="VAW264" s="405"/>
      <c r="VAX264" s="277"/>
      <c r="VAY264" s="277"/>
      <c r="VAZ264" s="277"/>
      <c r="VBA264" s="277"/>
      <c r="VBB264" s="277"/>
      <c r="VBC264" s="277"/>
      <c r="VBD264" s="277"/>
      <c r="VBE264" s="277"/>
      <c r="VBF264" s="402"/>
      <c r="VBG264" s="404"/>
      <c r="VBH264" s="49"/>
      <c r="VBI264" s="49"/>
      <c r="VBJ264" s="49"/>
      <c r="VBK264" s="99"/>
      <c r="VBL264" s="98"/>
      <c r="VBM264" s="49"/>
      <c r="VBN264" s="405"/>
      <c r="VBO264" s="405"/>
      <c r="VBP264" s="277"/>
      <c r="VBQ264" s="277"/>
      <c r="VBR264" s="277"/>
      <c r="VBS264" s="277"/>
      <c r="VBT264" s="277"/>
      <c r="VBU264" s="277"/>
      <c r="VBV264" s="277"/>
      <c r="VBW264" s="277"/>
      <c r="VBX264" s="402"/>
      <c r="VBY264" s="404"/>
      <c r="VBZ264" s="49"/>
      <c r="VCA264" s="49"/>
      <c r="VCB264" s="49"/>
      <c r="VCC264" s="99"/>
      <c r="VCD264" s="98"/>
      <c r="VCE264" s="49"/>
      <c r="VCF264" s="405"/>
      <c r="VCG264" s="405"/>
      <c r="VCH264" s="277"/>
      <c r="VCI264" s="277"/>
      <c r="VCJ264" s="277"/>
      <c r="VCK264" s="277"/>
      <c r="VCL264" s="277"/>
      <c r="VCM264" s="277"/>
      <c r="VCN264" s="277"/>
      <c r="VCO264" s="277"/>
      <c r="VCP264" s="402"/>
      <c r="VCQ264" s="404"/>
      <c r="VCR264" s="49"/>
      <c r="VCS264" s="49"/>
      <c r="VCT264" s="49"/>
      <c r="VCU264" s="99"/>
      <c r="VCV264" s="98"/>
      <c r="VCW264" s="49"/>
      <c r="VCX264" s="405"/>
      <c r="VCY264" s="405"/>
      <c r="VCZ264" s="277"/>
      <c r="VDA264" s="277"/>
      <c r="VDB264" s="277"/>
      <c r="VDC264" s="277"/>
      <c r="VDD264" s="277"/>
      <c r="VDE264" s="277"/>
      <c r="VDF264" s="277"/>
      <c r="VDG264" s="277"/>
      <c r="VDH264" s="402"/>
      <c r="VDI264" s="404"/>
      <c r="VDJ264" s="49"/>
      <c r="VDK264" s="49"/>
      <c r="VDL264" s="49"/>
      <c r="VDM264" s="99"/>
      <c r="VDN264" s="98"/>
      <c r="VDO264" s="49"/>
      <c r="VDP264" s="405"/>
      <c r="VDQ264" s="405"/>
      <c r="VDR264" s="277"/>
      <c r="VDS264" s="277"/>
      <c r="VDT264" s="277"/>
      <c r="VDU264" s="277"/>
      <c r="VDV264" s="277"/>
      <c r="VDW264" s="277"/>
      <c r="VDX264" s="277"/>
      <c r="VDY264" s="277"/>
      <c r="VDZ264" s="402"/>
      <c r="VEA264" s="404"/>
      <c r="VEB264" s="49"/>
      <c r="VEC264" s="49"/>
      <c r="VED264" s="49"/>
      <c r="VEE264" s="99"/>
      <c r="VEF264" s="98"/>
      <c r="VEG264" s="49"/>
      <c r="VEH264" s="405"/>
      <c r="VEI264" s="405"/>
      <c r="VEJ264" s="277"/>
      <c r="VEK264" s="277"/>
      <c r="VEL264" s="277"/>
      <c r="VEM264" s="277"/>
      <c r="VEN264" s="277"/>
      <c r="VEO264" s="277"/>
      <c r="VEP264" s="277"/>
      <c r="VEQ264" s="277"/>
      <c r="VER264" s="402"/>
      <c r="VES264" s="404"/>
      <c r="VET264" s="49"/>
      <c r="VEU264" s="49"/>
      <c r="VEV264" s="49"/>
      <c r="VEW264" s="99"/>
      <c r="VEX264" s="98"/>
      <c r="VEY264" s="49"/>
      <c r="VEZ264" s="405"/>
      <c r="VFA264" s="405"/>
      <c r="VFB264" s="277"/>
      <c r="VFC264" s="277"/>
      <c r="VFD264" s="277"/>
      <c r="VFE264" s="277"/>
      <c r="VFF264" s="277"/>
      <c r="VFG264" s="277"/>
      <c r="VFH264" s="277"/>
      <c r="VFI264" s="277"/>
      <c r="VFJ264" s="402"/>
      <c r="VFK264" s="404"/>
      <c r="VFL264" s="49"/>
      <c r="VFM264" s="49"/>
      <c r="VFN264" s="49"/>
      <c r="VFO264" s="99"/>
      <c r="VFP264" s="98"/>
      <c r="VFQ264" s="49"/>
      <c r="VFR264" s="405"/>
      <c r="VFS264" s="405"/>
      <c r="VFT264" s="277"/>
      <c r="VFU264" s="277"/>
      <c r="VFV264" s="277"/>
      <c r="VFW264" s="277"/>
      <c r="VFX264" s="277"/>
      <c r="VFY264" s="277"/>
      <c r="VFZ264" s="277"/>
      <c r="VGA264" s="277"/>
      <c r="VGB264" s="402"/>
      <c r="VGC264" s="404"/>
      <c r="VGD264" s="49"/>
      <c r="VGE264" s="49"/>
      <c r="VGF264" s="49"/>
      <c r="VGG264" s="99"/>
      <c r="VGH264" s="98"/>
      <c r="VGI264" s="49"/>
      <c r="VGJ264" s="405"/>
      <c r="VGK264" s="405"/>
      <c r="VGL264" s="277"/>
      <c r="VGM264" s="277"/>
      <c r="VGN264" s="277"/>
      <c r="VGO264" s="277"/>
      <c r="VGP264" s="277"/>
      <c r="VGQ264" s="277"/>
      <c r="VGR264" s="277"/>
      <c r="VGS264" s="277"/>
      <c r="VGT264" s="402"/>
      <c r="VGU264" s="404"/>
      <c r="VGV264" s="49"/>
      <c r="VGW264" s="49"/>
      <c r="VGX264" s="49"/>
      <c r="VGY264" s="99"/>
      <c r="VGZ264" s="98"/>
      <c r="VHA264" s="49"/>
      <c r="VHB264" s="405"/>
      <c r="VHC264" s="405"/>
      <c r="VHD264" s="277"/>
      <c r="VHE264" s="277"/>
      <c r="VHF264" s="277"/>
      <c r="VHG264" s="277"/>
      <c r="VHH264" s="277"/>
      <c r="VHI264" s="277"/>
      <c r="VHJ264" s="277"/>
      <c r="VHK264" s="277"/>
      <c r="VHL264" s="402"/>
      <c r="VHM264" s="404"/>
      <c r="VHN264" s="49"/>
      <c r="VHO264" s="49"/>
      <c r="VHP264" s="49"/>
      <c r="VHQ264" s="99"/>
      <c r="VHR264" s="98"/>
      <c r="VHS264" s="49"/>
      <c r="VHT264" s="405"/>
      <c r="VHU264" s="405"/>
      <c r="VHV264" s="277"/>
      <c r="VHW264" s="277"/>
      <c r="VHX264" s="277"/>
      <c r="VHY264" s="277"/>
      <c r="VHZ264" s="277"/>
      <c r="VIA264" s="277"/>
      <c r="VIB264" s="277"/>
      <c r="VIC264" s="277"/>
      <c r="VID264" s="402"/>
      <c r="VIE264" s="404"/>
      <c r="VIF264" s="49"/>
      <c r="VIG264" s="49"/>
      <c r="VIH264" s="49"/>
      <c r="VII264" s="99"/>
      <c r="VIJ264" s="98"/>
      <c r="VIK264" s="49"/>
      <c r="VIL264" s="405"/>
      <c r="VIM264" s="405"/>
      <c r="VIN264" s="277"/>
      <c r="VIO264" s="277"/>
      <c r="VIP264" s="277"/>
      <c r="VIQ264" s="277"/>
      <c r="VIR264" s="277"/>
      <c r="VIS264" s="277"/>
      <c r="VIT264" s="277"/>
      <c r="VIU264" s="277"/>
      <c r="VIV264" s="402"/>
      <c r="VIW264" s="404"/>
      <c r="VIX264" s="49"/>
      <c r="VIY264" s="49"/>
      <c r="VIZ264" s="49"/>
      <c r="VJA264" s="99"/>
      <c r="VJB264" s="98"/>
      <c r="VJC264" s="49"/>
      <c r="VJD264" s="405"/>
      <c r="VJE264" s="405"/>
      <c r="VJF264" s="277"/>
      <c r="VJG264" s="277"/>
      <c r="VJH264" s="277"/>
      <c r="VJI264" s="277"/>
      <c r="VJJ264" s="277"/>
      <c r="VJK264" s="277"/>
      <c r="VJL264" s="277"/>
      <c r="VJM264" s="277"/>
      <c r="VJN264" s="402"/>
      <c r="VJO264" s="404"/>
      <c r="VJP264" s="49"/>
      <c r="VJQ264" s="49"/>
      <c r="VJR264" s="49"/>
      <c r="VJS264" s="99"/>
      <c r="VJT264" s="98"/>
      <c r="VJU264" s="49"/>
      <c r="VJV264" s="405"/>
      <c r="VJW264" s="405"/>
      <c r="VJX264" s="277"/>
      <c r="VJY264" s="277"/>
      <c r="VJZ264" s="277"/>
      <c r="VKA264" s="277"/>
      <c r="VKB264" s="277"/>
      <c r="VKC264" s="277"/>
      <c r="VKD264" s="277"/>
      <c r="VKE264" s="277"/>
      <c r="VKF264" s="402"/>
      <c r="VKG264" s="404"/>
      <c r="VKH264" s="49"/>
      <c r="VKI264" s="49"/>
      <c r="VKJ264" s="49"/>
      <c r="VKK264" s="99"/>
      <c r="VKL264" s="98"/>
      <c r="VKM264" s="49"/>
      <c r="VKN264" s="405"/>
      <c r="VKO264" s="405"/>
      <c r="VKP264" s="277"/>
      <c r="VKQ264" s="277"/>
      <c r="VKR264" s="277"/>
      <c r="VKS264" s="277"/>
      <c r="VKT264" s="277"/>
      <c r="VKU264" s="277"/>
      <c r="VKV264" s="277"/>
      <c r="VKW264" s="277"/>
      <c r="VKX264" s="402"/>
      <c r="VKY264" s="404"/>
      <c r="VKZ264" s="49"/>
      <c r="VLA264" s="49"/>
      <c r="VLB264" s="49"/>
      <c r="VLC264" s="99"/>
      <c r="VLD264" s="98"/>
      <c r="VLE264" s="49"/>
      <c r="VLF264" s="405"/>
      <c r="VLG264" s="405"/>
      <c r="VLH264" s="277"/>
      <c r="VLI264" s="277"/>
      <c r="VLJ264" s="277"/>
      <c r="VLK264" s="277"/>
      <c r="VLL264" s="277"/>
      <c r="VLM264" s="277"/>
      <c r="VLN264" s="277"/>
      <c r="VLO264" s="277"/>
      <c r="VLP264" s="402"/>
      <c r="VLQ264" s="404"/>
      <c r="VLR264" s="49"/>
      <c r="VLS264" s="49"/>
      <c r="VLT264" s="49"/>
      <c r="VLU264" s="99"/>
      <c r="VLV264" s="98"/>
      <c r="VLW264" s="49"/>
      <c r="VLX264" s="405"/>
      <c r="VLY264" s="405"/>
      <c r="VLZ264" s="277"/>
      <c r="VMA264" s="277"/>
      <c r="VMB264" s="277"/>
      <c r="VMC264" s="277"/>
      <c r="VMD264" s="277"/>
      <c r="VME264" s="277"/>
      <c r="VMF264" s="277"/>
      <c r="VMG264" s="277"/>
      <c r="VMH264" s="402"/>
      <c r="VMI264" s="404"/>
      <c r="VMJ264" s="49"/>
      <c r="VMK264" s="49"/>
      <c r="VML264" s="49"/>
      <c r="VMM264" s="99"/>
      <c r="VMN264" s="98"/>
      <c r="VMO264" s="49"/>
      <c r="VMP264" s="405"/>
      <c r="VMQ264" s="405"/>
      <c r="VMR264" s="277"/>
      <c r="VMS264" s="277"/>
      <c r="VMT264" s="277"/>
      <c r="VMU264" s="277"/>
      <c r="VMV264" s="277"/>
      <c r="VMW264" s="277"/>
      <c r="VMX264" s="277"/>
      <c r="VMY264" s="277"/>
      <c r="VMZ264" s="402"/>
      <c r="VNA264" s="404"/>
      <c r="VNB264" s="49"/>
      <c r="VNC264" s="49"/>
      <c r="VND264" s="49"/>
      <c r="VNE264" s="99"/>
      <c r="VNF264" s="98"/>
      <c r="VNG264" s="49"/>
      <c r="VNH264" s="405"/>
      <c r="VNI264" s="405"/>
      <c r="VNJ264" s="277"/>
      <c r="VNK264" s="277"/>
      <c r="VNL264" s="277"/>
      <c r="VNM264" s="277"/>
      <c r="VNN264" s="277"/>
      <c r="VNO264" s="277"/>
      <c r="VNP264" s="277"/>
      <c r="VNQ264" s="277"/>
      <c r="VNR264" s="402"/>
      <c r="VNS264" s="404"/>
      <c r="VNT264" s="49"/>
      <c r="VNU264" s="49"/>
      <c r="VNV264" s="49"/>
      <c r="VNW264" s="99"/>
      <c r="VNX264" s="98"/>
      <c r="VNY264" s="49"/>
      <c r="VNZ264" s="405"/>
      <c r="VOA264" s="405"/>
      <c r="VOB264" s="277"/>
      <c r="VOC264" s="277"/>
      <c r="VOD264" s="277"/>
      <c r="VOE264" s="277"/>
      <c r="VOF264" s="277"/>
      <c r="VOG264" s="277"/>
      <c r="VOH264" s="277"/>
      <c r="VOI264" s="277"/>
      <c r="VOJ264" s="402"/>
      <c r="VOK264" s="404"/>
      <c r="VOL264" s="49"/>
      <c r="VOM264" s="49"/>
      <c r="VON264" s="49"/>
      <c r="VOO264" s="99"/>
      <c r="VOP264" s="98"/>
      <c r="VOQ264" s="49"/>
      <c r="VOR264" s="405"/>
      <c r="VOS264" s="405"/>
      <c r="VOT264" s="277"/>
      <c r="VOU264" s="277"/>
      <c r="VOV264" s="277"/>
      <c r="VOW264" s="277"/>
      <c r="VOX264" s="277"/>
      <c r="VOY264" s="277"/>
      <c r="VOZ264" s="277"/>
      <c r="VPA264" s="277"/>
      <c r="VPB264" s="402"/>
      <c r="VPC264" s="404"/>
      <c r="VPD264" s="49"/>
      <c r="VPE264" s="49"/>
      <c r="VPF264" s="49"/>
      <c r="VPG264" s="99"/>
      <c r="VPH264" s="98"/>
      <c r="VPI264" s="49"/>
      <c r="VPJ264" s="405"/>
      <c r="VPK264" s="405"/>
      <c r="VPL264" s="277"/>
      <c r="VPM264" s="277"/>
      <c r="VPN264" s="277"/>
      <c r="VPO264" s="277"/>
      <c r="VPP264" s="277"/>
      <c r="VPQ264" s="277"/>
      <c r="VPR264" s="277"/>
      <c r="VPS264" s="277"/>
      <c r="VPT264" s="402"/>
      <c r="VPU264" s="404"/>
      <c r="VPV264" s="49"/>
      <c r="VPW264" s="49"/>
      <c r="VPX264" s="49"/>
      <c r="VPY264" s="99"/>
      <c r="VPZ264" s="98"/>
      <c r="VQA264" s="49"/>
      <c r="VQB264" s="405"/>
      <c r="VQC264" s="405"/>
      <c r="VQD264" s="277"/>
      <c r="VQE264" s="277"/>
      <c r="VQF264" s="277"/>
      <c r="VQG264" s="277"/>
      <c r="VQH264" s="277"/>
      <c r="VQI264" s="277"/>
      <c r="VQJ264" s="277"/>
      <c r="VQK264" s="277"/>
      <c r="VQL264" s="402"/>
      <c r="VQM264" s="404"/>
      <c r="VQN264" s="49"/>
      <c r="VQO264" s="49"/>
      <c r="VQP264" s="49"/>
      <c r="VQQ264" s="99"/>
      <c r="VQR264" s="98"/>
      <c r="VQS264" s="49"/>
      <c r="VQT264" s="405"/>
      <c r="VQU264" s="405"/>
      <c r="VQV264" s="277"/>
      <c r="VQW264" s="277"/>
      <c r="VQX264" s="277"/>
      <c r="VQY264" s="277"/>
      <c r="VQZ264" s="277"/>
      <c r="VRA264" s="277"/>
      <c r="VRB264" s="277"/>
      <c r="VRC264" s="277"/>
      <c r="VRD264" s="402"/>
      <c r="VRE264" s="404"/>
      <c r="VRF264" s="49"/>
      <c r="VRG264" s="49"/>
      <c r="VRH264" s="49"/>
      <c r="VRI264" s="99"/>
      <c r="VRJ264" s="98"/>
      <c r="VRK264" s="49"/>
      <c r="VRL264" s="405"/>
      <c r="VRM264" s="405"/>
      <c r="VRN264" s="277"/>
      <c r="VRO264" s="277"/>
      <c r="VRP264" s="277"/>
      <c r="VRQ264" s="277"/>
      <c r="VRR264" s="277"/>
      <c r="VRS264" s="277"/>
      <c r="VRT264" s="277"/>
      <c r="VRU264" s="277"/>
      <c r="VRV264" s="402"/>
      <c r="VRW264" s="404"/>
      <c r="VRX264" s="49"/>
      <c r="VRY264" s="49"/>
      <c r="VRZ264" s="49"/>
      <c r="VSA264" s="99"/>
      <c r="VSB264" s="98"/>
      <c r="VSC264" s="49"/>
      <c r="VSD264" s="405"/>
      <c r="VSE264" s="405"/>
      <c r="VSF264" s="277"/>
      <c r="VSG264" s="277"/>
      <c r="VSH264" s="277"/>
      <c r="VSI264" s="277"/>
      <c r="VSJ264" s="277"/>
      <c r="VSK264" s="277"/>
      <c r="VSL264" s="277"/>
      <c r="VSM264" s="277"/>
      <c r="VSN264" s="402"/>
      <c r="VSO264" s="404"/>
      <c r="VSP264" s="49"/>
      <c r="VSQ264" s="49"/>
      <c r="VSR264" s="49"/>
      <c r="VSS264" s="99"/>
      <c r="VST264" s="98"/>
      <c r="VSU264" s="49"/>
      <c r="VSV264" s="405"/>
      <c r="VSW264" s="405"/>
      <c r="VSX264" s="277"/>
      <c r="VSY264" s="277"/>
      <c r="VSZ264" s="277"/>
      <c r="VTA264" s="277"/>
      <c r="VTB264" s="277"/>
      <c r="VTC264" s="277"/>
      <c r="VTD264" s="277"/>
      <c r="VTE264" s="277"/>
      <c r="VTF264" s="402"/>
      <c r="VTG264" s="404"/>
      <c r="VTH264" s="49"/>
      <c r="VTI264" s="49"/>
      <c r="VTJ264" s="49"/>
      <c r="VTK264" s="99"/>
      <c r="VTL264" s="98"/>
      <c r="VTM264" s="49"/>
      <c r="VTN264" s="405"/>
      <c r="VTO264" s="405"/>
      <c r="VTP264" s="277"/>
      <c r="VTQ264" s="277"/>
      <c r="VTR264" s="277"/>
      <c r="VTS264" s="277"/>
      <c r="VTT264" s="277"/>
      <c r="VTU264" s="277"/>
      <c r="VTV264" s="277"/>
      <c r="VTW264" s="277"/>
      <c r="VTX264" s="402"/>
      <c r="VTY264" s="404"/>
      <c r="VTZ264" s="49"/>
      <c r="VUA264" s="49"/>
      <c r="VUB264" s="49"/>
      <c r="VUC264" s="99"/>
      <c r="VUD264" s="98"/>
      <c r="VUE264" s="49"/>
      <c r="VUF264" s="405"/>
      <c r="VUG264" s="405"/>
      <c r="VUH264" s="277"/>
      <c r="VUI264" s="277"/>
      <c r="VUJ264" s="277"/>
      <c r="VUK264" s="277"/>
      <c r="VUL264" s="277"/>
      <c r="VUM264" s="277"/>
      <c r="VUN264" s="277"/>
      <c r="VUO264" s="277"/>
      <c r="VUP264" s="402"/>
      <c r="VUQ264" s="404"/>
      <c r="VUR264" s="49"/>
      <c r="VUS264" s="49"/>
      <c r="VUT264" s="49"/>
      <c r="VUU264" s="99"/>
      <c r="VUV264" s="98"/>
      <c r="VUW264" s="49"/>
      <c r="VUX264" s="405"/>
      <c r="VUY264" s="405"/>
      <c r="VUZ264" s="277"/>
      <c r="VVA264" s="277"/>
      <c r="VVB264" s="277"/>
      <c r="VVC264" s="277"/>
      <c r="VVD264" s="277"/>
      <c r="VVE264" s="277"/>
      <c r="VVF264" s="277"/>
      <c r="VVG264" s="277"/>
      <c r="VVH264" s="402"/>
      <c r="VVI264" s="404"/>
      <c r="VVJ264" s="49"/>
      <c r="VVK264" s="49"/>
      <c r="VVL264" s="49"/>
      <c r="VVM264" s="99"/>
      <c r="VVN264" s="98"/>
      <c r="VVO264" s="49"/>
      <c r="VVP264" s="405"/>
      <c r="VVQ264" s="405"/>
      <c r="VVR264" s="277"/>
      <c r="VVS264" s="277"/>
      <c r="VVT264" s="277"/>
      <c r="VVU264" s="277"/>
      <c r="VVV264" s="277"/>
      <c r="VVW264" s="277"/>
      <c r="VVX264" s="277"/>
      <c r="VVY264" s="277"/>
      <c r="VVZ264" s="402"/>
      <c r="VWA264" s="404"/>
      <c r="VWB264" s="49"/>
      <c r="VWC264" s="49"/>
      <c r="VWD264" s="49"/>
      <c r="VWE264" s="99"/>
      <c r="VWF264" s="98"/>
      <c r="VWG264" s="49"/>
      <c r="VWH264" s="405"/>
      <c r="VWI264" s="405"/>
      <c r="VWJ264" s="277"/>
      <c r="VWK264" s="277"/>
      <c r="VWL264" s="277"/>
      <c r="VWM264" s="277"/>
      <c r="VWN264" s="277"/>
      <c r="VWO264" s="277"/>
      <c r="VWP264" s="277"/>
      <c r="VWQ264" s="277"/>
      <c r="VWR264" s="402"/>
      <c r="VWS264" s="404"/>
      <c r="VWT264" s="49"/>
      <c r="VWU264" s="49"/>
      <c r="VWV264" s="49"/>
      <c r="VWW264" s="99"/>
      <c r="VWX264" s="98"/>
      <c r="VWY264" s="49"/>
      <c r="VWZ264" s="405"/>
      <c r="VXA264" s="405"/>
      <c r="VXB264" s="277"/>
      <c r="VXC264" s="277"/>
      <c r="VXD264" s="277"/>
      <c r="VXE264" s="277"/>
      <c r="VXF264" s="277"/>
      <c r="VXG264" s="277"/>
      <c r="VXH264" s="277"/>
      <c r="VXI264" s="277"/>
      <c r="VXJ264" s="402"/>
      <c r="VXK264" s="404"/>
      <c r="VXL264" s="49"/>
      <c r="VXM264" s="49"/>
      <c r="VXN264" s="49"/>
      <c r="VXO264" s="99"/>
      <c r="VXP264" s="98"/>
      <c r="VXQ264" s="49"/>
      <c r="VXR264" s="405"/>
      <c r="VXS264" s="405"/>
      <c r="VXT264" s="277"/>
      <c r="VXU264" s="277"/>
      <c r="VXV264" s="277"/>
      <c r="VXW264" s="277"/>
      <c r="VXX264" s="277"/>
      <c r="VXY264" s="277"/>
      <c r="VXZ264" s="277"/>
      <c r="VYA264" s="277"/>
      <c r="VYB264" s="402"/>
      <c r="VYC264" s="404"/>
      <c r="VYD264" s="49"/>
      <c r="VYE264" s="49"/>
      <c r="VYF264" s="49"/>
      <c r="VYG264" s="99"/>
      <c r="VYH264" s="98"/>
      <c r="VYI264" s="49"/>
      <c r="VYJ264" s="405"/>
      <c r="VYK264" s="405"/>
      <c r="VYL264" s="277"/>
      <c r="VYM264" s="277"/>
      <c r="VYN264" s="277"/>
      <c r="VYO264" s="277"/>
      <c r="VYP264" s="277"/>
      <c r="VYQ264" s="277"/>
      <c r="VYR264" s="277"/>
      <c r="VYS264" s="277"/>
      <c r="VYT264" s="402"/>
      <c r="VYU264" s="404"/>
      <c r="VYV264" s="49"/>
      <c r="VYW264" s="49"/>
      <c r="VYX264" s="49"/>
      <c r="VYY264" s="99"/>
      <c r="VYZ264" s="98"/>
      <c r="VZA264" s="49"/>
      <c r="VZB264" s="405"/>
      <c r="VZC264" s="405"/>
      <c r="VZD264" s="277"/>
      <c r="VZE264" s="277"/>
      <c r="VZF264" s="277"/>
      <c r="VZG264" s="277"/>
      <c r="VZH264" s="277"/>
      <c r="VZI264" s="277"/>
      <c r="VZJ264" s="277"/>
      <c r="VZK264" s="277"/>
      <c r="VZL264" s="402"/>
      <c r="VZM264" s="404"/>
      <c r="VZN264" s="49"/>
      <c r="VZO264" s="49"/>
      <c r="VZP264" s="49"/>
      <c r="VZQ264" s="99"/>
      <c r="VZR264" s="98"/>
      <c r="VZS264" s="49"/>
      <c r="VZT264" s="405"/>
      <c r="VZU264" s="405"/>
      <c r="VZV264" s="277"/>
      <c r="VZW264" s="277"/>
      <c r="VZX264" s="277"/>
      <c r="VZY264" s="277"/>
      <c r="VZZ264" s="277"/>
      <c r="WAA264" s="277"/>
      <c r="WAB264" s="277"/>
      <c r="WAC264" s="277"/>
      <c r="WAD264" s="402"/>
      <c r="WAE264" s="404"/>
      <c r="WAF264" s="49"/>
      <c r="WAG264" s="49"/>
      <c r="WAH264" s="49"/>
      <c r="WAI264" s="99"/>
      <c r="WAJ264" s="98"/>
      <c r="WAK264" s="49"/>
      <c r="WAL264" s="405"/>
      <c r="WAM264" s="405"/>
      <c r="WAN264" s="277"/>
      <c r="WAO264" s="277"/>
      <c r="WAP264" s="277"/>
      <c r="WAQ264" s="277"/>
      <c r="WAR264" s="277"/>
      <c r="WAS264" s="277"/>
      <c r="WAT264" s="277"/>
      <c r="WAU264" s="277"/>
      <c r="WAV264" s="402"/>
      <c r="WAW264" s="404"/>
      <c r="WAX264" s="49"/>
      <c r="WAY264" s="49"/>
      <c r="WAZ264" s="49"/>
      <c r="WBA264" s="99"/>
      <c r="WBB264" s="98"/>
      <c r="WBC264" s="49"/>
      <c r="WBD264" s="405"/>
      <c r="WBE264" s="405"/>
      <c r="WBF264" s="277"/>
      <c r="WBG264" s="277"/>
      <c r="WBH264" s="277"/>
      <c r="WBI264" s="277"/>
      <c r="WBJ264" s="277"/>
      <c r="WBK264" s="277"/>
      <c r="WBL264" s="277"/>
      <c r="WBM264" s="277"/>
      <c r="WBN264" s="402"/>
      <c r="WBO264" s="404"/>
      <c r="WBP264" s="49"/>
      <c r="WBQ264" s="49"/>
      <c r="WBR264" s="49"/>
      <c r="WBS264" s="99"/>
      <c r="WBT264" s="98"/>
      <c r="WBU264" s="49"/>
      <c r="WBV264" s="405"/>
      <c r="WBW264" s="405"/>
      <c r="WBX264" s="277"/>
      <c r="WBY264" s="277"/>
      <c r="WBZ264" s="277"/>
      <c r="WCA264" s="277"/>
      <c r="WCB264" s="277"/>
      <c r="WCC264" s="277"/>
      <c r="WCD264" s="277"/>
      <c r="WCE264" s="277"/>
      <c r="WCF264" s="402"/>
      <c r="WCG264" s="404"/>
      <c r="WCH264" s="49"/>
      <c r="WCI264" s="49"/>
      <c r="WCJ264" s="49"/>
      <c r="WCK264" s="99"/>
      <c r="WCL264" s="98"/>
      <c r="WCM264" s="49"/>
      <c r="WCN264" s="405"/>
      <c r="WCO264" s="405"/>
      <c r="WCP264" s="277"/>
      <c r="WCQ264" s="277"/>
      <c r="WCR264" s="277"/>
      <c r="WCS264" s="277"/>
      <c r="WCT264" s="277"/>
      <c r="WCU264" s="277"/>
      <c r="WCV264" s="277"/>
      <c r="WCW264" s="277"/>
      <c r="WCX264" s="402"/>
      <c r="WCY264" s="404"/>
      <c r="WCZ264" s="49"/>
      <c r="WDA264" s="49"/>
      <c r="WDB264" s="49"/>
      <c r="WDC264" s="99"/>
      <c r="WDD264" s="98"/>
      <c r="WDE264" s="49"/>
      <c r="WDF264" s="405"/>
      <c r="WDG264" s="405"/>
      <c r="WDH264" s="277"/>
      <c r="WDI264" s="277"/>
      <c r="WDJ264" s="277"/>
      <c r="WDK264" s="277"/>
      <c r="WDL264" s="277"/>
      <c r="WDM264" s="277"/>
      <c r="WDN264" s="277"/>
      <c r="WDO264" s="277"/>
      <c r="WDP264" s="402"/>
      <c r="WDQ264" s="404"/>
      <c r="WDR264" s="49"/>
      <c r="WDS264" s="49"/>
      <c r="WDT264" s="49"/>
      <c r="WDU264" s="99"/>
      <c r="WDV264" s="98"/>
      <c r="WDW264" s="49"/>
      <c r="WDX264" s="405"/>
      <c r="WDY264" s="405"/>
      <c r="WDZ264" s="277"/>
      <c r="WEA264" s="277"/>
      <c r="WEB264" s="277"/>
      <c r="WEC264" s="277"/>
      <c r="WED264" s="277"/>
      <c r="WEE264" s="277"/>
      <c r="WEF264" s="277"/>
      <c r="WEG264" s="277"/>
      <c r="WEH264" s="402"/>
      <c r="WEI264" s="404"/>
      <c r="WEJ264" s="49"/>
      <c r="WEK264" s="49"/>
      <c r="WEL264" s="49"/>
      <c r="WEM264" s="99"/>
      <c r="WEN264" s="98"/>
      <c r="WEO264" s="49"/>
      <c r="WEP264" s="405"/>
      <c r="WEQ264" s="405"/>
      <c r="WER264" s="277"/>
      <c r="WES264" s="277"/>
      <c r="WET264" s="277"/>
      <c r="WEU264" s="277"/>
      <c r="WEV264" s="277"/>
      <c r="WEW264" s="277"/>
      <c r="WEX264" s="277"/>
      <c r="WEY264" s="277"/>
      <c r="WEZ264" s="402"/>
      <c r="WFA264" s="404"/>
      <c r="WFB264" s="49"/>
      <c r="WFC264" s="49"/>
      <c r="WFD264" s="49"/>
      <c r="WFE264" s="99"/>
      <c r="WFF264" s="98"/>
      <c r="WFG264" s="49"/>
      <c r="WFH264" s="405"/>
      <c r="WFI264" s="405"/>
      <c r="WFJ264" s="277"/>
      <c r="WFK264" s="277"/>
      <c r="WFL264" s="277"/>
      <c r="WFM264" s="277"/>
      <c r="WFN264" s="277"/>
      <c r="WFO264" s="277"/>
      <c r="WFP264" s="277"/>
      <c r="WFQ264" s="277"/>
      <c r="WFR264" s="402"/>
      <c r="WFS264" s="404"/>
      <c r="WFT264" s="49"/>
      <c r="WFU264" s="49"/>
      <c r="WFV264" s="49"/>
      <c r="WFW264" s="99"/>
      <c r="WFX264" s="98"/>
      <c r="WFY264" s="49"/>
      <c r="WFZ264" s="405"/>
      <c r="WGA264" s="405"/>
      <c r="WGB264" s="277"/>
      <c r="WGC264" s="277"/>
      <c r="WGD264" s="277"/>
      <c r="WGE264" s="277"/>
      <c r="WGF264" s="277"/>
      <c r="WGG264" s="277"/>
      <c r="WGH264" s="277"/>
      <c r="WGI264" s="277"/>
      <c r="WGJ264" s="402"/>
      <c r="WGK264" s="404"/>
      <c r="WGL264" s="49"/>
      <c r="WGM264" s="49"/>
      <c r="WGN264" s="49"/>
      <c r="WGO264" s="99"/>
      <c r="WGP264" s="98"/>
      <c r="WGQ264" s="49"/>
      <c r="WGR264" s="405"/>
      <c r="WGS264" s="405"/>
      <c r="WGT264" s="277"/>
      <c r="WGU264" s="277"/>
      <c r="WGV264" s="277"/>
      <c r="WGW264" s="277"/>
      <c r="WGX264" s="277"/>
      <c r="WGY264" s="277"/>
      <c r="WGZ264" s="277"/>
      <c r="WHA264" s="277"/>
      <c r="WHB264" s="402"/>
      <c r="WHC264" s="404"/>
      <c r="WHD264" s="49"/>
      <c r="WHE264" s="49"/>
      <c r="WHF264" s="49"/>
      <c r="WHG264" s="99"/>
      <c r="WHH264" s="98"/>
      <c r="WHI264" s="49"/>
      <c r="WHJ264" s="405"/>
      <c r="WHK264" s="405"/>
      <c r="WHL264" s="277"/>
      <c r="WHM264" s="277"/>
      <c r="WHN264" s="277"/>
      <c r="WHO264" s="277"/>
      <c r="WHP264" s="277"/>
      <c r="WHQ264" s="277"/>
      <c r="WHR264" s="277"/>
      <c r="WHS264" s="277"/>
      <c r="WHT264" s="402"/>
      <c r="WHU264" s="404"/>
      <c r="WHV264" s="49"/>
      <c r="WHW264" s="49"/>
      <c r="WHX264" s="49"/>
      <c r="WHY264" s="99"/>
      <c r="WHZ264" s="98"/>
      <c r="WIA264" s="49"/>
      <c r="WIB264" s="405"/>
      <c r="WIC264" s="405"/>
      <c r="WID264" s="277"/>
      <c r="WIE264" s="277"/>
      <c r="WIF264" s="277"/>
      <c r="WIG264" s="277"/>
      <c r="WIH264" s="277"/>
      <c r="WII264" s="277"/>
      <c r="WIJ264" s="277"/>
      <c r="WIK264" s="277"/>
      <c r="WIL264" s="402"/>
      <c r="WIM264" s="404"/>
      <c r="WIN264" s="49"/>
      <c r="WIO264" s="49"/>
      <c r="WIP264" s="49"/>
      <c r="WIQ264" s="99"/>
      <c r="WIR264" s="98"/>
      <c r="WIS264" s="49"/>
      <c r="WIT264" s="405"/>
      <c r="WIU264" s="405"/>
      <c r="WIV264" s="277"/>
      <c r="WIW264" s="277"/>
      <c r="WIX264" s="277"/>
      <c r="WIY264" s="277"/>
      <c r="WIZ264" s="277"/>
      <c r="WJA264" s="277"/>
      <c r="WJB264" s="277"/>
      <c r="WJC264" s="277"/>
      <c r="WJD264" s="402"/>
      <c r="WJE264" s="404"/>
      <c r="WJF264" s="49"/>
      <c r="WJG264" s="49"/>
      <c r="WJH264" s="49"/>
      <c r="WJI264" s="99"/>
      <c r="WJJ264" s="98"/>
      <c r="WJK264" s="49"/>
      <c r="WJL264" s="405"/>
      <c r="WJM264" s="405"/>
      <c r="WJN264" s="277"/>
      <c r="WJO264" s="277"/>
      <c r="WJP264" s="277"/>
      <c r="WJQ264" s="277"/>
      <c r="WJR264" s="277"/>
      <c r="WJS264" s="277"/>
      <c r="WJT264" s="277"/>
      <c r="WJU264" s="277"/>
      <c r="WJV264" s="402"/>
      <c r="WJW264" s="404"/>
      <c r="WJX264" s="49"/>
      <c r="WJY264" s="49"/>
      <c r="WJZ264" s="49"/>
      <c r="WKA264" s="99"/>
      <c r="WKB264" s="98"/>
      <c r="WKC264" s="49"/>
      <c r="WKD264" s="405"/>
      <c r="WKE264" s="405"/>
      <c r="WKF264" s="277"/>
      <c r="WKG264" s="277"/>
      <c r="WKH264" s="277"/>
      <c r="WKI264" s="277"/>
      <c r="WKJ264" s="277"/>
      <c r="WKK264" s="277"/>
      <c r="WKL264" s="277"/>
      <c r="WKM264" s="277"/>
      <c r="WKN264" s="402"/>
      <c r="WKO264" s="404"/>
      <c r="WKP264" s="49"/>
      <c r="WKQ264" s="49"/>
      <c r="WKR264" s="49"/>
      <c r="WKS264" s="99"/>
      <c r="WKT264" s="98"/>
      <c r="WKU264" s="49"/>
      <c r="WKV264" s="405"/>
      <c r="WKW264" s="405"/>
      <c r="WKX264" s="277"/>
      <c r="WKY264" s="277"/>
      <c r="WKZ264" s="277"/>
      <c r="WLA264" s="277"/>
      <c r="WLB264" s="277"/>
      <c r="WLC264" s="277"/>
      <c r="WLD264" s="277"/>
      <c r="WLE264" s="277"/>
      <c r="WLF264" s="402"/>
      <c r="WLG264" s="404"/>
      <c r="WLH264" s="49"/>
      <c r="WLI264" s="49"/>
      <c r="WLJ264" s="49"/>
      <c r="WLK264" s="99"/>
      <c r="WLL264" s="98"/>
      <c r="WLM264" s="49"/>
      <c r="WLN264" s="405"/>
      <c r="WLO264" s="405"/>
      <c r="WLP264" s="277"/>
      <c r="WLQ264" s="277"/>
      <c r="WLR264" s="277"/>
      <c r="WLS264" s="277"/>
      <c r="WLT264" s="277"/>
      <c r="WLU264" s="277"/>
      <c r="WLV264" s="277"/>
      <c r="WLW264" s="277"/>
      <c r="WLX264" s="402"/>
      <c r="WLY264" s="404"/>
      <c r="WLZ264" s="49"/>
      <c r="WMA264" s="49"/>
      <c r="WMB264" s="49"/>
      <c r="WMC264" s="99"/>
      <c r="WMD264" s="98"/>
      <c r="WME264" s="49"/>
      <c r="WMF264" s="405"/>
      <c r="WMG264" s="405"/>
      <c r="WMH264" s="277"/>
      <c r="WMI264" s="277"/>
      <c r="WMJ264" s="277"/>
      <c r="WMK264" s="277"/>
      <c r="WML264" s="277"/>
      <c r="WMM264" s="277"/>
      <c r="WMN264" s="277"/>
      <c r="WMO264" s="277"/>
      <c r="WMP264" s="402"/>
      <c r="WMQ264" s="404"/>
      <c r="WMR264" s="49"/>
      <c r="WMS264" s="49"/>
      <c r="WMT264" s="49"/>
      <c r="WMU264" s="99"/>
      <c r="WMV264" s="98"/>
      <c r="WMW264" s="49"/>
      <c r="WMX264" s="405"/>
      <c r="WMY264" s="405"/>
      <c r="WMZ264" s="277"/>
      <c r="WNA264" s="277"/>
      <c r="WNB264" s="277"/>
      <c r="WNC264" s="277"/>
      <c r="WND264" s="277"/>
      <c r="WNE264" s="277"/>
      <c r="WNF264" s="277"/>
      <c r="WNG264" s="277"/>
      <c r="WNH264" s="402"/>
      <c r="WNI264" s="404"/>
      <c r="WNJ264" s="49"/>
      <c r="WNK264" s="49"/>
      <c r="WNL264" s="49"/>
      <c r="WNM264" s="99"/>
      <c r="WNN264" s="98"/>
      <c r="WNO264" s="49"/>
      <c r="WNP264" s="405"/>
      <c r="WNQ264" s="405"/>
      <c r="WNR264" s="277"/>
      <c r="WNS264" s="277"/>
      <c r="WNT264" s="277"/>
      <c r="WNU264" s="277"/>
      <c r="WNV264" s="277"/>
      <c r="WNW264" s="277"/>
      <c r="WNX264" s="277"/>
      <c r="WNY264" s="277"/>
      <c r="WNZ264" s="402"/>
      <c r="WOA264" s="404"/>
      <c r="WOB264" s="49"/>
      <c r="WOC264" s="49"/>
      <c r="WOD264" s="49"/>
      <c r="WOE264" s="99"/>
      <c r="WOF264" s="98"/>
      <c r="WOG264" s="49"/>
      <c r="WOH264" s="405"/>
      <c r="WOI264" s="405"/>
      <c r="WOJ264" s="277"/>
      <c r="WOK264" s="277"/>
      <c r="WOL264" s="277"/>
      <c r="WOM264" s="277"/>
      <c r="WON264" s="277"/>
      <c r="WOO264" s="277"/>
      <c r="WOP264" s="277"/>
      <c r="WOQ264" s="277"/>
      <c r="WOR264" s="402"/>
      <c r="WOS264" s="404"/>
      <c r="WOT264" s="49"/>
      <c r="WOU264" s="49"/>
      <c r="WOV264" s="49"/>
      <c r="WOW264" s="99"/>
      <c r="WOX264" s="98"/>
      <c r="WOY264" s="49"/>
      <c r="WOZ264" s="405"/>
      <c r="WPA264" s="405"/>
      <c r="WPB264" s="277"/>
      <c r="WPC264" s="277"/>
      <c r="WPD264" s="277"/>
      <c r="WPE264" s="277"/>
      <c r="WPF264" s="277"/>
      <c r="WPG264" s="277"/>
      <c r="WPH264" s="277"/>
      <c r="WPI264" s="277"/>
      <c r="WPJ264" s="402"/>
      <c r="WPK264" s="404"/>
      <c r="WPL264" s="49"/>
      <c r="WPM264" s="49"/>
      <c r="WPN264" s="49"/>
      <c r="WPO264" s="99"/>
      <c r="WPP264" s="98"/>
      <c r="WPQ264" s="49"/>
      <c r="WPR264" s="405"/>
      <c r="WPS264" s="405"/>
      <c r="WPT264" s="277"/>
      <c r="WPU264" s="277"/>
      <c r="WPV264" s="277"/>
      <c r="WPW264" s="277"/>
      <c r="WPX264" s="277"/>
      <c r="WPY264" s="277"/>
      <c r="WPZ264" s="277"/>
      <c r="WQA264" s="277"/>
      <c r="WQB264" s="402"/>
      <c r="WQC264" s="404"/>
      <c r="WQD264" s="49"/>
      <c r="WQE264" s="49"/>
      <c r="WQF264" s="49"/>
      <c r="WQG264" s="99"/>
      <c r="WQH264" s="98"/>
      <c r="WQI264" s="49"/>
      <c r="WQJ264" s="405"/>
      <c r="WQK264" s="405"/>
      <c r="WQL264" s="277"/>
      <c r="WQM264" s="277"/>
      <c r="WQN264" s="277"/>
      <c r="WQO264" s="277"/>
      <c r="WQP264" s="277"/>
      <c r="WQQ264" s="277"/>
      <c r="WQR264" s="277"/>
      <c r="WQS264" s="277"/>
      <c r="WQT264" s="402"/>
      <c r="WQU264" s="404"/>
      <c r="WQV264" s="49"/>
      <c r="WQW264" s="49"/>
      <c r="WQX264" s="49"/>
      <c r="WQY264" s="99"/>
      <c r="WQZ264" s="98"/>
      <c r="WRA264" s="49"/>
      <c r="WRB264" s="405"/>
      <c r="WRC264" s="405"/>
      <c r="WRD264" s="277"/>
      <c r="WRE264" s="277"/>
      <c r="WRF264" s="277"/>
      <c r="WRG264" s="277"/>
      <c r="WRH264" s="277"/>
      <c r="WRI264" s="277"/>
      <c r="WRJ264" s="277"/>
      <c r="WRK264" s="277"/>
      <c r="WRL264" s="402"/>
      <c r="WRM264" s="404"/>
      <c r="WRN264" s="49"/>
      <c r="WRO264" s="49"/>
      <c r="WRP264" s="49"/>
      <c r="WRQ264" s="99"/>
      <c r="WRR264" s="98"/>
      <c r="WRS264" s="49"/>
      <c r="WRT264" s="405"/>
      <c r="WRU264" s="405"/>
      <c r="WRV264" s="277"/>
      <c r="WRW264" s="277"/>
      <c r="WRX264" s="277"/>
      <c r="WRY264" s="277"/>
      <c r="WRZ264" s="277"/>
      <c r="WSA264" s="277"/>
      <c r="WSB264" s="277"/>
      <c r="WSC264" s="277"/>
      <c r="WSD264" s="402"/>
      <c r="WSE264" s="404"/>
      <c r="WSF264" s="49"/>
      <c r="WSG264" s="49"/>
      <c r="WSH264" s="49"/>
      <c r="WSI264" s="99"/>
      <c r="WSJ264" s="98"/>
      <c r="WSK264" s="49"/>
      <c r="WSL264" s="405"/>
      <c r="WSM264" s="405"/>
      <c r="WSN264" s="277"/>
      <c r="WSO264" s="277"/>
      <c r="WSP264" s="277"/>
      <c r="WSQ264" s="277"/>
      <c r="WSR264" s="277"/>
      <c r="WSS264" s="277"/>
      <c r="WST264" s="277"/>
      <c r="WSU264" s="277"/>
      <c r="WSV264" s="402"/>
      <c r="WSW264" s="404"/>
      <c r="WSX264" s="49"/>
      <c r="WSY264" s="49"/>
      <c r="WSZ264" s="49"/>
      <c r="WTA264" s="99"/>
      <c r="WTB264" s="98"/>
      <c r="WTC264" s="49"/>
      <c r="WTD264" s="405"/>
      <c r="WTE264" s="405"/>
      <c r="WTF264" s="277"/>
      <c r="WTG264" s="277"/>
      <c r="WTH264" s="277"/>
      <c r="WTI264" s="277"/>
      <c r="WTJ264" s="277"/>
      <c r="WTK264" s="277"/>
      <c r="WTL264" s="277"/>
      <c r="WTM264" s="277"/>
      <c r="WTN264" s="402"/>
      <c r="WTO264" s="404"/>
      <c r="WTP264" s="49"/>
      <c r="WTQ264" s="49"/>
      <c r="WTR264" s="49"/>
      <c r="WTS264" s="99"/>
      <c r="WTT264" s="98"/>
      <c r="WTU264" s="49"/>
      <c r="WTV264" s="405"/>
      <c r="WTW264" s="405"/>
      <c r="WTX264" s="277"/>
      <c r="WTY264" s="277"/>
      <c r="WTZ264" s="277"/>
      <c r="WUA264" s="277"/>
      <c r="WUB264" s="277"/>
      <c r="WUC264" s="277"/>
      <c r="WUD264" s="277"/>
      <c r="WUE264" s="277"/>
      <c r="WUF264" s="402"/>
      <c r="WUG264" s="404"/>
      <c r="WUH264" s="49"/>
      <c r="WUI264" s="49"/>
      <c r="WUJ264" s="49"/>
      <c r="WUK264" s="99"/>
      <c r="WUL264" s="98"/>
      <c r="WUM264" s="49"/>
      <c r="WUN264" s="405"/>
      <c r="WUO264" s="405"/>
      <c r="WUP264" s="277"/>
      <c r="WUQ264" s="277"/>
      <c r="WUR264" s="277"/>
      <c r="WUS264" s="277"/>
      <c r="WUT264" s="277"/>
      <c r="WUU264" s="277"/>
      <c r="WUV264" s="277"/>
      <c r="WUW264" s="277"/>
      <c r="WUX264" s="402"/>
      <c r="WUY264" s="404"/>
      <c r="WUZ264" s="49"/>
      <c r="WVA264" s="49"/>
      <c r="WVB264" s="49"/>
      <c r="WVC264" s="99"/>
      <c r="WVD264" s="98"/>
      <c r="WVE264" s="49"/>
      <c r="WVF264" s="405"/>
      <c r="WVG264" s="405"/>
      <c r="WVH264" s="277"/>
      <c r="WVI264" s="277"/>
      <c r="WVJ264" s="277"/>
      <c r="WVK264" s="277"/>
      <c r="WVL264" s="277"/>
      <c r="WVM264" s="277"/>
      <c r="WVN264" s="277"/>
      <c r="WVO264" s="277"/>
      <c r="WVP264" s="402"/>
      <c r="WVQ264" s="404"/>
      <c r="WVR264" s="49"/>
      <c r="WVS264" s="49"/>
      <c r="WVT264" s="49"/>
      <c r="WVU264" s="99"/>
      <c r="WVV264" s="98"/>
      <c r="WVW264" s="49"/>
      <c r="WVX264" s="405"/>
      <c r="WVY264" s="405"/>
      <c r="WVZ264" s="277"/>
      <c r="WWA264" s="277"/>
      <c r="WWB264" s="277"/>
      <c r="WWC264" s="277"/>
      <c r="WWD264" s="277"/>
      <c r="WWE264" s="277"/>
      <c r="WWF264" s="277"/>
      <c r="WWG264" s="277"/>
      <c r="WWH264" s="402"/>
      <c r="WWI264" s="404"/>
      <c r="WWJ264" s="49"/>
      <c r="WWK264" s="49"/>
      <c r="WWL264" s="49"/>
      <c r="WWM264" s="99"/>
      <c r="WWN264" s="98"/>
      <c r="WWO264" s="49"/>
      <c r="WWP264" s="405"/>
      <c r="WWQ264" s="405"/>
      <c r="WWR264" s="277"/>
      <c r="WWS264" s="277"/>
      <c r="WWT264" s="277"/>
      <c r="WWU264" s="277"/>
      <c r="WWV264" s="277"/>
      <c r="WWW264" s="277"/>
      <c r="WWX264" s="277"/>
      <c r="WWY264" s="277"/>
      <c r="WWZ264" s="402"/>
      <c r="WXA264" s="404"/>
      <c r="WXB264" s="49"/>
      <c r="WXC264" s="49"/>
      <c r="WXD264" s="49"/>
      <c r="WXE264" s="99"/>
      <c r="WXF264" s="98"/>
      <c r="WXG264" s="49"/>
      <c r="WXH264" s="405"/>
      <c r="WXI264" s="405"/>
      <c r="WXJ264" s="277"/>
      <c r="WXK264" s="277"/>
      <c r="WXL264" s="277"/>
      <c r="WXM264" s="277"/>
      <c r="WXN264" s="277"/>
      <c r="WXO264" s="277"/>
      <c r="WXP264" s="277"/>
      <c r="WXQ264" s="277"/>
      <c r="WXR264" s="402"/>
      <c r="WXS264" s="404"/>
      <c r="WXT264" s="49"/>
      <c r="WXU264" s="49"/>
      <c r="WXV264" s="49"/>
      <c r="WXW264" s="99"/>
      <c r="WXX264" s="98"/>
      <c r="WXY264" s="49"/>
      <c r="WXZ264" s="405"/>
      <c r="WYA264" s="405"/>
      <c r="WYB264" s="277"/>
      <c r="WYC264" s="277"/>
      <c r="WYD264" s="277"/>
      <c r="WYE264" s="277"/>
      <c r="WYF264" s="277"/>
      <c r="WYG264" s="277"/>
      <c r="WYH264" s="277"/>
      <c r="WYI264" s="277"/>
      <c r="WYJ264" s="402"/>
      <c r="WYK264" s="404"/>
      <c r="WYL264" s="49"/>
      <c r="WYM264" s="49"/>
      <c r="WYN264" s="49"/>
      <c r="WYO264" s="99"/>
      <c r="WYP264" s="98"/>
      <c r="WYQ264" s="49"/>
      <c r="WYR264" s="405"/>
      <c r="WYS264" s="405"/>
      <c r="WYT264" s="277"/>
      <c r="WYU264" s="277"/>
      <c r="WYV264" s="277"/>
      <c r="WYW264" s="277"/>
      <c r="WYX264" s="277"/>
      <c r="WYY264" s="277"/>
      <c r="WYZ264" s="277"/>
      <c r="WZA264" s="277"/>
      <c r="WZB264" s="402"/>
      <c r="WZC264" s="404"/>
      <c r="WZD264" s="49"/>
      <c r="WZE264" s="49"/>
      <c r="WZF264" s="49"/>
      <c r="WZG264" s="99"/>
      <c r="WZH264" s="98"/>
      <c r="WZI264" s="49"/>
      <c r="WZJ264" s="405"/>
      <c r="WZK264" s="405"/>
      <c r="WZL264" s="277"/>
      <c r="WZM264" s="277"/>
      <c r="WZN264" s="277"/>
      <c r="WZO264" s="277"/>
      <c r="WZP264" s="277"/>
      <c r="WZQ264" s="277"/>
      <c r="WZR264" s="277"/>
      <c r="WZS264" s="277"/>
      <c r="WZT264" s="402"/>
      <c r="WZU264" s="404"/>
      <c r="WZV264" s="49"/>
      <c r="WZW264" s="49"/>
      <c r="WZX264" s="49"/>
      <c r="WZY264" s="99"/>
      <c r="WZZ264" s="98"/>
      <c r="XAA264" s="49"/>
      <c r="XAB264" s="405"/>
      <c r="XAC264" s="405"/>
      <c r="XAD264" s="277"/>
      <c r="XAE264" s="277"/>
      <c r="XAF264" s="277"/>
      <c r="XAG264" s="277"/>
      <c r="XAH264" s="277"/>
      <c r="XAI264" s="277"/>
      <c r="XAJ264" s="277"/>
      <c r="XAK264" s="277"/>
      <c r="XAL264" s="402"/>
      <c r="XAM264" s="404"/>
      <c r="XAN264" s="49"/>
      <c r="XAO264" s="49"/>
      <c r="XAP264" s="49"/>
      <c r="XAQ264" s="99"/>
      <c r="XAR264" s="98"/>
      <c r="XAS264" s="49"/>
      <c r="XAT264" s="405"/>
      <c r="XAU264" s="405"/>
      <c r="XAV264" s="277"/>
      <c r="XAW264" s="277"/>
      <c r="XAX264" s="277"/>
      <c r="XAY264" s="277"/>
      <c r="XAZ264" s="277"/>
      <c r="XBA264" s="277"/>
      <c r="XBB264" s="277"/>
      <c r="XBC264" s="277"/>
      <c r="XBD264" s="402"/>
      <c r="XBE264" s="404"/>
      <c r="XBF264" s="49"/>
      <c r="XBG264" s="49"/>
      <c r="XBH264" s="49"/>
      <c r="XBI264" s="99"/>
      <c r="XBJ264" s="98"/>
      <c r="XBK264" s="49"/>
      <c r="XBL264" s="405"/>
      <c r="XBM264" s="405"/>
      <c r="XBN264" s="277"/>
      <c r="XBO264" s="277"/>
      <c r="XBP264" s="277"/>
      <c r="XBQ264" s="277"/>
      <c r="XBR264" s="277"/>
      <c r="XBS264" s="277"/>
      <c r="XBT264" s="277"/>
      <c r="XBU264" s="277"/>
      <c r="XBV264" s="402"/>
      <c r="XBW264" s="404"/>
      <c r="XBX264" s="49"/>
      <c r="XBY264" s="49"/>
      <c r="XBZ264" s="49"/>
      <c r="XCA264" s="99"/>
      <c r="XCB264" s="98"/>
      <c r="XCC264" s="49"/>
      <c r="XCD264" s="405"/>
      <c r="XCE264" s="405"/>
      <c r="XCF264" s="277"/>
      <c r="XCG264" s="277"/>
      <c r="XCH264" s="277"/>
      <c r="XCI264" s="277"/>
      <c r="XCJ264" s="277"/>
      <c r="XCK264" s="277"/>
      <c r="XCL264" s="277"/>
      <c r="XCM264" s="277"/>
      <c r="XCN264" s="402"/>
      <c r="XCO264" s="404"/>
      <c r="XCP264" s="49"/>
      <c r="XCQ264" s="49"/>
      <c r="XCR264" s="49"/>
      <c r="XCS264" s="99"/>
      <c r="XCT264" s="98"/>
      <c r="XCU264" s="49"/>
      <c r="XCV264" s="405"/>
      <c r="XCW264" s="405"/>
      <c r="XCX264" s="277"/>
      <c r="XCY264" s="277"/>
      <c r="XCZ264" s="277"/>
      <c r="XDA264" s="277"/>
      <c r="XDB264" s="277"/>
      <c r="XDC264" s="277"/>
      <c r="XDD264" s="277"/>
      <c r="XDE264" s="277"/>
      <c r="XDF264" s="402"/>
      <c r="XDG264" s="404"/>
      <c r="XDH264" s="49"/>
      <c r="XDI264" s="49"/>
      <c r="XDJ264" s="49"/>
    </row>
    <row r="265" spans="1:16338" s="407" customFormat="1" x14ac:dyDescent="0.2">
      <c r="A265" s="234"/>
      <c r="B265" s="208"/>
      <c r="C265" s="208"/>
      <c r="D265" s="208"/>
      <c r="E265" s="362"/>
      <c r="F265" s="376" t="s">
        <v>236</v>
      </c>
      <c r="G265" s="202"/>
      <c r="H265" s="207"/>
      <c r="I265" s="207"/>
      <c r="J265" s="572">
        <v>200</v>
      </c>
      <c r="K265" s="207"/>
      <c r="L265" s="417">
        <v>200</v>
      </c>
      <c r="M265" s="550"/>
      <c r="N265" s="320"/>
      <c r="O265" s="522"/>
      <c r="P265" s="522"/>
      <c r="Q265" s="522"/>
      <c r="R265" s="485"/>
      <c r="S265" s="277"/>
      <c r="T265" s="277"/>
      <c r="U265" s="277"/>
      <c r="V265" s="277"/>
      <c r="W265" s="277"/>
      <c r="X265" s="277"/>
      <c r="Y265" s="277"/>
      <c r="Z265" s="402"/>
      <c r="AA265" s="404"/>
      <c r="AB265" s="49"/>
      <c r="AC265" s="49"/>
      <c r="AD265" s="49"/>
      <c r="AE265" s="99"/>
      <c r="AF265" s="98"/>
      <c r="AG265" s="49"/>
      <c r="AH265" s="405"/>
      <c r="AI265" s="405"/>
      <c r="AJ265" s="277"/>
      <c r="AK265" s="277"/>
      <c r="AL265" s="277"/>
      <c r="AM265" s="277"/>
      <c r="AN265" s="277"/>
      <c r="AO265" s="277"/>
      <c r="AP265" s="277"/>
      <c r="AQ265" s="277"/>
      <c r="AR265" s="402"/>
      <c r="AS265" s="404"/>
      <c r="AT265" s="49"/>
      <c r="AU265" s="49"/>
      <c r="AV265" s="49"/>
      <c r="AW265" s="99"/>
      <c r="AX265" s="98"/>
      <c r="AY265" s="49"/>
      <c r="AZ265" s="405"/>
      <c r="BA265" s="405"/>
      <c r="BB265" s="277"/>
      <c r="BC265" s="277"/>
      <c r="BD265" s="277"/>
      <c r="BE265" s="277"/>
      <c r="BF265" s="277"/>
      <c r="BG265" s="277"/>
      <c r="BH265" s="277"/>
      <c r="BI265" s="277"/>
      <c r="BJ265" s="402"/>
      <c r="BK265" s="404"/>
      <c r="BL265" s="49"/>
      <c r="BM265" s="49"/>
      <c r="BN265" s="49"/>
      <c r="BO265" s="99"/>
      <c r="BP265" s="98"/>
      <c r="BQ265" s="49"/>
      <c r="BR265" s="405"/>
      <c r="BS265" s="405"/>
      <c r="BT265" s="277"/>
      <c r="BU265" s="277"/>
      <c r="BV265" s="277"/>
      <c r="BW265" s="277"/>
      <c r="BX265" s="277"/>
      <c r="BY265" s="277"/>
      <c r="BZ265" s="277"/>
      <c r="CA265" s="277"/>
      <c r="CB265" s="402"/>
      <c r="CC265" s="404"/>
      <c r="CD265" s="49"/>
      <c r="CE265" s="49"/>
      <c r="CF265" s="49"/>
      <c r="CG265" s="99"/>
      <c r="CH265" s="98"/>
      <c r="CI265" s="49"/>
      <c r="CJ265" s="405"/>
      <c r="CK265" s="405"/>
      <c r="CL265" s="277"/>
      <c r="CM265" s="277"/>
      <c r="CN265" s="277"/>
      <c r="CO265" s="277"/>
      <c r="CP265" s="277"/>
      <c r="CQ265" s="277"/>
      <c r="CR265" s="277"/>
      <c r="CS265" s="277"/>
      <c r="CT265" s="402"/>
      <c r="CU265" s="404"/>
      <c r="CV265" s="49"/>
      <c r="CW265" s="49"/>
      <c r="CX265" s="49"/>
      <c r="CY265" s="99"/>
      <c r="CZ265" s="98"/>
      <c r="DA265" s="49"/>
      <c r="DB265" s="405"/>
      <c r="DC265" s="405"/>
      <c r="DD265" s="277"/>
      <c r="DE265" s="277"/>
      <c r="DF265" s="277"/>
      <c r="DG265" s="277"/>
      <c r="DH265" s="277"/>
      <c r="DI265" s="277"/>
      <c r="DJ265" s="277"/>
      <c r="DK265" s="277"/>
      <c r="DL265" s="402"/>
      <c r="DM265" s="404"/>
      <c r="DN265" s="49"/>
      <c r="DO265" s="49"/>
      <c r="DP265" s="49"/>
      <c r="DQ265" s="99"/>
      <c r="DR265" s="98"/>
      <c r="DS265" s="49"/>
      <c r="DT265" s="405"/>
      <c r="DU265" s="405"/>
      <c r="DV265" s="277"/>
      <c r="DW265" s="277"/>
      <c r="DX265" s="277"/>
      <c r="DY265" s="277"/>
      <c r="DZ265" s="277"/>
      <c r="EA265" s="277"/>
      <c r="EB265" s="277"/>
      <c r="EC265" s="277"/>
      <c r="ED265" s="402"/>
      <c r="EE265" s="404"/>
      <c r="EF265" s="49"/>
      <c r="EG265" s="49"/>
      <c r="EH265" s="49"/>
      <c r="EI265" s="99"/>
      <c r="EJ265" s="98"/>
      <c r="EK265" s="49"/>
      <c r="EL265" s="405"/>
      <c r="EM265" s="405"/>
      <c r="EN265" s="277"/>
      <c r="EO265" s="277"/>
      <c r="EP265" s="277"/>
      <c r="EQ265" s="277"/>
      <c r="ER265" s="277"/>
      <c r="ES265" s="277"/>
      <c r="ET265" s="277"/>
      <c r="EU265" s="277"/>
      <c r="EV265" s="402"/>
      <c r="EW265" s="404"/>
      <c r="EX265" s="49"/>
      <c r="EY265" s="49"/>
      <c r="EZ265" s="49"/>
      <c r="FA265" s="99"/>
      <c r="FB265" s="98"/>
      <c r="FC265" s="49"/>
      <c r="FD265" s="405"/>
      <c r="FE265" s="405"/>
      <c r="FF265" s="277"/>
      <c r="FG265" s="277"/>
      <c r="FH265" s="277"/>
      <c r="FI265" s="277"/>
      <c r="FJ265" s="277"/>
      <c r="FK265" s="277"/>
      <c r="FL265" s="277"/>
      <c r="FM265" s="277"/>
      <c r="FN265" s="402"/>
      <c r="FO265" s="404"/>
      <c r="FP265" s="49"/>
      <c r="FQ265" s="49"/>
      <c r="FR265" s="49"/>
      <c r="FS265" s="99"/>
      <c r="FT265" s="98"/>
      <c r="FU265" s="49"/>
      <c r="FV265" s="405"/>
      <c r="FW265" s="405"/>
      <c r="FX265" s="277"/>
      <c r="FY265" s="277"/>
      <c r="FZ265" s="277"/>
      <c r="GA265" s="277"/>
      <c r="GB265" s="277"/>
      <c r="GC265" s="277"/>
      <c r="GD265" s="277"/>
      <c r="GE265" s="277"/>
      <c r="GF265" s="402"/>
      <c r="GG265" s="404"/>
      <c r="GH265" s="49"/>
      <c r="GI265" s="49"/>
      <c r="GJ265" s="49"/>
      <c r="GK265" s="99"/>
      <c r="GL265" s="98"/>
      <c r="GM265" s="49"/>
      <c r="GN265" s="405"/>
      <c r="GO265" s="405"/>
      <c r="GP265" s="277"/>
      <c r="GQ265" s="277"/>
      <c r="GR265" s="277"/>
      <c r="GS265" s="277"/>
      <c r="GT265" s="277"/>
      <c r="GU265" s="277"/>
      <c r="GV265" s="277"/>
      <c r="GW265" s="277"/>
      <c r="GX265" s="402"/>
      <c r="GY265" s="404"/>
      <c r="GZ265" s="49"/>
      <c r="HA265" s="49"/>
      <c r="HB265" s="49"/>
      <c r="HC265" s="99"/>
      <c r="HD265" s="98"/>
      <c r="HE265" s="49"/>
      <c r="HF265" s="405"/>
      <c r="HG265" s="405"/>
      <c r="HH265" s="277"/>
      <c r="HI265" s="277"/>
      <c r="HJ265" s="277"/>
      <c r="HK265" s="277"/>
      <c r="HL265" s="277"/>
      <c r="HM265" s="277"/>
      <c r="HN265" s="277"/>
      <c r="HO265" s="277"/>
      <c r="HP265" s="402"/>
      <c r="HQ265" s="404"/>
      <c r="HR265" s="49"/>
      <c r="HS265" s="49"/>
      <c r="HT265" s="49"/>
      <c r="HU265" s="99"/>
      <c r="HV265" s="98"/>
      <c r="HW265" s="49"/>
      <c r="HX265" s="405"/>
      <c r="HY265" s="405"/>
      <c r="HZ265" s="277"/>
      <c r="IA265" s="277"/>
      <c r="IB265" s="277"/>
      <c r="IC265" s="277"/>
      <c r="ID265" s="277"/>
      <c r="IE265" s="277"/>
      <c r="IF265" s="277"/>
      <c r="IG265" s="277"/>
      <c r="IH265" s="402"/>
      <c r="II265" s="404"/>
      <c r="IJ265" s="49"/>
      <c r="IK265" s="49"/>
      <c r="IL265" s="49"/>
      <c r="IM265" s="99"/>
      <c r="IN265" s="98"/>
      <c r="IO265" s="49"/>
      <c r="IP265" s="405"/>
      <c r="IQ265" s="405"/>
      <c r="IR265" s="277"/>
      <c r="IS265" s="277"/>
      <c r="IT265" s="277"/>
      <c r="IU265" s="277"/>
      <c r="IV265" s="277"/>
      <c r="IW265" s="277"/>
      <c r="IX265" s="277"/>
      <c r="IY265" s="277"/>
      <c r="IZ265" s="402"/>
      <c r="JA265" s="404"/>
      <c r="JB265" s="49"/>
      <c r="JC265" s="49"/>
      <c r="JD265" s="49"/>
      <c r="JE265" s="99"/>
      <c r="JF265" s="98"/>
      <c r="JG265" s="49"/>
      <c r="JH265" s="405"/>
      <c r="JI265" s="405"/>
      <c r="JJ265" s="277"/>
      <c r="JK265" s="277"/>
      <c r="JL265" s="277"/>
      <c r="JM265" s="277"/>
      <c r="JN265" s="277"/>
      <c r="JO265" s="277"/>
      <c r="JP265" s="277"/>
      <c r="JQ265" s="277"/>
      <c r="JR265" s="402"/>
      <c r="JS265" s="404"/>
      <c r="JT265" s="49"/>
      <c r="JU265" s="49"/>
      <c r="JV265" s="49"/>
      <c r="JW265" s="99"/>
      <c r="JX265" s="98"/>
      <c r="JY265" s="49"/>
      <c r="JZ265" s="405"/>
      <c r="KA265" s="405"/>
      <c r="KB265" s="277"/>
      <c r="KC265" s="277"/>
      <c r="KD265" s="277"/>
      <c r="KE265" s="277"/>
      <c r="KF265" s="277"/>
      <c r="KG265" s="277"/>
      <c r="KH265" s="277"/>
      <c r="KI265" s="277"/>
      <c r="KJ265" s="402"/>
      <c r="KK265" s="404"/>
      <c r="KL265" s="49"/>
      <c r="KM265" s="49"/>
      <c r="KN265" s="49"/>
      <c r="KO265" s="99"/>
      <c r="KP265" s="98"/>
      <c r="KQ265" s="49"/>
      <c r="KR265" s="405"/>
      <c r="KS265" s="405"/>
      <c r="KT265" s="277"/>
      <c r="KU265" s="277"/>
      <c r="KV265" s="277"/>
      <c r="KW265" s="277"/>
      <c r="KX265" s="277"/>
      <c r="KY265" s="277"/>
      <c r="KZ265" s="277"/>
      <c r="LA265" s="277"/>
      <c r="LB265" s="402"/>
      <c r="LC265" s="404"/>
      <c r="LD265" s="49"/>
      <c r="LE265" s="49"/>
      <c r="LF265" s="49"/>
      <c r="LG265" s="99"/>
      <c r="LH265" s="98"/>
      <c r="LI265" s="49"/>
      <c r="LJ265" s="405"/>
      <c r="LK265" s="405"/>
      <c r="LL265" s="277"/>
      <c r="LM265" s="277"/>
      <c r="LN265" s="277"/>
      <c r="LO265" s="277"/>
      <c r="LP265" s="277"/>
      <c r="LQ265" s="277"/>
      <c r="LR265" s="277"/>
      <c r="LS265" s="277"/>
      <c r="LT265" s="402"/>
      <c r="LU265" s="404"/>
      <c r="LV265" s="49"/>
      <c r="LW265" s="49"/>
      <c r="LX265" s="49"/>
      <c r="LY265" s="99"/>
      <c r="LZ265" s="98"/>
      <c r="MA265" s="49"/>
      <c r="MB265" s="405"/>
      <c r="MC265" s="405"/>
      <c r="MD265" s="277"/>
      <c r="ME265" s="277"/>
      <c r="MF265" s="277"/>
      <c r="MG265" s="277"/>
      <c r="MH265" s="277"/>
      <c r="MI265" s="277"/>
      <c r="MJ265" s="277"/>
      <c r="MK265" s="277"/>
      <c r="ML265" s="402"/>
      <c r="MM265" s="404"/>
      <c r="MN265" s="49"/>
      <c r="MO265" s="49"/>
      <c r="MP265" s="49"/>
      <c r="MQ265" s="99"/>
      <c r="MR265" s="98"/>
      <c r="MS265" s="49"/>
      <c r="MT265" s="405"/>
      <c r="MU265" s="405"/>
      <c r="MV265" s="277"/>
      <c r="MW265" s="277"/>
      <c r="MX265" s="277"/>
      <c r="MY265" s="277"/>
      <c r="MZ265" s="277"/>
      <c r="NA265" s="277"/>
      <c r="NB265" s="277"/>
      <c r="NC265" s="277"/>
      <c r="ND265" s="402"/>
      <c r="NE265" s="404"/>
      <c r="NF265" s="49"/>
      <c r="NG265" s="49"/>
      <c r="NH265" s="49"/>
      <c r="NI265" s="99"/>
      <c r="NJ265" s="98"/>
      <c r="NK265" s="49"/>
      <c r="NL265" s="405"/>
      <c r="NM265" s="405"/>
      <c r="NN265" s="277"/>
      <c r="NO265" s="277"/>
      <c r="NP265" s="277"/>
      <c r="NQ265" s="277"/>
      <c r="NR265" s="277"/>
      <c r="NS265" s="277"/>
      <c r="NT265" s="277"/>
      <c r="NU265" s="277"/>
      <c r="NV265" s="402"/>
      <c r="NW265" s="404"/>
      <c r="NX265" s="49"/>
      <c r="NY265" s="49"/>
      <c r="NZ265" s="49"/>
      <c r="OA265" s="99"/>
      <c r="OB265" s="98"/>
      <c r="OC265" s="49"/>
      <c r="OD265" s="405"/>
      <c r="OE265" s="405"/>
      <c r="OF265" s="277"/>
      <c r="OG265" s="277"/>
      <c r="OH265" s="277"/>
      <c r="OI265" s="277"/>
      <c r="OJ265" s="277"/>
      <c r="OK265" s="277"/>
      <c r="OL265" s="277"/>
      <c r="OM265" s="277"/>
      <c r="ON265" s="402"/>
      <c r="OO265" s="404"/>
      <c r="OP265" s="49"/>
      <c r="OQ265" s="49"/>
      <c r="OR265" s="49"/>
      <c r="OS265" s="99"/>
      <c r="OT265" s="98"/>
      <c r="OU265" s="49"/>
      <c r="OV265" s="405"/>
      <c r="OW265" s="405"/>
      <c r="OX265" s="277"/>
      <c r="OY265" s="277"/>
      <c r="OZ265" s="277"/>
      <c r="PA265" s="277"/>
      <c r="PB265" s="277"/>
      <c r="PC265" s="277"/>
      <c r="PD265" s="277"/>
      <c r="PE265" s="277"/>
      <c r="PF265" s="402"/>
      <c r="PG265" s="404"/>
      <c r="PH265" s="49"/>
      <c r="PI265" s="49"/>
      <c r="PJ265" s="49"/>
      <c r="PK265" s="99"/>
      <c r="PL265" s="98"/>
      <c r="PM265" s="49"/>
      <c r="PN265" s="405"/>
      <c r="PO265" s="405"/>
      <c r="PP265" s="277"/>
      <c r="PQ265" s="277"/>
      <c r="PR265" s="277"/>
      <c r="PS265" s="277"/>
      <c r="PT265" s="277"/>
      <c r="PU265" s="277"/>
      <c r="PV265" s="277"/>
      <c r="PW265" s="277"/>
      <c r="PX265" s="402"/>
      <c r="PY265" s="404"/>
      <c r="PZ265" s="49"/>
      <c r="QA265" s="49"/>
      <c r="QB265" s="49"/>
      <c r="QC265" s="99"/>
      <c r="QD265" s="98"/>
      <c r="QE265" s="49"/>
      <c r="QF265" s="405"/>
      <c r="QG265" s="405"/>
      <c r="QH265" s="277"/>
      <c r="QI265" s="277"/>
      <c r="QJ265" s="277"/>
      <c r="QK265" s="277"/>
      <c r="QL265" s="277"/>
      <c r="QM265" s="277"/>
      <c r="QN265" s="277"/>
      <c r="QO265" s="277"/>
      <c r="QP265" s="402"/>
      <c r="QQ265" s="404"/>
      <c r="QR265" s="49"/>
      <c r="QS265" s="49"/>
      <c r="QT265" s="49"/>
      <c r="QU265" s="99"/>
      <c r="QV265" s="98"/>
      <c r="QW265" s="49"/>
      <c r="QX265" s="405"/>
      <c r="QY265" s="405"/>
      <c r="QZ265" s="277"/>
      <c r="RA265" s="277"/>
      <c r="RB265" s="277"/>
      <c r="RC265" s="277"/>
      <c r="RD265" s="277"/>
      <c r="RE265" s="277"/>
      <c r="RF265" s="277"/>
      <c r="RG265" s="277"/>
      <c r="RH265" s="402"/>
      <c r="RI265" s="404"/>
      <c r="RJ265" s="49"/>
      <c r="RK265" s="49"/>
      <c r="RL265" s="49"/>
      <c r="RM265" s="99"/>
      <c r="RN265" s="98"/>
      <c r="RO265" s="49"/>
      <c r="RP265" s="405"/>
      <c r="RQ265" s="405"/>
      <c r="RR265" s="277"/>
      <c r="RS265" s="277"/>
      <c r="RT265" s="277"/>
      <c r="RU265" s="277"/>
      <c r="RV265" s="277"/>
      <c r="RW265" s="277"/>
      <c r="RX265" s="277"/>
      <c r="RY265" s="277"/>
      <c r="RZ265" s="402"/>
      <c r="SA265" s="404"/>
      <c r="SB265" s="49"/>
      <c r="SC265" s="49"/>
      <c r="SD265" s="49"/>
      <c r="SE265" s="99"/>
      <c r="SF265" s="98"/>
      <c r="SG265" s="49"/>
      <c r="SH265" s="405"/>
      <c r="SI265" s="405"/>
      <c r="SJ265" s="277"/>
      <c r="SK265" s="277"/>
      <c r="SL265" s="277"/>
      <c r="SM265" s="277"/>
      <c r="SN265" s="277"/>
      <c r="SO265" s="277"/>
      <c r="SP265" s="277"/>
      <c r="SQ265" s="277"/>
      <c r="SR265" s="402"/>
      <c r="SS265" s="404"/>
      <c r="ST265" s="49"/>
      <c r="SU265" s="49"/>
      <c r="SV265" s="49"/>
      <c r="SW265" s="99"/>
      <c r="SX265" s="98"/>
      <c r="SY265" s="49"/>
      <c r="SZ265" s="405"/>
      <c r="TA265" s="405"/>
      <c r="TB265" s="277"/>
      <c r="TC265" s="277"/>
      <c r="TD265" s="277"/>
      <c r="TE265" s="277"/>
      <c r="TF265" s="277"/>
      <c r="TG265" s="277"/>
      <c r="TH265" s="277"/>
      <c r="TI265" s="277"/>
      <c r="TJ265" s="402"/>
      <c r="TK265" s="404"/>
      <c r="TL265" s="49"/>
      <c r="TM265" s="49"/>
      <c r="TN265" s="49"/>
      <c r="TO265" s="99"/>
      <c r="TP265" s="98"/>
      <c r="TQ265" s="49"/>
      <c r="TR265" s="405"/>
      <c r="TS265" s="405"/>
      <c r="TT265" s="277"/>
      <c r="TU265" s="277"/>
      <c r="TV265" s="277"/>
      <c r="TW265" s="277"/>
      <c r="TX265" s="277"/>
      <c r="TY265" s="277"/>
      <c r="TZ265" s="277"/>
      <c r="UA265" s="277"/>
      <c r="UB265" s="402"/>
      <c r="UC265" s="404"/>
      <c r="UD265" s="49"/>
      <c r="UE265" s="49"/>
      <c r="UF265" s="49"/>
      <c r="UG265" s="99"/>
      <c r="UH265" s="98"/>
      <c r="UI265" s="49"/>
      <c r="UJ265" s="405"/>
      <c r="UK265" s="405"/>
      <c r="UL265" s="277"/>
      <c r="UM265" s="277"/>
      <c r="UN265" s="277"/>
      <c r="UO265" s="277"/>
      <c r="UP265" s="277"/>
      <c r="UQ265" s="277"/>
      <c r="UR265" s="277"/>
      <c r="US265" s="277"/>
      <c r="UT265" s="402"/>
      <c r="UU265" s="404"/>
      <c r="UV265" s="49"/>
      <c r="UW265" s="49"/>
      <c r="UX265" s="49"/>
      <c r="UY265" s="99"/>
      <c r="UZ265" s="98"/>
      <c r="VA265" s="49"/>
      <c r="VB265" s="405"/>
      <c r="VC265" s="405"/>
      <c r="VD265" s="277"/>
      <c r="VE265" s="277"/>
      <c r="VF265" s="277"/>
      <c r="VG265" s="277"/>
      <c r="VH265" s="277"/>
      <c r="VI265" s="277"/>
      <c r="VJ265" s="277"/>
      <c r="VK265" s="277"/>
      <c r="VL265" s="402"/>
      <c r="VM265" s="404"/>
      <c r="VN265" s="49"/>
      <c r="VO265" s="49"/>
      <c r="VP265" s="49"/>
      <c r="VQ265" s="99"/>
      <c r="VR265" s="98"/>
      <c r="VS265" s="49"/>
      <c r="VT265" s="405"/>
      <c r="VU265" s="405"/>
      <c r="VV265" s="277"/>
      <c r="VW265" s="277"/>
      <c r="VX265" s="277"/>
      <c r="VY265" s="277"/>
      <c r="VZ265" s="277"/>
      <c r="WA265" s="277"/>
      <c r="WB265" s="277"/>
      <c r="WC265" s="277"/>
      <c r="WD265" s="402"/>
      <c r="WE265" s="404"/>
      <c r="WF265" s="49"/>
      <c r="WG265" s="49"/>
      <c r="WH265" s="49"/>
      <c r="WI265" s="99"/>
      <c r="WJ265" s="98"/>
      <c r="WK265" s="49"/>
      <c r="WL265" s="405"/>
      <c r="WM265" s="405"/>
      <c r="WN265" s="277"/>
      <c r="WO265" s="277"/>
      <c r="WP265" s="277"/>
      <c r="WQ265" s="277"/>
      <c r="WR265" s="277"/>
      <c r="WS265" s="277"/>
      <c r="WT265" s="277"/>
      <c r="WU265" s="277"/>
      <c r="WV265" s="402"/>
      <c r="WW265" s="404"/>
      <c r="WX265" s="49"/>
      <c r="WY265" s="49"/>
      <c r="WZ265" s="49"/>
      <c r="XA265" s="99"/>
      <c r="XB265" s="98"/>
      <c r="XC265" s="49"/>
      <c r="XD265" s="405"/>
      <c r="XE265" s="405"/>
      <c r="XF265" s="277"/>
      <c r="XG265" s="277"/>
      <c r="XH265" s="277"/>
      <c r="XI265" s="277"/>
      <c r="XJ265" s="277"/>
      <c r="XK265" s="277"/>
      <c r="XL265" s="277"/>
      <c r="XM265" s="277"/>
      <c r="XN265" s="402"/>
      <c r="XO265" s="404"/>
      <c r="XP265" s="49"/>
      <c r="XQ265" s="49"/>
      <c r="XR265" s="49"/>
      <c r="XS265" s="99"/>
      <c r="XT265" s="98"/>
      <c r="XU265" s="49"/>
      <c r="XV265" s="405"/>
      <c r="XW265" s="405"/>
      <c r="XX265" s="277"/>
      <c r="XY265" s="277"/>
      <c r="XZ265" s="277"/>
      <c r="YA265" s="277"/>
      <c r="YB265" s="277"/>
      <c r="YC265" s="277"/>
      <c r="YD265" s="277"/>
      <c r="YE265" s="277"/>
      <c r="YF265" s="402"/>
      <c r="YG265" s="404"/>
      <c r="YH265" s="49"/>
      <c r="YI265" s="49"/>
      <c r="YJ265" s="49"/>
      <c r="YK265" s="99"/>
      <c r="YL265" s="98"/>
      <c r="YM265" s="49"/>
      <c r="YN265" s="405"/>
      <c r="YO265" s="405"/>
      <c r="YP265" s="277"/>
      <c r="YQ265" s="277"/>
      <c r="YR265" s="277"/>
      <c r="YS265" s="277"/>
      <c r="YT265" s="277"/>
      <c r="YU265" s="277"/>
      <c r="YV265" s="277"/>
      <c r="YW265" s="277"/>
      <c r="YX265" s="402"/>
      <c r="YY265" s="404"/>
      <c r="YZ265" s="49"/>
      <c r="ZA265" s="49"/>
      <c r="ZB265" s="49"/>
      <c r="ZC265" s="99"/>
      <c r="ZD265" s="98"/>
      <c r="ZE265" s="49"/>
      <c r="ZF265" s="405"/>
      <c r="ZG265" s="405"/>
      <c r="ZH265" s="277"/>
      <c r="ZI265" s="277"/>
      <c r="ZJ265" s="277"/>
      <c r="ZK265" s="277"/>
      <c r="ZL265" s="277"/>
      <c r="ZM265" s="277"/>
      <c r="ZN265" s="277"/>
      <c r="ZO265" s="277"/>
      <c r="ZP265" s="402"/>
      <c r="ZQ265" s="404"/>
      <c r="ZR265" s="49"/>
      <c r="ZS265" s="49"/>
      <c r="ZT265" s="49"/>
      <c r="ZU265" s="99"/>
      <c r="ZV265" s="98"/>
      <c r="ZW265" s="49"/>
      <c r="ZX265" s="405"/>
      <c r="ZY265" s="405"/>
      <c r="ZZ265" s="277"/>
      <c r="AAA265" s="277"/>
      <c r="AAB265" s="277"/>
      <c r="AAC265" s="277"/>
      <c r="AAD265" s="277"/>
      <c r="AAE265" s="277"/>
      <c r="AAF265" s="277"/>
      <c r="AAG265" s="277"/>
      <c r="AAH265" s="402"/>
      <c r="AAI265" s="404"/>
      <c r="AAJ265" s="49"/>
      <c r="AAK265" s="49"/>
      <c r="AAL265" s="49"/>
      <c r="AAM265" s="99"/>
      <c r="AAN265" s="98"/>
      <c r="AAO265" s="49"/>
      <c r="AAP265" s="405"/>
      <c r="AAQ265" s="405"/>
      <c r="AAR265" s="277"/>
      <c r="AAS265" s="277"/>
      <c r="AAT265" s="277"/>
      <c r="AAU265" s="277"/>
      <c r="AAV265" s="277"/>
      <c r="AAW265" s="277"/>
      <c r="AAX265" s="277"/>
      <c r="AAY265" s="277"/>
      <c r="AAZ265" s="402"/>
      <c r="ABA265" s="404"/>
      <c r="ABB265" s="49"/>
      <c r="ABC265" s="49"/>
      <c r="ABD265" s="49"/>
      <c r="ABE265" s="99"/>
      <c r="ABF265" s="98"/>
      <c r="ABG265" s="49"/>
      <c r="ABH265" s="405"/>
      <c r="ABI265" s="405"/>
      <c r="ABJ265" s="277"/>
      <c r="ABK265" s="277"/>
      <c r="ABL265" s="277"/>
      <c r="ABM265" s="277"/>
      <c r="ABN265" s="277"/>
      <c r="ABO265" s="277"/>
      <c r="ABP265" s="277"/>
      <c r="ABQ265" s="277"/>
      <c r="ABR265" s="402"/>
      <c r="ABS265" s="404"/>
      <c r="ABT265" s="49"/>
      <c r="ABU265" s="49"/>
      <c r="ABV265" s="49"/>
      <c r="ABW265" s="99"/>
      <c r="ABX265" s="98"/>
      <c r="ABY265" s="49"/>
      <c r="ABZ265" s="405"/>
      <c r="ACA265" s="405"/>
      <c r="ACB265" s="277"/>
      <c r="ACC265" s="277"/>
      <c r="ACD265" s="277"/>
      <c r="ACE265" s="277"/>
      <c r="ACF265" s="277"/>
      <c r="ACG265" s="277"/>
      <c r="ACH265" s="277"/>
      <c r="ACI265" s="277"/>
      <c r="ACJ265" s="402"/>
      <c r="ACK265" s="404"/>
      <c r="ACL265" s="49"/>
      <c r="ACM265" s="49"/>
      <c r="ACN265" s="49"/>
      <c r="ACO265" s="99"/>
      <c r="ACP265" s="98"/>
      <c r="ACQ265" s="49"/>
      <c r="ACR265" s="405"/>
      <c r="ACS265" s="405"/>
      <c r="ACT265" s="277"/>
      <c r="ACU265" s="277"/>
      <c r="ACV265" s="277"/>
      <c r="ACW265" s="277"/>
      <c r="ACX265" s="277"/>
      <c r="ACY265" s="277"/>
      <c r="ACZ265" s="277"/>
      <c r="ADA265" s="277"/>
      <c r="ADB265" s="402"/>
      <c r="ADC265" s="404"/>
      <c r="ADD265" s="49"/>
      <c r="ADE265" s="49"/>
      <c r="ADF265" s="49"/>
      <c r="ADG265" s="99"/>
      <c r="ADH265" s="98"/>
      <c r="ADI265" s="49"/>
      <c r="ADJ265" s="405"/>
      <c r="ADK265" s="405"/>
      <c r="ADL265" s="277"/>
      <c r="ADM265" s="277"/>
      <c r="ADN265" s="277"/>
      <c r="ADO265" s="277"/>
      <c r="ADP265" s="277"/>
      <c r="ADQ265" s="277"/>
      <c r="ADR265" s="277"/>
      <c r="ADS265" s="277"/>
      <c r="ADT265" s="402"/>
      <c r="ADU265" s="404"/>
      <c r="ADV265" s="49"/>
      <c r="ADW265" s="49"/>
      <c r="ADX265" s="49"/>
      <c r="ADY265" s="99"/>
      <c r="ADZ265" s="98"/>
      <c r="AEA265" s="49"/>
      <c r="AEB265" s="405"/>
      <c r="AEC265" s="405"/>
      <c r="AED265" s="277"/>
      <c r="AEE265" s="277"/>
      <c r="AEF265" s="277"/>
      <c r="AEG265" s="277"/>
      <c r="AEH265" s="277"/>
      <c r="AEI265" s="277"/>
      <c r="AEJ265" s="277"/>
      <c r="AEK265" s="277"/>
      <c r="AEL265" s="402"/>
      <c r="AEM265" s="404"/>
      <c r="AEN265" s="49"/>
      <c r="AEO265" s="49"/>
      <c r="AEP265" s="49"/>
      <c r="AEQ265" s="99"/>
      <c r="AER265" s="98"/>
      <c r="AES265" s="49"/>
      <c r="AET265" s="405"/>
      <c r="AEU265" s="405"/>
      <c r="AEV265" s="277"/>
      <c r="AEW265" s="277"/>
      <c r="AEX265" s="277"/>
      <c r="AEY265" s="277"/>
      <c r="AEZ265" s="277"/>
      <c r="AFA265" s="277"/>
      <c r="AFB265" s="277"/>
      <c r="AFC265" s="277"/>
      <c r="AFD265" s="402"/>
      <c r="AFE265" s="404"/>
      <c r="AFF265" s="49"/>
      <c r="AFG265" s="49"/>
      <c r="AFH265" s="49"/>
      <c r="AFI265" s="99"/>
      <c r="AFJ265" s="98"/>
      <c r="AFK265" s="49"/>
      <c r="AFL265" s="405"/>
      <c r="AFM265" s="405"/>
      <c r="AFN265" s="277"/>
      <c r="AFO265" s="277"/>
      <c r="AFP265" s="277"/>
      <c r="AFQ265" s="277"/>
      <c r="AFR265" s="277"/>
      <c r="AFS265" s="277"/>
      <c r="AFT265" s="277"/>
      <c r="AFU265" s="277"/>
      <c r="AFV265" s="402"/>
      <c r="AFW265" s="404"/>
      <c r="AFX265" s="49"/>
      <c r="AFY265" s="49"/>
      <c r="AFZ265" s="49"/>
      <c r="AGA265" s="99"/>
      <c r="AGB265" s="98"/>
      <c r="AGC265" s="49"/>
      <c r="AGD265" s="405"/>
      <c r="AGE265" s="405"/>
      <c r="AGF265" s="277"/>
      <c r="AGG265" s="277"/>
      <c r="AGH265" s="277"/>
      <c r="AGI265" s="277"/>
      <c r="AGJ265" s="277"/>
      <c r="AGK265" s="277"/>
      <c r="AGL265" s="277"/>
      <c r="AGM265" s="277"/>
      <c r="AGN265" s="402"/>
      <c r="AGO265" s="404"/>
      <c r="AGP265" s="49"/>
      <c r="AGQ265" s="49"/>
      <c r="AGR265" s="49"/>
      <c r="AGS265" s="99"/>
      <c r="AGT265" s="98"/>
      <c r="AGU265" s="49"/>
      <c r="AGV265" s="405"/>
      <c r="AGW265" s="405"/>
      <c r="AGX265" s="277"/>
      <c r="AGY265" s="277"/>
      <c r="AGZ265" s="277"/>
      <c r="AHA265" s="277"/>
      <c r="AHB265" s="277"/>
      <c r="AHC265" s="277"/>
      <c r="AHD265" s="277"/>
      <c r="AHE265" s="277"/>
      <c r="AHF265" s="402"/>
      <c r="AHG265" s="404"/>
      <c r="AHH265" s="49"/>
      <c r="AHI265" s="49"/>
      <c r="AHJ265" s="49"/>
      <c r="AHK265" s="99"/>
      <c r="AHL265" s="98"/>
      <c r="AHM265" s="49"/>
      <c r="AHN265" s="405"/>
      <c r="AHO265" s="405"/>
      <c r="AHP265" s="277"/>
      <c r="AHQ265" s="277"/>
      <c r="AHR265" s="277"/>
      <c r="AHS265" s="277"/>
      <c r="AHT265" s="277"/>
      <c r="AHU265" s="277"/>
      <c r="AHV265" s="277"/>
      <c r="AHW265" s="277"/>
      <c r="AHX265" s="402"/>
      <c r="AHY265" s="404"/>
      <c r="AHZ265" s="49"/>
      <c r="AIA265" s="49"/>
      <c r="AIB265" s="49"/>
      <c r="AIC265" s="99"/>
      <c r="AID265" s="98"/>
      <c r="AIE265" s="49"/>
      <c r="AIF265" s="405"/>
      <c r="AIG265" s="405"/>
      <c r="AIH265" s="277"/>
      <c r="AII265" s="277"/>
      <c r="AIJ265" s="277"/>
      <c r="AIK265" s="277"/>
      <c r="AIL265" s="277"/>
      <c r="AIM265" s="277"/>
      <c r="AIN265" s="277"/>
      <c r="AIO265" s="277"/>
      <c r="AIP265" s="402"/>
      <c r="AIQ265" s="404"/>
      <c r="AIR265" s="49"/>
      <c r="AIS265" s="49"/>
      <c r="AIT265" s="49"/>
      <c r="AIU265" s="99"/>
      <c r="AIV265" s="98"/>
      <c r="AIW265" s="49"/>
      <c r="AIX265" s="405"/>
      <c r="AIY265" s="405"/>
      <c r="AIZ265" s="277"/>
      <c r="AJA265" s="277"/>
      <c r="AJB265" s="277"/>
      <c r="AJC265" s="277"/>
      <c r="AJD265" s="277"/>
      <c r="AJE265" s="277"/>
      <c r="AJF265" s="277"/>
      <c r="AJG265" s="277"/>
      <c r="AJH265" s="402"/>
      <c r="AJI265" s="404"/>
      <c r="AJJ265" s="49"/>
      <c r="AJK265" s="49"/>
      <c r="AJL265" s="49"/>
      <c r="AJM265" s="99"/>
      <c r="AJN265" s="98"/>
      <c r="AJO265" s="49"/>
      <c r="AJP265" s="405"/>
      <c r="AJQ265" s="405"/>
      <c r="AJR265" s="277"/>
      <c r="AJS265" s="277"/>
      <c r="AJT265" s="277"/>
      <c r="AJU265" s="277"/>
      <c r="AJV265" s="277"/>
      <c r="AJW265" s="277"/>
      <c r="AJX265" s="277"/>
      <c r="AJY265" s="277"/>
      <c r="AJZ265" s="402"/>
      <c r="AKA265" s="404"/>
      <c r="AKB265" s="49"/>
      <c r="AKC265" s="49"/>
      <c r="AKD265" s="49"/>
      <c r="AKE265" s="99"/>
      <c r="AKF265" s="98"/>
      <c r="AKG265" s="49"/>
      <c r="AKH265" s="405"/>
      <c r="AKI265" s="405"/>
      <c r="AKJ265" s="277"/>
      <c r="AKK265" s="277"/>
      <c r="AKL265" s="277"/>
      <c r="AKM265" s="277"/>
      <c r="AKN265" s="277"/>
      <c r="AKO265" s="277"/>
      <c r="AKP265" s="277"/>
      <c r="AKQ265" s="277"/>
      <c r="AKR265" s="402"/>
      <c r="AKS265" s="404"/>
      <c r="AKT265" s="49"/>
      <c r="AKU265" s="49"/>
      <c r="AKV265" s="49"/>
      <c r="AKW265" s="99"/>
      <c r="AKX265" s="98"/>
      <c r="AKY265" s="49"/>
      <c r="AKZ265" s="405"/>
      <c r="ALA265" s="405"/>
      <c r="ALB265" s="277"/>
      <c r="ALC265" s="277"/>
      <c r="ALD265" s="277"/>
      <c r="ALE265" s="277"/>
      <c r="ALF265" s="277"/>
      <c r="ALG265" s="277"/>
      <c r="ALH265" s="277"/>
      <c r="ALI265" s="277"/>
      <c r="ALJ265" s="402"/>
      <c r="ALK265" s="404"/>
      <c r="ALL265" s="49"/>
      <c r="ALM265" s="49"/>
      <c r="ALN265" s="49"/>
      <c r="ALO265" s="99"/>
      <c r="ALP265" s="98"/>
      <c r="ALQ265" s="49"/>
      <c r="ALR265" s="405"/>
      <c r="ALS265" s="405"/>
      <c r="ALT265" s="277"/>
      <c r="ALU265" s="277"/>
      <c r="ALV265" s="277"/>
      <c r="ALW265" s="277"/>
      <c r="ALX265" s="277"/>
      <c r="ALY265" s="277"/>
      <c r="ALZ265" s="277"/>
      <c r="AMA265" s="277"/>
      <c r="AMB265" s="402"/>
      <c r="AMC265" s="404"/>
      <c r="AMD265" s="49"/>
      <c r="AME265" s="49"/>
      <c r="AMF265" s="49"/>
      <c r="AMG265" s="99"/>
      <c r="AMH265" s="98"/>
      <c r="AMI265" s="49"/>
      <c r="AMJ265" s="405"/>
      <c r="AMK265" s="405"/>
      <c r="AML265" s="277"/>
      <c r="AMM265" s="277"/>
      <c r="AMN265" s="277"/>
      <c r="AMO265" s="277"/>
      <c r="AMP265" s="277"/>
      <c r="AMQ265" s="277"/>
      <c r="AMR265" s="277"/>
      <c r="AMS265" s="277"/>
      <c r="AMT265" s="402"/>
      <c r="AMU265" s="404"/>
      <c r="AMV265" s="49"/>
      <c r="AMW265" s="49"/>
      <c r="AMX265" s="49"/>
      <c r="AMY265" s="99"/>
      <c r="AMZ265" s="98"/>
      <c r="ANA265" s="49"/>
      <c r="ANB265" s="405"/>
      <c r="ANC265" s="405"/>
      <c r="AND265" s="277"/>
      <c r="ANE265" s="277"/>
      <c r="ANF265" s="277"/>
      <c r="ANG265" s="277"/>
      <c r="ANH265" s="277"/>
      <c r="ANI265" s="277"/>
      <c r="ANJ265" s="277"/>
      <c r="ANK265" s="277"/>
      <c r="ANL265" s="402"/>
      <c r="ANM265" s="404"/>
      <c r="ANN265" s="49"/>
      <c r="ANO265" s="49"/>
      <c r="ANP265" s="49"/>
      <c r="ANQ265" s="99"/>
      <c r="ANR265" s="98"/>
      <c r="ANS265" s="49"/>
      <c r="ANT265" s="405"/>
      <c r="ANU265" s="405"/>
      <c r="ANV265" s="277"/>
      <c r="ANW265" s="277"/>
      <c r="ANX265" s="277"/>
      <c r="ANY265" s="277"/>
      <c r="ANZ265" s="277"/>
      <c r="AOA265" s="277"/>
      <c r="AOB265" s="277"/>
      <c r="AOC265" s="277"/>
      <c r="AOD265" s="402"/>
      <c r="AOE265" s="404"/>
      <c r="AOF265" s="49"/>
      <c r="AOG265" s="49"/>
      <c r="AOH265" s="49"/>
      <c r="AOI265" s="99"/>
      <c r="AOJ265" s="98"/>
      <c r="AOK265" s="49"/>
      <c r="AOL265" s="405"/>
      <c r="AOM265" s="405"/>
      <c r="AON265" s="277"/>
      <c r="AOO265" s="277"/>
      <c r="AOP265" s="277"/>
      <c r="AOQ265" s="277"/>
      <c r="AOR265" s="277"/>
      <c r="AOS265" s="277"/>
      <c r="AOT265" s="277"/>
      <c r="AOU265" s="277"/>
      <c r="AOV265" s="402"/>
      <c r="AOW265" s="404"/>
      <c r="AOX265" s="49"/>
      <c r="AOY265" s="49"/>
      <c r="AOZ265" s="49"/>
      <c r="APA265" s="99"/>
      <c r="APB265" s="98"/>
      <c r="APC265" s="49"/>
      <c r="APD265" s="405"/>
      <c r="APE265" s="405"/>
      <c r="APF265" s="277"/>
      <c r="APG265" s="277"/>
      <c r="APH265" s="277"/>
      <c r="API265" s="277"/>
      <c r="APJ265" s="277"/>
      <c r="APK265" s="277"/>
      <c r="APL265" s="277"/>
      <c r="APM265" s="277"/>
      <c r="APN265" s="402"/>
      <c r="APO265" s="404"/>
      <c r="APP265" s="49"/>
      <c r="APQ265" s="49"/>
      <c r="APR265" s="49"/>
      <c r="APS265" s="99"/>
      <c r="APT265" s="98"/>
      <c r="APU265" s="49"/>
      <c r="APV265" s="405"/>
      <c r="APW265" s="405"/>
      <c r="APX265" s="277"/>
      <c r="APY265" s="277"/>
      <c r="APZ265" s="277"/>
      <c r="AQA265" s="277"/>
      <c r="AQB265" s="277"/>
      <c r="AQC265" s="277"/>
      <c r="AQD265" s="277"/>
      <c r="AQE265" s="277"/>
      <c r="AQF265" s="402"/>
      <c r="AQG265" s="404"/>
      <c r="AQH265" s="49"/>
      <c r="AQI265" s="49"/>
      <c r="AQJ265" s="49"/>
      <c r="AQK265" s="99"/>
      <c r="AQL265" s="98"/>
      <c r="AQM265" s="49"/>
      <c r="AQN265" s="405"/>
      <c r="AQO265" s="405"/>
      <c r="AQP265" s="277"/>
      <c r="AQQ265" s="277"/>
      <c r="AQR265" s="277"/>
      <c r="AQS265" s="277"/>
      <c r="AQT265" s="277"/>
      <c r="AQU265" s="277"/>
      <c r="AQV265" s="277"/>
      <c r="AQW265" s="277"/>
      <c r="AQX265" s="402"/>
      <c r="AQY265" s="404"/>
      <c r="AQZ265" s="49"/>
      <c r="ARA265" s="49"/>
      <c r="ARB265" s="49"/>
      <c r="ARC265" s="99"/>
      <c r="ARD265" s="98"/>
      <c r="ARE265" s="49"/>
      <c r="ARF265" s="405"/>
      <c r="ARG265" s="405"/>
      <c r="ARH265" s="277"/>
      <c r="ARI265" s="277"/>
      <c r="ARJ265" s="277"/>
      <c r="ARK265" s="277"/>
      <c r="ARL265" s="277"/>
      <c r="ARM265" s="277"/>
      <c r="ARN265" s="277"/>
      <c r="ARO265" s="277"/>
      <c r="ARP265" s="402"/>
      <c r="ARQ265" s="404"/>
      <c r="ARR265" s="49"/>
      <c r="ARS265" s="49"/>
      <c r="ART265" s="49"/>
      <c r="ARU265" s="99"/>
      <c r="ARV265" s="98"/>
      <c r="ARW265" s="49"/>
      <c r="ARX265" s="405"/>
      <c r="ARY265" s="405"/>
      <c r="ARZ265" s="277"/>
      <c r="ASA265" s="277"/>
      <c r="ASB265" s="277"/>
      <c r="ASC265" s="277"/>
      <c r="ASD265" s="277"/>
      <c r="ASE265" s="277"/>
      <c r="ASF265" s="277"/>
      <c r="ASG265" s="277"/>
      <c r="ASH265" s="402"/>
      <c r="ASI265" s="404"/>
      <c r="ASJ265" s="49"/>
      <c r="ASK265" s="49"/>
      <c r="ASL265" s="49"/>
      <c r="ASM265" s="99"/>
      <c r="ASN265" s="98"/>
      <c r="ASO265" s="49"/>
      <c r="ASP265" s="405"/>
      <c r="ASQ265" s="405"/>
      <c r="ASR265" s="277"/>
      <c r="ASS265" s="277"/>
      <c r="AST265" s="277"/>
      <c r="ASU265" s="277"/>
      <c r="ASV265" s="277"/>
      <c r="ASW265" s="277"/>
      <c r="ASX265" s="277"/>
      <c r="ASY265" s="277"/>
      <c r="ASZ265" s="402"/>
      <c r="ATA265" s="404"/>
      <c r="ATB265" s="49"/>
      <c r="ATC265" s="49"/>
      <c r="ATD265" s="49"/>
      <c r="ATE265" s="99"/>
      <c r="ATF265" s="98"/>
      <c r="ATG265" s="49"/>
      <c r="ATH265" s="405"/>
      <c r="ATI265" s="405"/>
      <c r="ATJ265" s="277"/>
      <c r="ATK265" s="277"/>
      <c r="ATL265" s="277"/>
      <c r="ATM265" s="277"/>
      <c r="ATN265" s="277"/>
      <c r="ATO265" s="277"/>
      <c r="ATP265" s="277"/>
      <c r="ATQ265" s="277"/>
      <c r="ATR265" s="402"/>
      <c r="ATS265" s="404"/>
      <c r="ATT265" s="49"/>
      <c r="ATU265" s="49"/>
      <c r="ATV265" s="49"/>
      <c r="ATW265" s="99"/>
      <c r="ATX265" s="98"/>
      <c r="ATY265" s="49"/>
      <c r="ATZ265" s="405"/>
      <c r="AUA265" s="405"/>
      <c r="AUB265" s="277"/>
      <c r="AUC265" s="277"/>
      <c r="AUD265" s="277"/>
      <c r="AUE265" s="277"/>
      <c r="AUF265" s="277"/>
      <c r="AUG265" s="277"/>
      <c r="AUH265" s="277"/>
      <c r="AUI265" s="277"/>
      <c r="AUJ265" s="402"/>
      <c r="AUK265" s="404"/>
      <c r="AUL265" s="49"/>
      <c r="AUM265" s="49"/>
      <c r="AUN265" s="49"/>
      <c r="AUO265" s="99"/>
      <c r="AUP265" s="98"/>
      <c r="AUQ265" s="49"/>
      <c r="AUR265" s="405"/>
      <c r="AUS265" s="405"/>
      <c r="AUT265" s="277"/>
      <c r="AUU265" s="277"/>
      <c r="AUV265" s="277"/>
      <c r="AUW265" s="277"/>
      <c r="AUX265" s="277"/>
      <c r="AUY265" s="277"/>
      <c r="AUZ265" s="277"/>
      <c r="AVA265" s="277"/>
      <c r="AVB265" s="402"/>
      <c r="AVC265" s="404"/>
      <c r="AVD265" s="49"/>
      <c r="AVE265" s="49"/>
      <c r="AVF265" s="49"/>
      <c r="AVG265" s="99"/>
      <c r="AVH265" s="98"/>
      <c r="AVI265" s="49"/>
      <c r="AVJ265" s="405"/>
      <c r="AVK265" s="405"/>
      <c r="AVL265" s="277"/>
      <c r="AVM265" s="277"/>
      <c r="AVN265" s="277"/>
      <c r="AVO265" s="277"/>
      <c r="AVP265" s="277"/>
      <c r="AVQ265" s="277"/>
      <c r="AVR265" s="277"/>
      <c r="AVS265" s="277"/>
      <c r="AVT265" s="402"/>
      <c r="AVU265" s="404"/>
      <c r="AVV265" s="49"/>
      <c r="AVW265" s="49"/>
      <c r="AVX265" s="49"/>
      <c r="AVY265" s="99"/>
      <c r="AVZ265" s="98"/>
      <c r="AWA265" s="49"/>
      <c r="AWB265" s="405"/>
      <c r="AWC265" s="405"/>
      <c r="AWD265" s="277"/>
      <c r="AWE265" s="277"/>
      <c r="AWF265" s="277"/>
      <c r="AWG265" s="277"/>
      <c r="AWH265" s="277"/>
      <c r="AWI265" s="277"/>
      <c r="AWJ265" s="277"/>
      <c r="AWK265" s="277"/>
      <c r="AWL265" s="402"/>
      <c r="AWM265" s="404"/>
      <c r="AWN265" s="49"/>
      <c r="AWO265" s="49"/>
      <c r="AWP265" s="49"/>
      <c r="AWQ265" s="99"/>
      <c r="AWR265" s="98"/>
      <c r="AWS265" s="49"/>
      <c r="AWT265" s="405"/>
      <c r="AWU265" s="405"/>
      <c r="AWV265" s="277"/>
      <c r="AWW265" s="277"/>
      <c r="AWX265" s="277"/>
      <c r="AWY265" s="277"/>
      <c r="AWZ265" s="277"/>
      <c r="AXA265" s="277"/>
      <c r="AXB265" s="277"/>
      <c r="AXC265" s="277"/>
      <c r="AXD265" s="402"/>
      <c r="AXE265" s="404"/>
      <c r="AXF265" s="49"/>
      <c r="AXG265" s="49"/>
      <c r="AXH265" s="49"/>
      <c r="AXI265" s="99"/>
      <c r="AXJ265" s="98"/>
      <c r="AXK265" s="49"/>
      <c r="AXL265" s="405"/>
      <c r="AXM265" s="405"/>
      <c r="AXN265" s="277"/>
      <c r="AXO265" s="277"/>
      <c r="AXP265" s="277"/>
      <c r="AXQ265" s="277"/>
      <c r="AXR265" s="277"/>
      <c r="AXS265" s="277"/>
      <c r="AXT265" s="277"/>
      <c r="AXU265" s="277"/>
      <c r="AXV265" s="402"/>
      <c r="AXW265" s="404"/>
      <c r="AXX265" s="49"/>
      <c r="AXY265" s="49"/>
      <c r="AXZ265" s="49"/>
      <c r="AYA265" s="99"/>
      <c r="AYB265" s="98"/>
      <c r="AYC265" s="49"/>
      <c r="AYD265" s="405"/>
      <c r="AYE265" s="405"/>
      <c r="AYF265" s="277"/>
      <c r="AYG265" s="277"/>
      <c r="AYH265" s="277"/>
      <c r="AYI265" s="277"/>
      <c r="AYJ265" s="277"/>
      <c r="AYK265" s="277"/>
      <c r="AYL265" s="277"/>
      <c r="AYM265" s="277"/>
      <c r="AYN265" s="402"/>
      <c r="AYO265" s="404"/>
      <c r="AYP265" s="49"/>
      <c r="AYQ265" s="49"/>
      <c r="AYR265" s="49"/>
      <c r="AYS265" s="99"/>
      <c r="AYT265" s="98"/>
      <c r="AYU265" s="49"/>
      <c r="AYV265" s="405"/>
      <c r="AYW265" s="405"/>
      <c r="AYX265" s="277"/>
      <c r="AYY265" s="277"/>
      <c r="AYZ265" s="277"/>
      <c r="AZA265" s="277"/>
      <c r="AZB265" s="277"/>
      <c r="AZC265" s="277"/>
      <c r="AZD265" s="277"/>
      <c r="AZE265" s="277"/>
      <c r="AZF265" s="402"/>
      <c r="AZG265" s="404"/>
      <c r="AZH265" s="49"/>
      <c r="AZI265" s="49"/>
      <c r="AZJ265" s="49"/>
      <c r="AZK265" s="99"/>
      <c r="AZL265" s="98"/>
      <c r="AZM265" s="49"/>
      <c r="AZN265" s="405"/>
      <c r="AZO265" s="405"/>
      <c r="AZP265" s="277"/>
      <c r="AZQ265" s="277"/>
      <c r="AZR265" s="277"/>
      <c r="AZS265" s="277"/>
      <c r="AZT265" s="277"/>
      <c r="AZU265" s="277"/>
      <c r="AZV265" s="277"/>
      <c r="AZW265" s="277"/>
      <c r="AZX265" s="402"/>
      <c r="AZY265" s="404"/>
      <c r="AZZ265" s="49"/>
      <c r="BAA265" s="49"/>
      <c r="BAB265" s="49"/>
      <c r="BAC265" s="99"/>
      <c r="BAD265" s="98"/>
      <c r="BAE265" s="49"/>
      <c r="BAF265" s="405"/>
      <c r="BAG265" s="405"/>
      <c r="BAH265" s="277"/>
      <c r="BAI265" s="277"/>
      <c r="BAJ265" s="277"/>
      <c r="BAK265" s="277"/>
      <c r="BAL265" s="277"/>
      <c r="BAM265" s="277"/>
      <c r="BAN265" s="277"/>
      <c r="BAO265" s="277"/>
      <c r="BAP265" s="402"/>
      <c r="BAQ265" s="404"/>
      <c r="BAR265" s="49"/>
      <c r="BAS265" s="49"/>
      <c r="BAT265" s="49"/>
      <c r="BAU265" s="99"/>
      <c r="BAV265" s="98"/>
      <c r="BAW265" s="49"/>
      <c r="BAX265" s="405"/>
      <c r="BAY265" s="405"/>
      <c r="BAZ265" s="277"/>
      <c r="BBA265" s="277"/>
      <c r="BBB265" s="277"/>
      <c r="BBC265" s="277"/>
      <c r="BBD265" s="277"/>
      <c r="BBE265" s="277"/>
      <c r="BBF265" s="277"/>
      <c r="BBG265" s="277"/>
      <c r="BBH265" s="402"/>
      <c r="BBI265" s="404"/>
      <c r="BBJ265" s="49"/>
      <c r="BBK265" s="49"/>
      <c r="BBL265" s="49"/>
      <c r="BBM265" s="99"/>
      <c r="BBN265" s="98"/>
      <c r="BBO265" s="49"/>
      <c r="BBP265" s="405"/>
      <c r="BBQ265" s="405"/>
      <c r="BBR265" s="277"/>
      <c r="BBS265" s="277"/>
      <c r="BBT265" s="277"/>
      <c r="BBU265" s="277"/>
      <c r="BBV265" s="277"/>
      <c r="BBW265" s="277"/>
      <c r="BBX265" s="277"/>
      <c r="BBY265" s="277"/>
      <c r="BBZ265" s="402"/>
      <c r="BCA265" s="404"/>
      <c r="BCB265" s="49"/>
      <c r="BCC265" s="49"/>
      <c r="BCD265" s="49"/>
      <c r="BCE265" s="99"/>
      <c r="BCF265" s="98"/>
      <c r="BCG265" s="49"/>
      <c r="BCH265" s="405"/>
      <c r="BCI265" s="405"/>
      <c r="BCJ265" s="277"/>
      <c r="BCK265" s="277"/>
      <c r="BCL265" s="277"/>
      <c r="BCM265" s="277"/>
      <c r="BCN265" s="277"/>
      <c r="BCO265" s="277"/>
      <c r="BCP265" s="277"/>
      <c r="BCQ265" s="277"/>
      <c r="BCR265" s="402"/>
      <c r="BCS265" s="404"/>
      <c r="BCT265" s="49"/>
      <c r="BCU265" s="49"/>
      <c r="BCV265" s="49"/>
      <c r="BCW265" s="99"/>
      <c r="BCX265" s="98"/>
      <c r="BCY265" s="49"/>
      <c r="BCZ265" s="405"/>
      <c r="BDA265" s="405"/>
      <c r="BDB265" s="277"/>
      <c r="BDC265" s="277"/>
      <c r="BDD265" s="277"/>
      <c r="BDE265" s="277"/>
      <c r="BDF265" s="277"/>
      <c r="BDG265" s="277"/>
      <c r="BDH265" s="277"/>
      <c r="BDI265" s="277"/>
      <c r="BDJ265" s="402"/>
      <c r="BDK265" s="404"/>
      <c r="BDL265" s="49"/>
      <c r="BDM265" s="49"/>
      <c r="BDN265" s="49"/>
      <c r="BDO265" s="99"/>
      <c r="BDP265" s="98"/>
      <c r="BDQ265" s="49"/>
      <c r="BDR265" s="405"/>
      <c r="BDS265" s="405"/>
      <c r="BDT265" s="277"/>
      <c r="BDU265" s="277"/>
      <c r="BDV265" s="277"/>
      <c r="BDW265" s="277"/>
      <c r="BDX265" s="277"/>
      <c r="BDY265" s="277"/>
      <c r="BDZ265" s="277"/>
      <c r="BEA265" s="277"/>
      <c r="BEB265" s="402"/>
      <c r="BEC265" s="404"/>
      <c r="BED265" s="49"/>
      <c r="BEE265" s="49"/>
      <c r="BEF265" s="49"/>
      <c r="BEG265" s="99"/>
      <c r="BEH265" s="98"/>
      <c r="BEI265" s="49"/>
      <c r="BEJ265" s="405"/>
      <c r="BEK265" s="405"/>
      <c r="BEL265" s="277"/>
      <c r="BEM265" s="277"/>
      <c r="BEN265" s="277"/>
      <c r="BEO265" s="277"/>
      <c r="BEP265" s="277"/>
      <c r="BEQ265" s="277"/>
      <c r="BER265" s="277"/>
      <c r="BES265" s="277"/>
      <c r="BET265" s="402"/>
      <c r="BEU265" s="404"/>
      <c r="BEV265" s="49"/>
      <c r="BEW265" s="49"/>
      <c r="BEX265" s="49"/>
      <c r="BEY265" s="99"/>
      <c r="BEZ265" s="98"/>
      <c r="BFA265" s="49"/>
      <c r="BFB265" s="405"/>
      <c r="BFC265" s="405"/>
      <c r="BFD265" s="277"/>
      <c r="BFE265" s="277"/>
      <c r="BFF265" s="277"/>
      <c r="BFG265" s="277"/>
      <c r="BFH265" s="277"/>
      <c r="BFI265" s="277"/>
      <c r="BFJ265" s="277"/>
      <c r="BFK265" s="277"/>
      <c r="BFL265" s="402"/>
      <c r="BFM265" s="404"/>
      <c r="BFN265" s="49"/>
      <c r="BFO265" s="49"/>
      <c r="BFP265" s="49"/>
      <c r="BFQ265" s="99"/>
      <c r="BFR265" s="98"/>
      <c r="BFS265" s="49"/>
      <c r="BFT265" s="405"/>
      <c r="BFU265" s="405"/>
      <c r="BFV265" s="277"/>
      <c r="BFW265" s="277"/>
      <c r="BFX265" s="277"/>
      <c r="BFY265" s="277"/>
      <c r="BFZ265" s="277"/>
      <c r="BGA265" s="277"/>
      <c r="BGB265" s="277"/>
      <c r="BGC265" s="277"/>
      <c r="BGD265" s="402"/>
      <c r="BGE265" s="404"/>
      <c r="BGF265" s="49"/>
      <c r="BGG265" s="49"/>
      <c r="BGH265" s="49"/>
      <c r="BGI265" s="99"/>
      <c r="BGJ265" s="98"/>
      <c r="BGK265" s="49"/>
      <c r="BGL265" s="405"/>
      <c r="BGM265" s="405"/>
      <c r="BGN265" s="277"/>
      <c r="BGO265" s="277"/>
      <c r="BGP265" s="277"/>
      <c r="BGQ265" s="277"/>
      <c r="BGR265" s="277"/>
      <c r="BGS265" s="277"/>
      <c r="BGT265" s="277"/>
      <c r="BGU265" s="277"/>
      <c r="BGV265" s="402"/>
      <c r="BGW265" s="404"/>
      <c r="BGX265" s="49"/>
      <c r="BGY265" s="49"/>
      <c r="BGZ265" s="49"/>
      <c r="BHA265" s="99"/>
      <c r="BHB265" s="98"/>
      <c r="BHC265" s="49"/>
      <c r="BHD265" s="405"/>
      <c r="BHE265" s="405"/>
      <c r="BHF265" s="277"/>
      <c r="BHG265" s="277"/>
      <c r="BHH265" s="277"/>
      <c r="BHI265" s="277"/>
      <c r="BHJ265" s="277"/>
      <c r="BHK265" s="277"/>
      <c r="BHL265" s="277"/>
      <c r="BHM265" s="277"/>
      <c r="BHN265" s="402"/>
      <c r="BHO265" s="404"/>
      <c r="BHP265" s="49"/>
      <c r="BHQ265" s="49"/>
      <c r="BHR265" s="49"/>
      <c r="BHS265" s="99"/>
      <c r="BHT265" s="98"/>
      <c r="BHU265" s="49"/>
      <c r="BHV265" s="405"/>
      <c r="BHW265" s="405"/>
      <c r="BHX265" s="277"/>
      <c r="BHY265" s="277"/>
      <c r="BHZ265" s="277"/>
      <c r="BIA265" s="277"/>
      <c r="BIB265" s="277"/>
      <c r="BIC265" s="277"/>
      <c r="BID265" s="277"/>
      <c r="BIE265" s="277"/>
      <c r="BIF265" s="402"/>
      <c r="BIG265" s="404"/>
      <c r="BIH265" s="49"/>
      <c r="BII265" s="49"/>
      <c r="BIJ265" s="49"/>
      <c r="BIK265" s="99"/>
      <c r="BIL265" s="98"/>
      <c r="BIM265" s="49"/>
      <c r="BIN265" s="405"/>
      <c r="BIO265" s="405"/>
      <c r="BIP265" s="277"/>
      <c r="BIQ265" s="277"/>
      <c r="BIR265" s="277"/>
      <c r="BIS265" s="277"/>
      <c r="BIT265" s="277"/>
      <c r="BIU265" s="277"/>
      <c r="BIV265" s="277"/>
      <c r="BIW265" s="277"/>
      <c r="BIX265" s="402"/>
      <c r="BIY265" s="404"/>
      <c r="BIZ265" s="49"/>
      <c r="BJA265" s="49"/>
      <c r="BJB265" s="49"/>
      <c r="BJC265" s="99"/>
      <c r="BJD265" s="98"/>
      <c r="BJE265" s="49"/>
      <c r="BJF265" s="405"/>
      <c r="BJG265" s="405"/>
      <c r="BJH265" s="277"/>
      <c r="BJI265" s="277"/>
      <c r="BJJ265" s="277"/>
      <c r="BJK265" s="277"/>
      <c r="BJL265" s="277"/>
      <c r="BJM265" s="277"/>
      <c r="BJN265" s="277"/>
      <c r="BJO265" s="277"/>
      <c r="BJP265" s="402"/>
      <c r="BJQ265" s="404"/>
      <c r="BJR265" s="49"/>
      <c r="BJS265" s="49"/>
      <c r="BJT265" s="49"/>
      <c r="BJU265" s="99"/>
      <c r="BJV265" s="98"/>
      <c r="BJW265" s="49"/>
      <c r="BJX265" s="405"/>
      <c r="BJY265" s="405"/>
      <c r="BJZ265" s="277"/>
      <c r="BKA265" s="277"/>
      <c r="BKB265" s="277"/>
      <c r="BKC265" s="277"/>
      <c r="BKD265" s="277"/>
      <c r="BKE265" s="277"/>
      <c r="BKF265" s="277"/>
      <c r="BKG265" s="277"/>
      <c r="BKH265" s="402"/>
      <c r="BKI265" s="404"/>
      <c r="BKJ265" s="49"/>
      <c r="BKK265" s="49"/>
      <c r="BKL265" s="49"/>
      <c r="BKM265" s="99"/>
      <c r="BKN265" s="98"/>
      <c r="BKO265" s="49"/>
      <c r="BKP265" s="405"/>
      <c r="BKQ265" s="405"/>
      <c r="BKR265" s="277"/>
      <c r="BKS265" s="277"/>
      <c r="BKT265" s="277"/>
      <c r="BKU265" s="277"/>
      <c r="BKV265" s="277"/>
      <c r="BKW265" s="277"/>
      <c r="BKX265" s="277"/>
      <c r="BKY265" s="277"/>
      <c r="BKZ265" s="402"/>
      <c r="BLA265" s="404"/>
      <c r="BLB265" s="49"/>
      <c r="BLC265" s="49"/>
      <c r="BLD265" s="49"/>
      <c r="BLE265" s="99"/>
      <c r="BLF265" s="98"/>
      <c r="BLG265" s="49"/>
      <c r="BLH265" s="405"/>
      <c r="BLI265" s="405"/>
      <c r="BLJ265" s="277"/>
      <c r="BLK265" s="277"/>
      <c r="BLL265" s="277"/>
      <c r="BLM265" s="277"/>
      <c r="BLN265" s="277"/>
      <c r="BLO265" s="277"/>
      <c r="BLP265" s="277"/>
      <c r="BLQ265" s="277"/>
      <c r="BLR265" s="402"/>
      <c r="BLS265" s="404"/>
      <c r="BLT265" s="49"/>
      <c r="BLU265" s="49"/>
      <c r="BLV265" s="49"/>
      <c r="BLW265" s="99"/>
      <c r="BLX265" s="98"/>
      <c r="BLY265" s="49"/>
      <c r="BLZ265" s="405"/>
      <c r="BMA265" s="405"/>
      <c r="BMB265" s="277"/>
      <c r="BMC265" s="277"/>
      <c r="BMD265" s="277"/>
      <c r="BME265" s="277"/>
      <c r="BMF265" s="277"/>
      <c r="BMG265" s="277"/>
      <c r="BMH265" s="277"/>
      <c r="BMI265" s="277"/>
      <c r="BMJ265" s="402"/>
      <c r="BMK265" s="404"/>
      <c r="BML265" s="49"/>
      <c r="BMM265" s="49"/>
      <c r="BMN265" s="49"/>
      <c r="BMO265" s="99"/>
      <c r="BMP265" s="98"/>
      <c r="BMQ265" s="49"/>
      <c r="BMR265" s="405"/>
      <c r="BMS265" s="405"/>
      <c r="BMT265" s="277"/>
      <c r="BMU265" s="277"/>
      <c r="BMV265" s="277"/>
      <c r="BMW265" s="277"/>
      <c r="BMX265" s="277"/>
      <c r="BMY265" s="277"/>
      <c r="BMZ265" s="277"/>
      <c r="BNA265" s="277"/>
      <c r="BNB265" s="402"/>
      <c r="BNC265" s="404"/>
      <c r="BND265" s="49"/>
      <c r="BNE265" s="49"/>
      <c r="BNF265" s="49"/>
      <c r="BNG265" s="99"/>
      <c r="BNH265" s="98"/>
      <c r="BNI265" s="49"/>
      <c r="BNJ265" s="405"/>
      <c r="BNK265" s="405"/>
      <c r="BNL265" s="277"/>
      <c r="BNM265" s="277"/>
      <c r="BNN265" s="277"/>
      <c r="BNO265" s="277"/>
      <c r="BNP265" s="277"/>
      <c r="BNQ265" s="277"/>
      <c r="BNR265" s="277"/>
      <c r="BNS265" s="277"/>
      <c r="BNT265" s="402"/>
      <c r="BNU265" s="404"/>
      <c r="BNV265" s="49"/>
      <c r="BNW265" s="49"/>
      <c r="BNX265" s="49"/>
      <c r="BNY265" s="99"/>
      <c r="BNZ265" s="98"/>
      <c r="BOA265" s="49"/>
      <c r="BOB265" s="405"/>
      <c r="BOC265" s="405"/>
      <c r="BOD265" s="277"/>
      <c r="BOE265" s="277"/>
      <c r="BOF265" s="277"/>
      <c r="BOG265" s="277"/>
      <c r="BOH265" s="277"/>
      <c r="BOI265" s="277"/>
      <c r="BOJ265" s="277"/>
      <c r="BOK265" s="277"/>
      <c r="BOL265" s="402"/>
      <c r="BOM265" s="404"/>
      <c r="BON265" s="49"/>
      <c r="BOO265" s="49"/>
      <c r="BOP265" s="49"/>
      <c r="BOQ265" s="99"/>
      <c r="BOR265" s="98"/>
      <c r="BOS265" s="49"/>
      <c r="BOT265" s="405"/>
      <c r="BOU265" s="405"/>
      <c r="BOV265" s="277"/>
      <c r="BOW265" s="277"/>
      <c r="BOX265" s="277"/>
      <c r="BOY265" s="277"/>
      <c r="BOZ265" s="277"/>
      <c r="BPA265" s="277"/>
      <c r="BPB265" s="277"/>
      <c r="BPC265" s="277"/>
      <c r="BPD265" s="402"/>
      <c r="BPE265" s="404"/>
      <c r="BPF265" s="49"/>
      <c r="BPG265" s="49"/>
      <c r="BPH265" s="49"/>
      <c r="BPI265" s="99"/>
      <c r="BPJ265" s="98"/>
      <c r="BPK265" s="49"/>
      <c r="BPL265" s="405"/>
      <c r="BPM265" s="405"/>
      <c r="BPN265" s="277"/>
      <c r="BPO265" s="277"/>
      <c r="BPP265" s="277"/>
      <c r="BPQ265" s="277"/>
      <c r="BPR265" s="277"/>
      <c r="BPS265" s="277"/>
      <c r="BPT265" s="277"/>
      <c r="BPU265" s="277"/>
      <c r="BPV265" s="402"/>
      <c r="BPW265" s="404"/>
      <c r="BPX265" s="49"/>
      <c r="BPY265" s="49"/>
      <c r="BPZ265" s="49"/>
      <c r="BQA265" s="99"/>
      <c r="BQB265" s="98"/>
      <c r="BQC265" s="49"/>
      <c r="BQD265" s="405"/>
      <c r="BQE265" s="405"/>
      <c r="BQF265" s="277"/>
      <c r="BQG265" s="277"/>
      <c r="BQH265" s="277"/>
      <c r="BQI265" s="277"/>
      <c r="BQJ265" s="277"/>
      <c r="BQK265" s="277"/>
      <c r="BQL265" s="277"/>
      <c r="BQM265" s="277"/>
      <c r="BQN265" s="402"/>
      <c r="BQO265" s="404"/>
      <c r="BQP265" s="49"/>
      <c r="BQQ265" s="49"/>
      <c r="BQR265" s="49"/>
      <c r="BQS265" s="99"/>
      <c r="BQT265" s="98"/>
      <c r="BQU265" s="49"/>
      <c r="BQV265" s="405"/>
      <c r="BQW265" s="405"/>
      <c r="BQX265" s="277"/>
      <c r="BQY265" s="277"/>
      <c r="BQZ265" s="277"/>
      <c r="BRA265" s="277"/>
      <c r="BRB265" s="277"/>
      <c r="BRC265" s="277"/>
      <c r="BRD265" s="277"/>
      <c r="BRE265" s="277"/>
      <c r="BRF265" s="402"/>
      <c r="BRG265" s="404"/>
      <c r="BRH265" s="49"/>
      <c r="BRI265" s="49"/>
      <c r="BRJ265" s="49"/>
      <c r="BRK265" s="99"/>
      <c r="BRL265" s="98"/>
      <c r="BRM265" s="49"/>
      <c r="BRN265" s="405"/>
      <c r="BRO265" s="405"/>
      <c r="BRP265" s="277"/>
      <c r="BRQ265" s="277"/>
      <c r="BRR265" s="277"/>
      <c r="BRS265" s="277"/>
      <c r="BRT265" s="277"/>
      <c r="BRU265" s="277"/>
      <c r="BRV265" s="277"/>
      <c r="BRW265" s="277"/>
      <c r="BRX265" s="402"/>
      <c r="BRY265" s="404"/>
      <c r="BRZ265" s="49"/>
      <c r="BSA265" s="49"/>
      <c r="BSB265" s="49"/>
      <c r="BSC265" s="99"/>
      <c r="BSD265" s="98"/>
      <c r="BSE265" s="49"/>
      <c r="BSF265" s="405"/>
      <c r="BSG265" s="405"/>
      <c r="BSH265" s="277"/>
      <c r="BSI265" s="277"/>
      <c r="BSJ265" s="277"/>
      <c r="BSK265" s="277"/>
      <c r="BSL265" s="277"/>
      <c r="BSM265" s="277"/>
      <c r="BSN265" s="277"/>
      <c r="BSO265" s="277"/>
      <c r="BSP265" s="402"/>
      <c r="BSQ265" s="404"/>
      <c r="BSR265" s="49"/>
      <c r="BSS265" s="49"/>
      <c r="BST265" s="49"/>
      <c r="BSU265" s="99"/>
      <c r="BSV265" s="98"/>
      <c r="BSW265" s="49"/>
      <c r="BSX265" s="405"/>
      <c r="BSY265" s="405"/>
      <c r="BSZ265" s="277"/>
      <c r="BTA265" s="277"/>
      <c r="BTB265" s="277"/>
      <c r="BTC265" s="277"/>
      <c r="BTD265" s="277"/>
      <c r="BTE265" s="277"/>
      <c r="BTF265" s="277"/>
      <c r="BTG265" s="277"/>
      <c r="BTH265" s="402"/>
      <c r="BTI265" s="404"/>
      <c r="BTJ265" s="49"/>
      <c r="BTK265" s="49"/>
      <c r="BTL265" s="49"/>
      <c r="BTM265" s="99"/>
      <c r="BTN265" s="98"/>
      <c r="BTO265" s="49"/>
      <c r="BTP265" s="405"/>
      <c r="BTQ265" s="405"/>
      <c r="BTR265" s="277"/>
      <c r="BTS265" s="277"/>
      <c r="BTT265" s="277"/>
      <c r="BTU265" s="277"/>
      <c r="BTV265" s="277"/>
      <c r="BTW265" s="277"/>
      <c r="BTX265" s="277"/>
      <c r="BTY265" s="277"/>
      <c r="BTZ265" s="402"/>
      <c r="BUA265" s="404"/>
      <c r="BUB265" s="49"/>
      <c r="BUC265" s="49"/>
      <c r="BUD265" s="49"/>
      <c r="BUE265" s="99"/>
      <c r="BUF265" s="98"/>
      <c r="BUG265" s="49"/>
      <c r="BUH265" s="405"/>
      <c r="BUI265" s="405"/>
      <c r="BUJ265" s="277"/>
      <c r="BUK265" s="277"/>
      <c r="BUL265" s="277"/>
      <c r="BUM265" s="277"/>
      <c r="BUN265" s="277"/>
      <c r="BUO265" s="277"/>
      <c r="BUP265" s="277"/>
      <c r="BUQ265" s="277"/>
      <c r="BUR265" s="402"/>
      <c r="BUS265" s="404"/>
      <c r="BUT265" s="49"/>
      <c r="BUU265" s="49"/>
      <c r="BUV265" s="49"/>
      <c r="BUW265" s="99"/>
      <c r="BUX265" s="98"/>
      <c r="BUY265" s="49"/>
      <c r="BUZ265" s="405"/>
      <c r="BVA265" s="405"/>
      <c r="BVB265" s="277"/>
      <c r="BVC265" s="277"/>
      <c r="BVD265" s="277"/>
      <c r="BVE265" s="277"/>
      <c r="BVF265" s="277"/>
      <c r="BVG265" s="277"/>
      <c r="BVH265" s="277"/>
      <c r="BVI265" s="277"/>
      <c r="BVJ265" s="402"/>
      <c r="BVK265" s="404"/>
      <c r="BVL265" s="49"/>
      <c r="BVM265" s="49"/>
      <c r="BVN265" s="49"/>
      <c r="BVO265" s="99"/>
      <c r="BVP265" s="98"/>
      <c r="BVQ265" s="49"/>
      <c r="BVR265" s="405"/>
      <c r="BVS265" s="405"/>
      <c r="BVT265" s="277"/>
      <c r="BVU265" s="277"/>
      <c r="BVV265" s="277"/>
      <c r="BVW265" s="277"/>
      <c r="BVX265" s="277"/>
      <c r="BVY265" s="277"/>
      <c r="BVZ265" s="277"/>
      <c r="BWA265" s="277"/>
      <c r="BWB265" s="402"/>
      <c r="BWC265" s="404"/>
      <c r="BWD265" s="49"/>
      <c r="BWE265" s="49"/>
      <c r="BWF265" s="49"/>
      <c r="BWG265" s="99"/>
      <c r="BWH265" s="98"/>
      <c r="BWI265" s="49"/>
      <c r="BWJ265" s="405"/>
      <c r="BWK265" s="405"/>
      <c r="BWL265" s="277"/>
      <c r="BWM265" s="277"/>
      <c r="BWN265" s="277"/>
      <c r="BWO265" s="277"/>
      <c r="BWP265" s="277"/>
      <c r="BWQ265" s="277"/>
      <c r="BWR265" s="277"/>
      <c r="BWS265" s="277"/>
      <c r="BWT265" s="402"/>
      <c r="BWU265" s="404"/>
      <c r="BWV265" s="49"/>
      <c r="BWW265" s="49"/>
      <c r="BWX265" s="49"/>
      <c r="BWY265" s="99"/>
      <c r="BWZ265" s="98"/>
      <c r="BXA265" s="49"/>
      <c r="BXB265" s="405"/>
      <c r="BXC265" s="405"/>
      <c r="BXD265" s="277"/>
      <c r="BXE265" s="277"/>
      <c r="BXF265" s="277"/>
      <c r="BXG265" s="277"/>
      <c r="BXH265" s="277"/>
      <c r="BXI265" s="277"/>
      <c r="BXJ265" s="277"/>
      <c r="BXK265" s="277"/>
      <c r="BXL265" s="402"/>
      <c r="BXM265" s="404"/>
      <c r="BXN265" s="49"/>
      <c r="BXO265" s="49"/>
      <c r="BXP265" s="49"/>
      <c r="BXQ265" s="99"/>
      <c r="BXR265" s="98"/>
      <c r="BXS265" s="49"/>
      <c r="BXT265" s="405"/>
      <c r="BXU265" s="405"/>
      <c r="BXV265" s="277"/>
      <c r="BXW265" s="277"/>
      <c r="BXX265" s="277"/>
      <c r="BXY265" s="277"/>
      <c r="BXZ265" s="277"/>
      <c r="BYA265" s="277"/>
      <c r="BYB265" s="277"/>
      <c r="BYC265" s="277"/>
      <c r="BYD265" s="402"/>
      <c r="BYE265" s="404"/>
      <c r="BYF265" s="49"/>
      <c r="BYG265" s="49"/>
      <c r="BYH265" s="49"/>
      <c r="BYI265" s="99"/>
      <c r="BYJ265" s="98"/>
      <c r="BYK265" s="49"/>
      <c r="BYL265" s="405"/>
      <c r="BYM265" s="405"/>
      <c r="BYN265" s="277"/>
      <c r="BYO265" s="277"/>
      <c r="BYP265" s="277"/>
      <c r="BYQ265" s="277"/>
      <c r="BYR265" s="277"/>
      <c r="BYS265" s="277"/>
      <c r="BYT265" s="277"/>
      <c r="BYU265" s="277"/>
      <c r="BYV265" s="402"/>
      <c r="BYW265" s="404"/>
      <c r="BYX265" s="49"/>
      <c r="BYY265" s="49"/>
      <c r="BYZ265" s="49"/>
      <c r="BZA265" s="99"/>
      <c r="BZB265" s="98"/>
      <c r="BZC265" s="49"/>
      <c r="BZD265" s="405"/>
      <c r="BZE265" s="405"/>
      <c r="BZF265" s="277"/>
      <c r="BZG265" s="277"/>
      <c r="BZH265" s="277"/>
      <c r="BZI265" s="277"/>
      <c r="BZJ265" s="277"/>
      <c r="BZK265" s="277"/>
      <c r="BZL265" s="277"/>
      <c r="BZM265" s="277"/>
      <c r="BZN265" s="402"/>
      <c r="BZO265" s="404"/>
      <c r="BZP265" s="49"/>
      <c r="BZQ265" s="49"/>
      <c r="BZR265" s="49"/>
      <c r="BZS265" s="99"/>
      <c r="BZT265" s="98"/>
      <c r="BZU265" s="49"/>
      <c r="BZV265" s="405"/>
      <c r="BZW265" s="405"/>
      <c r="BZX265" s="277"/>
      <c r="BZY265" s="277"/>
      <c r="BZZ265" s="277"/>
      <c r="CAA265" s="277"/>
      <c r="CAB265" s="277"/>
      <c r="CAC265" s="277"/>
      <c r="CAD265" s="277"/>
      <c r="CAE265" s="277"/>
      <c r="CAF265" s="402"/>
      <c r="CAG265" s="404"/>
      <c r="CAH265" s="49"/>
      <c r="CAI265" s="49"/>
      <c r="CAJ265" s="49"/>
      <c r="CAK265" s="99"/>
      <c r="CAL265" s="98"/>
      <c r="CAM265" s="49"/>
      <c r="CAN265" s="405"/>
      <c r="CAO265" s="405"/>
      <c r="CAP265" s="277"/>
      <c r="CAQ265" s="277"/>
      <c r="CAR265" s="277"/>
      <c r="CAS265" s="277"/>
      <c r="CAT265" s="277"/>
      <c r="CAU265" s="277"/>
      <c r="CAV265" s="277"/>
      <c r="CAW265" s="277"/>
      <c r="CAX265" s="402"/>
      <c r="CAY265" s="404"/>
      <c r="CAZ265" s="49"/>
      <c r="CBA265" s="49"/>
      <c r="CBB265" s="49"/>
      <c r="CBC265" s="99"/>
      <c r="CBD265" s="98"/>
      <c r="CBE265" s="49"/>
      <c r="CBF265" s="405"/>
      <c r="CBG265" s="405"/>
      <c r="CBH265" s="277"/>
      <c r="CBI265" s="277"/>
      <c r="CBJ265" s="277"/>
      <c r="CBK265" s="277"/>
      <c r="CBL265" s="277"/>
      <c r="CBM265" s="277"/>
      <c r="CBN265" s="277"/>
      <c r="CBO265" s="277"/>
      <c r="CBP265" s="402"/>
      <c r="CBQ265" s="404"/>
      <c r="CBR265" s="49"/>
      <c r="CBS265" s="49"/>
      <c r="CBT265" s="49"/>
      <c r="CBU265" s="99"/>
      <c r="CBV265" s="98"/>
      <c r="CBW265" s="49"/>
      <c r="CBX265" s="405"/>
      <c r="CBY265" s="405"/>
      <c r="CBZ265" s="277"/>
      <c r="CCA265" s="277"/>
      <c r="CCB265" s="277"/>
      <c r="CCC265" s="277"/>
      <c r="CCD265" s="277"/>
      <c r="CCE265" s="277"/>
      <c r="CCF265" s="277"/>
      <c r="CCG265" s="277"/>
      <c r="CCH265" s="402"/>
      <c r="CCI265" s="404"/>
      <c r="CCJ265" s="49"/>
      <c r="CCK265" s="49"/>
      <c r="CCL265" s="49"/>
      <c r="CCM265" s="99"/>
      <c r="CCN265" s="98"/>
      <c r="CCO265" s="49"/>
      <c r="CCP265" s="405"/>
      <c r="CCQ265" s="405"/>
      <c r="CCR265" s="277"/>
      <c r="CCS265" s="277"/>
      <c r="CCT265" s="277"/>
      <c r="CCU265" s="277"/>
      <c r="CCV265" s="277"/>
      <c r="CCW265" s="277"/>
      <c r="CCX265" s="277"/>
      <c r="CCY265" s="277"/>
      <c r="CCZ265" s="402"/>
      <c r="CDA265" s="404"/>
      <c r="CDB265" s="49"/>
      <c r="CDC265" s="49"/>
      <c r="CDD265" s="49"/>
      <c r="CDE265" s="99"/>
      <c r="CDF265" s="98"/>
      <c r="CDG265" s="49"/>
      <c r="CDH265" s="405"/>
      <c r="CDI265" s="405"/>
      <c r="CDJ265" s="277"/>
      <c r="CDK265" s="277"/>
      <c r="CDL265" s="277"/>
      <c r="CDM265" s="277"/>
      <c r="CDN265" s="277"/>
      <c r="CDO265" s="277"/>
      <c r="CDP265" s="277"/>
      <c r="CDQ265" s="277"/>
      <c r="CDR265" s="402"/>
      <c r="CDS265" s="404"/>
      <c r="CDT265" s="49"/>
      <c r="CDU265" s="49"/>
      <c r="CDV265" s="49"/>
      <c r="CDW265" s="99"/>
      <c r="CDX265" s="98"/>
      <c r="CDY265" s="49"/>
      <c r="CDZ265" s="405"/>
      <c r="CEA265" s="405"/>
      <c r="CEB265" s="277"/>
      <c r="CEC265" s="277"/>
      <c r="CED265" s="277"/>
      <c r="CEE265" s="277"/>
      <c r="CEF265" s="277"/>
      <c r="CEG265" s="277"/>
      <c r="CEH265" s="277"/>
      <c r="CEI265" s="277"/>
      <c r="CEJ265" s="402"/>
      <c r="CEK265" s="404"/>
      <c r="CEL265" s="49"/>
      <c r="CEM265" s="49"/>
      <c r="CEN265" s="49"/>
      <c r="CEO265" s="99"/>
      <c r="CEP265" s="98"/>
      <c r="CEQ265" s="49"/>
      <c r="CER265" s="405"/>
      <c r="CES265" s="405"/>
      <c r="CET265" s="277"/>
      <c r="CEU265" s="277"/>
      <c r="CEV265" s="277"/>
      <c r="CEW265" s="277"/>
      <c r="CEX265" s="277"/>
      <c r="CEY265" s="277"/>
      <c r="CEZ265" s="277"/>
      <c r="CFA265" s="277"/>
      <c r="CFB265" s="402"/>
      <c r="CFC265" s="404"/>
      <c r="CFD265" s="49"/>
      <c r="CFE265" s="49"/>
      <c r="CFF265" s="49"/>
      <c r="CFG265" s="99"/>
      <c r="CFH265" s="98"/>
      <c r="CFI265" s="49"/>
      <c r="CFJ265" s="405"/>
      <c r="CFK265" s="405"/>
      <c r="CFL265" s="277"/>
      <c r="CFM265" s="277"/>
      <c r="CFN265" s="277"/>
      <c r="CFO265" s="277"/>
      <c r="CFP265" s="277"/>
      <c r="CFQ265" s="277"/>
      <c r="CFR265" s="277"/>
      <c r="CFS265" s="277"/>
      <c r="CFT265" s="402"/>
      <c r="CFU265" s="404"/>
      <c r="CFV265" s="49"/>
      <c r="CFW265" s="49"/>
      <c r="CFX265" s="49"/>
      <c r="CFY265" s="99"/>
      <c r="CFZ265" s="98"/>
      <c r="CGA265" s="49"/>
      <c r="CGB265" s="405"/>
      <c r="CGC265" s="405"/>
      <c r="CGD265" s="277"/>
      <c r="CGE265" s="277"/>
      <c r="CGF265" s="277"/>
      <c r="CGG265" s="277"/>
      <c r="CGH265" s="277"/>
      <c r="CGI265" s="277"/>
      <c r="CGJ265" s="277"/>
      <c r="CGK265" s="277"/>
      <c r="CGL265" s="402"/>
      <c r="CGM265" s="404"/>
      <c r="CGN265" s="49"/>
      <c r="CGO265" s="49"/>
      <c r="CGP265" s="49"/>
      <c r="CGQ265" s="99"/>
      <c r="CGR265" s="98"/>
      <c r="CGS265" s="49"/>
      <c r="CGT265" s="405"/>
      <c r="CGU265" s="405"/>
      <c r="CGV265" s="277"/>
      <c r="CGW265" s="277"/>
      <c r="CGX265" s="277"/>
      <c r="CGY265" s="277"/>
      <c r="CGZ265" s="277"/>
      <c r="CHA265" s="277"/>
      <c r="CHB265" s="277"/>
      <c r="CHC265" s="277"/>
      <c r="CHD265" s="402"/>
      <c r="CHE265" s="404"/>
      <c r="CHF265" s="49"/>
      <c r="CHG265" s="49"/>
      <c r="CHH265" s="49"/>
      <c r="CHI265" s="99"/>
      <c r="CHJ265" s="98"/>
      <c r="CHK265" s="49"/>
      <c r="CHL265" s="405"/>
      <c r="CHM265" s="405"/>
      <c r="CHN265" s="277"/>
      <c r="CHO265" s="277"/>
      <c r="CHP265" s="277"/>
      <c r="CHQ265" s="277"/>
      <c r="CHR265" s="277"/>
      <c r="CHS265" s="277"/>
      <c r="CHT265" s="277"/>
      <c r="CHU265" s="277"/>
      <c r="CHV265" s="402"/>
      <c r="CHW265" s="404"/>
      <c r="CHX265" s="49"/>
      <c r="CHY265" s="49"/>
      <c r="CHZ265" s="49"/>
      <c r="CIA265" s="99"/>
      <c r="CIB265" s="98"/>
      <c r="CIC265" s="49"/>
      <c r="CID265" s="405"/>
      <c r="CIE265" s="405"/>
      <c r="CIF265" s="277"/>
      <c r="CIG265" s="277"/>
      <c r="CIH265" s="277"/>
      <c r="CII265" s="277"/>
      <c r="CIJ265" s="277"/>
      <c r="CIK265" s="277"/>
      <c r="CIL265" s="277"/>
      <c r="CIM265" s="277"/>
      <c r="CIN265" s="402"/>
      <c r="CIO265" s="404"/>
      <c r="CIP265" s="49"/>
      <c r="CIQ265" s="49"/>
      <c r="CIR265" s="49"/>
      <c r="CIS265" s="99"/>
      <c r="CIT265" s="98"/>
      <c r="CIU265" s="49"/>
      <c r="CIV265" s="405"/>
      <c r="CIW265" s="405"/>
      <c r="CIX265" s="277"/>
      <c r="CIY265" s="277"/>
      <c r="CIZ265" s="277"/>
      <c r="CJA265" s="277"/>
      <c r="CJB265" s="277"/>
      <c r="CJC265" s="277"/>
      <c r="CJD265" s="277"/>
      <c r="CJE265" s="277"/>
      <c r="CJF265" s="402"/>
      <c r="CJG265" s="404"/>
      <c r="CJH265" s="49"/>
      <c r="CJI265" s="49"/>
      <c r="CJJ265" s="49"/>
      <c r="CJK265" s="99"/>
      <c r="CJL265" s="98"/>
      <c r="CJM265" s="49"/>
      <c r="CJN265" s="405"/>
      <c r="CJO265" s="405"/>
      <c r="CJP265" s="277"/>
      <c r="CJQ265" s="277"/>
      <c r="CJR265" s="277"/>
      <c r="CJS265" s="277"/>
      <c r="CJT265" s="277"/>
      <c r="CJU265" s="277"/>
      <c r="CJV265" s="277"/>
      <c r="CJW265" s="277"/>
      <c r="CJX265" s="402"/>
      <c r="CJY265" s="404"/>
      <c r="CJZ265" s="49"/>
      <c r="CKA265" s="49"/>
      <c r="CKB265" s="49"/>
      <c r="CKC265" s="99"/>
      <c r="CKD265" s="98"/>
      <c r="CKE265" s="49"/>
      <c r="CKF265" s="405"/>
      <c r="CKG265" s="405"/>
      <c r="CKH265" s="277"/>
      <c r="CKI265" s="277"/>
      <c r="CKJ265" s="277"/>
      <c r="CKK265" s="277"/>
      <c r="CKL265" s="277"/>
      <c r="CKM265" s="277"/>
      <c r="CKN265" s="277"/>
      <c r="CKO265" s="277"/>
      <c r="CKP265" s="402"/>
      <c r="CKQ265" s="404"/>
      <c r="CKR265" s="49"/>
      <c r="CKS265" s="49"/>
      <c r="CKT265" s="49"/>
      <c r="CKU265" s="99"/>
      <c r="CKV265" s="98"/>
      <c r="CKW265" s="49"/>
      <c r="CKX265" s="405"/>
      <c r="CKY265" s="405"/>
      <c r="CKZ265" s="277"/>
      <c r="CLA265" s="277"/>
      <c r="CLB265" s="277"/>
      <c r="CLC265" s="277"/>
      <c r="CLD265" s="277"/>
      <c r="CLE265" s="277"/>
      <c r="CLF265" s="277"/>
      <c r="CLG265" s="277"/>
      <c r="CLH265" s="402"/>
      <c r="CLI265" s="404"/>
      <c r="CLJ265" s="49"/>
      <c r="CLK265" s="49"/>
      <c r="CLL265" s="49"/>
      <c r="CLM265" s="99"/>
      <c r="CLN265" s="98"/>
      <c r="CLO265" s="49"/>
      <c r="CLP265" s="405"/>
      <c r="CLQ265" s="405"/>
      <c r="CLR265" s="277"/>
      <c r="CLS265" s="277"/>
      <c r="CLT265" s="277"/>
      <c r="CLU265" s="277"/>
      <c r="CLV265" s="277"/>
      <c r="CLW265" s="277"/>
      <c r="CLX265" s="277"/>
      <c r="CLY265" s="277"/>
      <c r="CLZ265" s="402"/>
      <c r="CMA265" s="404"/>
      <c r="CMB265" s="49"/>
      <c r="CMC265" s="49"/>
      <c r="CMD265" s="49"/>
      <c r="CME265" s="99"/>
      <c r="CMF265" s="98"/>
      <c r="CMG265" s="49"/>
      <c r="CMH265" s="405"/>
      <c r="CMI265" s="405"/>
      <c r="CMJ265" s="277"/>
      <c r="CMK265" s="277"/>
      <c r="CML265" s="277"/>
      <c r="CMM265" s="277"/>
      <c r="CMN265" s="277"/>
      <c r="CMO265" s="277"/>
      <c r="CMP265" s="277"/>
      <c r="CMQ265" s="277"/>
      <c r="CMR265" s="402"/>
      <c r="CMS265" s="404"/>
      <c r="CMT265" s="49"/>
      <c r="CMU265" s="49"/>
      <c r="CMV265" s="49"/>
      <c r="CMW265" s="99"/>
      <c r="CMX265" s="98"/>
      <c r="CMY265" s="49"/>
      <c r="CMZ265" s="405"/>
      <c r="CNA265" s="405"/>
      <c r="CNB265" s="277"/>
      <c r="CNC265" s="277"/>
      <c r="CND265" s="277"/>
      <c r="CNE265" s="277"/>
      <c r="CNF265" s="277"/>
      <c r="CNG265" s="277"/>
      <c r="CNH265" s="277"/>
      <c r="CNI265" s="277"/>
      <c r="CNJ265" s="402"/>
      <c r="CNK265" s="404"/>
      <c r="CNL265" s="49"/>
      <c r="CNM265" s="49"/>
      <c r="CNN265" s="49"/>
      <c r="CNO265" s="99"/>
      <c r="CNP265" s="98"/>
      <c r="CNQ265" s="49"/>
      <c r="CNR265" s="405"/>
      <c r="CNS265" s="405"/>
      <c r="CNT265" s="277"/>
      <c r="CNU265" s="277"/>
      <c r="CNV265" s="277"/>
      <c r="CNW265" s="277"/>
      <c r="CNX265" s="277"/>
      <c r="CNY265" s="277"/>
      <c r="CNZ265" s="277"/>
      <c r="COA265" s="277"/>
      <c r="COB265" s="402"/>
      <c r="COC265" s="404"/>
      <c r="COD265" s="49"/>
      <c r="COE265" s="49"/>
      <c r="COF265" s="49"/>
      <c r="COG265" s="99"/>
      <c r="COH265" s="98"/>
      <c r="COI265" s="49"/>
      <c r="COJ265" s="405"/>
      <c r="COK265" s="405"/>
      <c r="COL265" s="277"/>
      <c r="COM265" s="277"/>
      <c r="CON265" s="277"/>
      <c r="COO265" s="277"/>
      <c r="COP265" s="277"/>
      <c r="COQ265" s="277"/>
      <c r="COR265" s="277"/>
      <c r="COS265" s="277"/>
      <c r="COT265" s="402"/>
      <c r="COU265" s="404"/>
      <c r="COV265" s="49"/>
      <c r="COW265" s="49"/>
      <c r="COX265" s="49"/>
      <c r="COY265" s="99"/>
      <c r="COZ265" s="98"/>
      <c r="CPA265" s="49"/>
      <c r="CPB265" s="405"/>
      <c r="CPC265" s="405"/>
      <c r="CPD265" s="277"/>
      <c r="CPE265" s="277"/>
      <c r="CPF265" s="277"/>
      <c r="CPG265" s="277"/>
      <c r="CPH265" s="277"/>
      <c r="CPI265" s="277"/>
      <c r="CPJ265" s="277"/>
      <c r="CPK265" s="277"/>
      <c r="CPL265" s="402"/>
      <c r="CPM265" s="404"/>
      <c r="CPN265" s="49"/>
      <c r="CPO265" s="49"/>
      <c r="CPP265" s="49"/>
      <c r="CPQ265" s="99"/>
      <c r="CPR265" s="98"/>
      <c r="CPS265" s="49"/>
      <c r="CPT265" s="405"/>
      <c r="CPU265" s="405"/>
      <c r="CPV265" s="277"/>
      <c r="CPW265" s="277"/>
      <c r="CPX265" s="277"/>
      <c r="CPY265" s="277"/>
      <c r="CPZ265" s="277"/>
      <c r="CQA265" s="277"/>
      <c r="CQB265" s="277"/>
      <c r="CQC265" s="277"/>
      <c r="CQD265" s="402"/>
      <c r="CQE265" s="404"/>
      <c r="CQF265" s="49"/>
      <c r="CQG265" s="49"/>
      <c r="CQH265" s="49"/>
      <c r="CQI265" s="99"/>
      <c r="CQJ265" s="98"/>
      <c r="CQK265" s="49"/>
      <c r="CQL265" s="405"/>
      <c r="CQM265" s="405"/>
      <c r="CQN265" s="277"/>
      <c r="CQO265" s="277"/>
      <c r="CQP265" s="277"/>
      <c r="CQQ265" s="277"/>
      <c r="CQR265" s="277"/>
      <c r="CQS265" s="277"/>
      <c r="CQT265" s="277"/>
      <c r="CQU265" s="277"/>
      <c r="CQV265" s="402"/>
      <c r="CQW265" s="404"/>
      <c r="CQX265" s="49"/>
      <c r="CQY265" s="49"/>
      <c r="CQZ265" s="49"/>
      <c r="CRA265" s="99"/>
      <c r="CRB265" s="98"/>
      <c r="CRC265" s="49"/>
      <c r="CRD265" s="405"/>
      <c r="CRE265" s="405"/>
      <c r="CRF265" s="277"/>
      <c r="CRG265" s="277"/>
      <c r="CRH265" s="277"/>
      <c r="CRI265" s="277"/>
      <c r="CRJ265" s="277"/>
      <c r="CRK265" s="277"/>
      <c r="CRL265" s="277"/>
      <c r="CRM265" s="277"/>
      <c r="CRN265" s="402"/>
      <c r="CRO265" s="404"/>
      <c r="CRP265" s="49"/>
      <c r="CRQ265" s="49"/>
      <c r="CRR265" s="49"/>
      <c r="CRS265" s="99"/>
      <c r="CRT265" s="98"/>
      <c r="CRU265" s="49"/>
      <c r="CRV265" s="405"/>
      <c r="CRW265" s="405"/>
      <c r="CRX265" s="277"/>
      <c r="CRY265" s="277"/>
      <c r="CRZ265" s="277"/>
      <c r="CSA265" s="277"/>
      <c r="CSB265" s="277"/>
      <c r="CSC265" s="277"/>
      <c r="CSD265" s="277"/>
      <c r="CSE265" s="277"/>
      <c r="CSF265" s="402"/>
      <c r="CSG265" s="404"/>
      <c r="CSH265" s="49"/>
      <c r="CSI265" s="49"/>
      <c r="CSJ265" s="49"/>
      <c r="CSK265" s="99"/>
      <c r="CSL265" s="98"/>
      <c r="CSM265" s="49"/>
      <c r="CSN265" s="405"/>
      <c r="CSO265" s="405"/>
      <c r="CSP265" s="277"/>
      <c r="CSQ265" s="277"/>
      <c r="CSR265" s="277"/>
      <c r="CSS265" s="277"/>
      <c r="CST265" s="277"/>
      <c r="CSU265" s="277"/>
      <c r="CSV265" s="277"/>
      <c r="CSW265" s="277"/>
      <c r="CSX265" s="402"/>
      <c r="CSY265" s="404"/>
      <c r="CSZ265" s="49"/>
      <c r="CTA265" s="49"/>
      <c r="CTB265" s="49"/>
      <c r="CTC265" s="99"/>
      <c r="CTD265" s="98"/>
      <c r="CTE265" s="49"/>
      <c r="CTF265" s="405"/>
      <c r="CTG265" s="405"/>
      <c r="CTH265" s="277"/>
      <c r="CTI265" s="277"/>
      <c r="CTJ265" s="277"/>
      <c r="CTK265" s="277"/>
      <c r="CTL265" s="277"/>
      <c r="CTM265" s="277"/>
      <c r="CTN265" s="277"/>
      <c r="CTO265" s="277"/>
      <c r="CTP265" s="402"/>
      <c r="CTQ265" s="404"/>
      <c r="CTR265" s="49"/>
      <c r="CTS265" s="49"/>
      <c r="CTT265" s="49"/>
      <c r="CTU265" s="99"/>
      <c r="CTV265" s="98"/>
      <c r="CTW265" s="49"/>
      <c r="CTX265" s="405"/>
      <c r="CTY265" s="405"/>
      <c r="CTZ265" s="277"/>
      <c r="CUA265" s="277"/>
      <c r="CUB265" s="277"/>
      <c r="CUC265" s="277"/>
      <c r="CUD265" s="277"/>
      <c r="CUE265" s="277"/>
      <c r="CUF265" s="277"/>
      <c r="CUG265" s="277"/>
      <c r="CUH265" s="402"/>
      <c r="CUI265" s="404"/>
      <c r="CUJ265" s="49"/>
      <c r="CUK265" s="49"/>
      <c r="CUL265" s="49"/>
      <c r="CUM265" s="99"/>
      <c r="CUN265" s="98"/>
      <c r="CUO265" s="49"/>
      <c r="CUP265" s="405"/>
      <c r="CUQ265" s="405"/>
      <c r="CUR265" s="277"/>
      <c r="CUS265" s="277"/>
      <c r="CUT265" s="277"/>
      <c r="CUU265" s="277"/>
      <c r="CUV265" s="277"/>
      <c r="CUW265" s="277"/>
      <c r="CUX265" s="277"/>
      <c r="CUY265" s="277"/>
      <c r="CUZ265" s="402"/>
      <c r="CVA265" s="404"/>
      <c r="CVB265" s="49"/>
      <c r="CVC265" s="49"/>
      <c r="CVD265" s="49"/>
      <c r="CVE265" s="99"/>
      <c r="CVF265" s="98"/>
      <c r="CVG265" s="49"/>
      <c r="CVH265" s="405"/>
      <c r="CVI265" s="405"/>
      <c r="CVJ265" s="277"/>
      <c r="CVK265" s="277"/>
      <c r="CVL265" s="277"/>
      <c r="CVM265" s="277"/>
      <c r="CVN265" s="277"/>
      <c r="CVO265" s="277"/>
      <c r="CVP265" s="277"/>
      <c r="CVQ265" s="277"/>
      <c r="CVR265" s="402"/>
      <c r="CVS265" s="404"/>
      <c r="CVT265" s="49"/>
      <c r="CVU265" s="49"/>
      <c r="CVV265" s="49"/>
      <c r="CVW265" s="99"/>
      <c r="CVX265" s="98"/>
      <c r="CVY265" s="49"/>
      <c r="CVZ265" s="405"/>
      <c r="CWA265" s="405"/>
      <c r="CWB265" s="277"/>
      <c r="CWC265" s="277"/>
      <c r="CWD265" s="277"/>
      <c r="CWE265" s="277"/>
      <c r="CWF265" s="277"/>
      <c r="CWG265" s="277"/>
      <c r="CWH265" s="277"/>
      <c r="CWI265" s="277"/>
      <c r="CWJ265" s="402"/>
      <c r="CWK265" s="404"/>
      <c r="CWL265" s="49"/>
      <c r="CWM265" s="49"/>
      <c r="CWN265" s="49"/>
      <c r="CWO265" s="99"/>
      <c r="CWP265" s="98"/>
      <c r="CWQ265" s="49"/>
      <c r="CWR265" s="405"/>
      <c r="CWS265" s="405"/>
      <c r="CWT265" s="277"/>
      <c r="CWU265" s="277"/>
      <c r="CWV265" s="277"/>
      <c r="CWW265" s="277"/>
      <c r="CWX265" s="277"/>
      <c r="CWY265" s="277"/>
      <c r="CWZ265" s="277"/>
      <c r="CXA265" s="277"/>
      <c r="CXB265" s="402"/>
      <c r="CXC265" s="404"/>
      <c r="CXD265" s="49"/>
      <c r="CXE265" s="49"/>
      <c r="CXF265" s="49"/>
      <c r="CXG265" s="99"/>
      <c r="CXH265" s="98"/>
      <c r="CXI265" s="49"/>
      <c r="CXJ265" s="405"/>
      <c r="CXK265" s="405"/>
      <c r="CXL265" s="277"/>
      <c r="CXM265" s="277"/>
      <c r="CXN265" s="277"/>
      <c r="CXO265" s="277"/>
      <c r="CXP265" s="277"/>
      <c r="CXQ265" s="277"/>
      <c r="CXR265" s="277"/>
      <c r="CXS265" s="277"/>
      <c r="CXT265" s="402"/>
      <c r="CXU265" s="404"/>
      <c r="CXV265" s="49"/>
      <c r="CXW265" s="49"/>
      <c r="CXX265" s="49"/>
      <c r="CXY265" s="99"/>
      <c r="CXZ265" s="98"/>
      <c r="CYA265" s="49"/>
      <c r="CYB265" s="405"/>
      <c r="CYC265" s="405"/>
      <c r="CYD265" s="277"/>
      <c r="CYE265" s="277"/>
      <c r="CYF265" s="277"/>
      <c r="CYG265" s="277"/>
      <c r="CYH265" s="277"/>
      <c r="CYI265" s="277"/>
      <c r="CYJ265" s="277"/>
      <c r="CYK265" s="277"/>
      <c r="CYL265" s="402"/>
      <c r="CYM265" s="404"/>
      <c r="CYN265" s="49"/>
      <c r="CYO265" s="49"/>
      <c r="CYP265" s="49"/>
      <c r="CYQ265" s="99"/>
      <c r="CYR265" s="98"/>
      <c r="CYS265" s="49"/>
      <c r="CYT265" s="405"/>
      <c r="CYU265" s="405"/>
      <c r="CYV265" s="277"/>
      <c r="CYW265" s="277"/>
      <c r="CYX265" s="277"/>
      <c r="CYY265" s="277"/>
      <c r="CYZ265" s="277"/>
      <c r="CZA265" s="277"/>
      <c r="CZB265" s="277"/>
      <c r="CZC265" s="277"/>
      <c r="CZD265" s="402"/>
      <c r="CZE265" s="404"/>
      <c r="CZF265" s="49"/>
      <c r="CZG265" s="49"/>
      <c r="CZH265" s="49"/>
      <c r="CZI265" s="99"/>
      <c r="CZJ265" s="98"/>
      <c r="CZK265" s="49"/>
      <c r="CZL265" s="405"/>
      <c r="CZM265" s="405"/>
      <c r="CZN265" s="277"/>
      <c r="CZO265" s="277"/>
      <c r="CZP265" s="277"/>
      <c r="CZQ265" s="277"/>
      <c r="CZR265" s="277"/>
      <c r="CZS265" s="277"/>
      <c r="CZT265" s="277"/>
      <c r="CZU265" s="277"/>
      <c r="CZV265" s="402"/>
      <c r="CZW265" s="404"/>
      <c r="CZX265" s="49"/>
      <c r="CZY265" s="49"/>
      <c r="CZZ265" s="49"/>
      <c r="DAA265" s="99"/>
      <c r="DAB265" s="98"/>
      <c r="DAC265" s="49"/>
      <c r="DAD265" s="405"/>
      <c r="DAE265" s="405"/>
      <c r="DAF265" s="277"/>
      <c r="DAG265" s="277"/>
      <c r="DAH265" s="277"/>
      <c r="DAI265" s="277"/>
      <c r="DAJ265" s="277"/>
      <c r="DAK265" s="277"/>
      <c r="DAL265" s="277"/>
      <c r="DAM265" s="277"/>
      <c r="DAN265" s="402"/>
      <c r="DAO265" s="404"/>
      <c r="DAP265" s="49"/>
      <c r="DAQ265" s="49"/>
      <c r="DAR265" s="49"/>
      <c r="DAS265" s="99"/>
      <c r="DAT265" s="98"/>
      <c r="DAU265" s="49"/>
      <c r="DAV265" s="405"/>
      <c r="DAW265" s="405"/>
      <c r="DAX265" s="277"/>
      <c r="DAY265" s="277"/>
      <c r="DAZ265" s="277"/>
      <c r="DBA265" s="277"/>
      <c r="DBB265" s="277"/>
      <c r="DBC265" s="277"/>
      <c r="DBD265" s="277"/>
      <c r="DBE265" s="277"/>
      <c r="DBF265" s="402"/>
      <c r="DBG265" s="404"/>
      <c r="DBH265" s="49"/>
      <c r="DBI265" s="49"/>
      <c r="DBJ265" s="49"/>
      <c r="DBK265" s="99"/>
      <c r="DBL265" s="98"/>
      <c r="DBM265" s="49"/>
      <c r="DBN265" s="405"/>
      <c r="DBO265" s="405"/>
      <c r="DBP265" s="277"/>
      <c r="DBQ265" s="277"/>
      <c r="DBR265" s="277"/>
      <c r="DBS265" s="277"/>
      <c r="DBT265" s="277"/>
      <c r="DBU265" s="277"/>
      <c r="DBV265" s="277"/>
      <c r="DBW265" s="277"/>
      <c r="DBX265" s="402"/>
      <c r="DBY265" s="404"/>
      <c r="DBZ265" s="49"/>
      <c r="DCA265" s="49"/>
      <c r="DCB265" s="49"/>
      <c r="DCC265" s="99"/>
      <c r="DCD265" s="98"/>
      <c r="DCE265" s="49"/>
      <c r="DCF265" s="405"/>
      <c r="DCG265" s="405"/>
      <c r="DCH265" s="277"/>
      <c r="DCI265" s="277"/>
      <c r="DCJ265" s="277"/>
      <c r="DCK265" s="277"/>
      <c r="DCL265" s="277"/>
      <c r="DCM265" s="277"/>
      <c r="DCN265" s="277"/>
      <c r="DCO265" s="277"/>
      <c r="DCP265" s="402"/>
      <c r="DCQ265" s="404"/>
      <c r="DCR265" s="49"/>
      <c r="DCS265" s="49"/>
      <c r="DCT265" s="49"/>
      <c r="DCU265" s="99"/>
      <c r="DCV265" s="98"/>
      <c r="DCW265" s="49"/>
      <c r="DCX265" s="405"/>
      <c r="DCY265" s="405"/>
      <c r="DCZ265" s="277"/>
      <c r="DDA265" s="277"/>
      <c r="DDB265" s="277"/>
      <c r="DDC265" s="277"/>
      <c r="DDD265" s="277"/>
      <c r="DDE265" s="277"/>
      <c r="DDF265" s="277"/>
      <c r="DDG265" s="277"/>
      <c r="DDH265" s="402"/>
      <c r="DDI265" s="404"/>
      <c r="DDJ265" s="49"/>
      <c r="DDK265" s="49"/>
      <c r="DDL265" s="49"/>
      <c r="DDM265" s="99"/>
      <c r="DDN265" s="98"/>
      <c r="DDO265" s="49"/>
      <c r="DDP265" s="405"/>
      <c r="DDQ265" s="405"/>
      <c r="DDR265" s="277"/>
      <c r="DDS265" s="277"/>
      <c r="DDT265" s="277"/>
      <c r="DDU265" s="277"/>
      <c r="DDV265" s="277"/>
      <c r="DDW265" s="277"/>
      <c r="DDX265" s="277"/>
      <c r="DDY265" s="277"/>
      <c r="DDZ265" s="402"/>
      <c r="DEA265" s="404"/>
      <c r="DEB265" s="49"/>
      <c r="DEC265" s="49"/>
      <c r="DED265" s="49"/>
      <c r="DEE265" s="99"/>
      <c r="DEF265" s="98"/>
      <c r="DEG265" s="49"/>
      <c r="DEH265" s="405"/>
      <c r="DEI265" s="405"/>
      <c r="DEJ265" s="277"/>
      <c r="DEK265" s="277"/>
      <c r="DEL265" s="277"/>
      <c r="DEM265" s="277"/>
      <c r="DEN265" s="277"/>
      <c r="DEO265" s="277"/>
      <c r="DEP265" s="277"/>
      <c r="DEQ265" s="277"/>
      <c r="DER265" s="402"/>
      <c r="DES265" s="404"/>
      <c r="DET265" s="49"/>
      <c r="DEU265" s="49"/>
      <c r="DEV265" s="49"/>
      <c r="DEW265" s="99"/>
      <c r="DEX265" s="98"/>
      <c r="DEY265" s="49"/>
      <c r="DEZ265" s="405"/>
      <c r="DFA265" s="405"/>
      <c r="DFB265" s="277"/>
      <c r="DFC265" s="277"/>
      <c r="DFD265" s="277"/>
      <c r="DFE265" s="277"/>
      <c r="DFF265" s="277"/>
      <c r="DFG265" s="277"/>
      <c r="DFH265" s="277"/>
      <c r="DFI265" s="277"/>
      <c r="DFJ265" s="402"/>
      <c r="DFK265" s="404"/>
      <c r="DFL265" s="49"/>
      <c r="DFM265" s="49"/>
      <c r="DFN265" s="49"/>
      <c r="DFO265" s="99"/>
      <c r="DFP265" s="98"/>
      <c r="DFQ265" s="49"/>
      <c r="DFR265" s="405"/>
      <c r="DFS265" s="405"/>
      <c r="DFT265" s="277"/>
      <c r="DFU265" s="277"/>
      <c r="DFV265" s="277"/>
      <c r="DFW265" s="277"/>
      <c r="DFX265" s="277"/>
      <c r="DFY265" s="277"/>
      <c r="DFZ265" s="277"/>
      <c r="DGA265" s="277"/>
      <c r="DGB265" s="402"/>
      <c r="DGC265" s="404"/>
      <c r="DGD265" s="49"/>
      <c r="DGE265" s="49"/>
      <c r="DGF265" s="49"/>
      <c r="DGG265" s="99"/>
      <c r="DGH265" s="98"/>
      <c r="DGI265" s="49"/>
      <c r="DGJ265" s="405"/>
      <c r="DGK265" s="405"/>
      <c r="DGL265" s="277"/>
      <c r="DGM265" s="277"/>
      <c r="DGN265" s="277"/>
      <c r="DGO265" s="277"/>
      <c r="DGP265" s="277"/>
      <c r="DGQ265" s="277"/>
      <c r="DGR265" s="277"/>
      <c r="DGS265" s="277"/>
      <c r="DGT265" s="402"/>
      <c r="DGU265" s="404"/>
      <c r="DGV265" s="49"/>
      <c r="DGW265" s="49"/>
      <c r="DGX265" s="49"/>
      <c r="DGY265" s="99"/>
      <c r="DGZ265" s="98"/>
      <c r="DHA265" s="49"/>
      <c r="DHB265" s="405"/>
      <c r="DHC265" s="405"/>
      <c r="DHD265" s="277"/>
      <c r="DHE265" s="277"/>
      <c r="DHF265" s="277"/>
      <c r="DHG265" s="277"/>
      <c r="DHH265" s="277"/>
      <c r="DHI265" s="277"/>
      <c r="DHJ265" s="277"/>
      <c r="DHK265" s="277"/>
      <c r="DHL265" s="402"/>
      <c r="DHM265" s="404"/>
      <c r="DHN265" s="49"/>
      <c r="DHO265" s="49"/>
      <c r="DHP265" s="49"/>
      <c r="DHQ265" s="99"/>
      <c r="DHR265" s="98"/>
      <c r="DHS265" s="49"/>
      <c r="DHT265" s="405"/>
      <c r="DHU265" s="405"/>
      <c r="DHV265" s="277"/>
      <c r="DHW265" s="277"/>
      <c r="DHX265" s="277"/>
      <c r="DHY265" s="277"/>
      <c r="DHZ265" s="277"/>
      <c r="DIA265" s="277"/>
      <c r="DIB265" s="277"/>
      <c r="DIC265" s="277"/>
      <c r="DID265" s="402"/>
      <c r="DIE265" s="404"/>
      <c r="DIF265" s="49"/>
      <c r="DIG265" s="49"/>
      <c r="DIH265" s="49"/>
      <c r="DII265" s="99"/>
      <c r="DIJ265" s="98"/>
      <c r="DIK265" s="49"/>
      <c r="DIL265" s="405"/>
      <c r="DIM265" s="405"/>
      <c r="DIN265" s="277"/>
      <c r="DIO265" s="277"/>
      <c r="DIP265" s="277"/>
      <c r="DIQ265" s="277"/>
      <c r="DIR265" s="277"/>
      <c r="DIS265" s="277"/>
      <c r="DIT265" s="277"/>
      <c r="DIU265" s="277"/>
      <c r="DIV265" s="402"/>
      <c r="DIW265" s="404"/>
      <c r="DIX265" s="49"/>
      <c r="DIY265" s="49"/>
      <c r="DIZ265" s="49"/>
      <c r="DJA265" s="99"/>
      <c r="DJB265" s="98"/>
      <c r="DJC265" s="49"/>
      <c r="DJD265" s="405"/>
      <c r="DJE265" s="405"/>
      <c r="DJF265" s="277"/>
      <c r="DJG265" s="277"/>
      <c r="DJH265" s="277"/>
      <c r="DJI265" s="277"/>
      <c r="DJJ265" s="277"/>
      <c r="DJK265" s="277"/>
      <c r="DJL265" s="277"/>
      <c r="DJM265" s="277"/>
      <c r="DJN265" s="402"/>
      <c r="DJO265" s="404"/>
      <c r="DJP265" s="49"/>
      <c r="DJQ265" s="49"/>
      <c r="DJR265" s="49"/>
      <c r="DJS265" s="99"/>
      <c r="DJT265" s="98"/>
      <c r="DJU265" s="49"/>
      <c r="DJV265" s="405"/>
      <c r="DJW265" s="405"/>
      <c r="DJX265" s="277"/>
      <c r="DJY265" s="277"/>
      <c r="DJZ265" s="277"/>
      <c r="DKA265" s="277"/>
      <c r="DKB265" s="277"/>
      <c r="DKC265" s="277"/>
      <c r="DKD265" s="277"/>
      <c r="DKE265" s="277"/>
      <c r="DKF265" s="402"/>
      <c r="DKG265" s="404"/>
      <c r="DKH265" s="49"/>
      <c r="DKI265" s="49"/>
      <c r="DKJ265" s="49"/>
      <c r="DKK265" s="99"/>
      <c r="DKL265" s="98"/>
      <c r="DKM265" s="49"/>
      <c r="DKN265" s="405"/>
      <c r="DKO265" s="405"/>
      <c r="DKP265" s="277"/>
      <c r="DKQ265" s="277"/>
      <c r="DKR265" s="277"/>
      <c r="DKS265" s="277"/>
      <c r="DKT265" s="277"/>
      <c r="DKU265" s="277"/>
      <c r="DKV265" s="277"/>
      <c r="DKW265" s="277"/>
      <c r="DKX265" s="402"/>
      <c r="DKY265" s="404"/>
      <c r="DKZ265" s="49"/>
      <c r="DLA265" s="49"/>
      <c r="DLB265" s="49"/>
      <c r="DLC265" s="99"/>
      <c r="DLD265" s="98"/>
      <c r="DLE265" s="49"/>
      <c r="DLF265" s="405"/>
      <c r="DLG265" s="405"/>
      <c r="DLH265" s="277"/>
      <c r="DLI265" s="277"/>
      <c r="DLJ265" s="277"/>
      <c r="DLK265" s="277"/>
      <c r="DLL265" s="277"/>
      <c r="DLM265" s="277"/>
      <c r="DLN265" s="277"/>
      <c r="DLO265" s="277"/>
      <c r="DLP265" s="402"/>
      <c r="DLQ265" s="404"/>
      <c r="DLR265" s="49"/>
      <c r="DLS265" s="49"/>
      <c r="DLT265" s="49"/>
      <c r="DLU265" s="99"/>
      <c r="DLV265" s="98"/>
      <c r="DLW265" s="49"/>
      <c r="DLX265" s="405"/>
      <c r="DLY265" s="405"/>
      <c r="DLZ265" s="277"/>
      <c r="DMA265" s="277"/>
      <c r="DMB265" s="277"/>
      <c r="DMC265" s="277"/>
      <c r="DMD265" s="277"/>
      <c r="DME265" s="277"/>
      <c r="DMF265" s="277"/>
      <c r="DMG265" s="277"/>
      <c r="DMH265" s="402"/>
      <c r="DMI265" s="404"/>
      <c r="DMJ265" s="49"/>
      <c r="DMK265" s="49"/>
      <c r="DML265" s="49"/>
      <c r="DMM265" s="99"/>
      <c r="DMN265" s="98"/>
      <c r="DMO265" s="49"/>
      <c r="DMP265" s="405"/>
      <c r="DMQ265" s="405"/>
      <c r="DMR265" s="277"/>
      <c r="DMS265" s="277"/>
      <c r="DMT265" s="277"/>
      <c r="DMU265" s="277"/>
      <c r="DMV265" s="277"/>
      <c r="DMW265" s="277"/>
      <c r="DMX265" s="277"/>
      <c r="DMY265" s="277"/>
      <c r="DMZ265" s="402"/>
      <c r="DNA265" s="404"/>
      <c r="DNB265" s="49"/>
      <c r="DNC265" s="49"/>
      <c r="DND265" s="49"/>
      <c r="DNE265" s="99"/>
      <c r="DNF265" s="98"/>
      <c r="DNG265" s="49"/>
      <c r="DNH265" s="405"/>
      <c r="DNI265" s="405"/>
      <c r="DNJ265" s="277"/>
      <c r="DNK265" s="277"/>
      <c r="DNL265" s="277"/>
      <c r="DNM265" s="277"/>
      <c r="DNN265" s="277"/>
      <c r="DNO265" s="277"/>
      <c r="DNP265" s="277"/>
      <c r="DNQ265" s="277"/>
      <c r="DNR265" s="402"/>
      <c r="DNS265" s="404"/>
      <c r="DNT265" s="49"/>
      <c r="DNU265" s="49"/>
      <c r="DNV265" s="49"/>
      <c r="DNW265" s="99"/>
      <c r="DNX265" s="98"/>
      <c r="DNY265" s="49"/>
      <c r="DNZ265" s="405"/>
      <c r="DOA265" s="405"/>
      <c r="DOB265" s="277"/>
      <c r="DOC265" s="277"/>
      <c r="DOD265" s="277"/>
      <c r="DOE265" s="277"/>
      <c r="DOF265" s="277"/>
      <c r="DOG265" s="277"/>
      <c r="DOH265" s="277"/>
      <c r="DOI265" s="277"/>
      <c r="DOJ265" s="402"/>
      <c r="DOK265" s="404"/>
      <c r="DOL265" s="49"/>
      <c r="DOM265" s="49"/>
      <c r="DON265" s="49"/>
      <c r="DOO265" s="99"/>
      <c r="DOP265" s="98"/>
      <c r="DOQ265" s="49"/>
      <c r="DOR265" s="405"/>
      <c r="DOS265" s="405"/>
      <c r="DOT265" s="277"/>
      <c r="DOU265" s="277"/>
      <c r="DOV265" s="277"/>
      <c r="DOW265" s="277"/>
      <c r="DOX265" s="277"/>
      <c r="DOY265" s="277"/>
      <c r="DOZ265" s="277"/>
      <c r="DPA265" s="277"/>
      <c r="DPB265" s="402"/>
      <c r="DPC265" s="404"/>
      <c r="DPD265" s="49"/>
      <c r="DPE265" s="49"/>
      <c r="DPF265" s="49"/>
      <c r="DPG265" s="99"/>
      <c r="DPH265" s="98"/>
      <c r="DPI265" s="49"/>
      <c r="DPJ265" s="405"/>
      <c r="DPK265" s="405"/>
      <c r="DPL265" s="277"/>
      <c r="DPM265" s="277"/>
      <c r="DPN265" s="277"/>
      <c r="DPO265" s="277"/>
      <c r="DPP265" s="277"/>
      <c r="DPQ265" s="277"/>
      <c r="DPR265" s="277"/>
      <c r="DPS265" s="277"/>
      <c r="DPT265" s="402"/>
      <c r="DPU265" s="404"/>
      <c r="DPV265" s="49"/>
      <c r="DPW265" s="49"/>
      <c r="DPX265" s="49"/>
      <c r="DPY265" s="99"/>
      <c r="DPZ265" s="98"/>
      <c r="DQA265" s="49"/>
      <c r="DQB265" s="405"/>
      <c r="DQC265" s="405"/>
      <c r="DQD265" s="277"/>
      <c r="DQE265" s="277"/>
      <c r="DQF265" s="277"/>
      <c r="DQG265" s="277"/>
      <c r="DQH265" s="277"/>
      <c r="DQI265" s="277"/>
      <c r="DQJ265" s="277"/>
      <c r="DQK265" s="277"/>
      <c r="DQL265" s="402"/>
      <c r="DQM265" s="404"/>
      <c r="DQN265" s="49"/>
      <c r="DQO265" s="49"/>
      <c r="DQP265" s="49"/>
      <c r="DQQ265" s="99"/>
      <c r="DQR265" s="98"/>
      <c r="DQS265" s="49"/>
      <c r="DQT265" s="405"/>
      <c r="DQU265" s="405"/>
      <c r="DQV265" s="277"/>
      <c r="DQW265" s="277"/>
      <c r="DQX265" s="277"/>
      <c r="DQY265" s="277"/>
      <c r="DQZ265" s="277"/>
      <c r="DRA265" s="277"/>
      <c r="DRB265" s="277"/>
      <c r="DRC265" s="277"/>
      <c r="DRD265" s="402"/>
      <c r="DRE265" s="404"/>
      <c r="DRF265" s="49"/>
      <c r="DRG265" s="49"/>
      <c r="DRH265" s="49"/>
      <c r="DRI265" s="99"/>
      <c r="DRJ265" s="98"/>
      <c r="DRK265" s="49"/>
      <c r="DRL265" s="405"/>
      <c r="DRM265" s="405"/>
      <c r="DRN265" s="277"/>
      <c r="DRO265" s="277"/>
      <c r="DRP265" s="277"/>
      <c r="DRQ265" s="277"/>
      <c r="DRR265" s="277"/>
      <c r="DRS265" s="277"/>
      <c r="DRT265" s="277"/>
      <c r="DRU265" s="277"/>
      <c r="DRV265" s="402"/>
      <c r="DRW265" s="404"/>
      <c r="DRX265" s="49"/>
      <c r="DRY265" s="49"/>
      <c r="DRZ265" s="49"/>
      <c r="DSA265" s="99"/>
      <c r="DSB265" s="98"/>
      <c r="DSC265" s="49"/>
      <c r="DSD265" s="405"/>
      <c r="DSE265" s="405"/>
      <c r="DSF265" s="277"/>
      <c r="DSG265" s="277"/>
      <c r="DSH265" s="277"/>
      <c r="DSI265" s="277"/>
      <c r="DSJ265" s="277"/>
      <c r="DSK265" s="277"/>
      <c r="DSL265" s="277"/>
      <c r="DSM265" s="277"/>
      <c r="DSN265" s="402"/>
      <c r="DSO265" s="404"/>
      <c r="DSP265" s="49"/>
      <c r="DSQ265" s="49"/>
      <c r="DSR265" s="49"/>
      <c r="DSS265" s="99"/>
      <c r="DST265" s="98"/>
      <c r="DSU265" s="49"/>
      <c r="DSV265" s="405"/>
      <c r="DSW265" s="405"/>
      <c r="DSX265" s="277"/>
      <c r="DSY265" s="277"/>
      <c r="DSZ265" s="277"/>
      <c r="DTA265" s="277"/>
      <c r="DTB265" s="277"/>
      <c r="DTC265" s="277"/>
      <c r="DTD265" s="277"/>
      <c r="DTE265" s="277"/>
      <c r="DTF265" s="402"/>
      <c r="DTG265" s="404"/>
      <c r="DTH265" s="49"/>
      <c r="DTI265" s="49"/>
      <c r="DTJ265" s="49"/>
      <c r="DTK265" s="99"/>
      <c r="DTL265" s="98"/>
      <c r="DTM265" s="49"/>
      <c r="DTN265" s="405"/>
      <c r="DTO265" s="405"/>
      <c r="DTP265" s="277"/>
      <c r="DTQ265" s="277"/>
      <c r="DTR265" s="277"/>
      <c r="DTS265" s="277"/>
      <c r="DTT265" s="277"/>
      <c r="DTU265" s="277"/>
      <c r="DTV265" s="277"/>
      <c r="DTW265" s="277"/>
      <c r="DTX265" s="402"/>
      <c r="DTY265" s="404"/>
      <c r="DTZ265" s="49"/>
      <c r="DUA265" s="49"/>
      <c r="DUB265" s="49"/>
      <c r="DUC265" s="99"/>
      <c r="DUD265" s="98"/>
      <c r="DUE265" s="49"/>
      <c r="DUF265" s="405"/>
      <c r="DUG265" s="405"/>
      <c r="DUH265" s="277"/>
      <c r="DUI265" s="277"/>
      <c r="DUJ265" s="277"/>
      <c r="DUK265" s="277"/>
      <c r="DUL265" s="277"/>
      <c r="DUM265" s="277"/>
      <c r="DUN265" s="277"/>
      <c r="DUO265" s="277"/>
      <c r="DUP265" s="402"/>
      <c r="DUQ265" s="404"/>
      <c r="DUR265" s="49"/>
      <c r="DUS265" s="49"/>
      <c r="DUT265" s="49"/>
      <c r="DUU265" s="99"/>
      <c r="DUV265" s="98"/>
      <c r="DUW265" s="49"/>
      <c r="DUX265" s="405"/>
      <c r="DUY265" s="405"/>
      <c r="DUZ265" s="277"/>
      <c r="DVA265" s="277"/>
      <c r="DVB265" s="277"/>
      <c r="DVC265" s="277"/>
      <c r="DVD265" s="277"/>
      <c r="DVE265" s="277"/>
      <c r="DVF265" s="277"/>
      <c r="DVG265" s="277"/>
      <c r="DVH265" s="402"/>
      <c r="DVI265" s="404"/>
      <c r="DVJ265" s="49"/>
      <c r="DVK265" s="49"/>
      <c r="DVL265" s="49"/>
      <c r="DVM265" s="99"/>
      <c r="DVN265" s="98"/>
      <c r="DVO265" s="49"/>
      <c r="DVP265" s="405"/>
      <c r="DVQ265" s="405"/>
      <c r="DVR265" s="277"/>
      <c r="DVS265" s="277"/>
      <c r="DVT265" s="277"/>
      <c r="DVU265" s="277"/>
      <c r="DVV265" s="277"/>
      <c r="DVW265" s="277"/>
      <c r="DVX265" s="277"/>
      <c r="DVY265" s="277"/>
      <c r="DVZ265" s="402"/>
      <c r="DWA265" s="404"/>
      <c r="DWB265" s="49"/>
      <c r="DWC265" s="49"/>
      <c r="DWD265" s="49"/>
      <c r="DWE265" s="99"/>
      <c r="DWF265" s="98"/>
      <c r="DWG265" s="49"/>
      <c r="DWH265" s="405"/>
      <c r="DWI265" s="405"/>
      <c r="DWJ265" s="277"/>
      <c r="DWK265" s="277"/>
      <c r="DWL265" s="277"/>
      <c r="DWM265" s="277"/>
      <c r="DWN265" s="277"/>
      <c r="DWO265" s="277"/>
      <c r="DWP265" s="277"/>
      <c r="DWQ265" s="277"/>
      <c r="DWR265" s="402"/>
      <c r="DWS265" s="404"/>
      <c r="DWT265" s="49"/>
      <c r="DWU265" s="49"/>
      <c r="DWV265" s="49"/>
      <c r="DWW265" s="99"/>
      <c r="DWX265" s="98"/>
      <c r="DWY265" s="49"/>
      <c r="DWZ265" s="405"/>
      <c r="DXA265" s="405"/>
      <c r="DXB265" s="277"/>
      <c r="DXC265" s="277"/>
      <c r="DXD265" s="277"/>
      <c r="DXE265" s="277"/>
      <c r="DXF265" s="277"/>
      <c r="DXG265" s="277"/>
      <c r="DXH265" s="277"/>
      <c r="DXI265" s="277"/>
      <c r="DXJ265" s="402"/>
      <c r="DXK265" s="404"/>
      <c r="DXL265" s="49"/>
      <c r="DXM265" s="49"/>
      <c r="DXN265" s="49"/>
      <c r="DXO265" s="99"/>
      <c r="DXP265" s="98"/>
      <c r="DXQ265" s="49"/>
      <c r="DXR265" s="405"/>
      <c r="DXS265" s="405"/>
      <c r="DXT265" s="277"/>
      <c r="DXU265" s="277"/>
      <c r="DXV265" s="277"/>
      <c r="DXW265" s="277"/>
      <c r="DXX265" s="277"/>
      <c r="DXY265" s="277"/>
      <c r="DXZ265" s="277"/>
      <c r="DYA265" s="277"/>
      <c r="DYB265" s="402"/>
      <c r="DYC265" s="404"/>
      <c r="DYD265" s="49"/>
      <c r="DYE265" s="49"/>
      <c r="DYF265" s="49"/>
      <c r="DYG265" s="99"/>
      <c r="DYH265" s="98"/>
      <c r="DYI265" s="49"/>
      <c r="DYJ265" s="405"/>
      <c r="DYK265" s="405"/>
      <c r="DYL265" s="277"/>
      <c r="DYM265" s="277"/>
      <c r="DYN265" s="277"/>
      <c r="DYO265" s="277"/>
      <c r="DYP265" s="277"/>
      <c r="DYQ265" s="277"/>
      <c r="DYR265" s="277"/>
      <c r="DYS265" s="277"/>
      <c r="DYT265" s="402"/>
      <c r="DYU265" s="404"/>
      <c r="DYV265" s="49"/>
      <c r="DYW265" s="49"/>
      <c r="DYX265" s="49"/>
      <c r="DYY265" s="99"/>
      <c r="DYZ265" s="98"/>
      <c r="DZA265" s="49"/>
      <c r="DZB265" s="405"/>
      <c r="DZC265" s="405"/>
      <c r="DZD265" s="277"/>
      <c r="DZE265" s="277"/>
      <c r="DZF265" s="277"/>
      <c r="DZG265" s="277"/>
      <c r="DZH265" s="277"/>
      <c r="DZI265" s="277"/>
      <c r="DZJ265" s="277"/>
      <c r="DZK265" s="277"/>
      <c r="DZL265" s="402"/>
      <c r="DZM265" s="404"/>
      <c r="DZN265" s="49"/>
      <c r="DZO265" s="49"/>
      <c r="DZP265" s="49"/>
      <c r="DZQ265" s="99"/>
      <c r="DZR265" s="98"/>
      <c r="DZS265" s="49"/>
      <c r="DZT265" s="405"/>
      <c r="DZU265" s="405"/>
      <c r="DZV265" s="277"/>
      <c r="DZW265" s="277"/>
      <c r="DZX265" s="277"/>
      <c r="DZY265" s="277"/>
      <c r="DZZ265" s="277"/>
      <c r="EAA265" s="277"/>
      <c r="EAB265" s="277"/>
      <c r="EAC265" s="277"/>
      <c r="EAD265" s="402"/>
      <c r="EAE265" s="404"/>
      <c r="EAF265" s="49"/>
      <c r="EAG265" s="49"/>
      <c r="EAH265" s="49"/>
      <c r="EAI265" s="99"/>
      <c r="EAJ265" s="98"/>
      <c r="EAK265" s="49"/>
      <c r="EAL265" s="405"/>
      <c r="EAM265" s="405"/>
      <c r="EAN265" s="277"/>
      <c r="EAO265" s="277"/>
      <c r="EAP265" s="277"/>
      <c r="EAQ265" s="277"/>
      <c r="EAR265" s="277"/>
      <c r="EAS265" s="277"/>
      <c r="EAT265" s="277"/>
      <c r="EAU265" s="277"/>
      <c r="EAV265" s="402"/>
      <c r="EAW265" s="404"/>
      <c r="EAX265" s="49"/>
      <c r="EAY265" s="49"/>
      <c r="EAZ265" s="49"/>
      <c r="EBA265" s="99"/>
      <c r="EBB265" s="98"/>
      <c r="EBC265" s="49"/>
      <c r="EBD265" s="405"/>
      <c r="EBE265" s="405"/>
      <c r="EBF265" s="277"/>
      <c r="EBG265" s="277"/>
      <c r="EBH265" s="277"/>
      <c r="EBI265" s="277"/>
      <c r="EBJ265" s="277"/>
      <c r="EBK265" s="277"/>
      <c r="EBL265" s="277"/>
      <c r="EBM265" s="277"/>
      <c r="EBN265" s="402"/>
      <c r="EBO265" s="404"/>
      <c r="EBP265" s="49"/>
      <c r="EBQ265" s="49"/>
      <c r="EBR265" s="49"/>
      <c r="EBS265" s="99"/>
      <c r="EBT265" s="98"/>
      <c r="EBU265" s="49"/>
      <c r="EBV265" s="405"/>
      <c r="EBW265" s="405"/>
      <c r="EBX265" s="277"/>
      <c r="EBY265" s="277"/>
      <c r="EBZ265" s="277"/>
      <c r="ECA265" s="277"/>
      <c r="ECB265" s="277"/>
      <c r="ECC265" s="277"/>
      <c r="ECD265" s="277"/>
      <c r="ECE265" s="277"/>
      <c r="ECF265" s="402"/>
      <c r="ECG265" s="404"/>
      <c r="ECH265" s="49"/>
      <c r="ECI265" s="49"/>
      <c r="ECJ265" s="49"/>
      <c r="ECK265" s="99"/>
      <c r="ECL265" s="98"/>
      <c r="ECM265" s="49"/>
      <c r="ECN265" s="405"/>
      <c r="ECO265" s="405"/>
      <c r="ECP265" s="277"/>
      <c r="ECQ265" s="277"/>
      <c r="ECR265" s="277"/>
      <c r="ECS265" s="277"/>
      <c r="ECT265" s="277"/>
      <c r="ECU265" s="277"/>
      <c r="ECV265" s="277"/>
      <c r="ECW265" s="277"/>
      <c r="ECX265" s="402"/>
      <c r="ECY265" s="404"/>
      <c r="ECZ265" s="49"/>
      <c r="EDA265" s="49"/>
      <c r="EDB265" s="49"/>
      <c r="EDC265" s="99"/>
      <c r="EDD265" s="98"/>
      <c r="EDE265" s="49"/>
      <c r="EDF265" s="405"/>
      <c r="EDG265" s="405"/>
      <c r="EDH265" s="277"/>
      <c r="EDI265" s="277"/>
      <c r="EDJ265" s="277"/>
      <c r="EDK265" s="277"/>
      <c r="EDL265" s="277"/>
      <c r="EDM265" s="277"/>
      <c r="EDN265" s="277"/>
      <c r="EDO265" s="277"/>
      <c r="EDP265" s="402"/>
      <c r="EDQ265" s="404"/>
      <c r="EDR265" s="49"/>
      <c r="EDS265" s="49"/>
      <c r="EDT265" s="49"/>
      <c r="EDU265" s="99"/>
      <c r="EDV265" s="98"/>
      <c r="EDW265" s="49"/>
      <c r="EDX265" s="405"/>
      <c r="EDY265" s="405"/>
      <c r="EDZ265" s="277"/>
      <c r="EEA265" s="277"/>
      <c r="EEB265" s="277"/>
      <c r="EEC265" s="277"/>
      <c r="EED265" s="277"/>
      <c r="EEE265" s="277"/>
      <c r="EEF265" s="277"/>
      <c r="EEG265" s="277"/>
      <c r="EEH265" s="402"/>
      <c r="EEI265" s="404"/>
      <c r="EEJ265" s="49"/>
      <c r="EEK265" s="49"/>
      <c r="EEL265" s="49"/>
      <c r="EEM265" s="99"/>
      <c r="EEN265" s="98"/>
      <c r="EEO265" s="49"/>
      <c r="EEP265" s="405"/>
      <c r="EEQ265" s="405"/>
      <c r="EER265" s="277"/>
      <c r="EES265" s="277"/>
      <c r="EET265" s="277"/>
      <c r="EEU265" s="277"/>
      <c r="EEV265" s="277"/>
      <c r="EEW265" s="277"/>
      <c r="EEX265" s="277"/>
      <c r="EEY265" s="277"/>
      <c r="EEZ265" s="402"/>
      <c r="EFA265" s="404"/>
      <c r="EFB265" s="49"/>
      <c r="EFC265" s="49"/>
      <c r="EFD265" s="49"/>
      <c r="EFE265" s="99"/>
      <c r="EFF265" s="98"/>
      <c r="EFG265" s="49"/>
      <c r="EFH265" s="405"/>
      <c r="EFI265" s="405"/>
      <c r="EFJ265" s="277"/>
      <c r="EFK265" s="277"/>
      <c r="EFL265" s="277"/>
      <c r="EFM265" s="277"/>
      <c r="EFN265" s="277"/>
      <c r="EFO265" s="277"/>
      <c r="EFP265" s="277"/>
      <c r="EFQ265" s="277"/>
      <c r="EFR265" s="402"/>
      <c r="EFS265" s="404"/>
      <c r="EFT265" s="49"/>
      <c r="EFU265" s="49"/>
      <c r="EFV265" s="49"/>
      <c r="EFW265" s="99"/>
      <c r="EFX265" s="98"/>
      <c r="EFY265" s="49"/>
      <c r="EFZ265" s="405"/>
      <c r="EGA265" s="405"/>
      <c r="EGB265" s="277"/>
      <c r="EGC265" s="277"/>
      <c r="EGD265" s="277"/>
      <c r="EGE265" s="277"/>
      <c r="EGF265" s="277"/>
      <c r="EGG265" s="277"/>
      <c r="EGH265" s="277"/>
      <c r="EGI265" s="277"/>
      <c r="EGJ265" s="402"/>
      <c r="EGK265" s="404"/>
      <c r="EGL265" s="49"/>
      <c r="EGM265" s="49"/>
      <c r="EGN265" s="49"/>
      <c r="EGO265" s="99"/>
      <c r="EGP265" s="98"/>
      <c r="EGQ265" s="49"/>
      <c r="EGR265" s="405"/>
      <c r="EGS265" s="405"/>
      <c r="EGT265" s="277"/>
      <c r="EGU265" s="277"/>
      <c r="EGV265" s="277"/>
      <c r="EGW265" s="277"/>
      <c r="EGX265" s="277"/>
      <c r="EGY265" s="277"/>
      <c r="EGZ265" s="277"/>
      <c r="EHA265" s="277"/>
      <c r="EHB265" s="402"/>
      <c r="EHC265" s="404"/>
      <c r="EHD265" s="49"/>
      <c r="EHE265" s="49"/>
      <c r="EHF265" s="49"/>
      <c r="EHG265" s="99"/>
      <c r="EHH265" s="98"/>
      <c r="EHI265" s="49"/>
      <c r="EHJ265" s="405"/>
      <c r="EHK265" s="405"/>
      <c r="EHL265" s="277"/>
      <c r="EHM265" s="277"/>
      <c r="EHN265" s="277"/>
      <c r="EHO265" s="277"/>
      <c r="EHP265" s="277"/>
      <c r="EHQ265" s="277"/>
      <c r="EHR265" s="277"/>
      <c r="EHS265" s="277"/>
      <c r="EHT265" s="402"/>
      <c r="EHU265" s="404"/>
      <c r="EHV265" s="49"/>
      <c r="EHW265" s="49"/>
      <c r="EHX265" s="49"/>
      <c r="EHY265" s="99"/>
      <c r="EHZ265" s="98"/>
      <c r="EIA265" s="49"/>
      <c r="EIB265" s="405"/>
      <c r="EIC265" s="405"/>
      <c r="EID265" s="277"/>
      <c r="EIE265" s="277"/>
      <c r="EIF265" s="277"/>
      <c r="EIG265" s="277"/>
      <c r="EIH265" s="277"/>
      <c r="EII265" s="277"/>
      <c r="EIJ265" s="277"/>
      <c r="EIK265" s="277"/>
      <c r="EIL265" s="402"/>
      <c r="EIM265" s="404"/>
      <c r="EIN265" s="49"/>
      <c r="EIO265" s="49"/>
      <c r="EIP265" s="49"/>
      <c r="EIQ265" s="99"/>
      <c r="EIR265" s="98"/>
      <c r="EIS265" s="49"/>
      <c r="EIT265" s="405"/>
      <c r="EIU265" s="405"/>
      <c r="EIV265" s="277"/>
      <c r="EIW265" s="277"/>
      <c r="EIX265" s="277"/>
      <c r="EIY265" s="277"/>
      <c r="EIZ265" s="277"/>
      <c r="EJA265" s="277"/>
      <c r="EJB265" s="277"/>
      <c r="EJC265" s="277"/>
      <c r="EJD265" s="402"/>
      <c r="EJE265" s="404"/>
      <c r="EJF265" s="49"/>
      <c r="EJG265" s="49"/>
      <c r="EJH265" s="49"/>
      <c r="EJI265" s="99"/>
      <c r="EJJ265" s="98"/>
      <c r="EJK265" s="49"/>
      <c r="EJL265" s="405"/>
      <c r="EJM265" s="405"/>
      <c r="EJN265" s="277"/>
      <c r="EJO265" s="277"/>
      <c r="EJP265" s="277"/>
      <c r="EJQ265" s="277"/>
      <c r="EJR265" s="277"/>
      <c r="EJS265" s="277"/>
      <c r="EJT265" s="277"/>
      <c r="EJU265" s="277"/>
      <c r="EJV265" s="402"/>
      <c r="EJW265" s="404"/>
      <c r="EJX265" s="49"/>
      <c r="EJY265" s="49"/>
      <c r="EJZ265" s="49"/>
      <c r="EKA265" s="99"/>
      <c r="EKB265" s="98"/>
      <c r="EKC265" s="49"/>
      <c r="EKD265" s="405"/>
      <c r="EKE265" s="405"/>
      <c r="EKF265" s="277"/>
      <c r="EKG265" s="277"/>
      <c r="EKH265" s="277"/>
      <c r="EKI265" s="277"/>
      <c r="EKJ265" s="277"/>
      <c r="EKK265" s="277"/>
      <c r="EKL265" s="277"/>
      <c r="EKM265" s="277"/>
      <c r="EKN265" s="402"/>
      <c r="EKO265" s="404"/>
      <c r="EKP265" s="49"/>
      <c r="EKQ265" s="49"/>
      <c r="EKR265" s="49"/>
      <c r="EKS265" s="99"/>
      <c r="EKT265" s="98"/>
      <c r="EKU265" s="49"/>
      <c r="EKV265" s="405"/>
      <c r="EKW265" s="405"/>
      <c r="EKX265" s="277"/>
      <c r="EKY265" s="277"/>
      <c r="EKZ265" s="277"/>
      <c r="ELA265" s="277"/>
      <c r="ELB265" s="277"/>
      <c r="ELC265" s="277"/>
      <c r="ELD265" s="277"/>
      <c r="ELE265" s="277"/>
      <c r="ELF265" s="402"/>
      <c r="ELG265" s="404"/>
      <c r="ELH265" s="49"/>
      <c r="ELI265" s="49"/>
      <c r="ELJ265" s="49"/>
      <c r="ELK265" s="99"/>
      <c r="ELL265" s="98"/>
      <c r="ELM265" s="49"/>
      <c r="ELN265" s="405"/>
      <c r="ELO265" s="405"/>
      <c r="ELP265" s="277"/>
      <c r="ELQ265" s="277"/>
      <c r="ELR265" s="277"/>
      <c r="ELS265" s="277"/>
      <c r="ELT265" s="277"/>
      <c r="ELU265" s="277"/>
      <c r="ELV265" s="277"/>
      <c r="ELW265" s="277"/>
      <c r="ELX265" s="402"/>
      <c r="ELY265" s="404"/>
      <c r="ELZ265" s="49"/>
      <c r="EMA265" s="49"/>
      <c r="EMB265" s="49"/>
      <c r="EMC265" s="99"/>
      <c r="EMD265" s="98"/>
      <c r="EME265" s="49"/>
      <c r="EMF265" s="405"/>
      <c r="EMG265" s="405"/>
      <c r="EMH265" s="277"/>
      <c r="EMI265" s="277"/>
      <c r="EMJ265" s="277"/>
      <c r="EMK265" s="277"/>
      <c r="EML265" s="277"/>
      <c r="EMM265" s="277"/>
      <c r="EMN265" s="277"/>
      <c r="EMO265" s="277"/>
      <c r="EMP265" s="402"/>
      <c r="EMQ265" s="404"/>
      <c r="EMR265" s="49"/>
      <c r="EMS265" s="49"/>
      <c r="EMT265" s="49"/>
      <c r="EMU265" s="99"/>
      <c r="EMV265" s="98"/>
      <c r="EMW265" s="49"/>
      <c r="EMX265" s="405"/>
      <c r="EMY265" s="405"/>
      <c r="EMZ265" s="277"/>
      <c r="ENA265" s="277"/>
      <c r="ENB265" s="277"/>
      <c r="ENC265" s="277"/>
      <c r="END265" s="277"/>
      <c r="ENE265" s="277"/>
      <c r="ENF265" s="277"/>
      <c r="ENG265" s="277"/>
      <c r="ENH265" s="402"/>
      <c r="ENI265" s="404"/>
      <c r="ENJ265" s="49"/>
      <c r="ENK265" s="49"/>
      <c r="ENL265" s="49"/>
      <c r="ENM265" s="99"/>
      <c r="ENN265" s="98"/>
      <c r="ENO265" s="49"/>
      <c r="ENP265" s="405"/>
      <c r="ENQ265" s="405"/>
      <c r="ENR265" s="277"/>
      <c r="ENS265" s="277"/>
      <c r="ENT265" s="277"/>
      <c r="ENU265" s="277"/>
      <c r="ENV265" s="277"/>
      <c r="ENW265" s="277"/>
      <c r="ENX265" s="277"/>
      <c r="ENY265" s="277"/>
      <c r="ENZ265" s="402"/>
      <c r="EOA265" s="404"/>
      <c r="EOB265" s="49"/>
      <c r="EOC265" s="49"/>
      <c r="EOD265" s="49"/>
      <c r="EOE265" s="99"/>
      <c r="EOF265" s="98"/>
      <c r="EOG265" s="49"/>
      <c r="EOH265" s="405"/>
      <c r="EOI265" s="405"/>
      <c r="EOJ265" s="277"/>
      <c r="EOK265" s="277"/>
      <c r="EOL265" s="277"/>
      <c r="EOM265" s="277"/>
      <c r="EON265" s="277"/>
      <c r="EOO265" s="277"/>
      <c r="EOP265" s="277"/>
      <c r="EOQ265" s="277"/>
      <c r="EOR265" s="402"/>
      <c r="EOS265" s="404"/>
      <c r="EOT265" s="49"/>
      <c r="EOU265" s="49"/>
      <c r="EOV265" s="49"/>
      <c r="EOW265" s="99"/>
      <c r="EOX265" s="98"/>
      <c r="EOY265" s="49"/>
      <c r="EOZ265" s="405"/>
      <c r="EPA265" s="405"/>
      <c r="EPB265" s="277"/>
      <c r="EPC265" s="277"/>
      <c r="EPD265" s="277"/>
      <c r="EPE265" s="277"/>
      <c r="EPF265" s="277"/>
      <c r="EPG265" s="277"/>
      <c r="EPH265" s="277"/>
      <c r="EPI265" s="277"/>
      <c r="EPJ265" s="402"/>
      <c r="EPK265" s="404"/>
      <c r="EPL265" s="49"/>
      <c r="EPM265" s="49"/>
      <c r="EPN265" s="49"/>
      <c r="EPO265" s="99"/>
      <c r="EPP265" s="98"/>
      <c r="EPQ265" s="49"/>
      <c r="EPR265" s="405"/>
      <c r="EPS265" s="405"/>
      <c r="EPT265" s="277"/>
      <c r="EPU265" s="277"/>
      <c r="EPV265" s="277"/>
      <c r="EPW265" s="277"/>
      <c r="EPX265" s="277"/>
      <c r="EPY265" s="277"/>
      <c r="EPZ265" s="277"/>
      <c r="EQA265" s="277"/>
      <c r="EQB265" s="402"/>
      <c r="EQC265" s="404"/>
      <c r="EQD265" s="49"/>
      <c r="EQE265" s="49"/>
      <c r="EQF265" s="49"/>
      <c r="EQG265" s="99"/>
      <c r="EQH265" s="98"/>
      <c r="EQI265" s="49"/>
      <c r="EQJ265" s="405"/>
      <c r="EQK265" s="405"/>
      <c r="EQL265" s="277"/>
      <c r="EQM265" s="277"/>
      <c r="EQN265" s="277"/>
      <c r="EQO265" s="277"/>
      <c r="EQP265" s="277"/>
      <c r="EQQ265" s="277"/>
      <c r="EQR265" s="277"/>
      <c r="EQS265" s="277"/>
      <c r="EQT265" s="402"/>
      <c r="EQU265" s="404"/>
      <c r="EQV265" s="49"/>
      <c r="EQW265" s="49"/>
      <c r="EQX265" s="49"/>
      <c r="EQY265" s="99"/>
      <c r="EQZ265" s="98"/>
      <c r="ERA265" s="49"/>
      <c r="ERB265" s="405"/>
      <c r="ERC265" s="405"/>
      <c r="ERD265" s="277"/>
      <c r="ERE265" s="277"/>
      <c r="ERF265" s="277"/>
      <c r="ERG265" s="277"/>
      <c r="ERH265" s="277"/>
      <c r="ERI265" s="277"/>
      <c r="ERJ265" s="277"/>
      <c r="ERK265" s="277"/>
      <c r="ERL265" s="402"/>
      <c r="ERM265" s="404"/>
      <c r="ERN265" s="49"/>
      <c r="ERO265" s="49"/>
      <c r="ERP265" s="49"/>
      <c r="ERQ265" s="99"/>
      <c r="ERR265" s="98"/>
      <c r="ERS265" s="49"/>
      <c r="ERT265" s="405"/>
      <c r="ERU265" s="405"/>
      <c r="ERV265" s="277"/>
      <c r="ERW265" s="277"/>
      <c r="ERX265" s="277"/>
      <c r="ERY265" s="277"/>
      <c r="ERZ265" s="277"/>
      <c r="ESA265" s="277"/>
      <c r="ESB265" s="277"/>
      <c r="ESC265" s="277"/>
      <c r="ESD265" s="402"/>
      <c r="ESE265" s="404"/>
      <c r="ESF265" s="49"/>
      <c r="ESG265" s="49"/>
      <c r="ESH265" s="49"/>
      <c r="ESI265" s="99"/>
      <c r="ESJ265" s="98"/>
      <c r="ESK265" s="49"/>
      <c r="ESL265" s="405"/>
      <c r="ESM265" s="405"/>
      <c r="ESN265" s="277"/>
      <c r="ESO265" s="277"/>
      <c r="ESP265" s="277"/>
      <c r="ESQ265" s="277"/>
      <c r="ESR265" s="277"/>
      <c r="ESS265" s="277"/>
      <c r="EST265" s="277"/>
      <c r="ESU265" s="277"/>
      <c r="ESV265" s="402"/>
      <c r="ESW265" s="404"/>
      <c r="ESX265" s="49"/>
      <c r="ESY265" s="49"/>
      <c r="ESZ265" s="49"/>
      <c r="ETA265" s="99"/>
      <c r="ETB265" s="98"/>
      <c r="ETC265" s="49"/>
      <c r="ETD265" s="405"/>
      <c r="ETE265" s="405"/>
      <c r="ETF265" s="277"/>
      <c r="ETG265" s="277"/>
      <c r="ETH265" s="277"/>
      <c r="ETI265" s="277"/>
      <c r="ETJ265" s="277"/>
      <c r="ETK265" s="277"/>
      <c r="ETL265" s="277"/>
      <c r="ETM265" s="277"/>
      <c r="ETN265" s="402"/>
      <c r="ETO265" s="404"/>
      <c r="ETP265" s="49"/>
      <c r="ETQ265" s="49"/>
      <c r="ETR265" s="49"/>
      <c r="ETS265" s="99"/>
      <c r="ETT265" s="98"/>
      <c r="ETU265" s="49"/>
      <c r="ETV265" s="405"/>
      <c r="ETW265" s="405"/>
      <c r="ETX265" s="277"/>
      <c r="ETY265" s="277"/>
      <c r="ETZ265" s="277"/>
      <c r="EUA265" s="277"/>
      <c r="EUB265" s="277"/>
      <c r="EUC265" s="277"/>
      <c r="EUD265" s="277"/>
      <c r="EUE265" s="277"/>
      <c r="EUF265" s="402"/>
      <c r="EUG265" s="404"/>
      <c r="EUH265" s="49"/>
      <c r="EUI265" s="49"/>
      <c r="EUJ265" s="49"/>
      <c r="EUK265" s="99"/>
      <c r="EUL265" s="98"/>
      <c r="EUM265" s="49"/>
      <c r="EUN265" s="405"/>
      <c r="EUO265" s="405"/>
      <c r="EUP265" s="277"/>
      <c r="EUQ265" s="277"/>
      <c r="EUR265" s="277"/>
      <c r="EUS265" s="277"/>
      <c r="EUT265" s="277"/>
      <c r="EUU265" s="277"/>
      <c r="EUV265" s="277"/>
      <c r="EUW265" s="277"/>
      <c r="EUX265" s="402"/>
      <c r="EUY265" s="404"/>
      <c r="EUZ265" s="49"/>
      <c r="EVA265" s="49"/>
      <c r="EVB265" s="49"/>
      <c r="EVC265" s="99"/>
      <c r="EVD265" s="98"/>
      <c r="EVE265" s="49"/>
      <c r="EVF265" s="405"/>
      <c r="EVG265" s="405"/>
      <c r="EVH265" s="277"/>
      <c r="EVI265" s="277"/>
      <c r="EVJ265" s="277"/>
      <c r="EVK265" s="277"/>
      <c r="EVL265" s="277"/>
      <c r="EVM265" s="277"/>
      <c r="EVN265" s="277"/>
      <c r="EVO265" s="277"/>
      <c r="EVP265" s="402"/>
      <c r="EVQ265" s="404"/>
      <c r="EVR265" s="49"/>
      <c r="EVS265" s="49"/>
      <c r="EVT265" s="49"/>
      <c r="EVU265" s="99"/>
      <c r="EVV265" s="98"/>
      <c r="EVW265" s="49"/>
      <c r="EVX265" s="405"/>
      <c r="EVY265" s="405"/>
      <c r="EVZ265" s="277"/>
      <c r="EWA265" s="277"/>
      <c r="EWB265" s="277"/>
      <c r="EWC265" s="277"/>
      <c r="EWD265" s="277"/>
      <c r="EWE265" s="277"/>
      <c r="EWF265" s="277"/>
      <c r="EWG265" s="277"/>
      <c r="EWH265" s="402"/>
      <c r="EWI265" s="404"/>
      <c r="EWJ265" s="49"/>
      <c r="EWK265" s="49"/>
      <c r="EWL265" s="49"/>
      <c r="EWM265" s="99"/>
      <c r="EWN265" s="98"/>
      <c r="EWO265" s="49"/>
      <c r="EWP265" s="405"/>
      <c r="EWQ265" s="405"/>
      <c r="EWR265" s="277"/>
      <c r="EWS265" s="277"/>
      <c r="EWT265" s="277"/>
      <c r="EWU265" s="277"/>
      <c r="EWV265" s="277"/>
      <c r="EWW265" s="277"/>
      <c r="EWX265" s="277"/>
      <c r="EWY265" s="277"/>
      <c r="EWZ265" s="402"/>
      <c r="EXA265" s="404"/>
      <c r="EXB265" s="49"/>
      <c r="EXC265" s="49"/>
      <c r="EXD265" s="49"/>
      <c r="EXE265" s="99"/>
      <c r="EXF265" s="98"/>
      <c r="EXG265" s="49"/>
      <c r="EXH265" s="405"/>
      <c r="EXI265" s="405"/>
      <c r="EXJ265" s="277"/>
      <c r="EXK265" s="277"/>
      <c r="EXL265" s="277"/>
      <c r="EXM265" s="277"/>
      <c r="EXN265" s="277"/>
      <c r="EXO265" s="277"/>
      <c r="EXP265" s="277"/>
      <c r="EXQ265" s="277"/>
      <c r="EXR265" s="402"/>
      <c r="EXS265" s="404"/>
      <c r="EXT265" s="49"/>
      <c r="EXU265" s="49"/>
      <c r="EXV265" s="49"/>
      <c r="EXW265" s="99"/>
      <c r="EXX265" s="98"/>
      <c r="EXY265" s="49"/>
      <c r="EXZ265" s="405"/>
      <c r="EYA265" s="405"/>
      <c r="EYB265" s="277"/>
      <c r="EYC265" s="277"/>
      <c r="EYD265" s="277"/>
      <c r="EYE265" s="277"/>
      <c r="EYF265" s="277"/>
      <c r="EYG265" s="277"/>
      <c r="EYH265" s="277"/>
      <c r="EYI265" s="277"/>
      <c r="EYJ265" s="402"/>
      <c r="EYK265" s="404"/>
      <c r="EYL265" s="49"/>
      <c r="EYM265" s="49"/>
      <c r="EYN265" s="49"/>
      <c r="EYO265" s="99"/>
      <c r="EYP265" s="98"/>
      <c r="EYQ265" s="49"/>
      <c r="EYR265" s="405"/>
      <c r="EYS265" s="405"/>
      <c r="EYT265" s="277"/>
      <c r="EYU265" s="277"/>
      <c r="EYV265" s="277"/>
      <c r="EYW265" s="277"/>
      <c r="EYX265" s="277"/>
      <c r="EYY265" s="277"/>
      <c r="EYZ265" s="277"/>
      <c r="EZA265" s="277"/>
      <c r="EZB265" s="402"/>
      <c r="EZC265" s="404"/>
      <c r="EZD265" s="49"/>
      <c r="EZE265" s="49"/>
      <c r="EZF265" s="49"/>
      <c r="EZG265" s="99"/>
      <c r="EZH265" s="98"/>
      <c r="EZI265" s="49"/>
      <c r="EZJ265" s="405"/>
      <c r="EZK265" s="405"/>
      <c r="EZL265" s="277"/>
      <c r="EZM265" s="277"/>
      <c r="EZN265" s="277"/>
      <c r="EZO265" s="277"/>
      <c r="EZP265" s="277"/>
      <c r="EZQ265" s="277"/>
      <c r="EZR265" s="277"/>
      <c r="EZS265" s="277"/>
      <c r="EZT265" s="402"/>
      <c r="EZU265" s="404"/>
      <c r="EZV265" s="49"/>
      <c r="EZW265" s="49"/>
      <c r="EZX265" s="49"/>
      <c r="EZY265" s="99"/>
      <c r="EZZ265" s="98"/>
      <c r="FAA265" s="49"/>
      <c r="FAB265" s="405"/>
      <c r="FAC265" s="405"/>
      <c r="FAD265" s="277"/>
      <c r="FAE265" s="277"/>
      <c r="FAF265" s="277"/>
      <c r="FAG265" s="277"/>
      <c r="FAH265" s="277"/>
      <c r="FAI265" s="277"/>
      <c r="FAJ265" s="277"/>
      <c r="FAK265" s="277"/>
      <c r="FAL265" s="402"/>
      <c r="FAM265" s="404"/>
      <c r="FAN265" s="49"/>
      <c r="FAO265" s="49"/>
      <c r="FAP265" s="49"/>
      <c r="FAQ265" s="99"/>
      <c r="FAR265" s="98"/>
      <c r="FAS265" s="49"/>
      <c r="FAT265" s="405"/>
      <c r="FAU265" s="405"/>
      <c r="FAV265" s="277"/>
      <c r="FAW265" s="277"/>
      <c r="FAX265" s="277"/>
      <c r="FAY265" s="277"/>
      <c r="FAZ265" s="277"/>
      <c r="FBA265" s="277"/>
      <c r="FBB265" s="277"/>
      <c r="FBC265" s="277"/>
      <c r="FBD265" s="402"/>
      <c r="FBE265" s="404"/>
      <c r="FBF265" s="49"/>
      <c r="FBG265" s="49"/>
      <c r="FBH265" s="49"/>
      <c r="FBI265" s="99"/>
      <c r="FBJ265" s="98"/>
      <c r="FBK265" s="49"/>
      <c r="FBL265" s="405"/>
      <c r="FBM265" s="405"/>
      <c r="FBN265" s="277"/>
      <c r="FBO265" s="277"/>
      <c r="FBP265" s="277"/>
      <c r="FBQ265" s="277"/>
      <c r="FBR265" s="277"/>
      <c r="FBS265" s="277"/>
      <c r="FBT265" s="277"/>
      <c r="FBU265" s="277"/>
      <c r="FBV265" s="402"/>
      <c r="FBW265" s="404"/>
      <c r="FBX265" s="49"/>
      <c r="FBY265" s="49"/>
      <c r="FBZ265" s="49"/>
      <c r="FCA265" s="99"/>
      <c r="FCB265" s="98"/>
      <c r="FCC265" s="49"/>
      <c r="FCD265" s="405"/>
      <c r="FCE265" s="405"/>
      <c r="FCF265" s="277"/>
      <c r="FCG265" s="277"/>
      <c r="FCH265" s="277"/>
      <c r="FCI265" s="277"/>
      <c r="FCJ265" s="277"/>
      <c r="FCK265" s="277"/>
      <c r="FCL265" s="277"/>
      <c r="FCM265" s="277"/>
      <c r="FCN265" s="402"/>
      <c r="FCO265" s="404"/>
      <c r="FCP265" s="49"/>
      <c r="FCQ265" s="49"/>
      <c r="FCR265" s="49"/>
      <c r="FCS265" s="99"/>
      <c r="FCT265" s="98"/>
      <c r="FCU265" s="49"/>
      <c r="FCV265" s="405"/>
      <c r="FCW265" s="405"/>
      <c r="FCX265" s="277"/>
      <c r="FCY265" s="277"/>
      <c r="FCZ265" s="277"/>
      <c r="FDA265" s="277"/>
      <c r="FDB265" s="277"/>
      <c r="FDC265" s="277"/>
      <c r="FDD265" s="277"/>
      <c r="FDE265" s="277"/>
      <c r="FDF265" s="402"/>
      <c r="FDG265" s="404"/>
      <c r="FDH265" s="49"/>
      <c r="FDI265" s="49"/>
      <c r="FDJ265" s="49"/>
      <c r="FDK265" s="99"/>
      <c r="FDL265" s="98"/>
      <c r="FDM265" s="49"/>
      <c r="FDN265" s="405"/>
      <c r="FDO265" s="405"/>
      <c r="FDP265" s="277"/>
      <c r="FDQ265" s="277"/>
      <c r="FDR265" s="277"/>
      <c r="FDS265" s="277"/>
      <c r="FDT265" s="277"/>
      <c r="FDU265" s="277"/>
      <c r="FDV265" s="277"/>
      <c r="FDW265" s="277"/>
      <c r="FDX265" s="402"/>
      <c r="FDY265" s="404"/>
      <c r="FDZ265" s="49"/>
      <c r="FEA265" s="49"/>
      <c r="FEB265" s="49"/>
      <c r="FEC265" s="99"/>
      <c r="FED265" s="98"/>
      <c r="FEE265" s="49"/>
      <c r="FEF265" s="405"/>
      <c r="FEG265" s="405"/>
      <c r="FEH265" s="277"/>
      <c r="FEI265" s="277"/>
      <c r="FEJ265" s="277"/>
      <c r="FEK265" s="277"/>
      <c r="FEL265" s="277"/>
      <c r="FEM265" s="277"/>
      <c r="FEN265" s="277"/>
      <c r="FEO265" s="277"/>
      <c r="FEP265" s="402"/>
      <c r="FEQ265" s="404"/>
      <c r="FER265" s="49"/>
      <c r="FES265" s="49"/>
      <c r="FET265" s="49"/>
      <c r="FEU265" s="99"/>
      <c r="FEV265" s="98"/>
      <c r="FEW265" s="49"/>
      <c r="FEX265" s="405"/>
      <c r="FEY265" s="405"/>
      <c r="FEZ265" s="277"/>
      <c r="FFA265" s="277"/>
      <c r="FFB265" s="277"/>
      <c r="FFC265" s="277"/>
      <c r="FFD265" s="277"/>
      <c r="FFE265" s="277"/>
      <c r="FFF265" s="277"/>
      <c r="FFG265" s="277"/>
      <c r="FFH265" s="402"/>
      <c r="FFI265" s="404"/>
      <c r="FFJ265" s="49"/>
      <c r="FFK265" s="49"/>
      <c r="FFL265" s="49"/>
      <c r="FFM265" s="99"/>
      <c r="FFN265" s="98"/>
      <c r="FFO265" s="49"/>
      <c r="FFP265" s="405"/>
      <c r="FFQ265" s="405"/>
      <c r="FFR265" s="277"/>
      <c r="FFS265" s="277"/>
      <c r="FFT265" s="277"/>
      <c r="FFU265" s="277"/>
      <c r="FFV265" s="277"/>
      <c r="FFW265" s="277"/>
      <c r="FFX265" s="277"/>
      <c r="FFY265" s="277"/>
      <c r="FFZ265" s="402"/>
      <c r="FGA265" s="404"/>
      <c r="FGB265" s="49"/>
      <c r="FGC265" s="49"/>
      <c r="FGD265" s="49"/>
      <c r="FGE265" s="99"/>
      <c r="FGF265" s="98"/>
      <c r="FGG265" s="49"/>
      <c r="FGH265" s="405"/>
      <c r="FGI265" s="405"/>
      <c r="FGJ265" s="277"/>
      <c r="FGK265" s="277"/>
      <c r="FGL265" s="277"/>
      <c r="FGM265" s="277"/>
      <c r="FGN265" s="277"/>
      <c r="FGO265" s="277"/>
      <c r="FGP265" s="277"/>
      <c r="FGQ265" s="277"/>
      <c r="FGR265" s="402"/>
      <c r="FGS265" s="404"/>
      <c r="FGT265" s="49"/>
      <c r="FGU265" s="49"/>
      <c r="FGV265" s="49"/>
      <c r="FGW265" s="99"/>
      <c r="FGX265" s="98"/>
      <c r="FGY265" s="49"/>
      <c r="FGZ265" s="405"/>
      <c r="FHA265" s="405"/>
      <c r="FHB265" s="277"/>
      <c r="FHC265" s="277"/>
      <c r="FHD265" s="277"/>
      <c r="FHE265" s="277"/>
      <c r="FHF265" s="277"/>
      <c r="FHG265" s="277"/>
      <c r="FHH265" s="277"/>
      <c r="FHI265" s="277"/>
      <c r="FHJ265" s="402"/>
      <c r="FHK265" s="404"/>
      <c r="FHL265" s="49"/>
      <c r="FHM265" s="49"/>
      <c r="FHN265" s="49"/>
      <c r="FHO265" s="99"/>
      <c r="FHP265" s="98"/>
      <c r="FHQ265" s="49"/>
      <c r="FHR265" s="405"/>
      <c r="FHS265" s="405"/>
      <c r="FHT265" s="277"/>
      <c r="FHU265" s="277"/>
      <c r="FHV265" s="277"/>
      <c r="FHW265" s="277"/>
      <c r="FHX265" s="277"/>
      <c r="FHY265" s="277"/>
      <c r="FHZ265" s="277"/>
      <c r="FIA265" s="277"/>
      <c r="FIB265" s="402"/>
      <c r="FIC265" s="404"/>
      <c r="FID265" s="49"/>
      <c r="FIE265" s="49"/>
      <c r="FIF265" s="49"/>
      <c r="FIG265" s="99"/>
      <c r="FIH265" s="98"/>
      <c r="FII265" s="49"/>
      <c r="FIJ265" s="405"/>
      <c r="FIK265" s="405"/>
      <c r="FIL265" s="277"/>
      <c r="FIM265" s="277"/>
      <c r="FIN265" s="277"/>
      <c r="FIO265" s="277"/>
      <c r="FIP265" s="277"/>
      <c r="FIQ265" s="277"/>
      <c r="FIR265" s="277"/>
      <c r="FIS265" s="277"/>
      <c r="FIT265" s="402"/>
      <c r="FIU265" s="404"/>
      <c r="FIV265" s="49"/>
      <c r="FIW265" s="49"/>
      <c r="FIX265" s="49"/>
      <c r="FIY265" s="99"/>
      <c r="FIZ265" s="98"/>
      <c r="FJA265" s="49"/>
      <c r="FJB265" s="405"/>
      <c r="FJC265" s="405"/>
      <c r="FJD265" s="277"/>
      <c r="FJE265" s="277"/>
      <c r="FJF265" s="277"/>
      <c r="FJG265" s="277"/>
      <c r="FJH265" s="277"/>
      <c r="FJI265" s="277"/>
      <c r="FJJ265" s="277"/>
      <c r="FJK265" s="277"/>
      <c r="FJL265" s="402"/>
      <c r="FJM265" s="404"/>
      <c r="FJN265" s="49"/>
      <c r="FJO265" s="49"/>
      <c r="FJP265" s="49"/>
      <c r="FJQ265" s="99"/>
      <c r="FJR265" s="98"/>
      <c r="FJS265" s="49"/>
      <c r="FJT265" s="405"/>
      <c r="FJU265" s="405"/>
      <c r="FJV265" s="277"/>
      <c r="FJW265" s="277"/>
      <c r="FJX265" s="277"/>
      <c r="FJY265" s="277"/>
      <c r="FJZ265" s="277"/>
      <c r="FKA265" s="277"/>
      <c r="FKB265" s="277"/>
      <c r="FKC265" s="277"/>
      <c r="FKD265" s="402"/>
      <c r="FKE265" s="404"/>
      <c r="FKF265" s="49"/>
      <c r="FKG265" s="49"/>
      <c r="FKH265" s="49"/>
      <c r="FKI265" s="99"/>
      <c r="FKJ265" s="98"/>
      <c r="FKK265" s="49"/>
      <c r="FKL265" s="405"/>
      <c r="FKM265" s="405"/>
      <c r="FKN265" s="277"/>
      <c r="FKO265" s="277"/>
      <c r="FKP265" s="277"/>
      <c r="FKQ265" s="277"/>
      <c r="FKR265" s="277"/>
      <c r="FKS265" s="277"/>
      <c r="FKT265" s="277"/>
      <c r="FKU265" s="277"/>
      <c r="FKV265" s="402"/>
      <c r="FKW265" s="404"/>
      <c r="FKX265" s="49"/>
      <c r="FKY265" s="49"/>
      <c r="FKZ265" s="49"/>
      <c r="FLA265" s="99"/>
      <c r="FLB265" s="98"/>
      <c r="FLC265" s="49"/>
      <c r="FLD265" s="405"/>
      <c r="FLE265" s="405"/>
      <c r="FLF265" s="277"/>
      <c r="FLG265" s="277"/>
      <c r="FLH265" s="277"/>
      <c r="FLI265" s="277"/>
      <c r="FLJ265" s="277"/>
      <c r="FLK265" s="277"/>
      <c r="FLL265" s="277"/>
      <c r="FLM265" s="277"/>
      <c r="FLN265" s="402"/>
      <c r="FLO265" s="404"/>
      <c r="FLP265" s="49"/>
      <c r="FLQ265" s="49"/>
      <c r="FLR265" s="49"/>
      <c r="FLS265" s="99"/>
      <c r="FLT265" s="98"/>
      <c r="FLU265" s="49"/>
      <c r="FLV265" s="405"/>
      <c r="FLW265" s="405"/>
      <c r="FLX265" s="277"/>
      <c r="FLY265" s="277"/>
      <c r="FLZ265" s="277"/>
      <c r="FMA265" s="277"/>
      <c r="FMB265" s="277"/>
      <c r="FMC265" s="277"/>
      <c r="FMD265" s="277"/>
      <c r="FME265" s="277"/>
      <c r="FMF265" s="402"/>
      <c r="FMG265" s="404"/>
      <c r="FMH265" s="49"/>
      <c r="FMI265" s="49"/>
      <c r="FMJ265" s="49"/>
      <c r="FMK265" s="99"/>
      <c r="FML265" s="98"/>
      <c r="FMM265" s="49"/>
      <c r="FMN265" s="405"/>
      <c r="FMO265" s="405"/>
      <c r="FMP265" s="277"/>
      <c r="FMQ265" s="277"/>
      <c r="FMR265" s="277"/>
      <c r="FMS265" s="277"/>
      <c r="FMT265" s="277"/>
      <c r="FMU265" s="277"/>
      <c r="FMV265" s="277"/>
      <c r="FMW265" s="277"/>
      <c r="FMX265" s="402"/>
      <c r="FMY265" s="404"/>
      <c r="FMZ265" s="49"/>
      <c r="FNA265" s="49"/>
      <c r="FNB265" s="49"/>
      <c r="FNC265" s="99"/>
      <c r="FND265" s="98"/>
      <c r="FNE265" s="49"/>
      <c r="FNF265" s="405"/>
      <c r="FNG265" s="405"/>
      <c r="FNH265" s="277"/>
      <c r="FNI265" s="277"/>
      <c r="FNJ265" s="277"/>
      <c r="FNK265" s="277"/>
      <c r="FNL265" s="277"/>
      <c r="FNM265" s="277"/>
      <c r="FNN265" s="277"/>
      <c r="FNO265" s="277"/>
      <c r="FNP265" s="402"/>
      <c r="FNQ265" s="404"/>
      <c r="FNR265" s="49"/>
      <c r="FNS265" s="49"/>
      <c r="FNT265" s="49"/>
      <c r="FNU265" s="99"/>
      <c r="FNV265" s="98"/>
      <c r="FNW265" s="49"/>
      <c r="FNX265" s="405"/>
      <c r="FNY265" s="405"/>
      <c r="FNZ265" s="277"/>
      <c r="FOA265" s="277"/>
      <c r="FOB265" s="277"/>
      <c r="FOC265" s="277"/>
      <c r="FOD265" s="277"/>
      <c r="FOE265" s="277"/>
      <c r="FOF265" s="277"/>
      <c r="FOG265" s="277"/>
      <c r="FOH265" s="402"/>
      <c r="FOI265" s="404"/>
      <c r="FOJ265" s="49"/>
      <c r="FOK265" s="49"/>
      <c r="FOL265" s="49"/>
      <c r="FOM265" s="99"/>
      <c r="FON265" s="98"/>
      <c r="FOO265" s="49"/>
      <c r="FOP265" s="405"/>
      <c r="FOQ265" s="405"/>
      <c r="FOR265" s="277"/>
      <c r="FOS265" s="277"/>
      <c r="FOT265" s="277"/>
      <c r="FOU265" s="277"/>
      <c r="FOV265" s="277"/>
      <c r="FOW265" s="277"/>
      <c r="FOX265" s="277"/>
      <c r="FOY265" s="277"/>
      <c r="FOZ265" s="402"/>
      <c r="FPA265" s="404"/>
      <c r="FPB265" s="49"/>
      <c r="FPC265" s="49"/>
      <c r="FPD265" s="49"/>
      <c r="FPE265" s="99"/>
      <c r="FPF265" s="98"/>
      <c r="FPG265" s="49"/>
      <c r="FPH265" s="405"/>
      <c r="FPI265" s="405"/>
      <c r="FPJ265" s="277"/>
      <c r="FPK265" s="277"/>
      <c r="FPL265" s="277"/>
      <c r="FPM265" s="277"/>
      <c r="FPN265" s="277"/>
      <c r="FPO265" s="277"/>
      <c r="FPP265" s="277"/>
      <c r="FPQ265" s="277"/>
      <c r="FPR265" s="402"/>
      <c r="FPS265" s="404"/>
      <c r="FPT265" s="49"/>
      <c r="FPU265" s="49"/>
      <c r="FPV265" s="49"/>
      <c r="FPW265" s="99"/>
      <c r="FPX265" s="98"/>
      <c r="FPY265" s="49"/>
      <c r="FPZ265" s="405"/>
      <c r="FQA265" s="405"/>
      <c r="FQB265" s="277"/>
      <c r="FQC265" s="277"/>
      <c r="FQD265" s="277"/>
      <c r="FQE265" s="277"/>
      <c r="FQF265" s="277"/>
      <c r="FQG265" s="277"/>
      <c r="FQH265" s="277"/>
      <c r="FQI265" s="277"/>
      <c r="FQJ265" s="402"/>
      <c r="FQK265" s="404"/>
      <c r="FQL265" s="49"/>
      <c r="FQM265" s="49"/>
      <c r="FQN265" s="49"/>
      <c r="FQO265" s="99"/>
      <c r="FQP265" s="98"/>
      <c r="FQQ265" s="49"/>
      <c r="FQR265" s="405"/>
      <c r="FQS265" s="405"/>
      <c r="FQT265" s="277"/>
      <c r="FQU265" s="277"/>
      <c r="FQV265" s="277"/>
      <c r="FQW265" s="277"/>
      <c r="FQX265" s="277"/>
      <c r="FQY265" s="277"/>
      <c r="FQZ265" s="277"/>
      <c r="FRA265" s="277"/>
      <c r="FRB265" s="402"/>
      <c r="FRC265" s="404"/>
      <c r="FRD265" s="49"/>
      <c r="FRE265" s="49"/>
      <c r="FRF265" s="49"/>
      <c r="FRG265" s="99"/>
      <c r="FRH265" s="98"/>
      <c r="FRI265" s="49"/>
      <c r="FRJ265" s="405"/>
      <c r="FRK265" s="405"/>
      <c r="FRL265" s="277"/>
      <c r="FRM265" s="277"/>
      <c r="FRN265" s="277"/>
      <c r="FRO265" s="277"/>
      <c r="FRP265" s="277"/>
      <c r="FRQ265" s="277"/>
      <c r="FRR265" s="277"/>
      <c r="FRS265" s="277"/>
      <c r="FRT265" s="402"/>
      <c r="FRU265" s="404"/>
      <c r="FRV265" s="49"/>
      <c r="FRW265" s="49"/>
      <c r="FRX265" s="49"/>
      <c r="FRY265" s="99"/>
      <c r="FRZ265" s="98"/>
      <c r="FSA265" s="49"/>
      <c r="FSB265" s="405"/>
      <c r="FSC265" s="405"/>
      <c r="FSD265" s="277"/>
      <c r="FSE265" s="277"/>
      <c r="FSF265" s="277"/>
      <c r="FSG265" s="277"/>
      <c r="FSH265" s="277"/>
      <c r="FSI265" s="277"/>
      <c r="FSJ265" s="277"/>
      <c r="FSK265" s="277"/>
      <c r="FSL265" s="402"/>
      <c r="FSM265" s="404"/>
      <c r="FSN265" s="49"/>
      <c r="FSO265" s="49"/>
      <c r="FSP265" s="49"/>
      <c r="FSQ265" s="99"/>
      <c r="FSR265" s="98"/>
      <c r="FSS265" s="49"/>
      <c r="FST265" s="405"/>
      <c r="FSU265" s="405"/>
      <c r="FSV265" s="277"/>
      <c r="FSW265" s="277"/>
      <c r="FSX265" s="277"/>
      <c r="FSY265" s="277"/>
      <c r="FSZ265" s="277"/>
      <c r="FTA265" s="277"/>
      <c r="FTB265" s="277"/>
      <c r="FTC265" s="277"/>
      <c r="FTD265" s="402"/>
      <c r="FTE265" s="404"/>
      <c r="FTF265" s="49"/>
      <c r="FTG265" s="49"/>
      <c r="FTH265" s="49"/>
      <c r="FTI265" s="99"/>
      <c r="FTJ265" s="98"/>
      <c r="FTK265" s="49"/>
      <c r="FTL265" s="405"/>
      <c r="FTM265" s="405"/>
      <c r="FTN265" s="277"/>
      <c r="FTO265" s="277"/>
      <c r="FTP265" s="277"/>
      <c r="FTQ265" s="277"/>
      <c r="FTR265" s="277"/>
      <c r="FTS265" s="277"/>
      <c r="FTT265" s="277"/>
      <c r="FTU265" s="277"/>
      <c r="FTV265" s="402"/>
      <c r="FTW265" s="404"/>
      <c r="FTX265" s="49"/>
      <c r="FTY265" s="49"/>
      <c r="FTZ265" s="49"/>
      <c r="FUA265" s="99"/>
      <c r="FUB265" s="98"/>
      <c r="FUC265" s="49"/>
      <c r="FUD265" s="405"/>
      <c r="FUE265" s="405"/>
      <c r="FUF265" s="277"/>
      <c r="FUG265" s="277"/>
      <c r="FUH265" s="277"/>
      <c r="FUI265" s="277"/>
      <c r="FUJ265" s="277"/>
      <c r="FUK265" s="277"/>
      <c r="FUL265" s="277"/>
      <c r="FUM265" s="277"/>
      <c r="FUN265" s="402"/>
      <c r="FUO265" s="404"/>
      <c r="FUP265" s="49"/>
      <c r="FUQ265" s="49"/>
      <c r="FUR265" s="49"/>
      <c r="FUS265" s="99"/>
      <c r="FUT265" s="98"/>
      <c r="FUU265" s="49"/>
      <c r="FUV265" s="405"/>
      <c r="FUW265" s="405"/>
      <c r="FUX265" s="277"/>
      <c r="FUY265" s="277"/>
      <c r="FUZ265" s="277"/>
      <c r="FVA265" s="277"/>
      <c r="FVB265" s="277"/>
      <c r="FVC265" s="277"/>
      <c r="FVD265" s="277"/>
      <c r="FVE265" s="277"/>
      <c r="FVF265" s="402"/>
      <c r="FVG265" s="404"/>
      <c r="FVH265" s="49"/>
      <c r="FVI265" s="49"/>
      <c r="FVJ265" s="49"/>
      <c r="FVK265" s="99"/>
      <c r="FVL265" s="98"/>
      <c r="FVM265" s="49"/>
      <c r="FVN265" s="405"/>
      <c r="FVO265" s="405"/>
      <c r="FVP265" s="277"/>
      <c r="FVQ265" s="277"/>
      <c r="FVR265" s="277"/>
      <c r="FVS265" s="277"/>
      <c r="FVT265" s="277"/>
      <c r="FVU265" s="277"/>
      <c r="FVV265" s="277"/>
      <c r="FVW265" s="277"/>
      <c r="FVX265" s="402"/>
      <c r="FVY265" s="404"/>
      <c r="FVZ265" s="49"/>
      <c r="FWA265" s="49"/>
      <c r="FWB265" s="49"/>
      <c r="FWC265" s="99"/>
      <c r="FWD265" s="98"/>
      <c r="FWE265" s="49"/>
      <c r="FWF265" s="405"/>
      <c r="FWG265" s="405"/>
      <c r="FWH265" s="277"/>
      <c r="FWI265" s="277"/>
      <c r="FWJ265" s="277"/>
      <c r="FWK265" s="277"/>
      <c r="FWL265" s="277"/>
      <c r="FWM265" s="277"/>
      <c r="FWN265" s="277"/>
      <c r="FWO265" s="277"/>
      <c r="FWP265" s="402"/>
      <c r="FWQ265" s="404"/>
      <c r="FWR265" s="49"/>
      <c r="FWS265" s="49"/>
      <c r="FWT265" s="49"/>
      <c r="FWU265" s="99"/>
      <c r="FWV265" s="98"/>
      <c r="FWW265" s="49"/>
      <c r="FWX265" s="405"/>
      <c r="FWY265" s="405"/>
      <c r="FWZ265" s="277"/>
      <c r="FXA265" s="277"/>
      <c r="FXB265" s="277"/>
      <c r="FXC265" s="277"/>
      <c r="FXD265" s="277"/>
      <c r="FXE265" s="277"/>
      <c r="FXF265" s="277"/>
      <c r="FXG265" s="277"/>
      <c r="FXH265" s="402"/>
      <c r="FXI265" s="404"/>
      <c r="FXJ265" s="49"/>
      <c r="FXK265" s="49"/>
      <c r="FXL265" s="49"/>
      <c r="FXM265" s="99"/>
      <c r="FXN265" s="98"/>
      <c r="FXO265" s="49"/>
      <c r="FXP265" s="405"/>
      <c r="FXQ265" s="405"/>
      <c r="FXR265" s="277"/>
      <c r="FXS265" s="277"/>
      <c r="FXT265" s="277"/>
      <c r="FXU265" s="277"/>
      <c r="FXV265" s="277"/>
      <c r="FXW265" s="277"/>
      <c r="FXX265" s="277"/>
      <c r="FXY265" s="277"/>
      <c r="FXZ265" s="402"/>
      <c r="FYA265" s="404"/>
      <c r="FYB265" s="49"/>
      <c r="FYC265" s="49"/>
      <c r="FYD265" s="49"/>
      <c r="FYE265" s="99"/>
      <c r="FYF265" s="98"/>
      <c r="FYG265" s="49"/>
      <c r="FYH265" s="405"/>
      <c r="FYI265" s="405"/>
      <c r="FYJ265" s="277"/>
      <c r="FYK265" s="277"/>
      <c r="FYL265" s="277"/>
      <c r="FYM265" s="277"/>
      <c r="FYN265" s="277"/>
      <c r="FYO265" s="277"/>
      <c r="FYP265" s="277"/>
      <c r="FYQ265" s="277"/>
      <c r="FYR265" s="402"/>
      <c r="FYS265" s="404"/>
      <c r="FYT265" s="49"/>
      <c r="FYU265" s="49"/>
      <c r="FYV265" s="49"/>
      <c r="FYW265" s="99"/>
      <c r="FYX265" s="98"/>
      <c r="FYY265" s="49"/>
      <c r="FYZ265" s="405"/>
      <c r="FZA265" s="405"/>
      <c r="FZB265" s="277"/>
      <c r="FZC265" s="277"/>
      <c r="FZD265" s="277"/>
      <c r="FZE265" s="277"/>
      <c r="FZF265" s="277"/>
      <c r="FZG265" s="277"/>
      <c r="FZH265" s="277"/>
      <c r="FZI265" s="277"/>
      <c r="FZJ265" s="402"/>
      <c r="FZK265" s="404"/>
      <c r="FZL265" s="49"/>
      <c r="FZM265" s="49"/>
      <c r="FZN265" s="49"/>
      <c r="FZO265" s="99"/>
      <c r="FZP265" s="98"/>
      <c r="FZQ265" s="49"/>
      <c r="FZR265" s="405"/>
      <c r="FZS265" s="405"/>
      <c r="FZT265" s="277"/>
      <c r="FZU265" s="277"/>
      <c r="FZV265" s="277"/>
      <c r="FZW265" s="277"/>
      <c r="FZX265" s="277"/>
      <c r="FZY265" s="277"/>
      <c r="FZZ265" s="277"/>
      <c r="GAA265" s="277"/>
      <c r="GAB265" s="402"/>
      <c r="GAC265" s="404"/>
      <c r="GAD265" s="49"/>
      <c r="GAE265" s="49"/>
      <c r="GAF265" s="49"/>
      <c r="GAG265" s="99"/>
      <c r="GAH265" s="98"/>
      <c r="GAI265" s="49"/>
      <c r="GAJ265" s="405"/>
      <c r="GAK265" s="405"/>
      <c r="GAL265" s="277"/>
      <c r="GAM265" s="277"/>
      <c r="GAN265" s="277"/>
      <c r="GAO265" s="277"/>
      <c r="GAP265" s="277"/>
      <c r="GAQ265" s="277"/>
      <c r="GAR265" s="277"/>
      <c r="GAS265" s="277"/>
      <c r="GAT265" s="402"/>
      <c r="GAU265" s="404"/>
      <c r="GAV265" s="49"/>
      <c r="GAW265" s="49"/>
      <c r="GAX265" s="49"/>
      <c r="GAY265" s="99"/>
      <c r="GAZ265" s="98"/>
      <c r="GBA265" s="49"/>
      <c r="GBB265" s="405"/>
      <c r="GBC265" s="405"/>
      <c r="GBD265" s="277"/>
      <c r="GBE265" s="277"/>
      <c r="GBF265" s="277"/>
      <c r="GBG265" s="277"/>
      <c r="GBH265" s="277"/>
      <c r="GBI265" s="277"/>
      <c r="GBJ265" s="277"/>
      <c r="GBK265" s="277"/>
      <c r="GBL265" s="402"/>
      <c r="GBM265" s="404"/>
      <c r="GBN265" s="49"/>
      <c r="GBO265" s="49"/>
      <c r="GBP265" s="49"/>
      <c r="GBQ265" s="99"/>
      <c r="GBR265" s="98"/>
      <c r="GBS265" s="49"/>
      <c r="GBT265" s="405"/>
      <c r="GBU265" s="405"/>
      <c r="GBV265" s="277"/>
      <c r="GBW265" s="277"/>
      <c r="GBX265" s="277"/>
      <c r="GBY265" s="277"/>
      <c r="GBZ265" s="277"/>
      <c r="GCA265" s="277"/>
      <c r="GCB265" s="277"/>
      <c r="GCC265" s="277"/>
      <c r="GCD265" s="402"/>
      <c r="GCE265" s="404"/>
      <c r="GCF265" s="49"/>
      <c r="GCG265" s="49"/>
      <c r="GCH265" s="49"/>
      <c r="GCI265" s="99"/>
      <c r="GCJ265" s="98"/>
      <c r="GCK265" s="49"/>
      <c r="GCL265" s="405"/>
      <c r="GCM265" s="405"/>
      <c r="GCN265" s="277"/>
      <c r="GCO265" s="277"/>
      <c r="GCP265" s="277"/>
      <c r="GCQ265" s="277"/>
      <c r="GCR265" s="277"/>
      <c r="GCS265" s="277"/>
      <c r="GCT265" s="277"/>
      <c r="GCU265" s="277"/>
      <c r="GCV265" s="402"/>
      <c r="GCW265" s="404"/>
      <c r="GCX265" s="49"/>
      <c r="GCY265" s="49"/>
      <c r="GCZ265" s="49"/>
      <c r="GDA265" s="99"/>
      <c r="GDB265" s="98"/>
      <c r="GDC265" s="49"/>
      <c r="GDD265" s="405"/>
      <c r="GDE265" s="405"/>
      <c r="GDF265" s="277"/>
      <c r="GDG265" s="277"/>
      <c r="GDH265" s="277"/>
      <c r="GDI265" s="277"/>
      <c r="GDJ265" s="277"/>
      <c r="GDK265" s="277"/>
      <c r="GDL265" s="277"/>
      <c r="GDM265" s="277"/>
      <c r="GDN265" s="402"/>
      <c r="GDO265" s="404"/>
      <c r="GDP265" s="49"/>
      <c r="GDQ265" s="49"/>
      <c r="GDR265" s="49"/>
      <c r="GDS265" s="99"/>
      <c r="GDT265" s="98"/>
      <c r="GDU265" s="49"/>
      <c r="GDV265" s="405"/>
      <c r="GDW265" s="405"/>
      <c r="GDX265" s="277"/>
      <c r="GDY265" s="277"/>
      <c r="GDZ265" s="277"/>
      <c r="GEA265" s="277"/>
      <c r="GEB265" s="277"/>
      <c r="GEC265" s="277"/>
      <c r="GED265" s="277"/>
      <c r="GEE265" s="277"/>
      <c r="GEF265" s="402"/>
      <c r="GEG265" s="404"/>
      <c r="GEH265" s="49"/>
      <c r="GEI265" s="49"/>
      <c r="GEJ265" s="49"/>
      <c r="GEK265" s="99"/>
      <c r="GEL265" s="98"/>
      <c r="GEM265" s="49"/>
      <c r="GEN265" s="405"/>
      <c r="GEO265" s="405"/>
      <c r="GEP265" s="277"/>
      <c r="GEQ265" s="277"/>
      <c r="GER265" s="277"/>
      <c r="GES265" s="277"/>
      <c r="GET265" s="277"/>
      <c r="GEU265" s="277"/>
      <c r="GEV265" s="277"/>
      <c r="GEW265" s="277"/>
      <c r="GEX265" s="402"/>
      <c r="GEY265" s="404"/>
      <c r="GEZ265" s="49"/>
      <c r="GFA265" s="49"/>
      <c r="GFB265" s="49"/>
      <c r="GFC265" s="99"/>
      <c r="GFD265" s="98"/>
      <c r="GFE265" s="49"/>
      <c r="GFF265" s="405"/>
      <c r="GFG265" s="405"/>
      <c r="GFH265" s="277"/>
      <c r="GFI265" s="277"/>
      <c r="GFJ265" s="277"/>
      <c r="GFK265" s="277"/>
      <c r="GFL265" s="277"/>
      <c r="GFM265" s="277"/>
      <c r="GFN265" s="277"/>
      <c r="GFO265" s="277"/>
      <c r="GFP265" s="402"/>
      <c r="GFQ265" s="404"/>
      <c r="GFR265" s="49"/>
      <c r="GFS265" s="49"/>
      <c r="GFT265" s="49"/>
      <c r="GFU265" s="99"/>
      <c r="GFV265" s="98"/>
      <c r="GFW265" s="49"/>
      <c r="GFX265" s="405"/>
      <c r="GFY265" s="405"/>
      <c r="GFZ265" s="277"/>
      <c r="GGA265" s="277"/>
      <c r="GGB265" s="277"/>
      <c r="GGC265" s="277"/>
      <c r="GGD265" s="277"/>
      <c r="GGE265" s="277"/>
      <c r="GGF265" s="277"/>
      <c r="GGG265" s="277"/>
      <c r="GGH265" s="402"/>
      <c r="GGI265" s="404"/>
      <c r="GGJ265" s="49"/>
      <c r="GGK265" s="49"/>
      <c r="GGL265" s="49"/>
      <c r="GGM265" s="99"/>
      <c r="GGN265" s="98"/>
      <c r="GGO265" s="49"/>
      <c r="GGP265" s="405"/>
      <c r="GGQ265" s="405"/>
      <c r="GGR265" s="277"/>
      <c r="GGS265" s="277"/>
      <c r="GGT265" s="277"/>
      <c r="GGU265" s="277"/>
      <c r="GGV265" s="277"/>
      <c r="GGW265" s="277"/>
      <c r="GGX265" s="277"/>
      <c r="GGY265" s="277"/>
      <c r="GGZ265" s="402"/>
      <c r="GHA265" s="404"/>
      <c r="GHB265" s="49"/>
      <c r="GHC265" s="49"/>
      <c r="GHD265" s="49"/>
      <c r="GHE265" s="99"/>
      <c r="GHF265" s="98"/>
      <c r="GHG265" s="49"/>
      <c r="GHH265" s="405"/>
      <c r="GHI265" s="405"/>
      <c r="GHJ265" s="277"/>
      <c r="GHK265" s="277"/>
      <c r="GHL265" s="277"/>
      <c r="GHM265" s="277"/>
      <c r="GHN265" s="277"/>
      <c r="GHO265" s="277"/>
      <c r="GHP265" s="277"/>
      <c r="GHQ265" s="277"/>
      <c r="GHR265" s="402"/>
      <c r="GHS265" s="404"/>
      <c r="GHT265" s="49"/>
      <c r="GHU265" s="49"/>
      <c r="GHV265" s="49"/>
      <c r="GHW265" s="99"/>
      <c r="GHX265" s="98"/>
      <c r="GHY265" s="49"/>
      <c r="GHZ265" s="405"/>
      <c r="GIA265" s="405"/>
      <c r="GIB265" s="277"/>
      <c r="GIC265" s="277"/>
      <c r="GID265" s="277"/>
      <c r="GIE265" s="277"/>
      <c r="GIF265" s="277"/>
      <c r="GIG265" s="277"/>
      <c r="GIH265" s="277"/>
      <c r="GII265" s="277"/>
      <c r="GIJ265" s="402"/>
      <c r="GIK265" s="404"/>
      <c r="GIL265" s="49"/>
      <c r="GIM265" s="49"/>
      <c r="GIN265" s="49"/>
      <c r="GIO265" s="99"/>
      <c r="GIP265" s="98"/>
      <c r="GIQ265" s="49"/>
      <c r="GIR265" s="405"/>
      <c r="GIS265" s="405"/>
      <c r="GIT265" s="277"/>
      <c r="GIU265" s="277"/>
      <c r="GIV265" s="277"/>
      <c r="GIW265" s="277"/>
      <c r="GIX265" s="277"/>
      <c r="GIY265" s="277"/>
      <c r="GIZ265" s="277"/>
      <c r="GJA265" s="277"/>
      <c r="GJB265" s="402"/>
      <c r="GJC265" s="404"/>
      <c r="GJD265" s="49"/>
      <c r="GJE265" s="49"/>
      <c r="GJF265" s="49"/>
      <c r="GJG265" s="99"/>
      <c r="GJH265" s="98"/>
      <c r="GJI265" s="49"/>
      <c r="GJJ265" s="405"/>
      <c r="GJK265" s="405"/>
      <c r="GJL265" s="277"/>
      <c r="GJM265" s="277"/>
      <c r="GJN265" s="277"/>
      <c r="GJO265" s="277"/>
      <c r="GJP265" s="277"/>
      <c r="GJQ265" s="277"/>
      <c r="GJR265" s="277"/>
      <c r="GJS265" s="277"/>
      <c r="GJT265" s="402"/>
      <c r="GJU265" s="404"/>
      <c r="GJV265" s="49"/>
      <c r="GJW265" s="49"/>
      <c r="GJX265" s="49"/>
      <c r="GJY265" s="99"/>
      <c r="GJZ265" s="98"/>
      <c r="GKA265" s="49"/>
      <c r="GKB265" s="405"/>
      <c r="GKC265" s="405"/>
      <c r="GKD265" s="277"/>
      <c r="GKE265" s="277"/>
      <c r="GKF265" s="277"/>
      <c r="GKG265" s="277"/>
      <c r="GKH265" s="277"/>
      <c r="GKI265" s="277"/>
      <c r="GKJ265" s="277"/>
      <c r="GKK265" s="277"/>
      <c r="GKL265" s="402"/>
      <c r="GKM265" s="404"/>
      <c r="GKN265" s="49"/>
      <c r="GKO265" s="49"/>
      <c r="GKP265" s="49"/>
      <c r="GKQ265" s="99"/>
      <c r="GKR265" s="98"/>
      <c r="GKS265" s="49"/>
      <c r="GKT265" s="405"/>
      <c r="GKU265" s="405"/>
      <c r="GKV265" s="277"/>
      <c r="GKW265" s="277"/>
      <c r="GKX265" s="277"/>
      <c r="GKY265" s="277"/>
      <c r="GKZ265" s="277"/>
      <c r="GLA265" s="277"/>
      <c r="GLB265" s="277"/>
      <c r="GLC265" s="277"/>
      <c r="GLD265" s="402"/>
      <c r="GLE265" s="404"/>
      <c r="GLF265" s="49"/>
      <c r="GLG265" s="49"/>
      <c r="GLH265" s="49"/>
      <c r="GLI265" s="99"/>
      <c r="GLJ265" s="98"/>
      <c r="GLK265" s="49"/>
      <c r="GLL265" s="405"/>
      <c r="GLM265" s="405"/>
      <c r="GLN265" s="277"/>
      <c r="GLO265" s="277"/>
      <c r="GLP265" s="277"/>
      <c r="GLQ265" s="277"/>
      <c r="GLR265" s="277"/>
      <c r="GLS265" s="277"/>
      <c r="GLT265" s="277"/>
      <c r="GLU265" s="277"/>
      <c r="GLV265" s="402"/>
      <c r="GLW265" s="404"/>
      <c r="GLX265" s="49"/>
      <c r="GLY265" s="49"/>
      <c r="GLZ265" s="49"/>
      <c r="GMA265" s="99"/>
      <c r="GMB265" s="98"/>
      <c r="GMC265" s="49"/>
      <c r="GMD265" s="405"/>
      <c r="GME265" s="405"/>
      <c r="GMF265" s="277"/>
      <c r="GMG265" s="277"/>
      <c r="GMH265" s="277"/>
      <c r="GMI265" s="277"/>
      <c r="GMJ265" s="277"/>
      <c r="GMK265" s="277"/>
      <c r="GML265" s="277"/>
      <c r="GMM265" s="277"/>
      <c r="GMN265" s="402"/>
      <c r="GMO265" s="404"/>
      <c r="GMP265" s="49"/>
      <c r="GMQ265" s="49"/>
      <c r="GMR265" s="49"/>
      <c r="GMS265" s="99"/>
      <c r="GMT265" s="98"/>
      <c r="GMU265" s="49"/>
      <c r="GMV265" s="405"/>
      <c r="GMW265" s="405"/>
      <c r="GMX265" s="277"/>
      <c r="GMY265" s="277"/>
      <c r="GMZ265" s="277"/>
      <c r="GNA265" s="277"/>
      <c r="GNB265" s="277"/>
      <c r="GNC265" s="277"/>
      <c r="GND265" s="277"/>
      <c r="GNE265" s="277"/>
      <c r="GNF265" s="402"/>
      <c r="GNG265" s="404"/>
      <c r="GNH265" s="49"/>
      <c r="GNI265" s="49"/>
      <c r="GNJ265" s="49"/>
      <c r="GNK265" s="99"/>
      <c r="GNL265" s="98"/>
      <c r="GNM265" s="49"/>
      <c r="GNN265" s="405"/>
      <c r="GNO265" s="405"/>
      <c r="GNP265" s="277"/>
      <c r="GNQ265" s="277"/>
      <c r="GNR265" s="277"/>
      <c r="GNS265" s="277"/>
      <c r="GNT265" s="277"/>
      <c r="GNU265" s="277"/>
      <c r="GNV265" s="277"/>
      <c r="GNW265" s="277"/>
      <c r="GNX265" s="402"/>
      <c r="GNY265" s="404"/>
      <c r="GNZ265" s="49"/>
      <c r="GOA265" s="49"/>
      <c r="GOB265" s="49"/>
      <c r="GOC265" s="99"/>
      <c r="GOD265" s="98"/>
      <c r="GOE265" s="49"/>
      <c r="GOF265" s="405"/>
      <c r="GOG265" s="405"/>
      <c r="GOH265" s="277"/>
      <c r="GOI265" s="277"/>
      <c r="GOJ265" s="277"/>
      <c r="GOK265" s="277"/>
      <c r="GOL265" s="277"/>
      <c r="GOM265" s="277"/>
      <c r="GON265" s="277"/>
      <c r="GOO265" s="277"/>
      <c r="GOP265" s="402"/>
      <c r="GOQ265" s="404"/>
      <c r="GOR265" s="49"/>
      <c r="GOS265" s="49"/>
      <c r="GOT265" s="49"/>
      <c r="GOU265" s="99"/>
      <c r="GOV265" s="98"/>
      <c r="GOW265" s="49"/>
      <c r="GOX265" s="405"/>
      <c r="GOY265" s="405"/>
      <c r="GOZ265" s="277"/>
      <c r="GPA265" s="277"/>
      <c r="GPB265" s="277"/>
      <c r="GPC265" s="277"/>
      <c r="GPD265" s="277"/>
      <c r="GPE265" s="277"/>
      <c r="GPF265" s="277"/>
      <c r="GPG265" s="277"/>
      <c r="GPH265" s="402"/>
      <c r="GPI265" s="404"/>
      <c r="GPJ265" s="49"/>
      <c r="GPK265" s="49"/>
      <c r="GPL265" s="49"/>
      <c r="GPM265" s="99"/>
      <c r="GPN265" s="98"/>
      <c r="GPO265" s="49"/>
      <c r="GPP265" s="405"/>
      <c r="GPQ265" s="405"/>
      <c r="GPR265" s="277"/>
      <c r="GPS265" s="277"/>
      <c r="GPT265" s="277"/>
      <c r="GPU265" s="277"/>
      <c r="GPV265" s="277"/>
      <c r="GPW265" s="277"/>
      <c r="GPX265" s="277"/>
      <c r="GPY265" s="277"/>
      <c r="GPZ265" s="402"/>
      <c r="GQA265" s="404"/>
      <c r="GQB265" s="49"/>
      <c r="GQC265" s="49"/>
      <c r="GQD265" s="49"/>
      <c r="GQE265" s="99"/>
      <c r="GQF265" s="98"/>
      <c r="GQG265" s="49"/>
      <c r="GQH265" s="405"/>
      <c r="GQI265" s="405"/>
      <c r="GQJ265" s="277"/>
      <c r="GQK265" s="277"/>
      <c r="GQL265" s="277"/>
      <c r="GQM265" s="277"/>
      <c r="GQN265" s="277"/>
      <c r="GQO265" s="277"/>
      <c r="GQP265" s="277"/>
      <c r="GQQ265" s="277"/>
      <c r="GQR265" s="402"/>
      <c r="GQS265" s="404"/>
      <c r="GQT265" s="49"/>
      <c r="GQU265" s="49"/>
      <c r="GQV265" s="49"/>
      <c r="GQW265" s="99"/>
      <c r="GQX265" s="98"/>
      <c r="GQY265" s="49"/>
      <c r="GQZ265" s="405"/>
      <c r="GRA265" s="405"/>
      <c r="GRB265" s="277"/>
      <c r="GRC265" s="277"/>
      <c r="GRD265" s="277"/>
      <c r="GRE265" s="277"/>
      <c r="GRF265" s="277"/>
      <c r="GRG265" s="277"/>
      <c r="GRH265" s="277"/>
      <c r="GRI265" s="277"/>
      <c r="GRJ265" s="402"/>
      <c r="GRK265" s="404"/>
      <c r="GRL265" s="49"/>
      <c r="GRM265" s="49"/>
      <c r="GRN265" s="49"/>
      <c r="GRO265" s="99"/>
      <c r="GRP265" s="98"/>
      <c r="GRQ265" s="49"/>
      <c r="GRR265" s="405"/>
      <c r="GRS265" s="405"/>
      <c r="GRT265" s="277"/>
      <c r="GRU265" s="277"/>
      <c r="GRV265" s="277"/>
      <c r="GRW265" s="277"/>
      <c r="GRX265" s="277"/>
      <c r="GRY265" s="277"/>
      <c r="GRZ265" s="277"/>
      <c r="GSA265" s="277"/>
      <c r="GSB265" s="402"/>
      <c r="GSC265" s="404"/>
      <c r="GSD265" s="49"/>
      <c r="GSE265" s="49"/>
      <c r="GSF265" s="49"/>
      <c r="GSG265" s="99"/>
      <c r="GSH265" s="98"/>
      <c r="GSI265" s="49"/>
      <c r="GSJ265" s="405"/>
      <c r="GSK265" s="405"/>
      <c r="GSL265" s="277"/>
      <c r="GSM265" s="277"/>
      <c r="GSN265" s="277"/>
      <c r="GSO265" s="277"/>
      <c r="GSP265" s="277"/>
      <c r="GSQ265" s="277"/>
      <c r="GSR265" s="277"/>
      <c r="GSS265" s="277"/>
      <c r="GST265" s="402"/>
      <c r="GSU265" s="404"/>
      <c r="GSV265" s="49"/>
      <c r="GSW265" s="49"/>
      <c r="GSX265" s="49"/>
      <c r="GSY265" s="99"/>
      <c r="GSZ265" s="98"/>
      <c r="GTA265" s="49"/>
      <c r="GTB265" s="405"/>
      <c r="GTC265" s="405"/>
      <c r="GTD265" s="277"/>
      <c r="GTE265" s="277"/>
      <c r="GTF265" s="277"/>
      <c r="GTG265" s="277"/>
      <c r="GTH265" s="277"/>
      <c r="GTI265" s="277"/>
      <c r="GTJ265" s="277"/>
      <c r="GTK265" s="277"/>
      <c r="GTL265" s="402"/>
      <c r="GTM265" s="404"/>
      <c r="GTN265" s="49"/>
      <c r="GTO265" s="49"/>
      <c r="GTP265" s="49"/>
      <c r="GTQ265" s="99"/>
      <c r="GTR265" s="98"/>
      <c r="GTS265" s="49"/>
      <c r="GTT265" s="405"/>
      <c r="GTU265" s="405"/>
      <c r="GTV265" s="277"/>
      <c r="GTW265" s="277"/>
      <c r="GTX265" s="277"/>
      <c r="GTY265" s="277"/>
      <c r="GTZ265" s="277"/>
      <c r="GUA265" s="277"/>
      <c r="GUB265" s="277"/>
      <c r="GUC265" s="277"/>
      <c r="GUD265" s="402"/>
      <c r="GUE265" s="404"/>
      <c r="GUF265" s="49"/>
      <c r="GUG265" s="49"/>
      <c r="GUH265" s="49"/>
      <c r="GUI265" s="99"/>
      <c r="GUJ265" s="98"/>
      <c r="GUK265" s="49"/>
      <c r="GUL265" s="405"/>
      <c r="GUM265" s="405"/>
      <c r="GUN265" s="277"/>
      <c r="GUO265" s="277"/>
      <c r="GUP265" s="277"/>
      <c r="GUQ265" s="277"/>
      <c r="GUR265" s="277"/>
      <c r="GUS265" s="277"/>
      <c r="GUT265" s="277"/>
      <c r="GUU265" s="277"/>
      <c r="GUV265" s="402"/>
      <c r="GUW265" s="404"/>
      <c r="GUX265" s="49"/>
      <c r="GUY265" s="49"/>
      <c r="GUZ265" s="49"/>
      <c r="GVA265" s="99"/>
      <c r="GVB265" s="98"/>
      <c r="GVC265" s="49"/>
      <c r="GVD265" s="405"/>
      <c r="GVE265" s="405"/>
      <c r="GVF265" s="277"/>
      <c r="GVG265" s="277"/>
      <c r="GVH265" s="277"/>
      <c r="GVI265" s="277"/>
      <c r="GVJ265" s="277"/>
      <c r="GVK265" s="277"/>
      <c r="GVL265" s="277"/>
      <c r="GVM265" s="277"/>
      <c r="GVN265" s="402"/>
      <c r="GVO265" s="404"/>
      <c r="GVP265" s="49"/>
      <c r="GVQ265" s="49"/>
      <c r="GVR265" s="49"/>
      <c r="GVS265" s="99"/>
      <c r="GVT265" s="98"/>
      <c r="GVU265" s="49"/>
      <c r="GVV265" s="405"/>
      <c r="GVW265" s="405"/>
      <c r="GVX265" s="277"/>
      <c r="GVY265" s="277"/>
      <c r="GVZ265" s="277"/>
      <c r="GWA265" s="277"/>
      <c r="GWB265" s="277"/>
      <c r="GWC265" s="277"/>
      <c r="GWD265" s="277"/>
      <c r="GWE265" s="277"/>
      <c r="GWF265" s="402"/>
      <c r="GWG265" s="404"/>
      <c r="GWH265" s="49"/>
      <c r="GWI265" s="49"/>
      <c r="GWJ265" s="49"/>
      <c r="GWK265" s="99"/>
      <c r="GWL265" s="98"/>
      <c r="GWM265" s="49"/>
      <c r="GWN265" s="405"/>
      <c r="GWO265" s="405"/>
      <c r="GWP265" s="277"/>
      <c r="GWQ265" s="277"/>
      <c r="GWR265" s="277"/>
      <c r="GWS265" s="277"/>
      <c r="GWT265" s="277"/>
      <c r="GWU265" s="277"/>
      <c r="GWV265" s="277"/>
      <c r="GWW265" s="277"/>
      <c r="GWX265" s="402"/>
      <c r="GWY265" s="404"/>
      <c r="GWZ265" s="49"/>
      <c r="GXA265" s="49"/>
      <c r="GXB265" s="49"/>
      <c r="GXC265" s="99"/>
      <c r="GXD265" s="98"/>
      <c r="GXE265" s="49"/>
      <c r="GXF265" s="405"/>
      <c r="GXG265" s="405"/>
      <c r="GXH265" s="277"/>
      <c r="GXI265" s="277"/>
      <c r="GXJ265" s="277"/>
      <c r="GXK265" s="277"/>
      <c r="GXL265" s="277"/>
      <c r="GXM265" s="277"/>
      <c r="GXN265" s="277"/>
      <c r="GXO265" s="277"/>
      <c r="GXP265" s="402"/>
      <c r="GXQ265" s="404"/>
      <c r="GXR265" s="49"/>
      <c r="GXS265" s="49"/>
      <c r="GXT265" s="49"/>
      <c r="GXU265" s="99"/>
      <c r="GXV265" s="98"/>
      <c r="GXW265" s="49"/>
      <c r="GXX265" s="405"/>
      <c r="GXY265" s="405"/>
      <c r="GXZ265" s="277"/>
      <c r="GYA265" s="277"/>
      <c r="GYB265" s="277"/>
      <c r="GYC265" s="277"/>
      <c r="GYD265" s="277"/>
      <c r="GYE265" s="277"/>
      <c r="GYF265" s="277"/>
      <c r="GYG265" s="277"/>
      <c r="GYH265" s="402"/>
      <c r="GYI265" s="404"/>
      <c r="GYJ265" s="49"/>
      <c r="GYK265" s="49"/>
      <c r="GYL265" s="49"/>
      <c r="GYM265" s="99"/>
      <c r="GYN265" s="98"/>
      <c r="GYO265" s="49"/>
      <c r="GYP265" s="405"/>
      <c r="GYQ265" s="405"/>
      <c r="GYR265" s="277"/>
      <c r="GYS265" s="277"/>
      <c r="GYT265" s="277"/>
      <c r="GYU265" s="277"/>
      <c r="GYV265" s="277"/>
      <c r="GYW265" s="277"/>
      <c r="GYX265" s="277"/>
      <c r="GYY265" s="277"/>
      <c r="GYZ265" s="402"/>
      <c r="GZA265" s="404"/>
      <c r="GZB265" s="49"/>
      <c r="GZC265" s="49"/>
      <c r="GZD265" s="49"/>
      <c r="GZE265" s="99"/>
      <c r="GZF265" s="98"/>
      <c r="GZG265" s="49"/>
      <c r="GZH265" s="405"/>
      <c r="GZI265" s="405"/>
      <c r="GZJ265" s="277"/>
      <c r="GZK265" s="277"/>
      <c r="GZL265" s="277"/>
      <c r="GZM265" s="277"/>
      <c r="GZN265" s="277"/>
      <c r="GZO265" s="277"/>
      <c r="GZP265" s="277"/>
      <c r="GZQ265" s="277"/>
      <c r="GZR265" s="402"/>
      <c r="GZS265" s="404"/>
      <c r="GZT265" s="49"/>
      <c r="GZU265" s="49"/>
      <c r="GZV265" s="49"/>
      <c r="GZW265" s="99"/>
      <c r="GZX265" s="98"/>
      <c r="GZY265" s="49"/>
      <c r="GZZ265" s="405"/>
      <c r="HAA265" s="405"/>
      <c r="HAB265" s="277"/>
      <c r="HAC265" s="277"/>
      <c r="HAD265" s="277"/>
      <c r="HAE265" s="277"/>
      <c r="HAF265" s="277"/>
      <c r="HAG265" s="277"/>
      <c r="HAH265" s="277"/>
      <c r="HAI265" s="277"/>
      <c r="HAJ265" s="402"/>
      <c r="HAK265" s="404"/>
      <c r="HAL265" s="49"/>
      <c r="HAM265" s="49"/>
      <c r="HAN265" s="49"/>
      <c r="HAO265" s="99"/>
      <c r="HAP265" s="98"/>
      <c r="HAQ265" s="49"/>
      <c r="HAR265" s="405"/>
      <c r="HAS265" s="405"/>
      <c r="HAT265" s="277"/>
      <c r="HAU265" s="277"/>
      <c r="HAV265" s="277"/>
      <c r="HAW265" s="277"/>
      <c r="HAX265" s="277"/>
      <c r="HAY265" s="277"/>
      <c r="HAZ265" s="277"/>
      <c r="HBA265" s="277"/>
      <c r="HBB265" s="402"/>
      <c r="HBC265" s="404"/>
      <c r="HBD265" s="49"/>
      <c r="HBE265" s="49"/>
      <c r="HBF265" s="49"/>
      <c r="HBG265" s="99"/>
      <c r="HBH265" s="98"/>
      <c r="HBI265" s="49"/>
      <c r="HBJ265" s="405"/>
      <c r="HBK265" s="405"/>
      <c r="HBL265" s="277"/>
      <c r="HBM265" s="277"/>
      <c r="HBN265" s="277"/>
      <c r="HBO265" s="277"/>
      <c r="HBP265" s="277"/>
      <c r="HBQ265" s="277"/>
      <c r="HBR265" s="277"/>
      <c r="HBS265" s="277"/>
      <c r="HBT265" s="402"/>
      <c r="HBU265" s="404"/>
      <c r="HBV265" s="49"/>
      <c r="HBW265" s="49"/>
      <c r="HBX265" s="49"/>
      <c r="HBY265" s="99"/>
      <c r="HBZ265" s="98"/>
      <c r="HCA265" s="49"/>
      <c r="HCB265" s="405"/>
      <c r="HCC265" s="405"/>
      <c r="HCD265" s="277"/>
      <c r="HCE265" s="277"/>
      <c r="HCF265" s="277"/>
      <c r="HCG265" s="277"/>
      <c r="HCH265" s="277"/>
      <c r="HCI265" s="277"/>
      <c r="HCJ265" s="277"/>
      <c r="HCK265" s="277"/>
      <c r="HCL265" s="402"/>
      <c r="HCM265" s="404"/>
      <c r="HCN265" s="49"/>
      <c r="HCO265" s="49"/>
      <c r="HCP265" s="49"/>
      <c r="HCQ265" s="99"/>
      <c r="HCR265" s="98"/>
      <c r="HCS265" s="49"/>
      <c r="HCT265" s="405"/>
      <c r="HCU265" s="405"/>
      <c r="HCV265" s="277"/>
      <c r="HCW265" s="277"/>
      <c r="HCX265" s="277"/>
      <c r="HCY265" s="277"/>
      <c r="HCZ265" s="277"/>
      <c r="HDA265" s="277"/>
      <c r="HDB265" s="277"/>
      <c r="HDC265" s="277"/>
      <c r="HDD265" s="402"/>
      <c r="HDE265" s="404"/>
      <c r="HDF265" s="49"/>
      <c r="HDG265" s="49"/>
      <c r="HDH265" s="49"/>
      <c r="HDI265" s="99"/>
      <c r="HDJ265" s="98"/>
      <c r="HDK265" s="49"/>
      <c r="HDL265" s="405"/>
      <c r="HDM265" s="405"/>
      <c r="HDN265" s="277"/>
      <c r="HDO265" s="277"/>
      <c r="HDP265" s="277"/>
      <c r="HDQ265" s="277"/>
      <c r="HDR265" s="277"/>
      <c r="HDS265" s="277"/>
      <c r="HDT265" s="277"/>
      <c r="HDU265" s="277"/>
      <c r="HDV265" s="402"/>
      <c r="HDW265" s="404"/>
      <c r="HDX265" s="49"/>
      <c r="HDY265" s="49"/>
      <c r="HDZ265" s="49"/>
      <c r="HEA265" s="99"/>
      <c r="HEB265" s="98"/>
      <c r="HEC265" s="49"/>
      <c r="HED265" s="405"/>
      <c r="HEE265" s="405"/>
      <c r="HEF265" s="277"/>
      <c r="HEG265" s="277"/>
      <c r="HEH265" s="277"/>
      <c r="HEI265" s="277"/>
      <c r="HEJ265" s="277"/>
      <c r="HEK265" s="277"/>
      <c r="HEL265" s="277"/>
      <c r="HEM265" s="277"/>
      <c r="HEN265" s="402"/>
      <c r="HEO265" s="404"/>
      <c r="HEP265" s="49"/>
      <c r="HEQ265" s="49"/>
      <c r="HER265" s="49"/>
      <c r="HES265" s="99"/>
      <c r="HET265" s="98"/>
      <c r="HEU265" s="49"/>
      <c r="HEV265" s="405"/>
      <c r="HEW265" s="405"/>
      <c r="HEX265" s="277"/>
      <c r="HEY265" s="277"/>
      <c r="HEZ265" s="277"/>
      <c r="HFA265" s="277"/>
      <c r="HFB265" s="277"/>
      <c r="HFC265" s="277"/>
      <c r="HFD265" s="277"/>
      <c r="HFE265" s="277"/>
      <c r="HFF265" s="402"/>
      <c r="HFG265" s="404"/>
      <c r="HFH265" s="49"/>
      <c r="HFI265" s="49"/>
      <c r="HFJ265" s="49"/>
      <c r="HFK265" s="99"/>
      <c r="HFL265" s="98"/>
      <c r="HFM265" s="49"/>
      <c r="HFN265" s="405"/>
      <c r="HFO265" s="405"/>
      <c r="HFP265" s="277"/>
      <c r="HFQ265" s="277"/>
      <c r="HFR265" s="277"/>
      <c r="HFS265" s="277"/>
      <c r="HFT265" s="277"/>
      <c r="HFU265" s="277"/>
      <c r="HFV265" s="277"/>
      <c r="HFW265" s="277"/>
      <c r="HFX265" s="402"/>
      <c r="HFY265" s="404"/>
      <c r="HFZ265" s="49"/>
      <c r="HGA265" s="49"/>
      <c r="HGB265" s="49"/>
      <c r="HGC265" s="99"/>
      <c r="HGD265" s="98"/>
      <c r="HGE265" s="49"/>
      <c r="HGF265" s="405"/>
      <c r="HGG265" s="405"/>
      <c r="HGH265" s="277"/>
      <c r="HGI265" s="277"/>
      <c r="HGJ265" s="277"/>
      <c r="HGK265" s="277"/>
      <c r="HGL265" s="277"/>
      <c r="HGM265" s="277"/>
      <c r="HGN265" s="277"/>
      <c r="HGO265" s="277"/>
      <c r="HGP265" s="402"/>
      <c r="HGQ265" s="404"/>
      <c r="HGR265" s="49"/>
      <c r="HGS265" s="49"/>
      <c r="HGT265" s="49"/>
      <c r="HGU265" s="99"/>
      <c r="HGV265" s="98"/>
      <c r="HGW265" s="49"/>
      <c r="HGX265" s="405"/>
      <c r="HGY265" s="405"/>
      <c r="HGZ265" s="277"/>
      <c r="HHA265" s="277"/>
      <c r="HHB265" s="277"/>
      <c r="HHC265" s="277"/>
      <c r="HHD265" s="277"/>
      <c r="HHE265" s="277"/>
      <c r="HHF265" s="277"/>
      <c r="HHG265" s="277"/>
      <c r="HHH265" s="402"/>
      <c r="HHI265" s="404"/>
      <c r="HHJ265" s="49"/>
      <c r="HHK265" s="49"/>
      <c r="HHL265" s="49"/>
      <c r="HHM265" s="99"/>
      <c r="HHN265" s="98"/>
      <c r="HHO265" s="49"/>
      <c r="HHP265" s="405"/>
      <c r="HHQ265" s="405"/>
      <c r="HHR265" s="277"/>
      <c r="HHS265" s="277"/>
      <c r="HHT265" s="277"/>
      <c r="HHU265" s="277"/>
      <c r="HHV265" s="277"/>
      <c r="HHW265" s="277"/>
      <c r="HHX265" s="277"/>
      <c r="HHY265" s="277"/>
      <c r="HHZ265" s="402"/>
      <c r="HIA265" s="404"/>
      <c r="HIB265" s="49"/>
      <c r="HIC265" s="49"/>
      <c r="HID265" s="49"/>
      <c r="HIE265" s="99"/>
      <c r="HIF265" s="98"/>
      <c r="HIG265" s="49"/>
      <c r="HIH265" s="405"/>
      <c r="HII265" s="405"/>
      <c r="HIJ265" s="277"/>
      <c r="HIK265" s="277"/>
      <c r="HIL265" s="277"/>
      <c r="HIM265" s="277"/>
      <c r="HIN265" s="277"/>
      <c r="HIO265" s="277"/>
      <c r="HIP265" s="277"/>
      <c r="HIQ265" s="277"/>
      <c r="HIR265" s="402"/>
      <c r="HIS265" s="404"/>
      <c r="HIT265" s="49"/>
      <c r="HIU265" s="49"/>
      <c r="HIV265" s="49"/>
      <c r="HIW265" s="99"/>
      <c r="HIX265" s="98"/>
      <c r="HIY265" s="49"/>
      <c r="HIZ265" s="405"/>
      <c r="HJA265" s="405"/>
      <c r="HJB265" s="277"/>
      <c r="HJC265" s="277"/>
      <c r="HJD265" s="277"/>
      <c r="HJE265" s="277"/>
      <c r="HJF265" s="277"/>
      <c r="HJG265" s="277"/>
      <c r="HJH265" s="277"/>
      <c r="HJI265" s="277"/>
      <c r="HJJ265" s="402"/>
      <c r="HJK265" s="404"/>
      <c r="HJL265" s="49"/>
      <c r="HJM265" s="49"/>
      <c r="HJN265" s="49"/>
      <c r="HJO265" s="99"/>
      <c r="HJP265" s="98"/>
      <c r="HJQ265" s="49"/>
      <c r="HJR265" s="405"/>
      <c r="HJS265" s="405"/>
      <c r="HJT265" s="277"/>
      <c r="HJU265" s="277"/>
      <c r="HJV265" s="277"/>
      <c r="HJW265" s="277"/>
      <c r="HJX265" s="277"/>
      <c r="HJY265" s="277"/>
      <c r="HJZ265" s="277"/>
      <c r="HKA265" s="277"/>
      <c r="HKB265" s="402"/>
      <c r="HKC265" s="404"/>
      <c r="HKD265" s="49"/>
      <c r="HKE265" s="49"/>
      <c r="HKF265" s="49"/>
      <c r="HKG265" s="99"/>
      <c r="HKH265" s="98"/>
      <c r="HKI265" s="49"/>
      <c r="HKJ265" s="405"/>
      <c r="HKK265" s="405"/>
      <c r="HKL265" s="277"/>
      <c r="HKM265" s="277"/>
      <c r="HKN265" s="277"/>
      <c r="HKO265" s="277"/>
      <c r="HKP265" s="277"/>
      <c r="HKQ265" s="277"/>
      <c r="HKR265" s="277"/>
      <c r="HKS265" s="277"/>
      <c r="HKT265" s="402"/>
      <c r="HKU265" s="404"/>
      <c r="HKV265" s="49"/>
      <c r="HKW265" s="49"/>
      <c r="HKX265" s="49"/>
      <c r="HKY265" s="99"/>
      <c r="HKZ265" s="98"/>
      <c r="HLA265" s="49"/>
      <c r="HLB265" s="405"/>
      <c r="HLC265" s="405"/>
      <c r="HLD265" s="277"/>
      <c r="HLE265" s="277"/>
      <c r="HLF265" s="277"/>
      <c r="HLG265" s="277"/>
      <c r="HLH265" s="277"/>
      <c r="HLI265" s="277"/>
      <c r="HLJ265" s="277"/>
      <c r="HLK265" s="277"/>
      <c r="HLL265" s="402"/>
      <c r="HLM265" s="404"/>
      <c r="HLN265" s="49"/>
      <c r="HLO265" s="49"/>
      <c r="HLP265" s="49"/>
      <c r="HLQ265" s="99"/>
      <c r="HLR265" s="98"/>
      <c r="HLS265" s="49"/>
      <c r="HLT265" s="405"/>
      <c r="HLU265" s="405"/>
      <c r="HLV265" s="277"/>
      <c r="HLW265" s="277"/>
      <c r="HLX265" s="277"/>
      <c r="HLY265" s="277"/>
      <c r="HLZ265" s="277"/>
      <c r="HMA265" s="277"/>
      <c r="HMB265" s="277"/>
      <c r="HMC265" s="277"/>
      <c r="HMD265" s="402"/>
      <c r="HME265" s="404"/>
      <c r="HMF265" s="49"/>
      <c r="HMG265" s="49"/>
      <c r="HMH265" s="49"/>
      <c r="HMI265" s="99"/>
      <c r="HMJ265" s="98"/>
      <c r="HMK265" s="49"/>
      <c r="HML265" s="405"/>
      <c r="HMM265" s="405"/>
      <c r="HMN265" s="277"/>
      <c r="HMO265" s="277"/>
      <c r="HMP265" s="277"/>
      <c r="HMQ265" s="277"/>
      <c r="HMR265" s="277"/>
      <c r="HMS265" s="277"/>
      <c r="HMT265" s="277"/>
      <c r="HMU265" s="277"/>
      <c r="HMV265" s="402"/>
      <c r="HMW265" s="404"/>
      <c r="HMX265" s="49"/>
      <c r="HMY265" s="49"/>
      <c r="HMZ265" s="49"/>
      <c r="HNA265" s="99"/>
      <c r="HNB265" s="98"/>
      <c r="HNC265" s="49"/>
      <c r="HND265" s="405"/>
      <c r="HNE265" s="405"/>
      <c r="HNF265" s="277"/>
      <c r="HNG265" s="277"/>
      <c r="HNH265" s="277"/>
      <c r="HNI265" s="277"/>
      <c r="HNJ265" s="277"/>
      <c r="HNK265" s="277"/>
      <c r="HNL265" s="277"/>
      <c r="HNM265" s="277"/>
      <c r="HNN265" s="402"/>
      <c r="HNO265" s="404"/>
      <c r="HNP265" s="49"/>
      <c r="HNQ265" s="49"/>
      <c r="HNR265" s="49"/>
      <c r="HNS265" s="99"/>
      <c r="HNT265" s="98"/>
      <c r="HNU265" s="49"/>
      <c r="HNV265" s="405"/>
      <c r="HNW265" s="405"/>
      <c r="HNX265" s="277"/>
      <c r="HNY265" s="277"/>
      <c r="HNZ265" s="277"/>
      <c r="HOA265" s="277"/>
      <c r="HOB265" s="277"/>
      <c r="HOC265" s="277"/>
      <c r="HOD265" s="277"/>
      <c r="HOE265" s="277"/>
      <c r="HOF265" s="402"/>
      <c r="HOG265" s="404"/>
      <c r="HOH265" s="49"/>
      <c r="HOI265" s="49"/>
      <c r="HOJ265" s="49"/>
      <c r="HOK265" s="99"/>
      <c r="HOL265" s="98"/>
      <c r="HOM265" s="49"/>
      <c r="HON265" s="405"/>
      <c r="HOO265" s="405"/>
      <c r="HOP265" s="277"/>
      <c r="HOQ265" s="277"/>
      <c r="HOR265" s="277"/>
      <c r="HOS265" s="277"/>
      <c r="HOT265" s="277"/>
      <c r="HOU265" s="277"/>
      <c r="HOV265" s="277"/>
      <c r="HOW265" s="277"/>
      <c r="HOX265" s="402"/>
      <c r="HOY265" s="404"/>
      <c r="HOZ265" s="49"/>
      <c r="HPA265" s="49"/>
      <c r="HPB265" s="49"/>
      <c r="HPC265" s="99"/>
      <c r="HPD265" s="98"/>
      <c r="HPE265" s="49"/>
      <c r="HPF265" s="405"/>
      <c r="HPG265" s="405"/>
      <c r="HPH265" s="277"/>
      <c r="HPI265" s="277"/>
      <c r="HPJ265" s="277"/>
      <c r="HPK265" s="277"/>
      <c r="HPL265" s="277"/>
      <c r="HPM265" s="277"/>
      <c r="HPN265" s="277"/>
      <c r="HPO265" s="277"/>
      <c r="HPP265" s="402"/>
      <c r="HPQ265" s="404"/>
      <c r="HPR265" s="49"/>
      <c r="HPS265" s="49"/>
      <c r="HPT265" s="49"/>
      <c r="HPU265" s="99"/>
      <c r="HPV265" s="98"/>
      <c r="HPW265" s="49"/>
      <c r="HPX265" s="405"/>
      <c r="HPY265" s="405"/>
      <c r="HPZ265" s="277"/>
      <c r="HQA265" s="277"/>
      <c r="HQB265" s="277"/>
      <c r="HQC265" s="277"/>
      <c r="HQD265" s="277"/>
      <c r="HQE265" s="277"/>
      <c r="HQF265" s="277"/>
      <c r="HQG265" s="277"/>
      <c r="HQH265" s="402"/>
      <c r="HQI265" s="404"/>
      <c r="HQJ265" s="49"/>
      <c r="HQK265" s="49"/>
      <c r="HQL265" s="49"/>
      <c r="HQM265" s="99"/>
      <c r="HQN265" s="98"/>
      <c r="HQO265" s="49"/>
      <c r="HQP265" s="405"/>
      <c r="HQQ265" s="405"/>
      <c r="HQR265" s="277"/>
      <c r="HQS265" s="277"/>
      <c r="HQT265" s="277"/>
      <c r="HQU265" s="277"/>
      <c r="HQV265" s="277"/>
      <c r="HQW265" s="277"/>
      <c r="HQX265" s="277"/>
      <c r="HQY265" s="277"/>
      <c r="HQZ265" s="402"/>
      <c r="HRA265" s="404"/>
      <c r="HRB265" s="49"/>
      <c r="HRC265" s="49"/>
      <c r="HRD265" s="49"/>
      <c r="HRE265" s="99"/>
      <c r="HRF265" s="98"/>
      <c r="HRG265" s="49"/>
      <c r="HRH265" s="405"/>
      <c r="HRI265" s="405"/>
      <c r="HRJ265" s="277"/>
      <c r="HRK265" s="277"/>
      <c r="HRL265" s="277"/>
      <c r="HRM265" s="277"/>
      <c r="HRN265" s="277"/>
      <c r="HRO265" s="277"/>
      <c r="HRP265" s="277"/>
      <c r="HRQ265" s="277"/>
      <c r="HRR265" s="402"/>
      <c r="HRS265" s="404"/>
      <c r="HRT265" s="49"/>
      <c r="HRU265" s="49"/>
      <c r="HRV265" s="49"/>
      <c r="HRW265" s="99"/>
      <c r="HRX265" s="98"/>
      <c r="HRY265" s="49"/>
      <c r="HRZ265" s="405"/>
      <c r="HSA265" s="405"/>
      <c r="HSB265" s="277"/>
      <c r="HSC265" s="277"/>
      <c r="HSD265" s="277"/>
      <c r="HSE265" s="277"/>
      <c r="HSF265" s="277"/>
      <c r="HSG265" s="277"/>
      <c r="HSH265" s="277"/>
      <c r="HSI265" s="277"/>
      <c r="HSJ265" s="402"/>
      <c r="HSK265" s="404"/>
      <c r="HSL265" s="49"/>
      <c r="HSM265" s="49"/>
      <c r="HSN265" s="49"/>
      <c r="HSO265" s="99"/>
      <c r="HSP265" s="98"/>
      <c r="HSQ265" s="49"/>
      <c r="HSR265" s="405"/>
      <c r="HSS265" s="405"/>
      <c r="HST265" s="277"/>
      <c r="HSU265" s="277"/>
      <c r="HSV265" s="277"/>
      <c r="HSW265" s="277"/>
      <c r="HSX265" s="277"/>
      <c r="HSY265" s="277"/>
      <c r="HSZ265" s="277"/>
      <c r="HTA265" s="277"/>
      <c r="HTB265" s="402"/>
      <c r="HTC265" s="404"/>
      <c r="HTD265" s="49"/>
      <c r="HTE265" s="49"/>
      <c r="HTF265" s="49"/>
      <c r="HTG265" s="99"/>
      <c r="HTH265" s="98"/>
      <c r="HTI265" s="49"/>
      <c r="HTJ265" s="405"/>
      <c r="HTK265" s="405"/>
      <c r="HTL265" s="277"/>
      <c r="HTM265" s="277"/>
      <c r="HTN265" s="277"/>
      <c r="HTO265" s="277"/>
      <c r="HTP265" s="277"/>
      <c r="HTQ265" s="277"/>
      <c r="HTR265" s="277"/>
      <c r="HTS265" s="277"/>
      <c r="HTT265" s="402"/>
      <c r="HTU265" s="404"/>
      <c r="HTV265" s="49"/>
      <c r="HTW265" s="49"/>
      <c r="HTX265" s="49"/>
      <c r="HTY265" s="99"/>
      <c r="HTZ265" s="98"/>
      <c r="HUA265" s="49"/>
      <c r="HUB265" s="405"/>
      <c r="HUC265" s="405"/>
      <c r="HUD265" s="277"/>
      <c r="HUE265" s="277"/>
      <c r="HUF265" s="277"/>
      <c r="HUG265" s="277"/>
      <c r="HUH265" s="277"/>
      <c r="HUI265" s="277"/>
      <c r="HUJ265" s="277"/>
      <c r="HUK265" s="277"/>
      <c r="HUL265" s="402"/>
      <c r="HUM265" s="404"/>
      <c r="HUN265" s="49"/>
      <c r="HUO265" s="49"/>
      <c r="HUP265" s="49"/>
      <c r="HUQ265" s="99"/>
      <c r="HUR265" s="98"/>
      <c r="HUS265" s="49"/>
      <c r="HUT265" s="405"/>
      <c r="HUU265" s="405"/>
      <c r="HUV265" s="277"/>
      <c r="HUW265" s="277"/>
      <c r="HUX265" s="277"/>
      <c r="HUY265" s="277"/>
      <c r="HUZ265" s="277"/>
      <c r="HVA265" s="277"/>
      <c r="HVB265" s="277"/>
      <c r="HVC265" s="277"/>
      <c r="HVD265" s="402"/>
      <c r="HVE265" s="404"/>
      <c r="HVF265" s="49"/>
      <c r="HVG265" s="49"/>
      <c r="HVH265" s="49"/>
      <c r="HVI265" s="99"/>
      <c r="HVJ265" s="98"/>
      <c r="HVK265" s="49"/>
      <c r="HVL265" s="405"/>
      <c r="HVM265" s="405"/>
      <c r="HVN265" s="277"/>
      <c r="HVO265" s="277"/>
      <c r="HVP265" s="277"/>
      <c r="HVQ265" s="277"/>
      <c r="HVR265" s="277"/>
      <c r="HVS265" s="277"/>
      <c r="HVT265" s="277"/>
      <c r="HVU265" s="277"/>
      <c r="HVV265" s="402"/>
      <c r="HVW265" s="404"/>
      <c r="HVX265" s="49"/>
      <c r="HVY265" s="49"/>
      <c r="HVZ265" s="49"/>
      <c r="HWA265" s="99"/>
      <c r="HWB265" s="98"/>
      <c r="HWC265" s="49"/>
      <c r="HWD265" s="405"/>
      <c r="HWE265" s="405"/>
      <c r="HWF265" s="277"/>
      <c r="HWG265" s="277"/>
      <c r="HWH265" s="277"/>
      <c r="HWI265" s="277"/>
      <c r="HWJ265" s="277"/>
      <c r="HWK265" s="277"/>
      <c r="HWL265" s="277"/>
      <c r="HWM265" s="277"/>
      <c r="HWN265" s="402"/>
      <c r="HWO265" s="404"/>
      <c r="HWP265" s="49"/>
      <c r="HWQ265" s="49"/>
      <c r="HWR265" s="49"/>
      <c r="HWS265" s="99"/>
      <c r="HWT265" s="98"/>
      <c r="HWU265" s="49"/>
      <c r="HWV265" s="405"/>
      <c r="HWW265" s="405"/>
      <c r="HWX265" s="277"/>
      <c r="HWY265" s="277"/>
      <c r="HWZ265" s="277"/>
      <c r="HXA265" s="277"/>
      <c r="HXB265" s="277"/>
      <c r="HXC265" s="277"/>
      <c r="HXD265" s="277"/>
      <c r="HXE265" s="277"/>
      <c r="HXF265" s="402"/>
      <c r="HXG265" s="404"/>
      <c r="HXH265" s="49"/>
      <c r="HXI265" s="49"/>
      <c r="HXJ265" s="49"/>
      <c r="HXK265" s="99"/>
      <c r="HXL265" s="98"/>
      <c r="HXM265" s="49"/>
      <c r="HXN265" s="405"/>
      <c r="HXO265" s="405"/>
      <c r="HXP265" s="277"/>
      <c r="HXQ265" s="277"/>
      <c r="HXR265" s="277"/>
      <c r="HXS265" s="277"/>
      <c r="HXT265" s="277"/>
      <c r="HXU265" s="277"/>
      <c r="HXV265" s="277"/>
      <c r="HXW265" s="277"/>
      <c r="HXX265" s="402"/>
      <c r="HXY265" s="404"/>
      <c r="HXZ265" s="49"/>
      <c r="HYA265" s="49"/>
      <c r="HYB265" s="49"/>
      <c r="HYC265" s="99"/>
      <c r="HYD265" s="98"/>
      <c r="HYE265" s="49"/>
      <c r="HYF265" s="405"/>
      <c r="HYG265" s="405"/>
      <c r="HYH265" s="277"/>
      <c r="HYI265" s="277"/>
      <c r="HYJ265" s="277"/>
      <c r="HYK265" s="277"/>
      <c r="HYL265" s="277"/>
      <c r="HYM265" s="277"/>
      <c r="HYN265" s="277"/>
      <c r="HYO265" s="277"/>
      <c r="HYP265" s="402"/>
      <c r="HYQ265" s="404"/>
      <c r="HYR265" s="49"/>
      <c r="HYS265" s="49"/>
      <c r="HYT265" s="49"/>
      <c r="HYU265" s="99"/>
      <c r="HYV265" s="98"/>
      <c r="HYW265" s="49"/>
      <c r="HYX265" s="405"/>
      <c r="HYY265" s="405"/>
      <c r="HYZ265" s="277"/>
      <c r="HZA265" s="277"/>
      <c r="HZB265" s="277"/>
      <c r="HZC265" s="277"/>
      <c r="HZD265" s="277"/>
      <c r="HZE265" s="277"/>
      <c r="HZF265" s="277"/>
      <c r="HZG265" s="277"/>
      <c r="HZH265" s="402"/>
      <c r="HZI265" s="404"/>
      <c r="HZJ265" s="49"/>
      <c r="HZK265" s="49"/>
      <c r="HZL265" s="49"/>
      <c r="HZM265" s="99"/>
      <c r="HZN265" s="98"/>
      <c r="HZO265" s="49"/>
      <c r="HZP265" s="405"/>
      <c r="HZQ265" s="405"/>
      <c r="HZR265" s="277"/>
      <c r="HZS265" s="277"/>
      <c r="HZT265" s="277"/>
      <c r="HZU265" s="277"/>
      <c r="HZV265" s="277"/>
      <c r="HZW265" s="277"/>
      <c r="HZX265" s="277"/>
      <c r="HZY265" s="277"/>
      <c r="HZZ265" s="402"/>
      <c r="IAA265" s="404"/>
      <c r="IAB265" s="49"/>
      <c r="IAC265" s="49"/>
      <c r="IAD265" s="49"/>
      <c r="IAE265" s="99"/>
      <c r="IAF265" s="98"/>
      <c r="IAG265" s="49"/>
      <c r="IAH265" s="405"/>
      <c r="IAI265" s="405"/>
      <c r="IAJ265" s="277"/>
      <c r="IAK265" s="277"/>
      <c r="IAL265" s="277"/>
      <c r="IAM265" s="277"/>
      <c r="IAN265" s="277"/>
      <c r="IAO265" s="277"/>
      <c r="IAP265" s="277"/>
      <c r="IAQ265" s="277"/>
      <c r="IAR265" s="402"/>
      <c r="IAS265" s="404"/>
      <c r="IAT265" s="49"/>
      <c r="IAU265" s="49"/>
      <c r="IAV265" s="49"/>
      <c r="IAW265" s="99"/>
      <c r="IAX265" s="98"/>
      <c r="IAY265" s="49"/>
      <c r="IAZ265" s="405"/>
      <c r="IBA265" s="405"/>
      <c r="IBB265" s="277"/>
      <c r="IBC265" s="277"/>
      <c r="IBD265" s="277"/>
      <c r="IBE265" s="277"/>
      <c r="IBF265" s="277"/>
      <c r="IBG265" s="277"/>
      <c r="IBH265" s="277"/>
      <c r="IBI265" s="277"/>
      <c r="IBJ265" s="402"/>
      <c r="IBK265" s="404"/>
      <c r="IBL265" s="49"/>
      <c r="IBM265" s="49"/>
      <c r="IBN265" s="49"/>
      <c r="IBO265" s="99"/>
      <c r="IBP265" s="98"/>
      <c r="IBQ265" s="49"/>
      <c r="IBR265" s="405"/>
      <c r="IBS265" s="405"/>
      <c r="IBT265" s="277"/>
      <c r="IBU265" s="277"/>
      <c r="IBV265" s="277"/>
      <c r="IBW265" s="277"/>
      <c r="IBX265" s="277"/>
      <c r="IBY265" s="277"/>
      <c r="IBZ265" s="277"/>
      <c r="ICA265" s="277"/>
      <c r="ICB265" s="402"/>
      <c r="ICC265" s="404"/>
      <c r="ICD265" s="49"/>
      <c r="ICE265" s="49"/>
      <c r="ICF265" s="49"/>
      <c r="ICG265" s="99"/>
      <c r="ICH265" s="98"/>
      <c r="ICI265" s="49"/>
      <c r="ICJ265" s="405"/>
      <c r="ICK265" s="405"/>
      <c r="ICL265" s="277"/>
      <c r="ICM265" s="277"/>
      <c r="ICN265" s="277"/>
      <c r="ICO265" s="277"/>
      <c r="ICP265" s="277"/>
      <c r="ICQ265" s="277"/>
      <c r="ICR265" s="277"/>
      <c r="ICS265" s="277"/>
      <c r="ICT265" s="402"/>
      <c r="ICU265" s="404"/>
      <c r="ICV265" s="49"/>
      <c r="ICW265" s="49"/>
      <c r="ICX265" s="49"/>
      <c r="ICY265" s="99"/>
      <c r="ICZ265" s="98"/>
      <c r="IDA265" s="49"/>
      <c r="IDB265" s="405"/>
      <c r="IDC265" s="405"/>
      <c r="IDD265" s="277"/>
      <c r="IDE265" s="277"/>
      <c r="IDF265" s="277"/>
      <c r="IDG265" s="277"/>
      <c r="IDH265" s="277"/>
      <c r="IDI265" s="277"/>
      <c r="IDJ265" s="277"/>
      <c r="IDK265" s="277"/>
      <c r="IDL265" s="402"/>
      <c r="IDM265" s="404"/>
      <c r="IDN265" s="49"/>
      <c r="IDO265" s="49"/>
      <c r="IDP265" s="49"/>
      <c r="IDQ265" s="99"/>
      <c r="IDR265" s="98"/>
      <c r="IDS265" s="49"/>
      <c r="IDT265" s="405"/>
      <c r="IDU265" s="405"/>
      <c r="IDV265" s="277"/>
      <c r="IDW265" s="277"/>
      <c r="IDX265" s="277"/>
      <c r="IDY265" s="277"/>
      <c r="IDZ265" s="277"/>
      <c r="IEA265" s="277"/>
      <c r="IEB265" s="277"/>
      <c r="IEC265" s="277"/>
      <c r="IED265" s="402"/>
      <c r="IEE265" s="404"/>
      <c r="IEF265" s="49"/>
      <c r="IEG265" s="49"/>
      <c r="IEH265" s="49"/>
      <c r="IEI265" s="99"/>
      <c r="IEJ265" s="98"/>
      <c r="IEK265" s="49"/>
      <c r="IEL265" s="405"/>
      <c r="IEM265" s="405"/>
      <c r="IEN265" s="277"/>
      <c r="IEO265" s="277"/>
      <c r="IEP265" s="277"/>
      <c r="IEQ265" s="277"/>
      <c r="IER265" s="277"/>
      <c r="IES265" s="277"/>
      <c r="IET265" s="277"/>
      <c r="IEU265" s="277"/>
      <c r="IEV265" s="402"/>
      <c r="IEW265" s="404"/>
      <c r="IEX265" s="49"/>
      <c r="IEY265" s="49"/>
      <c r="IEZ265" s="49"/>
      <c r="IFA265" s="99"/>
      <c r="IFB265" s="98"/>
      <c r="IFC265" s="49"/>
      <c r="IFD265" s="405"/>
      <c r="IFE265" s="405"/>
      <c r="IFF265" s="277"/>
      <c r="IFG265" s="277"/>
      <c r="IFH265" s="277"/>
      <c r="IFI265" s="277"/>
      <c r="IFJ265" s="277"/>
      <c r="IFK265" s="277"/>
      <c r="IFL265" s="277"/>
      <c r="IFM265" s="277"/>
      <c r="IFN265" s="402"/>
      <c r="IFO265" s="404"/>
      <c r="IFP265" s="49"/>
      <c r="IFQ265" s="49"/>
      <c r="IFR265" s="49"/>
      <c r="IFS265" s="99"/>
      <c r="IFT265" s="98"/>
      <c r="IFU265" s="49"/>
      <c r="IFV265" s="405"/>
      <c r="IFW265" s="405"/>
      <c r="IFX265" s="277"/>
      <c r="IFY265" s="277"/>
      <c r="IFZ265" s="277"/>
      <c r="IGA265" s="277"/>
      <c r="IGB265" s="277"/>
      <c r="IGC265" s="277"/>
      <c r="IGD265" s="277"/>
      <c r="IGE265" s="277"/>
      <c r="IGF265" s="402"/>
      <c r="IGG265" s="404"/>
      <c r="IGH265" s="49"/>
      <c r="IGI265" s="49"/>
      <c r="IGJ265" s="49"/>
      <c r="IGK265" s="99"/>
      <c r="IGL265" s="98"/>
      <c r="IGM265" s="49"/>
      <c r="IGN265" s="405"/>
      <c r="IGO265" s="405"/>
      <c r="IGP265" s="277"/>
      <c r="IGQ265" s="277"/>
      <c r="IGR265" s="277"/>
      <c r="IGS265" s="277"/>
      <c r="IGT265" s="277"/>
      <c r="IGU265" s="277"/>
      <c r="IGV265" s="277"/>
      <c r="IGW265" s="277"/>
      <c r="IGX265" s="402"/>
      <c r="IGY265" s="404"/>
      <c r="IGZ265" s="49"/>
      <c r="IHA265" s="49"/>
      <c r="IHB265" s="49"/>
      <c r="IHC265" s="99"/>
      <c r="IHD265" s="98"/>
      <c r="IHE265" s="49"/>
      <c r="IHF265" s="405"/>
      <c r="IHG265" s="405"/>
      <c r="IHH265" s="277"/>
      <c r="IHI265" s="277"/>
      <c r="IHJ265" s="277"/>
      <c r="IHK265" s="277"/>
      <c r="IHL265" s="277"/>
      <c r="IHM265" s="277"/>
      <c r="IHN265" s="277"/>
      <c r="IHO265" s="277"/>
      <c r="IHP265" s="402"/>
      <c r="IHQ265" s="404"/>
      <c r="IHR265" s="49"/>
      <c r="IHS265" s="49"/>
      <c r="IHT265" s="49"/>
      <c r="IHU265" s="99"/>
      <c r="IHV265" s="98"/>
      <c r="IHW265" s="49"/>
      <c r="IHX265" s="405"/>
      <c r="IHY265" s="405"/>
      <c r="IHZ265" s="277"/>
      <c r="IIA265" s="277"/>
      <c r="IIB265" s="277"/>
      <c r="IIC265" s="277"/>
      <c r="IID265" s="277"/>
      <c r="IIE265" s="277"/>
      <c r="IIF265" s="277"/>
      <c r="IIG265" s="277"/>
      <c r="IIH265" s="402"/>
      <c r="III265" s="404"/>
      <c r="IIJ265" s="49"/>
      <c r="IIK265" s="49"/>
      <c r="IIL265" s="49"/>
      <c r="IIM265" s="99"/>
      <c r="IIN265" s="98"/>
      <c r="IIO265" s="49"/>
      <c r="IIP265" s="405"/>
      <c r="IIQ265" s="405"/>
      <c r="IIR265" s="277"/>
      <c r="IIS265" s="277"/>
      <c r="IIT265" s="277"/>
      <c r="IIU265" s="277"/>
      <c r="IIV265" s="277"/>
      <c r="IIW265" s="277"/>
      <c r="IIX265" s="277"/>
      <c r="IIY265" s="277"/>
      <c r="IIZ265" s="402"/>
      <c r="IJA265" s="404"/>
      <c r="IJB265" s="49"/>
      <c r="IJC265" s="49"/>
      <c r="IJD265" s="49"/>
      <c r="IJE265" s="99"/>
      <c r="IJF265" s="98"/>
      <c r="IJG265" s="49"/>
      <c r="IJH265" s="405"/>
      <c r="IJI265" s="405"/>
      <c r="IJJ265" s="277"/>
      <c r="IJK265" s="277"/>
      <c r="IJL265" s="277"/>
      <c r="IJM265" s="277"/>
      <c r="IJN265" s="277"/>
      <c r="IJO265" s="277"/>
      <c r="IJP265" s="277"/>
      <c r="IJQ265" s="277"/>
      <c r="IJR265" s="402"/>
      <c r="IJS265" s="404"/>
      <c r="IJT265" s="49"/>
      <c r="IJU265" s="49"/>
      <c r="IJV265" s="49"/>
      <c r="IJW265" s="99"/>
      <c r="IJX265" s="98"/>
      <c r="IJY265" s="49"/>
      <c r="IJZ265" s="405"/>
      <c r="IKA265" s="405"/>
      <c r="IKB265" s="277"/>
      <c r="IKC265" s="277"/>
      <c r="IKD265" s="277"/>
      <c r="IKE265" s="277"/>
      <c r="IKF265" s="277"/>
      <c r="IKG265" s="277"/>
      <c r="IKH265" s="277"/>
      <c r="IKI265" s="277"/>
      <c r="IKJ265" s="402"/>
      <c r="IKK265" s="404"/>
      <c r="IKL265" s="49"/>
      <c r="IKM265" s="49"/>
      <c r="IKN265" s="49"/>
      <c r="IKO265" s="99"/>
      <c r="IKP265" s="98"/>
      <c r="IKQ265" s="49"/>
      <c r="IKR265" s="405"/>
      <c r="IKS265" s="405"/>
      <c r="IKT265" s="277"/>
      <c r="IKU265" s="277"/>
      <c r="IKV265" s="277"/>
      <c r="IKW265" s="277"/>
      <c r="IKX265" s="277"/>
      <c r="IKY265" s="277"/>
      <c r="IKZ265" s="277"/>
      <c r="ILA265" s="277"/>
      <c r="ILB265" s="402"/>
      <c r="ILC265" s="404"/>
      <c r="ILD265" s="49"/>
      <c r="ILE265" s="49"/>
      <c r="ILF265" s="49"/>
      <c r="ILG265" s="99"/>
      <c r="ILH265" s="98"/>
      <c r="ILI265" s="49"/>
      <c r="ILJ265" s="405"/>
      <c r="ILK265" s="405"/>
      <c r="ILL265" s="277"/>
      <c r="ILM265" s="277"/>
      <c r="ILN265" s="277"/>
      <c r="ILO265" s="277"/>
      <c r="ILP265" s="277"/>
      <c r="ILQ265" s="277"/>
      <c r="ILR265" s="277"/>
      <c r="ILS265" s="277"/>
      <c r="ILT265" s="402"/>
      <c r="ILU265" s="404"/>
      <c r="ILV265" s="49"/>
      <c r="ILW265" s="49"/>
      <c r="ILX265" s="49"/>
      <c r="ILY265" s="99"/>
      <c r="ILZ265" s="98"/>
      <c r="IMA265" s="49"/>
      <c r="IMB265" s="405"/>
      <c r="IMC265" s="405"/>
      <c r="IMD265" s="277"/>
      <c r="IME265" s="277"/>
      <c r="IMF265" s="277"/>
      <c r="IMG265" s="277"/>
      <c r="IMH265" s="277"/>
      <c r="IMI265" s="277"/>
      <c r="IMJ265" s="277"/>
      <c r="IMK265" s="277"/>
      <c r="IML265" s="402"/>
      <c r="IMM265" s="404"/>
      <c r="IMN265" s="49"/>
      <c r="IMO265" s="49"/>
      <c r="IMP265" s="49"/>
      <c r="IMQ265" s="99"/>
      <c r="IMR265" s="98"/>
      <c r="IMS265" s="49"/>
      <c r="IMT265" s="405"/>
      <c r="IMU265" s="405"/>
      <c r="IMV265" s="277"/>
      <c r="IMW265" s="277"/>
      <c r="IMX265" s="277"/>
      <c r="IMY265" s="277"/>
      <c r="IMZ265" s="277"/>
      <c r="INA265" s="277"/>
      <c r="INB265" s="277"/>
      <c r="INC265" s="277"/>
      <c r="IND265" s="402"/>
      <c r="INE265" s="404"/>
      <c r="INF265" s="49"/>
      <c r="ING265" s="49"/>
      <c r="INH265" s="49"/>
      <c r="INI265" s="99"/>
      <c r="INJ265" s="98"/>
      <c r="INK265" s="49"/>
      <c r="INL265" s="405"/>
      <c r="INM265" s="405"/>
      <c r="INN265" s="277"/>
      <c r="INO265" s="277"/>
      <c r="INP265" s="277"/>
      <c r="INQ265" s="277"/>
      <c r="INR265" s="277"/>
      <c r="INS265" s="277"/>
      <c r="INT265" s="277"/>
      <c r="INU265" s="277"/>
      <c r="INV265" s="402"/>
      <c r="INW265" s="404"/>
      <c r="INX265" s="49"/>
      <c r="INY265" s="49"/>
      <c r="INZ265" s="49"/>
      <c r="IOA265" s="99"/>
      <c r="IOB265" s="98"/>
      <c r="IOC265" s="49"/>
      <c r="IOD265" s="405"/>
      <c r="IOE265" s="405"/>
      <c r="IOF265" s="277"/>
      <c r="IOG265" s="277"/>
      <c r="IOH265" s="277"/>
      <c r="IOI265" s="277"/>
      <c r="IOJ265" s="277"/>
      <c r="IOK265" s="277"/>
      <c r="IOL265" s="277"/>
      <c r="IOM265" s="277"/>
      <c r="ION265" s="402"/>
      <c r="IOO265" s="404"/>
      <c r="IOP265" s="49"/>
      <c r="IOQ265" s="49"/>
      <c r="IOR265" s="49"/>
      <c r="IOS265" s="99"/>
      <c r="IOT265" s="98"/>
      <c r="IOU265" s="49"/>
      <c r="IOV265" s="405"/>
      <c r="IOW265" s="405"/>
      <c r="IOX265" s="277"/>
      <c r="IOY265" s="277"/>
      <c r="IOZ265" s="277"/>
      <c r="IPA265" s="277"/>
      <c r="IPB265" s="277"/>
      <c r="IPC265" s="277"/>
      <c r="IPD265" s="277"/>
      <c r="IPE265" s="277"/>
      <c r="IPF265" s="402"/>
      <c r="IPG265" s="404"/>
      <c r="IPH265" s="49"/>
      <c r="IPI265" s="49"/>
      <c r="IPJ265" s="49"/>
      <c r="IPK265" s="99"/>
      <c r="IPL265" s="98"/>
      <c r="IPM265" s="49"/>
      <c r="IPN265" s="405"/>
      <c r="IPO265" s="405"/>
      <c r="IPP265" s="277"/>
      <c r="IPQ265" s="277"/>
      <c r="IPR265" s="277"/>
      <c r="IPS265" s="277"/>
      <c r="IPT265" s="277"/>
      <c r="IPU265" s="277"/>
      <c r="IPV265" s="277"/>
      <c r="IPW265" s="277"/>
      <c r="IPX265" s="402"/>
      <c r="IPY265" s="404"/>
      <c r="IPZ265" s="49"/>
      <c r="IQA265" s="49"/>
      <c r="IQB265" s="49"/>
      <c r="IQC265" s="99"/>
      <c r="IQD265" s="98"/>
      <c r="IQE265" s="49"/>
      <c r="IQF265" s="405"/>
      <c r="IQG265" s="405"/>
      <c r="IQH265" s="277"/>
      <c r="IQI265" s="277"/>
      <c r="IQJ265" s="277"/>
      <c r="IQK265" s="277"/>
      <c r="IQL265" s="277"/>
      <c r="IQM265" s="277"/>
      <c r="IQN265" s="277"/>
      <c r="IQO265" s="277"/>
      <c r="IQP265" s="402"/>
      <c r="IQQ265" s="404"/>
      <c r="IQR265" s="49"/>
      <c r="IQS265" s="49"/>
      <c r="IQT265" s="49"/>
      <c r="IQU265" s="99"/>
      <c r="IQV265" s="98"/>
      <c r="IQW265" s="49"/>
      <c r="IQX265" s="405"/>
      <c r="IQY265" s="405"/>
      <c r="IQZ265" s="277"/>
      <c r="IRA265" s="277"/>
      <c r="IRB265" s="277"/>
      <c r="IRC265" s="277"/>
      <c r="IRD265" s="277"/>
      <c r="IRE265" s="277"/>
      <c r="IRF265" s="277"/>
      <c r="IRG265" s="277"/>
      <c r="IRH265" s="402"/>
      <c r="IRI265" s="404"/>
      <c r="IRJ265" s="49"/>
      <c r="IRK265" s="49"/>
      <c r="IRL265" s="49"/>
      <c r="IRM265" s="99"/>
      <c r="IRN265" s="98"/>
      <c r="IRO265" s="49"/>
      <c r="IRP265" s="405"/>
      <c r="IRQ265" s="405"/>
      <c r="IRR265" s="277"/>
      <c r="IRS265" s="277"/>
      <c r="IRT265" s="277"/>
      <c r="IRU265" s="277"/>
      <c r="IRV265" s="277"/>
      <c r="IRW265" s="277"/>
      <c r="IRX265" s="277"/>
      <c r="IRY265" s="277"/>
      <c r="IRZ265" s="402"/>
      <c r="ISA265" s="404"/>
      <c r="ISB265" s="49"/>
      <c r="ISC265" s="49"/>
      <c r="ISD265" s="49"/>
      <c r="ISE265" s="99"/>
      <c r="ISF265" s="98"/>
      <c r="ISG265" s="49"/>
      <c r="ISH265" s="405"/>
      <c r="ISI265" s="405"/>
      <c r="ISJ265" s="277"/>
      <c r="ISK265" s="277"/>
      <c r="ISL265" s="277"/>
      <c r="ISM265" s="277"/>
      <c r="ISN265" s="277"/>
      <c r="ISO265" s="277"/>
      <c r="ISP265" s="277"/>
      <c r="ISQ265" s="277"/>
      <c r="ISR265" s="402"/>
      <c r="ISS265" s="404"/>
      <c r="IST265" s="49"/>
      <c r="ISU265" s="49"/>
      <c r="ISV265" s="49"/>
      <c r="ISW265" s="99"/>
      <c r="ISX265" s="98"/>
      <c r="ISY265" s="49"/>
      <c r="ISZ265" s="405"/>
      <c r="ITA265" s="405"/>
      <c r="ITB265" s="277"/>
      <c r="ITC265" s="277"/>
      <c r="ITD265" s="277"/>
      <c r="ITE265" s="277"/>
      <c r="ITF265" s="277"/>
      <c r="ITG265" s="277"/>
      <c r="ITH265" s="277"/>
      <c r="ITI265" s="277"/>
      <c r="ITJ265" s="402"/>
      <c r="ITK265" s="404"/>
      <c r="ITL265" s="49"/>
      <c r="ITM265" s="49"/>
      <c r="ITN265" s="49"/>
      <c r="ITO265" s="99"/>
      <c r="ITP265" s="98"/>
      <c r="ITQ265" s="49"/>
      <c r="ITR265" s="405"/>
      <c r="ITS265" s="405"/>
      <c r="ITT265" s="277"/>
      <c r="ITU265" s="277"/>
      <c r="ITV265" s="277"/>
      <c r="ITW265" s="277"/>
      <c r="ITX265" s="277"/>
      <c r="ITY265" s="277"/>
      <c r="ITZ265" s="277"/>
      <c r="IUA265" s="277"/>
      <c r="IUB265" s="402"/>
      <c r="IUC265" s="404"/>
      <c r="IUD265" s="49"/>
      <c r="IUE265" s="49"/>
      <c r="IUF265" s="49"/>
      <c r="IUG265" s="99"/>
      <c r="IUH265" s="98"/>
      <c r="IUI265" s="49"/>
      <c r="IUJ265" s="405"/>
      <c r="IUK265" s="405"/>
      <c r="IUL265" s="277"/>
      <c r="IUM265" s="277"/>
      <c r="IUN265" s="277"/>
      <c r="IUO265" s="277"/>
      <c r="IUP265" s="277"/>
      <c r="IUQ265" s="277"/>
      <c r="IUR265" s="277"/>
      <c r="IUS265" s="277"/>
      <c r="IUT265" s="402"/>
      <c r="IUU265" s="404"/>
      <c r="IUV265" s="49"/>
      <c r="IUW265" s="49"/>
      <c r="IUX265" s="49"/>
      <c r="IUY265" s="99"/>
      <c r="IUZ265" s="98"/>
      <c r="IVA265" s="49"/>
      <c r="IVB265" s="405"/>
      <c r="IVC265" s="405"/>
      <c r="IVD265" s="277"/>
      <c r="IVE265" s="277"/>
      <c r="IVF265" s="277"/>
      <c r="IVG265" s="277"/>
      <c r="IVH265" s="277"/>
      <c r="IVI265" s="277"/>
      <c r="IVJ265" s="277"/>
      <c r="IVK265" s="277"/>
      <c r="IVL265" s="402"/>
      <c r="IVM265" s="404"/>
      <c r="IVN265" s="49"/>
      <c r="IVO265" s="49"/>
      <c r="IVP265" s="49"/>
      <c r="IVQ265" s="99"/>
      <c r="IVR265" s="98"/>
      <c r="IVS265" s="49"/>
      <c r="IVT265" s="405"/>
      <c r="IVU265" s="405"/>
      <c r="IVV265" s="277"/>
      <c r="IVW265" s="277"/>
      <c r="IVX265" s="277"/>
      <c r="IVY265" s="277"/>
      <c r="IVZ265" s="277"/>
      <c r="IWA265" s="277"/>
      <c r="IWB265" s="277"/>
      <c r="IWC265" s="277"/>
      <c r="IWD265" s="402"/>
      <c r="IWE265" s="404"/>
      <c r="IWF265" s="49"/>
      <c r="IWG265" s="49"/>
      <c r="IWH265" s="49"/>
      <c r="IWI265" s="99"/>
      <c r="IWJ265" s="98"/>
      <c r="IWK265" s="49"/>
      <c r="IWL265" s="405"/>
      <c r="IWM265" s="405"/>
      <c r="IWN265" s="277"/>
      <c r="IWO265" s="277"/>
      <c r="IWP265" s="277"/>
      <c r="IWQ265" s="277"/>
      <c r="IWR265" s="277"/>
      <c r="IWS265" s="277"/>
      <c r="IWT265" s="277"/>
      <c r="IWU265" s="277"/>
      <c r="IWV265" s="402"/>
      <c r="IWW265" s="404"/>
      <c r="IWX265" s="49"/>
      <c r="IWY265" s="49"/>
      <c r="IWZ265" s="49"/>
      <c r="IXA265" s="99"/>
      <c r="IXB265" s="98"/>
      <c r="IXC265" s="49"/>
      <c r="IXD265" s="405"/>
      <c r="IXE265" s="405"/>
      <c r="IXF265" s="277"/>
      <c r="IXG265" s="277"/>
      <c r="IXH265" s="277"/>
      <c r="IXI265" s="277"/>
      <c r="IXJ265" s="277"/>
      <c r="IXK265" s="277"/>
      <c r="IXL265" s="277"/>
      <c r="IXM265" s="277"/>
      <c r="IXN265" s="402"/>
      <c r="IXO265" s="404"/>
      <c r="IXP265" s="49"/>
      <c r="IXQ265" s="49"/>
      <c r="IXR265" s="49"/>
      <c r="IXS265" s="99"/>
      <c r="IXT265" s="98"/>
      <c r="IXU265" s="49"/>
      <c r="IXV265" s="405"/>
      <c r="IXW265" s="405"/>
      <c r="IXX265" s="277"/>
      <c r="IXY265" s="277"/>
      <c r="IXZ265" s="277"/>
      <c r="IYA265" s="277"/>
      <c r="IYB265" s="277"/>
      <c r="IYC265" s="277"/>
      <c r="IYD265" s="277"/>
      <c r="IYE265" s="277"/>
      <c r="IYF265" s="402"/>
      <c r="IYG265" s="404"/>
      <c r="IYH265" s="49"/>
      <c r="IYI265" s="49"/>
      <c r="IYJ265" s="49"/>
      <c r="IYK265" s="99"/>
      <c r="IYL265" s="98"/>
      <c r="IYM265" s="49"/>
      <c r="IYN265" s="405"/>
      <c r="IYO265" s="405"/>
      <c r="IYP265" s="277"/>
      <c r="IYQ265" s="277"/>
      <c r="IYR265" s="277"/>
      <c r="IYS265" s="277"/>
      <c r="IYT265" s="277"/>
      <c r="IYU265" s="277"/>
      <c r="IYV265" s="277"/>
      <c r="IYW265" s="277"/>
      <c r="IYX265" s="402"/>
      <c r="IYY265" s="404"/>
      <c r="IYZ265" s="49"/>
      <c r="IZA265" s="49"/>
      <c r="IZB265" s="49"/>
      <c r="IZC265" s="99"/>
      <c r="IZD265" s="98"/>
      <c r="IZE265" s="49"/>
      <c r="IZF265" s="405"/>
      <c r="IZG265" s="405"/>
      <c r="IZH265" s="277"/>
      <c r="IZI265" s="277"/>
      <c r="IZJ265" s="277"/>
      <c r="IZK265" s="277"/>
      <c r="IZL265" s="277"/>
      <c r="IZM265" s="277"/>
      <c r="IZN265" s="277"/>
      <c r="IZO265" s="277"/>
      <c r="IZP265" s="402"/>
      <c r="IZQ265" s="404"/>
      <c r="IZR265" s="49"/>
      <c r="IZS265" s="49"/>
      <c r="IZT265" s="49"/>
      <c r="IZU265" s="99"/>
      <c r="IZV265" s="98"/>
      <c r="IZW265" s="49"/>
      <c r="IZX265" s="405"/>
      <c r="IZY265" s="405"/>
      <c r="IZZ265" s="277"/>
      <c r="JAA265" s="277"/>
      <c r="JAB265" s="277"/>
      <c r="JAC265" s="277"/>
      <c r="JAD265" s="277"/>
      <c r="JAE265" s="277"/>
      <c r="JAF265" s="277"/>
      <c r="JAG265" s="277"/>
      <c r="JAH265" s="402"/>
      <c r="JAI265" s="404"/>
      <c r="JAJ265" s="49"/>
      <c r="JAK265" s="49"/>
      <c r="JAL265" s="49"/>
      <c r="JAM265" s="99"/>
      <c r="JAN265" s="98"/>
      <c r="JAO265" s="49"/>
      <c r="JAP265" s="405"/>
      <c r="JAQ265" s="405"/>
      <c r="JAR265" s="277"/>
      <c r="JAS265" s="277"/>
      <c r="JAT265" s="277"/>
      <c r="JAU265" s="277"/>
      <c r="JAV265" s="277"/>
      <c r="JAW265" s="277"/>
      <c r="JAX265" s="277"/>
      <c r="JAY265" s="277"/>
      <c r="JAZ265" s="402"/>
      <c r="JBA265" s="404"/>
      <c r="JBB265" s="49"/>
      <c r="JBC265" s="49"/>
      <c r="JBD265" s="49"/>
      <c r="JBE265" s="99"/>
      <c r="JBF265" s="98"/>
      <c r="JBG265" s="49"/>
      <c r="JBH265" s="405"/>
      <c r="JBI265" s="405"/>
      <c r="JBJ265" s="277"/>
      <c r="JBK265" s="277"/>
      <c r="JBL265" s="277"/>
      <c r="JBM265" s="277"/>
      <c r="JBN265" s="277"/>
      <c r="JBO265" s="277"/>
      <c r="JBP265" s="277"/>
      <c r="JBQ265" s="277"/>
      <c r="JBR265" s="402"/>
      <c r="JBS265" s="404"/>
      <c r="JBT265" s="49"/>
      <c r="JBU265" s="49"/>
      <c r="JBV265" s="49"/>
      <c r="JBW265" s="99"/>
      <c r="JBX265" s="98"/>
      <c r="JBY265" s="49"/>
      <c r="JBZ265" s="405"/>
      <c r="JCA265" s="405"/>
      <c r="JCB265" s="277"/>
      <c r="JCC265" s="277"/>
      <c r="JCD265" s="277"/>
      <c r="JCE265" s="277"/>
      <c r="JCF265" s="277"/>
      <c r="JCG265" s="277"/>
      <c r="JCH265" s="277"/>
      <c r="JCI265" s="277"/>
      <c r="JCJ265" s="402"/>
      <c r="JCK265" s="404"/>
      <c r="JCL265" s="49"/>
      <c r="JCM265" s="49"/>
      <c r="JCN265" s="49"/>
      <c r="JCO265" s="99"/>
      <c r="JCP265" s="98"/>
      <c r="JCQ265" s="49"/>
      <c r="JCR265" s="405"/>
      <c r="JCS265" s="405"/>
      <c r="JCT265" s="277"/>
      <c r="JCU265" s="277"/>
      <c r="JCV265" s="277"/>
      <c r="JCW265" s="277"/>
      <c r="JCX265" s="277"/>
      <c r="JCY265" s="277"/>
      <c r="JCZ265" s="277"/>
      <c r="JDA265" s="277"/>
      <c r="JDB265" s="402"/>
      <c r="JDC265" s="404"/>
      <c r="JDD265" s="49"/>
      <c r="JDE265" s="49"/>
      <c r="JDF265" s="49"/>
      <c r="JDG265" s="99"/>
      <c r="JDH265" s="98"/>
      <c r="JDI265" s="49"/>
      <c r="JDJ265" s="405"/>
      <c r="JDK265" s="405"/>
      <c r="JDL265" s="277"/>
      <c r="JDM265" s="277"/>
      <c r="JDN265" s="277"/>
      <c r="JDO265" s="277"/>
      <c r="JDP265" s="277"/>
      <c r="JDQ265" s="277"/>
      <c r="JDR265" s="277"/>
      <c r="JDS265" s="277"/>
      <c r="JDT265" s="402"/>
      <c r="JDU265" s="404"/>
      <c r="JDV265" s="49"/>
      <c r="JDW265" s="49"/>
      <c r="JDX265" s="49"/>
      <c r="JDY265" s="99"/>
      <c r="JDZ265" s="98"/>
      <c r="JEA265" s="49"/>
      <c r="JEB265" s="405"/>
      <c r="JEC265" s="405"/>
      <c r="JED265" s="277"/>
      <c r="JEE265" s="277"/>
      <c r="JEF265" s="277"/>
      <c r="JEG265" s="277"/>
      <c r="JEH265" s="277"/>
      <c r="JEI265" s="277"/>
      <c r="JEJ265" s="277"/>
      <c r="JEK265" s="277"/>
      <c r="JEL265" s="402"/>
      <c r="JEM265" s="404"/>
      <c r="JEN265" s="49"/>
      <c r="JEO265" s="49"/>
      <c r="JEP265" s="49"/>
      <c r="JEQ265" s="99"/>
      <c r="JER265" s="98"/>
      <c r="JES265" s="49"/>
      <c r="JET265" s="405"/>
      <c r="JEU265" s="405"/>
      <c r="JEV265" s="277"/>
      <c r="JEW265" s="277"/>
      <c r="JEX265" s="277"/>
      <c r="JEY265" s="277"/>
      <c r="JEZ265" s="277"/>
      <c r="JFA265" s="277"/>
      <c r="JFB265" s="277"/>
      <c r="JFC265" s="277"/>
      <c r="JFD265" s="402"/>
      <c r="JFE265" s="404"/>
      <c r="JFF265" s="49"/>
      <c r="JFG265" s="49"/>
      <c r="JFH265" s="49"/>
      <c r="JFI265" s="99"/>
      <c r="JFJ265" s="98"/>
      <c r="JFK265" s="49"/>
      <c r="JFL265" s="405"/>
      <c r="JFM265" s="405"/>
      <c r="JFN265" s="277"/>
      <c r="JFO265" s="277"/>
      <c r="JFP265" s="277"/>
      <c r="JFQ265" s="277"/>
      <c r="JFR265" s="277"/>
      <c r="JFS265" s="277"/>
      <c r="JFT265" s="277"/>
      <c r="JFU265" s="277"/>
      <c r="JFV265" s="402"/>
      <c r="JFW265" s="404"/>
      <c r="JFX265" s="49"/>
      <c r="JFY265" s="49"/>
      <c r="JFZ265" s="49"/>
      <c r="JGA265" s="99"/>
      <c r="JGB265" s="98"/>
      <c r="JGC265" s="49"/>
      <c r="JGD265" s="405"/>
      <c r="JGE265" s="405"/>
      <c r="JGF265" s="277"/>
      <c r="JGG265" s="277"/>
      <c r="JGH265" s="277"/>
      <c r="JGI265" s="277"/>
      <c r="JGJ265" s="277"/>
      <c r="JGK265" s="277"/>
      <c r="JGL265" s="277"/>
      <c r="JGM265" s="277"/>
      <c r="JGN265" s="402"/>
      <c r="JGO265" s="404"/>
      <c r="JGP265" s="49"/>
      <c r="JGQ265" s="49"/>
      <c r="JGR265" s="49"/>
      <c r="JGS265" s="99"/>
      <c r="JGT265" s="98"/>
      <c r="JGU265" s="49"/>
      <c r="JGV265" s="405"/>
      <c r="JGW265" s="405"/>
      <c r="JGX265" s="277"/>
      <c r="JGY265" s="277"/>
      <c r="JGZ265" s="277"/>
      <c r="JHA265" s="277"/>
      <c r="JHB265" s="277"/>
      <c r="JHC265" s="277"/>
      <c r="JHD265" s="277"/>
      <c r="JHE265" s="277"/>
      <c r="JHF265" s="402"/>
      <c r="JHG265" s="404"/>
      <c r="JHH265" s="49"/>
      <c r="JHI265" s="49"/>
      <c r="JHJ265" s="49"/>
      <c r="JHK265" s="99"/>
      <c r="JHL265" s="98"/>
      <c r="JHM265" s="49"/>
      <c r="JHN265" s="405"/>
      <c r="JHO265" s="405"/>
      <c r="JHP265" s="277"/>
      <c r="JHQ265" s="277"/>
      <c r="JHR265" s="277"/>
      <c r="JHS265" s="277"/>
      <c r="JHT265" s="277"/>
      <c r="JHU265" s="277"/>
      <c r="JHV265" s="277"/>
      <c r="JHW265" s="277"/>
      <c r="JHX265" s="402"/>
      <c r="JHY265" s="404"/>
      <c r="JHZ265" s="49"/>
      <c r="JIA265" s="49"/>
      <c r="JIB265" s="49"/>
      <c r="JIC265" s="99"/>
      <c r="JID265" s="98"/>
      <c r="JIE265" s="49"/>
      <c r="JIF265" s="405"/>
      <c r="JIG265" s="405"/>
      <c r="JIH265" s="277"/>
      <c r="JII265" s="277"/>
      <c r="JIJ265" s="277"/>
      <c r="JIK265" s="277"/>
      <c r="JIL265" s="277"/>
      <c r="JIM265" s="277"/>
      <c r="JIN265" s="277"/>
      <c r="JIO265" s="277"/>
      <c r="JIP265" s="402"/>
      <c r="JIQ265" s="404"/>
      <c r="JIR265" s="49"/>
      <c r="JIS265" s="49"/>
      <c r="JIT265" s="49"/>
      <c r="JIU265" s="99"/>
      <c r="JIV265" s="98"/>
      <c r="JIW265" s="49"/>
      <c r="JIX265" s="405"/>
      <c r="JIY265" s="405"/>
      <c r="JIZ265" s="277"/>
      <c r="JJA265" s="277"/>
      <c r="JJB265" s="277"/>
      <c r="JJC265" s="277"/>
      <c r="JJD265" s="277"/>
      <c r="JJE265" s="277"/>
      <c r="JJF265" s="277"/>
      <c r="JJG265" s="277"/>
      <c r="JJH265" s="402"/>
      <c r="JJI265" s="404"/>
      <c r="JJJ265" s="49"/>
      <c r="JJK265" s="49"/>
      <c r="JJL265" s="49"/>
      <c r="JJM265" s="99"/>
      <c r="JJN265" s="98"/>
      <c r="JJO265" s="49"/>
      <c r="JJP265" s="405"/>
      <c r="JJQ265" s="405"/>
      <c r="JJR265" s="277"/>
      <c r="JJS265" s="277"/>
      <c r="JJT265" s="277"/>
      <c r="JJU265" s="277"/>
      <c r="JJV265" s="277"/>
      <c r="JJW265" s="277"/>
      <c r="JJX265" s="277"/>
      <c r="JJY265" s="277"/>
      <c r="JJZ265" s="402"/>
      <c r="JKA265" s="404"/>
      <c r="JKB265" s="49"/>
      <c r="JKC265" s="49"/>
      <c r="JKD265" s="49"/>
      <c r="JKE265" s="99"/>
      <c r="JKF265" s="98"/>
      <c r="JKG265" s="49"/>
      <c r="JKH265" s="405"/>
      <c r="JKI265" s="405"/>
      <c r="JKJ265" s="277"/>
      <c r="JKK265" s="277"/>
      <c r="JKL265" s="277"/>
      <c r="JKM265" s="277"/>
      <c r="JKN265" s="277"/>
      <c r="JKO265" s="277"/>
      <c r="JKP265" s="277"/>
      <c r="JKQ265" s="277"/>
      <c r="JKR265" s="402"/>
      <c r="JKS265" s="404"/>
      <c r="JKT265" s="49"/>
      <c r="JKU265" s="49"/>
      <c r="JKV265" s="49"/>
      <c r="JKW265" s="99"/>
      <c r="JKX265" s="98"/>
      <c r="JKY265" s="49"/>
      <c r="JKZ265" s="405"/>
      <c r="JLA265" s="405"/>
      <c r="JLB265" s="277"/>
      <c r="JLC265" s="277"/>
      <c r="JLD265" s="277"/>
      <c r="JLE265" s="277"/>
      <c r="JLF265" s="277"/>
      <c r="JLG265" s="277"/>
      <c r="JLH265" s="277"/>
      <c r="JLI265" s="277"/>
      <c r="JLJ265" s="402"/>
      <c r="JLK265" s="404"/>
      <c r="JLL265" s="49"/>
      <c r="JLM265" s="49"/>
      <c r="JLN265" s="49"/>
      <c r="JLO265" s="99"/>
      <c r="JLP265" s="98"/>
      <c r="JLQ265" s="49"/>
      <c r="JLR265" s="405"/>
      <c r="JLS265" s="405"/>
      <c r="JLT265" s="277"/>
      <c r="JLU265" s="277"/>
      <c r="JLV265" s="277"/>
      <c r="JLW265" s="277"/>
      <c r="JLX265" s="277"/>
      <c r="JLY265" s="277"/>
      <c r="JLZ265" s="277"/>
      <c r="JMA265" s="277"/>
      <c r="JMB265" s="402"/>
      <c r="JMC265" s="404"/>
      <c r="JMD265" s="49"/>
      <c r="JME265" s="49"/>
      <c r="JMF265" s="49"/>
      <c r="JMG265" s="99"/>
      <c r="JMH265" s="98"/>
      <c r="JMI265" s="49"/>
      <c r="JMJ265" s="405"/>
      <c r="JMK265" s="405"/>
      <c r="JML265" s="277"/>
      <c r="JMM265" s="277"/>
      <c r="JMN265" s="277"/>
      <c r="JMO265" s="277"/>
      <c r="JMP265" s="277"/>
      <c r="JMQ265" s="277"/>
      <c r="JMR265" s="277"/>
      <c r="JMS265" s="277"/>
      <c r="JMT265" s="402"/>
      <c r="JMU265" s="404"/>
      <c r="JMV265" s="49"/>
      <c r="JMW265" s="49"/>
      <c r="JMX265" s="49"/>
      <c r="JMY265" s="99"/>
      <c r="JMZ265" s="98"/>
      <c r="JNA265" s="49"/>
      <c r="JNB265" s="405"/>
      <c r="JNC265" s="405"/>
      <c r="JND265" s="277"/>
      <c r="JNE265" s="277"/>
      <c r="JNF265" s="277"/>
      <c r="JNG265" s="277"/>
      <c r="JNH265" s="277"/>
      <c r="JNI265" s="277"/>
      <c r="JNJ265" s="277"/>
      <c r="JNK265" s="277"/>
      <c r="JNL265" s="402"/>
      <c r="JNM265" s="404"/>
      <c r="JNN265" s="49"/>
      <c r="JNO265" s="49"/>
      <c r="JNP265" s="49"/>
      <c r="JNQ265" s="99"/>
      <c r="JNR265" s="98"/>
      <c r="JNS265" s="49"/>
      <c r="JNT265" s="405"/>
      <c r="JNU265" s="405"/>
      <c r="JNV265" s="277"/>
      <c r="JNW265" s="277"/>
      <c r="JNX265" s="277"/>
      <c r="JNY265" s="277"/>
      <c r="JNZ265" s="277"/>
      <c r="JOA265" s="277"/>
      <c r="JOB265" s="277"/>
      <c r="JOC265" s="277"/>
      <c r="JOD265" s="402"/>
      <c r="JOE265" s="404"/>
      <c r="JOF265" s="49"/>
      <c r="JOG265" s="49"/>
      <c r="JOH265" s="49"/>
      <c r="JOI265" s="99"/>
      <c r="JOJ265" s="98"/>
      <c r="JOK265" s="49"/>
      <c r="JOL265" s="405"/>
      <c r="JOM265" s="405"/>
      <c r="JON265" s="277"/>
      <c r="JOO265" s="277"/>
      <c r="JOP265" s="277"/>
      <c r="JOQ265" s="277"/>
      <c r="JOR265" s="277"/>
      <c r="JOS265" s="277"/>
      <c r="JOT265" s="277"/>
      <c r="JOU265" s="277"/>
      <c r="JOV265" s="402"/>
      <c r="JOW265" s="404"/>
      <c r="JOX265" s="49"/>
      <c r="JOY265" s="49"/>
      <c r="JOZ265" s="49"/>
      <c r="JPA265" s="99"/>
      <c r="JPB265" s="98"/>
      <c r="JPC265" s="49"/>
      <c r="JPD265" s="405"/>
      <c r="JPE265" s="405"/>
      <c r="JPF265" s="277"/>
      <c r="JPG265" s="277"/>
      <c r="JPH265" s="277"/>
      <c r="JPI265" s="277"/>
      <c r="JPJ265" s="277"/>
      <c r="JPK265" s="277"/>
      <c r="JPL265" s="277"/>
      <c r="JPM265" s="277"/>
      <c r="JPN265" s="402"/>
      <c r="JPO265" s="404"/>
      <c r="JPP265" s="49"/>
      <c r="JPQ265" s="49"/>
      <c r="JPR265" s="49"/>
      <c r="JPS265" s="99"/>
      <c r="JPT265" s="98"/>
      <c r="JPU265" s="49"/>
      <c r="JPV265" s="405"/>
      <c r="JPW265" s="405"/>
      <c r="JPX265" s="277"/>
      <c r="JPY265" s="277"/>
      <c r="JPZ265" s="277"/>
      <c r="JQA265" s="277"/>
      <c r="JQB265" s="277"/>
      <c r="JQC265" s="277"/>
      <c r="JQD265" s="277"/>
      <c r="JQE265" s="277"/>
      <c r="JQF265" s="402"/>
      <c r="JQG265" s="404"/>
      <c r="JQH265" s="49"/>
      <c r="JQI265" s="49"/>
      <c r="JQJ265" s="49"/>
      <c r="JQK265" s="99"/>
      <c r="JQL265" s="98"/>
      <c r="JQM265" s="49"/>
      <c r="JQN265" s="405"/>
      <c r="JQO265" s="405"/>
      <c r="JQP265" s="277"/>
      <c r="JQQ265" s="277"/>
      <c r="JQR265" s="277"/>
      <c r="JQS265" s="277"/>
      <c r="JQT265" s="277"/>
      <c r="JQU265" s="277"/>
      <c r="JQV265" s="277"/>
      <c r="JQW265" s="277"/>
      <c r="JQX265" s="402"/>
      <c r="JQY265" s="404"/>
      <c r="JQZ265" s="49"/>
      <c r="JRA265" s="49"/>
      <c r="JRB265" s="49"/>
      <c r="JRC265" s="99"/>
      <c r="JRD265" s="98"/>
      <c r="JRE265" s="49"/>
      <c r="JRF265" s="405"/>
      <c r="JRG265" s="405"/>
      <c r="JRH265" s="277"/>
      <c r="JRI265" s="277"/>
      <c r="JRJ265" s="277"/>
      <c r="JRK265" s="277"/>
      <c r="JRL265" s="277"/>
      <c r="JRM265" s="277"/>
      <c r="JRN265" s="277"/>
      <c r="JRO265" s="277"/>
      <c r="JRP265" s="402"/>
      <c r="JRQ265" s="404"/>
      <c r="JRR265" s="49"/>
      <c r="JRS265" s="49"/>
      <c r="JRT265" s="49"/>
      <c r="JRU265" s="99"/>
      <c r="JRV265" s="98"/>
      <c r="JRW265" s="49"/>
      <c r="JRX265" s="405"/>
      <c r="JRY265" s="405"/>
      <c r="JRZ265" s="277"/>
      <c r="JSA265" s="277"/>
      <c r="JSB265" s="277"/>
      <c r="JSC265" s="277"/>
      <c r="JSD265" s="277"/>
      <c r="JSE265" s="277"/>
      <c r="JSF265" s="277"/>
      <c r="JSG265" s="277"/>
      <c r="JSH265" s="402"/>
      <c r="JSI265" s="404"/>
      <c r="JSJ265" s="49"/>
      <c r="JSK265" s="49"/>
      <c r="JSL265" s="49"/>
      <c r="JSM265" s="99"/>
      <c r="JSN265" s="98"/>
      <c r="JSO265" s="49"/>
      <c r="JSP265" s="405"/>
      <c r="JSQ265" s="405"/>
      <c r="JSR265" s="277"/>
      <c r="JSS265" s="277"/>
      <c r="JST265" s="277"/>
      <c r="JSU265" s="277"/>
      <c r="JSV265" s="277"/>
      <c r="JSW265" s="277"/>
      <c r="JSX265" s="277"/>
      <c r="JSY265" s="277"/>
      <c r="JSZ265" s="402"/>
      <c r="JTA265" s="404"/>
      <c r="JTB265" s="49"/>
      <c r="JTC265" s="49"/>
      <c r="JTD265" s="49"/>
      <c r="JTE265" s="99"/>
      <c r="JTF265" s="98"/>
      <c r="JTG265" s="49"/>
      <c r="JTH265" s="405"/>
      <c r="JTI265" s="405"/>
      <c r="JTJ265" s="277"/>
      <c r="JTK265" s="277"/>
      <c r="JTL265" s="277"/>
      <c r="JTM265" s="277"/>
      <c r="JTN265" s="277"/>
      <c r="JTO265" s="277"/>
      <c r="JTP265" s="277"/>
      <c r="JTQ265" s="277"/>
      <c r="JTR265" s="402"/>
      <c r="JTS265" s="404"/>
      <c r="JTT265" s="49"/>
      <c r="JTU265" s="49"/>
      <c r="JTV265" s="49"/>
      <c r="JTW265" s="99"/>
      <c r="JTX265" s="98"/>
      <c r="JTY265" s="49"/>
      <c r="JTZ265" s="405"/>
      <c r="JUA265" s="405"/>
      <c r="JUB265" s="277"/>
      <c r="JUC265" s="277"/>
      <c r="JUD265" s="277"/>
      <c r="JUE265" s="277"/>
      <c r="JUF265" s="277"/>
      <c r="JUG265" s="277"/>
      <c r="JUH265" s="277"/>
      <c r="JUI265" s="277"/>
      <c r="JUJ265" s="402"/>
      <c r="JUK265" s="404"/>
      <c r="JUL265" s="49"/>
      <c r="JUM265" s="49"/>
      <c r="JUN265" s="49"/>
      <c r="JUO265" s="99"/>
      <c r="JUP265" s="98"/>
      <c r="JUQ265" s="49"/>
      <c r="JUR265" s="405"/>
      <c r="JUS265" s="405"/>
      <c r="JUT265" s="277"/>
      <c r="JUU265" s="277"/>
      <c r="JUV265" s="277"/>
      <c r="JUW265" s="277"/>
      <c r="JUX265" s="277"/>
      <c r="JUY265" s="277"/>
      <c r="JUZ265" s="277"/>
      <c r="JVA265" s="277"/>
      <c r="JVB265" s="402"/>
      <c r="JVC265" s="404"/>
      <c r="JVD265" s="49"/>
      <c r="JVE265" s="49"/>
      <c r="JVF265" s="49"/>
      <c r="JVG265" s="99"/>
      <c r="JVH265" s="98"/>
      <c r="JVI265" s="49"/>
      <c r="JVJ265" s="405"/>
      <c r="JVK265" s="405"/>
      <c r="JVL265" s="277"/>
      <c r="JVM265" s="277"/>
      <c r="JVN265" s="277"/>
      <c r="JVO265" s="277"/>
      <c r="JVP265" s="277"/>
      <c r="JVQ265" s="277"/>
      <c r="JVR265" s="277"/>
      <c r="JVS265" s="277"/>
      <c r="JVT265" s="402"/>
      <c r="JVU265" s="404"/>
      <c r="JVV265" s="49"/>
      <c r="JVW265" s="49"/>
      <c r="JVX265" s="49"/>
      <c r="JVY265" s="99"/>
      <c r="JVZ265" s="98"/>
      <c r="JWA265" s="49"/>
      <c r="JWB265" s="405"/>
      <c r="JWC265" s="405"/>
      <c r="JWD265" s="277"/>
      <c r="JWE265" s="277"/>
      <c r="JWF265" s="277"/>
      <c r="JWG265" s="277"/>
      <c r="JWH265" s="277"/>
      <c r="JWI265" s="277"/>
      <c r="JWJ265" s="277"/>
      <c r="JWK265" s="277"/>
      <c r="JWL265" s="402"/>
      <c r="JWM265" s="404"/>
      <c r="JWN265" s="49"/>
      <c r="JWO265" s="49"/>
      <c r="JWP265" s="49"/>
      <c r="JWQ265" s="99"/>
      <c r="JWR265" s="98"/>
      <c r="JWS265" s="49"/>
      <c r="JWT265" s="405"/>
      <c r="JWU265" s="405"/>
      <c r="JWV265" s="277"/>
      <c r="JWW265" s="277"/>
      <c r="JWX265" s="277"/>
      <c r="JWY265" s="277"/>
      <c r="JWZ265" s="277"/>
      <c r="JXA265" s="277"/>
      <c r="JXB265" s="277"/>
      <c r="JXC265" s="277"/>
      <c r="JXD265" s="402"/>
      <c r="JXE265" s="404"/>
      <c r="JXF265" s="49"/>
      <c r="JXG265" s="49"/>
      <c r="JXH265" s="49"/>
      <c r="JXI265" s="99"/>
      <c r="JXJ265" s="98"/>
      <c r="JXK265" s="49"/>
      <c r="JXL265" s="405"/>
      <c r="JXM265" s="405"/>
      <c r="JXN265" s="277"/>
      <c r="JXO265" s="277"/>
      <c r="JXP265" s="277"/>
      <c r="JXQ265" s="277"/>
      <c r="JXR265" s="277"/>
      <c r="JXS265" s="277"/>
      <c r="JXT265" s="277"/>
      <c r="JXU265" s="277"/>
      <c r="JXV265" s="402"/>
      <c r="JXW265" s="404"/>
      <c r="JXX265" s="49"/>
      <c r="JXY265" s="49"/>
      <c r="JXZ265" s="49"/>
      <c r="JYA265" s="99"/>
      <c r="JYB265" s="98"/>
      <c r="JYC265" s="49"/>
      <c r="JYD265" s="405"/>
      <c r="JYE265" s="405"/>
      <c r="JYF265" s="277"/>
      <c r="JYG265" s="277"/>
      <c r="JYH265" s="277"/>
      <c r="JYI265" s="277"/>
      <c r="JYJ265" s="277"/>
      <c r="JYK265" s="277"/>
      <c r="JYL265" s="277"/>
      <c r="JYM265" s="277"/>
      <c r="JYN265" s="402"/>
      <c r="JYO265" s="404"/>
      <c r="JYP265" s="49"/>
      <c r="JYQ265" s="49"/>
      <c r="JYR265" s="49"/>
      <c r="JYS265" s="99"/>
      <c r="JYT265" s="98"/>
      <c r="JYU265" s="49"/>
      <c r="JYV265" s="405"/>
      <c r="JYW265" s="405"/>
      <c r="JYX265" s="277"/>
      <c r="JYY265" s="277"/>
      <c r="JYZ265" s="277"/>
      <c r="JZA265" s="277"/>
      <c r="JZB265" s="277"/>
      <c r="JZC265" s="277"/>
      <c r="JZD265" s="277"/>
      <c r="JZE265" s="277"/>
      <c r="JZF265" s="402"/>
      <c r="JZG265" s="404"/>
      <c r="JZH265" s="49"/>
      <c r="JZI265" s="49"/>
      <c r="JZJ265" s="49"/>
      <c r="JZK265" s="99"/>
      <c r="JZL265" s="98"/>
      <c r="JZM265" s="49"/>
      <c r="JZN265" s="405"/>
      <c r="JZO265" s="405"/>
      <c r="JZP265" s="277"/>
      <c r="JZQ265" s="277"/>
      <c r="JZR265" s="277"/>
      <c r="JZS265" s="277"/>
      <c r="JZT265" s="277"/>
      <c r="JZU265" s="277"/>
      <c r="JZV265" s="277"/>
      <c r="JZW265" s="277"/>
      <c r="JZX265" s="402"/>
      <c r="JZY265" s="404"/>
      <c r="JZZ265" s="49"/>
      <c r="KAA265" s="49"/>
      <c r="KAB265" s="49"/>
      <c r="KAC265" s="99"/>
      <c r="KAD265" s="98"/>
      <c r="KAE265" s="49"/>
      <c r="KAF265" s="405"/>
      <c r="KAG265" s="405"/>
      <c r="KAH265" s="277"/>
      <c r="KAI265" s="277"/>
      <c r="KAJ265" s="277"/>
      <c r="KAK265" s="277"/>
      <c r="KAL265" s="277"/>
      <c r="KAM265" s="277"/>
      <c r="KAN265" s="277"/>
      <c r="KAO265" s="277"/>
      <c r="KAP265" s="402"/>
      <c r="KAQ265" s="404"/>
      <c r="KAR265" s="49"/>
      <c r="KAS265" s="49"/>
      <c r="KAT265" s="49"/>
      <c r="KAU265" s="99"/>
      <c r="KAV265" s="98"/>
      <c r="KAW265" s="49"/>
      <c r="KAX265" s="405"/>
      <c r="KAY265" s="405"/>
      <c r="KAZ265" s="277"/>
      <c r="KBA265" s="277"/>
      <c r="KBB265" s="277"/>
      <c r="KBC265" s="277"/>
      <c r="KBD265" s="277"/>
      <c r="KBE265" s="277"/>
      <c r="KBF265" s="277"/>
      <c r="KBG265" s="277"/>
      <c r="KBH265" s="402"/>
      <c r="KBI265" s="404"/>
      <c r="KBJ265" s="49"/>
      <c r="KBK265" s="49"/>
      <c r="KBL265" s="49"/>
      <c r="KBM265" s="99"/>
      <c r="KBN265" s="98"/>
      <c r="KBO265" s="49"/>
      <c r="KBP265" s="405"/>
      <c r="KBQ265" s="405"/>
      <c r="KBR265" s="277"/>
      <c r="KBS265" s="277"/>
      <c r="KBT265" s="277"/>
      <c r="KBU265" s="277"/>
      <c r="KBV265" s="277"/>
      <c r="KBW265" s="277"/>
      <c r="KBX265" s="277"/>
      <c r="KBY265" s="277"/>
      <c r="KBZ265" s="402"/>
      <c r="KCA265" s="404"/>
      <c r="KCB265" s="49"/>
      <c r="KCC265" s="49"/>
      <c r="KCD265" s="49"/>
      <c r="KCE265" s="99"/>
      <c r="KCF265" s="98"/>
      <c r="KCG265" s="49"/>
      <c r="KCH265" s="405"/>
      <c r="KCI265" s="405"/>
      <c r="KCJ265" s="277"/>
      <c r="KCK265" s="277"/>
      <c r="KCL265" s="277"/>
      <c r="KCM265" s="277"/>
      <c r="KCN265" s="277"/>
      <c r="KCO265" s="277"/>
      <c r="KCP265" s="277"/>
      <c r="KCQ265" s="277"/>
      <c r="KCR265" s="402"/>
      <c r="KCS265" s="404"/>
      <c r="KCT265" s="49"/>
      <c r="KCU265" s="49"/>
      <c r="KCV265" s="49"/>
      <c r="KCW265" s="99"/>
      <c r="KCX265" s="98"/>
      <c r="KCY265" s="49"/>
      <c r="KCZ265" s="405"/>
      <c r="KDA265" s="405"/>
      <c r="KDB265" s="277"/>
      <c r="KDC265" s="277"/>
      <c r="KDD265" s="277"/>
      <c r="KDE265" s="277"/>
      <c r="KDF265" s="277"/>
      <c r="KDG265" s="277"/>
      <c r="KDH265" s="277"/>
      <c r="KDI265" s="277"/>
      <c r="KDJ265" s="402"/>
      <c r="KDK265" s="404"/>
      <c r="KDL265" s="49"/>
      <c r="KDM265" s="49"/>
      <c r="KDN265" s="49"/>
      <c r="KDO265" s="99"/>
      <c r="KDP265" s="98"/>
      <c r="KDQ265" s="49"/>
      <c r="KDR265" s="405"/>
      <c r="KDS265" s="405"/>
      <c r="KDT265" s="277"/>
      <c r="KDU265" s="277"/>
      <c r="KDV265" s="277"/>
      <c r="KDW265" s="277"/>
      <c r="KDX265" s="277"/>
      <c r="KDY265" s="277"/>
      <c r="KDZ265" s="277"/>
      <c r="KEA265" s="277"/>
      <c r="KEB265" s="402"/>
      <c r="KEC265" s="404"/>
      <c r="KED265" s="49"/>
      <c r="KEE265" s="49"/>
      <c r="KEF265" s="49"/>
      <c r="KEG265" s="99"/>
      <c r="KEH265" s="98"/>
      <c r="KEI265" s="49"/>
      <c r="KEJ265" s="405"/>
      <c r="KEK265" s="405"/>
      <c r="KEL265" s="277"/>
      <c r="KEM265" s="277"/>
      <c r="KEN265" s="277"/>
      <c r="KEO265" s="277"/>
      <c r="KEP265" s="277"/>
      <c r="KEQ265" s="277"/>
      <c r="KER265" s="277"/>
      <c r="KES265" s="277"/>
      <c r="KET265" s="402"/>
      <c r="KEU265" s="404"/>
      <c r="KEV265" s="49"/>
      <c r="KEW265" s="49"/>
      <c r="KEX265" s="49"/>
      <c r="KEY265" s="99"/>
      <c r="KEZ265" s="98"/>
      <c r="KFA265" s="49"/>
      <c r="KFB265" s="405"/>
      <c r="KFC265" s="405"/>
      <c r="KFD265" s="277"/>
      <c r="KFE265" s="277"/>
      <c r="KFF265" s="277"/>
      <c r="KFG265" s="277"/>
      <c r="KFH265" s="277"/>
      <c r="KFI265" s="277"/>
      <c r="KFJ265" s="277"/>
      <c r="KFK265" s="277"/>
      <c r="KFL265" s="402"/>
      <c r="KFM265" s="404"/>
      <c r="KFN265" s="49"/>
      <c r="KFO265" s="49"/>
      <c r="KFP265" s="49"/>
      <c r="KFQ265" s="99"/>
      <c r="KFR265" s="98"/>
      <c r="KFS265" s="49"/>
      <c r="KFT265" s="405"/>
      <c r="KFU265" s="405"/>
      <c r="KFV265" s="277"/>
      <c r="KFW265" s="277"/>
      <c r="KFX265" s="277"/>
      <c r="KFY265" s="277"/>
      <c r="KFZ265" s="277"/>
      <c r="KGA265" s="277"/>
      <c r="KGB265" s="277"/>
      <c r="KGC265" s="277"/>
      <c r="KGD265" s="402"/>
      <c r="KGE265" s="404"/>
      <c r="KGF265" s="49"/>
      <c r="KGG265" s="49"/>
      <c r="KGH265" s="49"/>
      <c r="KGI265" s="99"/>
      <c r="KGJ265" s="98"/>
      <c r="KGK265" s="49"/>
      <c r="KGL265" s="405"/>
      <c r="KGM265" s="405"/>
      <c r="KGN265" s="277"/>
      <c r="KGO265" s="277"/>
      <c r="KGP265" s="277"/>
      <c r="KGQ265" s="277"/>
      <c r="KGR265" s="277"/>
      <c r="KGS265" s="277"/>
      <c r="KGT265" s="277"/>
      <c r="KGU265" s="277"/>
      <c r="KGV265" s="402"/>
      <c r="KGW265" s="404"/>
      <c r="KGX265" s="49"/>
      <c r="KGY265" s="49"/>
      <c r="KGZ265" s="49"/>
      <c r="KHA265" s="99"/>
      <c r="KHB265" s="98"/>
      <c r="KHC265" s="49"/>
      <c r="KHD265" s="405"/>
      <c r="KHE265" s="405"/>
      <c r="KHF265" s="277"/>
      <c r="KHG265" s="277"/>
      <c r="KHH265" s="277"/>
      <c r="KHI265" s="277"/>
      <c r="KHJ265" s="277"/>
      <c r="KHK265" s="277"/>
      <c r="KHL265" s="277"/>
      <c r="KHM265" s="277"/>
      <c r="KHN265" s="402"/>
      <c r="KHO265" s="404"/>
      <c r="KHP265" s="49"/>
      <c r="KHQ265" s="49"/>
      <c r="KHR265" s="49"/>
      <c r="KHS265" s="99"/>
      <c r="KHT265" s="98"/>
      <c r="KHU265" s="49"/>
      <c r="KHV265" s="405"/>
      <c r="KHW265" s="405"/>
      <c r="KHX265" s="277"/>
      <c r="KHY265" s="277"/>
      <c r="KHZ265" s="277"/>
      <c r="KIA265" s="277"/>
      <c r="KIB265" s="277"/>
      <c r="KIC265" s="277"/>
      <c r="KID265" s="277"/>
      <c r="KIE265" s="277"/>
      <c r="KIF265" s="402"/>
      <c r="KIG265" s="404"/>
      <c r="KIH265" s="49"/>
      <c r="KII265" s="49"/>
      <c r="KIJ265" s="49"/>
      <c r="KIK265" s="99"/>
      <c r="KIL265" s="98"/>
      <c r="KIM265" s="49"/>
      <c r="KIN265" s="405"/>
      <c r="KIO265" s="405"/>
      <c r="KIP265" s="277"/>
      <c r="KIQ265" s="277"/>
      <c r="KIR265" s="277"/>
      <c r="KIS265" s="277"/>
      <c r="KIT265" s="277"/>
      <c r="KIU265" s="277"/>
      <c r="KIV265" s="277"/>
      <c r="KIW265" s="277"/>
      <c r="KIX265" s="402"/>
      <c r="KIY265" s="404"/>
      <c r="KIZ265" s="49"/>
      <c r="KJA265" s="49"/>
      <c r="KJB265" s="49"/>
      <c r="KJC265" s="99"/>
      <c r="KJD265" s="98"/>
      <c r="KJE265" s="49"/>
      <c r="KJF265" s="405"/>
      <c r="KJG265" s="405"/>
      <c r="KJH265" s="277"/>
      <c r="KJI265" s="277"/>
      <c r="KJJ265" s="277"/>
      <c r="KJK265" s="277"/>
      <c r="KJL265" s="277"/>
      <c r="KJM265" s="277"/>
      <c r="KJN265" s="277"/>
      <c r="KJO265" s="277"/>
      <c r="KJP265" s="402"/>
      <c r="KJQ265" s="404"/>
      <c r="KJR265" s="49"/>
      <c r="KJS265" s="49"/>
      <c r="KJT265" s="49"/>
      <c r="KJU265" s="99"/>
      <c r="KJV265" s="98"/>
      <c r="KJW265" s="49"/>
      <c r="KJX265" s="405"/>
      <c r="KJY265" s="405"/>
      <c r="KJZ265" s="277"/>
      <c r="KKA265" s="277"/>
      <c r="KKB265" s="277"/>
      <c r="KKC265" s="277"/>
      <c r="KKD265" s="277"/>
      <c r="KKE265" s="277"/>
      <c r="KKF265" s="277"/>
      <c r="KKG265" s="277"/>
      <c r="KKH265" s="402"/>
      <c r="KKI265" s="404"/>
      <c r="KKJ265" s="49"/>
      <c r="KKK265" s="49"/>
      <c r="KKL265" s="49"/>
      <c r="KKM265" s="99"/>
      <c r="KKN265" s="98"/>
      <c r="KKO265" s="49"/>
      <c r="KKP265" s="405"/>
      <c r="KKQ265" s="405"/>
      <c r="KKR265" s="277"/>
      <c r="KKS265" s="277"/>
      <c r="KKT265" s="277"/>
      <c r="KKU265" s="277"/>
      <c r="KKV265" s="277"/>
      <c r="KKW265" s="277"/>
      <c r="KKX265" s="277"/>
      <c r="KKY265" s="277"/>
      <c r="KKZ265" s="402"/>
      <c r="KLA265" s="404"/>
      <c r="KLB265" s="49"/>
      <c r="KLC265" s="49"/>
      <c r="KLD265" s="49"/>
      <c r="KLE265" s="99"/>
      <c r="KLF265" s="98"/>
      <c r="KLG265" s="49"/>
      <c r="KLH265" s="405"/>
      <c r="KLI265" s="405"/>
      <c r="KLJ265" s="277"/>
      <c r="KLK265" s="277"/>
      <c r="KLL265" s="277"/>
      <c r="KLM265" s="277"/>
      <c r="KLN265" s="277"/>
      <c r="KLO265" s="277"/>
      <c r="KLP265" s="277"/>
      <c r="KLQ265" s="277"/>
      <c r="KLR265" s="402"/>
      <c r="KLS265" s="404"/>
      <c r="KLT265" s="49"/>
      <c r="KLU265" s="49"/>
      <c r="KLV265" s="49"/>
      <c r="KLW265" s="99"/>
      <c r="KLX265" s="98"/>
      <c r="KLY265" s="49"/>
      <c r="KLZ265" s="405"/>
      <c r="KMA265" s="405"/>
      <c r="KMB265" s="277"/>
      <c r="KMC265" s="277"/>
      <c r="KMD265" s="277"/>
      <c r="KME265" s="277"/>
      <c r="KMF265" s="277"/>
      <c r="KMG265" s="277"/>
      <c r="KMH265" s="277"/>
      <c r="KMI265" s="277"/>
      <c r="KMJ265" s="402"/>
      <c r="KMK265" s="404"/>
      <c r="KML265" s="49"/>
      <c r="KMM265" s="49"/>
      <c r="KMN265" s="49"/>
      <c r="KMO265" s="99"/>
      <c r="KMP265" s="98"/>
      <c r="KMQ265" s="49"/>
      <c r="KMR265" s="405"/>
      <c r="KMS265" s="405"/>
      <c r="KMT265" s="277"/>
      <c r="KMU265" s="277"/>
      <c r="KMV265" s="277"/>
      <c r="KMW265" s="277"/>
      <c r="KMX265" s="277"/>
      <c r="KMY265" s="277"/>
      <c r="KMZ265" s="277"/>
      <c r="KNA265" s="277"/>
      <c r="KNB265" s="402"/>
      <c r="KNC265" s="404"/>
      <c r="KND265" s="49"/>
      <c r="KNE265" s="49"/>
      <c r="KNF265" s="49"/>
      <c r="KNG265" s="99"/>
      <c r="KNH265" s="98"/>
      <c r="KNI265" s="49"/>
      <c r="KNJ265" s="405"/>
      <c r="KNK265" s="405"/>
      <c r="KNL265" s="277"/>
      <c r="KNM265" s="277"/>
      <c r="KNN265" s="277"/>
      <c r="KNO265" s="277"/>
      <c r="KNP265" s="277"/>
      <c r="KNQ265" s="277"/>
      <c r="KNR265" s="277"/>
      <c r="KNS265" s="277"/>
      <c r="KNT265" s="402"/>
      <c r="KNU265" s="404"/>
      <c r="KNV265" s="49"/>
      <c r="KNW265" s="49"/>
      <c r="KNX265" s="49"/>
      <c r="KNY265" s="99"/>
      <c r="KNZ265" s="98"/>
      <c r="KOA265" s="49"/>
      <c r="KOB265" s="405"/>
      <c r="KOC265" s="405"/>
      <c r="KOD265" s="277"/>
      <c r="KOE265" s="277"/>
      <c r="KOF265" s="277"/>
      <c r="KOG265" s="277"/>
      <c r="KOH265" s="277"/>
      <c r="KOI265" s="277"/>
      <c r="KOJ265" s="277"/>
      <c r="KOK265" s="277"/>
      <c r="KOL265" s="402"/>
      <c r="KOM265" s="404"/>
      <c r="KON265" s="49"/>
      <c r="KOO265" s="49"/>
      <c r="KOP265" s="49"/>
      <c r="KOQ265" s="99"/>
      <c r="KOR265" s="98"/>
      <c r="KOS265" s="49"/>
      <c r="KOT265" s="405"/>
      <c r="KOU265" s="405"/>
      <c r="KOV265" s="277"/>
      <c r="KOW265" s="277"/>
      <c r="KOX265" s="277"/>
      <c r="KOY265" s="277"/>
      <c r="KOZ265" s="277"/>
      <c r="KPA265" s="277"/>
      <c r="KPB265" s="277"/>
      <c r="KPC265" s="277"/>
      <c r="KPD265" s="402"/>
      <c r="KPE265" s="404"/>
      <c r="KPF265" s="49"/>
      <c r="KPG265" s="49"/>
      <c r="KPH265" s="49"/>
      <c r="KPI265" s="99"/>
      <c r="KPJ265" s="98"/>
      <c r="KPK265" s="49"/>
      <c r="KPL265" s="405"/>
      <c r="KPM265" s="405"/>
      <c r="KPN265" s="277"/>
      <c r="KPO265" s="277"/>
      <c r="KPP265" s="277"/>
      <c r="KPQ265" s="277"/>
      <c r="KPR265" s="277"/>
      <c r="KPS265" s="277"/>
      <c r="KPT265" s="277"/>
      <c r="KPU265" s="277"/>
      <c r="KPV265" s="402"/>
      <c r="KPW265" s="404"/>
      <c r="KPX265" s="49"/>
      <c r="KPY265" s="49"/>
      <c r="KPZ265" s="49"/>
      <c r="KQA265" s="99"/>
      <c r="KQB265" s="98"/>
      <c r="KQC265" s="49"/>
      <c r="KQD265" s="405"/>
      <c r="KQE265" s="405"/>
      <c r="KQF265" s="277"/>
      <c r="KQG265" s="277"/>
      <c r="KQH265" s="277"/>
      <c r="KQI265" s="277"/>
      <c r="KQJ265" s="277"/>
      <c r="KQK265" s="277"/>
      <c r="KQL265" s="277"/>
      <c r="KQM265" s="277"/>
      <c r="KQN265" s="402"/>
      <c r="KQO265" s="404"/>
      <c r="KQP265" s="49"/>
      <c r="KQQ265" s="49"/>
      <c r="KQR265" s="49"/>
      <c r="KQS265" s="99"/>
      <c r="KQT265" s="98"/>
      <c r="KQU265" s="49"/>
      <c r="KQV265" s="405"/>
      <c r="KQW265" s="405"/>
      <c r="KQX265" s="277"/>
      <c r="KQY265" s="277"/>
      <c r="KQZ265" s="277"/>
      <c r="KRA265" s="277"/>
      <c r="KRB265" s="277"/>
      <c r="KRC265" s="277"/>
      <c r="KRD265" s="277"/>
      <c r="KRE265" s="277"/>
      <c r="KRF265" s="402"/>
      <c r="KRG265" s="404"/>
      <c r="KRH265" s="49"/>
      <c r="KRI265" s="49"/>
      <c r="KRJ265" s="49"/>
      <c r="KRK265" s="99"/>
      <c r="KRL265" s="98"/>
      <c r="KRM265" s="49"/>
      <c r="KRN265" s="405"/>
      <c r="KRO265" s="405"/>
      <c r="KRP265" s="277"/>
      <c r="KRQ265" s="277"/>
      <c r="KRR265" s="277"/>
      <c r="KRS265" s="277"/>
      <c r="KRT265" s="277"/>
      <c r="KRU265" s="277"/>
      <c r="KRV265" s="277"/>
      <c r="KRW265" s="277"/>
      <c r="KRX265" s="402"/>
      <c r="KRY265" s="404"/>
      <c r="KRZ265" s="49"/>
      <c r="KSA265" s="49"/>
      <c r="KSB265" s="49"/>
      <c r="KSC265" s="99"/>
      <c r="KSD265" s="98"/>
      <c r="KSE265" s="49"/>
      <c r="KSF265" s="405"/>
      <c r="KSG265" s="405"/>
      <c r="KSH265" s="277"/>
      <c r="KSI265" s="277"/>
      <c r="KSJ265" s="277"/>
      <c r="KSK265" s="277"/>
      <c r="KSL265" s="277"/>
      <c r="KSM265" s="277"/>
      <c r="KSN265" s="277"/>
      <c r="KSO265" s="277"/>
      <c r="KSP265" s="402"/>
      <c r="KSQ265" s="404"/>
      <c r="KSR265" s="49"/>
      <c r="KSS265" s="49"/>
      <c r="KST265" s="49"/>
      <c r="KSU265" s="99"/>
      <c r="KSV265" s="98"/>
      <c r="KSW265" s="49"/>
      <c r="KSX265" s="405"/>
      <c r="KSY265" s="405"/>
      <c r="KSZ265" s="277"/>
      <c r="KTA265" s="277"/>
      <c r="KTB265" s="277"/>
      <c r="KTC265" s="277"/>
      <c r="KTD265" s="277"/>
      <c r="KTE265" s="277"/>
      <c r="KTF265" s="277"/>
      <c r="KTG265" s="277"/>
      <c r="KTH265" s="402"/>
      <c r="KTI265" s="404"/>
      <c r="KTJ265" s="49"/>
      <c r="KTK265" s="49"/>
      <c r="KTL265" s="49"/>
      <c r="KTM265" s="99"/>
      <c r="KTN265" s="98"/>
      <c r="KTO265" s="49"/>
      <c r="KTP265" s="405"/>
      <c r="KTQ265" s="405"/>
      <c r="KTR265" s="277"/>
      <c r="KTS265" s="277"/>
      <c r="KTT265" s="277"/>
      <c r="KTU265" s="277"/>
      <c r="KTV265" s="277"/>
      <c r="KTW265" s="277"/>
      <c r="KTX265" s="277"/>
      <c r="KTY265" s="277"/>
      <c r="KTZ265" s="402"/>
      <c r="KUA265" s="404"/>
      <c r="KUB265" s="49"/>
      <c r="KUC265" s="49"/>
      <c r="KUD265" s="49"/>
      <c r="KUE265" s="99"/>
      <c r="KUF265" s="98"/>
      <c r="KUG265" s="49"/>
      <c r="KUH265" s="405"/>
      <c r="KUI265" s="405"/>
      <c r="KUJ265" s="277"/>
      <c r="KUK265" s="277"/>
      <c r="KUL265" s="277"/>
      <c r="KUM265" s="277"/>
      <c r="KUN265" s="277"/>
      <c r="KUO265" s="277"/>
      <c r="KUP265" s="277"/>
      <c r="KUQ265" s="277"/>
      <c r="KUR265" s="402"/>
      <c r="KUS265" s="404"/>
      <c r="KUT265" s="49"/>
      <c r="KUU265" s="49"/>
      <c r="KUV265" s="49"/>
      <c r="KUW265" s="99"/>
      <c r="KUX265" s="98"/>
      <c r="KUY265" s="49"/>
      <c r="KUZ265" s="405"/>
      <c r="KVA265" s="405"/>
      <c r="KVB265" s="277"/>
      <c r="KVC265" s="277"/>
      <c r="KVD265" s="277"/>
      <c r="KVE265" s="277"/>
      <c r="KVF265" s="277"/>
      <c r="KVG265" s="277"/>
      <c r="KVH265" s="277"/>
      <c r="KVI265" s="277"/>
      <c r="KVJ265" s="402"/>
      <c r="KVK265" s="404"/>
      <c r="KVL265" s="49"/>
      <c r="KVM265" s="49"/>
      <c r="KVN265" s="49"/>
      <c r="KVO265" s="99"/>
      <c r="KVP265" s="98"/>
      <c r="KVQ265" s="49"/>
      <c r="KVR265" s="405"/>
      <c r="KVS265" s="405"/>
      <c r="KVT265" s="277"/>
      <c r="KVU265" s="277"/>
      <c r="KVV265" s="277"/>
      <c r="KVW265" s="277"/>
      <c r="KVX265" s="277"/>
      <c r="KVY265" s="277"/>
      <c r="KVZ265" s="277"/>
      <c r="KWA265" s="277"/>
      <c r="KWB265" s="402"/>
      <c r="KWC265" s="404"/>
      <c r="KWD265" s="49"/>
      <c r="KWE265" s="49"/>
      <c r="KWF265" s="49"/>
      <c r="KWG265" s="99"/>
      <c r="KWH265" s="98"/>
      <c r="KWI265" s="49"/>
      <c r="KWJ265" s="405"/>
      <c r="KWK265" s="405"/>
      <c r="KWL265" s="277"/>
      <c r="KWM265" s="277"/>
      <c r="KWN265" s="277"/>
      <c r="KWO265" s="277"/>
      <c r="KWP265" s="277"/>
      <c r="KWQ265" s="277"/>
      <c r="KWR265" s="277"/>
      <c r="KWS265" s="277"/>
      <c r="KWT265" s="402"/>
      <c r="KWU265" s="404"/>
      <c r="KWV265" s="49"/>
      <c r="KWW265" s="49"/>
      <c r="KWX265" s="49"/>
      <c r="KWY265" s="99"/>
      <c r="KWZ265" s="98"/>
      <c r="KXA265" s="49"/>
      <c r="KXB265" s="405"/>
      <c r="KXC265" s="405"/>
      <c r="KXD265" s="277"/>
      <c r="KXE265" s="277"/>
      <c r="KXF265" s="277"/>
      <c r="KXG265" s="277"/>
      <c r="KXH265" s="277"/>
      <c r="KXI265" s="277"/>
      <c r="KXJ265" s="277"/>
      <c r="KXK265" s="277"/>
      <c r="KXL265" s="402"/>
      <c r="KXM265" s="404"/>
      <c r="KXN265" s="49"/>
      <c r="KXO265" s="49"/>
      <c r="KXP265" s="49"/>
      <c r="KXQ265" s="99"/>
      <c r="KXR265" s="98"/>
      <c r="KXS265" s="49"/>
      <c r="KXT265" s="405"/>
      <c r="KXU265" s="405"/>
      <c r="KXV265" s="277"/>
      <c r="KXW265" s="277"/>
      <c r="KXX265" s="277"/>
      <c r="KXY265" s="277"/>
      <c r="KXZ265" s="277"/>
      <c r="KYA265" s="277"/>
      <c r="KYB265" s="277"/>
      <c r="KYC265" s="277"/>
      <c r="KYD265" s="402"/>
      <c r="KYE265" s="404"/>
      <c r="KYF265" s="49"/>
      <c r="KYG265" s="49"/>
      <c r="KYH265" s="49"/>
      <c r="KYI265" s="99"/>
      <c r="KYJ265" s="98"/>
      <c r="KYK265" s="49"/>
      <c r="KYL265" s="405"/>
      <c r="KYM265" s="405"/>
      <c r="KYN265" s="277"/>
      <c r="KYO265" s="277"/>
      <c r="KYP265" s="277"/>
      <c r="KYQ265" s="277"/>
      <c r="KYR265" s="277"/>
      <c r="KYS265" s="277"/>
      <c r="KYT265" s="277"/>
      <c r="KYU265" s="277"/>
      <c r="KYV265" s="402"/>
      <c r="KYW265" s="404"/>
      <c r="KYX265" s="49"/>
      <c r="KYY265" s="49"/>
      <c r="KYZ265" s="49"/>
      <c r="KZA265" s="99"/>
      <c r="KZB265" s="98"/>
      <c r="KZC265" s="49"/>
      <c r="KZD265" s="405"/>
      <c r="KZE265" s="405"/>
      <c r="KZF265" s="277"/>
      <c r="KZG265" s="277"/>
      <c r="KZH265" s="277"/>
      <c r="KZI265" s="277"/>
      <c r="KZJ265" s="277"/>
      <c r="KZK265" s="277"/>
      <c r="KZL265" s="277"/>
      <c r="KZM265" s="277"/>
      <c r="KZN265" s="402"/>
      <c r="KZO265" s="404"/>
      <c r="KZP265" s="49"/>
      <c r="KZQ265" s="49"/>
      <c r="KZR265" s="49"/>
      <c r="KZS265" s="99"/>
      <c r="KZT265" s="98"/>
      <c r="KZU265" s="49"/>
      <c r="KZV265" s="405"/>
      <c r="KZW265" s="405"/>
      <c r="KZX265" s="277"/>
      <c r="KZY265" s="277"/>
      <c r="KZZ265" s="277"/>
      <c r="LAA265" s="277"/>
      <c r="LAB265" s="277"/>
      <c r="LAC265" s="277"/>
      <c r="LAD265" s="277"/>
      <c r="LAE265" s="277"/>
      <c r="LAF265" s="402"/>
      <c r="LAG265" s="404"/>
      <c r="LAH265" s="49"/>
      <c r="LAI265" s="49"/>
      <c r="LAJ265" s="49"/>
      <c r="LAK265" s="99"/>
      <c r="LAL265" s="98"/>
      <c r="LAM265" s="49"/>
      <c r="LAN265" s="405"/>
      <c r="LAO265" s="405"/>
      <c r="LAP265" s="277"/>
      <c r="LAQ265" s="277"/>
      <c r="LAR265" s="277"/>
      <c r="LAS265" s="277"/>
      <c r="LAT265" s="277"/>
      <c r="LAU265" s="277"/>
      <c r="LAV265" s="277"/>
      <c r="LAW265" s="277"/>
      <c r="LAX265" s="402"/>
      <c r="LAY265" s="404"/>
      <c r="LAZ265" s="49"/>
      <c r="LBA265" s="49"/>
      <c r="LBB265" s="49"/>
      <c r="LBC265" s="99"/>
      <c r="LBD265" s="98"/>
      <c r="LBE265" s="49"/>
      <c r="LBF265" s="405"/>
      <c r="LBG265" s="405"/>
      <c r="LBH265" s="277"/>
      <c r="LBI265" s="277"/>
      <c r="LBJ265" s="277"/>
      <c r="LBK265" s="277"/>
      <c r="LBL265" s="277"/>
      <c r="LBM265" s="277"/>
      <c r="LBN265" s="277"/>
      <c r="LBO265" s="277"/>
      <c r="LBP265" s="402"/>
      <c r="LBQ265" s="404"/>
      <c r="LBR265" s="49"/>
      <c r="LBS265" s="49"/>
      <c r="LBT265" s="49"/>
      <c r="LBU265" s="99"/>
      <c r="LBV265" s="98"/>
      <c r="LBW265" s="49"/>
      <c r="LBX265" s="405"/>
      <c r="LBY265" s="405"/>
      <c r="LBZ265" s="277"/>
      <c r="LCA265" s="277"/>
      <c r="LCB265" s="277"/>
      <c r="LCC265" s="277"/>
      <c r="LCD265" s="277"/>
      <c r="LCE265" s="277"/>
      <c r="LCF265" s="277"/>
      <c r="LCG265" s="277"/>
      <c r="LCH265" s="402"/>
      <c r="LCI265" s="404"/>
      <c r="LCJ265" s="49"/>
      <c r="LCK265" s="49"/>
      <c r="LCL265" s="49"/>
      <c r="LCM265" s="99"/>
      <c r="LCN265" s="98"/>
      <c r="LCO265" s="49"/>
      <c r="LCP265" s="405"/>
      <c r="LCQ265" s="405"/>
      <c r="LCR265" s="277"/>
      <c r="LCS265" s="277"/>
      <c r="LCT265" s="277"/>
      <c r="LCU265" s="277"/>
      <c r="LCV265" s="277"/>
      <c r="LCW265" s="277"/>
      <c r="LCX265" s="277"/>
      <c r="LCY265" s="277"/>
      <c r="LCZ265" s="402"/>
      <c r="LDA265" s="404"/>
      <c r="LDB265" s="49"/>
      <c r="LDC265" s="49"/>
      <c r="LDD265" s="49"/>
      <c r="LDE265" s="99"/>
      <c r="LDF265" s="98"/>
      <c r="LDG265" s="49"/>
      <c r="LDH265" s="405"/>
      <c r="LDI265" s="405"/>
      <c r="LDJ265" s="277"/>
      <c r="LDK265" s="277"/>
      <c r="LDL265" s="277"/>
      <c r="LDM265" s="277"/>
      <c r="LDN265" s="277"/>
      <c r="LDO265" s="277"/>
      <c r="LDP265" s="277"/>
      <c r="LDQ265" s="277"/>
      <c r="LDR265" s="402"/>
      <c r="LDS265" s="404"/>
      <c r="LDT265" s="49"/>
      <c r="LDU265" s="49"/>
      <c r="LDV265" s="49"/>
      <c r="LDW265" s="99"/>
      <c r="LDX265" s="98"/>
      <c r="LDY265" s="49"/>
      <c r="LDZ265" s="405"/>
      <c r="LEA265" s="405"/>
      <c r="LEB265" s="277"/>
      <c r="LEC265" s="277"/>
      <c r="LED265" s="277"/>
      <c r="LEE265" s="277"/>
      <c r="LEF265" s="277"/>
      <c r="LEG265" s="277"/>
      <c r="LEH265" s="277"/>
      <c r="LEI265" s="277"/>
      <c r="LEJ265" s="402"/>
      <c r="LEK265" s="404"/>
      <c r="LEL265" s="49"/>
      <c r="LEM265" s="49"/>
      <c r="LEN265" s="49"/>
      <c r="LEO265" s="99"/>
      <c r="LEP265" s="98"/>
      <c r="LEQ265" s="49"/>
      <c r="LER265" s="405"/>
      <c r="LES265" s="405"/>
      <c r="LET265" s="277"/>
      <c r="LEU265" s="277"/>
      <c r="LEV265" s="277"/>
      <c r="LEW265" s="277"/>
      <c r="LEX265" s="277"/>
      <c r="LEY265" s="277"/>
      <c r="LEZ265" s="277"/>
      <c r="LFA265" s="277"/>
      <c r="LFB265" s="402"/>
      <c r="LFC265" s="404"/>
      <c r="LFD265" s="49"/>
      <c r="LFE265" s="49"/>
      <c r="LFF265" s="49"/>
      <c r="LFG265" s="99"/>
      <c r="LFH265" s="98"/>
      <c r="LFI265" s="49"/>
      <c r="LFJ265" s="405"/>
      <c r="LFK265" s="405"/>
      <c r="LFL265" s="277"/>
      <c r="LFM265" s="277"/>
      <c r="LFN265" s="277"/>
      <c r="LFO265" s="277"/>
      <c r="LFP265" s="277"/>
      <c r="LFQ265" s="277"/>
      <c r="LFR265" s="277"/>
      <c r="LFS265" s="277"/>
      <c r="LFT265" s="402"/>
      <c r="LFU265" s="404"/>
      <c r="LFV265" s="49"/>
      <c r="LFW265" s="49"/>
      <c r="LFX265" s="49"/>
      <c r="LFY265" s="99"/>
      <c r="LFZ265" s="98"/>
      <c r="LGA265" s="49"/>
      <c r="LGB265" s="405"/>
      <c r="LGC265" s="405"/>
      <c r="LGD265" s="277"/>
      <c r="LGE265" s="277"/>
      <c r="LGF265" s="277"/>
      <c r="LGG265" s="277"/>
      <c r="LGH265" s="277"/>
      <c r="LGI265" s="277"/>
      <c r="LGJ265" s="277"/>
      <c r="LGK265" s="277"/>
      <c r="LGL265" s="402"/>
      <c r="LGM265" s="404"/>
      <c r="LGN265" s="49"/>
      <c r="LGO265" s="49"/>
      <c r="LGP265" s="49"/>
      <c r="LGQ265" s="99"/>
      <c r="LGR265" s="98"/>
      <c r="LGS265" s="49"/>
      <c r="LGT265" s="405"/>
      <c r="LGU265" s="405"/>
      <c r="LGV265" s="277"/>
      <c r="LGW265" s="277"/>
      <c r="LGX265" s="277"/>
      <c r="LGY265" s="277"/>
      <c r="LGZ265" s="277"/>
      <c r="LHA265" s="277"/>
      <c r="LHB265" s="277"/>
      <c r="LHC265" s="277"/>
      <c r="LHD265" s="402"/>
      <c r="LHE265" s="404"/>
      <c r="LHF265" s="49"/>
      <c r="LHG265" s="49"/>
      <c r="LHH265" s="49"/>
      <c r="LHI265" s="99"/>
      <c r="LHJ265" s="98"/>
      <c r="LHK265" s="49"/>
      <c r="LHL265" s="405"/>
      <c r="LHM265" s="405"/>
      <c r="LHN265" s="277"/>
      <c r="LHO265" s="277"/>
      <c r="LHP265" s="277"/>
      <c r="LHQ265" s="277"/>
      <c r="LHR265" s="277"/>
      <c r="LHS265" s="277"/>
      <c r="LHT265" s="277"/>
      <c r="LHU265" s="277"/>
      <c r="LHV265" s="402"/>
      <c r="LHW265" s="404"/>
      <c r="LHX265" s="49"/>
      <c r="LHY265" s="49"/>
      <c r="LHZ265" s="49"/>
      <c r="LIA265" s="99"/>
      <c r="LIB265" s="98"/>
      <c r="LIC265" s="49"/>
      <c r="LID265" s="405"/>
      <c r="LIE265" s="405"/>
      <c r="LIF265" s="277"/>
      <c r="LIG265" s="277"/>
      <c r="LIH265" s="277"/>
      <c r="LII265" s="277"/>
      <c r="LIJ265" s="277"/>
      <c r="LIK265" s="277"/>
      <c r="LIL265" s="277"/>
      <c r="LIM265" s="277"/>
      <c r="LIN265" s="402"/>
      <c r="LIO265" s="404"/>
      <c r="LIP265" s="49"/>
      <c r="LIQ265" s="49"/>
      <c r="LIR265" s="49"/>
      <c r="LIS265" s="99"/>
      <c r="LIT265" s="98"/>
      <c r="LIU265" s="49"/>
      <c r="LIV265" s="405"/>
      <c r="LIW265" s="405"/>
      <c r="LIX265" s="277"/>
      <c r="LIY265" s="277"/>
      <c r="LIZ265" s="277"/>
      <c r="LJA265" s="277"/>
      <c r="LJB265" s="277"/>
      <c r="LJC265" s="277"/>
      <c r="LJD265" s="277"/>
      <c r="LJE265" s="277"/>
      <c r="LJF265" s="402"/>
      <c r="LJG265" s="404"/>
      <c r="LJH265" s="49"/>
      <c r="LJI265" s="49"/>
      <c r="LJJ265" s="49"/>
      <c r="LJK265" s="99"/>
      <c r="LJL265" s="98"/>
      <c r="LJM265" s="49"/>
      <c r="LJN265" s="405"/>
      <c r="LJO265" s="405"/>
      <c r="LJP265" s="277"/>
      <c r="LJQ265" s="277"/>
      <c r="LJR265" s="277"/>
      <c r="LJS265" s="277"/>
      <c r="LJT265" s="277"/>
      <c r="LJU265" s="277"/>
      <c r="LJV265" s="277"/>
      <c r="LJW265" s="277"/>
      <c r="LJX265" s="402"/>
      <c r="LJY265" s="404"/>
      <c r="LJZ265" s="49"/>
      <c r="LKA265" s="49"/>
      <c r="LKB265" s="49"/>
      <c r="LKC265" s="99"/>
      <c r="LKD265" s="98"/>
      <c r="LKE265" s="49"/>
      <c r="LKF265" s="405"/>
      <c r="LKG265" s="405"/>
      <c r="LKH265" s="277"/>
      <c r="LKI265" s="277"/>
      <c r="LKJ265" s="277"/>
      <c r="LKK265" s="277"/>
      <c r="LKL265" s="277"/>
      <c r="LKM265" s="277"/>
      <c r="LKN265" s="277"/>
      <c r="LKO265" s="277"/>
      <c r="LKP265" s="402"/>
      <c r="LKQ265" s="404"/>
      <c r="LKR265" s="49"/>
      <c r="LKS265" s="49"/>
      <c r="LKT265" s="49"/>
      <c r="LKU265" s="99"/>
      <c r="LKV265" s="98"/>
      <c r="LKW265" s="49"/>
      <c r="LKX265" s="405"/>
      <c r="LKY265" s="405"/>
      <c r="LKZ265" s="277"/>
      <c r="LLA265" s="277"/>
      <c r="LLB265" s="277"/>
      <c r="LLC265" s="277"/>
      <c r="LLD265" s="277"/>
      <c r="LLE265" s="277"/>
      <c r="LLF265" s="277"/>
      <c r="LLG265" s="277"/>
      <c r="LLH265" s="402"/>
      <c r="LLI265" s="404"/>
      <c r="LLJ265" s="49"/>
      <c r="LLK265" s="49"/>
      <c r="LLL265" s="49"/>
      <c r="LLM265" s="99"/>
      <c r="LLN265" s="98"/>
      <c r="LLO265" s="49"/>
      <c r="LLP265" s="405"/>
      <c r="LLQ265" s="405"/>
      <c r="LLR265" s="277"/>
      <c r="LLS265" s="277"/>
      <c r="LLT265" s="277"/>
      <c r="LLU265" s="277"/>
      <c r="LLV265" s="277"/>
      <c r="LLW265" s="277"/>
      <c r="LLX265" s="277"/>
      <c r="LLY265" s="277"/>
      <c r="LLZ265" s="402"/>
      <c r="LMA265" s="404"/>
      <c r="LMB265" s="49"/>
      <c r="LMC265" s="49"/>
      <c r="LMD265" s="49"/>
      <c r="LME265" s="99"/>
      <c r="LMF265" s="98"/>
      <c r="LMG265" s="49"/>
      <c r="LMH265" s="405"/>
      <c r="LMI265" s="405"/>
      <c r="LMJ265" s="277"/>
      <c r="LMK265" s="277"/>
      <c r="LML265" s="277"/>
      <c r="LMM265" s="277"/>
      <c r="LMN265" s="277"/>
      <c r="LMO265" s="277"/>
      <c r="LMP265" s="277"/>
      <c r="LMQ265" s="277"/>
      <c r="LMR265" s="402"/>
      <c r="LMS265" s="404"/>
      <c r="LMT265" s="49"/>
      <c r="LMU265" s="49"/>
      <c r="LMV265" s="49"/>
      <c r="LMW265" s="99"/>
      <c r="LMX265" s="98"/>
      <c r="LMY265" s="49"/>
      <c r="LMZ265" s="405"/>
      <c r="LNA265" s="405"/>
      <c r="LNB265" s="277"/>
      <c r="LNC265" s="277"/>
      <c r="LND265" s="277"/>
      <c r="LNE265" s="277"/>
      <c r="LNF265" s="277"/>
      <c r="LNG265" s="277"/>
      <c r="LNH265" s="277"/>
      <c r="LNI265" s="277"/>
      <c r="LNJ265" s="402"/>
      <c r="LNK265" s="404"/>
      <c r="LNL265" s="49"/>
      <c r="LNM265" s="49"/>
      <c r="LNN265" s="49"/>
      <c r="LNO265" s="99"/>
      <c r="LNP265" s="98"/>
      <c r="LNQ265" s="49"/>
      <c r="LNR265" s="405"/>
      <c r="LNS265" s="405"/>
      <c r="LNT265" s="277"/>
      <c r="LNU265" s="277"/>
      <c r="LNV265" s="277"/>
      <c r="LNW265" s="277"/>
      <c r="LNX265" s="277"/>
      <c r="LNY265" s="277"/>
      <c r="LNZ265" s="277"/>
      <c r="LOA265" s="277"/>
      <c r="LOB265" s="402"/>
      <c r="LOC265" s="404"/>
      <c r="LOD265" s="49"/>
      <c r="LOE265" s="49"/>
      <c r="LOF265" s="49"/>
      <c r="LOG265" s="99"/>
      <c r="LOH265" s="98"/>
      <c r="LOI265" s="49"/>
      <c r="LOJ265" s="405"/>
      <c r="LOK265" s="405"/>
      <c r="LOL265" s="277"/>
      <c r="LOM265" s="277"/>
      <c r="LON265" s="277"/>
      <c r="LOO265" s="277"/>
      <c r="LOP265" s="277"/>
      <c r="LOQ265" s="277"/>
      <c r="LOR265" s="277"/>
      <c r="LOS265" s="277"/>
      <c r="LOT265" s="402"/>
      <c r="LOU265" s="404"/>
      <c r="LOV265" s="49"/>
      <c r="LOW265" s="49"/>
      <c r="LOX265" s="49"/>
      <c r="LOY265" s="99"/>
      <c r="LOZ265" s="98"/>
      <c r="LPA265" s="49"/>
      <c r="LPB265" s="405"/>
      <c r="LPC265" s="405"/>
      <c r="LPD265" s="277"/>
      <c r="LPE265" s="277"/>
      <c r="LPF265" s="277"/>
      <c r="LPG265" s="277"/>
      <c r="LPH265" s="277"/>
      <c r="LPI265" s="277"/>
      <c r="LPJ265" s="277"/>
      <c r="LPK265" s="277"/>
      <c r="LPL265" s="402"/>
      <c r="LPM265" s="404"/>
      <c r="LPN265" s="49"/>
      <c r="LPO265" s="49"/>
      <c r="LPP265" s="49"/>
      <c r="LPQ265" s="99"/>
      <c r="LPR265" s="98"/>
      <c r="LPS265" s="49"/>
      <c r="LPT265" s="405"/>
      <c r="LPU265" s="405"/>
      <c r="LPV265" s="277"/>
      <c r="LPW265" s="277"/>
      <c r="LPX265" s="277"/>
      <c r="LPY265" s="277"/>
      <c r="LPZ265" s="277"/>
      <c r="LQA265" s="277"/>
      <c r="LQB265" s="277"/>
      <c r="LQC265" s="277"/>
      <c r="LQD265" s="402"/>
      <c r="LQE265" s="404"/>
      <c r="LQF265" s="49"/>
      <c r="LQG265" s="49"/>
      <c r="LQH265" s="49"/>
      <c r="LQI265" s="99"/>
      <c r="LQJ265" s="98"/>
      <c r="LQK265" s="49"/>
      <c r="LQL265" s="405"/>
      <c r="LQM265" s="405"/>
      <c r="LQN265" s="277"/>
      <c r="LQO265" s="277"/>
      <c r="LQP265" s="277"/>
      <c r="LQQ265" s="277"/>
      <c r="LQR265" s="277"/>
      <c r="LQS265" s="277"/>
      <c r="LQT265" s="277"/>
      <c r="LQU265" s="277"/>
      <c r="LQV265" s="402"/>
      <c r="LQW265" s="404"/>
      <c r="LQX265" s="49"/>
      <c r="LQY265" s="49"/>
      <c r="LQZ265" s="49"/>
      <c r="LRA265" s="99"/>
      <c r="LRB265" s="98"/>
      <c r="LRC265" s="49"/>
      <c r="LRD265" s="405"/>
      <c r="LRE265" s="405"/>
      <c r="LRF265" s="277"/>
      <c r="LRG265" s="277"/>
      <c r="LRH265" s="277"/>
      <c r="LRI265" s="277"/>
      <c r="LRJ265" s="277"/>
      <c r="LRK265" s="277"/>
      <c r="LRL265" s="277"/>
      <c r="LRM265" s="277"/>
      <c r="LRN265" s="402"/>
      <c r="LRO265" s="404"/>
      <c r="LRP265" s="49"/>
      <c r="LRQ265" s="49"/>
      <c r="LRR265" s="49"/>
      <c r="LRS265" s="99"/>
      <c r="LRT265" s="98"/>
      <c r="LRU265" s="49"/>
      <c r="LRV265" s="405"/>
      <c r="LRW265" s="405"/>
      <c r="LRX265" s="277"/>
      <c r="LRY265" s="277"/>
      <c r="LRZ265" s="277"/>
      <c r="LSA265" s="277"/>
      <c r="LSB265" s="277"/>
      <c r="LSC265" s="277"/>
      <c r="LSD265" s="277"/>
      <c r="LSE265" s="277"/>
      <c r="LSF265" s="402"/>
      <c r="LSG265" s="404"/>
      <c r="LSH265" s="49"/>
      <c r="LSI265" s="49"/>
      <c r="LSJ265" s="49"/>
      <c r="LSK265" s="99"/>
      <c r="LSL265" s="98"/>
      <c r="LSM265" s="49"/>
      <c r="LSN265" s="405"/>
      <c r="LSO265" s="405"/>
      <c r="LSP265" s="277"/>
      <c r="LSQ265" s="277"/>
      <c r="LSR265" s="277"/>
      <c r="LSS265" s="277"/>
      <c r="LST265" s="277"/>
      <c r="LSU265" s="277"/>
      <c r="LSV265" s="277"/>
      <c r="LSW265" s="277"/>
      <c r="LSX265" s="402"/>
      <c r="LSY265" s="404"/>
      <c r="LSZ265" s="49"/>
      <c r="LTA265" s="49"/>
      <c r="LTB265" s="49"/>
      <c r="LTC265" s="99"/>
      <c r="LTD265" s="98"/>
      <c r="LTE265" s="49"/>
      <c r="LTF265" s="405"/>
      <c r="LTG265" s="405"/>
      <c r="LTH265" s="277"/>
      <c r="LTI265" s="277"/>
      <c r="LTJ265" s="277"/>
      <c r="LTK265" s="277"/>
      <c r="LTL265" s="277"/>
      <c r="LTM265" s="277"/>
      <c r="LTN265" s="277"/>
      <c r="LTO265" s="277"/>
      <c r="LTP265" s="402"/>
      <c r="LTQ265" s="404"/>
      <c r="LTR265" s="49"/>
      <c r="LTS265" s="49"/>
      <c r="LTT265" s="49"/>
      <c r="LTU265" s="99"/>
      <c r="LTV265" s="98"/>
      <c r="LTW265" s="49"/>
      <c r="LTX265" s="405"/>
      <c r="LTY265" s="405"/>
      <c r="LTZ265" s="277"/>
      <c r="LUA265" s="277"/>
      <c r="LUB265" s="277"/>
      <c r="LUC265" s="277"/>
      <c r="LUD265" s="277"/>
      <c r="LUE265" s="277"/>
      <c r="LUF265" s="277"/>
      <c r="LUG265" s="277"/>
      <c r="LUH265" s="402"/>
      <c r="LUI265" s="404"/>
      <c r="LUJ265" s="49"/>
      <c r="LUK265" s="49"/>
      <c r="LUL265" s="49"/>
      <c r="LUM265" s="99"/>
      <c r="LUN265" s="98"/>
      <c r="LUO265" s="49"/>
      <c r="LUP265" s="405"/>
      <c r="LUQ265" s="405"/>
      <c r="LUR265" s="277"/>
      <c r="LUS265" s="277"/>
      <c r="LUT265" s="277"/>
      <c r="LUU265" s="277"/>
      <c r="LUV265" s="277"/>
      <c r="LUW265" s="277"/>
      <c r="LUX265" s="277"/>
      <c r="LUY265" s="277"/>
      <c r="LUZ265" s="402"/>
      <c r="LVA265" s="404"/>
      <c r="LVB265" s="49"/>
      <c r="LVC265" s="49"/>
      <c r="LVD265" s="49"/>
      <c r="LVE265" s="99"/>
      <c r="LVF265" s="98"/>
      <c r="LVG265" s="49"/>
      <c r="LVH265" s="405"/>
      <c r="LVI265" s="405"/>
      <c r="LVJ265" s="277"/>
      <c r="LVK265" s="277"/>
      <c r="LVL265" s="277"/>
      <c r="LVM265" s="277"/>
      <c r="LVN265" s="277"/>
      <c r="LVO265" s="277"/>
      <c r="LVP265" s="277"/>
      <c r="LVQ265" s="277"/>
      <c r="LVR265" s="402"/>
      <c r="LVS265" s="404"/>
      <c r="LVT265" s="49"/>
      <c r="LVU265" s="49"/>
      <c r="LVV265" s="49"/>
      <c r="LVW265" s="99"/>
      <c r="LVX265" s="98"/>
      <c r="LVY265" s="49"/>
      <c r="LVZ265" s="405"/>
      <c r="LWA265" s="405"/>
      <c r="LWB265" s="277"/>
      <c r="LWC265" s="277"/>
      <c r="LWD265" s="277"/>
      <c r="LWE265" s="277"/>
      <c r="LWF265" s="277"/>
      <c r="LWG265" s="277"/>
      <c r="LWH265" s="277"/>
      <c r="LWI265" s="277"/>
      <c r="LWJ265" s="402"/>
      <c r="LWK265" s="404"/>
      <c r="LWL265" s="49"/>
      <c r="LWM265" s="49"/>
      <c r="LWN265" s="49"/>
      <c r="LWO265" s="99"/>
      <c r="LWP265" s="98"/>
      <c r="LWQ265" s="49"/>
      <c r="LWR265" s="405"/>
      <c r="LWS265" s="405"/>
      <c r="LWT265" s="277"/>
      <c r="LWU265" s="277"/>
      <c r="LWV265" s="277"/>
      <c r="LWW265" s="277"/>
      <c r="LWX265" s="277"/>
      <c r="LWY265" s="277"/>
      <c r="LWZ265" s="277"/>
      <c r="LXA265" s="277"/>
      <c r="LXB265" s="402"/>
      <c r="LXC265" s="404"/>
      <c r="LXD265" s="49"/>
      <c r="LXE265" s="49"/>
      <c r="LXF265" s="49"/>
      <c r="LXG265" s="99"/>
      <c r="LXH265" s="98"/>
      <c r="LXI265" s="49"/>
      <c r="LXJ265" s="405"/>
      <c r="LXK265" s="405"/>
      <c r="LXL265" s="277"/>
      <c r="LXM265" s="277"/>
      <c r="LXN265" s="277"/>
      <c r="LXO265" s="277"/>
      <c r="LXP265" s="277"/>
      <c r="LXQ265" s="277"/>
      <c r="LXR265" s="277"/>
      <c r="LXS265" s="277"/>
      <c r="LXT265" s="402"/>
      <c r="LXU265" s="404"/>
      <c r="LXV265" s="49"/>
      <c r="LXW265" s="49"/>
      <c r="LXX265" s="49"/>
      <c r="LXY265" s="99"/>
      <c r="LXZ265" s="98"/>
      <c r="LYA265" s="49"/>
      <c r="LYB265" s="405"/>
      <c r="LYC265" s="405"/>
      <c r="LYD265" s="277"/>
      <c r="LYE265" s="277"/>
      <c r="LYF265" s="277"/>
      <c r="LYG265" s="277"/>
      <c r="LYH265" s="277"/>
      <c r="LYI265" s="277"/>
      <c r="LYJ265" s="277"/>
      <c r="LYK265" s="277"/>
      <c r="LYL265" s="402"/>
      <c r="LYM265" s="404"/>
      <c r="LYN265" s="49"/>
      <c r="LYO265" s="49"/>
      <c r="LYP265" s="49"/>
      <c r="LYQ265" s="99"/>
      <c r="LYR265" s="98"/>
      <c r="LYS265" s="49"/>
      <c r="LYT265" s="405"/>
      <c r="LYU265" s="405"/>
      <c r="LYV265" s="277"/>
      <c r="LYW265" s="277"/>
      <c r="LYX265" s="277"/>
      <c r="LYY265" s="277"/>
      <c r="LYZ265" s="277"/>
      <c r="LZA265" s="277"/>
      <c r="LZB265" s="277"/>
      <c r="LZC265" s="277"/>
      <c r="LZD265" s="402"/>
      <c r="LZE265" s="404"/>
      <c r="LZF265" s="49"/>
      <c r="LZG265" s="49"/>
      <c r="LZH265" s="49"/>
      <c r="LZI265" s="99"/>
      <c r="LZJ265" s="98"/>
      <c r="LZK265" s="49"/>
      <c r="LZL265" s="405"/>
      <c r="LZM265" s="405"/>
      <c r="LZN265" s="277"/>
      <c r="LZO265" s="277"/>
      <c r="LZP265" s="277"/>
      <c r="LZQ265" s="277"/>
      <c r="LZR265" s="277"/>
      <c r="LZS265" s="277"/>
      <c r="LZT265" s="277"/>
      <c r="LZU265" s="277"/>
      <c r="LZV265" s="402"/>
      <c r="LZW265" s="404"/>
      <c r="LZX265" s="49"/>
      <c r="LZY265" s="49"/>
      <c r="LZZ265" s="49"/>
      <c r="MAA265" s="99"/>
      <c r="MAB265" s="98"/>
      <c r="MAC265" s="49"/>
      <c r="MAD265" s="405"/>
      <c r="MAE265" s="405"/>
      <c r="MAF265" s="277"/>
      <c r="MAG265" s="277"/>
      <c r="MAH265" s="277"/>
      <c r="MAI265" s="277"/>
      <c r="MAJ265" s="277"/>
      <c r="MAK265" s="277"/>
      <c r="MAL265" s="277"/>
      <c r="MAM265" s="277"/>
      <c r="MAN265" s="402"/>
      <c r="MAO265" s="404"/>
      <c r="MAP265" s="49"/>
      <c r="MAQ265" s="49"/>
      <c r="MAR265" s="49"/>
      <c r="MAS265" s="99"/>
      <c r="MAT265" s="98"/>
      <c r="MAU265" s="49"/>
      <c r="MAV265" s="405"/>
      <c r="MAW265" s="405"/>
      <c r="MAX265" s="277"/>
      <c r="MAY265" s="277"/>
      <c r="MAZ265" s="277"/>
      <c r="MBA265" s="277"/>
      <c r="MBB265" s="277"/>
      <c r="MBC265" s="277"/>
      <c r="MBD265" s="277"/>
      <c r="MBE265" s="277"/>
      <c r="MBF265" s="402"/>
      <c r="MBG265" s="404"/>
      <c r="MBH265" s="49"/>
      <c r="MBI265" s="49"/>
      <c r="MBJ265" s="49"/>
      <c r="MBK265" s="99"/>
      <c r="MBL265" s="98"/>
      <c r="MBM265" s="49"/>
      <c r="MBN265" s="405"/>
      <c r="MBO265" s="405"/>
      <c r="MBP265" s="277"/>
      <c r="MBQ265" s="277"/>
      <c r="MBR265" s="277"/>
      <c r="MBS265" s="277"/>
      <c r="MBT265" s="277"/>
      <c r="MBU265" s="277"/>
      <c r="MBV265" s="277"/>
      <c r="MBW265" s="277"/>
      <c r="MBX265" s="402"/>
      <c r="MBY265" s="404"/>
      <c r="MBZ265" s="49"/>
      <c r="MCA265" s="49"/>
      <c r="MCB265" s="49"/>
      <c r="MCC265" s="99"/>
      <c r="MCD265" s="98"/>
      <c r="MCE265" s="49"/>
      <c r="MCF265" s="405"/>
      <c r="MCG265" s="405"/>
      <c r="MCH265" s="277"/>
      <c r="MCI265" s="277"/>
      <c r="MCJ265" s="277"/>
      <c r="MCK265" s="277"/>
      <c r="MCL265" s="277"/>
      <c r="MCM265" s="277"/>
      <c r="MCN265" s="277"/>
      <c r="MCO265" s="277"/>
      <c r="MCP265" s="402"/>
      <c r="MCQ265" s="404"/>
      <c r="MCR265" s="49"/>
      <c r="MCS265" s="49"/>
      <c r="MCT265" s="49"/>
      <c r="MCU265" s="99"/>
      <c r="MCV265" s="98"/>
      <c r="MCW265" s="49"/>
      <c r="MCX265" s="405"/>
      <c r="MCY265" s="405"/>
      <c r="MCZ265" s="277"/>
      <c r="MDA265" s="277"/>
      <c r="MDB265" s="277"/>
      <c r="MDC265" s="277"/>
      <c r="MDD265" s="277"/>
      <c r="MDE265" s="277"/>
      <c r="MDF265" s="277"/>
      <c r="MDG265" s="277"/>
      <c r="MDH265" s="402"/>
      <c r="MDI265" s="404"/>
      <c r="MDJ265" s="49"/>
      <c r="MDK265" s="49"/>
      <c r="MDL265" s="49"/>
      <c r="MDM265" s="99"/>
      <c r="MDN265" s="98"/>
      <c r="MDO265" s="49"/>
      <c r="MDP265" s="405"/>
      <c r="MDQ265" s="405"/>
      <c r="MDR265" s="277"/>
      <c r="MDS265" s="277"/>
      <c r="MDT265" s="277"/>
      <c r="MDU265" s="277"/>
      <c r="MDV265" s="277"/>
      <c r="MDW265" s="277"/>
      <c r="MDX265" s="277"/>
      <c r="MDY265" s="277"/>
      <c r="MDZ265" s="402"/>
      <c r="MEA265" s="404"/>
      <c r="MEB265" s="49"/>
      <c r="MEC265" s="49"/>
      <c r="MED265" s="49"/>
      <c r="MEE265" s="99"/>
      <c r="MEF265" s="98"/>
      <c r="MEG265" s="49"/>
      <c r="MEH265" s="405"/>
      <c r="MEI265" s="405"/>
      <c r="MEJ265" s="277"/>
      <c r="MEK265" s="277"/>
      <c r="MEL265" s="277"/>
      <c r="MEM265" s="277"/>
      <c r="MEN265" s="277"/>
      <c r="MEO265" s="277"/>
      <c r="MEP265" s="277"/>
      <c r="MEQ265" s="277"/>
      <c r="MER265" s="402"/>
      <c r="MES265" s="404"/>
      <c r="MET265" s="49"/>
      <c r="MEU265" s="49"/>
      <c r="MEV265" s="49"/>
      <c r="MEW265" s="99"/>
      <c r="MEX265" s="98"/>
      <c r="MEY265" s="49"/>
      <c r="MEZ265" s="405"/>
      <c r="MFA265" s="405"/>
      <c r="MFB265" s="277"/>
      <c r="MFC265" s="277"/>
      <c r="MFD265" s="277"/>
      <c r="MFE265" s="277"/>
      <c r="MFF265" s="277"/>
      <c r="MFG265" s="277"/>
      <c r="MFH265" s="277"/>
      <c r="MFI265" s="277"/>
      <c r="MFJ265" s="402"/>
      <c r="MFK265" s="404"/>
      <c r="MFL265" s="49"/>
      <c r="MFM265" s="49"/>
      <c r="MFN265" s="49"/>
      <c r="MFO265" s="99"/>
      <c r="MFP265" s="98"/>
      <c r="MFQ265" s="49"/>
      <c r="MFR265" s="405"/>
      <c r="MFS265" s="405"/>
      <c r="MFT265" s="277"/>
      <c r="MFU265" s="277"/>
      <c r="MFV265" s="277"/>
      <c r="MFW265" s="277"/>
      <c r="MFX265" s="277"/>
      <c r="MFY265" s="277"/>
      <c r="MFZ265" s="277"/>
      <c r="MGA265" s="277"/>
      <c r="MGB265" s="402"/>
      <c r="MGC265" s="404"/>
      <c r="MGD265" s="49"/>
      <c r="MGE265" s="49"/>
      <c r="MGF265" s="49"/>
      <c r="MGG265" s="99"/>
      <c r="MGH265" s="98"/>
      <c r="MGI265" s="49"/>
      <c r="MGJ265" s="405"/>
      <c r="MGK265" s="405"/>
      <c r="MGL265" s="277"/>
      <c r="MGM265" s="277"/>
      <c r="MGN265" s="277"/>
      <c r="MGO265" s="277"/>
      <c r="MGP265" s="277"/>
      <c r="MGQ265" s="277"/>
      <c r="MGR265" s="277"/>
      <c r="MGS265" s="277"/>
      <c r="MGT265" s="402"/>
      <c r="MGU265" s="404"/>
      <c r="MGV265" s="49"/>
      <c r="MGW265" s="49"/>
      <c r="MGX265" s="49"/>
      <c r="MGY265" s="99"/>
      <c r="MGZ265" s="98"/>
      <c r="MHA265" s="49"/>
      <c r="MHB265" s="405"/>
      <c r="MHC265" s="405"/>
      <c r="MHD265" s="277"/>
      <c r="MHE265" s="277"/>
      <c r="MHF265" s="277"/>
      <c r="MHG265" s="277"/>
      <c r="MHH265" s="277"/>
      <c r="MHI265" s="277"/>
      <c r="MHJ265" s="277"/>
      <c r="MHK265" s="277"/>
      <c r="MHL265" s="402"/>
      <c r="MHM265" s="404"/>
      <c r="MHN265" s="49"/>
      <c r="MHO265" s="49"/>
      <c r="MHP265" s="49"/>
      <c r="MHQ265" s="99"/>
      <c r="MHR265" s="98"/>
      <c r="MHS265" s="49"/>
      <c r="MHT265" s="405"/>
      <c r="MHU265" s="405"/>
      <c r="MHV265" s="277"/>
      <c r="MHW265" s="277"/>
      <c r="MHX265" s="277"/>
      <c r="MHY265" s="277"/>
      <c r="MHZ265" s="277"/>
      <c r="MIA265" s="277"/>
      <c r="MIB265" s="277"/>
      <c r="MIC265" s="277"/>
      <c r="MID265" s="402"/>
      <c r="MIE265" s="404"/>
      <c r="MIF265" s="49"/>
      <c r="MIG265" s="49"/>
      <c r="MIH265" s="49"/>
      <c r="MII265" s="99"/>
      <c r="MIJ265" s="98"/>
      <c r="MIK265" s="49"/>
      <c r="MIL265" s="405"/>
      <c r="MIM265" s="405"/>
      <c r="MIN265" s="277"/>
      <c r="MIO265" s="277"/>
      <c r="MIP265" s="277"/>
      <c r="MIQ265" s="277"/>
      <c r="MIR265" s="277"/>
      <c r="MIS265" s="277"/>
      <c r="MIT265" s="277"/>
      <c r="MIU265" s="277"/>
      <c r="MIV265" s="402"/>
      <c r="MIW265" s="404"/>
      <c r="MIX265" s="49"/>
      <c r="MIY265" s="49"/>
      <c r="MIZ265" s="49"/>
      <c r="MJA265" s="99"/>
      <c r="MJB265" s="98"/>
      <c r="MJC265" s="49"/>
      <c r="MJD265" s="405"/>
      <c r="MJE265" s="405"/>
      <c r="MJF265" s="277"/>
      <c r="MJG265" s="277"/>
      <c r="MJH265" s="277"/>
      <c r="MJI265" s="277"/>
      <c r="MJJ265" s="277"/>
      <c r="MJK265" s="277"/>
      <c r="MJL265" s="277"/>
      <c r="MJM265" s="277"/>
      <c r="MJN265" s="402"/>
      <c r="MJO265" s="404"/>
      <c r="MJP265" s="49"/>
      <c r="MJQ265" s="49"/>
      <c r="MJR265" s="49"/>
      <c r="MJS265" s="99"/>
      <c r="MJT265" s="98"/>
      <c r="MJU265" s="49"/>
      <c r="MJV265" s="405"/>
      <c r="MJW265" s="405"/>
      <c r="MJX265" s="277"/>
      <c r="MJY265" s="277"/>
      <c r="MJZ265" s="277"/>
      <c r="MKA265" s="277"/>
      <c r="MKB265" s="277"/>
      <c r="MKC265" s="277"/>
      <c r="MKD265" s="277"/>
      <c r="MKE265" s="277"/>
      <c r="MKF265" s="402"/>
      <c r="MKG265" s="404"/>
      <c r="MKH265" s="49"/>
      <c r="MKI265" s="49"/>
      <c r="MKJ265" s="49"/>
      <c r="MKK265" s="99"/>
      <c r="MKL265" s="98"/>
      <c r="MKM265" s="49"/>
      <c r="MKN265" s="405"/>
      <c r="MKO265" s="405"/>
      <c r="MKP265" s="277"/>
      <c r="MKQ265" s="277"/>
      <c r="MKR265" s="277"/>
      <c r="MKS265" s="277"/>
      <c r="MKT265" s="277"/>
      <c r="MKU265" s="277"/>
      <c r="MKV265" s="277"/>
      <c r="MKW265" s="277"/>
      <c r="MKX265" s="402"/>
      <c r="MKY265" s="404"/>
      <c r="MKZ265" s="49"/>
      <c r="MLA265" s="49"/>
      <c r="MLB265" s="49"/>
      <c r="MLC265" s="99"/>
      <c r="MLD265" s="98"/>
      <c r="MLE265" s="49"/>
      <c r="MLF265" s="405"/>
      <c r="MLG265" s="405"/>
      <c r="MLH265" s="277"/>
      <c r="MLI265" s="277"/>
      <c r="MLJ265" s="277"/>
      <c r="MLK265" s="277"/>
      <c r="MLL265" s="277"/>
      <c r="MLM265" s="277"/>
      <c r="MLN265" s="277"/>
      <c r="MLO265" s="277"/>
      <c r="MLP265" s="402"/>
      <c r="MLQ265" s="404"/>
      <c r="MLR265" s="49"/>
      <c r="MLS265" s="49"/>
      <c r="MLT265" s="49"/>
      <c r="MLU265" s="99"/>
      <c r="MLV265" s="98"/>
      <c r="MLW265" s="49"/>
      <c r="MLX265" s="405"/>
      <c r="MLY265" s="405"/>
      <c r="MLZ265" s="277"/>
      <c r="MMA265" s="277"/>
      <c r="MMB265" s="277"/>
      <c r="MMC265" s="277"/>
      <c r="MMD265" s="277"/>
      <c r="MME265" s="277"/>
      <c r="MMF265" s="277"/>
      <c r="MMG265" s="277"/>
      <c r="MMH265" s="402"/>
      <c r="MMI265" s="404"/>
      <c r="MMJ265" s="49"/>
      <c r="MMK265" s="49"/>
      <c r="MML265" s="49"/>
      <c r="MMM265" s="99"/>
      <c r="MMN265" s="98"/>
      <c r="MMO265" s="49"/>
      <c r="MMP265" s="405"/>
      <c r="MMQ265" s="405"/>
      <c r="MMR265" s="277"/>
      <c r="MMS265" s="277"/>
      <c r="MMT265" s="277"/>
      <c r="MMU265" s="277"/>
      <c r="MMV265" s="277"/>
      <c r="MMW265" s="277"/>
      <c r="MMX265" s="277"/>
      <c r="MMY265" s="277"/>
      <c r="MMZ265" s="402"/>
      <c r="MNA265" s="404"/>
      <c r="MNB265" s="49"/>
      <c r="MNC265" s="49"/>
      <c r="MND265" s="49"/>
      <c r="MNE265" s="99"/>
      <c r="MNF265" s="98"/>
      <c r="MNG265" s="49"/>
      <c r="MNH265" s="405"/>
      <c r="MNI265" s="405"/>
      <c r="MNJ265" s="277"/>
      <c r="MNK265" s="277"/>
      <c r="MNL265" s="277"/>
      <c r="MNM265" s="277"/>
      <c r="MNN265" s="277"/>
      <c r="MNO265" s="277"/>
      <c r="MNP265" s="277"/>
      <c r="MNQ265" s="277"/>
      <c r="MNR265" s="402"/>
      <c r="MNS265" s="404"/>
      <c r="MNT265" s="49"/>
      <c r="MNU265" s="49"/>
      <c r="MNV265" s="49"/>
      <c r="MNW265" s="99"/>
      <c r="MNX265" s="98"/>
      <c r="MNY265" s="49"/>
      <c r="MNZ265" s="405"/>
      <c r="MOA265" s="405"/>
      <c r="MOB265" s="277"/>
      <c r="MOC265" s="277"/>
      <c r="MOD265" s="277"/>
      <c r="MOE265" s="277"/>
      <c r="MOF265" s="277"/>
      <c r="MOG265" s="277"/>
      <c r="MOH265" s="277"/>
      <c r="MOI265" s="277"/>
      <c r="MOJ265" s="402"/>
      <c r="MOK265" s="404"/>
      <c r="MOL265" s="49"/>
      <c r="MOM265" s="49"/>
      <c r="MON265" s="49"/>
      <c r="MOO265" s="99"/>
      <c r="MOP265" s="98"/>
      <c r="MOQ265" s="49"/>
      <c r="MOR265" s="405"/>
      <c r="MOS265" s="405"/>
      <c r="MOT265" s="277"/>
      <c r="MOU265" s="277"/>
      <c r="MOV265" s="277"/>
      <c r="MOW265" s="277"/>
      <c r="MOX265" s="277"/>
      <c r="MOY265" s="277"/>
      <c r="MOZ265" s="277"/>
      <c r="MPA265" s="277"/>
      <c r="MPB265" s="402"/>
      <c r="MPC265" s="404"/>
      <c r="MPD265" s="49"/>
      <c r="MPE265" s="49"/>
      <c r="MPF265" s="49"/>
      <c r="MPG265" s="99"/>
      <c r="MPH265" s="98"/>
      <c r="MPI265" s="49"/>
      <c r="MPJ265" s="405"/>
      <c r="MPK265" s="405"/>
      <c r="MPL265" s="277"/>
      <c r="MPM265" s="277"/>
      <c r="MPN265" s="277"/>
      <c r="MPO265" s="277"/>
      <c r="MPP265" s="277"/>
      <c r="MPQ265" s="277"/>
      <c r="MPR265" s="277"/>
      <c r="MPS265" s="277"/>
      <c r="MPT265" s="402"/>
      <c r="MPU265" s="404"/>
      <c r="MPV265" s="49"/>
      <c r="MPW265" s="49"/>
      <c r="MPX265" s="49"/>
      <c r="MPY265" s="99"/>
      <c r="MPZ265" s="98"/>
      <c r="MQA265" s="49"/>
      <c r="MQB265" s="405"/>
      <c r="MQC265" s="405"/>
      <c r="MQD265" s="277"/>
      <c r="MQE265" s="277"/>
      <c r="MQF265" s="277"/>
      <c r="MQG265" s="277"/>
      <c r="MQH265" s="277"/>
      <c r="MQI265" s="277"/>
      <c r="MQJ265" s="277"/>
      <c r="MQK265" s="277"/>
      <c r="MQL265" s="402"/>
      <c r="MQM265" s="404"/>
      <c r="MQN265" s="49"/>
      <c r="MQO265" s="49"/>
      <c r="MQP265" s="49"/>
      <c r="MQQ265" s="99"/>
      <c r="MQR265" s="98"/>
      <c r="MQS265" s="49"/>
      <c r="MQT265" s="405"/>
      <c r="MQU265" s="405"/>
      <c r="MQV265" s="277"/>
      <c r="MQW265" s="277"/>
      <c r="MQX265" s="277"/>
      <c r="MQY265" s="277"/>
      <c r="MQZ265" s="277"/>
      <c r="MRA265" s="277"/>
      <c r="MRB265" s="277"/>
      <c r="MRC265" s="277"/>
      <c r="MRD265" s="402"/>
      <c r="MRE265" s="404"/>
      <c r="MRF265" s="49"/>
      <c r="MRG265" s="49"/>
      <c r="MRH265" s="49"/>
      <c r="MRI265" s="99"/>
      <c r="MRJ265" s="98"/>
      <c r="MRK265" s="49"/>
      <c r="MRL265" s="405"/>
      <c r="MRM265" s="405"/>
      <c r="MRN265" s="277"/>
      <c r="MRO265" s="277"/>
      <c r="MRP265" s="277"/>
      <c r="MRQ265" s="277"/>
      <c r="MRR265" s="277"/>
      <c r="MRS265" s="277"/>
      <c r="MRT265" s="277"/>
      <c r="MRU265" s="277"/>
      <c r="MRV265" s="402"/>
      <c r="MRW265" s="404"/>
      <c r="MRX265" s="49"/>
      <c r="MRY265" s="49"/>
      <c r="MRZ265" s="49"/>
      <c r="MSA265" s="99"/>
      <c r="MSB265" s="98"/>
      <c r="MSC265" s="49"/>
      <c r="MSD265" s="405"/>
      <c r="MSE265" s="405"/>
      <c r="MSF265" s="277"/>
      <c r="MSG265" s="277"/>
      <c r="MSH265" s="277"/>
      <c r="MSI265" s="277"/>
      <c r="MSJ265" s="277"/>
      <c r="MSK265" s="277"/>
      <c r="MSL265" s="277"/>
      <c r="MSM265" s="277"/>
      <c r="MSN265" s="402"/>
      <c r="MSO265" s="404"/>
      <c r="MSP265" s="49"/>
      <c r="MSQ265" s="49"/>
      <c r="MSR265" s="49"/>
      <c r="MSS265" s="99"/>
      <c r="MST265" s="98"/>
      <c r="MSU265" s="49"/>
      <c r="MSV265" s="405"/>
      <c r="MSW265" s="405"/>
      <c r="MSX265" s="277"/>
      <c r="MSY265" s="277"/>
      <c r="MSZ265" s="277"/>
      <c r="MTA265" s="277"/>
      <c r="MTB265" s="277"/>
      <c r="MTC265" s="277"/>
      <c r="MTD265" s="277"/>
      <c r="MTE265" s="277"/>
      <c r="MTF265" s="402"/>
      <c r="MTG265" s="404"/>
      <c r="MTH265" s="49"/>
      <c r="MTI265" s="49"/>
      <c r="MTJ265" s="49"/>
      <c r="MTK265" s="99"/>
      <c r="MTL265" s="98"/>
      <c r="MTM265" s="49"/>
      <c r="MTN265" s="405"/>
      <c r="MTO265" s="405"/>
      <c r="MTP265" s="277"/>
      <c r="MTQ265" s="277"/>
      <c r="MTR265" s="277"/>
      <c r="MTS265" s="277"/>
      <c r="MTT265" s="277"/>
      <c r="MTU265" s="277"/>
      <c r="MTV265" s="277"/>
      <c r="MTW265" s="277"/>
      <c r="MTX265" s="402"/>
      <c r="MTY265" s="404"/>
      <c r="MTZ265" s="49"/>
      <c r="MUA265" s="49"/>
      <c r="MUB265" s="49"/>
      <c r="MUC265" s="99"/>
      <c r="MUD265" s="98"/>
      <c r="MUE265" s="49"/>
      <c r="MUF265" s="405"/>
      <c r="MUG265" s="405"/>
      <c r="MUH265" s="277"/>
      <c r="MUI265" s="277"/>
      <c r="MUJ265" s="277"/>
      <c r="MUK265" s="277"/>
      <c r="MUL265" s="277"/>
      <c r="MUM265" s="277"/>
      <c r="MUN265" s="277"/>
      <c r="MUO265" s="277"/>
      <c r="MUP265" s="402"/>
      <c r="MUQ265" s="404"/>
      <c r="MUR265" s="49"/>
      <c r="MUS265" s="49"/>
      <c r="MUT265" s="49"/>
      <c r="MUU265" s="99"/>
      <c r="MUV265" s="98"/>
      <c r="MUW265" s="49"/>
      <c r="MUX265" s="405"/>
      <c r="MUY265" s="405"/>
      <c r="MUZ265" s="277"/>
      <c r="MVA265" s="277"/>
      <c r="MVB265" s="277"/>
      <c r="MVC265" s="277"/>
      <c r="MVD265" s="277"/>
      <c r="MVE265" s="277"/>
      <c r="MVF265" s="277"/>
      <c r="MVG265" s="277"/>
      <c r="MVH265" s="402"/>
      <c r="MVI265" s="404"/>
      <c r="MVJ265" s="49"/>
      <c r="MVK265" s="49"/>
      <c r="MVL265" s="49"/>
      <c r="MVM265" s="99"/>
      <c r="MVN265" s="98"/>
      <c r="MVO265" s="49"/>
      <c r="MVP265" s="405"/>
      <c r="MVQ265" s="405"/>
      <c r="MVR265" s="277"/>
      <c r="MVS265" s="277"/>
      <c r="MVT265" s="277"/>
      <c r="MVU265" s="277"/>
      <c r="MVV265" s="277"/>
      <c r="MVW265" s="277"/>
      <c r="MVX265" s="277"/>
      <c r="MVY265" s="277"/>
      <c r="MVZ265" s="402"/>
      <c r="MWA265" s="404"/>
      <c r="MWB265" s="49"/>
      <c r="MWC265" s="49"/>
      <c r="MWD265" s="49"/>
      <c r="MWE265" s="99"/>
      <c r="MWF265" s="98"/>
      <c r="MWG265" s="49"/>
      <c r="MWH265" s="405"/>
      <c r="MWI265" s="405"/>
      <c r="MWJ265" s="277"/>
      <c r="MWK265" s="277"/>
      <c r="MWL265" s="277"/>
      <c r="MWM265" s="277"/>
      <c r="MWN265" s="277"/>
      <c r="MWO265" s="277"/>
      <c r="MWP265" s="277"/>
      <c r="MWQ265" s="277"/>
      <c r="MWR265" s="402"/>
      <c r="MWS265" s="404"/>
      <c r="MWT265" s="49"/>
      <c r="MWU265" s="49"/>
      <c r="MWV265" s="49"/>
      <c r="MWW265" s="99"/>
      <c r="MWX265" s="98"/>
      <c r="MWY265" s="49"/>
      <c r="MWZ265" s="405"/>
      <c r="MXA265" s="405"/>
      <c r="MXB265" s="277"/>
      <c r="MXC265" s="277"/>
      <c r="MXD265" s="277"/>
      <c r="MXE265" s="277"/>
      <c r="MXF265" s="277"/>
      <c r="MXG265" s="277"/>
      <c r="MXH265" s="277"/>
      <c r="MXI265" s="277"/>
      <c r="MXJ265" s="402"/>
      <c r="MXK265" s="404"/>
      <c r="MXL265" s="49"/>
      <c r="MXM265" s="49"/>
      <c r="MXN265" s="49"/>
      <c r="MXO265" s="99"/>
      <c r="MXP265" s="98"/>
      <c r="MXQ265" s="49"/>
      <c r="MXR265" s="405"/>
      <c r="MXS265" s="405"/>
      <c r="MXT265" s="277"/>
      <c r="MXU265" s="277"/>
      <c r="MXV265" s="277"/>
      <c r="MXW265" s="277"/>
      <c r="MXX265" s="277"/>
      <c r="MXY265" s="277"/>
      <c r="MXZ265" s="277"/>
      <c r="MYA265" s="277"/>
      <c r="MYB265" s="402"/>
      <c r="MYC265" s="404"/>
      <c r="MYD265" s="49"/>
      <c r="MYE265" s="49"/>
      <c r="MYF265" s="49"/>
      <c r="MYG265" s="99"/>
      <c r="MYH265" s="98"/>
      <c r="MYI265" s="49"/>
      <c r="MYJ265" s="405"/>
      <c r="MYK265" s="405"/>
      <c r="MYL265" s="277"/>
      <c r="MYM265" s="277"/>
      <c r="MYN265" s="277"/>
      <c r="MYO265" s="277"/>
      <c r="MYP265" s="277"/>
      <c r="MYQ265" s="277"/>
      <c r="MYR265" s="277"/>
      <c r="MYS265" s="277"/>
      <c r="MYT265" s="402"/>
      <c r="MYU265" s="404"/>
      <c r="MYV265" s="49"/>
      <c r="MYW265" s="49"/>
      <c r="MYX265" s="49"/>
      <c r="MYY265" s="99"/>
      <c r="MYZ265" s="98"/>
      <c r="MZA265" s="49"/>
      <c r="MZB265" s="405"/>
      <c r="MZC265" s="405"/>
      <c r="MZD265" s="277"/>
      <c r="MZE265" s="277"/>
      <c r="MZF265" s="277"/>
      <c r="MZG265" s="277"/>
      <c r="MZH265" s="277"/>
      <c r="MZI265" s="277"/>
      <c r="MZJ265" s="277"/>
      <c r="MZK265" s="277"/>
      <c r="MZL265" s="402"/>
      <c r="MZM265" s="404"/>
      <c r="MZN265" s="49"/>
      <c r="MZO265" s="49"/>
      <c r="MZP265" s="49"/>
      <c r="MZQ265" s="99"/>
      <c r="MZR265" s="98"/>
      <c r="MZS265" s="49"/>
      <c r="MZT265" s="405"/>
      <c r="MZU265" s="405"/>
      <c r="MZV265" s="277"/>
      <c r="MZW265" s="277"/>
      <c r="MZX265" s="277"/>
      <c r="MZY265" s="277"/>
      <c r="MZZ265" s="277"/>
      <c r="NAA265" s="277"/>
      <c r="NAB265" s="277"/>
      <c r="NAC265" s="277"/>
      <c r="NAD265" s="402"/>
      <c r="NAE265" s="404"/>
      <c r="NAF265" s="49"/>
      <c r="NAG265" s="49"/>
      <c r="NAH265" s="49"/>
      <c r="NAI265" s="99"/>
      <c r="NAJ265" s="98"/>
      <c r="NAK265" s="49"/>
      <c r="NAL265" s="405"/>
      <c r="NAM265" s="405"/>
      <c r="NAN265" s="277"/>
      <c r="NAO265" s="277"/>
      <c r="NAP265" s="277"/>
      <c r="NAQ265" s="277"/>
      <c r="NAR265" s="277"/>
      <c r="NAS265" s="277"/>
      <c r="NAT265" s="277"/>
      <c r="NAU265" s="277"/>
      <c r="NAV265" s="402"/>
      <c r="NAW265" s="404"/>
      <c r="NAX265" s="49"/>
      <c r="NAY265" s="49"/>
      <c r="NAZ265" s="49"/>
      <c r="NBA265" s="99"/>
      <c r="NBB265" s="98"/>
      <c r="NBC265" s="49"/>
      <c r="NBD265" s="405"/>
      <c r="NBE265" s="405"/>
      <c r="NBF265" s="277"/>
      <c r="NBG265" s="277"/>
      <c r="NBH265" s="277"/>
      <c r="NBI265" s="277"/>
      <c r="NBJ265" s="277"/>
      <c r="NBK265" s="277"/>
      <c r="NBL265" s="277"/>
      <c r="NBM265" s="277"/>
      <c r="NBN265" s="402"/>
      <c r="NBO265" s="404"/>
      <c r="NBP265" s="49"/>
      <c r="NBQ265" s="49"/>
      <c r="NBR265" s="49"/>
      <c r="NBS265" s="99"/>
      <c r="NBT265" s="98"/>
      <c r="NBU265" s="49"/>
      <c r="NBV265" s="405"/>
      <c r="NBW265" s="405"/>
      <c r="NBX265" s="277"/>
      <c r="NBY265" s="277"/>
      <c r="NBZ265" s="277"/>
      <c r="NCA265" s="277"/>
      <c r="NCB265" s="277"/>
      <c r="NCC265" s="277"/>
      <c r="NCD265" s="277"/>
      <c r="NCE265" s="277"/>
      <c r="NCF265" s="402"/>
      <c r="NCG265" s="404"/>
      <c r="NCH265" s="49"/>
      <c r="NCI265" s="49"/>
      <c r="NCJ265" s="49"/>
      <c r="NCK265" s="99"/>
      <c r="NCL265" s="98"/>
      <c r="NCM265" s="49"/>
      <c r="NCN265" s="405"/>
      <c r="NCO265" s="405"/>
      <c r="NCP265" s="277"/>
      <c r="NCQ265" s="277"/>
      <c r="NCR265" s="277"/>
      <c r="NCS265" s="277"/>
      <c r="NCT265" s="277"/>
      <c r="NCU265" s="277"/>
      <c r="NCV265" s="277"/>
      <c r="NCW265" s="277"/>
      <c r="NCX265" s="402"/>
      <c r="NCY265" s="404"/>
      <c r="NCZ265" s="49"/>
      <c r="NDA265" s="49"/>
      <c r="NDB265" s="49"/>
      <c r="NDC265" s="99"/>
      <c r="NDD265" s="98"/>
      <c r="NDE265" s="49"/>
      <c r="NDF265" s="405"/>
      <c r="NDG265" s="405"/>
      <c r="NDH265" s="277"/>
      <c r="NDI265" s="277"/>
      <c r="NDJ265" s="277"/>
      <c r="NDK265" s="277"/>
      <c r="NDL265" s="277"/>
      <c r="NDM265" s="277"/>
      <c r="NDN265" s="277"/>
      <c r="NDO265" s="277"/>
      <c r="NDP265" s="402"/>
      <c r="NDQ265" s="404"/>
      <c r="NDR265" s="49"/>
      <c r="NDS265" s="49"/>
      <c r="NDT265" s="49"/>
      <c r="NDU265" s="99"/>
      <c r="NDV265" s="98"/>
      <c r="NDW265" s="49"/>
      <c r="NDX265" s="405"/>
      <c r="NDY265" s="405"/>
      <c r="NDZ265" s="277"/>
      <c r="NEA265" s="277"/>
      <c r="NEB265" s="277"/>
      <c r="NEC265" s="277"/>
      <c r="NED265" s="277"/>
      <c r="NEE265" s="277"/>
      <c r="NEF265" s="277"/>
      <c r="NEG265" s="277"/>
      <c r="NEH265" s="402"/>
      <c r="NEI265" s="404"/>
      <c r="NEJ265" s="49"/>
      <c r="NEK265" s="49"/>
      <c r="NEL265" s="49"/>
      <c r="NEM265" s="99"/>
      <c r="NEN265" s="98"/>
      <c r="NEO265" s="49"/>
      <c r="NEP265" s="405"/>
      <c r="NEQ265" s="405"/>
      <c r="NER265" s="277"/>
      <c r="NES265" s="277"/>
      <c r="NET265" s="277"/>
      <c r="NEU265" s="277"/>
      <c r="NEV265" s="277"/>
      <c r="NEW265" s="277"/>
      <c r="NEX265" s="277"/>
      <c r="NEY265" s="277"/>
      <c r="NEZ265" s="402"/>
      <c r="NFA265" s="404"/>
      <c r="NFB265" s="49"/>
      <c r="NFC265" s="49"/>
      <c r="NFD265" s="49"/>
      <c r="NFE265" s="99"/>
      <c r="NFF265" s="98"/>
      <c r="NFG265" s="49"/>
      <c r="NFH265" s="405"/>
      <c r="NFI265" s="405"/>
      <c r="NFJ265" s="277"/>
      <c r="NFK265" s="277"/>
      <c r="NFL265" s="277"/>
      <c r="NFM265" s="277"/>
      <c r="NFN265" s="277"/>
      <c r="NFO265" s="277"/>
      <c r="NFP265" s="277"/>
      <c r="NFQ265" s="277"/>
      <c r="NFR265" s="402"/>
      <c r="NFS265" s="404"/>
      <c r="NFT265" s="49"/>
      <c r="NFU265" s="49"/>
      <c r="NFV265" s="49"/>
      <c r="NFW265" s="99"/>
      <c r="NFX265" s="98"/>
      <c r="NFY265" s="49"/>
      <c r="NFZ265" s="405"/>
      <c r="NGA265" s="405"/>
      <c r="NGB265" s="277"/>
      <c r="NGC265" s="277"/>
      <c r="NGD265" s="277"/>
      <c r="NGE265" s="277"/>
      <c r="NGF265" s="277"/>
      <c r="NGG265" s="277"/>
      <c r="NGH265" s="277"/>
      <c r="NGI265" s="277"/>
      <c r="NGJ265" s="402"/>
      <c r="NGK265" s="404"/>
      <c r="NGL265" s="49"/>
      <c r="NGM265" s="49"/>
      <c r="NGN265" s="49"/>
      <c r="NGO265" s="99"/>
      <c r="NGP265" s="98"/>
      <c r="NGQ265" s="49"/>
      <c r="NGR265" s="405"/>
      <c r="NGS265" s="405"/>
      <c r="NGT265" s="277"/>
      <c r="NGU265" s="277"/>
      <c r="NGV265" s="277"/>
      <c r="NGW265" s="277"/>
      <c r="NGX265" s="277"/>
      <c r="NGY265" s="277"/>
      <c r="NGZ265" s="277"/>
      <c r="NHA265" s="277"/>
      <c r="NHB265" s="402"/>
      <c r="NHC265" s="404"/>
      <c r="NHD265" s="49"/>
      <c r="NHE265" s="49"/>
      <c r="NHF265" s="49"/>
      <c r="NHG265" s="99"/>
      <c r="NHH265" s="98"/>
      <c r="NHI265" s="49"/>
      <c r="NHJ265" s="405"/>
      <c r="NHK265" s="405"/>
      <c r="NHL265" s="277"/>
      <c r="NHM265" s="277"/>
      <c r="NHN265" s="277"/>
      <c r="NHO265" s="277"/>
      <c r="NHP265" s="277"/>
      <c r="NHQ265" s="277"/>
      <c r="NHR265" s="277"/>
      <c r="NHS265" s="277"/>
      <c r="NHT265" s="402"/>
      <c r="NHU265" s="404"/>
      <c r="NHV265" s="49"/>
      <c r="NHW265" s="49"/>
      <c r="NHX265" s="49"/>
      <c r="NHY265" s="99"/>
      <c r="NHZ265" s="98"/>
      <c r="NIA265" s="49"/>
      <c r="NIB265" s="405"/>
      <c r="NIC265" s="405"/>
      <c r="NID265" s="277"/>
      <c r="NIE265" s="277"/>
      <c r="NIF265" s="277"/>
      <c r="NIG265" s="277"/>
      <c r="NIH265" s="277"/>
      <c r="NII265" s="277"/>
      <c r="NIJ265" s="277"/>
      <c r="NIK265" s="277"/>
      <c r="NIL265" s="402"/>
      <c r="NIM265" s="404"/>
      <c r="NIN265" s="49"/>
      <c r="NIO265" s="49"/>
      <c r="NIP265" s="49"/>
      <c r="NIQ265" s="99"/>
      <c r="NIR265" s="98"/>
      <c r="NIS265" s="49"/>
      <c r="NIT265" s="405"/>
      <c r="NIU265" s="405"/>
      <c r="NIV265" s="277"/>
      <c r="NIW265" s="277"/>
      <c r="NIX265" s="277"/>
      <c r="NIY265" s="277"/>
      <c r="NIZ265" s="277"/>
      <c r="NJA265" s="277"/>
      <c r="NJB265" s="277"/>
      <c r="NJC265" s="277"/>
      <c r="NJD265" s="402"/>
      <c r="NJE265" s="404"/>
      <c r="NJF265" s="49"/>
      <c r="NJG265" s="49"/>
      <c r="NJH265" s="49"/>
      <c r="NJI265" s="99"/>
      <c r="NJJ265" s="98"/>
      <c r="NJK265" s="49"/>
      <c r="NJL265" s="405"/>
      <c r="NJM265" s="405"/>
      <c r="NJN265" s="277"/>
      <c r="NJO265" s="277"/>
      <c r="NJP265" s="277"/>
      <c r="NJQ265" s="277"/>
      <c r="NJR265" s="277"/>
      <c r="NJS265" s="277"/>
      <c r="NJT265" s="277"/>
      <c r="NJU265" s="277"/>
      <c r="NJV265" s="402"/>
      <c r="NJW265" s="404"/>
      <c r="NJX265" s="49"/>
      <c r="NJY265" s="49"/>
      <c r="NJZ265" s="49"/>
      <c r="NKA265" s="99"/>
      <c r="NKB265" s="98"/>
      <c r="NKC265" s="49"/>
      <c r="NKD265" s="405"/>
      <c r="NKE265" s="405"/>
      <c r="NKF265" s="277"/>
      <c r="NKG265" s="277"/>
      <c r="NKH265" s="277"/>
      <c r="NKI265" s="277"/>
      <c r="NKJ265" s="277"/>
      <c r="NKK265" s="277"/>
      <c r="NKL265" s="277"/>
      <c r="NKM265" s="277"/>
      <c r="NKN265" s="402"/>
      <c r="NKO265" s="404"/>
      <c r="NKP265" s="49"/>
      <c r="NKQ265" s="49"/>
      <c r="NKR265" s="49"/>
      <c r="NKS265" s="99"/>
      <c r="NKT265" s="98"/>
      <c r="NKU265" s="49"/>
      <c r="NKV265" s="405"/>
      <c r="NKW265" s="405"/>
      <c r="NKX265" s="277"/>
      <c r="NKY265" s="277"/>
      <c r="NKZ265" s="277"/>
      <c r="NLA265" s="277"/>
      <c r="NLB265" s="277"/>
      <c r="NLC265" s="277"/>
      <c r="NLD265" s="277"/>
      <c r="NLE265" s="277"/>
      <c r="NLF265" s="402"/>
      <c r="NLG265" s="404"/>
      <c r="NLH265" s="49"/>
      <c r="NLI265" s="49"/>
      <c r="NLJ265" s="49"/>
      <c r="NLK265" s="99"/>
      <c r="NLL265" s="98"/>
      <c r="NLM265" s="49"/>
      <c r="NLN265" s="405"/>
      <c r="NLO265" s="405"/>
      <c r="NLP265" s="277"/>
      <c r="NLQ265" s="277"/>
      <c r="NLR265" s="277"/>
      <c r="NLS265" s="277"/>
      <c r="NLT265" s="277"/>
      <c r="NLU265" s="277"/>
      <c r="NLV265" s="277"/>
      <c r="NLW265" s="277"/>
      <c r="NLX265" s="402"/>
      <c r="NLY265" s="404"/>
      <c r="NLZ265" s="49"/>
      <c r="NMA265" s="49"/>
      <c r="NMB265" s="49"/>
      <c r="NMC265" s="99"/>
      <c r="NMD265" s="98"/>
      <c r="NME265" s="49"/>
      <c r="NMF265" s="405"/>
      <c r="NMG265" s="405"/>
      <c r="NMH265" s="277"/>
      <c r="NMI265" s="277"/>
      <c r="NMJ265" s="277"/>
      <c r="NMK265" s="277"/>
      <c r="NML265" s="277"/>
      <c r="NMM265" s="277"/>
      <c r="NMN265" s="277"/>
      <c r="NMO265" s="277"/>
      <c r="NMP265" s="402"/>
      <c r="NMQ265" s="404"/>
      <c r="NMR265" s="49"/>
      <c r="NMS265" s="49"/>
      <c r="NMT265" s="49"/>
      <c r="NMU265" s="99"/>
      <c r="NMV265" s="98"/>
      <c r="NMW265" s="49"/>
      <c r="NMX265" s="405"/>
      <c r="NMY265" s="405"/>
      <c r="NMZ265" s="277"/>
      <c r="NNA265" s="277"/>
      <c r="NNB265" s="277"/>
      <c r="NNC265" s="277"/>
      <c r="NND265" s="277"/>
      <c r="NNE265" s="277"/>
      <c r="NNF265" s="277"/>
      <c r="NNG265" s="277"/>
      <c r="NNH265" s="402"/>
      <c r="NNI265" s="404"/>
      <c r="NNJ265" s="49"/>
      <c r="NNK265" s="49"/>
      <c r="NNL265" s="49"/>
      <c r="NNM265" s="99"/>
      <c r="NNN265" s="98"/>
      <c r="NNO265" s="49"/>
      <c r="NNP265" s="405"/>
      <c r="NNQ265" s="405"/>
      <c r="NNR265" s="277"/>
      <c r="NNS265" s="277"/>
      <c r="NNT265" s="277"/>
      <c r="NNU265" s="277"/>
      <c r="NNV265" s="277"/>
      <c r="NNW265" s="277"/>
      <c r="NNX265" s="277"/>
      <c r="NNY265" s="277"/>
      <c r="NNZ265" s="402"/>
      <c r="NOA265" s="404"/>
      <c r="NOB265" s="49"/>
      <c r="NOC265" s="49"/>
      <c r="NOD265" s="49"/>
      <c r="NOE265" s="99"/>
      <c r="NOF265" s="98"/>
      <c r="NOG265" s="49"/>
      <c r="NOH265" s="405"/>
      <c r="NOI265" s="405"/>
      <c r="NOJ265" s="277"/>
      <c r="NOK265" s="277"/>
      <c r="NOL265" s="277"/>
      <c r="NOM265" s="277"/>
      <c r="NON265" s="277"/>
      <c r="NOO265" s="277"/>
      <c r="NOP265" s="277"/>
      <c r="NOQ265" s="277"/>
      <c r="NOR265" s="402"/>
      <c r="NOS265" s="404"/>
      <c r="NOT265" s="49"/>
      <c r="NOU265" s="49"/>
      <c r="NOV265" s="49"/>
      <c r="NOW265" s="99"/>
      <c r="NOX265" s="98"/>
      <c r="NOY265" s="49"/>
      <c r="NOZ265" s="405"/>
      <c r="NPA265" s="405"/>
      <c r="NPB265" s="277"/>
      <c r="NPC265" s="277"/>
      <c r="NPD265" s="277"/>
      <c r="NPE265" s="277"/>
      <c r="NPF265" s="277"/>
      <c r="NPG265" s="277"/>
      <c r="NPH265" s="277"/>
      <c r="NPI265" s="277"/>
      <c r="NPJ265" s="402"/>
      <c r="NPK265" s="404"/>
      <c r="NPL265" s="49"/>
      <c r="NPM265" s="49"/>
      <c r="NPN265" s="49"/>
      <c r="NPO265" s="99"/>
      <c r="NPP265" s="98"/>
      <c r="NPQ265" s="49"/>
      <c r="NPR265" s="405"/>
      <c r="NPS265" s="405"/>
      <c r="NPT265" s="277"/>
      <c r="NPU265" s="277"/>
      <c r="NPV265" s="277"/>
      <c r="NPW265" s="277"/>
      <c r="NPX265" s="277"/>
      <c r="NPY265" s="277"/>
      <c r="NPZ265" s="277"/>
      <c r="NQA265" s="277"/>
      <c r="NQB265" s="402"/>
      <c r="NQC265" s="404"/>
      <c r="NQD265" s="49"/>
      <c r="NQE265" s="49"/>
      <c r="NQF265" s="49"/>
      <c r="NQG265" s="99"/>
      <c r="NQH265" s="98"/>
      <c r="NQI265" s="49"/>
      <c r="NQJ265" s="405"/>
      <c r="NQK265" s="405"/>
      <c r="NQL265" s="277"/>
      <c r="NQM265" s="277"/>
      <c r="NQN265" s="277"/>
      <c r="NQO265" s="277"/>
      <c r="NQP265" s="277"/>
      <c r="NQQ265" s="277"/>
      <c r="NQR265" s="277"/>
      <c r="NQS265" s="277"/>
      <c r="NQT265" s="402"/>
      <c r="NQU265" s="404"/>
      <c r="NQV265" s="49"/>
      <c r="NQW265" s="49"/>
      <c r="NQX265" s="49"/>
      <c r="NQY265" s="99"/>
      <c r="NQZ265" s="98"/>
      <c r="NRA265" s="49"/>
      <c r="NRB265" s="405"/>
      <c r="NRC265" s="405"/>
      <c r="NRD265" s="277"/>
      <c r="NRE265" s="277"/>
      <c r="NRF265" s="277"/>
      <c r="NRG265" s="277"/>
      <c r="NRH265" s="277"/>
      <c r="NRI265" s="277"/>
      <c r="NRJ265" s="277"/>
      <c r="NRK265" s="277"/>
      <c r="NRL265" s="402"/>
      <c r="NRM265" s="404"/>
      <c r="NRN265" s="49"/>
      <c r="NRO265" s="49"/>
      <c r="NRP265" s="49"/>
      <c r="NRQ265" s="99"/>
      <c r="NRR265" s="98"/>
      <c r="NRS265" s="49"/>
      <c r="NRT265" s="405"/>
      <c r="NRU265" s="405"/>
      <c r="NRV265" s="277"/>
      <c r="NRW265" s="277"/>
      <c r="NRX265" s="277"/>
      <c r="NRY265" s="277"/>
      <c r="NRZ265" s="277"/>
      <c r="NSA265" s="277"/>
      <c r="NSB265" s="277"/>
      <c r="NSC265" s="277"/>
      <c r="NSD265" s="402"/>
      <c r="NSE265" s="404"/>
      <c r="NSF265" s="49"/>
      <c r="NSG265" s="49"/>
      <c r="NSH265" s="49"/>
      <c r="NSI265" s="99"/>
      <c r="NSJ265" s="98"/>
      <c r="NSK265" s="49"/>
      <c r="NSL265" s="405"/>
      <c r="NSM265" s="405"/>
      <c r="NSN265" s="277"/>
      <c r="NSO265" s="277"/>
      <c r="NSP265" s="277"/>
      <c r="NSQ265" s="277"/>
      <c r="NSR265" s="277"/>
      <c r="NSS265" s="277"/>
      <c r="NST265" s="277"/>
      <c r="NSU265" s="277"/>
      <c r="NSV265" s="402"/>
      <c r="NSW265" s="404"/>
      <c r="NSX265" s="49"/>
      <c r="NSY265" s="49"/>
      <c r="NSZ265" s="49"/>
      <c r="NTA265" s="99"/>
      <c r="NTB265" s="98"/>
      <c r="NTC265" s="49"/>
      <c r="NTD265" s="405"/>
      <c r="NTE265" s="405"/>
      <c r="NTF265" s="277"/>
      <c r="NTG265" s="277"/>
      <c r="NTH265" s="277"/>
      <c r="NTI265" s="277"/>
      <c r="NTJ265" s="277"/>
      <c r="NTK265" s="277"/>
      <c r="NTL265" s="277"/>
      <c r="NTM265" s="277"/>
      <c r="NTN265" s="402"/>
      <c r="NTO265" s="404"/>
      <c r="NTP265" s="49"/>
      <c r="NTQ265" s="49"/>
      <c r="NTR265" s="49"/>
      <c r="NTS265" s="99"/>
      <c r="NTT265" s="98"/>
      <c r="NTU265" s="49"/>
      <c r="NTV265" s="405"/>
      <c r="NTW265" s="405"/>
      <c r="NTX265" s="277"/>
      <c r="NTY265" s="277"/>
      <c r="NTZ265" s="277"/>
      <c r="NUA265" s="277"/>
      <c r="NUB265" s="277"/>
      <c r="NUC265" s="277"/>
      <c r="NUD265" s="277"/>
      <c r="NUE265" s="277"/>
      <c r="NUF265" s="402"/>
      <c r="NUG265" s="404"/>
      <c r="NUH265" s="49"/>
      <c r="NUI265" s="49"/>
      <c r="NUJ265" s="49"/>
      <c r="NUK265" s="99"/>
      <c r="NUL265" s="98"/>
      <c r="NUM265" s="49"/>
      <c r="NUN265" s="405"/>
      <c r="NUO265" s="405"/>
      <c r="NUP265" s="277"/>
      <c r="NUQ265" s="277"/>
      <c r="NUR265" s="277"/>
      <c r="NUS265" s="277"/>
      <c r="NUT265" s="277"/>
      <c r="NUU265" s="277"/>
      <c r="NUV265" s="277"/>
      <c r="NUW265" s="277"/>
      <c r="NUX265" s="402"/>
      <c r="NUY265" s="404"/>
      <c r="NUZ265" s="49"/>
      <c r="NVA265" s="49"/>
      <c r="NVB265" s="49"/>
      <c r="NVC265" s="99"/>
      <c r="NVD265" s="98"/>
      <c r="NVE265" s="49"/>
      <c r="NVF265" s="405"/>
      <c r="NVG265" s="405"/>
      <c r="NVH265" s="277"/>
      <c r="NVI265" s="277"/>
      <c r="NVJ265" s="277"/>
      <c r="NVK265" s="277"/>
      <c r="NVL265" s="277"/>
      <c r="NVM265" s="277"/>
      <c r="NVN265" s="277"/>
      <c r="NVO265" s="277"/>
      <c r="NVP265" s="402"/>
      <c r="NVQ265" s="404"/>
      <c r="NVR265" s="49"/>
      <c r="NVS265" s="49"/>
      <c r="NVT265" s="49"/>
      <c r="NVU265" s="99"/>
      <c r="NVV265" s="98"/>
      <c r="NVW265" s="49"/>
      <c r="NVX265" s="405"/>
      <c r="NVY265" s="405"/>
      <c r="NVZ265" s="277"/>
      <c r="NWA265" s="277"/>
      <c r="NWB265" s="277"/>
      <c r="NWC265" s="277"/>
      <c r="NWD265" s="277"/>
      <c r="NWE265" s="277"/>
      <c r="NWF265" s="277"/>
      <c r="NWG265" s="277"/>
      <c r="NWH265" s="402"/>
      <c r="NWI265" s="404"/>
      <c r="NWJ265" s="49"/>
      <c r="NWK265" s="49"/>
      <c r="NWL265" s="49"/>
      <c r="NWM265" s="99"/>
      <c r="NWN265" s="98"/>
      <c r="NWO265" s="49"/>
      <c r="NWP265" s="405"/>
      <c r="NWQ265" s="405"/>
      <c r="NWR265" s="277"/>
      <c r="NWS265" s="277"/>
      <c r="NWT265" s="277"/>
      <c r="NWU265" s="277"/>
      <c r="NWV265" s="277"/>
      <c r="NWW265" s="277"/>
      <c r="NWX265" s="277"/>
      <c r="NWY265" s="277"/>
      <c r="NWZ265" s="402"/>
      <c r="NXA265" s="404"/>
      <c r="NXB265" s="49"/>
      <c r="NXC265" s="49"/>
      <c r="NXD265" s="49"/>
      <c r="NXE265" s="99"/>
      <c r="NXF265" s="98"/>
      <c r="NXG265" s="49"/>
      <c r="NXH265" s="405"/>
      <c r="NXI265" s="405"/>
      <c r="NXJ265" s="277"/>
      <c r="NXK265" s="277"/>
      <c r="NXL265" s="277"/>
      <c r="NXM265" s="277"/>
      <c r="NXN265" s="277"/>
      <c r="NXO265" s="277"/>
      <c r="NXP265" s="277"/>
      <c r="NXQ265" s="277"/>
      <c r="NXR265" s="402"/>
      <c r="NXS265" s="404"/>
      <c r="NXT265" s="49"/>
      <c r="NXU265" s="49"/>
      <c r="NXV265" s="49"/>
      <c r="NXW265" s="99"/>
      <c r="NXX265" s="98"/>
      <c r="NXY265" s="49"/>
      <c r="NXZ265" s="405"/>
      <c r="NYA265" s="405"/>
      <c r="NYB265" s="277"/>
      <c r="NYC265" s="277"/>
      <c r="NYD265" s="277"/>
      <c r="NYE265" s="277"/>
      <c r="NYF265" s="277"/>
      <c r="NYG265" s="277"/>
      <c r="NYH265" s="277"/>
      <c r="NYI265" s="277"/>
      <c r="NYJ265" s="402"/>
      <c r="NYK265" s="404"/>
      <c r="NYL265" s="49"/>
      <c r="NYM265" s="49"/>
      <c r="NYN265" s="49"/>
      <c r="NYO265" s="99"/>
      <c r="NYP265" s="98"/>
      <c r="NYQ265" s="49"/>
      <c r="NYR265" s="405"/>
      <c r="NYS265" s="405"/>
      <c r="NYT265" s="277"/>
      <c r="NYU265" s="277"/>
      <c r="NYV265" s="277"/>
      <c r="NYW265" s="277"/>
      <c r="NYX265" s="277"/>
      <c r="NYY265" s="277"/>
      <c r="NYZ265" s="277"/>
      <c r="NZA265" s="277"/>
      <c r="NZB265" s="402"/>
      <c r="NZC265" s="404"/>
      <c r="NZD265" s="49"/>
      <c r="NZE265" s="49"/>
      <c r="NZF265" s="49"/>
      <c r="NZG265" s="99"/>
      <c r="NZH265" s="98"/>
      <c r="NZI265" s="49"/>
      <c r="NZJ265" s="405"/>
      <c r="NZK265" s="405"/>
      <c r="NZL265" s="277"/>
      <c r="NZM265" s="277"/>
      <c r="NZN265" s="277"/>
      <c r="NZO265" s="277"/>
      <c r="NZP265" s="277"/>
      <c r="NZQ265" s="277"/>
      <c r="NZR265" s="277"/>
      <c r="NZS265" s="277"/>
      <c r="NZT265" s="402"/>
      <c r="NZU265" s="404"/>
      <c r="NZV265" s="49"/>
      <c r="NZW265" s="49"/>
      <c r="NZX265" s="49"/>
      <c r="NZY265" s="99"/>
      <c r="NZZ265" s="98"/>
      <c r="OAA265" s="49"/>
      <c r="OAB265" s="405"/>
      <c r="OAC265" s="405"/>
      <c r="OAD265" s="277"/>
      <c r="OAE265" s="277"/>
      <c r="OAF265" s="277"/>
      <c r="OAG265" s="277"/>
      <c r="OAH265" s="277"/>
      <c r="OAI265" s="277"/>
      <c r="OAJ265" s="277"/>
      <c r="OAK265" s="277"/>
      <c r="OAL265" s="402"/>
      <c r="OAM265" s="404"/>
      <c r="OAN265" s="49"/>
      <c r="OAO265" s="49"/>
      <c r="OAP265" s="49"/>
      <c r="OAQ265" s="99"/>
      <c r="OAR265" s="98"/>
      <c r="OAS265" s="49"/>
      <c r="OAT265" s="405"/>
      <c r="OAU265" s="405"/>
      <c r="OAV265" s="277"/>
      <c r="OAW265" s="277"/>
      <c r="OAX265" s="277"/>
      <c r="OAY265" s="277"/>
      <c r="OAZ265" s="277"/>
      <c r="OBA265" s="277"/>
      <c r="OBB265" s="277"/>
      <c r="OBC265" s="277"/>
      <c r="OBD265" s="402"/>
      <c r="OBE265" s="404"/>
      <c r="OBF265" s="49"/>
      <c r="OBG265" s="49"/>
      <c r="OBH265" s="49"/>
      <c r="OBI265" s="99"/>
      <c r="OBJ265" s="98"/>
      <c r="OBK265" s="49"/>
      <c r="OBL265" s="405"/>
      <c r="OBM265" s="405"/>
      <c r="OBN265" s="277"/>
      <c r="OBO265" s="277"/>
      <c r="OBP265" s="277"/>
      <c r="OBQ265" s="277"/>
      <c r="OBR265" s="277"/>
      <c r="OBS265" s="277"/>
      <c r="OBT265" s="277"/>
      <c r="OBU265" s="277"/>
      <c r="OBV265" s="402"/>
      <c r="OBW265" s="404"/>
      <c r="OBX265" s="49"/>
      <c r="OBY265" s="49"/>
      <c r="OBZ265" s="49"/>
      <c r="OCA265" s="99"/>
      <c r="OCB265" s="98"/>
      <c r="OCC265" s="49"/>
      <c r="OCD265" s="405"/>
      <c r="OCE265" s="405"/>
      <c r="OCF265" s="277"/>
      <c r="OCG265" s="277"/>
      <c r="OCH265" s="277"/>
      <c r="OCI265" s="277"/>
      <c r="OCJ265" s="277"/>
      <c r="OCK265" s="277"/>
      <c r="OCL265" s="277"/>
      <c r="OCM265" s="277"/>
      <c r="OCN265" s="402"/>
      <c r="OCO265" s="404"/>
      <c r="OCP265" s="49"/>
      <c r="OCQ265" s="49"/>
      <c r="OCR265" s="49"/>
      <c r="OCS265" s="99"/>
      <c r="OCT265" s="98"/>
      <c r="OCU265" s="49"/>
      <c r="OCV265" s="405"/>
      <c r="OCW265" s="405"/>
      <c r="OCX265" s="277"/>
      <c r="OCY265" s="277"/>
      <c r="OCZ265" s="277"/>
      <c r="ODA265" s="277"/>
      <c r="ODB265" s="277"/>
      <c r="ODC265" s="277"/>
      <c r="ODD265" s="277"/>
      <c r="ODE265" s="277"/>
      <c r="ODF265" s="402"/>
      <c r="ODG265" s="404"/>
      <c r="ODH265" s="49"/>
      <c r="ODI265" s="49"/>
      <c r="ODJ265" s="49"/>
      <c r="ODK265" s="99"/>
      <c r="ODL265" s="98"/>
      <c r="ODM265" s="49"/>
      <c r="ODN265" s="405"/>
      <c r="ODO265" s="405"/>
      <c r="ODP265" s="277"/>
      <c r="ODQ265" s="277"/>
      <c r="ODR265" s="277"/>
      <c r="ODS265" s="277"/>
      <c r="ODT265" s="277"/>
      <c r="ODU265" s="277"/>
      <c r="ODV265" s="277"/>
      <c r="ODW265" s="277"/>
      <c r="ODX265" s="402"/>
      <c r="ODY265" s="404"/>
      <c r="ODZ265" s="49"/>
      <c r="OEA265" s="49"/>
      <c r="OEB265" s="49"/>
      <c r="OEC265" s="99"/>
      <c r="OED265" s="98"/>
      <c r="OEE265" s="49"/>
      <c r="OEF265" s="405"/>
      <c r="OEG265" s="405"/>
      <c r="OEH265" s="277"/>
      <c r="OEI265" s="277"/>
      <c r="OEJ265" s="277"/>
      <c r="OEK265" s="277"/>
      <c r="OEL265" s="277"/>
      <c r="OEM265" s="277"/>
      <c r="OEN265" s="277"/>
      <c r="OEO265" s="277"/>
      <c r="OEP265" s="402"/>
      <c r="OEQ265" s="404"/>
      <c r="OER265" s="49"/>
      <c r="OES265" s="49"/>
      <c r="OET265" s="49"/>
      <c r="OEU265" s="99"/>
      <c r="OEV265" s="98"/>
      <c r="OEW265" s="49"/>
      <c r="OEX265" s="405"/>
      <c r="OEY265" s="405"/>
      <c r="OEZ265" s="277"/>
      <c r="OFA265" s="277"/>
      <c r="OFB265" s="277"/>
      <c r="OFC265" s="277"/>
      <c r="OFD265" s="277"/>
      <c r="OFE265" s="277"/>
      <c r="OFF265" s="277"/>
      <c r="OFG265" s="277"/>
      <c r="OFH265" s="402"/>
      <c r="OFI265" s="404"/>
      <c r="OFJ265" s="49"/>
      <c r="OFK265" s="49"/>
      <c r="OFL265" s="49"/>
      <c r="OFM265" s="99"/>
      <c r="OFN265" s="98"/>
      <c r="OFO265" s="49"/>
      <c r="OFP265" s="405"/>
      <c r="OFQ265" s="405"/>
      <c r="OFR265" s="277"/>
      <c r="OFS265" s="277"/>
      <c r="OFT265" s="277"/>
      <c r="OFU265" s="277"/>
      <c r="OFV265" s="277"/>
      <c r="OFW265" s="277"/>
      <c r="OFX265" s="277"/>
      <c r="OFY265" s="277"/>
      <c r="OFZ265" s="402"/>
      <c r="OGA265" s="404"/>
      <c r="OGB265" s="49"/>
      <c r="OGC265" s="49"/>
      <c r="OGD265" s="49"/>
      <c r="OGE265" s="99"/>
      <c r="OGF265" s="98"/>
      <c r="OGG265" s="49"/>
      <c r="OGH265" s="405"/>
      <c r="OGI265" s="405"/>
      <c r="OGJ265" s="277"/>
      <c r="OGK265" s="277"/>
      <c r="OGL265" s="277"/>
      <c r="OGM265" s="277"/>
      <c r="OGN265" s="277"/>
      <c r="OGO265" s="277"/>
      <c r="OGP265" s="277"/>
      <c r="OGQ265" s="277"/>
      <c r="OGR265" s="402"/>
      <c r="OGS265" s="404"/>
      <c r="OGT265" s="49"/>
      <c r="OGU265" s="49"/>
      <c r="OGV265" s="49"/>
      <c r="OGW265" s="99"/>
      <c r="OGX265" s="98"/>
      <c r="OGY265" s="49"/>
      <c r="OGZ265" s="405"/>
      <c r="OHA265" s="405"/>
      <c r="OHB265" s="277"/>
      <c r="OHC265" s="277"/>
      <c r="OHD265" s="277"/>
      <c r="OHE265" s="277"/>
      <c r="OHF265" s="277"/>
      <c r="OHG265" s="277"/>
      <c r="OHH265" s="277"/>
      <c r="OHI265" s="277"/>
      <c r="OHJ265" s="402"/>
      <c r="OHK265" s="404"/>
      <c r="OHL265" s="49"/>
      <c r="OHM265" s="49"/>
      <c r="OHN265" s="49"/>
      <c r="OHO265" s="99"/>
      <c r="OHP265" s="98"/>
      <c r="OHQ265" s="49"/>
      <c r="OHR265" s="405"/>
      <c r="OHS265" s="405"/>
      <c r="OHT265" s="277"/>
      <c r="OHU265" s="277"/>
      <c r="OHV265" s="277"/>
      <c r="OHW265" s="277"/>
      <c r="OHX265" s="277"/>
      <c r="OHY265" s="277"/>
      <c r="OHZ265" s="277"/>
      <c r="OIA265" s="277"/>
      <c r="OIB265" s="402"/>
      <c r="OIC265" s="404"/>
      <c r="OID265" s="49"/>
      <c r="OIE265" s="49"/>
      <c r="OIF265" s="49"/>
      <c r="OIG265" s="99"/>
      <c r="OIH265" s="98"/>
      <c r="OII265" s="49"/>
      <c r="OIJ265" s="405"/>
      <c r="OIK265" s="405"/>
      <c r="OIL265" s="277"/>
      <c r="OIM265" s="277"/>
      <c r="OIN265" s="277"/>
      <c r="OIO265" s="277"/>
      <c r="OIP265" s="277"/>
      <c r="OIQ265" s="277"/>
      <c r="OIR265" s="277"/>
      <c r="OIS265" s="277"/>
      <c r="OIT265" s="402"/>
      <c r="OIU265" s="404"/>
      <c r="OIV265" s="49"/>
      <c r="OIW265" s="49"/>
      <c r="OIX265" s="49"/>
      <c r="OIY265" s="99"/>
      <c r="OIZ265" s="98"/>
      <c r="OJA265" s="49"/>
      <c r="OJB265" s="405"/>
      <c r="OJC265" s="405"/>
      <c r="OJD265" s="277"/>
      <c r="OJE265" s="277"/>
      <c r="OJF265" s="277"/>
      <c r="OJG265" s="277"/>
      <c r="OJH265" s="277"/>
      <c r="OJI265" s="277"/>
      <c r="OJJ265" s="277"/>
      <c r="OJK265" s="277"/>
      <c r="OJL265" s="402"/>
      <c r="OJM265" s="404"/>
      <c r="OJN265" s="49"/>
      <c r="OJO265" s="49"/>
      <c r="OJP265" s="49"/>
      <c r="OJQ265" s="99"/>
      <c r="OJR265" s="98"/>
      <c r="OJS265" s="49"/>
      <c r="OJT265" s="405"/>
      <c r="OJU265" s="405"/>
      <c r="OJV265" s="277"/>
      <c r="OJW265" s="277"/>
      <c r="OJX265" s="277"/>
      <c r="OJY265" s="277"/>
      <c r="OJZ265" s="277"/>
      <c r="OKA265" s="277"/>
      <c r="OKB265" s="277"/>
      <c r="OKC265" s="277"/>
      <c r="OKD265" s="402"/>
      <c r="OKE265" s="404"/>
      <c r="OKF265" s="49"/>
      <c r="OKG265" s="49"/>
      <c r="OKH265" s="49"/>
      <c r="OKI265" s="99"/>
      <c r="OKJ265" s="98"/>
      <c r="OKK265" s="49"/>
      <c r="OKL265" s="405"/>
      <c r="OKM265" s="405"/>
      <c r="OKN265" s="277"/>
      <c r="OKO265" s="277"/>
      <c r="OKP265" s="277"/>
      <c r="OKQ265" s="277"/>
      <c r="OKR265" s="277"/>
      <c r="OKS265" s="277"/>
      <c r="OKT265" s="277"/>
      <c r="OKU265" s="277"/>
      <c r="OKV265" s="402"/>
      <c r="OKW265" s="404"/>
      <c r="OKX265" s="49"/>
      <c r="OKY265" s="49"/>
      <c r="OKZ265" s="49"/>
      <c r="OLA265" s="99"/>
      <c r="OLB265" s="98"/>
      <c r="OLC265" s="49"/>
      <c r="OLD265" s="405"/>
      <c r="OLE265" s="405"/>
      <c r="OLF265" s="277"/>
      <c r="OLG265" s="277"/>
      <c r="OLH265" s="277"/>
      <c r="OLI265" s="277"/>
      <c r="OLJ265" s="277"/>
      <c r="OLK265" s="277"/>
      <c r="OLL265" s="277"/>
      <c r="OLM265" s="277"/>
      <c r="OLN265" s="402"/>
      <c r="OLO265" s="404"/>
      <c r="OLP265" s="49"/>
      <c r="OLQ265" s="49"/>
      <c r="OLR265" s="49"/>
      <c r="OLS265" s="99"/>
      <c r="OLT265" s="98"/>
      <c r="OLU265" s="49"/>
      <c r="OLV265" s="405"/>
      <c r="OLW265" s="405"/>
      <c r="OLX265" s="277"/>
      <c r="OLY265" s="277"/>
      <c r="OLZ265" s="277"/>
      <c r="OMA265" s="277"/>
      <c r="OMB265" s="277"/>
      <c r="OMC265" s="277"/>
      <c r="OMD265" s="277"/>
      <c r="OME265" s="277"/>
      <c r="OMF265" s="402"/>
      <c r="OMG265" s="404"/>
      <c r="OMH265" s="49"/>
      <c r="OMI265" s="49"/>
      <c r="OMJ265" s="49"/>
      <c r="OMK265" s="99"/>
      <c r="OML265" s="98"/>
      <c r="OMM265" s="49"/>
      <c r="OMN265" s="405"/>
      <c r="OMO265" s="405"/>
      <c r="OMP265" s="277"/>
      <c r="OMQ265" s="277"/>
      <c r="OMR265" s="277"/>
      <c r="OMS265" s="277"/>
      <c r="OMT265" s="277"/>
      <c r="OMU265" s="277"/>
      <c r="OMV265" s="277"/>
      <c r="OMW265" s="277"/>
      <c r="OMX265" s="402"/>
      <c r="OMY265" s="404"/>
      <c r="OMZ265" s="49"/>
      <c r="ONA265" s="49"/>
      <c r="ONB265" s="49"/>
      <c r="ONC265" s="99"/>
      <c r="OND265" s="98"/>
      <c r="ONE265" s="49"/>
      <c r="ONF265" s="405"/>
      <c r="ONG265" s="405"/>
      <c r="ONH265" s="277"/>
      <c r="ONI265" s="277"/>
      <c r="ONJ265" s="277"/>
      <c r="ONK265" s="277"/>
      <c r="ONL265" s="277"/>
      <c r="ONM265" s="277"/>
      <c r="ONN265" s="277"/>
      <c r="ONO265" s="277"/>
      <c r="ONP265" s="402"/>
      <c r="ONQ265" s="404"/>
      <c r="ONR265" s="49"/>
      <c r="ONS265" s="49"/>
      <c r="ONT265" s="49"/>
      <c r="ONU265" s="99"/>
      <c r="ONV265" s="98"/>
      <c r="ONW265" s="49"/>
      <c r="ONX265" s="405"/>
      <c r="ONY265" s="405"/>
      <c r="ONZ265" s="277"/>
      <c r="OOA265" s="277"/>
      <c r="OOB265" s="277"/>
      <c r="OOC265" s="277"/>
      <c r="OOD265" s="277"/>
      <c r="OOE265" s="277"/>
      <c r="OOF265" s="277"/>
      <c r="OOG265" s="277"/>
      <c r="OOH265" s="402"/>
      <c r="OOI265" s="404"/>
      <c r="OOJ265" s="49"/>
      <c r="OOK265" s="49"/>
      <c r="OOL265" s="49"/>
      <c r="OOM265" s="99"/>
      <c r="OON265" s="98"/>
      <c r="OOO265" s="49"/>
      <c r="OOP265" s="405"/>
      <c r="OOQ265" s="405"/>
      <c r="OOR265" s="277"/>
      <c r="OOS265" s="277"/>
      <c r="OOT265" s="277"/>
      <c r="OOU265" s="277"/>
      <c r="OOV265" s="277"/>
      <c r="OOW265" s="277"/>
      <c r="OOX265" s="277"/>
      <c r="OOY265" s="277"/>
      <c r="OOZ265" s="402"/>
      <c r="OPA265" s="404"/>
      <c r="OPB265" s="49"/>
      <c r="OPC265" s="49"/>
      <c r="OPD265" s="49"/>
      <c r="OPE265" s="99"/>
      <c r="OPF265" s="98"/>
      <c r="OPG265" s="49"/>
      <c r="OPH265" s="405"/>
      <c r="OPI265" s="405"/>
      <c r="OPJ265" s="277"/>
      <c r="OPK265" s="277"/>
      <c r="OPL265" s="277"/>
      <c r="OPM265" s="277"/>
      <c r="OPN265" s="277"/>
      <c r="OPO265" s="277"/>
      <c r="OPP265" s="277"/>
      <c r="OPQ265" s="277"/>
      <c r="OPR265" s="402"/>
      <c r="OPS265" s="404"/>
      <c r="OPT265" s="49"/>
      <c r="OPU265" s="49"/>
      <c r="OPV265" s="49"/>
      <c r="OPW265" s="99"/>
      <c r="OPX265" s="98"/>
      <c r="OPY265" s="49"/>
      <c r="OPZ265" s="405"/>
      <c r="OQA265" s="405"/>
      <c r="OQB265" s="277"/>
      <c r="OQC265" s="277"/>
      <c r="OQD265" s="277"/>
      <c r="OQE265" s="277"/>
      <c r="OQF265" s="277"/>
      <c r="OQG265" s="277"/>
      <c r="OQH265" s="277"/>
      <c r="OQI265" s="277"/>
      <c r="OQJ265" s="402"/>
      <c r="OQK265" s="404"/>
      <c r="OQL265" s="49"/>
      <c r="OQM265" s="49"/>
      <c r="OQN265" s="49"/>
      <c r="OQO265" s="99"/>
      <c r="OQP265" s="98"/>
      <c r="OQQ265" s="49"/>
      <c r="OQR265" s="405"/>
      <c r="OQS265" s="405"/>
      <c r="OQT265" s="277"/>
      <c r="OQU265" s="277"/>
      <c r="OQV265" s="277"/>
      <c r="OQW265" s="277"/>
      <c r="OQX265" s="277"/>
      <c r="OQY265" s="277"/>
      <c r="OQZ265" s="277"/>
      <c r="ORA265" s="277"/>
      <c r="ORB265" s="402"/>
      <c r="ORC265" s="404"/>
      <c r="ORD265" s="49"/>
      <c r="ORE265" s="49"/>
      <c r="ORF265" s="49"/>
      <c r="ORG265" s="99"/>
      <c r="ORH265" s="98"/>
      <c r="ORI265" s="49"/>
      <c r="ORJ265" s="405"/>
      <c r="ORK265" s="405"/>
      <c r="ORL265" s="277"/>
      <c r="ORM265" s="277"/>
      <c r="ORN265" s="277"/>
      <c r="ORO265" s="277"/>
      <c r="ORP265" s="277"/>
      <c r="ORQ265" s="277"/>
      <c r="ORR265" s="277"/>
      <c r="ORS265" s="277"/>
      <c r="ORT265" s="402"/>
      <c r="ORU265" s="404"/>
      <c r="ORV265" s="49"/>
      <c r="ORW265" s="49"/>
      <c r="ORX265" s="49"/>
      <c r="ORY265" s="99"/>
      <c r="ORZ265" s="98"/>
      <c r="OSA265" s="49"/>
      <c r="OSB265" s="405"/>
      <c r="OSC265" s="405"/>
      <c r="OSD265" s="277"/>
      <c r="OSE265" s="277"/>
      <c r="OSF265" s="277"/>
      <c r="OSG265" s="277"/>
      <c r="OSH265" s="277"/>
      <c r="OSI265" s="277"/>
      <c r="OSJ265" s="277"/>
      <c r="OSK265" s="277"/>
      <c r="OSL265" s="402"/>
      <c r="OSM265" s="404"/>
      <c r="OSN265" s="49"/>
      <c r="OSO265" s="49"/>
      <c r="OSP265" s="49"/>
      <c r="OSQ265" s="99"/>
      <c r="OSR265" s="98"/>
      <c r="OSS265" s="49"/>
      <c r="OST265" s="405"/>
      <c r="OSU265" s="405"/>
      <c r="OSV265" s="277"/>
      <c r="OSW265" s="277"/>
      <c r="OSX265" s="277"/>
      <c r="OSY265" s="277"/>
      <c r="OSZ265" s="277"/>
      <c r="OTA265" s="277"/>
      <c r="OTB265" s="277"/>
      <c r="OTC265" s="277"/>
      <c r="OTD265" s="402"/>
      <c r="OTE265" s="404"/>
      <c r="OTF265" s="49"/>
      <c r="OTG265" s="49"/>
      <c r="OTH265" s="49"/>
      <c r="OTI265" s="99"/>
      <c r="OTJ265" s="98"/>
      <c r="OTK265" s="49"/>
      <c r="OTL265" s="405"/>
      <c r="OTM265" s="405"/>
      <c r="OTN265" s="277"/>
      <c r="OTO265" s="277"/>
      <c r="OTP265" s="277"/>
      <c r="OTQ265" s="277"/>
      <c r="OTR265" s="277"/>
      <c r="OTS265" s="277"/>
      <c r="OTT265" s="277"/>
      <c r="OTU265" s="277"/>
      <c r="OTV265" s="402"/>
      <c r="OTW265" s="404"/>
      <c r="OTX265" s="49"/>
      <c r="OTY265" s="49"/>
      <c r="OTZ265" s="49"/>
      <c r="OUA265" s="99"/>
      <c r="OUB265" s="98"/>
      <c r="OUC265" s="49"/>
      <c r="OUD265" s="405"/>
      <c r="OUE265" s="405"/>
      <c r="OUF265" s="277"/>
      <c r="OUG265" s="277"/>
      <c r="OUH265" s="277"/>
      <c r="OUI265" s="277"/>
      <c r="OUJ265" s="277"/>
      <c r="OUK265" s="277"/>
      <c r="OUL265" s="277"/>
      <c r="OUM265" s="277"/>
      <c r="OUN265" s="402"/>
      <c r="OUO265" s="404"/>
      <c r="OUP265" s="49"/>
      <c r="OUQ265" s="49"/>
      <c r="OUR265" s="49"/>
      <c r="OUS265" s="99"/>
      <c r="OUT265" s="98"/>
      <c r="OUU265" s="49"/>
      <c r="OUV265" s="405"/>
      <c r="OUW265" s="405"/>
      <c r="OUX265" s="277"/>
      <c r="OUY265" s="277"/>
      <c r="OUZ265" s="277"/>
      <c r="OVA265" s="277"/>
      <c r="OVB265" s="277"/>
      <c r="OVC265" s="277"/>
      <c r="OVD265" s="277"/>
      <c r="OVE265" s="277"/>
      <c r="OVF265" s="402"/>
      <c r="OVG265" s="404"/>
      <c r="OVH265" s="49"/>
      <c r="OVI265" s="49"/>
      <c r="OVJ265" s="49"/>
      <c r="OVK265" s="99"/>
      <c r="OVL265" s="98"/>
      <c r="OVM265" s="49"/>
      <c r="OVN265" s="405"/>
      <c r="OVO265" s="405"/>
      <c r="OVP265" s="277"/>
      <c r="OVQ265" s="277"/>
      <c r="OVR265" s="277"/>
      <c r="OVS265" s="277"/>
      <c r="OVT265" s="277"/>
      <c r="OVU265" s="277"/>
      <c r="OVV265" s="277"/>
      <c r="OVW265" s="277"/>
      <c r="OVX265" s="402"/>
      <c r="OVY265" s="404"/>
      <c r="OVZ265" s="49"/>
      <c r="OWA265" s="49"/>
      <c r="OWB265" s="49"/>
      <c r="OWC265" s="99"/>
      <c r="OWD265" s="98"/>
      <c r="OWE265" s="49"/>
      <c r="OWF265" s="405"/>
      <c r="OWG265" s="405"/>
      <c r="OWH265" s="277"/>
      <c r="OWI265" s="277"/>
      <c r="OWJ265" s="277"/>
      <c r="OWK265" s="277"/>
      <c r="OWL265" s="277"/>
      <c r="OWM265" s="277"/>
      <c r="OWN265" s="277"/>
      <c r="OWO265" s="277"/>
      <c r="OWP265" s="402"/>
      <c r="OWQ265" s="404"/>
      <c r="OWR265" s="49"/>
      <c r="OWS265" s="49"/>
      <c r="OWT265" s="49"/>
      <c r="OWU265" s="99"/>
      <c r="OWV265" s="98"/>
      <c r="OWW265" s="49"/>
      <c r="OWX265" s="405"/>
      <c r="OWY265" s="405"/>
      <c r="OWZ265" s="277"/>
      <c r="OXA265" s="277"/>
      <c r="OXB265" s="277"/>
      <c r="OXC265" s="277"/>
      <c r="OXD265" s="277"/>
      <c r="OXE265" s="277"/>
      <c r="OXF265" s="277"/>
      <c r="OXG265" s="277"/>
      <c r="OXH265" s="402"/>
      <c r="OXI265" s="404"/>
      <c r="OXJ265" s="49"/>
      <c r="OXK265" s="49"/>
      <c r="OXL265" s="49"/>
      <c r="OXM265" s="99"/>
      <c r="OXN265" s="98"/>
      <c r="OXO265" s="49"/>
      <c r="OXP265" s="405"/>
      <c r="OXQ265" s="405"/>
      <c r="OXR265" s="277"/>
      <c r="OXS265" s="277"/>
      <c r="OXT265" s="277"/>
      <c r="OXU265" s="277"/>
      <c r="OXV265" s="277"/>
      <c r="OXW265" s="277"/>
      <c r="OXX265" s="277"/>
      <c r="OXY265" s="277"/>
      <c r="OXZ265" s="402"/>
      <c r="OYA265" s="404"/>
      <c r="OYB265" s="49"/>
      <c r="OYC265" s="49"/>
      <c r="OYD265" s="49"/>
      <c r="OYE265" s="99"/>
      <c r="OYF265" s="98"/>
      <c r="OYG265" s="49"/>
      <c r="OYH265" s="405"/>
      <c r="OYI265" s="405"/>
      <c r="OYJ265" s="277"/>
      <c r="OYK265" s="277"/>
      <c r="OYL265" s="277"/>
      <c r="OYM265" s="277"/>
      <c r="OYN265" s="277"/>
      <c r="OYO265" s="277"/>
      <c r="OYP265" s="277"/>
      <c r="OYQ265" s="277"/>
      <c r="OYR265" s="402"/>
      <c r="OYS265" s="404"/>
      <c r="OYT265" s="49"/>
      <c r="OYU265" s="49"/>
      <c r="OYV265" s="49"/>
      <c r="OYW265" s="99"/>
      <c r="OYX265" s="98"/>
      <c r="OYY265" s="49"/>
      <c r="OYZ265" s="405"/>
      <c r="OZA265" s="405"/>
      <c r="OZB265" s="277"/>
      <c r="OZC265" s="277"/>
      <c r="OZD265" s="277"/>
      <c r="OZE265" s="277"/>
      <c r="OZF265" s="277"/>
      <c r="OZG265" s="277"/>
      <c r="OZH265" s="277"/>
      <c r="OZI265" s="277"/>
      <c r="OZJ265" s="402"/>
      <c r="OZK265" s="404"/>
      <c r="OZL265" s="49"/>
      <c r="OZM265" s="49"/>
      <c r="OZN265" s="49"/>
      <c r="OZO265" s="99"/>
      <c r="OZP265" s="98"/>
      <c r="OZQ265" s="49"/>
      <c r="OZR265" s="405"/>
      <c r="OZS265" s="405"/>
      <c r="OZT265" s="277"/>
      <c r="OZU265" s="277"/>
      <c r="OZV265" s="277"/>
      <c r="OZW265" s="277"/>
      <c r="OZX265" s="277"/>
      <c r="OZY265" s="277"/>
      <c r="OZZ265" s="277"/>
      <c r="PAA265" s="277"/>
      <c r="PAB265" s="402"/>
      <c r="PAC265" s="404"/>
      <c r="PAD265" s="49"/>
      <c r="PAE265" s="49"/>
      <c r="PAF265" s="49"/>
      <c r="PAG265" s="99"/>
      <c r="PAH265" s="98"/>
      <c r="PAI265" s="49"/>
      <c r="PAJ265" s="405"/>
      <c r="PAK265" s="405"/>
      <c r="PAL265" s="277"/>
      <c r="PAM265" s="277"/>
      <c r="PAN265" s="277"/>
      <c r="PAO265" s="277"/>
      <c r="PAP265" s="277"/>
      <c r="PAQ265" s="277"/>
      <c r="PAR265" s="277"/>
      <c r="PAS265" s="277"/>
      <c r="PAT265" s="402"/>
      <c r="PAU265" s="404"/>
      <c r="PAV265" s="49"/>
      <c r="PAW265" s="49"/>
      <c r="PAX265" s="49"/>
      <c r="PAY265" s="99"/>
      <c r="PAZ265" s="98"/>
      <c r="PBA265" s="49"/>
      <c r="PBB265" s="405"/>
      <c r="PBC265" s="405"/>
      <c r="PBD265" s="277"/>
      <c r="PBE265" s="277"/>
      <c r="PBF265" s="277"/>
      <c r="PBG265" s="277"/>
      <c r="PBH265" s="277"/>
      <c r="PBI265" s="277"/>
      <c r="PBJ265" s="277"/>
      <c r="PBK265" s="277"/>
      <c r="PBL265" s="402"/>
      <c r="PBM265" s="404"/>
      <c r="PBN265" s="49"/>
      <c r="PBO265" s="49"/>
      <c r="PBP265" s="49"/>
      <c r="PBQ265" s="99"/>
      <c r="PBR265" s="98"/>
      <c r="PBS265" s="49"/>
      <c r="PBT265" s="405"/>
      <c r="PBU265" s="405"/>
      <c r="PBV265" s="277"/>
      <c r="PBW265" s="277"/>
      <c r="PBX265" s="277"/>
      <c r="PBY265" s="277"/>
      <c r="PBZ265" s="277"/>
      <c r="PCA265" s="277"/>
      <c r="PCB265" s="277"/>
      <c r="PCC265" s="277"/>
      <c r="PCD265" s="402"/>
      <c r="PCE265" s="404"/>
      <c r="PCF265" s="49"/>
      <c r="PCG265" s="49"/>
      <c r="PCH265" s="49"/>
      <c r="PCI265" s="99"/>
      <c r="PCJ265" s="98"/>
      <c r="PCK265" s="49"/>
      <c r="PCL265" s="405"/>
      <c r="PCM265" s="405"/>
      <c r="PCN265" s="277"/>
      <c r="PCO265" s="277"/>
      <c r="PCP265" s="277"/>
      <c r="PCQ265" s="277"/>
      <c r="PCR265" s="277"/>
      <c r="PCS265" s="277"/>
      <c r="PCT265" s="277"/>
      <c r="PCU265" s="277"/>
      <c r="PCV265" s="402"/>
      <c r="PCW265" s="404"/>
      <c r="PCX265" s="49"/>
      <c r="PCY265" s="49"/>
      <c r="PCZ265" s="49"/>
      <c r="PDA265" s="99"/>
      <c r="PDB265" s="98"/>
      <c r="PDC265" s="49"/>
      <c r="PDD265" s="405"/>
      <c r="PDE265" s="405"/>
      <c r="PDF265" s="277"/>
      <c r="PDG265" s="277"/>
      <c r="PDH265" s="277"/>
      <c r="PDI265" s="277"/>
      <c r="PDJ265" s="277"/>
      <c r="PDK265" s="277"/>
      <c r="PDL265" s="277"/>
      <c r="PDM265" s="277"/>
      <c r="PDN265" s="402"/>
      <c r="PDO265" s="404"/>
      <c r="PDP265" s="49"/>
      <c r="PDQ265" s="49"/>
      <c r="PDR265" s="49"/>
      <c r="PDS265" s="99"/>
      <c r="PDT265" s="98"/>
      <c r="PDU265" s="49"/>
      <c r="PDV265" s="405"/>
      <c r="PDW265" s="405"/>
      <c r="PDX265" s="277"/>
      <c r="PDY265" s="277"/>
      <c r="PDZ265" s="277"/>
      <c r="PEA265" s="277"/>
      <c r="PEB265" s="277"/>
      <c r="PEC265" s="277"/>
      <c r="PED265" s="277"/>
      <c r="PEE265" s="277"/>
      <c r="PEF265" s="402"/>
      <c r="PEG265" s="404"/>
      <c r="PEH265" s="49"/>
      <c r="PEI265" s="49"/>
      <c r="PEJ265" s="49"/>
      <c r="PEK265" s="99"/>
      <c r="PEL265" s="98"/>
      <c r="PEM265" s="49"/>
      <c r="PEN265" s="405"/>
      <c r="PEO265" s="405"/>
      <c r="PEP265" s="277"/>
      <c r="PEQ265" s="277"/>
      <c r="PER265" s="277"/>
      <c r="PES265" s="277"/>
      <c r="PET265" s="277"/>
      <c r="PEU265" s="277"/>
      <c r="PEV265" s="277"/>
      <c r="PEW265" s="277"/>
      <c r="PEX265" s="402"/>
      <c r="PEY265" s="404"/>
      <c r="PEZ265" s="49"/>
      <c r="PFA265" s="49"/>
      <c r="PFB265" s="49"/>
      <c r="PFC265" s="99"/>
      <c r="PFD265" s="98"/>
      <c r="PFE265" s="49"/>
      <c r="PFF265" s="405"/>
      <c r="PFG265" s="405"/>
      <c r="PFH265" s="277"/>
      <c r="PFI265" s="277"/>
      <c r="PFJ265" s="277"/>
      <c r="PFK265" s="277"/>
      <c r="PFL265" s="277"/>
      <c r="PFM265" s="277"/>
      <c r="PFN265" s="277"/>
      <c r="PFO265" s="277"/>
      <c r="PFP265" s="402"/>
      <c r="PFQ265" s="404"/>
      <c r="PFR265" s="49"/>
      <c r="PFS265" s="49"/>
      <c r="PFT265" s="49"/>
      <c r="PFU265" s="99"/>
      <c r="PFV265" s="98"/>
      <c r="PFW265" s="49"/>
      <c r="PFX265" s="405"/>
      <c r="PFY265" s="405"/>
      <c r="PFZ265" s="277"/>
      <c r="PGA265" s="277"/>
      <c r="PGB265" s="277"/>
      <c r="PGC265" s="277"/>
      <c r="PGD265" s="277"/>
      <c r="PGE265" s="277"/>
      <c r="PGF265" s="277"/>
      <c r="PGG265" s="277"/>
      <c r="PGH265" s="402"/>
      <c r="PGI265" s="404"/>
      <c r="PGJ265" s="49"/>
      <c r="PGK265" s="49"/>
      <c r="PGL265" s="49"/>
      <c r="PGM265" s="99"/>
      <c r="PGN265" s="98"/>
      <c r="PGO265" s="49"/>
      <c r="PGP265" s="405"/>
      <c r="PGQ265" s="405"/>
      <c r="PGR265" s="277"/>
      <c r="PGS265" s="277"/>
      <c r="PGT265" s="277"/>
      <c r="PGU265" s="277"/>
      <c r="PGV265" s="277"/>
      <c r="PGW265" s="277"/>
      <c r="PGX265" s="277"/>
      <c r="PGY265" s="277"/>
      <c r="PGZ265" s="402"/>
      <c r="PHA265" s="404"/>
      <c r="PHB265" s="49"/>
      <c r="PHC265" s="49"/>
      <c r="PHD265" s="49"/>
      <c r="PHE265" s="99"/>
      <c r="PHF265" s="98"/>
      <c r="PHG265" s="49"/>
      <c r="PHH265" s="405"/>
      <c r="PHI265" s="405"/>
      <c r="PHJ265" s="277"/>
      <c r="PHK265" s="277"/>
      <c r="PHL265" s="277"/>
      <c r="PHM265" s="277"/>
      <c r="PHN265" s="277"/>
      <c r="PHO265" s="277"/>
      <c r="PHP265" s="277"/>
      <c r="PHQ265" s="277"/>
      <c r="PHR265" s="402"/>
      <c r="PHS265" s="404"/>
      <c r="PHT265" s="49"/>
      <c r="PHU265" s="49"/>
      <c r="PHV265" s="49"/>
      <c r="PHW265" s="99"/>
      <c r="PHX265" s="98"/>
      <c r="PHY265" s="49"/>
      <c r="PHZ265" s="405"/>
      <c r="PIA265" s="405"/>
      <c r="PIB265" s="277"/>
      <c r="PIC265" s="277"/>
      <c r="PID265" s="277"/>
      <c r="PIE265" s="277"/>
      <c r="PIF265" s="277"/>
      <c r="PIG265" s="277"/>
      <c r="PIH265" s="277"/>
      <c r="PII265" s="277"/>
      <c r="PIJ265" s="402"/>
      <c r="PIK265" s="404"/>
      <c r="PIL265" s="49"/>
      <c r="PIM265" s="49"/>
      <c r="PIN265" s="49"/>
      <c r="PIO265" s="99"/>
      <c r="PIP265" s="98"/>
      <c r="PIQ265" s="49"/>
      <c r="PIR265" s="405"/>
      <c r="PIS265" s="405"/>
      <c r="PIT265" s="277"/>
      <c r="PIU265" s="277"/>
      <c r="PIV265" s="277"/>
      <c r="PIW265" s="277"/>
      <c r="PIX265" s="277"/>
      <c r="PIY265" s="277"/>
      <c r="PIZ265" s="277"/>
      <c r="PJA265" s="277"/>
      <c r="PJB265" s="402"/>
      <c r="PJC265" s="404"/>
      <c r="PJD265" s="49"/>
      <c r="PJE265" s="49"/>
      <c r="PJF265" s="49"/>
      <c r="PJG265" s="99"/>
      <c r="PJH265" s="98"/>
      <c r="PJI265" s="49"/>
      <c r="PJJ265" s="405"/>
      <c r="PJK265" s="405"/>
      <c r="PJL265" s="277"/>
      <c r="PJM265" s="277"/>
      <c r="PJN265" s="277"/>
      <c r="PJO265" s="277"/>
      <c r="PJP265" s="277"/>
      <c r="PJQ265" s="277"/>
      <c r="PJR265" s="277"/>
      <c r="PJS265" s="277"/>
      <c r="PJT265" s="402"/>
      <c r="PJU265" s="404"/>
      <c r="PJV265" s="49"/>
      <c r="PJW265" s="49"/>
      <c r="PJX265" s="49"/>
      <c r="PJY265" s="99"/>
      <c r="PJZ265" s="98"/>
      <c r="PKA265" s="49"/>
      <c r="PKB265" s="405"/>
      <c r="PKC265" s="405"/>
      <c r="PKD265" s="277"/>
      <c r="PKE265" s="277"/>
      <c r="PKF265" s="277"/>
      <c r="PKG265" s="277"/>
      <c r="PKH265" s="277"/>
      <c r="PKI265" s="277"/>
      <c r="PKJ265" s="277"/>
      <c r="PKK265" s="277"/>
      <c r="PKL265" s="402"/>
      <c r="PKM265" s="404"/>
      <c r="PKN265" s="49"/>
      <c r="PKO265" s="49"/>
      <c r="PKP265" s="49"/>
      <c r="PKQ265" s="99"/>
      <c r="PKR265" s="98"/>
      <c r="PKS265" s="49"/>
      <c r="PKT265" s="405"/>
      <c r="PKU265" s="405"/>
      <c r="PKV265" s="277"/>
      <c r="PKW265" s="277"/>
      <c r="PKX265" s="277"/>
      <c r="PKY265" s="277"/>
      <c r="PKZ265" s="277"/>
      <c r="PLA265" s="277"/>
      <c r="PLB265" s="277"/>
      <c r="PLC265" s="277"/>
      <c r="PLD265" s="402"/>
      <c r="PLE265" s="404"/>
      <c r="PLF265" s="49"/>
      <c r="PLG265" s="49"/>
      <c r="PLH265" s="49"/>
      <c r="PLI265" s="99"/>
      <c r="PLJ265" s="98"/>
      <c r="PLK265" s="49"/>
      <c r="PLL265" s="405"/>
      <c r="PLM265" s="405"/>
      <c r="PLN265" s="277"/>
      <c r="PLO265" s="277"/>
      <c r="PLP265" s="277"/>
      <c r="PLQ265" s="277"/>
      <c r="PLR265" s="277"/>
      <c r="PLS265" s="277"/>
      <c r="PLT265" s="277"/>
      <c r="PLU265" s="277"/>
      <c r="PLV265" s="402"/>
      <c r="PLW265" s="404"/>
      <c r="PLX265" s="49"/>
      <c r="PLY265" s="49"/>
      <c r="PLZ265" s="49"/>
      <c r="PMA265" s="99"/>
      <c r="PMB265" s="98"/>
      <c r="PMC265" s="49"/>
      <c r="PMD265" s="405"/>
      <c r="PME265" s="405"/>
      <c r="PMF265" s="277"/>
      <c r="PMG265" s="277"/>
      <c r="PMH265" s="277"/>
      <c r="PMI265" s="277"/>
      <c r="PMJ265" s="277"/>
      <c r="PMK265" s="277"/>
      <c r="PML265" s="277"/>
      <c r="PMM265" s="277"/>
      <c r="PMN265" s="402"/>
      <c r="PMO265" s="404"/>
      <c r="PMP265" s="49"/>
      <c r="PMQ265" s="49"/>
      <c r="PMR265" s="49"/>
      <c r="PMS265" s="99"/>
      <c r="PMT265" s="98"/>
      <c r="PMU265" s="49"/>
      <c r="PMV265" s="405"/>
      <c r="PMW265" s="405"/>
      <c r="PMX265" s="277"/>
      <c r="PMY265" s="277"/>
      <c r="PMZ265" s="277"/>
      <c r="PNA265" s="277"/>
      <c r="PNB265" s="277"/>
      <c r="PNC265" s="277"/>
      <c r="PND265" s="277"/>
      <c r="PNE265" s="277"/>
      <c r="PNF265" s="402"/>
      <c r="PNG265" s="404"/>
      <c r="PNH265" s="49"/>
      <c r="PNI265" s="49"/>
      <c r="PNJ265" s="49"/>
      <c r="PNK265" s="99"/>
      <c r="PNL265" s="98"/>
      <c r="PNM265" s="49"/>
      <c r="PNN265" s="405"/>
      <c r="PNO265" s="405"/>
      <c r="PNP265" s="277"/>
      <c r="PNQ265" s="277"/>
      <c r="PNR265" s="277"/>
      <c r="PNS265" s="277"/>
      <c r="PNT265" s="277"/>
      <c r="PNU265" s="277"/>
      <c r="PNV265" s="277"/>
      <c r="PNW265" s="277"/>
      <c r="PNX265" s="402"/>
      <c r="PNY265" s="404"/>
      <c r="PNZ265" s="49"/>
      <c r="POA265" s="49"/>
      <c r="POB265" s="49"/>
      <c r="POC265" s="99"/>
      <c r="POD265" s="98"/>
      <c r="POE265" s="49"/>
      <c r="POF265" s="405"/>
      <c r="POG265" s="405"/>
      <c r="POH265" s="277"/>
      <c r="POI265" s="277"/>
      <c r="POJ265" s="277"/>
      <c r="POK265" s="277"/>
      <c r="POL265" s="277"/>
      <c r="POM265" s="277"/>
      <c r="PON265" s="277"/>
      <c r="POO265" s="277"/>
      <c r="POP265" s="402"/>
      <c r="POQ265" s="404"/>
      <c r="POR265" s="49"/>
      <c r="POS265" s="49"/>
      <c r="POT265" s="49"/>
      <c r="POU265" s="99"/>
      <c r="POV265" s="98"/>
      <c r="POW265" s="49"/>
      <c r="POX265" s="405"/>
      <c r="POY265" s="405"/>
      <c r="POZ265" s="277"/>
      <c r="PPA265" s="277"/>
      <c r="PPB265" s="277"/>
      <c r="PPC265" s="277"/>
      <c r="PPD265" s="277"/>
      <c r="PPE265" s="277"/>
      <c r="PPF265" s="277"/>
      <c r="PPG265" s="277"/>
      <c r="PPH265" s="402"/>
      <c r="PPI265" s="404"/>
      <c r="PPJ265" s="49"/>
      <c r="PPK265" s="49"/>
      <c r="PPL265" s="49"/>
      <c r="PPM265" s="99"/>
      <c r="PPN265" s="98"/>
      <c r="PPO265" s="49"/>
      <c r="PPP265" s="405"/>
      <c r="PPQ265" s="405"/>
      <c r="PPR265" s="277"/>
      <c r="PPS265" s="277"/>
      <c r="PPT265" s="277"/>
      <c r="PPU265" s="277"/>
      <c r="PPV265" s="277"/>
      <c r="PPW265" s="277"/>
      <c r="PPX265" s="277"/>
      <c r="PPY265" s="277"/>
      <c r="PPZ265" s="402"/>
      <c r="PQA265" s="404"/>
      <c r="PQB265" s="49"/>
      <c r="PQC265" s="49"/>
      <c r="PQD265" s="49"/>
      <c r="PQE265" s="99"/>
      <c r="PQF265" s="98"/>
      <c r="PQG265" s="49"/>
      <c r="PQH265" s="405"/>
      <c r="PQI265" s="405"/>
      <c r="PQJ265" s="277"/>
      <c r="PQK265" s="277"/>
      <c r="PQL265" s="277"/>
      <c r="PQM265" s="277"/>
      <c r="PQN265" s="277"/>
      <c r="PQO265" s="277"/>
      <c r="PQP265" s="277"/>
      <c r="PQQ265" s="277"/>
      <c r="PQR265" s="402"/>
      <c r="PQS265" s="404"/>
      <c r="PQT265" s="49"/>
      <c r="PQU265" s="49"/>
      <c r="PQV265" s="49"/>
      <c r="PQW265" s="99"/>
      <c r="PQX265" s="98"/>
      <c r="PQY265" s="49"/>
      <c r="PQZ265" s="405"/>
      <c r="PRA265" s="405"/>
      <c r="PRB265" s="277"/>
      <c r="PRC265" s="277"/>
      <c r="PRD265" s="277"/>
      <c r="PRE265" s="277"/>
      <c r="PRF265" s="277"/>
      <c r="PRG265" s="277"/>
      <c r="PRH265" s="277"/>
      <c r="PRI265" s="277"/>
      <c r="PRJ265" s="402"/>
      <c r="PRK265" s="404"/>
      <c r="PRL265" s="49"/>
      <c r="PRM265" s="49"/>
      <c r="PRN265" s="49"/>
      <c r="PRO265" s="99"/>
      <c r="PRP265" s="98"/>
      <c r="PRQ265" s="49"/>
      <c r="PRR265" s="405"/>
      <c r="PRS265" s="405"/>
      <c r="PRT265" s="277"/>
      <c r="PRU265" s="277"/>
      <c r="PRV265" s="277"/>
      <c r="PRW265" s="277"/>
      <c r="PRX265" s="277"/>
      <c r="PRY265" s="277"/>
      <c r="PRZ265" s="277"/>
      <c r="PSA265" s="277"/>
      <c r="PSB265" s="402"/>
      <c r="PSC265" s="404"/>
      <c r="PSD265" s="49"/>
      <c r="PSE265" s="49"/>
      <c r="PSF265" s="49"/>
      <c r="PSG265" s="99"/>
      <c r="PSH265" s="98"/>
      <c r="PSI265" s="49"/>
      <c r="PSJ265" s="405"/>
      <c r="PSK265" s="405"/>
      <c r="PSL265" s="277"/>
      <c r="PSM265" s="277"/>
      <c r="PSN265" s="277"/>
      <c r="PSO265" s="277"/>
      <c r="PSP265" s="277"/>
      <c r="PSQ265" s="277"/>
      <c r="PSR265" s="277"/>
      <c r="PSS265" s="277"/>
      <c r="PST265" s="402"/>
      <c r="PSU265" s="404"/>
      <c r="PSV265" s="49"/>
      <c r="PSW265" s="49"/>
      <c r="PSX265" s="49"/>
      <c r="PSY265" s="99"/>
      <c r="PSZ265" s="98"/>
      <c r="PTA265" s="49"/>
      <c r="PTB265" s="405"/>
      <c r="PTC265" s="405"/>
      <c r="PTD265" s="277"/>
      <c r="PTE265" s="277"/>
      <c r="PTF265" s="277"/>
      <c r="PTG265" s="277"/>
      <c r="PTH265" s="277"/>
      <c r="PTI265" s="277"/>
      <c r="PTJ265" s="277"/>
      <c r="PTK265" s="277"/>
      <c r="PTL265" s="402"/>
      <c r="PTM265" s="404"/>
      <c r="PTN265" s="49"/>
      <c r="PTO265" s="49"/>
      <c r="PTP265" s="49"/>
      <c r="PTQ265" s="99"/>
      <c r="PTR265" s="98"/>
      <c r="PTS265" s="49"/>
      <c r="PTT265" s="405"/>
      <c r="PTU265" s="405"/>
      <c r="PTV265" s="277"/>
      <c r="PTW265" s="277"/>
      <c r="PTX265" s="277"/>
      <c r="PTY265" s="277"/>
      <c r="PTZ265" s="277"/>
      <c r="PUA265" s="277"/>
      <c r="PUB265" s="277"/>
      <c r="PUC265" s="277"/>
      <c r="PUD265" s="402"/>
      <c r="PUE265" s="404"/>
      <c r="PUF265" s="49"/>
      <c r="PUG265" s="49"/>
      <c r="PUH265" s="49"/>
      <c r="PUI265" s="99"/>
      <c r="PUJ265" s="98"/>
      <c r="PUK265" s="49"/>
      <c r="PUL265" s="405"/>
      <c r="PUM265" s="405"/>
      <c r="PUN265" s="277"/>
      <c r="PUO265" s="277"/>
      <c r="PUP265" s="277"/>
      <c r="PUQ265" s="277"/>
      <c r="PUR265" s="277"/>
      <c r="PUS265" s="277"/>
      <c r="PUT265" s="277"/>
      <c r="PUU265" s="277"/>
      <c r="PUV265" s="402"/>
      <c r="PUW265" s="404"/>
      <c r="PUX265" s="49"/>
      <c r="PUY265" s="49"/>
      <c r="PUZ265" s="49"/>
      <c r="PVA265" s="99"/>
      <c r="PVB265" s="98"/>
      <c r="PVC265" s="49"/>
      <c r="PVD265" s="405"/>
      <c r="PVE265" s="405"/>
      <c r="PVF265" s="277"/>
      <c r="PVG265" s="277"/>
      <c r="PVH265" s="277"/>
      <c r="PVI265" s="277"/>
      <c r="PVJ265" s="277"/>
      <c r="PVK265" s="277"/>
      <c r="PVL265" s="277"/>
      <c r="PVM265" s="277"/>
      <c r="PVN265" s="402"/>
      <c r="PVO265" s="404"/>
      <c r="PVP265" s="49"/>
      <c r="PVQ265" s="49"/>
      <c r="PVR265" s="49"/>
      <c r="PVS265" s="99"/>
      <c r="PVT265" s="98"/>
      <c r="PVU265" s="49"/>
      <c r="PVV265" s="405"/>
      <c r="PVW265" s="405"/>
      <c r="PVX265" s="277"/>
      <c r="PVY265" s="277"/>
      <c r="PVZ265" s="277"/>
      <c r="PWA265" s="277"/>
      <c r="PWB265" s="277"/>
      <c r="PWC265" s="277"/>
      <c r="PWD265" s="277"/>
      <c r="PWE265" s="277"/>
      <c r="PWF265" s="402"/>
      <c r="PWG265" s="404"/>
      <c r="PWH265" s="49"/>
      <c r="PWI265" s="49"/>
      <c r="PWJ265" s="49"/>
      <c r="PWK265" s="99"/>
      <c r="PWL265" s="98"/>
      <c r="PWM265" s="49"/>
      <c r="PWN265" s="405"/>
      <c r="PWO265" s="405"/>
      <c r="PWP265" s="277"/>
      <c r="PWQ265" s="277"/>
      <c r="PWR265" s="277"/>
      <c r="PWS265" s="277"/>
      <c r="PWT265" s="277"/>
      <c r="PWU265" s="277"/>
      <c r="PWV265" s="277"/>
      <c r="PWW265" s="277"/>
      <c r="PWX265" s="402"/>
      <c r="PWY265" s="404"/>
      <c r="PWZ265" s="49"/>
      <c r="PXA265" s="49"/>
      <c r="PXB265" s="49"/>
      <c r="PXC265" s="99"/>
      <c r="PXD265" s="98"/>
      <c r="PXE265" s="49"/>
      <c r="PXF265" s="405"/>
      <c r="PXG265" s="405"/>
      <c r="PXH265" s="277"/>
      <c r="PXI265" s="277"/>
      <c r="PXJ265" s="277"/>
      <c r="PXK265" s="277"/>
      <c r="PXL265" s="277"/>
      <c r="PXM265" s="277"/>
      <c r="PXN265" s="277"/>
      <c r="PXO265" s="277"/>
      <c r="PXP265" s="402"/>
      <c r="PXQ265" s="404"/>
      <c r="PXR265" s="49"/>
      <c r="PXS265" s="49"/>
      <c r="PXT265" s="49"/>
      <c r="PXU265" s="99"/>
      <c r="PXV265" s="98"/>
      <c r="PXW265" s="49"/>
      <c r="PXX265" s="405"/>
      <c r="PXY265" s="405"/>
      <c r="PXZ265" s="277"/>
      <c r="PYA265" s="277"/>
      <c r="PYB265" s="277"/>
      <c r="PYC265" s="277"/>
      <c r="PYD265" s="277"/>
      <c r="PYE265" s="277"/>
      <c r="PYF265" s="277"/>
      <c r="PYG265" s="277"/>
      <c r="PYH265" s="402"/>
      <c r="PYI265" s="404"/>
      <c r="PYJ265" s="49"/>
      <c r="PYK265" s="49"/>
      <c r="PYL265" s="49"/>
      <c r="PYM265" s="99"/>
      <c r="PYN265" s="98"/>
      <c r="PYO265" s="49"/>
      <c r="PYP265" s="405"/>
      <c r="PYQ265" s="405"/>
      <c r="PYR265" s="277"/>
      <c r="PYS265" s="277"/>
      <c r="PYT265" s="277"/>
      <c r="PYU265" s="277"/>
      <c r="PYV265" s="277"/>
      <c r="PYW265" s="277"/>
      <c r="PYX265" s="277"/>
      <c r="PYY265" s="277"/>
      <c r="PYZ265" s="402"/>
      <c r="PZA265" s="404"/>
      <c r="PZB265" s="49"/>
      <c r="PZC265" s="49"/>
      <c r="PZD265" s="49"/>
      <c r="PZE265" s="99"/>
      <c r="PZF265" s="98"/>
      <c r="PZG265" s="49"/>
      <c r="PZH265" s="405"/>
      <c r="PZI265" s="405"/>
      <c r="PZJ265" s="277"/>
      <c r="PZK265" s="277"/>
      <c r="PZL265" s="277"/>
      <c r="PZM265" s="277"/>
      <c r="PZN265" s="277"/>
      <c r="PZO265" s="277"/>
      <c r="PZP265" s="277"/>
      <c r="PZQ265" s="277"/>
      <c r="PZR265" s="402"/>
      <c r="PZS265" s="404"/>
      <c r="PZT265" s="49"/>
      <c r="PZU265" s="49"/>
      <c r="PZV265" s="49"/>
      <c r="PZW265" s="99"/>
      <c r="PZX265" s="98"/>
      <c r="PZY265" s="49"/>
      <c r="PZZ265" s="405"/>
      <c r="QAA265" s="405"/>
      <c r="QAB265" s="277"/>
      <c r="QAC265" s="277"/>
      <c r="QAD265" s="277"/>
      <c r="QAE265" s="277"/>
      <c r="QAF265" s="277"/>
      <c r="QAG265" s="277"/>
      <c r="QAH265" s="277"/>
      <c r="QAI265" s="277"/>
      <c r="QAJ265" s="402"/>
      <c r="QAK265" s="404"/>
      <c r="QAL265" s="49"/>
      <c r="QAM265" s="49"/>
      <c r="QAN265" s="49"/>
      <c r="QAO265" s="99"/>
      <c r="QAP265" s="98"/>
      <c r="QAQ265" s="49"/>
      <c r="QAR265" s="405"/>
      <c r="QAS265" s="405"/>
      <c r="QAT265" s="277"/>
      <c r="QAU265" s="277"/>
      <c r="QAV265" s="277"/>
      <c r="QAW265" s="277"/>
      <c r="QAX265" s="277"/>
      <c r="QAY265" s="277"/>
      <c r="QAZ265" s="277"/>
      <c r="QBA265" s="277"/>
      <c r="QBB265" s="402"/>
      <c r="QBC265" s="404"/>
      <c r="QBD265" s="49"/>
      <c r="QBE265" s="49"/>
      <c r="QBF265" s="49"/>
      <c r="QBG265" s="99"/>
      <c r="QBH265" s="98"/>
      <c r="QBI265" s="49"/>
      <c r="QBJ265" s="405"/>
      <c r="QBK265" s="405"/>
      <c r="QBL265" s="277"/>
      <c r="QBM265" s="277"/>
      <c r="QBN265" s="277"/>
      <c r="QBO265" s="277"/>
      <c r="QBP265" s="277"/>
      <c r="QBQ265" s="277"/>
      <c r="QBR265" s="277"/>
      <c r="QBS265" s="277"/>
      <c r="QBT265" s="402"/>
      <c r="QBU265" s="404"/>
      <c r="QBV265" s="49"/>
      <c r="QBW265" s="49"/>
      <c r="QBX265" s="49"/>
      <c r="QBY265" s="99"/>
      <c r="QBZ265" s="98"/>
      <c r="QCA265" s="49"/>
      <c r="QCB265" s="405"/>
      <c r="QCC265" s="405"/>
      <c r="QCD265" s="277"/>
      <c r="QCE265" s="277"/>
      <c r="QCF265" s="277"/>
      <c r="QCG265" s="277"/>
      <c r="QCH265" s="277"/>
      <c r="QCI265" s="277"/>
      <c r="QCJ265" s="277"/>
      <c r="QCK265" s="277"/>
      <c r="QCL265" s="402"/>
      <c r="QCM265" s="404"/>
      <c r="QCN265" s="49"/>
      <c r="QCO265" s="49"/>
      <c r="QCP265" s="49"/>
      <c r="QCQ265" s="99"/>
      <c r="QCR265" s="98"/>
      <c r="QCS265" s="49"/>
      <c r="QCT265" s="405"/>
      <c r="QCU265" s="405"/>
      <c r="QCV265" s="277"/>
      <c r="QCW265" s="277"/>
      <c r="QCX265" s="277"/>
      <c r="QCY265" s="277"/>
      <c r="QCZ265" s="277"/>
      <c r="QDA265" s="277"/>
      <c r="QDB265" s="277"/>
      <c r="QDC265" s="277"/>
      <c r="QDD265" s="402"/>
      <c r="QDE265" s="404"/>
      <c r="QDF265" s="49"/>
      <c r="QDG265" s="49"/>
      <c r="QDH265" s="49"/>
      <c r="QDI265" s="99"/>
      <c r="QDJ265" s="98"/>
      <c r="QDK265" s="49"/>
      <c r="QDL265" s="405"/>
      <c r="QDM265" s="405"/>
      <c r="QDN265" s="277"/>
      <c r="QDO265" s="277"/>
      <c r="QDP265" s="277"/>
      <c r="QDQ265" s="277"/>
      <c r="QDR265" s="277"/>
      <c r="QDS265" s="277"/>
      <c r="QDT265" s="277"/>
      <c r="QDU265" s="277"/>
      <c r="QDV265" s="402"/>
      <c r="QDW265" s="404"/>
      <c r="QDX265" s="49"/>
      <c r="QDY265" s="49"/>
      <c r="QDZ265" s="49"/>
      <c r="QEA265" s="99"/>
      <c r="QEB265" s="98"/>
      <c r="QEC265" s="49"/>
      <c r="QED265" s="405"/>
      <c r="QEE265" s="405"/>
      <c r="QEF265" s="277"/>
      <c r="QEG265" s="277"/>
      <c r="QEH265" s="277"/>
      <c r="QEI265" s="277"/>
      <c r="QEJ265" s="277"/>
      <c r="QEK265" s="277"/>
      <c r="QEL265" s="277"/>
      <c r="QEM265" s="277"/>
      <c r="QEN265" s="402"/>
      <c r="QEO265" s="404"/>
      <c r="QEP265" s="49"/>
      <c r="QEQ265" s="49"/>
      <c r="QER265" s="49"/>
      <c r="QES265" s="99"/>
      <c r="QET265" s="98"/>
      <c r="QEU265" s="49"/>
      <c r="QEV265" s="405"/>
      <c r="QEW265" s="405"/>
      <c r="QEX265" s="277"/>
      <c r="QEY265" s="277"/>
      <c r="QEZ265" s="277"/>
      <c r="QFA265" s="277"/>
      <c r="QFB265" s="277"/>
      <c r="QFC265" s="277"/>
      <c r="QFD265" s="277"/>
      <c r="QFE265" s="277"/>
      <c r="QFF265" s="402"/>
      <c r="QFG265" s="404"/>
      <c r="QFH265" s="49"/>
      <c r="QFI265" s="49"/>
      <c r="QFJ265" s="49"/>
      <c r="QFK265" s="99"/>
      <c r="QFL265" s="98"/>
      <c r="QFM265" s="49"/>
      <c r="QFN265" s="405"/>
      <c r="QFO265" s="405"/>
      <c r="QFP265" s="277"/>
      <c r="QFQ265" s="277"/>
      <c r="QFR265" s="277"/>
      <c r="QFS265" s="277"/>
      <c r="QFT265" s="277"/>
      <c r="QFU265" s="277"/>
      <c r="QFV265" s="277"/>
      <c r="QFW265" s="277"/>
      <c r="QFX265" s="402"/>
      <c r="QFY265" s="404"/>
      <c r="QFZ265" s="49"/>
      <c r="QGA265" s="49"/>
      <c r="QGB265" s="49"/>
      <c r="QGC265" s="99"/>
      <c r="QGD265" s="98"/>
      <c r="QGE265" s="49"/>
      <c r="QGF265" s="405"/>
      <c r="QGG265" s="405"/>
      <c r="QGH265" s="277"/>
      <c r="QGI265" s="277"/>
      <c r="QGJ265" s="277"/>
      <c r="QGK265" s="277"/>
      <c r="QGL265" s="277"/>
      <c r="QGM265" s="277"/>
      <c r="QGN265" s="277"/>
      <c r="QGO265" s="277"/>
      <c r="QGP265" s="402"/>
      <c r="QGQ265" s="404"/>
      <c r="QGR265" s="49"/>
      <c r="QGS265" s="49"/>
      <c r="QGT265" s="49"/>
      <c r="QGU265" s="99"/>
      <c r="QGV265" s="98"/>
      <c r="QGW265" s="49"/>
      <c r="QGX265" s="405"/>
      <c r="QGY265" s="405"/>
      <c r="QGZ265" s="277"/>
      <c r="QHA265" s="277"/>
      <c r="QHB265" s="277"/>
      <c r="QHC265" s="277"/>
      <c r="QHD265" s="277"/>
      <c r="QHE265" s="277"/>
      <c r="QHF265" s="277"/>
      <c r="QHG265" s="277"/>
      <c r="QHH265" s="402"/>
      <c r="QHI265" s="404"/>
      <c r="QHJ265" s="49"/>
      <c r="QHK265" s="49"/>
      <c r="QHL265" s="49"/>
      <c r="QHM265" s="99"/>
      <c r="QHN265" s="98"/>
      <c r="QHO265" s="49"/>
      <c r="QHP265" s="405"/>
      <c r="QHQ265" s="405"/>
      <c r="QHR265" s="277"/>
      <c r="QHS265" s="277"/>
      <c r="QHT265" s="277"/>
      <c r="QHU265" s="277"/>
      <c r="QHV265" s="277"/>
      <c r="QHW265" s="277"/>
      <c r="QHX265" s="277"/>
      <c r="QHY265" s="277"/>
      <c r="QHZ265" s="402"/>
      <c r="QIA265" s="404"/>
      <c r="QIB265" s="49"/>
      <c r="QIC265" s="49"/>
      <c r="QID265" s="49"/>
      <c r="QIE265" s="99"/>
      <c r="QIF265" s="98"/>
      <c r="QIG265" s="49"/>
      <c r="QIH265" s="405"/>
      <c r="QII265" s="405"/>
      <c r="QIJ265" s="277"/>
      <c r="QIK265" s="277"/>
      <c r="QIL265" s="277"/>
      <c r="QIM265" s="277"/>
      <c r="QIN265" s="277"/>
      <c r="QIO265" s="277"/>
      <c r="QIP265" s="277"/>
      <c r="QIQ265" s="277"/>
      <c r="QIR265" s="402"/>
      <c r="QIS265" s="404"/>
      <c r="QIT265" s="49"/>
      <c r="QIU265" s="49"/>
      <c r="QIV265" s="49"/>
      <c r="QIW265" s="99"/>
      <c r="QIX265" s="98"/>
      <c r="QIY265" s="49"/>
      <c r="QIZ265" s="405"/>
      <c r="QJA265" s="405"/>
      <c r="QJB265" s="277"/>
      <c r="QJC265" s="277"/>
      <c r="QJD265" s="277"/>
      <c r="QJE265" s="277"/>
      <c r="QJF265" s="277"/>
      <c r="QJG265" s="277"/>
      <c r="QJH265" s="277"/>
      <c r="QJI265" s="277"/>
      <c r="QJJ265" s="402"/>
      <c r="QJK265" s="404"/>
      <c r="QJL265" s="49"/>
      <c r="QJM265" s="49"/>
      <c r="QJN265" s="49"/>
      <c r="QJO265" s="99"/>
      <c r="QJP265" s="98"/>
      <c r="QJQ265" s="49"/>
      <c r="QJR265" s="405"/>
      <c r="QJS265" s="405"/>
      <c r="QJT265" s="277"/>
      <c r="QJU265" s="277"/>
      <c r="QJV265" s="277"/>
      <c r="QJW265" s="277"/>
      <c r="QJX265" s="277"/>
      <c r="QJY265" s="277"/>
      <c r="QJZ265" s="277"/>
      <c r="QKA265" s="277"/>
      <c r="QKB265" s="402"/>
      <c r="QKC265" s="404"/>
      <c r="QKD265" s="49"/>
      <c r="QKE265" s="49"/>
      <c r="QKF265" s="49"/>
      <c r="QKG265" s="99"/>
      <c r="QKH265" s="98"/>
      <c r="QKI265" s="49"/>
      <c r="QKJ265" s="405"/>
      <c r="QKK265" s="405"/>
      <c r="QKL265" s="277"/>
      <c r="QKM265" s="277"/>
      <c r="QKN265" s="277"/>
      <c r="QKO265" s="277"/>
      <c r="QKP265" s="277"/>
      <c r="QKQ265" s="277"/>
      <c r="QKR265" s="277"/>
      <c r="QKS265" s="277"/>
      <c r="QKT265" s="402"/>
      <c r="QKU265" s="404"/>
      <c r="QKV265" s="49"/>
      <c r="QKW265" s="49"/>
      <c r="QKX265" s="49"/>
      <c r="QKY265" s="99"/>
      <c r="QKZ265" s="98"/>
      <c r="QLA265" s="49"/>
      <c r="QLB265" s="405"/>
      <c r="QLC265" s="405"/>
      <c r="QLD265" s="277"/>
      <c r="QLE265" s="277"/>
      <c r="QLF265" s="277"/>
      <c r="QLG265" s="277"/>
      <c r="QLH265" s="277"/>
      <c r="QLI265" s="277"/>
      <c r="QLJ265" s="277"/>
      <c r="QLK265" s="277"/>
      <c r="QLL265" s="402"/>
      <c r="QLM265" s="404"/>
      <c r="QLN265" s="49"/>
      <c r="QLO265" s="49"/>
      <c r="QLP265" s="49"/>
      <c r="QLQ265" s="99"/>
      <c r="QLR265" s="98"/>
      <c r="QLS265" s="49"/>
      <c r="QLT265" s="405"/>
      <c r="QLU265" s="405"/>
      <c r="QLV265" s="277"/>
      <c r="QLW265" s="277"/>
      <c r="QLX265" s="277"/>
      <c r="QLY265" s="277"/>
      <c r="QLZ265" s="277"/>
      <c r="QMA265" s="277"/>
      <c r="QMB265" s="277"/>
      <c r="QMC265" s="277"/>
      <c r="QMD265" s="402"/>
      <c r="QME265" s="404"/>
      <c r="QMF265" s="49"/>
      <c r="QMG265" s="49"/>
      <c r="QMH265" s="49"/>
      <c r="QMI265" s="99"/>
      <c r="QMJ265" s="98"/>
      <c r="QMK265" s="49"/>
      <c r="QML265" s="405"/>
      <c r="QMM265" s="405"/>
      <c r="QMN265" s="277"/>
      <c r="QMO265" s="277"/>
      <c r="QMP265" s="277"/>
      <c r="QMQ265" s="277"/>
      <c r="QMR265" s="277"/>
      <c r="QMS265" s="277"/>
      <c r="QMT265" s="277"/>
      <c r="QMU265" s="277"/>
      <c r="QMV265" s="402"/>
      <c r="QMW265" s="404"/>
      <c r="QMX265" s="49"/>
      <c r="QMY265" s="49"/>
      <c r="QMZ265" s="49"/>
      <c r="QNA265" s="99"/>
      <c r="QNB265" s="98"/>
      <c r="QNC265" s="49"/>
      <c r="QND265" s="405"/>
      <c r="QNE265" s="405"/>
      <c r="QNF265" s="277"/>
      <c r="QNG265" s="277"/>
      <c r="QNH265" s="277"/>
      <c r="QNI265" s="277"/>
      <c r="QNJ265" s="277"/>
      <c r="QNK265" s="277"/>
      <c r="QNL265" s="277"/>
      <c r="QNM265" s="277"/>
      <c r="QNN265" s="402"/>
      <c r="QNO265" s="404"/>
      <c r="QNP265" s="49"/>
      <c r="QNQ265" s="49"/>
      <c r="QNR265" s="49"/>
      <c r="QNS265" s="99"/>
      <c r="QNT265" s="98"/>
      <c r="QNU265" s="49"/>
      <c r="QNV265" s="405"/>
      <c r="QNW265" s="405"/>
      <c r="QNX265" s="277"/>
      <c r="QNY265" s="277"/>
      <c r="QNZ265" s="277"/>
      <c r="QOA265" s="277"/>
      <c r="QOB265" s="277"/>
      <c r="QOC265" s="277"/>
      <c r="QOD265" s="277"/>
      <c r="QOE265" s="277"/>
      <c r="QOF265" s="402"/>
      <c r="QOG265" s="404"/>
      <c r="QOH265" s="49"/>
      <c r="QOI265" s="49"/>
      <c r="QOJ265" s="49"/>
      <c r="QOK265" s="99"/>
      <c r="QOL265" s="98"/>
      <c r="QOM265" s="49"/>
      <c r="QON265" s="405"/>
      <c r="QOO265" s="405"/>
      <c r="QOP265" s="277"/>
      <c r="QOQ265" s="277"/>
      <c r="QOR265" s="277"/>
      <c r="QOS265" s="277"/>
      <c r="QOT265" s="277"/>
      <c r="QOU265" s="277"/>
      <c r="QOV265" s="277"/>
      <c r="QOW265" s="277"/>
      <c r="QOX265" s="402"/>
      <c r="QOY265" s="404"/>
      <c r="QOZ265" s="49"/>
      <c r="QPA265" s="49"/>
      <c r="QPB265" s="49"/>
      <c r="QPC265" s="99"/>
      <c r="QPD265" s="98"/>
      <c r="QPE265" s="49"/>
      <c r="QPF265" s="405"/>
      <c r="QPG265" s="405"/>
      <c r="QPH265" s="277"/>
      <c r="QPI265" s="277"/>
      <c r="QPJ265" s="277"/>
      <c r="QPK265" s="277"/>
      <c r="QPL265" s="277"/>
      <c r="QPM265" s="277"/>
      <c r="QPN265" s="277"/>
      <c r="QPO265" s="277"/>
      <c r="QPP265" s="402"/>
      <c r="QPQ265" s="404"/>
      <c r="QPR265" s="49"/>
      <c r="QPS265" s="49"/>
      <c r="QPT265" s="49"/>
      <c r="QPU265" s="99"/>
      <c r="QPV265" s="98"/>
      <c r="QPW265" s="49"/>
      <c r="QPX265" s="405"/>
      <c r="QPY265" s="405"/>
      <c r="QPZ265" s="277"/>
      <c r="QQA265" s="277"/>
      <c r="QQB265" s="277"/>
      <c r="QQC265" s="277"/>
      <c r="QQD265" s="277"/>
      <c r="QQE265" s="277"/>
      <c r="QQF265" s="277"/>
      <c r="QQG265" s="277"/>
      <c r="QQH265" s="402"/>
      <c r="QQI265" s="404"/>
      <c r="QQJ265" s="49"/>
      <c r="QQK265" s="49"/>
      <c r="QQL265" s="49"/>
      <c r="QQM265" s="99"/>
      <c r="QQN265" s="98"/>
      <c r="QQO265" s="49"/>
      <c r="QQP265" s="405"/>
      <c r="QQQ265" s="405"/>
      <c r="QQR265" s="277"/>
      <c r="QQS265" s="277"/>
      <c r="QQT265" s="277"/>
      <c r="QQU265" s="277"/>
      <c r="QQV265" s="277"/>
      <c r="QQW265" s="277"/>
      <c r="QQX265" s="277"/>
      <c r="QQY265" s="277"/>
      <c r="QQZ265" s="402"/>
      <c r="QRA265" s="404"/>
      <c r="QRB265" s="49"/>
      <c r="QRC265" s="49"/>
      <c r="QRD265" s="49"/>
      <c r="QRE265" s="99"/>
      <c r="QRF265" s="98"/>
      <c r="QRG265" s="49"/>
      <c r="QRH265" s="405"/>
      <c r="QRI265" s="405"/>
      <c r="QRJ265" s="277"/>
      <c r="QRK265" s="277"/>
      <c r="QRL265" s="277"/>
      <c r="QRM265" s="277"/>
      <c r="QRN265" s="277"/>
      <c r="QRO265" s="277"/>
      <c r="QRP265" s="277"/>
      <c r="QRQ265" s="277"/>
      <c r="QRR265" s="402"/>
      <c r="QRS265" s="404"/>
      <c r="QRT265" s="49"/>
      <c r="QRU265" s="49"/>
      <c r="QRV265" s="49"/>
      <c r="QRW265" s="99"/>
      <c r="QRX265" s="98"/>
      <c r="QRY265" s="49"/>
      <c r="QRZ265" s="405"/>
      <c r="QSA265" s="405"/>
      <c r="QSB265" s="277"/>
      <c r="QSC265" s="277"/>
      <c r="QSD265" s="277"/>
      <c r="QSE265" s="277"/>
      <c r="QSF265" s="277"/>
      <c r="QSG265" s="277"/>
      <c r="QSH265" s="277"/>
      <c r="QSI265" s="277"/>
      <c r="QSJ265" s="402"/>
      <c r="QSK265" s="404"/>
      <c r="QSL265" s="49"/>
      <c r="QSM265" s="49"/>
      <c r="QSN265" s="49"/>
      <c r="QSO265" s="99"/>
      <c r="QSP265" s="98"/>
      <c r="QSQ265" s="49"/>
      <c r="QSR265" s="405"/>
      <c r="QSS265" s="405"/>
      <c r="QST265" s="277"/>
      <c r="QSU265" s="277"/>
      <c r="QSV265" s="277"/>
      <c r="QSW265" s="277"/>
      <c r="QSX265" s="277"/>
      <c r="QSY265" s="277"/>
      <c r="QSZ265" s="277"/>
      <c r="QTA265" s="277"/>
      <c r="QTB265" s="402"/>
      <c r="QTC265" s="404"/>
      <c r="QTD265" s="49"/>
      <c r="QTE265" s="49"/>
      <c r="QTF265" s="49"/>
      <c r="QTG265" s="99"/>
      <c r="QTH265" s="98"/>
      <c r="QTI265" s="49"/>
      <c r="QTJ265" s="405"/>
      <c r="QTK265" s="405"/>
      <c r="QTL265" s="277"/>
      <c r="QTM265" s="277"/>
      <c r="QTN265" s="277"/>
      <c r="QTO265" s="277"/>
      <c r="QTP265" s="277"/>
      <c r="QTQ265" s="277"/>
      <c r="QTR265" s="277"/>
      <c r="QTS265" s="277"/>
      <c r="QTT265" s="402"/>
      <c r="QTU265" s="404"/>
      <c r="QTV265" s="49"/>
      <c r="QTW265" s="49"/>
      <c r="QTX265" s="49"/>
      <c r="QTY265" s="99"/>
      <c r="QTZ265" s="98"/>
      <c r="QUA265" s="49"/>
      <c r="QUB265" s="405"/>
      <c r="QUC265" s="405"/>
      <c r="QUD265" s="277"/>
      <c r="QUE265" s="277"/>
      <c r="QUF265" s="277"/>
      <c r="QUG265" s="277"/>
      <c r="QUH265" s="277"/>
      <c r="QUI265" s="277"/>
      <c r="QUJ265" s="277"/>
      <c r="QUK265" s="277"/>
      <c r="QUL265" s="402"/>
      <c r="QUM265" s="404"/>
      <c r="QUN265" s="49"/>
      <c r="QUO265" s="49"/>
      <c r="QUP265" s="49"/>
      <c r="QUQ265" s="99"/>
      <c r="QUR265" s="98"/>
      <c r="QUS265" s="49"/>
      <c r="QUT265" s="405"/>
      <c r="QUU265" s="405"/>
      <c r="QUV265" s="277"/>
      <c r="QUW265" s="277"/>
      <c r="QUX265" s="277"/>
      <c r="QUY265" s="277"/>
      <c r="QUZ265" s="277"/>
      <c r="QVA265" s="277"/>
      <c r="QVB265" s="277"/>
      <c r="QVC265" s="277"/>
      <c r="QVD265" s="402"/>
      <c r="QVE265" s="404"/>
      <c r="QVF265" s="49"/>
      <c r="QVG265" s="49"/>
      <c r="QVH265" s="49"/>
      <c r="QVI265" s="99"/>
      <c r="QVJ265" s="98"/>
      <c r="QVK265" s="49"/>
      <c r="QVL265" s="405"/>
      <c r="QVM265" s="405"/>
      <c r="QVN265" s="277"/>
      <c r="QVO265" s="277"/>
      <c r="QVP265" s="277"/>
      <c r="QVQ265" s="277"/>
      <c r="QVR265" s="277"/>
      <c r="QVS265" s="277"/>
      <c r="QVT265" s="277"/>
      <c r="QVU265" s="277"/>
      <c r="QVV265" s="402"/>
      <c r="QVW265" s="404"/>
      <c r="QVX265" s="49"/>
      <c r="QVY265" s="49"/>
      <c r="QVZ265" s="49"/>
      <c r="QWA265" s="99"/>
      <c r="QWB265" s="98"/>
      <c r="QWC265" s="49"/>
      <c r="QWD265" s="405"/>
      <c r="QWE265" s="405"/>
      <c r="QWF265" s="277"/>
      <c r="QWG265" s="277"/>
      <c r="QWH265" s="277"/>
      <c r="QWI265" s="277"/>
      <c r="QWJ265" s="277"/>
      <c r="QWK265" s="277"/>
      <c r="QWL265" s="277"/>
      <c r="QWM265" s="277"/>
      <c r="QWN265" s="402"/>
      <c r="QWO265" s="404"/>
      <c r="QWP265" s="49"/>
      <c r="QWQ265" s="49"/>
      <c r="QWR265" s="49"/>
      <c r="QWS265" s="99"/>
      <c r="QWT265" s="98"/>
      <c r="QWU265" s="49"/>
      <c r="QWV265" s="405"/>
      <c r="QWW265" s="405"/>
      <c r="QWX265" s="277"/>
      <c r="QWY265" s="277"/>
      <c r="QWZ265" s="277"/>
      <c r="QXA265" s="277"/>
      <c r="QXB265" s="277"/>
      <c r="QXC265" s="277"/>
      <c r="QXD265" s="277"/>
      <c r="QXE265" s="277"/>
      <c r="QXF265" s="402"/>
      <c r="QXG265" s="404"/>
      <c r="QXH265" s="49"/>
      <c r="QXI265" s="49"/>
      <c r="QXJ265" s="49"/>
      <c r="QXK265" s="99"/>
      <c r="QXL265" s="98"/>
      <c r="QXM265" s="49"/>
      <c r="QXN265" s="405"/>
      <c r="QXO265" s="405"/>
      <c r="QXP265" s="277"/>
      <c r="QXQ265" s="277"/>
      <c r="QXR265" s="277"/>
      <c r="QXS265" s="277"/>
      <c r="QXT265" s="277"/>
      <c r="QXU265" s="277"/>
      <c r="QXV265" s="277"/>
      <c r="QXW265" s="277"/>
      <c r="QXX265" s="402"/>
      <c r="QXY265" s="404"/>
      <c r="QXZ265" s="49"/>
      <c r="QYA265" s="49"/>
      <c r="QYB265" s="49"/>
      <c r="QYC265" s="99"/>
      <c r="QYD265" s="98"/>
      <c r="QYE265" s="49"/>
      <c r="QYF265" s="405"/>
      <c r="QYG265" s="405"/>
      <c r="QYH265" s="277"/>
      <c r="QYI265" s="277"/>
      <c r="QYJ265" s="277"/>
      <c r="QYK265" s="277"/>
      <c r="QYL265" s="277"/>
      <c r="QYM265" s="277"/>
      <c r="QYN265" s="277"/>
      <c r="QYO265" s="277"/>
      <c r="QYP265" s="402"/>
      <c r="QYQ265" s="404"/>
      <c r="QYR265" s="49"/>
      <c r="QYS265" s="49"/>
      <c r="QYT265" s="49"/>
      <c r="QYU265" s="99"/>
      <c r="QYV265" s="98"/>
      <c r="QYW265" s="49"/>
      <c r="QYX265" s="405"/>
      <c r="QYY265" s="405"/>
      <c r="QYZ265" s="277"/>
      <c r="QZA265" s="277"/>
      <c r="QZB265" s="277"/>
      <c r="QZC265" s="277"/>
      <c r="QZD265" s="277"/>
      <c r="QZE265" s="277"/>
      <c r="QZF265" s="277"/>
      <c r="QZG265" s="277"/>
      <c r="QZH265" s="402"/>
      <c r="QZI265" s="404"/>
      <c r="QZJ265" s="49"/>
      <c r="QZK265" s="49"/>
      <c r="QZL265" s="49"/>
      <c r="QZM265" s="99"/>
      <c r="QZN265" s="98"/>
      <c r="QZO265" s="49"/>
      <c r="QZP265" s="405"/>
      <c r="QZQ265" s="405"/>
      <c r="QZR265" s="277"/>
      <c r="QZS265" s="277"/>
      <c r="QZT265" s="277"/>
      <c r="QZU265" s="277"/>
      <c r="QZV265" s="277"/>
      <c r="QZW265" s="277"/>
      <c r="QZX265" s="277"/>
      <c r="QZY265" s="277"/>
      <c r="QZZ265" s="402"/>
      <c r="RAA265" s="404"/>
      <c r="RAB265" s="49"/>
      <c r="RAC265" s="49"/>
      <c r="RAD265" s="49"/>
      <c r="RAE265" s="99"/>
      <c r="RAF265" s="98"/>
      <c r="RAG265" s="49"/>
      <c r="RAH265" s="405"/>
      <c r="RAI265" s="405"/>
      <c r="RAJ265" s="277"/>
      <c r="RAK265" s="277"/>
      <c r="RAL265" s="277"/>
      <c r="RAM265" s="277"/>
      <c r="RAN265" s="277"/>
      <c r="RAO265" s="277"/>
      <c r="RAP265" s="277"/>
      <c r="RAQ265" s="277"/>
      <c r="RAR265" s="402"/>
      <c r="RAS265" s="404"/>
      <c r="RAT265" s="49"/>
      <c r="RAU265" s="49"/>
      <c r="RAV265" s="49"/>
      <c r="RAW265" s="99"/>
      <c r="RAX265" s="98"/>
      <c r="RAY265" s="49"/>
      <c r="RAZ265" s="405"/>
      <c r="RBA265" s="405"/>
      <c r="RBB265" s="277"/>
      <c r="RBC265" s="277"/>
      <c r="RBD265" s="277"/>
      <c r="RBE265" s="277"/>
      <c r="RBF265" s="277"/>
      <c r="RBG265" s="277"/>
      <c r="RBH265" s="277"/>
      <c r="RBI265" s="277"/>
      <c r="RBJ265" s="402"/>
      <c r="RBK265" s="404"/>
      <c r="RBL265" s="49"/>
      <c r="RBM265" s="49"/>
      <c r="RBN265" s="49"/>
      <c r="RBO265" s="99"/>
      <c r="RBP265" s="98"/>
      <c r="RBQ265" s="49"/>
      <c r="RBR265" s="405"/>
      <c r="RBS265" s="405"/>
      <c r="RBT265" s="277"/>
      <c r="RBU265" s="277"/>
      <c r="RBV265" s="277"/>
      <c r="RBW265" s="277"/>
      <c r="RBX265" s="277"/>
      <c r="RBY265" s="277"/>
      <c r="RBZ265" s="277"/>
      <c r="RCA265" s="277"/>
      <c r="RCB265" s="402"/>
      <c r="RCC265" s="404"/>
      <c r="RCD265" s="49"/>
      <c r="RCE265" s="49"/>
      <c r="RCF265" s="49"/>
      <c r="RCG265" s="99"/>
      <c r="RCH265" s="98"/>
      <c r="RCI265" s="49"/>
      <c r="RCJ265" s="405"/>
      <c r="RCK265" s="405"/>
      <c r="RCL265" s="277"/>
      <c r="RCM265" s="277"/>
      <c r="RCN265" s="277"/>
      <c r="RCO265" s="277"/>
      <c r="RCP265" s="277"/>
      <c r="RCQ265" s="277"/>
      <c r="RCR265" s="277"/>
      <c r="RCS265" s="277"/>
      <c r="RCT265" s="402"/>
      <c r="RCU265" s="404"/>
      <c r="RCV265" s="49"/>
      <c r="RCW265" s="49"/>
      <c r="RCX265" s="49"/>
      <c r="RCY265" s="99"/>
      <c r="RCZ265" s="98"/>
      <c r="RDA265" s="49"/>
      <c r="RDB265" s="405"/>
      <c r="RDC265" s="405"/>
      <c r="RDD265" s="277"/>
      <c r="RDE265" s="277"/>
      <c r="RDF265" s="277"/>
      <c r="RDG265" s="277"/>
      <c r="RDH265" s="277"/>
      <c r="RDI265" s="277"/>
      <c r="RDJ265" s="277"/>
      <c r="RDK265" s="277"/>
      <c r="RDL265" s="402"/>
      <c r="RDM265" s="404"/>
      <c r="RDN265" s="49"/>
      <c r="RDO265" s="49"/>
      <c r="RDP265" s="49"/>
      <c r="RDQ265" s="99"/>
      <c r="RDR265" s="98"/>
      <c r="RDS265" s="49"/>
      <c r="RDT265" s="405"/>
      <c r="RDU265" s="405"/>
      <c r="RDV265" s="277"/>
      <c r="RDW265" s="277"/>
      <c r="RDX265" s="277"/>
      <c r="RDY265" s="277"/>
      <c r="RDZ265" s="277"/>
      <c r="REA265" s="277"/>
      <c r="REB265" s="277"/>
      <c r="REC265" s="277"/>
      <c r="RED265" s="402"/>
      <c r="REE265" s="404"/>
      <c r="REF265" s="49"/>
      <c r="REG265" s="49"/>
      <c r="REH265" s="49"/>
      <c r="REI265" s="99"/>
      <c r="REJ265" s="98"/>
      <c r="REK265" s="49"/>
      <c r="REL265" s="405"/>
      <c r="REM265" s="405"/>
      <c r="REN265" s="277"/>
      <c r="REO265" s="277"/>
      <c r="REP265" s="277"/>
      <c r="REQ265" s="277"/>
      <c r="RER265" s="277"/>
      <c r="RES265" s="277"/>
      <c r="RET265" s="277"/>
      <c r="REU265" s="277"/>
      <c r="REV265" s="402"/>
      <c r="REW265" s="404"/>
      <c r="REX265" s="49"/>
      <c r="REY265" s="49"/>
      <c r="REZ265" s="49"/>
      <c r="RFA265" s="99"/>
      <c r="RFB265" s="98"/>
      <c r="RFC265" s="49"/>
      <c r="RFD265" s="405"/>
      <c r="RFE265" s="405"/>
      <c r="RFF265" s="277"/>
      <c r="RFG265" s="277"/>
      <c r="RFH265" s="277"/>
      <c r="RFI265" s="277"/>
      <c r="RFJ265" s="277"/>
      <c r="RFK265" s="277"/>
      <c r="RFL265" s="277"/>
      <c r="RFM265" s="277"/>
      <c r="RFN265" s="402"/>
      <c r="RFO265" s="404"/>
      <c r="RFP265" s="49"/>
      <c r="RFQ265" s="49"/>
      <c r="RFR265" s="49"/>
      <c r="RFS265" s="99"/>
      <c r="RFT265" s="98"/>
      <c r="RFU265" s="49"/>
      <c r="RFV265" s="405"/>
      <c r="RFW265" s="405"/>
      <c r="RFX265" s="277"/>
      <c r="RFY265" s="277"/>
      <c r="RFZ265" s="277"/>
      <c r="RGA265" s="277"/>
      <c r="RGB265" s="277"/>
      <c r="RGC265" s="277"/>
      <c r="RGD265" s="277"/>
      <c r="RGE265" s="277"/>
      <c r="RGF265" s="402"/>
      <c r="RGG265" s="404"/>
      <c r="RGH265" s="49"/>
      <c r="RGI265" s="49"/>
      <c r="RGJ265" s="49"/>
      <c r="RGK265" s="99"/>
      <c r="RGL265" s="98"/>
      <c r="RGM265" s="49"/>
      <c r="RGN265" s="405"/>
      <c r="RGO265" s="405"/>
      <c r="RGP265" s="277"/>
      <c r="RGQ265" s="277"/>
      <c r="RGR265" s="277"/>
      <c r="RGS265" s="277"/>
      <c r="RGT265" s="277"/>
      <c r="RGU265" s="277"/>
      <c r="RGV265" s="277"/>
      <c r="RGW265" s="277"/>
      <c r="RGX265" s="402"/>
      <c r="RGY265" s="404"/>
      <c r="RGZ265" s="49"/>
      <c r="RHA265" s="49"/>
      <c r="RHB265" s="49"/>
      <c r="RHC265" s="99"/>
      <c r="RHD265" s="98"/>
      <c r="RHE265" s="49"/>
      <c r="RHF265" s="405"/>
      <c r="RHG265" s="405"/>
      <c r="RHH265" s="277"/>
      <c r="RHI265" s="277"/>
      <c r="RHJ265" s="277"/>
      <c r="RHK265" s="277"/>
      <c r="RHL265" s="277"/>
      <c r="RHM265" s="277"/>
      <c r="RHN265" s="277"/>
      <c r="RHO265" s="277"/>
      <c r="RHP265" s="402"/>
      <c r="RHQ265" s="404"/>
      <c r="RHR265" s="49"/>
      <c r="RHS265" s="49"/>
      <c r="RHT265" s="49"/>
      <c r="RHU265" s="99"/>
      <c r="RHV265" s="98"/>
      <c r="RHW265" s="49"/>
      <c r="RHX265" s="405"/>
      <c r="RHY265" s="405"/>
      <c r="RHZ265" s="277"/>
      <c r="RIA265" s="277"/>
      <c r="RIB265" s="277"/>
      <c r="RIC265" s="277"/>
      <c r="RID265" s="277"/>
      <c r="RIE265" s="277"/>
      <c r="RIF265" s="277"/>
      <c r="RIG265" s="277"/>
      <c r="RIH265" s="402"/>
      <c r="RII265" s="404"/>
      <c r="RIJ265" s="49"/>
      <c r="RIK265" s="49"/>
      <c r="RIL265" s="49"/>
      <c r="RIM265" s="99"/>
      <c r="RIN265" s="98"/>
      <c r="RIO265" s="49"/>
      <c r="RIP265" s="405"/>
      <c r="RIQ265" s="405"/>
      <c r="RIR265" s="277"/>
      <c r="RIS265" s="277"/>
      <c r="RIT265" s="277"/>
      <c r="RIU265" s="277"/>
      <c r="RIV265" s="277"/>
      <c r="RIW265" s="277"/>
      <c r="RIX265" s="277"/>
      <c r="RIY265" s="277"/>
      <c r="RIZ265" s="402"/>
      <c r="RJA265" s="404"/>
      <c r="RJB265" s="49"/>
      <c r="RJC265" s="49"/>
      <c r="RJD265" s="49"/>
      <c r="RJE265" s="99"/>
      <c r="RJF265" s="98"/>
      <c r="RJG265" s="49"/>
      <c r="RJH265" s="405"/>
      <c r="RJI265" s="405"/>
      <c r="RJJ265" s="277"/>
      <c r="RJK265" s="277"/>
      <c r="RJL265" s="277"/>
      <c r="RJM265" s="277"/>
      <c r="RJN265" s="277"/>
      <c r="RJO265" s="277"/>
      <c r="RJP265" s="277"/>
      <c r="RJQ265" s="277"/>
      <c r="RJR265" s="402"/>
      <c r="RJS265" s="404"/>
      <c r="RJT265" s="49"/>
      <c r="RJU265" s="49"/>
      <c r="RJV265" s="49"/>
      <c r="RJW265" s="99"/>
      <c r="RJX265" s="98"/>
      <c r="RJY265" s="49"/>
      <c r="RJZ265" s="405"/>
      <c r="RKA265" s="405"/>
      <c r="RKB265" s="277"/>
      <c r="RKC265" s="277"/>
      <c r="RKD265" s="277"/>
      <c r="RKE265" s="277"/>
      <c r="RKF265" s="277"/>
      <c r="RKG265" s="277"/>
      <c r="RKH265" s="277"/>
      <c r="RKI265" s="277"/>
      <c r="RKJ265" s="402"/>
      <c r="RKK265" s="404"/>
      <c r="RKL265" s="49"/>
      <c r="RKM265" s="49"/>
      <c r="RKN265" s="49"/>
      <c r="RKO265" s="99"/>
      <c r="RKP265" s="98"/>
      <c r="RKQ265" s="49"/>
      <c r="RKR265" s="405"/>
      <c r="RKS265" s="405"/>
      <c r="RKT265" s="277"/>
      <c r="RKU265" s="277"/>
      <c r="RKV265" s="277"/>
      <c r="RKW265" s="277"/>
      <c r="RKX265" s="277"/>
      <c r="RKY265" s="277"/>
      <c r="RKZ265" s="277"/>
      <c r="RLA265" s="277"/>
      <c r="RLB265" s="402"/>
      <c r="RLC265" s="404"/>
      <c r="RLD265" s="49"/>
      <c r="RLE265" s="49"/>
      <c r="RLF265" s="49"/>
      <c r="RLG265" s="99"/>
      <c r="RLH265" s="98"/>
      <c r="RLI265" s="49"/>
      <c r="RLJ265" s="405"/>
      <c r="RLK265" s="405"/>
      <c r="RLL265" s="277"/>
      <c r="RLM265" s="277"/>
      <c r="RLN265" s="277"/>
      <c r="RLO265" s="277"/>
      <c r="RLP265" s="277"/>
      <c r="RLQ265" s="277"/>
      <c r="RLR265" s="277"/>
      <c r="RLS265" s="277"/>
      <c r="RLT265" s="402"/>
      <c r="RLU265" s="404"/>
      <c r="RLV265" s="49"/>
      <c r="RLW265" s="49"/>
      <c r="RLX265" s="49"/>
      <c r="RLY265" s="99"/>
      <c r="RLZ265" s="98"/>
      <c r="RMA265" s="49"/>
      <c r="RMB265" s="405"/>
      <c r="RMC265" s="405"/>
      <c r="RMD265" s="277"/>
      <c r="RME265" s="277"/>
      <c r="RMF265" s="277"/>
      <c r="RMG265" s="277"/>
      <c r="RMH265" s="277"/>
      <c r="RMI265" s="277"/>
      <c r="RMJ265" s="277"/>
      <c r="RMK265" s="277"/>
      <c r="RML265" s="402"/>
      <c r="RMM265" s="404"/>
      <c r="RMN265" s="49"/>
      <c r="RMO265" s="49"/>
      <c r="RMP265" s="49"/>
      <c r="RMQ265" s="99"/>
      <c r="RMR265" s="98"/>
      <c r="RMS265" s="49"/>
      <c r="RMT265" s="405"/>
      <c r="RMU265" s="405"/>
      <c r="RMV265" s="277"/>
      <c r="RMW265" s="277"/>
      <c r="RMX265" s="277"/>
      <c r="RMY265" s="277"/>
      <c r="RMZ265" s="277"/>
      <c r="RNA265" s="277"/>
      <c r="RNB265" s="277"/>
      <c r="RNC265" s="277"/>
      <c r="RND265" s="402"/>
      <c r="RNE265" s="404"/>
      <c r="RNF265" s="49"/>
      <c r="RNG265" s="49"/>
      <c r="RNH265" s="49"/>
      <c r="RNI265" s="99"/>
      <c r="RNJ265" s="98"/>
      <c r="RNK265" s="49"/>
      <c r="RNL265" s="405"/>
      <c r="RNM265" s="405"/>
      <c r="RNN265" s="277"/>
      <c r="RNO265" s="277"/>
      <c r="RNP265" s="277"/>
      <c r="RNQ265" s="277"/>
      <c r="RNR265" s="277"/>
      <c r="RNS265" s="277"/>
      <c r="RNT265" s="277"/>
      <c r="RNU265" s="277"/>
      <c r="RNV265" s="402"/>
      <c r="RNW265" s="404"/>
      <c r="RNX265" s="49"/>
      <c r="RNY265" s="49"/>
      <c r="RNZ265" s="49"/>
      <c r="ROA265" s="99"/>
      <c r="ROB265" s="98"/>
      <c r="ROC265" s="49"/>
      <c r="ROD265" s="405"/>
      <c r="ROE265" s="405"/>
      <c r="ROF265" s="277"/>
      <c r="ROG265" s="277"/>
      <c r="ROH265" s="277"/>
      <c r="ROI265" s="277"/>
      <c r="ROJ265" s="277"/>
      <c r="ROK265" s="277"/>
      <c r="ROL265" s="277"/>
      <c r="ROM265" s="277"/>
      <c r="RON265" s="402"/>
      <c r="ROO265" s="404"/>
      <c r="ROP265" s="49"/>
      <c r="ROQ265" s="49"/>
      <c r="ROR265" s="49"/>
      <c r="ROS265" s="99"/>
      <c r="ROT265" s="98"/>
      <c r="ROU265" s="49"/>
      <c r="ROV265" s="405"/>
      <c r="ROW265" s="405"/>
      <c r="ROX265" s="277"/>
      <c r="ROY265" s="277"/>
      <c r="ROZ265" s="277"/>
      <c r="RPA265" s="277"/>
      <c r="RPB265" s="277"/>
      <c r="RPC265" s="277"/>
      <c r="RPD265" s="277"/>
      <c r="RPE265" s="277"/>
      <c r="RPF265" s="402"/>
      <c r="RPG265" s="404"/>
      <c r="RPH265" s="49"/>
      <c r="RPI265" s="49"/>
      <c r="RPJ265" s="49"/>
      <c r="RPK265" s="99"/>
      <c r="RPL265" s="98"/>
      <c r="RPM265" s="49"/>
      <c r="RPN265" s="405"/>
      <c r="RPO265" s="405"/>
      <c r="RPP265" s="277"/>
      <c r="RPQ265" s="277"/>
      <c r="RPR265" s="277"/>
      <c r="RPS265" s="277"/>
      <c r="RPT265" s="277"/>
      <c r="RPU265" s="277"/>
      <c r="RPV265" s="277"/>
      <c r="RPW265" s="277"/>
      <c r="RPX265" s="402"/>
      <c r="RPY265" s="404"/>
      <c r="RPZ265" s="49"/>
      <c r="RQA265" s="49"/>
      <c r="RQB265" s="49"/>
      <c r="RQC265" s="99"/>
      <c r="RQD265" s="98"/>
      <c r="RQE265" s="49"/>
      <c r="RQF265" s="405"/>
      <c r="RQG265" s="405"/>
      <c r="RQH265" s="277"/>
      <c r="RQI265" s="277"/>
      <c r="RQJ265" s="277"/>
      <c r="RQK265" s="277"/>
      <c r="RQL265" s="277"/>
      <c r="RQM265" s="277"/>
      <c r="RQN265" s="277"/>
      <c r="RQO265" s="277"/>
      <c r="RQP265" s="402"/>
      <c r="RQQ265" s="404"/>
      <c r="RQR265" s="49"/>
      <c r="RQS265" s="49"/>
      <c r="RQT265" s="49"/>
      <c r="RQU265" s="99"/>
      <c r="RQV265" s="98"/>
      <c r="RQW265" s="49"/>
      <c r="RQX265" s="405"/>
      <c r="RQY265" s="405"/>
      <c r="RQZ265" s="277"/>
      <c r="RRA265" s="277"/>
      <c r="RRB265" s="277"/>
      <c r="RRC265" s="277"/>
      <c r="RRD265" s="277"/>
      <c r="RRE265" s="277"/>
      <c r="RRF265" s="277"/>
      <c r="RRG265" s="277"/>
      <c r="RRH265" s="402"/>
      <c r="RRI265" s="404"/>
      <c r="RRJ265" s="49"/>
      <c r="RRK265" s="49"/>
      <c r="RRL265" s="49"/>
      <c r="RRM265" s="99"/>
      <c r="RRN265" s="98"/>
      <c r="RRO265" s="49"/>
      <c r="RRP265" s="405"/>
      <c r="RRQ265" s="405"/>
      <c r="RRR265" s="277"/>
      <c r="RRS265" s="277"/>
      <c r="RRT265" s="277"/>
      <c r="RRU265" s="277"/>
      <c r="RRV265" s="277"/>
      <c r="RRW265" s="277"/>
      <c r="RRX265" s="277"/>
      <c r="RRY265" s="277"/>
      <c r="RRZ265" s="402"/>
      <c r="RSA265" s="404"/>
      <c r="RSB265" s="49"/>
      <c r="RSC265" s="49"/>
      <c r="RSD265" s="49"/>
      <c r="RSE265" s="99"/>
      <c r="RSF265" s="98"/>
      <c r="RSG265" s="49"/>
      <c r="RSH265" s="405"/>
      <c r="RSI265" s="405"/>
      <c r="RSJ265" s="277"/>
      <c r="RSK265" s="277"/>
      <c r="RSL265" s="277"/>
      <c r="RSM265" s="277"/>
      <c r="RSN265" s="277"/>
      <c r="RSO265" s="277"/>
      <c r="RSP265" s="277"/>
      <c r="RSQ265" s="277"/>
      <c r="RSR265" s="402"/>
      <c r="RSS265" s="404"/>
      <c r="RST265" s="49"/>
      <c r="RSU265" s="49"/>
      <c r="RSV265" s="49"/>
      <c r="RSW265" s="99"/>
      <c r="RSX265" s="98"/>
      <c r="RSY265" s="49"/>
      <c r="RSZ265" s="405"/>
      <c r="RTA265" s="405"/>
      <c r="RTB265" s="277"/>
      <c r="RTC265" s="277"/>
      <c r="RTD265" s="277"/>
      <c r="RTE265" s="277"/>
      <c r="RTF265" s="277"/>
      <c r="RTG265" s="277"/>
      <c r="RTH265" s="277"/>
      <c r="RTI265" s="277"/>
      <c r="RTJ265" s="402"/>
      <c r="RTK265" s="404"/>
      <c r="RTL265" s="49"/>
      <c r="RTM265" s="49"/>
      <c r="RTN265" s="49"/>
      <c r="RTO265" s="99"/>
      <c r="RTP265" s="98"/>
      <c r="RTQ265" s="49"/>
      <c r="RTR265" s="405"/>
      <c r="RTS265" s="405"/>
      <c r="RTT265" s="277"/>
      <c r="RTU265" s="277"/>
      <c r="RTV265" s="277"/>
      <c r="RTW265" s="277"/>
      <c r="RTX265" s="277"/>
      <c r="RTY265" s="277"/>
      <c r="RTZ265" s="277"/>
      <c r="RUA265" s="277"/>
      <c r="RUB265" s="402"/>
      <c r="RUC265" s="404"/>
      <c r="RUD265" s="49"/>
      <c r="RUE265" s="49"/>
      <c r="RUF265" s="49"/>
      <c r="RUG265" s="99"/>
      <c r="RUH265" s="98"/>
      <c r="RUI265" s="49"/>
      <c r="RUJ265" s="405"/>
      <c r="RUK265" s="405"/>
      <c r="RUL265" s="277"/>
      <c r="RUM265" s="277"/>
      <c r="RUN265" s="277"/>
      <c r="RUO265" s="277"/>
      <c r="RUP265" s="277"/>
      <c r="RUQ265" s="277"/>
      <c r="RUR265" s="277"/>
      <c r="RUS265" s="277"/>
      <c r="RUT265" s="402"/>
      <c r="RUU265" s="404"/>
      <c r="RUV265" s="49"/>
      <c r="RUW265" s="49"/>
      <c r="RUX265" s="49"/>
      <c r="RUY265" s="99"/>
      <c r="RUZ265" s="98"/>
      <c r="RVA265" s="49"/>
      <c r="RVB265" s="405"/>
      <c r="RVC265" s="405"/>
      <c r="RVD265" s="277"/>
      <c r="RVE265" s="277"/>
      <c r="RVF265" s="277"/>
      <c r="RVG265" s="277"/>
      <c r="RVH265" s="277"/>
      <c r="RVI265" s="277"/>
      <c r="RVJ265" s="277"/>
      <c r="RVK265" s="277"/>
      <c r="RVL265" s="402"/>
      <c r="RVM265" s="404"/>
      <c r="RVN265" s="49"/>
      <c r="RVO265" s="49"/>
      <c r="RVP265" s="49"/>
      <c r="RVQ265" s="99"/>
      <c r="RVR265" s="98"/>
      <c r="RVS265" s="49"/>
      <c r="RVT265" s="405"/>
      <c r="RVU265" s="405"/>
      <c r="RVV265" s="277"/>
      <c r="RVW265" s="277"/>
      <c r="RVX265" s="277"/>
      <c r="RVY265" s="277"/>
      <c r="RVZ265" s="277"/>
      <c r="RWA265" s="277"/>
      <c r="RWB265" s="277"/>
      <c r="RWC265" s="277"/>
      <c r="RWD265" s="402"/>
      <c r="RWE265" s="404"/>
      <c r="RWF265" s="49"/>
      <c r="RWG265" s="49"/>
      <c r="RWH265" s="49"/>
      <c r="RWI265" s="99"/>
      <c r="RWJ265" s="98"/>
      <c r="RWK265" s="49"/>
      <c r="RWL265" s="405"/>
      <c r="RWM265" s="405"/>
      <c r="RWN265" s="277"/>
      <c r="RWO265" s="277"/>
      <c r="RWP265" s="277"/>
      <c r="RWQ265" s="277"/>
      <c r="RWR265" s="277"/>
      <c r="RWS265" s="277"/>
      <c r="RWT265" s="277"/>
      <c r="RWU265" s="277"/>
      <c r="RWV265" s="402"/>
      <c r="RWW265" s="404"/>
      <c r="RWX265" s="49"/>
      <c r="RWY265" s="49"/>
      <c r="RWZ265" s="49"/>
      <c r="RXA265" s="99"/>
      <c r="RXB265" s="98"/>
      <c r="RXC265" s="49"/>
      <c r="RXD265" s="405"/>
      <c r="RXE265" s="405"/>
      <c r="RXF265" s="277"/>
      <c r="RXG265" s="277"/>
      <c r="RXH265" s="277"/>
      <c r="RXI265" s="277"/>
      <c r="RXJ265" s="277"/>
      <c r="RXK265" s="277"/>
      <c r="RXL265" s="277"/>
      <c r="RXM265" s="277"/>
      <c r="RXN265" s="402"/>
      <c r="RXO265" s="404"/>
      <c r="RXP265" s="49"/>
      <c r="RXQ265" s="49"/>
      <c r="RXR265" s="49"/>
      <c r="RXS265" s="99"/>
      <c r="RXT265" s="98"/>
      <c r="RXU265" s="49"/>
      <c r="RXV265" s="405"/>
      <c r="RXW265" s="405"/>
      <c r="RXX265" s="277"/>
      <c r="RXY265" s="277"/>
      <c r="RXZ265" s="277"/>
      <c r="RYA265" s="277"/>
      <c r="RYB265" s="277"/>
      <c r="RYC265" s="277"/>
      <c r="RYD265" s="277"/>
      <c r="RYE265" s="277"/>
      <c r="RYF265" s="402"/>
      <c r="RYG265" s="404"/>
      <c r="RYH265" s="49"/>
      <c r="RYI265" s="49"/>
      <c r="RYJ265" s="49"/>
      <c r="RYK265" s="99"/>
      <c r="RYL265" s="98"/>
      <c r="RYM265" s="49"/>
      <c r="RYN265" s="405"/>
      <c r="RYO265" s="405"/>
      <c r="RYP265" s="277"/>
      <c r="RYQ265" s="277"/>
      <c r="RYR265" s="277"/>
      <c r="RYS265" s="277"/>
      <c r="RYT265" s="277"/>
      <c r="RYU265" s="277"/>
      <c r="RYV265" s="277"/>
      <c r="RYW265" s="277"/>
      <c r="RYX265" s="402"/>
      <c r="RYY265" s="404"/>
      <c r="RYZ265" s="49"/>
      <c r="RZA265" s="49"/>
      <c r="RZB265" s="49"/>
      <c r="RZC265" s="99"/>
      <c r="RZD265" s="98"/>
      <c r="RZE265" s="49"/>
      <c r="RZF265" s="405"/>
      <c r="RZG265" s="405"/>
      <c r="RZH265" s="277"/>
      <c r="RZI265" s="277"/>
      <c r="RZJ265" s="277"/>
      <c r="RZK265" s="277"/>
      <c r="RZL265" s="277"/>
      <c r="RZM265" s="277"/>
      <c r="RZN265" s="277"/>
      <c r="RZO265" s="277"/>
      <c r="RZP265" s="402"/>
      <c r="RZQ265" s="404"/>
      <c r="RZR265" s="49"/>
      <c r="RZS265" s="49"/>
      <c r="RZT265" s="49"/>
      <c r="RZU265" s="99"/>
      <c r="RZV265" s="98"/>
      <c r="RZW265" s="49"/>
      <c r="RZX265" s="405"/>
      <c r="RZY265" s="405"/>
      <c r="RZZ265" s="277"/>
      <c r="SAA265" s="277"/>
      <c r="SAB265" s="277"/>
      <c r="SAC265" s="277"/>
      <c r="SAD265" s="277"/>
      <c r="SAE265" s="277"/>
      <c r="SAF265" s="277"/>
      <c r="SAG265" s="277"/>
      <c r="SAH265" s="402"/>
      <c r="SAI265" s="404"/>
      <c r="SAJ265" s="49"/>
      <c r="SAK265" s="49"/>
      <c r="SAL265" s="49"/>
      <c r="SAM265" s="99"/>
      <c r="SAN265" s="98"/>
      <c r="SAO265" s="49"/>
      <c r="SAP265" s="405"/>
      <c r="SAQ265" s="405"/>
      <c r="SAR265" s="277"/>
      <c r="SAS265" s="277"/>
      <c r="SAT265" s="277"/>
      <c r="SAU265" s="277"/>
      <c r="SAV265" s="277"/>
      <c r="SAW265" s="277"/>
      <c r="SAX265" s="277"/>
      <c r="SAY265" s="277"/>
      <c r="SAZ265" s="402"/>
      <c r="SBA265" s="404"/>
      <c r="SBB265" s="49"/>
      <c r="SBC265" s="49"/>
      <c r="SBD265" s="49"/>
      <c r="SBE265" s="99"/>
      <c r="SBF265" s="98"/>
      <c r="SBG265" s="49"/>
      <c r="SBH265" s="405"/>
      <c r="SBI265" s="405"/>
      <c r="SBJ265" s="277"/>
      <c r="SBK265" s="277"/>
      <c r="SBL265" s="277"/>
      <c r="SBM265" s="277"/>
      <c r="SBN265" s="277"/>
      <c r="SBO265" s="277"/>
      <c r="SBP265" s="277"/>
      <c r="SBQ265" s="277"/>
      <c r="SBR265" s="402"/>
      <c r="SBS265" s="404"/>
      <c r="SBT265" s="49"/>
      <c r="SBU265" s="49"/>
      <c r="SBV265" s="49"/>
      <c r="SBW265" s="99"/>
      <c r="SBX265" s="98"/>
      <c r="SBY265" s="49"/>
      <c r="SBZ265" s="405"/>
      <c r="SCA265" s="405"/>
      <c r="SCB265" s="277"/>
      <c r="SCC265" s="277"/>
      <c r="SCD265" s="277"/>
      <c r="SCE265" s="277"/>
      <c r="SCF265" s="277"/>
      <c r="SCG265" s="277"/>
      <c r="SCH265" s="277"/>
      <c r="SCI265" s="277"/>
      <c r="SCJ265" s="402"/>
      <c r="SCK265" s="404"/>
      <c r="SCL265" s="49"/>
      <c r="SCM265" s="49"/>
      <c r="SCN265" s="49"/>
      <c r="SCO265" s="99"/>
      <c r="SCP265" s="98"/>
      <c r="SCQ265" s="49"/>
      <c r="SCR265" s="405"/>
      <c r="SCS265" s="405"/>
      <c r="SCT265" s="277"/>
      <c r="SCU265" s="277"/>
      <c r="SCV265" s="277"/>
      <c r="SCW265" s="277"/>
      <c r="SCX265" s="277"/>
      <c r="SCY265" s="277"/>
      <c r="SCZ265" s="277"/>
      <c r="SDA265" s="277"/>
      <c r="SDB265" s="402"/>
      <c r="SDC265" s="404"/>
      <c r="SDD265" s="49"/>
      <c r="SDE265" s="49"/>
      <c r="SDF265" s="49"/>
      <c r="SDG265" s="99"/>
      <c r="SDH265" s="98"/>
      <c r="SDI265" s="49"/>
      <c r="SDJ265" s="405"/>
      <c r="SDK265" s="405"/>
      <c r="SDL265" s="277"/>
      <c r="SDM265" s="277"/>
      <c r="SDN265" s="277"/>
      <c r="SDO265" s="277"/>
      <c r="SDP265" s="277"/>
      <c r="SDQ265" s="277"/>
      <c r="SDR265" s="277"/>
      <c r="SDS265" s="277"/>
      <c r="SDT265" s="402"/>
      <c r="SDU265" s="404"/>
      <c r="SDV265" s="49"/>
      <c r="SDW265" s="49"/>
      <c r="SDX265" s="49"/>
      <c r="SDY265" s="99"/>
      <c r="SDZ265" s="98"/>
      <c r="SEA265" s="49"/>
      <c r="SEB265" s="405"/>
      <c r="SEC265" s="405"/>
      <c r="SED265" s="277"/>
      <c r="SEE265" s="277"/>
      <c r="SEF265" s="277"/>
      <c r="SEG265" s="277"/>
      <c r="SEH265" s="277"/>
      <c r="SEI265" s="277"/>
      <c r="SEJ265" s="277"/>
      <c r="SEK265" s="277"/>
      <c r="SEL265" s="402"/>
      <c r="SEM265" s="404"/>
      <c r="SEN265" s="49"/>
      <c r="SEO265" s="49"/>
      <c r="SEP265" s="49"/>
      <c r="SEQ265" s="99"/>
      <c r="SER265" s="98"/>
      <c r="SES265" s="49"/>
      <c r="SET265" s="405"/>
      <c r="SEU265" s="405"/>
      <c r="SEV265" s="277"/>
      <c r="SEW265" s="277"/>
      <c r="SEX265" s="277"/>
      <c r="SEY265" s="277"/>
      <c r="SEZ265" s="277"/>
      <c r="SFA265" s="277"/>
      <c r="SFB265" s="277"/>
      <c r="SFC265" s="277"/>
      <c r="SFD265" s="402"/>
      <c r="SFE265" s="404"/>
      <c r="SFF265" s="49"/>
      <c r="SFG265" s="49"/>
      <c r="SFH265" s="49"/>
      <c r="SFI265" s="99"/>
      <c r="SFJ265" s="98"/>
      <c r="SFK265" s="49"/>
      <c r="SFL265" s="405"/>
      <c r="SFM265" s="405"/>
      <c r="SFN265" s="277"/>
      <c r="SFO265" s="277"/>
      <c r="SFP265" s="277"/>
      <c r="SFQ265" s="277"/>
      <c r="SFR265" s="277"/>
      <c r="SFS265" s="277"/>
      <c r="SFT265" s="277"/>
      <c r="SFU265" s="277"/>
      <c r="SFV265" s="402"/>
      <c r="SFW265" s="404"/>
      <c r="SFX265" s="49"/>
      <c r="SFY265" s="49"/>
      <c r="SFZ265" s="49"/>
      <c r="SGA265" s="99"/>
      <c r="SGB265" s="98"/>
      <c r="SGC265" s="49"/>
      <c r="SGD265" s="405"/>
      <c r="SGE265" s="405"/>
      <c r="SGF265" s="277"/>
      <c r="SGG265" s="277"/>
      <c r="SGH265" s="277"/>
      <c r="SGI265" s="277"/>
      <c r="SGJ265" s="277"/>
      <c r="SGK265" s="277"/>
      <c r="SGL265" s="277"/>
      <c r="SGM265" s="277"/>
      <c r="SGN265" s="402"/>
      <c r="SGO265" s="404"/>
      <c r="SGP265" s="49"/>
      <c r="SGQ265" s="49"/>
      <c r="SGR265" s="49"/>
      <c r="SGS265" s="99"/>
      <c r="SGT265" s="98"/>
      <c r="SGU265" s="49"/>
      <c r="SGV265" s="405"/>
      <c r="SGW265" s="405"/>
      <c r="SGX265" s="277"/>
      <c r="SGY265" s="277"/>
      <c r="SGZ265" s="277"/>
      <c r="SHA265" s="277"/>
      <c r="SHB265" s="277"/>
      <c r="SHC265" s="277"/>
      <c r="SHD265" s="277"/>
      <c r="SHE265" s="277"/>
      <c r="SHF265" s="402"/>
      <c r="SHG265" s="404"/>
      <c r="SHH265" s="49"/>
      <c r="SHI265" s="49"/>
      <c r="SHJ265" s="49"/>
      <c r="SHK265" s="99"/>
      <c r="SHL265" s="98"/>
      <c r="SHM265" s="49"/>
      <c r="SHN265" s="405"/>
      <c r="SHO265" s="405"/>
      <c r="SHP265" s="277"/>
      <c r="SHQ265" s="277"/>
      <c r="SHR265" s="277"/>
      <c r="SHS265" s="277"/>
      <c r="SHT265" s="277"/>
      <c r="SHU265" s="277"/>
      <c r="SHV265" s="277"/>
      <c r="SHW265" s="277"/>
      <c r="SHX265" s="402"/>
      <c r="SHY265" s="404"/>
      <c r="SHZ265" s="49"/>
      <c r="SIA265" s="49"/>
      <c r="SIB265" s="49"/>
      <c r="SIC265" s="99"/>
      <c r="SID265" s="98"/>
      <c r="SIE265" s="49"/>
      <c r="SIF265" s="405"/>
      <c r="SIG265" s="405"/>
      <c r="SIH265" s="277"/>
      <c r="SII265" s="277"/>
      <c r="SIJ265" s="277"/>
      <c r="SIK265" s="277"/>
      <c r="SIL265" s="277"/>
      <c r="SIM265" s="277"/>
      <c r="SIN265" s="277"/>
      <c r="SIO265" s="277"/>
      <c r="SIP265" s="402"/>
      <c r="SIQ265" s="404"/>
      <c r="SIR265" s="49"/>
      <c r="SIS265" s="49"/>
      <c r="SIT265" s="49"/>
      <c r="SIU265" s="99"/>
      <c r="SIV265" s="98"/>
      <c r="SIW265" s="49"/>
      <c r="SIX265" s="405"/>
      <c r="SIY265" s="405"/>
      <c r="SIZ265" s="277"/>
      <c r="SJA265" s="277"/>
      <c r="SJB265" s="277"/>
      <c r="SJC265" s="277"/>
      <c r="SJD265" s="277"/>
      <c r="SJE265" s="277"/>
      <c r="SJF265" s="277"/>
      <c r="SJG265" s="277"/>
      <c r="SJH265" s="402"/>
      <c r="SJI265" s="404"/>
      <c r="SJJ265" s="49"/>
      <c r="SJK265" s="49"/>
      <c r="SJL265" s="49"/>
      <c r="SJM265" s="99"/>
      <c r="SJN265" s="98"/>
      <c r="SJO265" s="49"/>
      <c r="SJP265" s="405"/>
      <c r="SJQ265" s="405"/>
      <c r="SJR265" s="277"/>
      <c r="SJS265" s="277"/>
      <c r="SJT265" s="277"/>
      <c r="SJU265" s="277"/>
      <c r="SJV265" s="277"/>
      <c r="SJW265" s="277"/>
      <c r="SJX265" s="277"/>
      <c r="SJY265" s="277"/>
      <c r="SJZ265" s="402"/>
      <c r="SKA265" s="404"/>
      <c r="SKB265" s="49"/>
      <c r="SKC265" s="49"/>
      <c r="SKD265" s="49"/>
      <c r="SKE265" s="99"/>
      <c r="SKF265" s="98"/>
      <c r="SKG265" s="49"/>
      <c r="SKH265" s="405"/>
      <c r="SKI265" s="405"/>
      <c r="SKJ265" s="277"/>
      <c r="SKK265" s="277"/>
      <c r="SKL265" s="277"/>
      <c r="SKM265" s="277"/>
      <c r="SKN265" s="277"/>
      <c r="SKO265" s="277"/>
      <c r="SKP265" s="277"/>
      <c r="SKQ265" s="277"/>
      <c r="SKR265" s="402"/>
      <c r="SKS265" s="404"/>
      <c r="SKT265" s="49"/>
      <c r="SKU265" s="49"/>
      <c r="SKV265" s="49"/>
      <c r="SKW265" s="99"/>
      <c r="SKX265" s="98"/>
      <c r="SKY265" s="49"/>
      <c r="SKZ265" s="405"/>
      <c r="SLA265" s="405"/>
      <c r="SLB265" s="277"/>
      <c r="SLC265" s="277"/>
      <c r="SLD265" s="277"/>
      <c r="SLE265" s="277"/>
      <c r="SLF265" s="277"/>
      <c r="SLG265" s="277"/>
      <c r="SLH265" s="277"/>
      <c r="SLI265" s="277"/>
      <c r="SLJ265" s="402"/>
      <c r="SLK265" s="404"/>
      <c r="SLL265" s="49"/>
      <c r="SLM265" s="49"/>
      <c r="SLN265" s="49"/>
      <c r="SLO265" s="99"/>
      <c r="SLP265" s="98"/>
      <c r="SLQ265" s="49"/>
      <c r="SLR265" s="405"/>
      <c r="SLS265" s="405"/>
      <c r="SLT265" s="277"/>
      <c r="SLU265" s="277"/>
      <c r="SLV265" s="277"/>
      <c r="SLW265" s="277"/>
      <c r="SLX265" s="277"/>
      <c r="SLY265" s="277"/>
      <c r="SLZ265" s="277"/>
      <c r="SMA265" s="277"/>
      <c r="SMB265" s="402"/>
      <c r="SMC265" s="404"/>
      <c r="SMD265" s="49"/>
      <c r="SME265" s="49"/>
      <c r="SMF265" s="49"/>
      <c r="SMG265" s="99"/>
      <c r="SMH265" s="98"/>
      <c r="SMI265" s="49"/>
      <c r="SMJ265" s="405"/>
      <c r="SMK265" s="405"/>
      <c r="SML265" s="277"/>
      <c r="SMM265" s="277"/>
      <c r="SMN265" s="277"/>
      <c r="SMO265" s="277"/>
      <c r="SMP265" s="277"/>
      <c r="SMQ265" s="277"/>
      <c r="SMR265" s="277"/>
      <c r="SMS265" s="277"/>
      <c r="SMT265" s="402"/>
      <c r="SMU265" s="404"/>
      <c r="SMV265" s="49"/>
      <c r="SMW265" s="49"/>
      <c r="SMX265" s="49"/>
      <c r="SMY265" s="99"/>
      <c r="SMZ265" s="98"/>
      <c r="SNA265" s="49"/>
      <c r="SNB265" s="405"/>
      <c r="SNC265" s="405"/>
      <c r="SND265" s="277"/>
      <c r="SNE265" s="277"/>
      <c r="SNF265" s="277"/>
      <c r="SNG265" s="277"/>
      <c r="SNH265" s="277"/>
      <c r="SNI265" s="277"/>
      <c r="SNJ265" s="277"/>
      <c r="SNK265" s="277"/>
      <c r="SNL265" s="402"/>
      <c r="SNM265" s="404"/>
      <c r="SNN265" s="49"/>
      <c r="SNO265" s="49"/>
      <c r="SNP265" s="49"/>
      <c r="SNQ265" s="99"/>
      <c r="SNR265" s="98"/>
      <c r="SNS265" s="49"/>
      <c r="SNT265" s="405"/>
      <c r="SNU265" s="405"/>
      <c r="SNV265" s="277"/>
      <c r="SNW265" s="277"/>
      <c r="SNX265" s="277"/>
      <c r="SNY265" s="277"/>
      <c r="SNZ265" s="277"/>
      <c r="SOA265" s="277"/>
      <c r="SOB265" s="277"/>
      <c r="SOC265" s="277"/>
      <c r="SOD265" s="402"/>
      <c r="SOE265" s="404"/>
      <c r="SOF265" s="49"/>
      <c r="SOG265" s="49"/>
      <c r="SOH265" s="49"/>
      <c r="SOI265" s="99"/>
      <c r="SOJ265" s="98"/>
      <c r="SOK265" s="49"/>
      <c r="SOL265" s="405"/>
      <c r="SOM265" s="405"/>
      <c r="SON265" s="277"/>
      <c r="SOO265" s="277"/>
      <c r="SOP265" s="277"/>
      <c r="SOQ265" s="277"/>
      <c r="SOR265" s="277"/>
      <c r="SOS265" s="277"/>
      <c r="SOT265" s="277"/>
      <c r="SOU265" s="277"/>
      <c r="SOV265" s="402"/>
      <c r="SOW265" s="404"/>
      <c r="SOX265" s="49"/>
      <c r="SOY265" s="49"/>
      <c r="SOZ265" s="49"/>
      <c r="SPA265" s="99"/>
      <c r="SPB265" s="98"/>
      <c r="SPC265" s="49"/>
      <c r="SPD265" s="405"/>
      <c r="SPE265" s="405"/>
      <c r="SPF265" s="277"/>
      <c r="SPG265" s="277"/>
      <c r="SPH265" s="277"/>
      <c r="SPI265" s="277"/>
      <c r="SPJ265" s="277"/>
      <c r="SPK265" s="277"/>
      <c r="SPL265" s="277"/>
      <c r="SPM265" s="277"/>
      <c r="SPN265" s="402"/>
      <c r="SPO265" s="404"/>
      <c r="SPP265" s="49"/>
      <c r="SPQ265" s="49"/>
      <c r="SPR265" s="49"/>
      <c r="SPS265" s="99"/>
      <c r="SPT265" s="98"/>
      <c r="SPU265" s="49"/>
      <c r="SPV265" s="405"/>
      <c r="SPW265" s="405"/>
      <c r="SPX265" s="277"/>
      <c r="SPY265" s="277"/>
      <c r="SPZ265" s="277"/>
      <c r="SQA265" s="277"/>
      <c r="SQB265" s="277"/>
      <c r="SQC265" s="277"/>
      <c r="SQD265" s="277"/>
      <c r="SQE265" s="277"/>
      <c r="SQF265" s="402"/>
      <c r="SQG265" s="404"/>
      <c r="SQH265" s="49"/>
      <c r="SQI265" s="49"/>
      <c r="SQJ265" s="49"/>
      <c r="SQK265" s="99"/>
      <c r="SQL265" s="98"/>
      <c r="SQM265" s="49"/>
      <c r="SQN265" s="405"/>
      <c r="SQO265" s="405"/>
      <c r="SQP265" s="277"/>
      <c r="SQQ265" s="277"/>
      <c r="SQR265" s="277"/>
      <c r="SQS265" s="277"/>
      <c r="SQT265" s="277"/>
      <c r="SQU265" s="277"/>
      <c r="SQV265" s="277"/>
      <c r="SQW265" s="277"/>
      <c r="SQX265" s="402"/>
      <c r="SQY265" s="404"/>
      <c r="SQZ265" s="49"/>
      <c r="SRA265" s="49"/>
      <c r="SRB265" s="49"/>
      <c r="SRC265" s="99"/>
      <c r="SRD265" s="98"/>
      <c r="SRE265" s="49"/>
      <c r="SRF265" s="405"/>
      <c r="SRG265" s="405"/>
      <c r="SRH265" s="277"/>
      <c r="SRI265" s="277"/>
      <c r="SRJ265" s="277"/>
      <c r="SRK265" s="277"/>
      <c r="SRL265" s="277"/>
      <c r="SRM265" s="277"/>
      <c r="SRN265" s="277"/>
      <c r="SRO265" s="277"/>
      <c r="SRP265" s="402"/>
      <c r="SRQ265" s="404"/>
      <c r="SRR265" s="49"/>
      <c r="SRS265" s="49"/>
      <c r="SRT265" s="49"/>
      <c r="SRU265" s="99"/>
      <c r="SRV265" s="98"/>
      <c r="SRW265" s="49"/>
      <c r="SRX265" s="405"/>
      <c r="SRY265" s="405"/>
      <c r="SRZ265" s="277"/>
      <c r="SSA265" s="277"/>
      <c r="SSB265" s="277"/>
      <c r="SSC265" s="277"/>
      <c r="SSD265" s="277"/>
      <c r="SSE265" s="277"/>
      <c r="SSF265" s="277"/>
      <c r="SSG265" s="277"/>
      <c r="SSH265" s="402"/>
      <c r="SSI265" s="404"/>
      <c r="SSJ265" s="49"/>
      <c r="SSK265" s="49"/>
      <c r="SSL265" s="49"/>
      <c r="SSM265" s="99"/>
      <c r="SSN265" s="98"/>
      <c r="SSO265" s="49"/>
      <c r="SSP265" s="405"/>
      <c r="SSQ265" s="405"/>
      <c r="SSR265" s="277"/>
      <c r="SSS265" s="277"/>
      <c r="SST265" s="277"/>
      <c r="SSU265" s="277"/>
      <c r="SSV265" s="277"/>
      <c r="SSW265" s="277"/>
      <c r="SSX265" s="277"/>
      <c r="SSY265" s="277"/>
      <c r="SSZ265" s="402"/>
      <c r="STA265" s="404"/>
      <c r="STB265" s="49"/>
      <c r="STC265" s="49"/>
      <c r="STD265" s="49"/>
      <c r="STE265" s="99"/>
      <c r="STF265" s="98"/>
      <c r="STG265" s="49"/>
      <c r="STH265" s="405"/>
      <c r="STI265" s="405"/>
      <c r="STJ265" s="277"/>
      <c r="STK265" s="277"/>
      <c r="STL265" s="277"/>
      <c r="STM265" s="277"/>
      <c r="STN265" s="277"/>
      <c r="STO265" s="277"/>
      <c r="STP265" s="277"/>
      <c r="STQ265" s="277"/>
      <c r="STR265" s="402"/>
      <c r="STS265" s="404"/>
      <c r="STT265" s="49"/>
      <c r="STU265" s="49"/>
      <c r="STV265" s="49"/>
      <c r="STW265" s="99"/>
      <c r="STX265" s="98"/>
      <c r="STY265" s="49"/>
      <c r="STZ265" s="405"/>
      <c r="SUA265" s="405"/>
      <c r="SUB265" s="277"/>
      <c r="SUC265" s="277"/>
      <c r="SUD265" s="277"/>
      <c r="SUE265" s="277"/>
      <c r="SUF265" s="277"/>
      <c r="SUG265" s="277"/>
      <c r="SUH265" s="277"/>
      <c r="SUI265" s="277"/>
      <c r="SUJ265" s="402"/>
      <c r="SUK265" s="404"/>
      <c r="SUL265" s="49"/>
      <c r="SUM265" s="49"/>
      <c r="SUN265" s="49"/>
      <c r="SUO265" s="99"/>
      <c r="SUP265" s="98"/>
      <c r="SUQ265" s="49"/>
      <c r="SUR265" s="405"/>
      <c r="SUS265" s="405"/>
      <c r="SUT265" s="277"/>
      <c r="SUU265" s="277"/>
      <c r="SUV265" s="277"/>
      <c r="SUW265" s="277"/>
      <c r="SUX265" s="277"/>
      <c r="SUY265" s="277"/>
      <c r="SUZ265" s="277"/>
      <c r="SVA265" s="277"/>
      <c r="SVB265" s="402"/>
      <c r="SVC265" s="404"/>
      <c r="SVD265" s="49"/>
      <c r="SVE265" s="49"/>
      <c r="SVF265" s="49"/>
      <c r="SVG265" s="99"/>
      <c r="SVH265" s="98"/>
      <c r="SVI265" s="49"/>
      <c r="SVJ265" s="405"/>
      <c r="SVK265" s="405"/>
      <c r="SVL265" s="277"/>
      <c r="SVM265" s="277"/>
      <c r="SVN265" s="277"/>
      <c r="SVO265" s="277"/>
      <c r="SVP265" s="277"/>
      <c r="SVQ265" s="277"/>
      <c r="SVR265" s="277"/>
      <c r="SVS265" s="277"/>
      <c r="SVT265" s="402"/>
      <c r="SVU265" s="404"/>
      <c r="SVV265" s="49"/>
      <c r="SVW265" s="49"/>
      <c r="SVX265" s="49"/>
      <c r="SVY265" s="99"/>
      <c r="SVZ265" s="98"/>
      <c r="SWA265" s="49"/>
      <c r="SWB265" s="405"/>
      <c r="SWC265" s="405"/>
      <c r="SWD265" s="277"/>
      <c r="SWE265" s="277"/>
      <c r="SWF265" s="277"/>
      <c r="SWG265" s="277"/>
      <c r="SWH265" s="277"/>
      <c r="SWI265" s="277"/>
      <c r="SWJ265" s="277"/>
      <c r="SWK265" s="277"/>
      <c r="SWL265" s="402"/>
      <c r="SWM265" s="404"/>
      <c r="SWN265" s="49"/>
      <c r="SWO265" s="49"/>
      <c r="SWP265" s="49"/>
      <c r="SWQ265" s="99"/>
      <c r="SWR265" s="98"/>
      <c r="SWS265" s="49"/>
      <c r="SWT265" s="405"/>
      <c r="SWU265" s="405"/>
      <c r="SWV265" s="277"/>
      <c r="SWW265" s="277"/>
      <c r="SWX265" s="277"/>
      <c r="SWY265" s="277"/>
      <c r="SWZ265" s="277"/>
      <c r="SXA265" s="277"/>
      <c r="SXB265" s="277"/>
      <c r="SXC265" s="277"/>
      <c r="SXD265" s="402"/>
      <c r="SXE265" s="404"/>
      <c r="SXF265" s="49"/>
      <c r="SXG265" s="49"/>
      <c r="SXH265" s="49"/>
      <c r="SXI265" s="99"/>
      <c r="SXJ265" s="98"/>
      <c r="SXK265" s="49"/>
      <c r="SXL265" s="405"/>
      <c r="SXM265" s="405"/>
      <c r="SXN265" s="277"/>
      <c r="SXO265" s="277"/>
      <c r="SXP265" s="277"/>
      <c r="SXQ265" s="277"/>
      <c r="SXR265" s="277"/>
      <c r="SXS265" s="277"/>
      <c r="SXT265" s="277"/>
      <c r="SXU265" s="277"/>
      <c r="SXV265" s="402"/>
      <c r="SXW265" s="404"/>
      <c r="SXX265" s="49"/>
      <c r="SXY265" s="49"/>
      <c r="SXZ265" s="49"/>
      <c r="SYA265" s="99"/>
      <c r="SYB265" s="98"/>
      <c r="SYC265" s="49"/>
      <c r="SYD265" s="405"/>
      <c r="SYE265" s="405"/>
      <c r="SYF265" s="277"/>
      <c r="SYG265" s="277"/>
      <c r="SYH265" s="277"/>
      <c r="SYI265" s="277"/>
      <c r="SYJ265" s="277"/>
      <c r="SYK265" s="277"/>
      <c r="SYL265" s="277"/>
      <c r="SYM265" s="277"/>
      <c r="SYN265" s="402"/>
      <c r="SYO265" s="404"/>
      <c r="SYP265" s="49"/>
      <c r="SYQ265" s="49"/>
      <c r="SYR265" s="49"/>
      <c r="SYS265" s="99"/>
      <c r="SYT265" s="98"/>
      <c r="SYU265" s="49"/>
      <c r="SYV265" s="405"/>
      <c r="SYW265" s="405"/>
      <c r="SYX265" s="277"/>
      <c r="SYY265" s="277"/>
      <c r="SYZ265" s="277"/>
      <c r="SZA265" s="277"/>
      <c r="SZB265" s="277"/>
      <c r="SZC265" s="277"/>
      <c r="SZD265" s="277"/>
      <c r="SZE265" s="277"/>
      <c r="SZF265" s="402"/>
      <c r="SZG265" s="404"/>
      <c r="SZH265" s="49"/>
      <c r="SZI265" s="49"/>
      <c r="SZJ265" s="49"/>
      <c r="SZK265" s="99"/>
      <c r="SZL265" s="98"/>
      <c r="SZM265" s="49"/>
      <c r="SZN265" s="405"/>
      <c r="SZO265" s="405"/>
      <c r="SZP265" s="277"/>
      <c r="SZQ265" s="277"/>
      <c r="SZR265" s="277"/>
      <c r="SZS265" s="277"/>
      <c r="SZT265" s="277"/>
      <c r="SZU265" s="277"/>
      <c r="SZV265" s="277"/>
      <c r="SZW265" s="277"/>
      <c r="SZX265" s="402"/>
      <c r="SZY265" s="404"/>
      <c r="SZZ265" s="49"/>
      <c r="TAA265" s="49"/>
      <c r="TAB265" s="49"/>
      <c r="TAC265" s="99"/>
      <c r="TAD265" s="98"/>
      <c r="TAE265" s="49"/>
      <c r="TAF265" s="405"/>
      <c r="TAG265" s="405"/>
      <c r="TAH265" s="277"/>
      <c r="TAI265" s="277"/>
      <c r="TAJ265" s="277"/>
      <c r="TAK265" s="277"/>
      <c r="TAL265" s="277"/>
      <c r="TAM265" s="277"/>
      <c r="TAN265" s="277"/>
      <c r="TAO265" s="277"/>
      <c r="TAP265" s="402"/>
      <c r="TAQ265" s="404"/>
      <c r="TAR265" s="49"/>
      <c r="TAS265" s="49"/>
      <c r="TAT265" s="49"/>
      <c r="TAU265" s="99"/>
      <c r="TAV265" s="98"/>
      <c r="TAW265" s="49"/>
      <c r="TAX265" s="405"/>
      <c r="TAY265" s="405"/>
      <c r="TAZ265" s="277"/>
      <c r="TBA265" s="277"/>
      <c r="TBB265" s="277"/>
      <c r="TBC265" s="277"/>
      <c r="TBD265" s="277"/>
      <c r="TBE265" s="277"/>
      <c r="TBF265" s="277"/>
      <c r="TBG265" s="277"/>
      <c r="TBH265" s="402"/>
      <c r="TBI265" s="404"/>
      <c r="TBJ265" s="49"/>
      <c r="TBK265" s="49"/>
      <c r="TBL265" s="49"/>
      <c r="TBM265" s="99"/>
      <c r="TBN265" s="98"/>
      <c r="TBO265" s="49"/>
      <c r="TBP265" s="405"/>
      <c r="TBQ265" s="405"/>
      <c r="TBR265" s="277"/>
      <c r="TBS265" s="277"/>
      <c r="TBT265" s="277"/>
      <c r="TBU265" s="277"/>
      <c r="TBV265" s="277"/>
      <c r="TBW265" s="277"/>
      <c r="TBX265" s="277"/>
      <c r="TBY265" s="277"/>
      <c r="TBZ265" s="402"/>
      <c r="TCA265" s="404"/>
      <c r="TCB265" s="49"/>
      <c r="TCC265" s="49"/>
      <c r="TCD265" s="49"/>
      <c r="TCE265" s="99"/>
      <c r="TCF265" s="98"/>
      <c r="TCG265" s="49"/>
      <c r="TCH265" s="405"/>
      <c r="TCI265" s="405"/>
      <c r="TCJ265" s="277"/>
      <c r="TCK265" s="277"/>
      <c r="TCL265" s="277"/>
      <c r="TCM265" s="277"/>
      <c r="TCN265" s="277"/>
      <c r="TCO265" s="277"/>
      <c r="TCP265" s="277"/>
      <c r="TCQ265" s="277"/>
      <c r="TCR265" s="402"/>
      <c r="TCS265" s="404"/>
      <c r="TCT265" s="49"/>
      <c r="TCU265" s="49"/>
      <c r="TCV265" s="49"/>
      <c r="TCW265" s="99"/>
      <c r="TCX265" s="98"/>
      <c r="TCY265" s="49"/>
      <c r="TCZ265" s="405"/>
      <c r="TDA265" s="405"/>
      <c r="TDB265" s="277"/>
      <c r="TDC265" s="277"/>
      <c r="TDD265" s="277"/>
      <c r="TDE265" s="277"/>
      <c r="TDF265" s="277"/>
      <c r="TDG265" s="277"/>
      <c r="TDH265" s="277"/>
      <c r="TDI265" s="277"/>
      <c r="TDJ265" s="402"/>
      <c r="TDK265" s="404"/>
      <c r="TDL265" s="49"/>
      <c r="TDM265" s="49"/>
      <c r="TDN265" s="49"/>
      <c r="TDO265" s="99"/>
      <c r="TDP265" s="98"/>
      <c r="TDQ265" s="49"/>
      <c r="TDR265" s="405"/>
      <c r="TDS265" s="405"/>
      <c r="TDT265" s="277"/>
      <c r="TDU265" s="277"/>
      <c r="TDV265" s="277"/>
      <c r="TDW265" s="277"/>
      <c r="TDX265" s="277"/>
      <c r="TDY265" s="277"/>
      <c r="TDZ265" s="277"/>
      <c r="TEA265" s="277"/>
      <c r="TEB265" s="402"/>
      <c r="TEC265" s="404"/>
      <c r="TED265" s="49"/>
      <c r="TEE265" s="49"/>
      <c r="TEF265" s="49"/>
      <c r="TEG265" s="99"/>
      <c r="TEH265" s="98"/>
      <c r="TEI265" s="49"/>
      <c r="TEJ265" s="405"/>
      <c r="TEK265" s="405"/>
      <c r="TEL265" s="277"/>
      <c r="TEM265" s="277"/>
      <c r="TEN265" s="277"/>
      <c r="TEO265" s="277"/>
      <c r="TEP265" s="277"/>
      <c r="TEQ265" s="277"/>
      <c r="TER265" s="277"/>
      <c r="TES265" s="277"/>
      <c r="TET265" s="402"/>
      <c r="TEU265" s="404"/>
      <c r="TEV265" s="49"/>
      <c r="TEW265" s="49"/>
      <c r="TEX265" s="49"/>
      <c r="TEY265" s="99"/>
      <c r="TEZ265" s="98"/>
      <c r="TFA265" s="49"/>
      <c r="TFB265" s="405"/>
      <c r="TFC265" s="405"/>
      <c r="TFD265" s="277"/>
      <c r="TFE265" s="277"/>
      <c r="TFF265" s="277"/>
      <c r="TFG265" s="277"/>
      <c r="TFH265" s="277"/>
      <c r="TFI265" s="277"/>
      <c r="TFJ265" s="277"/>
      <c r="TFK265" s="277"/>
      <c r="TFL265" s="402"/>
      <c r="TFM265" s="404"/>
      <c r="TFN265" s="49"/>
      <c r="TFO265" s="49"/>
      <c r="TFP265" s="49"/>
      <c r="TFQ265" s="99"/>
      <c r="TFR265" s="98"/>
      <c r="TFS265" s="49"/>
      <c r="TFT265" s="405"/>
      <c r="TFU265" s="405"/>
      <c r="TFV265" s="277"/>
      <c r="TFW265" s="277"/>
      <c r="TFX265" s="277"/>
      <c r="TFY265" s="277"/>
      <c r="TFZ265" s="277"/>
      <c r="TGA265" s="277"/>
      <c r="TGB265" s="277"/>
      <c r="TGC265" s="277"/>
      <c r="TGD265" s="402"/>
      <c r="TGE265" s="404"/>
      <c r="TGF265" s="49"/>
      <c r="TGG265" s="49"/>
      <c r="TGH265" s="49"/>
      <c r="TGI265" s="99"/>
      <c r="TGJ265" s="98"/>
      <c r="TGK265" s="49"/>
      <c r="TGL265" s="405"/>
      <c r="TGM265" s="405"/>
      <c r="TGN265" s="277"/>
      <c r="TGO265" s="277"/>
      <c r="TGP265" s="277"/>
      <c r="TGQ265" s="277"/>
      <c r="TGR265" s="277"/>
      <c r="TGS265" s="277"/>
      <c r="TGT265" s="277"/>
      <c r="TGU265" s="277"/>
      <c r="TGV265" s="402"/>
      <c r="TGW265" s="404"/>
      <c r="TGX265" s="49"/>
      <c r="TGY265" s="49"/>
      <c r="TGZ265" s="49"/>
      <c r="THA265" s="99"/>
      <c r="THB265" s="98"/>
      <c r="THC265" s="49"/>
      <c r="THD265" s="405"/>
      <c r="THE265" s="405"/>
      <c r="THF265" s="277"/>
      <c r="THG265" s="277"/>
      <c r="THH265" s="277"/>
      <c r="THI265" s="277"/>
      <c r="THJ265" s="277"/>
      <c r="THK265" s="277"/>
      <c r="THL265" s="277"/>
      <c r="THM265" s="277"/>
      <c r="THN265" s="402"/>
      <c r="THO265" s="404"/>
      <c r="THP265" s="49"/>
      <c r="THQ265" s="49"/>
      <c r="THR265" s="49"/>
      <c r="THS265" s="99"/>
      <c r="THT265" s="98"/>
      <c r="THU265" s="49"/>
      <c r="THV265" s="405"/>
      <c r="THW265" s="405"/>
      <c r="THX265" s="277"/>
      <c r="THY265" s="277"/>
      <c r="THZ265" s="277"/>
      <c r="TIA265" s="277"/>
      <c r="TIB265" s="277"/>
      <c r="TIC265" s="277"/>
      <c r="TID265" s="277"/>
      <c r="TIE265" s="277"/>
      <c r="TIF265" s="402"/>
      <c r="TIG265" s="404"/>
      <c r="TIH265" s="49"/>
      <c r="TII265" s="49"/>
      <c r="TIJ265" s="49"/>
      <c r="TIK265" s="99"/>
      <c r="TIL265" s="98"/>
      <c r="TIM265" s="49"/>
      <c r="TIN265" s="405"/>
      <c r="TIO265" s="405"/>
      <c r="TIP265" s="277"/>
      <c r="TIQ265" s="277"/>
      <c r="TIR265" s="277"/>
      <c r="TIS265" s="277"/>
      <c r="TIT265" s="277"/>
      <c r="TIU265" s="277"/>
      <c r="TIV265" s="277"/>
      <c r="TIW265" s="277"/>
      <c r="TIX265" s="402"/>
      <c r="TIY265" s="404"/>
      <c r="TIZ265" s="49"/>
      <c r="TJA265" s="49"/>
      <c r="TJB265" s="49"/>
      <c r="TJC265" s="99"/>
      <c r="TJD265" s="98"/>
      <c r="TJE265" s="49"/>
      <c r="TJF265" s="405"/>
      <c r="TJG265" s="405"/>
      <c r="TJH265" s="277"/>
      <c r="TJI265" s="277"/>
      <c r="TJJ265" s="277"/>
      <c r="TJK265" s="277"/>
      <c r="TJL265" s="277"/>
      <c r="TJM265" s="277"/>
      <c r="TJN265" s="277"/>
      <c r="TJO265" s="277"/>
      <c r="TJP265" s="402"/>
      <c r="TJQ265" s="404"/>
      <c r="TJR265" s="49"/>
      <c r="TJS265" s="49"/>
      <c r="TJT265" s="49"/>
      <c r="TJU265" s="99"/>
      <c r="TJV265" s="98"/>
      <c r="TJW265" s="49"/>
      <c r="TJX265" s="405"/>
      <c r="TJY265" s="405"/>
      <c r="TJZ265" s="277"/>
      <c r="TKA265" s="277"/>
      <c r="TKB265" s="277"/>
      <c r="TKC265" s="277"/>
      <c r="TKD265" s="277"/>
      <c r="TKE265" s="277"/>
      <c r="TKF265" s="277"/>
      <c r="TKG265" s="277"/>
      <c r="TKH265" s="402"/>
      <c r="TKI265" s="404"/>
      <c r="TKJ265" s="49"/>
      <c r="TKK265" s="49"/>
      <c r="TKL265" s="49"/>
      <c r="TKM265" s="99"/>
      <c r="TKN265" s="98"/>
      <c r="TKO265" s="49"/>
      <c r="TKP265" s="405"/>
      <c r="TKQ265" s="405"/>
      <c r="TKR265" s="277"/>
      <c r="TKS265" s="277"/>
      <c r="TKT265" s="277"/>
      <c r="TKU265" s="277"/>
      <c r="TKV265" s="277"/>
      <c r="TKW265" s="277"/>
      <c r="TKX265" s="277"/>
      <c r="TKY265" s="277"/>
      <c r="TKZ265" s="402"/>
      <c r="TLA265" s="404"/>
      <c r="TLB265" s="49"/>
      <c r="TLC265" s="49"/>
      <c r="TLD265" s="49"/>
      <c r="TLE265" s="99"/>
      <c r="TLF265" s="98"/>
      <c r="TLG265" s="49"/>
      <c r="TLH265" s="405"/>
      <c r="TLI265" s="405"/>
      <c r="TLJ265" s="277"/>
      <c r="TLK265" s="277"/>
      <c r="TLL265" s="277"/>
      <c r="TLM265" s="277"/>
      <c r="TLN265" s="277"/>
      <c r="TLO265" s="277"/>
      <c r="TLP265" s="277"/>
      <c r="TLQ265" s="277"/>
      <c r="TLR265" s="402"/>
      <c r="TLS265" s="404"/>
      <c r="TLT265" s="49"/>
      <c r="TLU265" s="49"/>
      <c r="TLV265" s="49"/>
      <c r="TLW265" s="99"/>
      <c r="TLX265" s="98"/>
      <c r="TLY265" s="49"/>
      <c r="TLZ265" s="405"/>
      <c r="TMA265" s="405"/>
      <c r="TMB265" s="277"/>
      <c r="TMC265" s="277"/>
      <c r="TMD265" s="277"/>
      <c r="TME265" s="277"/>
      <c r="TMF265" s="277"/>
      <c r="TMG265" s="277"/>
      <c r="TMH265" s="277"/>
      <c r="TMI265" s="277"/>
      <c r="TMJ265" s="402"/>
      <c r="TMK265" s="404"/>
      <c r="TML265" s="49"/>
      <c r="TMM265" s="49"/>
      <c r="TMN265" s="49"/>
      <c r="TMO265" s="99"/>
      <c r="TMP265" s="98"/>
      <c r="TMQ265" s="49"/>
      <c r="TMR265" s="405"/>
      <c r="TMS265" s="405"/>
      <c r="TMT265" s="277"/>
      <c r="TMU265" s="277"/>
      <c r="TMV265" s="277"/>
      <c r="TMW265" s="277"/>
      <c r="TMX265" s="277"/>
      <c r="TMY265" s="277"/>
      <c r="TMZ265" s="277"/>
      <c r="TNA265" s="277"/>
      <c r="TNB265" s="402"/>
      <c r="TNC265" s="404"/>
      <c r="TND265" s="49"/>
      <c r="TNE265" s="49"/>
      <c r="TNF265" s="49"/>
      <c r="TNG265" s="99"/>
      <c r="TNH265" s="98"/>
      <c r="TNI265" s="49"/>
      <c r="TNJ265" s="405"/>
      <c r="TNK265" s="405"/>
      <c r="TNL265" s="277"/>
      <c r="TNM265" s="277"/>
      <c r="TNN265" s="277"/>
      <c r="TNO265" s="277"/>
      <c r="TNP265" s="277"/>
      <c r="TNQ265" s="277"/>
      <c r="TNR265" s="277"/>
      <c r="TNS265" s="277"/>
      <c r="TNT265" s="402"/>
      <c r="TNU265" s="404"/>
      <c r="TNV265" s="49"/>
      <c r="TNW265" s="49"/>
      <c r="TNX265" s="49"/>
      <c r="TNY265" s="99"/>
      <c r="TNZ265" s="98"/>
      <c r="TOA265" s="49"/>
      <c r="TOB265" s="405"/>
      <c r="TOC265" s="405"/>
      <c r="TOD265" s="277"/>
      <c r="TOE265" s="277"/>
      <c r="TOF265" s="277"/>
      <c r="TOG265" s="277"/>
      <c r="TOH265" s="277"/>
      <c r="TOI265" s="277"/>
      <c r="TOJ265" s="277"/>
      <c r="TOK265" s="277"/>
      <c r="TOL265" s="402"/>
      <c r="TOM265" s="404"/>
      <c r="TON265" s="49"/>
      <c r="TOO265" s="49"/>
      <c r="TOP265" s="49"/>
      <c r="TOQ265" s="99"/>
      <c r="TOR265" s="98"/>
      <c r="TOS265" s="49"/>
      <c r="TOT265" s="405"/>
      <c r="TOU265" s="405"/>
      <c r="TOV265" s="277"/>
      <c r="TOW265" s="277"/>
      <c r="TOX265" s="277"/>
      <c r="TOY265" s="277"/>
      <c r="TOZ265" s="277"/>
      <c r="TPA265" s="277"/>
      <c r="TPB265" s="277"/>
      <c r="TPC265" s="277"/>
      <c r="TPD265" s="402"/>
      <c r="TPE265" s="404"/>
      <c r="TPF265" s="49"/>
      <c r="TPG265" s="49"/>
      <c r="TPH265" s="49"/>
      <c r="TPI265" s="99"/>
      <c r="TPJ265" s="98"/>
      <c r="TPK265" s="49"/>
      <c r="TPL265" s="405"/>
      <c r="TPM265" s="405"/>
      <c r="TPN265" s="277"/>
      <c r="TPO265" s="277"/>
      <c r="TPP265" s="277"/>
      <c r="TPQ265" s="277"/>
      <c r="TPR265" s="277"/>
      <c r="TPS265" s="277"/>
      <c r="TPT265" s="277"/>
      <c r="TPU265" s="277"/>
      <c r="TPV265" s="402"/>
      <c r="TPW265" s="404"/>
      <c r="TPX265" s="49"/>
      <c r="TPY265" s="49"/>
      <c r="TPZ265" s="49"/>
      <c r="TQA265" s="99"/>
      <c r="TQB265" s="98"/>
      <c r="TQC265" s="49"/>
      <c r="TQD265" s="405"/>
      <c r="TQE265" s="405"/>
      <c r="TQF265" s="277"/>
      <c r="TQG265" s="277"/>
      <c r="TQH265" s="277"/>
      <c r="TQI265" s="277"/>
      <c r="TQJ265" s="277"/>
      <c r="TQK265" s="277"/>
      <c r="TQL265" s="277"/>
      <c r="TQM265" s="277"/>
      <c r="TQN265" s="402"/>
      <c r="TQO265" s="404"/>
      <c r="TQP265" s="49"/>
      <c r="TQQ265" s="49"/>
      <c r="TQR265" s="49"/>
      <c r="TQS265" s="99"/>
      <c r="TQT265" s="98"/>
      <c r="TQU265" s="49"/>
      <c r="TQV265" s="405"/>
      <c r="TQW265" s="405"/>
      <c r="TQX265" s="277"/>
      <c r="TQY265" s="277"/>
      <c r="TQZ265" s="277"/>
      <c r="TRA265" s="277"/>
      <c r="TRB265" s="277"/>
      <c r="TRC265" s="277"/>
      <c r="TRD265" s="277"/>
      <c r="TRE265" s="277"/>
      <c r="TRF265" s="402"/>
      <c r="TRG265" s="404"/>
      <c r="TRH265" s="49"/>
      <c r="TRI265" s="49"/>
      <c r="TRJ265" s="49"/>
      <c r="TRK265" s="99"/>
      <c r="TRL265" s="98"/>
      <c r="TRM265" s="49"/>
      <c r="TRN265" s="405"/>
      <c r="TRO265" s="405"/>
      <c r="TRP265" s="277"/>
      <c r="TRQ265" s="277"/>
      <c r="TRR265" s="277"/>
      <c r="TRS265" s="277"/>
      <c r="TRT265" s="277"/>
      <c r="TRU265" s="277"/>
      <c r="TRV265" s="277"/>
      <c r="TRW265" s="277"/>
      <c r="TRX265" s="402"/>
      <c r="TRY265" s="404"/>
      <c r="TRZ265" s="49"/>
      <c r="TSA265" s="49"/>
      <c r="TSB265" s="49"/>
      <c r="TSC265" s="99"/>
      <c r="TSD265" s="98"/>
      <c r="TSE265" s="49"/>
      <c r="TSF265" s="405"/>
      <c r="TSG265" s="405"/>
      <c r="TSH265" s="277"/>
      <c r="TSI265" s="277"/>
      <c r="TSJ265" s="277"/>
      <c r="TSK265" s="277"/>
      <c r="TSL265" s="277"/>
      <c r="TSM265" s="277"/>
      <c r="TSN265" s="277"/>
      <c r="TSO265" s="277"/>
      <c r="TSP265" s="402"/>
      <c r="TSQ265" s="404"/>
      <c r="TSR265" s="49"/>
      <c r="TSS265" s="49"/>
      <c r="TST265" s="49"/>
      <c r="TSU265" s="99"/>
      <c r="TSV265" s="98"/>
      <c r="TSW265" s="49"/>
      <c r="TSX265" s="405"/>
      <c r="TSY265" s="405"/>
      <c r="TSZ265" s="277"/>
      <c r="TTA265" s="277"/>
      <c r="TTB265" s="277"/>
      <c r="TTC265" s="277"/>
      <c r="TTD265" s="277"/>
      <c r="TTE265" s="277"/>
      <c r="TTF265" s="277"/>
      <c r="TTG265" s="277"/>
      <c r="TTH265" s="402"/>
      <c r="TTI265" s="404"/>
      <c r="TTJ265" s="49"/>
      <c r="TTK265" s="49"/>
      <c r="TTL265" s="49"/>
      <c r="TTM265" s="99"/>
      <c r="TTN265" s="98"/>
      <c r="TTO265" s="49"/>
      <c r="TTP265" s="405"/>
      <c r="TTQ265" s="405"/>
      <c r="TTR265" s="277"/>
      <c r="TTS265" s="277"/>
      <c r="TTT265" s="277"/>
      <c r="TTU265" s="277"/>
      <c r="TTV265" s="277"/>
      <c r="TTW265" s="277"/>
      <c r="TTX265" s="277"/>
      <c r="TTY265" s="277"/>
      <c r="TTZ265" s="402"/>
      <c r="TUA265" s="404"/>
      <c r="TUB265" s="49"/>
      <c r="TUC265" s="49"/>
      <c r="TUD265" s="49"/>
      <c r="TUE265" s="99"/>
      <c r="TUF265" s="98"/>
      <c r="TUG265" s="49"/>
      <c r="TUH265" s="405"/>
      <c r="TUI265" s="405"/>
      <c r="TUJ265" s="277"/>
      <c r="TUK265" s="277"/>
      <c r="TUL265" s="277"/>
      <c r="TUM265" s="277"/>
      <c r="TUN265" s="277"/>
      <c r="TUO265" s="277"/>
      <c r="TUP265" s="277"/>
      <c r="TUQ265" s="277"/>
      <c r="TUR265" s="402"/>
      <c r="TUS265" s="404"/>
      <c r="TUT265" s="49"/>
      <c r="TUU265" s="49"/>
      <c r="TUV265" s="49"/>
      <c r="TUW265" s="99"/>
      <c r="TUX265" s="98"/>
      <c r="TUY265" s="49"/>
      <c r="TUZ265" s="405"/>
      <c r="TVA265" s="405"/>
      <c r="TVB265" s="277"/>
      <c r="TVC265" s="277"/>
      <c r="TVD265" s="277"/>
      <c r="TVE265" s="277"/>
      <c r="TVF265" s="277"/>
      <c r="TVG265" s="277"/>
      <c r="TVH265" s="277"/>
      <c r="TVI265" s="277"/>
      <c r="TVJ265" s="402"/>
      <c r="TVK265" s="404"/>
      <c r="TVL265" s="49"/>
      <c r="TVM265" s="49"/>
      <c r="TVN265" s="49"/>
      <c r="TVO265" s="99"/>
      <c r="TVP265" s="98"/>
      <c r="TVQ265" s="49"/>
      <c r="TVR265" s="405"/>
      <c r="TVS265" s="405"/>
      <c r="TVT265" s="277"/>
      <c r="TVU265" s="277"/>
      <c r="TVV265" s="277"/>
      <c r="TVW265" s="277"/>
      <c r="TVX265" s="277"/>
      <c r="TVY265" s="277"/>
      <c r="TVZ265" s="277"/>
      <c r="TWA265" s="277"/>
      <c r="TWB265" s="402"/>
      <c r="TWC265" s="404"/>
      <c r="TWD265" s="49"/>
      <c r="TWE265" s="49"/>
      <c r="TWF265" s="49"/>
      <c r="TWG265" s="99"/>
      <c r="TWH265" s="98"/>
      <c r="TWI265" s="49"/>
      <c r="TWJ265" s="405"/>
      <c r="TWK265" s="405"/>
      <c r="TWL265" s="277"/>
      <c r="TWM265" s="277"/>
      <c r="TWN265" s="277"/>
      <c r="TWO265" s="277"/>
      <c r="TWP265" s="277"/>
      <c r="TWQ265" s="277"/>
      <c r="TWR265" s="277"/>
      <c r="TWS265" s="277"/>
      <c r="TWT265" s="402"/>
      <c r="TWU265" s="404"/>
      <c r="TWV265" s="49"/>
      <c r="TWW265" s="49"/>
      <c r="TWX265" s="49"/>
      <c r="TWY265" s="99"/>
      <c r="TWZ265" s="98"/>
      <c r="TXA265" s="49"/>
      <c r="TXB265" s="405"/>
      <c r="TXC265" s="405"/>
      <c r="TXD265" s="277"/>
      <c r="TXE265" s="277"/>
      <c r="TXF265" s="277"/>
      <c r="TXG265" s="277"/>
      <c r="TXH265" s="277"/>
      <c r="TXI265" s="277"/>
      <c r="TXJ265" s="277"/>
      <c r="TXK265" s="277"/>
      <c r="TXL265" s="402"/>
      <c r="TXM265" s="404"/>
      <c r="TXN265" s="49"/>
      <c r="TXO265" s="49"/>
      <c r="TXP265" s="49"/>
      <c r="TXQ265" s="99"/>
      <c r="TXR265" s="98"/>
      <c r="TXS265" s="49"/>
      <c r="TXT265" s="405"/>
      <c r="TXU265" s="405"/>
      <c r="TXV265" s="277"/>
      <c r="TXW265" s="277"/>
      <c r="TXX265" s="277"/>
      <c r="TXY265" s="277"/>
      <c r="TXZ265" s="277"/>
      <c r="TYA265" s="277"/>
      <c r="TYB265" s="277"/>
      <c r="TYC265" s="277"/>
      <c r="TYD265" s="402"/>
      <c r="TYE265" s="404"/>
      <c r="TYF265" s="49"/>
      <c r="TYG265" s="49"/>
      <c r="TYH265" s="49"/>
      <c r="TYI265" s="99"/>
      <c r="TYJ265" s="98"/>
      <c r="TYK265" s="49"/>
      <c r="TYL265" s="405"/>
      <c r="TYM265" s="405"/>
      <c r="TYN265" s="277"/>
      <c r="TYO265" s="277"/>
      <c r="TYP265" s="277"/>
      <c r="TYQ265" s="277"/>
      <c r="TYR265" s="277"/>
      <c r="TYS265" s="277"/>
      <c r="TYT265" s="277"/>
      <c r="TYU265" s="277"/>
      <c r="TYV265" s="402"/>
      <c r="TYW265" s="404"/>
      <c r="TYX265" s="49"/>
      <c r="TYY265" s="49"/>
      <c r="TYZ265" s="49"/>
      <c r="TZA265" s="99"/>
      <c r="TZB265" s="98"/>
      <c r="TZC265" s="49"/>
      <c r="TZD265" s="405"/>
      <c r="TZE265" s="405"/>
      <c r="TZF265" s="277"/>
      <c r="TZG265" s="277"/>
      <c r="TZH265" s="277"/>
      <c r="TZI265" s="277"/>
      <c r="TZJ265" s="277"/>
      <c r="TZK265" s="277"/>
      <c r="TZL265" s="277"/>
      <c r="TZM265" s="277"/>
      <c r="TZN265" s="402"/>
      <c r="TZO265" s="404"/>
      <c r="TZP265" s="49"/>
      <c r="TZQ265" s="49"/>
      <c r="TZR265" s="49"/>
      <c r="TZS265" s="99"/>
      <c r="TZT265" s="98"/>
      <c r="TZU265" s="49"/>
      <c r="TZV265" s="405"/>
      <c r="TZW265" s="405"/>
      <c r="TZX265" s="277"/>
      <c r="TZY265" s="277"/>
      <c r="TZZ265" s="277"/>
      <c r="UAA265" s="277"/>
      <c r="UAB265" s="277"/>
      <c r="UAC265" s="277"/>
      <c r="UAD265" s="277"/>
      <c r="UAE265" s="277"/>
      <c r="UAF265" s="402"/>
      <c r="UAG265" s="404"/>
      <c r="UAH265" s="49"/>
      <c r="UAI265" s="49"/>
      <c r="UAJ265" s="49"/>
      <c r="UAK265" s="99"/>
      <c r="UAL265" s="98"/>
      <c r="UAM265" s="49"/>
      <c r="UAN265" s="405"/>
      <c r="UAO265" s="405"/>
      <c r="UAP265" s="277"/>
      <c r="UAQ265" s="277"/>
      <c r="UAR265" s="277"/>
      <c r="UAS265" s="277"/>
      <c r="UAT265" s="277"/>
      <c r="UAU265" s="277"/>
      <c r="UAV265" s="277"/>
      <c r="UAW265" s="277"/>
      <c r="UAX265" s="402"/>
      <c r="UAY265" s="404"/>
      <c r="UAZ265" s="49"/>
      <c r="UBA265" s="49"/>
      <c r="UBB265" s="49"/>
      <c r="UBC265" s="99"/>
      <c r="UBD265" s="98"/>
      <c r="UBE265" s="49"/>
      <c r="UBF265" s="405"/>
      <c r="UBG265" s="405"/>
      <c r="UBH265" s="277"/>
      <c r="UBI265" s="277"/>
      <c r="UBJ265" s="277"/>
      <c r="UBK265" s="277"/>
      <c r="UBL265" s="277"/>
      <c r="UBM265" s="277"/>
      <c r="UBN265" s="277"/>
      <c r="UBO265" s="277"/>
      <c r="UBP265" s="402"/>
      <c r="UBQ265" s="404"/>
      <c r="UBR265" s="49"/>
      <c r="UBS265" s="49"/>
      <c r="UBT265" s="49"/>
      <c r="UBU265" s="99"/>
      <c r="UBV265" s="98"/>
      <c r="UBW265" s="49"/>
      <c r="UBX265" s="405"/>
      <c r="UBY265" s="405"/>
      <c r="UBZ265" s="277"/>
      <c r="UCA265" s="277"/>
      <c r="UCB265" s="277"/>
      <c r="UCC265" s="277"/>
      <c r="UCD265" s="277"/>
      <c r="UCE265" s="277"/>
      <c r="UCF265" s="277"/>
      <c r="UCG265" s="277"/>
      <c r="UCH265" s="402"/>
      <c r="UCI265" s="404"/>
      <c r="UCJ265" s="49"/>
      <c r="UCK265" s="49"/>
      <c r="UCL265" s="49"/>
      <c r="UCM265" s="99"/>
      <c r="UCN265" s="98"/>
      <c r="UCO265" s="49"/>
      <c r="UCP265" s="405"/>
      <c r="UCQ265" s="405"/>
      <c r="UCR265" s="277"/>
      <c r="UCS265" s="277"/>
      <c r="UCT265" s="277"/>
      <c r="UCU265" s="277"/>
      <c r="UCV265" s="277"/>
      <c r="UCW265" s="277"/>
      <c r="UCX265" s="277"/>
      <c r="UCY265" s="277"/>
      <c r="UCZ265" s="402"/>
      <c r="UDA265" s="404"/>
      <c r="UDB265" s="49"/>
      <c r="UDC265" s="49"/>
      <c r="UDD265" s="49"/>
      <c r="UDE265" s="99"/>
      <c r="UDF265" s="98"/>
      <c r="UDG265" s="49"/>
      <c r="UDH265" s="405"/>
      <c r="UDI265" s="405"/>
      <c r="UDJ265" s="277"/>
      <c r="UDK265" s="277"/>
      <c r="UDL265" s="277"/>
      <c r="UDM265" s="277"/>
      <c r="UDN265" s="277"/>
      <c r="UDO265" s="277"/>
      <c r="UDP265" s="277"/>
      <c r="UDQ265" s="277"/>
      <c r="UDR265" s="402"/>
      <c r="UDS265" s="404"/>
      <c r="UDT265" s="49"/>
      <c r="UDU265" s="49"/>
      <c r="UDV265" s="49"/>
      <c r="UDW265" s="99"/>
      <c r="UDX265" s="98"/>
      <c r="UDY265" s="49"/>
      <c r="UDZ265" s="405"/>
      <c r="UEA265" s="405"/>
      <c r="UEB265" s="277"/>
      <c r="UEC265" s="277"/>
      <c r="UED265" s="277"/>
      <c r="UEE265" s="277"/>
      <c r="UEF265" s="277"/>
      <c r="UEG265" s="277"/>
      <c r="UEH265" s="277"/>
      <c r="UEI265" s="277"/>
      <c r="UEJ265" s="402"/>
      <c r="UEK265" s="404"/>
      <c r="UEL265" s="49"/>
      <c r="UEM265" s="49"/>
      <c r="UEN265" s="49"/>
      <c r="UEO265" s="99"/>
      <c r="UEP265" s="98"/>
      <c r="UEQ265" s="49"/>
      <c r="UER265" s="405"/>
      <c r="UES265" s="405"/>
      <c r="UET265" s="277"/>
      <c r="UEU265" s="277"/>
      <c r="UEV265" s="277"/>
      <c r="UEW265" s="277"/>
      <c r="UEX265" s="277"/>
      <c r="UEY265" s="277"/>
      <c r="UEZ265" s="277"/>
      <c r="UFA265" s="277"/>
      <c r="UFB265" s="402"/>
      <c r="UFC265" s="404"/>
      <c r="UFD265" s="49"/>
      <c r="UFE265" s="49"/>
      <c r="UFF265" s="49"/>
      <c r="UFG265" s="99"/>
      <c r="UFH265" s="98"/>
      <c r="UFI265" s="49"/>
      <c r="UFJ265" s="405"/>
      <c r="UFK265" s="405"/>
      <c r="UFL265" s="277"/>
      <c r="UFM265" s="277"/>
      <c r="UFN265" s="277"/>
      <c r="UFO265" s="277"/>
      <c r="UFP265" s="277"/>
      <c r="UFQ265" s="277"/>
      <c r="UFR265" s="277"/>
      <c r="UFS265" s="277"/>
      <c r="UFT265" s="402"/>
      <c r="UFU265" s="404"/>
      <c r="UFV265" s="49"/>
      <c r="UFW265" s="49"/>
      <c r="UFX265" s="49"/>
      <c r="UFY265" s="99"/>
      <c r="UFZ265" s="98"/>
      <c r="UGA265" s="49"/>
      <c r="UGB265" s="405"/>
      <c r="UGC265" s="405"/>
      <c r="UGD265" s="277"/>
      <c r="UGE265" s="277"/>
      <c r="UGF265" s="277"/>
      <c r="UGG265" s="277"/>
      <c r="UGH265" s="277"/>
      <c r="UGI265" s="277"/>
      <c r="UGJ265" s="277"/>
      <c r="UGK265" s="277"/>
      <c r="UGL265" s="402"/>
      <c r="UGM265" s="404"/>
      <c r="UGN265" s="49"/>
      <c r="UGO265" s="49"/>
      <c r="UGP265" s="49"/>
      <c r="UGQ265" s="99"/>
      <c r="UGR265" s="98"/>
      <c r="UGS265" s="49"/>
      <c r="UGT265" s="405"/>
      <c r="UGU265" s="405"/>
      <c r="UGV265" s="277"/>
      <c r="UGW265" s="277"/>
      <c r="UGX265" s="277"/>
      <c r="UGY265" s="277"/>
      <c r="UGZ265" s="277"/>
      <c r="UHA265" s="277"/>
      <c r="UHB265" s="277"/>
      <c r="UHC265" s="277"/>
      <c r="UHD265" s="402"/>
      <c r="UHE265" s="404"/>
      <c r="UHF265" s="49"/>
      <c r="UHG265" s="49"/>
      <c r="UHH265" s="49"/>
      <c r="UHI265" s="99"/>
      <c r="UHJ265" s="98"/>
      <c r="UHK265" s="49"/>
      <c r="UHL265" s="405"/>
      <c r="UHM265" s="405"/>
      <c r="UHN265" s="277"/>
      <c r="UHO265" s="277"/>
      <c r="UHP265" s="277"/>
      <c r="UHQ265" s="277"/>
      <c r="UHR265" s="277"/>
      <c r="UHS265" s="277"/>
      <c r="UHT265" s="277"/>
      <c r="UHU265" s="277"/>
      <c r="UHV265" s="402"/>
      <c r="UHW265" s="404"/>
      <c r="UHX265" s="49"/>
      <c r="UHY265" s="49"/>
      <c r="UHZ265" s="49"/>
      <c r="UIA265" s="99"/>
      <c r="UIB265" s="98"/>
      <c r="UIC265" s="49"/>
      <c r="UID265" s="405"/>
      <c r="UIE265" s="405"/>
      <c r="UIF265" s="277"/>
      <c r="UIG265" s="277"/>
      <c r="UIH265" s="277"/>
      <c r="UII265" s="277"/>
      <c r="UIJ265" s="277"/>
      <c r="UIK265" s="277"/>
      <c r="UIL265" s="277"/>
      <c r="UIM265" s="277"/>
      <c r="UIN265" s="402"/>
      <c r="UIO265" s="404"/>
      <c r="UIP265" s="49"/>
      <c r="UIQ265" s="49"/>
      <c r="UIR265" s="49"/>
      <c r="UIS265" s="99"/>
      <c r="UIT265" s="98"/>
      <c r="UIU265" s="49"/>
      <c r="UIV265" s="405"/>
      <c r="UIW265" s="405"/>
      <c r="UIX265" s="277"/>
      <c r="UIY265" s="277"/>
      <c r="UIZ265" s="277"/>
      <c r="UJA265" s="277"/>
      <c r="UJB265" s="277"/>
      <c r="UJC265" s="277"/>
      <c r="UJD265" s="277"/>
      <c r="UJE265" s="277"/>
      <c r="UJF265" s="402"/>
      <c r="UJG265" s="404"/>
      <c r="UJH265" s="49"/>
      <c r="UJI265" s="49"/>
      <c r="UJJ265" s="49"/>
      <c r="UJK265" s="99"/>
      <c r="UJL265" s="98"/>
      <c r="UJM265" s="49"/>
      <c r="UJN265" s="405"/>
      <c r="UJO265" s="405"/>
      <c r="UJP265" s="277"/>
      <c r="UJQ265" s="277"/>
      <c r="UJR265" s="277"/>
      <c r="UJS265" s="277"/>
      <c r="UJT265" s="277"/>
      <c r="UJU265" s="277"/>
      <c r="UJV265" s="277"/>
      <c r="UJW265" s="277"/>
      <c r="UJX265" s="402"/>
      <c r="UJY265" s="404"/>
      <c r="UJZ265" s="49"/>
      <c r="UKA265" s="49"/>
      <c r="UKB265" s="49"/>
      <c r="UKC265" s="99"/>
      <c r="UKD265" s="98"/>
      <c r="UKE265" s="49"/>
      <c r="UKF265" s="405"/>
      <c r="UKG265" s="405"/>
      <c r="UKH265" s="277"/>
      <c r="UKI265" s="277"/>
      <c r="UKJ265" s="277"/>
      <c r="UKK265" s="277"/>
      <c r="UKL265" s="277"/>
      <c r="UKM265" s="277"/>
      <c r="UKN265" s="277"/>
      <c r="UKO265" s="277"/>
      <c r="UKP265" s="402"/>
      <c r="UKQ265" s="404"/>
      <c r="UKR265" s="49"/>
      <c r="UKS265" s="49"/>
      <c r="UKT265" s="49"/>
      <c r="UKU265" s="99"/>
      <c r="UKV265" s="98"/>
      <c r="UKW265" s="49"/>
      <c r="UKX265" s="405"/>
      <c r="UKY265" s="405"/>
      <c r="UKZ265" s="277"/>
      <c r="ULA265" s="277"/>
      <c r="ULB265" s="277"/>
      <c r="ULC265" s="277"/>
      <c r="ULD265" s="277"/>
      <c r="ULE265" s="277"/>
      <c r="ULF265" s="277"/>
      <c r="ULG265" s="277"/>
      <c r="ULH265" s="402"/>
      <c r="ULI265" s="404"/>
      <c r="ULJ265" s="49"/>
      <c r="ULK265" s="49"/>
      <c r="ULL265" s="49"/>
      <c r="ULM265" s="99"/>
      <c r="ULN265" s="98"/>
      <c r="ULO265" s="49"/>
      <c r="ULP265" s="405"/>
      <c r="ULQ265" s="405"/>
      <c r="ULR265" s="277"/>
      <c r="ULS265" s="277"/>
      <c r="ULT265" s="277"/>
      <c r="ULU265" s="277"/>
      <c r="ULV265" s="277"/>
      <c r="ULW265" s="277"/>
      <c r="ULX265" s="277"/>
      <c r="ULY265" s="277"/>
      <c r="ULZ265" s="402"/>
      <c r="UMA265" s="404"/>
      <c r="UMB265" s="49"/>
      <c r="UMC265" s="49"/>
      <c r="UMD265" s="49"/>
      <c r="UME265" s="99"/>
      <c r="UMF265" s="98"/>
      <c r="UMG265" s="49"/>
      <c r="UMH265" s="405"/>
      <c r="UMI265" s="405"/>
      <c r="UMJ265" s="277"/>
      <c r="UMK265" s="277"/>
      <c r="UML265" s="277"/>
      <c r="UMM265" s="277"/>
      <c r="UMN265" s="277"/>
      <c r="UMO265" s="277"/>
      <c r="UMP265" s="277"/>
      <c r="UMQ265" s="277"/>
      <c r="UMR265" s="402"/>
      <c r="UMS265" s="404"/>
      <c r="UMT265" s="49"/>
      <c r="UMU265" s="49"/>
      <c r="UMV265" s="49"/>
      <c r="UMW265" s="99"/>
      <c r="UMX265" s="98"/>
      <c r="UMY265" s="49"/>
      <c r="UMZ265" s="405"/>
      <c r="UNA265" s="405"/>
      <c r="UNB265" s="277"/>
      <c r="UNC265" s="277"/>
      <c r="UND265" s="277"/>
      <c r="UNE265" s="277"/>
      <c r="UNF265" s="277"/>
      <c r="UNG265" s="277"/>
      <c r="UNH265" s="277"/>
      <c r="UNI265" s="277"/>
      <c r="UNJ265" s="402"/>
      <c r="UNK265" s="404"/>
      <c r="UNL265" s="49"/>
      <c r="UNM265" s="49"/>
      <c r="UNN265" s="49"/>
      <c r="UNO265" s="99"/>
      <c r="UNP265" s="98"/>
      <c r="UNQ265" s="49"/>
      <c r="UNR265" s="405"/>
      <c r="UNS265" s="405"/>
      <c r="UNT265" s="277"/>
      <c r="UNU265" s="277"/>
      <c r="UNV265" s="277"/>
      <c r="UNW265" s="277"/>
      <c r="UNX265" s="277"/>
      <c r="UNY265" s="277"/>
      <c r="UNZ265" s="277"/>
      <c r="UOA265" s="277"/>
      <c r="UOB265" s="402"/>
      <c r="UOC265" s="404"/>
      <c r="UOD265" s="49"/>
      <c r="UOE265" s="49"/>
      <c r="UOF265" s="49"/>
      <c r="UOG265" s="99"/>
      <c r="UOH265" s="98"/>
      <c r="UOI265" s="49"/>
      <c r="UOJ265" s="405"/>
      <c r="UOK265" s="405"/>
      <c r="UOL265" s="277"/>
      <c r="UOM265" s="277"/>
      <c r="UON265" s="277"/>
      <c r="UOO265" s="277"/>
      <c r="UOP265" s="277"/>
      <c r="UOQ265" s="277"/>
      <c r="UOR265" s="277"/>
      <c r="UOS265" s="277"/>
      <c r="UOT265" s="402"/>
      <c r="UOU265" s="404"/>
      <c r="UOV265" s="49"/>
      <c r="UOW265" s="49"/>
      <c r="UOX265" s="49"/>
      <c r="UOY265" s="99"/>
      <c r="UOZ265" s="98"/>
      <c r="UPA265" s="49"/>
      <c r="UPB265" s="405"/>
      <c r="UPC265" s="405"/>
      <c r="UPD265" s="277"/>
      <c r="UPE265" s="277"/>
      <c r="UPF265" s="277"/>
      <c r="UPG265" s="277"/>
      <c r="UPH265" s="277"/>
      <c r="UPI265" s="277"/>
      <c r="UPJ265" s="277"/>
      <c r="UPK265" s="277"/>
      <c r="UPL265" s="402"/>
      <c r="UPM265" s="404"/>
      <c r="UPN265" s="49"/>
      <c r="UPO265" s="49"/>
      <c r="UPP265" s="49"/>
      <c r="UPQ265" s="99"/>
      <c r="UPR265" s="98"/>
      <c r="UPS265" s="49"/>
      <c r="UPT265" s="405"/>
      <c r="UPU265" s="405"/>
      <c r="UPV265" s="277"/>
      <c r="UPW265" s="277"/>
      <c r="UPX265" s="277"/>
      <c r="UPY265" s="277"/>
      <c r="UPZ265" s="277"/>
      <c r="UQA265" s="277"/>
      <c r="UQB265" s="277"/>
      <c r="UQC265" s="277"/>
      <c r="UQD265" s="402"/>
      <c r="UQE265" s="404"/>
      <c r="UQF265" s="49"/>
      <c r="UQG265" s="49"/>
      <c r="UQH265" s="49"/>
      <c r="UQI265" s="99"/>
      <c r="UQJ265" s="98"/>
      <c r="UQK265" s="49"/>
      <c r="UQL265" s="405"/>
      <c r="UQM265" s="405"/>
      <c r="UQN265" s="277"/>
      <c r="UQO265" s="277"/>
      <c r="UQP265" s="277"/>
      <c r="UQQ265" s="277"/>
      <c r="UQR265" s="277"/>
      <c r="UQS265" s="277"/>
      <c r="UQT265" s="277"/>
      <c r="UQU265" s="277"/>
      <c r="UQV265" s="402"/>
      <c r="UQW265" s="404"/>
      <c r="UQX265" s="49"/>
      <c r="UQY265" s="49"/>
      <c r="UQZ265" s="49"/>
      <c r="URA265" s="99"/>
      <c r="URB265" s="98"/>
      <c r="URC265" s="49"/>
      <c r="URD265" s="405"/>
      <c r="URE265" s="405"/>
      <c r="URF265" s="277"/>
      <c r="URG265" s="277"/>
      <c r="URH265" s="277"/>
      <c r="URI265" s="277"/>
      <c r="URJ265" s="277"/>
      <c r="URK265" s="277"/>
      <c r="URL265" s="277"/>
      <c r="URM265" s="277"/>
      <c r="URN265" s="402"/>
      <c r="URO265" s="404"/>
      <c r="URP265" s="49"/>
      <c r="URQ265" s="49"/>
      <c r="URR265" s="49"/>
      <c r="URS265" s="99"/>
      <c r="URT265" s="98"/>
      <c r="URU265" s="49"/>
      <c r="URV265" s="405"/>
      <c r="URW265" s="405"/>
      <c r="URX265" s="277"/>
      <c r="URY265" s="277"/>
      <c r="URZ265" s="277"/>
      <c r="USA265" s="277"/>
      <c r="USB265" s="277"/>
      <c r="USC265" s="277"/>
      <c r="USD265" s="277"/>
      <c r="USE265" s="277"/>
      <c r="USF265" s="402"/>
      <c r="USG265" s="404"/>
      <c r="USH265" s="49"/>
      <c r="USI265" s="49"/>
      <c r="USJ265" s="49"/>
      <c r="USK265" s="99"/>
      <c r="USL265" s="98"/>
      <c r="USM265" s="49"/>
      <c r="USN265" s="405"/>
      <c r="USO265" s="405"/>
      <c r="USP265" s="277"/>
      <c r="USQ265" s="277"/>
      <c r="USR265" s="277"/>
      <c r="USS265" s="277"/>
      <c r="UST265" s="277"/>
      <c r="USU265" s="277"/>
      <c r="USV265" s="277"/>
      <c r="USW265" s="277"/>
      <c r="USX265" s="402"/>
      <c r="USY265" s="404"/>
      <c r="USZ265" s="49"/>
      <c r="UTA265" s="49"/>
      <c r="UTB265" s="49"/>
      <c r="UTC265" s="99"/>
      <c r="UTD265" s="98"/>
      <c r="UTE265" s="49"/>
      <c r="UTF265" s="405"/>
      <c r="UTG265" s="405"/>
      <c r="UTH265" s="277"/>
      <c r="UTI265" s="277"/>
      <c r="UTJ265" s="277"/>
      <c r="UTK265" s="277"/>
      <c r="UTL265" s="277"/>
      <c r="UTM265" s="277"/>
      <c r="UTN265" s="277"/>
      <c r="UTO265" s="277"/>
      <c r="UTP265" s="402"/>
      <c r="UTQ265" s="404"/>
      <c r="UTR265" s="49"/>
      <c r="UTS265" s="49"/>
      <c r="UTT265" s="49"/>
      <c r="UTU265" s="99"/>
      <c r="UTV265" s="98"/>
      <c r="UTW265" s="49"/>
      <c r="UTX265" s="405"/>
      <c r="UTY265" s="405"/>
      <c r="UTZ265" s="277"/>
      <c r="UUA265" s="277"/>
      <c r="UUB265" s="277"/>
      <c r="UUC265" s="277"/>
      <c r="UUD265" s="277"/>
      <c r="UUE265" s="277"/>
      <c r="UUF265" s="277"/>
      <c r="UUG265" s="277"/>
      <c r="UUH265" s="402"/>
      <c r="UUI265" s="404"/>
      <c r="UUJ265" s="49"/>
      <c r="UUK265" s="49"/>
      <c r="UUL265" s="49"/>
      <c r="UUM265" s="99"/>
      <c r="UUN265" s="98"/>
      <c r="UUO265" s="49"/>
      <c r="UUP265" s="405"/>
      <c r="UUQ265" s="405"/>
      <c r="UUR265" s="277"/>
      <c r="UUS265" s="277"/>
      <c r="UUT265" s="277"/>
      <c r="UUU265" s="277"/>
      <c r="UUV265" s="277"/>
      <c r="UUW265" s="277"/>
      <c r="UUX265" s="277"/>
      <c r="UUY265" s="277"/>
      <c r="UUZ265" s="402"/>
      <c r="UVA265" s="404"/>
      <c r="UVB265" s="49"/>
      <c r="UVC265" s="49"/>
      <c r="UVD265" s="49"/>
      <c r="UVE265" s="99"/>
      <c r="UVF265" s="98"/>
      <c r="UVG265" s="49"/>
      <c r="UVH265" s="405"/>
      <c r="UVI265" s="405"/>
      <c r="UVJ265" s="277"/>
      <c r="UVK265" s="277"/>
      <c r="UVL265" s="277"/>
      <c r="UVM265" s="277"/>
      <c r="UVN265" s="277"/>
      <c r="UVO265" s="277"/>
      <c r="UVP265" s="277"/>
      <c r="UVQ265" s="277"/>
      <c r="UVR265" s="402"/>
      <c r="UVS265" s="404"/>
      <c r="UVT265" s="49"/>
      <c r="UVU265" s="49"/>
      <c r="UVV265" s="49"/>
      <c r="UVW265" s="99"/>
      <c r="UVX265" s="98"/>
      <c r="UVY265" s="49"/>
      <c r="UVZ265" s="405"/>
      <c r="UWA265" s="405"/>
      <c r="UWB265" s="277"/>
      <c r="UWC265" s="277"/>
      <c r="UWD265" s="277"/>
      <c r="UWE265" s="277"/>
      <c r="UWF265" s="277"/>
      <c r="UWG265" s="277"/>
      <c r="UWH265" s="277"/>
      <c r="UWI265" s="277"/>
      <c r="UWJ265" s="402"/>
      <c r="UWK265" s="404"/>
      <c r="UWL265" s="49"/>
      <c r="UWM265" s="49"/>
      <c r="UWN265" s="49"/>
      <c r="UWO265" s="99"/>
      <c r="UWP265" s="98"/>
      <c r="UWQ265" s="49"/>
      <c r="UWR265" s="405"/>
      <c r="UWS265" s="405"/>
      <c r="UWT265" s="277"/>
      <c r="UWU265" s="277"/>
      <c r="UWV265" s="277"/>
      <c r="UWW265" s="277"/>
      <c r="UWX265" s="277"/>
      <c r="UWY265" s="277"/>
      <c r="UWZ265" s="277"/>
      <c r="UXA265" s="277"/>
      <c r="UXB265" s="402"/>
      <c r="UXC265" s="404"/>
      <c r="UXD265" s="49"/>
      <c r="UXE265" s="49"/>
      <c r="UXF265" s="49"/>
      <c r="UXG265" s="99"/>
      <c r="UXH265" s="98"/>
      <c r="UXI265" s="49"/>
      <c r="UXJ265" s="405"/>
      <c r="UXK265" s="405"/>
      <c r="UXL265" s="277"/>
      <c r="UXM265" s="277"/>
      <c r="UXN265" s="277"/>
      <c r="UXO265" s="277"/>
      <c r="UXP265" s="277"/>
      <c r="UXQ265" s="277"/>
      <c r="UXR265" s="277"/>
      <c r="UXS265" s="277"/>
      <c r="UXT265" s="402"/>
      <c r="UXU265" s="404"/>
      <c r="UXV265" s="49"/>
      <c r="UXW265" s="49"/>
      <c r="UXX265" s="49"/>
      <c r="UXY265" s="99"/>
      <c r="UXZ265" s="98"/>
      <c r="UYA265" s="49"/>
      <c r="UYB265" s="405"/>
      <c r="UYC265" s="405"/>
      <c r="UYD265" s="277"/>
      <c r="UYE265" s="277"/>
      <c r="UYF265" s="277"/>
      <c r="UYG265" s="277"/>
      <c r="UYH265" s="277"/>
      <c r="UYI265" s="277"/>
      <c r="UYJ265" s="277"/>
      <c r="UYK265" s="277"/>
      <c r="UYL265" s="402"/>
      <c r="UYM265" s="404"/>
      <c r="UYN265" s="49"/>
      <c r="UYO265" s="49"/>
      <c r="UYP265" s="49"/>
      <c r="UYQ265" s="99"/>
      <c r="UYR265" s="98"/>
      <c r="UYS265" s="49"/>
      <c r="UYT265" s="405"/>
      <c r="UYU265" s="405"/>
      <c r="UYV265" s="277"/>
      <c r="UYW265" s="277"/>
      <c r="UYX265" s="277"/>
      <c r="UYY265" s="277"/>
      <c r="UYZ265" s="277"/>
      <c r="UZA265" s="277"/>
      <c r="UZB265" s="277"/>
      <c r="UZC265" s="277"/>
      <c r="UZD265" s="402"/>
      <c r="UZE265" s="404"/>
      <c r="UZF265" s="49"/>
      <c r="UZG265" s="49"/>
      <c r="UZH265" s="49"/>
      <c r="UZI265" s="99"/>
      <c r="UZJ265" s="98"/>
      <c r="UZK265" s="49"/>
      <c r="UZL265" s="405"/>
      <c r="UZM265" s="405"/>
      <c r="UZN265" s="277"/>
      <c r="UZO265" s="277"/>
      <c r="UZP265" s="277"/>
      <c r="UZQ265" s="277"/>
      <c r="UZR265" s="277"/>
      <c r="UZS265" s="277"/>
      <c r="UZT265" s="277"/>
      <c r="UZU265" s="277"/>
      <c r="UZV265" s="402"/>
      <c r="UZW265" s="404"/>
      <c r="UZX265" s="49"/>
      <c r="UZY265" s="49"/>
      <c r="UZZ265" s="49"/>
      <c r="VAA265" s="99"/>
      <c r="VAB265" s="98"/>
      <c r="VAC265" s="49"/>
      <c r="VAD265" s="405"/>
      <c r="VAE265" s="405"/>
      <c r="VAF265" s="277"/>
      <c r="VAG265" s="277"/>
      <c r="VAH265" s="277"/>
      <c r="VAI265" s="277"/>
      <c r="VAJ265" s="277"/>
      <c r="VAK265" s="277"/>
      <c r="VAL265" s="277"/>
      <c r="VAM265" s="277"/>
      <c r="VAN265" s="402"/>
      <c r="VAO265" s="404"/>
      <c r="VAP265" s="49"/>
      <c r="VAQ265" s="49"/>
      <c r="VAR265" s="49"/>
      <c r="VAS265" s="99"/>
      <c r="VAT265" s="98"/>
      <c r="VAU265" s="49"/>
      <c r="VAV265" s="405"/>
      <c r="VAW265" s="405"/>
      <c r="VAX265" s="277"/>
      <c r="VAY265" s="277"/>
      <c r="VAZ265" s="277"/>
      <c r="VBA265" s="277"/>
      <c r="VBB265" s="277"/>
      <c r="VBC265" s="277"/>
      <c r="VBD265" s="277"/>
      <c r="VBE265" s="277"/>
      <c r="VBF265" s="402"/>
      <c r="VBG265" s="404"/>
      <c r="VBH265" s="49"/>
      <c r="VBI265" s="49"/>
      <c r="VBJ265" s="49"/>
      <c r="VBK265" s="99"/>
      <c r="VBL265" s="98"/>
      <c r="VBM265" s="49"/>
      <c r="VBN265" s="405"/>
      <c r="VBO265" s="405"/>
      <c r="VBP265" s="277"/>
      <c r="VBQ265" s="277"/>
      <c r="VBR265" s="277"/>
      <c r="VBS265" s="277"/>
      <c r="VBT265" s="277"/>
      <c r="VBU265" s="277"/>
      <c r="VBV265" s="277"/>
      <c r="VBW265" s="277"/>
      <c r="VBX265" s="402"/>
      <c r="VBY265" s="404"/>
      <c r="VBZ265" s="49"/>
      <c r="VCA265" s="49"/>
      <c r="VCB265" s="49"/>
      <c r="VCC265" s="99"/>
      <c r="VCD265" s="98"/>
      <c r="VCE265" s="49"/>
      <c r="VCF265" s="405"/>
      <c r="VCG265" s="405"/>
      <c r="VCH265" s="277"/>
      <c r="VCI265" s="277"/>
      <c r="VCJ265" s="277"/>
      <c r="VCK265" s="277"/>
      <c r="VCL265" s="277"/>
      <c r="VCM265" s="277"/>
      <c r="VCN265" s="277"/>
      <c r="VCO265" s="277"/>
      <c r="VCP265" s="402"/>
      <c r="VCQ265" s="404"/>
      <c r="VCR265" s="49"/>
      <c r="VCS265" s="49"/>
      <c r="VCT265" s="49"/>
      <c r="VCU265" s="99"/>
      <c r="VCV265" s="98"/>
      <c r="VCW265" s="49"/>
      <c r="VCX265" s="405"/>
      <c r="VCY265" s="405"/>
      <c r="VCZ265" s="277"/>
      <c r="VDA265" s="277"/>
      <c r="VDB265" s="277"/>
      <c r="VDC265" s="277"/>
      <c r="VDD265" s="277"/>
      <c r="VDE265" s="277"/>
      <c r="VDF265" s="277"/>
      <c r="VDG265" s="277"/>
      <c r="VDH265" s="402"/>
      <c r="VDI265" s="404"/>
      <c r="VDJ265" s="49"/>
      <c r="VDK265" s="49"/>
      <c r="VDL265" s="49"/>
      <c r="VDM265" s="99"/>
      <c r="VDN265" s="98"/>
      <c r="VDO265" s="49"/>
      <c r="VDP265" s="405"/>
      <c r="VDQ265" s="405"/>
      <c r="VDR265" s="277"/>
      <c r="VDS265" s="277"/>
      <c r="VDT265" s="277"/>
      <c r="VDU265" s="277"/>
      <c r="VDV265" s="277"/>
      <c r="VDW265" s="277"/>
      <c r="VDX265" s="277"/>
      <c r="VDY265" s="277"/>
      <c r="VDZ265" s="402"/>
      <c r="VEA265" s="404"/>
      <c r="VEB265" s="49"/>
      <c r="VEC265" s="49"/>
      <c r="VED265" s="49"/>
      <c r="VEE265" s="99"/>
      <c r="VEF265" s="98"/>
      <c r="VEG265" s="49"/>
      <c r="VEH265" s="405"/>
      <c r="VEI265" s="405"/>
      <c r="VEJ265" s="277"/>
      <c r="VEK265" s="277"/>
      <c r="VEL265" s="277"/>
      <c r="VEM265" s="277"/>
      <c r="VEN265" s="277"/>
      <c r="VEO265" s="277"/>
      <c r="VEP265" s="277"/>
      <c r="VEQ265" s="277"/>
      <c r="VER265" s="402"/>
      <c r="VES265" s="404"/>
      <c r="VET265" s="49"/>
      <c r="VEU265" s="49"/>
      <c r="VEV265" s="49"/>
      <c r="VEW265" s="99"/>
      <c r="VEX265" s="98"/>
      <c r="VEY265" s="49"/>
      <c r="VEZ265" s="405"/>
      <c r="VFA265" s="405"/>
      <c r="VFB265" s="277"/>
      <c r="VFC265" s="277"/>
      <c r="VFD265" s="277"/>
      <c r="VFE265" s="277"/>
      <c r="VFF265" s="277"/>
      <c r="VFG265" s="277"/>
      <c r="VFH265" s="277"/>
      <c r="VFI265" s="277"/>
      <c r="VFJ265" s="402"/>
      <c r="VFK265" s="404"/>
      <c r="VFL265" s="49"/>
      <c r="VFM265" s="49"/>
      <c r="VFN265" s="49"/>
      <c r="VFO265" s="99"/>
      <c r="VFP265" s="98"/>
      <c r="VFQ265" s="49"/>
      <c r="VFR265" s="405"/>
      <c r="VFS265" s="405"/>
      <c r="VFT265" s="277"/>
      <c r="VFU265" s="277"/>
      <c r="VFV265" s="277"/>
      <c r="VFW265" s="277"/>
      <c r="VFX265" s="277"/>
      <c r="VFY265" s="277"/>
      <c r="VFZ265" s="277"/>
      <c r="VGA265" s="277"/>
      <c r="VGB265" s="402"/>
      <c r="VGC265" s="404"/>
      <c r="VGD265" s="49"/>
      <c r="VGE265" s="49"/>
      <c r="VGF265" s="49"/>
      <c r="VGG265" s="99"/>
      <c r="VGH265" s="98"/>
      <c r="VGI265" s="49"/>
      <c r="VGJ265" s="405"/>
      <c r="VGK265" s="405"/>
      <c r="VGL265" s="277"/>
      <c r="VGM265" s="277"/>
      <c r="VGN265" s="277"/>
      <c r="VGO265" s="277"/>
      <c r="VGP265" s="277"/>
      <c r="VGQ265" s="277"/>
      <c r="VGR265" s="277"/>
      <c r="VGS265" s="277"/>
      <c r="VGT265" s="402"/>
      <c r="VGU265" s="404"/>
      <c r="VGV265" s="49"/>
      <c r="VGW265" s="49"/>
      <c r="VGX265" s="49"/>
      <c r="VGY265" s="99"/>
      <c r="VGZ265" s="98"/>
      <c r="VHA265" s="49"/>
      <c r="VHB265" s="405"/>
      <c r="VHC265" s="405"/>
      <c r="VHD265" s="277"/>
      <c r="VHE265" s="277"/>
      <c r="VHF265" s="277"/>
      <c r="VHG265" s="277"/>
      <c r="VHH265" s="277"/>
      <c r="VHI265" s="277"/>
      <c r="VHJ265" s="277"/>
      <c r="VHK265" s="277"/>
      <c r="VHL265" s="402"/>
      <c r="VHM265" s="404"/>
      <c r="VHN265" s="49"/>
      <c r="VHO265" s="49"/>
      <c r="VHP265" s="49"/>
      <c r="VHQ265" s="99"/>
      <c r="VHR265" s="98"/>
      <c r="VHS265" s="49"/>
      <c r="VHT265" s="405"/>
      <c r="VHU265" s="405"/>
      <c r="VHV265" s="277"/>
      <c r="VHW265" s="277"/>
      <c r="VHX265" s="277"/>
      <c r="VHY265" s="277"/>
      <c r="VHZ265" s="277"/>
      <c r="VIA265" s="277"/>
      <c r="VIB265" s="277"/>
      <c r="VIC265" s="277"/>
      <c r="VID265" s="402"/>
      <c r="VIE265" s="404"/>
      <c r="VIF265" s="49"/>
      <c r="VIG265" s="49"/>
      <c r="VIH265" s="49"/>
      <c r="VII265" s="99"/>
      <c r="VIJ265" s="98"/>
      <c r="VIK265" s="49"/>
      <c r="VIL265" s="405"/>
      <c r="VIM265" s="405"/>
      <c r="VIN265" s="277"/>
      <c r="VIO265" s="277"/>
      <c r="VIP265" s="277"/>
      <c r="VIQ265" s="277"/>
      <c r="VIR265" s="277"/>
      <c r="VIS265" s="277"/>
      <c r="VIT265" s="277"/>
      <c r="VIU265" s="277"/>
      <c r="VIV265" s="402"/>
      <c r="VIW265" s="404"/>
      <c r="VIX265" s="49"/>
      <c r="VIY265" s="49"/>
      <c r="VIZ265" s="49"/>
      <c r="VJA265" s="99"/>
      <c r="VJB265" s="98"/>
      <c r="VJC265" s="49"/>
      <c r="VJD265" s="405"/>
      <c r="VJE265" s="405"/>
      <c r="VJF265" s="277"/>
      <c r="VJG265" s="277"/>
      <c r="VJH265" s="277"/>
      <c r="VJI265" s="277"/>
      <c r="VJJ265" s="277"/>
      <c r="VJK265" s="277"/>
      <c r="VJL265" s="277"/>
      <c r="VJM265" s="277"/>
      <c r="VJN265" s="402"/>
      <c r="VJO265" s="404"/>
      <c r="VJP265" s="49"/>
      <c r="VJQ265" s="49"/>
      <c r="VJR265" s="49"/>
      <c r="VJS265" s="99"/>
      <c r="VJT265" s="98"/>
      <c r="VJU265" s="49"/>
      <c r="VJV265" s="405"/>
      <c r="VJW265" s="405"/>
      <c r="VJX265" s="277"/>
      <c r="VJY265" s="277"/>
      <c r="VJZ265" s="277"/>
      <c r="VKA265" s="277"/>
      <c r="VKB265" s="277"/>
      <c r="VKC265" s="277"/>
      <c r="VKD265" s="277"/>
      <c r="VKE265" s="277"/>
      <c r="VKF265" s="402"/>
      <c r="VKG265" s="404"/>
      <c r="VKH265" s="49"/>
      <c r="VKI265" s="49"/>
      <c r="VKJ265" s="49"/>
      <c r="VKK265" s="99"/>
      <c r="VKL265" s="98"/>
      <c r="VKM265" s="49"/>
      <c r="VKN265" s="405"/>
      <c r="VKO265" s="405"/>
      <c r="VKP265" s="277"/>
      <c r="VKQ265" s="277"/>
      <c r="VKR265" s="277"/>
      <c r="VKS265" s="277"/>
      <c r="VKT265" s="277"/>
      <c r="VKU265" s="277"/>
      <c r="VKV265" s="277"/>
      <c r="VKW265" s="277"/>
      <c r="VKX265" s="402"/>
      <c r="VKY265" s="404"/>
      <c r="VKZ265" s="49"/>
      <c r="VLA265" s="49"/>
      <c r="VLB265" s="49"/>
      <c r="VLC265" s="99"/>
      <c r="VLD265" s="98"/>
      <c r="VLE265" s="49"/>
      <c r="VLF265" s="405"/>
      <c r="VLG265" s="405"/>
      <c r="VLH265" s="277"/>
      <c r="VLI265" s="277"/>
      <c r="VLJ265" s="277"/>
      <c r="VLK265" s="277"/>
      <c r="VLL265" s="277"/>
      <c r="VLM265" s="277"/>
      <c r="VLN265" s="277"/>
      <c r="VLO265" s="277"/>
      <c r="VLP265" s="402"/>
      <c r="VLQ265" s="404"/>
      <c r="VLR265" s="49"/>
      <c r="VLS265" s="49"/>
      <c r="VLT265" s="49"/>
      <c r="VLU265" s="99"/>
      <c r="VLV265" s="98"/>
      <c r="VLW265" s="49"/>
      <c r="VLX265" s="405"/>
      <c r="VLY265" s="405"/>
      <c r="VLZ265" s="277"/>
      <c r="VMA265" s="277"/>
      <c r="VMB265" s="277"/>
      <c r="VMC265" s="277"/>
      <c r="VMD265" s="277"/>
      <c r="VME265" s="277"/>
      <c r="VMF265" s="277"/>
      <c r="VMG265" s="277"/>
      <c r="VMH265" s="402"/>
      <c r="VMI265" s="404"/>
      <c r="VMJ265" s="49"/>
      <c r="VMK265" s="49"/>
      <c r="VML265" s="49"/>
      <c r="VMM265" s="99"/>
      <c r="VMN265" s="98"/>
      <c r="VMO265" s="49"/>
      <c r="VMP265" s="405"/>
      <c r="VMQ265" s="405"/>
      <c r="VMR265" s="277"/>
      <c r="VMS265" s="277"/>
      <c r="VMT265" s="277"/>
      <c r="VMU265" s="277"/>
      <c r="VMV265" s="277"/>
      <c r="VMW265" s="277"/>
      <c r="VMX265" s="277"/>
      <c r="VMY265" s="277"/>
      <c r="VMZ265" s="402"/>
      <c r="VNA265" s="404"/>
      <c r="VNB265" s="49"/>
      <c r="VNC265" s="49"/>
      <c r="VND265" s="49"/>
      <c r="VNE265" s="99"/>
      <c r="VNF265" s="98"/>
      <c r="VNG265" s="49"/>
      <c r="VNH265" s="405"/>
      <c r="VNI265" s="405"/>
      <c r="VNJ265" s="277"/>
      <c r="VNK265" s="277"/>
      <c r="VNL265" s="277"/>
      <c r="VNM265" s="277"/>
      <c r="VNN265" s="277"/>
      <c r="VNO265" s="277"/>
      <c r="VNP265" s="277"/>
      <c r="VNQ265" s="277"/>
      <c r="VNR265" s="402"/>
      <c r="VNS265" s="404"/>
      <c r="VNT265" s="49"/>
      <c r="VNU265" s="49"/>
      <c r="VNV265" s="49"/>
      <c r="VNW265" s="99"/>
      <c r="VNX265" s="98"/>
      <c r="VNY265" s="49"/>
      <c r="VNZ265" s="405"/>
      <c r="VOA265" s="405"/>
      <c r="VOB265" s="277"/>
      <c r="VOC265" s="277"/>
      <c r="VOD265" s="277"/>
      <c r="VOE265" s="277"/>
      <c r="VOF265" s="277"/>
      <c r="VOG265" s="277"/>
      <c r="VOH265" s="277"/>
      <c r="VOI265" s="277"/>
      <c r="VOJ265" s="402"/>
      <c r="VOK265" s="404"/>
      <c r="VOL265" s="49"/>
      <c r="VOM265" s="49"/>
      <c r="VON265" s="49"/>
      <c r="VOO265" s="99"/>
      <c r="VOP265" s="98"/>
      <c r="VOQ265" s="49"/>
      <c r="VOR265" s="405"/>
      <c r="VOS265" s="405"/>
      <c r="VOT265" s="277"/>
      <c r="VOU265" s="277"/>
      <c r="VOV265" s="277"/>
      <c r="VOW265" s="277"/>
      <c r="VOX265" s="277"/>
      <c r="VOY265" s="277"/>
      <c r="VOZ265" s="277"/>
      <c r="VPA265" s="277"/>
      <c r="VPB265" s="402"/>
      <c r="VPC265" s="404"/>
      <c r="VPD265" s="49"/>
      <c r="VPE265" s="49"/>
      <c r="VPF265" s="49"/>
      <c r="VPG265" s="99"/>
      <c r="VPH265" s="98"/>
      <c r="VPI265" s="49"/>
      <c r="VPJ265" s="405"/>
      <c r="VPK265" s="405"/>
      <c r="VPL265" s="277"/>
      <c r="VPM265" s="277"/>
      <c r="VPN265" s="277"/>
      <c r="VPO265" s="277"/>
      <c r="VPP265" s="277"/>
      <c r="VPQ265" s="277"/>
      <c r="VPR265" s="277"/>
      <c r="VPS265" s="277"/>
      <c r="VPT265" s="402"/>
      <c r="VPU265" s="404"/>
      <c r="VPV265" s="49"/>
      <c r="VPW265" s="49"/>
      <c r="VPX265" s="49"/>
      <c r="VPY265" s="99"/>
      <c r="VPZ265" s="98"/>
      <c r="VQA265" s="49"/>
      <c r="VQB265" s="405"/>
      <c r="VQC265" s="405"/>
      <c r="VQD265" s="277"/>
      <c r="VQE265" s="277"/>
      <c r="VQF265" s="277"/>
      <c r="VQG265" s="277"/>
      <c r="VQH265" s="277"/>
      <c r="VQI265" s="277"/>
      <c r="VQJ265" s="277"/>
      <c r="VQK265" s="277"/>
      <c r="VQL265" s="402"/>
      <c r="VQM265" s="404"/>
      <c r="VQN265" s="49"/>
      <c r="VQO265" s="49"/>
      <c r="VQP265" s="49"/>
      <c r="VQQ265" s="99"/>
      <c r="VQR265" s="98"/>
      <c r="VQS265" s="49"/>
      <c r="VQT265" s="405"/>
      <c r="VQU265" s="405"/>
      <c r="VQV265" s="277"/>
      <c r="VQW265" s="277"/>
      <c r="VQX265" s="277"/>
      <c r="VQY265" s="277"/>
      <c r="VQZ265" s="277"/>
      <c r="VRA265" s="277"/>
      <c r="VRB265" s="277"/>
      <c r="VRC265" s="277"/>
      <c r="VRD265" s="402"/>
      <c r="VRE265" s="404"/>
      <c r="VRF265" s="49"/>
      <c r="VRG265" s="49"/>
      <c r="VRH265" s="49"/>
      <c r="VRI265" s="99"/>
      <c r="VRJ265" s="98"/>
      <c r="VRK265" s="49"/>
      <c r="VRL265" s="405"/>
      <c r="VRM265" s="405"/>
      <c r="VRN265" s="277"/>
      <c r="VRO265" s="277"/>
      <c r="VRP265" s="277"/>
      <c r="VRQ265" s="277"/>
      <c r="VRR265" s="277"/>
      <c r="VRS265" s="277"/>
      <c r="VRT265" s="277"/>
      <c r="VRU265" s="277"/>
      <c r="VRV265" s="402"/>
      <c r="VRW265" s="404"/>
      <c r="VRX265" s="49"/>
      <c r="VRY265" s="49"/>
      <c r="VRZ265" s="49"/>
      <c r="VSA265" s="99"/>
      <c r="VSB265" s="98"/>
      <c r="VSC265" s="49"/>
      <c r="VSD265" s="405"/>
      <c r="VSE265" s="405"/>
      <c r="VSF265" s="277"/>
      <c r="VSG265" s="277"/>
      <c r="VSH265" s="277"/>
      <c r="VSI265" s="277"/>
      <c r="VSJ265" s="277"/>
      <c r="VSK265" s="277"/>
      <c r="VSL265" s="277"/>
      <c r="VSM265" s="277"/>
      <c r="VSN265" s="402"/>
      <c r="VSO265" s="404"/>
      <c r="VSP265" s="49"/>
      <c r="VSQ265" s="49"/>
      <c r="VSR265" s="49"/>
      <c r="VSS265" s="99"/>
      <c r="VST265" s="98"/>
      <c r="VSU265" s="49"/>
      <c r="VSV265" s="405"/>
      <c r="VSW265" s="405"/>
      <c r="VSX265" s="277"/>
      <c r="VSY265" s="277"/>
      <c r="VSZ265" s="277"/>
      <c r="VTA265" s="277"/>
      <c r="VTB265" s="277"/>
      <c r="VTC265" s="277"/>
      <c r="VTD265" s="277"/>
      <c r="VTE265" s="277"/>
      <c r="VTF265" s="402"/>
      <c r="VTG265" s="404"/>
      <c r="VTH265" s="49"/>
      <c r="VTI265" s="49"/>
      <c r="VTJ265" s="49"/>
      <c r="VTK265" s="99"/>
      <c r="VTL265" s="98"/>
      <c r="VTM265" s="49"/>
      <c r="VTN265" s="405"/>
      <c r="VTO265" s="405"/>
      <c r="VTP265" s="277"/>
      <c r="VTQ265" s="277"/>
      <c r="VTR265" s="277"/>
      <c r="VTS265" s="277"/>
      <c r="VTT265" s="277"/>
      <c r="VTU265" s="277"/>
      <c r="VTV265" s="277"/>
      <c r="VTW265" s="277"/>
      <c r="VTX265" s="402"/>
      <c r="VTY265" s="404"/>
      <c r="VTZ265" s="49"/>
      <c r="VUA265" s="49"/>
      <c r="VUB265" s="49"/>
      <c r="VUC265" s="99"/>
      <c r="VUD265" s="98"/>
      <c r="VUE265" s="49"/>
      <c r="VUF265" s="405"/>
      <c r="VUG265" s="405"/>
      <c r="VUH265" s="277"/>
      <c r="VUI265" s="277"/>
      <c r="VUJ265" s="277"/>
      <c r="VUK265" s="277"/>
      <c r="VUL265" s="277"/>
      <c r="VUM265" s="277"/>
      <c r="VUN265" s="277"/>
      <c r="VUO265" s="277"/>
      <c r="VUP265" s="402"/>
      <c r="VUQ265" s="404"/>
      <c r="VUR265" s="49"/>
      <c r="VUS265" s="49"/>
      <c r="VUT265" s="49"/>
      <c r="VUU265" s="99"/>
      <c r="VUV265" s="98"/>
      <c r="VUW265" s="49"/>
      <c r="VUX265" s="405"/>
      <c r="VUY265" s="405"/>
      <c r="VUZ265" s="277"/>
      <c r="VVA265" s="277"/>
      <c r="VVB265" s="277"/>
      <c r="VVC265" s="277"/>
      <c r="VVD265" s="277"/>
      <c r="VVE265" s="277"/>
      <c r="VVF265" s="277"/>
      <c r="VVG265" s="277"/>
      <c r="VVH265" s="402"/>
      <c r="VVI265" s="404"/>
      <c r="VVJ265" s="49"/>
      <c r="VVK265" s="49"/>
      <c r="VVL265" s="49"/>
      <c r="VVM265" s="99"/>
      <c r="VVN265" s="98"/>
      <c r="VVO265" s="49"/>
      <c r="VVP265" s="405"/>
      <c r="VVQ265" s="405"/>
      <c r="VVR265" s="277"/>
      <c r="VVS265" s="277"/>
      <c r="VVT265" s="277"/>
      <c r="VVU265" s="277"/>
      <c r="VVV265" s="277"/>
      <c r="VVW265" s="277"/>
      <c r="VVX265" s="277"/>
      <c r="VVY265" s="277"/>
      <c r="VVZ265" s="402"/>
      <c r="VWA265" s="404"/>
      <c r="VWB265" s="49"/>
      <c r="VWC265" s="49"/>
      <c r="VWD265" s="49"/>
      <c r="VWE265" s="99"/>
      <c r="VWF265" s="98"/>
      <c r="VWG265" s="49"/>
      <c r="VWH265" s="405"/>
      <c r="VWI265" s="405"/>
      <c r="VWJ265" s="277"/>
      <c r="VWK265" s="277"/>
      <c r="VWL265" s="277"/>
      <c r="VWM265" s="277"/>
      <c r="VWN265" s="277"/>
      <c r="VWO265" s="277"/>
      <c r="VWP265" s="277"/>
      <c r="VWQ265" s="277"/>
      <c r="VWR265" s="402"/>
      <c r="VWS265" s="404"/>
      <c r="VWT265" s="49"/>
      <c r="VWU265" s="49"/>
      <c r="VWV265" s="49"/>
      <c r="VWW265" s="99"/>
      <c r="VWX265" s="98"/>
      <c r="VWY265" s="49"/>
      <c r="VWZ265" s="405"/>
      <c r="VXA265" s="405"/>
      <c r="VXB265" s="277"/>
      <c r="VXC265" s="277"/>
      <c r="VXD265" s="277"/>
      <c r="VXE265" s="277"/>
      <c r="VXF265" s="277"/>
      <c r="VXG265" s="277"/>
      <c r="VXH265" s="277"/>
      <c r="VXI265" s="277"/>
      <c r="VXJ265" s="402"/>
      <c r="VXK265" s="404"/>
      <c r="VXL265" s="49"/>
      <c r="VXM265" s="49"/>
      <c r="VXN265" s="49"/>
      <c r="VXO265" s="99"/>
      <c r="VXP265" s="98"/>
      <c r="VXQ265" s="49"/>
      <c r="VXR265" s="405"/>
      <c r="VXS265" s="405"/>
      <c r="VXT265" s="277"/>
      <c r="VXU265" s="277"/>
      <c r="VXV265" s="277"/>
      <c r="VXW265" s="277"/>
      <c r="VXX265" s="277"/>
      <c r="VXY265" s="277"/>
      <c r="VXZ265" s="277"/>
      <c r="VYA265" s="277"/>
      <c r="VYB265" s="402"/>
      <c r="VYC265" s="404"/>
      <c r="VYD265" s="49"/>
      <c r="VYE265" s="49"/>
      <c r="VYF265" s="49"/>
      <c r="VYG265" s="99"/>
      <c r="VYH265" s="98"/>
      <c r="VYI265" s="49"/>
      <c r="VYJ265" s="405"/>
      <c r="VYK265" s="405"/>
      <c r="VYL265" s="277"/>
      <c r="VYM265" s="277"/>
      <c r="VYN265" s="277"/>
      <c r="VYO265" s="277"/>
      <c r="VYP265" s="277"/>
      <c r="VYQ265" s="277"/>
      <c r="VYR265" s="277"/>
      <c r="VYS265" s="277"/>
      <c r="VYT265" s="402"/>
      <c r="VYU265" s="404"/>
      <c r="VYV265" s="49"/>
      <c r="VYW265" s="49"/>
      <c r="VYX265" s="49"/>
      <c r="VYY265" s="99"/>
      <c r="VYZ265" s="98"/>
      <c r="VZA265" s="49"/>
      <c r="VZB265" s="405"/>
      <c r="VZC265" s="405"/>
      <c r="VZD265" s="277"/>
      <c r="VZE265" s="277"/>
      <c r="VZF265" s="277"/>
      <c r="VZG265" s="277"/>
      <c r="VZH265" s="277"/>
      <c r="VZI265" s="277"/>
      <c r="VZJ265" s="277"/>
      <c r="VZK265" s="277"/>
      <c r="VZL265" s="402"/>
      <c r="VZM265" s="404"/>
      <c r="VZN265" s="49"/>
      <c r="VZO265" s="49"/>
      <c r="VZP265" s="49"/>
      <c r="VZQ265" s="99"/>
      <c r="VZR265" s="98"/>
      <c r="VZS265" s="49"/>
      <c r="VZT265" s="405"/>
      <c r="VZU265" s="405"/>
      <c r="VZV265" s="277"/>
      <c r="VZW265" s="277"/>
      <c r="VZX265" s="277"/>
      <c r="VZY265" s="277"/>
      <c r="VZZ265" s="277"/>
      <c r="WAA265" s="277"/>
      <c r="WAB265" s="277"/>
      <c r="WAC265" s="277"/>
      <c r="WAD265" s="402"/>
      <c r="WAE265" s="404"/>
      <c r="WAF265" s="49"/>
      <c r="WAG265" s="49"/>
      <c r="WAH265" s="49"/>
      <c r="WAI265" s="99"/>
      <c r="WAJ265" s="98"/>
      <c r="WAK265" s="49"/>
      <c r="WAL265" s="405"/>
      <c r="WAM265" s="405"/>
      <c r="WAN265" s="277"/>
      <c r="WAO265" s="277"/>
      <c r="WAP265" s="277"/>
      <c r="WAQ265" s="277"/>
      <c r="WAR265" s="277"/>
      <c r="WAS265" s="277"/>
      <c r="WAT265" s="277"/>
      <c r="WAU265" s="277"/>
      <c r="WAV265" s="402"/>
      <c r="WAW265" s="404"/>
      <c r="WAX265" s="49"/>
      <c r="WAY265" s="49"/>
      <c r="WAZ265" s="49"/>
      <c r="WBA265" s="99"/>
      <c r="WBB265" s="98"/>
      <c r="WBC265" s="49"/>
      <c r="WBD265" s="405"/>
      <c r="WBE265" s="405"/>
      <c r="WBF265" s="277"/>
      <c r="WBG265" s="277"/>
      <c r="WBH265" s="277"/>
      <c r="WBI265" s="277"/>
      <c r="WBJ265" s="277"/>
      <c r="WBK265" s="277"/>
      <c r="WBL265" s="277"/>
      <c r="WBM265" s="277"/>
      <c r="WBN265" s="402"/>
      <c r="WBO265" s="404"/>
      <c r="WBP265" s="49"/>
      <c r="WBQ265" s="49"/>
      <c r="WBR265" s="49"/>
      <c r="WBS265" s="99"/>
      <c r="WBT265" s="98"/>
      <c r="WBU265" s="49"/>
      <c r="WBV265" s="405"/>
      <c r="WBW265" s="405"/>
      <c r="WBX265" s="277"/>
      <c r="WBY265" s="277"/>
      <c r="WBZ265" s="277"/>
      <c r="WCA265" s="277"/>
      <c r="WCB265" s="277"/>
      <c r="WCC265" s="277"/>
      <c r="WCD265" s="277"/>
      <c r="WCE265" s="277"/>
      <c r="WCF265" s="402"/>
      <c r="WCG265" s="404"/>
      <c r="WCH265" s="49"/>
      <c r="WCI265" s="49"/>
      <c r="WCJ265" s="49"/>
      <c r="WCK265" s="99"/>
      <c r="WCL265" s="98"/>
      <c r="WCM265" s="49"/>
      <c r="WCN265" s="405"/>
      <c r="WCO265" s="405"/>
      <c r="WCP265" s="277"/>
      <c r="WCQ265" s="277"/>
      <c r="WCR265" s="277"/>
      <c r="WCS265" s="277"/>
      <c r="WCT265" s="277"/>
      <c r="WCU265" s="277"/>
      <c r="WCV265" s="277"/>
      <c r="WCW265" s="277"/>
      <c r="WCX265" s="402"/>
      <c r="WCY265" s="404"/>
      <c r="WCZ265" s="49"/>
      <c r="WDA265" s="49"/>
      <c r="WDB265" s="49"/>
      <c r="WDC265" s="99"/>
      <c r="WDD265" s="98"/>
      <c r="WDE265" s="49"/>
      <c r="WDF265" s="405"/>
      <c r="WDG265" s="405"/>
      <c r="WDH265" s="277"/>
      <c r="WDI265" s="277"/>
      <c r="WDJ265" s="277"/>
      <c r="WDK265" s="277"/>
      <c r="WDL265" s="277"/>
      <c r="WDM265" s="277"/>
      <c r="WDN265" s="277"/>
      <c r="WDO265" s="277"/>
      <c r="WDP265" s="402"/>
      <c r="WDQ265" s="404"/>
      <c r="WDR265" s="49"/>
      <c r="WDS265" s="49"/>
      <c r="WDT265" s="49"/>
      <c r="WDU265" s="99"/>
      <c r="WDV265" s="98"/>
      <c r="WDW265" s="49"/>
      <c r="WDX265" s="405"/>
      <c r="WDY265" s="405"/>
      <c r="WDZ265" s="277"/>
      <c r="WEA265" s="277"/>
      <c r="WEB265" s="277"/>
      <c r="WEC265" s="277"/>
      <c r="WED265" s="277"/>
      <c r="WEE265" s="277"/>
      <c r="WEF265" s="277"/>
      <c r="WEG265" s="277"/>
      <c r="WEH265" s="402"/>
      <c r="WEI265" s="404"/>
      <c r="WEJ265" s="49"/>
      <c r="WEK265" s="49"/>
      <c r="WEL265" s="49"/>
      <c r="WEM265" s="99"/>
      <c r="WEN265" s="98"/>
      <c r="WEO265" s="49"/>
      <c r="WEP265" s="405"/>
      <c r="WEQ265" s="405"/>
      <c r="WER265" s="277"/>
      <c r="WES265" s="277"/>
      <c r="WET265" s="277"/>
      <c r="WEU265" s="277"/>
      <c r="WEV265" s="277"/>
      <c r="WEW265" s="277"/>
      <c r="WEX265" s="277"/>
      <c r="WEY265" s="277"/>
      <c r="WEZ265" s="402"/>
      <c r="WFA265" s="404"/>
      <c r="WFB265" s="49"/>
      <c r="WFC265" s="49"/>
      <c r="WFD265" s="49"/>
      <c r="WFE265" s="99"/>
      <c r="WFF265" s="98"/>
      <c r="WFG265" s="49"/>
      <c r="WFH265" s="405"/>
      <c r="WFI265" s="405"/>
      <c r="WFJ265" s="277"/>
      <c r="WFK265" s="277"/>
      <c r="WFL265" s="277"/>
      <c r="WFM265" s="277"/>
      <c r="WFN265" s="277"/>
      <c r="WFO265" s="277"/>
      <c r="WFP265" s="277"/>
      <c r="WFQ265" s="277"/>
      <c r="WFR265" s="402"/>
      <c r="WFS265" s="404"/>
      <c r="WFT265" s="49"/>
      <c r="WFU265" s="49"/>
      <c r="WFV265" s="49"/>
      <c r="WFW265" s="99"/>
      <c r="WFX265" s="98"/>
      <c r="WFY265" s="49"/>
      <c r="WFZ265" s="405"/>
      <c r="WGA265" s="405"/>
      <c r="WGB265" s="277"/>
      <c r="WGC265" s="277"/>
      <c r="WGD265" s="277"/>
      <c r="WGE265" s="277"/>
      <c r="WGF265" s="277"/>
      <c r="WGG265" s="277"/>
      <c r="WGH265" s="277"/>
      <c r="WGI265" s="277"/>
      <c r="WGJ265" s="402"/>
      <c r="WGK265" s="404"/>
      <c r="WGL265" s="49"/>
      <c r="WGM265" s="49"/>
      <c r="WGN265" s="49"/>
      <c r="WGO265" s="99"/>
      <c r="WGP265" s="98"/>
      <c r="WGQ265" s="49"/>
      <c r="WGR265" s="405"/>
      <c r="WGS265" s="405"/>
      <c r="WGT265" s="277"/>
      <c r="WGU265" s="277"/>
      <c r="WGV265" s="277"/>
      <c r="WGW265" s="277"/>
      <c r="WGX265" s="277"/>
      <c r="WGY265" s="277"/>
      <c r="WGZ265" s="277"/>
      <c r="WHA265" s="277"/>
      <c r="WHB265" s="402"/>
      <c r="WHC265" s="404"/>
      <c r="WHD265" s="49"/>
      <c r="WHE265" s="49"/>
      <c r="WHF265" s="49"/>
      <c r="WHG265" s="99"/>
      <c r="WHH265" s="98"/>
      <c r="WHI265" s="49"/>
      <c r="WHJ265" s="405"/>
      <c r="WHK265" s="405"/>
      <c r="WHL265" s="277"/>
      <c r="WHM265" s="277"/>
      <c r="WHN265" s="277"/>
      <c r="WHO265" s="277"/>
      <c r="WHP265" s="277"/>
      <c r="WHQ265" s="277"/>
      <c r="WHR265" s="277"/>
      <c r="WHS265" s="277"/>
      <c r="WHT265" s="402"/>
      <c r="WHU265" s="404"/>
      <c r="WHV265" s="49"/>
      <c r="WHW265" s="49"/>
      <c r="WHX265" s="49"/>
      <c r="WHY265" s="99"/>
      <c r="WHZ265" s="98"/>
      <c r="WIA265" s="49"/>
      <c r="WIB265" s="405"/>
      <c r="WIC265" s="405"/>
      <c r="WID265" s="277"/>
      <c r="WIE265" s="277"/>
      <c r="WIF265" s="277"/>
      <c r="WIG265" s="277"/>
      <c r="WIH265" s="277"/>
      <c r="WII265" s="277"/>
      <c r="WIJ265" s="277"/>
      <c r="WIK265" s="277"/>
      <c r="WIL265" s="402"/>
      <c r="WIM265" s="404"/>
      <c r="WIN265" s="49"/>
      <c r="WIO265" s="49"/>
      <c r="WIP265" s="49"/>
      <c r="WIQ265" s="99"/>
      <c r="WIR265" s="98"/>
      <c r="WIS265" s="49"/>
      <c r="WIT265" s="405"/>
      <c r="WIU265" s="405"/>
      <c r="WIV265" s="277"/>
      <c r="WIW265" s="277"/>
      <c r="WIX265" s="277"/>
      <c r="WIY265" s="277"/>
      <c r="WIZ265" s="277"/>
      <c r="WJA265" s="277"/>
      <c r="WJB265" s="277"/>
      <c r="WJC265" s="277"/>
      <c r="WJD265" s="402"/>
      <c r="WJE265" s="404"/>
      <c r="WJF265" s="49"/>
      <c r="WJG265" s="49"/>
      <c r="WJH265" s="49"/>
      <c r="WJI265" s="99"/>
      <c r="WJJ265" s="98"/>
      <c r="WJK265" s="49"/>
      <c r="WJL265" s="405"/>
      <c r="WJM265" s="405"/>
      <c r="WJN265" s="277"/>
      <c r="WJO265" s="277"/>
      <c r="WJP265" s="277"/>
      <c r="WJQ265" s="277"/>
      <c r="WJR265" s="277"/>
      <c r="WJS265" s="277"/>
      <c r="WJT265" s="277"/>
      <c r="WJU265" s="277"/>
      <c r="WJV265" s="402"/>
      <c r="WJW265" s="404"/>
      <c r="WJX265" s="49"/>
      <c r="WJY265" s="49"/>
      <c r="WJZ265" s="49"/>
      <c r="WKA265" s="99"/>
      <c r="WKB265" s="98"/>
      <c r="WKC265" s="49"/>
      <c r="WKD265" s="405"/>
      <c r="WKE265" s="405"/>
      <c r="WKF265" s="277"/>
      <c r="WKG265" s="277"/>
      <c r="WKH265" s="277"/>
      <c r="WKI265" s="277"/>
      <c r="WKJ265" s="277"/>
      <c r="WKK265" s="277"/>
      <c r="WKL265" s="277"/>
      <c r="WKM265" s="277"/>
      <c r="WKN265" s="402"/>
      <c r="WKO265" s="404"/>
      <c r="WKP265" s="49"/>
      <c r="WKQ265" s="49"/>
      <c r="WKR265" s="49"/>
      <c r="WKS265" s="99"/>
      <c r="WKT265" s="98"/>
      <c r="WKU265" s="49"/>
      <c r="WKV265" s="405"/>
      <c r="WKW265" s="405"/>
      <c r="WKX265" s="277"/>
      <c r="WKY265" s="277"/>
      <c r="WKZ265" s="277"/>
      <c r="WLA265" s="277"/>
      <c r="WLB265" s="277"/>
      <c r="WLC265" s="277"/>
      <c r="WLD265" s="277"/>
      <c r="WLE265" s="277"/>
      <c r="WLF265" s="402"/>
      <c r="WLG265" s="404"/>
      <c r="WLH265" s="49"/>
      <c r="WLI265" s="49"/>
      <c r="WLJ265" s="49"/>
      <c r="WLK265" s="99"/>
      <c r="WLL265" s="98"/>
      <c r="WLM265" s="49"/>
      <c r="WLN265" s="405"/>
      <c r="WLO265" s="405"/>
      <c r="WLP265" s="277"/>
      <c r="WLQ265" s="277"/>
      <c r="WLR265" s="277"/>
      <c r="WLS265" s="277"/>
      <c r="WLT265" s="277"/>
      <c r="WLU265" s="277"/>
      <c r="WLV265" s="277"/>
      <c r="WLW265" s="277"/>
      <c r="WLX265" s="402"/>
      <c r="WLY265" s="404"/>
      <c r="WLZ265" s="49"/>
      <c r="WMA265" s="49"/>
      <c r="WMB265" s="49"/>
      <c r="WMC265" s="99"/>
      <c r="WMD265" s="98"/>
      <c r="WME265" s="49"/>
      <c r="WMF265" s="405"/>
      <c r="WMG265" s="405"/>
      <c r="WMH265" s="277"/>
      <c r="WMI265" s="277"/>
      <c r="WMJ265" s="277"/>
      <c r="WMK265" s="277"/>
      <c r="WML265" s="277"/>
      <c r="WMM265" s="277"/>
      <c r="WMN265" s="277"/>
      <c r="WMO265" s="277"/>
      <c r="WMP265" s="402"/>
      <c r="WMQ265" s="404"/>
      <c r="WMR265" s="49"/>
      <c r="WMS265" s="49"/>
      <c r="WMT265" s="49"/>
      <c r="WMU265" s="99"/>
      <c r="WMV265" s="98"/>
      <c r="WMW265" s="49"/>
      <c r="WMX265" s="405"/>
      <c r="WMY265" s="405"/>
      <c r="WMZ265" s="277"/>
      <c r="WNA265" s="277"/>
      <c r="WNB265" s="277"/>
      <c r="WNC265" s="277"/>
      <c r="WND265" s="277"/>
      <c r="WNE265" s="277"/>
      <c r="WNF265" s="277"/>
      <c r="WNG265" s="277"/>
      <c r="WNH265" s="402"/>
      <c r="WNI265" s="404"/>
      <c r="WNJ265" s="49"/>
      <c r="WNK265" s="49"/>
      <c r="WNL265" s="49"/>
      <c r="WNM265" s="99"/>
      <c r="WNN265" s="98"/>
      <c r="WNO265" s="49"/>
      <c r="WNP265" s="405"/>
      <c r="WNQ265" s="405"/>
      <c r="WNR265" s="277"/>
      <c r="WNS265" s="277"/>
      <c r="WNT265" s="277"/>
      <c r="WNU265" s="277"/>
      <c r="WNV265" s="277"/>
      <c r="WNW265" s="277"/>
      <c r="WNX265" s="277"/>
      <c r="WNY265" s="277"/>
      <c r="WNZ265" s="402"/>
      <c r="WOA265" s="404"/>
      <c r="WOB265" s="49"/>
      <c r="WOC265" s="49"/>
      <c r="WOD265" s="49"/>
      <c r="WOE265" s="99"/>
      <c r="WOF265" s="98"/>
      <c r="WOG265" s="49"/>
      <c r="WOH265" s="405"/>
      <c r="WOI265" s="405"/>
      <c r="WOJ265" s="277"/>
      <c r="WOK265" s="277"/>
      <c r="WOL265" s="277"/>
      <c r="WOM265" s="277"/>
      <c r="WON265" s="277"/>
      <c r="WOO265" s="277"/>
      <c r="WOP265" s="277"/>
      <c r="WOQ265" s="277"/>
      <c r="WOR265" s="402"/>
      <c r="WOS265" s="404"/>
      <c r="WOT265" s="49"/>
      <c r="WOU265" s="49"/>
      <c r="WOV265" s="49"/>
      <c r="WOW265" s="99"/>
      <c r="WOX265" s="98"/>
      <c r="WOY265" s="49"/>
      <c r="WOZ265" s="405"/>
      <c r="WPA265" s="405"/>
      <c r="WPB265" s="277"/>
      <c r="WPC265" s="277"/>
      <c r="WPD265" s="277"/>
      <c r="WPE265" s="277"/>
      <c r="WPF265" s="277"/>
      <c r="WPG265" s="277"/>
      <c r="WPH265" s="277"/>
      <c r="WPI265" s="277"/>
      <c r="WPJ265" s="402"/>
      <c r="WPK265" s="404"/>
      <c r="WPL265" s="49"/>
      <c r="WPM265" s="49"/>
      <c r="WPN265" s="49"/>
      <c r="WPO265" s="99"/>
      <c r="WPP265" s="98"/>
      <c r="WPQ265" s="49"/>
      <c r="WPR265" s="405"/>
      <c r="WPS265" s="405"/>
      <c r="WPT265" s="277"/>
      <c r="WPU265" s="277"/>
      <c r="WPV265" s="277"/>
      <c r="WPW265" s="277"/>
      <c r="WPX265" s="277"/>
      <c r="WPY265" s="277"/>
      <c r="WPZ265" s="277"/>
      <c r="WQA265" s="277"/>
      <c r="WQB265" s="402"/>
      <c r="WQC265" s="404"/>
      <c r="WQD265" s="49"/>
      <c r="WQE265" s="49"/>
      <c r="WQF265" s="49"/>
      <c r="WQG265" s="99"/>
      <c r="WQH265" s="98"/>
      <c r="WQI265" s="49"/>
      <c r="WQJ265" s="405"/>
      <c r="WQK265" s="405"/>
      <c r="WQL265" s="277"/>
      <c r="WQM265" s="277"/>
      <c r="WQN265" s="277"/>
      <c r="WQO265" s="277"/>
      <c r="WQP265" s="277"/>
      <c r="WQQ265" s="277"/>
      <c r="WQR265" s="277"/>
      <c r="WQS265" s="277"/>
      <c r="WQT265" s="402"/>
      <c r="WQU265" s="404"/>
      <c r="WQV265" s="49"/>
      <c r="WQW265" s="49"/>
      <c r="WQX265" s="49"/>
      <c r="WQY265" s="99"/>
      <c r="WQZ265" s="98"/>
      <c r="WRA265" s="49"/>
      <c r="WRB265" s="405"/>
      <c r="WRC265" s="405"/>
      <c r="WRD265" s="277"/>
      <c r="WRE265" s="277"/>
      <c r="WRF265" s="277"/>
      <c r="WRG265" s="277"/>
      <c r="WRH265" s="277"/>
      <c r="WRI265" s="277"/>
      <c r="WRJ265" s="277"/>
      <c r="WRK265" s="277"/>
      <c r="WRL265" s="402"/>
      <c r="WRM265" s="404"/>
      <c r="WRN265" s="49"/>
      <c r="WRO265" s="49"/>
      <c r="WRP265" s="49"/>
      <c r="WRQ265" s="99"/>
      <c r="WRR265" s="98"/>
      <c r="WRS265" s="49"/>
      <c r="WRT265" s="405"/>
      <c r="WRU265" s="405"/>
      <c r="WRV265" s="277"/>
      <c r="WRW265" s="277"/>
      <c r="WRX265" s="277"/>
      <c r="WRY265" s="277"/>
      <c r="WRZ265" s="277"/>
      <c r="WSA265" s="277"/>
      <c r="WSB265" s="277"/>
      <c r="WSC265" s="277"/>
      <c r="WSD265" s="402"/>
      <c r="WSE265" s="404"/>
      <c r="WSF265" s="49"/>
      <c r="WSG265" s="49"/>
      <c r="WSH265" s="49"/>
      <c r="WSI265" s="99"/>
      <c r="WSJ265" s="98"/>
      <c r="WSK265" s="49"/>
      <c r="WSL265" s="405"/>
      <c r="WSM265" s="405"/>
      <c r="WSN265" s="277"/>
      <c r="WSO265" s="277"/>
      <c r="WSP265" s="277"/>
      <c r="WSQ265" s="277"/>
      <c r="WSR265" s="277"/>
      <c r="WSS265" s="277"/>
      <c r="WST265" s="277"/>
      <c r="WSU265" s="277"/>
      <c r="WSV265" s="402"/>
      <c r="WSW265" s="404"/>
      <c r="WSX265" s="49"/>
      <c r="WSY265" s="49"/>
      <c r="WSZ265" s="49"/>
      <c r="WTA265" s="99"/>
      <c r="WTB265" s="98"/>
      <c r="WTC265" s="49"/>
      <c r="WTD265" s="405"/>
      <c r="WTE265" s="405"/>
      <c r="WTF265" s="277"/>
      <c r="WTG265" s="277"/>
      <c r="WTH265" s="277"/>
      <c r="WTI265" s="277"/>
      <c r="WTJ265" s="277"/>
      <c r="WTK265" s="277"/>
      <c r="WTL265" s="277"/>
      <c r="WTM265" s="277"/>
      <c r="WTN265" s="402"/>
      <c r="WTO265" s="404"/>
      <c r="WTP265" s="49"/>
      <c r="WTQ265" s="49"/>
      <c r="WTR265" s="49"/>
      <c r="WTS265" s="99"/>
      <c r="WTT265" s="98"/>
      <c r="WTU265" s="49"/>
      <c r="WTV265" s="405"/>
      <c r="WTW265" s="405"/>
      <c r="WTX265" s="277"/>
      <c r="WTY265" s="277"/>
      <c r="WTZ265" s="277"/>
      <c r="WUA265" s="277"/>
      <c r="WUB265" s="277"/>
      <c r="WUC265" s="277"/>
      <c r="WUD265" s="277"/>
      <c r="WUE265" s="277"/>
      <c r="WUF265" s="402"/>
      <c r="WUG265" s="404"/>
      <c r="WUH265" s="49"/>
      <c r="WUI265" s="49"/>
      <c r="WUJ265" s="49"/>
      <c r="WUK265" s="99"/>
      <c r="WUL265" s="98"/>
      <c r="WUM265" s="49"/>
      <c r="WUN265" s="405"/>
      <c r="WUO265" s="405"/>
      <c r="WUP265" s="277"/>
      <c r="WUQ265" s="277"/>
      <c r="WUR265" s="277"/>
      <c r="WUS265" s="277"/>
      <c r="WUT265" s="277"/>
      <c r="WUU265" s="277"/>
      <c r="WUV265" s="277"/>
      <c r="WUW265" s="277"/>
      <c r="WUX265" s="402"/>
      <c r="WUY265" s="404"/>
      <c r="WUZ265" s="49"/>
      <c r="WVA265" s="49"/>
      <c r="WVB265" s="49"/>
      <c r="WVC265" s="99"/>
      <c r="WVD265" s="98"/>
      <c r="WVE265" s="49"/>
      <c r="WVF265" s="405"/>
      <c r="WVG265" s="405"/>
      <c r="WVH265" s="277"/>
      <c r="WVI265" s="277"/>
      <c r="WVJ265" s="277"/>
      <c r="WVK265" s="277"/>
      <c r="WVL265" s="277"/>
      <c r="WVM265" s="277"/>
      <c r="WVN265" s="277"/>
      <c r="WVO265" s="277"/>
      <c r="WVP265" s="402"/>
      <c r="WVQ265" s="404"/>
      <c r="WVR265" s="49"/>
      <c r="WVS265" s="49"/>
      <c r="WVT265" s="49"/>
      <c r="WVU265" s="99"/>
      <c r="WVV265" s="98"/>
      <c r="WVW265" s="49"/>
      <c r="WVX265" s="405"/>
      <c r="WVY265" s="405"/>
      <c r="WVZ265" s="277"/>
      <c r="WWA265" s="277"/>
      <c r="WWB265" s="277"/>
      <c r="WWC265" s="277"/>
      <c r="WWD265" s="277"/>
      <c r="WWE265" s="277"/>
      <c r="WWF265" s="277"/>
      <c r="WWG265" s="277"/>
      <c r="WWH265" s="402"/>
      <c r="WWI265" s="404"/>
      <c r="WWJ265" s="49"/>
      <c r="WWK265" s="49"/>
      <c r="WWL265" s="49"/>
      <c r="WWM265" s="99"/>
      <c r="WWN265" s="98"/>
      <c r="WWO265" s="49"/>
      <c r="WWP265" s="405"/>
      <c r="WWQ265" s="405"/>
      <c r="WWR265" s="277"/>
      <c r="WWS265" s="277"/>
      <c r="WWT265" s="277"/>
      <c r="WWU265" s="277"/>
      <c r="WWV265" s="277"/>
      <c r="WWW265" s="277"/>
      <c r="WWX265" s="277"/>
      <c r="WWY265" s="277"/>
      <c r="WWZ265" s="402"/>
      <c r="WXA265" s="404"/>
      <c r="WXB265" s="49"/>
      <c r="WXC265" s="49"/>
      <c r="WXD265" s="49"/>
      <c r="WXE265" s="99"/>
      <c r="WXF265" s="98"/>
      <c r="WXG265" s="49"/>
      <c r="WXH265" s="405"/>
      <c r="WXI265" s="405"/>
      <c r="WXJ265" s="277"/>
      <c r="WXK265" s="277"/>
      <c r="WXL265" s="277"/>
      <c r="WXM265" s="277"/>
      <c r="WXN265" s="277"/>
      <c r="WXO265" s="277"/>
      <c r="WXP265" s="277"/>
      <c r="WXQ265" s="277"/>
      <c r="WXR265" s="402"/>
      <c r="WXS265" s="404"/>
      <c r="WXT265" s="49"/>
      <c r="WXU265" s="49"/>
      <c r="WXV265" s="49"/>
      <c r="WXW265" s="99"/>
      <c r="WXX265" s="98"/>
      <c r="WXY265" s="49"/>
      <c r="WXZ265" s="405"/>
      <c r="WYA265" s="405"/>
      <c r="WYB265" s="277"/>
      <c r="WYC265" s="277"/>
      <c r="WYD265" s="277"/>
      <c r="WYE265" s="277"/>
      <c r="WYF265" s="277"/>
      <c r="WYG265" s="277"/>
      <c r="WYH265" s="277"/>
      <c r="WYI265" s="277"/>
      <c r="WYJ265" s="402"/>
      <c r="WYK265" s="404"/>
      <c r="WYL265" s="49"/>
      <c r="WYM265" s="49"/>
      <c r="WYN265" s="49"/>
      <c r="WYO265" s="99"/>
      <c r="WYP265" s="98"/>
      <c r="WYQ265" s="49"/>
      <c r="WYR265" s="405"/>
      <c r="WYS265" s="405"/>
      <c r="WYT265" s="277"/>
      <c r="WYU265" s="277"/>
      <c r="WYV265" s="277"/>
      <c r="WYW265" s="277"/>
      <c r="WYX265" s="277"/>
      <c r="WYY265" s="277"/>
      <c r="WYZ265" s="277"/>
      <c r="WZA265" s="277"/>
      <c r="WZB265" s="402"/>
      <c r="WZC265" s="404"/>
      <c r="WZD265" s="49"/>
      <c r="WZE265" s="49"/>
      <c r="WZF265" s="49"/>
      <c r="WZG265" s="99"/>
      <c r="WZH265" s="98"/>
      <c r="WZI265" s="49"/>
      <c r="WZJ265" s="405"/>
      <c r="WZK265" s="405"/>
      <c r="WZL265" s="277"/>
      <c r="WZM265" s="277"/>
      <c r="WZN265" s="277"/>
      <c r="WZO265" s="277"/>
      <c r="WZP265" s="277"/>
      <c r="WZQ265" s="277"/>
      <c r="WZR265" s="277"/>
      <c r="WZS265" s="277"/>
      <c r="WZT265" s="402"/>
      <c r="WZU265" s="404"/>
      <c r="WZV265" s="49"/>
      <c r="WZW265" s="49"/>
      <c r="WZX265" s="49"/>
      <c r="WZY265" s="99"/>
      <c r="WZZ265" s="98"/>
      <c r="XAA265" s="49"/>
      <c r="XAB265" s="405"/>
      <c r="XAC265" s="405"/>
      <c r="XAD265" s="277"/>
      <c r="XAE265" s="277"/>
      <c r="XAF265" s="277"/>
      <c r="XAG265" s="277"/>
      <c r="XAH265" s="277"/>
      <c r="XAI265" s="277"/>
      <c r="XAJ265" s="277"/>
      <c r="XAK265" s="277"/>
      <c r="XAL265" s="402"/>
      <c r="XAM265" s="404"/>
      <c r="XAN265" s="49"/>
      <c r="XAO265" s="49"/>
      <c r="XAP265" s="49"/>
      <c r="XAQ265" s="99"/>
      <c r="XAR265" s="98"/>
      <c r="XAS265" s="49"/>
      <c r="XAT265" s="405"/>
      <c r="XAU265" s="405"/>
      <c r="XAV265" s="277"/>
      <c r="XAW265" s="277"/>
      <c r="XAX265" s="277"/>
      <c r="XAY265" s="277"/>
      <c r="XAZ265" s="277"/>
      <c r="XBA265" s="277"/>
      <c r="XBB265" s="277"/>
      <c r="XBC265" s="277"/>
      <c r="XBD265" s="402"/>
      <c r="XBE265" s="404"/>
      <c r="XBF265" s="49"/>
      <c r="XBG265" s="49"/>
      <c r="XBH265" s="49"/>
      <c r="XBI265" s="99"/>
      <c r="XBJ265" s="98"/>
      <c r="XBK265" s="49"/>
      <c r="XBL265" s="405"/>
      <c r="XBM265" s="405"/>
      <c r="XBN265" s="277"/>
      <c r="XBO265" s="277"/>
      <c r="XBP265" s="277"/>
      <c r="XBQ265" s="277"/>
      <c r="XBR265" s="277"/>
      <c r="XBS265" s="277"/>
      <c r="XBT265" s="277"/>
      <c r="XBU265" s="277"/>
      <c r="XBV265" s="402"/>
      <c r="XBW265" s="404"/>
      <c r="XBX265" s="49"/>
      <c r="XBY265" s="49"/>
      <c r="XBZ265" s="49"/>
      <c r="XCA265" s="99"/>
      <c r="XCB265" s="98"/>
      <c r="XCC265" s="49"/>
      <c r="XCD265" s="405"/>
      <c r="XCE265" s="405"/>
      <c r="XCF265" s="277"/>
      <c r="XCG265" s="277"/>
      <c r="XCH265" s="277"/>
      <c r="XCI265" s="277"/>
      <c r="XCJ265" s="277"/>
      <c r="XCK265" s="277"/>
      <c r="XCL265" s="277"/>
      <c r="XCM265" s="277"/>
      <c r="XCN265" s="402"/>
      <c r="XCO265" s="404"/>
      <c r="XCP265" s="49"/>
      <c r="XCQ265" s="49"/>
      <c r="XCR265" s="49"/>
      <c r="XCS265" s="99"/>
      <c r="XCT265" s="98"/>
      <c r="XCU265" s="49"/>
      <c r="XCV265" s="405"/>
      <c r="XCW265" s="405"/>
      <c r="XCX265" s="277"/>
      <c r="XCY265" s="277"/>
      <c r="XCZ265" s="277"/>
      <c r="XDA265" s="277"/>
      <c r="XDB265" s="277"/>
      <c r="XDC265" s="277"/>
      <c r="XDD265" s="277"/>
      <c r="XDE265" s="277"/>
      <c r="XDF265" s="402"/>
      <c r="XDG265" s="404"/>
      <c r="XDH265" s="49"/>
      <c r="XDI265" s="49"/>
      <c r="XDJ265" s="49"/>
    </row>
    <row r="266" spans="1:16338" s="407" customFormat="1" x14ac:dyDescent="0.2">
      <c r="A266" s="234"/>
      <c r="B266" s="208"/>
      <c r="C266" s="208"/>
      <c r="D266" s="208"/>
      <c r="E266" s="362"/>
      <c r="F266" s="376" t="s">
        <v>454</v>
      </c>
      <c r="G266" s="202"/>
      <c r="H266" s="207"/>
      <c r="I266" s="207"/>
      <c r="J266" s="572">
        <v>0</v>
      </c>
      <c r="K266" s="207"/>
      <c r="L266" s="417">
        <v>0</v>
      </c>
      <c r="M266" s="549"/>
      <c r="N266" s="320"/>
      <c r="O266" s="522"/>
      <c r="P266" s="522"/>
      <c r="Q266" s="522"/>
      <c r="R266" s="485"/>
      <c r="S266" s="277"/>
      <c r="T266" s="277"/>
      <c r="U266" s="277"/>
      <c r="V266" s="277"/>
      <c r="W266" s="277"/>
      <c r="X266" s="277"/>
      <c r="Y266" s="277"/>
      <c r="Z266" s="402"/>
      <c r="AA266" s="404"/>
      <c r="AB266" s="49"/>
      <c r="AC266" s="49"/>
      <c r="AD266" s="49"/>
      <c r="AE266" s="99"/>
      <c r="AF266" s="98"/>
      <c r="AG266" s="49"/>
      <c r="AH266" s="405"/>
      <c r="AI266" s="405"/>
      <c r="AJ266" s="277"/>
      <c r="AK266" s="277"/>
      <c r="AL266" s="277"/>
      <c r="AM266" s="277"/>
      <c r="AN266" s="277"/>
      <c r="AO266" s="277"/>
      <c r="AP266" s="277"/>
      <c r="AQ266" s="277"/>
      <c r="AR266" s="402"/>
      <c r="AS266" s="404"/>
      <c r="AT266" s="49"/>
      <c r="AU266" s="49"/>
      <c r="AV266" s="49"/>
      <c r="AW266" s="99"/>
      <c r="AX266" s="98"/>
      <c r="AY266" s="49"/>
      <c r="AZ266" s="405"/>
      <c r="BA266" s="405"/>
      <c r="BB266" s="277"/>
      <c r="BC266" s="277"/>
      <c r="BD266" s="277"/>
      <c r="BE266" s="277"/>
      <c r="BF266" s="277"/>
      <c r="BG266" s="277"/>
      <c r="BH266" s="277"/>
      <c r="BI266" s="277"/>
      <c r="BJ266" s="402"/>
      <c r="BK266" s="404"/>
      <c r="BL266" s="49"/>
      <c r="BM266" s="49"/>
      <c r="BN266" s="49"/>
      <c r="BO266" s="99"/>
      <c r="BP266" s="98"/>
      <c r="BQ266" s="49"/>
      <c r="BR266" s="405"/>
      <c r="BS266" s="405"/>
      <c r="BT266" s="277"/>
      <c r="BU266" s="277"/>
      <c r="BV266" s="277"/>
      <c r="BW266" s="277"/>
      <c r="BX266" s="277"/>
      <c r="BY266" s="277"/>
      <c r="BZ266" s="277"/>
      <c r="CA266" s="277"/>
      <c r="CB266" s="402"/>
      <c r="CC266" s="404"/>
      <c r="CD266" s="49"/>
      <c r="CE266" s="49"/>
      <c r="CF266" s="49"/>
      <c r="CG266" s="99"/>
      <c r="CH266" s="98"/>
      <c r="CI266" s="49"/>
      <c r="CJ266" s="405"/>
      <c r="CK266" s="405"/>
      <c r="CL266" s="277"/>
      <c r="CM266" s="277"/>
      <c r="CN266" s="277"/>
      <c r="CO266" s="277"/>
      <c r="CP266" s="277"/>
      <c r="CQ266" s="277"/>
      <c r="CR266" s="277"/>
      <c r="CS266" s="277"/>
      <c r="CT266" s="402"/>
      <c r="CU266" s="404"/>
      <c r="CV266" s="49"/>
      <c r="CW266" s="49"/>
      <c r="CX266" s="49"/>
      <c r="CY266" s="99"/>
      <c r="CZ266" s="98"/>
      <c r="DA266" s="49"/>
      <c r="DB266" s="405"/>
      <c r="DC266" s="405"/>
      <c r="DD266" s="277"/>
      <c r="DE266" s="277"/>
      <c r="DF266" s="277"/>
      <c r="DG266" s="277"/>
      <c r="DH266" s="277"/>
      <c r="DI266" s="277"/>
      <c r="DJ266" s="277"/>
      <c r="DK266" s="277"/>
      <c r="DL266" s="402"/>
      <c r="DM266" s="404"/>
      <c r="DN266" s="49"/>
      <c r="DO266" s="49"/>
      <c r="DP266" s="49"/>
      <c r="DQ266" s="99"/>
      <c r="DR266" s="98"/>
      <c r="DS266" s="49"/>
      <c r="DT266" s="405"/>
      <c r="DU266" s="405"/>
      <c r="DV266" s="277"/>
      <c r="DW266" s="277"/>
      <c r="DX266" s="277"/>
      <c r="DY266" s="277"/>
      <c r="DZ266" s="277"/>
      <c r="EA266" s="277"/>
      <c r="EB266" s="277"/>
      <c r="EC266" s="277"/>
      <c r="ED266" s="402"/>
      <c r="EE266" s="404"/>
      <c r="EF266" s="49"/>
      <c r="EG266" s="49"/>
      <c r="EH266" s="49"/>
      <c r="EI266" s="99"/>
      <c r="EJ266" s="98"/>
      <c r="EK266" s="49"/>
      <c r="EL266" s="405"/>
      <c r="EM266" s="405"/>
      <c r="EN266" s="277"/>
      <c r="EO266" s="277"/>
      <c r="EP266" s="277"/>
      <c r="EQ266" s="277"/>
      <c r="ER266" s="277"/>
      <c r="ES266" s="277"/>
      <c r="ET266" s="277"/>
      <c r="EU266" s="277"/>
      <c r="EV266" s="402"/>
      <c r="EW266" s="404"/>
      <c r="EX266" s="49"/>
      <c r="EY266" s="49"/>
      <c r="EZ266" s="49"/>
      <c r="FA266" s="99"/>
      <c r="FB266" s="98"/>
      <c r="FC266" s="49"/>
      <c r="FD266" s="405"/>
      <c r="FE266" s="405"/>
      <c r="FF266" s="277"/>
      <c r="FG266" s="277"/>
      <c r="FH266" s="277"/>
      <c r="FI266" s="277"/>
      <c r="FJ266" s="277"/>
      <c r="FK266" s="277"/>
      <c r="FL266" s="277"/>
      <c r="FM266" s="277"/>
      <c r="FN266" s="402"/>
      <c r="FO266" s="404"/>
      <c r="FP266" s="49"/>
      <c r="FQ266" s="49"/>
      <c r="FR266" s="49"/>
      <c r="FS266" s="99"/>
      <c r="FT266" s="98"/>
      <c r="FU266" s="49"/>
      <c r="FV266" s="405"/>
      <c r="FW266" s="405"/>
      <c r="FX266" s="277"/>
      <c r="FY266" s="277"/>
      <c r="FZ266" s="277"/>
      <c r="GA266" s="277"/>
      <c r="GB266" s="277"/>
      <c r="GC266" s="277"/>
      <c r="GD266" s="277"/>
      <c r="GE266" s="277"/>
      <c r="GF266" s="402"/>
      <c r="GG266" s="404"/>
      <c r="GH266" s="49"/>
      <c r="GI266" s="49"/>
      <c r="GJ266" s="49"/>
      <c r="GK266" s="99"/>
      <c r="GL266" s="98"/>
      <c r="GM266" s="49"/>
      <c r="GN266" s="405"/>
      <c r="GO266" s="405"/>
      <c r="GP266" s="277"/>
      <c r="GQ266" s="277"/>
      <c r="GR266" s="277"/>
      <c r="GS266" s="277"/>
      <c r="GT266" s="277"/>
      <c r="GU266" s="277"/>
      <c r="GV266" s="277"/>
      <c r="GW266" s="277"/>
      <c r="GX266" s="402"/>
      <c r="GY266" s="404"/>
      <c r="GZ266" s="49"/>
      <c r="HA266" s="49"/>
      <c r="HB266" s="49"/>
      <c r="HC266" s="99"/>
      <c r="HD266" s="98"/>
      <c r="HE266" s="49"/>
      <c r="HF266" s="405"/>
      <c r="HG266" s="405"/>
      <c r="HH266" s="277"/>
      <c r="HI266" s="277"/>
      <c r="HJ266" s="277"/>
      <c r="HK266" s="277"/>
      <c r="HL266" s="277"/>
      <c r="HM266" s="277"/>
      <c r="HN266" s="277"/>
      <c r="HO266" s="277"/>
      <c r="HP266" s="402"/>
      <c r="HQ266" s="404"/>
      <c r="HR266" s="49"/>
      <c r="HS266" s="49"/>
      <c r="HT266" s="49"/>
      <c r="HU266" s="99"/>
      <c r="HV266" s="98"/>
      <c r="HW266" s="49"/>
      <c r="HX266" s="405"/>
      <c r="HY266" s="405"/>
      <c r="HZ266" s="277"/>
      <c r="IA266" s="277"/>
      <c r="IB266" s="277"/>
      <c r="IC266" s="277"/>
      <c r="ID266" s="277"/>
      <c r="IE266" s="277"/>
      <c r="IF266" s="277"/>
      <c r="IG266" s="277"/>
      <c r="IH266" s="402"/>
      <c r="II266" s="404"/>
      <c r="IJ266" s="49"/>
      <c r="IK266" s="49"/>
      <c r="IL266" s="49"/>
      <c r="IM266" s="99"/>
      <c r="IN266" s="98"/>
      <c r="IO266" s="49"/>
      <c r="IP266" s="405"/>
      <c r="IQ266" s="405"/>
      <c r="IR266" s="277"/>
      <c r="IS266" s="277"/>
      <c r="IT266" s="277"/>
      <c r="IU266" s="277"/>
      <c r="IV266" s="277"/>
      <c r="IW266" s="277"/>
      <c r="IX266" s="277"/>
      <c r="IY266" s="277"/>
      <c r="IZ266" s="402"/>
      <c r="JA266" s="404"/>
      <c r="JB266" s="49"/>
      <c r="JC266" s="49"/>
      <c r="JD266" s="49"/>
      <c r="JE266" s="99"/>
      <c r="JF266" s="98"/>
      <c r="JG266" s="49"/>
      <c r="JH266" s="405"/>
      <c r="JI266" s="405"/>
      <c r="JJ266" s="277"/>
      <c r="JK266" s="277"/>
      <c r="JL266" s="277"/>
      <c r="JM266" s="277"/>
      <c r="JN266" s="277"/>
      <c r="JO266" s="277"/>
      <c r="JP266" s="277"/>
      <c r="JQ266" s="277"/>
      <c r="JR266" s="402"/>
      <c r="JS266" s="404"/>
      <c r="JT266" s="49"/>
      <c r="JU266" s="49"/>
      <c r="JV266" s="49"/>
      <c r="JW266" s="99"/>
      <c r="JX266" s="98"/>
      <c r="JY266" s="49"/>
      <c r="JZ266" s="405"/>
      <c r="KA266" s="405"/>
      <c r="KB266" s="277"/>
      <c r="KC266" s="277"/>
      <c r="KD266" s="277"/>
      <c r="KE266" s="277"/>
      <c r="KF266" s="277"/>
      <c r="KG266" s="277"/>
      <c r="KH266" s="277"/>
      <c r="KI266" s="277"/>
      <c r="KJ266" s="402"/>
      <c r="KK266" s="404"/>
      <c r="KL266" s="49"/>
      <c r="KM266" s="49"/>
      <c r="KN266" s="49"/>
      <c r="KO266" s="99"/>
      <c r="KP266" s="98"/>
      <c r="KQ266" s="49"/>
      <c r="KR266" s="405"/>
      <c r="KS266" s="405"/>
      <c r="KT266" s="277"/>
      <c r="KU266" s="277"/>
      <c r="KV266" s="277"/>
      <c r="KW266" s="277"/>
      <c r="KX266" s="277"/>
      <c r="KY266" s="277"/>
      <c r="KZ266" s="277"/>
      <c r="LA266" s="277"/>
      <c r="LB266" s="402"/>
      <c r="LC266" s="404"/>
      <c r="LD266" s="49"/>
      <c r="LE266" s="49"/>
      <c r="LF266" s="49"/>
      <c r="LG266" s="99"/>
      <c r="LH266" s="98"/>
      <c r="LI266" s="49"/>
      <c r="LJ266" s="405"/>
      <c r="LK266" s="405"/>
      <c r="LL266" s="277"/>
      <c r="LM266" s="277"/>
      <c r="LN266" s="277"/>
      <c r="LO266" s="277"/>
      <c r="LP266" s="277"/>
      <c r="LQ266" s="277"/>
      <c r="LR266" s="277"/>
      <c r="LS266" s="277"/>
      <c r="LT266" s="402"/>
      <c r="LU266" s="404"/>
      <c r="LV266" s="49"/>
      <c r="LW266" s="49"/>
      <c r="LX266" s="49"/>
      <c r="LY266" s="99"/>
      <c r="LZ266" s="98"/>
      <c r="MA266" s="49"/>
      <c r="MB266" s="405"/>
      <c r="MC266" s="405"/>
      <c r="MD266" s="277"/>
      <c r="ME266" s="277"/>
      <c r="MF266" s="277"/>
      <c r="MG266" s="277"/>
      <c r="MH266" s="277"/>
      <c r="MI266" s="277"/>
      <c r="MJ266" s="277"/>
      <c r="MK266" s="277"/>
      <c r="ML266" s="402"/>
      <c r="MM266" s="404"/>
      <c r="MN266" s="49"/>
      <c r="MO266" s="49"/>
      <c r="MP266" s="49"/>
      <c r="MQ266" s="99"/>
      <c r="MR266" s="98"/>
      <c r="MS266" s="49"/>
      <c r="MT266" s="405"/>
      <c r="MU266" s="405"/>
      <c r="MV266" s="277"/>
      <c r="MW266" s="277"/>
      <c r="MX266" s="277"/>
      <c r="MY266" s="277"/>
      <c r="MZ266" s="277"/>
      <c r="NA266" s="277"/>
      <c r="NB266" s="277"/>
      <c r="NC266" s="277"/>
      <c r="ND266" s="402"/>
      <c r="NE266" s="404"/>
      <c r="NF266" s="49"/>
      <c r="NG266" s="49"/>
      <c r="NH266" s="49"/>
      <c r="NI266" s="99"/>
      <c r="NJ266" s="98"/>
      <c r="NK266" s="49"/>
      <c r="NL266" s="405"/>
      <c r="NM266" s="405"/>
      <c r="NN266" s="277"/>
      <c r="NO266" s="277"/>
      <c r="NP266" s="277"/>
      <c r="NQ266" s="277"/>
      <c r="NR266" s="277"/>
      <c r="NS266" s="277"/>
      <c r="NT266" s="277"/>
      <c r="NU266" s="277"/>
      <c r="NV266" s="402"/>
      <c r="NW266" s="404"/>
      <c r="NX266" s="49"/>
      <c r="NY266" s="49"/>
      <c r="NZ266" s="49"/>
      <c r="OA266" s="99"/>
      <c r="OB266" s="98"/>
      <c r="OC266" s="49"/>
      <c r="OD266" s="405"/>
      <c r="OE266" s="405"/>
      <c r="OF266" s="277"/>
      <c r="OG266" s="277"/>
      <c r="OH266" s="277"/>
      <c r="OI266" s="277"/>
      <c r="OJ266" s="277"/>
      <c r="OK266" s="277"/>
      <c r="OL266" s="277"/>
      <c r="OM266" s="277"/>
      <c r="ON266" s="402"/>
      <c r="OO266" s="404"/>
      <c r="OP266" s="49"/>
      <c r="OQ266" s="49"/>
      <c r="OR266" s="49"/>
      <c r="OS266" s="99"/>
      <c r="OT266" s="98"/>
      <c r="OU266" s="49"/>
      <c r="OV266" s="405"/>
      <c r="OW266" s="405"/>
      <c r="OX266" s="277"/>
      <c r="OY266" s="277"/>
      <c r="OZ266" s="277"/>
      <c r="PA266" s="277"/>
      <c r="PB266" s="277"/>
      <c r="PC266" s="277"/>
      <c r="PD266" s="277"/>
      <c r="PE266" s="277"/>
      <c r="PF266" s="402"/>
      <c r="PG266" s="404"/>
      <c r="PH266" s="49"/>
      <c r="PI266" s="49"/>
      <c r="PJ266" s="49"/>
      <c r="PK266" s="99"/>
      <c r="PL266" s="98"/>
      <c r="PM266" s="49"/>
      <c r="PN266" s="405"/>
      <c r="PO266" s="405"/>
      <c r="PP266" s="277"/>
      <c r="PQ266" s="277"/>
      <c r="PR266" s="277"/>
      <c r="PS266" s="277"/>
      <c r="PT266" s="277"/>
      <c r="PU266" s="277"/>
      <c r="PV266" s="277"/>
      <c r="PW266" s="277"/>
      <c r="PX266" s="402"/>
      <c r="PY266" s="404"/>
      <c r="PZ266" s="49"/>
      <c r="QA266" s="49"/>
      <c r="QB266" s="49"/>
      <c r="QC266" s="99"/>
      <c r="QD266" s="98"/>
      <c r="QE266" s="49"/>
      <c r="QF266" s="405"/>
      <c r="QG266" s="405"/>
      <c r="QH266" s="277"/>
      <c r="QI266" s="277"/>
      <c r="QJ266" s="277"/>
      <c r="QK266" s="277"/>
      <c r="QL266" s="277"/>
      <c r="QM266" s="277"/>
      <c r="QN266" s="277"/>
      <c r="QO266" s="277"/>
      <c r="QP266" s="402"/>
      <c r="QQ266" s="404"/>
      <c r="QR266" s="49"/>
      <c r="QS266" s="49"/>
      <c r="QT266" s="49"/>
      <c r="QU266" s="99"/>
      <c r="QV266" s="98"/>
      <c r="QW266" s="49"/>
      <c r="QX266" s="405"/>
      <c r="QY266" s="405"/>
      <c r="QZ266" s="277"/>
      <c r="RA266" s="277"/>
      <c r="RB266" s="277"/>
      <c r="RC266" s="277"/>
      <c r="RD266" s="277"/>
      <c r="RE266" s="277"/>
      <c r="RF266" s="277"/>
      <c r="RG266" s="277"/>
      <c r="RH266" s="402"/>
      <c r="RI266" s="404"/>
      <c r="RJ266" s="49"/>
      <c r="RK266" s="49"/>
      <c r="RL266" s="49"/>
      <c r="RM266" s="99"/>
      <c r="RN266" s="98"/>
      <c r="RO266" s="49"/>
      <c r="RP266" s="405"/>
      <c r="RQ266" s="405"/>
      <c r="RR266" s="277"/>
      <c r="RS266" s="277"/>
      <c r="RT266" s="277"/>
      <c r="RU266" s="277"/>
      <c r="RV266" s="277"/>
      <c r="RW266" s="277"/>
      <c r="RX266" s="277"/>
      <c r="RY266" s="277"/>
      <c r="RZ266" s="402"/>
      <c r="SA266" s="404"/>
      <c r="SB266" s="49"/>
      <c r="SC266" s="49"/>
      <c r="SD266" s="49"/>
      <c r="SE266" s="99"/>
      <c r="SF266" s="98"/>
      <c r="SG266" s="49"/>
      <c r="SH266" s="405"/>
      <c r="SI266" s="405"/>
      <c r="SJ266" s="277"/>
      <c r="SK266" s="277"/>
      <c r="SL266" s="277"/>
      <c r="SM266" s="277"/>
      <c r="SN266" s="277"/>
      <c r="SO266" s="277"/>
      <c r="SP266" s="277"/>
      <c r="SQ266" s="277"/>
      <c r="SR266" s="402"/>
      <c r="SS266" s="404"/>
      <c r="ST266" s="49"/>
      <c r="SU266" s="49"/>
      <c r="SV266" s="49"/>
      <c r="SW266" s="99"/>
      <c r="SX266" s="98"/>
      <c r="SY266" s="49"/>
      <c r="SZ266" s="405"/>
      <c r="TA266" s="405"/>
      <c r="TB266" s="277"/>
      <c r="TC266" s="277"/>
      <c r="TD266" s="277"/>
      <c r="TE266" s="277"/>
      <c r="TF266" s="277"/>
      <c r="TG266" s="277"/>
      <c r="TH266" s="277"/>
      <c r="TI266" s="277"/>
      <c r="TJ266" s="402"/>
      <c r="TK266" s="404"/>
      <c r="TL266" s="49"/>
      <c r="TM266" s="49"/>
      <c r="TN266" s="49"/>
      <c r="TO266" s="99"/>
      <c r="TP266" s="98"/>
      <c r="TQ266" s="49"/>
      <c r="TR266" s="405"/>
      <c r="TS266" s="405"/>
      <c r="TT266" s="277"/>
      <c r="TU266" s="277"/>
      <c r="TV266" s="277"/>
      <c r="TW266" s="277"/>
      <c r="TX266" s="277"/>
      <c r="TY266" s="277"/>
      <c r="TZ266" s="277"/>
      <c r="UA266" s="277"/>
      <c r="UB266" s="402"/>
      <c r="UC266" s="404"/>
      <c r="UD266" s="49"/>
      <c r="UE266" s="49"/>
      <c r="UF266" s="49"/>
      <c r="UG266" s="99"/>
      <c r="UH266" s="98"/>
      <c r="UI266" s="49"/>
      <c r="UJ266" s="405"/>
      <c r="UK266" s="405"/>
      <c r="UL266" s="277"/>
      <c r="UM266" s="277"/>
      <c r="UN266" s="277"/>
      <c r="UO266" s="277"/>
      <c r="UP266" s="277"/>
      <c r="UQ266" s="277"/>
      <c r="UR266" s="277"/>
      <c r="US266" s="277"/>
      <c r="UT266" s="402"/>
      <c r="UU266" s="404"/>
      <c r="UV266" s="49"/>
      <c r="UW266" s="49"/>
      <c r="UX266" s="49"/>
      <c r="UY266" s="99"/>
      <c r="UZ266" s="98"/>
      <c r="VA266" s="49"/>
      <c r="VB266" s="405"/>
      <c r="VC266" s="405"/>
      <c r="VD266" s="277"/>
      <c r="VE266" s="277"/>
      <c r="VF266" s="277"/>
      <c r="VG266" s="277"/>
      <c r="VH266" s="277"/>
      <c r="VI266" s="277"/>
      <c r="VJ266" s="277"/>
      <c r="VK266" s="277"/>
      <c r="VL266" s="402"/>
      <c r="VM266" s="404"/>
      <c r="VN266" s="49"/>
      <c r="VO266" s="49"/>
      <c r="VP266" s="49"/>
      <c r="VQ266" s="99"/>
      <c r="VR266" s="98"/>
      <c r="VS266" s="49"/>
      <c r="VT266" s="405"/>
      <c r="VU266" s="405"/>
      <c r="VV266" s="277"/>
      <c r="VW266" s="277"/>
      <c r="VX266" s="277"/>
      <c r="VY266" s="277"/>
      <c r="VZ266" s="277"/>
      <c r="WA266" s="277"/>
      <c r="WB266" s="277"/>
      <c r="WC266" s="277"/>
      <c r="WD266" s="402"/>
      <c r="WE266" s="404"/>
      <c r="WF266" s="49"/>
      <c r="WG266" s="49"/>
      <c r="WH266" s="49"/>
      <c r="WI266" s="99"/>
      <c r="WJ266" s="98"/>
      <c r="WK266" s="49"/>
      <c r="WL266" s="405"/>
      <c r="WM266" s="405"/>
      <c r="WN266" s="277"/>
      <c r="WO266" s="277"/>
      <c r="WP266" s="277"/>
      <c r="WQ266" s="277"/>
      <c r="WR266" s="277"/>
      <c r="WS266" s="277"/>
      <c r="WT266" s="277"/>
      <c r="WU266" s="277"/>
      <c r="WV266" s="402"/>
      <c r="WW266" s="404"/>
      <c r="WX266" s="49"/>
      <c r="WY266" s="49"/>
      <c r="WZ266" s="49"/>
      <c r="XA266" s="99"/>
      <c r="XB266" s="98"/>
      <c r="XC266" s="49"/>
      <c r="XD266" s="405"/>
      <c r="XE266" s="405"/>
      <c r="XF266" s="277"/>
      <c r="XG266" s="277"/>
      <c r="XH266" s="277"/>
      <c r="XI266" s="277"/>
      <c r="XJ266" s="277"/>
      <c r="XK266" s="277"/>
      <c r="XL266" s="277"/>
      <c r="XM266" s="277"/>
      <c r="XN266" s="402"/>
      <c r="XO266" s="404"/>
      <c r="XP266" s="49"/>
      <c r="XQ266" s="49"/>
      <c r="XR266" s="49"/>
      <c r="XS266" s="99"/>
      <c r="XT266" s="98"/>
      <c r="XU266" s="49"/>
      <c r="XV266" s="405"/>
      <c r="XW266" s="405"/>
      <c r="XX266" s="277"/>
      <c r="XY266" s="277"/>
      <c r="XZ266" s="277"/>
      <c r="YA266" s="277"/>
      <c r="YB266" s="277"/>
      <c r="YC266" s="277"/>
      <c r="YD266" s="277"/>
      <c r="YE266" s="277"/>
      <c r="YF266" s="402"/>
      <c r="YG266" s="404"/>
      <c r="YH266" s="49"/>
      <c r="YI266" s="49"/>
      <c r="YJ266" s="49"/>
      <c r="YK266" s="99"/>
      <c r="YL266" s="98"/>
      <c r="YM266" s="49"/>
      <c r="YN266" s="405"/>
      <c r="YO266" s="405"/>
      <c r="YP266" s="277"/>
      <c r="YQ266" s="277"/>
      <c r="YR266" s="277"/>
      <c r="YS266" s="277"/>
      <c r="YT266" s="277"/>
      <c r="YU266" s="277"/>
      <c r="YV266" s="277"/>
      <c r="YW266" s="277"/>
      <c r="YX266" s="402"/>
      <c r="YY266" s="404"/>
      <c r="YZ266" s="49"/>
      <c r="ZA266" s="49"/>
      <c r="ZB266" s="49"/>
      <c r="ZC266" s="99"/>
      <c r="ZD266" s="98"/>
      <c r="ZE266" s="49"/>
      <c r="ZF266" s="405"/>
      <c r="ZG266" s="405"/>
      <c r="ZH266" s="277"/>
      <c r="ZI266" s="277"/>
      <c r="ZJ266" s="277"/>
      <c r="ZK266" s="277"/>
      <c r="ZL266" s="277"/>
      <c r="ZM266" s="277"/>
      <c r="ZN266" s="277"/>
      <c r="ZO266" s="277"/>
      <c r="ZP266" s="402"/>
      <c r="ZQ266" s="404"/>
      <c r="ZR266" s="49"/>
      <c r="ZS266" s="49"/>
      <c r="ZT266" s="49"/>
      <c r="ZU266" s="99"/>
      <c r="ZV266" s="98"/>
      <c r="ZW266" s="49"/>
      <c r="ZX266" s="405"/>
      <c r="ZY266" s="405"/>
      <c r="ZZ266" s="277"/>
      <c r="AAA266" s="277"/>
      <c r="AAB266" s="277"/>
      <c r="AAC266" s="277"/>
      <c r="AAD266" s="277"/>
      <c r="AAE266" s="277"/>
      <c r="AAF266" s="277"/>
      <c r="AAG266" s="277"/>
      <c r="AAH266" s="402"/>
      <c r="AAI266" s="404"/>
      <c r="AAJ266" s="49"/>
      <c r="AAK266" s="49"/>
      <c r="AAL266" s="49"/>
      <c r="AAM266" s="99"/>
      <c r="AAN266" s="98"/>
      <c r="AAO266" s="49"/>
      <c r="AAP266" s="405"/>
      <c r="AAQ266" s="405"/>
      <c r="AAR266" s="277"/>
      <c r="AAS266" s="277"/>
      <c r="AAT266" s="277"/>
      <c r="AAU266" s="277"/>
      <c r="AAV266" s="277"/>
      <c r="AAW266" s="277"/>
      <c r="AAX266" s="277"/>
      <c r="AAY266" s="277"/>
      <c r="AAZ266" s="402"/>
      <c r="ABA266" s="404"/>
      <c r="ABB266" s="49"/>
      <c r="ABC266" s="49"/>
      <c r="ABD266" s="49"/>
      <c r="ABE266" s="99"/>
      <c r="ABF266" s="98"/>
      <c r="ABG266" s="49"/>
      <c r="ABH266" s="405"/>
      <c r="ABI266" s="405"/>
      <c r="ABJ266" s="277"/>
      <c r="ABK266" s="277"/>
      <c r="ABL266" s="277"/>
      <c r="ABM266" s="277"/>
      <c r="ABN266" s="277"/>
      <c r="ABO266" s="277"/>
      <c r="ABP266" s="277"/>
      <c r="ABQ266" s="277"/>
      <c r="ABR266" s="402"/>
      <c r="ABS266" s="404"/>
      <c r="ABT266" s="49"/>
      <c r="ABU266" s="49"/>
      <c r="ABV266" s="49"/>
      <c r="ABW266" s="99"/>
      <c r="ABX266" s="98"/>
      <c r="ABY266" s="49"/>
      <c r="ABZ266" s="405"/>
      <c r="ACA266" s="405"/>
      <c r="ACB266" s="277"/>
      <c r="ACC266" s="277"/>
      <c r="ACD266" s="277"/>
      <c r="ACE266" s="277"/>
      <c r="ACF266" s="277"/>
      <c r="ACG266" s="277"/>
      <c r="ACH266" s="277"/>
      <c r="ACI266" s="277"/>
      <c r="ACJ266" s="402"/>
      <c r="ACK266" s="404"/>
      <c r="ACL266" s="49"/>
      <c r="ACM266" s="49"/>
      <c r="ACN266" s="49"/>
      <c r="ACO266" s="99"/>
      <c r="ACP266" s="98"/>
      <c r="ACQ266" s="49"/>
      <c r="ACR266" s="405"/>
      <c r="ACS266" s="405"/>
      <c r="ACT266" s="277"/>
      <c r="ACU266" s="277"/>
      <c r="ACV266" s="277"/>
      <c r="ACW266" s="277"/>
      <c r="ACX266" s="277"/>
      <c r="ACY266" s="277"/>
      <c r="ACZ266" s="277"/>
      <c r="ADA266" s="277"/>
      <c r="ADB266" s="402"/>
      <c r="ADC266" s="404"/>
      <c r="ADD266" s="49"/>
      <c r="ADE266" s="49"/>
      <c r="ADF266" s="49"/>
      <c r="ADG266" s="99"/>
      <c r="ADH266" s="98"/>
      <c r="ADI266" s="49"/>
      <c r="ADJ266" s="405"/>
      <c r="ADK266" s="405"/>
      <c r="ADL266" s="277"/>
      <c r="ADM266" s="277"/>
      <c r="ADN266" s="277"/>
      <c r="ADO266" s="277"/>
      <c r="ADP266" s="277"/>
      <c r="ADQ266" s="277"/>
      <c r="ADR266" s="277"/>
      <c r="ADS266" s="277"/>
      <c r="ADT266" s="402"/>
      <c r="ADU266" s="404"/>
      <c r="ADV266" s="49"/>
      <c r="ADW266" s="49"/>
      <c r="ADX266" s="49"/>
      <c r="ADY266" s="99"/>
      <c r="ADZ266" s="98"/>
      <c r="AEA266" s="49"/>
      <c r="AEB266" s="405"/>
      <c r="AEC266" s="405"/>
      <c r="AED266" s="277"/>
      <c r="AEE266" s="277"/>
      <c r="AEF266" s="277"/>
      <c r="AEG266" s="277"/>
      <c r="AEH266" s="277"/>
      <c r="AEI266" s="277"/>
      <c r="AEJ266" s="277"/>
      <c r="AEK266" s="277"/>
      <c r="AEL266" s="402"/>
      <c r="AEM266" s="404"/>
      <c r="AEN266" s="49"/>
      <c r="AEO266" s="49"/>
      <c r="AEP266" s="49"/>
      <c r="AEQ266" s="99"/>
      <c r="AER266" s="98"/>
      <c r="AES266" s="49"/>
      <c r="AET266" s="405"/>
      <c r="AEU266" s="405"/>
      <c r="AEV266" s="277"/>
      <c r="AEW266" s="277"/>
      <c r="AEX266" s="277"/>
      <c r="AEY266" s="277"/>
      <c r="AEZ266" s="277"/>
      <c r="AFA266" s="277"/>
      <c r="AFB266" s="277"/>
      <c r="AFC266" s="277"/>
      <c r="AFD266" s="402"/>
      <c r="AFE266" s="404"/>
      <c r="AFF266" s="49"/>
      <c r="AFG266" s="49"/>
      <c r="AFH266" s="49"/>
      <c r="AFI266" s="99"/>
      <c r="AFJ266" s="98"/>
      <c r="AFK266" s="49"/>
      <c r="AFL266" s="405"/>
      <c r="AFM266" s="405"/>
      <c r="AFN266" s="277"/>
      <c r="AFO266" s="277"/>
      <c r="AFP266" s="277"/>
      <c r="AFQ266" s="277"/>
      <c r="AFR266" s="277"/>
      <c r="AFS266" s="277"/>
      <c r="AFT266" s="277"/>
      <c r="AFU266" s="277"/>
      <c r="AFV266" s="402"/>
      <c r="AFW266" s="404"/>
      <c r="AFX266" s="49"/>
      <c r="AFY266" s="49"/>
      <c r="AFZ266" s="49"/>
      <c r="AGA266" s="99"/>
      <c r="AGB266" s="98"/>
      <c r="AGC266" s="49"/>
      <c r="AGD266" s="405"/>
      <c r="AGE266" s="405"/>
      <c r="AGF266" s="277"/>
      <c r="AGG266" s="277"/>
      <c r="AGH266" s="277"/>
      <c r="AGI266" s="277"/>
      <c r="AGJ266" s="277"/>
      <c r="AGK266" s="277"/>
      <c r="AGL266" s="277"/>
      <c r="AGM266" s="277"/>
      <c r="AGN266" s="402"/>
      <c r="AGO266" s="404"/>
      <c r="AGP266" s="49"/>
      <c r="AGQ266" s="49"/>
      <c r="AGR266" s="49"/>
      <c r="AGS266" s="99"/>
      <c r="AGT266" s="98"/>
      <c r="AGU266" s="49"/>
      <c r="AGV266" s="405"/>
      <c r="AGW266" s="405"/>
      <c r="AGX266" s="277"/>
      <c r="AGY266" s="277"/>
      <c r="AGZ266" s="277"/>
      <c r="AHA266" s="277"/>
      <c r="AHB266" s="277"/>
      <c r="AHC266" s="277"/>
      <c r="AHD266" s="277"/>
      <c r="AHE266" s="277"/>
      <c r="AHF266" s="402"/>
      <c r="AHG266" s="404"/>
      <c r="AHH266" s="49"/>
      <c r="AHI266" s="49"/>
      <c r="AHJ266" s="49"/>
      <c r="AHK266" s="99"/>
      <c r="AHL266" s="98"/>
      <c r="AHM266" s="49"/>
      <c r="AHN266" s="405"/>
      <c r="AHO266" s="405"/>
      <c r="AHP266" s="277"/>
      <c r="AHQ266" s="277"/>
      <c r="AHR266" s="277"/>
      <c r="AHS266" s="277"/>
      <c r="AHT266" s="277"/>
      <c r="AHU266" s="277"/>
      <c r="AHV266" s="277"/>
      <c r="AHW266" s="277"/>
      <c r="AHX266" s="402"/>
      <c r="AHY266" s="404"/>
      <c r="AHZ266" s="49"/>
      <c r="AIA266" s="49"/>
      <c r="AIB266" s="49"/>
      <c r="AIC266" s="99"/>
      <c r="AID266" s="98"/>
      <c r="AIE266" s="49"/>
      <c r="AIF266" s="405"/>
      <c r="AIG266" s="405"/>
      <c r="AIH266" s="277"/>
      <c r="AII266" s="277"/>
      <c r="AIJ266" s="277"/>
      <c r="AIK266" s="277"/>
      <c r="AIL266" s="277"/>
      <c r="AIM266" s="277"/>
      <c r="AIN266" s="277"/>
      <c r="AIO266" s="277"/>
      <c r="AIP266" s="402"/>
      <c r="AIQ266" s="404"/>
      <c r="AIR266" s="49"/>
      <c r="AIS266" s="49"/>
      <c r="AIT266" s="49"/>
      <c r="AIU266" s="99"/>
      <c r="AIV266" s="98"/>
      <c r="AIW266" s="49"/>
      <c r="AIX266" s="405"/>
      <c r="AIY266" s="405"/>
      <c r="AIZ266" s="277"/>
      <c r="AJA266" s="277"/>
      <c r="AJB266" s="277"/>
      <c r="AJC266" s="277"/>
      <c r="AJD266" s="277"/>
      <c r="AJE266" s="277"/>
      <c r="AJF266" s="277"/>
      <c r="AJG266" s="277"/>
      <c r="AJH266" s="402"/>
      <c r="AJI266" s="404"/>
      <c r="AJJ266" s="49"/>
      <c r="AJK266" s="49"/>
      <c r="AJL266" s="49"/>
      <c r="AJM266" s="99"/>
      <c r="AJN266" s="98"/>
      <c r="AJO266" s="49"/>
      <c r="AJP266" s="405"/>
      <c r="AJQ266" s="405"/>
      <c r="AJR266" s="277"/>
      <c r="AJS266" s="277"/>
      <c r="AJT266" s="277"/>
      <c r="AJU266" s="277"/>
      <c r="AJV266" s="277"/>
      <c r="AJW266" s="277"/>
      <c r="AJX266" s="277"/>
      <c r="AJY266" s="277"/>
      <c r="AJZ266" s="402"/>
      <c r="AKA266" s="404"/>
      <c r="AKB266" s="49"/>
      <c r="AKC266" s="49"/>
      <c r="AKD266" s="49"/>
      <c r="AKE266" s="99"/>
      <c r="AKF266" s="98"/>
      <c r="AKG266" s="49"/>
      <c r="AKH266" s="405"/>
      <c r="AKI266" s="405"/>
      <c r="AKJ266" s="277"/>
      <c r="AKK266" s="277"/>
      <c r="AKL266" s="277"/>
      <c r="AKM266" s="277"/>
      <c r="AKN266" s="277"/>
      <c r="AKO266" s="277"/>
      <c r="AKP266" s="277"/>
      <c r="AKQ266" s="277"/>
      <c r="AKR266" s="402"/>
      <c r="AKS266" s="404"/>
      <c r="AKT266" s="49"/>
      <c r="AKU266" s="49"/>
      <c r="AKV266" s="49"/>
      <c r="AKW266" s="99"/>
      <c r="AKX266" s="98"/>
      <c r="AKY266" s="49"/>
      <c r="AKZ266" s="405"/>
      <c r="ALA266" s="405"/>
      <c r="ALB266" s="277"/>
      <c r="ALC266" s="277"/>
      <c r="ALD266" s="277"/>
      <c r="ALE266" s="277"/>
      <c r="ALF266" s="277"/>
      <c r="ALG266" s="277"/>
      <c r="ALH266" s="277"/>
      <c r="ALI266" s="277"/>
      <c r="ALJ266" s="402"/>
      <c r="ALK266" s="404"/>
      <c r="ALL266" s="49"/>
      <c r="ALM266" s="49"/>
      <c r="ALN266" s="49"/>
      <c r="ALO266" s="99"/>
      <c r="ALP266" s="98"/>
      <c r="ALQ266" s="49"/>
      <c r="ALR266" s="405"/>
      <c r="ALS266" s="405"/>
      <c r="ALT266" s="277"/>
      <c r="ALU266" s="277"/>
      <c r="ALV266" s="277"/>
      <c r="ALW266" s="277"/>
      <c r="ALX266" s="277"/>
      <c r="ALY266" s="277"/>
      <c r="ALZ266" s="277"/>
      <c r="AMA266" s="277"/>
      <c r="AMB266" s="402"/>
      <c r="AMC266" s="404"/>
      <c r="AMD266" s="49"/>
      <c r="AME266" s="49"/>
      <c r="AMF266" s="49"/>
      <c r="AMG266" s="99"/>
      <c r="AMH266" s="98"/>
      <c r="AMI266" s="49"/>
      <c r="AMJ266" s="405"/>
      <c r="AMK266" s="405"/>
      <c r="AML266" s="277"/>
      <c r="AMM266" s="277"/>
      <c r="AMN266" s="277"/>
      <c r="AMO266" s="277"/>
      <c r="AMP266" s="277"/>
      <c r="AMQ266" s="277"/>
      <c r="AMR266" s="277"/>
      <c r="AMS266" s="277"/>
      <c r="AMT266" s="402"/>
      <c r="AMU266" s="404"/>
      <c r="AMV266" s="49"/>
      <c r="AMW266" s="49"/>
      <c r="AMX266" s="49"/>
      <c r="AMY266" s="99"/>
      <c r="AMZ266" s="98"/>
      <c r="ANA266" s="49"/>
      <c r="ANB266" s="405"/>
      <c r="ANC266" s="405"/>
      <c r="AND266" s="277"/>
      <c r="ANE266" s="277"/>
      <c r="ANF266" s="277"/>
      <c r="ANG266" s="277"/>
      <c r="ANH266" s="277"/>
      <c r="ANI266" s="277"/>
      <c r="ANJ266" s="277"/>
      <c r="ANK266" s="277"/>
      <c r="ANL266" s="402"/>
      <c r="ANM266" s="404"/>
      <c r="ANN266" s="49"/>
      <c r="ANO266" s="49"/>
      <c r="ANP266" s="49"/>
      <c r="ANQ266" s="99"/>
      <c r="ANR266" s="98"/>
      <c r="ANS266" s="49"/>
      <c r="ANT266" s="405"/>
      <c r="ANU266" s="405"/>
      <c r="ANV266" s="277"/>
      <c r="ANW266" s="277"/>
      <c r="ANX266" s="277"/>
      <c r="ANY266" s="277"/>
      <c r="ANZ266" s="277"/>
      <c r="AOA266" s="277"/>
      <c r="AOB266" s="277"/>
      <c r="AOC266" s="277"/>
      <c r="AOD266" s="402"/>
      <c r="AOE266" s="404"/>
      <c r="AOF266" s="49"/>
      <c r="AOG266" s="49"/>
      <c r="AOH266" s="49"/>
      <c r="AOI266" s="99"/>
      <c r="AOJ266" s="98"/>
      <c r="AOK266" s="49"/>
      <c r="AOL266" s="405"/>
      <c r="AOM266" s="405"/>
      <c r="AON266" s="277"/>
      <c r="AOO266" s="277"/>
      <c r="AOP266" s="277"/>
      <c r="AOQ266" s="277"/>
      <c r="AOR266" s="277"/>
      <c r="AOS266" s="277"/>
      <c r="AOT266" s="277"/>
      <c r="AOU266" s="277"/>
      <c r="AOV266" s="402"/>
      <c r="AOW266" s="404"/>
      <c r="AOX266" s="49"/>
      <c r="AOY266" s="49"/>
      <c r="AOZ266" s="49"/>
      <c r="APA266" s="99"/>
      <c r="APB266" s="98"/>
      <c r="APC266" s="49"/>
      <c r="APD266" s="405"/>
      <c r="APE266" s="405"/>
      <c r="APF266" s="277"/>
      <c r="APG266" s="277"/>
      <c r="APH266" s="277"/>
      <c r="API266" s="277"/>
      <c r="APJ266" s="277"/>
      <c r="APK266" s="277"/>
      <c r="APL266" s="277"/>
      <c r="APM266" s="277"/>
      <c r="APN266" s="402"/>
      <c r="APO266" s="404"/>
      <c r="APP266" s="49"/>
      <c r="APQ266" s="49"/>
      <c r="APR266" s="49"/>
      <c r="APS266" s="99"/>
      <c r="APT266" s="98"/>
      <c r="APU266" s="49"/>
      <c r="APV266" s="405"/>
      <c r="APW266" s="405"/>
      <c r="APX266" s="277"/>
      <c r="APY266" s="277"/>
      <c r="APZ266" s="277"/>
      <c r="AQA266" s="277"/>
      <c r="AQB266" s="277"/>
      <c r="AQC266" s="277"/>
      <c r="AQD266" s="277"/>
      <c r="AQE266" s="277"/>
      <c r="AQF266" s="402"/>
      <c r="AQG266" s="404"/>
      <c r="AQH266" s="49"/>
      <c r="AQI266" s="49"/>
      <c r="AQJ266" s="49"/>
      <c r="AQK266" s="99"/>
      <c r="AQL266" s="98"/>
      <c r="AQM266" s="49"/>
      <c r="AQN266" s="405"/>
      <c r="AQO266" s="405"/>
      <c r="AQP266" s="277"/>
      <c r="AQQ266" s="277"/>
      <c r="AQR266" s="277"/>
      <c r="AQS266" s="277"/>
      <c r="AQT266" s="277"/>
      <c r="AQU266" s="277"/>
      <c r="AQV266" s="277"/>
      <c r="AQW266" s="277"/>
      <c r="AQX266" s="402"/>
      <c r="AQY266" s="404"/>
      <c r="AQZ266" s="49"/>
      <c r="ARA266" s="49"/>
      <c r="ARB266" s="49"/>
      <c r="ARC266" s="99"/>
      <c r="ARD266" s="98"/>
      <c r="ARE266" s="49"/>
      <c r="ARF266" s="405"/>
      <c r="ARG266" s="405"/>
      <c r="ARH266" s="277"/>
      <c r="ARI266" s="277"/>
      <c r="ARJ266" s="277"/>
      <c r="ARK266" s="277"/>
      <c r="ARL266" s="277"/>
      <c r="ARM266" s="277"/>
      <c r="ARN266" s="277"/>
      <c r="ARO266" s="277"/>
      <c r="ARP266" s="402"/>
      <c r="ARQ266" s="404"/>
      <c r="ARR266" s="49"/>
      <c r="ARS266" s="49"/>
      <c r="ART266" s="49"/>
      <c r="ARU266" s="99"/>
      <c r="ARV266" s="98"/>
      <c r="ARW266" s="49"/>
      <c r="ARX266" s="405"/>
      <c r="ARY266" s="405"/>
      <c r="ARZ266" s="277"/>
      <c r="ASA266" s="277"/>
      <c r="ASB266" s="277"/>
      <c r="ASC266" s="277"/>
      <c r="ASD266" s="277"/>
      <c r="ASE266" s="277"/>
      <c r="ASF266" s="277"/>
      <c r="ASG266" s="277"/>
      <c r="ASH266" s="402"/>
      <c r="ASI266" s="404"/>
      <c r="ASJ266" s="49"/>
      <c r="ASK266" s="49"/>
      <c r="ASL266" s="49"/>
      <c r="ASM266" s="99"/>
      <c r="ASN266" s="98"/>
      <c r="ASO266" s="49"/>
      <c r="ASP266" s="405"/>
      <c r="ASQ266" s="405"/>
      <c r="ASR266" s="277"/>
      <c r="ASS266" s="277"/>
      <c r="AST266" s="277"/>
      <c r="ASU266" s="277"/>
      <c r="ASV266" s="277"/>
      <c r="ASW266" s="277"/>
      <c r="ASX266" s="277"/>
      <c r="ASY266" s="277"/>
      <c r="ASZ266" s="402"/>
      <c r="ATA266" s="404"/>
      <c r="ATB266" s="49"/>
      <c r="ATC266" s="49"/>
      <c r="ATD266" s="49"/>
      <c r="ATE266" s="99"/>
      <c r="ATF266" s="98"/>
      <c r="ATG266" s="49"/>
      <c r="ATH266" s="405"/>
      <c r="ATI266" s="405"/>
      <c r="ATJ266" s="277"/>
      <c r="ATK266" s="277"/>
      <c r="ATL266" s="277"/>
      <c r="ATM266" s="277"/>
      <c r="ATN266" s="277"/>
      <c r="ATO266" s="277"/>
      <c r="ATP266" s="277"/>
      <c r="ATQ266" s="277"/>
      <c r="ATR266" s="402"/>
      <c r="ATS266" s="404"/>
      <c r="ATT266" s="49"/>
      <c r="ATU266" s="49"/>
      <c r="ATV266" s="49"/>
      <c r="ATW266" s="99"/>
      <c r="ATX266" s="98"/>
      <c r="ATY266" s="49"/>
      <c r="ATZ266" s="405"/>
      <c r="AUA266" s="405"/>
      <c r="AUB266" s="277"/>
      <c r="AUC266" s="277"/>
      <c r="AUD266" s="277"/>
      <c r="AUE266" s="277"/>
      <c r="AUF266" s="277"/>
      <c r="AUG266" s="277"/>
      <c r="AUH266" s="277"/>
      <c r="AUI266" s="277"/>
      <c r="AUJ266" s="402"/>
      <c r="AUK266" s="404"/>
      <c r="AUL266" s="49"/>
      <c r="AUM266" s="49"/>
      <c r="AUN266" s="49"/>
      <c r="AUO266" s="99"/>
      <c r="AUP266" s="98"/>
      <c r="AUQ266" s="49"/>
      <c r="AUR266" s="405"/>
      <c r="AUS266" s="405"/>
      <c r="AUT266" s="277"/>
      <c r="AUU266" s="277"/>
      <c r="AUV266" s="277"/>
      <c r="AUW266" s="277"/>
      <c r="AUX266" s="277"/>
      <c r="AUY266" s="277"/>
      <c r="AUZ266" s="277"/>
      <c r="AVA266" s="277"/>
      <c r="AVB266" s="402"/>
      <c r="AVC266" s="404"/>
      <c r="AVD266" s="49"/>
      <c r="AVE266" s="49"/>
      <c r="AVF266" s="49"/>
      <c r="AVG266" s="99"/>
      <c r="AVH266" s="98"/>
      <c r="AVI266" s="49"/>
      <c r="AVJ266" s="405"/>
      <c r="AVK266" s="405"/>
      <c r="AVL266" s="277"/>
      <c r="AVM266" s="277"/>
      <c r="AVN266" s="277"/>
      <c r="AVO266" s="277"/>
      <c r="AVP266" s="277"/>
      <c r="AVQ266" s="277"/>
      <c r="AVR266" s="277"/>
      <c r="AVS266" s="277"/>
      <c r="AVT266" s="402"/>
      <c r="AVU266" s="404"/>
      <c r="AVV266" s="49"/>
      <c r="AVW266" s="49"/>
      <c r="AVX266" s="49"/>
      <c r="AVY266" s="99"/>
      <c r="AVZ266" s="98"/>
      <c r="AWA266" s="49"/>
      <c r="AWB266" s="405"/>
      <c r="AWC266" s="405"/>
      <c r="AWD266" s="277"/>
      <c r="AWE266" s="277"/>
      <c r="AWF266" s="277"/>
      <c r="AWG266" s="277"/>
      <c r="AWH266" s="277"/>
      <c r="AWI266" s="277"/>
      <c r="AWJ266" s="277"/>
      <c r="AWK266" s="277"/>
      <c r="AWL266" s="402"/>
      <c r="AWM266" s="404"/>
      <c r="AWN266" s="49"/>
      <c r="AWO266" s="49"/>
      <c r="AWP266" s="49"/>
      <c r="AWQ266" s="99"/>
      <c r="AWR266" s="98"/>
      <c r="AWS266" s="49"/>
      <c r="AWT266" s="405"/>
      <c r="AWU266" s="405"/>
      <c r="AWV266" s="277"/>
      <c r="AWW266" s="277"/>
      <c r="AWX266" s="277"/>
      <c r="AWY266" s="277"/>
      <c r="AWZ266" s="277"/>
      <c r="AXA266" s="277"/>
      <c r="AXB266" s="277"/>
      <c r="AXC266" s="277"/>
      <c r="AXD266" s="402"/>
      <c r="AXE266" s="404"/>
      <c r="AXF266" s="49"/>
      <c r="AXG266" s="49"/>
      <c r="AXH266" s="49"/>
      <c r="AXI266" s="99"/>
      <c r="AXJ266" s="98"/>
      <c r="AXK266" s="49"/>
      <c r="AXL266" s="405"/>
      <c r="AXM266" s="405"/>
      <c r="AXN266" s="277"/>
      <c r="AXO266" s="277"/>
      <c r="AXP266" s="277"/>
      <c r="AXQ266" s="277"/>
      <c r="AXR266" s="277"/>
      <c r="AXS266" s="277"/>
      <c r="AXT266" s="277"/>
      <c r="AXU266" s="277"/>
      <c r="AXV266" s="402"/>
      <c r="AXW266" s="404"/>
      <c r="AXX266" s="49"/>
      <c r="AXY266" s="49"/>
      <c r="AXZ266" s="49"/>
      <c r="AYA266" s="99"/>
      <c r="AYB266" s="98"/>
      <c r="AYC266" s="49"/>
      <c r="AYD266" s="405"/>
      <c r="AYE266" s="405"/>
      <c r="AYF266" s="277"/>
      <c r="AYG266" s="277"/>
      <c r="AYH266" s="277"/>
      <c r="AYI266" s="277"/>
      <c r="AYJ266" s="277"/>
      <c r="AYK266" s="277"/>
      <c r="AYL266" s="277"/>
      <c r="AYM266" s="277"/>
      <c r="AYN266" s="402"/>
      <c r="AYO266" s="404"/>
      <c r="AYP266" s="49"/>
      <c r="AYQ266" s="49"/>
      <c r="AYR266" s="49"/>
      <c r="AYS266" s="99"/>
      <c r="AYT266" s="98"/>
      <c r="AYU266" s="49"/>
      <c r="AYV266" s="405"/>
      <c r="AYW266" s="405"/>
      <c r="AYX266" s="277"/>
      <c r="AYY266" s="277"/>
      <c r="AYZ266" s="277"/>
      <c r="AZA266" s="277"/>
      <c r="AZB266" s="277"/>
      <c r="AZC266" s="277"/>
      <c r="AZD266" s="277"/>
      <c r="AZE266" s="277"/>
      <c r="AZF266" s="402"/>
      <c r="AZG266" s="404"/>
      <c r="AZH266" s="49"/>
      <c r="AZI266" s="49"/>
      <c r="AZJ266" s="49"/>
      <c r="AZK266" s="99"/>
      <c r="AZL266" s="98"/>
      <c r="AZM266" s="49"/>
      <c r="AZN266" s="405"/>
      <c r="AZO266" s="405"/>
      <c r="AZP266" s="277"/>
      <c r="AZQ266" s="277"/>
      <c r="AZR266" s="277"/>
      <c r="AZS266" s="277"/>
      <c r="AZT266" s="277"/>
      <c r="AZU266" s="277"/>
      <c r="AZV266" s="277"/>
      <c r="AZW266" s="277"/>
      <c r="AZX266" s="402"/>
      <c r="AZY266" s="404"/>
      <c r="AZZ266" s="49"/>
      <c r="BAA266" s="49"/>
      <c r="BAB266" s="49"/>
      <c r="BAC266" s="99"/>
      <c r="BAD266" s="98"/>
      <c r="BAE266" s="49"/>
      <c r="BAF266" s="405"/>
      <c r="BAG266" s="405"/>
      <c r="BAH266" s="277"/>
      <c r="BAI266" s="277"/>
      <c r="BAJ266" s="277"/>
      <c r="BAK266" s="277"/>
      <c r="BAL266" s="277"/>
      <c r="BAM266" s="277"/>
      <c r="BAN266" s="277"/>
      <c r="BAO266" s="277"/>
      <c r="BAP266" s="402"/>
      <c r="BAQ266" s="404"/>
      <c r="BAR266" s="49"/>
      <c r="BAS266" s="49"/>
      <c r="BAT266" s="49"/>
      <c r="BAU266" s="99"/>
      <c r="BAV266" s="98"/>
      <c r="BAW266" s="49"/>
      <c r="BAX266" s="405"/>
      <c r="BAY266" s="405"/>
      <c r="BAZ266" s="277"/>
      <c r="BBA266" s="277"/>
      <c r="BBB266" s="277"/>
      <c r="BBC266" s="277"/>
      <c r="BBD266" s="277"/>
      <c r="BBE266" s="277"/>
      <c r="BBF266" s="277"/>
      <c r="BBG266" s="277"/>
      <c r="BBH266" s="402"/>
      <c r="BBI266" s="404"/>
      <c r="BBJ266" s="49"/>
      <c r="BBK266" s="49"/>
      <c r="BBL266" s="49"/>
      <c r="BBM266" s="99"/>
      <c r="BBN266" s="98"/>
      <c r="BBO266" s="49"/>
      <c r="BBP266" s="405"/>
      <c r="BBQ266" s="405"/>
      <c r="BBR266" s="277"/>
      <c r="BBS266" s="277"/>
      <c r="BBT266" s="277"/>
      <c r="BBU266" s="277"/>
      <c r="BBV266" s="277"/>
      <c r="BBW266" s="277"/>
      <c r="BBX266" s="277"/>
      <c r="BBY266" s="277"/>
      <c r="BBZ266" s="402"/>
      <c r="BCA266" s="404"/>
      <c r="BCB266" s="49"/>
      <c r="BCC266" s="49"/>
      <c r="BCD266" s="49"/>
      <c r="BCE266" s="99"/>
      <c r="BCF266" s="98"/>
      <c r="BCG266" s="49"/>
      <c r="BCH266" s="405"/>
      <c r="BCI266" s="405"/>
      <c r="BCJ266" s="277"/>
      <c r="BCK266" s="277"/>
      <c r="BCL266" s="277"/>
      <c r="BCM266" s="277"/>
      <c r="BCN266" s="277"/>
      <c r="BCO266" s="277"/>
      <c r="BCP266" s="277"/>
      <c r="BCQ266" s="277"/>
      <c r="BCR266" s="402"/>
      <c r="BCS266" s="404"/>
      <c r="BCT266" s="49"/>
      <c r="BCU266" s="49"/>
      <c r="BCV266" s="49"/>
      <c r="BCW266" s="99"/>
      <c r="BCX266" s="98"/>
      <c r="BCY266" s="49"/>
      <c r="BCZ266" s="405"/>
      <c r="BDA266" s="405"/>
      <c r="BDB266" s="277"/>
      <c r="BDC266" s="277"/>
      <c r="BDD266" s="277"/>
      <c r="BDE266" s="277"/>
      <c r="BDF266" s="277"/>
      <c r="BDG266" s="277"/>
      <c r="BDH266" s="277"/>
      <c r="BDI266" s="277"/>
      <c r="BDJ266" s="402"/>
      <c r="BDK266" s="404"/>
      <c r="BDL266" s="49"/>
      <c r="BDM266" s="49"/>
      <c r="BDN266" s="49"/>
      <c r="BDO266" s="99"/>
      <c r="BDP266" s="98"/>
      <c r="BDQ266" s="49"/>
      <c r="BDR266" s="405"/>
      <c r="BDS266" s="405"/>
      <c r="BDT266" s="277"/>
      <c r="BDU266" s="277"/>
      <c r="BDV266" s="277"/>
      <c r="BDW266" s="277"/>
      <c r="BDX266" s="277"/>
      <c r="BDY266" s="277"/>
      <c r="BDZ266" s="277"/>
      <c r="BEA266" s="277"/>
      <c r="BEB266" s="402"/>
      <c r="BEC266" s="404"/>
      <c r="BED266" s="49"/>
      <c r="BEE266" s="49"/>
      <c r="BEF266" s="49"/>
      <c r="BEG266" s="99"/>
      <c r="BEH266" s="98"/>
      <c r="BEI266" s="49"/>
      <c r="BEJ266" s="405"/>
      <c r="BEK266" s="405"/>
      <c r="BEL266" s="277"/>
      <c r="BEM266" s="277"/>
      <c r="BEN266" s="277"/>
      <c r="BEO266" s="277"/>
      <c r="BEP266" s="277"/>
      <c r="BEQ266" s="277"/>
      <c r="BER266" s="277"/>
      <c r="BES266" s="277"/>
      <c r="BET266" s="402"/>
      <c r="BEU266" s="404"/>
      <c r="BEV266" s="49"/>
      <c r="BEW266" s="49"/>
      <c r="BEX266" s="49"/>
      <c r="BEY266" s="99"/>
      <c r="BEZ266" s="98"/>
      <c r="BFA266" s="49"/>
      <c r="BFB266" s="405"/>
      <c r="BFC266" s="405"/>
      <c r="BFD266" s="277"/>
      <c r="BFE266" s="277"/>
      <c r="BFF266" s="277"/>
      <c r="BFG266" s="277"/>
      <c r="BFH266" s="277"/>
      <c r="BFI266" s="277"/>
      <c r="BFJ266" s="277"/>
      <c r="BFK266" s="277"/>
      <c r="BFL266" s="402"/>
      <c r="BFM266" s="404"/>
      <c r="BFN266" s="49"/>
      <c r="BFO266" s="49"/>
      <c r="BFP266" s="49"/>
      <c r="BFQ266" s="99"/>
      <c r="BFR266" s="98"/>
      <c r="BFS266" s="49"/>
      <c r="BFT266" s="405"/>
      <c r="BFU266" s="405"/>
      <c r="BFV266" s="277"/>
      <c r="BFW266" s="277"/>
      <c r="BFX266" s="277"/>
      <c r="BFY266" s="277"/>
      <c r="BFZ266" s="277"/>
      <c r="BGA266" s="277"/>
      <c r="BGB266" s="277"/>
      <c r="BGC266" s="277"/>
      <c r="BGD266" s="402"/>
      <c r="BGE266" s="404"/>
      <c r="BGF266" s="49"/>
      <c r="BGG266" s="49"/>
      <c r="BGH266" s="49"/>
      <c r="BGI266" s="99"/>
      <c r="BGJ266" s="98"/>
      <c r="BGK266" s="49"/>
      <c r="BGL266" s="405"/>
      <c r="BGM266" s="405"/>
      <c r="BGN266" s="277"/>
      <c r="BGO266" s="277"/>
      <c r="BGP266" s="277"/>
      <c r="BGQ266" s="277"/>
      <c r="BGR266" s="277"/>
      <c r="BGS266" s="277"/>
      <c r="BGT266" s="277"/>
      <c r="BGU266" s="277"/>
      <c r="BGV266" s="402"/>
      <c r="BGW266" s="404"/>
      <c r="BGX266" s="49"/>
      <c r="BGY266" s="49"/>
      <c r="BGZ266" s="49"/>
      <c r="BHA266" s="99"/>
      <c r="BHB266" s="98"/>
      <c r="BHC266" s="49"/>
      <c r="BHD266" s="405"/>
      <c r="BHE266" s="405"/>
      <c r="BHF266" s="277"/>
      <c r="BHG266" s="277"/>
      <c r="BHH266" s="277"/>
      <c r="BHI266" s="277"/>
      <c r="BHJ266" s="277"/>
      <c r="BHK266" s="277"/>
      <c r="BHL266" s="277"/>
      <c r="BHM266" s="277"/>
      <c r="BHN266" s="402"/>
      <c r="BHO266" s="404"/>
      <c r="BHP266" s="49"/>
      <c r="BHQ266" s="49"/>
      <c r="BHR266" s="49"/>
      <c r="BHS266" s="99"/>
      <c r="BHT266" s="98"/>
      <c r="BHU266" s="49"/>
      <c r="BHV266" s="405"/>
      <c r="BHW266" s="405"/>
      <c r="BHX266" s="277"/>
      <c r="BHY266" s="277"/>
      <c r="BHZ266" s="277"/>
      <c r="BIA266" s="277"/>
      <c r="BIB266" s="277"/>
      <c r="BIC266" s="277"/>
      <c r="BID266" s="277"/>
      <c r="BIE266" s="277"/>
      <c r="BIF266" s="402"/>
      <c r="BIG266" s="404"/>
      <c r="BIH266" s="49"/>
      <c r="BII266" s="49"/>
      <c r="BIJ266" s="49"/>
      <c r="BIK266" s="99"/>
      <c r="BIL266" s="98"/>
      <c r="BIM266" s="49"/>
      <c r="BIN266" s="405"/>
      <c r="BIO266" s="405"/>
      <c r="BIP266" s="277"/>
      <c r="BIQ266" s="277"/>
      <c r="BIR266" s="277"/>
      <c r="BIS266" s="277"/>
      <c r="BIT266" s="277"/>
      <c r="BIU266" s="277"/>
      <c r="BIV266" s="277"/>
      <c r="BIW266" s="277"/>
      <c r="BIX266" s="402"/>
      <c r="BIY266" s="404"/>
      <c r="BIZ266" s="49"/>
      <c r="BJA266" s="49"/>
      <c r="BJB266" s="49"/>
      <c r="BJC266" s="99"/>
      <c r="BJD266" s="98"/>
      <c r="BJE266" s="49"/>
      <c r="BJF266" s="405"/>
      <c r="BJG266" s="405"/>
      <c r="BJH266" s="277"/>
      <c r="BJI266" s="277"/>
      <c r="BJJ266" s="277"/>
      <c r="BJK266" s="277"/>
      <c r="BJL266" s="277"/>
      <c r="BJM266" s="277"/>
      <c r="BJN266" s="277"/>
      <c r="BJO266" s="277"/>
      <c r="BJP266" s="402"/>
      <c r="BJQ266" s="404"/>
      <c r="BJR266" s="49"/>
      <c r="BJS266" s="49"/>
      <c r="BJT266" s="49"/>
      <c r="BJU266" s="99"/>
      <c r="BJV266" s="98"/>
      <c r="BJW266" s="49"/>
      <c r="BJX266" s="405"/>
      <c r="BJY266" s="405"/>
      <c r="BJZ266" s="277"/>
      <c r="BKA266" s="277"/>
      <c r="BKB266" s="277"/>
      <c r="BKC266" s="277"/>
      <c r="BKD266" s="277"/>
      <c r="BKE266" s="277"/>
      <c r="BKF266" s="277"/>
      <c r="BKG266" s="277"/>
      <c r="BKH266" s="402"/>
      <c r="BKI266" s="404"/>
      <c r="BKJ266" s="49"/>
      <c r="BKK266" s="49"/>
      <c r="BKL266" s="49"/>
      <c r="BKM266" s="99"/>
      <c r="BKN266" s="98"/>
      <c r="BKO266" s="49"/>
      <c r="BKP266" s="405"/>
      <c r="BKQ266" s="405"/>
      <c r="BKR266" s="277"/>
      <c r="BKS266" s="277"/>
      <c r="BKT266" s="277"/>
      <c r="BKU266" s="277"/>
      <c r="BKV266" s="277"/>
      <c r="BKW266" s="277"/>
      <c r="BKX266" s="277"/>
      <c r="BKY266" s="277"/>
      <c r="BKZ266" s="402"/>
      <c r="BLA266" s="404"/>
      <c r="BLB266" s="49"/>
      <c r="BLC266" s="49"/>
      <c r="BLD266" s="49"/>
      <c r="BLE266" s="99"/>
      <c r="BLF266" s="98"/>
      <c r="BLG266" s="49"/>
      <c r="BLH266" s="405"/>
      <c r="BLI266" s="405"/>
      <c r="BLJ266" s="277"/>
      <c r="BLK266" s="277"/>
      <c r="BLL266" s="277"/>
      <c r="BLM266" s="277"/>
      <c r="BLN266" s="277"/>
      <c r="BLO266" s="277"/>
      <c r="BLP266" s="277"/>
      <c r="BLQ266" s="277"/>
      <c r="BLR266" s="402"/>
      <c r="BLS266" s="404"/>
      <c r="BLT266" s="49"/>
      <c r="BLU266" s="49"/>
      <c r="BLV266" s="49"/>
      <c r="BLW266" s="99"/>
      <c r="BLX266" s="98"/>
      <c r="BLY266" s="49"/>
      <c r="BLZ266" s="405"/>
      <c r="BMA266" s="405"/>
      <c r="BMB266" s="277"/>
      <c r="BMC266" s="277"/>
      <c r="BMD266" s="277"/>
      <c r="BME266" s="277"/>
      <c r="BMF266" s="277"/>
      <c r="BMG266" s="277"/>
      <c r="BMH266" s="277"/>
      <c r="BMI266" s="277"/>
      <c r="BMJ266" s="402"/>
      <c r="BMK266" s="404"/>
      <c r="BML266" s="49"/>
      <c r="BMM266" s="49"/>
      <c r="BMN266" s="49"/>
      <c r="BMO266" s="99"/>
      <c r="BMP266" s="98"/>
      <c r="BMQ266" s="49"/>
      <c r="BMR266" s="405"/>
      <c r="BMS266" s="405"/>
      <c r="BMT266" s="277"/>
      <c r="BMU266" s="277"/>
      <c r="BMV266" s="277"/>
      <c r="BMW266" s="277"/>
      <c r="BMX266" s="277"/>
      <c r="BMY266" s="277"/>
      <c r="BMZ266" s="277"/>
      <c r="BNA266" s="277"/>
      <c r="BNB266" s="402"/>
      <c r="BNC266" s="404"/>
      <c r="BND266" s="49"/>
      <c r="BNE266" s="49"/>
      <c r="BNF266" s="49"/>
      <c r="BNG266" s="99"/>
      <c r="BNH266" s="98"/>
      <c r="BNI266" s="49"/>
      <c r="BNJ266" s="405"/>
      <c r="BNK266" s="405"/>
      <c r="BNL266" s="277"/>
      <c r="BNM266" s="277"/>
      <c r="BNN266" s="277"/>
      <c r="BNO266" s="277"/>
      <c r="BNP266" s="277"/>
      <c r="BNQ266" s="277"/>
      <c r="BNR266" s="277"/>
      <c r="BNS266" s="277"/>
      <c r="BNT266" s="402"/>
      <c r="BNU266" s="404"/>
      <c r="BNV266" s="49"/>
      <c r="BNW266" s="49"/>
      <c r="BNX266" s="49"/>
      <c r="BNY266" s="99"/>
      <c r="BNZ266" s="98"/>
      <c r="BOA266" s="49"/>
      <c r="BOB266" s="405"/>
      <c r="BOC266" s="405"/>
      <c r="BOD266" s="277"/>
      <c r="BOE266" s="277"/>
      <c r="BOF266" s="277"/>
      <c r="BOG266" s="277"/>
      <c r="BOH266" s="277"/>
      <c r="BOI266" s="277"/>
      <c r="BOJ266" s="277"/>
      <c r="BOK266" s="277"/>
      <c r="BOL266" s="402"/>
      <c r="BOM266" s="404"/>
      <c r="BON266" s="49"/>
      <c r="BOO266" s="49"/>
      <c r="BOP266" s="49"/>
      <c r="BOQ266" s="99"/>
      <c r="BOR266" s="98"/>
      <c r="BOS266" s="49"/>
      <c r="BOT266" s="405"/>
      <c r="BOU266" s="405"/>
      <c r="BOV266" s="277"/>
      <c r="BOW266" s="277"/>
      <c r="BOX266" s="277"/>
      <c r="BOY266" s="277"/>
      <c r="BOZ266" s="277"/>
      <c r="BPA266" s="277"/>
      <c r="BPB266" s="277"/>
      <c r="BPC266" s="277"/>
      <c r="BPD266" s="402"/>
      <c r="BPE266" s="404"/>
      <c r="BPF266" s="49"/>
      <c r="BPG266" s="49"/>
      <c r="BPH266" s="49"/>
      <c r="BPI266" s="99"/>
      <c r="BPJ266" s="98"/>
      <c r="BPK266" s="49"/>
      <c r="BPL266" s="405"/>
      <c r="BPM266" s="405"/>
      <c r="BPN266" s="277"/>
      <c r="BPO266" s="277"/>
      <c r="BPP266" s="277"/>
      <c r="BPQ266" s="277"/>
      <c r="BPR266" s="277"/>
      <c r="BPS266" s="277"/>
      <c r="BPT266" s="277"/>
      <c r="BPU266" s="277"/>
      <c r="BPV266" s="402"/>
      <c r="BPW266" s="404"/>
      <c r="BPX266" s="49"/>
      <c r="BPY266" s="49"/>
      <c r="BPZ266" s="49"/>
      <c r="BQA266" s="99"/>
      <c r="BQB266" s="98"/>
      <c r="BQC266" s="49"/>
      <c r="BQD266" s="405"/>
      <c r="BQE266" s="405"/>
      <c r="BQF266" s="277"/>
      <c r="BQG266" s="277"/>
      <c r="BQH266" s="277"/>
      <c r="BQI266" s="277"/>
      <c r="BQJ266" s="277"/>
      <c r="BQK266" s="277"/>
      <c r="BQL266" s="277"/>
      <c r="BQM266" s="277"/>
      <c r="BQN266" s="402"/>
      <c r="BQO266" s="404"/>
      <c r="BQP266" s="49"/>
      <c r="BQQ266" s="49"/>
      <c r="BQR266" s="49"/>
      <c r="BQS266" s="99"/>
      <c r="BQT266" s="98"/>
      <c r="BQU266" s="49"/>
      <c r="BQV266" s="405"/>
      <c r="BQW266" s="405"/>
      <c r="BQX266" s="277"/>
      <c r="BQY266" s="277"/>
      <c r="BQZ266" s="277"/>
      <c r="BRA266" s="277"/>
      <c r="BRB266" s="277"/>
      <c r="BRC266" s="277"/>
      <c r="BRD266" s="277"/>
      <c r="BRE266" s="277"/>
      <c r="BRF266" s="402"/>
      <c r="BRG266" s="404"/>
      <c r="BRH266" s="49"/>
      <c r="BRI266" s="49"/>
      <c r="BRJ266" s="49"/>
      <c r="BRK266" s="99"/>
      <c r="BRL266" s="98"/>
      <c r="BRM266" s="49"/>
      <c r="BRN266" s="405"/>
      <c r="BRO266" s="405"/>
      <c r="BRP266" s="277"/>
      <c r="BRQ266" s="277"/>
      <c r="BRR266" s="277"/>
      <c r="BRS266" s="277"/>
      <c r="BRT266" s="277"/>
      <c r="BRU266" s="277"/>
      <c r="BRV266" s="277"/>
      <c r="BRW266" s="277"/>
      <c r="BRX266" s="402"/>
      <c r="BRY266" s="404"/>
      <c r="BRZ266" s="49"/>
      <c r="BSA266" s="49"/>
      <c r="BSB266" s="49"/>
      <c r="BSC266" s="99"/>
      <c r="BSD266" s="98"/>
      <c r="BSE266" s="49"/>
      <c r="BSF266" s="405"/>
      <c r="BSG266" s="405"/>
      <c r="BSH266" s="277"/>
      <c r="BSI266" s="277"/>
      <c r="BSJ266" s="277"/>
      <c r="BSK266" s="277"/>
      <c r="BSL266" s="277"/>
      <c r="BSM266" s="277"/>
      <c r="BSN266" s="277"/>
      <c r="BSO266" s="277"/>
      <c r="BSP266" s="402"/>
      <c r="BSQ266" s="404"/>
      <c r="BSR266" s="49"/>
      <c r="BSS266" s="49"/>
      <c r="BST266" s="49"/>
      <c r="BSU266" s="99"/>
      <c r="BSV266" s="98"/>
      <c r="BSW266" s="49"/>
      <c r="BSX266" s="405"/>
      <c r="BSY266" s="405"/>
      <c r="BSZ266" s="277"/>
      <c r="BTA266" s="277"/>
      <c r="BTB266" s="277"/>
      <c r="BTC266" s="277"/>
      <c r="BTD266" s="277"/>
      <c r="BTE266" s="277"/>
      <c r="BTF266" s="277"/>
      <c r="BTG266" s="277"/>
      <c r="BTH266" s="402"/>
      <c r="BTI266" s="404"/>
      <c r="BTJ266" s="49"/>
      <c r="BTK266" s="49"/>
      <c r="BTL266" s="49"/>
      <c r="BTM266" s="99"/>
      <c r="BTN266" s="98"/>
      <c r="BTO266" s="49"/>
      <c r="BTP266" s="405"/>
      <c r="BTQ266" s="405"/>
      <c r="BTR266" s="277"/>
      <c r="BTS266" s="277"/>
      <c r="BTT266" s="277"/>
      <c r="BTU266" s="277"/>
      <c r="BTV266" s="277"/>
      <c r="BTW266" s="277"/>
      <c r="BTX266" s="277"/>
      <c r="BTY266" s="277"/>
      <c r="BTZ266" s="402"/>
      <c r="BUA266" s="404"/>
      <c r="BUB266" s="49"/>
      <c r="BUC266" s="49"/>
      <c r="BUD266" s="49"/>
      <c r="BUE266" s="99"/>
      <c r="BUF266" s="98"/>
      <c r="BUG266" s="49"/>
      <c r="BUH266" s="405"/>
      <c r="BUI266" s="405"/>
      <c r="BUJ266" s="277"/>
      <c r="BUK266" s="277"/>
      <c r="BUL266" s="277"/>
      <c r="BUM266" s="277"/>
      <c r="BUN266" s="277"/>
      <c r="BUO266" s="277"/>
      <c r="BUP266" s="277"/>
      <c r="BUQ266" s="277"/>
      <c r="BUR266" s="402"/>
      <c r="BUS266" s="404"/>
      <c r="BUT266" s="49"/>
      <c r="BUU266" s="49"/>
      <c r="BUV266" s="49"/>
      <c r="BUW266" s="99"/>
      <c r="BUX266" s="98"/>
      <c r="BUY266" s="49"/>
      <c r="BUZ266" s="405"/>
      <c r="BVA266" s="405"/>
      <c r="BVB266" s="277"/>
      <c r="BVC266" s="277"/>
      <c r="BVD266" s="277"/>
      <c r="BVE266" s="277"/>
      <c r="BVF266" s="277"/>
      <c r="BVG266" s="277"/>
      <c r="BVH266" s="277"/>
      <c r="BVI266" s="277"/>
      <c r="BVJ266" s="402"/>
      <c r="BVK266" s="404"/>
      <c r="BVL266" s="49"/>
      <c r="BVM266" s="49"/>
      <c r="BVN266" s="49"/>
      <c r="BVO266" s="99"/>
      <c r="BVP266" s="98"/>
      <c r="BVQ266" s="49"/>
      <c r="BVR266" s="405"/>
      <c r="BVS266" s="405"/>
      <c r="BVT266" s="277"/>
      <c r="BVU266" s="277"/>
      <c r="BVV266" s="277"/>
      <c r="BVW266" s="277"/>
      <c r="BVX266" s="277"/>
      <c r="BVY266" s="277"/>
      <c r="BVZ266" s="277"/>
      <c r="BWA266" s="277"/>
      <c r="BWB266" s="402"/>
      <c r="BWC266" s="404"/>
      <c r="BWD266" s="49"/>
      <c r="BWE266" s="49"/>
      <c r="BWF266" s="49"/>
      <c r="BWG266" s="99"/>
      <c r="BWH266" s="98"/>
      <c r="BWI266" s="49"/>
      <c r="BWJ266" s="405"/>
      <c r="BWK266" s="405"/>
      <c r="BWL266" s="277"/>
      <c r="BWM266" s="277"/>
      <c r="BWN266" s="277"/>
      <c r="BWO266" s="277"/>
      <c r="BWP266" s="277"/>
      <c r="BWQ266" s="277"/>
      <c r="BWR266" s="277"/>
      <c r="BWS266" s="277"/>
      <c r="BWT266" s="402"/>
      <c r="BWU266" s="404"/>
      <c r="BWV266" s="49"/>
      <c r="BWW266" s="49"/>
      <c r="BWX266" s="49"/>
      <c r="BWY266" s="99"/>
      <c r="BWZ266" s="98"/>
      <c r="BXA266" s="49"/>
      <c r="BXB266" s="405"/>
      <c r="BXC266" s="405"/>
      <c r="BXD266" s="277"/>
      <c r="BXE266" s="277"/>
      <c r="BXF266" s="277"/>
      <c r="BXG266" s="277"/>
      <c r="BXH266" s="277"/>
      <c r="BXI266" s="277"/>
      <c r="BXJ266" s="277"/>
      <c r="BXK266" s="277"/>
      <c r="BXL266" s="402"/>
      <c r="BXM266" s="404"/>
      <c r="BXN266" s="49"/>
      <c r="BXO266" s="49"/>
      <c r="BXP266" s="49"/>
      <c r="BXQ266" s="99"/>
      <c r="BXR266" s="98"/>
      <c r="BXS266" s="49"/>
      <c r="BXT266" s="405"/>
      <c r="BXU266" s="405"/>
      <c r="BXV266" s="277"/>
      <c r="BXW266" s="277"/>
      <c r="BXX266" s="277"/>
      <c r="BXY266" s="277"/>
      <c r="BXZ266" s="277"/>
      <c r="BYA266" s="277"/>
      <c r="BYB266" s="277"/>
      <c r="BYC266" s="277"/>
      <c r="BYD266" s="402"/>
      <c r="BYE266" s="404"/>
      <c r="BYF266" s="49"/>
      <c r="BYG266" s="49"/>
      <c r="BYH266" s="49"/>
      <c r="BYI266" s="99"/>
      <c r="BYJ266" s="98"/>
      <c r="BYK266" s="49"/>
      <c r="BYL266" s="405"/>
      <c r="BYM266" s="405"/>
      <c r="BYN266" s="277"/>
      <c r="BYO266" s="277"/>
      <c r="BYP266" s="277"/>
      <c r="BYQ266" s="277"/>
      <c r="BYR266" s="277"/>
      <c r="BYS266" s="277"/>
      <c r="BYT266" s="277"/>
      <c r="BYU266" s="277"/>
      <c r="BYV266" s="402"/>
      <c r="BYW266" s="404"/>
      <c r="BYX266" s="49"/>
      <c r="BYY266" s="49"/>
      <c r="BYZ266" s="49"/>
      <c r="BZA266" s="99"/>
      <c r="BZB266" s="98"/>
      <c r="BZC266" s="49"/>
      <c r="BZD266" s="405"/>
      <c r="BZE266" s="405"/>
      <c r="BZF266" s="277"/>
      <c r="BZG266" s="277"/>
      <c r="BZH266" s="277"/>
      <c r="BZI266" s="277"/>
      <c r="BZJ266" s="277"/>
      <c r="BZK266" s="277"/>
      <c r="BZL266" s="277"/>
      <c r="BZM266" s="277"/>
      <c r="BZN266" s="402"/>
      <c r="BZO266" s="404"/>
      <c r="BZP266" s="49"/>
      <c r="BZQ266" s="49"/>
      <c r="BZR266" s="49"/>
      <c r="BZS266" s="99"/>
      <c r="BZT266" s="98"/>
      <c r="BZU266" s="49"/>
      <c r="BZV266" s="405"/>
      <c r="BZW266" s="405"/>
      <c r="BZX266" s="277"/>
      <c r="BZY266" s="277"/>
      <c r="BZZ266" s="277"/>
      <c r="CAA266" s="277"/>
      <c r="CAB266" s="277"/>
      <c r="CAC266" s="277"/>
      <c r="CAD266" s="277"/>
      <c r="CAE266" s="277"/>
      <c r="CAF266" s="402"/>
      <c r="CAG266" s="404"/>
      <c r="CAH266" s="49"/>
      <c r="CAI266" s="49"/>
      <c r="CAJ266" s="49"/>
      <c r="CAK266" s="99"/>
      <c r="CAL266" s="98"/>
      <c r="CAM266" s="49"/>
      <c r="CAN266" s="405"/>
      <c r="CAO266" s="405"/>
      <c r="CAP266" s="277"/>
      <c r="CAQ266" s="277"/>
      <c r="CAR266" s="277"/>
      <c r="CAS266" s="277"/>
      <c r="CAT266" s="277"/>
      <c r="CAU266" s="277"/>
      <c r="CAV266" s="277"/>
      <c r="CAW266" s="277"/>
      <c r="CAX266" s="402"/>
      <c r="CAY266" s="404"/>
      <c r="CAZ266" s="49"/>
      <c r="CBA266" s="49"/>
      <c r="CBB266" s="49"/>
      <c r="CBC266" s="99"/>
      <c r="CBD266" s="98"/>
      <c r="CBE266" s="49"/>
      <c r="CBF266" s="405"/>
      <c r="CBG266" s="405"/>
      <c r="CBH266" s="277"/>
      <c r="CBI266" s="277"/>
      <c r="CBJ266" s="277"/>
      <c r="CBK266" s="277"/>
      <c r="CBL266" s="277"/>
      <c r="CBM266" s="277"/>
      <c r="CBN266" s="277"/>
      <c r="CBO266" s="277"/>
      <c r="CBP266" s="402"/>
      <c r="CBQ266" s="404"/>
      <c r="CBR266" s="49"/>
      <c r="CBS266" s="49"/>
      <c r="CBT266" s="49"/>
      <c r="CBU266" s="99"/>
      <c r="CBV266" s="98"/>
      <c r="CBW266" s="49"/>
      <c r="CBX266" s="405"/>
      <c r="CBY266" s="405"/>
      <c r="CBZ266" s="277"/>
      <c r="CCA266" s="277"/>
      <c r="CCB266" s="277"/>
      <c r="CCC266" s="277"/>
      <c r="CCD266" s="277"/>
      <c r="CCE266" s="277"/>
      <c r="CCF266" s="277"/>
      <c r="CCG266" s="277"/>
      <c r="CCH266" s="402"/>
      <c r="CCI266" s="404"/>
      <c r="CCJ266" s="49"/>
      <c r="CCK266" s="49"/>
      <c r="CCL266" s="49"/>
      <c r="CCM266" s="99"/>
      <c r="CCN266" s="98"/>
      <c r="CCO266" s="49"/>
      <c r="CCP266" s="405"/>
      <c r="CCQ266" s="405"/>
      <c r="CCR266" s="277"/>
      <c r="CCS266" s="277"/>
      <c r="CCT266" s="277"/>
      <c r="CCU266" s="277"/>
      <c r="CCV266" s="277"/>
      <c r="CCW266" s="277"/>
      <c r="CCX266" s="277"/>
      <c r="CCY266" s="277"/>
      <c r="CCZ266" s="402"/>
      <c r="CDA266" s="404"/>
      <c r="CDB266" s="49"/>
      <c r="CDC266" s="49"/>
      <c r="CDD266" s="49"/>
      <c r="CDE266" s="99"/>
      <c r="CDF266" s="98"/>
      <c r="CDG266" s="49"/>
      <c r="CDH266" s="405"/>
      <c r="CDI266" s="405"/>
      <c r="CDJ266" s="277"/>
      <c r="CDK266" s="277"/>
      <c r="CDL266" s="277"/>
      <c r="CDM266" s="277"/>
      <c r="CDN266" s="277"/>
      <c r="CDO266" s="277"/>
      <c r="CDP266" s="277"/>
      <c r="CDQ266" s="277"/>
      <c r="CDR266" s="402"/>
      <c r="CDS266" s="404"/>
      <c r="CDT266" s="49"/>
      <c r="CDU266" s="49"/>
      <c r="CDV266" s="49"/>
      <c r="CDW266" s="99"/>
      <c r="CDX266" s="98"/>
      <c r="CDY266" s="49"/>
      <c r="CDZ266" s="405"/>
      <c r="CEA266" s="405"/>
      <c r="CEB266" s="277"/>
      <c r="CEC266" s="277"/>
      <c r="CED266" s="277"/>
      <c r="CEE266" s="277"/>
      <c r="CEF266" s="277"/>
      <c r="CEG266" s="277"/>
      <c r="CEH266" s="277"/>
      <c r="CEI266" s="277"/>
      <c r="CEJ266" s="402"/>
      <c r="CEK266" s="404"/>
      <c r="CEL266" s="49"/>
      <c r="CEM266" s="49"/>
      <c r="CEN266" s="49"/>
      <c r="CEO266" s="99"/>
      <c r="CEP266" s="98"/>
      <c r="CEQ266" s="49"/>
      <c r="CER266" s="405"/>
      <c r="CES266" s="405"/>
      <c r="CET266" s="277"/>
      <c r="CEU266" s="277"/>
      <c r="CEV266" s="277"/>
      <c r="CEW266" s="277"/>
      <c r="CEX266" s="277"/>
      <c r="CEY266" s="277"/>
      <c r="CEZ266" s="277"/>
      <c r="CFA266" s="277"/>
      <c r="CFB266" s="402"/>
      <c r="CFC266" s="404"/>
      <c r="CFD266" s="49"/>
      <c r="CFE266" s="49"/>
      <c r="CFF266" s="49"/>
      <c r="CFG266" s="99"/>
      <c r="CFH266" s="98"/>
      <c r="CFI266" s="49"/>
      <c r="CFJ266" s="405"/>
      <c r="CFK266" s="405"/>
      <c r="CFL266" s="277"/>
      <c r="CFM266" s="277"/>
      <c r="CFN266" s="277"/>
      <c r="CFO266" s="277"/>
      <c r="CFP266" s="277"/>
      <c r="CFQ266" s="277"/>
      <c r="CFR266" s="277"/>
      <c r="CFS266" s="277"/>
      <c r="CFT266" s="402"/>
      <c r="CFU266" s="404"/>
      <c r="CFV266" s="49"/>
      <c r="CFW266" s="49"/>
      <c r="CFX266" s="49"/>
      <c r="CFY266" s="99"/>
      <c r="CFZ266" s="98"/>
      <c r="CGA266" s="49"/>
      <c r="CGB266" s="405"/>
      <c r="CGC266" s="405"/>
      <c r="CGD266" s="277"/>
      <c r="CGE266" s="277"/>
      <c r="CGF266" s="277"/>
      <c r="CGG266" s="277"/>
      <c r="CGH266" s="277"/>
      <c r="CGI266" s="277"/>
      <c r="CGJ266" s="277"/>
      <c r="CGK266" s="277"/>
      <c r="CGL266" s="402"/>
      <c r="CGM266" s="404"/>
      <c r="CGN266" s="49"/>
      <c r="CGO266" s="49"/>
      <c r="CGP266" s="49"/>
      <c r="CGQ266" s="99"/>
      <c r="CGR266" s="98"/>
      <c r="CGS266" s="49"/>
      <c r="CGT266" s="405"/>
      <c r="CGU266" s="405"/>
      <c r="CGV266" s="277"/>
      <c r="CGW266" s="277"/>
      <c r="CGX266" s="277"/>
      <c r="CGY266" s="277"/>
      <c r="CGZ266" s="277"/>
      <c r="CHA266" s="277"/>
      <c r="CHB266" s="277"/>
      <c r="CHC266" s="277"/>
      <c r="CHD266" s="402"/>
      <c r="CHE266" s="404"/>
      <c r="CHF266" s="49"/>
      <c r="CHG266" s="49"/>
      <c r="CHH266" s="49"/>
      <c r="CHI266" s="99"/>
      <c r="CHJ266" s="98"/>
      <c r="CHK266" s="49"/>
      <c r="CHL266" s="405"/>
      <c r="CHM266" s="405"/>
      <c r="CHN266" s="277"/>
      <c r="CHO266" s="277"/>
      <c r="CHP266" s="277"/>
      <c r="CHQ266" s="277"/>
      <c r="CHR266" s="277"/>
      <c r="CHS266" s="277"/>
      <c r="CHT266" s="277"/>
      <c r="CHU266" s="277"/>
      <c r="CHV266" s="402"/>
      <c r="CHW266" s="404"/>
      <c r="CHX266" s="49"/>
      <c r="CHY266" s="49"/>
      <c r="CHZ266" s="49"/>
      <c r="CIA266" s="99"/>
      <c r="CIB266" s="98"/>
      <c r="CIC266" s="49"/>
      <c r="CID266" s="405"/>
      <c r="CIE266" s="405"/>
      <c r="CIF266" s="277"/>
      <c r="CIG266" s="277"/>
      <c r="CIH266" s="277"/>
      <c r="CII266" s="277"/>
      <c r="CIJ266" s="277"/>
      <c r="CIK266" s="277"/>
      <c r="CIL266" s="277"/>
      <c r="CIM266" s="277"/>
      <c r="CIN266" s="402"/>
      <c r="CIO266" s="404"/>
      <c r="CIP266" s="49"/>
      <c r="CIQ266" s="49"/>
      <c r="CIR266" s="49"/>
      <c r="CIS266" s="99"/>
      <c r="CIT266" s="98"/>
      <c r="CIU266" s="49"/>
      <c r="CIV266" s="405"/>
      <c r="CIW266" s="405"/>
      <c r="CIX266" s="277"/>
      <c r="CIY266" s="277"/>
      <c r="CIZ266" s="277"/>
      <c r="CJA266" s="277"/>
      <c r="CJB266" s="277"/>
      <c r="CJC266" s="277"/>
      <c r="CJD266" s="277"/>
      <c r="CJE266" s="277"/>
      <c r="CJF266" s="402"/>
      <c r="CJG266" s="404"/>
      <c r="CJH266" s="49"/>
      <c r="CJI266" s="49"/>
      <c r="CJJ266" s="49"/>
      <c r="CJK266" s="99"/>
      <c r="CJL266" s="98"/>
      <c r="CJM266" s="49"/>
      <c r="CJN266" s="405"/>
      <c r="CJO266" s="405"/>
      <c r="CJP266" s="277"/>
      <c r="CJQ266" s="277"/>
      <c r="CJR266" s="277"/>
      <c r="CJS266" s="277"/>
      <c r="CJT266" s="277"/>
      <c r="CJU266" s="277"/>
      <c r="CJV266" s="277"/>
      <c r="CJW266" s="277"/>
      <c r="CJX266" s="402"/>
      <c r="CJY266" s="404"/>
      <c r="CJZ266" s="49"/>
      <c r="CKA266" s="49"/>
      <c r="CKB266" s="49"/>
      <c r="CKC266" s="99"/>
      <c r="CKD266" s="98"/>
      <c r="CKE266" s="49"/>
      <c r="CKF266" s="405"/>
      <c r="CKG266" s="405"/>
      <c r="CKH266" s="277"/>
      <c r="CKI266" s="277"/>
      <c r="CKJ266" s="277"/>
      <c r="CKK266" s="277"/>
      <c r="CKL266" s="277"/>
      <c r="CKM266" s="277"/>
      <c r="CKN266" s="277"/>
      <c r="CKO266" s="277"/>
      <c r="CKP266" s="402"/>
      <c r="CKQ266" s="404"/>
      <c r="CKR266" s="49"/>
      <c r="CKS266" s="49"/>
      <c r="CKT266" s="49"/>
      <c r="CKU266" s="99"/>
      <c r="CKV266" s="98"/>
      <c r="CKW266" s="49"/>
      <c r="CKX266" s="405"/>
      <c r="CKY266" s="405"/>
      <c r="CKZ266" s="277"/>
      <c r="CLA266" s="277"/>
      <c r="CLB266" s="277"/>
      <c r="CLC266" s="277"/>
      <c r="CLD266" s="277"/>
      <c r="CLE266" s="277"/>
      <c r="CLF266" s="277"/>
      <c r="CLG266" s="277"/>
      <c r="CLH266" s="402"/>
      <c r="CLI266" s="404"/>
      <c r="CLJ266" s="49"/>
      <c r="CLK266" s="49"/>
      <c r="CLL266" s="49"/>
      <c r="CLM266" s="99"/>
      <c r="CLN266" s="98"/>
      <c r="CLO266" s="49"/>
      <c r="CLP266" s="405"/>
      <c r="CLQ266" s="405"/>
      <c r="CLR266" s="277"/>
      <c r="CLS266" s="277"/>
      <c r="CLT266" s="277"/>
      <c r="CLU266" s="277"/>
      <c r="CLV266" s="277"/>
      <c r="CLW266" s="277"/>
      <c r="CLX266" s="277"/>
      <c r="CLY266" s="277"/>
      <c r="CLZ266" s="402"/>
      <c r="CMA266" s="404"/>
      <c r="CMB266" s="49"/>
      <c r="CMC266" s="49"/>
      <c r="CMD266" s="49"/>
      <c r="CME266" s="99"/>
      <c r="CMF266" s="98"/>
      <c r="CMG266" s="49"/>
      <c r="CMH266" s="405"/>
      <c r="CMI266" s="405"/>
      <c r="CMJ266" s="277"/>
      <c r="CMK266" s="277"/>
      <c r="CML266" s="277"/>
      <c r="CMM266" s="277"/>
      <c r="CMN266" s="277"/>
      <c r="CMO266" s="277"/>
      <c r="CMP266" s="277"/>
      <c r="CMQ266" s="277"/>
      <c r="CMR266" s="402"/>
      <c r="CMS266" s="404"/>
      <c r="CMT266" s="49"/>
      <c r="CMU266" s="49"/>
      <c r="CMV266" s="49"/>
      <c r="CMW266" s="99"/>
      <c r="CMX266" s="98"/>
      <c r="CMY266" s="49"/>
      <c r="CMZ266" s="405"/>
      <c r="CNA266" s="405"/>
      <c r="CNB266" s="277"/>
      <c r="CNC266" s="277"/>
      <c r="CND266" s="277"/>
      <c r="CNE266" s="277"/>
      <c r="CNF266" s="277"/>
      <c r="CNG266" s="277"/>
      <c r="CNH266" s="277"/>
      <c r="CNI266" s="277"/>
      <c r="CNJ266" s="402"/>
      <c r="CNK266" s="404"/>
      <c r="CNL266" s="49"/>
      <c r="CNM266" s="49"/>
      <c r="CNN266" s="49"/>
      <c r="CNO266" s="99"/>
      <c r="CNP266" s="98"/>
      <c r="CNQ266" s="49"/>
      <c r="CNR266" s="405"/>
      <c r="CNS266" s="405"/>
      <c r="CNT266" s="277"/>
      <c r="CNU266" s="277"/>
      <c r="CNV266" s="277"/>
      <c r="CNW266" s="277"/>
      <c r="CNX266" s="277"/>
      <c r="CNY266" s="277"/>
      <c r="CNZ266" s="277"/>
      <c r="COA266" s="277"/>
      <c r="COB266" s="402"/>
      <c r="COC266" s="404"/>
      <c r="COD266" s="49"/>
      <c r="COE266" s="49"/>
      <c r="COF266" s="49"/>
      <c r="COG266" s="99"/>
      <c r="COH266" s="98"/>
      <c r="COI266" s="49"/>
      <c r="COJ266" s="405"/>
      <c r="COK266" s="405"/>
      <c r="COL266" s="277"/>
      <c r="COM266" s="277"/>
      <c r="CON266" s="277"/>
      <c r="COO266" s="277"/>
      <c r="COP266" s="277"/>
      <c r="COQ266" s="277"/>
      <c r="COR266" s="277"/>
      <c r="COS266" s="277"/>
      <c r="COT266" s="402"/>
      <c r="COU266" s="404"/>
      <c r="COV266" s="49"/>
      <c r="COW266" s="49"/>
      <c r="COX266" s="49"/>
      <c r="COY266" s="99"/>
      <c r="COZ266" s="98"/>
      <c r="CPA266" s="49"/>
      <c r="CPB266" s="405"/>
      <c r="CPC266" s="405"/>
      <c r="CPD266" s="277"/>
      <c r="CPE266" s="277"/>
      <c r="CPF266" s="277"/>
      <c r="CPG266" s="277"/>
      <c r="CPH266" s="277"/>
      <c r="CPI266" s="277"/>
      <c r="CPJ266" s="277"/>
      <c r="CPK266" s="277"/>
      <c r="CPL266" s="402"/>
      <c r="CPM266" s="404"/>
      <c r="CPN266" s="49"/>
      <c r="CPO266" s="49"/>
      <c r="CPP266" s="49"/>
      <c r="CPQ266" s="99"/>
      <c r="CPR266" s="98"/>
      <c r="CPS266" s="49"/>
      <c r="CPT266" s="405"/>
      <c r="CPU266" s="405"/>
      <c r="CPV266" s="277"/>
      <c r="CPW266" s="277"/>
      <c r="CPX266" s="277"/>
      <c r="CPY266" s="277"/>
      <c r="CPZ266" s="277"/>
      <c r="CQA266" s="277"/>
      <c r="CQB266" s="277"/>
      <c r="CQC266" s="277"/>
      <c r="CQD266" s="402"/>
      <c r="CQE266" s="404"/>
      <c r="CQF266" s="49"/>
      <c r="CQG266" s="49"/>
      <c r="CQH266" s="49"/>
      <c r="CQI266" s="99"/>
      <c r="CQJ266" s="98"/>
      <c r="CQK266" s="49"/>
      <c r="CQL266" s="405"/>
      <c r="CQM266" s="405"/>
      <c r="CQN266" s="277"/>
      <c r="CQO266" s="277"/>
      <c r="CQP266" s="277"/>
      <c r="CQQ266" s="277"/>
      <c r="CQR266" s="277"/>
      <c r="CQS266" s="277"/>
      <c r="CQT266" s="277"/>
      <c r="CQU266" s="277"/>
      <c r="CQV266" s="402"/>
      <c r="CQW266" s="404"/>
      <c r="CQX266" s="49"/>
      <c r="CQY266" s="49"/>
      <c r="CQZ266" s="49"/>
      <c r="CRA266" s="99"/>
      <c r="CRB266" s="98"/>
      <c r="CRC266" s="49"/>
      <c r="CRD266" s="405"/>
      <c r="CRE266" s="405"/>
      <c r="CRF266" s="277"/>
      <c r="CRG266" s="277"/>
      <c r="CRH266" s="277"/>
      <c r="CRI266" s="277"/>
      <c r="CRJ266" s="277"/>
      <c r="CRK266" s="277"/>
      <c r="CRL266" s="277"/>
      <c r="CRM266" s="277"/>
      <c r="CRN266" s="402"/>
      <c r="CRO266" s="404"/>
      <c r="CRP266" s="49"/>
      <c r="CRQ266" s="49"/>
      <c r="CRR266" s="49"/>
      <c r="CRS266" s="99"/>
      <c r="CRT266" s="98"/>
      <c r="CRU266" s="49"/>
      <c r="CRV266" s="405"/>
      <c r="CRW266" s="405"/>
      <c r="CRX266" s="277"/>
      <c r="CRY266" s="277"/>
      <c r="CRZ266" s="277"/>
      <c r="CSA266" s="277"/>
      <c r="CSB266" s="277"/>
      <c r="CSC266" s="277"/>
      <c r="CSD266" s="277"/>
      <c r="CSE266" s="277"/>
      <c r="CSF266" s="402"/>
      <c r="CSG266" s="404"/>
      <c r="CSH266" s="49"/>
      <c r="CSI266" s="49"/>
      <c r="CSJ266" s="49"/>
      <c r="CSK266" s="99"/>
      <c r="CSL266" s="98"/>
      <c r="CSM266" s="49"/>
      <c r="CSN266" s="405"/>
      <c r="CSO266" s="405"/>
      <c r="CSP266" s="277"/>
      <c r="CSQ266" s="277"/>
      <c r="CSR266" s="277"/>
      <c r="CSS266" s="277"/>
      <c r="CST266" s="277"/>
      <c r="CSU266" s="277"/>
      <c r="CSV266" s="277"/>
      <c r="CSW266" s="277"/>
      <c r="CSX266" s="402"/>
      <c r="CSY266" s="404"/>
      <c r="CSZ266" s="49"/>
      <c r="CTA266" s="49"/>
      <c r="CTB266" s="49"/>
      <c r="CTC266" s="99"/>
      <c r="CTD266" s="98"/>
      <c r="CTE266" s="49"/>
      <c r="CTF266" s="405"/>
      <c r="CTG266" s="405"/>
      <c r="CTH266" s="277"/>
      <c r="CTI266" s="277"/>
      <c r="CTJ266" s="277"/>
      <c r="CTK266" s="277"/>
      <c r="CTL266" s="277"/>
      <c r="CTM266" s="277"/>
      <c r="CTN266" s="277"/>
      <c r="CTO266" s="277"/>
      <c r="CTP266" s="402"/>
      <c r="CTQ266" s="404"/>
      <c r="CTR266" s="49"/>
      <c r="CTS266" s="49"/>
      <c r="CTT266" s="49"/>
      <c r="CTU266" s="99"/>
      <c r="CTV266" s="98"/>
      <c r="CTW266" s="49"/>
      <c r="CTX266" s="405"/>
      <c r="CTY266" s="405"/>
      <c r="CTZ266" s="277"/>
      <c r="CUA266" s="277"/>
      <c r="CUB266" s="277"/>
      <c r="CUC266" s="277"/>
      <c r="CUD266" s="277"/>
      <c r="CUE266" s="277"/>
      <c r="CUF266" s="277"/>
      <c r="CUG266" s="277"/>
      <c r="CUH266" s="402"/>
      <c r="CUI266" s="404"/>
      <c r="CUJ266" s="49"/>
      <c r="CUK266" s="49"/>
      <c r="CUL266" s="49"/>
      <c r="CUM266" s="99"/>
      <c r="CUN266" s="98"/>
      <c r="CUO266" s="49"/>
      <c r="CUP266" s="405"/>
      <c r="CUQ266" s="405"/>
      <c r="CUR266" s="277"/>
      <c r="CUS266" s="277"/>
      <c r="CUT266" s="277"/>
      <c r="CUU266" s="277"/>
      <c r="CUV266" s="277"/>
      <c r="CUW266" s="277"/>
      <c r="CUX266" s="277"/>
      <c r="CUY266" s="277"/>
      <c r="CUZ266" s="402"/>
      <c r="CVA266" s="404"/>
      <c r="CVB266" s="49"/>
      <c r="CVC266" s="49"/>
      <c r="CVD266" s="49"/>
      <c r="CVE266" s="99"/>
      <c r="CVF266" s="98"/>
      <c r="CVG266" s="49"/>
      <c r="CVH266" s="405"/>
      <c r="CVI266" s="405"/>
      <c r="CVJ266" s="277"/>
      <c r="CVK266" s="277"/>
      <c r="CVL266" s="277"/>
      <c r="CVM266" s="277"/>
      <c r="CVN266" s="277"/>
      <c r="CVO266" s="277"/>
      <c r="CVP266" s="277"/>
      <c r="CVQ266" s="277"/>
      <c r="CVR266" s="402"/>
      <c r="CVS266" s="404"/>
      <c r="CVT266" s="49"/>
      <c r="CVU266" s="49"/>
      <c r="CVV266" s="49"/>
      <c r="CVW266" s="99"/>
      <c r="CVX266" s="98"/>
      <c r="CVY266" s="49"/>
      <c r="CVZ266" s="405"/>
      <c r="CWA266" s="405"/>
      <c r="CWB266" s="277"/>
      <c r="CWC266" s="277"/>
      <c r="CWD266" s="277"/>
      <c r="CWE266" s="277"/>
      <c r="CWF266" s="277"/>
      <c r="CWG266" s="277"/>
      <c r="CWH266" s="277"/>
      <c r="CWI266" s="277"/>
      <c r="CWJ266" s="402"/>
      <c r="CWK266" s="404"/>
      <c r="CWL266" s="49"/>
      <c r="CWM266" s="49"/>
      <c r="CWN266" s="49"/>
      <c r="CWO266" s="99"/>
      <c r="CWP266" s="98"/>
      <c r="CWQ266" s="49"/>
      <c r="CWR266" s="405"/>
      <c r="CWS266" s="405"/>
      <c r="CWT266" s="277"/>
      <c r="CWU266" s="277"/>
      <c r="CWV266" s="277"/>
      <c r="CWW266" s="277"/>
      <c r="CWX266" s="277"/>
      <c r="CWY266" s="277"/>
      <c r="CWZ266" s="277"/>
      <c r="CXA266" s="277"/>
      <c r="CXB266" s="402"/>
      <c r="CXC266" s="404"/>
      <c r="CXD266" s="49"/>
      <c r="CXE266" s="49"/>
      <c r="CXF266" s="49"/>
      <c r="CXG266" s="99"/>
      <c r="CXH266" s="98"/>
      <c r="CXI266" s="49"/>
      <c r="CXJ266" s="405"/>
      <c r="CXK266" s="405"/>
      <c r="CXL266" s="277"/>
      <c r="CXM266" s="277"/>
      <c r="CXN266" s="277"/>
      <c r="CXO266" s="277"/>
      <c r="CXP266" s="277"/>
      <c r="CXQ266" s="277"/>
      <c r="CXR266" s="277"/>
      <c r="CXS266" s="277"/>
      <c r="CXT266" s="402"/>
      <c r="CXU266" s="404"/>
      <c r="CXV266" s="49"/>
      <c r="CXW266" s="49"/>
      <c r="CXX266" s="49"/>
      <c r="CXY266" s="99"/>
      <c r="CXZ266" s="98"/>
      <c r="CYA266" s="49"/>
      <c r="CYB266" s="405"/>
      <c r="CYC266" s="405"/>
      <c r="CYD266" s="277"/>
      <c r="CYE266" s="277"/>
      <c r="CYF266" s="277"/>
      <c r="CYG266" s="277"/>
      <c r="CYH266" s="277"/>
      <c r="CYI266" s="277"/>
      <c r="CYJ266" s="277"/>
      <c r="CYK266" s="277"/>
      <c r="CYL266" s="402"/>
      <c r="CYM266" s="404"/>
      <c r="CYN266" s="49"/>
      <c r="CYO266" s="49"/>
      <c r="CYP266" s="49"/>
      <c r="CYQ266" s="99"/>
      <c r="CYR266" s="98"/>
      <c r="CYS266" s="49"/>
      <c r="CYT266" s="405"/>
      <c r="CYU266" s="405"/>
      <c r="CYV266" s="277"/>
      <c r="CYW266" s="277"/>
      <c r="CYX266" s="277"/>
      <c r="CYY266" s="277"/>
      <c r="CYZ266" s="277"/>
      <c r="CZA266" s="277"/>
      <c r="CZB266" s="277"/>
      <c r="CZC266" s="277"/>
      <c r="CZD266" s="402"/>
      <c r="CZE266" s="404"/>
      <c r="CZF266" s="49"/>
      <c r="CZG266" s="49"/>
      <c r="CZH266" s="49"/>
      <c r="CZI266" s="99"/>
      <c r="CZJ266" s="98"/>
      <c r="CZK266" s="49"/>
      <c r="CZL266" s="405"/>
      <c r="CZM266" s="405"/>
      <c r="CZN266" s="277"/>
      <c r="CZO266" s="277"/>
      <c r="CZP266" s="277"/>
      <c r="CZQ266" s="277"/>
      <c r="CZR266" s="277"/>
      <c r="CZS266" s="277"/>
      <c r="CZT266" s="277"/>
      <c r="CZU266" s="277"/>
      <c r="CZV266" s="402"/>
      <c r="CZW266" s="404"/>
      <c r="CZX266" s="49"/>
      <c r="CZY266" s="49"/>
      <c r="CZZ266" s="49"/>
      <c r="DAA266" s="99"/>
      <c r="DAB266" s="98"/>
      <c r="DAC266" s="49"/>
      <c r="DAD266" s="405"/>
      <c r="DAE266" s="405"/>
      <c r="DAF266" s="277"/>
      <c r="DAG266" s="277"/>
      <c r="DAH266" s="277"/>
      <c r="DAI266" s="277"/>
      <c r="DAJ266" s="277"/>
      <c r="DAK266" s="277"/>
      <c r="DAL266" s="277"/>
      <c r="DAM266" s="277"/>
      <c r="DAN266" s="402"/>
      <c r="DAO266" s="404"/>
      <c r="DAP266" s="49"/>
      <c r="DAQ266" s="49"/>
      <c r="DAR266" s="49"/>
      <c r="DAS266" s="99"/>
      <c r="DAT266" s="98"/>
      <c r="DAU266" s="49"/>
      <c r="DAV266" s="405"/>
      <c r="DAW266" s="405"/>
      <c r="DAX266" s="277"/>
      <c r="DAY266" s="277"/>
      <c r="DAZ266" s="277"/>
      <c r="DBA266" s="277"/>
      <c r="DBB266" s="277"/>
      <c r="DBC266" s="277"/>
      <c r="DBD266" s="277"/>
      <c r="DBE266" s="277"/>
      <c r="DBF266" s="402"/>
      <c r="DBG266" s="404"/>
      <c r="DBH266" s="49"/>
      <c r="DBI266" s="49"/>
      <c r="DBJ266" s="49"/>
      <c r="DBK266" s="99"/>
      <c r="DBL266" s="98"/>
      <c r="DBM266" s="49"/>
      <c r="DBN266" s="405"/>
      <c r="DBO266" s="405"/>
      <c r="DBP266" s="277"/>
      <c r="DBQ266" s="277"/>
      <c r="DBR266" s="277"/>
      <c r="DBS266" s="277"/>
      <c r="DBT266" s="277"/>
      <c r="DBU266" s="277"/>
      <c r="DBV266" s="277"/>
      <c r="DBW266" s="277"/>
      <c r="DBX266" s="402"/>
      <c r="DBY266" s="404"/>
      <c r="DBZ266" s="49"/>
      <c r="DCA266" s="49"/>
      <c r="DCB266" s="49"/>
      <c r="DCC266" s="99"/>
      <c r="DCD266" s="98"/>
      <c r="DCE266" s="49"/>
      <c r="DCF266" s="405"/>
      <c r="DCG266" s="405"/>
      <c r="DCH266" s="277"/>
      <c r="DCI266" s="277"/>
      <c r="DCJ266" s="277"/>
      <c r="DCK266" s="277"/>
      <c r="DCL266" s="277"/>
      <c r="DCM266" s="277"/>
      <c r="DCN266" s="277"/>
      <c r="DCO266" s="277"/>
      <c r="DCP266" s="402"/>
      <c r="DCQ266" s="404"/>
      <c r="DCR266" s="49"/>
      <c r="DCS266" s="49"/>
      <c r="DCT266" s="49"/>
      <c r="DCU266" s="99"/>
      <c r="DCV266" s="98"/>
      <c r="DCW266" s="49"/>
      <c r="DCX266" s="405"/>
      <c r="DCY266" s="405"/>
      <c r="DCZ266" s="277"/>
      <c r="DDA266" s="277"/>
      <c r="DDB266" s="277"/>
      <c r="DDC266" s="277"/>
      <c r="DDD266" s="277"/>
      <c r="DDE266" s="277"/>
      <c r="DDF266" s="277"/>
      <c r="DDG266" s="277"/>
      <c r="DDH266" s="402"/>
      <c r="DDI266" s="404"/>
      <c r="DDJ266" s="49"/>
      <c r="DDK266" s="49"/>
      <c r="DDL266" s="49"/>
      <c r="DDM266" s="99"/>
      <c r="DDN266" s="98"/>
      <c r="DDO266" s="49"/>
      <c r="DDP266" s="405"/>
      <c r="DDQ266" s="405"/>
      <c r="DDR266" s="277"/>
      <c r="DDS266" s="277"/>
      <c r="DDT266" s="277"/>
      <c r="DDU266" s="277"/>
      <c r="DDV266" s="277"/>
      <c r="DDW266" s="277"/>
      <c r="DDX266" s="277"/>
      <c r="DDY266" s="277"/>
      <c r="DDZ266" s="402"/>
      <c r="DEA266" s="404"/>
      <c r="DEB266" s="49"/>
      <c r="DEC266" s="49"/>
      <c r="DED266" s="49"/>
      <c r="DEE266" s="99"/>
      <c r="DEF266" s="98"/>
      <c r="DEG266" s="49"/>
      <c r="DEH266" s="405"/>
      <c r="DEI266" s="405"/>
      <c r="DEJ266" s="277"/>
      <c r="DEK266" s="277"/>
      <c r="DEL266" s="277"/>
      <c r="DEM266" s="277"/>
      <c r="DEN266" s="277"/>
      <c r="DEO266" s="277"/>
      <c r="DEP266" s="277"/>
      <c r="DEQ266" s="277"/>
      <c r="DER266" s="402"/>
      <c r="DES266" s="404"/>
      <c r="DET266" s="49"/>
      <c r="DEU266" s="49"/>
      <c r="DEV266" s="49"/>
      <c r="DEW266" s="99"/>
      <c r="DEX266" s="98"/>
      <c r="DEY266" s="49"/>
      <c r="DEZ266" s="405"/>
      <c r="DFA266" s="405"/>
      <c r="DFB266" s="277"/>
      <c r="DFC266" s="277"/>
      <c r="DFD266" s="277"/>
      <c r="DFE266" s="277"/>
      <c r="DFF266" s="277"/>
      <c r="DFG266" s="277"/>
      <c r="DFH266" s="277"/>
      <c r="DFI266" s="277"/>
      <c r="DFJ266" s="402"/>
      <c r="DFK266" s="404"/>
      <c r="DFL266" s="49"/>
      <c r="DFM266" s="49"/>
      <c r="DFN266" s="49"/>
      <c r="DFO266" s="99"/>
      <c r="DFP266" s="98"/>
      <c r="DFQ266" s="49"/>
      <c r="DFR266" s="405"/>
      <c r="DFS266" s="405"/>
      <c r="DFT266" s="277"/>
      <c r="DFU266" s="277"/>
      <c r="DFV266" s="277"/>
      <c r="DFW266" s="277"/>
      <c r="DFX266" s="277"/>
      <c r="DFY266" s="277"/>
      <c r="DFZ266" s="277"/>
      <c r="DGA266" s="277"/>
      <c r="DGB266" s="402"/>
      <c r="DGC266" s="404"/>
      <c r="DGD266" s="49"/>
      <c r="DGE266" s="49"/>
      <c r="DGF266" s="49"/>
      <c r="DGG266" s="99"/>
      <c r="DGH266" s="98"/>
      <c r="DGI266" s="49"/>
      <c r="DGJ266" s="405"/>
      <c r="DGK266" s="405"/>
      <c r="DGL266" s="277"/>
      <c r="DGM266" s="277"/>
      <c r="DGN266" s="277"/>
      <c r="DGO266" s="277"/>
      <c r="DGP266" s="277"/>
      <c r="DGQ266" s="277"/>
      <c r="DGR266" s="277"/>
      <c r="DGS266" s="277"/>
      <c r="DGT266" s="402"/>
      <c r="DGU266" s="404"/>
      <c r="DGV266" s="49"/>
      <c r="DGW266" s="49"/>
      <c r="DGX266" s="49"/>
      <c r="DGY266" s="99"/>
      <c r="DGZ266" s="98"/>
      <c r="DHA266" s="49"/>
      <c r="DHB266" s="405"/>
      <c r="DHC266" s="405"/>
      <c r="DHD266" s="277"/>
      <c r="DHE266" s="277"/>
      <c r="DHF266" s="277"/>
      <c r="DHG266" s="277"/>
      <c r="DHH266" s="277"/>
      <c r="DHI266" s="277"/>
      <c r="DHJ266" s="277"/>
      <c r="DHK266" s="277"/>
      <c r="DHL266" s="402"/>
      <c r="DHM266" s="404"/>
      <c r="DHN266" s="49"/>
      <c r="DHO266" s="49"/>
      <c r="DHP266" s="49"/>
      <c r="DHQ266" s="99"/>
      <c r="DHR266" s="98"/>
      <c r="DHS266" s="49"/>
      <c r="DHT266" s="405"/>
      <c r="DHU266" s="405"/>
      <c r="DHV266" s="277"/>
      <c r="DHW266" s="277"/>
      <c r="DHX266" s="277"/>
      <c r="DHY266" s="277"/>
      <c r="DHZ266" s="277"/>
      <c r="DIA266" s="277"/>
      <c r="DIB266" s="277"/>
      <c r="DIC266" s="277"/>
      <c r="DID266" s="402"/>
      <c r="DIE266" s="404"/>
      <c r="DIF266" s="49"/>
      <c r="DIG266" s="49"/>
      <c r="DIH266" s="49"/>
      <c r="DII266" s="99"/>
      <c r="DIJ266" s="98"/>
      <c r="DIK266" s="49"/>
      <c r="DIL266" s="405"/>
      <c r="DIM266" s="405"/>
      <c r="DIN266" s="277"/>
      <c r="DIO266" s="277"/>
      <c r="DIP266" s="277"/>
      <c r="DIQ266" s="277"/>
      <c r="DIR266" s="277"/>
      <c r="DIS266" s="277"/>
      <c r="DIT266" s="277"/>
      <c r="DIU266" s="277"/>
      <c r="DIV266" s="402"/>
      <c r="DIW266" s="404"/>
      <c r="DIX266" s="49"/>
      <c r="DIY266" s="49"/>
      <c r="DIZ266" s="49"/>
      <c r="DJA266" s="99"/>
      <c r="DJB266" s="98"/>
      <c r="DJC266" s="49"/>
      <c r="DJD266" s="405"/>
      <c r="DJE266" s="405"/>
      <c r="DJF266" s="277"/>
      <c r="DJG266" s="277"/>
      <c r="DJH266" s="277"/>
      <c r="DJI266" s="277"/>
      <c r="DJJ266" s="277"/>
      <c r="DJK266" s="277"/>
      <c r="DJL266" s="277"/>
      <c r="DJM266" s="277"/>
      <c r="DJN266" s="402"/>
      <c r="DJO266" s="404"/>
      <c r="DJP266" s="49"/>
      <c r="DJQ266" s="49"/>
      <c r="DJR266" s="49"/>
      <c r="DJS266" s="99"/>
      <c r="DJT266" s="98"/>
      <c r="DJU266" s="49"/>
      <c r="DJV266" s="405"/>
      <c r="DJW266" s="405"/>
      <c r="DJX266" s="277"/>
      <c r="DJY266" s="277"/>
      <c r="DJZ266" s="277"/>
      <c r="DKA266" s="277"/>
      <c r="DKB266" s="277"/>
      <c r="DKC266" s="277"/>
      <c r="DKD266" s="277"/>
      <c r="DKE266" s="277"/>
      <c r="DKF266" s="402"/>
      <c r="DKG266" s="404"/>
      <c r="DKH266" s="49"/>
      <c r="DKI266" s="49"/>
      <c r="DKJ266" s="49"/>
      <c r="DKK266" s="99"/>
      <c r="DKL266" s="98"/>
      <c r="DKM266" s="49"/>
      <c r="DKN266" s="405"/>
      <c r="DKO266" s="405"/>
      <c r="DKP266" s="277"/>
      <c r="DKQ266" s="277"/>
      <c r="DKR266" s="277"/>
      <c r="DKS266" s="277"/>
      <c r="DKT266" s="277"/>
      <c r="DKU266" s="277"/>
      <c r="DKV266" s="277"/>
      <c r="DKW266" s="277"/>
      <c r="DKX266" s="402"/>
      <c r="DKY266" s="404"/>
      <c r="DKZ266" s="49"/>
      <c r="DLA266" s="49"/>
      <c r="DLB266" s="49"/>
      <c r="DLC266" s="99"/>
      <c r="DLD266" s="98"/>
      <c r="DLE266" s="49"/>
      <c r="DLF266" s="405"/>
      <c r="DLG266" s="405"/>
      <c r="DLH266" s="277"/>
      <c r="DLI266" s="277"/>
      <c r="DLJ266" s="277"/>
      <c r="DLK266" s="277"/>
      <c r="DLL266" s="277"/>
      <c r="DLM266" s="277"/>
      <c r="DLN266" s="277"/>
      <c r="DLO266" s="277"/>
      <c r="DLP266" s="402"/>
      <c r="DLQ266" s="404"/>
      <c r="DLR266" s="49"/>
      <c r="DLS266" s="49"/>
      <c r="DLT266" s="49"/>
      <c r="DLU266" s="99"/>
      <c r="DLV266" s="98"/>
      <c r="DLW266" s="49"/>
      <c r="DLX266" s="405"/>
      <c r="DLY266" s="405"/>
      <c r="DLZ266" s="277"/>
      <c r="DMA266" s="277"/>
      <c r="DMB266" s="277"/>
      <c r="DMC266" s="277"/>
      <c r="DMD266" s="277"/>
      <c r="DME266" s="277"/>
      <c r="DMF266" s="277"/>
      <c r="DMG266" s="277"/>
      <c r="DMH266" s="402"/>
      <c r="DMI266" s="404"/>
      <c r="DMJ266" s="49"/>
      <c r="DMK266" s="49"/>
      <c r="DML266" s="49"/>
      <c r="DMM266" s="99"/>
      <c r="DMN266" s="98"/>
      <c r="DMO266" s="49"/>
      <c r="DMP266" s="405"/>
      <c r="DMQ266" s="405"/>
      <c r="DMR266" s="277"/>
      <c r="DMS266" s="277"/>
      <c r="DMT266" s="277"/>
      <c r="DMU266" s="277"/>
      <c r="DMV266" s="277"/>
      <c r="DMW266" s="277"/>
      <c r="DMX266" s="277"/>
      <c r="DMY266" s="277"/>
      <c r="DMZ266" s="402"/>
      <c r="DNA266" s="404"/>
      <c r="DNB266" s="49"/>
      <c r="DNC266" s="49"/>
      <c r="DND266" s="49"/>
      <c r="DNE266" s="99"/>
      <c r="DNF266" s="98"/>
      <c r="DNG266" s="49"/>
      <c r="DNH266" s="405"/>
      <c r="DNI266" s="405"/>
      <c r="DNJ266" s="277"/>
      <c r="DNK266" s="277"/>
      <c r="DNL266" s="277"/>
      <c r="DNM266" s="277"/>
      <c r="DNN266" s="277"/>
      <c r="DNO266" s="277"/>
      <c r="DNP266" s="277"/>
      <c r="DNQ266" s="277"/>
      <c r="DNR266" s="402"/>
      <c r="DNS266" s="404"/>
      <c r="DNT266" s="49"/>
      <c r="DNU266" s="49"/>
      <c r="DNV266" s="49"/>
      <c r="DNW266" s="99"/>
      <c r="DNX266" s="98"/>
      <c r="DNY266" s="49"/>
      <c r="DNZ266" s="405"/>
      <c r="DOA266" s="405"/>
      <c r="DOB266" s="277"/>
      <c r="DOC266" s="277"/>
      <c r="DOD266" s="277"/>
      <c r="DOE266" s="277"/>
      <c r="DOF266" s="277"/>
      <c r="DOG266" s="277"/>
      <c r="DOH266" s="277"/>
      <c r="DOI266" s="277"/>
      <c r="DOJ266" s="402"/>
      <c r="DOK266" s="404"/>
      <c r="DOL266" s="49"/>
      <c r="DOM266" s="49"/>
      <c r="DON266" s="49"/>
      <c r="DOO266" s="99"/>
      <c r="DOP266" s="98"/>
      <c r="DOQ266" s="49"/>
      <c r="DOR266" s="405"/>
      <c r="DOS266" s="405"/>
      <c r="DOT266" s="277"/>
      <c r="DOU266" s="277"/>
      <c r="DOV266" s="277"/>
      <c r="DOW266" s="277"/>
      <c r="DOX266" s="277"/>
      <c r="DOY266" s="277"/>
      <c r="DOZ266" s="277"/>
      <c r="DPA266" s="277"/>
      <c r="DPB266" s="402"/>
      <c r="DPC266" s="404"/>
      <c r="DPD266" s="49"/>
      <c r="DPE266" s="49"/>
      <c r="DPF266" s="49"/>
      <c r="DPG266" s="99"/>
      <c r="DPH266" s="98"/>
      <c r="DPI266" s="49"/>
      <c r="DPJ266" s="405"/>
      <c r="DPK266" s="405"/>
      <c r="DPL266" s="277"/>
      <c r="DPM266" s="277"/>
      <c r="DPN266" s="277"/>
      <c r="DPO266" s="277"/>
      <c r="DPP266" s="277"/>
      <c r="DPQ266" s="277"/>
      <c r="DPR266" s="277"/>
      <c r="DPS266" s="277"/>
      <c r="DPT266" s="402"/>
      <c r="DPU266" s="404"/>
      <c r="DPV266" s="49"/>
      <c r="DPW266" s="49"/>
      <c r="DPX266" s="49"/>
      <c r="DPY266" s="99"/>
      <c r="DPZ266" s="98"/>
      <c r="DQA266" s="49"/>
      <c r="DQB266" s="405"/>
      <c r="DQC266" s="405"/>
      <c r="DQD266" s="277"/>
      <c r="DQE266" s="277"/>
      <c r="DQF266" s="277"/>
      <c r="DQG266" s="277"/>
      <c r="DQH266" s="277"/>
      <c r="DQI266" s="277"/>
      <c r="DQJ266" s="277"/>
      <c r="DQK266" s="277"/>
      <c r="DQL266" s="402"/>
      <c r="DQM266" s="404"/>
      <c r="DQN266" s="49"/>
      <c r="DQO266" s="49"/>
      <c r="DQP266" s="49"/>
      <c r="DQQ266" s="99"/>
      <c r="DQR266" s="98"/>
      <c r="DQS266" s="49"/>
      <c r="DQT266" s="405"/>
      <c r="DQU266" s="405"/>
      <c r="DQV266" s="277"/>
      <c r="DQW266" s="277"/>
      <c r="DQX266" s="277"/>
      <c r="DQY266" s="277"/>
      <c r="DQZ266" s="277"/>
      <c r="DRA266" s="277"/>
      <c r="DRB266" s="277"/>
      <c r="DRC266" s="277"/>
      <c r="DRD266" s="402"/>
      <c r="DRE266" s="404"/>
      <c r="DRF266" s="49"/>
      <c r="DRG266" s="49"/>
      <c r="DRH266" s="49"/>
      <c r="DRI266" s="99"/>
      <c r="DRJ266" s="98"/>
      <c r="DRK266" s="49"/>
      <c r="DRL266" s="405"/>
      <c r="DRM266" s="405"/>
      <c r="DRN266" s="277"/>
      <c r="DRO266" s="277"/>
      <c r="DRP266" s="277"/>
      <c r="DRQ266" s="277"/>
      <c r="DRR266" s="277"/>
      <c r="DRS266" s="277"/>
      <c r="DRT266" s="277"/>
      <c r="DRU266" s="277"/>
      <c r="DRV266" s="402"/>
      <c r="DRW266" s="404"/>
      <c r="DRX266" s="49"/>
      <c r="DRY266" s="49"/>
      <c r="DRZ266" s="49"/>
      <c r="DSA266" s="99"/>
      <c r="DSB266" s="98"/>
      <c r="DSC266" s="49"/>
      <c r="DSD266" s="405"/>
      <c r="DSE266" s="405"/>
      <c r="DSF266" s="277"/>
      <c r="DSG266" s="277"/>
      <c r="DSH266" s="277"/>
      <c r="DSI266" s="277"/>
      <c r="DSJ266" s="277"/>
      <c r="DSK266" s="277"/>
      <c r="DSL266" s="277"/>
      <c r="DSM266" s="277"/>
      <c r="DSN266" s="402"/>
      <c r="DSO266" s="404"/>
      <c r="DSP266" s="49"/>
      <c r="DSQ266" s="49"/>
      <c r="DSR266" s="49"/>
      <c r="DSS266" s="99"/>
      <c r="DST266" s="98"/>
      <c r="DSU266" s="49"/>
      <c r="DSV266" s="405"/>
      <c r="DSW266" s="405"/>
      <c r="DSX266" s="277"/>
      <c r="DSY266" s="277"/>
      <c r="DSZ266" s="277"/>
      <c r="DTA266" s="277"/>
      <c r="DTB266" s="277"/>
      <c r="DTC266" s="277"/>
      <c r="DTD266" s="277"/>
      <c r="DTE266" s="277"/>
      <c r="DTF266" s="402"/>
      <c r="DTG266" s="404"/>
      <c r="DTH266" s="49"/>
      <c r="DTI266" s="49"/>
      <c r="DTJ266" s="49"/>
      <c r="DTK266" s="99"/>
      <c r="DTL266" s="98"/>
      <c r="DTM266" s="49"/>
      <c r="DTN266" s="405"/>
      <c r="DTO266" s="405"/>
      <c r="DTP266" s="277"/>
      <c r="DTQ266" s="277"/>
      <c r="DTR266" s="277"/>
      <c r="DTS266" s="277"/>
      <c r="DTT266" s="277"/>
      <c r="DTU266" s="277"/>
      <c r="DTV266" s="277"/>
      <c r="DTW266" s="277"/>
      <c r="DTX266" s="402"/>
      <c r="DTY266" s="404"/>
      <c r="DTZ266" s="49"/>
      <c r="DUA266" s="49"/>
      <c r="DUB266" s="49"/>
      <c r="DUC266" s="99"/>
      <c r="DUD266" s="98"/>
      <c r="DUE266" s="49"/>
      <c r="DUF266" s="405"/>
      <c r="DUG266" s="405"/>
      <c r="DUH266" s="277"/>
      <c r="DUI266" s="277"/>
      <c r="DUJ266" s="277"/>
      <c r="DUK266" s="277"/>
      <c r="DUL266" s="277"/>
      <c r="DUM266" s="277"/>
      <c r="DUN266" s="277"/>
      <c r="DUO266" s="277"/>
      <c r="DUP266" s="402"/>
      <c r="DUQ266" s="404"/>
      <c r="DUR266" s="49"/>
      <c r="DUS266" s="49"/>
      <c r="DUT266" s="49"/>
      <c r="DUU266" s="99"/>
      <c r="DUV266" s="98"/>
      <c r="DUW266" s="49"/>
      <c r="DUX266" s="405"/>
      <c r="DUY266" s="405"/>
      <c r="DUZ266" s="277"/>
      <c r="DVA266" s="277"/>
      <c r="DVB266" s="277"/>
      <c r="DVC266" s="277"/>
      <c r="DVD266" s="277"/>
      <c r="DVE266" s="277"/>
      <c r="DVF266" s="277"/>
      <c r="DVG266" s="277"/>
      <c r="DVH266" s="402"/>
      <c r="DVI266" s="404"/>
      <c r="DVJ266" s="49"/>
      <c r="DVK266" s="49"/>
      <c r="DVL266" s="49"/>
      <c r="DVM266" s="99"/>
      <c r="DVN266" s="98"/>
      <c r="DVO266" s="49"/>
      <c r="DVP266" s="405"/>
      <c r="DVQ266" s="405"/>
      <c r="DVR266" s="277"/>
      <c r="DVS266" s="277"/>
      <c r="DVT266" s="277"/>
      <c r="DVU266" s="277"/>
      <c r="DVV266" s="277"/>
      <c r="DVW266" s="277"/>
      <c r="DVX266" s="277"/>
      <c r="DVY266" s="277"/>
      <c r="DVZ266" s="402"/>
      <c r="DWA266" s="404"/>
      <c r="DWB266" s="49"/>
      <c r="DWC266" s="49"/>
      <c r="DWD266" s="49"/>
      <c r="DWE266" s="99"/>
      <c r="DWF266" s="98"/>
      <c r="DWG266" s="49"/>
      <c r="DWH266" s="405"/>
      <c r="DWI266" s="405"/>
      <c r="DWJ266" s="277"/>
      <c r="DWK266" s="277"/>
      <c r="DWL266" s="277"/>
      <c r="DWM266" s="277"/>
      <c r="DWN266" s="277"/>
      <c r="DWO266" s="277"/>
      <c r="DWP266" s="277"/>
      <c r="DWQ266" s="277"/>
      <c r="DWR266" s="402"/>
      <c r="DWS266" s="404"/>
      <c r="DWT266" s="49"/>
      <c r="DWU266" s="49"/>
      <c r="DWV266" s="49"/>
      <c r="DWW266" s="99"/>
      <c r="DWX266" s="98"/>
      <c r="DWY266" s="49"/>
      <c r="DWZ266" s="405"/>
      <c r="DXA266" s="405"/>
      <c r="DXB266" s="277"/>
      <c r="DXC266" s="277"/>
      <c r="DXD266" s="277"/>
      <c r="DXE266" s="277"/>
      <c r="DXF266" s="277"/>
      <c r="DXG266" s="277"/>
      <c r="DXH266" s="277"/>
      <c r="DXI266" s="277"/>
      <c r="DXJ266" s="402"/>
      <c r="DXK266" s="404"/>
      <c r="DXL266" s="49"/>
      <c r="DXM266" s="49"/>
      <c r="DXN266" s="49"/>
      <c r="DXO266" s="99"/>
      <c r="DXP266" s="98"/>
      <c r="DXQ266" s="49"/>
      <c r="DXR266" s="405"/>
      <c r="DXS266" s="405"/>
      <c r="DXT266" s="277"/>
      <c r="DXU266" s="277"/>
      <c r="DXV266" s="277"/>
      <c r="DXW266" s="277"/>
      <c r="DXX266" s="277"/>
      <c r="DXY266" s="277"/>
      <c r="DXZ266" s="277"/>
      <c r="DYA266" s="277"/>
      <c r="DYB266" s="402"/>
      <c r="DYC266" s="404"/>
      <c r="DYD266" s="49"/>
      <c r="DYE266" s="49"/>
      <c r="DYF266" s="49"/>
      <c r="DYG266" s="99"/>
      <c r="DYH266" s="98"/>
      <c r="DYI266" s="49"/>
      <c r="DYJ266" s="405"/>
      <c r="DYK266" s="405"/>
      <c r="DYL266" s="277"/>
      <c r="DYM266" s="277"/>
      <c r="DYN266" s="277"/>
      <c r="DYO266" s="277"/>
      <c r="DYP266" s="277"/>
      <c r="DYQ266" s="277"/>
      <c r="DYR266" s="277"/>
      <c r="DYS266" s="277"/>
      <c r="DYT266" s="402"/>
      <c r="DYU266" s="404"/>
      <c r="DYV266" s="49"/>
      <c r="DYW266" s="49"/>
      <c r="DYX266" s="49"/>
      <c r="DYY266" s="99"/>
      <c r="DYZ266" s="98"/>
      <c r="DZA266" s="49"/>
      <c r="DZB266" s="405"/>
      <c r="DZC266" s="405"/>
      <c r="DZD266" s="277"/>
      <c r="DZE266" s="277"/>
      <c r="DZF266" s="277"/>
      <c r="DZG266" s="277"/>
      <c r="DZH266" s="277"/>
      <c r="DZI266" s="277"/>
      <c r="DZJ266" s="277"/>
      <c r="DZK266" s="277"/>
      <c r="DZL266" s="402"/>
      <c r="DZM266" s="404"/>
      <c r="DZN266" s="49"/>
      <c r="DZO266" s="49"/>
      <c r="DZP266" s="49"/>
      <c r="DZQ266" s="99"/>
      <c r="DZR266" s="98"/>
      <c r="DZS266" s="49"/>
      <c r="DZT266" s="405"/>
      <c r="DZU266" s="405"/>
      <c r="DZV266" s="277"/>
      <c r="DZW266" s="277"/>
      <c r="DZX266" s="277"/>
      <c r="DZY266" s="277"/>
      <c r="DZZ266" s="277"/>
      <c r="EAA266" s="277"/>
      <c r="EAB266" s="277"/>
      <c r="EAC266" s="277"/>
      <c r="EAD266" s="402"/>
      <c r="EAE266" s="404"/>
      <c r="EAF266" s="49"/>
      <c r="EAG266" s="49"/>
      <c r="EAH266" s="49"/>
      <c r="EAI266" s="99"/>
      <c r="EAJ266" s="98"/>
      <c r="EAK266" s="49"/>
      <c r="EAL266" s="405"/>
      <c r="EAM266" s="405"/>
      <c r="EAN266" s="277"/>
      <c r="EAO266" s="277"/>
      <c r="EAP266" s="277"/>
      <c r="EAQ266" s="277"/>
      <c r="EAR266" s="277"/>
      <c r="EAS266" s="277"/>
      <c r="EAT266" s="277"/>
      <c r="EAU266" s="277"/>
      <c r="EAV266" s="402"/>
      <c r="EAW266" s="404"/>
      <c r="EAX266" s="49"/>
      <c r="EAY266" s="49"/>
      <c r="EAZ266" s="49"/>
      <c r="EBA266" s="99"/>
      <c r="EBB266" s="98"/>
      <c r="EBC266" s="49"/>
      <c r="EBD266" s="405"/>
      <c r="EBE266" s="405"/>
      <c r="EBF266" s="277"/>
      <c r="EBG266" s="277"/>
      <c r="EBH266" s="277"/>
      <c r="EBI266" s="277"/>
      <c r="EBJ266" s="277"/>
      <c r="EBK266" s="277"/>
      <c r="EBL266" s="277"/>
      <c r="EBM266" s="277"/>
      <c r="EBN266" s="402"/>
      <c r="EBO266" s="404"/>
      <c r="EBP266" s="49"/>
      <c r="EBQ266" s="49"/>
      <c r="EBR266" s="49"/>
      <c r="EBS266" s="99"/>
      <c r="EBT266" s="98"/>
      <c r="EBU266" s="49"/>
      <c r="EBV266" s="405"/>
      <c r="EBW266" s="405"/>
      <c r="EBX266" s="277"/>
      <c r="EBY266" s="277"/>
      <c r="EBZ266" s="277"/>
      <c r="ECA266" s="277"/>
      <c r="ECB266" s="277"/>
      <c r="ECC266" s="277"/>
      <c r="ECD266" s="277"/>
      <c r="ECE266" s="277"/>
      <c r="ECF266" s="402"/>
      <c r="ECG266" s="404"/>
      <c r="ECH266" s="49"/>
      <c r="ECI266" s="49"/>
      <c r="ECJ266" s="49"/>
      <c r="ECK266" s="99"/>
      <c r="ECL266" s="98"/>
      <c r="ECM266" s="49"/>
      <c r="ECN266" s="405"/>
      <c r="ECO266" s="405"/>
      <c r="ECP266" s="277"/>
      <c r="ECQ266" s="277"/>
      <c r="ECR266" s="277"/>
      <c r="ECS266" s="277"/>
      <c r="ECT266" s="277"/>
      <c r="ECU266" s="277"/>
      <c r="ECV266" s="277"/>
      <c r="ECW266" s="277"/>
      <c r="ECX266" s="402"/>
      <c r="ECY266" s="404"/>
      <c r="ECZ266" s="49"/>
      <c r="EDA266" s="49"/>
      <c r="EDB266" s="49"/>
      <c r="EDC266" s="99"/>
      <c r="EDD266" s="98"/>
      <c r="EDE266" s="49"/>
      <c r="EDF266" s="405"/>
      <c r="EDG266" s="405"/>
      <c r="EDH266" s="277"/>
      <c r="EDI266" s="277"/>
      <c r="EDJ266" s="277"/>
      <c r="EDK266" s="277"/>
      <c r="EDL266" s="277"/>
      <c r="EDM266" s="277"/>
      <c r="EDN266" s="277"/>
      <c r="EDO266" s="277"/>
      <c r="EDP266" s="402"/>
      <c r="EDQ266" s="404"/>
      <c r="EDR266" s="49"/>
      <c r="EDS266" s="49"/>
      <c r="EDT266" s="49"/>
      <c r="EDU266" s="99"/>
      <c r="EDV266" s="98"/>
      <c r="EDW266" s="49"/>
      <c r="EDX266" s="405"/>
      <c r="EDY266" s="405"/>
      <c r="EDZ266" s="277"/>
      <c r="EEA266" s="277"/>
      <c r="EEB266" s="277"/>
      <c r="EEC266" s="277"/>
      <c r="EED266" s="277"/>
      <c r="EEE266" s="277"/>
      <c r="EEF266" s="277"/>
      <c r="EEG266" s="277"/>
      <c r="EEH266" s="402"/>
      <c r="EEI266" s="404"/>
      <c r="EEJ266" s="49"/>
      <c r="EEK266" s="49"/>
      <c r="EEL266" s="49"/>
      <c r="EEM266" s="99"/>
      <c r="EEN266" s="98"/>
      <c r="EEO266" s="49"/>
      <c r="EEP266" s="405"/>
      <c r="EEQ266" s="405"/>
      <c r="EER266" s="277"/>
      <c r="EES266" s="277"/>
      <c r="EET266" s="277"/>
      <c r="EEU266" s="277"/>
      <c r="EEV266" s="277"/>
      <c r="EEW266" s="277"/>
      <c r="EEX266" s="277"/>
      <c r="EEY266" s="277"/>
      <c r="EEZ266" s="402"/>
      <c r="EFA266" s="404"/>
      <c r="EFB266" s="49"/>
      <c r="EFC266" s="49"/>
      <c r="EFD266" s="49"/>
      <c r="EFE266" s="99"/>
      <c r="EFF266" s="98"/>
      <c r="EFG266" s="49"/>
      <c r="EFH266" s="405"/>
      <c r="EFI266" s="405"/>
      <c r="EFJ266" s="277"/>
      <c r="EFK266" s="277"/>
      <c r="EFL266" s="277"/>
      <c r="EFM266" s="277"/>
      <c r="EFN266" s="277"/>
      <c r="EFO266" s="277"/>
      <c r="EFP266" s="277"/>
      <c r="EFQ266" s="277"/>
      <c r="EFR266" s="402"/>
      <c r="EFS266" s="404"/>
      <c r="EFT266" s="49"/>
      <c r="EFU266" s="49"/>
      <c r="EFV266" s="49"/>
      <c r="EFW266" s="99"/>
      <c r="EFX266" s="98"/>
      <c r="EFY266" s="49"/>
      <c r="EFZ266" s="405"/>
      <c r="EGA266" s="405"/>
      <c r="EGB266" s="277"/>
      <c r="EGC266" s="277"/>
      <c r="EGD266" s="277"/>
      <c r="EGE266" s="277"/>
      <c r="EGF266" s="277"/>
      <c r="EGG266" s="277"/>
      <c r="EGH266" s="277"/>
      <c r="EGI266" s="277"/>
      <c r="EGJ266" s="402"/>
      <c r="EGK266" s="404"/>
      <c r="EGL266" s="49"/>
      <c r="EGM266" s="49"/>
      <c r="EGN266" s="49"/>
      <c r="EGO266" s="99"/>
      <c r="EGP266" s="98"/>
      <c r="EGQ266" s="49"/>
      <c r="EGR266" s="405"/>
      <c r="EGS266" s="405"/>
      <c r="EGT266" s="277"/>
      <c r="EGU266" s="277"/>
      <c r="EGV266" s="277"/>
      <c r="EGW266" s="277"/>
      <c r="EGX266" s="277"/>
      <c r="EGY266" s="277"/>
      <c r="EGZ266" s="277"/>
      <c r="EHA266" s="277"/>
      <c r="EHB266" s="402"/>
      <c r="EHC266" s="404"/>
      <c r="EHD266" s="49"/>
      <c r="EHE266" s="49"/>
      <c r="EHF266" s="49"/>
      <c r="EHG266" s="99"/>
      <c r="EHH266" s="98"/>
      <c r="EHI266" s="49"/>
      <c r="EHJ266" s="405"/>
      <c r="EHK266" s="405"/>
      <c r="EHL266" s="277"/>
      <c r="EHM266" s="277"/>
      <c r="EHN266" s="277"/>
      <c r="EHO266" s="277"/>
      <c r="EHP266" s="277"/>
      <c r="EHQ266" s="277"/>
      <c r="EHR266" s="277"/>
      <c r="EHS266" s="277"/>
      <c r="EHT266" s="402"/>
      <c r="EHU266" s="404"/>
      <c r="EHV266" s="49"/>
      <c r="EHW266" s="49"/>
      <c r="EHX266" s="49"/>
      <c r="EHY266" s="99"/>
      <c r="EHZ266" s="98"/>
      <c r="EIA266" s="49"/>
      <c r="EIB266" s="405"/>
      <c r="EIC266" s="405"/>
      <c r="EID266" s="277"/>
      <c r="EIE266" s="277"/>
      <c r="EIF266" s="277"/>
      <c r="EIG266" s="277"/>
      <c r="EIH266" s="277"/>
      <c r="EII266" s="277"/>
      <c r="EIJ266" s="277"/>
      <c r="EIK266" s="277"/>
      <c r="EIL266" s="402"/>
      <c r="EIM266" s="404"/>
      <c r="EIN266" s="49"/>
      <c r="EIO266" s="49"/>
      <c r="EIP266" s="49"/>
      <c r="EIQ266" s="99"/>
      <c r="EIR266" s="98"/>
      <c r="EIS266" s="49"/>
      <c r="EIT266" s="405"/>
      <c r="EIU266" s="405"/>
      <c r="EIV266" s="277"/>
      <c r="EIW266" s="277"/>
      <c r="EIX266" s="277"/>
      <c r="EIY266" s="277"/>
      <c r="EIZ266" s="277"/>
      <c r="EJA266" s="277"/>
      <c r="EJB266" s="277"/>
      <c r="EJC266" s="277"/>
      <c r="EJD266" s="402"/>
      <c r="EJE266" s="404"/>
      <c r="EJF266" s="49"/>
      <c r="EJG266" s="49"/>
      <c r="EJH266" s="49"/>
      <c r="EJI266" s="99"/>
      <c r="EJJ266" s="98"/>
      <c r="EJK266" s="49"/>
      <c r="EJL266" s="405"/>
      <c r="EJM266" s="405"/>
      <c r="EJN266" s="277"/>
      <c r="EJO266" s="277"/>
      <c r="EJP266" s="277"/>
      <c r="EJQ266" s="277"/>
      <c r="EJR266" s="277"/>
      <c r="EJS266" s="277"/>
      <c r="EJT266" s="277"/>
      <c r="EJU266" s="277"/>
      <c r="EJV266" s="402"/>
      <c r="EJW266" s="404"/>
      <c r="EJX266" s="49"/>
      <c r="EJY266" s="49"/>
      <c r="EJZ266" s="49"/>
      <c r="EKA266" s="99"/>
      <c r="EKB266" s="98"/>
      <c r="EKC266" s="49"/>
      <c r="EKD266" s="405"/>
      <c r="EKE266" s="405"/>
      <c r="EKF266" s="277"/>
      <c r="EKG266" s="277"/>
      <c r="EKH266" s="277"/>
      <c r="EKI266" s="277"/>
      <c r="EKJ266" s="277"/>
      <c r="EKK266" s="277"/>
      <c r="EKL266" s="277"/>
      <c r="EKM266" s="277"/>
      <c r="EKN266" s="402"/>
      <c r="EKO266" s="404"/>
      <c r="EKP266" s="49"/>
      <c r="EKQ266" s="49"/>
      <c r="EKR266" s="49"/>
      <c r="EKS266" s="99"/>
      <c r="EKT266" s="98"/>
      <c r="EKU266" s="49"/>
      <c r="EKV266" s="405"/>
      <c r="EKW266" s="405"/>
      <c r="EKX266" s="277"/>
      <c r="EKY266" s="277"/>
      <c r="EKZ266" s="277"/>
      <c r="ELA266" s="277"/>
      <c r="ELB266" s="277"/>
      <c r="ELC266" s="277"/>
      <c r="ELD266" s="277"/>
      <c r="ELE266" s="277"/>
      <c r="ELF266" s="402"/>
      <c r="ELG266" s="404"/>
      <c r="ELH266" s="49"/>
      <c r="ELI266" s="49"/>
      <c r="ELJ266" s="49"/>
      <c r="ELK266" s="99"/>
      <c r="ELL266" s="98"/>
      <c r="ELM266" s="49"/>
      <c r="ELN266" s="405"/>
      <c r="ELO266" s="405"/>
      <c r="ELP266" s="277"/>
      <c r="ELQ266" s="277"/>
      <c r="ELR266" s="277"/>
      <c r="ELS266" s="277"/>
      <c r="ELT266" s="277"/>
      <c r="ELU266" s="277"/>
      <c r="ELV266" s="277"/>
      <c r="ELW266" s="277"/>
      <c r="ELX266" s="402"/>
      <c r="ELY266" s="404"/>
      <c r="ELZ266" s="49"/>
      <c r="EMA266" s="49"/>
      <c r="EMB266" s="49"/>
      <c r="EMC266" s="99"/>
      <c r="EMD266" s="98"/>
      <c r="EME266" s="49"/>
      <c r="EMF266" s="405"/>
      <c r="EMG266" s="405"/>
      <c r="EMH266" s="277"/>
      <c r="EMI266" s="277"/>
      <c r="EMJ266" s="277"/>
      <c r="EMK266" s="277"/>
      <c r="EML266" s="277"/>
      <c r="EMM266" s="277"/>
      <c r="EMN266" s="277"/>
      <c r="EMO266" s="277"/>
      <c r="EMP266" s="402"/>
      <c r="EMQ266" s="404"/>
      <c r="EMR266" s="49"/>
      <c r="EMS266" s="49"/>
      <c r="EMT266" s="49"/>
      <c r="EMU266" s="99"/>
      <c r="EMV266" s="98"/>
      <c r="EMW266" s="49"/>
      <c r="EMX266" s="405"/>
      <c r="EMY266" s="405"/>
      <c r="EMZ266" s="277"/>
      <c r="ENA266" s="277"/>
      <c r="ENB266" s="277"/>
      <c r="ENC266" s="277"/>
      <c r="END266" s="277"/>
      <c r="ENE266" s="277"/>
      <c r="ENF266" s="277"/>
      <c r="ENG266" s="277"/>
      <c r="ENH266" s="402"/>
      <c r="ENI266" s="404"/>
      <c r="ENJ266" s="49"/>
      <c r="ENK266" s="49"/>
      <c r="ENL266" s="49"/>
      <c r="ENM266" s="99"/>
      <c r="ENN266" s="98"/>
      <c r="ENO266" s="49"/>
      <c r="ENP266" s="405"/>
      <c r="ENQ266" s="405"/>
      <c r="ENR266" s="277"/>
      <c r="ENS266" s="277"/>
      <c r="ENT266" s="277"/>
      <c r="ENU266" s="277"/>
      <c r="ENV266" s="277"/>
      <c r="ENW266" s="277"/>
      <c r="ENX266" s="277"/>
      <c r="ENY266" s="277"/>
      <c r="ENZ266" s="402"/>
      <c r="EOA266" s="404"/>
      <c r="EOB266" s="49"/>
      <c r="EOC266" s="49"/>
      <c r="EOD266" s="49"/>
      <c r="EOE266" s="99"/>
      <c r="EOF266" s="98"/>
      <c r="EOG266" s="49"/>
      <c r="EOH266" s="405"/>
      <c r="EOI266" s="405"/>
      <c r="EOJ266" s="277"/>
      <c r="EOK266" s="277"/>
      <c r="EOL266" s="277"/>
      <c r="EOM266" s="277"/>
      <c r="EON266" s="277"/>
      <c r="EOO266" s="277"/>
      <c r="EOP266" s="277"/>
      <c r="EOQ266" s="277"/>
      <c r="EOR266" s="402"/>
      <c r="EOS266" s="404"/>
      <c r="EOT266" s="49"/>
      <c r="EOU266" s="49"/>
      <c r="EOV266" s="49"/>
      <c r="EOW266" s="99"/>
      <c r="EOX266" s="98"/>
      <c r="EOY266" s="49"/>
      <c r="EOZ266" s="405"/>
      <c r="EPA266" s="405"/>
      <c r="EPB266" s="277"/>
      <c r="EPC266" s="277"/>
      <c r="EPD266" s="277"/>
      <c r="EPE266" s="277"/>
      <c r="EPF266" s="277"/>
      <c r="EPG266" s="277"/>
      <c r="EPH266" s="277"/>
      <c r="EPI266" s="277"/>
      <c r="EPJ266" s="402"/>
      <c r="EPK266" s="404"/>
      <c r="EPL266" s="49"/>
      <c r="EPM266" s="49"/>
      <c r="EPN266" s="49"/>
      <c r="EPO266" s="99"/>
      <c r="EPP266" s="98"/>
      <c r="EPQ266" s="49"/>
      <c r="EPR266" s="405"/>
      <c r="EPS266" s="405"/>
      <c r="EPT266" s="277"/>
      <c r="EPU266" s="277"/>
      <c r="EPV266" s="277"/>
      <c r="EPW266" s="277"/>
      <c r="EPX266" s="277"/>
      <c r="EPY266" s="277"/>
      <c r="EPZ266" s="277"/>
      <c r="EQA266" s="277"/>
      <c r="EQB266" s="402"/>
      <c r="EQC266" s="404"/>
      <c r="EQD266" s="49"/>
      <c r="EQE266" s="49"/>
      <c r="EQF266" s="49"/>
      <c r="EQG266" s="99"/>
      <c r="EQH266" s="98"/>
      <c r="EQI266" s="49"/>
      <c r="EQJ266" s="405"/>
      <c r="EQK266" s="405"/>
      <c r="EQL266" s="277"/>
      <c r="EQM266" s="277"/>
      <c r="EQN266" s="277"/>
      <c r="EQO266" s="277"/>
      <c r="EQP266" s="277"/>
      <c r="EQQ266" s="277"/>
      <c r="EQR266" s="277"/>
      <c r="EQS266" s="277"/>
      <c r="EQT266" s="402"/>
      <c r="EQU266" s="404"/>
      <c r="EQV266" s="49"/>
      <c r="EQW266" s="49"/>
      <c r="EQX266" s="49"/>
      <c r="EQY266" s="99"/>
      <c r="EQZ266" s="98"/>
      <c r="ERA266" s="49"/>
      <c r="ERB266" s="405"/>
      <c r="ERC266" s="405"/>
      <c r="ERD266" s="277"/>
      <c r="ERE266" s="277"/>
      <c r="ERF266" s="277"/>
      <c r="ERG266" s="277"/>
      <c r="ERH266" s="277"/>
      <c r="ERI266" s="277"/>
      <c r="ERJ266" s="277"/>
      <c r="ERK266" s="277"/>
      <c r="ERL266" s="402"/>
      <c r="ERM266" s="404"/>
      <c r="ERN266" s="49"/>
      <c r="ERO266" s="49"/>
      <c r="ERP266" s="49"/>
      <c r="ERQ266" s="99"/>
      <c r="ERR266" s="98"/>
      <c r="ERS266" s="49"/>
      <c r="ERT266" s="405"/>
      <c r="ERU266" s="405"/>
      <c r="ERV266" s="277"/>
      <c r="ERW266" s="277"/>
      <c r="ERX266" s="277"/>
      <c r="ERY266" s="277"/>
      <c r="ERZ266" s="277"/>
      <c r="ESA266" s="277"/>
      <c r="ESB266" s="277"/>
      <c r="ESC266" s="277"/>
      <c r="ESD266" s="402"/>
      <c r="ESE266" s="404"/>
      <c r="ESF266" s="49"/>
      <c r="ESG266" s="49"/>
      <c r="ESH266" s="49"/>
      <c r="ESI266" s="99"/>
      <c r="ESJ266" s="98"/>
      <c r="ESK266" s="49"/>
      <c r="ESL266" s="405"/>
      <c r="ESM266" s="405"/>
      <c r="ESN266" s="277"/>
      <c r="ESO266" s="277"/>
      <c r="ESP266" s="277"/>
      <c r="ESQ266" s="277"/>
      <c r="ESR266" s="277"/>
      <c r="ESS266" s="277"/>
      <c r="EST266" s="277"/>
      <c r="ESU266" s="277"/>
      <c r="ESV266" s="402"/>
      <c r="ESW266" s="404"/>
      <c r="ESX266" s="49"/>
      <c r="ESY266" s="49"/>
      <c r="ESZ266" s="49"/>
      <c r="ETA266" s="99"/>
      <c r="ETB266" s="98"/>
      <c r="ETC266" s="49"/>
      <c r="ETD266" s="405"/>
      <c r="ETE266" s="405"/>
      <c r="ETF266" s="277"/>
      <c r="ETG266" s="277"/>
      <c r="ETH266" s="277"/>
      <c r="ETI266" s="277"/>
      <c r="ETJ266" s="277"/>
      <c r="ETK266" s="277"/>
      <c r="ETL266" s="277"/>
      <c r="ETM266" s="277"/>
      <c r="ETN266" s="402"/>
      <c r="ETO266" s="404"/>
      <c r="ETP266" s="49"/>
      <c r="ETQ266" s="49"/>
      <c r="ETR266" s="49"/>
      <c r="ETS266" s="99"/>
      <c r="ETT266" s="98"/>
      <c r="ETU266" s="49"/>
      <c r="ETV266" s="405"/>
      <c r="ETW266" s="405"/>
      <c r="ETX266" s="277"/>
      <c r="ETY266" s="277"/>
      <c r="ETZ266" s="277"/>
      <c r="EUA266" s="277"/>
      <c r="EUB266" s="277"/>
      <c r="EUC266" s="277"/>
      <c r="EUD266" s="277"/>
      <c r="EUE266" s="277"/>
      <c r="EUF266" s="402"/>
      <c r="EUG266" s="404"/>
      <c r="EUH266" s="49"/>
      <c r="EUI266" s="49"/>
      <c r="EUJ266" s="49"/>
      <c r="EUK266" s="99"/>
      <c r="EUL266" s="98"/>
      <c r="EUM266" s="49"/>
      <c r="EUN266" s="405"/>
      <c r="EUO266" s="405"/>
      <c r="EUP266" s="277"/>
      <c r="EUQ266" s="277"/>
      <c r="EUR266" s="277"/>
      <c r="EUS266" s="277"/>
      <c r="EUT266" s="277"/>
      <c r="EUU266" s="277"/>
      <c r="EUV266" s="277"/>
      <c r="EUW266" s="277"/>
      <c r="EUX266" s="402"/>
      <c r="EUY266" s="404"/>
      <c r="EUZ266" s="49"/>
      <c r="EVA266" s="49"/>
      <c r="EVB266" s="49"/>
      <c r="EVC266" s="99"/>
      <c r="EVD266" s="98"/>
      <c r="EVE266" s="49"/>
      <c r="EVF266" s="405"/>
      <c r="EVG266" s="405"/>
      <c r="EVH266" s="277"/>
      <c r="EVI266" s="277"/>
      <c r="EVJ266" s="277"/>
      <c r="EVK266" s="277"/>
      <c r="EVL266" s="277"/>
      <c r="EVM266" s="277"/>
      <c r="EVN266" s="277"/>
      <c r="EVO266" s="277"/>
      <c r="EVP266" s="402"/>
      <c r="EVQ266" s="404"/>
      <c r="EVR266" s="49"/>
      <c r="EVS266" s="49"/>
      <c r="EVT266" s="49"/>
      <c r="EVU266" s="99"/>
      <c r="EVV266" s="98"/>
      <c r="EVW266" s="49"/>
      <c r="EVX266" s="405"/>
      <c r="EVY266" s="405"/>
      <c r="EVZ266" s="277"/>
      <c r="EWA266" s="277"/>
      <c r="EWB266" s="277"/>
      <c r="EWC266" s="277"/>
      <c r="EWD266" s="277"/>
      <c r="EWE266" s="277"/>
      <c r="EWF266" s="277"/>
      <c r="EWG266" s="277"/>
      <c r="EWH266" s="402"/>
      <c r="EWI266" s="404"/>
      <c r="EWJ266" s="49"/>
      <c r="EWK266" s="49"/>
      <c r="EWL266" s="49"/>
      <c r="EWM266" s="99"/>
      <c r="EWN266" s="98"/>
      <c r="EWO266" s="49"/>
      <c r="EWP266" s="405"/>
      <c r="EWQ266" s="405"/>
      <c r="EWR266" s="277"/>
      <c r="EWS266" s="277"/>
      <c r="EWT266" s="277"/>
      <c r="EWU266" s="277"/>
      <c r="EWV266" s="277"/>
      <c r="EWW266" s="277"/>
      <c r="EWX266" s="277"/>
      <c r="EWY266" s="277"/>
      <c r="EWZ266" s="402"/>
      <c r="EXA266" s="404"/>
      <c r="EXB266" s="49"/>
      <c r="EXC266" s="49"/>
      <c r="EXD266" s="49"/>
      <c r="EXE266" s="99"/>
      <c r="EXF266" s="98"/>
      <c r="EXG266" s="49"/>
      <c r="EXH266" s="405"/>
      <c r="EXI266" s="405"/>
      <c r="EXJ266" s="277"/>
      <c r="EXK266" s="277"/>
      <c r="EXL266" s="277"/>
      <c r="EXM266" s="277"/>
      <c r="EXN266" s="277"/>
      <c r="EXO266" s="277"/>
      <c r="EXP266" s="277"/>
      <c r="EXQ266" s="277"/>
      <c r="EXR266" s="402"/>
      <c r="EXS266" s="404"/>
      <c r="EXT266" s="49"/>
      <c r="EXU266" s="49"/>
      <c r="EXV266" s="49"/>
      <c r="EXW266" s="99"/>
      <c r="EXX266" s="98"/>
      <c r="EXY266" s="49"/>
      <c r="EXZ266" s="405"/>
      <c r="EYA266" s="405"/>
      <c r="EYB266" s="277"/>
      <c r="EYC266" s="277"/>
      <c r="EYD266" s="277"/>
      <c r="EYE266" s="277"/>
      <c r="EYF266" s="277"/>
      <c r="EYG266" s="277"/>
      <c r="EYH266" s="277"/>
      <c r="EYI266" s="277"/>
      <c r="EYJ266" s="402"/>
      <c r="EYK266" s="404"/>
      <c r="EYL266" s="49"/>
      <c r="EYM266" s="49"/>
      <c r="EYN266" s="49"/>
      <c r="EYO266" s="99"/>
      <c r="EYP266" s="98"/>
      <c r="EYQ266" s="49"/>
      <c r="EYR266" s="405"/>
      <c r="EYS266" s="405"/>
      <c r="EYT266" s="277"/>
      <c r="EYU266" s="277"/>
      <c r="EYV266" s="277"/>
      <c r="EYW266" s="277"/>
      <c r="EYX266" s="277"/>
      <c r="EYY266" s="277"/>
      <c r="EYZ266" s="277"/>
      <c r="EZA266" s="277"/>
      <c r="EZB266" s="402"/>
      <c r="EZC266" s="404"/>
      <c r="EZD266" s="49"/>
      <c r="EZE266" s="49"/>
      <c r="EZF266" s="49"/>
      <c r="EZG266" s="99"/>
      <c r="EZH266" s="98"/>
      <c r="EZI266" s="49"/>
      <c r="EZJ266" s="405"/>
      <c r="EZK266" s="405"/>
      <c r="EZL266" s="277"/>
      <c r="EZM266" s="277"/>
      <c r="EZN266" s="277"/>
      <c r="EZO266" s="277"/>
      <c r="EZP266" s="277"/>
      <c r="EZQ266" s="277"/>
      <c r="EZR266" s="277"/>
      <c r="EZS266" s="277"/>
      <c r="EZT266" s="402"/>
      <c r="EZU266" s="404"/>
      <c r="EZV266" s="49"/>
      <c r="EZW266" s="49"/>
      <c r="EZX266" s="49"/>
      <c r="EZY266" s="99"/>
      <c r="EZZ266" s="98"/>
      <c r="FAA266" s="49"/>
      <c r="FAB266" s="405"/>
      <c r="FAC266" s="405"/>
      <c r="FAD266" s="277"/>
      <c r="FAE266" s="277"/>
      <c r="FAF266" s="277"/>
      <c r="FAG266" s="277"/>
      <c r="FAH266" s="277"/>
      <c r="FAI266" s="277"/>
      <c r="FAJ266" s="277"/>
      <c r="FAK266" s="277"/>
      <c r="FAL266" s="402"/>
      <c r="FAM266" s="404"/>
      <c r="FAN266" s="49"/>
      <c r="FAO266" s="49"/>
      <c r="FAP266" s="49"/>
      <c r="FAQ266" s="99"/>
      <c r="FAR266" s="98"/>
      <c r="FAS266" s="49"/>
      <c r="FAT266" s="405"/>
      <c r="FAU266" s="405"/>
      <c r="FAV266" s="277"/>
      <c r="FAW266" s="277"/>
      <c r="FAX266" s="277"/>
      <c r="FAY266" s="277"/>
      <c r="FAZ266" s="277"/>
      <c r="FBA266" s="277"/>
      <c r="FBB266" s="277"/>
      <c r="FBC266" s="277"/>
      <c r="FBD266" s="402"/>
      <c r="FBE266" s="404"/>
      <c r="FBF266" s="49"/>
      <c r="FBG266" s="49"/>
      <c r="FBH266" s="49"/>
      <c r="FBI266" s="99"/>
      <c r="FBJ266" s="98"/>
      <c r="FBK266" s="49"/>
      <c r="FBL266" s="405"/>
      <c r="FBM266" s="405"/>
      <c r="FBN266" s="277"/>
      <c r="FBO266" s="277"/>
      <c r="FBP266" s="277"/>
      <c r="FBQ266" s="277"/>
      <c r="FBR266" s="277"/>
      <c r="FBS266" s="277"/>
      <c r="FBT266" s="277"/>
      <c r="FBU266" s="277"/>
      <c r="FBV266" s="402"/>
      <c r="FBW266" s="404"/>
      <c r="FBX266" s="49"/>
      <c r="FBY266" s="49"/>
      <c r="FBZ266" s="49"/>
      <c r="FCA266" s="99"/>
      <c r="FCB266" s="98"/>
      <c r="FCC266" s="49"/>
      <c r="FCD266" s="405"/>
      <c r="FCE266" s="405"/>
      <c r="FCF266" s="277"/>
      <c r="FCG266" s="277"/>
      <c r="FCH266" s="277"/>
      <c r="FCI266" s="277"/>
      <c r="FCJ266" s="277"/>
      <c r="FCK266" s="277"/>
      <c r="FCL266" s="277"/>
      <c r="FCM266" s="277"/>
      <c r="FCN266" s="402"/>
      <c r="FCO266" s="404"/>
      <c r="FCP266" s="49"/>
      <c r="FCQ266" s="49"/>
      <c r="FCR266" s="49"/>
      <c r="FCS266" s="99"/>
      <c r="FCT266" s="98"/>
      <c r="FCU266" s="49"/>
      <c r="FCV266" s="405"/>
      <c r="FCW266" s="405"/>
      <c r="FCX266" s="277"/>
      <c r="FCY266" s="277"/>
      <c r="FCZ266" s="277"/>
      <c r="FDA266" s="277"/>
      <c r="FDB266" s="277"/>
      <c r="FDC266" s="277"/>
      <c r="FDD266" s="277"/>
      <c r="FDE266" s="277"/>
      <c r="FDF266" s="402"/>
      <c r="FDG266" s="404"/>
      <c r="FDH266" s="49"/>
      <c r="FDI266" s="49"/>
      <c r="FDJ266" s="49"/>
      <c r="FDK266" s="99"/>
      <c r="FDL266" s="98"/>
      <c r="FDM266" s="49"/>
      <c r="FDN266" s="405"/>
      <c r="FDO266" s="405"/>
      <c r="FDP266" s="277"/>
      <c r="FDQ266" s="277"/>
      <c r="FDR266" s="277"/>
      <c r="FDS266" s="277"/>
      <c r="FDT266" s="277"/>
      <c r="FDU266" s="277"/>
      <c r="FDV266" s="277"/>
      <c r="FDW266" s="277"/>
      <c r="FDX266" s="402"/>
      <c r="FDY266" s="404"/>
      <c r="FDZ266" s="49"/>
      <c r="FEA266" s="49"/>
      <c r="FEB266" s="49"/>
      <c r="FEC266" s="99"/>
      <c r="FED266" s="98"/>
      <c r="FEE266" s="49"/>
      <c r="FEF266" s="405"/>
      <c r="FEG266" s="405"/>
      <c r="FEH266" s="277"/>
      <c r="FEI266" s="277"/>
      <c r="FEJ266" s="277"/>
      <c r="FEK266" s="277"/>
      <c r="FEL266" s="277"/>
      <c r="FEM266" s="277"/>
      <c r="FEN266" s="277"/>
      <c r="FEO266" s="277"/>
      <c r="FEP266" s="402"/>
      <c r="FEQ266" s="404"/>
      <c r="FER266" s="49"/>
      <c r="FES266" s="49"/>
      <c r="FET266" s="49"/>
      <c r="FEU266" s="99"/>
      <c r="FEV266" s="98"/>
      <c r="FEW266" s="49"/>
      <c r="FEX266" s="405"/>
      <c r="FEY266" s="405"/>
      <c r="FEZ266" s="277"/>
      <c r="FFA266" s="277"/>
      <c r="FFB266" s="277"/>
      <c r="FFC266" s="277"/>
      <c r="FFD266" s="277"/>
      <c r="FFE266" s="277"/>
      <c r="FFF266" s="277"/>
      <c r="FFG266" s="277"/>
      <c r="FFH266" s="402"/>
      <c r="FFI266" s="404"/>
      <c r="FFJ266" s="49"/>
      <c r="FFK266" s="49"/>
      <c r="FFL266" s="49"/>
      <c r="FFM266" s="99"/>
      <c r="FFN266" s="98"/>
      <c r="FFO266" s="49"/>
      <c r="FFP266" s="405"/>
      <c r="FFQ266" s="405"/>
      <c r="FFR266" s="277"/>
      <c r="FFS266" s="277"/>
      <c r="FFT266" s="277"/>
      <c r="FFU266" s="277"/>
      <c r="FFV266" s="277"/>
      <c r="FFW266" s="277"/>
      <c r="FFX266" s="277"/>
      <c r="FFY266" s="277"/>
      <c r="FFZ266" s="402"/>
      <c r="FGA266" s="404"/>
      <c r="FGB266" s="49"/>
      <c r="FGC266" s="49"/>
      <c r="FGD266" s="49"/>
      <c r="FGE266" s="99"/>
      <c r="FGF266" s="98"/>
      <c r="FGG266" s="49"/>
      <c r="FGH266" s="405"/>
      <c r="FGI266" s="405"/>
      <c r="FGJ266" s="277"/>
      <c r="FGK266" s="277"/>
      <c r="FGL266" s="277"/>
      <c r="FGM266" s="277"/>
      <c r="FGN266" s="277"/>
      <c r="FGO266" s="277"/>
      <c r="FGP266" s="277"/>
      <c r="FGQ266" s="277"/>
      <c r="FGR266" s="402"/>
      <c r="FGS266" s="404"/>
      <c r="FGT266" s="49"/>
      <c r="FGU266" s="49"/>
      <c r="FGV266" s="49"/>
      <c r="FGW266" s="99"/>
      <c r="FGX266" s="98"/>
      <c r="FGY266" s="49"/>
      <c r="FGZ266" s="405"/>
      <c r="FHA266" s="405"/>
      <c r="FHB266" s="277"/>
      <c r="FHC266" s="277"/>
      <c r="FHD266" s="277"/>
      <c r="FHE266" s="277"/>
      <c r="FHF266" s="277"/>
      <c r="FHG266" s="277"/>
      <c r="FHH266" s="277"/>
      <c r="FHI266" s="277"/>
      <c r="FHJ266" s="402"/>
      <c r="FHK266" s="404"/>
      <c r="FHL266" s="49"/>
      <c r="FHM266" s="49"/>
      <c r="FHN266" s="49"/>
      <c r="FHO266" s="99"/>
      <c r="FHP266" s="98"/>
      <c r="FHQ266" s="49"/>
      <c r="FHR266" s="405"/>
      <c r="FHS266" s="405"/>
      <c r="FHT266" s="277"/>
      <c r="FHU266" s="277"/>
      <c r="FHV266" s="277"/>
      <c r="FHW266" s="277"/>
      <c r="FHX266" s="277"/>
      <c r="FHY266" s="277"/>
      <c r="FHZ266" s="277"/>
      <c r="FIA266" s="277"/>
      <c r="FIB266" s="402"/>
      <c r="FIC266" s="404"/>
      <c r="FID266" s="49"/>
      <c r="FIE266" s="49"/>
      <c r="FIF266" s="49"/>
      <c r="FIG266" s="99"/>
      <c r="FIH266" s="98"/>
      <c r="FII266" s="49"/>
      <c r="FIJ266" s="405"/>
      <c r="FIK266" s="405"/>
      <c r="FIL266" s="277"/>
      <c r="FIM266" s="277"/>
      <c r="FIN266" s="277"/>
      <c r="FIO266" s="277"/>
      <c r="FIP266" s="277"/>
      <c r="FIQ266" s="277"/>
      <c r="FIR266" s="277"/>
      <c r="FIS266" s="277"/>
      <c r="FIT266" s="402"/>
      <c r="FIU266" s="404"/>
      <c r="FIV266" s="49"/>
      <c r="FIW266" s="49"/>
      <c r="FIX266" s="49"/>
      <c r="FIY266" s="99"/>
      <c r="FIZ266" s="98"/>
      <c r="FJA266" s="49"/>
      <c r="FJB266" s="405"/>
      <c r="FJC266" s="405"/>
      <c r="FJD266" s="277"/>
      <c r="FJE266" s="277"/>
      <c r="FJF266" s="277"/>
      <c r="FJG266" s="277"/>
      <c r="FJH266" s="277"/>
      <c r="FJI266" s="277"/>
      <c r="FJJ266" s="277"/>
      <c r="FJK266" s="277"/>
      <c r="FJL266" s="402"/>
      <c r="FJM266" s="404"/>
      <c r="FJN266" s="49"/>
      <c r="FJO266" s="49"/>
      <c r="FJP266" s="49"/>
      <c r="FJQ266" s="99"/>
      <c r="FJR266" s="98"/>
      <c r="FJS266" s="49"/>
      <c r="FJT266" s="405"/>
      <c r="FJU266" s="405"/>
      <c r="FJV266" s="277"/>
      <c r="FJW266" s="277"/>
      <c r="FJX266" s="277"/>
      <c r="FJY266" s="277"/>
      <c r="FJZ266" s="277"/>
      <c r="FKA266" s="277"/>
      <c r="FKB266" s="277"/>
      <c r="FKC266" s="277"/>
      <c r="FKD266" s="402"/>
      <c r="FKE266" s="404"/>
      <c r="FKF266" s="49"/>
      <c r="FKG266" s="49"/>
      <c r="FKH266" s="49"/>
      <c r="FKI266" s="99"/>
      <c r="FKJ266" s="98"/>
      <c r="FKK266" s="49"/>
      <c r="FKL266" s="405"/>
      <c r="FKM266" s="405"/>
      <c r="FKN266" s="277"/>
      <c r="FKO266" s="277"/>
      <c r="FKP266" s="277"/>
      <c r="FKQ266" s="277"/>
      <c r="FKR266" s="277"/>
      <c r="FKS266" s="277"/>
      <c r="FKT266" s="277"/>
      <c r="FKU266" s="277"/>
      <c r="FKV266" s="402"/>
      <c r="FKW266" s="404"/>
      <c r="FKX266" s="49"/>
      <c r="FKY266" s="49"/>
      <c r="FKZ266" s="49"/>
      <c r="FLA266" s="99"/>
      <c r="FLB266" s="98"/>
      <c r="FLC266" s="49"/>
      <c r="FLD266" s="405"/>
      <c r="FLE266" s="405"/>
      <c r="FLF266" s="277"/>
      <c r="FLG266" s="277"/>
      <c r="FLH266" s="277"/>
      <c r="FLI266" s="277"/>
      <c r="FLJ266" s="277"/>
      <c r="FLK266" s="277"/>
      <c r="FLL266" s="277"/>
      <c r="FLM266" s="277"/>
      <c r="FLN266" s="402"/>
      <c r="FLO266" s="404"/>
      <c r="FLP266" s="49"/>
      <c r="FLQ266" s="49"/>
      <c r="FLR266" s="49"/>
      <c r="FLS266" s="99"/>
      <c r="FLT266" s="98"/>
      <c r="FLU266" s="49"/>
      <c r="FLV266" s="405"/>
      <c r="FLW266" s="405"/>
      <c r="FLX266" s="277"/>
      <c r="FLY266" s="277"/>
      <c r="FLZ266" s="277"/>
      <c r="FMA266" s="277"/>
      <c r="FMB266" s="277"/>
      <c r="FMC266" s="277"/>
      <c r="FMD266" s="277"/>
      <c r="FME266" s="277"/>
      <c r="FMF266" s="402"/>
      <c r="FMG266" s="404"/>
      <c r="FMH266" s="49"/>
      <c r="FMI266" s="49"/>
      <c r="FMJ266" s="49"/>
      <c r="FMK266" s="99"/>
      <c r="FML266" s="98"/>
      <c r="FMM266" s="49"/>
      <c r="FMN266" s="405"/>
      <c r="FMO266" s="405"/>
      <c r="FMP266" s="277"/>
      <c r="FMQ266" s="277"/>
      <c r="FMR266" s="277"/>
      <c r="FMS266" s="277"/>
      <c r="FMT266" s="277"/>
      <c r="FMU266" s="277"/>
      <c r="FMV266" s="277"/>
      <c r="FMW266" s="277"/>
      <c r="FMX266" s="402"/>
      <c r="FMY266" s="404"/>
      <c r="FMZ266" s="49"/>
      <c r="FNA266" s="49"/>
      <c r="FNB266" s="49"/>
      <c r="FNC266" s="99"/>
      <c r="FND266" s="98"/>
      <c r="FNE266" s="49"/>
      <c r="FNF266" s="405"/>
      <c r="FNG266" s="405"/>
      <c r="FNH266" s="277"/>
      <c r="FNI266" s="277"/>
      <c r="FNJ266" s="277"/>
      <c r="FNK266" s="277"/>
      <c r="FNL266" s="277"/>
      <c r="FNM266" s="277"/>
      <c r="FNN266" s="277"/>
      <c r="FNO266" s="277"/>
      <c r="FNP266" s="402"/>
      <c r="FNQ266" s="404"/>
      <c r="FNR266" s="49"/>
      <c r="FNS266" s="49"/>
      <c r="FNT266" s="49"/>
      <c r="FNU266" s="99"/>
      <c r="FNV266" s="98"/>
      <c r="FNW266" s="49"/>
      <c r="FNX266" s="405"/>
      <c r="FNY266" s="405"/>
      <c r="FNZ266" s="277"/>
      <c r="FOA266" s="277"/>
      <c r="FOB266" s="277"/>
      <c r="FOC266" s="277"/>
      <c r="FOD266" s="277"/>
      <c r="FOE266" s="277"/>
      <c r="FOF266" s="277"/>
      <c r="FOG266" s="277"/>
      <c r="FOH266" s="402"/>
      <c r="FOI266" s="404"/>
      <c r="FOJ266" s="49"/>
      <c r="FOK266" s="49"/>
      <c r="FOL266" s="49"/>
      <c r="FOM266" s="99"/>
      <c r="FON266" s="98"/>
      <c r="FOO266" s="49"/>
      <c r="FOP266" s="405"/>
      <c r="FOQ266" s="405"/>
      <c r="FOR266" s="277"/>
      <c r="FOS266" s="277"/>
      <c r="FOT266" s="277"/>
      <c r="FOU266" s="277"/>
      <c r="FOV266" s="277"/>
      <c r="FOW266" s="277"/>
      <c r="FOX266" s="277"/>
      <c r="FOY266" s="277"/>
      <c r="FOZ266" s="402"/>
      <c r="FPA266" s="404"/>
      <c r="FPB266" s="49"/>
      <c r="FPC266" s="49"/>
      <c r="FPD266" s="49"/>
      <c r="FPE266" s="99"/>
      <c r="FPF266" s="98"/>
      <c r="FPG266" s="49"/>
      <c r="FPH266" s="405"/>
      <c r="FPI266" s="405"/>
      <c r="FPJ266" s="277"/>
      <c r="FPK266" s="277"/>
      <c r="FPL266" s="277"/>
      <c r="FPM266" s="277"/>
      <c r="FPN266" s="277"/>
      <c r="FPO266" s="277"/>
      <c r="FPP266" s="277"/>
      <c r="FPQ266" s="277"/>
      <c r="FPR266" s="402"/>
      <c r="FPS266" s="404"/>
      <c r="FPT266" s="49"/>
      <c r="FPU266" s="49"/>
      <c r="FPV266" s="49"/>
      <c r="FPW266" s="99"/>
      <c r="FPX266" s="98"/>
      <c r="FPY266" s="49"/>
      <c r="FPZ266" s="405"/>
      <c r="FQA266" s="405"/>
      <c r="FQB266" s="277"/>
      <c r="FQC266" s="277"/>
      <c r="FQD266" s="277"/>
      <c r="FQE266" s="277"/>
      <c r="FQF266" s="277"/>
      <c r="FQG266" s="277"/>
      <c r="FQH266" s="277"/>
      <c r="FQI266" s="277"/>
      <c r="FQJ266" s="402"/>
      <c r="FQK266" s="404"/>
      <c r="FQL266" s="49"/>
      <c r="FQM266" s="49"/>
      <c r="FQN266" s="49"/>
      <c r="FQO266" s="99"/>
      <c r="FQP266" s="98"/>
      <c r="FQQ266" s="49"/>
      <c r="FQR266" s="405"/>
      <c r="FQS266" s="405"/>
      <c r="FQT266" s="277"/>
      <c r="FQU266" s="277"/>
      <c r="FQV266" s="277"/>
      <c r="FQW266" s="277"/>
      <c r="FQX266" s="277"/>
      <c r="FQY266" s="277"/>
      <c r="FQZ266" s="277"/>
      <c r="FRA266" s="277"/>
      <c r="FRB266" s="402"/>
      <c r="FRC266" s="404"/>
      <c r="FRD266" s="49"/>
      <c r="FRE266" s="49"/>
      <c r="FRF266" s="49"/>
      <c r="FRG266" s="99"/>
      <c r="FRH266" s="98"/>
      <c r="FRI266" s="49"/>
      <c r="FRJ266" s="405"/>
      <c r="FRK266" s="405"/>
      <c r="FRL266" s="277"/>
      <c r="FRM266" s="277"/>
      <c r="FRN266" s="277"/>
      <c r="FRO266" s="277"/>
      <c r="FRP266" s="277"/>
      <c r="FRQ266" s="277"/>
      <c r="FRR266" s="277"/>
      <c r="FRS266" s="277"/>
      <c r="FRT266" s="402"/>
      <c r="FRU266" s="404"/>
      <c r="FRV266" s="49"/>
      <c r="FRW266" s="49"/>
      <c r="FRX266" s="49"/>
      <c r="FRY266" s="99"/>
      <c r="FRZ266" s="98"/>
      <c r="FSA266" s="49"/>
      <c r="FSB266" s="405"/>
      <c r="FSC266" s="405"/>
      <c r="FSD266" s="277"/>
      <c r="FSE266" s="277"/>
      <c r="FSF266" s="277"/>
      <c r="FSG266" s="277"/>
      <c r="FSH266" s="277"/>
      <c r="FSI266" s="277"/>
      <c r="FSJ266" s="277"/>
      <c r="FSK266" s="277"/>
      <c r="FSL266" s="402"/>
      <c r="FSM266" s="404"/>
      <c r="FSN266" s="49"/>
      <c r="FSO266" s="49"/>
      <c r="FSP266" s="49"/>
      <c r="FSQ266" s="99"/>
      <c r="FSR266" s="98"/>
      <c r="FSS266" s="49"/>
      <c r="FST266" s="405"/>
      <c r="FSU266" s="405"/>
      <c r="FSV266" s="277"/>
      <c r="FSW266" s="277"/>
      <c r="FSX266" s="277"/>
      <c r="FSY266" s="277"/>
      <c r="FSZ266" s="277"/>
      <c r="FTA266" s="277"/>
      <c r="FTB266" s="277"/>
      <c r="FTC266" s="277"/>
      <c r="FTD266" s="402"/>
      <c r="FTE266" s="404"/>
      <c r="FTF266" s="49"/>
      <c r="FTG266" s="49"/>
      <c r="FTH266" s="49"/>
      <c r="FTI266" s="99"/>
      <c r="FTJ266" s="98"/>
      <c r="FTK266" s="49"/>
      <c r="FTL266" s="405"/>
      <c r="FTM266" s="405"/>
      <c r="FTN266" s="277"/>
      <c r="FTO266" s="277"/>
      <c r="FTP266" s="277"/>
      <c r="FTQ266" s="277"/>
      <c r="FTR266" s="277"/>
      <c r="FTS266" s="277"/>
      <c r="FTT266" s="277"/>
      <c r="FTU266" s="277"/>
      <c r="FTV266" s="402"/>
      <c r="FTW266" s="404"/>
      <c r="FTX266" s="49"/>
      <c r="FTY266" s="49"/>
      <c r="FTZ266" s="49"/>
      <c r="FUA266" s="99"/>
      <c r="FUB266" s="98"/>
      <c r="FUC266" s="49"/>
      <c r="FUD266" s="405"/>
      <c r="FUE266" s="405"/>
      <c r="FUF266" s="277"/>
      <c r="FUG266" s="277"/>
      <c r="FUH266" s="277"/>
      <c r="FUI266" s="277"/>
      <c r="FUJ266" s="277"/>
      <c r="FUK266" s="277"/>
      <c r="FUL266" s="277"/>
      <c r="FUM266" s="277"/>
      <c r="FUN266" s="402"/>
      <c r="FUO266" s="404"/>
      <c r="FUP266" s="49"/>
      <c r="FUQ266" s="49"/>
      <c r="FUR266" s="49"/>
      <c r="FUS266" s="99"/>
      <c r="FUT266" s="98"/>
      <c r="FUU266" s="49"/>
      <c r="FUV266" s="405"/>
      <c r="FUW266" s="405"/>
      <c r="FUX266" s="277"/>
      <c r="FUY266" s="277"/>
      <c r="FUZ266" s="277"/>
      <c r="FVA266" s="277"/>
      <c r="FVB266" s="277"/>
      <c r="FVC266" s="277"/>
      <c r="FVD266" s="277"/>
      <c r="FVE266" s="277"/>
      <c r="FVF266" s="402"/>
      <c r="FVG266" s="404"/>
      <c r="FVH266" s="49"/>
      <c r="FVI266" s="49"/>
      <c r="FVJ266" s="49"/>
      <c r="FVK266" s="99"/>
      <c r="FVL266" s="98"/>
      <c r="FVM266" s="49"/>
      <c r="FVN266" s="405"/>
      <c r="FVO266" s="405"/>
      <c r="FVP266" s="277"/>
      <c r="FVQ266" s="277"/>
      <c r="FVR266" s="277"/>
      <c r="FVS266" s="277"/>
      <c r="FVT266" s="277"/>
      <c r="FVU266" s="277"/>
      <c r="FVV266" s="277"/>
      <c r="FVW266" s="277"/>
      <c r="FVX266" s="402"/>
      <c r="FVY266" s="404"/>
      <c r="FVZ266" s="49"/>
      <c r="FWA266" s="49"/>
      <c r="FWB266" s="49"/>
      <c r="FWC266" s="99"/>
      <c r="FWD266" s="98"/>
      <c r="FWE266" s="49"/>
      <c r="FWF266" s="405"/>
      <c r="FWG266" s="405"/>
      <c r="FWH266" s="277"/>
      <c r="FWI266" s="277"/>
      <c r="FWJ266" s="277"/>
      <c r="FWK266" s="277"/>
      <c r="FWL266" s="277"/>
      <c r="FWM266" s="277"/>
      <c r="FWN266" s="277"/>
      <c r="FWO266" s="277"/>
      <c r="FWP266" s="402"/>
      <c r="FWQ266" s="404"/>
      <c r="FWR266" s="49"/>
      <c r="FWS266" s="49"/>
      <c r="FWT266" s="49"/>
      <c r="FWU266" s="99"/>
      <c r="FWV266" s="98"/>
      <c r="FWW266" s="49"/>
      <c r="FWX266" s="405"/>
      <c r="FWY266" s="405"/>
      <c r="FWZ266" s="277"/>
      <c r="FXA266" s="277"/>
      <c r="FXB266" s="277"/>
      <c r="FXC266" s="277"/>
      <c r="FXD266" s="277"/>
      <c r="FXE266" s="277"/>
      <c r="FXF266" s="277"/>
      <c r="FXG266" s="277"/>
      <c r="FXH266" s="402"/>
      <c r="FXI266" s="404"/>
      <c r="FXJ266" s="49"/>
      <c r="FXK266" s="49"/>
      <c r="FXL266" s="49"/>
      <c r="FXM266" s="99"/>
      <c r="FXN266" s="98"/>
      <c r="FXO266" s="49"/>
      <c r="FXP266" s="405"/>
      <c r="FXQ266" s="405"/>
      <c r="FXR266" s="277"/>
      <c r="FXS266" s="277"/>
      <c r="FXT266" s="277"/>
      <c r="FXU266" s="277"/>
      <c r="FXV266" s="277"/>
      <c r="FXW266" s="277"/>
      <c r="FXX266" s="277"/>
      <c r="FXY266" s="277"/>
      <c r="FXZ266" s="402"/>
      <c r="FYA266" s="404"/>
      <c r="FYB266" s="49"/>
      <c r="FYC266" s="49"/>
      <c r="FYD266" s="49"/>
      <c r="FYE266" s="99"/>
      <c r="FYF266" s="98"/>
      <c r="FYG266" s="49"/>
      <c r="FYH266" s="405"/>
      <c r="FYI266" s="405"/>
      <c r="FYJ266" s="277"/>
      <c r="FYK266" s="277"/>
      <c r="FYL266" s="277"/>
      <c r="FYM266" s="277"/>
      <c r="FYN266" s="277"/>
      <c r="FYO266" s="277"/>
      <c r="FYP266" s="277"/>
      <c r="FYQ266" s="277"/>
      <c r="FYR266" s="402"/>
      <c r="FYS266" s="404"/>
      <c r="FYT266" s="49"/>
      <c r="FYU266" s="49"/>
      <c r="FYV266" s="49"/>
      <c r="FYW266" s="99"/>
      <c r="FYX266" s="98"/>
      <c r="FYY266" s="49"/>
      <c r="FYZ266" s="405"/>
      <c r="FZA266" s="405"/>
      <c r="FZB266" s="277"/>
      <c r="FZC266" s="277"/>
      <c r="FZD266" s="277"/>
      <c r="FZE266" s="277"/>
      <c r="FZF266" s="277"/>
      <c r="FZG266" s="277"/>
      <c r="FZH266" s="277"/>
      <c r="FZI266" s="277"/>
      <c r="FZJ266" s="402"/>
      <c r="FZK266" s="404"/>
      <c r="FZL266" s="49"/>
      <c r="FZM266" s="49"/>
      <c r="FZN266" s="49"/>
      <c r="FZO266" s="99"/>
      <c r="FZP266" s="98"/>
      <c r="FZQ266" s="49"/>
      <c r="FZR266" s="405"/>
      <c r="FZS266" s="405"/>
      <c r="FZT266" s="277"/>
      <c r="FZU266" s="277"/>
      <c r="FZV266" s="277"/>
      <c r="FZW266" s="277"/>
      <c r="FZX266" s="277"/>
      <c r="FZY266" s="277"/>
      <c r="FZZ266" s="277"/>
      <c r="GAA266" s="277"/>
      <c r="GAB266" s="402"/>
      <c r="GAC266" s="404"/>
      <c r="GAD266" s="49"/>
      <c r="GAE266" s="49"/>
      <c r="GAF266" s="49"/>
      <c r="GAG266" s="99"/>
      <c r="GAH266" s="98"/>
      <c r="GAI266" s="49"/>
      <c r="GAJ266" s="405"/>
      <c r="GAK266" s="405"/>
      <c r="GAL266" s="277"/>
      <c r="GAM266" s="277"/>
      <c r="GAN266" s="277"/>
      <c r="GAO266" s="277"/>
      <c r="GAP266" s="277"/>
      <c r="GAQ266" s="277"/>
      <c r="GAR266" s="277"/>
      <c r="GAS266" s="277"/>
      <c r="GAT266" s="402"/>
      <c r="GAU266" s="404"/>
      <c r="GAV266" s="49"/>
      <c r="GAW266" s="49"/>
      <c r="GAX266" s="49"/>
      <c r="GAY266" s="99"/>
      <c r="GAZ266" s="98"/>
      <c r="GBA266" s="49"/>
      <c r="GBB266" s="405"/>
      <c r="GBC266" s="405"/>
      <c r="GBD266" s="277"/>
      <c r="GBE266" s="277"/>
      <c r="GBF266" s="277"/>
      <c r="GBG266" s="277"/>
      <c r="GBH266" s="277"/>
      <c r="GBI266" s="277"/>
      <c r="GBJ266" s="277"/>
      <c r="GBK266" s="277"/>
      <c r="GBL266" s="402"/>
      <c r="GBM266" s="404"/>
      <c r="GBN266" s="49"/>
      <c r="GBO266" s="49"/>
      <c r="GBP266" s="49"/>
      <c r="GBQ266" s="99"/>
      <c r="GBR266" s="98"/>
      <c r="GBS266" s="49"/>
      <c r="GBT266" s="405"/>
      <c r="GBU266" s="405"/>
      <c r="GBV266" s="277"/>
      <c r="GBW266" s="277"/>
      <c r="GBX266" s="277"/>
      <c r="GBY266" s="277"/>
      <c r="GBZ266" s="277"/>
      <c r="GCA266" s="277"/>
      <c r="GCB266" s="277"/>
      <c r="GCC266" s="277"/>
      <c r="GCD266" s="402"/>
      <c r="GCE266" s="404"/>
      <c r="GCF266" s="49"/>
      <c r="GCG266" s="49"/>
      <c r="GCH266" s="49"/>
      <c r="GCI266" s="99"/>
      <c r="GCJ266" s="98"/>
      <c r="GCK266" s="49"/>
      <c r="GCL266" s="405"/>
      <c r="GCM266" s="405"/>
      <c r="GCN266" s="277"/>
      <c r="GCO266" s="277"/>
      <c r="GCP266" s="277"/>
      <c r="GCQ266" s="277"/>
      <c r="GCR266" s="277"/>
      <c r="GCS266" s="277"/>
      <c r="GCT266" s="277"/>
      <c r="GCU266" s="277"/>
      <c r="GCV266" s="402"/>
      <c r="GCW266" s="404"/>
      <c r="GCX266" s="49"/>
      <c r="GCY266" s="49"/>
      <c r="GCZ266" s="49"/>
      <c r="GDA266" s="99"/>
      <c r="GDB266" s="98"/>
      <c r="GDC266" s="49"/>
      <c r="GDD266" s="405"/>
      <c r="GDE266" s="405"/>
      <c r="GDF266" s="277"/>
      <c r="GDG266" s="277"/>
      <c r="GDH266" s="277"/>
      <c r="GDI266" s="277"/>
      <c r="GDJ266" s="277"/>
      <c r="GDK266" s="277"/>
      <c r="GDL266" s="277"/>
      <c r="GDM266" s="277"/>
      <c r="GDN266" s="402"/>
      <c r="GDO266" s="404"/>
      <c r="GDP266" s="49"/>
      <c r="GDQ266" s="49"/>
      <c r="GDR266" s="49"/>
      <c r="GDS266" s="99"/>
      <c r="GDT266" s="98"/>
      <c r="GDU266" s="49"/>
      <c r="GDV266" s="405"/>
      <c r="GDW266" s="405"/>
      <c r="GDX266" s="277"/>
      <c r="GDY266" s="277"/>
      <c r="GDZ266" s="277"/>
      <c r="GEA266" s="277"/>
      <c r="GEB266" s="277"/>
      <c r="GEC266" s="277"/>
      <c r="GED266" s="277"/>
      <c r="GEE266" s="277"/>
      <c r="GEF266" s="402"/>
      <c r="GEG266" s="404"/>
      <c r="GEH266" s="49"/>
      <c r="GEI266" s="49"/>
      <c r="GEJ266" s="49"/>
      <c r="GEK266" s="99"/>
      <c r="GEL266" s="98"/>
      <c r="GEM266" s="49"/>
      <c r="GEN266" s="405"/>
      <c r="GEO266" s="405"/>
      <c r="GEP266" s="277"/>
      <c r="GEQ266" s="277"/>
      <c r="GER266" s="277"/>
      <c r="GES266" s="277"/>
      <c r="GET266" s="277"/>
      <c r="GEU266" s="277"/>
      <c r="GEV266" s="277"/>
      <c r="GEW266" s="277"/>
      <c r="GEX266" s="402"/>
      <c r="GEY266" s="404"/>
      <c r="GEZ266" s="49"/>
      <c r="GFA266" s="49"/>
      <c r="GFB266" s="49"/>
      <c r="GFC266" s="99"/>
      <c r="GFD266" s="98"/>
      <c r="GFE266" s="49"/>
      <c r="GFF266" s="405"/>
      <c r="GFG266" s="405"/>
      <c r="GFH266" s="277"/>
      <c r="GFI266" s="277"/>
      <c r="GFJ266" s="277"/>
      <c r="GFK266" s="277"/>
      <c r="GFL266" s="277"/>
      <c r="GFM266" s="277"/>
      <c r="GFN266" s="277"/>
      <c r="GFO266" s="277"/>
      <c r="GFP266" s="402"/>
      <c r="GFQ266" s="404"/>
      <c r="GFR266" s="49"/>
      <c r="GFS266" s="49"/>
      <c r="GFT266" s="49"/>
      <c r="GFU266" s="99"/>
      <c r="GFV266" s="98"/>
      <c r="GFW266" s="49"/>
      <c r="GFX266" s="405"/>
      <c r="GFY266" s="405"/>
      <c r="GFZ266" s="277"/>
      <c r="GGA266" s="277"/>
      <c r="GGB266" s="277"/>
      <c r="GGC266" s="277"/>
      <c r="GGD266" s="277"/>
      <c r="GGE266" s="277"/>
      <c r="GGF266" s="277"/>
      <c r="GGG266" s="277"/>
      <c r="GGH266" s="402"/>
      <c r="GGI266" s="404"/>
      <c r="GGJ266" s="49"/>
      <c r="GGK266" s="49"/>
      <c r="GGL266" s="49"/>
      <c r="GGM266" s="99"/>
      <c r="GGN266" s="98"/>
      <c r="GGO266" s="49"/>
      <c r="GGP266" s="405"/>
      <c r="GGQ266" s="405"/>
      <c r="GGR266" s="277"/>
      <c r="GGS266" s="277"/>
      <c r="GGT266" s="277"/>
      <c r="GGU266" s="277"/>
      <c r="GGV266" s="277"/>
      <c r="GGW266" s="277"/>
      <c r="GGX266" s="277"/>
      <c r="GGY266" s="277"/>
      <c r="GGZ266" s="402"/>
      <c r="GHA266" s="404"/>
      <c r="GHB266" s="49"/>
      <c r="GHC266" s="49"/>
      <c r="GHD266" s="49"/>
      <c r="GHE266" s="99"/>
      <c r="GHF266" s="98"/>
      <c r="GHG266" s="49"/>
      <c r="GHH266" s="405"/>
      <c r="GHI266" s="405"/>
      <c r="GHJ266" s="277"/>
      <c r="GHK266" s="277"/>
      <c r="GHL266" s="277"/>
      <c r="GHM266" s="277"/>
      <c r="GHN266" s="277"/>
      <c r="GHO266" s="277"/>
      <c r="GHP266" s="277"/>
      <c r="GHQ266" s="277"/>
      <c r="GHR266" s="402"/>
      <c r="GHS266" s="404"/>
      <c r="GHT266" s="49"/>
      <c r="GHU266" s="49"/>
      <c r="GHV266" s="49"/>
      <c r="GHW266" s="99"/>
      <c r="GHX266" s="98"/>
      <c r="GHY266" s="49"/>
      <c r="GHZ266" s="405"/>
      <c r="GIA266" s="405"/>
      <c r="GIB266" s="277"/>
      <c r="GIC266" s="277"/>
      <c r="GID266" s="277"/>
      <c r="GIE266" s="277"/>
      <c r="GIF266" s="277"/>
      <c r="GIG266" s="277"/>
      <c r="GIH266" s="277"/>
      <c r="GII266" s="277"/>
      <c r="GIJ266" s="402"/>
      <c r="GIK266" s="404"/>
      <c r="GIL266" s="49"/>
      <c r="GIM266" s="49"/>
      <c r="GIN266" s="49"/>
      <c r="GIO266" s="99"/>
      <c r="GIP266" s="98"/>
      <c r="GIQ266" s="49"/>
      <c r="GIR266" s="405"/>
      <c r="GIS266" s="405"/>
      <c r="GIT266" s="277"/>
      <c r="GIU266" s="277"/>
      <c r="GIV266" s="277"/>
      <c r="GIW266" s="277"/>
      <c r="GIX266" s="277"/>
      <c r="GIY266" s="277"/>
      <c r="GIZ266" s="277"/>
      <c r="GJA266" s="277"/>
      <c r="GJB266" s="402"/>
      <c r="GJC266" s="404"/>
      <c r="GJD266" s="49"/>
      <c r="GJE266" s="49"/>
      <c r="GJF266" s="49"/>
      <c r="GJG266" s="99"/>
      <c r="GJH266" s="98"/>
      <c r="GJI266" s="49"/>
      <c r="GJJ266" s="405"/>
      <c r="GJK266" s="405"/>
      <c r="GJL266" s="277"/>
      <c r="GJM266" s="277"/>
      <c r="GJN266" s="277"/>
      <c r="GJO266" s="277"/>
      <c r="GJP266" s="277"/>
      <c r="GJQ266" s="277"/>
      <c r="GJR266" s="277"/>
      <c r="GJS266" s="277"/>
      <c r="GJT266" s="402"/>
      <c r="GJU266" s="404"/>
      <c r="GJV266" s="49"/>
      <c r="GJW266" s="49"/>
      <c r="GJX266" s="49"/>
      <c r="GJY266" s="99"/>
      <c r="GJZ266" s="98"/>
      <c r="GKA266" s="49"/>
      <c r="GKB266" s="405"/>
      <c r="GKC266" s="405"/>
      <c r="GKD266" s="277"/>
      <c r="GKE266" s="277"/>
      <c r="GKF266" s="277"/>
      <c r="GKG266" s="277"/>
      <c r="GKH266" s="277"/>
      <c r="GKI266" s="277"/>
      <c r="GKJ266" s="277"/>
      <c r="GKK266" s="277"/>
      <c r="GKL266" s="402"/>
      <c r="GKM266" s="404"/>
      <c r="GKN266" s="49"/>
      <c r="GKO266" s="49"/>
      <c r="GKP266" s="49"/>
      <c r="GKQ266" s="99"/>
      <c r="GKR266" s="98"/>
      <c r="GKS266" s="49"/>
      <c r="GKT266" s="405"/>
      <c r="GKU266" s="405"/>
      <c r="GKV266" s="277"/>
      <c r="GKW266" s="277"/>
      <c r="GKX266" s="277"/>
      <c r="GKY266" s="277"/>
      <c r="GKZ266" s="277"/>
      <c r="GLA266" s="277"/>
      <c r="GLB266" s="277"/>
      <c r="GLC266" s="277"/>
      <c r="GLD266" s="402"/>
      <c r="GLE266" s="404"/>
      <c r="GLF266" s="49"/>
      <c r="GLG266" s="49"/>
      <c r="GLH266" s="49"/>
      <c r="GLI266" s="99"/>
      <c r="GLJ266" s="98"/>
      <c r="GLK266" s="49"/>
      <c r="GLL266" s="405"/>
      <c r="GLM266" s="405"/>
      <c r="GLN266" s="277"/>
      <c r="GLO266" s="277"/>
      <c r="GLP266" s="277"/>
      <c r="GLQ266" s="277"/>
      <c r="GLR266" s="277"/>
      <c r="GLS266" s="277"/>
      <c r="GLT266" s="277"/>
      <c r="GLU266" s="277"/>
      <c r="GLV266" s="402"/>
      <c r="GLW266" s="404"/>
      <c r="GLX266" s="49"/>
      <c r="GLY266" s="49"/>
      <c r="GLZ266" s="49"/>
      <c r="GMA266" s="99"/>
      <c r="GMB266" s="98"/>
      <c r="GMC266" s="49"/>
      <c r="GMD266" s="405"/>
      <c r="GME266" s="405"/>
      <c r="GMF266" s="277"/>
      <c r="GMG266" s="277"/>
      <c r="GMH266" s="277"/>
      <c r="GMI266" s="277"/>
      <c r="GMJ266" s="277"/>
      <c r="GMK266" s="277"/>
      <c r="GML266" s="277"/>
      <c r="GMM266" s="277"/>
      <c r="GMN266" s="402"/>
      <c r="GMO266" s="404"/>
      <c r="GMP266" s="49"/>
      <c r="GMQ266" s="49"/>
      <c r="GMR266" s="49"/>
      <c r="GMS266" s="99"/>
      <c r="GMT266" s="98"/>
      <c r="GMU266" s="49"/>
      <c r="GMV266" s="405"/>
      <c r="GMW266" s="405"/>
      <c r="GMX266" s="277"/>
      <c r="GMY266" s="277"/>
      <c r="GMZ266" s="277"/>
      <c r="GNA266" s="277"/>
      <c r="GNB266" s="277"/>
      <c r="GNC266" s="277"/>
      <c r="GND266" s="277"/>
      <c r="GNE266" s="277"/>
      <c r="GNF266" s="402"/>
      <c r="GNG266" s="404"/>
      <c r="GNH266" s="49"/>
      <c r="GNI266" s="49"/>
      <c r="GNJ266" s="49"/>
      <c r="GNK266" s="99"/>
      <c r="GNL266" s="98"/>
      <c r="GNM266" s="49"/>
      <c r="GNN266" s="405"/>
      <c r="GNO266" s="405"/>
      <c r="GNP266" s="277"/>
      <c r="GNQ266" s="277"/>
      <c r="GNR266" s="277"/>
      <c r="GNS266" s="277"/>
      <c r="GNT266" s="277"/>
      <c r="GNU266" s="277"/>
      <c r="GNV266" s="277"/>
      <c r="GNW266" s="277"/>
      <c r="GNX266" s="402"/>
      <c r="GNY266" s="404"/>
      <c r="GNZ266" s="49"/>
      <c r="GOA266" s="49"/>
      <c r="GOB266" s="49"/>
      <c r="GOC266" s="99"/>
      <c r="GOD266" s="98"/>
      <c r="GOE266" s="49"/>
      <c r="GOF266" s="405"/>
      <c r="GOG266" s="405"/>
      <c r="GOH266" s="277"/>
      <c r="GOI266" s="277"/>
      <c r="GOJ266" s="277"/>
      <c r="GOK266" s="277"/>
      <c r="GOL266" s="277"/>
      <c r="GOM266" s="277"/>
      <c r="GON266" s="277"/>
      <c r="GOO266" s="277"/>
      <c r="GOP266" s="402"/>
      <c r="GOQ266" s="404"/>
      <c r="GOR266" s="49"/>
      <c r="GOS266" s="49"/>
      <c r="GOT266" s="49"/>
      <c r="GOU266" s="99"/>
      <c r="GOV266" s="98"/>
      <c r="GOW266" s="49"/>
      <c r="GOX266" s="405"/>
      <c r="GOY266" s="405"/>
      <c r="GOZ266" s="277"/>
      <c r="GPA266" s="277"/>
      <c r="GPB266" s="277"/>
      <c r="GPC266" s="277"/>
      <c r="GPD266" s="277"/>
      <c r="GPE266" s="277"/>
      <c r="GPF266" s="277"/>
      <c r="GPG266" s="277"/>
      <c r="GPH266" s="402"/>
      <c r="GPI266" s="404"/>
      <c r="GPJ266" s="49"/>
      <c r="GPK266" s="49"/>
      <c r="GPL266" s="49"/>
      <c r="GPM266" s="99"/>
      <c r="GPN266" s="98"/>
      <c r="GPO266" s="49"/>
      <c r="GPP266" s="405"/>
      <c r="GPQ266" s="405"/>
      <c r="GPR266" s="277"/>
      <c r="GPS266" s="277"/>
      <c r="GPT266" s="277"/>
      <c r="GPU266" s="277"/>
      <c r="GPV266" s="277"/>
      <c r="GPW266" s="277"/>
      <c r="GPX266" s="277"/>
      <c r="GPY266" s="277"/>
      <c r="GPZ266" s="402"/>
      <c r="GQA266" s="404"/>
      <c r="GQB266" s="49"/>
      <c r="GQC266" s="49"/>
      <c r="GQD266" s="49"/>
      <c r="GQE266" s="99"/>
      <c r="GQF266" s="98"/>
      <c r="GQG266" s="49"/>
      <c r="GQH266" s="405"/>
      <c r="GQI266" s="405"/>
      <c r="GQJ266" s="277"/>
      <c r="GQK266" s="277"/>
      <c r="GQL266" s="277"/>
      <c r="GQM266" s="277"/>
      <c r="GQN266" s="277"/>
      <c r="GQO266" s="277"/>
      <c r="GQP266" s="277"/>
      <c r="GQQ266" s="277"/>
      <c r="GQR266" s="402"/>
      <c r="GQS266" s="404"/>
      <c r="GQT266" s="49"/>
      <c r="GQU266" s="49"/>
      <c r="GQV266" s="49"/>
      <c r="GQW266" s="99"/>
      <c r="GQX266" s="98"/>
      <c r="GQY266" s="49"/>
      <c r="GQZ266" s="405"/>
      <c r="GRA266" s="405"/>
      <c r="GRB266" s="277"/>
      <c r="GRC266" s="277"/>
      <c r="GRD266" s="277"/>
      <c r="GRE266" s="277"/>
      <c r="GRF266" s="277"/>
      <c r="GRG266" s="277"/>
      <c r="GRH266" s="277"/>
      <c r="GRI266" s="277"/>
      <c r="GRJ266" s="402"/>
      <c r="GRK266" s="404"/>
      <c r="GRL266" s="49"/>
      <c r="GRM266" s="49"/>
      <c r="GRN266" s="49"/>
      <c r="GRO266" s="99"/>
      <c r="GRP266" s="98"/>
      <c r="GRQ266" s="49"/>
      <c r="GRR266" s="405"/>
      <c r="GRS266" s="405"/>
      <c r="GRT266" s="277"/>
      <c r="GRU266" s="277"/>
      <c r="GRV266" s="277"/>
      <c r="GRW266" s="277"/>
      <c r="GRX266" s="277"/>
      <c r="GRY266" s="277"/>
      <c r="GRZ266" s="277"/>
      <c r="GSA266" s="277"/>
      <c r="GSB266" s="402"/>
      <c r="GSC266" s="404"/>
      <c r="GSD266" s="49"/>
      <c r="GSE266" s="49"/>
      <c r="GSF266" s="49"/>
      <c r="GSG266" s="99"/>
      <c r="GSH266" s="98"/>
      <c r="GSI266" s="49"/>
      <c r="GSJ266" s="405"/>
      <c r="GSK266" s="405"/>
      <c r="GSL266" s="277"/>
      <c r="GSM266" s="277"/>
      <c r="GSN266" s="277"/>
      <c r="GSO266" s="277"/>
      <c r="GSP266" s="277"/>
      <c r="GSQ266" s="277"/>
      <c r="GSR266" s="277"/>
      <c r="GSS266" s="277"/>
      <c r="GST266" s="402"/>
      <c r="GSU266" s="404"/>
      <c r="GSV266" s="49"/>
      <c r="GSW266" s="49"/>
      <c r="GSX266" s="49"/>
      <c r="GSY266" s="99"/>
      <c r="GSZ266" s="98"/>
      <c r="GTA266" s="49"/>
      <c r="GTB266" s="405"/>
      <c r="GTC266" s="405"/>
      <c r="GTD266" s="277"/>
      <c r="GTE266" s="277"/>
      <c r="GTF266" s="277"/>
      <c r="GTG266" s="277"/>
      <c r="GTH266" s="277"/>
      <c r="GTI266" s="277"/>
      <c r="GTJ266" s="277"/>
      <c r="GTK266" s="277"/>
      <c r="GTL266" s="402"/>
      <c r="GTM266" s="404"/>
      <c r="GTN266" s="49"/>
      <c r="GTO266" s="49"/>
      <c r="GTP266" s="49"/>
      <c r="GTQ266" s="99"/>
      <c r="GTR266" s="98"/>
      <c r="GTS266" s="49"/>
      <c r="GTT266" s="405"/>
      <c r="GTU266" s="405"/>
      <c r="GTV266" s="277"/>
      <c r="GTW266" s="277"/>
      <c r="GTX266" s="277"/>
      <c r="GTY266" s="277"/>
      <c r="GTZ266" s="277"/>
      <c r="GUA266" s="277"/>
      <c r="GUB266" s="277"/>
      <c r="GUC266" s="277"/>
      <c r="GUD266" s="402"/>
      <c r="GUE266" s="404"/>
      <c r="GUF266" s="49"/>
      <c r="GUG266" s="49"/>
      <c r="GUH266" s="49"/>
      <c r="GUI266" s="99"/>
      <c r="GUJ266" s="98"/>
      <c r="GUK266" s="49"/>
      <c r="GUL266" s="405"/>
      <c r="GUM266" s="405"/>
      <c r="GUN266" s="277"/>
      <c r="GUO266" s="277"/>
      <c r="GUP266" s="277"/>
      <c r="GUQ266" s="277"/>
      <c r="GUR266" s="277"/>
      <c r="GUS266" s="277"/>
      <c r="GUT266" s="277"/>
      <c r="GUU266" s="277"/>
      <c r="GUV266" s="402"/>
      <c r="GUW266" s="404"/>
      <c r="GUX266" s="49"/>
      <c r="GUY266" s="49"/>
      <c r="GUZ266" s="49"/>
      <c r="GVA266" s="99"/>
      <c r="GVB266" s="98"/>
      <c r="GVC266" s="49"/>
      <c r="GVD266" s="405"/>
      <c r="GVE266" s="405"/>
      <c r="GVF266" s="277"/>
      <c r="GVG266" s="277"/>
      <c r="GVH266" s="277"/>
      <c r="GVI266" s="277"/>
      <c r="GVJ266" s="277"/>
      <c r="GVK266" s="277"/>
      <c r="GVL266" s="277"/>
      <c r="GVM266" s="277"/>
      <c r="GVN266" s="402"/>
      <c r="GVO266" s="404"/>
      <c r="GVP266" s="49"/>
      <c r="GVQ266" s="49"/>
      <c r="GVR266" s="49"/>
      <c r="GVS266" s="99"/>
      <c r="GVT266" s="98"/>
      <c r="GVU266" s="49"/>
      <c r="GVV266" s="405"/>
      <c r="GVW266" s="405"/>
      <c r="GVX266" s="277"/>
      <c r="GVY266" s="277"/>
      <c r="GVZ266" s="277"/>
      <c r="GWA266" s="277"/>
      <c r="GWB266" s="277"/>
      <c r="GWC266" s="277"/>
      <c r="GWD266" s="277"/>
      <c r="GWE266" s="277"/>
      <c r="GWF266" s="402"/>
      <c r="GWG266" s="404"/>
      <c r="GWH266" s="49"/>
      <c r="GWI266" s="49"/>
      <c r="GWJ266" s="49"/>
      <c r="GWK266" s="99"/>
      <c r="GWL266" s="98"/>
      <c r="GWM266" s="49"/>
      <c r="GWN266" s="405"/>
      <c r="GWO266" s="405"/>
      <c r="GWP266" s="277"/>
      <c r="GWQ266" s="277"/>
      <c r="GWR266" s="277"/>
      <c r="GWS266" s="277"/>
      <c r="GWT266" s="277"/>
      <c r="GWU266" s="277"/>
      <c r="GWV266" s="277"/>
      <c r="GWW266" s="277"/>
      <c r="GWX266" s="402"/>
      <c r="GWY266" s="404"/>
      <c r="GWZ266" s="49"/>
      <c r="GXA266" s="49"/>
      <c r="GXB266" s="49"/>
      <c r="GXC266" s="99"/>
      <c r="GXD266" s="98"/>
      <c r="GXE266" s="49"/>
      <c r="GXF266" s="405"/>
      <c r="GXG266" s="405"/>
      <c r="GXH266" s="277"/>
      <c r="GXI266" s="277"/>
      <c r="GXJ266" s="277"/>
      <c r="GXK266" s="277"/>
      <c r="GXL266" s="277"/>
      <c r="GXM266" s="277"/>
      <c r="GXN266" s="277"/>
      <c r="GXO266" s="277"/>
      <c r="GXP266" s="402"/>
      <c r="GXQ266" s="404"/>
      <c r="GXR266" s="49"/>
      <c r="GXS266" s="49"/>
      <c r="GXT266" s="49"/>
      <c r="GXU266" s="99"/>
      <c r="GXV266" s="98"/>
      <c r="GXW266" s="49"/>
      <c r="GXX266" s="405"/>
      <c r="GXY266" s="405"/>
      <c r="GXZ266" s="277"/>
      <c r="GYA266" s="277"/>
      <c r="GYB266" s="277"/>
      <c r="GYC266" s="277"/>
      <c r="GYD266" s="277"/>
      <c r="GYE266" s="277"/>
      <c r="GYF266" s="277"/>
      <c r="GYG266" s="277"/>
      <c r="GYH266" s="402"/>
      <c r="GYI266" s="404"/>
      <c r="GYJ266" s="49"/>
      <c r="GYK266" s="49"/>
      <c r="GYL266" s="49"/>
      <c r="GYM266" s="99"/>
      <c r="GYN266" s="98"/>
      <c r="GYO266" s="49"/>
      <c r="GYP266" s="405"/>
      <c r="GYQ266" s="405"/>
      <c r="GYR266" s="277"/>
      <c r="GYS266" s="277"/>
      <c r="GYT266" s="277"/>
      <c r="GYU266" s="277"/>
      <c r="GYV266" s="277"/>
      <c r="GYW266" s="277"/>
      <c r="GYX266" s="277"/>
      <c r="GYY266" s="277"/>
      <c r="GYZ266" s="402"/>
      <c r="GZA266" s="404"/>
      <c r="GZB266" s="49"/>
      <c r="GZC266" s="49"/>
      <c r="GZD266" s="49"/>
      <c r="GZE266" s="99"/>
      <c r="GZF266" s="98"/>
      <c r="GZG266" s="49"/>
      <c r="GZH266" s="405"/>
      <c r="GZI266" s="405"/>
      <c r="GZJ266" s="277"/>
      <c r="GZK266" s="277"/>
      <c r="GZL266" s="277"/>
      <c r="GZM266" s="277"/>
      <c r="GZN266" s="277"/>
      <c r="GZO266" s="277"/>
      <c r="GZP266" s="277"/>
      <c r="GZQ266" s="277"/>
      <c r="GZR266" s="402"/>
      <c r="GZS266" s="404"/>
      <c r="GZT266" s="49"/>
      <c r="GZU266" s="49"/>
      <c r="GZV266" s="49"/>
      <c r="GZW266" s="99"/>
      <c r="GZX266" s="98"/>
      <c r="GZY266" s="49"/>
      <c r="GZZ266" s="405"/>
      <c r="HAA266" s="405"/>
      <c r="HAB266" s="277"/>
      <c r="HAC266" s="277"/>
      <c r="HAD266" s="277"/>
      <c r="HAE266" s="277"/>
      <c r="HAF266" s="277"/>
      <c r="HAG266" s="277"/>
      <c r="HAH266" s="277"/>
      <c r="HAI266" s="277"/>
      <c r="HAJ266" s="402"/>
      <c r="HAK266" s="404"/>
      <c r="HAL266" s="49"/>
      <c r="HAM266" s="49"/>
      <c r="HAN266" s="49"/>
      <c r="HAO266" s="99"/>
      <c r="HAP266" s="98"/>
      <c r="HAQ266" s="49"/>
      <c r="HAR266" s="405"/>
      <c r="HAS266" s="405"/>
      <c r="HAT266" s="277"/>
      <c r="HAU266" s="277"/>
      <c r="HAV266" s="277"/>
      <c r="HAW266" s="277"/>
      <c r="HAX266" s="277"/>
      <c r="HAY266" s="277"/>
      <c r="HAZ266" s="277"/>
      <c r="HBA266" s="277"/>
      <c r="HBB266" s="402"/>
      <c r="HBC266" s="404"/>
      <c r="HBD266" s="49"/>
      <c r="HBE266" s="49"/>
      <c r="HBF266" s="49"/>
      <c r="HBG266" s="99"/>
      <c r="HBH266" s="98"/>
      <c r="HBI266" s="49"/>
      <c r="HBJ266" s="405"/>
      <c r="HBK266" s="405"/>
      <c r="HBL266" s="277"/>
      <c r="HBM266" s="277"/>
      <c r="HBN266" s="277"/>
      <c r="HBO266" s="277"/>
      <c r="HBP266" s="277"/>
      <c r="HBQ266" s="277"/>
      <c r="HBR266" s="277"/>
      <c r="HBS266" s="277"/>
      <c r="HBT266" s="402"/>
      <c r="HBU266" s="404"/>
      <c r="HBV266" s="49"/>
      <c r="HBW266" s="49"/>
      <c r="HBX266" s="49"/>
      <c r="HBY266" s="99"/>
      <c r="HBZ266" s="98"/>
      <c r="HCA266" s="49"/>
      <c r="HCB266" s="405"/>
      <c r="HCC266" s="405"/>
      <c r="HCD266" s="277"/>
      <c r="HCE266" s="277"/>
      <c r="HCF266" s="277"/>
      <c r="HCG266" s="277"/>
      <c r="HCH266" s="277"/>
      <c r="HCI266" s="277"/>
      <c r="HCJ266" s="277"/>
      <c r="HCK266" s="277"/>
      <c r="HCL266" s="402"/>
      <c r="HCM266" s="404"/>
      <c r="HCN266" s="49"/>
      <c r="HCO266" s="49"/>
      <c r="HCP266" s="49"/>
      <c r="HCQ266" s="99"/>
      <c r="HCR266" s="98"/>
      <c r="HCS266" s="49"/>
      <c r="HCT266" s="405"/>
      <c r="HCU266" s="405"/>
      <c r="HCV266" s="277"/>
      <c r="HCW266" s="277"/>
      <c r="HCX266" s="277"/>
      <c r="HCY266" s="277"/>
      <c r="HCZ266" s="277"/>
      <c r="HDA266" s="277"/>
      <c r="HDB266" s="277"/>
      <c r="HDC266" s="277"/>
      <c r="HDD266" s="402"/>
      <c r="HDE266" s="404"/>
      <c r="HDF266" s="49"/>
      <c r="HDG266" s="49"/>
      <c r="HDH266" s="49"/>
      <c r="HDI266" s="99"/>
      <c r="HDJ266" s="98"/>
      <c r="HDK266" s="49"/>
      <c r="HDL266" s="405"/>
      <c r="HDM266" s="405"/>
      <c r="HDN266" s="277"/>
      <c r="HDO266" s="277"/>
      <c r="HDP266" s="277"/>
      <c r="HDQ266" s="277"/>
      <c r="HDR266" s="277"/>
      <c r="HDS266" s="277"/>
      <c r="HDT266" s="277"/>
      <c r="HDU266" s="277"/>
      <c r="HDV266" s="402"/>
      <c r="HDW266" s="404"/>
      <c r="HDX266" s="49"/>
      <c r="HDY266" s="49"/>
      <c r="HDZ266" s="49"/>
      <c r="HEA266" s="99"/>
      <c r="HEB266" s="98"/>
      <c r="HEC266" s="49"/>
      <c r="HED266" s="405"/>
      <c r="HEE266" s="405"/>
      <c r="HEF266" s="277"/>
      <c r="HEG266" s="277"/>
      <c r="HEH266" s="277"/>
      <c r="HEI266" s="277"/>
      <c r="HEJ266" s="277"/>
      <c r="HEK266" s="277"/>
      <c r="HEL266" s="277"/>
      <c r="HEM266" s="277"/>
      <c r="HEN266" s="402"/>
      <c r="HEO266" s="404"/>
      <c r="HEP266" s="49"/>
      <c r="HEQ266" s="49"/>
      <c r="HER266" s="49"/>
      <c r="HES266" s="99"/>
      <c r="HET266" s="98"/>
      <c r="HEU266" s="49"/>
      <c r="HEV266" s="405"/>
      <c r="HEW266" s="405"/>
      <c r="HEX266" s="277"/>
      <c r="HEY266" s="277"/>
      <c r="HEZ266" s="277"/>
      <c r="HFA266" s="277"/>
      <c r="HFB266" s="277"/>
      <c r="HFC266" s="277"/>
      <c r="HFD266" s="277"/>
      <c r="HFE266" s="277"/>
      <c r="HFF266" s="402"/>
      <c r="HFG266" s="404"/>
      <c r="HFH266" s="49"/>
      <c r="HFI266" s="49"/>
      <c r="HFJ266" s="49"/>
      <c r="HFK266" s="99"/>
      <c r="HFL266" s="98"/>
      <c r="HFM266" s="49"/>
      <c r="HFN266" s="405"/>
      <c r="HFO266" s="405"/>
      <c r="HFP266" s="277"/>
      <c r="HFQ266" s="277"/>
      <c r="HFR266" s="277"/>
      <c r="HFS266" s="277"/>
      <c r="HFT266" s="277"/>
      <c r="HFU266" s="277"/>
      <c r="HFV266" s="277"/>
      <c r="HFW266" s="277"/>
      <c r="HFX266" s="402"/>
      <c r="HFY266" s="404"/>
      <c r="HFZ266" s="49"/>
      <c r="HGA266" s="49"/>
      <c r="HGB266" s="49"/>
      <c r="HGC266" s="99"/>
      <c r="HGD266" s="98"/>
      <c r="HGE266" s="49"/>
      <c r="HGF266" s="405"/>
      <c r="HGG266" s="405"/>
      <c r="HGH266" s="277"/>
      <c r="HGI266" s="277"/>
      <c r="HGJ266" s="277"/>
      <c r="HGK266" s="277"/>
      <c r="HGL266" s="277"/>
      <c r="HGM266" s="277"/>
      <c r="HGN266" s="277"/>
      <c r="HGO266" s="277"/>
      <c r="HGP266" s="402"/>
      <c r="HGQ266" s="404"/>
      <c r="HGR266" s="49"/>
      <c r="HGS266" s="49"/>
      <c r="HGT266" s="49"/>
      <c r="HGU266" s="99"/>
      <c r="HGV266" s="98"/>
      <c r="HGW266" s="49"/>
      <c r="HGX266" s="405"/>
      <c r="HGY266" s="405"/>
      <c r="HGZ266" s="277"/>
      <c r="HHA266" s="277"/>
      <c r="HHB266" s="277"/>
      <c r="HHC266" s="277"/>
      <c r="HHD266" s="277"/>
      <c r="HHE266" s="277"/>
      <c r="HHF266" s="277"/>
      <c r="HHG266" s="277"/>
      <c r="HHH266" s="402"/>
      <c r="HHI266" s="404"/>
      <c r="HHJ266" s="49"/>
      <c r="HHK266" s="49"/>
      <c r="HHL266" s="49"/>
      <c r="HHM266" s="99"/>
      <c r="HHN266" s="98"/>
      <c r="HHO266" s="49"/>
      <c r="HHP266" s="405"/>
      <c r="HHQ266" s="405"/>
      <c r="HHR266" s="277"/>
      <c r="HHS266" s="277"/>
      <c r="HHT266" s="277"/>
      <c r="HHU266" s="277"/>
      <c r="HHV266" s="277"/>
      <c r="HHW266" s="277"/>
      <c r="HHX266" s="277"/>
      <c r="HHY266" s="277"/>
      <c r="HHZ266" s="402"/>
      <c r="HIA266" s="404"/>
      <c r="HIB266" s="49"/>
      <c r="HIC266" s="49"/>
      <c r="HID266" s="49"/>
      <c r="HIE266" s="99"/>
      <c r="HIF266" s="98"/>
      <c r="HIG266" s="49"/>
      <c r="HIH266" s="405"/>
      <c r="HII266" s="405"/>
      <c r="HIJ266" s="277"/>
      <c r="HIK266" s="277"/>
      <c r="HIL266" s="277"/>
      <c r="HIM266" s="277"/>
      <c r="HIN266" s="277"/>
      <c r="HIO266" s="277"/>
      <c r="HIP266" s="277"/>
      <c r="HIQ266" s="277"/>
      <c r="HIR266" s="402"/>
      <c r="HIS266" s="404"/>
      <c r="HIT266" s="49"/>
      <c r="HIU266" s="49"/>
      <c r="HIV266" s="49"/>
      <c r="HIW266" s="99"/>
      <c r="HIX266" s="98"/>
      <c r="HIY266" s="49"/>
      <c r="HIZ266" s="405"/>
      <c r="HJA266" s="405"/>
      <c r="HJB266" s="277"/>
      <c r="HJC266" s="277"/>
      <c r="HJD266" s="277"/>
      <c r="HJE266" s="277"/>
      <c r="HJF266" s="277"/>
      <c r="HJG266" s="277"/>
      <c r="HJH266" s="277"/>
      <c r="HJI266" s="277"/>
      <c r="HJJ266" s="402"/>
      <c r="HJK266" s="404"/>
      <c r="HJL266" s="49"/>
      <c r="HJM266" s="49"/>
      <c r="HJN266" s="49"/>
      <c r="HJO266" s="99"/>
      <c r="HJP266" s="98"/>
      <c r="HJQ266" s="49"/>
      <c r="HJR266" s="405"/>
      <c r="HJS266" s="405"/>
      <c r="HJT266" s="277"/>
      <c r="HJU266" s="277"/>
      <c r="HJV266" s="277"/>
      <c r="HJW266" s="277"/>
      <c r="HJX266" s="277"/>
      <c r="HJY266" s="277"/>
      <c r="HJZ266" s="277"/>
      <c r="HKA266" s="277"/>
      <c r="HKB266" s="402"/>
      <c r="HKC266" s="404"/>
      <c r="HKD266" s="49"/>
      <c r="HKE266" s="49"/>
      <c r="HKF266" s="49"/>
      <c r="HKG266" s="99"/>
      <c r="HKH266" s="98"/>
      <c r="HKI266" s="49"/>
      <c r="HKJ266" s="405"/>
      <c r="HKK266" s="405"/>
      <c r="HKL266" s="277"/>
      <c r="HKM266" s="277"/>
      <c r="HKN266" s="277"/>
      <c r="HKO266" s="277"/>
      <c r="HKP266" s="277"/>
      <c r="HKQ266" s="277"/>
      <c r="HKR266" s="277"/>
      <c r="HKS266" s="277"/>
      <c r="HKT266" s="402"/>
      <c r="HKU266" s="404"/>
      <c r="HKV266" s="49"/>
      <c r="HKW266" s="49"/>
      <c r="HKX266" s="49"/>
      <c r="HKY266" s="99"/>
      <c r="HKZ266" s="98"/>
      <c r="HLA266" s="49"/>
      <c r="HLB266" s="405"/>
      <c r="HLC266" s="405"/>
      <c r="HLD266" s="277"/>
      <c r="HLE266" s="277"/>
      <c r="HLF266" s="277"/>
      <c r="HLG266" s="277"/>
      <c r="HLH266" s="277"/>
      <c r="HLI266" s="277"/>
      <c r="HLJ266" s="277"/>
      <c r="HLK266" s="277"/>
      <c r="HLL266" s="402"/>
      <c r="HLM266" s="404"/>
      <c r="HLN266" s="49"/>
      <c r="HLO266" s="49"/>
      <c r="HLP266" s="49"/>
      <c r="HLQ266" s="99"/>
      <c r="HLR266" s="98"/>
      <c r="HLS266" s="49"/>
      <c r="HLT266" s="405"/>
      <c r="HLU266" s="405"/>
      <c r="HLV266" s="277"/>
      <c r="HLW266" s="277"/>
      <c r="HLX266" s="277"/>
      <c r="HLY266" s="277"/>
      <c r="HLZ266" s="277"/>
      <c r="HMA266" s="277"/>
      <c r="HMB266" s="277"/>
      <c r="HMC266" s="277"/>
      <c r="HMD266" s="402"/>
      <c r="HME266" s="404"/>
      <c r="HMF266" s="49"/>
      <c r="HMG266" s="49"/>
      <c r="HMH266" s="49"/>
      <c r="HMI266" s="99"/>
      <c r="HMJ266" s="98"/>
      <c r="HMK266" s="49"/>
      <c r="HML266" s="405"/>
      <c r="HMM266" s="405"/>
      <c r="HMN266" s="277"/>
      <c r="HMO266" s="277"/>
      <c r="HMP266" s="277"/>
      <c r="HMQ266" s="277"/>
      <c r="HMR266" s="277"/>
      <c r="HMS266" s="277"/>
      <c r="HMT266" s="277"/>
      <c r="HMU266" s="277"/>
      <c r="HMV266" s="402"/>
      <c r="HMW266" s="404"/>
      <c r="HMX266" s="49"/>
      <c r="HMY266" s="49"/>
      <c r="HMZ266" s="49"/>
      <c r="HNA266" s="99"/>
      <c r="HNB266" s="98"/>
      <c r="HNC266" s="49"/>
      <c r="HND266" s="405"/>
      <c r="HNE266" s="405"/>
      <c r="HNF266" s="277"/>
      <c r="HNG266" s="277"/>
      <c r="HNH266" s="277"/>
      <c r="HNI266" s="277"/>
      <c r="HNJ266" s="277"/>
      <c r="HNK266" s="277"/>
      <c r="HNL266" s="277"/>
      <c r="HNM266" s="277"/>
      <c r="HNN266" s="402"/>
      <c r="HNO266" s="404"/>
      <c r="HNP266" s="49"/>
      <c r="HNQ266" s="49"/>
      <c r="HNR266" s="49"/>
      <c r="HNS266" s="99"/>
      <c r="HNT266" s="98"/>
      <c r="HNU266" s="49"/>
      <c r="HNV266" s="405"/>
      <c r="HNW266" s="405"/>
      <c r="HNX266" s="277"/>
      <c r="HNY266" s="277"/>
      <c r="HNZ266" s="277"/>
      <c r="HOA266" s="277"/>
      <c r="HOB266" s="277"/>
      <c r="HOC266" s="277"/>
      <c r="HOD266" s="277"/>
      <c r="HOE266" s="277"/>
      <c r="HOF266" s="402"/>
      <c r="HOG266" s="404"/>
      <c r="HOH266" s="49"/>
      <c r="HOI266" s="49"/>
      <c r="HOJ266" s="49"/>
      <c r="HOK266" s="99"/>
      <c r="HOL266" s="98"/>
      <c r="HOM266" s="49"/>
      <c r="HON266" s="405"/>
      <c r="HOO266" s="405"/>
      <c r="HOP266" s="277"/>
      <c r="HOQ266" s="277"/>
      <c r="HOR266" s="277"/>
      <c r="HOS266" s="277"/>
      <c r="HOT266" s="277"/>
      <c r="HOU266" s="277"/>
      <c r="HOV266" s="277"/>
      <c r="HOW266" s="277"/>
      <c r="HOX266" s="402"/>
      <c r="HOY266" s="404"/>
      <c r="HOZ266" s="49"/>
      <c r="HPA266" s="49"/>
      <c r="HPB266" s="49"/>
      <c r="HPC266" s="99"/>
      <c r="HPD266" s="98"/>
      <c r="HPE266" s="49"/>
      <c r="HPF266" s="405"/>
      <c r="HPG266" s="405"/>
      <c r="HPH266" s="277"/>
      <c r="HPI266" s="277"/>
      <c r="HPJ266" s="277"/>
      <c r="HPK266" s="277"/>
      <c r="HPL266" s="277"/>
      <c r="HPM266" s="277"/>
      <c r="HPN266" s="277"/>
      <c r="HPO266" s="277"/>
      <c r="HPP266" s="402"/>
      <c r="HPQ266" s="404"/>
      <c r="HPR266" s="49"/>
      <c r="HPS266" s="49"/>
      <c r="HPT266" s="49"/>
      <c r="HPU266" s="99"/>
      <c r="HPV266" s="98"/>
      <c r="HPW266" s="49"/>
      <c r="HPX266" s="405"/>
      <c r="HPY266" s="405"/>
      <c r="HPZ266" s="277"/>
      <c r="HQA266" s="277"/>
      <c r="HQB266" s="277"/>
      <c r="HQC266" s="277"/>
      <c r="HQD266" s="277"/>
      <c r="HQE266" s="277"/>
      <c r="HQF266" s="277"/>
      <c r="HQG266" s="277"/>
      <c r="HQH266" s="402"/>
      <c r="HQI266" s="404"/>
      <c r="HQJ266" s="49"/>
      <c r="HQK266" s="49"/>
      <c r="HQL266" s="49"/>
      <c r="HQM266" s="99"/>
      <c r="HQN266" s="98"/>
      <c r="HQO266" s="49"/>
      <c r="HQP266" s="405"/>
      <c r="HQQ266" s="405"/>
      <c r="HQR266" s="277"/>
      <c r="HQS266" s="277"/>
      <c r="HQT266" s="277"/>
      <c r="HQU266" s="277"/>
      <c r="HQV266" s="277"/>
      <c r="HQW266" s="277"/>
      <c r="HQX266" s="277"/>
      <c r="HQY266" s="277"/>
      <c r="HQZ266" s="402"/>
      <c r="HRA266" s="404"/>
      <c r="HRB266" s="49"/>
      <c r="HRC266" s="49"/>
      <c r="HRD266" s="49"/>
      <c r="HRE266" s="99"/>
      <c r="HRF266" s="98"/>
      <c r="HRG266" s="49"/>
      <c r="HRH266" s="405"/>
      <c r="HRI266" s="405"/>
      <c r="HRJ266" s="277"/>
      <c r="HRK266" s="277"/>
      <c r="HRL266" s="277"/>
      <c r="HRM266" s="277"/>
      <c r="HRN266" s="277"/>
      <c r="HRO266" s="277"/>
      <c r="HRP266" s="277"/>
      <c r="HRQ266" s="277"/>
      <c r="HRR266" s="402"/>
      <c r="HRS266" s="404"/>
      <c r="HRT266" s="49"/>
      <c r="HRU266" s="49"/>
      <c r="HRV266" s="49"/>
      <c r="HRW266" s="99"/>
      <c r="HRX266" s="98"/>
      <c r="HRY266" s="49"/>
      <c r="HRZ266" s="405"/>
      <c r="HSA266" s="405"/>
      <c r="HSB266" s="277"/>
      <c r="HSC266" s="277"/>
      <c r="HSD266" s="277"/>
      <c r="HSE266" s="277"/>
      <c r="HSF266" s="277"/>
      <c r="HSG266" s="277"/>
      <c r="HSH266" s="277"/>
      <c r="HSI266" s="277"/>
      <c r="HSJ266" s="402"/>
      <c r="HSK266" s="404"/>
      <c r="HSL266" s="49"/>
      <c r="HSM266" s="49"/>
      <c r="HSN266" s="49"/>
      <c r="HSO266" s="99"/>
      <c r="HSP266" s="98"/>
      <c r="HSQ266" s="49"/>
      <c r="HSR266" s="405"/>
      <c r="HSS266" s="405"/>
      <c r="HST266" s="277"/>
      <c r="HSU266" s="277"/>
      <c r="HSV266" s="277"/>
      <c r="HSW266" s="277"/>
      <c r="HSX266" s="277"/>
      <c r="HSY266" s="277"/>
      <c r="HSZ266" s="277"/>
      <c r="HTA266" s="277"/>
      <c r="HTB266" s="402"/>
      <c r="HTC266" s="404"/>
      <c r="HTD266" s="49"/>
      <c r="HTE266" s="49"/>
      <c r="HTF266" s="49"/>
      <c r="HTG266" s="99"/>
      <c r="HTH266" s="98"/>
      <c r="HTI266" s="49"/>
      <c r="HTJ266" s="405"/>
      <c r="HTK266" s="405"/>
      <c r="HTL266" s="277"/>
      <c r="HTM266" s="277"/>
      <c r="HTN266" s="277"/>
      <c r="HTO266" s="277"/>
      <c r="HTP266" s="277"/>
      <c r="HTQ266" s="277"/>
      <c r="HTR266" s="277"/>
      <c r="HTS266" s="277"/>
      <c r="HTT266" s="402"/>
      <c r="HTU266" s="404"/>
      <c r="HTV266" s="49"/>
      <c r="HTW266" s="49"/>
      <c r="HTX266" s="49"/>
      <c r="HTY266" s="99"/>
      <c r="HTZ266" s="98"/>
      <c r="HUA266" s="49"/>
      <c r="HUB266" s="405"/>
      <c r="HUC266" s="405"/>
      <c r="HUD266" s="277"/>
      <c r="HUE266" s="277"/>
      <c r="HUF266" s="277"/>
      <c r="HUG266" s="277"/>
      <c r="HUH266" s="277"/>
      <c r="HUI266" s="277"/>
      <c r="HUJ266" s="277"/>
      <c r="HUK266" s="277"/>
      <c r="HUL266" s="402"/>
      <c r="HUM266" s="404"/>
      <c r="HUN266" s="49"/>
      <c r="HUO266" s="49"/>
      <c r="HUP266" s="49"/>
      <c r="HUQ266" s="99"/>
      <c r="HUR266" s="98"/>
      <c r="HUS266" s="49"/>
      <c r="HUT266" s="405"/>
      <c r="HUU266" s="405"/>
      <c r="HUV266" s="277"/>
      <c r="HUW266" s="277"/>
      <c r="HUX266" s="277"/>
      <c r="HUY266" s="277"/>
      <c r="HUZ266" s="277"/>
      <c r="HVA266" s="277"/>
      <c r="HVB266" s="277"/>
      <c r="HVC266" s="277"/>
      <c r="HVD266" s="402"/>
      <c r="HVE266" s="404"/>
      <c r="HVF266" s="49"/>
      <c r="HVG266" s="49"/>
      <c r="HVH266" s="49"/>
      <c r="HVI266" s="99"/>
      <c r="HVJ266" s="98"/>
      <c r="HVK266" s="49"/>
      <c r="HVL266" s="405"/>
      <c r="HVM266" s="405"/>
      <c r="HVN266" s="277"/>
      <c r="HVO266" s="277"/>
      <c r="HVP266" s="277"/>
      <c r="HVQ266" s="277"/>
      <c r="HVR266" s="277"/>
      <c r="HVS266" s="277"/>
      <c r="HVT266" s="277"/>
      <c r="HVU266" s="277"/>
      <c r="HVV266" s="402"/>
      <c r="HVW266" s="404"/>
      <c r="HVX266" s="49"/>
      <c r="HVY266" s="49"/>
      <c r="HVZ266" s="49"/>
      <c r="HWA266" s="99"/>
      <c r="HWB266" s="98"/>
      <c r="HWC266" s="49"/>
      <c r="HWD266" s="405"/>
      <c r="HWE266" s="405"/>
      <c r="HWF266" s="277"/>
      <c r="HWG266" s="277"/>
      <c r="HWH266" s="277"/>
      <c r="HWI266" s="277"/>
      <c r="HWJ266" s="277"/>
      <c r="HWK266" s="277"/>
      <c r="HWL266" s="277"/>
      <c r="HWM266" s="277"/>
      <c r="HWN266" s="402"/>
      <c r="HWO266" s="404"/>
      <c r="HWP266" s="49"/>
      <c r="HWQ266" s="49"/>
      <c r="HWR266" s="49"/>
      <c r="HWS266" s="99"/>
      <c r="HWT266" s="98"/>
      <c r="HWU266" s="49"/>
      <c r="HWV266" s="405"/>
      <c r="HWW266" s="405"/>
      <c r="HWX266" s="277"/>
      <c r="HWY266" s="277"/>
      <c r="HWZ266" s="277"/>
      <c r="HXA266" s="277"/>
      <c r="HXB266" s="277"/>
      <c r="HXC266" s="277"/>
      <c r="HXD266" s="277"/>
      <c r="HXE266" s="277"/>
      <c r="HXF266" s="402"/>
      <c r="HXG266" s="404"/>
      <c r="HXH266" s="49"/>
      <c r="HXI266" s="49"/>
      <c r="HXJ266" s="49"/>
      <c r="HXK266" s="99"/>
      <c r="HXL266" s="98"/>
      <c r="HXM266" s="49"/>
      <c r="HXN266" s="405"/>
      <c r="HXO266" s="405"/>
      <c r="HXP266" s="277"/>
      <c r="HXQ266" s="277"/>
      <c r="HXR266" s="277"/>
      <c r="HXS266" s="277"/>
      <c r="HXT266" s="277"/>
      <c r="HXU266" s="277"/>
      <c r="HXV266" s="277"/>
      <c r="HXW266" s="277"/>
      <c r="HXX266" s="402"/>
      <c r="HXY266" s="404"/>
      <c r="HXZ266" s="49"/>
      <c r="HYA266" s="49"/>
      <c r="HYB266" s="49"/>
      <c r="HYC266" s="99"/>
      <c r="HYD266" s="98"/>
      <c r="HYE266" s="49"/>
      <c r="HYF266" s="405"/>
      <c r="HYG266" s="405"/>
      <c r="HYH266" s="277"/>
      <c r="HYI266" s="277"/>
      <c r="HYJ266" s="277"/>
      <c r="HYK266" s="277"/>
      <c r="HYL266" s="277"/>
      <c r="HYM266" s="277"/>
      <c r="HYN266" s="277"/>
      <c r="HYO266" s="277"/>
      <c r="HYP266" s="402"/>
      <c r="HYQ266" s="404"/>
      <c r="HYR266" s="49"/>
      <c r="HYS266" s="49"/>
      <c r="HYT266" s="49"/>
      <c r="HYU266" s="99"/>
      <c r="HYV266" s="98"/>
      <c r="HYW266" s="49"/>
      <c r="HYX266" s="405"/>
      <c r="HYY266" s="405"/>
      <c r="HYZ266" s="277"/>
      <c r="HZA266" s="277"/>
      <c r="HZB266" s="277"/>
      <c r="HZC266" s="277"/>
      <c r="HZD266" s="277"/>
      <c r="HZE266" s="277"/>
      <c r="HZF266" s="277"/>
      <c r="HZG266" s="277"/>
      <c r="HZH266" s="402"/>
      <c r="HZI266" s="404"/>
      <c r="HZJ266" s="49"/>
      <c r="HZK266" s="49"/>
      <c r="HZL266" s="49"/>
      <c r="HZM266" s="99"/>
      <c r="HZN266" s="98"/>
      <c r="HZO266" s="49"/>
      <c r="HZP266" s="405"/>
      <c r="HZQ266" s="405"/>
      <c r="HZR266" s="277"/>
      <c r="HZS266" s="277"/>
      <c r="HZT266" s="277"/>
      <c r="HZU266" s="277"/>
      <c r="HZV266" s="277"/>
      <c r="HZW266" s="277"/>
      <c r="HZX266" s="277"/>
      <c r="HZY266" s="277"/>
      <c r="HZZ266" s="402"/>
      <c r="IAA266" s="404"/>
      <c r="IAB266" s="49"/>
      <c r="IAC266" s="49"/>
      <c r="IAD266" s="49"/>
      <c r="IAE266" s="99"/>
      <c r="IAF266" s="98"/>
      <c r="IAG266" s="49"/>
      <c r="IAH266" s="405"/>
      <c r="IAI266" s="405"/>
      <c r="IAJ266" s="277"/>
      <c r="IAK266" s="277"/>
      <c r="IAL266" s="277"/>
      <c r="IAM266" s="277"/>
      <c r="IAN266" s="277"/>
      <c r="IAO266" s="277"/>
      <c r="IAP266" s="277"/>
      <c r="IAQ266" s="277"/>
      <c r="IAR266" s="402"/>
      <c r="IAS266" s="404"/>
      <c r="IAT266" s="49"/>
      <c r="IAU266" s="49"/>
      <c r="IAV266" s="49"/>
      <c r="IAW266" s="99"/>
      <c r="IAX266" s="98"/>
      <c r="IAY266" s="49"/>
      <c r="IAZ266" s="405"/>
      <c r="IBA266" s="405"/>
      <c r="IBB266" s="277"/>
      <c r="IBC266" s="277"/>
      <c r="IBD266" s="277"/>
      <c r="IBE266" s="277"/>
      <c r="IBF266" s="277"/>
      <c r="IBG266" s="277"/>
      <c r="IBH266" s="277"/>
      <c r="IBI266" s="277"/>
      <c r="IBJ266" s="402"/>
      <c r="IBK266" s="404"/>
      <c r="IBL266" s="49"/>
      <c r="IBM266" s="49"/>
      <c r="IBN266" s="49"/>
      <c r="IBO266" s="99"/>
      <c r="IBP266" s="98"/>
      <c r="IBQ266" s="49"/>
      <c r="IBR266" s="405"/>
      <c r="IBS266" s="405"/>
      <c r="IBT266" s="277"/>
      <c r="IBU266" s="277"/>
      <c r="IBV266" s="277"/>
      <c r="IBW266" s="277"/>
      <c r="IBX266" s="277"/>
      <c r="IBY266" s="277"/>
      <c r="IBZ266" s="277"/>
      <c r="ICA266" s="277"/>
      <c r="ICB266" s="402"/>
      <c r="ICC266" s="404"/>
      <c r="ICD266" s="49"/>
      <c r="ICE266" s="49"/>
      <c r="ICF266" s="49"/>
      <c r="ICG266" s="99"/>
      <c r="ICH266" s="98"/>
      <c r="ICI266" s="49"/>
      <c r="ICJ266" s="405"/>
      <c r="ICK266" s="405"/>
      <c r="ICL266" s="277"/>
      <c r="ICM266" s="277"/>
      <c r="ICN266" s="277"/>
      <c r="ICO266" s="277"/>
      <c r="ICP266" s="277"/>
      <c r="ICQ266" s="277"/>
      <c r="ICR266" s="277"/>
      <c r="ICS266" s="277"/>
      <c r="ICT266" s="402"/>
      <c r="ICU266" s="404"/>
      <c r="ICV266" s="49"/>
      <c r="ICW266" s="49"/>
      <c r="ICX266" s="49"/>
      <c r="ICY266" s="99"/>
      <c r="ICZ266" s="98"/>
      <c r="IDA266" s="49"/>
      <c r="IDB266" s="405"/>
      <c r="IDC266" s="405"/>
      <c r="IDD266" s="277"/>
      <c r="IDE266" s="277"/>
      <c r="IDF266" s="277"/>
      <c r="IDG266" s="277"/>
      <c r="IDH266" s="277"/>
      <c r="IDI266" s="277"/>
      <c r="IDJ266" s="277"/>
      <c r="IDK266" s="277"/>
      <c r="IDL266" s="402"/>
      <c r="IDM266" s="404"/>
      <c r="IDN266" s="49"/>
      <c r="IDO266" s="49"/>
      <c r="IDP266" s="49"/>
      <c r="IDQ266" s="99"/>
      <c r="IDR266" s="98"/>
      <c r="IDS266" s="49"/>
      <c r="IDT266" s="405"/>
      <c r="IDU266" s="405"/>
      <c r="IDV266" s="277"/>
      <c r="IDW266" s="277"/>
      <c r="IDX266" s="277"/>
      <c r="IDY266" s="277"/>
      <c r="IDZ266" s="277"/>
      <c r="IEA266" s="277"/>
      <c r="IEB266" s="277"/>
      <c r="IEC266" s="277"/>
      <c r="IED266" s="402"/>
      <c r="IEE266" s="404"/>
      <c r="IEF266" s="49"/>
      <c r="IEG266" s="49"/>
      <c r="IEH266" s="49"/>
      <c r="IEI266" s="99"/>
      <c r="IEJ266" s="98"/>
      <c r="IEK266" s="49"/>
      <c r="IEL266" s="405"/>
      <c r="IEM266" s="405"/>
      <c r="IEN266" s="277"/>
      <c r="IEO266" s="277"/>
      <c r="IEP266" s="277"/>
      <c r="IEQ266" s="277"/>
      <c r="IER266" s="277"/>
      <c r="IES266" s="277"/>
      <c r="IET266" s="277"/>
      <c r="IEU266" s="277"/>
      <c r="IEV266" s="402"/>
      <c r="IEW266" s="404"/>
      <c r="IEX266" s="49"/>
      <c r="IEY266" s="49"/>
      <c r="IEZ266" s="49"/>
      <c r="IFA266" s="99"/>
      <c r="IFB266" s="98"/>
      <c r="IFC266" s="49"/>
      <c r="IFD266" s="405"/>
      <c r="IFE266" s="405"/>
      <c r="IFF266" s="277"/>
      <c r="IFG266" s="277"/>
      <c r="IFH266" s="277"/>
      <c r="IFI266" s="277"/>
      <c r="IFJ266" s="277"/>
      <c r="IFK266" s="277"/>
      <c r="IFL266" s="277"/>
      <c r="IFM266" s="277"/>
      <c r="IFN266" s="402"/>
      <c r="IFO266" s="404"/>
      <c r="IFP266" s="49"/>
      <c r="IFQ266" s="49"/>
      <c r="IFR266" s="49"/>
      <c r="IFS266" s="99"/>
      <c r="IFT266" s="98"/>
      <c r="IFU266" s="49"/>
      <c r="IFV266" s="405"/>
      <c r="IFW266" s="405"/>
      <c r="IFX266" s="277"/>
      <c r="IFY266" s="277"/>
      <c r="IFZ266" s="277"/>
      <c r="IGA266" s="277"/>
      <c r="IGB266" s="277"/>
      <c r="IGC266" s="277"/>
      <c r="IGD266" s="277"/>
      <c r="IGE266" s="277"/>
      <c r="IGF266" s="402"/>
      <c r="IGG266" s="404"/>
      <c r="IGH266" s="49"/>
      <c r="IGI266" s="49"/>
      <c r="IGJ266" s="49"/>
      <c r="IGK266" s="99"/>
      <c r="IGL266" s="98"/>
      <c r="IGM266" s="49"/>
      <c r="IGN266" s="405"/>
      <c r="IGO266" s="405"/>
      <c r="IGP266" s="277"/>
      <c r="IGQ266" s="277"/>
      <c r="IGR266" s="277"/>
      <c r="IGS266" s="277"/>
      <c r="IGT266" s="277"/>
      <c r="IGU266" s="277"/>
      <c r="IGV266" s="277"/>
      <c r="IGW266" s="277"/>
      <c r="IGX266" s="402"/>
      <c r="IGY266" s="404"/>
      <c r="IGZ266" s="49"/>
      <c r="IHA266" s="49"/>
      <c r="IHB266" s="49"/>
      <c r="IHC266" s="99"/>
      <c r="IHD266" s="98"/>
      <c r="IHE266" s="49"/>
      <c r="IHF266" s="405"/>
      <c r="IHG266" s="405"/>
      <c r="IHH266" s="277"/>
      <c r="IHI266" s="277"/>
      <c r="IHJ266" s="277"/>
      <c r="IHK266" s="277"/>
      <c r="IHL266" s="277"/>
      <c r="IHM266" s="277"/>
      <c r="IHN266" s="277"/>
      <c r="IHO266" s="277"/>
      <c r="IHP266" s="402"/>
      <c r="IHQ266" s="404"/>
      <c r="IHR266" s="49"/>
      <c r="IHS266" s="49"/>
      <c r="IHT266" s="49"/>
      <c r="IHU266" s="99"/>
      <c r="IHV266" s="98"/>
      <c r="IHW266" s="49"/>
      <c r="IHX266" s="405"/>
      <c r="IHY266" s="405"/>
      <c r="IHZ266" s="277"/>
      <c r="IIA266" s="277"/>
      <c r="IIB266" s="277"/>
      <c r="IIC266" s="277"/>
      <c r="IID266" s="277"/>
      <c r="IIE266" s="277"/>
      <c r="IIF266" s="277"/>
      <c r="IIG266" s="277"/>
      <c r="IIH266" s="402"/>
      <c r="III266" s="404"/>
      <c r="IIJ266" s="49"/>
      <c r="IIK266" s="49"/>
      <c r="IIL266" s="49"/>
      <c r="IIM266" s="99"/>
      <c r="IIN266" s="98"/>
      <c r="IIO266" s="49"/>
      <c r="IIP266" s="405"/>
      <c r="IIQ266" s="405"/>
      <c r="IIR266" s="277"/>
      <c r="IIS266" s="277"/>
      <c r="IIT266" s="277"/>
      <c r="IIU266" s="277"/>
      <c r="IIV266" s="277"/>
      <c r="IIW266" s="277"/>
      <c r="IIX266" s="277"/>
      <c r="IIY266" s="277"/>
      <c r="IIZ266" s="402"/>
      <c r="IJA266" s="404"/>
      <c r="IJB266" s="49"/>
      <c r="IJC266" s="49"/>
      <c r="IJD266" s="49"/>
      <c r="IJE266" s="99"/>
      <c r="IJF266" s="98"/>
      <c r="IJG266" s="49"/>
      <c r="IJH266" s="405"/>
      <c r="IJI266" s="405"/>
      <c r="IJJ266" s="277"/>
      <c r="IJK266" s="277"/>
      <c r="IJL266" s="277"/>
      <c r="IJM266" s="277"/>
      <c r="IJN266" s="277"/>
      <c r="IJO266" s="277"/>
      <c r="IJP266" s="277"/>
      <c r="IJQ266" s="277"/>
      <c r="IJR266" s="402"/>
      <c r="IJS266" s="404"/>
      <c r="IJT266" s="49"/>
      <c r="IJU266" s="49"/>
      <c r="IJV266" s="49"/>
      <c r="IJW266" s="99"/>
      <c r="IJX266" s="98"/>
      <c r="IJY266" s="49"/>
      <c r="IJZ266" s="405"/>
      <c r="IKA266" s="405"/>
      <c r="IKB266" s="277"/>
      <c r="IKC266" s="277"/>
      <c r="IKD266" s="277"/>
      <c r="IKE266" s="277"/>
      <c r="IKF266" s="277"/>
      <c r="IKG266" s="277"/>
      <c r="IKH266" s="277"/>
      <c r="IKI266" s="277"/>
      <c r="IKJ266" s="402"/>
      <c r="IKK266" s="404"/>
      <c r="IKL266" s="49"/>
      <c r="IKM266" s="49"/>
      <c r="IKN266" s="49"/>
      <c r="IKO266" s="99"/>
      <c r="IKP266" s="98"/>
      <c r="IKQ266" s="49"/>
      <c r="IKR266" s="405"/>
      <c r="IKS266" s="405"/>
      <c r="IKT266" s="277"/>
      <c r="IKU266" s="277"/>
      <c r="IKV266" s="277"/>
      <c r="IKW266" s="277"/>
      <c r="IKX266" s="277"/>
      <c r="IKY266" s="277"/>
      <c r="IKZ266" s="277"/>
      <c r="ILA266" s="277"/>
      <c r="ILB266" s="402"/>
      <c r="ILC266" s="404"/>
      <c r="ILD266" s="49"/>
      <c r="ILE266" s="49"/>
      <c r="ILF266" s="49"/>
      <c r="ILG266" s="99"/>
      <c r="ILH266" s="98"/>
      <c r="ILI266" s="49"/>
      <c r="ILJ266" s="405"/>
      <c r="ILK266" s="405"/>
      <c r="ILL266" s="277"/>
      <c r="ILM266" s="277"/>
      <c r="ILN266" s="277"/>
      <c r="ILO266" s="277"/>
      <c r="ILP266" s="277"/>
      <c r="ILQ266" s="277"/>
      <c r="ILR266" s="277"/>
      <c r="ILS266" s="277"/>
      <c r="ILT266" s="402"/>
      <c r="ILU266" s="404"/>
      <c r="ILV266" s="49"/>
      <c r="ILW266" s="49"/>
      <c r="ILX266" s="49"/>
      <c r="ILY266" s="99"/>
      <c r="ILZ266" s="98"/>
      <c r="IMA266" s="49"/>
      <c r="IMB266" s="405"/>
      <c r="IMC266" s="405"/>
      <c r="IMD266" s="277"/>
      <c r="IME266" s="277"/>
      <c r="IMF266" s="277"/>
      <c r="IMG266" s="277"/>
      <c r="IMH266" s="277"/>
      <c r="IMI266" s="277"/>
      <c r="IMJ266" s="277"/>
      <c r="IMK266" s="277"/>
      <c r="IML266" s="402"/>
      <c r="IMM266" s="404"/>
      <c r="IMN266" s="49"/>
      <c r="IMO266" s="49"/>
      <c r="IMP266" s="49"/>
      <c r="IMQ266" s="99"/>
      <c r="IMR266" s="98"/>
      <c r="IMS266" s="49"/>
      <c r="IMT266" s="405"/>
      <c r="IMU266" s="405"/>
      <c r="IMV266" s="277"/>
      <c r="IMW266" s="277"/>
      <c r="IMX266" s="277"/>
      <c r="IMY266" s="277"/>
      <c r="IMZ266" s="277"/>
      <c r="INA266" s="277"/>
      <c r="INB266" s="277"/>
      <c r="INC266" s="277"/>
      <c r="IND266" s="402"/>
      <c r="INE266" s="404"/>
      <c r="INF266" s="49"/>
      <c r="ING266" s="49"/>
      <c r="INH266" s="49"/>
      <c r="INI266" s="99"/>
      <c r="INJ266" s="98"/>
      <c r="INK266" s="49"/>
      <c r="INL266" s="405"/>
      <c r="INM266" s="405"/>
      <c r="INN266" s="277"/>
      <c r="INO266" s="277"/>
      <c r="INP266" s="277"/>
      <c r="INQ266" s="277"/>
      <c r="INR266" s="277"/>
      <c r="INS266" s="277"/>
      <c r="INT266" s="277"/>
      <c r="INU266" s="277"/>
      <c r="INV266" s="402"/>
      <c r="INW266" s="404"/>
      <c r="INX266" s="49"/>
      <c r="INY266" s="49"/>
      <c r="INZ266" s="49"/>
      <c r="IOA266" s="99"/>
      <c r="IOB266" s="98"/>
      <c r="IOC266" s="49"/>
      <c r="IOD266" s="405"/>
      <c r="IOE266" s="405"/>
      <c r="IOF266" s="277"/>
      <c r="IOG266" s="277"/>
      <c r="IOH266" s="277"/>
      <c r="IOI266" s="277"/>
      <c r="IOJ266" s="277"/>
      <c r="IOK266" s="277"/>
      <c r="IOL266" s="277"/>
      <c r="IOM266" s="277"/>
      <c r="ION266" s="402"/>
      <c r="IOO266" s="404"/>
      <c r="IOP266" s="49"/>
      <c r="IOQ266" s="49"/>
      <c r="IOR266" s="49"/>
      <c r="IOS266" s="99"/>
      <c r="IOT266" s="98"/>
      <c r="IOU266" s="49"/>
      <c r="IOV266" s="405"/>
      <c r="IOW266" s="405"/>
      <c r="IOX266" s="277"/>
      <c r="IOY266" s="277"/>
      <c r="IOZ266" s="277"/>
      <c r="IPA266" s="277"/>
      <c r="IPB266" s="277"/>
      <c r="IPC266" s="277"/>
      <c r="IPD266" s="277"/>
      <c r="IPE266" s="277"/>
      <c r="IPF266" s="402"/>
      <c r="IPG266" s="404"/>
      <c r="IPH266" s="49"/>
      <c r="IPI266" s="49"/>
      <c r="IPJ266" s="49"/>
      <c r="IPK266" s="99"/>
      <c r="IPL266" s="98"/>
      <c r="IPM266" s="49"/>
      <c r="IPN266" s="405"/>
      <c r="IPO266" s="405"/>
      <c r="IPP266" s="277"/>
      <c r="IPQ266" s="277"/>
      <c r="IPR266" s="277"/>
      <c r="IPS266" s="277"/>
      <c r="IPT266" s="277"/>
      <c r="IPU266" s="277"/>
      <c r="IPV266" s="277"/>
      <c r="IPW266" s="277"/>
      <c r="IPX266" s="402"/>
      <c r="IPY266" s="404"/>
      <c r="IPZ266" s="49"/>
      <c r="IQA266" s="49"/>
      <c r="IQB266" s="49"/>
      <c r="IQC266" s="99"/>
      <c r="IQD266" s="98"/>
      <c r="IQE266" s="49"/>
      <c r="IQF266" s="405"/>
      <c r="IQG266" s="405"/>
      <c r="IQH266" s="277"/>
      <c r="IQI266" s="277"/>
      <c r="IQJ266" s="277"/>
      <c r="IQK266" s="277"/>
      <c r="IQL266" s="277"/>
      <c r="IQM266" s="277"/>
      <c r="IQN266" s="277"/>
      <c r="IQO266" s="277"/>
      <c r="IQP266" s="402"/>
      <c r="IQQ266" s="404"/>
      <c r="IQR266" s="49"/>
      <c r="IQS266" s="49"/>
      <c r="IQT266" s="49"/>
      <c r="IQU266" s="99"/>
      <c r="IQV266" s="98"/>
      <c r="IQW266" s="49"/>
      <c r="IQX266" s="405"/>
      <c r="IQY266" s="405"/>
      <c r="IQZ266" s="277"/>
      <c r="IRA266" s="277"/>
      <c r="IRB266" s="277"/>
      <c r="IRC266" s="277"/>
      <c r="IRD266" s="277"/>
      <c r="IRE266" s="277"/>
      <c r="IRF266" s="277"/>
      <c r="IRG266" s="277"/>
      <c r="IRH266" s="402"/>
      <c r="IRI266" s="404"/>
      <c r="IRJ266" s="49"/>
      <c r="IRK266" s="49"/>
      <c r="IRL266" s="49"/>
      <c r="IRM266" s="99"/>
      <c r="IRN266" s="98"/>
      <c r="IRO266" s="49"/>
      <c r="IRP266" s="405"/>
      <c r="IRQ266" s="405"/>
      <c r="IRR266" s="277"/>
      <c r="IRS266" s="277"/>
      <c r="IRT266" s="277"/>
      <c r="IRU266" s="277"/>
      <c r="IRV266" s="277"/>
      <c r="IRW266" s="277"/>
      <c r="IRX266" s="277"/>
      <c r="IRY266" s="277"/>
      <c r="IRZ266" s="402"/>
      <c r="ISA266" s="404"/>
      <c r="ISB266" s="49"/>
      <c r="ISC266" s="49"/>
      <c r="ISD266" s="49"/>
      <c r="ISE266" s="99"/>
      <c r="ISF266" s="98"/>
      <c r="ISG266" s="49"/>
      <c r="ISH266" s="405"/>
      <c r="ISI266" s="405"/>
      <c r="ISJ266" s="277"/>
      <c r="ISK266" s="277"/>
      <c r="ISL266" s="277"/>
      <c r="ISM266" s="277"/>
      <c r="ISN266" s="277"/>
      <c r="ISO266" s="277"/>
      <c r="ISP266" s="277"/>
      <c r="ISQ266" s="277"/>
      <c r="ISR266" s="402"/>
      <c r="ISS266" s="404"/>
      <c r="IST266" s="49"/>
      <c r="ISU266" s="49"/>
      <c r="ISV266" s="49"/>
      <c r="ISW266" s="99"/>
      <c r="ISX266" s="98"/>
      <c r="ISY266" s="49"/>
      <c r="ISZ266" s="405"/>
      <c r="ITA266" s="405"/>
      <c r="ITB266" s="277"/>
      <c r="ITC266" s="277"/>
      <c r="ITD266" s="277"/>
      <c r="ITE266" s="277"/>
      <c r="ITF266" s="277"/>
      <c r="ITG266" s="277"/>
      <c r="ITH266" s="277"/>
      <c r="ITI266" s="277"/>
      <c r="ITJ266" s="402"/>
      <c r="ITK266" s="404"/>
      <c r="ITL266" s="49"/>
      <c r="ITM266" s="49"/>
      <c r="ITN266" s="49"/>
      <c r="ITO266" s="99"/>
      <c r="ITP266" s="98"/>
      <c r="ITQ266" s="49"/>
      <c r="ITR266" s="405"/>
      <c r="ITS266" s="405"/>
      <c r="ITT266" s="277"/>
      <c r="ITU266" s="277"/>
      <c r="ITV266" s="277"/>
      <c r="ITW266" s="277"/>
      <c r="ITX266" s="277"/>
      <c r="ITY266" s="277"/>
      <c r="ITZ266" s="277"/>
      <c r="IUA266" s="277"/>
      <c r="IUB266" s="402"/>
      <c r="IUC266" s="404"/>
      <c r="IUD266" s="49"/>
      <c r="IUE266" s="49"/>
      <c r="IUF266" s="49"/>
      <c r="IUG266" s="99"/>
      <c r="IUH266" s="98"/>
      <c r="IUI266" s="49"/>
      <c r="IUJ266" s="405"/>
      <c r="IUK266" s="405"/>
      <c r="IUL266" s="277"/>
      <c r="IUM266" s="277"/>
      <c r="IUN266" s="277"/>
      <c r="IUO266" s="277"/>
      <c r="IUP266" s="277"/>
      <c r="IUQ266" s="277"/>
      <c r="IUR266" s="277"/>
      <c r="IUS266" s="277"/>
      <c r="IUT266" s="402"/>
      <c r="IUU266" s="404"/>
      <c r="IUV266" s="49"/>
      <c r="IUW266" s="49"/>
      <c r="IUX266" s="49"/>
      <c r="IUY266" s="99"/>
      <c r="IUZ266" s="98"/>
      <c r="IVA266" s="49"/>
      <c r="IVB266" s="405"/>
      <c r="IVC266" s="405"/>
      <c r="IVD266" s="277"/>
      <c r="IVE266" s="277"/>
      <c r="IVF266" s="277"/>
      <c r="IVG266" s="277"/>
      <c r="IVH266" s="277"/>
      <c r="IVI266" s="277"/>
      <c r="IVJ266" s="277"/>
      <c r="IVK266" s="277"/>
      <c r="IVL266" s="402"/>
      <c r="IVM266" s="404"/>
      <c r="IVN266" s="49"/>
      <c r="IVO266" s="49"/>
      <c r="IVP266" s="49"/>
      <c r="IVQ266" s="99"/>
      <c r="IVR266" s="98"/>
      <c r="IVS266" s="49"/>
      <c r="IVT266" s="405"/>
      <c r="IVU266" s="405"/>
      <c r="IVV266" s="277"/>
      <c r="IVW266" s="277"/>
      <c r="IVX266" s="277"/>
      <c r="IVY266" s="277"/>
      <c r="IVZ266" s="277"/>
      <c r="IWA266" s="277"/>
      <c r="IWB266" s="277"/>
      <c r="IWC266" s="277"/>
      <c r="IWD266" s="402"/>
      <c r="IWE266" s="404"/>
      <c r="IWF266" s="49"/>
      <c r="IWG266" s="49"/>
      <c r="IWH266" s="49"/>
      <c r="IWI266" s="99"/>
      <c r="IWJ266" s="98"/>
      <c r="IWK266" s="49"/>
      <c r="IWL266" s="405"/>
      <c r="IWM266" s="405"/>
      <c r="IWN266" s="277"/>
      <c r="IWO266" s="277"/>
      <c r="IWP266" s="277"/>
      <c r="IWQ266" s="277"/>
      <c r="IWR266" s="277"/>
      <c r="IWS266" s="277"/>
      <c r="IWT266" s="277"/>
      <c r="IWU266" s="277"/>
      <c r="IWV266" s="402"/>
      <c r="IWW266" s="404"/>
      <c r="IWX266" s="49"/>
      <c r="IWY266" s="49"/>
      <c r="IWZ266" s="49"/>
      <c r="IXA266" s="99"/>
      <c r="IXB266" s="98"/>
      <c r="IXC266" s="49"/>
      <c r="IXD266" s="405"/>
      <c r="IXE266" s="405"/>
      <c r="IXF266" s="277"/>
      <c r="IXG266" s="277"/>
      <c r="IXH266" s="277"/>
      <c r="IXI266" s="277"/>
      <c r="IXJ266" s="277"/>
      <c r="IXK266" s="277"/>
      <c r="IXL266" s="277"/>
      <c r="IXM266" s="277"/>
      <c r="IXN266" s="402"/>
      <c r="IXO266" s="404"/>
      <c r="IXP266" s="49"/>
      <c r="IXQ266" s="49"/>
      <c r="IXR266" s="49"/>
      <c r="IXS266" s="99"/>
      <c r="IXT266" s="98"/>
      <c r="IXU266" s="49"/>
      <c r="IXV266" s="405"/>
      <c r="IXW266" s="405"/>
      <c r="IXX266" s="277"/>
      <c r="IXY266" s="277"/>
      <c r="IXZ266" s="277"/>
      <c r="IYA266" s="277"/>
      <c r="IYB266" s="277"/>
      <c r="IYC266" s="277"/>
      <c r="IYD266" s="277"/>
      <c r="IYE266" s="277"/>
      <c r="IYF266" s="402"/>
      <c r="IYG266" s="404"/>
      <c r="IYH266" s="49"/>
      <c r="IYI266" s="49"/>
      <c r="IYJ266" s="49"/>
      <c r="IYK266" s="99"/>
      <c r="IYL266" s="98"/>
      <c r="IYM266" s="49"/>
      <c r="IYN266" s="405"/>
      <c r="IYO266" s="405"/>
      <c r="IYP266" s="277"/>
      <c r="IYQ266" s="277"/>
      <c r="IYR266" s="277"/>
      <c r="IYS266" s="277"/>
      <c r="IYT266" s="277"/>
      <c r="IYU266" s="277"/>
      <c r="IYV266" s="277"/>
      <c r="IYW266" s="277"/>
      <c r="IYX266" s="402"/>
      <c r="IYY266" s="404"/>
      <c r="IYZ266" s="49"/>
      <c r="IZA266" s="49"/>
      <c r="IZB266" s="49"/>
      <c r="IZC266" s="99"/>
      <c r="IZD266" s="98"/>
      <c r="IZE266" s="49"/>
      <c r="IZF266" s="405"/>
      <c r="IZG266" s="405"/>
      <c r="IZH266" s="277"/>
      <c r="IZI266" s="277"/>
      <c r="IZJ266" s="277"/>
      <c r="IZK266" s="277"/>
      <c r="IZL266" s="277"/>
      <c r="IZM266" s="277"/>
      <c r="IZN266" s="277"/>
      <c r="IZO266" s="277"/>
      <c r="IZP266" s="402"/>
      <c r="IZQ266" s="404"/>
      <c r="IZR266" s="49"/>
      <c r="IZS266" s="49"/>
      <c r="IZT266" s="49"/>
      <c r="IZU266" s="99"/>
      <c r="IZV266" s="98"/>
      <c r="IZW266" s="49"/>
      <c r="IZX266" s="405"/>
      <c r="IZY266" s="405"/>
      <c r="IZZ266" s="277"/>
      <c r="JAA266" s="277"/>
      <c r="JAB266" s="277"/>
      <c r="JAC266" s="277"/>
      <c r="JAD266" s="277"/>
      <c r="JAE266" s="277"/>
      <c r="JAF266" s="277"/>
      <c r="JAG266" s="277"/>
      <c r="JAH266" s="402"/>
      <c r="JAI266" s="404"/>
      <c r="JAJ266" s="49"/>
      <c r="JAK266" s="49"/>
      <c r="JAL266" s="49"/>
      <c r="JAM266" s="99"/>
      <c r="JAN266" s="98"/>
      <c r="JAO266" s="49"/>
      <c r="JAP266" s="405"/>
      <c r="JAQ266" s="405"/>
      <c r="JAR266" s="277"/>
      <c r="JAS266" s="277"/>
      <c r="JAT266" s="277"/>
      <c r="JAU266" s="277"/>
      <c r="JAV266" s="277"/>
      <c r="JAW266" s="277"/>
      <c r="JAX266" s="277"/>
      <c r="JAY266" s="277"/>
      <c r="JAZ266" s="402"/>
      <c r="JBA266" s="404"/>
      <c r="JBB266" s="49"/>
      <c r="JBC266" s="49"/>
      <c r="JBD266" s="49"/>
      <c r="JBE266" s="99"/>
      <c r="JBF266" s="98"/>
      <c r="JBG266" s="49"/>
      <c r="JBH266" s="405"/>
      <c r="JBI266" s="405"/>
      <c r="JBJ266" s="277"/>
      <c r="JBK266" s="277"/>
      <c r="JBL266" s="277"/>
      <c r="JBM266" s="277"/>
      <c r="JBN266" s="277"/>
      <c r="JBO266" s="277"/>
      <c r="JBP266" s="277"/>
      <c r="JBQ266" s="277"/>
      <c r="JBR266" s="402"/>
      <c r="JBS266" s="404"/>
      <c r="JBT266" s="49"/>
      <c r="JBU266" s="49"/>
      <c r="JBV266" s="49"/>
      <c r="JBW266" s="99"/>
      <c r="JBX266" s="98"/>
      <c r="JBY266" s="49"/>
      <c r="JBZ266" s="405"/>
      <c r="JCA266" s="405"/>
      <c r="JCB266" s="277"/>
      <c r="JCC266" s="277"/>
      <c r="JCD266" s="277"/>
      <c r="JCE266" s="277"/>
      <c r="JCF266" s="277"/>
      <c r="JCG266" s="277"/>
      <c r="JCH266" s="277"/>
      <c r="JCI266" s="277"/>
      <c r="JCJ266" s="402"/>
      <c r="JCK266" s="404"/>
      <c r="JCL266" s="49"/>
      <c r="JCM266" s="49"/>
      <c r="JCN266" s="49"/>
      <c r="JCO266" s="99"/>
      <c r="JCP266" s="98"/>
      <c r="JCQ266" s="49"/>
      <c r="JCR266" s="405"/>
      <c r="JCS266" s="405"/>
      <c r="JCT266" s="277"/>
      <c r="JCU266" s="277"/>
      <c r="JCV266" s="277"/>
      <c r="JCW266" s="277"/>
      <c r="JCX266" s="277"/>
      <c r="JCY266" s="277"/>
      <c r="JCZ266" s="277"/>
      <c r="JDA266" s="277"/>
      <c r="JDB266" s="402"/>
      <c r="JDC266" s="404"/>
      <c r="JDD266" s="49"/>
      <c r="JDE266" s="49"/>
      <c r="JDF266" s="49"/>
      <c r="JDG266" s="99"/>
      <c r="JDH266" s="98"/>
      <c r="JDI266" s="49"/>
      <c r="JDJ266" s="405"/>
      <c r="JDK266" s="405"/>
      <c r="JDL266" s="277"/>
      <c r="JDM266" s="277"/>
      <c r="JDN266" s="277"/>
      <c r="JDO266" s="277"/>
      <c r="JDP266" s="277"/>
      <c r="JDQ266" s="277"/>
      <c r="JDR266" s="277"/>
      <c r="JDS266" s="277"/>
      <c r="JDT266" s="402"/>
      <c r="JDU266" s="404"/>
      <c r="JDV266" s="49"/>
      <c r="JDW266" s="49"/>
      <c r="JDX266" s="49"/>
      <c r="JDY266" s="99"/>
      <c r="JDZ266" s="98"/>
      <c r="JEA266" s="49"/>
      <c r="JEB266" s="405"/>
      <c r="JEC266" s="405"/>
      <c r="JED266" s="277"/>
      <c r="JEE266" s="277"/>
      <c r="JEF266" s="277"/>
      <c r="JEG266" s="277"/>
      <c r="JEH266" s="277"/>
      <c r="JEI266" s="277"/>
      <c r="JEJ266" s="277"/>
      <c r="JEK266" s="277"/>
      <c r="JEL266" s="402"/>
      <c r="JEM266" s="404"/>
      <c r="JEN266" s="49"/>
      <c r="JEO266" s="49"/>
      <c r="JEP266" s="49"/>
      <c r="JEQ266" s="99"/>
      <c r="JER266" s="98"/>
      <c r="JES266" s="49"/>
      <c r="JET266" s="405"/>
      <c r="JEU266" s="405"/>
      <c r="JEV266" s="277"/>
      <c r="JEW266" s="277"/>
      <c r="JEX266" s="277"/>
      <c r="JEY266" s="277"/>
      <c r="JEZ266" s="277"/>
      <c r="JFA266" s="277"/>
      <c r="JFB266" s="277"/>
      <c r="JFC266" s="277"/>
      <c r="JFD266" s="402"/>
      <c r="JFE266" s="404"/>
      <c r="JFF266" s="49"/>
      <c r="JFG266" s="49"/>
      <c r="JFH266" s="49"/>
      <c r="JFI266" s="99"/>
      <c r="JFJ266" s="98"/>
      <c r="JFK266" s="49"/>
      <c r="JFL266" s="405"/>
      <c r="JFM266" s="405"/>
      <c r="JFN266" s="277"/>
      <c r="JFO266" s="277"/>
      <c r="JFP266" s="277"/>
      <c r="JFQ266" s="277"/>
      <c r="JFR266" s="277"/>
      <c r="JFS266" s="277"/>
      <c r="JFT266" s="277"/>
      <c r="JFU266" s="277"/>
      <c r="JFV266" s="402"/>
      <c r="JFW266" s="404"/>
      <c r="JFX266" s="49"/>
      <c r="JFY266" s="49"/>
      <c r="JFZ266" s="49"/>
      <c r="JGA266" s="99"/>
      <c r="JGB266" s="98"/>
      <c r="JGC266" s="49"/>
      <c r="JGD266" s="405"/>
      <c r="JGE266" s="405"/>
      <c r="JGF266" s="277"/>
      <c r="JGG266" s="277"/>
      <c r="JGH266" s="277"/>
      <c r="JGI266" s="277"/>
      <c r="JGJ266" s="277"/>
      <c r="JGK266" s="277"/>
      <c r="JGL266" s="277"/>
      <c r="JGM266" s="277"/>
      <c r="JGN266" s="402"/>
      <c r="JGO266" s="404"/>
      <c r="JGP266" s="49"/>
      <c r="JGQ266" s="49"/>
      <c r="JGR266" s="49"/>
      <c r="JGS266" s="99"/>
      <c r="JGT266" s="98"/>
      <c r="JGU266" s="49"/>
      <c r="JGV266" s="405"/>
      <c r="JGW266" s="405"/>
      <c r="JGX266" s="277"/>
      <c r="JGY266" s="277"/>
      <c r="JGZ266" s="277"/>
      <c r="JHA266" s="277"/>
      <c r="JHB266" s="277"/>
      <c r="JHC266" s="277"/>
      <c r="JHD266" s="277"/>
      <c r="JHE266" s="277"/>
      <c r="JHF266" s="402"/>
      <c r="JHG266" s="404"/>
      <c r="JHH266" s="49"/>
      <c r="JHI266" s="49"/>
      <c r="JHJ266" s="49"/>
      <c r="JHK266" s="99"/>
      <c r="JHL266" s="98"/>
      <c r="JHM266" s="49"/>
      <c r="JHN266" s="405"/>
      <c r="JHO266" s="405"/>
      <c r="JHP266" s="277"/>
      <c r="JHQ266" s="277"/>
      <c r="JHR266" s="277"/>
      <c r="JHS266" s="277"/>
      <c r="JHT266" s="277"/>
      <c r="JHU266" s="277"/>
      <c r="JHV266" s="277"/>
      <c r="JHW266" s="277"/>
      <c r="JHX266" s="402"/>
      <c r="JHY266" s="404"/>
      <c r="JHZ266" s="49"/>
      <c r="JIA266" s="49"/>
      <c r="JIB266" s="49"/>
      <c r="JIC266" s="99"/>
      <c r="JID266" s="98"/>
      <c r="JIE266" s="49"/>
      <c r="JIF266" s="405"/>
      <c r="JIG266" s="405"/>
      <c r="JIH266" s="277"/>
      <c r="JII266" s="277"/>
      <c r="JIJ266" s="277"/>
      <c r="JIK266" s="277"/>
      <c r="JIL266" s="277"/>
      <c r="JIM266" s="277"/>
      <c r="JIN266" s="277"/>
      <c r="JIO266" s="277"/>
      <c r="JIP266" s="402"/>
      <c r="JIQ266" s="404"/>
      <c r="JIR266" s="49"/>
      <c r="JIS266" s="49"/>
      <c r="JIT266" s="49"/>
      <c r="JIU266" s="99"/>
      <c r="JIV266" s="98"/>
      <c r="JIW266" s="49"/>
      <c r="JIX266" s="405"/>
      <c r="JIY266" s="405"/>
      <c r="JIZ266" s="277"/>
      <c r="JJA266" s="277"/>
      <c r="JJB266" s="277"/>
      <c r="JJC266" s="277"/>
      <c r="JJD266" s="277"/>
      <c r="JJE266" s="277"/>
      <c r="JJF266" s="277"/>
      <c r="JJG266" s="277"/>
      <c r="JJH266" s="402"/>
      <c r="JJI266" s="404"/>
      <c r="JJJ266" s="49"/>
      <c r="JJK266" s="49"/>
      <c r="JJL266" s="49"/>
      <c r="JJM266" s="99"/>
      <c r="JJN266" s="98"/>
      <c r="JJO266" s="49"/>
      <c r="JJP266" s="405"/>
      <c r="JJQ266" s="405"/>
      <c r="JJR266" s="277"/>
      <c r="JJS266" s="277"/>
      <c r="JJT266" s="277"/>
      <c r="JJU266" s="277"/>
      <c r="JJV266" s="277"/>
      <c r="JJW266" s="277"/>
      <c r="JJX266" s="277"/>
      <c r="JJY266" s="277"/>
      <c r="JJZ266" s="402"/>
      <c r="JKA266" s="404"/>
      <c r="JKB266" s="49"/>
      <c r="JKC266" s="49"/>
      <c r="JKD266" s="49"/>
      <c r="JKE266" s="99"/>
      <c r="JKF266" s="98"/>
      <c r="JKG266" s="49"/>
      <c r="JKH266" s="405"/>
      <c r="JKI266" s="405"/>
      <c r="JKJ266" s="277"/>
      <c r="JKK266" s="277"/>
      <c r="JKL266" s="277"/>
      <c r="JKM266" s="277"/>
      <c r="JKN266" s="277"/>
      <c r="JKO266" s="277"/>
      <c r="JKP266" s="277"/>
      <c r="JKQ266" s="277"/>
      <c r="JKR266" s="402"/>
      <c r="JKS266" s="404"/>
      <c r="JKT266" s="49"/>
      <c r="JKU266" s="49"/>
      <c r="JKV266" s="49"/>
      <c r="JKW266" s="99"/>
      <c r="JKX266" s="98"/>
      <c r="JKY266" s="49"/>
      <c r="JKZ266" s="405"/>
      <c r="JLA266" s="405"/>
      <c r="JLB266" s="277"/>
      <c r="JLC266" s="277"/>
      <c r="JLD266" s="277"/>
      <c r="JLE266" s="277"/>
      <c r="JLF266" s="277"/>
      <c r="JLG266" s="277"/>
      <c r="JLH266" s="277"/>
      <c r="JLI266" s="277"/>
      <c r="JLJ266" s="402"/>
      <c r="JLK266" s="404"/>
      <c r="JLL266" s="49"/>
      <c r="JLM266" s="49"/>
      <c r="JLN266" s="49"/>
      <c r="JLO266" s="99"/>
      <c r="JLP266" s="98"/>
      <c r="JLQ266" s="49"/>
      <c r="JLR266" s="405"/>
      <c r="JLS266" s="405"/>
      <c r="JLT266" s="277"/>
      <c r="JLU266" s="277"/>
      <c r="JLV266" s="277"/>
      <c r="JLW266" s="277"/>
      <c r="JLX266" s="277"/>
      <c r="JLY266" s="277"/>
      <c r="JLZ266" s="277"/>
      <c r="JMA266" s="277"/>
      <c r="JMB266" s="402"/>
      <c r="JMC266" s="404"/>
      <c r="JMD266" s="49"/>
      <c r="JME266" s="49"/>
      <c r="JMF266" s="49"/>
      <c r="JMG266" s="99"/>
      <c r="JMH266" s="98"/>
      <c r="JMI266" s="49"/>
      <c r="JMJ266" s="405"/>
      <c r="JMK266" s="405"/>
      <c r="JML266" s="277"/>
      <c r="JMM266" s="277"/>
      <c r="JMN266" s="277"/>
      <c r="JMO266" s="277"/>
      <c r="JMP266" s="277"/>
      <c r="JMQ266" s="277"/>
      <c r="JMR266" s="277"/>
      <c r="JMS266" s="277"/>
      <c r="JMT266" s="402"/>
      <c r="JMU266" s="404"/>
      <c r="JMV266" s="49"/>
      <c r="JMW266" s="49"/>
      <c r="JMX266" s="49"/>
      <c r="JMY266" s="99"/>
      <c r="JMZ266" s="98"/>
      <c r="JNA266" s="49"/>
      <c r="JNB266" s="405"/>
      <c r="JNC266" s="405"/>
      <c r="JND266" s="277"/>
      <c r="JNE266" s="277"/>
      <c r="JNF266" s="277"/>
      <c r="JNG266" s="277"/>
      <c r="JNH266" s="277"/>
      <c r="JNI266" s="277"/>
      <c r="JNJ266" s="277"/>
      <c r="JNK266" s="277"/>
      <c r="JNL266" s="402"/>
      <c r="JNM266" s="404"/>
      <c r="JNN266" s="49"/>
      <c r="JNO266" s="49"/>
      <c r="JNP266" s="49"/>
      <c r="JNQ266" s="99"/>
      <c r="JNR266" s="98"/>
      <c r="JNS266" s="49"/>
      <c r="JNT266" s="405"/>
      <c r="JNU266" s="405"/>
      <c r="JNV266" s="277"/>
      <c r="JNW266" s="277"/>
      <c r="JNX266" s="277"/>
      <c r="JNY266" s="277"/>
      <c r="JNZ266" s="277"/>
      <c r="JOA266" s="277"/>
      <c r="JOB266" s="277"/>
      <c r="JOC266" s="277"/>
      <c r="JOD266" s="402"/>
      <c r="JOE266" s="404"/>
      <c r="JOF266" s="49"/>
      <c r="JOG266" s="49"/>
      <c r="JOH266" s="49"/>
      <c r="JOI266" s="99"/>
      <c r="JOJ266" s="98"/>
      <c r="JOK266" s="49"/>
      <c r="JOL266" s="405"/>
      <c r="JOM266" s="405"/>
      <c r="JON266" s="277"/>
      <c r="JOO266" s="277"/>
      <c r="JOP266" s="277"/>
      <c r="JOQ266" s="277"/>
      <c r="JOR266" s="277"/>
      <c r="JOS266" s="277"/>
      <c r="JOT266" s="277"/>
      <c r="JOU266" s="277"/>
      <c r="JOV266" s="402"/>
      <c r="JOW266" s="404"/>
      <c r="JOX266" s="49"/>
      <c r="JOY266" s="49"/>
      <c r="JOZ266" s="49"/>
      <c r="JPA266" s="99"/>
      <c r="JPB266" s="98"/>
      <c r="JPC266" s="49"/>
      <c r="JPD266" s="405"/>
      <c r="JPE266" s="405"/>
      <c r="JPF266" s="277"/>
      <c r="JPG266" s="277"/>
      <c r="JPH266" s="277"/>
      <c r="JPI266" s="277"/>
      <c r="JPJ266" s="277"/>
      <c r="JPK266" s="277"/>
      <c r="JPL266" s="277"/>
      <c r="JPM266" s="277"/>
      <c r="JPN266" s="402"/>
      <c r="JPO266" s="404"/>
      <c r="JPP266" s="49"/>
      <c r="JPQ266" s="49"/>
      <c r="JPR266" s="49"/>
      <c r="JPS266" s="99"/>
      <c r="JPT266" s="98"/>
      <c r="JPU266" s="49"/>
      <c r="JPV266" s="405"/>
      <c r="JPW266" s="405"/>
      <c r="JPX266" s="277"/>
      <c r="JPY266" s="277"/>
      <c r="JPZ266" s="277"/>
      <c r="JQA266" s="277"/>
      <c r="JQB266" s="277"/>
      <c r="JQC266" s="277"/>
      <c r="JQD266" s="277"/>
      <c r="JQE266" s="277"/>
      <c r="JQF266" s="402"/>
      <c r="JQG266" s="404"/>
      <c r="JQH266" s="49"/>
      <c r="JQI266" s="49"/>
      <c r="JQJ266" s="49"/>
      <c r="JQK266" s="99"/>
      <c r="JQL266" s="98"/>
      <c r="JQM266" s="49"/>
      <c r="JQN266" s="405"/>
      <c r="JQO266" s="405"/>
      <c r="JQP266" s="277"/>
      <c r="JQQ266" s="277"/>
      <c r="JQR266" s="277"/>
      <c r="JQS266" s="277"/>
      <c r="JQT266" s="277"/>
      <c r="JQU266" s="277"/>
      <c r="JQV266" s="277"/>
      <c r="JQW266" s="277"/>
      <c r="JQX266" s="402"/>
      <c r="JQY266" s="404"/>
      <c r="JQZ266" s="49"/>
      <c r="JRA266" s="49"/>
      <c r="JRB266" s="49"/>
      <c r="JRC266" s="99"/>
      <c r="JRD266" s="98"/>
      <c r="JRE266" s="49"/>
      <c r="JRF266" s="405"/>
      <c r="JRG266" s="405"/>
      <c r="JRH266" s="277"/>
      <c r="JRI266" s="277"/>
      <c r="JRJ266" s="277"/>
      <c r="JRK266" s="277"/>
      <c r="JRL266" s="277"/>
      <c r="JRM266" s="277"/>
      <c r="JRN266" s="277"/>
      <c r="JRO266" s="277"/>
      <c r="JRP266" s="402"/>
      <c r="JRQ266" s="404"/>
      <c r="JRR266" s="49"/>
      <c r="JRS266" s="49"/>
      <c r="JRT266" s="49"/>
      <c r="JRU266" s="99"/>
      <c r="JRV266" s="98"/>
      <c r="JRW266" s="49"/>
      <c r="JRX266" s="405"/>
      <c r="JRY266" s="405"/>
      <c r="JRZ266" s="277"/>
      <c r="JSA266" s="277"/>
      <c r="JSB266" s="277"/>
      <c r="JSC266" s="277"/>
      <c r="JSD266" s="277"/>
      <c r="JSE266" s="277"/>
      <c r="JSF266" s="277"/>
      <c r="JSG266" s="277"/>
      <c r="JSH266" s="402"/>
      <c r="JSI266" s="404"/>
      <c r="JSJ266" s="49"/>
      <c r="JSK266" s="49"/>
      <c r="JSL266" s="49"/>
      <c r="JSM266" s="99"/>
      <c r="JSN266" s="98"/>
      <c r="JSO266" s="49"/>
      <c r="JSP266" s="405"/>
      <c r="JSQ266" s="405"/>
      <c r="JSR266" s="277"/>
      <c r="JSS266" s="277"/>
      <c r="JST266" s="277"/>
      <c r="JSU266" s="277"/>
      <c r="JSV266" s="277"/>
      <c r="JSW266" s="277"/>
      <c r="JSX266" s="277"/>
      <c r="JSY266" s="277"/>
      <c r="JSZ266" s="402"/>
      <c r="JTA266" s="404"/>
      <c r="JTB266" s="49"/>
      <c r="JTC266" s="49"/>
      <c r="JTD266" s="49"/>
      <c r="JTE266" s="99"/>
      <c r="JTF266" s="98"/>
      <c r="JTG266" s="49"/>
      <c r="JTH266" s="405"/>
      <c r="JTI266" s="405"/>
      <c r="JTJ266" s="277"/>
      <c r="JTK266" s="277"/>
      <c r="JTL266" s="277"/>
      <c r="JTM266" s="277"/>
      <c r="JTN266" s="277"/>
      <c r="JTO266" s="277"/>
      <c r="JTP266" s="277"/>
      <c r="JTQ266" s="277"/>
      <c r="JTR266" s="402"/>
      <c r="JTS266" s="404"/>
      <c r="JTT266" s="49"/>
      <c r="JTU266" s="49"/>
      <c r="JTV266" s="49"/>
      <c r="JTW266" s="99"/>
      <c r="JTX266" s="98"/>
      <c r="JTY266" s="49"/>
      <c r="JTZ266" s="405"/>
      <c r="JUA266" s="405"/>
      <c r="JUB266" s="277"/>
      <c r="JUC266" s="277"/>
      <c r="JUD266" s="277"/>
      <c r="JUE266" s="277"/>
      <c r="JUF266" s="277"/>
      <c r="JUG266" s="277"/>
      <c r="JUH266" s="277"/>
      <c r="JUI266" s="277"/>
      <c r="JUJ266" s="402"/>
      <c r="JUK266" s="404"/>
      <c r="JUL266" s="49"/>
      <c r="JUM266" s="49"/>
      <c r="JUN266" s="49"/>
      <c r="JUO266" s="99"/>
      <c r="JUP266" s="98"/>
      <c r="JUQ266" s="49"/>
      <c r="JUR266" s="405"/>
      <c r="JUS266" s="405"/>
      <c r="JUT266" s="277"/>
      <c r="JUU266" s="277"/>
      <c r="JUV266" s="277"/>
      <c r="JUW266" s="277"/>
      <c r="JUX266" s="277"/>
      <c r="JUY266" s="277"/>
      <c r="JUZ266" s="277"/>
      <c r="JVA266" s="277"/>
      <c r="JVB266" s="402"/>
      <c r="JVC266" s="404"/>
      <c r="JVD266" s="49"/>
      <c r="JVE266" s="49"/>
      <c r="JVF266" s="49"/>
      <c r="JVG266" s="99"/>
      <c r="JVH266" s="98"/>
      <c r="JVI266" s="49"/>
      <c r="JVJ266" s="405"/>
      <c r="JVK266" s="405"/>
      <c r="JVL266" s="277"/>
      <c r="JVM266" s="277"/>
      <c r="JVN266" s="277"/>
      <c r="JVO266" s="277"/>
      <c r="JVP266" s="277"/>
      <c r="JVQ266" s="277"/>
      <c r="JVR266" s="277"/>
      <c r="JVS266" s="277"/>
      <c r="JVT266" s="402"/>
      <c r="JVU266" s="404"/>
      <c r="JVV266" s="49"/>
      <c r="JVW266" s="49"/>
      <c r="JVX266" s="49"/>
      <c r="JVY266" s="99"/>
      <c r="JVZ266" s="98"/>
      <c r="JWA266" s="49"/>
      <c r="JWB266" s="405"/>
      <c r="JWC266" s="405"/>
      <c r="JWD266" s="277"/>
      <c r="JWE266" s="277"/>
      <c r="JWF266" s="277"/>
      <c r="JWG266" s="277"/>
      <c r="JWH266" s="277"/>
      <c r="JWI266" s="277"/>
      <c r="JWJ266" s="277"/>
      <c r="JWK266" s="277"/>
      <c r="JWL266" s="402"/>
      <c r="JWM266" s="404"/>
      <c r="JWN266" s="49"/>
      <c r="JWO266" s="49"/>
      <c r="JWP266" s="49"/>
      <c r="JWQ266" s="99"/>
      <c r="JWR266" s="98"/>
      <c r="JWS266" s="49"/>
      <c r="JWT266" s="405"/>
      <c r="JWU266" s="405"/>
      <c r="JWV266" s="277"/>
      <c r="JWW266" s="277"/>
      <c r="JWX266" s="277"/>
      <c r="JWY266" s="277"/>
      <c r="JWZ266" s="277"/>
      <c r="JXA266" s="277"/>
      <c r="JXB266" s="277"/>
      <c r="JXC266" s="277"/>
      <c r="JXD266" s="402"/>
      <c r="JXE266" s="404"/>
      <c r="JXF266" s="49"/>
      <c r="JXG266" s="49"/>
      <c r="JXH266" s="49"/>
      <c r="JXI266" s="99"/>
      <c r="JXJ266" s="98"/>
      <c r="JXK266" s="49"/>
      <c r="JXL266" s="405"/>
      <c r="JXM266" s="405"/>
      <c r="JXN266" s="277"/>
      <c r="JXO266" s="277"/>
      <c r="JXP266" s="277"/>
      <c r="JXQ266" s="277"/>
      <c r="JXR266" s="277"/>
      <c r="JXS266" s="277"/>
      <c r="JXT266" s="277"/>
      <c r="JXU266" s="277"/>
      <c r="JXV266" s="402"/>
      <c r="JXW266" s="404"/>
      <c r="JXX266" s="49"/>
      <c r="JXY266" s="49"/>
      <c r="JXZ266" s="49"/>
      <c r="JYA266" s="99"/>
      <c r="JYB266" s="98"/>
      <c r="JYC266" s="49"/>
      <c r="JYD266" s="405"/>
      <c r="JYE266" s="405"/>
      <c r="JYF266" s="277"/>
      <c r="JYG266" s="277"/>
      <c r="JYH266" s="277"/>
      <c r="JYI266" s="277"/>
      <c r="JYJ266" s="277"/>
      <c r="JYK266" s="277"/>
      <c r="JYL266" s="277"/>
      <c r="JYM266" s="277"/>
      <c r="JYN266" s="402"/>
      <c r="JYO266" s="404"/>
      <c r="JYP266" s="49"/>
      <c r="JYQ266" s="49"/>
      <c r="JYR266" s="49"/>
      <c r="JYS266" s="99"/>
      <c r="JYT266" s="98"/>
      <c r="JYU266" s="49"/>
      <c r="JYV266" s="405"/>
      <c r="JYW266" s="405"/>
      <c r="JYX266" s="277"/>
      <c r="JYY266" s="277"/>
      <c r="JYZ266" s="277"/>
      <c r="JZA266" s="277"/>
      <c r="JZB266" s="277"/>
      <c r="JZC266" s="277"/>
      <c r="JZD266" s="277"/>
      <c r="JZE266" s="277"/>
      <c r="JZF266" s="402"/>
      <c r="JZG266" s="404"/>
      <c r="JZH266" s="49"/>
      <c r="JZI266" s="49"/>
      <c r="JZJ266" s="49"/>
      <c r="JZK266" s="99"/>
      <c r="JZL266" s="98"/>
      <c r="JZM266" s="49"/>
      <c r="JZN266" s="405"/>
      <c r="JZO266" s="405"/>
      <c r="JZP266" s="277"/>
      <c r="JZQ266" s="277"/>
      <c r="JZR266" s="277"/>
      <c r="JZS266" s="277"/>
      <c r="JZT266" s="277"/>
      <c r="JZU266" s="277"/>
      <c r="JZV266" s="277"/>
      <c r="JZW266" s="277"/>
      <c r="JZX266" s="402"/>
      <c r="JZY266" s="404"/>
      <c r="JZZ266" s="49"/>
      <c r="KAA266" s="49"/>
      <c r="KAB266" s="49"/>
      <c r="KAC266" s="99"/>
      <c r="KAD266" s="98"/>
      <c r="KAE266" s="49"/>
      <c r="KAF266" s="405"/>
      <c r="KAG266" s="405"/>
      <c r="KAH266" s="277"/>
      <c r="KAI266" s="277"/>
      <c r="KAJ266" s="277"/>
      <c r="KAK266" s="277"/>
      <c r="KAL266" s="277"/>
      <c r="KAM266" s="277"/>
      <c r="KAN266" s="277"/>
      <c r="KAO266" s="277"/>
      <c r="KAP266" s="402"/>
      <c r="KAQ266" s="404"/>
      <c r="KAR266" s="49"/>
      <c r="KAS266" s="49"/>
      <c r="KAT266" s="49"/>
      <c r="KAU266" s="99"/>
      <c r="KAV266" s="98"/>
      <c r="KAW266" s="49"/>
      <c r="KAX266" s="405"/>
      <c r="KAY266" s="405"/>
      <c r="KAZ266" s="277"/>
      <c r="KBA266" s="277"/>
      <c r="KBB266" s="277"/>
      <c r="KBC266" s="277"/>
      <c r="KBD266" s="277"/>
      <c r="KBE266" s="277"/>
      <c r="KBF266" s="277"/>
      <c r="KBG266" s="277"/>
      <c r="KBH266" s="402"/>
      <c r="KBI266" s="404"/>
      <c r="KBJ266" s="49"/>
      <c r="KBK266" s="49"/>
      <c r="KBL266" s="49"/>
      <c r="KBM266" s="99"/>
      <c r="KBN266" s="98"/>
      <c r="KBO266" s="49"/>
      <c r="KBP266" s="405"/>
      <c r="KBQ266" s="405"/>
      <c r="KBR266" s="277"/>
      <c r="KBS266" s="277"/>
      <c r="KBT266" s="277"/>
      <c r="KBU266" s="277"/>
      <c r="KBV266" s="277"/>
      <c r="KBW266" s="277"/>
      <c r="KBX266" s="277"/>
      <c r="KBY266" s="277"/>
      <c r="KBZ266" s="402"/>
      <c r="KCA266" s="404"/>
      <c r="KCB266" s="49"/>
      <c r="KCC266" s="49"/>
      <c r="KCD266" s="49"/>
      <c r="KCE266" s="99"/>
      <c r="KCF266" s="98"/>
      <c r="KCG266" s="49"/>
      <c r="KCH266" s="405"/>
      <c r="KCI266" s="405"/>
      <c r="KCJ266" s="277"/>
      <c r="KCK266" s="277"/>
      <c r="KCL266" s="277"/>
      <c r="KCM266" s="277"/>
      <c r="KCN266" s="277"/>
      <c r="KCO266" s="277"/>
      <c r="KCP266" s="277"/>
      <c r="KCQ266" s="277"/>
      <c r="KCR266" s="402"/>
      <c r="KCS266" s="404"/>
      <c r="KCT266" s="49"/>
      <c r="KCU266" s="49"/>
      <c r="KCV266" s="49"/>
      <c r="KCW266" s="99"/>
      <c r="KCX266" s="98"/>
      <c r="KCY266" s="49"/>
      <c r="KCZ266" s="405"/>
      <c r="KDA266" s="405"/>
      <c r="KDB266" s="277"/>
      <c r="KDC266" s="277"/>
      <c r="KDD266" s="277"/>
      <c r="KDE266" s="277"/>
      <c r="KDF266" s="277"/>
      <c r="KDG266" s="277"/>
      <c r="KDH266" s="277"/>
      <c r="KDI266" s="277"/>
      <c r="KDJ266" s="402"/>
      <c r="KDK266" s="404"/>
      <c r="KDL266" s="49"/>
      <c r="KDM266" s="49"/>
      <c r="KDN266" s="49"/>
      <c r="KDO266" s="99"/>
      <c r="KDP266" s="98"/>
      <c r="KDQ266" s="49"/>
      <c r="KDR266" s="405"/>
      <c r="KDS266" s="405"/>
      <c r="KDT266" s="277"/>
      <c r="KDU266" s="277"/>
      <c r="KDV266" s="277"/>
      <c r="KDW266" s="277"/>
      <c r="KDX266" s="277"/>
      <c r="KDY266" s="277"/>
      <c r="KDZ266" s="277"/>
      <c r="KEA266" s="277"/>
      <c r="KEB266" s="402"/>
      <c r="KEC266" s="404"/>
      <c r="KED266" s="49"/>
      <c r="KEE266" s="49"/>
      <c r="KEF266" s="49"/>
      <c r="KEG266" s="99"/>
      <c r="KEH266" s="98"/>
      <c r="KEI266" s="49"/>
      <c r="KEJ266" s="405"/>
      <c r="KEK266" s="405"/>
      <c r="KEL266" s="277"/>
      <c r="KEM266" s="277"/>
      <c r="KEN266" s="277"/>
      <c r="KEO266" s="277"/>
      <c r="KEP266" s="277"/>
      <c r="KEQ266" s="277"/>
      <c r="KER266" s="277"/>
      <c r="KES266" s="277"/>
      <c r="KET266" s="402"/>
      <c r="KEU266" s="404"/>
      <c r="KEV266" s="49"/>
      <c r="KEW266" s="49"/>
      <c r="KEX266" s="49"/>
      <c r="KEY266" s="99"/>
      <c r="KEZ266" s="98"/>
      <c r="KFA266" s="49"/>
      <c r="KFB266" s="405"/>
      <c r="KFC266" s="405"/>
      <c r="KFD266" s="277"/>
      <c r="KFE266" s="277"/>
      <c r="KFF266" s="277"/>
      <c r="KFG266" s="277"/>
      <c r="KFH266" s="277"/>
      <c r="KFI266" s="277"/>
      <c r="KFJ266" s="277"/>
      <c r="KFK266" s="277"/>
      <c r="KFL266" s="402"/>
      <c r="KFM266" s="404"/>
      <c r="KFN266" s="49"/>
      <c r="KFO266" s="49"/>
      <c r="KFP266" s="49"/>
      <c r="KFQ266" s="99"/>
      <c r="KFR266" s="98"/>
      <c r="KFS266" s="49"/>
      <c r="KFT266" s="405"/>
      <c r="KFU266" s="405"/>
      <c r="KFV266" s="277"/>
      <c r="KFW266" s="277"/>
      <c r="KFX266" s="277"/>
      <c r="KFY266" s="277"/>
      <c r="KFZ266" s="277"/>
      <c r="KGA266" s="277"/>
      <c r="KGB266" s="277"/>
      <c r="KGC266" s="277"/>
      <c r="KGD266" s="402"/>
      <c r="KGE266" s="404"/>
      <c r="KGF266" s="49"/>
      <c r="KGG266" s="49"/>
      <c r="KGH266" s="49"/>
      <c r="KGI266" s="99"/>
      <c r="KGJ266" s="98"/>
      <c r="KGK266" s="49"/>
      <c r="KGL266" s="405"/>
      <c r="KGM266" s="405"/>
      <c r="KGN266" s="277"/>
      <c r="KGO266" s="277"/>
      <c r="KGP266" s="277"/>
      <c r="KGQ266" s="277"/>
      <c r="KGR266" s="277"/>
      <c r="KGS266" s="277"/>
      <c r="KGT266" s="277"/>
      <c r="KGU266" s="277"/>
      <c r="KGV266" s="402"/>
      <c r="KGW266" s="404"/>
      <c r="KGX266" s="49"/>
      <c r="KGY266" s="49"/>
      <c r="KGZ266" s="49"/>
      <c r="KHA266" s="99"/>
      <c r="KHB266" s="98"/>
      <c r="KHC266" s="49"/>
      <c r="KHD266" s="405"/>
      <c r="KHE266" s="405"/>
      <c r="KHF266" s="277"/>
      <c r="KHG266" s="277"/>
      <c r="KHH266" s="277"/>
      <c r="KHI266" s="277"/>
      <c r="KHJ266" s="277"/>
      <c r="KHK266" s="277"/>
      <c r="KHL266" s="277"/>
      <c r="KHM266" s="277"/>
      <c r="KHN266" s="402"/>
      <c r="KHO266" s="404"/>
      <c r="KHP266" s="49"/>
      <c r="KHQ266" s="49"/>
      <c r="KHR266" s="49"/>
      <c r="KHS266" s="99"/>
      <c r="KHT266" s="98"/>
      <c r="KHU266" s="49"/>
      <c r="KHV266" s="405"/>
      <c r="KHW266" s="405"/>
      <c r="KHX266" s="277"/>
      <c r="KHY266" s="277"/>
      <c r="KHZ266" s="277"/>
      <c r="KIA266" s="277"/>
      <c r="KIB266" s="277"/>
      <c r="KIC266" s="277"/>
      <c r="KID266" s="277"/>
      <c r="KIE266" s="277"/>
      <c r="KIF266" s="402"/>
      <c r="KIG266" s="404"/>
      <c r="KIH266" s="49"/>
      <c r="KII266" s="49"/>
      <c r="KIJ266" s="49"/>
      <c r="KIK266" s="99"/>
      <c r="KIL266" s="98"/>
      <c r="KIM266" s="49"/>
      <c r="KIN266" s="405"/>
      <c r="KIO266" s="405"/>
      <c r="KIP266" s="277"/>
      <c r="KIQ266" s="277"/>
      <c r="KIR266" s="277"/>
      <c r="KIS266" s="277"/>
      <c r="KIT266" s="277"/>
      <c r="KIU266" s="277"/>
      <c r="KIV266" s="277"/>
      <c r="KIW266" s="277"/>
      <c r="KIX266" s="402"/>
      <c r="KIY266" s="404"/>
      <c r="KIZ266" s="49"/>
      <c r="KJA266" s="49"/>
      <c r="KJB266" s="49"/>
      <c r="KJC266" s="99"/>
      <c r="KJD266" s="98"/>
      <c r="KJE266" s="49"/>
      <c r="KJF266" s="405"/>
      <c r="KJG266" s="405"/>
      <c r="KJH266" s="277"/>
      <c r="KJI266" s="277"/>
      <c r="KJJ266" s="277"/>
      <c r="KJK266" s="277"/>
      <c r="KJL266" s="277"/>
      <c r="KJM266" s="277"/>
      <c r="KJN266" s="277"/>
      <c r="KJO266" s="277"/>
      <c r="KJP266" s="402"/>
      <c r="KJQ266" s="404"/>
      <c r="KJR266" s="49"/>
      <c r="KJS266" s="49"/>
      <c r="KJT266" s="49"/>
      <c r="KJU266" s="99"/>
      <c r="KJV266" s="98"/>
      <c r="KJW266" s="49"/>
      <c r="KJX266" s="405"/>
      <c r="KJY266" s="405"/>
      <c r="KJZ266" s="277"/>
      <c r="KKA266" s="277"/>
      <c r="KKB266" s="277"/>
      <c r="KKC266" s="277"/>
      <c r="KKD266" s="277"/>
      <c r="KKE266" s="277"/>
      <c r="KKF266" s="277"/>
      <c r="KKG266" s="277"/>
      <c r="KKH266" s="402"/>
      <c r="KKI266" s="404"/>
      <c r="KKJ266" s="49"/>
      <c r="KKK266" s="49"/>
      <c r="KKL266" s="49"/>
      <c r="KKM266" s="99"/>
      <c r="KKN266" s="98"/>
      <c r="KKO266" s="49"/>
      <c r="KKP266" s="405"/>
      <c r="KKQ266" s="405"/>
      <c r="KKR266" s="277"/>
      <c r="KKS266" s="277"/>
      <c r="KKT266" s="277"/>
      <c r="KKU266" s="277"/>
      <c r="KKV266" s="277"/>
      <c r="KKW266" s="277"/>
      <c r="KKX266" s="277"/>
      <c r="KKY266" s="277"/>
      <c r="KKZ266" s="402"/>
      <c r="KLA266" s="404"/>
      <c r="KLB266" s="49"/>
      <c r="KLC266" s="49"/>
      <c r="KLD266" s="49"/>
      <c r="KLE266" s="99"/>
      <c r="KLF266" s="98"/>
      <c r="KLG266" s="49"/>
      <c r="KLH266" s="405"/>
      <c r="KLI266" s="405"/>
      <c r="KLJ266" s="277"/>
      <c r="KLK266" s="277"/>
      <c r="KLL266" s="277"/>
      <c r="KLM266" s="277"/>
      <c r="KLN266" s="277"/>
      <c r="KLO266" s="277"/>
      <c r="KLP266" s="277"/>
      <c r="KLQ266" s="277"/>
      <c r="KLR266" s="402"/>
      <c r="KLS266" s="404"/>
      <c r="KLT266" s="49"/>
      <c r="KLU266" s="49"/>
      <c r="KLV266" s="49"/>
      <c r="KLW266" s="99"/>
      <c r="KLX266" s="98"/>
      <c r="KLY266" s="49"/>
      <c r="KLZ266" s="405"/>
      <c r="KMA266" s="405"/>
      <c r="KMB266" s="277"/>
      <c r="KMC266" s="277"/>
      <c r="KMD266" s="277"/>
      <c r="KME266" s="277"/>
      <c r="KMF266" s="277"/>
      <c r="KMG266" s="277"/>
      <c r="KMH266" s="277"/>
      <c r="KMI266" s="277"/>
      <c r="KMJ266" s="402"/>
      <c r="KMK266" s="404"/>
      <c r="KML266" s="49"/>
      <c r="KMM266" s="49"/>
      <c r="KMN266" s="49"/>
      <c r="KMO266" s="99"/>
      <c r="KMP266" s="98"/>
      <c r="KMQ266" s="49"/>
      <c r="KMR266" s="405"/>
      <c r="KMS266" s="405"/>
      <c r="KMT266" s="277"/>
      <c r="KMU266" s="277"/>
      <c r="KMV266" s="277"/>
      <c r="KMW266" s="277"/>
      <c r="KMX266" s="277"/>
      <c r="KMY266" s="277"/>
      <c r="KMZ266" s="277"/>
      <c r="KNA266" s="277"/>
      <c r="KNB266" s="402"/>
      <c r="KNC266" s="404"/>
      <c r="KND266" s="49"/>
      <c r="KNE266" s="49"/>
      <c r="KNF266" s="49"/>
      <c r="KNG266" s="99"/>
      <c r="KNH266" s="98"/>
      <c r="KNI266" s="49"/>
      <c r="KNJ266" s="405"/>
      <c r="KNK266" s="405"/>
      <c r="KNL266" s="277"/>
      <c r="KNM266" s="277"/>
      <c r="KNN266" s="277"/>
      <c r="KNO266" s="277"/>
      <c r="KNP266" s="277"/>
      <c r="KNQ266" s="277"/>
      <c r="KNR266" s="277"/>
      <c r="KNS266" s="277"/>
      <c r="KNT266" s="402"/>
      <c r="KNU266" s="404"/>
      <c r="KNV266" s="49"/>
      <c r="KNW266" s="49"/>
      <c r="KNX266" s="49"/>
      <c r="KNY266" s="99"/>
      <c r="KNZ266" s="98"/>
      <c r="KOA266" s="49"/>
      <c r="KOB266" s="405"/>
      <c r="KOC266" s="405"/>
      <c r="KOD266" s="277"/>
      <c r="KOE266" s="277"/>
      <c r="KOF266" s="277"/>
      <c r="KOG266" s="277"/>
      <c r="KOH266" s="277"/>
      <c r="KOI266" s="277"/>
      <c r="KOJ266" s="277"/>
      <c r="KOK266" s="277"/>
      <c r="KOL266" s="402"/>
      <c r="KOM266" s="404"/>
      <c r="KON266" s="49"/>
      <c r="KOO266" s="49"/>
      <c r="KOP266" s="49"/>
      <c r="KOQ266" s="99"/>
      <c r="KOR266" s="98"/>
      <c r="KOS266" s="49"/>
      <c r="KOT266" s="405"/>
      <c r="KOU266" s="405"/>
      <c r="KOV266" s="277"/>
      <c r="KOW266" s="277"/>
      <c r="KOX266" s="277"/>
      <c r="KOY266" s="277"/>
      <c r="KOZ266" s="277"/>
      <c r="KPA266" s="277"/>
      <c r="KPB266" s="277"/>
      <c r="KPC266" s="277"/>
      <c r="KPD266" s="402"/>
      <c r="KPE266" s="404"/>
      <c r="KPF266" s="49"/>
      <c r="KPG266" s="49"/>
      <c r="KPH266" s="49"/>
      <c r="KPI266" s="99"/>
      <c r="KPJ266" s="98"/>
      <c r="KPK266" s="49"/>
      <c r="KPL266" s="405"/>
      <c r="KPM266" s="405"/>
      <c r="KPN266" s="277"/>
      <c r="KPO266" s="277"/>
      <c r="KPP266" s="277"/>
      <c r="KPQ266" s="277"/>
      <c r="KPR266" s="277"/>
      <c r="KPS266" s="277"/>
      <c r="KPT266" s="277"/>
      <c r="KPU266" s="277"/>
      <c r="KPV266" s="402"/>
      <c r="KPW266" s="404"/>
      <c r="KPX266" s="49"/>
      <c r="KPY266" s="49"/>
      <c r="KPZ266" s="49"/>
      <c r="KQA266" s="99"/>
      <c r="KQB266" s="98"/>
      <c r="KQC266" s="49"/>
      <c r="KQD266" s="405"/>
      <c r="KQE266" s="405"/>
      <c r="KQF266" s="277"/>
      <c r="KQG266" s="277"/>
      <c r="KQH266" s="277"/>
      <c r="KQI266" s="277"/>
      <c r="KQJ266" s="277"/>
      <c r="KQK266" s="277"/>
      <c r="KQL266" s="277"/>
      <c r="KQM266" s="277"/>
      <c r="KQN266" s="402"/>
      <c r="KQO266" s="404"/>
      <c r="KQP266" s="49"/>
      <c r="KQQ266" s="49"/>
      <c r="KQR266" s="49"/>
      <c r="KQS266" s="99"/>
      <c r="KQT266" s="98"/>
      <c r="KQU266" s="49"/>
      <c r="KQV266" s="405"/>
      <c r="KQW266" s="405"/>
      <c r="KQX266" s="277"/>
      <c r="KQY266" s="277"/>
      <c r="KQZ266" s="277"/>
      <c r="KRA266" s="277"/>
      <c r="KRB266" s="277"/>
      <c r="KRC266" s="277"/>
      <c r="KRD266" s="277"/>
      <c r="KRE266" s="277"/>
      <c r="KRF266" s="402"/>
      <c r="KRG266" s="404"/>
      <c r="KRH266" s="49"/>
      <c r="KRI266" s="49"/>
      <c r="KRJ266" s="49"/>
      <c r="KRK266" s="99"/>
      <c r="KRL266" s="98"/>
      <c r="KRM266" s="49"/>
      <c r="KRN266" s="405"/>
      <c r="KRO266" s="405"/>
      <c r="KRP266" s="277"/>
      <c r="KRQ266" s="277"/>
      <c r="KRR266" s="277"/>
      <c r="KRS266" s="277"/>
      <c r="KRT266" s="277"/>
      <c r="KRU266" s="277"/>
      <c r="KRV266" s="277"/>
      <c r="KRW266" s="277"/>
      <c r="KRX266" s="402"/>
      <c r="KRY266" s="404"/>
      <c r="KRZ266" s="49"/>
      <c r="KSA266" s="49"/>
      <c r="KSB266" s="49"/>
      <c r="KSC266" s="99"/>
      <c r="KSD266" s="98"/>
      <c r="KSE266" s="49"/>
      <c r="KSF266" s="405"/>
      <c r="KSG266" s="405"/>
      <c r="KSH266" s="277"/>
      <c r="KSI266" s="277"/>
      <c r="KSJ266" s="277"/>
      <c r="KSK266" s="277"/>
      <c r="KSL266" s="277"/>
      <c r="KSM266" s="277"/>
      <c r="KSN266" s="277"/>
      <c r="KSO266" s="277"/>
      <c r="KSP266" s="402"/>
      <c r="KSQ266" s="404"/>
      <c r="KSR266" s="49"/>
      <c r="KSS266" s="49"/>
      <c r="KST266" s="49"/>
      <c r="KSU266" s="99"/>
      <c r="KSV266" s="98"/>
      <c r="KSW266" s="49"/>
      <c r="KSX266" s="405"/>
      <c r="KSY266" s="405"/>
      <c r="KSZ266" s="277"/>
      <c r="KTA266" s="277"/>
      <c r="KTB266" s="277"/>
      <c r="KTC266" s="277"/>
      <c r="KTD266" s="277"/>
      <c r="KTE266" s="277"/>
      <c r="KTF266" s="277"/>
      <c r="KTG266" s="277"/>
      <c r="KTH266" s="402"/>
      <c r="KTI266" s="404"/>
      <c r="KTJ266" s="49"/>
      <c r="KTK266" s="49"/>
      <c r="KTL266" s="49"/>
      <c r="KTM266" s="99"/>
      <c r="KTN266" s="98"/>
      <c r="KTO266" s="49"/>
      <c r="KTP266" s="405"/>
      <c r="KTQ266" s="405"/>
      <c r="KTR266" s="277"/>
      <c r="KTS266" s="277"/>
      <c r="KTT266" s="277"/>
      <c r="KTU266" s="277"/>
      <c r="KTV266" s="277"/>
      <c r="KTW266" s="277"/>
      <c r="KTX266" s="277"/>
      <c r="KTY266" s="277"/>
      <c r="KTZ266" s="402"/>
      <c r="KUA266" s="404"/>
      <c r="KUB266" s="49"/>
      <c r="KUC266" s="49"/>
      <c r="KUD266" s="49"/>
      <c r="KUE266" s="99"/>
      <c r="KUF266" s="98"/>
      <c r="KUG266" s="49"/>
      <c r="KUH266" s="405"/>
      <c r="KUI266" s="405"/>
      <c r="KUJ266" s="277"/>
      <c r="KUK266" s="277"/>
      <c r="KUL266" s="277"/>
      <c r="KUM266" s="277"/>
      <c r="KUN266" s="277"/>
      <c r="KUO266" s="277"/>
      <c r="KUP266" s="277"/>
      <c r="KUQ266" s="277"/>
      <c r="KUR266" s="402"/>
      <c r="KUS266" s="404"/>
      <c r="KUT266" s="49"/>
      <c r="KUU266" s="49"/>
      <c r="KUV266" s="49"/>
      <c r="KUW266" s="99"/>
      <c r="KUX266" s="98"/>
      <c r="KUY266" s="49"/>
      <c r="KUZ266" s="405"/>
      <c r="KVA266" s="405"/>
      <c r="KVB266" s="277"/>
      <c r="KVC266" s="277"/>
      <c r="KVD266" s="277"/>
      <c r="KVE266" s="277"/>
      <c r="KVF266" s="277"/>
      <c r="KVG266" s="277"/>
      <c r="KVH266" s="277"/>
      <c r="KVI266" s="277"/>
      <c r="KVJ266" s="402"/>
      <c r="KVK266" s="404"/>
      <c r="KVL266" s="49"/>
      <c r="KVM266" s="49"/>
      <c r="KVN266" s="49"/>
      <c r="KVO266" s="99"/>
      <c r="KVP266" s="98"/>
      <c r="KVQ266" s="49"/>
      <c r="KVR266" s="405"/>
      <c r="KVS266" s="405"/>
      <c r="KVT266" s="277"/>
      <c r="KVU266" s="277"/>
      <c r="KVV266" s="277"/>
      <c r="KVW266" s="277"/>
      <c r="KVX266" s="277"/>
      <c r="KVY266" s="277"/>
      <c r="KVZ266" s="277"/>
      <c r="KWA266" s="277"/>
      <c r="KWB266" s="402"/>
      <c r="KWC266" s="404"/>
      <c r="KWD266" s="49"/>
      <c r="KWE266" s="49"/>
      <c r="KWF266" s="49"/>
      <c r="KWG266" s="99"/>
      <c r="KWH266" s="98"/>
      <c r="KWI266" s="49"/>
      <c r="KWJ266" s="405"/>
      <c r="KWK266" s="405"/>
      <c r="KWL266" s="277"/>
      <c r="KWM266" s="277"/>
      <c r="KWN266" s="277"/>
      <c r="KWO266" s="277"/>
      <c r="KWP266" s="277"/>
      <c r="KWQ266" s="277"/>
      <c r="KWR266" s="277"/>
      <c r="KWS266" s="277"/>
      <c r="KWT266" s="402"/>
      <c r="KWU266" s="404"/>
      <c r="KWV266" s="49"/>
      <c r="KWW266" s="49"/>
      <c r="KWX266" s="49"/>
      <c r="KWY266" s="99"/>
      <c r="KWZ266" s="98"/>
      <c r="KXA266" s="49"/>
      <c r="KXB266" s="405"/>
      <c r="KXC266" s="405"/>
      <c r="KXD266" s="277"/>
      <c r="KXE266" s="277"/>
      <c r="KXF266" s="277"/>
      <c r="KXG266" s="277"/>
      <c r="KXH266" s="277"/>
      <c r="KXI266" s="277"/>
      <c r="KXJ266" s="277"/>
      <c r="KXK266" s="277"/>
      <c r="KXL266" s="402"/>
      <c r="KXM266" s="404"/>
      <c r="KXN266" s="49"/>
      <c r="KXO266" s="49"/>
      <c r="KXP266" s="49"/>
      <c r="KXQ266" s="99"/>
      <c r="KXR266" s="98"/>
      <c r="KXS266" s="49"/>
      <c r="KXT266" s="405"/>
      <c r="KXU266" s="405"/>
      <c r="KXV266" s="277"/>
      <c r="KXW266" s="277"/>
      <c r="KXX266" s="277"/>
      <c r="KXY266" s="277"/>
      <c r="KXZ266" s="277"/>
      <c r="KYA266" s="277"/>
      <c r="KYB266" s="277"/>
      <c r="KYC266" s="277"/>
      <c r="KYD266" s="402"/>
      <c r="KYE266" s="404"/>
      <c r="KYF266" s="49"/>
      <c r="KYG266" s="49"/>
      <c r="KYH266" s="49"/>
      <c r="KYI266" s="99"/>
      <c r="KYJ266" s="98"/>
      <c r="KYK266" s="49"/>
      <c r="KYL266" s="405"/>
      <c r="KYM266" s="405"/>
      <c r="KYN266" s="277"/>
      <c r="KYO266" s="277"/>
      <c r="KYP266" s="277"/>
      <c r="KYQ266" s="277"/>
      <c r="KYR266" s="277"/>
      <c r="KYS266" s="277"/>
      <c r="KYT266" s="277"/>
      <c r="KYU266" s="277"/>
      <c r="KYV266" s="402"/>
      <c r="KYW266" s="404"/>
      <c r="KYX266" s="49"/>
      <c r="KYY266" s="49"/>
      <c r="KYZ266" s="49"/>
      <c r="KZA266" s="99"/>
      <c r="KZB266" s="98"/>
      <c r="KZC266" s="49"/>
      <c r="KZD266" s="405"/>
      <c r="KZE266" s="405"/>
      <c r="KZF266" s="277"/>
      <c r="KZG266" s="277"/>
      <c r="KZH266" s="277"/>
      <c r="KZI266" s="277"/>
      <c r="KZJ266" s="277"/>
      <c r="KZK266" s="277"/>
      <c r="KZL266" s="277"/>
      <c r="KZM266" s="277"/>
      <c r="KZN266" s="402"/>
      <c r="KZO266" s="404"/>
      <c r="KZP266" s="49"/>
      <c r="KZQ266" s="49"/>
      <c r="KZR266" s="49"/>
      <c r="KZS266" s="99"/>
      <c r="KZT266" s="98"/>
      <c r="KZU266" s="49"/>
      <c r="KZV266" s="405"/>
      <c r="KZW266" s="405"/>
      <c r="KZX266" s="277"/>
      <c r="KZY266" s="277"/>
      <c r="KZZ266" s="277"/>
      <c r="LAA266" s="277"/>
      <c r="LAB266" s="277"/>
      <c r="LAC266" s="277"/>
      <c r="LAD266" s="277"/>
      <c r="LAE266" s="277"/>
      <c r="LAF266" s="402"/>
      <c r="LAG266" s="404"/>
      <c r="LAH266" s="49"/>
      <c r="LAI266" s="49"/>
      <c r="LAJ266" s="49"/>
      <c r="LAK266" s="99"/>
      <c r="LAL266" s="98"/>
      <c r="LAM266" s="49"/>
      <c r="LAN266" s="405"/>
      <c r="LAO266" s="405"/>
      <c r="LAP266" s="277"/>
      <c r="LAQ266" s="277"/>
      <c r="LAR266" s="277"/>
      <c r="LAS266" s="277"/>
      <c r="LAT266" s="277"/>
      <c r="LAU266" s="277"/>
      <c r="LAV266" s="277"/>
      <c r="LAW266" s="277"/>
      <c r="LAX266" s="402"/>
      <c r="LAY266" s="404"/>
      <c r="LAZ266" s="49"/>
      <c r="LBA266" s="49"/>
      <c r="LBB266" s="49"/>
      <c r="LBC266" s="99"/>
      <c r="LBD266" s="98"/>
      <c r="LBE266" s="49"/>
      <c r="LBF266" s="405"/>
      <c r="LBG266" s="405"/>
      <c r="LBH266" s="277"/>
      <c r="LBI266" s="277"/>
      <c r="LBJ266" s="277"/>
      <c r="LBK266" s="277"/>
      <c r="LBL266" s="277"/>
      <c r="LBM266" s="277"/>
      <c r="LBN266" s="277"/>
      <c r="LBO266" s="277"/>
      <c r="LBP266" s="402"/>
      <c r="LBQ266" s="404"/>
      <c r="LBR266" s="49"/>
      <c r="LBS266" s="49"/>
      <c r="LBT266" s="49"/>
      <c r="LBU266" s="99"/>
      <c r="LBV266" s="98"/>
      <c r="LBW266" s="49"/>
      <c r="LBX266" s="405"/>
      <c r="LBY266" s="405"/>
      <c r="LBZ266" s="277"/>
      <c r="LCA266" s="277"/>
      <c r="LCB266" s="277"/>
      <c r="LCC266" s="277"/>
      <c r="LCD266" s="277"/>
      <c r="LCE266" s="277"/>
      <c r="LCF266" s="277"/>
      <c r="LCG266" s="277"/>
      <c r="LCH266" s="402"/>
      <c r="LCI266" s="404"/>
      <c r="LCJ266" s="49"/>
      <c r="LCK266" s="49"/>
      <c r="LCL266" s="49"/>
      <c r="LCM266" s="99"/>
      <c r="LCN266" s="98"/>
      <c r="LCO266" s="49"/>
      <c r="LCP266" s="405"/>
      <c r="LCQ266" s="405"/>
      <c r="LCR266" s="277"/>
      <c r="LCS266" s="277"/>
      <c r="LCT266" s="277"/>
      <c r="LCU266" s="277"/>
      <c r="LCV266" s="277"/>
      <c r="LCW266" s="277"/>
      <c r="LCX266" s="277"/>
      <c r="LCY266" s="277"/>
      <c r="LCZ266" s="402"/>
      <c r="LDA266" s="404"/>
      <c r="LDB266" s="49"/>
      <c r="LDC266" s="49"/>
      <c r="LDD266" s="49"/>
      <c r="LDE266" s="99"/>
      <c r="LDF266" s="98"/>
      <c r="LDG266" s="49"/>
      <c r="LDH266" s="405"/>
      <c r="LDI266" s="405"/>
      <c r="LDJ266" s="277"/>
      <c r="LDK266" s="277"/>
      <c r="LDL266" s="277"/>
      <c r="LDM266" s="277"/>
      <c r="LDN266" s="277"/>
      <c r="LDO266" s="277"/>
      <c r="LDP266" s="277"/>
      <c r="LDQ266" s="277"/>
      <c r="LDR266" s="402"/>
      <c r="LDS266" s="404"/>
      <c r="LDT266" s="49"/>
      <c r="LDU266" s="49"/>
      <c r="LDV266" s="49"/>
      <c r="LDW266" s="99"/>
      <c r="LDX266" s="98"/>
      <c r="LDY266" s="49"/>
      <c r="LDZ266" s="405"/>
      <c r="LEA266" s="405"/>
      <c r="LEB266" s="277"/>
      <c r="LEC266" s="277"/>
      <c r="LED266" s="277"/>
      <c r="LEE266" s="277"/>
      <c r="LEF266" s="277"/>
      <c r="LEG266" s="277"/>
      <c r="LEH266" s="277"/>
      <c r="LEI266" s="277"/>
      <c r="LEJ266" s="402"/>
      <c r="LEK266" s="404"/>
      <c r="LEL266" s="49"/>
      <c r="LEM266" s="49"/>
      <c r="LEN266" s="49"/>
      <c r="LEO266" s="99"/>
      <c r="LEP266" s="98"/>
      <c r="LEQ266" s="49"/>
      <c r="LER266" s="405"/>
      <c r="LES266" s="405"/>
      <c r="LET266" s="277"/>
      <c r="LEU266" s="277"/>
      <c r="LEV266" s="277"/>
      <c r="LEW266" s="277"/>
      <c r="LEX266" s="277"/>
      <c r="LEY266" s="277"/>
      <c r="LEZ266" s="277"/>
      <c r="LFA266" s="277"/>
      <c r="LFB266" s="402"/>
      <c r="LFC266" s="404"/>
      <c r="LFD266" s="49"/>
      <c r="LFE266" s="49"/>
      <c r="LFF266" s="49"/>
      <c r="LFG266" s="99"/>
      <c r="LFH266" s="98"/>
      <c r="LFI266" s="49"/>
      <c r="LFJ266" s="405"/>
      <c r="LFK266" s="405"/>
      <c r="LFL266" s="277"/>
      <c r="LFM266" s="277"/>
      <c r="LFN266" s="277"/>
      <c r="LFO266" s="277"/>
      <c r="LFP266" s="277"/>
      <c r="LFQ266" s="277"/>
      <c r="LFR266" s="277"/>
      <c r="LFS266" s="277"/>
      <c r="LFT266" s="402"/>
      <c r="LFU266" s="404"/>
      <c r="LFV266" s="49"/>
      <c r="LFW266" s="49"/>
      <c r="LFX266" s="49"/>
      <c r="LFY266" s="99"/>
      <c r="LFZ266" s="98"/>
      <c r="LGA266" s="49"/>
      <c r="LGB266" s="405"/>
      <c r="LGC266" s="405"/>
      <c r="LGD266" s="277"/>
      <c r="LGE266" s="277"/>
      <c r="LGF266" s="277"/>
      <c r="LGG266" s="277"/>
      <c r="LGH266" s="277"/>
      <c r="LGI266" s="277"/>
      <c r="LGJ266" s="277"/>
      <c r="LGK266" s="277"/>
      <c r="LGL266" s="402"/>
      <c r="LGM266" s="404"/>
      <c r="LGN266" s="49"/>
      <c r="LGO266" s="49"/>
      <c r="LGP266" s="49"/>
      <c r="LGQ266" s="99"/>
      <c r="LGR266" s="98"/>
      <c r="LGS266" s="49"/>
      <c r="LGT266" s="405"/>
      <c r="LGU266" s="405"/>
      <c r="LGV266" s="277"/>
      <c r="LGW266" s="277"/>
      <c r="LGX266" s="277"/>
      <c r="LGY266" s="277"/>
      <c r="LGZ266" s="277"/>
      <c r="LHA266" s="277"/>
      <c r="LHB266" s="277"/>
      <c r="LHC266" s="277"/>
      <c r="LHD266" s="402"/>
      <c r="LHE266" s="404"/>
      <c r="LHF266" s="49"/>
      <c r="LHG266" s="49"/>
      <c r="LHH266" s="49"/>
      <c r="LHI266" s="99"/>
      <c r="LHJ266" s="98"/>
      <c r="LHK266" s="49"/>
      <c r="LHL266" s="405"/>
      <c r="LHM266" s="405"/>
      <c r="LHN266" s="277"/>
      <c r="LHO266" s="277"/>
      <c r="LHP266" s="277"/>
      <c r="LHQ266" s="277"/>
      <c r="LHR266" s="277"/>
      <c r="LHS266" s="277"/>
      <c r="LHT266" s="277"/>
      <c r="LHU266" s="277"/>
      <c r="LHV266" s="402"/>
      <c r="LHW266" s="404"/>
      <c r="LHX266" s="49"/>
      <c r="LHY266" s="49"/>
      <c r="LHZ266" s="49"/>
      <c r="LIA266" s="99"/>
      <c r="LIB266" s="98"/>
      <c r="LIC266" s="49"/>
      <c r="LID266" s="405"/>
      <c r="LIE266" s="405"/>
      <c r="LIF266" s="277"/>
      <c r="LIG266" s="277"/>
      <c r="LIH266" s="277"/>
      <c r="LII266" s="277"/>
      <c r="LIJ266" s="277"/>
      <c r="LIK266" s="277"/>
      <c r="LIL266" s="277"/>
      <c r="LIM266" s="277"/>
      <c r="LIN266" s="402"/>
      <c r="LIO266" s="404"/>
      <c r="LIP266" s="49"/>
      <c r="LIQ266" s="49"/>
      <c r="LIR266" s="49"/>
      <c r="LIS266" s="99"/>
      <c r="LIT266" s="98"/>
      <c r="LIU266" s="49"/>
      <c r="LIV266" s="405"/>
      <c r="LIW266" s="405"/>
      <c r="LIX266" s="277"/>
      <c r="LIY266" s="277"/>
      <c r="LIZ266" s="277"/>
      <c r="LJA266" s="277"/>
      <c r="LJB266" s="277"/>
      <c r="LJC266" s="277"/>
      <c r="LJD266" s="277"/>
      <c r="LJE266" s="277"/>
      <c r="LJF266" s="402"/>
      <c r="LJG266" s="404"/>
      <c r="LJH266" s="49"/>
      <c r="LJI266" s="49"/>
      <c r="LJJ266" s="49"/>
      <c r="LJK266" s="99"/>
      <c r="LJL266" s="98"/>
      <c r="LJM266" s="49"/>
      <c r="LJN266" s="405"/>
      <c r="LJO266" s="405"/>
      <c r="LJP266" s="277"/>
      <c r="LJQ266" s="277"/>
      <c r="LJR266" s="277"/>
      <c r="LJS266" s="277"/>
      <c r="LJT266" s="277"/>
      <c r="LJU266" s="277"/>
      <c r="LJV266" s="277"/>
      <c r="LJW266" s="277"/>
      <c r="LJX266" s="402"/>
      <c r="LJY266" s="404"/>
      <c r="LJZ266" s="49"/>
      <c r="LKA266" s="49"/>
      <c r="LKB266" s="49"/>
      <c r="LKC266" s="99"/>
      <c r="LKD266" s="98"/>
      <c r="LKE266" s="49"/>
      <c r="LKF266" s="405"/>
      <c r="LKG266" s="405"/>
      <c r="LKH266" s="277"/>
      <c r="LKI266" s="277"/>
      <c r="LKJ266" s="277"/>
      <c r="LKK266" s="277"/>
      <c r="LKL266" s="277"/>
      <c r="LKM266" s="277"/>
      <c r="LKN266" s="277"/>
      <c r="LKO266" s="277"/>
      <c r="LKP266" s="402"/>
      <c r="LKQ266" s="404"/>
      <c r="LKR266" s="49"/>
      <c r="LKS266" s="49"/>
      <c r="LKT266" s="49"/>
      <c r="LKU266" s="99"/>
      <c r="LKV266" s="98"/>
      <c r="LKW266" s="49"/>
      <c r="LKX266" s="405"/>
      <c r="LKY266" s="405"/>
      <c r="LKZ266" s="277"/>
      <c r="LLA266" s="277"/>
      <c r="LLB266" s="277"/>
      <c r="LLC266" s="277"/>
      <c r="LLD266" s="277"/>
      <c r="LLE266" s="277"/>
      <c r="LLF266" s="277"/>
      <c r="LLG266" s="277"/>
      <c r="LLH266" s="402"/>
      <c r="LLI266" s="404"/>
      <c r="LLJ266" s="49"/>
      <c r="LLK266" s="49"/>
      <c r="LLL266" s="49"/>
      <c r="LLM266" s="99"/>
      <c r="LLN266" s="98"/>
      <c r="LLO266" s="49"/>
      <c r="LLP266" s="405"/>
      <c r="LLQ266" s="405"/>
      <c r="LLR266" s="277"/>
      <c r="LLS266" s="277"/>
      <c r="LLT266" s="277"/>
      <c r="LLU266" s="277"/>
      <c r="LLV266" s="277"/>
      <c r="LLW266" s="277"/>
      <c r="LLX266" s="277"/>
      <c r="LLY266" s="277"/>
      <c r="LLZ266" s="402"/>
      <c r="LMA266" s="404"/>
      <c r="LMB266" s="49"/>
      <c r="LMC266" s="49"/>
      <c r="LMD266" s="49"/>
      <c r="LME266" s="99"/>
      <c r="LMF266" s="98"/>
      <c r="LMG266" s="49"/>
      <c r="LMH266" s="405"/>
      <c r="LMI266" s="405"/>
      <c r="LMJ266" s="277"/>
      <c r="LMK266" s="277"/>
      <c r="LML266" s="277"/>
      <c r="LMM266" s="277"/>
      <c r="LMN266" s="277"/>
      <c r="LMO266" s="277"/>
      <c r="LMP266" s="277"/>
      <c r="LMQ266" s="277"/>
      <c r="LMR266" s="402"/>
      <c r="LMS266" s="404"/>
      <c r="LMT266" s="49"/>
      <c r="LMU266" s="49"/>
      <c r="LMV266" s="49"/>
      <c r="LMW266" s="99"/>
      <c r="LMX266" s="98"/>
      <c r="LMY266" s="49"/>
      <c r="LMZ266" s="405"/>
      <c r="LNA266" s="405"/>
      <c r="LNB266" s="277"/>
      <c r="LNC266" s="277"/>
      <c r="LND266" s="277"/>
      <c r="LNE266" s="277"/>
      <c r="LNF266" s="277"/>
      <c r="LNG266" s="277"/>
      <c r="LNH266" s="277"/>
      <c r="LNI266" s="277"/>
      <c r="LNJ266" s="402"/>
      <c r="LNK266" s="404"/>
      <c r="LNL266" s="49"/>
      <c r="LNM266" s="49"/>
      <c r="LNN266" s="49"/>
      <c r="LNO266" s="99"/>
      <c r="LNP266" s="98"/>
      <c r="LNQ266" s="49"/>
      <c r="LNR266" s="405"/>
      <c r="LNS266" s="405"/>
      <c r="LNT266" s="277"/>
      <c r="LNU266" s="277"/>
      <c r="LNV266" s="277"/>
      <c r="LNW266" s="277"/>
      <c r="LNX266" s="277"/>
      <c r="LNY266" s="277"/>
      <c r="LNZ266" s="277"/>
      <c r="LOA266" s="277"/>
      <c r="LOB266" s="402"/>
      <c r="LOC266" s="404"/>
      <c r="LOD266" s="49"/>
      <c r="LOE266" s="49"/>
      <c r="LOF266" s="49"/>
      <c r="LOG266" s="99"/>
      <c r="LOH266" s="98"/>
      <c r="LOI266" s="49"/>
      <c r="LOJ266" s="405"/>
      <c r="LOK266" s="405"/>
      <c r="LOL266" s="277"/>
      <c r="LOM266" s="277"/>
      <c r="LON266" s="277"/>
      <c r="LOO266" s="277"/>
      <c r="LOP266" s="277"/>
      <c r="LOQ266" s="277"/>
      <c r="LOR266" s="277"/>
      <c r="LOS266" s="277"/>
      <c r="LOT266" s="402"/>
      <c r="LOU266" s="404"/>
      <c r="LOV266" s="49"/>
      <c r="LOW266" s="49"/>
      <c r="LOX266" s="49"/>
      <c r="LOY266" s="99"/>
      <c r="LOZ266" s="98"/>
      <c r="LPA266" s="49"/>
      <c r="LPB266" s="405"/>
      <c r="LPC266" s="405"/>
      <c r="LPD266" s="277"/>
      <c r="LPE266" s="277"/>
      <c r="LPF266" s="277"/>
      <c r="LPG266" s="277"/>
      <c r="LPH266" s="277"/>
      <c r="LPI266" s="277"/>
      <c r="LPJ266" s="277"/>
      <c r="LPK266" s="277"/>
      <c r="LPL266" s="402"/>
      <c r="LPM266" s="404"/>
      <c r="LPN266" s="49"/>
      <c r="LPO266" s="49"/>
      <c r="LPP266" s="49"/>
      <c r="LPQ266" s="99"/>
      <c r="LPR266" s="98"/>
      <c r="LPS266" s="49"/>
      <c r="LPT266" s="405"/>
      <c r="LPU266" s="405"/>
      <c r="LPV266" s="277"/>
      <c r="LPW266" s="277"/>
      <c r="LPX266" s="277"/>
      <c r="LPY266" s="277"/>
      <c r="LPZ266" s="277"/>
      <c r="LQA266" s="277"/>
      <c r="LQB266" s="277"/>
      <c r="LQC266" s="277"/>
      <c r="LQD266" s="402"/>
      <c r="LQE266" s="404"/>
      <c r="LQF266" s="49"/>
      <c r="LQG266" s="49"/>
      <c r="LQH266" s="49"/>
      <c r="LQI266" s="99"/>
      <c r="LQJ266" s="98"/>
      <c r="LQK266" s="49"/>
      <c r="LQL266" s="405"/>
      <c r="LQM266" s="405"/>
      <c r="LQN266" s="277"/>
      <c r="LQO266" s="277"/>
      <c r="LQP266" s="277"/>
      <c r="LQQ266" s="277"/>
      <c r="LQR266" s="277"/>
      <c r="LQS266" s="277"/>
      <c r="LQT266" s="277"/>
      <c r="LQU266" s="277"/>
      <c r="LQV266" s="402"/>
      <c r="LQW266" s="404"/>
      <c r="LQX266" s="49"/>
      <c r="LQY266" s="49"/>
      <c r="LQZ266" s="49"/>
      <c r="LRA266" s="99"/>
      <c r="LRB266" s="98"/>
      <c r="LRC266" s="49"/>
      <c r="LRD266" s="405"/>
      <c r="LRE266" s="405"/>
      <c r="LRF266" s="277"/>
      <c r="LRG266" s="277"/>
      <c r="LRH266" s="277"/>
      <c r="LRI266" s="277"/>
      <c r="LRJ266" s="277"/>
      <c r="LRK266" s="277"/>
      <c r="LRL266" s="277"/>
      <c r="LRM266" s="277"/>
      <c r="LRN266" s="402"/>
      <c r="LRO266" s="404"/>
      <c r="LRP266" s="49"/>
      <c r="LRQ266" s="49"/>
      <c r="LRR266" s="49"/>
      <c r="LRS266" s="99"/>
      <c r="LRT266" s="98"/>
      <c r="LRU266" s="49"/>
      <c r="LRV266" s="405"/>
      <c r="LRW266" s="405"/>
      <c r="LRX266" s="277"/>
      <c r="LRY266" s="277"/>
      <c r="LRZ266" s="277"/>
      <c r="LSA266" s="277"/>
      <c r="LSB266" s="277"/>
      <c r="LSC266" s="277"/>
      <c r="LSD266" s="277"/>
      <c r="LSE266" s="277"/>
      <c r="LSF266" s="402"/>
      <c r="LSG266" s="404"/>
      <c r="LSH266" s="49"/>
      <c r="LSI266" s="49"/>
      <c r="LSJ266" s="49"/>
      <c r="LSK266" s="99"/>
      <c r="LSL266" s="98"/>
      <c r="LSM266" s="49"/>
      <c r="LSN266" s="405"/>
      <c r="LSO266" s="405"/>
      <c r="LSP266" s="277"/>
      <c r="LSQ266" s="277"/>
      <c r="LSR266" s="277"/>
      <c r="LSS266" s="277"/>
      <c r="LST266" s="277"/>
      <c r="LSU266" s="277"/>
      <c r="LSV266" s="277"/>
      <c r="LSW266" s="277"/>
      <c r="LSX266" s="402"/>
      <c r="LSY266" s="404"/>
      <c r="LSZ266" s="49"/>
      <c r="LTA266" s="49"/>
      <c r="LTB266" s="49"/>
      <c r="LTC266" s="99"/>
      <c r="LTD266" s="98"/>
      <c r="LTE266" s="49"/>
      <c r="LTF266" s="405"/>
      <c r="LTG266" s="405"/>
      <c r="LTH266" s="277"/>
      <c r="LTI266" s="277"/>
      <c r="LTJ266" s="277"/>
      <c r="LTK266" s="277"/>
      <c r="LTL266" s="277"/>
      <c r="LTM266" s="277"/>
      <c r="LTN266" s="277"/>
      <c r="LTO266" s="277"/>
      <c r="LTP266" s="402"/>
      <c r="LTQ266" s="404"/>
      <c r="LTR266" s="49"/>
      <c r="LTS266" s="49"/>
      <c r="LTT266" s="49"/>
      <c r="LTU266" s="99"/>
      <c r="LTV266" s="98"/>
      <c r="LTW266" s="49"/>
      <c r="LTX266" s="405"/>
      <c r="LTY266" s="405"/>
      <c r="LTZ266" s="277"/>
      <c r="LUA266" s="277"/>
      <c r="LUB266" s="277"/>
      <c r="LUC266" s="277"/>
      <c r="LUD266" s="277"/>
      <c r="LUE266" s="277"/>
      <c r="LUF266" s="277"/>
      <c r="LUG266" s="277"/>
      <c r="LUH266" s="402"/>
      <c r="LUI266" s="404"/>
      <c r="LUJ266" s="49"/>
      <c r="LUK266" s="49"/>
      <c r="LUL266" s="49"/>
      <c r="LUM266" s="99"/>
      <c r="LUN266" s="98"/>
      <c r="LUO266" s="49"/>
      <c r="LUP266" s="405"/>
      <c r="LUQ266" s="405"/>
      <c r="LUR266" s="277"/>
      <c r="LUS266" s="277"/>
      <c r="LUT266" s="277"/>
      <c r="LUU266" s="277"/>
      <c r="LUV266" s="277"/>
      <c r="LUW266" s="277"/>
      <c r="LUX266" s="277"/>
      <c r="LUY266" s="277"/>
      <c r="LUZ266" s="402"/>
      <c r="LVA266" s="404"/>
      <c r="LVB266" s="49"/>
      <c r="LVC266" s="49"/>
      <c r="LVD266" s="49"/>
      <c r="LVE266" s="99"/>
      <c r="LVF266" s="98"/>
      <c r="LVG266" s="49"/>
      <c r="LVH266" s="405"/>
      <c r="LVI266" s="405"/>
      <c r="LVJ266" s="277"/>
      <c r="LVK266" s="277"/>
      <c r="LVL266" s="277"/>
      <c r="LVM266" s="277"/>
      <c r="LVN266" s="277"/>
      <c r="LVO266" s="277"/>
      <c r="LVP266" s="277"/>
      <c r="LVQ266" s="277"/>
      <c r="LVR266" s="402"/>
      <c r="LVS266" s="404"/>
      <c r="LVT266" s="49"/>
      <c r="LVU266" s="49"/>
      <c r="LVV266" s="49"/>
      <c r="LVW266" s="99"/>
      <c r="LVX266" s="98"/>
      <c r="LVY266" s="49"/>
      <c r="LVZ266" s="405"/>
      <c r="LWA266" s="405"/>
      <c r="LWB266" s="277"/>
      <c r="LWC266" s="277"/>
      <c r="LWD266" s="277"/>
      <c r="LWE266" s="277"/>
      <c r="LWF266" s="277"/>
      <c r="LWG266" s="277"/>
      <c r="LWH266" s="277"/>
      <c r="LWI266" s="277"/>
      <c r="LWJ266" s="402"/>
      <c r="LWK266" s="404"/>
      <c r="LWL266" s="49"/>
      <c r="LWM266" s="49"/>
      <c r="LWN266" s="49"/>
      <c r="LWO266" s="99"/>
      <c r="LWP266" s="98"/>
      <c r="LWQ266" s="49"/>
      <c r="LWR266" s="405"/>
      <c r="LWS266" s="405"/>
      <c r="LWT266" s="277"/>
      <c r="LWU266" s="277"/>
      <c r="LWV266" s="277"/>
      <c r="LWW266" s="277"/>
      <c r="LWX266" s="277"/>
      <c r="LWY266" s="277"/>
      <c r="LWZ266" s="277"/>
      <c r="LXA266" s="277"/>
      <c r="LXB266" s="402"/>
      <c r="LXC266" s="404"/>
      <c r="LXD266" s="49"/>
      <c r="LXE266" s="49"/>
      <c r="LXF266" s="49"/>
      <c r="LXG266" s="99"/>
      <c r="LXH266" s="98"/>
      <c r="LXI266" s="49"/>
      <c r="LXJ266" s="405"/>
      <c r="LXK266" s="405"/>
      <c r="LXL266" s="277"/>
      <c r="LXM266" s="277"/>
      <c r="LXN266" s="277"/>
      <c r="LXO266" s="277"/>
      <c r="LXP266" s="277"/>
      <c r="LXQ266" s="277"/>
      <c r="LXR266" s="277"/>
      <c r="LXS266" s="277"/>
      <c r="LXT266" s="402"/>
      <c r="LXU266" s="404"/>
      <c r="LXV266" s="49"/>
      <c r="LXW266" s="49"/>
      <c r="LXX266" s="49"/>
      <c r="LXY266" s="99"/>
      <c r="LXZ266" s="98"/>
      <c r="LYA266" s="49"/>
      <c r="LYB266" s="405"/>
      <c r="LYC266" s="405"/>
      <c r="LYD266" s="277"/>
      <c r="LYE266" s="277"/>
      <c r="LYF266" s="277"/>
      <c r="LYG266" s="277"/>
      <c r="LYH266" s="277"/>
      <c r="LYI266" s="277"/>
      <c r="LYJ266" s="277"/>
      <c r="LYK266" s="277"/>
      <c r="LYL266" s="402"/>
      <c r="LYM266" s="404"/>
      <c r="LYN266" s="49"/>
      <c r="LYO266" s="49"/>
      <c r="LYP266" s="49"/>
      <c r="LYQ266" s="99"/>
      <c r="LYR266" s="98"/>
      <c r="LYS266" s="49"/>
      <c r="LYT266" s="405"/>
      <c r="LYU266" s="405"/>
      <c r="LYV266" s="277"/>
      <c r="LYW266" s="277"/>
      <c r="LYX266" s="277"/>
      <c r="LYY266" s="277"/>
      <c r="LYZ266" s="277"/>
      <c r="LZA266" s="277"/>
      <c r="LZB266" s="277"/>
      <c r="LZC266" s="277"/>
      <c r="LZD266" s="402"/>
      <c r="LZE266" s="404"/>
      <c r="LZF266" s="49"/>
      <c r="LZG266" s="49"/>
      <c r="LZH266" s="49"/>
      <c r="LZI266" s="99"/>
      <c r="LZJ266" s="98"/>
      <c r="LZK266" s="49"/>
      <c r="LZL266" s="405"/>
      <c r="LZM266" s="405"/>
      <c r="LZN266" s="277"/>
      <c r="LZO266" s="277"/>
      <c r="LZP266" s="277"/>
      <c r="LZQ266" s="277"/>
      <c r="LZR266" s="277"/>
      <c r="LZS266" s="277"/>
      <c r="LZT266" s="277"/>
      <c r="LZU266" s="277"/>
      <c r="LZV266" s="402"/>
      <c r="LZW266" s="404"/>
      <c r="LZX266" s="49"/>
      <c r="LZY266" s="49"/>
      <c r="LZZ266" s="49"/>
      <c r="MAA266" s="99"/>
      <c r="MAB266" s="98"/>
      <c r="MAC266" s="49"/>
      <c r="MAD266" s="405"/>
      <c r="MAE266" s="405"/>
      <c r="MAF266" s="277"/>
      <c r="MAG266" s="277"/>
      <c r="MAH266" s="277"/>
      <c r="MAI266" s="277"/>
      <c r="MAJ266" s="277"/>
      <c r="MAK266" s="277"/>
      <c r="MAL266" s="277"/>
      <c r="MAM266" s="277"/>
      <c r="MAN266" s="402"/>
      <c r="MAO266" s="404"/>
      <c r="MAP266" s="49"/>
      <c r="MAQ266" s="49"/>
      <c r="MAR266" s="49"/>
      <c r="MAS266" s="99"/>
      <c r="MAT266" s="98"/>
      <c r="MAU266" s="49"/>
      <c r="MAV266" s="405"/>
      <c r="MAW266" s="405"/>
      <c r="MAX266" s="277"/>
      <c r="MAY266" s="277"/>
      <c r="MAZ266" s="277"/>
      <c r="MBA266" s="277"/>
      <c r="MBB266" s="277"/>
      <c r="MBC266" s="277"/>
      <c r="MBD266" s="277"/>
      <c r="MBE266" s="277"/>
      <c r="MBF266" s="402"/>
      <c r="MBG266" s="404"/>
      <c r="MBH266" s="49"/>
      <c r="MBI266" s="49"/>
      <c r="MBJ266" s="49"/>
      <c r="MBK266" s="99"/>
      <c r="MBL266" s="98"/>
      <c r="MBM266" s="49"/>
      <c r="MBN266" s="405"/>
      <c r="MBO266" s="405"/>
      <c r="MBP266" s="277"/>
      <c r="MBQ266" s="277"/>
      <c r="MBR266" s="277"/>
      <c r="MBS266" s="277"/>
      <c r="MBT266" s="277"/>
      <c r="MBU266" s="277"/>
      <c r="MBV266" s="277"/>
      <c r="MBW266" s="277"/>
      <c r="MBX266" s="402"/>
      <c r="MBY266" s="404"/>
      <c r="MBZ266" s="49"/>
      <c r="MCA266" s="49"/>
      <c r="MCB266" s="49"/>
      <c r="MCC266" s="99"/>
      <c r="MCD266" s="98"/>
      <c r="MCE266" s="49"/>
      <c r="MCF266" s="405"/>
      <c r="MCG266" s="405"/>
      <c r="MCH266" s="277"/>
      <c r="MCI266" s="277"/>
      <c r="MCJ266" s="277"/>
      <c r="MCK266" s="277"/>
      <c r="MCL266" s="277"/>
      <c r="MCM266" s="277"/>
      <c r="MCN266" s="277"/>
      <c r="MCO266" s="277"/>
      <c r="MCP266" s="402"/>
      <c r="MCQ266" s="404"/>
      <c r="MCR266" s="49"/>
      <c r="MCS266" s="49"/>
      <c r="MCT266" s="49"/>
      <c r="MCU266" s="99"/>
      <c r="MCV266" s="98"/>
      <c r="MCW266" s="49"/>
      <c r="MCX266" s="405"/>
      <c r="MCY266" s="405"/>
      <c r="MCZ266" s="277"/>
      <c r="MDA266" s="277"/>
      <c r="MDB266" s="277"/>
      <c r="MDC266" s="277"/>
      <c r="MDD266" s="277"/>
      <c r="MDE266" s="277"/>
      <c r="MDF266" s="277"/>
      <c r="MDG266" s="277"/>
      <c r="MDH266" s="402"/>
      <c r="MDI266" s="404"/>
      <c r="MDJ266" s="49"/>
      <c r="MDK266" s="49"/>
      <c r="MDL266" s="49"/>
      <c r="MDM266" s="99"/>
      <c r="MDN266" s="98"/>
      <c r="MDO266" s="49"/>
      <c r="MDP266" s="405"/>
      <c r="MDQ266" s="405"/>
      <c r="MDR266" s="277"/>
      <c r="MDS266" s="277"/>
      <c r="MDT266" s="277"/>
      <c r="MDU266" s="277"/>
      <c r="MDV266" s="277"/>
      <c r="MDW266" s="277"/>
      <c r="MDX266" s="277"/>
      <c r="MDY266" s="277"/>
      <c r="MDZ266" s="402"/>
      <c r="MEA266" s="404"/>
      <c r="MEB266" s="49"/>
      <c r="MEC266" s="49"/>
      <c r="MED266" s="49"/>
      <c r="MEE266" s="99"/>
      <c r="MEF266" s="98"/>
      <c r="MEG266" s="49"/>
      <c r="MEH266" s="405"/>
      <c r="MEI266" s="405"/>
      <c r="MEJ266" s="277"/>
      <c r="MEK266" s="277"/>
      <c r="MEL266" s="277"/>
      <c r="MEM266" s="277"/>
      <c r="MEN266" s="277"/>
      <c r="MEO266" s="277"/>
      <c r="MEP266" s="277"/>
      <c r="MEQ266" s="277"/>
      <c r="MER266" s="402"/>
      <c r="MES266" s="404"/>
      <c r="MET266" s="49"/>
      <c r="MEU266" s="49"/>
      <c r="MEV266" s="49"/>
      <c r="MEW266" s="99"/>
      <c r="MEX266" s="98"/>
      <c r="MEY266" s="49"/>
      <c r="MEZ266" s="405"/>
      <c r="MFA266" s="405"/>
      <c r="MFB266" s="277"/>
      <c r="MFC266" s="277"/>
      <c r="MFD266" s="277"/>
      <c r="MFE266" s="277"/>
      <c r="MFF266" s="277"/>
      <c r="MFG266" s="277"/>
      <c r="MFH266" s="277"/>
      <c r="MFI266" s="277"/>
      <c r="MFJ266" s="402"/>
      <c r="MFK266" s="404"/>
      <c r="MFL266" s="49"/>
      <c r="MFM266" s="49"/>
      <c r="MFN266" s="49"/>
      <c r="MFO266" s="99"/>
      <c r="MFP266" s="98"/>
      <c r="MFQ266" s="49"/>
      <c r="MFR266" s="405"/>
      <c r="MFS266" s="405"/>
      <c r="MFT266" s="277"/>
      <c r="MFU266" s="277"/>
      <c r="MFV266" s="277"/>
      <c r="MFW266" s="277"/>
      <c r="MFX266" s="277"/>
      <c r="MFY266" s="277"/>
      <c r="MFZ266" s="277"/>
      <c r="MGA266" s="277"/>
      <c r="MGB266" s="402"/>
      <c r="MGC266" s="404"/>
      <c r="MGD266" s="49"/>
      <c r="MGE266" s="49"/>
      <c r="MGF266" s="49"/>
      <c r="MGG266" s="99"/>
      <c r="MGH266" s="98"/>
      <c r="MGI266" s="49"/>
      <c r="MGJ266" s="405"/>
      <c r="MGK266" s="405"/>
      <c r="MGL266" s="277"/>
      <c r="MGM266" s="277"/>
      <c r="MGN266" s="277"/>
      <c r="MGO266" s="277"/>
      <c r="MGP266" s="277"/>
      <c r="MGQ266" s="277"/>
      <c r="MGR266" s="277"/>
      <c r="MGS266" s="277"/>
      <c r="MGT266" s="402"/>
      <c r="MGU266" s="404"/>
      <c r="MGV266" s="49"/>
      <c r="MGW266" s="49"/>
      <c r="MGX266" s="49"/>
      <c r="MGY266" s="99"/>
      <c r="MGZ266" s="98"/>
      <c r="MHA266" s="49"/>
      <c r="MHB266" s="405"/>
      <c r="MHC266" s="405"/>
      <c r="MHD266" s="277"/>
      <c r="MHE266" s="277"/>
      <c r="MHF266" s="277"/>
      <c r="MHG266" s="277"/>
      <c r="MHH266" s="277"/>
      <c r="MHI266" s="277"/>
      <c r="MHJ266" s="277"/>
      <c r="MHK266" s="277"/>
      <c r="MHL266" s="402"/>
      <c r="MHM266" s="404"/>
      <c r="MHN266" s="49"/>
      <c r="MHO266" s="49"/>
      <c r="MHP266" s="49"/>
      <c r="MHQ266" s="99"/>
      <c r="MHR266" s="98"/>
      <c r="MHS266" s="49"/>
      <c r="MHT266" s="405"/>
      <c r="MHU266" s="405"/>
      <c r="MHV266" s="277"/>
      <c r="MHW266" s="277"/>
      <c r="MHX266" s="277"/>
      <c r="MHY266" s="277"/>
      <c r="MHZ266" s="277"/>
      <c r="MIA266" s="277"/>
      <c r="MIB266" s="277"/>
      <c r="MIC266" s="277"/>
      <c r="MID266" s="402"/>
      <c r="MIE266" s="404"/>
      <c r="MIF266" s="49"/>
      <c r="MIG266" s="49"/>
      <c r="MIH266" s="49"/>
      <c r="MII266" s="99"/>
      <c r="MIJ266" s="98"/>
      <c r="MIK266" s="49"/>
      <c r="MIL266" s="405"/>
      <c r="MIM266" s="405"/>
      <c r="MIN266" s="277"/>
      <c r="MIO266" s="277"/>
      <c r="MIP266" s="277"/>
      <c r="MIQ266" s="277"/>
      <c r="MIR266" s="277"/>
      <c r="MIS266" s="277"/>
      <c r="MIT266" s="277"/>
      <c r="MIU266" s="277"/>
      <c r="MIV266" s="402"/>
      <c r="MIW266" s="404"/>
      <c r="MIX266" s="49"/>
      <c r="MIY266" s="49"/>
      <c r="MIZ266" s="49"/>
      <c r="MJA266" s="99"/>
      <c r="MJB266" s="98"/>
      <c r="MJC266" s="49"/>
      <c r="MJD266" s="405"/>
      <c r="MJE266" s="405"/>
      <c r="MJF266" s="277"/>
      <c r="MJG266" s="277"/>
      <c r="MJH266" s="277"/>
      <c r="MJI266" s="277"/>
      <c r="MJJ266" s="277"/>
      <c r="MJK266" s="277"/>
      <c r="MJL266" s="277"/>
      <c r="MJM266" s="277"/>
      <c r="MJN266" s="402"/>
      <c r="MJO266" s="404"/>
      <c r="MJP266" s="49"/>
      <c r="MJQ266" s="49"/>
      <c r="MJR266" s="49"/>
      <c r="MJS266" s="99"/>
      <c r="MJT266" s="98"/>
      <c r="MJU266" s="49"/>
      <c r="MJV266" s="405"/>
      <c r="MJW266" s="405"/>
      <c r="MJX266" s="277"/>
      <c r="MJY266" s="277"/>
      <c r="MJZ266" s="277"/>
      <c r="MKA266" s="277"/>
      <c r="MKB266" s="277"/>
      <c r="MKC266" s="277"/>
      <c r="MKD266" s="277"/>
      <c r="MKE266" s="277"/>
      <c r="MKF266" s="402"/>
      <c r="MKG266" s="404"/>
      <c r="MKH266" s="49"/>
      <c r="MKI266" s="49"/>
      <c r="MKJ266" s="49"/>
      <c r="MKK266" s="99"/>
      <c r="MKL266" s="98"/>
      <c r="MKM266" s="49"/>
      <c r="MKN266" s="405"/>
      <c r="MKO266" s="405"/>
      <c r="MKP266" s="277"/>
      <c r="MKQ266" s="277"/>
      <c r="MKR266" s="277"/>
      <c r="MKS266" s="277"/>
      <c r="MKT266" s="277"/>
      <c r="MKU266" s="277"/>
      <c r="MKV266" s="277"/>
      <c r="MKW266" s="277"/>
      <c r="MKX266" s="402"/>
      <c r="MKY266" s="404"/>
      <c r="MKZ266" s="49"/>
      <c r="MLA266" s="49"/>
      <c r="MLB266" s="49"/>
      <c r="MLC266" s="99"/>
      <c r="MLD266" s="98"/>
      <c r="MLE266" s="49"/>
      <c r="MLF266" s="405"/>
      <c r="MLG266" s="405"/>
      <c r="MLH266" s="277"/>
      <c r="MLI266" s="277"/>
      <c r="MLJ266" s="277"/>
      <c r="MLK266" s="277"/>
      <c r="MLL266" s="277"/>
      <c r="MLM266" s="277"/>
      <c r="MLN266" s="277"/>
      <c r="MLO266" s="277"/>
      <c r="MLP266" s="402"/>
      <c r="MLQ266" s="404"/>
      <c r="MLR266" s="49"/>
      <c r="MLS266" s="49"/>
      <c r="MLT266" s="49"/>
      <c r="MLU266" s="99"/>
      <c r="MLV266" s="98"/>
      <c r="MLW266" s="49"/>
      <c r="MLX266" s="405"/>
      <c r="MLY266" s="405"/>
      <c r="MLZ266" s="277"/>
      <c r="MMA266" s="277"/>
      <c r="MMB266" s="277"/>
      <c r="MMC266" s="277"/>
      <c r="MMD266" s="277"/>
      <c r="MME266" s="277"/>
      <c r="MMF266" s="277"/>
      <c r="MMG266" s="277"/>
      <c r="MMH266" s="402"/>
      <c r="MMI266" s="404"/>
      <c r="MMJ266" s="49"/>
      <c r="MMK266" s="49"/>
      <c r="MML266" s="49"/>
      <c r="MMM266" s="99"/>
      <c r="MMN266" s="98"/>
      <c r="MMO266" s="49"/>
      <c r="MMP266" s="405"/>
      <c r="MMQ266" s="405"/>
      <c r="MMR266" s="277"/>
      <c r="MMS266" s="277"/>
      <c r="MMT266" s="277"/>
      <c r="MMU266" s="277"/>
      <c r="MMV266" s="277"/>
      <c r="MMW266" s="277"/>
      <c r="MMX266" s="277"/>
      <c r="MMY266" s="277"/>
      <c r="MMZ266" s="402"/>
      <c r="MNA266" s="404"/>
      <c r="MNB266" s="49"/>
      <c r="MNC266" s="49"/>
      <c r="MND266" s="49"/>
      <c r="MNE266" s="99"/>
      <c r="MNF266" s="98"/>
      <c r="MNG266" s="49"/>
      <c r="MNH266" s="405"/>
      <c r="MNI266" s="405"/>
      <c r="MNJ266" s="277"/>
      <c r="MNK266" s="277"/>
      <c r="MNL266" s="277"/>
      <c r="MNM266" s="277"/>
      <c r="MNN266" s="277"/>
      <c r="MNO266" s="277"/>
      <c r="MNP266" s="277"/>
      <c r="MNQ266" s="277"/>
      <c r="MNR266" s="402"/>
      <c r="MNS266" s="404"/>
      <c r="MNT266" s="49"/>
      <c r="MNU266" s="49"/>
      <c r="MNV266" s="49"/>
      <c r="MNW266" s="99"/>
      <c r="MNX266" s="98"/>
      <c r="MNY266" s="49"/>
      <c r="MNZ266" s="405"/>
      <c r="MOA266" s="405"/>
      <c r="MOB266" s="277"/>
      <c r="MOC266" s="277"/>
      <c r="MOD266" s="277"/>
      <c r="MOE266" s="277"/>
      <c r="MOF266" s="277"/>
      <c r="MOG266" s="277"/>
      <c r="MOH266" s="277"/>
      <c r="MOI266" s="277"/>
      <c r="MOJ266" s="402"/>
      <c r="MOK266" s="404"/>
      <c r="MOL266" s="49"/>
      <c r="MOM266" s="49"/>
      <c r="MON266" s="49"/>
      <c r="MOO266" s="99"/>
      <c r="MOP266" s="98"/>
      <c r="MOQ266" s="49"/>
      <c r="MOR266" s="405"/>
      <c r="MOS266" s="405"/>
      <c r="MOT266" s="277"/>
      <c r="MOU266" s="277"/>
      <c r="MOV266" s="277"/>
      <c r="MOW266" s="277"/>
      <c r="MOX266" s="277"/>
      <c r="MOY266" s="277"/>
      <c r="MOZ266" s="277"/>
      <c r="MPA266" s="277"/>
      <c r="MPB266" s="402"/>
      <c r="MPC266" s="404"/>
      <c r="MPD266" s="49"/>
      <c r="MPE266" s="49"/>
      <c r="MPF266" s="49"/>
      <c r="MPG266" s="99"/>
      <c r="MPH266" s="98"/>
      <c r="MPI266" s="49"/>
      <c r="MPJ266" s="405"/>
      <c r="MPK266" s="405"/>
      <c r="MPL266" s="277"/>
      <c r="MPM266" s="277"/>
      <c r="MPN266" s="277"/>
      <c r="MPO266" s="277"/>
      <c r="MPP266" s="277"/>
      <c r="MPQ266" s="277"/>
      <c r="MPR266" s="277"/>
      <c r="MPS266" s="277"/>
      <c r="MPT266" s="402"/>
      <c r="MPU266" s="404"/>
      <c r="MPV266" s="49"/>
      <c r="MPW266" s="49"/>
      <c r="MPX266" s="49"/>
      <c r="MPY266" s="99"/>
      <c r="MPZ266" s="98"/>
      <c r="MQA266" s="49"/>
      <c r="MQB266" s="405"/>
      <c r="MQC266" s="405"/>
      <c r="MQD266" s="277"/>
      <c r="MQE266" s="277"/>
      <c r="MQF266" s="277"/>
      <c r="MQG266" s="277"/>
      <c r="MQH266" s="277"/>
      <c r="MQI266" s="277"/>
      <c r="MQJ266" s="277"/>
      <c r="MQK266" s="277"/>
      <c r="MQL266" s="402"/>
      <c r="MQM266" s="404"/>
      <c r="MQN266" s="49"/>
      <c r="MQO266" s="49"/>
      <c r="MQP266" s="49"/>
      <c r="MQQ266" s="99"/>
      <c r="MQR266" s="98"/>
      <c r="MQS266" s="49"/>
      <c r="MQT266" s="405"/>
      <c r="MQU266" s="405"/>
      <c r="MQV266" s="277"/>
      <c r="MQW266" s="277"/>
      <c r="MQX266" s="277"/>
      <c r="MQY266" s="277"/>
      <c r="MQZ266" s="277"/>
      <c r="MRA266" s="277"/>
      <c r="MRB266" s="277"/>
      <c r="MRC266" s="277"/>
      <c r="MRD266" s="402"/>
      <c r="MRE266" s="404"/>
      <c r="MRF266" s="49"/>
      <c r="MRG266" s="49"/>
      <c r="MRH266" s="49"/>
      <c r="MRI266" s="99"/>
      <c r="MRJ266" s="98"/>
      <c r="MRK266" s="49"/>
      <c r="MRL266" s="405"/>
      <c r="MRM266" s="405"/>
      <c r="MRN266" s="277"/>
      <c r="MRO266" s="277"/>
      <c r="MRP266" s="277"/>
      <c r="MRQ266" s="277"/>
      <c r="MRR266" s="277"/>
      <c r="MRS266" s="277"/>
      <c r="MRT266" s="277"/>
      <c r="MRU266" s="277"/>
      <c r="MRV266" s="402"/>
      <c r="MRW266" s="404"/>
      <c r="MRX266" s="49"/>
      <c r="MRY266" s="49"/>
      <c r="MRZ266" s="49"/>
      <c r="MSA266" s="99"/>
      <c r="MSB266" s="98"/>
      <c r="MSC266" s="49"/>
      <c r="MSD266" s="405"/>
      <c r="MSE266" s="405"/>
      <c r="MSF266" s="277"/>
      <c r="MSG266" s="277"/>
      <c r="MSH266" s="277"/>
      <c r="MSI266" s="277"/>
      <c r="MSJ266" s="277"/>
      <c r="MSK266" s="277"/>
      <c r="MSL266" s="277"/>
      <c r="MSM266" s="277"/>
      <c r="MSN266" s="402"/>
      <c r="MSO266" s="404"/>
      <c r="MSP266" s="49"/>
      <c r="MSQ266" s="49"/>
      <c r="MSR266" s="49"/>
      <c r="MSS266" s="99"/>
      <c r="MST266" s="98"/>
      <c r="MSU266" s="49"/>
      <c r="MSV266" s="405"/>
      <c r="MSW266" s="405"/>
      <c r="MSX266" s="277"/>
      <c r="MSY266" s="277"/>
      <c r="MSZ266" s="277"/>
      <c r="MTA266" s="277"/>
      <c r="MTB266" s="277"/>
      <c r="MTC266" s="277"/>
      <c r="MTD266" s="277"/>
      <c r="MTE266" s="277"/>
      <c r="MTF266" s="402"/>
      <c r="MTG266" s="404"/>
      <c r="MTH266" s="49"/>
      <c r="MTI266" s="49"/>
      <c r="MTJ266" s="49"/>
      <c r="MTK266" s="99"/>
      <c r="MTL266" s="98"/>
      <c r="MTM266" s="49"/>
      <c r="MTN266" s="405"/>
      <c r="MTO266" s="405"/>
      <c r="MTP266" s="277"/>
      <c r="MTQ266" s="277"/>
      <c r="MTR266" s="277"/>
      <c r="MTS266" s="277"/>
      <c r="MTT266" s="277"/>
      <c r="MTU266" s="277"/>
      <c r="MTV266" s="277"/>
      <c r="MTW266" s="277"/>
      <c r="MTX266" s="402"/>
      <c r="MTY266" s="404"/>
      <c r="MTZ266" s="49"/>
      <c r="MUA266" s="49"/>
      <c r="MUB266" s="49"/>
      <c r="MUC266" s="99"/>
      <c r="MUD266" s="98"/>
      <c r="MUE266" s="49"/>
      <c r="MUF266" s="405"/>
      <c r="MUG266" s="405"/>
      <c r="MUH266" s="277"/>
      <c r="MUI266" s="277"/>
      <c r="MUJ266" s="277"/>
      <c r="MUK266" s="277"/>
      <c r="MUL266" s="277"/>
      <c r="MUM266" s="277"/>
      <c r="MUN266" s="277"/>
      <c r="MUO266" s="277"/>
      <c r="MUP266" s="402"/>
      <c r="MUQ266" s="404"/>
      <c r="MUR266" s="49"/>
      <c r="MUS266" s="49"/>
      <c r="MUT266" s="49"/>
      <c r="MUU266" s="99"/>
      <c r="MUV266" s="98"/>
      <c r="MUW266" s="49"/>
      <c r="MUX266" s="405"/>
      <c r="MUY266" s="405"/>
      <c r="MUZ266" s="277"/>
      <c r="MVA266" s="277"/>
      <c r="MVB266" s="277"/>
      <c r="MVC266" s="277"/>
      <c r="MVD266" s="277"/>
      <c r="MVE266" s="277"/>
      <c r="MVF266" s="277"/>
      <c r="MVG266" s="277"/>
      <c r="MVH266" s="402"/>
      <c r="MVI266" s="404"/>
      <c r="MVJ266" s="49"/>
      <c r="MVK266" s="49"/>
      <c r="MVL266" s="49"/>
      <c r="MVM266" s="99"/>
      <c r="MVN266" s="98"/>
      <c r="MVO266" s="49"/>
      <c r="MVP266" s="405"/>
      <c r="MVQ266" s="405"/>
      <c r="MVR266" s="277"/>
      <c r="MVS266" s="277"/>
      <c r="MVT266" s="277"/>
      <c r="MVU266" s="277"/>
      <c r="MVV266" s="277"/>
      <c r="MVW266" s="277"/>
      <c r="MVX266" s="277"/>
      <c r="MVY266" s="277"/>
      <c r="MVZ266" s="402"/>
      <c r="MWA266" s="404"/>
      <c r="MWB266" s="49"/>
      <c r="MWC266" s="49"/>
      <c r="MWD266" s="49"/>
      <c r="MWE266" s="99"/>
      <c r="MWF266" s="98"/>
      <c r="MWG266" s="49"/>
      <c r="MWH266" s="405"/>
      <c r="MWI266" s="405"/>
      <c r="MWJ266" s="277"/>
      <c r="MWK266" s="277"/>
      <c r="MWL266" s="277"/>
      <c r="MWM266" s="277"/>
      <c r="MWN266" s="277"/>
      <c r="MWO266" s="277"/>
      <c r="MWP266" s="277"/>
      <c r="MWQ266" s="277"/>
      <c r="MWR266" s="402"/>
      <c r="MWS266" s="404"/>
      <c r="MWT266" s="49"/>
      <c r="MWU266" s="49"/>
      <c r="MWV266" s="49"/>
      <c r="MWW266" s="99"/>
      <c r="MWX266" s="98"/>
      <c r="MWY266" s="49"/>
      <c r="MWZ266" s="405"/>
      <c r="MXA266" s="405"/>
      <c r="MXB266" s="277"/>
      <c r="MXC266" s="277"/>
      <c r="MXD266" s="277"/>
      <c r="MXE266" s="277"/>
      <c r="MXF266" s="277"/>
      <c r="MXG266" s="277"/>
      <c r="MXH266" s="277"/>
      <c r="MXI266" s="277"/>
      <c r="MXJ266" s="402"/>
      <c r="MXK266" s="404"/>
      <c r="MXL266" s="49"/>
      <c r="MXM266" s="49"/>
      <c r="MXN266" s="49"/>
      <c r="MXO266" s="99"/>
      <c r="MXP266" s="98"/>
      <c r="MXQ266" s="49"/>
      <c r="MXR266" s="405"/>
      <c r="MXS266" s="405"/>
      <c r="MXT266" s="277"/>
      <c r="MXU266" s="277"/>
      <c r="MXV266" s="277"/>
      <c r="MXW266" s="277"/>
      <c r="MXX266" s="277"/>
      <c r="MXY266" s="277"/>
      <c r="MXZ266" s="277"/>
      <c r="MYA266" s="277"/>
      <c r="MYB266" s="402"/>
      <c r="MYC266" s="404"/>
      <c r="MYD266" s="49"/>
      <c r="MYE266" s="49"/>
      <c r="MYF266" s="49"/>
      <c r="MYG266" s="99"/>
      <c r="MYH266" s="98"/>
      <c r="MYI266" s="49"/>
      <c r="MYJ266" s="405"/>
      <c r="MYK266" s="405"/>
      <c r="MYL266" s="277"/>
      <c r="MYM266" s="277"/>
      <c r="MYN266" s="277"/>
      <c r="MYO266" s="277"/>
      <c r="MYP266" s="277"/>
      <c r="MYQ266" s="277"/>
      <c r="MYR266" s="277"/>
      <c r="MYS266" s="277"/>
      <c r="MYT266" s="402"/>
      <c r="MYU266" s="404"/>
      <c r="MYV266" s="49"/>
      <c r="MYW266" s="49"/>
      <c r="MYX266" s="49"/>
      <c r="MYY266" s="99"/>
      <c r="MYZ266" s="98"/>
      <c r="MZA266" s="49"/>
      <c r="MZB266" s="405"/>
      <c r="MZC266" s="405"/>
      <c r="MZD266" s="277"/>
      <c r="MZE266" s="277"/>
      <c r="MZF266" s="277"/>
      <c r="MZG266" s="277"/>
      <c r="MZH266" s="277"/>
      <c r="MZI266" s="277"/>
      <c r="MZJ266" s="277"/>
      <c r="MZK266" s="277"/>
      <c r="MZL266" s="402"/>
      <c r="MZM266" s="404"/>
      <c r="MZN266" s="49"/>
      <c r="MZO266" s="49"/>
      <c r="MZP266" s="49"/>
      <c r="MZQ266" s="99"/>
      <c r="MZR266" s="98"/>
      <c r="MZS266" s="49"/>
      <c r="MZT266" s="405"/>
      <c r="MZU266" s="405"/>
      <c r="MZV266" s="277"/>
      <c r="MZW266" s="277"/>
      <c r="MZX266" s="277"/>
      <c r="MZY266" s="277"/>
      <c r="MZZ266" s="277"/>
      <c r="NAA266" s="277"/>
      <c r="NAB266" s="277"/>
      <c r="NAC266" s="277"/>
      <c r="NAD266" s="402"/>
      <c r="NAE266" s="404"/>
      <c r="NAF266" s="49"/>
      <c r="NAG266" s="49"/>
      <c r="NAH266" s="49"/>
      <c r="NAI266" s="99"/>
      <c r="NAJ266" s="98"/>
      <c r="NAK266" s="49"/>
      <c r="NAL266" s="405"/>
      <c r="NAM266" s="405"/>
      <c r="NAN266" s="277"/>
      <c r="NAO266" s="277"/>
      <c r="NAP266" s="277"/>
      <c r="NAQ266" s="277"/>
      <c r="NAR266" s="277"/>
      <c r="NAS266" s="277"/>
      <c r="NAT266" s="277"/>
      <c r="NAU266" s="277"/>
      <c r="NAV266" s="402"/>
      <c r="NAW266" s="404"/>
      <c r="NAX266" s="49"/>
      <c r="NAY266" s="49"/>
      <c r="NAZ266" s="49"/>
      <c r="NBA266" s="99"/>
      <c r="NBB266" s="98"/>
      <c r="NBC266" s="49"/>
      <c r="NBD266" s="405"/>
      <c r="NBE266" s="405"/>
      <c r="NBF266" s="277"/>
      <c r="NBG266" s="277"/>
      <c r="NBH266" s="277"/>
      <c r="NBI266" s="277"/>
      <c r="NBJ266" s="277"/>
      <c r="NBK266" s="277"/>
      <c r="NBL266" s="277"/>
      <c r="NBM266" s="277"/>
      <c r="NBN266" s="402"/>
      <c r="NBO266" s="404"/>
      <c r="NBP266" s="49"/>
      <c r="NBQ266" s="49"/>
      <c r="NBR266" s="49"/>
      <c r="NBS266" s="99"/>
      <c r="NBT266" s="98"/>
      <c r="NBU266" s="49"/>
      <c r="NBV266" s="405"/>
      <c r="NBW266" s="405"/>
      <c r="NBX266" s="277"/>
      <c r="NBY266" s="277"/>
      <c r="NBZ266" s="277"/>
      <c r="NCA266" s="277"/>
      <c r="NCB266" s="277"/>
      <c r="NCC266" s="277"/>
      <c r="NCD266" s="277"/>
      <c r="NCE266" s="277"/>
      <c r="NCF266" s="402"/>
      <c r="NCG266" s="404"/>
      <c r="NCH266" s="49"/>
      <c r="NCI266" s="49"/>
      <c r="NCJ266" s="49"/>
      <c r="NCK266" s="99"/>
      <c r="NCL266" s="98"/>
      <c r="NCM266" s="49"/>
      <c r="NCN266" s="405"/>
      <c r="NCO266" s="405"/>
      <c r="NCP266" s="277"/>
      <c r="NCQ266" s="277"/>
      <c r="NCR266" s="277"/>
      <c r="NCS266" s="277"/>
      <c r="NCT266" s="277"/>
      <c r="NCU266" s="277"/>
      <c r="NCV266" s="277"/>
      <c r="NCW266" s="277"/>
      <c r="NCX266" s="402"/>
      <c r="NCY266" s="404"/>
      <c r="NCZ266" s="49"/>
      <c r="NDA266" s="49"/>
      <c r="NDB266" s="49"/>
      <c r="NDC266" s="99"/>
      <c r="NDD266" s="98"/>
      <c r="NDE266" s="49"/>
      <c r="NDF266" s="405"/>
      <c r="NDG266" s="405"/>
      <c r="NDH266" s="277"/>
      <c r="NDI266" s="277"/>
      <c r="NDJ266" s="277"/>
      <c r="NDK266" s="277"/>
      <c r="NDL266" s="277"/>
      <c r="NDM266" s="277"/>
      <c r="NDN266" s="277"/>
      <c r="NDO266" s="277"/>
      <c r="NDP266" s="402"/>
      <c r="NDQ266" s="404"/>
      <c r="NDR266" s="49"/>
      <c r="NDS266" s="49"/>
      <c r="NDT266" s="49"/>
      <c r="NDU266" s="99"/>
      <c r="NDV266" s="98"/>
      <c r="NDW266" s="49"/>
      <c r="NDX266" s="405"/>
      <c r="NDY266" s="405"/>
      <c r="NDZ266" s="277"/>
      <c r="NEA266" s="277"/>
      <c r="NEB266" s="277"/>
      <c r="NEC266" s="277"/>
      <c r="NED266" s="277"/>
      <c r="NEE266" s="277"/>
      <c r="NEF266" s="277"/>
      <c r="NEG266" s="277"/>
      <c r="NEH266" s="402"/>
      <c r="NEI266" s="404"/>
      <c r="NEJ266" s="49"/>
      <c r="NEK266" s="49"/>
      <c r="NEL266" s="49"/>
      <c r="NEM266" s="99"/>
      <c r="NEN266" s="98"/>
      <c r="NEO266" s="49"/>
      <c r="NEP266" s="405"/>
      <c r="NEQ266" s="405"/>
      <c r="NER266" s="277"/>
      <c r="NES266" s="277"/>
      <c r="NET266" s="277"/>
      <c r="NEU266" s="277"/>
      <c r="NEV266" s="277"/>
      <c r="NEW266" s="277"/>
      <c r="NEX266" s="277"/>
      <c r="NEY266" s="277"/>
      <c r="NEZ266" s="402"/>
      <c r="NFA266" s="404"/>
      <c r="NFB266" s="49"/>
      <c r="NFC266" s="49"/>
      <c r="NFD266" s="49"/>
      <c r="NFE266" s="99"/>
      <c r="NFF266" s="98"/>
      <c r="NFG266" s="49"/>
      <c r="NFH266" s="405"/>
      <c r="NFI266" s="405"/>
      <c r="NFJ266" s="277"/>
      <c r="NFK266" s="277"/>
      <c r="NFL266" s="277"/>
      <c r="NFM266" s="277"/>
      <c r="NFN266" s="277"/>
      <c r="NFO266" s="277"/>
      <c r="NFP266" s="277"/>
      <c r="NFQ266" s="277"/>
      <c r="NFR266" s="402"/>
      <c r="NFS266" s="404"/>
      <c r="NFT266" s="49"/>
      <c r="NFU266" s="49"/>
      <c r="NFV266" s="49"/>
      <c r="NFW266" s="99"/>
      <c r="NFX266" s="98"/>
      <c r="NFY266" s="49"/>
      <c r="NFZ266" s="405"/>
      <c r="NGA266" s="405"/>
      <c r="NGB266" s="277"/>
      <c r="NGC266" s="277"/>
      <c r="NGD266" s="277"/>
      <c r="NGE266" s="277"/>
      <c r="NGF266" s="277"/>
      <c r="NGG266" s="277"/>
      <c r="NGH266" s="277"/>
      <c r="NGI266" s="277"/>
      <c r="NGJ266" s="402"/>
      <c r="NGK266" s="404"/>
      <c r="NGL266" s="49"/>
      <c r="NGM266" s="49"/>
      <c r="NGN266" s="49"/>
      <c r="NGO266" s="99"/>
      <c r="NGP266" s="98"/>
      <c r="NGQ266" s="49"/>
      <c r="NGR266" s="405"/>
      <c r="NGS266" s="405"/>
      <c r="NGT266" s="277"/>
      <c r="NGU266" s="277"/>
      <c r="NGV266" s="277"/>
      <c r="NGW266" s="277"/>
      <c r="NGX266" s="277"/>
      <c r="NGY266" s="277"/>
      <c r="NGZ266" s="277"/>
      <c r="NHA266" s="277"/>
      <c r="NHB266" s="402"/>
      <c r="NHC266" s="404"/>
      <c r="NHD266" s="49"/>
      <c r="NHE266" s="49"/>
      <c r="NHF266" s="49"/>
      <c r="NHG266" s="99"/>
      <c r="NHH266" s="98"/>
      <c r="NHI266" s="49"/>
      <c r="NHJ266" s="405"/>
      <c r="NHK266" s="405"/>
      <c r="NHL266" s="277"/>
      <c r="NHM266" s="277"/>
      <c r="NHN266" s="277"/>
      <c r="NHO266" s="277"/>
      <c r="NHP266" s="277"/>
      <c r="NHQ266" s="277"/>
      <c r="NHR266" s="277"/>
      <c r="NHS266" s="277"/>
      <c r="NHT266" s="402"/>
      <c r="NHU266" s="404"/>
      <c r="NHV266" s="49"/>
      <c r="NHW266" s="49"/>
      <c r="NHX266" s="49"/>
      <c r="NHY266" s="99"/>
      <c r="NHZ266" s="98"/>
      <c r="NIA266" s="49"/>
      <c r="NIB266" s="405"/>
      <c r="NIC266" s="405"/>
      <c r="NID266" s="277"/>
      <c r="NIE266" s="277"/>
      <c r="NIF266" s="277"/>
      <c r="NIG266" s="277"/>
      <c r="NIH266" s="277"/>
      <c r="NII266" s="277"/>
      <c r="NIJ266" s="277"/>
      <c r="NIK266" s="277"/>
      <c r="NIL266" s="402"/>
      <c r="NIM266" s="404"/>
      <c r="NIN266" s="49"/>
      <c r="NIO266" s="49"/>
      <c r="NIP266" s="49"/>
      <c r="NIQ266" s="99"/>
      <c r="NIR266" s="98"/>
      <c r="NIS266" s="49"/>
      <c r="NIT266" s="405"/>
      <c r="NIU266" s="405"/>
      <c r="NIV266" s="277"/>
      <c r="NIW266" s="277"/>
      <c r="NIX266" s="277"/>
      <c r="NIY266" s="277"/>
      <c r="NIZ266" s="277"/>
      <c r="NJA266" s="277"/>
      <c r="NJB266" s="277"/>
      <c r="NJC266" s="277"/>
      <c r="NJD266" s="402"/>
      <c r="NJE266" s="404"/>
      <c r="NJF266" s="49"/>
      <c r="NJG266" s="49"/>
      <c r="NJH266" s="49"/>
      <c r="NJI266" s="99"/>
      <c r="NJJ266" s="98"/>
      <c r="NJK266" s="49"/>
      <c r="NJL266" s="405"/>
      <c r="NJM266" s="405"/>
      <c r="NJN266" s="277"/>
      <c r="NJO266" s="277"/>
      <c r="NJP266" s="277"/>
      <c r="NJQ266" s="277"/>
      <c r="NJR266" s="277"/>
      <c r="NJS266" s="277"/>
      <c r="NJT266" s="277"/>
      <c r="NJU266" s="277"/>
      <c r="NJV266" s="402"/>
      <c r="NJW266" s="404"/>
      <c r="NJX266" s="49"/>
      <c r="NJY266" s="49"/>
      <c r="NJZ266" s="49"/>
      <c r="NKA266" s="99"/>
      <c r="NKB266" s="98"/>
      <c r="NKC266" s="49"/>
      <c r="NKD266" s="405"/>
      <c r="NKE266" s="405"/>
      <c r="NKF266" s="277"/>
      <c r="NKG266" s="277"/>
      <c r="NKH266" s="277"/>
      <c r="NKI266" s="277"/>
      <c r="NKJ266" s="277"/>
      <c r="NKK266" s="277"/>
      <c r="NKL266" s="277"/>
      <c r="NKM266" s="277"/>
      <c r="NKN266" s="402"/>
      <c r="NKO266" s="404"/>
      <c r="NKP266" s="49"/>
      <c r="NKQ266" s="49"/>
      <c r="NKR266" s="49"/>
      <c r="NKS266" s="99"/>
      <c r="NKT266" s="98"/>
      <c r="NKU266" s="49"/>
      <c r="NKV266" s="405"/>
      <c r="NKW266" s="405"/>
      <c r="NKX266" s="277"/>
      <c r="NKY266" s="277"/>
      <c r="NKZ266" s="277"/>
      <c r="NLA266" s="277"/>
      <c r="NLB266" s="277"/>
      <c r="NLC266" s="277"/>
      <c r="NLD266" s="277"/>
      <c r="NLE266" s="277"/>
      <c r="NLF266" s="402"/>
      <c r="NLG266" s="404"/>
      <c r="NLH266" s="49"/>
      <c r="NLI266" s="49"/>
      <c r="NLJ266" s="49"/>
      <c r="NLK266" s="99"/>
      <c r="NLL266" s="98"/>
      <c r="NLM266" s="49"/>
      <c r="NLN266" s="405"/>
      <c r="NLO266" s="405"/>
      <c r="NLP266" s="277"/>
      <c r="NLQ266" s="277"/>
      <c r="NLR266" s="277"/>
      <c r="NLS266" s="277"/>
      <c r="NLT266" s="277"/>
      <c r="NLU266" s="277"/>
      <c r="NLV266" s="277"/>
      <c r="NLW266" s="277"/>
      <c r="NLX266" s="402"/>
      <c r="NLY266" s="404"/>
      <c r="NLZ266" s="49"/>
      <c r="NMA266" s="49"/>
      <c r="NMB266" s="49"/>
      <c r="NMC266" s="99"/>
      <c r="NMD266" s="98"/>
      <c r="NME266" s="49"/>
      <c r="NMF266" s="405"/>
      <c r="NMG266" s="405"/>
      <c r="NMH266" s="277"/>
      <c r="NMI266" s="277"/>
      <c r="NMJ266" s="277"/>
      <c r="NMK266" s="277"/>
      <c r="NML266" s="277"/>
      <c r="NMM266" s="277"/>
      <c r="NMN266" s="277"/>
      <c r="NMO266" s="277"/>
      <c r="NMP266" s="402"/>
      <c r="NMQ266" s="404"/>
      <c r="NMR266" s="49"/>
      <c r="NMS266" s="49"/>
      <c r="NMT266" s="49"/>
      <c r="NMU266" s="99"/>
      <c r="NMV266" s="98"/>
      <c r="NMW266" s="49"/>
      <c r="NMX266" s="405"/>
      <c r="NMY266" s="405"/>
      <c r="NMZ266" s="277"/>
      <c r="NNA266" s="277"/>
      <c r="NNB266" s="277"/>
      <c r="NNC266" s="277"/>
      <c r="NND266" s="277"/>
      <c r="NNE266" s="277"/>
      <c r="NNF266" s="277"/>
      <c r="NNG266" s="277"/>
      <c r="NNH266" s="402"/>
      <c r="NNI266" s="404"/>
      <c r="NNJ266" s="49"/>
      <c r="NNK266" s="49"/>
      <c r="NNL266" s="49"/>
      <c r="NNM266" s="99"/>
      <c r="NNN266" s="98"/>
      <c r="NNO266" s="49"/>
      <c r="NNP266" s="405"/>
      <c r="NNQ266" s="405"/>
      <c r="NNR266" s="277"/>
      <c r="NNS266" s="277"/>
      <c r="NNT266" s="277"/>
      <c r="NNU266" s="277"/>
      <c r="NNV266" s="277"/>
      <c r="NNW266" s="277"/>
      <c r="NNX266" s="277"/>
      <c r="NNY266" s="277"/>
      <c r="NNZ266" s="402"/>
      <c r="NOA266" s="404"/>
      <c r="NOB266" s="49"/>
      <c r="NOC266" s="49"/>
      <c r="NOD266" s="49"/>
      <c r="NOE266" s="99"/>
      <c r="NOF266" s="98"/>
      <c r="NOG266" s="49"/>
      <c r="NOH266" s="405"/>
      <c r="NOI266" s="405"/>
      <c r="NOJ266" s="277"/>
      <c r="NOK266" s="277"/>
      <c r="NOL266" s="277"/>
      <c r="NOM266" s="277"/>
      <c r="NON266" s="277"/>
      <c r="NOO266" s="277"/>
      <c r="NOP266" s="277"/>
      <c r="NOQ266" s="277"/>
      <c r="NOR266" s="402"/>
      <c r="NOS266" s="404"/>
      <c r="NOT266" s="49"/>
      <c r="NOU266" s="49"/>
      <c r="NOV266" s="49"/>
      <c r="NOW266" s="99"/>
      <c r="NOX266" s="98"/>
      <c r="NOY266" s="49"/>
      <c r="NOZ266" s="405"/>
      <c r="NPA266" s="405"/>
      <c r="NPB266" s="277"/>
      <c r="NPC266" s="277"/>
      <c r="NPD266" s="277"/>
      <c r="NPE266" s="277"/>
      <c r="NPF266" s="277"/>
      <c r="NPG266" s="277"/>
      <c r="NPH266" s="277"/>
      <c r="NPI266" s="277"/>
      <c r="NPJ266" s="402"/>
      <c r="NPK266" s="404"/>
      <c r="NPL266" s="49"/>
      <c r="NPM266" s="49"/>
      <c r="NPN266" s="49"/>
      <c r="NPO266" s="99"/>
      <c r="NPP266" s="98"/>
      <c r="NPQ266" s="49"/>
      <c r="NPR266" s="405"/>
      <c r="NPS266" s="405"/>
      <c r="NPT266" s="277"/>
      <c r="NPU266" s="277"/>
      <c r="NPV266" s="277"/>
      <c r="NPW266" s="277"/>
      <c r="NPX266" s="277"/>
      <c r="NPY266" s="277"/>
      <c r="NPZ266" s="277"/>
      <c r="NQA266" s="277"/>
      <c r="NQB266" s="402"/>
      <c r="NQC266" s="404"/>
      <c r="NQD266" s="49"/>
      <c r="NQE266" s="49"/>
      <c r="NQF266" s="49"/>
      <c r="NQG266" s="99"/>
      <c r="NQH266" s="98"/>
      <c r="NQI266" s="49"/>
      <c r="NQJ266" s="405"/>
      <c r="NQK266" s="405"/>
      <c r="NQL266" s="277"/>
      <c r="NQM266" s="277"/>
      <c r="NQN266" s="277"/>
      <c r="NQO266" s="277"/>
      <c r="NQP266" s="277"/>
      <c r="NQQ266" s="277"/>
      <c r="NQR266" s="277"/>
      <c r="NQS266" s="277"/>
      <c r="NQT266" s="402"/>
      <c r="NQU266" s="404"/>
      <c r="NQV266" s="49"/>
      <c r="NQW266" s="49"/>
      <c r="NQX266" s="49"/>
      <c r="NQY266" s="99"/>
      <c r="NQZ266" s="98"/>
      <c r="NRA266" s="49"/>
      <c r="NRB266" s="405"/>
      <c r="NRC266" s="405"/>
      <c r="NRD266" s="277"/>
      <c r="NRE266" s="277"/>
      <c r="NRF266" s="277"/>
      <c r="NRG266" s="277"/>
      <c r="NRH266" s="277"/>
      <c r="NRI266" s="277"/>
      <c r="NRJ266" s="277"/>
      <c r="NRK266" s="277"/>
      <c r="NRL266" s="402"/>
      <c r="NRM266" s="404"/>
      <c r="NRN266" s="49"/>
      <c r="NRO266" s="49"/>
      <c r="NRP266" s="49"/>
      <c r="NRQ266" s="99"/>
      <c r="NRR266" s="98"/>
      <c r="NRS266" s="49"/>
      <c r="NRT266" s="405"/>
      <c r="NRU266" s="405"/>
      <c r="NRV266" s="277"/>
      <c r="NRW266" s="277"/>
      <c r="NRX266" s="277"/>
      <c r="NRY266" s="277"/>
      <c r="NRZ266" s="277"/>
      <c r="NSA266" s="277"/>
      <c r="NSB266" s="277"/>
      <c r="NSC266" s="277"/>
      <c r="NSD266" s="402"/>
      <c r="NSE266" s="404"/>
      <c r="NSF266" s="49"/>
      <c r="NSG266" s="49"/>
      <c r="NSH266" s="49"/>
      <c r="NSI266" s="99"/>
      <c r="NSJ266" s="98"/>
      <c r="NSK266" s="49"/>
      <c r="NSL266" s="405"/>
      <c r="NSM266" s="405"/>
      <c r="NSN266" s="277"/>
      <c r="NSO266" s="277"/>
      <c r="NSP266" s="277"/>
      <c r="NSQ266" s="277"/>
      <c r="NSR266" s="277"/>
      <c r="NSS266" s="277"/>
      <c r="NST266" s="277"/>
      <c r="NSU266" s="277"/>
      <c r="NSV266" s="402"/>
      <c r="NSW266" s="404"/>
      <c r="NSX266" s="49"/>
      <c r="NSY266" s="49"/>
      <c r="NSZ266" s="49"/>
      <c r="NTA266" s="99"/>
      <c r="NTB266" s="98"/>
      <c r="NTC266" s="49"/>
      <c r="NTD266" s="405"/>
      <c r="NTE266" s="405"/>
      <c r="NTF266" s="277"/>
      <c r="NTG266" s="277"/>
      <c r="NTH266" s="277"/>
      <c r="NTI266" s="277"/>
      <c r="NTJ266" s="277"/>
      <c r="NTK266" s="277"/>
      <c r="NTL266" s="277"/>
      <c r="NTM266" s="277"/>
      <c r="NTN266" s="402"/>
      <c r="NTO266" s="404"/>
      <c r="NTP266" s="49"/>
      <c r="NTQ266" s="49"/>
      <c r="NTR266" s="49"/>
      <c r="NTS266" s="99"/>
      <c r="NTT266" s="98"/>
      <c r="NTU266" s="49"/>
      <c r="NTV266" s="405"/>
      <c r="NTW266" s="405"/>
      <c r="NTX266" s="277"/>
      <c r="NTY266" s="277"/>
      <c r="NTZ266" s="277"/>
      <c r="NUA266" s="277"/>
      <c r="NUB266" s="277"/>
      <c r="NUC266" s="277"/>
      <c r="NUD266" s="277"/>
      <c r="NUE266" s="277"/>
      <c r="NUF266" s="402"/>
      <c r="NUG266" s="404"/>
      <c r="NUH266" s="49"/>
      <c r="NUI266" s="49"/>
      <c r="NUJ266" s="49"/>
      <c r="NUK266" s="99"/>
      <c r="NUL266" s="98"/>
      <c r="NUM266" s="49"/>
      <c r="NUN266" s="405"/>
      <c r="NUO266" s="405"/>
      <c r="NUP266" s="277"/>
      <c r="NUQ266" s="277"/>
      <c r="NUR266" s="277"/>
      <c r="NUS266" s="277"/>
      <c r="NUT266" s="277"/>
      <c r="NUU266" s="277"/>
      <c r="NUV266" s="277"/>
      <c r="NUW266" s="277"/>
      <c r="NUX266" s="402"/>
      <c r="NUY266" s="404"/>
      <c r="NUZ266" s="49"/>
      <c r="NVA266" s="49"/>
      <c r="NVB266" s="49"/>
      <c r="NVC266" s="99"/>
      <c r="NVD266" s="98"/>
      <c r="NVE266" s="49"/>
      <c r="NVF266" s="405"/>
      <c r="NVG266" s="405"/>
      <c r="NVH266" s="277"/>
      <c r="NVI266" s="277"/>
      <c r="NVJ266" s="277"/>
      <c r="NVK266" s="277"/>
      <c r="NVL266" s="277"/>
      <c r="NVM266" s="277"/>
      <c r="NVN266" s="277"/>
      <c r="NVO266" s="277"/>
      <c r="NVP266" s="402"/>
      <c r="NVQ266" s="404"/>
      <c r="NVR266" s="49"/>
      <c r="NVS266" s="49"/>
      <c r="NVT266" s="49"/>
      <c r="NVU266" s="99"/>
      <c r="NVV266" s="98"/>
      <c r="NVW266" s="49"/>
      <c r="NVX266" s="405"/>
      <c r="NVY266" s="405"/>
      <c r="NVZ266" s="277"/>
      <c r="NWA266" s="277"/>
      <c r="NWB266" s="277"/>
      <c r="NWC266" s="277"/>
      <c r="NWD266" s="277"/>
      <c r="NWE266" s="277"/>
      <c r="NWF266" s="277"/>
      <c r="NWG266" s="277"/>
      <c r="NWH266" s="402"/>
      <c r="NWI266" s="404"/>
      <c r="NWJ266" s="49"/>
      <c r="NWK266" s="49"/>
      <c r="NWL266" s="49"/>
      <c r="NWM266" s="99"/>
      <c r="NWN266" s="98"/>
      <c r="NWO266" s="49"/>
      <c r="NWP266" s="405"/>
      <c r="NWQ266" s="405"/>
      <c r="NWR266" s="277"/>
      <c r="NWS266" s="277"/>
      <c r="NWT266" s="277"/>
      <c r="NWU266" s="277"/>
      <c r="NWV266" s="277"/>
      <c r="NWW266" s="277"/>
      <c r="NWX266" s="277"/>
      <c r="NWY266" s="277"/>
      <c r="NWZ266" s="402"/>
      <c r="NXA266" s="404"/>
      <c r="NXB266" s="49"/>
      <c r="NXC266" s="49"/>
      <c r="NXD266" s="49"/>
      <c r="NXE266" s="99"/>
      <c r="NXF266" s="98"/>
      <c r="NXG266" s="49"/>
      <c r="NXH266" s="405"/>
      <c r="NXI266" s="405"/>
      <c r="NXJ266" s="277"/>
      <c r="NXK266" s="277"/>
      <c r="NXL266" s="277"/>
      <c r="NXM266" s="277"/>
      <c r="NXN266" s="277"/>
      <c r="NXO266" s="277"/>
      <c r="NXP266" s="277"/>
      <c r="NXQ266" s="277"/>
      <c r="NXR266" s="402"/>
      <c r="NXS266" s="404"/>
      <c r="NXT266" s="49"/>
      <c r="NXU266" s="49"/>
      <c r="NXV266" s="49"/>
      <c r="NXW266" s="99"/>
      <c r="NXX266" s="98"/>
      <c r="NXY266" s="49"/>
      <c r="NXZ266" s="405"/>
      <c r="NYA266" s="405"/>
      <c r="NYB266" s="277"/>
      <c r="NYC266" s="277"/>
      <c r="NYD266" s="277"/>
      <c r="NYE266" s="277"/>
      <c r="NYF266" s="277"/>
      <c r="NYG266" s="277"/>
      <c r="NYH266" s="277"/>
      <c r="NYI266" s="277"/>
      <c r="NYJ266" s="402"/>
      <c r="NYK266" s="404"/>
      <c r="NYL266" s="49"/>
      <c r="NYM266" s="49"/>
      <c r="NYN266" s="49"/>
      <c r="NYO266" s="99"/>
      <c r="NYP266" s="98"/>
      <c r="NYQ266" s="49"/>
      <c r="NYR266" s="405"/>
      <c r="NYS266" s="405"/>
      <c r="NYT266" s="277"/>
      <c r="NYU266" s="277"/>
      <c r="NYV266" s="277"/>
      <c r="NYW266" s="277"/>
      <c r="NYX266" s="277"/>
      <c r="NYY266" s="277"/>
      <c r="NYZ266" s="277"/>
      <c r="NZA266" s="277"/>
      <c r="NZB266" s="402"/>
      <c r="NZC266" s="404"/>
      <c r="NZD266" s="49"/>
      <c r="NZE266" s="49"/>
      <c r="NZF266" s="49"/>
      <c r="NZG266" s="99"/>
      <c r="NZH266" s="98"/>
      <c r="NZI266" s="49"/>
      <c r="NZJ266" s="405"/>
      <c r="NZK266" s="405"/>
      <c r="NZL266" s="277"/>
      <c r="NZM266" s="277"/>
      <c r="NZN266" s="277"/>
      <c r="NZO266" s="277"/>
      <c r="NZP266" s="277"/>
      <c r="NZQ266" s="277"/>
      <c r="NZR266" s="277"/>
      <c r="NZS266" s="277"/>
      <c r="NZT266" s="402"/>
      <c r="NZU266" s="404"/>
      <c r="NZV266" s="49"/>
      <c r="NZW266" s="49"/>
      <c r="NZX266" s="49"/>
      <c r="NZY266" s="99"/>
      <c r="NZZ266" s="98"/>
      <c r="OAA266" s="49"/>
      <c r="OAB266" s="405"/>
      <c r="OAC266" s="405"/>
      <c r="OAD266" s="277"/>
      <c r="OAE266" s="277"/>
      <c r="OAF266" s="277"/>
      <c r="OAG266" s="277"/>
      <c r="OAH266" s="277"/>
      <c r="OAI266" s="277"/>
      <c r="OAJ266" s="277"/>
      <c r="OAK266" s="277"/>
      <c r="OAL266" s="402"/>
      <c r="OAM266" s="404"/>
      <c r="OAN266" s="49"/>
      <c r="OAO266" s="49"/>
      <c r="OAP266" s="49"/>
      <c r="OAQ266" s="99"/>
      <c r="OAR266" s="98"/>
      <c r="OAS266" s="49"/>
      <c r="OAT266" s="405"/>
      <c r="OAU266" s="405"/>
      <c r="OAV266" s="277"/>
      <c r="OAW266" s="277"/>
      <c r="OAX266" s="277"/>
      <c r="OAY266" s="277"/>
      <c r="OAZ266" s="277"/>
      <c r="OBA266" s="277"/>
      <c r="OBB266" s="277"/>
      <c r="OBC266" s="277"/>
      <c r="OBD266" s="402"/>
      <c r="OBE266" s="404"/>
      <c r="OBF266" s="49"/>
      <c r="OBG266" s="49"/>
      <c r="OBH266" s="49"/>
      <c r="OBI266" s="99"/>
      <c r="OBJ266" s="98"/>
      <c r="OBK266" s="49"/>
      <c r="OBL266" s="405"/>
      <c r="OBM266" s="405"/>
      <c r="OBN266" s="277"/>
      <c r="OBO266" s="277"/>
      <c r="OBP266" s="277"/>
      <c r="OBQ266" s="277"/>
      <c r="OBR266" s="277"/>
      <c r="OBS266" s="277"/>
      <c r="OBT266" s="277"/>
      <c r="OBU266" s="277"/>
      <c r="OBV266" s="402"/>
      <c r="OBW266" s="404"/>
      <c r="OBX266" s="49"/>
      <c r="OBY266" s="49"/>
      <c r="OBZ266" s="49"/>
      <c r="OCA266" s="99"/>
      <c r="OCB266" s="98"/>
      <c r="OCC266" s="49"/>
      <c r="OCD266" s="405"/>
      <c r="OCE266" s="405"/>
      <c r="OCF266" s="277"/>
      <c r="OCG266" s="277"/>
      <c r="OCH266" s="277"/>
      <c r="OCI266" s="277"/>
      <c r="OCJ266" s="277"/>
      <c r="OCK266" s="277"/>
      <c r="OCL266" s="277"/>
      <c r="OCM266" s="277"/>
      <c r="OCN266" s="402"/>
      <c r="OCO266" s="404"/>
      <c r="OCP266" s="49"/>
      <c r="OCQ266" s="49"/>
      <c r="OCR266" s="49"/>
      <c r="OCS266" s="99"/>
      <c r="OCT266" s="98"/>
      <c r="OCU266" s="49"/>
      <c r="OCV266" s="405"/>
      <c r="OCW266" s="405"/>
      <c r="OCX266" s="277"/>
      <c r="OCY266" s="277"/>
      <c r="OCZ266" s="277"/>
      <c r="ODA266" s="277"/>
      <c r="ODB266" s="277"/>
      <c r="ODC266" s="277"/>
      <c r="ODD266" s="277"/>
      <c r="ODE266" s="277"/>
      <c r="ODF266" s="402"/>
      <c r="ODG266" s="404"/>
      <c r="ODH266" s="49"/>
      <c r="ODI266" s="49"/>
      <c r="ODJ266" s="49"/>
      <c r="ODK266" s="99"/>
      <c r="ODL266" s="98"/>
      <c r="ODM266" s="49"/>
      <c r="ODN266" s="405"/>
      <c r="ODO266" s="405"/>
      <c r="ODP266" s="277"/>
      <c r="ODQ266" s="277"/>
      <c r="ODR266" s="277"/>
      <c r="ODS266" s="277"/>
      <c r="ODT266" s="277"/>
      <c r="ODU266" s="277"/>
      <c r="ODV266" s="277"/>
      <c r="ODW266" s="277"/>
      <c r="ODX266" s="402"/>
      <c r="ODY266" s="404"/>
      <c r="ODZ266" s="49"/>
      <c r="OEA266" s="49"/>
      <c r="OEB266" s="49"/>
      <c r="OEC266" s="99"/>
      <c r="OED266" s="98"/>
      <c r="OEE266" s="49"/>
      <c r="OEF266" s="405"/>
      <c r="OEG266" s="405"/>
      <c r="OEH266" s="277"/>
      <c r="OEI266" s="277"/>
      <c r="OEJ266" s="277"/>
      <c r="OEK266" s="277"/>
      <c r="OEL266" s="277"/>
      <c r="OEM266" s="277"/>
      <c r="OEN266" s="277"/>
      <c r="OEO266" s="277"/>
      <c r="OEP266" s="402"/>
      <c r="OEQ266" s="404"/>
      <c r="OER266" s="49"/>
      <c r="OES266" s="49"/>
      <c r="OET266" s="49"/>
      <c r="OEU266" s="99"/>
      <c r="OEV266" s="98"/>
      <c r="OEW266" s="49"/>
      <c r="OEX266" s="405"/>
      <c r="OEY266" s="405"/>
      <c r="OEZ266" s="277"/>
      <c r="OFA266" s="277"/>
      <c r="OFB266" s="277"/>
      <c r="OFC266" s="277"/>
      <c r="OFD266" s="277"/>
      <c r="OFE266" s="277"/>
      <c r="OFF266" s="277"/>
      <c r="OFG266" s="277"/>
      <c r="OFH266" s="402"/>
      <c r="OFI266" s="404"/>
      <c r="OFJ266" s="49"/>
      <c r="OFK266" s="49"/>
      <c r="OFL266" s="49"/>
      <c r="OFM266" s="99"/>
      <c r="OFN266" s="98"/>
      <c r="OFO266" s="49"/>
      <c r="OFP266" s="405"/>
      <c r="OFQ266" s="405"/>
      <c r="OFR266" s="277"/>
      <c r="OFS266" s="277"/>
      <c r="OFT266" s="277"/>
      <c r="OFU266" s="277"/>
      <c r="OFV266" s="277"/>
      <c r="OFW266" s="277"/>
      <c r="OFX266" s="277"/>
      <c r="OFY266" s="277"/>
      <c r="OFZ266" s="402"/>
      <c r="OGA266" s="404"/>
      <c r="OGB266" s="49"/>
      <c r="OGC266" s="49"/>
      <c r="OGD266" s="49"/>
      <c r="OGE266" s="99"/>
      <c r="OGF266" s="98"/>
      <c r="OGG266" s="49"/>
      <c r="OGH266" s="405"/>
      <c r="OGI266" s="405"/>
      <c r="OGJ266" s="277"/>
      <c r="OGK266" s="277"/>
      <c r="OGL266" s="277"/>
      <c r="OGM266" s="277"/>
      <c r="OGN266" s="277"/>
      <c r="OGO266" s="277"/>
      <c r="OGP266" s="277"/>
      <c r="OGQ266" s="277"/>
      <c r="OGR266" s="402"/>
      <c r="OGS266" s="404"/>
      <c r="OGT266" s="49"/>
      <c r="OGU266" s="49"/>
      <c r="OGV266" s="49"/>
      <c r="OGW266" s="99"/>
      <c r="OGX266" s="98"/>
      <c r="OGY266" s="49"/>
      <c r="OGZ266" s="405"/>
      <c r="OHA266" s="405"/>
      <c r="OHB266" s="277"/>
      <c r="OHC266" s="277"/>
      <c r="OHD266" s="277"/>
      <c r="OHE266" s="277"/>
      <c r="OHF266" s="277"/>
      <c r="OHG266" s="277"/>
      <c r="OHH266" s="277"/>
      <c r="OHI266" s="277"/>
      <c r="OHJ266" s="402"/>
      <c r="OHK266" s="404"/>
      <c r="OHL266" s="49"/>
      <c r="OHM266" s="49"/>
      <c r="OHN266" s="49"/>
      <c r="OHO266" s="99"/>
      <c r="OHP266" s="98"/>
      <c r="OHQ266" s="49"/>
      <c r="OHR266" s="405"/>
      <c r="OHS266" s="405"/>
      <c r="OHT266" s="277"/>
      <c r="OHU266" s="277"/>
      <c r="OHV266" s="277"/>
      <c r="OHW266" s="277"/>
      <c r="OHX266" s="277"/>
      <c r="OHY266" s="277"/>
      <c r="OHZ266" s="277"/>
      <c r="OIA266" s="277"/>
      <c r="OIB266" s="402"/>
      <c r="OIC266" s="404"/>
      <c r="OID266" s="49"/>
      <c r="OIE266" s="49"/>
      <c r="OIF266" s="49"/>
      <c r="OIG266" s="99"/>
      <c r="OIH266" s="98"/>
      <c r="OII266" s="49"/>
      <c r="OIJ266" s="405"/>
      <c r="OIK266" s="405"/>
      <c r="OIL266" s="277"/>
      <c r="OIM266" s="277"/>
      <c r="OIN266" s="277"/>
      <c r="OIO266" s="277"/>
      <c r="OIP266" s="277"/>
      <c r="OIQ266" s="277"/>
      <c r="OIR266" s="277"/>
      <c r="OIS266" s="277"/>
      <c r="OIT266" s="402"/>
      <c r="OIU266" s="404"/>
      <c r="OIV266" s="49"/>
      <c r="OIW266" s="49"/>
      <c r="OIX266" s="49"/>
      <c r="OIY266" s="99"/>
      <c r="OIZ266" s="98"/>
      <c r="OJA266" s="49"/>
      <c r="OJB266" s="405"/>
      <c r="OJC266" s="405"/>
      <c r="OJD266" s="277"/>
      <c r="OJE266" s="277"/>
      <c r="OJF266" s="277"/>
      <c r="OJG266" s="277"/>
      <c r="OJH266" s="277"/>
      <c r="OJI266" s="277"/>
      <c r="OJJ266" s="277"/>
      <c r="OJK266" s="277"/>
      <c r="OJL266" s="402"/>
      <c r="OJM266" s="404"/>
      <c r="OJN266" s="49"/>
      <c r="OJO266" s="49"/>
      <c r="OJP266" s="49"/>
      <c r="OJQ266" s="99"/>
      <c r="OJR266" s="98"/>
      <c r="OJS266" s="49"/>
      <c r="OJT266" s="405"/>
      <c r="OJU266" s="405"/>
      <c r="OJV266" s="277"/>
      <c r="OJW266" s="277"/>
      <c r="OJX266" s="277"/>
      <c r="OJY266" s="277"/>
      <c r="OJZ266" s="277"/>
      <c r="OKA266" s="277"/>
      <c r="OKB266" s="277"/>
      <c r="OKC266" s="277"/>
      <c r="OKD266" s="402"/>
      <c r="OKE266" s="404"/>
      <c r="OKF266" s="49"/>
      <c r="OKG266" s="49"/>
      <c r="OKH266" s="49"/>
      <c r="OKI266" s="99"/>
      <c r="OKJ266" s="98"/>
      <c r="OKK266" s="49"/>
      <c r="OKL266" s="405"/>
      <c r="OKM266" s="405"/>
      <c r="OKN266" s="277"/>
      <c r="OKO266" s="277"/>
      <c r="OKP266" s="277"/>
      <c r="OKQ266" s="277"/>
      <c r="OKR266" s="277"/>
      <c r="OKS266" s="277"/>
      <c r="OKT266" s="277"/>
      <c r="OKU266" s="277"/>
      <c r="OKV266" s="402"/>
      <c r="OKW266" s="404"/>
      <c r="OKX266" s="49"/>
      <c r="OKY266" s="49"/>
      <c r="OKZ266" s="49"/>
      <c r="OLA266" s="99"/>
      <c r="OLB266" s="98"/>
      <c r="OLC266" s="49"/>
      <c r="OLD266" s="405"/>
      <c r="OLE266" s="405"/>
      <c r="OLF266" s="277"/>
      <c r="OLG266" s="277"/>
      <c r="OLH266" s="277"/>
      <c r="OLI266" s="277"/>
      <c r="OLJ266" s="277"/>
      <c r="OLK266" s="277"/>
      <c r="OLL266" s="277"/>
      <c r="OLM266" s="277"/>
      <c r="OLN266" s="402"/>
      <c r="OLO266" s="404"/>
      <c r="OLP266" s="49"/>
      <c r="OLQ266" s="49"/>
      <c r="OLR266" s="49"/>
      <c r="OLS266" s="99"/>
      <c r="OLT266" s="98"/>
      <c r="OLU266" s="49"/>
      <c r="OLV266" s="405"/>
      <c r="OLW266" s="405"/>
      <c r="OLX266" s="277"/>
      <c r="OLY266" s="277"/>
      <c r="OLZ266" s="277"/>
      <c r="OMA266" s="277"/>
      <c r="OMB266" s="277"/>
      <c r="OMC266" s="277"/>
      <c r="OMD266" s="277"/>
      <c r="OME266" s="277"/>
      <c r="OMF266" s="402"/>
      <c r="OMG266" s="404"/>
      <c r="OMH266" s="49"/>
      <c r="OMI266" s="49"/>
      <c r="OMJ266" s="49"/>
      <c r="OMK266" s="99"/>
      <c r="OML266" s="98"/>
      <c r="OMM266" s="49"/>
      <c r="OMN266" s="405"/>
      <c r="OMO266" s="405"/>
      <c r="OMP266" s="277"/>
      <c r="OMQ266" s="277"/>
      <c r="OMR266" s="277"/>
      <c r="OMS266" s="277"/>
      <c r="OMT266" s="277"/>
      <c r="OMU266" s="277"/>
      <c r="OMV266" s="277"/>
      <c r="OMW266" s="277"/>
      <c r="OMX266" s="402"/>
      <c r="OMY266" s="404"/>
      <c r="OMZ266" s="49"/>
      <c r="ONA266" s="49"/>
      <c r="ONB266" s="49"/>
      <c r="ONC266" s="99"/>
      <c r="OND266" s="98"/>
      <c r="ONE266" s="49"/>
      <c r="ONF266" s="405"/>
      <c r="ONG266" s="405"/>
      <c r="ONH266" s="277"/>
      <c r="ONI266" s="277"/>
      <c r="ONJ266" s="277"/>
      <c r="ONK266" s="277"/>
      <c r="ONL266" s="277"/>
      <c r="ONM266" s="277"/>
      <c r="ONN266" s="277"/>
      <c r="ONO266" s="277"/>
      <c r="ONP266" s="402"/>
      <c r="ONQ266" s="404"/>
      <c r="ONR266" s="49"/>
      <c r="ONS266" s="49"/>
      <c r="ONT266" s="49"/>
      <c r="ONU266" s="99"/>
      <c r="ONV266" s="98"/>
      <c r="ONW266" s="49"/>
      <c r="ONX266" s="405"/>
      <c r="ONY266" s="405"/>
      <c r="ONZ266" s="277"/>
      <c r="OOA266" s="277"/>
      <c r="OOB266" s="277"/>
      <c r="OOC266" s="277"/>
      <c r="OOD266" s="277"/>
      <c r="OOE266" s="277"/>
      <c r="OOF266" s="277"/>
      <c r="OOG266" s="277"/>
      <c r="OOH266" s="402"/>
      <c r="OOI266" s="404"/>
      <c r="OOJ266" s="49"/>
      <c r="OOK266" s="49"/>
      <c r="OOL266" s="49"/>
      <c r="OOM266" s="99"/>
      <c r="OON266" s="98"/>
      <c r="OOO266" s="49"/>
      <c r="OOP266" s="405"/>
      <c r="OOQ266" s="405"/>
      <c r="OOR266" s="277"/>
      <c r="OOS266" s="277"/>
      <c r="OOT266" s="277"/>
      <c r="OOU266" s="277"/>
      <c r="OOV266" s="277"/>
      <c r="OOW266" s="277"/>
      <c r="OOX266" s="277"/>
      <c r="OOY266" s="277"/>
      <c r="OOZ266" s="402"/>
      <c r="OPA266" s="404"/>
      <c r="OPB266" s="49"/>
      <c r="OPC266" s="49"/>
      <c r="OPD266" s="49"/>
      <c r="OPE266" s="99"/>
      <c r="OPF266" s="98"/>
      <c r="OPG266" s="49"/>
      <c r="OPH266" s="405"/>
      <c r="OPI266" s="405"/>
      <c r="OPJ266" s="277"/>
      <c r="OPK266" s="277"/>
      <c r="OPL266" s="277"/>
      <c r="OPM266" s="277"/>
      <c r="OPN266" s="277"/>
      <c r="OPO266" s="277"/>
      <c r="OPP266" s="277"/>
      <c r="OPQ266" s="277"/>
      <c r="OPR266" s="402"/>
      <c r="OPS266" s="404"/>
      <c r="OPT266" s="49"/>
      <c r="OPU266" s="49"/>
      <c r="OPV266" s="49"/>
      <c r="OPW266" s="99"/>
      <c r="OPX266" s="98"/>
      <c r="OPY266" s="49"/>
      <c r="OPZ266" s="405"/>
      <c r="OQA266" s="405"/>
      <c r="OQB266" s="277"/>
      <c r="OQC266" s="277"/>
      <c r="OQD266" s="277"/>
      <c r="OQE266" s="277"/>
      <c r="OQF266" s="277"/>
      <c r="OQG266" s="277"/>
      <c r="OQH266" s="277"/>
      <c r="OQI266" s="277"/>
      <c r="OQJ266" s="402"/>
      <c r="OQK266" s="404"/>
      <c r="OQL266" s="49"/>
      <c r="OQM266" s="49"/>
      <c r="OQN266" s="49"/>
      <c r="OQO266" s="99"/>
      <c r="OQP266" s="98"/>
      <c r="OQQ266" s="49"/>
      <c r="OQR266" s="405"/>
      <c r="OQS266" s="405"/>
      <c r="OQT266" s="277"/>
      <c r="OQU266" s="277"/>
      <c r="OQV266" s="277"/>
      <c r="OQW266" s="277"/>
      <c r="OQX266" s="277"/>
      <c r="OQY266" s="277"/>
      <c r="OQZ266" s="277"/>
      <c r="ORA266" s="277"/>
      <c r="ORB266" s="402"/>
      <c r="ORC266" s="404"/>
      <c r="ORD266" s="49"/>
      <c r="ORE266" s="49"/>
      <c r="ORF266" s="49"/>
      <c r="ORG266" s="99"/>
      <c r="ORH266" s="98"/>
      <c r="ORI266" s="49"/>
      <c r="ORJ266" s="405"/>
      <c r="ORK266" s="405"/>
      <c r="ORL266" s="277"/>
      <c r="ORM266" s="277"/>
      <c r="ORN266" s="277"/>
      <c r="ORO266" s="277"/>
      <c r="ORP266" s="277"/>
      <c r="ORQ266" s="277"/>
      <c r="ORR266" s="277"/>
      <c r="ORS266" s="277"/>
      <c r="ORT266" s="402"/>
      <c r="ORU266" s="404"/>
      <c r="ORV266" s="49"/>
      <c r="ORW266" s="49"/>
      <c r="ORX266" s="49"/>
      <c r="ORY266" s="99"/>
      <c r="ORZ266" s="98"/>
      <c r="OSA266" s="49"/>
      <c r="OSB266" s="405"/>
      <c r="OSC266" s="405"/>
      <c r="OSD266" s="277"/>
      <c r="OSE266" s="277"/>
      <c r="OSF266" s="277"/>
      <c r="OSG266" s="277"/>
      <c r="OSH266" s="277"/>
      <c r="OSI266" s="277"/>
      <c r="OSJ266" s="277"/>
      <c r="OSK266" s="277"/>
      <c r="OSL266" s="402"/>
      <c r="OSM266" s="404"/>
      <c r="OSN266" s="49"/>
      <c r="OSO266" s="49"/>
      <c r="OSP266" s="49"/>
      <c r="OSQ266" s="99"/>
      <c r="OSR266" s="98"/>
      <c r="OSS266" s="49"/>
      <c r="OST266" s="405"/>
      <c r="OSU266" s="405"/>
      <c r="OSV266" s="277"/>
      <c r="OSW266" s="277"/>
      <c r="OSX266" s="277"/>
      <c r="OSY266" s="277"/>
      <c r="OSZ266" s="277"/>
      <c r="OTA266" s="277"/>
      <c r="OTB266" s="277"/>
      <c r="OTC266" s="277"/>
      <c r="OTD266" s="402"/>
      <c r="OTE266" s="404"/>
      <c r="OTF266" s="49"/>
      <c r="OTG266" s="49"/>
      <c r="OTH266" s="49"/>
      <c r="OTI266" s="99"/>
      <c r="OTJ266" s="98"/>
      <c r="OTK266" s="49"/>
      <c r="OTL266" s="405"/>
      <c r="OTM266" s="405"/>
      <c r="OTN266" s="277"/>
      <c r="OTO266" s="277"/>
      <c r="OTP266" s="277"/>
      <c r="OTQ266" s="277"/>
      <c r="OTR266" s="277"/>
      <c r="OTS266" s="277"/>
      <c r="OTT266" s="277"/>
      <c r="OTU266" s="277"/>
      <c r="OTV266" s="402"/>
      <c r="OTW266" s="404"/>
      <c r="OTX266" s="49"/>
      <c r="OTY266" s="49"/>
      <c r="OTZ266" s="49"/>
      <c r="OUA266" s="99"/>
      <c r="OUB266" s="98"/>
      <c r="OUC266" s="49"/>
      <c r="OUD266" s="405"/>
      <c r="OUE266" s="405"/>
      <c r="OUF266" s="277"/>
      <c r="OUG266" s="277"/>
      <c r="OUH266" s="277"/>
      <c r="OUI266" s="277"/>
      <c r="OUJ266" s="277"/>
      <c r="OUK266" s="277"/>
      <c r="OUL266" s="277"/>
      <c r="OUM266" s="277"/>
      <c r="OUN266" s="402"/>
      <c r="OUO266" s="404"/>
      <c r="OUP266" s="49"/>
      <c r="OUQ266" s="49"/>
      <c r="OUR266" s="49"/>
      <c r="OUS266" s="99"/>
      <c r="OUT266" s="98"/>
      <c r="OUU266" s="49"/>
      <c r="OUV266" s="405"/>
      <c r="OUW266" s="405"/>
      <c r="OUX266" s="277"/>
      <c r="OUY266" s="277"/>
      <c r="OUZ266" s="277"/>
      <c r="OVA266" s="277"/>
      <c r="OVB266" s="277"/>
      <c r="OVC266" s="277"/>
      <c r="OVD266" s="277"/>
      <c r="OVE266" s="277"/>
      <c r="OVF266" s="402"/>
      <c r="OVG266" s="404"/>
      <c r="OVH266" s="49"/>
      <c r="OVI266" s="49"/>
      <c r="OVJ266" s="49"/>
      <c r="OVK266" s="99"/>
      <c r="OVL266" s="98"/>
      <c r="OVM266" s="49"/>
      <c r="OVN266" s="405"/>
      <c r="OVO266" s="405"/>
      <c r="OVP266" s="277"/>
      <c r="OVQ266" s="277"/>
      <c r="OVR266" s="277"/>
      <c r="OVS266" s="277"/>
      <c r="OVT266" s="277"/>
      <c r="OVU266" s="277"/>
      <c r="OVV266" s="277"/>
      <c r="OVW266" s="277"/>
      <c r="OVX266" s="402"/>
      <c r="OVY266" s="404"/>
      <c r="OVZ266" s="49"/>
      <c r="OWA266" s="49"/>
      <c r="OWB266" s="49"/>
      <c r="OWC266" s="99"/>
      <c r="OWD266" s="98"/>
      <c r="OWE266" s="49"/>
      <c r="OWF266" s="405"/>
      <c r="OWG266" s="405"/>
      <c r="OWH266" s="277"/>
      <c r="OWI266" s="277"/>
      <c r="OWJ266" s="277"/>
      <c r="OWK266" s="277"/>
      <c r="OWL266" s="277"/>
      <c r="OWM266" s="277"/>
      <c r="OWN266" s="277"/>
      <c r="OWO266" s="277"/>
      <c r="OWP266" s="402"/>
      <c r="OWQ266" s="404"/>
      <c r="OWR266" s="49"/>
      <c r="OWS266" s="49"/>
      <c r="OWT266" s="49"/>
      <c r="OWU266" s="99"/>
      <c r="OWV266" s="98"/>
      <c r="OWW266" s="49"/>
      <c r="OWX266" s="405"/>
      <c r="OWY266" s="405"/>
      <c r="OWZ266" s="277"/>
      <c r="OXA266" s="277"/>
      <c r="OXB266" s="277"/>
      <c r="OXC266" s="277"/>
      <c r="OXD266" s="277"/>
      <c r="OXE266" s="277"/>
      <c r="OXF266" s="277"/>
      <c r="OXG266" s="277"/>
      <c r="OXH266" s="402"/>
      <c r="OXI266" s="404"/>
      <c r="OXJ266" s="49"/>
      <c r="OXK266" s="49"/>
      <c r="OXL266" s="49"/>
      <c r="OXM266" s="99"/>
      <c r="OXN266" s="98"/>
      <c r="OXO266" s="49"/>
      <c r="OXP266" s="405"/>
      <c r="OXQ266" s="405"/>
      <c r="OXR266" s="277"/>
      <c r="OXS266" s="277"/>
      <c r="OXT266" s="277"/>
      <c r="OXU266" s="277"/>
      <c r="OXV266" s="277"/>
      <c r="OXW266" s="277"/>
      <c r="OXX266" s="277"/>
      <c r="OXY266" s="277"/>
      <c r="OXZ266" s="402"/>
      <c r="OYA266" s="404"/>
      <c r="OYB266" s="49"/>
      <c r="OYC266" s="49"/>
      <c r="OYD266" s="49"/>
      <c r="OYE266" s="99"/>
      <c r="OYF266" s="98"/>
      <c r="OYG266" s="49"/>
      <c r="OYH266" s="405"/>
      <c r="OYI266" s="405"/>
      <c r="OYJ266" s="277"/>
      <c r="OYK266" s="277"/>
      <c r="OYL266" s="277"/>
      <c r="OYM266" s="277"/>
      <c r="OYN266" s="277"/>
      <c r="OYO266" s="277"/>
      <c r="OYP266" s="277"/>
      <c r="OYQ266" s="277"/>
      <c r="OYR266" s="402"/>
      <c r="OYS266" s="404"/>
      <c r="OYT266" s="49"/>
      <c r="OYU266" s="49"/>
      <c r="OYV266" s="49"/>
      <c r="OYW266" s="99"/>
      <c r="OYX266" s="98"/>
      <c r="OYY266" s="49"/>
      <c r="OYZ266" s="405"/>
      <c r="OZA266" s="405"/>
      <c r="OZB266" s="277"/>
      <c r="OZC266" s="277"/>
      <c r="OZD266" s="277"/>
      <c r="OZE266" s="277"/>
      <c r="OZF266" s="277"/>
      <c r="OZG266" s="277"/>
      <c r="OZH266" s="277"/>
      <c r="OZI266" s="277"/>
      <c r="OZJ266" s="402"/>
      <c r="OZK266" s="404"/>
      <c r="OZL266" s="49"/>
      <c r="OZM266" s="49"/>
      <c r="OZN266" s="49"/>
      <c r="OZO266" s="99"/>
      <c r="OZP266" s="98"/>
      <c r="OZQ266" s="49"/>
      <c r="OZR266" s="405"/>
      <c r="OZS266" s="405"/>
      <c r="OZT266" s="277"/>
      <c r="OZU266" s="277"/>
      <c r="OZV266" s="277"/>
      <c r="OZW266" s="277"/>
      <c r="OZX266" s="277"/>
      <c r="OZY266" s="277"/>
      <c r="OZZ266" s="277"/>
      <c r="PAA266" s="277"/>
      <c r="PAB266" s="402"/>
      <c r="PAC266" s="404"/>
      <c r="PAD266" s="49"/>
      <c r="PAE266" s="49"/>
      <c r="PAF266" s="49"/>
      <c r="PAG266" s="99"/>
      <c r="PAH266" s="98"/>
      <c r="PAI266" s="49"/>
      <c r="PAJ266" s="405"/>
      <c r="PAK266" s="405"/>
      <c r="PAL266" s="277"/>
      <c r="PAM266" s="277"/>
      <c r="PAN266" s="277"/>
      <c r="PAO266" s="277"/>
      <c r="PAP266" s="277"/>
      <c r="PAQ266" s="277"/>
      <c r="PAR266" s="277"/>
      <c r="PAS266" s="277"/>
      <c r="PAT266" s="402"/>
      <c r="PAU266" s="404"/>
      <c r="PAV266" s="49"/>
      <c r="PAW266" s="49"/>
      <c r="PAX266" s="49"/>
      <c r="PAY266" s="99"/>
      <c r="PAZ266" s="98"/>
      <c r="PBA266" s="49"/>
      <c r="PBB266" s="405"/>
      <c r="PBC266" s="405"/>
      <c r="PBD266" s="277"/>
      <c r="PBE266" s="277"/>
      <c r="PBF266" s="277"/>
      <c r="PBG266" s="277"/>
      <c r="PBH266" s="277"/>
      <c r="PBI266" s="277"/>
      <c r="PBJ266" s="277"/>
      <c r="PBK266" s="277"/>
      <c r="PBL266" s="402"/>
      <c r="PBM266" s="404"/>
      <c r="PBN266" s="49"/>
      <c r="PBO266" s="49"/>
      <c r="PBP266" s="49"/>
      <c r="PBQ266" s="99"/>
      <c r="PBR266" s="98"/>
      <c r="PBS266" s="49"/>
      <c r="PBT266" s="405"/>
      <c r="PBU266" s="405"/>
      <c r="PBV266" s="277"/>
      <c r="PBW266" s="277"/>
      <c r="PBX266" s="277"/>
      <c r="PBY266" s="277"/>
      <c r="PBZ266" s="277"/>
      <c r="PCA266" s="277"/>
      <c r="PCB266" s="277"/>
      <c r="PCC266" s="277"/>
      <c r="PCD266" s="402"/>
      <c r="PCE266" s="404"/>
      <c r="PCF266" s="49"/>
      <c r="PCG266" s="49"/>
      <c r="PCH266" s="49"/>
      <c r="PCI266" s="99"/>
      <c r="PCJ266" s="98"/>
      <c r="PCK266" s="49"/>
      <c r="PCL266" s="405"/>
      <c r="PCM266" s="405"/>
      <c r="PCN266" s="277"/>
      <c r="PCO266" s="277"/>
      <c r="PCP266" s="277"/>
      <c r="PCQ266" s="277"/>
      <c r="PCR266" s="277"/>
      <c r="PCS266" s="277"/>
      <c r="PCT266" s="277"/>
      <c r="PCU266" s="277"/>
      <c r="PCV266" s="402"/>
      <c r="PCW266" s="404"/>
      <c r="PCX266" s="49"/>
      <c r="PCY266" s="49"/>
      <c r="PCZ266" s="49"/>
      <c r="PDA266" s="99"/>
      <c r="PDB266" s="98"/>
      <c r="PDC266" s="49"/>
      <c r="PDD266" s="405"/>
      <c r="PDE266" s="405"/>
      <c r="PDF266" s="277"/>
      <c r="PDG266" s="277"/>
      <c r="PDH266" s="277"/>
      <c r="PDI266" s="277"/>
      <c r="PDJ266" s="277"/>
      <c r="PDK266" s="277"/>
      <c r="PDL266" s="277"/>
      <c r="PDM266" s="277"/>
      <c r="PDN266" s="402"/>
      <c r="PDO266" s="404"/>
      <c r="PDP266" s="49"/>
      <c r="PDQ266" s="49"/>
      <c r="PDR266" s="49"/>
      <c r="PDS266" s="99"/>
      <c r="PDT266" s="98"/>
      <c r="PDU266" s="49"/>
      <c r="PDV266" s="405"/>
      <c r="PDW266" s="405"/>
      <c r="PDX266" s="277"/>
      <c r="PDY266" s="277"/>
      <c r="PDZ266" s="277"/>
      <c r="PEA266" s="277"/>
      <c r="PEB266" s="277"/>
      <c r="PEC266" s="277"/>
      <c r="PED266" s="277"/>
      <c r="PEE266" s="277"/>
      <c r="PEF266" s="402"/>
      <c r="PEG266" s="404"/>
      <c r="PEH266" s="49"/>
      <c r="PEI266" s="49"/>
      <c r="PEJ266" s="49"/>
      <c r="PEK266" s="99"/>
      <c r="PEL266" s="98"/>
      <c r="PEM266" s="49"/>
      <c r="PEN266" s="405"/>
      <c r="PEO266" s="405"/>
      <c r="PEP266" s="277"/>
      <c r="PEQ266" s="277"/>
      <c r="PER266" s="277"/>
      <c r="PES266" s="277"/>
      <c r="PET266" s="277"/>
      <c r="PEU266" s="277"/>
      <c r="PEV266" s="277"/>
      <c r="PEW266" s="277"/>
      <c r="PEX266" s="402"/>
      <c r="PEY266" s="404"/>
      <c r="PEZ266" s="49"/>
      <c r="PFA266" s="49"/>
      <c r="PFB266" s="49"/>
      <c r="PFC266" s="99"/>
      <c r="PFD266" s="98"/>
      <c r="PFE266" s="49"/>
      <c r="PFF266" s="405"/>
      <c r="PFG266" s="405"/>
      <c r="PFH266" s="277"/>
      <c r="PFI266" s="277"/>
      <c r="PFJ266" s="277"/>
      <c r="PFK266" s="277"/>
      <c r="PFL266" s="277"/>
      <c r="PFM266" s="277"/>
      <c r="PFN266" s="277"/>
      <c r="PFO266" s="277"/>
      <c r="PFP266" s="402"/>
      <c r="PFQ266" s="404"/>
      <c r="PFR266" s="49"/>
      <c r="PFS266" s="49"/>
      <c r="PFT266" s="49"/>
      <c r="PFU266" s="99"/>
      <c r="PFV266" s="98"/>
      <c r="PFW266" s="49"/>
      <c r="PFX266" s="405"/>
      <c r="PFY266" s="405"/>
      <c r="PFZ266" s="277"/>
      <c r="PGA266" s="277"/>
      <c r="PGB266" s="277"/>
      <c r="PGC266" s="277"/>
      <c r="PGD266" s="277"/>
      <c r="PGE266" s="277"/>
      <c r="PGF266" s="277"/>
      <c r="PGG266" s="277"/>
      <c r="PGH266" s="402"/>
      <c r="PGI266" s="404"/>
      <c r="PGJ266" s="49"/>
      <c r="PGK266" s="49"/>
      <c r="PGL266" s="49"/>
      <c r="PGM266" s="99"/>
      <c r="PGN266" s="98"/>
      <c r="PGO266" s="49"/>
      <c r="PGP266" s="405"/>
      <c r="PGQ266" s="405"/>
      <c r="PGR266" s="277"/>
      <c r="PGS266" s="277"/>
      <c r="PGT266" s="277"/>
      <c r="PGU266" s="277"/>
      <c r="PGV266" s="277"/>
      <c r="PGW266" s="277"/>
      <c r="PGX266" s="277"/>
      <c r="PGY266" s="277"/>
      <c r="PGZ266" s="402"/>
      <c r="PHA266" s="404"/>
      <c r="PHB266" s="49"/>
      <c r="PHC266" s="49"/>
      <c r="PHD266" s="49"/>
      <c r="PHE266" s="99"/>
      <c r="PHF266" s="98"/>
      <c r="PHG266" s="49"/>
      <c r="PHH266" s="405"/>
      <c r="PHI266" s="405"/>
      <c r="PHJ266" s="277"/>
      <c r="PHK266" s="277"/>
      <c r="PHL266" s="277"/>
      <c r="PHM266" s="277"/>
      <c r="PHN266" s="277"/>
      <c r="PHO266" s="277"/>
      <c r="PHP266" s="277"/>
      <c r="PHQ266" s="277"/>
      <c r="PHR266" s="402"/>
      <c r="PHS266" s="404"/>
      <c r="PHT266" s="49"/>
      <c r="PHU266" s="49"/>
      <c r="PHV266" s="49"/>
      <c r="PHW266" s="99"/>
      <c r="PHX266" s="98"/>
      <c r="PHY266" s="49"/>
      <c r="PHZ266" s="405"/>
      <c r="PIA266" s="405"/>
      <c r="PIB266" s="277"/>
      <c r="PIC266" s="277"/>
      <c r="PID266" s="277"/>
      <c r="PIE266" s="277"/>
      <c r="PIF266" s="277"/>
      <c r="PIG266" s="277"/>
      <c r="PIH266" s="277"/>
      <c r="PII266" s="277"/>
      <c r="PIJ266" s="402"/>
      <c r="PIK266" s="404"/>
      <c r="PIL266" s="49"/>
      <c r="PIM266" s="49"/>
      <c r="PIN266" s="49"/>
      <c r="PIO266" s="99"/>
      <c r="PIP266" s="98"/>
      <c r="PIQ266" s="49"/>
      <c r="PIR266" s="405"/>
      <c r="PIS266" s="405"/>
      <c r="PIT266" s="277"/>
      <c r="PIU266" s="277"/>
      <c r="PIV266" s="277"/>
      <c r="PIW266" s="277"/>
      <c r="PIX266" s="277"/>
      <c r="PIY266" s="277"/>
      <c r="PIZ266" s="277"/>
      <c r="PJA266" s="277"/>
      <c r="PJB266" s="402"/>
      <c r="PJC266" s="404"/>
      <c r="PJD266" s="49"/>
      <c r="PJE266" s="49"/>
      <c r="PJF266" s="49"/>
      <c r="PJG266" s="99"/>
      <c r="PJH266" s="98"/>
      <c r="PJI266" s="49"/>
      <c r="PJJ266" s="405"/>
      <c r="PJK266" s="405"/>
      <c r="PJL266" s="277"/>
      <c r="PJM266" s="277"/>
      <c r="PJN266" s="277"/>
      <c r="PJO266" s="277"/>
      <c r="PJP266" s="277"/>
      <c r="PJQ266" s="277"/>
      <c r="PJR266" s="277"/>
      <c r="PJS266" s="277"/>
      <c r="PJT266" s="402"/>
      <c r="PJU266" s="404"/>
      <c r="PJV266" s="49"/>
      <c r="PJW266" s="49"/>
      <c r="PJX266" s="49"/>
      <c r="PJY266" s="99"/>
      <c r="PJZ266" s="98"/>
      <c r="PKA266" s="49"/>
      <c r="PKB266" s="405"/>
      <c r="PKC266" s="405"/>
      <c r="PKD266" s="277"/>
      <c r="PKE266" s="277"/>
      <c r="PKF266" s="277"/>
      <c r="PKG266" s="277"/>
      <c r="PKH266" s="277"/>
      <c r="PKI266" s="277"/>
      <c r="PKJ266" s="277"/>
      <c r="PKK266" s="277"/>
      <c r="PKL266" s="402"/>
      <c r="PKM266" s="404"/>
      <c r="PKN266" s="49"/>
      <c r="PKO266" s="49"/>
      <c r="PKP266" s="49"/>
      <c r="PKQ266" s="99"/>
      <c r="PKR266" s="98"/>
      <c r="PKS266" s="49"/>
      <c r="PKT266" s="405"/>
      <c r="PKU266" s="405"/>
      <c r="PKV266" s="277"/>
      <c r="PKW266" s="277"/>
      <c r="PKX266" s="277"/>
      <c r="PKY266" s="277"/>
      <c r="PKZ266" s="277"/>
      <c r="PLA266" s="277"/>
      <c r="PLB266" s="277"/>
      <c r="PLC266" s="277"/>
      <c r="PLD266" s="402"/>
      <c r="PLE266" s="404"/>
      <c r="PLF266" s="49"/>
      <c r="PLG266" s="49"/>
      <c r="PLH266" s="49"/>
      <c r="PLI266" s="99"/>
      <c r="PLJ266" s="98"/>
      <c r="PLK266" s="49"/>
      <c r="PLL266" s="405"/>
      <c r="PLM266" s="405"/>
      <c r="PLN266" s="277"/>
      <c r="PLO266" s="277"/>
      <c r="PLP266" s="277"/>
      <c r="PLQ266" s="277"/>
      <c r="PLR266" s="277"/>
      <c r="PLS266" s="277"/>
      <c r="PLT266" s="277"/>
      <c r="PLU266" s="277"/>
      <c r="PLV266" s="402"/>
      <c r="PLW266" s="404"/>
      <c r="PLX266" s="49"/>
      <c r="PLY266" s="49"/>
      <c r="PLZ266" s="49"/>
      <c r="PMA266" s="99"/>
      <c r="PMB266" s="98"/>
      <c r="PMC266" s="49"/>
      <c r="PMD266" s="405"/>
      <c r="PME266" s="405"/>
      <c r="PMF266" s="277"/>
      <c r="PMG266" s="277"/>
      <c r="PMH266" s="277"/>
      <c r="PMI266" s="277"/>
      <c r="PMJ266" s="277"/>
      <c r="PMK266" s="277"/>
      <c r="PML266" s="277"/>
      <c r="PMM266" s="277"/>
      <c r="PMN266" s="402"/>
      <c r="PMO266" s="404"/>
      <c r="PMP266" s="49"/>
      <c r="PMQ266" s="49"/>
      <c r="PMR266" s="49"/>
      <c r="PMS266" s="99"/>
      <c r="PMT266" s="98"/>
      <c r="PMU266" s="49"/>
      <c r="PMV266" s="405"/>
      <c r="PMW266" s="405"/>
      <c r="PMX266" s="277"/>
      <c r="PMY266" s="277"/>
      <c r="PMZ266" s="277"/>
      <c r="PNA266" s="277"/>
      <c r="PNB266" s="277"/>
      <c r="PNC266" s="277"/>
      <c r="PND266" s="277"/>
      <c r="PNE266" s="277"/>
      <c r="PNF266" s="402"/>
      <c r="PNG266" s="404"/>
      <c r="PNH266" s="49"/>
      <c r="PNI266" s="49"/>
      <c r="PNJ266" s="49"/>
      <c r="PNK266" s="99"/>
      <c r="PNL266" s="98"/>
      <c r="PNM266" s="49"/>
      <c r="PNN266" s="405"/>
      <c r="PNO266" s="405"/>
      <c r="PNP266" s="277"/>
      <c r="PNQ266" s="277"/>
      <c r="PNR266" s="277"/>
      <c r="PNS266" s="277"/>
      <c r="PNT266" s="277"/>
      <c r="PNU266" s="277"/>
      <c r="PNV266" s="277"/>
      <c r="PNW266" s="277"/>
      <c r="PNX266" s="402"/>
      <c r="PNY266" s="404"/>
      <c r="PNZ266" s="49"/>
      <c r="POA266" s="49"/>
      <c r="POB266" s="49"/>
      <c r="POC266" s="99"/>
      <c r="POD266" s="98"/>
      <c r="POE266" s="49"/>
      <c r="POF266" s="405"/>
      <c r="POG266" s="405"/>
      <c r="POH266" s="277"/>
      <c r="POI266" s="277"/>
      <c r="POJ266" s="277"/>
      <c r="POK266" s="277"/>
      <c r="POL266" s="277"/>
      <c r="POM266" s="277"/>
      <c r="PON266" s="277"/>
      <c r="POO266" s="277"/>
      <c r="POP266" s="402"/>
      <c r="POQ266" s="404"/>
      <c r="POR266" s="49"/>
      <c r="POS266" s="49"/>
      <c r="POT266" s="49"/>
      <c r="POU266" s="99"/>
      <c r="POV266" s="98"/>
      <c r="POW266" s="49"/>
      <c r="POX266" s="405"/>
      <c r="POY266" s="405"/>
      <c r="POZ266" s="277"/>
      <c r="PPA266" s="277"/>
      <c r="PPB266" s="277"/>
      <c r="PPC266" s="277"/>
      <c r="PPD266" s="277"/>
      <c r="PPE266" s="277"/>
      <c r="PPF266" s="277"/>
      <c r="PPG266" s="277"/>
      <c r="PPH266" s="402"/>
      <c r="PPI266" s="404"/>
      <c r="PPJ266" s="49"/>
      <c r="PPK266" s="49"/>
      <c r="PPL266" s="49"/>
      <c r="PPM266" s="99"/>
      <c r="PPN266" s="98"/>
      <c r="PPO266" s="49"/>
      <c r="PPP266" s="405"/>
      <c r="PPQ266" s="405"/>
      <c r="PPR266" s="277"/>
      <c r="PPS266" s="277"/>
      <c r="PPT266" s="277"/>
      <c r="PPU266" s="277"/>
      <c r="PPV266" s="277"/>
      <c r="PPW266" s="277"/>
      <c r="PPX266" s="277"/>
      <c r="PPY266" s="277"/>
      <c r="PPZ266" s="402"/>
      <c r="PQA266" s="404"/>
      <c r="PQB266" s="49"/>
      <c r="PQC266" s="49"/>
      <c r="PQD266" s="49"/>
      <c r="PQE266" s="99"/>
      <c r="PQF266" s="98"/>
      <c r="PQG266" s="49"/>
      <c r="PQH266" s="405"/>
      <c r="PQI266" s="405"/>
      <c r="PQJ266" s="277"/>
      <c r="PQK266" s="277"/>
      <c r="PQL266" s="277"/>
      <c r="PQM266" s="277"/>
      <c r="PQN266" s="277"/>
      <c r="PQO266" s="277"/>
      <c r="PQP266" s="277"/>
      <c r="PQQ266" s="277"/>
      <c r="PQR266" s="402"/>
      <c r="PQS266" s="404"/>
      <c r="PQT266" s="49"/>
      <c r="PQU266" s="49"/>
      <c r="PQV266" s="49"/>
      <c r="PQW266" s="99"/>
      <c r="PQX266" s="98"/>
      <c r="PQY266" s="49"/>
      <c r="PQZ266" s="405"/>
      <c r="PRA266" s="405"/>
      <c r="PRB266" s="277"/>
      <c r="PRC266" s="277"/>
      <c r="PRD266" s="277"/>
      <c r="PRE266" s="277"/>
      <c r="PRF266" s="277"/>
      <c r="PRG266" s="277"/>
      <c r="PRH266" s="277"/>
      <c r="PRI266" s="277"/>
      <c r="PRJ266" s="402"/>
      <c r="PRK266" s="404"/>
      <c r="PRL266" s="49"/>
      <c r="PRM266" s="49"/>
      <c r="PRN266" s="49"/>
      <c r="PRO266" s="99"/>
      <c r="PRP266" s="98"/>
      <c r="PRQ266" s="49"/>
      <c r="PRR266" s="405"/>
      <c r="PRS266" s="405"/>
      <c r="PRT266" s="277"/>
      <c r="PRU266" s="277"/>
      <c r="PRV266" s="277"/>
      <c r="PRW266" s="277"/>
      <c r="PRX266" s="277"/>
      <c r="PRY266" s="277"/>
      <c r="PRZ266" s="277"/>
      <c r="PSA266" s="277"/>
      <c r="PSB266" s="402"/>
      <c r="PSC266" s="404"/>
      <c r="PSD266" s="49"/>
      <c r="PSE266" s="49"/>
      <c r="PSF266" s="49"/>
      <c r="PSG266" s="99"/>
      <c r="PSH266" s="98"/>
      <c r="PSI266" s="49"/>
      <c r="PSJ266" s="405"/>
      <c r="PSK266" s="405"/>
      <c r="PSL266" s="277"/>
      <c r="PSM266" s="277"/>
      <c r="PSN266" s="277"/>
      <c r="PSO266" s="277"/>
      <c r="PSP266" s="277"/>
      <c r="PSQ266" s="277"/>
      <c r="PSR266" s="277"/>
      <c r="PSS266" s="277"/>
      <c r="PST266" s="402"/>
      <c r="PSU266" s="404"/>
      <c r="PSV266" s="49"/>
      <c r="PSW266" s="49"/>
      <c r="PSX266" s="49"/>
      <c r="PSY266" s="99"/>
      <c r="PSZ266" s="98"/>
      <c r="PTA266" s="49"/>
      <c r="PTB266" s="405"/>
      <c r="PTC266" s="405"/>
      <c r="PTD266" s="277"/>
      <c r="PTE266" s="277"/>
      <c r="PTF266" s="277"/>
      <c r="PTG266" s="277"/>
      <c r="PTH266" s="277"/>
      <c r="PTI266" s="277"/>
      <c r="PTJ266" s="277"/>
      <c r="PTK266" s="277"/>
      <c r="PTL266" s="402"/>
      <c r="PTM266" s="404"/>
      <c r="PTN266" s="49"/>
      <c r="PTO266" s="49"/>
      <c r="PTP266" s="49"/>
      <c r="PTQ266" s="99"/>
      <c r="PTR266" s="98"/>
      <c r="PTS266" s="49"/>
      <c r="PTT266" s="405"/>
      <c r="PTU266" s="405"/>
      <c r="PTV266" s="277"/>
      <c r="PTW266" s="277"/>
      <c r="PTX266" s="277"/>
      <c r="PTY266" s="277"/>
      <c r="PTZ266" s="277"/>
      <c r="PUA266" s="277"/>
      <c r="PUB266" s="277"/>
      <c r="PUC266" s="277"/>
      <c r="PUD266" s="402"/>
      <c r="PUE266" s="404"/>
      <c r="PUF266" s="49"/>
      <c r="PUG266" s="49"/>
      <c r="PUH266" s="49"/>
      <c r="PUI266" s="99"/>
      <c r="PUJ266" s="98"/>
      <c r="PUK266" s="49"/>
      <c r="PUL266" s="405"/>
      <c r="PUM266" s="405"/>
      <c r="PUN266" s="277"/>
      <c r="PUO266" s="277"/>
      <c r="PUP266" s="277"/>
      <c r="PUQ266" s="277"/>
      <c r="PUR266" s="277"/>
      <c r="PUS266" s="277"/>
      <c r="PUT266" s="277"/>
      <c r="PUU266" s="277"/>
      <c r="PUV266" s="402"/>
      <c r="PUW266" s="404"/>
      <c r="PUX266" s="49"/>
      <c r="PUY266" s="49"/>
      <c r="PUZ266" s="49"/>
      <c r="PVA266" s="99"/>
      <c r="PVB266" s="98"/>
      <c r="PVC266" s="49"/>
      <c r="PVD266" s="405"/>
      <c r="PVE266" s="405"/>
      <c r="PVF266" s="277"/>
      <c r="PVG266" s="277"/>
      <c r="PVH266" s="277"/>
      <c r="PVI266" s="277"/>
      <c r="PVJ266" s="277"/>
      <c r="PVK266" s="277"/>
      <c r="PVL266" s="277"/>
      <c r="PVM266" s="277"/>
      <c r="PVN266" s="402"/>
      <c r="PVO266" s="404"/>
      <c r="PVP266" s="49"/>
      <c r="PVQ266" s="49"/>
      <c r="PVR266" s="49"/>
      <c r="PVS266" s="99"/>
      <c r="PVT266" s="98"/>
      <c r="PVU266" s="49"/>
      <c r="PVV266" s="405"/>
      <c r="PVW266" s="405"/>
      <c r="PVX266" s="277"/>
      <c r="PVY266" s="277"/>
      <c r="PVZ266" s="277"/>
      <c r="PWA266" s="277"/>
      <c r="PWB266" s="277"/>
      <c r="PWC266" s="277"/>
      <c r="PWD266" s="277"/>
      <c r="PWE266" s="277"/>
      <c r="PWF266" s="402"/>
      <c r="PWG266" s="404"/>
      <c r="PWH266" s="49"/>
      <c r="PWI266" s="49"/>
      <c r="PWJ266" s="49"/>
      <c r="PWK266" s="99"/>
      <c r="PWL266" s="98"/>
      <c r="PWM266" s="49"/>
      <c r="PWN266" s="405"/>
      <c r="PWO266" s="405"/>
      <c r="PWP266" s="277"/>
      <c r="PWQ266" s="277"/>
      <c r="PWR266" s="277"/>
      <c r="PWS266" s="277"/>
      <c r="PWT266" s="277"/>
      <c r="PWU266" s="277"/>
      <c r="PWV266" s="277"/>
      <c r="PWW266" s="277"/>
      <c r="PWX266" s="402"/>
      <c r="PWY266" s="404"/>
      <c r="PWZ266" s="49"/>
      <c r="PXA266" s="49"/>
      <c r="PXB266" s="49"/>
      <c r="PXC266" s="99"/>
      <c r="PXD266" s="98"/>
      <c r="PXE266" s="49"/>
      <c r="PXF266" s="405"/>
      <c r="PXG266" s="405"/>
      <c r="PXH266" s="277"/>
      <c r="PXI266" s="277"/>
      <c r="PXJ266" s="277"/>
      <c r="PXK266" s="277"/>
      <c r="PXL266" s="277"/>
      <c r="PXM266" s="277"/>
      <c r="PXN266" s="277"/>
      <c r="PXO266" s="277"/>
      <c r="PXP266" s="402"/>
      <c r="PXQ266" s="404"/>
      <c r="PXR266" s="49"/>
      <c r="PXS266" s="49"/>
      <c r="PXT266" s="49"/>
      <c r="PXU266" s="99"/>
      <c r="PXV266" s="98"/>
      <c r="PXW266" s="49"/>
      <c r="PXX266" s="405"/>
      <c r="PXY266" s="405"/>
      <c r="PXZ266" s="277"/>
      <c r="PYA266" s="277"/>
      <c r="PYB266" s="277"/>
      <c r="PYC266" s="277"/>
      <c r="PYD266" s="277"/>
      <c r="PYE266" s="277"/>
      <c r="PYF266" s="277"/>
      <c r="PYG266" s="277"/>
      <c r="PYH266" s="402"/>
      <c r="PYI266" s="404"/>
      <c r="PYJ266" s="49"/>
      <c r="PYK266" s="49"/>
      <c r="PYL266" s="49"/>
      <c r="PYM266" s="99"/>
      <c r="PYN266" s="98"/>
      <c r="PYO266" s="49"/>
      <c r="PYP266" s="405"/>
      <c r="PYQ266" s="405"/>
      <c r="PYR266" s="277"/>
      <c r="PYS266" s="277"/>
      <c r="PYT266" s="277"/>
      <c r="PYU266" s="277"/>
      <c r="PYV266" s="277"/>
      <c r="PYW266" s="277"/>
      <c r="PYX266" s="277"/>
      <c r="PYY266" s="277"/>
      <c r="PYZ266" s="402"/>
      <c r="PZA266" s="404"/>
      <c r="PZB266" s="49"/>
      <c r="PZC266" s="49"/>
      <c r="PZD266" s="49"/>
      <c r="PZE266" s="99"/>
      <c r="PZF266" s="98"/>
      <c r="PZG266" s="49"/>
      <c r="PZH266" s="405"/>
      <c r="PZI266" s="405"/>
      <c r="PZJ266" s="277"/>
      <c r="PZK266" s="277"/>
      <c r="PZL266" s="277"/>
      <c r="PZM266" s="277"/>
      <c r="PZN266" s="277"/>
      <c r="PZO266" s="277"/>
      <c r="PZP266" s="277"/>
      <c r="PZQ266" s="277"/>
      <c r="PZR266" s="402"/>
      <c r="PZS266" s="404"/>
      <c r="PZT266" s="49"/>
      <c r="PZU266" s="49"/>
      <c r="PZV266" s="49"/>
      <c r="PZW266" s="99"/>
      <c r="PZX266" s="98"/>
      <c r="PZY266" s="49"/>
      <c r="PZZ266" s="405"/>
      <c r="QAA266" s="405"/>
      <c r="QAB266" s="277"/>
      <c r="QAC266" s="277"/>
      <c r="QAD266" s="277"/>
      <c r="QAE266" s="277"/>
      <c r="QAF266" s="277"/>
      <c r="QAG266" s="277"/>
      <c r="QAH266" s="277"/>
      <c r="QAI266" s="277"/>
      <c r="QAJ266" s="402"/>
      <c r="QAK266" s="404"/>
      <c r="QAL266" s="49"/>
      <c r="QAM266" s="49"/>
      <c r="QAN266" s="49"/>
      <c r="QAO266" s="99"/>
      <c r="QAP266" s="98"/>
      <c r="QAQ266" s="49"/>
      <c r="QAR266" s="405"/>
      <c r="QAS266" s="405"/>
      <c r="QAT266" s="277"/>
      <c r="QAU266" s="277"/>
      <c r="QAV266" s="277"/>
      <c r="QAW266" s="277"/>
      <c r="QAX266" s="277"/>
      <c r="QAY266" s="277"/>
      <c r="QAZ266" s="277"/>
      <c r="QBA266" s="277"/>
      <c r="QBB266" s="402"/>
      <c r="QBC266" s="404"/>
      <c r="QBD266" s="49"/>
      <c r="QBE266" s="49"/>
      <c r="QBF266" s="49"/>
      <c r="QBG266" s="99"/>
      <c r="QBH266" s="98"/>
      <c r="QBI266" s="49"/>
      <c r="QBJ266" s="405"/>
      <c r="QBK266" s="405"/>
      <c r="QBL266" s="277"/>
      <c r="QBM266" s="277"/>
      <c r="QBN266" s="277"/>
      <c r="QBO266" s="277"/>
      <c r="QBP266" s="277"/>
      <c r="QBQ266" s="277"/>
      <c r="QBR266" s="277"/>
      <c r="QBS266" s="277"/>
      <c r="QBT266" s="402"/>
      <c r="QBU266" s="404"/>
      <c r="QBV266" s="49"/>
      <c r="QBW266" s="49"/>
      <c r="QBX266" s="49"/>
      <c r="QBY266" s="99"/>
      <c r="QBZ266" s="98"/>
      <c r="QCA266" s="49"/>
      <c r="QCB266" s="405"/>
      <c r="QCC266" s="405"/>
      <c r="QCD266" s="277"/>
      <c r="QCE266" s="277"/>
      <c r="QCF266" s="277"/>
      <c r="QCG266" s="277"/>
      <c r="QCH266" s="277"/>
      <c r="QCI266" s="277"/>
      <c r="QCJ266" s="277"/>
      <c r="QCK266" s="277"/>
      <c r="QCL266" s="402"/>
      <c r="QCM266" s="404"/>
      <c r="QCN266" s="49"/>
      <c r="QCO266" s="49"/>
      <c r="QCP266" s="49"/>
      <c r="QCQ266" s="99"/>
      <c r="QCR266" s="98"/>
      <c r="QCS266" s="49"/>
      <c r="QCT266" s="405"/>
      <c r="QCU266" s="405"/>
      <c r="QCV266" s="277"/>
      <c r="QCW266" s="277"/>
      <c r="QCX266" s="277"/>
      <c r="QCY266" s="277"/>
      <c r="QCZ266" s="277"/>
      <c r="QDA266" s="277"/>
      <c r="QDB266" s="277"/>
      <c r="QDC266" s="277"/>
      <c r="QDD266" s="402"/>
      <c r="QDE266" s="404"/>
      <c r="QDF266" s="49"/>
      <c r="QDG266" s="49"/>
      <c r="QDH266" s="49"/>
      <c r="QDI266" s="99"/>
      <c r="QDJ266" s="98"/>
      <c r="QDK266" s="49"/>
      <c r="QDL266" s="405"/>
      <c r="QDM266" s="405"/>
      <c r="QDN266" s="277"/>
      <c r="QDO266" s="277"/>
      <c r="QDP266" s="277"/>
      <c r="QDQ266" s="277"/>
      <c r="QDR266" s="277"/>
      <c r="QDS266" s="277"/>
      <c r="QDT266" s="277"/>
      <c r="QDU266" s="277"/>
      <c r="QDV266" s="402"/>
      <c r="QDW266" s="404"/>
      <c r="QDX266" s="49"/>
      <c r="QDY266" s="49"/>
      <c r="QDZ266" s="49"/>
      <c r="QEA266" s="99"/>
      <c r="QEB266" s="98"/>
      <c r="QEC266" s="49"/>
      <c r="QED266" s="405"/>
      <c r="QEE266" s="405"/>
      <c r="QEF266" s="277"/>
      <c r="QEG266" s="277"/>
      <c r="QEH266" s="277"/>
      <c r="QEI266" s="277"/>
      <c r="QEJ266" s="277"/>
      <c r="QEK266" s="277"/>
      <c r="QEL266" s="277"/>
      <c r="QEM266" s="277"/>
      <c r="QEN266" s="402"/>
      <c r="QEO266" s="404"/>
      <c r="QEP266" s="49"/>
      <c r="QEQ266" s="49"/>
      <c r="QER266" s="49"/>
      <c r="QES266" s="99"/>
      <c r="QET266" s="98"/>
      <c r="QEU266" s="49"/>
      <c r="QEV266" s="405"/>
      <c r="QEW266" s="405"/>
      <c r="QEX266" s="277"/>
      <c r="QEY266" s="277"/>
      <c r="QEZ266" s="277"/>
      <c r="QFA266" s="277"/>
      <c r="QFB266" s="277"/>
      <c r="QFC266" s="277"/>
      <c r="QFD266" s="277"/>
      <c r="QFE266" s="277"/>
      <c r="QFF266" s="402"/>
      <c r="QFG266" s="404"/>
      <c r="QFH266" s="49"/>
      <c r="QFI266" s="49"/>
      <c r="QFJ266" s="49"/>
      <c r="QFK266" s="99"/>
      <c r="QFL266" s="98"/>
      <c r="QFM266" s="49"/>
      <c r="QFN266" s="405"/>
      <c r="QFO266" s="405"/>
      <c r="QFP266" s="277"/>
      <c r="QFQ266" s="277"/>
      <c r="QFR266" s="277"/>
      <c r="QFS266" s="277"/>
      <c r="QFT266" s="277"/>
      <c r="QFU266" s="277"/>
      <c r="QFV266" s="277"/>
      <c r="QFW266" s="277"/>
      <c r="QFX266" s="402"/>
      <c r="QFY266" s="404"/>
      <c r="QFZ266" s="49"/>
      <c r="QGA266" s="49"/>
      <c r="QGB266" s="49"/>
      <c r="QGC266" s="99"/>
      <c r="QGD266" s="98"/>
      <c r="QGE266" s="49"/>
      <c r="QGF266" s="405"/>
      <c r="QGG266" s="405"/>
      <c r="QGH266" s="277"/>
      <c r="QGI266" s="277"/>
      <c r="QGJ266" s="277"/>
      <c r="QGK266" s="277"/>
      <c r="QGL266" s="277"/>
      <c r="QGM266" s="277"/>
      <c r="QGN266" s="277"/>
      <c r="QGO266" s="277"/>
      <c r="QGP266" s="402"/>
      <c r="QGQ266" s="404"/>
      <c r="QGR266" s="49"/>
      <c r="QGS266" s="49"/>
      <c r="QGT266" s="49"/>
      <c r="QGU266" s="99"/>
      <c r="QGV266" s="98"/>
      <c r="QGW266" s="49"/>
      <c r="QGX266" s="405"/>
      <c r="QGY266" s="405"/>
      <c r="QGZ266" s="277"/>
      <c r="QHA266" s="277"/>
      <c r="QHB266" s="277"/>
      <c r="QHC266" s="277"/>
      <c r="QHD266" s="277"/>
      <c r="QHE266" s="277"/>
      <c r="QHF266" s="277"/>
      <c r="QHG266" s="277"/>
      <c r="QHH266" s="402"/>
      <c r="QHI266" s="404"/>
      <c r="QHJ266" s="49"/>
      <c r="QHK266" s="49"/>
      <c r="QHL266" s="49"/>
      <c r="QHM266" s="99"/>
      <c r="QHN266" s="98"/>
      <c r="QHO266" s="49"/>
      <c r="QHP266" s="405"/>
      <c r="QHQ266" s="405"/>
      <c r="QHR266" s="277"/>
      <c r="QHS266" s="277"/>
      <c r="QHT266" s="277"/>
      <c r="QHU266" s="277"/>
      <c r="QHV266" s="277"/>
      <c r="QHW266" s="277"/>
      <c r="QHX266" s="277"/>
      <c r="QHY266" s="277"/>
      <c r="QHZ266" s="402"/>
      <c r="QIA266" s="404"/>
      <c r="QIB266" s="49"/>
      <c r="QIC266" s="49"/>
      <c r="QID266" s="49"/>
      <c r="QIE266" s="99"/>
      <c r="QIF266" s="98"/>
      <c r="QIG266" s="49"/>
      <c r="QIH266" s="405"/>
      <c r="QII266" s="405"/>
      <c r="QIJ266" s="277"/>
      <c r="QIK266" s="277"/>
      <c r="QIL266" s="277"/>
      <c r="QIM266" s="277"/>
      <c r="QIN266" s="277"/>
      <c r="QIO266" s="277"/>
      <c r="QIP266" s="277"/>
      <c r="QIQ266" s="277"/>
      <c r="QIR266" s="402"/>
      <c r="QIS266" s="404"/>
      <c r="QIT266" s="49"/>
      <c r="QIU266" s="49"/>
      <c r="QIV266" s="49"/>
      <c r="QIW266" s="99"/>
      <c r="QIX266" s="98"/>
      <c r="QIY266" s="49"/>
      <c r="QIZ266" s="405"/>
      <c r="QJA266" s="405"/>
      <c r="QJB266" s="277"/>
      <c r="QJC266" s="277"/>
      <c r="QJD266" s="277"/>
      <c r="QJE266" s="277"/>
      <c r="QJF266" s="277"/>
      <c r="QJG266" s="277"/>
      <c r="QJH266" s="277"/>
      <c r="QJI266" s="277"/>
      <c r="QJJ266" s="402"/>
      <c r="QJK266" s="404"/>
      <c r="QJL266" s="49"/>
      <c r="QJM266" s="49"/>
      <c r="QJN266" s="49"/>
      <c r="QJO266" s="99"/>
      <c r="QJP266" s="98"/>
      <c r="QJQ266" s="49"/>
      <c r="QJR266" s="405"/>
      <c r="QJS266" s="405"/>
      <c r="QJT266" s="277"/>
      <c r="QJU266" s="277"/>
      <c r="QJV266" s="277"/>
      <c r="QJW266" s="277"/>
      <c r="QJX266" s="277"/>
      <c r="QJY266" s="277"/>
      <c r="QJZ266" s="277"/>
      <c r="QKA266" s="277"/>
      <c r="QKB266" s="402"/>
      <c r="QKC266" s="404"/>
      <c r="QKD266" s="49"/>
      <c r="QKE266" s="49"/>
      <c r="QKF266" s="49"/>
      <c r="QKG266" s="99"/>
      <c r="QKH266" s="98"/>
      <c r="QKI266" s="49"/>
      <c r="QKJ266" s="405"/>
      <c r="QKK266" s="405"/>
      <c r="QKL266" s="277"/>
      <c r="QKM266" s="277"/>
      <c r="QKN266" s="277"/>
      <c r="QKO266" s="277"/>
      <c r="QKP266" s="277"/>
      <c r="QKQ266" s="277"/>
      <c r="QKR266" s="277"/>
      <c r="QKS266" s="277"/>
      <c r="QKT266" s="402"/>
      <c r="QKU266" s="404"/>
      <c r="QKV266" s="49"/>
      <c r="QKW266" s="49"/>
      <c r="QKX266" s="49"/>
      <c r="QKY266" s="99"/>
      <c r="QKZ266" s="98"/>
      <c r="QLA266" s="49"/>
      <c r="QLB266" s="405"/>
      <c r="QLC266" s="405"/>
      <c r="QLD266" s="277"/>
      <c r="QLE266" s="277"/>
      <c r="QLF266" s="277"/>
      <c r="QLG266" s="277"/>
      <c r="QLH266" s="277"/>
      <c r="QLI266" s="277"/>
      <c r="QLJ266" s="277"/>
      <c r="QLK266" s="277"/>
      <c r="QLL266" s="402"/>
      <c r="QLM266" s="404"/>
      <c r="QLN266" s="49"/>
      <c r="QLO266" s="49"/>
      <c r="QLP266" s="49"/>
      <c r="QLQ266" s="99"/>
      <c r="QLR266" s="98"/>
      <c r="QLS266" s="49"/>
      <c r="QLT266" s="405"/>
      <c r="QLU266" s="405"/>
      <c r="QLV266" s="277"/>
      <c r="QLW266" s="277"/>
      <c r="QLX266" s="277"/>
      <c r="QLY266" s="277"/>
      <c r="QLZ266" s="277"/>
      <c r="QMA266" s="277"/>
      <c r="QMB266" s="277"/>
      <c r="QMC266" s="277"/>
      <c r="QMD266" s="402"/>
      <c r="QME266" s="404"/>
      <c r="QMF266" s="49"/>
      <c r="QMG266" s="49"/>
      <c r="QMH266" s="49"/>
      <c r="QMI266" s="99"/>
      <c r="QMJ266" s="98"/>
      <c r="QMK266" s="49"/>
      <c r="QML266" s="405"/>
      <c r="QMM266" s="405"/>
      <c r="QMN266" s="277"/>
      <c r="QMO266" s="277"/>
      <c r="QMP266" s="277"/>
      <c r="QMQ266" s="277"/>
      <c r="QMR266" s="277"/>
      <c r="QMS266" s="277"/>
      <c r="QMT266" s="277"/>
      <c r="QMU266" s="277"/>
      <c r="QMV266" s="402"/>
      <c r="QMW266" s="404"/>
      <c r="QMX266" s="49"/>
      <c r="QMY266" s="49"/>
      <c r="QMZ266" s="49"/>
      <c r="QNA266" s="99"/>
      <c r="QNB266" s="98"/>
      <c r="QNC266" s="49"/>
      <c r="QND266" s="405"/>
      <c r="QNE266" s="405"/>
      <c r="QNF266" s="277"/>
      <c r="QNG266" s="277"/>
      <c r="QNH266" s="277"/>
      <c r="QNI266" s="277"/>
      <c r="QNJ266" s="277"/>
      <c r="QNK266" s="277"/>
      <c r="QNL266" s="277"/>
      <c r="QNM266" s="277"/>
      <c r="QNN266" s="402"/>
      <c r="QNO266" s="404"/>
      <c r="QNP266" s="49"/>
      <c r="QNQ266" s="49"/>
      <c r="QNR266" s="49"/>
      <c r="QNS266" s="99"/>
      <c r="QNT266" s="98"/>
      <c r="QNU266" s="49"/>
      <c r="QNV266" s="405"/>
      <c r="QNW266" s="405"/>
      <c r="QNX266" s="277"/>
      <c r="QNY266" s="277"/>
      <c r="QNZ266" s="277"/>
      <c r="QOA266" s="277"/>
      <c r="QOB266" s="277"/>
      <c r="QOC266" s="277"/>
      <c r="QOD266" s="277"/>
      <c r="QOE266" s="277"/>
      <c r="QOF266" s="402"/>
      <c r="QOG266" s="404"/>
      <c r="QOH266" s="49"/>
      <c r="QOI266" s="49"/>
      <c r="QOJ266" s="49"/>
      <c r="QOK266" s="99"/>
      <c r="QOL266" s="98"/>
      <c r="QOM266" s="49"/>
      <c r="QON266" s="405"/>
      <c r="QOO266" s="405"/>
      <c r="QOP266" s="277"/>
      <c r="QOQ266" s="277"/>
      <c r="QOR266" s="277"/>
      <c r="QOS266" s="277"/>
      <c r="QOT266" s="277"/>
      <c r="QOU266" s="277"/>
      <c r="QOV266" s="277"/>
      <c r="QOW266" s="277"/>
      <c r="QOX266" s="402"/>
      <c r="QOY266" s="404"/>
      <c r="QOZ266" s="49"/>
      <c r="QPA266" s="49"/>
      <c r="QPB266" s="49"/>
      <c r="QPC266" s="99"/>
      <c r="QPD266" s="98"/>
      <c r="QPE266" s="49"/>
      <c r="QPF266" s="405"/>
      <c r="QPG266" s="405"/>
      <c r="QPH266" s="277"/>
      <c r="QPI266" s="277"/>
      <c r="QPJ266" s="277"/>
      <c r="QPK266" s="277"/>
      <c r="QPL266" s="277"/>
      <c r="QPM266" s="277"/>
      <c r="QPN266" s="277"/>
      <c r="QPO266" s="277"/>
      <c r="QPP266" s="402"/>
      <c r="QPQ266" s="404"/>
      <c r="QPR266" s="49"/>
      <c r="QPS266" s="49"/>
      <c r="QPT266" s="49"/>
      <c r="QPU266" s="99"/>
      <c r="QPV266" s="98"/>
      <c r="QPW266" s="49"/>
      <c r="QPX266" s="405"/>
      <c r="QPY266" s="405"/>
      <c r="QPZ266" s="277"/>
      <c r="QQA266" s="277"/>
      <c r="QQB266" s="277"/>
      <c r="QQC266" s="277"/>
      <c r="QQD266" s="277"/>
      <c r="QQE266" s="277"/>
      <c r="QQF266" s="277"/>
      <c r="QQG266" s="277"/>
      <c r="QQH266" s="402"/>
      <c r="QQI266" s="404"/>
      <c r="QQJ266" s="49"/>
      <c r="QQK266" s="49"/>
      <c r="QQL266" s="49"/>
      <c r="QQM266" s="99"/>
      <c r="QQN266" s="98"/>
      <c r="QQO266" s="49"/>
      <c r="QQP266" s="405"/>
      <c r="QQQ266" s="405"/>
      <c r="QQR266" s="277"/>
      <c r="QQS266" s="277"/>
      <c r="QQT266" s="277"/>
      <c r="QQU266" s="277"/>
      <c r="QQV266" s="277"/>
      <c r="QQW266" s="277"/>
      <c r="QQX266" s="277"/>
      <c r="QQY266" s="277"/>
      <c r="QQZ266" s="402"/>
      <c r="QRA266" s="404"/>
      <c r="QRB266" s="49"/>
      <c r="QRC266" s="49"/>
      <c r="QRD266" s="49"/>
      <c r="QRE266" s="99"/>
      <c r="QRF266" s="98"/>
      <c r="QRG266" s="49"/>
      <c r="QRH266" s="405"/>
      <c r="QRI266" s="405"/>
      <c r="QRJ266" s="277"/>
      <c r="QRK266" s="277"/>
      <c r="QRL266" s="277"/>
      <c r="QRM266" s="277"/>
      <c r="QRN266" s="277"/>
      <c r="QRO266" s="277"/>
      <c r="QRP266" s="277"/>
      <c r="QRQ266" s="277"/>
      <c r="QRR266" s="402"/>
      <c r="QRS266" s="404"/>
      <c r="QRT266" s="49"/>
      <c r="QRU266" s="49"/>
      <c r="QRV266" s="49"/>
      <c r="QRW266" s="99"/>
      <c r="QRX266" s="98"/>
      <c r="QRY266" s="49"/>
      <c r="QRZ266" s="405"/>
      <c r="QSA266" s="405"/>
      <c r="QSB266" s="277"/>
      <c r="QSC266" s="277"/>
      <c r="QSD266" s="277"/>
      <c r="QSE266" s="277"/>
      <c r="QSF266" s="277"/>
      <c r="QSG266" s="277"/>
      <c r="QSH266" s="277"/>
      <c r="QSI266" s="277"/>
      <c r="QSJ266" s="402"/>
      <c r="QSK266" s="404"/>
      <c r="QSL266" s="49"/>
      <c r="QSM266" s="49"/>
      <c r="QSN266" s="49"/>
      <c r="QSO266" s="99"/>
      <c r="QSP266" s="98"/>
      <c r="QSQ266" s="49"/>
      <c r="QSR266" s="405"/>
      <c r="QSS266" s="405"/>
      <c r="QST266" s="277"/>
      <c r="QSU266" s="277"/>
      <c r="QSV266" s="277"/>
      <c r="QSW266" s="277"/>
      <c r="QSX266" s="277"/>
      <c r="QSY266" s="277"/>
      <c r="QSZ266" s="277"/>
      <c r="QTA266" s="277"/>
      <c r="QTB266" s="402"/>
      <c r="QTC266" s="404"/>
      <c r="QTD266" s="49"/>
      <c r="QTE266" s="49"/>
      <c r="QTF266" s="49"/>
      <c r="QTG266" s="99"/>
      <c r="QTH266" s="98"/>
      <c r="QTI266" s="49"/>
      <c r="QTJ266" s="405"/>
      <c r="QTK266" s="405"/>
      <c r="QTL266" s="277"/>
      <c r="QTM266" s="277"/>
      <c r="QTN266" s="277"/>
      <c r="QTO266" s="277"/>
      <c r="QTP266" s="277"/>
      <c r="QTQ266" s="277"/>
      <c r="QTR266" s="277"/>
      <c r="QTS266" s="277"/>
      <c r="QTT266" s="402"/>
      <c r="QTU266" s="404"/>
      <c r="QTV266" s="49"/>
      <c r="QTW266" s="49"/>
      <c r="QTX266" s="49"/>
      <c r="QTY266" s="99"/>
      <c r="QTZ266" s="98"/>
      <c r="QUA266" s="49"/>
      <c r="QUB266" s="405"/>
      <c r="QUC266" s="405"/>
      <c r="QUD266" s="277"/>
      <c r="QUE266" s="277"/>
      <c r="QUF266" s="277"/>
      <c r="QUG266" s="277"/>
      <c r="QUH266" s="277"/>
      <c r="QUI266" s="277"/>
      <c r="QUJ266" s="277"/>
      <c r="QUK266" s="277"/>
      <c r="QUL266" s="402"/>
      <c r="QUM266" s="404"/>
      <c r="QUN266" s="49"/>
      <c r="QUO266" s="49"/>
      <c r="QUP266" s="49"/>
      <c r="QUQ266" s="99"/>
      <c r="QUR266" s="98"/>
      <c r="QUS266" s="49"/>
      <c r="QUT266" s="405"/>
      <c r="QUU266" s="405"/>
      <c r="QUV266" s="277"/>
      <c r="QUW266" s="277"/>
      <c r="QUX266" s="277"/>
      <c r="QUY266" s="277"/>
      <c r="QUZ266" s="277"/>
      <c r="QVA266" s="277"/>
      <c r="QVB266" s="277"/>
      <c r="QVC266" s="277"/>
      <c r="QVD266" s="402"/>
      <c r="QVE266" s="404"/>
      <c r="QVF266" s="49"/>
      <c r="QVG266" s="49"/>
      <c r="QVH266" s="49"/>
      <c r="QVI266" s="99"/>
      <c r="QVJ266" s="98"/>
      <c r="QVK266" s="49"/>
      <c r="QVL266" s="405"/>
      <c r="QVM266" s="405"/>
      <c r="QVN266" s="277"/>
      <c r="QVO266" s="277"/>
      <c r="QVP266" s="277"/>
      <c r="QVQ266" s="277"/>
      <c r="QVR266" s="277"/>
      <c r="QVS266" s="277"/>
      <c r="QVT266" s="277"/>
      <c r="QVU266" s="277"/>
      <c r="QVV266" s="402"/>
      <c r="QVW266" s="404"/>
      <c r="QVX266" s="49"/>
      <c r="QVY266" s="49"/>
      <c r="QVZ266" s="49"/>
      <c r="QWA266" s="99"/>
      <c r="QWB266" s="98"/>
      <c r="QWC266" s="49"/>
      <c r="QWD266" s="405"/>
      <c r="QWE266" s="405"/>
      <c r="QWF266" s="277"/>
      <c r="QWG266" s="277"/>
      <c r="QWH266" s="277"/>
      <c r="QWI266" s="277"/>
      <c r="QWJ266" s="277"/>
      <c r="QWK266" s="277"/>
      <c r="QWL266" s="277"/>
      <c r="QWM266" s="277"/>
      <c r="QWN266" s="402"/>
      <c r="QWO266" s="404"/>
      <c r="QWP266" s="49"/>
      <c r="QWQ266" s="49"/>
      <c r="QWR266" s="49"/>
      <c r="QWS266" s="99"/>
      <c r="QWT266" s="98"/>
      <c r="QWU266" s="49"/>
      <c r="QWV266" s="405"/>
      <c r="QWW266" s="405"/>
      <c r="QWX266" s="277"/>
      <c r="QWY266" s="277"/>
      <c r="QWZ266" s="277"/>
      <c r="QXA266" s="277"/>
      <c r="QXB266" s="277"/>
      <c r="QXC266" s="277"/>
      <c r="QXD266" s="277"/>
      <c r="QXE266" s="277"/>
      <c r="QXF266" s="402"/>
      <c r="QXG266" s="404"/>
      <c r="QXH266" s="49"/>
      <c r="QXI266" s="49"/>
      <c r="QXJ266" s="49"/>
      <c r="QXK266" s="99"/>
      <c r="QXL266" s="98"/>
      <c r="QXM266" s="49"/>
      <c r="QXN266" s="405"/>
      <c r="QXO266" s="405"/>
      <c r="QXP266" s="277"/>
      <c r="QXQ266" s="277"/>
      <c r="QXR266" s="277"/>
      <c r="QXS266" s="277"/>
      <c r="QXT266" s="277"/>
      <c r="QXU266" s="277"/>
      <c r="QXV266" s="277"/>
      <c r="QXW266" s="277"/>
      <c r="QXX266" s="402"/>
      <c r="QXY266" s="404"/>
      <c r="QXZ266" s="49"/>
      <c r="QYA266" s="49"/>
      <c r="QYB266" s="49"/>
      <c r="QYC266" s="99"/>
      <c r="QYD266" s="98"/>
      <c r="QYE266" s="49"/>
      <c r="QYF266" s="405"/>
      <c r="QYG266" s="405"/>
      <c r="QYH266" s="277"/>
      <c r="QYI266" s="277"/>
      <c r="QYJ266" s="277"/>
      <c r="QYK266" s="277"/>
      <c r="QYL266" s="277"/>
      <c r="QYM266" s="277"/>
      <c r="QYN266" s="277"/>
      <c r="QYO266" s="277"/>
      <c r="QYP266" s="402"/>
      <c r="QYQ266" s="404"/>
      <c r="QYR266" s="49"/>
      <c r="QYS266" s="49"/>
      <c r="QYT266" s="49"/>
      <c r="QYU266" s="99"/>
      <c r="QYV266" s="98"/>
      <c r="QYW266" s="49"/>
      <c r="QYX266" s="405"/>
      <c r="QYY266" s="405"/>
      <c r="QYZ266" s="277"/>
      <c r="QZA266" s="277"/>
      <c r="QZB266" s="277"/>
      <c r="QZC266" s="277"/>
      <c r="QZD266" s="277"/>
      <c r="QZE266" s="277"/>
      <c r="QZF266" s="277"/>
      <c r="QZG266" s="277"/>
      <c r="QZH266" s="402"/>
      <c r="QZI266" s="404"/>
      <c r="QZJ266" s="49"/>
      <c r="QZK266" s="49"/>
      <c r="QZL266" s="49"/>
      <c r="QZM266" s="99"/>
      <c r="QZN266" s="98"/>
      <c r="QZO266" s="49"/>
      <c r="QZP266" s="405"/>
      <c r="QZQ266" s="405"/>
      <c r="QZR266" s="277"/>
      <c r="QZS266" s="277"/>
      <c r="QZT266" s="277"/>
      <c r="QZU266" s="277"/>
      <c r="QZV266" s="277"/>
      <c r="QZW266" s="277"/>
      <c r="QZX266" s="277"/>
      <c r="QZY266" s="277"/>
      <c r="QZZ266" s="402"/>
      <c r="RAA266" s="404"/>
      <c r="RAB266" s="49"/>
      <c r="RAC266" s="49"/>
      <c r="RAD266" s="49"/>
      <c r="RAE266" s="99"/>
      <c r="RAF266" s="98"/>
      <c r="RAG266" s="49"/>
      <c r="RAH266" s="405"/>
      <c r="RAI266" s="405"/>
      <c r="RAJ266" s="277"/>
      <c r="RAK266" s="277"/>
      <c r="RAL266" s="277"/>
      <c r="RAM266" s="277"/>
      <c r="RAN266" s="277"/>
      <c r="RAO266" s="277"/>
      <c r="RAP266" s="277"/>
      <c r="RAQ266" s="277"/>
      <c r="RAR266" s="402"/>
      <c r="RAS266" s="404"/>
      <c r="RAT266" s="49"/>
      <c r="RAU266" s="49"/>
      <c r="RAV266" s="49"/>
      <c r="RAW266" s="99"/>
      <c r="RAX266" s="98"/>
      <c r="RAY266" s="49"/>
      <c r="RAZ266" s="405"/>
      <c r="RBA266" s="405"/>
      <c r="RBB266" s="277"/>
      <c r="RBC266" s="277"/>
      <c r="RBD266" s="277"/>
      <c r="RBE266" s="277"/>
      <c r="RBF266" s="277"/>
      <c r="RBG266" s="277"/>
      <c r="RBH266" s="277"/>
      <c r="RBI266" s="277"/>
      <c r="RBJ266" s="402"/>
      <c r="RBK266" s="404"/>
      <c r="RBL266" s="49"/>
      <c r="RBM266" s="49"/>
      <c r="RBN266" s="49"/>
      <c r="RBO266" s="99"/>
      <c r="RBP266" s="98"/>
      <c r="RBQ266" s="49"/>
      <c r="RBR266" s="405"/>
      <c r="RBS266" s="405"/>
      <c r="RBT266" s="277"/>
      <c r="RBU266" s="277"/>
      <c r="RBV266" s="277"/>
      <c r="RBW266" s="277"/>
      <c r="RBX266" s="277"/>
      <c r="RBY266" s="277"/>
      <c r="RBZ266" s="277"/>
      <c r="RCA266" s="277"/>
      <c r="RCB266" s="402"/>
      <c r="RCC266" s="404"/>
      <c r="RCD266" s="49"/>
      <c r="RCE266" s="49"/>
      <c r="RCF266" s="49"/>
      <c r="RCG266" s="99"/>
      <c r="RCH266" s="98"/>
      <c r="RCI266" s="49"/>
      <c r="RCJ266" s="405"/>
      <c r="RCK266" s="405"/>
      <c r="RCL266" s="277"/>
      <c r="RCM266" s="277"/>
      <c r="RCN266" s="277"/>
      <c r="RCO266" s="277"/>
      <c r="RCP266" s="277"/>
      <c r="RCQ266" s="277"/>
      <c r="RCR266" s="277"/>
      <c r="RCS266" s="277"/>
      <c r="RCT266" s="402"/>
      <c r="RCU266" s="404"/>
      <c r="RCV266" s="49"/>
      <c r="RCW266" s="49"/>
      <c r="RCX266" s="49"/>
      <c r="RCY266" s="99"/>
      <c r="RCZ266" s="98"/>
      <c r="RDA266" s="49"/>
      <c r="RDB266" s="405"/>
      <c r="RDC266" s="405"/>
      <c r="RDD266" s="277"/>
      <c r="RDE266" s="277"/>
      <c r="RDF266" s="277"/>
      <c r="RDG266" s="277"/>
      <c r="RDH266" s="277"/>
      <c r="RDI266" s="277"/>
      <c r="RDJ266" s="277"/>
      <c r="RDK266" s="277"/>
      <c r="RDL266" s="402"/>
      <c r="RDM266" s="404"/>
      <c r="RDN266" s="49"/>
      <c r="RDO266" s="49"/>
      <c r="RDP266" s="49"/>
      <c r="RDQ266" s="99"/>
      <c r="RDR266" s="98"/>
      <c r="RDS266" s="49"/>
      <c r="RDT266" s="405"/>
      <c r="RDU266" s="405"/>
      <c r="RDV266" s="277"/>
      <c r="RDW266" s="277"/>
      <c r="RDX266" s="277"/>
      <c r="RDY266" s="277"/>
      <c r="RDZ266" s="277"/>
      <c r="REA266" s="277"/>
      <c r="REB266" s="277"/>
      <c r="REC266" s="277"/>
      <c r="RED266" s="402"/>
      <c r="REE266" s="404"/>
      <c r="REF266" s="49"/>
      <c r="REG266" s="49"/>
      <c r="REH266" s="49"/>
      <c r="REI266" s="99"/>
      <c r="REJ266" s="98"/>
      <c r="REK266" s="49"/>
      <c r="REL266" s="405"/>
      <c r="REM266" s="405"/>
      <c r="REN266" s="277"/>
      <c r="REO266" s="277"/>
      <c r="REP266" s="277"/>
      <c r="REQ266" s="277"/>
      <c r="RER266" s="277"/>
      <c r="RES266" s="277"/>
      <c r="RET266" s="277"/>
      <c r="REU266" s="277"/>
      <c r="REV266" s="402"/>
      <c r="REW266" s="404"/>
      <c r="REX266" s="49"/>
      <c r="REY266" s="49"/>
      <c r="REZ266" s="49"/>
      <c r="RFA266" s="99"/>
      <c r="RFB266" s="98"/>
      <c r="RFC266" s="49"/>
      <c r="RFD266" s="405"/>
      <c r="RFE266" s="405"/>
      <c r="RFF266" s="277"/>
      <c r="RFG266" s="277"/>
      <c r="RFH266" s="277"/>
      <c r="RFI266" s="277"/>
      <c r="RFJ266" s="277"/>
      <c r="RFK266" s="277"/>
      <c r="RFL266" s="277"/>
      <c r="RFM266" s="277"/>
      <c r="RFN266" s="402"/>
      <c r="RFO266" s="404"/>
      <c r="RFP266" s="49"/>
      <c r="RFQ266" s="49"/>
      <c r="RFR266" s="49"/>
      <c r="RFS266" s="99"/>
      <c r="RFT266" s="98"/>
      <c r="RFU266" s="49"/>
      <c r="RFV266" s="405"/>
      <c r="RFW266" s="405"/>
      <c r="RFX266" s="277"/>
      <c r="RFY266" s="277"/>
      <c r="RFZ266" s="277"/>
      <c r="RGA266" s="277"/>
      <c r="RGB266" s="277"/>
      <c r="RGC266" s="277"/>
      <c r="RGD266" s="277"/>
      <c r="RGE266" s="277"/>
      <c r="RGF266" s="402"/>
      <c r="RGG266" s="404"/>
      <c r="RGH266" s="49"/>
      <c r="RGI266" s="49"/>
      <c r="RGJ266" s="49"/>
      <c r="RGK266" s="99"/>
      <c r="RGL266" s="98"/>
      <c r="RGM266" s="49"/>
      <c r="RGN266" s="405"/>
      <c r="RGO266" s="405"/>
      <c r="RGP266" s="277"/>
      <c r="RGQ266" s="277"/>
      <c r="RGR266" s="277"/>
      <c r="RGS266" s="277"/>
      <c r="RGT266" s="277"/>
      <c r="RGU266" s="277"/>
      <c r="RGV266" s="277"/>
      <c r="RGW266" s="277"/>
      <c r="RGX266" s="402"/>
      <c r="RGY266" s="404"/>
      <c r="RGZ266" s="49"/>
      <c r="RHA266" s="49"/>
      <c r="RHB266" s="49"/>
      <c r="RHC266" s="99"/>
      <c r="RHD266" s="98"/>
      <c r="RHE266" s="49"/>
      <c r="RHF266" s="405"/>
      <c r="RHG266" s="405"/>
      <c r="RHH266" s="277"/>
      <c r="RHI266" s="277"/>
      <c r="RHJ266" s="277"/>
      <c r="RHK266" s="277"/>
      <c r="RHL266" s="277"/>
      <c r="RHM266" s="277"/>
      <c r="RHN266" s="277"/>
      <c r="RHO266" s="277"/>
      <c r="RHP266" s="402"/>
      <c r="RHQ266" s="404"/>
      <c r="RHR266" s="49"/>
      <c r="RHS266" s="49"/>
      <c r="RHT266" s="49"/>
      <c r="RHU266" s="99"/>
      <c r="RHV266" s="98"/>
      <c r="RHW266" s="49"/>
      <c r="RHX266" s="405"/>
      <c r="RHY266" s="405"/>
      <c r="RHZ266" s="277"/>
      <c r="RIA266" s="277"/>
      <c r="RIB266" s="277"/>
      <c r="RIC266" s="277"/>
      <c r="RID266" s="277"/>
      <c r="RIE266" s="277"/>
      <c r="RIF266" s="277"/>
      <c r="RIG266" s="277"/>
      <c r="RIH266" s="402"/>
      <c r="RII266" s="404"/>
      <c r="RIJ266" s="49"/>
      <c r="RIK266" s="49"/>
      <c r="RIL266" s="49"/>
      <c r="RIM266" s="99"/>
      <c r="RIN266" s="98"/>
      <c r="RIO266" s="49"/>
      <c r="RIP266" s="405"/>
      <c r="RIQ266" s="405"/>
      <c r="RIR266" s="277"/>
      <c r="RIS266" s="277"/>
      <c r="RIT266" s="277"/>
      <c r="RIU266" s="277"/>
      <c r="RIV266" s="277"/>
      <c r="RIW266" s="277"/>
      <c r="RIX266" s="277"/>
      <c r="RIY266" s="277"/>
      <c r="RIZ266" s="402"/>
      <c r="RJA266" s="404"/>
      <c r="RJB266" s="49"/>
      <c r="RJC266" s="49"/>
      <c r="RJD266" s="49"/>
      <c r="RJE266" s="99"/>
      <c r="RJF266" s="98"/>
      <c r="RJG266" s="49"/>
      <c r="RJH266" s="405"/>
      <c r="RJI266" s="405"/>
      <c r="RJJ266" s="277"/>
      <c r="RJK266" s="277"/>
      <c r="RJL266" s="277"/>
      <c r="RJM266" s="277"/>
      <c r="RJN266" s="277"/>
      <c r="RJO266" s="277"/>
      <c r="RJP266" s="277"/>
      <c r="RJQ266" s="277"/>
      <c r="RJR266" s="402"/>
      <c r="RJS266" s="404"/>
      <c r="RJT266" s="49"/>
      <c r="RJU266" s="49"/>
      <c r="RJV266" s="49"/>
      <c r="RJW266" s="99"/>
      <c r="RJX266" s="98"/>
      <c r="RJY266" s="49"/>
      <c r="RJZ266" s="405"/>
      <c r="RKA266" s="405"/>
      <c r="RKB266" s="277"/>
      <c r="RKC266" s="277"/>
      <c r="RKD266" s="277"/>
      <c r="RKE266" s="277"/>
      <c r="RKF266" s="277"/>
      <c r="RKG266" s="277"/>
      <c r="RKH266" s="277"/>
      <c r="RKI266" s="277"/>
      <c r="RKJ266" s="402"/>
      <c r="RKK266" s="404"/>
      <c r="RKL266" s="49"/>
      <c r="RKM266" s="49"/>
      <c r="RKN266" s="49"/>
      <c r="RKO266" s="99"/>
      <c r="RKP266" s="98"/>
      <c r="RKQ266" s="49"/>
      <c r="RKR266" s="405"/>
      <c r="RKS266" s="405"/>
      <c r="RKT266" s="277"/>
      <c r="RKU266" s="277"/>
      <c r="RKV266" s="277"/>
      <c r="RKW266" s="277"/>
      <c r="RKX266" s="277"/>
      <c r="RKY266" s="277"/>
      <c r="RKZ266" s="277"/>
      <c r="RLA266" s="277"/>
      <c r="RLB266" s="402"/>
      <c r="RLC266" s="404"/>
      <c r="RLD266" s="49"/>
      <c r="RLE266" s="49"/>
      <c r="RLF266" s="49"/>
      <c r="RLG266" s="99"/>
      <c r="RLH266" s="98"/>
      <c r="RLI266" s="49"/>
      <c r="RLJ266" s="405"/>
      <c r="RLK266" s="405"/>
      <c r="RLL266" s="277"/>
      <c r="RLM266" s="277"/>
      <c r="RLN266" s="277"/>
      <c r="RLO266" s="277"/>
      <c r="RLP266" s="277"/>
      <c r="RLQ266" s="277"/>
      <c r="RLR266" s="277"/>
      <c r="RLS266" s="277"/>
      <c r="RLT266" s="402"/>
      <c r="RLU266" s="404"/>
      <c r="RLV266" s="49"/>
      <c r="RLW266" s="49"/>
      <c r="RLX266" s="49"/>
      <c r="RLY266" s="99"/>
      <c r="RLZ266" s="98"/>
      <c r="RMA266" s="49"/>
      <c r="RMB266" s="405"/>
      <c r="RMC266" s="405"/>
      <c r="RMD266" s="277"/>
      <c r="RME266" s="277"/>
      <c r="RMF266" s="277"/>
      <c r="RMG266" s="277"/>
      <c r="RMH266" s="277"/>
      <c r="RMI266" s="277"/>
      <c r="RMJ266" s="277"/>
      <c r="RMK266" s="277"/>
      <c r="RML266" s="402"/>
      <c r="RMM266" s="404"/>
      <c r="RMN266" s="49"/>
      <c r="RMO266" s="49"/>
      <c r="RMP266" s="49"/>
      <c r="RMQ266" s="99"/>
      <c r="RMR266" s="98"/>
      <c r="RMS266" s="49"/>
      <c r="RMT266" s="405"/>
      <c r="RMU266" s="405"/>
      <c r="RMV266" s="277"/>
      <c r="RMW266" s="277"/>
      <c r="RMX266" s="277"/>
      <c r="RMY266" s="277"/>
      <c r="RMZ266" s="277"/>
      <c r="RNA266" s="277"/>
      <c r="RNB266" s="277"/>
      <c r="RNC266" s="277"/>
      <c r="RND266" s="402"/>
      <c r="RNE266" s="404"/>
      <c r="RNF266" s="49"/>
      <c r="RNG266" s="49"/>
      <c r="RNH266" s="49"/>
      <c r="RNI266" s="99"/>
      <c r="RNJ266" s="98"/>
      <c r="RNK266" s="49"/>
      <c r="RNL266" s="405"/>
      <c r="RNM266" s="405"/>
      <c r="RNN266" s="277"/>
      <c r="RNO266" s="277"/>
      <c r="RNP266" s="277"/>
      <c r="RNQ266" s="277"/>
      <c r="RNR266" s="277"/>
      <c r="RNS266" s="277"/>
      <c r="RNT266" s="277"/>
      <c r="RNU266" s="277"/>
      <c r="RNV266" s="402"/>
      <c r="RNW266" s="404"/>
      <c r="RNX266" s="49"/>
      <c r="RNY266" s="49"/>
      <c r="RNZ266" s="49"/>
      <c r="ROA266" s="99"/>
      <c r="ROB266" s="98"/>
      <c r="ROC266" s="49"/>
      <c r="ROD266" s="405"/>
      <c r="ROE266" s="405"/>
      <c r="ROF266" s="277"/>
      <c r="ROG266" s="277"/>
      <c r="ROH266" s="277"/>
      <c r="ROI266" s="277"/>
      <c r="ROJ266" s="277"/>
      <c r="ROK266" s="277"/>
      <c r="ROL266" s="277"/>
      <c r="ROM266" s="277"/>
      <c r="RON266" s="402"/>
      <c r="ROO266" s="404"/>
      <c r="ROP266" s="49"/>
      <c r="ROQ266" s="49"/>
      <c r="ROR266" s="49"/>
      <c r="ROS266" s="99"/>
      <c r="ROT266" s="98"/>
      <c r="ROU266" s="49"/>
      <c r="ROV266" s="405"/>
      <c r="ROW266" s="405"/>
      <c r="ROX266" s="277"/>
      <c r="ROY266" s="277"/>
      <c r="ROZ266" s="277"/>
      <c r="RPA266" s="277"/>
      <c r="RPB266" s="277"/>
      <c r="RPC266" s="277"/>
      <c r="RPD266" s="277"/>
      <c r="RPE266" s="277"/>
      <c r="RPF266" s="402"/>
      <c r="RPG266" s="404"/>
      <c r="RPH266" s="49"/>
      <c r="RPI266" s="49"/>
      <c r="RPJ266" s="49"/>
      <c r="RPK266" s="99"/>
      <c r="RPL266" s="98"/>
      <c r="RPM266" s="49"/>
      <c r="RPN266" s="405"/>
      <c r="RPO266" s="405"/>
      <c r="RPP266" s="277"/>
      <c r="RPQ266" s="277"/>
      <c r="RPR266" s="277"/>
      <c r="RPS266" s="277"/>
      <c r="RPT266" s="277"/>
      <c r="RPU266" s="277"/>
      <c r="RPV266" s="277"/>
      <c r="RPW266" s="277"/>
      <c r="RPX266" s="402"/>
      <c r="RPY266" s="404"/>
      <c r="RPZ266" s="49"/>
      <c r="RQA266" s="49"/>
      <c r="RQB266" s="49"/>
      <c r="RQC266" s="99"/>
      <c r="RQD266" s="98"/>
      <c r="RQE266" s="49"/>
      <c r="RQF266" s="405"/>
      <c r="RQG266" s="405"/>
      <c r="RQH266" s="277"/>
      <c r="RQI266" s="277"/>
      <c r="RQJ266" s="277"/>
      <c r="RQK266" s="277"/>
      <c r="RQL266" s="277"/>
      <c r="RQM266" s="277"/>
      <c r="RQN266" s="277"/>
      <c r="RQO266" s="277"/>
      <c r="RQP266" s="402"/>
      <c r="RQQ266" s="404"/>
      <c r="RQR266" s="49"/>
      <c r="RQS266" s="49"/>
      <c r="RQT266" s="49"/>
      <c r="RQU266" s="99"/>
      <c r="RQV266" s="98"/>
      <c r="RQW266" s="49"/>
      <c r="RQX266" s="405"/>
      <c r="RQY266" s="405"/>
      <c r="RQZ266" s="277"/>
      <c r="RRA266" s="277"/>
      <c r="RRB266" s="277"/>
      <c r="RRC266" s="277"/>
      <c r="RRD266" s="277"/>
      <c r="RRE266" s="277"/>
      <c r="RRF266" s="277"/>
      <c r="RRG266" s="277"/>
      <c r="RRH266" s="402"/>
      <c r="RRI266" s="404"/>
      <c r="RRJ266" s="49"/>
      <c r="RRK266" s="49"/>
      <c r="RRL266" s="49"/>
      <c r="RRM266" s="99"/>
      <c r="RRN266" s="98"/>
      <c r="RRO266" s="49"/>
      <c r="RRP266" s="405"/>
      <c r="RRQ266" s="405"/>
      <c r="RRR266" s="277"/>
      <c r="RRS266" s="277"/>
      <c r="RRT266" s="277"/>
      <c r="RRU266" s="277"/>
      <c r="RRV266" s="277"/>
      <c r="RRW266" s="277"/>
      <c r="RRX266" s="277"/>
      <c r="RRY266" s="277"/>
      <c r="RRZ266" s="402"/>
      <c r="RSA266" s="404"/>
      <c r="RSB266" s="49"/>
      <c r="RSC266" s="49"/>
      <c r="RSD266" s="49"/>
      <c r="RSE266" s="99"/>
      <c r="RSF266" s="98"/>
      <c r="RSG266" s="49"/>
      <c r="RSH266" s="405"/>
      <c r="RSI266" s="405"/>
      <c r="RSJ266" s="277"/>
      <c r="RSK266" s="277"/>
      <c r="RSL266" s="277"/>
      <c r="RSM266" s="277"/>
      <c r="RSN266" s="277"/>
      <c r="RSO266" s="277"/>
      <c r="RSP266" s="277"/>
      <c r="RSQ266" s="277"/>
      <c r="RSR266" s="402"/>
      <c r="RSS266" s="404"/>
      <c r="RST266" s="49"/>
      <c r="RSU266" s="49"/>
      <c r="RSV266" s="49"/>
      <c r="RSW266" s="99"/>
      <c r="RSX266" s="98"/>
      <c r="RSY266" s="49"/>
      <c r="RSZ266" s="405"/>
      <c r="RTA266" s="405"/>
      <c r="RTB266" s="277"/>
      <c r="RTC266" s="277"/>
      <c r="RTD266" s="277"/>
      <c r="RTE266" s="277"/>
      <c r="RTF266" s="277"/>
      <c r="RTG266" s="277"/>
      <c r="RTH266" s="277"/>
      <c r="RTI266" s="277"/>
      <c r="RTJ266" s="402"/>
      <c r="RTK266" s="404"/>
      <c r="RTL266" s="49"/>
      <c r="RTM266" s="49"/>
      <c r="RTN266" s="49"/>
      <c r="RTO266" s="99"/>
      <c r="RTP266" s="98"/>
      <c r="RTQ266" s="49"/>
      <c r="RTR266" s="405"/>
      <c r="RTS266" s="405"/>
      <c r="RTT266" s="277"/>
      <c r="RTU266" s="277"/>
      <c r="RTV266" s="277"/>
      <c r="RTW266" s="277"/>
      <c r="RTX266" s="277"/>
      <c r="RTY266" s="277"/>
      <c r="RTZ266" s="277"/>
      <c r="RUA266" s="277"/>
      <c r="RUB266" s="402"/>
      <c r="RUC266" s="404"/>
      <c r="RUD266" s="49"/>
      <c r="RUE266" s="49"/>
      <c r="RUF266" s="49"/>
      <c r="RUG266" s="99"/>
      <c r="RUH266" s="98"/>
      <c r="RUI266" s="49"/>
      <c r="RUJ266" s="405"/>
      <c r="RUK266" s="405"/>
      <c r="RUL266" s="277"/>
      <c r="RUM266" s="277"/>
      <c r="RUN266" s="277"/>
      <c r="RUO266" s="277"/>
      <c r="RUP266" s="277"/>
      <c r="RUQ266" s="277"/>
      <c r="RUR266" s="277"/>
      <c r="RUS266" s="277"/>
      <c r="RUT266" s="402"/>
      <c r="RUU266" s="404"/>
      <c r="RUV266" s="49"/>
      <c r="RUW266" s="49"/>
      <c r="RUX266" s="49"/>
      <c r="RUY266" s="99"/>
      <c r="RUZ266" s="98"/>
      <c r="RVA266" s="49"/>
      <c r="RVB266" s="405"/>
      <c r="RVC266" s="405"/>
      <c r="RVD266" s="277"/>
      <c r="RVE266" s="277"/>
      <c r="RVF266" s="277"/>
      <c r="RVG266" s="277"/>
      <c r="RVH266" s="277"/>
      <c r="RVI266" s="277"/>
      <c r="RVJ266" s="277"/>
      <c r="RVK266" s="277"/>
      <c r="RVL266" s="402"/>
      <c r="RVM266" s="404"/>
      <c r="RVN266" s="49"/>
      <c r="RVO266" s="49"/>
      <c r="RVP266" s="49"/>
      <c r="RVQ266" s="99"/>
      <c r="RVR266" s="98"/>
      <c r="RVS266" s="49"/>
      <c r="RVT266" s="405"/>
      <c r="RVU266" s="405"/>
      <c r="RVV266" s="277"/>
      <c r="RVW266" s="277"/>
      <c r="RVX266" s="277"/>
      <c r="RVY266" s="277"/>
      <c r="RVZ266" s="277"/>
      <c r="RWA266" s="277"/>
      <c r="RWB266" s="277"/>
      <c r="RWC266" s="277"/>
      <c r="RWD266" s="402"/>
      <c r="RWE266" s="404"/>
      <c r="RWF266" s="49"/>
      <c r="RWG266" s="49"/>
      <c r="RWH266" s="49"/>
      <c r="RWI266" s="99"/>
      <c r="RWJ266" s="98"/>
      <c r="RWK266" s="49"/>
      <c r="RWL266" s="405"/>
      <c r="RWM266" s="405"/>
      <c r="RWN266" s="277"/>
      <c r="RWO266" s="277"/>
      <c r="RWP266" s="277"/>
      <c r="RWQ266" s="277"/>
      <c r="RWR266" s="277"/>
      <c r="RWS266" s="277"/>
      <c r="RWT266" s="277"/>
      <c r="RWU266" s="277"/>
      <c r="RWV266" s="402"/>
      <c r="RWW266" s="404"/>
      <c r="RWX266" s="49"/>
      <c r="RWY266" s="49"/>
      <c r="RWZ266" s="49"/>
      <c r="RXA266" s="99"/>
      <c r="RXB266" s="98"/>
      <c r="RXC266" s="49"/>
      <c r="RXD266" s="405"/>
      <c r="RXE266" s="405"/>
      <c r="RXF266" s="277"/>
      <c r="RXG266" s="277"/>
      <c r="RXH266" s="277"/>
      <c r="RXI266" s="277"/>
      <c r="RXJ266" s="277"/>
      <c r="RXK266" s="277"/>
      <c r="RXL266" s="277"/>
      <c r="RXM266" s="277"/>
      <c r="RXN266" s="402"/>
      <c r="RXO266" s="404"/>
      <c r="RXP266" s="49"/>
      <c r="RXQ266" s="49"/>
      <c r="RXR266" s="49"/>
      <c r="RXS266" s="99"/>
      <c r="RXT266" s="98"/>
      <c r="RXU266" s="49"/>
      <c r="RXV266" s="405"/>
      <c r="RXW266" s="405"/>
      <c r="RXX266" s="277"/>
      <c r="RXY266" s="277"/>
      <c r="RXZ266" s="277"/>
      <c r="RYA266" s="277"/>
      <c r="RYB266" s="277"/>
      <c r="RYC266" s="277"/>
      <c r="RYD266" s="277"/>
      <c r="RYE266" s="277"/>
      <c r="RYF266" s="402"/>
      <c r="RYG266" s="404"/>
      <c r="RYH266" s="49"/>
      <c r="RYI266" s="49"/>
      <c r="RYJ266" s="49"/>
      <c r="RYK266" s="99"/>
      <c r="RYL266" s="98"/>
      <c r="RYM266" s="49"/>
      <c r="RYN266" s="405"/>
      <c r="RYO266" s="405"/>
      <c r="RYP266" s="277"/>
      <c r="RYQ266" s="277"/>
      <c r="RYR266" s="277"/>
      <c r="RYS266" s="277"/>
      <c r="RYT266" s="277"/>
      <c r="RYU266" s="277"/>
      <c r="RYV266" s="277"/>
      <c r="RYW266" s="277"/>
      <c r="RYX266" s="402"/>
      <c r="RYY266" s="404"/>
      <c r="RYZ266" s="49"/>
      <c r="RZA266" s="49"/>
      <c r="RZB266" s="49"/>
      <c r="RZC266" s="99"/>
      <c r="RZD266" s="98"/>
      <c r="RZE266" s="49"/>
      <c r="RZF266" s="405"/>
      <c r="RZG266" s="405"/>
      <c r="RZH266" s="277"/>
      <c r="RZI266" s="277"/>
      <c r="RZJ266" s="277"/>
      <c r="RZK266" s="277"/>
      <c r="RZL266" s="277"/>
      <c r="RZM266" s="277"/>
      <c r="RZN266" s="277"/>
      <c r="RZO266" s="277"/>
      <c r="RZP266" s="402"/>
      <c r="RZQ266" s="404"/>
      <c r="RZR266" s="49"/>
      <c r="RZS266" s="49"/>
      <c r="RZT266" s="49"/>
      <c r="RZU266" s="99"/>
      <c r="RZV266" s="98"/>
      <c r="RZW266" s="49"/>
      <c r="RZX266" s="405"/>
      <c r="RZY266" s="405"/>
      <c r="RZZ266" s="277"/>
      <c r="SAA266" s="277"/>
      <c r="SAB266" s="277"/>
      <c r="SAC266" s="277"/>
      <c r="SAD266" s="277"/>
      <c r="SAE266" s="277"/>
      <c r="SAF266" s="277"/>
      <c r="SAG266" s="277"/>
      <c r="SAH266" s="402"/>
      <c r="SAI266" s="404"/>
      <c r="SAJ266" s="49"/>
      <c r="SAK266" s="49"/>
      <c r="SAL266" s="49"/>
      <c r="SAM266" s="99"/>
      <c r="SAN266" s="98"/>
      <c r="SAO266" s="49"/>
      <c r="SAP266" s="405"/>
      <c r="SAQ266" s="405"/>
      <c r="SAR266" s="277"/>
      <c r="SAS266" s="277"/>
      <c r="SAT266" s="277"/>
      <c r="SAU266" s="277"/>
      <c r="SAV266" s="277"/>
      <c r="SAW266" s="277"/>
      <c r="SAX266" s="277"/>
      <c r="SAY266" s="277"/>
      <c r="SAZ266" s="402"/>
      <c r="SBA266" s="404"/>
      <c r="SBB266" s="49"/>
      <c r="SBC266" s="49"/>
      <c r="SBD266" s="49"/>
      <c r="SBE266" s="99"/>
      <c r="SBF266" s="98"/>
      <c r="SBG266" s="49"/>
      <c r="SBH266" s="405"/>
      <c r="SBI266" s="405"/>
      <c r="SBJ266" s="277"/>
      <c r="SBK266" s="277"/>
      <c r="SBL266" s="277"/>
      <c r="SBM266" s="277"/>
      <c r="SBN266" s="277"/>
      <c r="SBO266" s="277"/>
      <c r="SBP266" s="277"/>
      <c r="SBQ266" s="277"/>
      <c r="SBR266" s="402"/>
      <c r="SBS266" s="404"/>
      <c r="SBT266" s="49"/>
      <c r="SBU266" s="49"/>
      <c r="SBV266" s="49"/>
      <c r="SBW266" s="99"/>
      <c r="SBX266" s="98"/>
      <c r="SBY266" s="49"/>
      <c r="SBZ266" s="405"/>
      <c r="SCA266" s="405"/>
      <c r="SCB266" s="277"/>
      <c r="SCC266" s="277"/>
      <c r="SCD266" s="277"/>
      <c r="SCE266" s="277"/>
      <c r="SCF266" s="277"/>
      <c r="SCG266" s="277"/>
      <c r="SCH266" s="277"/>
      <c r="SCI266" s="277"/>
      <c r="SCJ266" s="402"/>
      <c r="SCK266" s="404"/>
      <c r="SCL266" s="49"/>
      <c r="SCM266" s="49"/>
      <c r="SCN266" s="49"/>
      <c r="SCO266" s="99"/>
      <c r="SCP266" s="98"/>
      <c r="SCQ266" s="49"/>
      <c r="SCR266" s="405"/>
      <c r="SCS266" s="405"/>
      <c r="SCT266" s="277"/>
      <c r="SCU266" s="277"/>
      <c r="SCV266" s="277"/>
      <c r="SCW266" s="277"/>
      <c r="SCX266" s="277"/>
      <c r="SCY266" s="277"/>
      <c r="SCZ266" s="277"/>
      <c r="SDA266" s="277"/>
      <c r="SDB266" s="402"/>
      <c r="SDC266" s="404"/>
      <c r="SDD266" s="49"/>
      <c r="SDE266" s="49"/>
      <c r="SDF266" s="49"/>
      <c r="SDG266" s="99"/>
      <c r="SDH266" s="98"/>
      <c r="SDI266" s="49"/>
      <c r="SDJ266" s="405"/>
      <c r="SDK266" s="405"/>
      <c r="SDL266" s="277"/>
      <c r="SDM266" s="277"/>
      <c r="SDN266" s="277"/>
      <c r="SDO266" s="277"/>
      <c r="SDP266" s="277"/>
      <c r="SDQ266" s="277"/>
      <c r="SDR266" s="277"/>
      <c r="SDS266" s="277"/>
      <c r="SDT266" s="402"/>
      <c r="SDU266" s="404"/>
      <c r="SDV266" s="49"/>
      <c r="SDW266" s="49"/>
      <c r="SDX266" s="49"/>
      <c r="SDY266" s="99"/>
      <c r="SDZ266" s="98"/>
      <c r="SEA266" s="49"/>
      <c r="SEB266" s="405"/>
      <c r="SEC266" s="405"/>
      <c r="SED266" s="277"/>
      <c r="SEE266" s="277"/>
      <c r="SEF266" s="277"/>
      <c r="SEG266" s="277"/>
      <c r="SEH266" s="277"/>
      <c r="SEI266" s="277"/>
      <c r="SEJ266" s="277"/>
      <c r="SEK266" s="277"/>
      <c r="SEL266" s="402"/>
      <c r="SEM266" s="404"/>
      <c r="SEN266" s="49"/>
      <c r="SEO266" s="49"/>
      <c r="SEP266" s="49"/>
      <c r="SEQ266" s="99"/>
      <c r="SER266" s="98"/>
      <c r="SES266" s="49"/>
      <c r="SET266" s="405"/>
      <c r="SEU266" s="405"/>
      <c r="SEV266" s="277"/>
      <c r="SEW266" s="277"/>
      <c r="SEX266" s="277"/>
      <c r="SEY266" s="277"/>
      <c r="SEZ266" s="277"/>
      <c r="SFA266" s="277"/>
      <c r="SFB266" s="277"/>
      <c r="SFC266" s="277"/>
      <c r="SFD266" s="402"/>
      <c r="SFE266" s="404"/>
      <c r="SFF266" s="49"/>
      <c r="SFG266" s="49"/>
      <c r="SFH266" s="49"/>
      <c r="SFI266" s="99"/>
      <c r="SFJ266" s="98"/>
      <c r="SFK266" s="49"/>
      <c r="SFL266" s="405"/>
      <c r="SFM266" s="405"/>
      <c r="SFN266" s="277"/>
      <c r="SFO266" s="277"/>
      <c r="SFP266" s="277"/>
      <c r="SFQ266" s="277"/>
      <c r="SFR266" s="277"/>
      <c r="SFS266" s="277"/>
      <c r="SFT266" s="277"/>
      <c r="SFU266" s="277"/>
      <c r="SFV266" s="402"/>
      <c r="SFW266" s="404"/>
      <c r="SFX266" s="49"/>
      <c r="SFY266" s="49"/>
      <c r="SFZ266" s="49"/>
      <c r="SGA266" s="99"/>
      <c r="SGB266" s="98"/>
      <c r="SGC266" s="49"/>
      <c r="SGD266" s="405"/>
      <c r="SGE266" s="405"/>
      <c r="SGF266" s="277"/>
      <c r="SGG266" s="277"/>
      <c r="SGH266" s="277"/>
      <c r="SGI266" s="277"/>
      <c r="SGJ266" s="277"/>
      <c r="SGK266" s="277"/>
      <c r="SGL266" s="277"/>
      <c r="SGM266" s="277"/>
      <c r="SGN266" s="402"/>
      <c r="SGO266" s="404"/>
      <c r="SGP266" s="49"/>
      <c r="SGQ266" s="49"/>
      <c r="SGR266" s="49"/>
      <c r="SGS266" s="99"/>
      <c r="SGT266" s="98"/>
      <c r="SGU266" s="49"/>
      <c r="SGV266" s="405"/>
      <c r="SGW266" s="405"/>
      <c r="SGX266" s="277"/>
      <c r="SGY266" s="277"/>
      <c r="SGZ266" s="277"/>
      <c r="SHA266" s="277"/>
      <c r="SHB266" s="277"/>
      <c r="SHC266" s="277"/>
      <c r="SHD266" s="277"/>
      <c r="SHE266" s="277"/>
      <c r="SHF266" s="402"/>
      <c r="SHG266" s="404"/>
      <c r="SHH266" s="49"/>
      <c r="SHI266" s="49"/>
      <c r="SHJ266" s="49"/>
      <c r="SHK266" s="99"/>
      <c r="SHL266" s="98"/>
      <c r="SHM266" s="49"/>
      <c r="SHN266" s="405"/>
      <c r="SHO266" s="405"/>
      <c r="SHP266" s="277"/>
      <c r="SHQ266" s="277"/>
      <c r="SHR266" s="277"/>
      <c r="SHS266" s="277"/>
      <c r="SHT266" s="277"/>
      <c r="SHU266" s="277"/>
      <c r="SHV266" s="277"/>
      <c r="SHW266" s="277"/>
      <c r="SHX266" s="402"/>
      <c r="SHY266" s="404"/>
      <c r="SHZ266" s="49"/>
      <c r="SIA266" s="49"/>
      <c r="SIB266" s="49"/>
      <c r="SIC266" s="99"/>
      <c r="SID266" s="98"/>
      <c r="SIE266" s="49"/>
      <c r="SIF266" s="405"/>
      <c r="SIG266" s="405"/>
      <c r="SIH266" s="277"/>
      <c r="SII266" s="277"/>
      <c r="SIJ266" s="277"/>
      <c r="SIK266" s="277"/>
      <c r="SIL266" s="277"/>
      <c r="SIM266" s="277"/>
      <c r="SIN266" s="277"/>
      <c r="SIO266" s="277"/>
      <c r="SIP266" s="402"/>
      <c r="SIQ266" s="404"/>
      <c r="SIR266" s="49"/>
      <c r="SIS266" s="49"/>
      <c r="SIT266" s="49"/>
      <c r="SIU266" s="99"/>
      <c r="SIV266" s="98"/>
      <c r="SIW266" s="49"/>
      <c r="SIX266" s="405"/>
      <c r="SIY266" s="405"/>
      <c r="SIZ266" s="277"/>
      <c r="SJA266" s="277"/>
      <c r="SJB266" s="277"/>
      <c r="SJC266" s="277"/>
      <c r="SJD266" s="277"/>
      <c r="SJE266" s="277"/>
      <c r="SJF266" s="277"/>
      <c r="SJG266" s="277"/>
      <c r="SJH266" s="402"/>
      <c r="SJI266" s="404"/>
      <c r="SJJ266" s="49"/>
      <c r="SJK266" s="49"/>
      <c r="SJL266" s="49"/>
      <c r="SJM266" s="99"/>
      <c r="SJN266" s="98"/>
      <c r="SJO266" s="49"/>
      <c r="SJP266" s="405"/>
      <c r="SJQ266" s="405"/>
      <c r="SJR266" s="277"/>
      <c r="SJS266" s="277"/>
      <c r="SJT266" s="277"/>
      <c r="SJU266" s="277"/>
      <c r="SJV266" s="277"/>
      <c r="SJW266" s="277"/>
      <c r="SJX266" s="277"/>
      <c r="SJY266" s="277"/>
      <c r="SJZ266" s="402"/>
      <c r="SKA266" s="404"/>
      <c r="SKB266" s="49"/>
      <c r="SKC266" s="49"/>
      <c r="SKD266" s="49"/>
      <c r="SKE266" s="99"/>
      <c r="SKF266" s="98"/>
      <c r="SKG266" s="49"/>
      <c r="SKH266" s="405"/>
      <c r="SKI266" s="405"/>
      <c r="SKJ266" s="277"/>
      <c r="SKK266" s="277"/>
      <c r="SKL266" s="277"/>
      <c r="SKM266" s="277"/>
      <c r="SKN266" s="277"/>
      <c r="SKO266" s="277"/>
      <c r="SKP266" s="277"/>
      <c r="SKQ266" s="277"/>
      <c r="SKR266" s="402"/>
      <c r="SKS266" s="404"/>
      <c r="SKT266" s="49"/>
      <c r="SKU266" s="49"/>
      <c r="SKV266" s="49"/>
      <c r="SKW266" s="99"/>
      <c r="SKX266" s="98"/>
      <c r="SKY266" s="49"/>
      <c r="SKZ266" s="405"/>
      <c r="SLA266" s="405"/>
      <c r="SLB266" s="277"/>
      <c r="SLC266" s="277"/>
      <c r="SLD266" s="277"/>
      <c r="SLE266" s="277"/>
      <c r="SLF266" s="277"/>
      <c r="SLG266" s="277"/>
      <c r="SLH266" s="277"/>
      <c r="SLI266" s="277"/>
      <c r="SLJ266" s="402"/>
      <c r="SLK266" s="404"/>
      <c r="SLL266" s="49"/>
      <c r="SLM266" s="49"/>
      <c r="SLN266" s="49"/>
      <c r="SLO266" s="99"/>
      <c r="SLP266" s="98"/>
      <c r="SLQ266" s="49"/>
      <c r="SLR266" s="405"/>
      <c r="SLS266" s="405"/>
      <c r="SLT266" s="277"/>
      <c r="SLU266" s="277"/>
      <c r="SLV266" s="277"/>
      <c r="SLW266" s="277"/>
      <c r="SLX266" s="277"/>
      <c r="SLY266" s="277"/>
      <c r="SLZ266" s="277"/>
      <c r="SMA266" s="277"/>
      <c r="SMB266" s="402"/>
      <c r="SMC266" s="404"/>
      <c r="SMD266" s="49"/>
      <c r="SME266" s="49"/>
      <c r="SMF266" s="49"/>
      <c r="SMG266" s="99"/>
      <c r="SMH266" s="98"/>
      <c r="SMI266" s="49"/>
      <c r="SMJ266" s="405"/>
      <c r="SMK266" s="405"/>
      <c r="SML266" s="277"/>
      <c r="SMM266" s="277"/>
      <c r="SMN266" s="277"/>
      <c r="SMO266" s="277"/>
      <c r="SMP266" s="277"/>
      <c r="SMQ266" s="277"/>
      <c r="SMR266" s="277"/>
      <c r="SMS266" s="277"/>
      <c r="SMT266" s="402"/>
      <c r="SMU266" s="404"/>
      <c r="SMV266" s="49"/>
      <c r="SMW266" s="49"/>
      <c r="SMX266" s="49"/>
      <c r="SMY266" s="99"/>
      <c r="SMZ266" s="98"/>
      <c r="SNA266" s="49"/>
      <c r="SNB266" s="405"/>
      <c r="SNC266" s="405"/>
      <c r="SND266" s="277"/>
      <c r="SNE266" s="277"/>
      <c r="SNF266" s="277"/>
      <c r="SNG266" s="277"/>
      <c r="SNH266" s="277"/>
      <c r="SNI266" s="277"/>
      <c r="SNJ266" s="277"/>
      <c r="SNK266" s="277"/>
      <c r="SNL266" s="402"/>
      <c r="SNM266" s="404"/>
      <c r="SNN266" s="49"/>
      <c r="SNO266" s="49"/>
      <c r="SNP266" s="49"/>
      <c r="SNQ266" s="99"/>
      <c r="SNR266" s="98"/>
      <c r="SNS266" s="49"/>
      <c r="SNT266" s="405"/>
      <c r="SNU266" s="405"/>
      <c r="SNV266" s="277"/>
      <c r="SNW266" s="277"/>
      <c r="SNX266" s="277"/>
      <c r="SNY266" s="277"/>
      <c r="SNZ266" s="277"/>
      <c r="SOA266" s="277"/>
      <c r="SOB266" s="277"/>
      <c r="SOC266" s="277"/>
      <c r="SOD266" s="402"/>
      <c r="SOE266" s="404"/>
      <c r="SOF266" s="49"/>
      <c r="SOG266" s="49"/>
      <c r="SOH266" s="49"/>
      <c r="SOI266" s="99"/>
      <c r="SOJ266" s="98"/>
      <c r="SOK266" s="49"/>
      <c r="SOL266" s="405"/>
      <c r="SOM266" s="405"/>
      <c r="SON266" s="277"/>
      <c r="SOO266" s="277"/>
      <c r="SOP266" s="277"/>
      <c r="SOQ266" s="277"/>
      <c r="SOR266" s="277"/>
      <c r="SOS266" s="277"/>
      <c r="SOT266" s="277"/>
      <c r="SOU266" s="277"/>
      <c r="SOV266" s="402"/>
      <c r="SOW266" s="404"/>
      <c r="SOX266" s="49"/>
      <c r="SOY266" s="49"/>
      <c r="SOZ266" s="49"/>
      <c r="SPA266" s="99"/>
      <c r="SPB266" s="98"/>
      <c r="SPC266" s="49"/>
      <c r="SPD266" s="405"/>
      <c r="SPE266" s="405"/>
      <c r="SPF266" s="277"/>
      <c r="SPG266" s="277"/>
      <c r="SPH266" s="277"/>
      <c r="SPI266" s="277"/>
      <c r="SPJ266" s="277"/>
      <c r="SPK266" s="277"/>
      <c r="SPL266" s="277"/>
      <c r="SPM266" s="277"/>
      <c r="SPN266" s="402"/>
      <c r="SPO266" s="404"/>
      <c r="SPP266" s="49"/>
      <c r="SPQ266" s="49"/>
      <c r="SPR266" s="49"/>
      <c r="SPS266" s="99"/>
      <c r="SPT266" s="98"/>
      <c r="SPU266" s="49"/>
      <c r="SPV266" s="405"/>
      <c r="SPW266" s="405"/>
      <c r="SPX266" s="277"/>
      <c r="SPY266" s="277"/>
      <c r="SPZ266" s="277"/>
      <c r="SQA266" s="277"/>
      <c r="SQB266" s="277"/>
      <c r="SQC266" s="277"/>
      <c r="SQD266" s="277"/>
      <c r="SQE266" s="277"/>
      <c r="SQF266" s="402"/>
      <c r="SQG266" s="404"/>
      <c r="SQH266" s="49"/>
      <c r="SQI266" s="49"/>
      <c r="SQJ266" s="49"/>
      <c r="SQK266" s="99"/>
      <c r="SQL266" s="98"/>
      <c r="SQM266" s="49"/>
      <c r="SQN266" s="405"/>
      <c r="SQO266" s="405"/>
      <c r="SQP266" s="277"/>
      <c r="SQQ266" s="277"/>
      <c r="SQR266" s="277"/>
      <c r="SQS266" s="277"/>
      <c r="SQT266" s="277"/>
      <c r="SQU266" s="277"/>
      <c r="SQV266" s="277"/>
      <c r="SQW266" s="277"/>
      <c r="SQX266" s="402"/>
      <c r="SQY266" s="404"/>
      <c r="SQZ266" s="49"/>
      <c r="SRA266" s="49"/>
      <c r="SRB266" s="49"/>
      <c r="SRC266" s="99"/>
      <c r="SRD266" s="98"/>
      <c r="SRE266" s="49"/>
      <c r="SRF266" s="405"/>
      <c r="SRG266" s="405"/>
      <c r="SRH266" s="277"/>
      <c r="SRI266" s="277"/>
      <c r="SRJ266" s="277"/>
      <c r="SRK266" s="277"/>
      <c r="SRL266" s="277"/>
      <c r="SRM266" s="277"/>
      <c r="SRN266" s="277"/>
      <c r="SRO266" s="277"/>
      <c r="SRP266" s="402"/>
      <c r="SRQ266" s="404"/>
      <c r="SRR266" s="49"/>
      <c r="SRS266" s="49"/>
      <c r="SRT266" s="49"/>
      <c r="SRU266" s="99"/>
      <c r="SRV266" s="98"/>
      <c r="SRW266" s="49"/>
      <c r="SRX266" s="405"/>
      <c r="SRY266" s="405"/>
      <c r="SRZ266" s="277"/>
      <c r="SSA266" s="277"/>
      <c r="SSB266" s="277"/>
      <c r="SSC266" s="277"/>
      <c r="SSD266" s="277"/>
      <c r="SSE266" s="277"/>
      <c r="SSF266" s="277"/>
      <c r="SSG266" s="277"/>
      <c r="SSH266" s="402"/>
      <c r="SSI266" s="404"/>
      <c r="SSJ266" s="49"/>
      <c r="SSK266" s="49"/>
      <c r="SSL266" s="49"/>
      <c r="SSM266" s="99"/>
      <c r="SSN266" s="98"/>
      <c r="SSO266" s="49"/>
      <c r="SSP266" s="405"/>
      <c r="SSQ266" s="405"/>
      <c r="SSR266" s="277"/>
      <c r="SSS266" s="277"/>
      <c r="SST266" s="277"/>
      <c r="SSU266" s="277"/>
      <c r="SSV266" s="277"/>
      <c r="SSW266" s="277"/>
      <c r="SSX266" s="277"/>
      <c r="SSY266" s="277"/>
      <c r="SSZ266" s="402"/>
      <c r="STA266" s="404"/>
      <c r="STB266" s="49"/>
      <c r="STC266" s="49"/>
      <c r="STD266" s="49"/>
      <c r="STE266" s="99"/>
      <c r="STF266" s="98"/>
      <c r="STG266" s="49"/>
      <c r="STH266" s="405"/>
      <c r="STI266" s="405"/>
      <c r="STJ266" s="277"/>
      <c r="STK266" s="277"/>
      <c r="STL266" s="277"/>
      <c r="STM266" s="277"/>
      <c r="STN266" s="277"/>
      <c r="STO266" s="277"/>
      <c r="STP266" s="277"/>
      <c r="STQ266" s="277"/>
      <c r="STR266" s="402"/>
      <c r="STS266" s="404"/>
      <c r="STT266" s="49"/>
      <c r="STU266" s="49"/>
      <c r="STV266" s="49"/>
      <c r="STW266" s="99"/>
      <c r="STX266" s="98"/>
      <c r="STY266" s="49"/>
      <c r="STZ266" s="405"/>
      <c r="SUA266" s="405"/>
      <c r="SUB266" s="277"/>
      <c r="SUC266" s="277"/>
      <c r="SUD266" s="277"/>
      <c r="SUE266" s="277"/>
      <c r="SUF266" s="277"/>
      <c r="SUG266" s="277"/>
      <c r="SUH266" s="277"/>
      <c r="SUI266" s="277"/>
      <c r="SUJ266" s="402"/>
      <c r="SUK266" s="404"/>
      <c r="SUL266" s="49"/>
      <c r="SUM266" s="49"/>
      <c r="SUN266" s="49"/>
      <c r="SUO266" s="99"/>
      <c r="SUP266" s="98"/>
      <c r="SUQ266" s="49"/>
      <c r="SUR266" s="405"/>
      <c r="SUS266" s="405"/>
      <c r="SUT266" s="277"/>
      <c r="SUU266" s="277"/>
      <c r="SUV266" s="277"/>
      <c r="SUW266" s="277"/>
      <c r="SUX266" s="277"/>
      <c r="SUY266" s="277"/>
      <c r="SUZ266" s="277"/>
      <c r="SVA266" s="277"/>
      <c r="SVB266" s="402"/>
      <c r="SVC266" s="404"/>
      <c r="SVD266" s="49"/>
      <c r="SVE266" s="49"/>
      <c r="SVF266" s="49"/>
      <c r="SVG266" s="99"/>
      <c r="SVH266" s="98"/>
      <c r="SVI266" s="49"/>
      <c r="SVJ266" s="405"/>
      <c r="SVK266" s="405"/>
      <c r="SVL266" s="277"/>
      <c r="SVM266" s="277"/>
      <c r="SVN266" s="277"/>
      <c r="SVO266" s="277"/>
      <c r="SVP266" s="277"/>
      <c r="SVQ266" s="277"/>
      <c r="SVR266" s="277"/>
      <c r="SVS266" s="277"/>
      <c r="SVT266" s="402"/>
      <c r="SVU266" s="404"/>
      <c r="SVV266" s="49"/>
      <c r="SVW266" s="49"/>
      <c r="SVX266" s="49"/>
      <c r="SVY266" s="99"/>
      <c r="SVZ266" s="98"/>
      <c r="SWA266" s="49"/>
      <c r="SWB266" s="405"/>
      <c r="SWC266" s="405"/>
      <c r="SWD266" s="277"/>
      <c r="SWE266" s="277"/>
      <c r="SWF266" s="277"/>
      <c r="SWG266" s="277"/>
      <c r="SWH266" s="277"/>
      <c r="SWI266" s="277"/>
      <c r="SWJ266" s="277"/>
      <c r="SWK266" s="277"/>
      <c r="SWL266" s="402"/>
      <c r="SWM266" s="404"/>
      <c r="SWN266" s="49"/>
      <c r="SWO266" s="49"/>
      <c r="SWP266" s="49"/>
      <c r="SWQ266" s="99"/>
      <c r="SWR266" s="98"/>
      <c r="SWS266" s="49"/>
      <c r="SWT266" s="405"/>
      <c r="SWU266" s="405"/>
      <c r="SWV266" s="277"/>
      <c r="SWW266" s="277"/>
      <c r="SWX266" s="277"/>
      <c r="SWY266" s="277"/>
      <c r="SWZ266" s="277"/>
      <c r="SXA266" s="277"/>
      <c r="SXB266" s="277"/>
      <c r="SXC266" s="277"/>
      <c r="SXD266" s="402"/>
      <c r="SXE266" s="404"/>
      <c r="SXF266" s="49"/>
      <c r="SXG266" s="49"/>
      <c r="SXH266" s="49"/>
      <c r="SXI266" s="99"/>
      <c r="SXJ266" s="98"/>
      <c r="SXK266" s="49"/>
      <c r="SXL266" s="405"/>
      <c r="SXM266" s="405"/>
      <c r="SXN266" s="277"/>
      <c r="SXO266" s="277"/>
      <c r="SXP266" s="277"/>
      <c r="SXQ266" s="277"/>
      <c r="SXR266" s="277"/>
      <c r="SXS266" s="277"/>
      <c r="SXT266" s="277"/>
      <c r="SXU266" s="277"/>
      <c r="SXV266" s="402"/>
      <c r="SXW266" s="404"/>
      <c r="SXX266" s="49"/>
      <c r="SXY266" s="49"/>
      <c r="SXZ266" s="49"/>
      <c r="SYA266" s="99"/>
      <c r="SYB266" s="98"/>
      <c r="SYC266" s="49"/>
      <c r="SYD266" s="405"/>
      <c r="SYE266" s="405"/>
      <c r="SYF266" s="277"/>
      <c r="SYG266" s="277"/>
      <c r="SYH266" s="277"/>
      <c r="SYI266" s="277"/>
      <c r="SYJ266" s="277"/>
      <c r="SYK266" s="277"/>
      <c r="SYL266" s="277"/>
      <c r="SYM266" s="277"/>
      <c r="SYN266" s="402"/>
      <c r="SYO266" s="404"/>
      <c r="SYP266" s="49"/>
      <c r="SYQ266" s="49"/>
      <c r="SYR266" s="49"/>
      <c r="SYS266" s="99"/>
      <c r="SYT266" s="98"/>
      <c r="SYU266" s="49"/>
      <c r="SYV266" s="405"/>
      <c r="SYW266" s="405"/>
      <c r="SYX266" s="277"/>
      <c r="SYY266" s="277"/>
      <c r="SYZ266" s="277"/>
      <c r="SZA266" s="277"/>
      <c r="SZB266" s="277"/>
      <c r="SZC266" s="277"/>
      <c r="SZD266" s="277"/>
      <c r="SZE266" s="277"/>
      <c r="SZF266" s="402"/>
      <c r="SZG266" s="404"/>
      <c r="SZH266" s="49"/>
      <c r="SZI266" s="49"/>
      <c r="SZJ266" s="49"/>
      <c r="SZK266" s="99"/>
      <c r="SZL266" s="98"/>
      <c r="SZM266" s="49"/>
      <c r="SZN266" s="405"/>
      <c r="SZO266" s="405"/>
      <c r="SZP266" s="277"/>
      <c r="SZQ266" s="277"/>
      <c r="SZR266" s="277"/>
      <c r="SZS266" s="277"/>
      <c r="SZT266" s="277"/>
      <c r="SZU266" s="277"/>
      <c r="SZV266" s="277"/>
      <c r="SZW266" s="277"/>
      <c r="SZX266" s="402"/>
      <c r="SZY266" s="404"/>
      <c r="SZZ266" s="49"/>
      <c r="TAA266" s="49"/>
      <c r="TAB266" s="49"/>
      <c r="TAC266" s="99"/>
      <c r="TAD266" s="98"/>
      <c r="TAE266" s="49"/>
      <c r="TAF266" s="405"/>
      <c r="TAG266" s="405"/>
      <c r="TAH266" s="277"/>
      <c r="TAI266" s="277"/>
      <c r="TAJ266" s="277"/>
      <c r="TAK266" s="277"/>
      <c r="TAL266" s="277"/>
      <c r="TAM266" s="277"/>
      <c r="TAN266" s="277"/>
      <c r="TAO266" s="277"/>
      <c r="TAP266" s="402"/>
      <c r="TAQ266" s="404"/>
      <c r="TAR266" s="49"/>
      <c r="TAS266" s="49"/>
      <c r="TAT266" s="49"/>
      <c r="TAU266" s="99"/>
      <c r="TAV266" s="98"/>
      <c r="TAW266" s="49"/>
      <c r="TAX266" s="405"/>
      <c r="TAY266" s="405"/>
      <c r="TAZ266" s="277"/>
      <c r="TBA266" s="277"/>
      <c r="TBB266" s="277"/>
      <c r="TBC266" s="277"/>
      <c r="TBD266" s="277"/>
      <c r="TBE266" s="277"/>
      <c r="TBF266" s="277"/>
      <c r="TBG266" s="277"/>
      <c r="TBH266" s="402"/>
      <c r="TBI266" s="404"/>
      <c r="TBJ266" s="49"/>
      <c r="TBK266" s="49"/>
      <c r="TBL266" s="49"/>
      <c r="TBM266" s="99"/>
      <c r="TBN266" s="98"/>
      <c r="TBO266" s="49"/>
      <c r="TBP266" s="405"/>
      <c r="TBQ266" s="405"/>
      <c r="TBR266" s="277"/>
      <c r="TBS266" s="277"/>
      <c r="TBT266" s="277"/>
      <c r="TBU266" s="277"/>
      <c r="TBV266" s="277"/>
      <c r="TBW266" s="277"/>
      <c r="TBX266" s="277"/>
      <c r="TBY266" s="277"/>
      <c r="TBZ266" s="402"/>
      <c r="TCA266" s="404"/>
      <c r="TCB266" s="49"/>
      <c r="TCC266" s="49"/>
      <c r="TCD266" s="49"/>
      <c r="TCE266" s="99"/>
      <c r="TCF266" s="98"/>
      <c r="TCG266" s="49"/>
      <c r="TCH266" s="405"/>
      <c r="TCI266" s="405"/>
      <c r="TCJ266" s="277"/>
      <c r="TCK266" s="277"/>
      <c r="TCL266" s="277"/>
      <c r="TCM266" s="277"/>
      <c r="TCN266" s="277"/>
      <c r="TCO266" s="277"/>
      <c r="TCP266" s="277"/>
      <c r="TCQ266" s="277"/>
      <c r="TCR266" s="402"/>
      <c r="TCS266" s="404"/>
      <c r="TCT266" s="49"/>
      <c r="TCU266" s="49"/>
      <c r="TCV266" s="49"/>
      <c r="TCW266" s="99"/>
      <c r="TCX266" s="98"/>
      <c r="TCY266" s="49"/>
      <c r="TCZ266" s="405"/>
      <c r="TDA266" s="405"/>
      <c r="TDB266" s="277"/>
      <c r="TDC266" s="277"/>
      <c r="TDD266" s="277"/>
      <c r="TDE266" s="277"/>
      <c r="TDF266" s="277"/>
      <c r="TDG266" s="277"/>
      <c r="TDH266" s="277"/>
      <c r="TDI266" s="277"/>
      <c r="TDJ266" s="402"/>
      <c r="TDK266" s="404"/>
      <c r="TDL266" s="49"/>
      <c r="TDM266" s="49"/>
      <c r="TDN266" s="49"/>
      <c r="TDO266" s="99"/>
      <c r="TDP266" s="98"/>
      <c r="TDQ266" s="49"/>
      <c r="TDR266" s="405"/>
      <c r="TDS266" s="405"/>
      <c r="TDT266" s="277"/>
      <c r="TDU266" s="277"/>
      <c r="TDV266" s="277"/>
      <c r="TDW266" s="277"/>
      <c r="TDX266" s="277"/>
      <c r="TDY266" s="277"/>
      <c r="TDZ266" s="277"/>
      <c r="TEA266" s="277"/>
      <c r="TEB266" s="402"/>
      <c r="TEC266" s="404"/>
      <c r="TED266" s="49"/>
      <c r="TEE266" s="49"/>
      <c r="TEF266" s="49"/>
      <c r="TEG266" s="99"/>
      <c r="TEH266" s="98"/>
      <c r="TEI266" s="49"/>
      <c r="TEJ266" s="405"/>
      <c r="TEK266" s="405"/>
      <c r="TEL266" s="277"/>
      <c r="TEM266" s="277"/>
      <c r="TEN266" s="277"/>
      <c r="TEO266" s="277"/>
      <c r="TEP266" s="277"/>
      <c r="TEQ266" s="277"/>
      <c r="TER266" s="277"/>
      <c r="TES266" s="277"/>
      <c r="TET266" s="402"/>
      <c r="TEU266" s="404"/>
      <c r="TEV266" s="49"/>
      <c r="TEW266" s="49"/>
      <c r="TEX266" s="49"/>
      <c r="TEY266" s="99"/>
      <c r="TEZ266" s="98"/>
      <c r="TFA266" s="49"/>
      <c r="TFB266" s="405"/>
      <c r="TFC266" s="405"/>
      <c r="TFD266" s="277"/>
      <c r="TFE266" s="277"/>
      <c r="TFF266" s="277"/>
      <c r="TFG266" s="277"/>
      <c r="TFH266" s="277"/>
      <c r="TFI266" s="277"/>
      <c r="TFJ266" s="277"/>
      <c r="TFK266" s="277"/>
      <c r="TFL266" s="402"/>
      <c r="TFM266" s="404"/>
      <c r="TFN266" s="49"/>
      <c r="TFO266" s="49"/>
      <c r="TFP266" s="49"/>
      <c r="TFQ266" s="99"/>
      <c r="TFR266" s="98"/>
      <c r="TFS266" s="49"/>
      <c r="TFT266" s="405"/>
      <c r="TFU266" s="405"/>
      <c r="TFV266" s="277"/>
      <c r="TFW266" s="277"/>
      <c r="TFX266" s="277"/>
      <c r="TFY266" s="277"/>
      <c r="TFZ266" s="277"/>
      <c r="TGA266" s="277"/>
      <c r="TGB266" s="277"/>
      <c r="TGC266" s="277"/>
      <c r="TGD266" s="402"/>
      <c r="TGE266" s="404"/>
      <c r="TGF266" s="49"/>
      <c r="TGG266" s="49"/>
      <c r="TGH266" s="49"/>
      <c r="TGI266" s="99"/>
      <c r="TGJ266" s="98"/>
      <c r="TGK266" s="49"/>
      <c r="TGL266" s="405"/>
      <c r="TGM266" s="405"/>
      <c r="TGN266" s="277"/>
      <c r="TGO266" s="277"/>
      <c r="TGP266" s="277"/>
      <c r="TGQ266" s="277"/>
      <c r="TGR266" s="277"/>
      <c r="TGS266" s="277"/>
      <c r="TGT266" s="277"/>
      <c r="TGU266" s="277"/>
      <c r="TGV266" s="402"/>
      <c r="TGW266" s="404"/>
      <c r="TGX266" s="49"/>
      <c r="TGY266" s="49"/>
      <c r="TGZ266" s="49"/>
      <c r="THA266" s="99"/>
      <c r="THB266" s="98"/>
      <c r="THC266" s="49"/>
      <c r="THD266" s="405"/>
      <c r="THE266" s="405"/>
      <c r="THF266" s="277"/>
      <c r="THG266" s="277"/>
      <c r="THH266" s="277"/>
      <c r="THI266" s="277"/>
      <c r="THJ266" s="277"/>
      <c r="THK266" s="277"/>
      <c r="THL266" s="277"/>
      <c r="THM266" s="277"/>
      <c r="THN266" s="402"/>
      <c r="THO266" s="404"/>
      <c r="THP266" s="49"/>
      <c r="THQ266" s="49"/>
      <c r="THR266" s="49"/>
      <c r="THS266" s="99"/>
      <c r="THT266" s="98"/>
      <c r="THU266" s="49"/>
      <c r="THV266" s="405"/>
      <c r="THW266" s="405"/>
      <c r="THX266" s="277"/>
      <c r="THY266" s="277"/>
      <c r="THZ266" s="277"/>
      <c r="TIA266" s="277"/>
      <c r="TIB266" s="277"/>
      <c r="TIC266" s="277"/>
      <c r="TID266" s="277"/>
      <c r="TIE266" s="277"/>
      <c r="TIF266" s="402"/>
      <c r="TIG266" s="404"/>
      <c r="TIH266" s="49"/>
      <c r="TII266" s="49"/>
      <c r="TIJ266" s="49"/>
      <c r="TIK266" s="99"/>
      <c r="TIL266" s="98"/>
      <c r="TIM266" s="49"/>
      <c r="TIN266" s="405"/>
      <c r="TIO266" s="405"/>
      <c r="TIP266" s="277"/>
      <c r="TIQ266" s="277"/>
      <c r="TIR266" s="277"/>
      <c r="TIS266" s="277"/>
      <c r="TIT266" s="277"/>
      <c r="TIU266" s="277"/>
      <c r="TIV266" s="277"/>
      <c r="TIW266" s="277"/>
      <c r="TIX266" s="402"/>
      <c r="TIY266" s="404"/>
      <c r="TIZ266" s="49"/>
      <c r="TJA266" s="49"/>
      <c r="TJB266" s="49"/>
      <c r="TJC266" s="99"/>
      <c r="TJD266" s="98"/>
      <c r="TJE266" s="49"/>
      <c r="TJF266" s="405"/>
      <c r="TJG266" s="405"/>
      <c r="TJH266" s="277"/>
      <c r="TJI266" s="277"/>
      <c r="TJJ266" s="277"/>
      <c r="TJK266" s="277"/>
      <c r="TJL266" s="277"/>
      <c r="TJM266" s="277"/>
      <c r="TJN266" s="277"/>
      <c r="TJO266" s="277"/>
      <c r="TJP266" s="402"/>
      <c r="TJQ266" s="404"/>
      <c r="TJR266" s="49"/>
      <c r="TJS266" s="49"/>
      <c r="TJT266" s="49"/>
      <c r="TJU266" s="99"/>
      <c r="TJV266" s="98"/>
      <c r="TJW266" s="49"/>
      <c r="TJX266" s="405"/>
      <c r="TJY266" s="405"/>
      <c r="TJZ266" s="277"/>
      <c r="TKA266" s="277"/>
      <c r="TKB266" s="277"/>
      <c r="TKC266" s="277"/>
      <c r="TKD266" s="277"/>
      <c r="TKE266" s="277"/>
      <c r="TKF266" s="277"/>
      <c r="TKG266" s="277"/>
      <c r="TKH266" s="402"/>
      <c r="TKI266" s="404"/>
      <c r="TKJ266" s="49"/>
      <c r="TKK266" s="49"/>
      <c r="TKL266" s="49"/>
      <c r="TKM266" s="99"/>
      <c r="TKN266" s="98"/>
      <c r="TKO266" s="49"/>
      <c r="TKP266" s="405"/>
      <c r="TKQ266" s="405"/>
      <c r="TKR266" s="277"/>
      <c r="TKS266" s="277"/>
      <c r="TKT266" s="277"/>
      <c r="TKU266" s="277"/>
      <c r="TKV266" s="277"/>
      <c r="TKW266" s="277"/>
      <c r="TKX266" s="277"/>
      <c r="TKY266" s="277"/>
      <c r="TKZ266" s="402"/>
      <c r="TLA266" s="404"/>
      <c r="TLB266" s="49"/>
      <c r="TLC266" s="49"/>
      <c r="TLD266" s="49"/>
      <c r="TLE266" s="99"/>
      <c r="TLF266" s="98"/>
      <c r="TLG266" s="49"/>
      <c r="TLH266" s="405"/>
      <c r="TLI266" s="405"/>
      <c r="TLJ266" s="277"/>
      <c r="TLK266" s="277"/>
      <c r="TLL266" s="277"/>
      <c r="TLM266" s="277"/>
      <c r="TLN266" s="277"/>
      <c r="TLO266" s="277"/>
      <c r="TLP266" s="277"/>
      <c r="TLQ266" s="277"/>
      <c r="TLR266" s="402"/>
      <c r="TLS266" s="404"/>
      <c r="TLT266" s="49"/>
      <c r="TLU266" s="49"/>
      <c r="TLV266" s="49"/>
      <c r="TLW266" s="99"/>
      <c r="TLX266" s="98"/>
      <c r="TLY266" s="49"/>
      <c r="TLZ266" s="405"/>
      <c r="TMA266" s="405"/>
      <c r="TMB266" s="277"/>
      <c r="TMC266" s="277"/>
      <c r="TMD266" s="277"/>
      <c r="TME266" s="277"/>
      <c r="TMF266" s="277"/>
      <c r="TMG266" s="277"/>
      <c r="TMH266" s="277"/>
      <c r="TMI266" s="277"/>
      <c r="TMJ266" s="402"/>
      <c r="TMK266" s="404"/>
      <c r="TML266" s="49"/>
      <c r="TMM266" s="49"/>
      <c r="TMN266" s="49"/>
      <c r="TMO266" s="99"/>
      <c r="TMP266" s="98"/>
      <c r="TMQ266" s="49"/>
      <c r="TMR266" s="405"/>
      <c r="TMS266" s="405"/>
      <c r="TMT266" s="277"/>
      <c r="TMU266" s="277"/>
      <c r="TMV266" s="277"/>
      <c r="TMW266" s="277"/>
      <c r="TMX266" s="277"/>
      <c r="TMY266" s="277"/>
      <c r="TMZ266" s="277"/>
      <c r="TNA266" s="277"/>
      <c r="TNB266" s="402"/>
      <c r="TNC266" s="404"/>
      <c r="TND266" s="49"/>
      <c r="TNE266" s="49"/>
      <c r="TNF266" s="49"/>
      <c r="TNG266" s="99"/>
      <c r="TNH266" s="98"/>
      <c r="TNI266" s="49"/>
      <c r="TNJ266" s="405"/>
      <c r="TNK266" s="405"/>
      <c r="TNL266" s="277"/>
      <c r="TNM266" s="277"/>
      <c r="TNN266" s="277"/>
      <c r="TNO266" s="277"/>
      <c r="TNP266" s="277"/>
      <c r="TNQ266" s="277"/>
      <c r="TNR266" s="277"/>
      <c r="TNS266" s="277"/>
      <c r="TNT266" s="402"/>
      <c r="TNU266" s="404"/>
      <c r="TNV266" s="49"/>
      <c r="TNW266" s="49"/>
      <c r="TNX266" s="49"/>
      <c r="TNY266" s="99"/>
      <c r="TNZ266" s="98"/>
      <c r="TOA266" s="49"/>
      <c r="TOB266" s="405"/>
      <c r="TOC266" s="405"/>
      <c r="TOD266" s="277"/>
      <c r="TOE266" s="277"/>
      <c r="TOF266" s="277"/>
      <c r="TOG266" s="277"/>
      <c r="TOH266" s="277"/>
      <c r="TOI266" s="277"/>
      <c r="TOJ266" s="277"/>
      <c r="TOK266" s="277"/>
      <c r="TOL266" s="402"/>
      <c r="TOM266" s="404"/>
      <c r="TON266" s="49"/>
      <c r="TOO266" s="49"/>
      <c r="TOP266" s="49"/>
      <c r="TOQ266" s="99"/>
      <c r="TOR266" s="98"/>
      <c r="TOS266" s="49"/>
      <c r="TOT266" s="405"/>
      <c r="TOU266" s="405"/>
      <c r="TOV266" s="277"/>
      <c r="TOW266" s="277"/>
      <c r="TOX266" s="277"/>
      <c r="TOY266" s="277"/>
      <c r="TOZ266" s="277"/>
      <c r="TPA266" s="277"/>
      <c r="TPB266" s="277"/>
      <c r="TPC266" s="277"/>
      <c r="TPD266" s="402"/>
      <c r="TPE266" s="404"/>
      <c r="TPF266" s="49"/>
      <c r="TPG266" s="49"/>
      <c r="TPH266" s="49"/>
      <c r="TPI266" s="99"/>
      <c r="TPJ266" s="98"/>
      <c r="TPK266" s="49"/>
      <c r="TPL266" s="405"/>
      <c r="TPM266" s="405"/>
      <c r="TPN266" s="277"/>
      <c r="TPO266" s="277"/>
      <c r="TPP266" s="277"/>
      <c r="TPQ266" s="277"/>
      <c r="TPR266" s="277"/>
      <c r="TPS266" s="277"/>
      <c r="TPT266" s="277"/>
      <c r="TPU266" s="277"/>
      <c r="TPV266" s="402"/>
      <c r="TPW266" s="404"/>
      <c r="TPX266" s="49"/>
      <c r="TPY266" s="49"/>
      <c r="TPZ266" s="49"/>
      <c r="TQA266" s="99"/>
      <c r="TQB266" s="98"/>
      <c r="TQC266" s="49"/>
      <c r="TQD266" s="405"/>
      <c r="TQE266" s="405"/>
      <c r="TQF266" s="277"/>
      <c r="TQG266" s="277"/>
      <c r="TQH266" s="277"/>
      <c r="TQI266" s="277"/>
      <c r="TQJ266" s="277"/>
      <c r="TQK266" s="277"/>
      <c r="TQL266" s="277"/>
      <c r="TQM266" s="277"/>
      <c r="TQN266" s="402"/>
      <c r="TQO266" s="404"/>
      <c r="TQP266" s="49"/>
      <c r="TQQ266" s="49"/>
      <c r="TQR266" s="49"/>
      <c r="TQS266" s="99"/>
      <c r="TQT266" s="98"/>
      <c r="TQU266" s="49"/>
      <c r="TQV266" s="405"/>
      <c r="TQW266" s="405"/>
      <c r="TQX266" s="277"/>
      <c r="TQY266" s="277"/>
      <c r="TQZ266" s="277"/>
      <c r="TRA266" s="277"/>
      <c r="TRB266" s="277"/>
      <c r="TRC266" s="277"/>
      <c r="TRD266" s="277"/>
      <c r="TRE266" s="277"/>
      <c r="TRF266" s="402"/>
      <c r="TRG266" s="404"/>
      <c r="TRH266" s="49"/>
      <c r="TRI266" s="49"/>
      <c r="TRJ266" s="49"/>
      <c r="TRK266" s="99"/>
      <c r="TRL266" s="98"/>
      <c r="TRM266" s="49"/>
      <c r="TRN266" s="405"/>
      <c r="TRO266" s="405"/>
      <c r="TRP266" s="277"/>
      <c r="TRQ266" s="277"/>
      <c r="TRR266" s="277"/>
      <c r="TRS266" s="277"/>
      <c r="TRT266" s="277"/>
      <c r="TRU266" s="277"/>
      <c r="TRV266" s="277"/>
      <c r="TRW266" s="277"/>
      <c r="TRX266" s="402"/>
      <c r="TRY266" s="404"/>
      <c r="TRZ266" s="49"/>
      <c r="TSA266" s="49"/>
      <c r="TSB266" s="49"/>
      <c r="TSC266" s="99"/>
      <c r="TSD266" s="98"/>
      <c r="TSE266" s="49"/>
      <c r="TSF266" s="405"/>
      <c r="TSG266" s="405"/>
      <c r="TSH266" s="277"/>
      <c r="TSI266" s="277"/>
      <c r="TSJ266" s="277"/>
      <c r="TSK266" s="277"/>
      <c r="TSL266" s="277"/>
      <c r="TSM266" s="277"/>
      <c r="TSN266" s="277"/>
      <c r="TSO266" s="277"/>
      <c r="TSP266" s="402"/>
      <c r="TSQ266" s="404"/>
      <c r="TSR266" s="49"/>
      <c r="TSS266" s="49"/>
      <c r="TST266" s="49"/>
      <c r="TSU266" s="99"/>
      <c r="TSV266" s="98"/>
      <c r="TSW266" s="49"/>
      <c r="TSX266" s="405"/>
      <c r="TSY266" s="405"/>
      <c r="TSZ266" s="277"/>
      <c r="TTA266" s="277"/>
      <c r="TTB266" s="277"/>
      <c r="TTC266" s="277"/>
      <c r="TTD266" s="277"/>
      <c r="TTE266" s="277"/>
      <c r="TTF266" s="277"/>
      <c r="TTG266" s="277"/>
      <c r="TTH266" s="402"/>
      <c r="TTI266" s="404"/>
      <c r="TTJ266" s="49"/>
      <c r="TTK266" s="49"/>
      <c r="TTL266" s="49"/>
      <c r="TTM266" s="99"/>
      <c r="TTN266" s="98"/>
      <c r="TTO266" s="49"/>
      <c r="TTP266" s="405"/>
      <c r="TTQ266" s="405"/>
      <c r="TTR266" s="277"/>
      <c r="TTS266" s="277"/>
      <c r="TTT266" s="277"/>
      <c r="TTU266" s="277"/>
      <c r="TTV266" s="277"/>
      <c r="TTW266" s="277"/>
      <c r="TTX266" s="277"/>
      <c r="TTY266" s="277"/>
      <c r="TTZ266" s="402"/>
      <c r="TUA266" s="404"/>
      <c r="TUB266" s="49"/>
      <c r="TUC266" s="49"/>
      <c r="TUD266" s="49"/>
      <c r="TUE266" s="99"/>
      <c r="TUF266" s="98"/>
      <c r="TUG266" s="49"/>
      <c r="TUH266" s="405"/>
      <c r="TUI266" s="405"/>
      <c r="TUJ266" s="277"/>
      <c r="TUK266" s="277"/>
      <c r="TUL266" s="277"/>
      <c r="TUM266" s="277"/>
      <c r="TUN266" s="277"/>
      <c r="TUO266" s="277"/>
      <c r="TUP266" s="277"/>
      <c r="TUQ266" s="277"/>
      <c r="TUR266" s="402"/>
      <c r="TUS266" s="404"/>
      <c r="TUT266" s="49"/>
      <c r="TUU266" s="49"/>
      <c r="TUV266" s="49"/>
      <c r="TUW266" s="99"/>
      <c r="TUX266" s="98"/>
      <c r="TUY266" s="49"/>
      <c r="TUZ266" s="405"/>
      <c r="TVA266" s="405"/>
      <c r="TVB266" s="277"/>
      <c r="TVC266" s="277"/>
      <c r="TVD266" s="277"/>
      <c r="TVE266" s="277"/>
      <c r="TVF266" s="277"/>
      <c r="TVG266" s="277"/>
      <c r="TVH266" s="277"/>
      <c r="TVI266" s="277"/>
      <c r="TVJ266" s="402"/>
      <c r="TVK266" s="404"/>
      <c r="TVL266" s="49"/>
      <c r="TVM266" s="49"/>
      <c r="TVN266" s="49"/>
      <c r="TVO266" s="99"/>
      <c r="TVP266" s="98"/>
      <c r="TVQ266" s="49"/>
      <c r="TVR266" s="405"/>
      <c r="TVS266" s="405"/>
      <c r="TVT266" s="277"/>
      <c r="TVU266" s="277"/>
      <c r="TVV266" s="277"/>
      <c r="TVW266" s="277"/>
      <c r="TVX266" s="277"/>
      <c r="TVY266" s="277"/>
      <c r="TVZ266" s="277"/>
      <c r="TWA266" s="277"/>
      <c r="TWB266" s="402"/>
      <c r="TWC266" s="404"/>
      <c r="TWD266" s="49"/>
      <c r="TWE266" s="49"/>
      <c r="TWF266" s="49"/>
      <c r="TWG266" s="99"/>
      <c r="TWH266" s="98"/>
      <c r="TWI266" s="49"/>
      <c r="TWJ266" s="405"/>
      <c r="TWK266" s="405"/>
      <c r="TWL266" s="277"/>
      <c r="TWM266" s="277"/>
      <c r="TWN266" s="277"/>
      <c r="TWO266" s="277"/>
      <c r="TWP266" s="277"/>
      <c r="TWQ266" s="277"/>
      <c r="TWR266" s="277"/>
      <c r="TWS266" s="277"/>
      <c r="TWT266" s="402"/>
      <c r="TWU266" s="404"/>
      <c r="TWV266" s="49"/>
      <c r="TWW266" s="49"/>
      <c r="TWX266" s="49"/>
      <c r="TWY266" s="99"/>
      <c r="TWZ266" s="98"/>
      <c r="TXA266" s="49"/>
      <c r="TXB266" s="405"/>
      <c r="TXC266" s="405"/>
      <c r="TXD266" s="277"/>
      <c r="TXE266" s="277"/>
      <c r="TXF266" s="277"/>
      <c r="TXG266" s="277"/>
      <c r="TXH266" s="277"/>
      <c r="TXI266" s="277"/>
      <c r="TXJ266" s="277"/>
      <c r="TXK266" s="277"/>
      <c r="TXL266" s="402"/>
      <c r="TXM266" s="404"/>
      <c r="TXN266" s="49"/>
      <c r="TXO266" s="49"/>
      <c r="TXP266" s="49"/>
      <c r="TXQ266" s="99"/>
      <c r="TXR266" s="98"/>
      <c r="TXS266" s="49"/>
      <c r="TXT266" s="405"/>
      <c r="TXU266" s="405"/>
      <c r="TXV266" s="277"/>
      <c r="TXW266" s="277"/>
      <c r="TXX266" s="277"/>
      <c r="TXY266" s="277"/>
      <c r="TXZ266" s="277"/>
      <c r="TYA266" s="277"/>
      <c r="TYB266" s="277"/>
      <c r="TYC266" s="277"/>
      <c r="TYD266" s="402"/>
      <c r="TYE266" s="404"/>
      <c r="TYF266" s="49"/>
      <c r="TYG266" s="49"/>
      <c r="TYH266" s="49"/>
      <c r="TYI266" s="99"/>
      <c r="TYJ266" s="98"/>
      <c r="TYK266" s="49"/>
      <c r="TYL266" s="405"/>
      <c r="TYM266" s="405"/>
      <c r="TYN266" s="277"/>
      <c r="TYO266" s="277"/>
      <c r="TYP266" s="277"/>
      <c r="TYQ266" s="277"/>
      <c r="TYR266" s="277"/>
      <c r="TYS266" s="277"/>
      <c r="TYT266" s="277"/>
      <c r="TYU266" s="277"/>
      <c r="TYV266" s="402"/>
      <c r="TYW266" s="404"/>
      <c r="TYX266" s="49"/>
      <c r="TYY266" s="49"/>
      <c r="TYZ266" s="49"/>
      <c r="TZA266" s="99"/>
      <c r="TZB266" s="98"/>
      <c r="TZC266" s="49"/>
      <c r="TZD266" s="405"/>
      <c r="TZE266" s="405"/>
      <c r="TZF266" s="277"/>
      <c r="TZG266" s="277"/>
      <c r="TZH266" s="277"/>
      <c r="TZI266" s="277"/>
      <c r="TZJ266" s="277"/>
      <c r="TZK266" s="277"/>
      <c r="TZL266" s="277"/>
      <c r="TZM266" s="277"/>
      <c r="TZN266" s="402"/>
      <c r="TZO266" s="404"/>
      <c r="TZP266" s="49"/>
      <c r="TZQ266" s="49"/>
      <c r="TZR266" s="49"/>
      <c r="TZS266" s="99"/>
      <c r="TZT266" s="98"/>
      <c r="TZU266" s="49"/>
      <c r="TZV266" s="405"/>
      <c r="TZW266" s="405"/>
      <c r="TZX266" s="277"/>
      <c r="TZY266" s="277"/>
      <c r="TZZ266" s="277"/>
      <c r="UAA266" s="277"/>
      <c r="UAB266" s="277"/>
      <c r="UAC266" s="277"/>
      <c r="UAD266" s="277"/>
      <c r="UAE266" s="277"/>
      <c r="UAF266" s="402"/>
      <c r="UAG266" s="404"/>
      <c r="UAH266" s="49"/>
      <c r="UAI266" s="49"/>
      <c r="UAJ266" s="49"/>
      <c r="UAK266" s="99"/>
      <c r="UAL266" s="98"/>
      <c r="UAM266" s="49"/>
      <c r="UAN266" s="405"/>
      <c r="UAO266" s="405"/>
      <c r="UAP266" s="277"/>
      <c r="UAQ266" s="277"/>
      <c r="UAR266" s="277"/>
      <c r="UAS266" s="277"/>
      <c r="UAT266" s="277"/>
      <c r="UAU266" s="277"/>
      <c r="UAV266" s="277"/>
      <c r="UAW266" s="277"/>
      <c r="UAX266" s="402"/>
      <c r="UAY266" s="404"/>
      <c r="UAZ266" s="49"/>
      <c r="UBA266" s="49"/>
      <c r="UBB266" s="49"/>
      <c r="UBC266" s="99"/>
      <c r="UBD266" s="98"/>
      <c r="UBE266" s="49"/>
      <c r="UBF266" s="405"/>
      <c r="UBG266" s="405"/>
      <c r="UBH266" s="277"/>
      <c r="UBI266" s="277"/>
      <c r="UBJ266" s="277"/>
      <c r="UBK266" s="277"/>
      <c r="UBL266" s="277"/>
      <c r="UBM266" s="277"/>
      <c r="UBN266" s="277"/>
      <c r="UBO266" s="277"/>
      <c r="UBP266" s="402"/>
      <c r="UBQ266" s="404"/>
      <c r="UBR266" s="49"/>
      <c r="UBS266" s="49"/>
      <c r="UBT266" s="49"/>
      <c r="UBU266" s="99"/>
      <c r="UBV266" s="98"/>
      <c r="UBW266" s="49"/>
      <c r="UBX266" s="405"/>
      <c r="UBY266" s="405"/>
      <c r="UBZ266" s="277"/>
      <c r="UCA266" s="277"/>
      <c r="UCB266" s="277"/>
      <c r="UCC266" s="277"/>
      <c r="UCD266" s="277"/>
      <c r="UCE266" s="277"/>
      <c r="UCF266" s="277"/>
      <c r="UCG266" s="277"/>
      <c r="UCH266" s="402"/>
      <c r="UCI266" s="404"/>
      <c r="UCJ266" s="49"/>
      <c r="UCK266" s="49"/>
      <c r="UCL266" s="49"/>
      <c r="UCM266" s="99"/>
      <c r="UCN266" s="98"/>
      <c r="UCO266" s="49"/>
      <c r="UCP266" s="405"/>
      <c r="UCQ266" s="405"/>
      <c r="UCR266" s="277"/>
      <c r="UCS266" s="277"/>
      <c r="UCT266" s="277"/>
      <c r="UCU266" s="277"/>
      <c r="UCV266" s="277"/>
      <c r="UCW266" s="277"/>
      <c r="UCX266" s="277"/>
      <c r="UCY266" s="277"/>
      <c r="UCZ266" s="402"/>
      <c r="UDA266" s="404"/>
      <c r="UDB266" s="49"/>
      <c r="UDC266" s="49"/>
      <c r="UDD266" s="49"/>
      <c r="UDE266" s="99"/>
      <c r="UDF266" s="98"/>
      <c r="UDG266" s="49"/>
      <c r="UDH266" s="405"/>
      <c r="UDI266" s="405"/>
      <c r="UDJ266" s="277"/>
      <c r="UDK266" s="277"/>
      <c r="UDL266" s="277"/>
      <c r="UDM266" s="277"/>
      <c r="UDN266" s="277"/>
      <c r="UDO266" s="277"/>
      <c r="UDP266" s="277"/>
      <c r="UDQ266" s="277"/>
      <c r="UDR266" s="402"/>
      <c r="UDS266" s="404"/>
      <c r="UDT266" s="49"/>
      <c r="UDU266" s="49"/>
      <c r="UDV266" s="49"/>
      <c r="UDW266" s="99"/>
      <c r="UDX266" s="98"/>
      <c r="UDY266" s="49"/>
      <c r="UDZ266" s="405"/>
      <c r="UEA266" s="405"/>
      <c r="UEB266" s="277"/>
      <c r="UEC266" s="277"/>
      <c r="UED266" s="277"/>
      <c r="UEE266" s="277"/>
      <c r="UEF266" s="277"/>
      <c r="UEG266" s="277"/>
      <c r="UEH266" s="277"/>
      <c r="UEI266" s="277"/>
      <c r="UEJ266" s="402"/>
      <c r="UEK266" s="404"/>
      <c r="UEL266" s="49"/>
      <c r="UEM266" s="49"/>
      <c r="UEN266" s="49"/>
      <c r="UEO266" s="99"/>
      <c r="UEP266" s="98"/>
      <c r="UEQ266" s="49"/>
      <c r="UER266" s="405"/>
      <c r="UES266" s="405"/>
      <c r="UET266" s="277"/>
      <c r="UEU266" s="277"/>
      <c r="UEV266" s="277"/>
      <c r="UEW266" s="277"/>
      <c r="UEX266" s="277"/>
      <c r="UEY266" s="277"/>
      <c r="UEZ266" s="277"/>
      <c r="UFA266" s="277"/>
      <c r="UFB266" s="402"/>
      <c r="UFC266" s="404"/>
      <c r="UFD266" s="49"/>
      <c r="UFE266" s="49"/>
      <c r="UFF266" s="49"/>
      <c r="UFG266" s="99"/>
      <c r="UFH266" s="98"/>
      <c r="UFI266" s="49"/>
      <c r="UFJ266" s="405"/>
      <c r="UFK266" s="405"/>
      <c r="UFL266" s="277"/>
      <c r="UFM266" s="277"/>
      <c r="UFN266" s="277"/>
      <c r="UFO266" s="277"/>
      <c r="UFP266" s="277"/>
      <c r="UFQ266" s="277"/>
      <c r="UFR266" s="277"/>
      <c r="UFS266" s="277"/>
      <c r="UFT266" s="402"/>
      <c r="UFU266" s="404"/>
      <c r="UFV266" s="49"/>
      <c r="UFW266" s="49"/>
      <c r="UFX266" s="49"/>
      <c r="UFY266" s="99"/>
      <c r="UFZ266" s="98"/>
      <c r="UGA266" s="49"/>
      <c r="UGB266" s="405"/>
      <c r="UGC266" s="405"/>
      <c r="UGD266" s="277"/>
      <c r="UGE266" s="277"/>
      <c r="UGF266" s="277"/>
      <c r="UGG266" s="277"/>
      <c r="UGH266" s="277"/>
      <c r="UGI266" s="277"/>
      <c r="UGJ266" s="277"/>
      <c r="UGK266" s="277"/>
      <c r="UGL266" s="402"/>
      <c r="UGM266" s="404"/>
      <c r="UGN266" s="49"/>
      <c r="UGO266" s="49"/>
      <c r="UGP266" s="49"/>
      <c r="UGQ266" s="99"/>
      <c r="UGR266" s="98"/>
      <c r="UGS266" s="49"/>
      <c r="UGT266" s="405"/>
      <c r="UGU266" s="405"/>
      <c r="UGV266" s="277"/>
      <c r="UGW266" s="277"/>
      <c r="UGX266" s="277"/>
      <c r="UGY266" s="277"/>
      <c r="UGZ266" s="277"/>
      <c r="UHA266" s="277"/>
      <c r="UHB266" s="277"/>
      <c r="UHC266" s="277"/>
      <c r="UHD266" s="402"/>
      <c r="UHE266" s="404"/>
      <c r="UHF266" s="49"/>
      <c r="UHG266" s="49"/>
      <c r="UHH266" s="49"/>
      <c r="UHI266" s="99"/>
      <c r="UHJ266" s="98"/>
      <c r="UHK266" s="49"/>
      <c r="UHL266" s="405"/>
      <c r="UHM266" s="405"/>
      <c r="UHN266" s="277"/>
      <c r="UHO266" s="277"/>
      <c r="UHP266" s="277"/>
      <c r="UHQ266" s="277"/>
      <c r="UHR266" s="277"/>
      <c r="UHS266" s="277"/>
      <c r="UHT266" s="277"/>
      <c r="UHU266" s="277"/>
      <c r="UHV266" s="402"/>
      <c r="UHW266" s="404"/>
      <c r="UHX266" s="49"/>
      <c r="UHY266" s="49"/>
      <c r="UHZ266" s="49"/>
      <c r="UIA266" s="99"/>
      <c r="UIB266" s="98"/>
      <c r="UIC266" s="49"/>
      <c r="UID266" s="405"/>
      <c r="UIE266" s="405"/>
      <c r="UIF266" s="277"/>
      <c r="UIG266" s="277"/>
      <c r="UIH266" s="277"/>
      <c r="UII266" s="277"/>
      <c r="UIJ266" s="277"/>
      <c r="UIK266" s="277"/>
      <c r="UIL266" s="277"/>
      <c r="UIM266" s="277"/>
      <c r="UIN266" s="402"/>
      <c r="UIO266" s="404"/>
      <c r="UIP266" s="49"/>
      <c r="UIQ266" s="49"/>
      <c r="UIR266" s="49"/>
      <c r="UIS266" s="99"/>
      <c r="UIT266" s="98"/>
      <c r="UIU266" s="49"/>
      <c r="UIV266" s="405"/>
      <c r="UIW266" s="405"/>
      <c r="UIX266" s="277"/>
      <c r="UIY266" s="277"/>
      <c r="UIZ266" s="277"/>
      <c r="UJA266" s="277"/>
      <c r="UJB266" s="277"/>
      <c r="UJC266" s="277"/>
      <c r="UJD266" s="277"/>
      <c r="UJE266" s="277"/>
      <c r="UJF266" s="402"/>
      <c r="UJG266" s="404"/>
      <c r="UJH266" s="49"/>
      <c r="UJI266" s="49"/>
      <c r="UJJ266" s="49"/>
      <c r="UJK266" s="99"/>
      <c r="UJL266" s="98"/>
      <c r="UJM266" s="49"/>
      <c r="UJN266" s="405"/>
      <c r="UJO266" s="405"/>
      <c r="UJP266" s="277"/>
      <c r="UJQ266" s="277"/>
      <c r="UJR266" s="277"/>
      <c r="UJS266" s="277"/>
      <c r="UJT266" s="277"/>
      <c r="UJU266" s="277"/>
      <c r="UJV266" s="277"/>
      <c r="UJW266" s="277"/>
      <c r="UJX266" s="402"/>
      <c r="UJY266" s="404"/>
      <c r="UJZ266" s="49"/>
      <c r="UKA266" s="49"/>
      <c r="UKB266" s="49"/>
      <c r="UKC266" s="99"/>
      <c r="UKD266" s="98"/>
      <c r="UKE266" s="49"/>
      <c r="UKF266" s="405"/>
      <c r="UKG266" s="405"/>
      <c r="UKH266" s="277"/>
      <c r="UKI266" s="277"/>
      <c r="UKJ266" s="277"/>
      <c r="UKK266" s="277"/>
      <c r="UKL266" s="277"/>
      <c r="UKM266" s="277"/>
      <c r="UKN266" s="277"/>
      <c r="UKO266" s="277"/>
      <c r="UKP266" s="402"/>
      <c r="UKQ266" s="404"/>
      <c r="UKR266" s="49"/>
      <c r="UKS266" s="49"/>
      <c r="UKT266" s="49"/>
      <c r="UKU266" s="99"/>
      <c r="UKV266" s="98"/>
      <c r="UKW266" s="49"/>
      <c r="UKX266" s="405"/>
      <c r="UKY266" s="405"/>
      <c r="UKZ266" s="277"/>
      <c r="ULA266" s="277"/>
      <c r="ULB266" s="277"/>
      <c r="ULC266" s="277"/>
      <c r="ULD266" s="277"/>
      <c r="ULE266" s="277"/>
      <c r="ULF266" s="277"/>
      <c r="ULG266" s="277"/>
      <c r="ULH266" s="402"/>
      <c r="ULI266" s="404"/>
      <c r="ULJ266" s="49"/>
      <c r="ULK266" s="49"/>
      <c r="ULL266" s="49"/>
      <c r="ULM266" s="99"/>
      <c r="ULN266" s="98"/>
      <c r="ULO266" s="49"/>
      <c r="ULP266" s="405"/>
      <c r="ULQ266" s="405"/>
      <c r="ULR266" s="277"/>
      <c r="ULS266" s="277"/>
      <c r="ULT266" s="277"/>
      <c r="ULU266" s="277"/>
      <c r="ULV266" s="277"/>
      <c r="ULW266" s="277"/>
      <c r="ULX266" s="277"/>
      <c r="ULY266" s="277"/>
      <c r="ULZ266" s="402"/>
      <c r="UMA266" s="404"/>
      <c r="UMB266" s="49"/>
      <c r="UMC266" s="49"/>
      <c r="UMD266" s="49"/>
      <c r="UME266" s="99"/>
      <c r="UMF266" s="98"/>
      <c r="UMG266" s="49"/>
      <c r="UMH266" s="405"/>
      <c r="UMI266" s="405"/>
      <c r="UMJ266" s="277"/>
      <c r="UMK266" s="277"/>
      <c r="UML266" s="277"/>
      <c r="UMM266" s="277"/>
      <c r="UMN266" s="277"/>
      <c r="UMO266" s="277"/>
      <c r="UMP266" s="277"/>
      <c r="UMQ266" s="277"/>
      <c r="UMR266" s="402"/>
      <c r="UMS266" s="404"/>
      <c r="UMT266" s="49"/>
      <c r="UMU266" s="49"/>
      <c r="UMV266" s="49"/>
      <c r="UMW266" s="99"/>
      <c r="UMX266" s="98"/>
      <c r="UMY266" s="49"/>
      <c r="UMZ266" s="405"/>
      <c r="UNA266" s="405"/>
      <c r="UNB266" s="277"/>
      <c r="UNC266" s="277"/>
      <c r="UND266" s="277"/>
      <c r="UNE266" s="277"/>
      <c r="UNF266" s="277"/>
      <c r="UNG266" s="277"/>
      <c r="UNH266" s="277"/>
      <c r="UNI266" s="277"/>
      <c r="UNJ266" s="402"/>
      <c r="UNK266" s="404"/>
      <c r="UNL266" s="49"/>
      <c r="UNM266" s="49"/>
      <c r="UNN266" s="49"/>
      <c r="UNO266" s="99"/>
      <c r="UNP266" s="98"/>
      <c r="UNQ266" s="49"/>
      <c r="UNR266" s="405"/>
      <c r="UNS266" s="405"/>
      <c r="UNT266" s="277"/>
      <c r="UNU266" s="277"/>
      <c r="UNV266" s="277"/>
      <c r="UNW266" s="277"/>
      <c r="UNX266" s="277"/>
      <c r="UNY266" s="277"/>
      <c r="UNZ266" s="277"/>
      <c r="UOA266" s="277"/>
      <c r="UOB266" s="402"/>
      <c r="UOC266" s="404"/>
      <c r="UOD266" s="49"/>
      <c r="UOE266" s="49"/>
      <c r="UOF266" s="49"/>
      <c r="UOG266" s="99"/>
      <c r="UOH266" s="98"/>
      <c r="UOI266" s="49"/>
      <c r="UOJ266" s="405"/>
      <c r="UOK266" s="405"/>
      <c r="UOL266" s="277"/>
      <c r="UOM266" s="277"/>
      <c r="UON266" s="277"/>
      <c r="UOO266" s="277"/>
      <c r="UOP266" s="277"/>
      <c r="UOQ266" s="277"/>
      <c r="UOR266" s="277"/>
      <c r="UOS266" s="277"/>
      <c r="UOT266" s="402"/>
      <c r="UOU266" s="404"/>
      <c r="UOV266" s="49"/>
      <c r="UOW266" s="49"/>
      <c r="UOX266" s="49"/>
      <c r="UOY266" s="99"/>
      <c r="UOZ266" s="98"/>
      <c r="UPA266" s="49"/>
      <c r="UPB266" s="405"/>
      <c r="UPC266" s="405"/>
      <c r="UPD266" s="277"/>
      <c r="UPE266" s="277"/>
      <c r="UPF266" s="277"/>
      <c r="UPG266" s="277"/>
      <c r="UPH266" s="277"/>
      <c r="UPI266" s="277"/>
      <c r="UPJ266" s="277"/>
      <c r="UPK266" s="277"/>
      <c r="UPL266" s="402"/>
      <c r="UPM266" s="404"/>
      <c r="UPN266" s="49"/>
      <c r="UPO266" s="49"/>
      <c r="UPP266" s="49"/>
      <c r="UPQ266" s="99"/>
      <c r="UPR266" s="98"/>
      <c r="UPS266" s="49"/>
      <c r="UPT266" s="405"/>
      <c r="UPU266" s="405"/>
      <c r="UPV266" s="277"/>
      <c r="UPW266" s="277"/>
      <c r="UPX266" s="277"/>
      <c r="UPY266" s="277"/>
      <c r="UPZ266" s="277"/>
      <c r="UQA266" s="277"/>
      <c r="UQB266" s="277"/>
      <c r="UQC266" s="277"/>
      <c r="UQD266" s="402"/>
      <c r="UQE266" s="404"/>
      <c r="UQF266" s="49"/>
      <c r="UQG266" s="49"/>
      <c r="UQH266" s="49"/>
      <c r="UQI266" s="99"/>
      <c r="UQJ266" s="98"/>
      <c r="UQK266" s="49"/>
      <c r="UQL266" s="405"/>
      <c r="UQM266" s="405"/>
      <c r="UQN266" s="277"/>
      <c r="UQO266" s="277"/>
      <c r="UQP266" s="277"/>
      <c r="UQQ266" s="277"/>
      <c r="UQR266" s="277"/>
      <c r="UQS266" s="277"/>
      <c r="UQT266" s="277"/>
      <c r="UQU266" s="277"/>
      <c r="UQV266" s="402"/>
      <c r="UQW266" s="404"/>
      <c r="UQX266" s="49"/>
      <c r="UQY266" s="49"/>
      <c r="UQZ266" s="49"/>
      <c r="URA266" s="99"/>
      <c r="URB266" s="98"/>
      <c r="URC266" s="49"/>
      <c r="URD266" s="405"/>
      <c r="URE266" s="405"/>
      <c r="URF266" s="277"/>
      <c r="URG266" s="277"/>
      <c r="URH266" s="277"/>
      <c r="URI266" s="277"/>
      <c r="URJ266" s="277"/>
      <c r="URK266" s="277"/>
      <c r="URL266" s="277"/>
      <c r="URM266" s="277"/>
      <c r="URN266" s="402"/>
      <c r="URO266" s="404"/>
      <c r="URP266" s="49"/>
      <c r="URQ266" s="49"/>
      <c r="URR266" s="49"/>
      <c r="URS266" s="99"/>
      <c r="URT266" s="98"/>
      <c r="URU266" s="49"/>
      <c r="URV266" s="405"/>
      <c r="URW266" s="405"/>
      <c r="URX266" s="277"/>
      <c r="URY266" s="277"/>
      <c r="URZ266" s="277"/>
      <c r="USA266" s="277"/>
      <c r="USB266" s="277"/>
      <c r="USC266" s="277"/>
      <c r="USD266" s="277"/>
      <c r="USE266" s="277"/>
      <c r="USF266" s="402"/>
      <c r="USG266" s="404"/>
      <c r="USH266" s="49"/>
      <c r="USI266" s="49"/>
      <c r="USJ266" s="49"/>
      <c r="USK266" s="99"/>
      <c r="USL266" s="98"/>
      <c r="USM266" s="49"/>
      <c r="USN266" s="405"/>
      <c r="USO266" s="405"/>
      <c r="USP266" s="277"/>
      <c r="USQ266" s="277"/>
      <c r="USR266" s="277"/>
      <c r="USS266" s="277"/>
      <c r="UST266" s="277"/>
      <c r="USU266" s="277"/>
      <c r="USV266" s="277"/>
      <c r="USW266" s="277"/>
      <c r="USX266" s="402"/>
      <c r="USY266" s="404"/>
      <c r="USZ266" s="49"/>
      <c r="UTA266" s="49"/>
      <c r="UTB266" s="49"/>
      <c r="UTC266" s="99"/>
      <c r="UTD266" s="98"/>
      <c r="UTE266" s="49"/>
      <c r="UTF266" s="405"/>
      <c r="UTG266" s="405"/>
      <c r="UTH266" s="277"/>
      <c r="UTI266" s="277"/>
      <c r="UTJ266" s="277"/>
      <c r="UTK266" s="277"/>
      <c r="UTL266" s="277"/>
      <c r="UTM266" s="277"/>
      <c r="UTN266" s="277"/>
      <c r="UTO266" s="277"/>
      <c r="UTP266" s="402"/>
      <c r="UTQ266" s="404"/>
      <c r="UTR266" s="49"/>
      <c r="UTS266" s="49"/>
      <c r="UTT266" s="49"/>
      <c r="UTU266" s="99"/>
      <c r="UTV266" s="98"/>
      <c r="UTW266" s="49"/>
      <c r="UTX266" s="405"/>
      <c r="UTY266" s="405"/>
      <c r="UTZ266" s="277"/>
      <c r="UUA266" s="277"/>
      <c r="UUB266" s="277"/>
      <c r="UUC266" s="277"/>
      <c r="UUD266" s="277"/>
      <c r="UUE266" s="277"/>
      <c r="UUF266" s="277"/>
      <c r="UUG266" s="277"/>
      <c r="UUH266" s="402"/>
      <c r="UUI266" s="404"/>
      <c r="UUJ266" s="49"/>
      <c r="UUK266" s="49"/>
      <c r="UUL266" s="49"/>
      <c r="UUM266" s="99"/>
      <c r="UUN266" s="98"/>
      <c r="UUO266" s="49"/>
      <c r="UUP266" s="405"/>
      <c r="UUQ266" s="405"/>
      <c r="UUR266" s="277"/>
      <c r="UUS266" s="277"/>
      <c r="UUT266" s="277"/>
      <c r="UUU266" s="277"/>
      <c r="UUV266" s="277"/>
      <c r="UUW266" s="277"/>
      <c r="UUX266" s="277"/>
      <c r="UUY266" s="277"/>
      <c r="UUZ266" s="402"/>
      <c r="UVA266" s="404"/>
      <c r="UVB266" s="49"/>
      <c r="UVC266" s="49"/>
      <c r="UVD266" s="49"/>
      <c r="UVE266" s="99"/>
      <c r="UVF266" s="98"/>
      <c r="UVG266" s="49"/>
      <c r="UVH266" s="405"/>
      <c r="UVI266" s="405"/>
      <c r="UVJ266" s="277"/>
      <c r="UVK266" s="277"/>
      <c r="UVL266" s="277"/>
      <c r="UVM266" s="277"/>
      <c r="UVN266" s="277"/>
      <c r="UVO266" s="277"/>
      <c r="UVP266" s="277"/>
      <c r="UVQ266" s="277"/>
      <c r="UVR266" s="402"/>
      <c r="UVS266" s="404"/>
      <c r="UVT266" s="49"/>
      <c r="UVU266" s="49"/>
      <c r="UVV266" s="49"/>
      <c r="UVW266" s="99"/>
      <c r="UVX266" s="98"/>
      <c r="UVY266" s="49"/>
      <c r="UVZ266" s="405"/>
      <c r="UWA266" s="405"/>
      <c r="UWB266" s="277"/>
      <c r="UWC266" s="277"/>
      <c r="UWD266" s="277"/>
      <c r="UWE266" s="277"/>
      <c r="UWF266" s="277"/>
      <c r="UWG266" s="277"/>
      <c r="UWH266" s="277"/>
      <c r="UWI266" s="277"/>
      <c r="UWJ266" s="402"/>
      <c r="UWK266" s="404"/>
      <c r="UWL266" s="49"/>
      <c r="UWM266" s="49"/>
      <c r="UWN266" s="49"/>
      <c r="UWO266" s="99"/>
      <c r="UWP266" s="98"/>
      <c r="UWQ266" s="49"/>
      <c r="UWR266" s="405"/>
      <c r="UWS266" s="405"/>
      <c r="UWT266" s="277"/>
      <c r="UWU266" s="277"/>
      <c r="UWV266" s="277"/>
      <c r="UWW266" s="277"/>
      <c r="UWX266" s="277"/>
      <c r="UWY266" s="277"/>
      <c r="UWZ266" s="277"/>
      <c r="UXA266" s="277"/>
      <c r="UXB266" s="402"/>
      <c r="UXC266" s="404"/>
      <c r="UXD266" s="49"/>
      <c r="UXE266" s="49"/>
      <c r="UXF266" s="49"/>
      <c r="UXG266" s="99"/>
      <c r="UXH266" s="98"/>
      <c r="UXI266" s="49"/>
      <c r="UXJ266" s="405"/>
      <c r="UXK266" s="405"/>
      <c r="UXL266" s="277"/>
      <c r="UXM266" s="277"/>
      <c r="UXN266" s="277"/>
      <c r="UXO266" s="277"/>
      <c r="UXP266" s="277"/>
      <c r="UXQ266" s="277"/>
      <c r="UXR266" s="277"/>
      <c r="UXS266" s="277"/>
      <c r="UXT266" s="402"/>
      <c r="UXU266" s="404"/>
      <c r="UXV266" s="49"/>
      <c r="UXW266" s="49"/>
      <c r="UXX266" s="49"/>
      <c r="UXY266" s="99"/>
      <c r="UXZ266" s="98"/>
      <c r="UYA266" s="49"/>
      <c r="UYB266" s="405"/>
      <c r="UYC266" s="405"/>
      <c r="UYD266" s="277"/>
      <c r="UYE266" s="277"/>
      <c r="UYF266" s="277"/>
      <c r="UYG266" s="277"/>
      <c r="UYH266" s="277"/>
      <c r="UYI266" s="277"/>
      <c r="UYJ266" s="277"/>
      <c r="UYK266" s="277"/>
      <c r="UYL266" s="402"/>
      <c r="UYM266" s="404"/>
      <c r="UYN266" s="49"/>
      <c r="UYO266" s="49"/>
      <c r="UYP266" s="49"/>
      <c r="UYQ266" s="99"/>
      <c r="UYR266" s="98"/>
      <c r="UYS266" s="49"/>
      <c r="UYT266" s="405"/>
      <c r="UYU266" s="405"/>
      <c r="UYV266" s="277"/>
      <c r="UYW266" s="277"/>
      <c r="UYX266" s="277"/>
      <c r="UYY266" s="277"/>
      <c r="UYZ266" s="277"/>
      <c r="UZA266" s="277"/>
      <c r="UZB266" s="277"/>
      <c r="UZC266" s="277"/>
      <c r="UZD266" s="402"/>
      <c r="UZE266" s="404"/>
      <c r="UZF266" s="49"/>
      <c r="UZG266" s="49"/>
      <c r="UZH266" s="49"/>
      <c r="UZI266" s="99"/>
      <c r="UZJ266" s="98"/>
      <c r="UZK266" s="49"/>
      <c r="UZL266" s="405"/>
      <c r="UZM266" s="405"/>
      <c r="UZN266" s="277"/>
      <c r="UZO266" s="277"/>
      <c r="UZP266" s="277"/>
      <c r="UZQ266" s="277"/>
      <c r="UZR266" s="277"/>
      <c r="UZS266" s="277"/>
      <c r="UZT266" s="277"/>
      <c r="UZU266" s="277"/>
      <c r="UZV266" s="402"/>
      <c r="UZW266" s="404"/>
      <c r="UZX266" s="49"/>
      <c r="UZY266" s="49"/>
      <c r="UZZ266" s="49"/>
      <c r="VAA266" s="99"/>
      <c r="VAB266" s="98"/>
      <c r="VAC266" s="49"/>
      <c r="VAD266" s="405"/>
      <c r="VAE266" s="405"/>
      <c r="VAF266" s="277"/>
      <c r="VAG266" s="277"/>
      <c r="VAH266" s="277"/>
      <c r="VAI266" s="277"/>
      <c r="VAJ266" s="277"/>
      <c r="VAK266" s="277"/>
      <c r="VAL266" s="277"/>
      <c r="VAM266" s="277"/>
      <c r="VAN266" s="402"/>
      <c r="VAO266" s="404"/>
      <c r="VAP266" s="49"/>
      <c r="VAQ266" s="49"/>
      <c r="VAR266" s="49"/>
      <c r="VAS266" s="99"/>
      <c r="VAT266" s="98"/>
      <c r="VAU266" s="49"/>
      <c r="VAV266" s="405"/>
      <c r="VAW266" s="405"/>
      <c r="VAX266" s="277"/>
      <c r="VAY266" s="277"/>
      <c r="VAZ266" s="277"/>
      <c r="VBA266" s="277"/>
      <c r="VBB266" s="277"/>
      <c r="VBC266" s="277"/>
      <c r="VBD266" s="277"/>
      <c r="VBE266" s="277"/>
      <c r="VBF266" s="402"/>
      <c r="VBG266" s="404"/>
      <c r="VBH266" s="49"/>
      <c r="VBI266" s="49"/>
      <c r="VBJ266" s="49"/>
      <c r="VBK266" s="99"/>
      <c r="VBL266" s="98"/>
      <c r="VBM266" s="49"/>
      <c r="VBN266" s="405"/>
      <c r="VBO266" s="405"/>
      <c r="VBP266" s="277"/>
      <c r="VBQ266" s="277"/>
      <c r="VBR266" s="277"/>
      <c r="VBS266" s="277"/>
      <c r="VBT266" s="277"/>
      <c r="VBU266" s="277"/>
      <c r="VBV266" s="277"/>
      <c r="VBW266" s="277"/>
      <c r="VBX266" s="402"/>
      <c r="VBY266" s="404"/>
      <c r="VBZ266" s="49"/>
      <c r="VCA266" s="49"/>
      <c r="VCB266" s="49"/>
      <c r="VCC266" s="99"/>
      <c r="VCD266" s="98"/>
      <c r="VCE266" s="49"/>
      <c r="VCF266" s="405"/>
      <c r="VCG266" s="405"/>
      <c r="VCH266" s="277"/>
      <c r="VCI266" s="277"/>
      <c r="VCJ266" s="277"/>
      <c r="VCK266" s="277"/>
      <c r="VCL266" s="277"/>
      <c r="VCM266" s="277"/>
      <c r="VCN266" s="277"/>
      <c r="VCO266" s="277"/>
      <c r="VCP266" s="402"/>
      <c r="VCQ266" s="404"/>
      <c r="VCR266" s="49"/>
      <c r="VCS266" s="49"/>
      <c r="VCT266" s="49"/>
      <c r="VCU266" s="99"/>
      <c r="VCV266" s="98"/>
      <c r="VCW266" s="49"/>
      <c r="VCX266" s="405"/>
      <c r="VCY266" s="405"/>
      <c r="VCZ266" s="277"/>
      <c r="VDA266" s="277"/>
      <c r="VDB266" s="277"/>
      <c r="VDC266" s="277"/>
      <c r="VDD266" s="277"/>
      <c r="VDE266" s="277"/>
      <c r="VDF266" s="277"/>
      <c r="VDG266" s="277"/>
      <c r="VDH266" s="402"/>
      <c r="VDI266" s="404"/>
      <c r="VDJ266" s="49"/>
      <c r="VDK266" s="49"/>
      <c r="VDL266" s="49"/>
      <c r="VDM266" s="99"/>
      <c r="VDN266" s="98"/>
      <c r="VDO266" s="49"/>
      <c r="VDP266" s="405"/>
      <c r="VDQ266" s="405"/>
      <c r="VDR266" s="277"/>
      <c r="VDS266" s="277"/>
      <c r="VDT266" s="277"/>
      <c r="VDU266" s="277"/>
      <c r="VDV266" s="277"/>
      <c r="VDW266" s="277"/>
      <c r="VDX266" s="277"/>
      <c r="VDY266" s="277"/>
      <c r="VDZ266" s="402"/>
      <c r="VEA266" s="404"/>
      <c r="VEB266" s="49"/>
      <c r="VEC266" s="49"/>
      <c r="VED266" s="49"/>
      <c r="VEE266" s="99"/>
      <c r="VEF266" s="98"/>
      <c r="VEG266" s="49"/>
      <c r="VEH266" s="405"/>
      <c r="VEI266" s="405"/>
      <c r="VEJ266" s="277"/>
      <c r="VEK266" s="277"/>
      <c r="VEL266" s="277"/>
      <c r="VEM266" s="277"/>
      <c r="VEN266" s="277"/>
      <c r="VEO266" s="277"/>
      <c r="VEP266" s="277"/>
      <c r="VEQ266" s="277"/>
      <c r="VER266" s="402"/>
      <c r="VES266" s="404"/>
      <c r="VET266" s="49"/>
      <c r="VEU266" s="49"/>
      <c r="VEV266" s="49"/>
      <c r="VEW266" s="99"/>
      <c r="VEX266" s="98"/>
      <c r="VEY266" s="49"/>
      <c r="VEZ266" s="405"/>
      <c r="VFA266" s="405"/>
      <c r="VFB266" s="277"/>
      <c r="VFC266" s="277"/>
      <c r="VFD266" s="277"/>
      <c r="VFE266" s="277"/>
      <c r="VFF266" s="277"/>
      <c r="VFG266" s="277"/>
      <c r="VFH266" s="277"/>
      <c r="VFI266" s="277"/>
      <c r="VFJ266" s="402"/>
      <c r="VFK266" s="404"/>
      <c r="VFL266" s="49"/>
      <c r="VFM266" s="49"/>
      <c r="VFN266" s="49"/>
      <c r="VFO266" s="99"/>
      <c r="VFP266" s="98"/>
      <c r="VFQ266" s="49"/>
      <c r="VFR266" s="405"/>
      <c r="VFS266" s="405"/>
      <c r="VFT266" s="277"/>
      <c r="VFU266" s="277"/>
      <c r="VFV266" s="277"/>
      <c r="VFW266" s="277"/>
      <c r="VFX266" s="277"/>
      <c r="VFY266" s="277"/>
      <c r="VFZ266" s="277"/>
      <c r="VGA266" s="277"/>
      <c r="VGB266" s="402"/>
      <c r="VGC266" s="404"/>
      <c r="VGD266" s="49"/>
      <c r="VGE266" s="49"/>
      <c r="VGF266" s="49"/>
      <c r="VGG266" s="99"/>
      <c r="VGH266" s="98"/>
      <c r="VGI266" s="49"/>
      <c r="VGJ266" s="405"/>
      <c r="VGK266" s="405"/>
      <c r="VGL266" s="277"/>
      <c r="VGM266" s="277"/>
      <c r="VGN266" s="277"/>
      <c r="VGO266" s="277"/>
      <c r="VGP266" s="277"/>
      <c r="VGQ266" s="277"/>
      <c r="VGR266" s="277"/>
      <c r="VGS266" s="277"/>
      <c r="VGT266" s="402"/>
      <c r="VGU266" s="404"/>
      <c r="VGV266" s="49"/>
      <c r="VGW266" s="49"/>
      <c r="VGX266" s="49"/>
      <c r="VGY266" s="99"/>
      <c r="VGZ266" s="98"/>
      <c r="VHA266" s="49"/>
      <c r="VHB266" s="405"/>
      <c r="VHC266" s="405"/>
      <c r="VHD266" s="277"/>
      <c r="VHE266" s="277"/>
      <c r="VHF266" s="277"/>
      <c r="VHG266" s="277"/>
      <c r="VHH266" s="277"/>
      <c r="VHI266" s="277"/>
      <c r="VHJ266" s="277"/>
      <c r="VHK266" s="277"/>
      <c r="VHL266" s="402"/>
      <c r="VHM266" s="404"/>
      <c r="VHN266" s="49"/>
      <c r="VHO266" s="49"/>
      <c r="VHP266" s="49"/>
      <c r="VHQ266" s="99"/>
      <c r="VHR266" s="98"/>
      <c r="VHS266" s="49"/>
      <c r="VHT266" s="405"/>
      <c r="VHU266" s="405"/>
      <c r="VHV266" s="277"/>
      <c r="VHW266" s="277"/>
      <c r="VHX266" s="277"/>
      <c r="VHY266" s="277"/>
      <c r="VHZ266" s="277"/>
      <c r="VIA266" s="277"/>
      <c r="VIB266" s="277"/>
      <c r="VIC266" s="277"/>
      <c r="VID266" s="402"/>
      <c r="VIE266" s="404"/>
      <c r="VIF266" s="49"/>
      <c r="VIG266" s="49"/>
      <c r="VIH266" s="49"/>
      <c r="VII266" s="99"/>
      <c r="VIJ266" s="98"/>
      <c r="VIK266" s="49"/>
      <c r="VIL266" s="405"/>
      <c r="VIM266" s="405"/>
      <c r="VIN266" s="277"/>
      <c r="VIO266" s="277"/>
      <c r="VIP266" s="277"/>
      <c r="VIQ266" s="277"/>
      <c r="VIR266" s="277"/>
      <c r="VIS266" s="277"/>
      <c r="VIT266" s="277"/>
      <c r="VIU266" s="277"/>
      <c r="VIV266" s="402"/>
      <c r="VIW266" s="404"/>
      <c r="VIX266" s="49"/>
      <c r="VIY266" s="49"/>
      <c r="VIZ266" s="49"/>
      <c r="VJA266" s="99"/>
      <c r="VJB266" s="98"/>
      <c r="VJC266" s="49"/>
      <c r="VJD266" s="405"/>
      <c r="VJE266" s="405"/>
      <c r="VJF266" s="277"/>
      <c r="VJG266" s="277"/>
      <c r="VJH266" s="277"/>
      <c r="VJI266" s="277"/>
      <c r="VJJ266" s="277"/>
      <c r="VJK266" s="277"/>
      <c r="VJL266" s="277"/>
      <c r="VJM266" s="277"/>
      <c r="VJN266" s="402"/>
      <c r="VJO266" s="404"/>
      <c r="VJP266" s="49"/>
      <c r="VJQ266" s="49"/>
      <c r="VJR266" s="49"/>
      <c r="VJS266" s="99"/>
      <c r="VJT266" s="98"/>
      <c r="VJU266" s="49"/>
      <c r="VJV266" s="405"/>
      <c r="VJW266" s="405"/>
      <c r="VJX266" s="277"/>
      <c r="VJY266" s="277"/>
      <c r="VJZ266" s="277"/>
      <c r="VKA266" s="277"/>
      <c r="VKB266" s="277"/>
      <c r="VKC266" s="277"/>
      <c r="VKD266" s="277"/>
      <c r="VKE266" s="277"/>
      <c r="VKF266" s="402"/>
      <c r="VKG266" s="404"/>
      <c r="VKH266" s="49"/>
      <c r="VKI266" s="49"/>
      <c r="VKJ266" s="49"/>
      <c r="VKK266" s="99"/>
      <c r="VKL266" s="98"/>
      <c r="VKM266" s="49"/>
      <c r="VKN266" s="405"/>
      <c r="VKO266" s="405"/>
      <c r="VKP266" s="277"/>
      <c r="VKQ266" s="277"/>
      <c r="VKR266" s="277"/>
      <c r="VKS266" s="277"/>
      <c r="VKT266" s="277"/>
      <c r="VKU266" s="277"/>
      <c r="VKV266" s="277"/>
      <c r="VKW266" s="277"/>
      <c r="VKX266" s="402"/>
      <c r="VKY266" s="404"/>
      <c r="VKZ266" s="49"/>
      <c r="VLA266" s="49"/>
      <c r="VLB266" s="49"/>
      <c r="VLC266" s="99"/>
      <c r="VLD266" s="98"/>
      <c r="VLE266" s="49"/>
      <c r="VLF266" s="405"/>
      <c r="VLG266" s="405"/>
      <c r="VLH266" s="277"/>
      <c r="VLI266" s="277"/>
      <c r="VLJ266" s="277"/>
      <c r="VLK266" s="277"/>
      <c r="VLL266" s="277"/>
      <c r="VLM266" s="277"/>
      <c r="VLN266" s="277"/>
      <c r="VLO266" s="277"/>
      <c r="VLP266" s="402"/>
      <c r="VLQ266" s="404"/>
      <c r="VLR266" s="49"/>
      <c r="VLS266" s="49"/>
      <c r="VLT266" s="49"/>
      <c r="VLU266" s="99"/>
      <c r="VLV266" s="98"/>
      <c r="VLW266" s="49"/>
      <c r="VLX266" s="405"/>
      <c r="VLY266" s="405"/>
      <c r="VLZ266" s="277"/>
      <c r="VMA266" s="277"/>
      <c r="VMB266" s="277"/>
      <c r="VMC266" s="277"/>
      <c r="VMD266" s="277"/>
      <c r="VME266" s="277"/>
      <c r="VMF266" s="277"/>
      <c r="VMG266" s="277"/>
      <c r="VMH266" s="402"/>
      <c r="VMI266" s="404"/>
      <c r="VMJ266" s="49"/>
      <c r="VMK266" s="49"/>
      <c r="VML266" s="49"/>
      <c r="VMM266" s="99"/>
      <c r="VMN266" s="98"/>
      <c r="VMO266" s="49"/>
      <c r="VMP266" s="405"/>
      <c r="VMQ266" s="405"/>
      <c r="VMR266" s="277"/>
      <c r="VMS266" s="277"/>
      <c r="VMT266" s="277"/>
      <c r="VMU266" s="277"/>
      <c r="VMV266" s="277"/>
      <c r="VMW266" s="277"/>
      <c r="VMX266" s="277"/>
      <c r="VMY266" s="277"/>
      <c r="VMZ266" s="402"/>
      <c r="VNA266" s="404"/>
      <c r="VNB266" s="49"/>
      <c r="VNC266" s="49"/>
      <c r="VND266" s="49"/>
      <c r="VNE266" s="99"/>
      <c r="VNF266" s="98"/>
      <c r="VNG266" s="49"/>
      <c r="VNH266" s="405"/>
      <c r="VNI266" s="405"/>
      <c r="VNJ266" s="277"/>
      <c r="VNK266" s="277"/>
      <c r="VNL266" s="277"/>
      <c r="VNM266" s="277"/>
      <c r="VNN266" s="277"/>
      <c r="VNO266" s="277"/>
      <c r="VNP266" s="277"/>
      <c r="VNQ266" s="277"/>
      <c r="VNR266" s="402"/>
      <c r="VNS266" s="404"/>
      <c r="VNT266" s="49"/>
      <c r="VNU266" s="49"/>
      <c r="VNV266" s="49"/>
      <c r="VNW266" s="99"/>
      <c r="VNX266" s="98"/>
      <c r="VNY266" s="49"/>
      <c r="VNZ266" s="405"/>
      <c r="VOA266" s="405"/>
      <c r="VOB266" s="277"/>
      <c r="VOC266" s="277"/>
      <c r="VOD266" s="277"/>
      <c r="VOE266" s="277"/>
      <c r="VOF266" s="277"/>
      <c r="VOG266" s="277"/>
      <c r="VOH266" s="277"/>
      <c r="VOI266" s="277"/>
      <c r="VOJ266" s="402"/>
      <c r="VOK266" s="404"/>
      <c r="VOL266" s="49"/>
      <c r="VOM266" s="49"/>
      <c r="VON266" s="49"/>
      <c r="VOO266" s="99"/>
      <c r="VOP266" s="98"/>
      <c r="VOQ266" s="49"/>
      <c r="VOR266" s="405"/>
      <c r="VOS266" s="405"/>
      <c r="VOT266" s="277"/>
      <c r="VOU266" s="277"/>
      <c r="VOV266" s="277"/>
      <c r="VOW266" s="277"/>
      <c r="VOX266" s="277"/>
      <c r="VOY266" s="277"/>
      <c r="VOZ266" s="277"/>
      <c r="VPA266" s="277"/>
      <c r="VPB266" s="402"/>
      <c r="VPC266" s="404"/>
      <c r="VPD266" s="49"/>
      <c r="VPE266" s="49"/>
      <c r="VPF266" s="49"/>
      <c r="VPG266" s="99"/>
      <c r="VPH266" s="98"/>
      <c r="VPI266" s="49"/>
      <c r="VPJ266" s="405"/>
      <c r="VPK266" s="405"/>
      <c r="VPL266" s="277"/>
      <c r="VPM266" s="277"/>
      <c r="VPN266" s="277"/>
      <c r="VPO266" s="277"/>
      <c r="VPP266" s="277"/>
      <c r="VPQ266" s="277"/>
      <c r="VPR266" s="277"/>
      <c r="VPS266" s="277"/>
      <c r="VPT266" s="402"/>
      <c r="VPU266" s="404"/>
      <c r="VPV266" s="49"/>
      <c r="VPW266" s="49"/>
      <c r="VPX266" s="49"/>
      <c r="VPY266" s="99"/>
      <c r="VPZ266" s="98"/>
      <c r="VQA266" s="49"/>
      <c r="VQB266" s="405"/>
      <c r="VQC266" s="405"/>
      <c r="VQD266" s="277"/>
      <c r="VQE266" s="277"/>
      <c r="VQF266" s="277"/>
      <c r="VQG266" s="277"/>
      <c r="VQH266" s="277"/>
      <c r="VQI266" s="277"/>
      <c r="VQJ266" s="277"/>
      <c r="VQK266" s="277"/>
      <c r="VQL266" s="402"/>
      <c r="VQM266" s="404"/>
      <c r="VQN266" s="49"/>
      <c r="VQO266" s="49"/>
      <c r="VQP266" s="49"/>
      <c r="VQQ266" s="99"/>
      <c r="VQR266" s="98"/>
      <c r="VQS266" s="49"/>
      <c r="VQT266" s="405"/>
      <c r="VQU266" s="405"/>
      <c r="VQV266" s="277"/>
      <c r="VQW266" s="277"/>
      <c r="VQX266" s="277"/>
      <c r="VQY266" s="277"/>
      <c r="VQZ266" s="277"/>
      <c r="VRA266" s="277"/>
      <c r="VRB266" s="277"/>
      <c r="VRC266" s="277"/>
      <c r="VRD266" s="402"/>
      <c r="VRE266" s="404"/>
      <c r="VRF266" s="49"/>
      <c r="VRG266" s="49"/>
      <c r="VRH266" s="49"/>
      <c r="VRI266" s="99"/>
      <c r="VRJ266" s="98"/>
      <c r="VRK266" s="49"/>
      <c r="VRL266" s="405"/>
      <c r="VRM266" s="405"/>
      <c r="VRN266" s="277"/>
      <c r="VRO266" s="277"/>
      <c r="VRP266" s="277"/>
      <c r="VRQ266" s="277"/>
      <c r="VRR266" s="277"/>
      <c r="VRS266" s="277"/>
      <c r="VRT266" s="277"/>
      <c r="VRU266" s="277"/>
      <c r="VRV266" s="402"/>
      <c r="VRW266" s="404"/>
      <c r="VRX266" s="49"/>
      <c r="VRY266" s="49"/>
      <c r="VRZ266" s="49"/>
      <c r="VSA266" s="99"/>
      <c r="VSB266" s="98"/>
      <c r="VSC266" s="49"/>
      <c r="VSD266" s="405"/>
      <c r="VSE266" s="405"/>
      <c r="VSF266" s="277"/>
      <c r="VSG266" s="277"/>
      <c r="VSH266" s="277"/>
      <c r="VSI266" s="277"/>
      <c r="VSJ266" s="277"/>
      <c r="VSK266" s="277"/>
      <c r="VSL266" s="277"/>
      <c r="VSM266" s="277"/>
      <c r="VSN266" s="402"/>
      <c r="VSO266" s="404"/>
      <c r="VSP266" s="49"/>
      <c r="VSQ266" s="49"/>
      <c r="VSR266" s="49"/>
      <c r="VSS266" s="99"/>
      <c r="VST266" s="98"/>
      <c r="VSU266" s="49"/>
      <c r="VSV266" s="405"/>
      <c r="VSW266" s="405"/>
      <c r="VSX266" s="277"/>
      <c r="VSY266" s="277"/>
      <c r="VSZ266" s="277"/>
      <c r="VTA266" s="277"/>
      <c r="VTB266" s="277"/>
      <c r="VTC266" s="277"/>
      <c r="VTD266" s="277"/>
      <c r="VTE266" s="277"/>
      <c r="VTF266" s="402"/>
      <c r="VTG266" s="404"/>
      <c r="VTH266" s="49"/>
      <c r="VTI266" s="49"/>
      <c r="VTJ266" s="49"/>
      <c r="VTK266" s="99"/>
      <c r="VTL266" s="98"/>
      <c r="VTM266" s="49"/>
      <c r="VTN266" s="405"/>
      <c r="VTO266" s="405"/>
      <c r="VTP266" s="277"/>
      <c r="VTQ266" s="277"/>
      <c r="VTR266" s="277"/>
      <c r="VTS266" s="277"/>
      <c r="VTT266" s="277"/>
      <c r="VTU266" s="277"/>
      <c r="VTV266" s="277"/>
      <c r="VTW266" s="277"/>
      <c r="VTX266" s="402"/>
      <c r="VTY266" s="404"/>
      <c r="VTZ266" s="49"/>
      <c r="VUA266" s="49"/>
      <c r="VUB266" s="49"/>
      <c r="VUC266" s="99"/>
      <c r="VUD266" s="98"/>
      <c r="VUE266" s="49"/>
      <c r="VUF266" s="405"/>
      <c r="VUG266" s="405"/>
      <c r="VUH266" s="277"/>
      <c r="VUI266" s="277"/>
      <c r="VUJ266" s="277"/>
      <c r="VUK266" s="277"/>
      <c r="VUL266" s="277"/>
      <c r="VUM266" s="277"/>
      <c r="VUN266" s="277"/>
      <c r="VUO266" s="277"/>
      <c r="VUP266" s="402"/>
      <c r="VUQ266" s="404"/>
      <c r="VUR266" s="49"/>
      <c r="VUS266" s="49"/>
      <c r="VUT266" s="49"/>
      <c r="VUU266" s="99"/>
      <c r="VUV266" s="98"/>
      <c r="VUW266" s="49"/>
      <c r="VUX266" s="405"/>
      <c r="VUY266" s="405"/>
      <c r="VUZ266" s="277"/>
      <c r="VVA266" s="277"/>
      <c r="VVB266" s="277"/>
      <c r="VVC266" s="277"/>
      <c r="VVD266" s="277"/>
      <c r="VVE266" s="277"/>
      <c r="VVF266" s="277"/>
      <c r="VVG266" s="277"/>
      <c r="VVH266" s="402"/>
      <c r="VVI266" s="404"/>
      <c r="VVJ266" s="49"/>
      <c r="VVK266" s="49"/>
      <c r="VVL266" s="49"/>
      <c r="VVM266" s="99"/>
      <c r="VVN266" s="98"/>
      <c r="VVO266" s="49"/>
      <c r="VVP266" s="405"/>
      <c r="VVQ266" s="405"/>
      <c r="VVR266" s="277"/>
      <c r="VVS266" s="277"/>
      <c r="VVT266" s="277"/>
      <c r="VVU266" s="277"/>
      <c r="VVV266" s="277"/>
      <c r="VVW266" s="277"/>
      <c r="VVX266" s="277"/>
      <c r="VVY266" s="277"/>
      <c r="VVZ266" s="402"/>
      <c r="VWA266" s="404"/>
      <c r="VWB266" s="49"/>
      <c r="VWC266" s="49"/>
      <c r="VWD266" s="49"/>
      <c r="VWE266" s="99"/>
      <c r="VWF266" s="98"/>
      <c r="VWG266" s="49"/>
      <c r="VWH266" s="405"/>
      <c r="VWI266" s="405"/>
      <c r="VWJ266" s="277"/>
      <c r="VWK266" s="277"/>
      <c r="VWL266" s="277"/>
      <c r="VWM266" s="277"/>
      <c r="VWN266" s="277"/>
      <c r="VWO266" s="277"/>
      <c r="VWP266" s="277"/>
      <c r="VWQ266" s="277"/>
      <c r="VWR266" s="402"/>
      <c r="VWS266" s="404"/>
      <c r="VWT266" s="49"/>
      <c r="VWU266" s="49"/>
      <c r="VWV266" s="49"/>
      <c r="VWW266" s="99"/>
      <c r="VWX266" s="98"/>
      <c r="VWY266" s="49"/>
      <c r="VWZ266" s="405"/>
      <c r="VXA266" s="405"/>
      <c r="VXB266" s="277"/>
      <c r="VXC266" s="277"/>
      <c r="VXD266" s="277"/>
      <c r="VXE266" s="277"/>
      <c r="VXF266" s="277"/>
      <c r="VXG266" s="277"/>
      <c r="VXH266" s="277"/>
      <c r="VXI266" s="277"/>
      <c r="VXJ266" s="402"/>
      <c r="VXK266" s="404"/>
      <c r="VXL266" s="49"/>
      <c r="VXM266" s="49"/>
      <c r="VXN266" s="49"/>
      <c r="VXO266" s="99"/>
      <c r="VXP266" s="98"/>
      <c r="VXQ266" s="49"/>
      <c r="VXR266" s="405"/>
      <c r="VXS266" s="405"/>
      <c r="VXT266" s="277"/>
      <c r="VXU266" s="277"/>
      <c r="VXV266" s="277"/>
      <c r="VXW266" s="277"/>
      <c r="VXX266" s="277"/>
      <c r="VXY266" s="277"/>
      <c r="VXZ266" s="277"/>
      <c r="VYA266" s="277"/>
      <c r="VYB266" s="402"/>
      <c r="VYC266" s="404"/>
      <c r="VYD266" s="49"/>
      <c r="VYE266" s="49"/>
      <c r="VYF266" s="49"/>
      <c r="VYG266" s="99"/>
      <c r="VYH266" s="98"/>
      <c r="VYI266" s="49"/>
      <c r="VYJ266" s="405"/>
      <c r="VYK266" s="405"/>
      <c r="VYL266" s="277"/>
      <c r="VYM266" s="277"/>
      <c r="VYN266" s="277"/>
      <c r="VYO266" s="277"/>
      <c r="VYP266" s="277"/>
      <c r="VYQ266" s="277"/>
      <c r="VYR266" s="277"/>
      <c r="VYS266" s="277"/>
      <c r="VYT266" s="402"/>
      <c r="VYU266" s="404"/>
      <c r="VYV266" s="49"/>
      <c r="VYW266" s="49"/>
      <c r="VYX266" s="49"/>
      <c r="VYY266" s="99"/>
      <c r="VYZ266" s="98"/>
      <c r="VZA266" s="49"/>
      <c r="VZB266" s="405"/>
      <c r="VZC266" s="405"/>
      <c r="VZD266" s="277"/>
      <c r="VZE266" s="277"/>
      <c r="VZF266" s="277"/>
      <c r="VZG266" s="277"/>
      <c r="VZH266" s="277"/>
      <c r="VZI266" s="277"/>
      <c r="VZJ266" s="277"/>
      <c r="VZK266" s="277"/>
      <c r="VZL266" s="402"/>
      <c r="VZM266" s="404"/>
      <c r="VZN266" s="49"/>
      <c r="VZO266" s="49"/>
      <c r="VZP266" s="49"/>
      <c r="VZQ266" s="99"/>
      <c r="VZR266" s="98"/>
      <c r="VZS266" s="49"/>
      <c r="VZT266" s="405"/>
      <c r="VZU266" s="405"/>
      <c r="VZV266" s="277"/>
      <c r="VZW266" s="277"/>
      <c r="VZX266" s="277"/>
      <c r="VZY266" s="277"/>
      <c r="VZZ266" s="277"/>
      <c r="WAA266" s="277"/>
      <c r="WAB266" s="277"/>
      <c r="WAC266" s="277"/>
      <c r="WAD266" s="402"/>
      <c r="WAE266" s="404"/>
      <c r="WAF266" s="49"/>
      <c r="WAG266" s="49"/>
      <c r="WAH266" s="49"/>
      <c r="WAI266" s="99"/>
      <c r="WAJ266" s="98"/>
      <c r="WAK266" s="49"/>
      <c r="WAL266" s="405"/>
      <c r="WAM266" s="405"/>
      <c r="WAN266" s="277"/>
      <c r="WAO266" s="277"/>
      <c r="WAP266" s="277"/>
      <c r="WAQ266" s="277"/>
      <c r="WAR266" s="277"/>
      <c r="WAS266" s="277"/>
      <c r="WAT266" s="277"/>
      <c r="WAU266" s="277"/>
      <c r="WAV266" s="402"/>
      <c r="WAW266" s="404"/>
      <c r="WAX266" s="49"/>
      <c r="WAY266" s="49"/>
      <c r="WAZ266" s="49"/>
      <c r="WBA266" s="99"/>
      <c r="WBB266" s="98"/>
      <c r="WBC266" s="49"/>
      <c r="WBD266" s="405"/>
      <c r="WBE266" s="405"/>
      <c r="WBF266" s="277"/>
      <c r="WBG266" s="277"/>
      <c r="WBH266" s="277"/>
      <c r="WBI266" s="277"/>
      <c r="WBJ266" s="277"/>
      <c r="WBK266" s="277"/>
      <c r="WBL266" s="277"/>
      <c r="WBM266" s="277"/>
      <c r="WBN266" s="402"/>
      <c r="WBO266" s="404"/>
      <c r="WBP266" s="49"/>
      <c r="WBQ266" s="49"/>
      <c r="WBR266" s="49"/>
      <c r="WBS266" s="99"/>
      <c r="WBT266" s="98"/>
      <c r="WBU266" s="49"/>
      <c r="WBV266" s="405"/>
      <c r="WBW266" s="405"/>
      <c r="WBX266" s="277"/>
      <c r="WBY266" s="277"/>
      <c r="WBZ266" s="277"/>
      <c r="WCA266" s="277"/>
      <c r="WCB266" s="277"/>
      <c r="WCC266" s="277"/>
      <c r="WCD266" s="277"/>
      <c r="WCE266" s="277"/>
      <c r="WCF266" s="402"/>
      <c r="WCG266" s="404"/>
      <c r="WCH266" s="49"/>
      <c r="WCI266" s="49"/>
      <c r="WCJ266" s="49"/>
      <c r="WCK266" s="99"/>
      <c r="WCL266" s="98"/>
      <c r="WCM266" s="49"/>
      <c r="WCN266" s="405"/>
      <c r="WCO266" s="405"/>
      <c r="WCP266" s="277"/>
      <c r="WCQ266" s="277"/>
      <c r="WCR266" s="277"/>
      <c r="WCS266" s="277"/>
      <c r="WCT266" s="277"/>
      <c r="WCU266" s="277"/>
      <c r="WCV266" s="277"/>
      <c r="WCW266" s="277"/>
      <c r="WCX266" s="402"/>
      <c r="WCY266" s="404"/>
      <c r="WCZ266" s="49"/>
      <c r="WDA266" s="49"/>
      <c r="WDB266" s="49"/>
      <c r="WDC266" s="99"/>
      <c r="WDD266" s="98"/>
      <c r="WDE266" s="49"/>
      <c r="WDF266" s="405"/>
      <c r="WDG266" s="405"/>
      <c r="WDH266" s="277"/>
      <c r="WDI266" s="277"/>
      <c r="WDJ266" s="277"/>
      <c r="WDK266" s="277"/>
      <c r="WDL266" s="277"/>
      <c r="WDM266" s="277"/>
      <c r="WDN266" s="277"/>
      <c r="WDO266" s="277"/>
      <c r="WDP266" s="402"/>
      <c r="WDQ266" s="404"/>
      <c r="WDR266" s="49"/>
      <c r="WDS266" s="49"/>
      <c r="WDT266" s="49"/>
      <c r="WDU266" s="99"/>
      <c r="WDV266" s="98"/>
      <c r="WDW266" s="49"/>
      <c r="WDX266" s="405"/>
      <c r="WDY266" s="405"/>
      <c r="WDZ266" s="277"/>
      <c r="WEA266" s="277"/>
      <c r="WEB266" s="277"/>
      <c r="WEC266" s="277"/>
      <c r="WED266" s="277"/>
      <c r="WEE266" s="277"/>
      <c r="WEF266" s="277"/>
      <c r="WEG266" s="277"/>
      <c r="WEH266" s="402"/>
      <c r="WEI266" s="404"/>
      <c r="WEJ266" s="49"/>
      <c r="WEK266" s="49"/>
      <c r="WEL266" s="49"/>
      <c r="WEM266" s="99"/>
      <c r="WEN266" s="98"/>
      <c r="WEO266" s="49"/>
      <c r="WEP266" s="405"/>
      <c r="WEQ266" s="405"/>
      <c r="WER266" s="277"/>
      <c r="WES266" s="277"/>
      <c r="WET266" s="277"/>
      <c r="WEU266" s="277"/>
      <c r="WEV266" s="277"/>
      <c r="WEW266" s="277"/>
      <c r="WEX266" s="277"/>
      <c r="WEY266" s="277"/>
      <c r="WEZ266" s="402"/>
      <c r="WFA266" s="404"/>
      <c r="WFB266" s="49"/>
      <c r="WFC266" s="49"/>
      <c r="WFD266" s="49"/>
      <c r="WFE266" s="99"/>
      <c r="WFF266" s="98"/>
      <c r="WFG266" s="49"/>
      <c r="WFH266" s="405"/>
      <c r="WFI266" s="405"/>
      <c r="WFJ266" s="277"/>
      <c r="WFK266" s="277"/>
      <c r="WFL266" s="277"/>
      <c r="WFM266" s="277"/>
      <c r="WFN266" s="277"/>
      <c r="WFO266" s="277"/>
      <c r="WFP266" s="277"/>
      <c r="WFQ266" s="277"/>
      <c r="WFR266" s="402"/>
      <c r="WFS266" s="404"/>
      <c r="WFT266" s="49"/>
      <c r="WFU266" s="49"/>
      <c r="WFV266" s="49"/>
      <c r="WFW266" s="99"/>
      <c r="WFX266" s="98"/>
      <c r="WFY266" s="49"/>
      <c r="WFZ266" s="405"/>
      <c r="WGA266" s="405"/>
      <c r="WGB266" s="277"/>
      <c r="WGC266" s="277"/>
      <c r="WGD266" s="277"/>
      <c r="WGE266" s="277"/>
      <c r="WGF266" s="277"/>
      <c r="WGG266" s="277"/>
      <c r="WGH266" s="277"/>
      <c r="WGI266" s="277"/>
      <c r="WGJ266" s="402"/>
      <c r="WGK266" s="404"/>
      <c r="WGL266" s="49"/>
      <c r="WGM266" s="49"/>
      <c r="WGN266" s="49"/>
      <c r="WGO266" s="99"/>
      <c r="WGP266" s="98"/>
      <c r="WGQ266" s="49"/>
      <c r="WGR266" s="405"/>
      <c r="WGS266" s="405"/>
      <c r="WGT266" s="277"/>
      <c r="WGU266" s="277"/>
      <c r="WGV266" s="277"/>
      <c r="WGW266" s="277"/>
      <c r="WGX266" s="277"/>
      <c r="WGY266" s="277"/>
      <c r="WGZ266" s="277"/>
      <c r="WHA266" s="277"/>
      <c r="WHB266" s="402"/>
      <c r="WHC266" s="404"/>
      <c r="WHD266" s="49"/>
      <c r="WHE266" s="49"/>
      <c r="WHF266" s="49"/>
      <c r="WHG266" s="99"/>
      <c r="WHH266" s="98"/>
      <c r="WHI266" s="49"/>
      <c r="WHJ266" s="405"/>
      <c r="WHK266" s="405"/>
      <c r="WHL266" s="277"/>
      <c r="WHM266" s="277"/>
      <c r="WHN266" s="277"/>
      <c r="WHO266" s="277"/>
      <c r="WHP266" s="277"/>
      <c r="WHQ266" s="277"/>
      <c r="WHR266" s="277"/>
      <c r="WHS266" s="277"/>
      <c r="WHT266" s="402"/>
      <c r="WHU266" s="404"/>
      <c r="WHV266" s="49"/>
      <c r="WHW266" s="49"/>
      <c r="WHX266" s="49"/>
      <c r="WHY266" s="99"/>
      <c r="WHZ266" s="98"/>
      <c r="WIA266" s="49"/>
      <c r="WIB266" s="405"/>
      <c r="WIC266" s="405"/>
      <c r="WID266" s="277"/>
      <c r="WIE266" s="277"/>
      <c r="WIF266" s="277"/>
      <c r="WIG266" s="277"/>
      <c r="WIH266" s="277"/>
      <c r="WII266" s="277"/>
      <c r="WIJ266" s="277"/>
      <c r="WIK266" s="277"/>
      <c r="WIL266" s="402"/>
      <c r="WIM266" s="404"/>
      <c r="WIN266" s="49"/>
      <c r="WIO266" s="49"/>
      <c r="WIP266" s="49"/>
      <c r="WIQ266" s="99"/>
      <c r="WIR266" s="98"/>
      <c r="WIS266" s="49"/>
      <c r="WIT266" s="405"/>
      <c r="WIU266" s="405"/>
      <c r="WIV266" s="277"/>
      <c r="WIW266" s="277"/>
      <c r="WIX266" s="277"/>
      <c r="WIY266" s="277"/>
      <c r="WIZ266" s="277"/>
      <c r="WJA266" s="277"/>
      <c r="WJB266" s="277"/>
      <c r="WJC266" s="277"/>
      <c r="WJD266" s="402"/>
      <c r="WJE266" s="404"/>
      <c r="WJF266" s="49"/>
      <c r="WJG266" s="49"/>
      <c r="WJH266" s="49"/>
      <c r="WJI266" s="99"/>
      <c r="WJJ266" s="98"/>
      <c r="WJK266" s="49"/>
      <c r="WJL266" s="405"/>
      <c r="WJM266" s="405"/>
      <c r="WJN266" s="277"/>
      <c r="WJO266" s="277"/>
      <c r="WJP266" s="277"/>
      <c r="WJQ266" s="277"/>
      <c r="WJR266" s="277"/>
      <c r="WJS266" s="277"/>
      <c r="WJT266" s="277"/>
      <c r="WJU266" s="277"/>
      <c r="WJV266" s="402"/>
      <c r="WJW266" s="404"/>
      <c r="WJX266" s="49"/>
      <c r="WJY266" s="49"/>
      <c r="WJZ266" s="49"/>
      <c r="WKA266" s="99"/>
      <c r="WKB266" s="98"/>
      <c r="WKC266" s="49"/>
      <c r="WKD266" s="405"/>
      <c r="WKE266" s="405"/>
      <c r="WKF266" s="277"/>
      <c r="WKG266" s="277"/>
      <c r="WKH266" s="277"/>
      <c r="WKI266" s="277"/>
      <c r="WKJ266" s="277"/>
      <c r="WKK266" s="277"/>
      <c r="WKL266" s="277"/>
      <c r="WKM266" s="277"/>
      <c r="WKN266" s="402"/>
      <c r="WKO266" s="404"/>
      <c r="WKP266" s="49"/>
      <c r="WKQ266" s="49"/>
      <c r="WKR266" s="49"/>
      <c r="WKS266" s="99"/>
      <c r="WKT266" s="98"/>
      <c r="WKU266" s="49"/>
      <c r="WKV266" s="405"/>
      <c r="WKW266" s="405"/>
      <c r="WKX266" s="277"/>
      <c r="WKY266" s="277"/>
      <c r="WKZ266" s="277"/>
      <c r="WLA266" s="277"/>
      <c r="WLB266" s="277"/>
      <c r="WLC266" s="277"/>
      <c r="WLD266" s="277"/>
      <c r="WLE266" s="277"/>
      <c r="WLF266" s="402"/>
      <c r="WLG266" s="404"/>
      <c r="WLH266" s="49"/>
      <c r="WLI266" s="49"/>
      <c r="WLJ266" s="49"/>
      <c r="WLK266" s="99"/>
      <c r="WLL266" s="98"/>
      <c r="WLM266" s="49"/>
      <c r="WLN266" s="405"/>
      <c r="WLO266" s="405"/>
      <c r="WLP266" s="277"/>
      <c r="WLQ266" s="277"/>
      <c r="WLR266" s="277"/>
      <c r="WLS266" s="277"/>
      <c r="WLT266" s="277"/>
      <c r="WLU266" s="277"/>
      <c r="WLV266" s="277"/>
      <c r="WLW266" s="277"/>
      <c r="WLX266" s="402"/>
      <c r="WLY266" s="404"/>
      <c r="WLZ266" s="49"/>
      <c r="WMA266" s="49"/>
      <c r="WMB266" s="49"/>
      <c r="WMC266" s="99"/>
      <c r="WMD266" s="98"/>
      <c r="WME266" s="49"/>
      <c r="WMF266" s="405"/>
      <c r="WMG266" s="405"/>
      <c r="WMH266" s="277"/>
      <c r="WMI266" s="277"/>
      <c r="WMJ266" s="277"/>
      <c r="WMK266" s="277"/>
      <c r="WML266" s="277"/>
      <c r="WMM266" s="277"/>
      <c r="WMN266" s="277"/>
      <c r="WMO266" s="277"/>
      <c r="WMP266" s="402"/>
      <c r="WMQ266" s="404"/>
      <c r="WMR266" s="49"/>
      <c r="WMS266" s="49"/>
      <c r="WMT266" s="49"/>
      <c r="WMU266" s="99"/>
      <c r="WMV266" s="98"/>
      <c r="WMW266" s="49"/>
      <c r="WMX266" s="405"/>
      <c r="WMY266" s="405"/>
      <c r="WMZ266" s="277"/>
      <c r="WNA266" s="277"/>
      <c r="WNB266" s="277"/>
      <c r="WNC266" s="277"/>
      <c r="WND266" s="277"/>
      <c r="WNE266" s="277"/>
      <c r="WNF266" s="277"/>
      <c r="WNG266" s="277"/>
      <c r="WNH266" s="402"/>
      <c r="WNI266" s="404"/>
      <c r="WNJ266" s="49"/>
      <c r="WNK266" s="49"/>
      <c r="WNL266" s="49"/>
      <c r="WNM266" s="99"/>
      <c r="WNN266" s="98"/>
      <c r="WNO266" s="49"/>
      <c r="WNP266" s="405"/>
      <c r="WNQ266" s="405"/>
      <c r="WNR266" s="277"/>
      <c r="WNS266" s="277"/>
      <c r="WNT266" s="277"/>
      <c r="WNU266" s="277"/>
      <c r="WNV266" s="277"/>
      <c r="WNW266" s="277"/>
      <c r="WNX266" s="277"/>
      <c r="WNY266" s="277"/>
      <c r="WNZ266" s="402"/>
      <c r="WOA266" s="404"/>
      <c r="WOB266" s="49"/>
      <c r="WOC266" s="49"/>
      <c r="WOD266" s="49"/>
      <c r="WOE266" s="99"/>
      <c r="WOF266" s="98"/>
      <c r="WOG266" s="49"/>
      <c r="WOH266" s="405"/>
      <c r="WOI266" s="405"/>
      <c r="WOJ266" s="277"/>
      <c r="WOK266" s="277"/>
      <c r="WOL266" s="277"/>
      <c r="WOM266" s="277"/>
      <c r="WON266" s="277"/>
      <c r="WOO266" s="277"/>
      <c r="WOP266" s="277"/>
      <c r="WOQ266" s="277"/>
      <c r="WOR266" s="402"/>
      <c r="WOS266" s="404"/>
      <c r="WOT266" s="49"/>
      <c r="WOU266" s="49"/>
      <c r="WOV266" s="49"/>
      <c r="WOW266" s="99"/>
      <c r="WOX266" s="98"/>
      <c r="WOY266" s="49"/>
      <c r="WOZ266" s="405"/>
      <c r="WPA266" s="405"/>
      <c r="WPB266" s="277"/>
      <c r="WPC266" s="277"/>
      <c r="WPD266" s="277"/>
      <c r="WPE266" s="277"/>
      <c r="WPF266" s="277"/>
      <c r="WPG266" s="277"/>
      <c r="WPH266" s="277"/>
      <c r="WPI266" s="277"/>
      <c r="WPJ266" s="402"/>
      <c r="WPK266" s="404"/>
      <c r="WPL266" s="49"/>
      <c r="WPM266" s="49"/>
      <c r="WPN266" s="49"/>
      <c r="WPO266" s="99"/>
      <c r="WPP266" s="98"/>
      <c r="WPQ266" s="49"/>
      <c r="WPR266" s="405"/>
      <c r="WPS266" s="405"/>
      <c r="WPT266" s="277"/>
      <c r="WPU266" s="277"/>
      <c r="WPV266" s="277"/>
      <c r="WPW266" s="277"/>
      <c r="WPX266" s="277"/>
      <c r="WPY266" s="277"/>
      <c r="WPZ266" s="277"/>
      <c r="WQA266" s="277"/>
      <c r="WQB266" s="402"/>
      <c r="WQC266" s="404"/>
      <c r="WQD266" s="49"/>
      <c r="WQE266" s="49"/>
      <c r="WQF266" s="49"/>
      <c r="WQG266" s="99"/>
      <c r="WQH266" s="98"/>
      <c r="WQI266" s="49"/>
      <c r="WQJ266" s="405"/>
      <c r="WQK266" s="405"/>
      <c r="WQL266" s="277"/>
      <c r="WQM266" s="277"/>
      <c r="WQN266" s="277"/>
      <c r="WQO266" s="277"/>
      <c r="WQP266" s="277"/>
      <c r="WQQ266" s="277"/>
      <c r="WQR266" s="277"/>
      <c r="WQS266" s="277"/>
      <c r="WQT266" s="402"/>
      <c r="WQU266" s="404"/>
      <c r="WQV266" s="49"/>
      <c r="WQW266" s="49"/>
      <c r="WQX266" s="49"/>
      <c r="WQY266" s="99"/>
      <c r="WQZ266" s="98"/>
      <c r="WRA266" s="49"/>
      <c r="WRB266" s="405"/>
      <c r="WRC266" s="405"/>
      <c r="WRD266" s="277"/>
      <c r="WRE266" s="277"/>
      <c r="WRF266" s="277"/>
      <c r="WRG266" s="277"/>
      <c r="WRH266" s="277"/>
      <c r="WRI266" s="277"/>
      <c r="WRJ266" s="277"/>
      <c r="WRK266" s="277"/>
      <c r="WRL266" s="402"/>
      <c r="WRM266" s="404"/>
      <c r="WRN266" s="49"/>
      <c r="WRO266" s="49"/>
      <c r="WRP266" s="49"/>
      <c r="WRQ266" s="99"/>
      <c r="WRR266" s="98"/>
      <c r="WRS266" s="49"/>
      <c r="WRT266" s="405"/>
      <c r="WRU266" s="405"/>
      <c r="WRV266" s="277"/>
      <c r="WRW266" s="277"/>
      <c r="WRX266" s="277"/>
      <c r="WRY266" s="277"/>
      <c r="WRZ266" s="277"/>
      <c r="WSA266" s="277"/>
      <c r="WSB266" s="277"/>
      <c r="WSC266" s="277"/>
      <c r="WSD266" s="402"/>
      <c r="WSE266" s="404"/>
      <c r="WSF266" s="49"/>
      <c r="WSG266" s="49"/>
      <c r="WSH266" s="49"/>
      <c r="WSI266" s="99"/>
      <c r="WSJ266" s="98"/>
      <c r="WSK266" s="49"/>
      <c r="WSL266" s="405"/>
      <c r="WSM266" s="405"/>
      <c r="WSN266" s="277"/>
      <c r="WSO266" s="277"/>
      <c r="WSP266" s="277"/>
      <c r="WSQ266" s="277"/>
      <c r="WSR266" s="277"/>
      <c r="WSS266" s="277"/>
      <c r="WST266" s="277"/>
      <c r="WSU266" s="277"/>
      <c r="WSV266" s="402"/>
      <c r="WSW266" s="404"/>
      <c r="WSX266" s="49"/>
      <c r="WSY266" s="49"/>
      <c r="WSZ266" s="49"/>
      <c r="WTA266" s="99"/>
      <c r="WTB266" s="98"/>
      <c r="WTC266" s="49"/>
      <c r="WTD266" s="405"/>
      <c r="WTE266" s="405"/>
      <c r="WTF266" s="277"/>
      <c r="WTG266" s="277"/>
      <c r="WTH266" s="277"/>
      <c r="WTI266" s="277"/>
      <c r="WTJ266" s="277"/>
      <c r="WTK266" s="277"/>
      <c r="WTL266" s="277"/>
      <c r="WTM266" s="277"/>
      <c r="WTN266" s="402"/>
      <c r="WTO266" s="404"/>
      <c r="WTP266" s="49"/>
      <c r="WTQ266" s="49"/>
      <c r="WTR266" s="49"/>
      <c r="WTS266" s="99"/>
      <c r="WTT266" s="98"/>
      <c r="WTU266" s="49"/>
      <c r="WTV266" s="405"/>
      <c r="WTW266" s="405"/>
      <c r="WTX266" s="277"/>
      <c r="WTY266" s="277"/>
      <c r="WTZ266" s="277"/>
      <c r="WUA266" s="277"/>
      <c r="WUB266" s="277"/>
      <c r="WUC266" s="277"/>
      <c r="WUD266" s="277"/>
      <c r="WUE266" s="277"/>
      <c r="WUF266" s="402"/>
      <c r="WUG266" s="404"/>
      <c r="WUH266" s="49"/>
      <c r="WUI266" s="49"/>
      <c r="WUJ266" s="49"/>
      <c r="WUK266" s="99"/>
      <c r="WUL266" s="98"/>
      <c r="WUM266" s="49"/>
      <c r="WUN266" s="405"/>
      <c r="WUO266" s="405"/>
      <c r="WUP266" s="277"/>
      <c r="WUQ266" s="277"/>
      <c r="WUR266" s="277"/>
      <c r="WUS266" s="277"/>
      <c r="WUT266" s="277"/>
      <c r="WUU266" s="277"/>
      <c r="WUV266" s="277"/>
      <c r="WUW266" s="277"/>
      <c r="WUX266" s="402"/>
      <c r="WUY266" s="404"/>
      <c r="WUZ266" s="49"/>
      <c r="WVA266" s="49"/>
      <c r="WVB266" s="49"/>
      <c r="WVC266" s="99"/>
      <c r="WVD266" s="98"/>
      <c r="WVE266" s="49"/>
      <c r="WVF266" s="405"/>
      <c r="WVG266" s="405"/>
      <c r="WVH266" s="277"/>
      <c r="WVI266" s="277"/>
      <c r="WVJ266" s="277"/>
      <c r="WVK266" s="277"/>
      <c r="WVL266" s="277"/>
      <c r="WVM266" s="277"/>
      <c r="WVN266" s="277"/>
      <c r="WVO266" s="277"/>
      <c r="WVP266" s="402"/>
      <c r="WVQ266" s="404"/>
      <c r="WVR266" s="49"/>
      <c r="WVS266" s="49"/>
      <c r="WVT266" s="49"/>
      <c r="WVU266" s="99"/>
      <c r="WVV266" s="98"/>
      <c r="WVW266" s="49"/>
      <c r="WVX266" s="405"/>
      <c r="WVY266" s="405"/>
      <c r="WVZ266" s="277"/>
      <c r="WWA266" s="277"/>
      <c r="WWB266" s="277"/>
      <c r="WWC266" s="277"/>
      <c r="WWD266" s="277"/>
      <c r="WWE266" s="277"/>
      <c r="WWF266" s="277"/>
      <c r="WWG266" s="277"/>
      <c r="WWH266" s="402"/>
      <c r="WWI266" s="404"/>
      <c r="WWJ266" s="49"/>
      <c r="WWK266" s="49"/>
      <c r="WWL266" s="49"/>
      <c r="WWM266" s="99"/>
      <c r="WWN266" s="98"/>
      <c r="WWO266" s="49"/>
      <c r="WWP266" s="405"/>
      <c r="WWQ266" s="405"/>
      <c r="WWR266" s="277"/>
      <c r="WWS266" s="277"/>
      <c r="WWT266" s="277"/>
      <c r="WWU266" s="277"/>
      <c r="WWV266" s="277"/>
      <c r="WWW266" s="277"/>
      <c r="WWX266" s="277"/>
      <c r="WWY266" s="277"/>
      <c r="WWZ266" s="402"/>
      <c r="WXA266" s="404"/>
      <c r="WXB266" s="49"/>
      <c r="WXC266" s="49"/>
      <c r="WXD266" s="49"/>
      <c r="WXE266" s="99"/>
      <c r="WXF266" s="98"/>
      <c r="WXG266" s="49"/>
      <c r="WXH266" s="405"/>
      <c r="WXI266" s="405"/>
      <c r="WXJ266" s="277"/>
      <c r="WXK266" s="277"/>
      <c r="WXL266" s="277"/>
      <c r="WXM266" s="277"/>
      <c r="WXN266" s="277"/>
      <c r="WXO266" s="277"/>
      <c r="WXP266" s="277"/>
      <c r="WXQ266" s="277"/>
      <c r="WXR266" s="402"/>
      <c r="WXS266" s="404"/>
      <c r="WXT266" s="49"/>
      <c r="WXU266" s="49"/>
      <c r="WXV266" s="49"/>
      <c r="WXW266" s="99"/>
      <c r="WXX266" s="98"/>
      <c r="WXY266" s="49"/>
      <c r="WXZ266" s="405"/>
      <c r="WYA266" s="405"/>
      <c r="WYB266" s="277"/>
      <c r="WYC266" s="277"/>
      <c r="WYD266" s="277"/>
      <c r="WYE266" s="277"/>
      <c r="WYF266" s="277"/>
      <c r="WYG266" s="277"/>
      <c r="WYH266" s="277"/>
      <c r="WYI266" s="277"/>
      <c r="WYJ266" s="402"/>
      <c r="WYK266" s="404"/>
      <c r="WYL266" s="49"/>
      <c r="WYM266" s="49"/>
      <c r="WYN266" s="49"/>
      <c r="WYO266" s="99"/>
      <c r="WYP266" s="98"/>
      <c r="WYQ266" s="49"/>
      <c r="WYR266" s="405"/>
      <c r="WYS266" s="405"/>
      <c r="WYT266" s="277"/>
      <c r="WYU266" s="277"/>
      <c r="WYV266" s="277"/>
      <c r="WYW266" s="277"/>
      <c r="WYX266" s="277"/>
      <c r="WYY266" s="277"/>
      <c r="WYZ266" s="277"/>
      <c r="WZA266" s="277"/>
      <c r="WZB266" s="402"/>
      <c r="WZC266" s="404"/>
      <c r="WZD266" s="49"/>
      <c r="WZE266" s="49"/>
      <c r="WZF266" s="49"/>
      <c r="WZG266" s="99"/>
      <c r="WZH266" s="98"/>
      <c r="WZI266" s="49"/>
      <c r="WZJ266" s="405"/>
      <c r="WZK266" s="405"/>
      <c r="WZL266" s="277"/>
      <c r="WZM266" s="277"/>
      <c r="WZN266" s="277"/>
      <c r="WZO266" s="277"/>
      <c r="WZP266" s="277"/>
      <c r="WZQ266" s="277"/>
      <c r="WZR266" s="277"/>
      <c r="WZS266" s="277"/>
      <c r="WZT266" s="402"/>
      <c r="WZU266" s="404"/>
      <c r="WZV266" s="49"/>
      <c r="WZW266" s="49"/>
      <c r="WZX266" s="49"/>
      <c r="WZY266" s="99"/>
      <c r="WZZ266" s="98"/>
      <c r="XAA266" s="49"/>
      <c r="XAB266" s="405"/>
      <c r="XAC266" s="405"/>
      <c r="XAD266" s="277"/>
      <c r="XAE266" s="277"/>
      <c r="XAF266" s="277"/>
      <c r="XAG266" s="277"/>
      <c r="XAH266" s="277"/>
      <c r="XAI266" s="277"/>
      <c r="XAJ266" s="277"/>
      <c r="XAK266" s="277"/>
      <c r="XAL266" s="402"/>
      <c r="XAM266" s="404"/>
      <c r="XAN266" s="49"/>
      <c r="XAO266" s="49"/>
      <c r="XAP266" s="49"/>
      <c r="XAQ266" s="99"/>
      <c r="XAR266" s="98"/>
      <c r="XAS266" s="49"/>
      <c r="XAT266" s="405"/>
      <c r="XAU266" s="405"/>
      <c r="XAV266" s="277"/>
      <c r="XAW266" s="277"/>
      <c r="XAX266" s="277"/>
      <c r="XAY266" s="277"/>
      <c r="XAZ266" s="277"/>
      <c r="XBA266" s="277"/>
      <c r="XBB266" s="277"/>
      <c r="XBC266" s="277"/>
      <c r="XBD266" s="402"/>
      <c r="XBE266" s="404"/>
      <c r="XBF266" s="49"/>
      <c r="XBG266" s="49"/>
      <c r="XBH266" s="49"/>
      <c r="XBI266" s="99"/>
      <c r="XBJ266" s="98"/>
      <c r="XBK266" s="49"/>
      <c r="XBL266" s="405"/>
      <c r="XBM266" s="405"/>
      <c r="XBN266" s="277"/>
      <c r="XBO266" s="277"/>
      <c r="XBP266" s="277"/>
      <c r="XBQ266" s="277"/>
      <c r="XBR266" s="277"/>
      <c r="XBS266" s="277"/>
      <c r="XBT266" s="277"/>
      <c r="XBU266" s="277"/>
      <c r="XBV266" s="402"/>
      <c r="XBW266" s="404"/>
      <c r="XBX266" s="49"/>
      <c r="XBY266" s="49"/>
      <c r="XBZ266" s="49"/>
      <c r="XCA266" s="99"/>
      <c r="XCB266" s="98"/>
      <c r="XCC266" s="49"/>
      <c r="XCD266" s="405"/>
      <c r="XCE266" s="405"/>
      <c r="XCF266" s="277"/>
      <c r="XCG266" s="277"/>
      <c r="XCH266" s="277"/>
      <c r="XCI266" s="277"/>
      <c r="XCJ266" s="277"/>
      <c r="XCK266" s="277"/>
      <c r="XCL266" s="277"/>
      <c r="XCM266" s="277"/>
      <c r="XCN266" s="402"/>
      <c r="XCO266" s="404"/>
      <c r="XCP266" s="49"/>
      <c r="XCQ266" s="49"/>
      <c r="XCR266" s="49"/>
      <c r="XCS266" s="99"/>
      <c r="XCT266" s="98"/>
      <c r="XCU266" s="49"/>
      <c r="XCV266" s="405"/>
      <c r="XCW266" s="405"/>
      <c r="XCX266" s="277"/>
      <c r="XCY266" s="277"/>
      <c r="XCZ266" s="277"/>
      <c r="XDA266" s="277"/>
      <c r="XDB266" s="277"/>
      <c r="XDC266" s="277"/>
      <c r="XDD266" s="277"/>
      <c r="XDE266" s="277"/>
      <c r="XDF266" s="402"/>
      <c r="XDG266" s="404"/>
      <c r="XDH266" s="49"/>
      <c r="XDI266" s="49"/>
      <c r="XDJ266" s="49"/>
    </row>
    <row r="267" spans="1:16338" s="407" customFormat="1" x14ac:dyDescent="0.2">
      <c r="A267" s="234"/>
      <c r="B267" s="208"/>
      <c r="C267" s="208"/>
      <c r="D267" s="208"/>
      <c r="E267" s="362"/>
      <c r="F267" s="376" t="s">
        <v>538</v>
      </c>
      <c r="G267" s="202"/>
      <c r="H267" s="207"/>
      <c r="I267" s="207"/>
      <c r="J267" s="572">
        <v>55</v>
      </c>
      <c r="K267" s="207"/>
      <c r="L267" s="417">
        <v>55</v>
      </c>
      <c r="M267" s="549"/>
      <c r="N267" s="320"/>
      <c r="O267" s="522"/>
      <c r="P267" s="522"/>
      <c r="Q267" s="522"/>
      <c r="R267" s="485"/>
      <c r="S267" s="277"/>
      <c r="T267" s="277"/>
      <c r="U267" s="277"/>
      <c r="V267" s="277"/>
      <c r="W267" s="277"/>
      <c r="X267" s="277"/>
      <c r="Y267" s="277"/>
      <c r="Z267" s="402"/>
      <c r="AA267" s="404"/>
      <c r="AB267" s="49"/>
      <c r="AC267" s="49"/>
      <c r="AD267" s="49"/>
      <c r="AE267" s="99"/>
      <c r="AF267" s="98"/>
      <c r="AG267" s="49"/>
      <c r="AH267" s="405"/>
      <c r="AI267" s="405"/>
      <c r="AJ267" s="277"/>
      <c r="AK267" s="277"/>
      <c r="AL267" s="277"/>
      <c r="AM267" s="277"/>
      <c r="AN267" s="277"/>
      <c r="AO267" s="277"/>
      <c r="AP267" s="277"/>
      <c r="AQ267" s="277"/>
      <c r="AR267" s="402"/>
      <c r="AS267" s="404"/>
      <c r="AT267" s="49"/>
      <c r="AU267" s="49"/>
      <c r="AV267" s="49"/>
      <c r="AW267" s="99"/>
      <c r="AX267" s="98"/>
      <c r="AY267" s="49"/>
      <c r="AZ267" s="405"/>
      <c r="BA267" s="405"/>
      <c r="BB267" s="277"/>
      <c r="BC267" s="277"/>
      <c r="BD267" s="277"/>
      <c r="BE267" s="277"/>
      <c r="BF267" s="277"/>
      <c r="BG267" s="277"/>
      <c r="BH267" s="277"/>
      <c r="BI267" s="277"/>
      <c r="BJ267" s="402"/>
      <c r="BK267" s="404"/>
      <c r="BL267" s="49"/>
      <c r="BM267" s="49"/>
      <c r="BN267" s="49"/>
      <c r="BO267" s="99"/>
      <c r="BP267" s="98"/>
      <c r="BQ267" s="49"/>
      <c r="BR267" s="405"/>
      <c r="BS267" s="405"/>
      <c r="BT267" s="277"/>
      <c r="BU267" s="277"/>
      <c r="BV267" s="277"/>
      <c r="BW267" s="277"/>
      <c r="BX267" s="277"/>
      <c r="BY267" s="277"/>
      <c r="BZ267" s="277"/>
      <c r="CA267" s="277"/>
      <c r="CB267" s="402"/>
      <c r="CC267" s="404"/>
      <c r="CD267" s="49"/>
      <c r="CE267" s="49"/>
      <c r="CF267" s="49"/>
      <c r="CG267" s="99"/>
      <c r="CH267" s="98"/>
      <c r="CI267" s="49"/>
      <c r="CJ267" s="405"/>
      <c r="CK267" s="405"/>
      <c r="CL267" s="277"/>
      <c r="CM267" s="277"/>
      <c r="CN267" s="277"/>
      <c r="CO267" s="277"/>
      <c r="CP267" s="277"/>
      <c r="CQ267" s="277"/>
      <c r="CR267" s="277"/>
      <c r="CS267" s="277"/>
      <c r="CT267" s="402"/>
      <c r="CU267" s="404"/>
      <c r="CV267" s="49"/>
      <c r="CW267" s="49"/>
      <c r="CX267" s="49"/>
      <c r="CY267" s="99"/>
      <c r="CZ267" s="98"/>
      <c r="DA267" s="49"/>
      <c r="DB267" s="405"/>
      <c r="DC267" s="405"/>
      <c r="DD267" s="277"/>
      <c r="DE267" s="277"/>
      <c r="DF267" s="277"/>
      <c r="DG267" s="277"/>
      <c r="DH267" s="277"/>
      <c r="DI267" s="277"/>
      <c r="DJ267" s="277"/>
      <c r="DK267" s="277"/>
      <c r="DL267" s="402"/>
      <c r="DM267" s="404"/>
      <c r="DN267" s="49"/>
      <c r="DO267" s="49"/>
      <c r="DP267" s="49"/>
      <c r="DQ267" s="99"/>
      <c r="DR267" s="98"/>
      <c r="DS267" s="49"/>
      <c r="DT267" s="405"/>
      <c r="DU267" s="405"/>
      <c r="DV267" s="277"/>
      <c r="DW267" s="277"/>
      <c r="DX267" s="277"/>
      <c r="DY267" s="277"/>
      <c r="DZ267" s="277"/>
      <c r="EA267" s="277"/>
      <c r="EB267" s="277"/>
      <c r="EC267" s="277"/>
      <c r="ED267" s="402"/>
      <c r="EE267" s="404"/>
      <c r="EF267" s="49"/>
      <c r="EG267" s="49"/>
      <c r="EH267" s="49"/>
      <c r="EI267" s="99"/>
      <c r="EJ267" s="98"/>
      <c r="EK267" s="49"/>
      <c r="EL267" s="405"/>
      <c r="EM267" s="405"/>
      <c r="EN267" s="277"/>
      <c r="EO267" s="277"/>
      <c r="EP267" s="277"/>
      <c r="EQ267" s="277"/>
      <c r="ER267" s="277"/>
      <c r="ES267" s="277"/>
      <c r="ET267" s="277"/>
      <c r="EU267" s="277"/>
      <c r="EV267" s="402"/>
      <c r="EW267" s="404"/>
      <c r="EX267" s="49"/>
      <c r="EY267" s="49"/>
      <c r="EZ267" s="49"/>
      <c r="FA267" s="99"/>
      <c r="FB267" s="98"/>
      <c r="FC267" s="49"/>
      <c r="FD267" s="405"/>
      <c r="FE267" s="405"/>
      <c r="FF267" s="277"/>
      <c r="FG267" s="277"/>
      <c r="FH267" s="277"/>
      <c r="FI267" s="277"/>
      <c r="FJ267" s="277"/>
      <c r="FK267" s="277"/>
      <c r="FL267" s="277"/>
      <c r="FM267" s="277"/>
      <c r="FN267" s="402"/>
      <c r="FO267" s="404"/>
      <c r="FP267" s="49"/>
      <c r="FQ267" s="49"/>
      <c r="FR267" s="49"/>
      <c r="FS267" s="99"/>
      <c r="FT267" s="98"/>
      <c r="FU267" s="49"/>
      <c r="FV267" s="405"/>
      <c r="FW267" s="405"/>
      <c r="FX267" s="277"/>
      <c r="FY267" s="277"/>
      <c r="FZ267" s="277"/>
      <c r="GA267" s="277"/>
      <c r="GB267" s="277"/>
      <c r="GC267" s="277"/>
      <c r="GD267" s="277"/>
      <c r="GE267" s="277"/>
      <c r="GF267" s="402"/>
      <c r="GG267" s="404"/>
      <c r="GH267" s="49"/>
      <c r="GI267" s="49"/>
      <c r="GJ267" s="49"/>
      <c r="GK267" s="99"/>
      <c r="GL267" s="98"/>
      <c r="GM267" s="49"/>
      <c r="GN267" s="405"/>
      <c r="GO267" s="405"/>
      <c r="GP267" s="277"/>
      <c r="GQ267" s="277"/>
      <c r="GR267" s="277"/>
      <c r="GS267" s="277"/>
      <c r="GT267" s="277"/>
      <c r="GU267" s="277"/>
      <c r="GV267" s="277"/>
      <c r="GW267" s="277"/>
      <c r="GX267" s="402"/>
      <c r="GY267" s="404"/>
      <c r="GZ267" s="49"/>
      <c r="HA267" s="49"/>
      <c r="HB267" s="49"/>
      <c r="HC267" s="99"/>
      <c r="HD267" s="98"/>
      <c r="HE267" s="49"/>
      <c r="HF267" s="405"/>
      <c r="HG267" s="405"/>
      <c r="HH267" s="277"/>
      <c r="HI267" s="277"/>
      <c r="HJ267" s="277"/>
      <c r="HK267" s="277"/>
      <c r="HL267" s="277"/>
      <c r="HM267" s="277"/>
      <c r="HN267" s="277"/>
      <c r="HO267" s="277"/>
      <c r="HP267" s="402"/>
      <c r="HQ267" s="404"/>
      <c r="HR267" s="49"/>
      <c r="HS267" s="49"/>
      <c r="HT267" s="49"/>
      <c r="HU267" s="99"/>
      <c r="HV267" s="98"/>
      <c r="HW267" s="49"/>
      <c r="HX267" s="405"/>
      <c r="HY267" s="405"/>
      <c r="HZ267" s="277"/>
      <c r="IA267" s="277"/>
      <c r="IB267" s="277"/>
      <c r="IC267" s="277"/>
      <c r="ID267" s="277"/>
      <c r="IE267" s="277"/>
      <c r="IF267" s="277"/>
      <c r="IG267" s="277"/>
      <c r="IH267" s="402"/>
      <c r="II267" s="404"/>
      <c r="IJ267" s="49"/>
      <c r="IK267" s="49"/>
      <c r="IL267" s="49"/>
      <c r="IM267" s="99"/>
      <c r="IN267" s="98"/>
      <c r="IO267" s="49"/>
      <c r="IP267" s="405"/>
      <c r="IQ267" s="405"/>
      <c r="IR267" s="277"/>
      <c r="IS267" s="277"/>
      <c r="IT267" s="277"/>
      <c r="IU267" s="277"/>
      <c r="IV267" s="277"/>
      <c r="IW267" s="277"/>
      <c r="IX267" s="277"/>
      <c r="IY267" s="277"/>
      <c r="IZ267" s="402"/>
      <c r="JA267" s="404"/>
      <c r="JB267" s="49"/>
      <c r="JC267" s="49"/>
      <c r="JD267" s="49"/>
      <c r="JE267" s="99"/>
      <c r="JF267" s="98"/>
      <c r="JG267" s="49"/>
      <c r="JH267" s="405"/>
      <c r="JI267" s="405"/>
      <c r="JJ267" s="277"/>
      <c r="JK267" s="277"/>
      <c r="JL267" s="277"/>
      <c r="JM267" s="277"/>
      <c r="JN267" s="277"/>
      <c r="JO267" s="277"/>
      <c r="JP267" s="277"/>
      <c r="JQ267" s="277"/>
      <c r="JR267" s="402"/>
      <c r="JS267" s="404"/>
      <c r="JT267" s="49"/>
      <c r="JU267" s="49"/>
      <c r="JV267" s="49"/>
      <c r="JW267" s="99"/>
      <c r="JX267" s="98"/>
      <c r="JY267" s="49"/>
      <c r="JZ267" s="405"/>
      <c r="KA267" s="405"/>
      <c r="KB267" s="277"/>
      <c r="KC267" s="277"/>
      <c r="KD267" s="277"/>
      <c r="KE267" s="277"/>
      <c r="KF267" s="277"/>
      <c r="KG267" s="277"/>
      <c r="KH267" s="277"/>
      <c r="KI267" s="277"/>
      <c r="KJ267" s="402"/>
      <c r="KK267" s="404"/>
      <c r="KL267" s="49"/>
      <c r="KM267" s="49"/>
      <c r="KN267" s="49"/>
      <c r="KO267" s="99"/>
      <c r="KP267" s="98"/>
      <c r="KQ267" s="49"/>
      <c r="KR267" s="405"/>
      <c r="KS267" s="405"/>
      <c r="KT267" s="277"/>
      <c r="KU267" s="277"/>
      <c r="KV267" s="277"/>
      <c r="KW267" s="277"/>
      <c r="KX267" s="277"/>
      <c r="KY267" s="277"/>
      <c r="KZ267" s="277"/>
      <c r="LA267" s="277"/>
      <c r="LB267" s="402"/>
      <c r="LC267" s="404"/>
      <c r="LD267" s="49"/>
      <c r="LE267" s="49"/>
      <c r="LF267" s="49"/>
      <c r="LG267" s="99"/>
      <c r="LH267" s="98"/>
      <c r="LI267" s="49"/>
      <c r="LJ267" s="405"/>
      <c r="LK267" s="405"/>
      <c r="LL267" s="277"/>
      <c r="LM267" s="277"/>
      <c r="LN267" s="277"/>
      <c r="LO267" s="277"/>
      <c r="LP267" s="277"/>
      <c r="LQ267" s="277"/>
      <c r="LR267" s="277"/>
      <c r="LS267" s="277"/>
      <c r="LT267" s="402"/>
      <c r="LU267" s="404"/>
      <c r="LV267" s="49"/>
      <c r="LW267" s="49"/>
      <c r="LX267" s="49"/>
      <c r="LY267" s="99"/>
      <c r="LZ267" s="98"/>
      <c r="MA267" s="49"/>
      <c r="MB267" s="405"/>
      <c r="MC267" s="405"/>
      <c r="MD267" s="277"/>
      <c r="ME267" s="277"/>
      <c r="MF267" s="277"/>
      <c r="MG267" s="277"/>
      <c r="MH267" s="277"/>
      <c r="MI267" s="277"/>
      <c r="MJ267" s="277"/>
      <c r="MK267" s="277"/>
      <c r="ML267" s="402"/>
      <c r="MM267" s="404"/>
      <c r="MN267" s="49"/>
      <c r="MO267" s="49"/>
      <c r="MP267" s="49"/>
      <c r="MQ267" s="99"/>
      <c r="MR267" s="98"/>
      <c r="MS267" s="49"/>
      <c r="MT267" s="405"/>
      <c r="MU267" s="405"/>
      <c r="MV267" s="277"/>
      <c r="MW267" s="277"/>
      <c r="MX267" s="277"/>
      <c r="MY267" s="277"/>
      <c r="MZ267" s="277"/>
      <c r="NA267" s="277"/>
      <c r="NB267" s="277"/>
      <c r="NC267" s="277"/>
      <c r="ND267" s="402"/>
      <c r="NE267" s="404"/>
      <c r="NF267" s="49"/>
      <c r="NG267" s="49"/>
      <c r="NH267" s="49"/>
      <c r="NI267" s="99"/>
      <c r="NJ267" s="98"/>
      <c r="NK267" s="49"/>
      <c r="NL267" s="405"/>
      <c r="NM267" s="405"/>
      <c r="NN267" s="277"/>
      <c r="NO267" s="277"/>
      <c r="NP267" s="277"/>
      <c r="NQ267" s="277"/>
      <c r="NR267" s="277"/>
      <c r="NS267" s="277"/>
      <c r="NT267" s="277"/>
      <c r="NU267" s="277"/>
      <c r="NV267" s="402"/>
      <c r="NW267" s="404"/>
      <c r="NX267" s="49"/>
      <c r="NY267" s="49"/>
      <c r="NZ267" s="49"/>
      <c r="OA267" s="99"/>
      <c r="OB267" s="98"/>
      <c r="OC267" s="49"/>
      <c r="OD267" s="405"/>
      <c r="OE267" s="405"/>
      <c r="OF267" s="277"/>
      <c r="OG267" s="277"/>
      <c r="OH267" s="277"/>
      <c r="OI267" s="277"/>
      <c r="OJ267" s="277"/>
      <c r="OK267" s="277"/>
      <c r="OL267" s="277"/>
      <c r="OM267" s="277"/>
      <c r="ON267" s="402"/>
      <c r="OO267" s="404"/>
      <c r="OP267" s="49"/>
      <c r="OQ267" s="49"/>
      <c r="OR267" s="49"/>
      <c r="OS267" s="99"/>
      <c r="OT267" s="98"/>
      <c r="OU267" s="49"/>
      <c r="OV267" s="405"/>
      <c r="OW267" s="405"/>
      <c r="OX267" s="277"/>
      <c r="OY267" s="277"/>
      <c r="OZ267" s="277"/>
      <c r="PA267" s="277"/>
      <c r="PB267" s="277"/>
      <c r="PC267" s="277"/>
      <c r="PD267" s="277"/>
      <c r="PE267" s="277"/>
      <c r="PF267" s="402"/>
      <c r="PG267" s="404"/>
      <c r="PH267" s="49"/>
      <c r="PI267" s="49"/>
      <c r="PJ267" s="49"/>
      <c r="PK267" s="99"/>
      <c r="PL267" s="98"/>
      <c r="PM267" s="49"/>
      <c r="PN267" s="405"/>
      <c r="PO267" s="405"/>
      <c r="PP267" s="277"/>
      <c r="PQ267" s="277"/>
      <c r="PR267" s="277"/>
      <c r="PS267" s="277"/>
      <c r="PT267" s="277"/>
      <c r="PU267" s="277"/>
      <c r="PV267" s="277"/>
      <c r="PW267" s="277"/>
      <c r="PX267" s="402"/>
      <c r="PY267" s="404"/>
      <c r="PZ267" s="49"/>
      <c r="QA267" s="49"/>
      <c r="QB267" s="49"/>
      <c r="QC267" s="99"/>
      <c r="QD267" s="98"/>
      <c r="QE267" s="49"/>
      <c r="QF267" s="405"/>
      <c r="QG267" s="405"/>
      <c r="QH267" s="277"/>
      <c r="QI267" s="277"/>
      <c r="QJ267" s="277"/>
      <c r="QK267" s="277"/>
      <c r="QL267" s="277"/>
      <c r="QM267" s="277"/>
      <c r="QN267" s="277"/>
      <c r="QO267" s="277"/>
      <c r="QP267" s="402"/>
      <c r="QQ267" s="404"/>
      <c r="QR267" s="49"/>
      <c r="QS267" s="49"/>
      <c r="QT267" s="49"/>
      <c r="QU267" s="99"/>
      <c r="QV267" s="98"/>
      <c r="QW267" s="49"/>
      <c r="QX267" s="405"/>
      <c r="QY267" s="405"/>
      <c r="QZ267" s="277"/>
      <c r="RA267" s="277"/>
      <c r="RB267" s="277"/>
      <c r="RC267" s="277"/>
      <c r="RD267" s="277"/>
      <c r="RE267" s="277"/>
      <c r="RF267" s="277"/>
      <c r="RG267" s="277"/>
      <c r="RH267" s="402"/>
      <c r="RI267" s="404"/>
      <c r="RJ267" s="49"/>
      <c r="RK267" s="49"/>
      <c r="RL267" s="49"/>
      <c r="RM267" s="99"/>
      <c r="RN267" s="98"/>
      <c r="RO267" s="49"/>
      <c r="RP267" s="405"/>
      <c r="RQ267" s="405"/>
      <c r="RR267" s="277"/>
      <c r="RS267" s="277"/>
      <c r="RT267" s="277"/>
      <c r="RU267" s="277"/>
      <c r="RV267" s="277"/>
      <c r="RW267" s="277"/>
      <c r="RX267" s="277"/>
      <c r="RY267" s="277"/>
      <c r="RZ267" s="402"/>
      <c r="SA267" s="404"/>
      <c r="SB267" s="49"/>
      <c r="SC267" s="49"/>
      <c r="SD267" s="49"/>
      <c r="SE267" s="99"/>
      <c r="SF267" s="98"/>
      <c r="SG267" s="49"/>
      <c r="SH267" s="405"/>
      <c r="SI267" s="405"/>
      <c r="SJ267" s="277"/>
      <c r="SK267" s="277"/>
      <c r="SL267" s="277"/>
      <c r="SM267" s="277"/>
      <c r="SN267" s="277"/>
      <c r="SO267" s="277"/>
      <c r="SP267" s="277"/>
      <c r="SQ267" s="277"/>
      <c r="SR267" s="402"/>
      <c r="SS267" s="404"/>
      <c r="ST267" s="49"/>
      <c r="SU267" s="49"/>
      <c r="SV267" s="49"/>
      <c r="SW267" s="99"/>
      <c r="SX267" s="98"/>
      <c r="SY267" s="49"/>
      <c r="SZ267" s="405"/>
      <c r="TA267" s="405"/>
      <c r="TB267" s="277"/>
      <c r="TC267" s="277"/>
      <c r="TD267" s="277"/>
      <c r="TE267" s="277"/>
      <c r="TF267" s="277"/>
      <c r="TG267" s="277"/>
      <c r="TH267" s="277"/>
      <c r="TI267" s="277"/>
      <c r="TJ267" s="402"/>
      <c r="TK267" s="404"/>
      <c r="TL267" s="49"/>
      <c r="TM267" s="49"/>
      <c r="TN267" s="49"/>
      <c r="TO267" s="99"/>
      <c r="TP267" s="98"/>
      <c r="TQ267" s="49"/>
      <c r="TR267" s="405"/>
      <c r="TS267" s="405"/>
      <c r="TT267" s="277"/>
      <c r="TU267" s="277"/>
      <c r="TV267" s="277"/>
      <c r="TW267" s="277"/>
      <c r="TX267" s="277"/>
      <c r="TY267" s="277"/>
      <c r="TZ267" s="277"/>
      <c r="UA267" s="277"/>
      <c r="UB267" s="402"/>
      <c r="UC267" s="404"/>
      <c r="UD267" s="49"/>
      <c r="UE267" s="49"/>
      <c r="UF267" s="49"/>
      <c r="UG267" s="99"/>
      <c r="UH267" s="98"/>
      <c r="UI267" s="49"/>
      <c r="UJ267" s="405"/>
      <c r="UK267" s="405"/>
      <c r="UL267" s="277"/>
      <c r="UM267" s="277"/>
      <c r="UN267" s="277"/>
      <c r="UO267" s="277"/>
      <c r="UP267" s="277"/>
      <c r="UQ267" s="277"/>
      <c r="UR267" s="277"/>
      <c r="US267" s="277"/>
      <c r="UT267" s="402"/>
      <c r="UU267" s="404"/>
      <c r="UV267" s="49"/>
      <c r="UW267" s="49"/>
      <c r="UX267" s="49"/>
      <c r="UY267" s="99"/>
      <c r="UZ267" s="98"/>
      <c r="VA267" s="49"/>
      <c r="VB267" s="405"/>
      <c r="VC267" s="405"/>
      <c r="VD267" s="277"/>
      <c r="VE267" s="277"/>
      <c r="VF267" s="277"/>
      <c r="VG267" s="277"/>
      <c r="VH267" s="277"/>
      <c r="VI267" s="277"/>
      <c r="VJ267" s="277"/>
      <c r="VK267" s="277"/>
      <c r="VL267" s="402"/>
      <c r="VM267" s="404"/>
      <c r="VN267" s="49"/>
      <c r="VO267" s="49"/>
      <c r="VP267" s="49"/>
      <c r="VQ267" s="99"/>
      <c r="VR267" s="98"/>
      <c r="VS267" s="49"/>
      <c r="VT267" s="405"/>
      <c r="VU267" s="405"/>
      <c r="VV267" s="277"/>
      <c r="VW267" s="277"/>
      <c r="VX267" s="277"/>
      <c r="VY267" s="277"/>
      <c r="VZ267" s="277"/>
      <c r="WA267" s="277"/>
      <c r="WB267" s="277"/>
      <c r="WC267" s="277"/>
      <c r="WD267" s="402"/>
      <c r="WE267" s="404"/>
      <c r="WF267" s="49"/>
      <c r="WG267" s="49"/>
      <c r="WH267" s="49"/>
      <c r="WI267" s="99"/>
      <c r="WJ267" s="98"/>
      <c r="WK267" s="49"/>
      <c r="WL267" s="405"/>
      <c r="WM267" s="405"/>
      <c r="WN267" s="277"/>
      <c r="WO267" s="277"/>
      <c r="WP267" s="277"/>
      <c r="WQ267" s="277"/>
      <c r="WR267" s="277"/>
      <c r="WS267" s="277"/>
      <c r="WT267" s="277"/>
      <c r="WU267" s="277"/>
      <c r="WV267" s="402"/>
      <c r="WW267" s="404"/>
      <c r="WX267" s="49"/>
      <c r="WY267" s="49"/>
      <c r="WZ267" s="49"/>
      <c r="XA267" s="99"/>
      <c r="XB267" s="98"/>
      <c r="XC267" s="49"/>
      <c r="XD267" s="405"/>
      <c r="XE267" s="405"/>
      <c r="XF267" s="277"/>
      <c r="XG267" s="277"/>
      <c r="XH267" s="277"/>
      <c r="XI267" s="277"/>
      <c r="XJ267" s="277"/>
      <c r="XK267" s="277"/>
      <c r="XL267" s="277"/>
      <c r="XM267" s="277"/>
      <c r="XN267" s="402"/>
      <c r="XO267" s="404"/>
      <c r="XP267" s="49"/>
      <c r="XQ267" s="49"/>
      <c r="XR267" s="49"/>
      <c r="XS267" s="99"/>
      <c r="XT267" s="98"/>
      <c r="XU267" s="49"/>
      <c r="XV267" s="405"/>
      <c r="XW267" s="405"/>
      <c r="XX267" s="277"/>
      <c r="XY267" s="277"/>
      <c r="XZ267" s="277"/>
      <c r="YA267" s="277"/>
      <c r="YB267" s="277"/>
      <c r="YC267" s="277"/>
      <c r="YD267" s="277"/>
      <c r="YE267" s="277"/>
      <c r="YF267" s="402"/>
      <c r="YG267" s="404"/>
      <c r="YH267" s="49"/>
      <c r="YI267" s="49"/>
      <c r="YJ267" s="49"/>
      <c r="YK267" s="99"/>
      <c r="YL267" s="98"/>
      <c r="YM267" s="49"/>
      <c r="YN267" s="405"/>
      <c r="YO267" s="405"/>
      <c r="YP267" s="277"/>
      <c r="YQ267" s="277"/>
      <c r="YR267" s="277"/>
      <c r="YS267" s="277"/>
      <c r="YT267" s="277"/>
      <c r="YU267" s="277"/>
      <c r="YV267" s="277"/>
      <c r="YW267" s="277"/>
      <c r="YX267" s="402"/>
      <c r="YY267" s="404"/>
      <c r="YZ267" s="49"/>
      <c r="ZA267" s="49"/>
      <c r="ZB267" s="49"/>
      <c r="ZC267" s="99"/>
      <c r="ZD267" s="98"/>
      <c r="ZE267" s="49"/>
      <c r="ZF267" s="405"/>
      <c r="ZG267" s="405"/>
      <c r="ZH267" s="277"/>
      <c r="ZI267" s="277"/>
      <c r="ZJ267" s="277"/>
      <c r="ZK267" s="277"/>
      <c r="ZL267" s="277"/>
      <c r="ZM267" s="277"/>
      <c r="ZN267" s="277"/>
      <c r="ZO267" s="277"/>
      <c r="ZP267" s="402"/>
      <c r="ZQ267" s="404"/>
      <c r="ZR267" s="49"/>
      <c r="ZS267" s="49"/>
      <c r="ZT267" s="49"/>
      <c r="ZU267" s="99"/>
      <c r="ZV267" s="98"/>
      <c r="ZW267" s="49"/>
      <c r="ZX267" s="405"/>
      <c r="ZY267" s="405"/>
      <c r="ZZ267" s="277"/>
      <c r="AAA267" s="277"/>
      <c r="AAB267" s="277"/>
      <c r="AAC267" s="277"/>
      <c r="AAD267" s="277"/>
      <c r="AAE267" s="277"/>
      <c r="AAF267" s="277"/>
      <c r="AAG267" s="277"/>
      <c r="AAH267" s="402"/>
      <c r="AAI267" s="404"/>
      <c r="AAJ267" s="49"/>
      <c r="AAK267" s="49"/>
      <c r="AAL267" s="49"/>
      <c r="AAM267" s="99"/>
      <c r="AAN267" s="98"/>
      <c r="AAO267" s="49"/>
      <c r="AAP267" s="405"/>
      <c r="AAQ267" s="405"/>
      <c r="AAR267" s="277"/>
      <c r="AAS267" s="277"/>
      <c r="AAT267" s="277"/>
      <c r="AAU267" s="277"/>
      <c r="AAV267" s="277"/>
      <c r="AAW267" s="277"/>
      <c r="AAX267" s="277"/>
      <c r="AAY267" s="277"/>
      <c r="AAZ267" s="402"/>
      <c r="ABA267" s="404"/>
      <c r="ABB267" s="49"/>
      <c r="ABC267" s="49"/>
      <c r="ABD267" s="49"/>
      <c r="ABE267" s="99"/>
      <c r="ABF267" s="98"/>
      <c r="ABG267" s="49"/>
      <c r="ABH267" s="405"/>
      <c r="ABI267" s="405"/>
      <c r="ABJ267" s="277"/>
      <c r="ABK267" s="277"/>
      <c r="ABL267" s="277"/>
      <c r="ABM267" s="277"/>
      <c r="ABN267" s="277"/>
      <c r="ABO267" s="277"/>
      <c r="ABP267" s="277"/>
      <c r="ABQ267" s="277"/>
      <c r="ABR267" s="402"/>
      <c r="ABS267" s="404"/>
      <c r="ABT267" s="49"/>
      <c r="ABU267" s="49"/>
      <c r="ABV267" s="49"/>
      <c r="ABW267" s="99"/>
      <c r="ABX267" s="98"/>
      <c r="ABY267" s="49"/>
      <c r="ABZ267" s="405"/>
      <c r="ACA267" s="405"/>
      <c r="ACB267" s="277"/>
      <c r="ACC267" s="277"/>
      <c r="ACD267" s="277"/>
      <c r="ACE267" s="277"/>
      <c r="ACF267" s="277"/>
      <c r="ACG267" s="277"/>
      <c r="ACH267" s="277"/>
      <c r="ACI267" s="277"/>
      <c r="ACJ267" s="402"/>
      <c r="ACK267" s="404"/>
      <c r="ACL267" s="49"/>
      <c r="ACM267" s="49"/>
      <c r="ACN267" s="49"/>
      <c r="ACO267" s="99"/>
      <c r="ACP267" s="98"/>
      <c r="ACQ267" s="49"/>
      <c r="ACR267" s="405"/>
      <c r="ACS267" s="405"/>
      <c r="ACT267" s="277"/>
      <c r="ACU267" s="277"/>
      <c r="ACV267" s="277"/>
      <c r="ACW267" s="277"/>
      <c r="ACX267" s="277"/>
      <c r="ACY267" s="277"/>
      <c r="ACZ267" s="277"/>
      <c r="ADA267" s="277"/>
      <c r="ADB267" s="402"/>
      <c r="ADC267" s="404"/>
      <c r="ADD267" s="49"/>
      <c r="ADE267" s="49"/>
      <c r="ADF267" s="49"/>
      <c r="ADG267" s="99"/>
      <c r="ADH267" s="98"/>
      <c r="ADI267" s="49"/>
      <c r="ADJ267" s="405"/>
      <c r="ADK267" s="405"/>
      <c r="ADL267" s="277"/>
      <c r="ADM267" s="277"/>
      <c r="ADN267" s="277"/>
      <c r="ADO267" s="277"/>
      <c r="ADP267" s="277"/>
      <c r="ADQ267" s="277"/>
      <c r="ADR267" s="277"/>
      <c r="ADS267" s="277"/>
      <c r="ADT267" s="402"/>
      <c r="ADU267" s="404"/>
      <c r="ADV267" s="49"/>
      <c r="ADW267" s="49"/>
      <c r="ADX267" s="49"/>
      <c r="ADY267" s="99"/>
      <c r="ADZ267" s="98"/>
      <c r="AEA267" s="49"/>
      <c r="AEB267" s="405"/>
      <c r="AEC267" s="405"/>
      <c r="AED267" s="277"/>
      <c r="AEE267" s="277"/>
      <c r="AEF267" s="277"/>
      <c r="AEG267" s="277"/>
      <c r="AEH267" s="277"/>
      <c r="AEI267" s="277"/>
      <c r="AEJ267" s="277"/>
      <c r="AEK267" s="277"/>
      <c r="AEL267" s="402"/>
      <c r="AEM267" s="404"/>
      <c r="AEN267" s="49"/>
      <c r="AEO267" s="49"/>
      <c r="AEP267" s="49"/>
      <c r="AEQ267" s="99"/>
      <c r="AER267" s="98"/>
      <c r="AES267" s="49"/>
      <c r="AET267" s="405"/>
      <c r="AEU267" s="405"/>
      <c r="AEV267" s="277"/>
      <c r="AEW267" s="277"/>
      <c r="AEX267" s="277"/>
      <c r="AEY267" s="277"/>
      <c r="AEZ267" s="277"/>
      <c r="AFA267" s="277"/>
      <c r="AFB267" s="277"/>
      <c r="AFC267" s="277"/>
      <c r="AFD267" s="402"/>
      <c r="AFE267" s="404"/>
      <c r="AFF267" s="49"/>
      <c r="AFG267" s="49"/>
      <c r="AFH267" s="49"/>
      <c r="AFI267" s="99"/>
      <c r="AFJ267" s="98"/>
      <c r="AFK267" s="49"/>
      <c r="AFL267" s="405"/>
      <c r="AFM267" s="405"/>
      <c r="AFN267" s="277"/>
      <c r="AFO267" s="277"/>
      <c r="AFP267" s="277"/>
      <c r="AFQ267" s="277"/>
      <c r="AFR267" s="277"/>
      <c r="AFS267" s="277"/>
      <c r="AFT267" s="277"/>
      <c r="AFU267" s="277"/>
      <c r="AFV267" s="402"/>
      <c r="AFW267" s="404"/>
      <c r="AFX267" s="49"/>
      <c r="AFY267" s="49"/>
      <c r="AFZ267" s="49"/>
      <c r="AGA267" s="99"/>
      <c r="AGB267" s="98"/>
      <c r="AGC267" s="49"/>
      <c r="AGD267" s="405"/>
      <c r="AGE267" s="405"/>
      <c r="AGF267" s="277"/>
      <c r="AGG267" s="277"/>
      <c r="AGH267" s="277"/>
      <c r="AGI267" s="277"/>
      <c r="AGJ267" s="277"/>
      <c r="AGK267" s="277"/>
      <c r="AGL267" s="277"/>
      <c r="AGM267" s="277"/>
      <c r="AGN267" s="402"/>
      <c r="AGO267" s="404"/>
      <c r="AGP267" s="49"/>
      <c r="AGQ267" s="49"/>
      <c r="AGR267" s="49"/>
      <c r="AGS267" s="99"/>
      <c r="AGT267" s="98"/>
      <c r="AGU267" s="49"/>
      <c r="AGV267" s="405"/>
      <c r="AGW267" s="405"/>
      <c r="AGX267" s="277"/>
      <c r="AGY267" s="277"/>
      <c r="AGZ267" s="277"/>
      <c r="AHA267" s="277"/>
      <c r="AHB267" s="277"/>
      <c r="AHC267" s="277"/>
      <c r="AHD267" s="277"/>
      <c r="AHE267" s="277"/>
      <c r="AHF267" s="402"/>
      <c r="AHG267" s="404"/>
      <c r="AHH267" s="49"/>
      <c r="AHI267" s="49"/>
      <c r="AHJ267" s="49"/>
      <c r="AHK267" s="99"/>
      <c r="AHL267" s="98"/>
      <c r="AHM267" s="49"/>
      <c r="AHN267" s="405"/>
      <c r="AHO267" s="405"/>
      <c r="AHP267" s="277"/>
      <c r="AHQ267" s="277"/>
      <c r="AHR267" s="277"/>
      <c r="AHS267" s="277"/>
      <c r="AHT267" s="277"/>
      <c r="AHU267" s="277"/>
      <c r="AHV267" s="277"/>
      <c r="AHW267" s="277"/>
      <c r="AHX267" s="402"/>
      <c r="AHY267" s="404"/>
      <c r="AHZ267" s="49"/>
      <c r="AIA267" s="49"/>
      <c r="AIB267" s="49"/>
      <c r="AIC267" s="99"/>
      <c r="AID267" s="98"/>
      <c r="AIE267" s="49"/>
      <c r="AIF267" s="405"/>
      <c r="AIG267" s="405"/>
      <c r="AIH267" s="277"/>
      <c r="AII267" s="277"/>
      <c r="AIJ267" s="277"/>
      <c r="AIK267" s="277"/>
      <c r="AIL267" s="277"/>
      <c r="AIM267" s="277"/>
      <c r="AIN267" s="277"/>
      <c r="AIO267" s="277"/>
      <c r="AIP267" s="402"/>
      <c r="AIQ267" s="404"/>
      <c r="AIR267" s="49"/>
      <c r="AIS267" s="49"/>
      <c r="AIT267" s="49"/>
      <c r="AIU267" s="99"/>
      <c r="AIV267" s="98"/>
      <c r="AIW267" s="49"/>
      <c r="AIX267" s="405"/>
      <c r="AIY267" s="405"/>
      <c r="AIZ267" s="277"/>
      <c r="AJA267" s="277"/>
      <c r="AJB267" s="277"/>
      <c r="AJC267" s="277"/>
      <c r="AJD267" s="277"/>
      <c r="AJE267" s="277"/>
      <c r="AJF267" s="277"/>
      <c r="AJG267" s="277"/>
      <c r="AJH267" s="402"/>
      <c r="AJI267" s="404"/>
      <c r="AJJ267" s="49"/>
      <c r="AJK267" s="49"/>
      <c r="AJL267" s="49"/>
      <c r="AJM267" s="99"/>
      <c r="AJN267" s="98"/>
      <c r="AJO267" s="49"/>
      <c r="AJP267" s="405"/>
      <c r="AJQ267" s="405"/>
      <c r="AJR267" s="277"/>
      <c r="AJS267" s="277"/>
      <c r="AJT267" s="277"/>
      <c r="AJU267" s="277"/>
      <c r="AJV267" s="277"/>
      <c r="AJW267" s="277"/>
      <c r="AJX267" s="277"/>
      <c r="AJY267" s="277"/>
      <c r="AJZ267" s="402"/>
      <c r="AKA267" s="404"/>
      <c r="AKB267" s="49"/>
      <c r="AKC267" s="49"/>
      <c r="AKD267" s="49"/>
      <c r="AKE267" s="99"/>
      <c r="AKF267" s="98"/>
      <c r="AKG267" s="49"/>
      <c r="AKH267" s="405"/>
      <c r="AKI267" s="405"/>
      <c r="AKJ267" s="277"/>
      <c r="AKK267" s="277"/>
      <c r="AKL267" s="277"/>
      <c r="AKM267" s="277"/>
      <c r="AKN267" s="277"/>
      <c r="AKO267" s="277"/>
      <c r="AKP267" s="277"/>
      <c r="AKQ267" s="277"/>
      <c r="AKR267" s="402"/>
      <c r="AKS267" s="404"/>
      <c r="AKT267" s="49"/>
      <c r="AKU267" s="49"/>
      <c r="AKV267" s="49"/>
      <c r="AKW267" s="99"/>
      <c r="AKX267" s="98"/>
      <c r="AKY267" s="49"/>
      <c r="AKZ267" s="405"/>
      <c r="ALA267" s="405"/>
      <c r="ALB267" s="277"/>
      <c r="ALC267" s="277"/>
      <c r="ALD267" s="277"/>
      <c r="ALE267" s="277"/>
      <c r="ALF267" s="277"/>
      <c r="ALG267" s="277"/>
      <c r="ALH267" s="277"/>
      <c r="ALI267" s="277"/>
      <c r="ALJ267" s="402"/>
      <c r="ALK267" s="404"/>
      <c r="ALL267" s="49"/>
      <c r="ALM267" s="49"/>
      <c r="ALN267" s="49"/>
      <c r="ALO267" s="99"/>
      <c r="ALP267" s="98"/>
      <c r="ALQ267" s="49"/>
      <c r="ALR267" s="405"/>
      <c r="ALS267" s="405"/>
      <c r="ALT267" s="277"/>
      <c r="ALU267" s="277"/>
      <c r="ALV267" s="277"/>
      <c r="ALW267" s="277"/>
      <c r="ALX267" s="277"/>
      <c r="ALY267" s="277"/>
      <c r="ALZ267" s="277"/>
      <c r="AMA267" s="277"/>
      <c r="AMB267" s="402"/>
      <c r="AMC267" s="404"/>
      <c r="AMD267" s="49"/>
      <c r="AME267" s="49"/>
      <c r="AMF267" s="49"/>
      <c r="AMG267" s="99"/>
      <c r="AMH267" s="98"/>
      <c r="AMI267" s="49"/>
      <c r="AMJ267" s="405"/>
      <c r="AMK267" s="405"/>
      <c r="AML267" s="277"/>
      <c r="AMM267" s="277"/>
      <c r="AMN267" s="277"/>
      <c r="AMO267" s="277"/>
      <c r="AMP267" s="277"/>
      <c r="AMQ267" s="277"/>
      <c r="AMR267" s="277"/>
      <c r="AMS267" s="277"/>
      <c r="AMT267" s="402"/>
      <c r="AMU267" s="404"/>
      <c r="AMV267" s="49"/>
      <c r="AMW267" s="49"/>
      <c r="AMX267" s="49"/>
      <c r="AMY267" s="99"/>
      <c r="AMZ267" s="98"/>
      <c r="ANA267" s="49"/>
      <c r="ANB267" s="405"/>
      <c r="ANC267" s="405"/>
      <c r="AND267" s="277"/>
      <c r="ANE267" s="277"/>
      <c r="ANF267" s="277"/>
      <c r="ANG267" s="277"/>
      <c r="ANH267" s="277"/>
      <c r="ANI267" s="277"/>
      <c r="ANJ267" s="277"/>
      <c r="ANK267" s="277"/>
      <c r="ANL267" s="402"/>
      <c r="ANM267" s="404"/>
      <c r="ANN267" s="49"/>
      <c r="ANO267" s="49"/>
      <c r="ANP267" s="49"/>
      <c r="ANQ267" s="99"/>
      <c r="ANR267" s="98"/>
      <c r="ANS267" s="49"/>
      <c r="ANT267" s="405"/>
      <c r="ANU267" s="405"/>
      <c r="ANV267" s="277"/>
      <c r="ANW267" s="277"/>
      <c r="ANX267" s="277"/>
      <c r="ANY267" s="277"/>
      <c r="ANZ267" s="277"/>
      <c r="AOA267" s="277"/>
      <c r="AOB267" s="277"/>
      <c r="AOC267" s="277"/>
      <c r="AOD267" s="402"/>
      <c r="AOE267" s="404"/>
      <c r="AOF267" s="49"/>
      <c r="AOG267" s="49"/>
      <c r="AOH267" s="49"/>
      <c r="AOI267" s="99"/>
      <c r="AOJ267" s="98"/>
      <c r="AOK267" s="49"/>
      <c r="AOL267" s="405"/>
      <c r="AOM267" s="405"/>
      <c r="AON267" s="277"/>
      <c r="AOO267" s="277"/>
      <c r="AOP267" s="277"/>
      <c r="AOQ267" s="277"/>
      <c r="AOR267" s="277"/>
      <c r="AOS267" s="277"/>
      <c r="AOT267" s="277"/>
      <c r="AOU267" s="277"/>
      <c r="AOV267" s="402"/>
      <c r="AOW267" s="404"/>
      <c r="AOX267" s="49"/>
      <c r="AOY267" s="49"/>
      <c r="AOZ267" s="49"/>
      <c r="APA267" s="99"/>
      <c r="APB267" s="98"/>
      <c r="APC267" s="49"/>
      <c r="APD267" s="405"/>
      <c r="APE267" s="405"/>
      <c r="APF267" s="277"/>
      <c r="APG267" s="277"/>
      <c r="APH267" s="277"/>
      <c r="API267" s="277"/>
      <c r="APJ267" s="277"/>
      <c r="APK267" s="277"/>
      <c r="APL267" s="277"/>
      <c r="APM267" s="277"/>
      <c r="APN267" s="402"/>
      <c r="APO267" s="404"/>
      <c r="APP267" s="49"/>
      <c r="APQ267" s="49"/>
      <c r="APR267" s="49"/>
      <c r="APS267" s="99"/>
      <c r="APT267" s="98"/>
      <c r="APU267" s="49"/>
      <c r="APV267" s="405"/>
      <c r="APW267" s="405"/>
      <c r="APX267" s="277"/>
      <c r="APY267" s="277"/>
      <c r="APZ267" s="277"/>
      <c r="AQA267" s="277"/>
      <c r="AQB267" s="277"/>
      <c r="AQC267" s="277"/>
      <c r="AQD267" s="277"/>
      <c r="AQE267" s="277"/>
      <c r="AQF267" s="402"/>
      <c r="AQG267" s="404"/>
      <c r="AQH267" s="49"/>
      <c r="AQI267" s="49"/>
      <c r="AQJ267" s="49"/>
      <c r="AQK267" s="99"/>
      <c r="AQL267" s="98"/>
      <c r="AQM267" s="49"/>
      <c r="AQN267" s="405"/>
      <c r="AQO267" s="405"/>
      <c r="AQP267" s="277"/>
      <c r="AQQ267" s="277"/>
      <c r="AQR267" s="277"/>
      <c r="AQS267" s="277"/>
      <c r="AQT267" s="277"/>
      <c r="AQU267" s="277"/>
      <c r="AQV267" s="277"/>
      <c r="AQW267" s="277"/>
      <c r="AQX267" s="402"/>
      <c r="AQY267" s="404"/>
      <c r="AQZ267" s="49"/>
      <c r="ARA267" s="49"/>
      <c r="ARB267" s="49"/>
      <c r="ARC267" s="99"/>
      <c r="ARD267" s="98"/>
      <c r="ARE267" s="49"/>
      <c r="ARF267" s="405"/>
      <c r="ARG267" s="405"/>
      <c r="ARH267" s="277"/>
      <c r="ARI267" s="277"/>
      <c r="ARJ267" s="277"/>
      <c r="ARK267" s="277"/>
      <c r="ARL267" s="277"/>
      <c r="ARM267" s="277"/>
      <c r="ARN267" s="277"/>
      <c r="ARO267" s="277"/>
      <c r="ARP267" s="402"/>
      <c r="ARQ267" s="404"/>
      <c r="ARR267" s="49"/>
      <c r="ARS267" s="49"/>
      <c r="ART267" s="49"/>
      <c r="ARU267" s="99"/>
      <c r="ARV267" s="98"/>
      <c r="ARW267" s="49"/>
      <c r="ARX267" s="405"/>
      <c r="ARY267" s="405"/>
      <c r="ARZ267" s="277"/>
      <c r="ASA267" s="277"/>
      <c r="ASB267" s="277"/>
      <c r="ASC267" s="277"/>
      <c r="ASD267" s="277"/>
      <c r="ASE267" s="277"/>
      <c r="ASF267" s="277"/>
      <c r="ASG267" s="277"/>
      <c r="ASH267" s="402"/>
      <c r="ASI267" s="404"/>
      <c r="ASJ267" s="49"/>
      <c r="ASK267" s="49"/>
      <c r="ASL267" s="49"/>
      <c r="ASM267" s="99"/>
      <c r="ASN267" s="98"/>
      <c r="ASO267" s="49"/>
      <c r="ASP267" s="405"/>
      <c r="ASQ267" s="405"/>
      <c r="ASR267" s="277"/>
      <c r="ASS267" s="277"/>
      <c r="AST267" s="277"/>
      <c r="ASU267" s="277"/>
      <c r="ASV267" s="277"/>
      <c r="ASW267" s="277"/>
      <c r="ASX267" s="277"/>
      <c r="ASY267" s="277"/>
      <c r="ASZ267" s="402"/>
      <c r="ATA267" s="404"/>
      <c r="ATB267" s="49"/>
      <c r="ATC267" s="49"/>
      <c r="ATD267" s="49"/>
      <c r="ATE267" s="99"/>
      <c r="ATF267" s="98"/>
      <c r="ATG267" s="49"/>
      <c r="ATH267" s="405"/>
      <c r="ATI267" s="405"/>
      <c r="ATJ267" s="277"/>
      <c r="ATK267" s="277"/>
      <c r="ATL267" s="277"/>
      <c r="ATM267" s="277"/>
      <c r="ATN267" s="277"/>
      <c r="ATO267" s="277"/>
      <c r="ATP267" s="277"/>
      <c r="ATQ267" s="277"/>
      <c r="ATR267" s="402"/>
      <c r="ATS267" s="404"/>
      <c r="ATT267" s="49"/>
      <c r="ATU267" s="49"/>
      <c r="ATV267" s="49"/>
      <c r="ATW267" s="99"/>
      <c r="ATX267" s="98"/>
      <c r="ATY267" s="49"/>
      <c r="ATZ267" s="405"/>
      <c r="AUA267" s="405"/>
      <c r="AUB267" s="277"/>
      <c r="AUC267" s="277"/>
      <c r="AUD267" s="277"/>
      <c r="AUE267" s="277"/>
      <c r="AUF267" s="277"/>
      <c r="AUG267" s="277"/>
      <c r="AUH267" s="277"/>
      <c r="AUI267" s="277"/>
      <c r="AUJ267" s="402"/>
      <c r="AUK267" s="404"/>
      <c r="AUL267" s="49"/>
      <c r="AUM267" s="49"/>
      <c r="AUN267" s="49"/>
      <c r="AUO267" s="99"/>
      <c r="AUP267" s="98"/>
      <c r="AUQ267" s="49"/>
      <c r="AUR267" s="405"/>
      <c r="AUS267" s="405"/>
      <c r="AUT267" s="277"/>
      <c r="AUU267" s="277"/>
      <c r="AUV267" s="277"/>
      <c r="AUW267" s="277"/>
      <c r="AUX267" s="277"/>
      <c r="AUY267" s="277"/>
      <c r="AUZ267" s="277"/>
      <c r="AVA267" s="277"/>
      <c r="AVB267" s="402"/>
      <c r="AVC267" s="404"/>
      <c r="AVD267" s="49"/>
      <c r="AVE267" s="49"/>
      <c r="AVF267" s="49"/>
      <c r="AVG267" s="99"/>
      <c r="AVH267" s="98"/>
      <c r="AVI267" s="49"/>
      <c r="AVJ267" s="405"/>
      <c r="AVK267" s="405"/>
      <c r="AVL267" s="277"/>
      <c r="AVM267" s="277"/>
      <c r="AVN267" s="277"/>
      <c r="AVO267" s="277"/>
      <c r="AVP267" s="277"/>
      <c r="AVQ267" s="277"/>
      <c r="AVR267" s="277"/>
      <c r="AVS267" s="277"/>
      <c r="AVT267" s="402"/>
      <c r="AVU267" s="404"/>
      <c r="AVV267" s="49"/>
      <c r="AVW267" s="49"/>
      <c r="AVX267" s="49"/>
      <c r="AVY267" s="99"/>
      <c r="AVZ267" s="98"/>
      <c r="AWA267" s="49"/>
      <c r="AWB267" s="405"/>
      <c r="AWC267" s="405"/>
      <c r="AWD267" s="277"/>
      <c r="AWE267" s="277"/>
      <c r="AWF267" s="277"/>
      <c r="AWG267" s="277"/>
      <c r="AWH267" s="277"/>
      <c r="AWI267" s="277"/>
      <c r="AWJ267" s="277"/>
      <c r="AWK267" s="277"/>
      <c r="AWL267" s="402"/>
      <c r="AWM267" s="404"/>
      <c r="AWN267" s="49"/>
      <c r="AWO267" s="49"/>
      <c r="AWP267" s="49"/>
      <c r="AWQ267" s="99"/>
      <c r="AWR267" s="98"/>
      <c r="AWS267" s="49"/>
      <c r="AWT267" s="405"/>
      <c r="AWU267" s="405"/>
      <c r="AWV267" s="277"/>
      <c r="AWW267" s="277"/>
      <c r="AWX267" s="277"/>
      <c r="AWY267" s="277"/>
      <c r="AWZ267" s="277"/>
      <c r="AXA267" s="277"/>
      <c r="AXB267" s="277"/>
      <c r="AXC267" s="277"/>
      <c r="AXD267" s="402"/>
      <c r="AXE267" s="404"/>
      <c r="AXF267" s="49"/>
      <c r="AXG267" s="49"/>
      <c r="AXH267" s="49"/>
      <c r="AXI267" s="99"/>
      <c r="AXJ267" s="98"/>
      <c r="AXK267" s="49"/>
      <c r="AXL267" s="405"/>
      <c r="AXM267" s="405"/>
      <c r="AXN267" s="277"/>
      <c r="AXO267" s="277"/>
      <c r="AXP267" s="277"/>
      <c r="AXQ267" s="277"/>
      <c r="AXR267" s="277"/>
      <c r="AXS267" s="277"/>
      <c r="AXT267" s="277"/>
      <c r="AXU267" s="277"/>
      <c r="AXV267" s="402"/>
      <c r="AXW267" s="404"/>
      <c r="AXX267" s="49"/>
      <c r="AXY267" s="49"/>
      <c r="AXZ267" s="49"/>
      <c r="AYA267" s="99"/>
      <c r="AYB267" s="98"/>
      <c r="AYC267" s="49"/>
      <c r="AYD267" s="405"/>
      <c r="AYE267" s="405"/>
      <c r="AYF267" s="277"/>
      <c r="AYG267" s="277"/>
      <c r="AYH267" s="277"/>
      <c r="AYI267" s="277"/>
      <c r="AYJ267" s="277"/>
      <c r="AYK267" s="277"/>
      <c r="AYL267" s="277"/>
      <c r="AYM267" s="277"/>
      <c r="AYN267" s="402"/>
      <c r="AYO267" s="404"/>
      <c r="AYP267" s="49"/>
      <c r="AYQ267" s="49"/>
      <c r="AYR267" s="49"/>
      <c r="AYS267" s="99"/>
      <c r="AYT267" s="98"/>
      <c r="AYU267" s="49"/>
      <c r="AYV267" s="405"/>
      <c r="AYW267" s="405"/>
      <c r="AYX267" s="277"/>
      <c r="AYY267" s="277"/>
      <c r="AYZ267" s="277"/>
      <c r="AZA267" s="277"/>
      <c r="AZB267" s="277"/>
      <c r="AZC267" s="277"/>
      <c r="AZD267" s="277"/>
      <c r="AZE267" s="277"/>
      <c r="AZF267" s="402"/>
      <c r="AZG267" s="404"/>
      <c r="AZH267" s="49"/>
      <c r="AZI267" s="49"/>
      <c r="AZJ267" s="49"/>
      <c r="AZK267" s="99"/>
      <c r="AZL267" s="98"/>
      <c r="AZM267" s="49"/>
      <c r="AZN267" s="405"/>
      <c r="AZO267" s="405"/>
      <c r="AZP267" s="277"/>
      <c r="AZQ267" s="277"/>
      <c r="AZR267" s="277"/>
      <c r="AZS267" s="277"/>
      <c r="AZT267" s="277"/>
      <c r="AZU267" s="277"/>
      <c r="AZV267" s="277"/>
      <c r="AZW267" s="277"/>
      <c r="AZX267" s="402"/>
      <c r="AZY267" s="404"/>
      <c r="AZZ267" s="49"/>
      <c r="BAA267" s="49"/>
      <c r="BAB267" s="49"/>
      <c r="BAC267" s="99"/>
      <c r="BAD267" s="98"/>
      <c r="BAE267" s="49"/>
      <c r="BAF267" s="405"/>
      <c r="BAG267" s="405"/>
      <c r="BAH267" s="277"/>
      <c r="BAI267" s="277"/>
      <c r="BAJ267" s="277"/>
      <c r="BAK267" s="277"/>
      <c r="BAL267" s="277"/>
      <c r="BAM267" s="277"/>
      <c r="BAN267" s="277"/>
      <c r="BAO267" s="277"/>
      <c r="BAP267" s="402"/>
      <c r="BAQ267" s="404"/>
      <c r="BAR267" s="49"/>
      <c r="BAS267" s="49"/>
      <c r="BAT267" s="49"/>
      <c r="BAU267" s="99"/>
      <c r="BAV267" s="98"/>
      <c r="BAW267" s="49"/>
      <c r="BAX267" s="405"/>
      <c r="BAY267" s="405"/>
      <c r="BAZ267" s="277"/>
      <c r="BBA267" s="277"/>
      <c r="BBB267" s="277"/>
      <c r="BBC267" s="277"/>
      <c r="BBD267" s="277"/>
      <c r="BBE267" s="277"/>
      <c r="BBF267" s="277"/>
      <c r="BBG267" s="277"/>
      <c r="BBH267" s="402"/>
      <c r="BBI267" s="404"/>
      <c r="BBJ267" s="49"/>
      <c r="BBK267" s="49"/>
      <c r="BBL267" s="49"/>
      <c r="BBM267" s="99"/>
      <c r="BBN267" s="98"/>
      <c r="BBO267" s="49"/>
      <c r="BBP267" s="405"/>
      <c r="BBQ267" s="405"/>
      <c r="BBR267" s="277"/>
      <c r="BBS267" s="277"/>
      <c r="BBT267" s="277"/>
      <c r="BBU267" s="277"/>
      <c r="BBV267" s="277"/>
      <c r="BBW267" s="277"/>
      <c r="BBX267" s="277"/>
      <c r="BBY267" s="277"/>
      <c r="BBZ267" s="402"/>
      <c r="BCA267" s="404"/>
      <c r="BCB267" s="49"/>
      <c r="BCC267" s="49"/>
      <c r="BCD267" s="49"/>
      <c r="BCE267" s="99"/>
      <c r="BCF267" s="98"/>
      <c r="BCG267" s="49"/>
      <c r="BCH267" s="405"/>
      <c r="BCI267" s="405"/>
      <c r="BCJ267" s="277"/>
      <c r="BCK267" s="277"/>
      <c r="BCL267" s="277"/>
      <c r="BCM267" s="277"/>
      <c r="BCN267" s="277"/>
      <c r="BCO267" s="277"/>
      <c r="BCP267" s="277"/>
      <c r="BCQ267" s="277"/>
      <c r="BCR267" s="402"/>
      <c r="BCS267" s="404"/>
      <c r="BCT267" s="49"/>
      <c r="BCU267" s="49"/>
      <c r="BCV267" s="49"/>
      <c r="BCW267" s="99"/>
      <c r="BCX267" s="98"/>
      <c r="BCY267" s="49"/>
      <c r="BCZ267" s="405"/>
      <c r="BDA267" s="405"/>
      <c r="BDB267" s="277"/>
      <c r="BDC267" s="277"/>
      <c r="BDD267" s="277"/>
      <c r="BDE267" s="277"/>
      <c r="BDF267" s="277"/>
      <c r="BDG267" s="277"/>
      <c r="BDH267" s="277"/>
      <c r="BDI267" s="277"/>
      <c r="BDJ267" s="402"/>
      <c r="BDK267" s="404"/>
      <c r="BDL267" s="49"/>
      <c r="BDM267" s="49"/>
      <c r="BDN267" s="49"/>
      <c r="BDO267" s="99"/>
      <c r="BDP267" s="98"/>
      <c r="BDQ267" s="49"/>
      <c r="BDR267" s="405"/>
      <c r="BDS267" s="405"/>
      <c r="BDT267" s="277"/>
      <c r="BDU267" s="277"/>
      <c r="BDV267" s="277"/>
      <c r="BDW267" s="277"/>
      <c r="BDX267" s="277"/>
      <c r="BDY267" s="277"/>
      <c r="BDZ267" s="277"/>
      <c r="BEA267" s="277"/>
      <c r="BEB267" s="402"/>
      <c r="BEC267" s="404"/>
      <c r="BED267" s="49"/>
      <c r="BEE267" s="49"/>
      <c r="BEF267" s="49"/>
      <c r="BEG267" s="99"/>
      <c r="BEH267" s="98"/>
      <c r="BEI267" s="49"/>
      <c r="BEJ267" s="405"/>
      <c r="BEK267" s="405"/>
      <c r="BEL267" s="277"/>
      <c r="BEM267" s="277"/>
      <c r="BEN267" s="277"/>
      <c r="BEO267" s="277"/>
      <c r="BEP267" s="277"/>
      <c r="BEQ267" s="277"/>
      <c r="BER267" s="277"/>
      <c r="BES267" s="277"/>
      <c r="BET267" s="402"/>
      <c r="BEU267" s="404"/>
      <c r="BEV267" s="49"/>
      <c r="BEW267" s="49"/>
      <c r="BEX267" s="49"/>
      <c r="BEY267" s="99"/>
      <c r="BEZ267" s="98"/>
      <c r="BFA267" s="49"/>
      <c r="BFB267" s="405"/>
      <c r="BFC267" s="405"/>
      <c r="BFD267" s="277"/>
      <c r="BFE267" s="277"/>
      <c r="BFF267" s="277"/>
      <c r="BFG267" s="277"/>
      <c r="BFH267" s="277"/>
      <c r="BFI267" s="277"/>
      <c r="BFJ267" s="277"/>
      <c r="BFK267" s="277"/>
      <c r="BFL267" s="402"/>
      <c r="BFM267" s="404"/>
      <c r="BFN267" s="49"/>
      <c r="BFO267" s="49"/>
      <c r="BFP267" s="49"/>
      <c r="BFQ267" s="99"/>
      <c r="BFR267" s="98"/>
      <c r="BFS267" s="49"/>
      <c r="BFT267" s="405"/>
      <c r="BFU267" s="405"/>
      <c r="BFV267" s="277"/>
      <c r="BFW267" s="277"/>
      <c r="BFX267" s="277"/>
      <c r="BFY267" s="277"/>
      <c r="BFZ267" s="277"/>
      <c r="BGA267" s="277"/>
      <c r="BGB267" s="277"/>
      <c r="BGC267" s="277"/>
      <c r="BGD267" s="402"/>
      <c r="BGE267" s="404"/>
      <c r="BGF267" s="49"/>
      <c r="BGG267" s="49"/>
      <c r="BGH267" s="49"/>
      <c r="BGI267" s="99"/>
      <c r="BGJ267" s="98"/>
      <c r="BGK267" s="49"/>
      <c r="BGL267" s="405"/>
      <c r="BGM267" s="405"/>
      <c r="BGN267" s="277"/>
      <c r="BGO267" s="277"/>
      <c r="BGP267" s="277"/>
      <c r="BGQ267" s="277"/>
      <c r="BGR267" s="277"/>
      <c r="BGS267" s="277"/>
      <c r="BGT267" s="277"/>
      <c r="BGU267" s="277"/>
      <c r="BGV267" s="402"/>
      <c r="BGW267" s="404"/>
      <c r="BGX267" s="49"/>
      <c r="BGY267" s="49"/>
      <c r="BGZ267" s="49"/>
      <c r="BHA267" s="99"/>
      <c r="BHB267" s="98"/>
      <c r="BHC267" s="49"/>
      <c r="BHD267" s="405"/>
      <c r="BHE267" s="405"/>
      <c r="BHF267" s="277"/>
      <c r="BHG267" s="277"/>
      <c r="BHH267" s="277"/>
      <c r="BHI267" s="277"/>
      <c r="BHJ267" s="277"/>
      <c r="BHK267" s="277"/>
      <c r="BHL267" s="277"/>
      <c r="BHM267" s="277"/>
      <c r="BHN267" s="402"/>
      <c r="BHO267" s="404"/>
      <c r="BHP267" s="49"/>
      <c r="BHQ267" s="49"/>
      <c r="BHR267" s="49"/>
      <c r="BHS267" s="99"/>
      <c r="BHT267" s="98"/>
      <c r="BHU267" s="49"/>
      <c r="BHV267" s="405"/>
      <c r="BHW267" s="405"/>
      <c r="BHX267" s="277"/>
      <c r="BHY267" s="277"/>
      <c r="BHZ267" s="277"/>
      <c r="BIA267" s="277"/>
      <c r="BIB267" s="277"/>
      <c r="BIC267" s="277"/>
      <c r="BID267" s="277"/>
      <c r="BIE267" s="277"/>
      <c r="BIF267" s="402"/>
      <c r="BIG267" s="404"/>
      <c r="BIH267" s="49"/>
      <c r="BII267" s="49"/>
      <c r="BIJ267" s="49"/>
      <c r="BIK267" s="99"/>
      <c r="BIL267" s="98"/>
      <c r="BIM267" s="49"/>
      <c r="BIN267" s="405"/>
      <c r="BIO267" s="405"/>
      <c r="BIP267" s="277"/>
      <c r="BIQ267" s="277"/>
      <c r="BIR267" s="277"/>
      <c r="BIS267" s="277"/>
      <c r="BIT267" s="277"/>
      <c r="BIU267" s="277"/>
      <c r="BIV267" s="277"/>
      <c r="BIW267" s="277"/>
      <c r="BIX267" s="402"/>
      <c r="BIY267" s="404"/>
      <c r="BIZ267" s="49"/>
      <c r="BJA267" s="49"/>
      <c r="BJB267" s="49"/>
      <c r="BJC267" s="99"/>
      <c r="BJD267" s="98"/>
      <c r="BJE267" s="49"/>
      <c r="BJF267" s="405"/>
      <c r="BJG267" s="405"/>
      <c r="BJH267" s="277"/>
      <c r="BJI267" s="277"/>
      <c r="BJJ267" s="277"/>
      <c r="BJK267" s="277"/>
      <c r="BJL267" s="277"/>
      <c r="BJM267" s="277"/>
      <c r="BJN267" s="277"/>
      <c r="BJO267" s="277"/>
      <c r="BJP267" s="402"/>
      <c r="BJQ267" s="404"/>
      <c r="BJR267" s="49"/>
      <c r="BJS267" s="49"/>
      <c r="BJT267" s="49"/>
      <c r="BJU267" s="99"/>
      <c r="BJV267" s="98"/>
      <c r="BJW267" s="49"/>
      <c r="BJX267" s="405"/>
      <c r="BJY267" s="405"/>
      <c r="BJZ267" s="277"/>
      <c r="BKA267" s="277"/>
      <c r="BKB267" s="277"/>
      <c r="BKC267" s="277"/>
      <c r="BKD267" s="277"/>
      <c r="BKE267" s="277"/>
      <c r="BKF267" s="277"/>
      <c r="BKG267" s="277"/>
      <c r="BKH267" s="402"/>
      <c r="BKI267" s="404"/>
      <c r="BKJ267" s="49"/>
      <c r="BKK267" s="49"/>
      <c r="BKL267" s="49"/>
      <c r="BKM267" s="99"/>
      <c r="BKN267" s="98"/>
      <c r="BKO267" s="49"/>
      <c r="BKP267" s="405"/>
      <c r="BKQ267" s="405"/>
      <c r="BKR267" s="277"/>
      <c r="BKS267" s="277"/>
      <c r="BKT267" s="277"/>
      <c r="BKU267" s="277"/>
      <c r="BKV267" s="277"/>
      <c r="BKW267" s="277"/>
      <c r="BKX267" s="277"/>
      <c r="BKY267" s="277"/>
      <c r="BKZ267" s="402"/>
      <c r="BLA267" s="404"/>
      <c r="BLB267" s="49"/>
      <c r="BLC267" s="49"/>
      <c r="BLD267" s="49"/>
      <c r="BLE267" s="99"/>
      <c r="BLF267" s="98"/>
      <c r="BLG267" s="49"/>
      <c r="BLH267" s="405"/>
      <c r="BLI267" s="405"/>
      <c r="BLJ267" s="277"/>
      <c r="BLK267" s="277"/>
      <c r="BLL267" s="277"/>
      <c r="BLM267" s="277"/>
      <c r="BLN267" s="277"/>
      <c r="BLO267" s="277"/>
      <c r="BLP267" s="277"/>
      <c r="BLQ267" s="277"/>
      <c r="BLR267" s="402"/>
      <c r="BLS267" s="404"/>
      <c r="BLT267" s="49"/>
      <c r="BLU267" s="49"/>
      <c r="BLV267" s="49"/>
      <c r="BLW267" s="99"/>
      <c r="BLX267" s="98"/>
      <c r="BLY267" s="49"/>
      <c r="BLZ267" s="405"/>
      <c r="BMA267" s="405"/>
      <c r="BMB267" s="277"/>
      <c r="BMC267" s="277"/>
      <c r="BMD267" s="277"/>
      <c r="BME267" s="277"/>
      <c r="BMF267" s="277"/>
      <c r="BMG267" s="277"/>
      <c r="BMH267" s="277"/>
      <c r="BMI267" s="277"/>
      <c r="BMJ267" s="402"/>
      <c r="BMK267" s="404"/>
      <c r="BML267" s="49"/>
      <c r="BMM267" s="49"/>
      <c r="BMN267" s="49"/>
      <c r="BMO267" s="99"/>
      <c r="BMP267" s="98"/>
      <c r="BMQ267" s="49"/>
      <c r="BMR267" s="405"/>
      <c r="BMS267" s="405"/>
      <c r="BMT267" s="277"/>
      <c r="BMU267" s="277"/>
      <c r="BMV267" s="277"/>
      <c r="BMW267" s="277"/>
      <c r="BMX267" s="277"/>
      <c r="BMY267" s="277"/>
      <c r="BMZ267" s="277"/>
      <c r="BNA267" s="277"/>
      <c r="BNB267" s="402"/>
      <c r="BNC267" s="404"/>
      <c r="BND267" s="49"/>
      <c r="BNE267" s="49"/>
      <c r="BNF267" s="49"/>
      <c r="BNG267" s="99"/>
      <c r="BNH267" s="98"/>
      <c r="BNI267" s="49"/>
      <c r="BNJ267" s="405"/>
      <c r="BNK267" s="405"/>
      <c r="BNL267" s="277"/>
      <c r="BNM267" s="277"/>
      <c r="BNN267" s="277"/>
      <c r="BNO267" s="277"/>
      <c r="BNP267" s="277"/>
      <c r="BNQ267" s="277"/>
      <c r="BNR267" s="277"/>
      <c r="BNS267" s="277"/>
      <c r="BNT267" s="402"/>
      <c r="BNU267" s="404"/>
      <c r="BNV267" s="49"/>
      <c r="BNW267" s="49"/>
      <c r="BNX267" s="49"/>
      <c r="BNY267" s="99"/>
      <c r="BNZ267" s="98"/>
      <c r="BOA267" s="49"/>
      <c r="BOB267" s="405"/>
      <c r="BOC267" s="405"/>
      <c r="BOD267" s="277"/>
      <c r="BOE267" s="277"/>
      <c r="BOF267" s="277"/>
      <c r="BOG267" s="277"/>
      <c r="BOH267" s="277"/>
      <c r="BOI267" s="277"/>
      <c r="BOJ267" s="277"/>
      <c r="BOK267" s="277"/>
      <c r="BOL267" s="402"/>
      <c r="BOM267" s="404"/>
      <c r="BON267" s="49"/>
      <c r="BOO267" s="49"/>
      <c r="BOP267" s="49"/>
      <c r="BOQ267" s="99"/>
      <c r="BOR267" s="98"/>
      <c r="BOS267" s="49"/>
      <c r="BOT267" s="405"/>
      <c r="BOU267" s="405"/>
      <c r="BOV267" s="277"/>
      <c r="BOW267" s="277"/>
      <c r="BOX267" s="277"/>
      <c r="BOY267" s="277"/>
      <c r="BOZ267" s="277"/>
      <c r="BPA267" s="277"/>
      <c r="BPB267" s="277"/>
      <c r="BPC267" s="277"/>
      <c r="BPD267" s="402"/>
      <c r="BPE267" s="404"/>
      <c r="BPF267" s="49"/>
      <c r="BPG267" s="49"/>
      <c r="BPH267" s="49"/>
      <c r="BPI267" s="99"/>
      <c r="BPJ267" s="98"/>
      <c r="BPK267" s="49"/>
      <c r="BPL267" s="405"/>
      <c r="BPM267" s="405"/>
      <c r="BPN267" s="277"/>
      <c r="BPO267" s="277"/>
      <c r="BPP267" s="277"/>
      <c r="BPQ267" s="277"/>
      <c r="BPR267" s="277"/>
      <c r="BPS267" s="277"/>
      <c r="BPT267" s="277"/>
      <c r="BPU267" s="277"/>
      <c r="BPV267" s="402"/>
      <c r="BPW267" s="404"/>
      <c r="BPX267" s="49"/>
      <c r="BPY267" s="49"/>
      <c r="BPZ267" s="49"/>
      <c r="BQA267" s="99"/>
      <c r="BQB267" s="98"/>
      <c r="BQC267" s="49"/>
      <c r="BQD267" s="405"/>
      <c r="BQE267" s="405"/>
      <c r="BQF267" s="277"/>
      <c r="BQG267" s="277"/>
      <c r="BQH267" s="277"/>
      <c r="BQI267" s="277"/>
      <c r="BQJ267" s="277"/>
      <c r="BQK267" s="277"/>
      <c r="BQL267" s="277"/>
      <c r="BQM267" s="277"/>
      <c r="BQN267" s="402"/>
      <c r="BQO267" s="404"/>
      <c r="BQP267" s="49"/>
      <c r="BQQ267" s="49"/>
      <c r="BQR267" s="49"/>
      <c r="BQS267" s="99"/>
      <c r="BQT267" s="98"/>
      <c r="BQU267" s="49"/>
      <c r="BQV267" s="405"/>
      <c r="BQW267" s="405"/>
      <c r="BQX267" s="277"/>
      <c r="BQY267" s="277"/>
      <c r="BQZ267" s="277"/>
      <c r="BRA267" s="277"/>
      <c r="BRB267" s="277"/>
      <c r="BRC267" s="277"/>
      <c r="BRD267" s="277"/>
      <c r="BRE267" s="277"/>
      <c r="BRF267" s="402"/>
      <c r="BRG267" s="404"/>
      <c r="BRH267" s="49"/>
      <c r="BRI267" s="49"/>
      <c r="BRJ267" s="49"/>
      <c r="BRK267" s="99"/>
      <c r="BRL267" s="98"/>
      <c r="BRM267" s="49"/>
      <c r="BRN267" s="405"/>
      <c r="BRO267" s="405"/>
      <c r="BRP267" s="277"/>
      <c r="BRQ267" s="277"/>
      <c r="BRR267" s="277"/>
      <c r="BRS267" s="277"/>
      <c r="BRT267" s="277"/>
      <c r="BRU267" s="277"/>
      <c r="BRV267" s="277"/>
      <c r="BRW267" s="277"/>
      <c r="BRX267" s="402"/>
      <c r="BRY267" s="404"/>
      <c r="BRZ267" s="49"/>
      <c r="BSA267" s="49"/>
      <c r="BSB267" s="49"/>
      <c r="BSC267" s="99"/>
      <c r="BSD267" s="98"/>
      <c r="BSE267" s="49"/>
      <c r="BSF267" s="405"/>
      <c r="BSG267" s="405"/>
      <c r="BSH267" s="277"/>
      <c r="BSI267" s="277"/>
      <c r="BSJ267" s="277"/>
      <c r="BSK267" s="277"/>
      <c r="BSL267" s="277"/>
      <c r="BSM267" s="277"/>
      <c r="BSN267" s="277"/>
      <c r="BSO267" s="277"/>
      <c r="BSP267" s="402"/>
      <c r="BSQ267" s="404"/>
      <c r="BSR267" s="49"/>
      <c r="BSS267" s="49"/>
      <c r="BST267" s="49"/>
      <c r="BSU267" s="99"/>
      <c r="BSV267" s="98"/>
      <c r="BSW267" s="49"/>
      <c r="BSX267" s="405"/>
      <c r="BSY267" s="405"/>
      <c r="BSZ267" s="277"/>
      <c r="BTA267" s="277"/>
      <c r="BTB267" s="277"/>
      <c r="BTC267" s="277"/>
      <c r="BTD267" s="277"/>
      <c r="BTE267" s="277"/>
      <c r="BTF267" s="277"/>
      <c r="BTG267" s="277"/>
      <c r="BTH267" s="402"/>
      <c r="BTI267" s="404"/>
      <c r="BTJ267" s="49"/>
      <c r="BTK267" s="49"/>
      <c r="BTL267" s="49"/>
      <c r="BTM267" s="99"/>
      <c r="BTN267" s="98"/>
      <c r="BTO267" s="49"/>
      <c r="BTP267" s="405"/>
      <c r="BTQ267" s="405"/>
      <c r="BTR267" s="277"/>
      <c r="BTS267" s="277"/>
      <c r="BTT267" s="277"/>
      <c r="BTU267" s="277"/>
      <c r="BTV267" s="277"/>
      <c r="BTW267" s="277"/>
      <c r="BTX267" s="277"/>
      <c r="BTY267" s="277"/>
      <c r="BTZ267" s="402"/>
      <c r="BUA267" s="404"/>
      <c r="BUB267" s="49"/>
      <c r="BUC267" s="49"/>
      <c r="BUD267" s="49"/>
      <c r="BUE267" s="99"/>
      <c r="BUF267" s="98"/>
      <c r="BUG267" s="49"/>
      <c r="BUH267" s="405"/>
      <c r="BUI267" s="405"/>
      <c r="BUJ267" s="277"/>
      <c r="BUK267" s="277"/>
      <c r="BUL267" s="277"/>
      <c r="BUM267" s="277"/>
      <c r="BUN267" s="277"/>
      <c r="BUO267" s="277"/>
      <c r="BUP267" s="277"/>
      <c r="BUQ267" s="277"/>
      <c r="BUR267" s="402"/>
      <c r="BUS267" s="404"/>
      <c r="BUT267" s="49"/>
      <c r="BUU267" s="49"/>
      <c r="BUV267" s="49"/>
      <c r="BUW267" s="99"/>
      <c r="BUX267" s="98"/>
      <c r="BUY267" s="49"/>
      <c r="BUZ267" s="405"/>
      <c r="BVA267" s="405"/>
      <c r="BVB267" s="277"/>
      <c r="BVC267" s="277"/>
      <c r="BVD267" s="277"/>
      <c r="BVE267" s="277"/>
      <c r="BVF267" s="277"/>
      <c r="BVG267" s="277"/>
      <c r="BVH267" s="277"/>
      <c r="BVI267" s="277"/>
      <c r="BVJ267" s="402"/>
      <c r="BVK267" s="404"/>
      <c r="BVL267" s="49"/>
      <c r="BVM267" s="49"/>
      <c r="BVN267" s="49"/>
      <c r="BVO267" s="99"/>
      <c r="BVP267" s="98"/>
      <c r="BVQ267" s="49"/>
      <c r="BVR267" s="405"/>
      <c r="BVS267" s="405"/>
      <c r="BVT267" s="277"/>
      <c r="BVU267" s="277"/>
      <c r="BVV267" s="277"/>
      <c r="BVW267" s="277"/>
      <c r="BVX267" s="277"/>
      <c r="BVY267" s="277"/>
      <c r="BVZ267" s="277"/>
      <c r="BWA267" s="277"/>
      <c r="BWB267" s="402"/>
      <c r="BWC267" s="404"/>
      <c r="BWD267" s="49"/>
      <c r="BWE267" s="49"/>
      <c r="BWF267" s="49"/>
      <c r="BWG267" s="99"/>
      <c r="BWH267" s="98"/>
      <c r="BWI267" s="49"/>
      <c r="BWJ267" s="405"/>
      <c r="BWK267" s="405"/>
      <c r="BWL267" s="277"/>
      <c r="BWM267" s="277"/>
      <c r="BWN267" s="277"/>
      <c r="BWO267" s="277"/>
      <c r="BWP267" s="277"/>
      <c r="BWQ267" s="277"/>
      <c r="BWR267" s="277"/>
      <c r="BWS267" s="277"/>
      <c r="BWT267" s="402"/>
      <c r="BWU267" s="404"/>
      <c r="BWV267" s="49"/>
      <c r="BWW267" s="49"/>
      <c r="BWX267" s="49"/>
      <c r="BWY267" s="99"/>
      <c r="BWZ267" s="98"/>
      <c r="BXA267" s="49"/>
      <c r="BXB267" s="405"/>
      <c r="BXC267" s="405"/>
      <c r="BXD267" s="277"/>
      <c r="BXE267" s="277"/>
      <c r="BXF267" s="277"/>
      <c r="BXG267" s="277"/>
      <c r="BXH267" s="277"/>
      <c r="BXI267" s="277"/>
      <c r="BXJ267" s="277"/>
      <c r="BXK267" s="277"/>
      <c r="BXL267" s="402"/>
      <c r="BXM267" s="404"/>
      <c r="BXN267" s="49"/>
      <c r="BXO267" s="49"/>
      <c r="BXP267" s="49"/>
      <c r="BXQ267" s="99"/>
      <c r="BXR267" s="98"/>
      <c r="BXS267" s="49"/>
      <c r="BXT267" s="405"/>
      <c r="BXU267" s="405"/>
      <c r="BXV267" s="277"/>
      <c r="BXW267" s="277"/>
      <c r="BXX267" s="277"/>
      <c r="BXY267" s="277"/>
      <c r="BXZ267" s="277"/>
      <c r="BYA267" s="277"/>
      <c r="BYB267" s="277"/>
      <c r="BYC267" s="277"/>
      <c r="BYD267" s="402"/>
      <c r="BYE267" s="404"/>
      <c r="BYF267" s="49"/>
      <c r="BYG267" s="49"/>
      <c r="BYH267" s="49"/>
      <c r="BYI267" s="99"/>
      <c r="BYJ267" s="98"/>
      <c r="BYK267" s="49"/>
      <c r="BYL267" s="405"/>
      <c r="BYM267" s="405"/>
      <c r="BYN267" s="277"/>
      <c r="BYO267" s="277"/>
      <c r="BYP267" s="277"/>
      <c r="BYQ267" s="277"/>
      <c r="BYR267" s="277"/>
      <c r="BYS267" s="277"/>
      <c r="BYT267" s="277"/>
      <c r="BYU267" s="277"/>
      <c r="BYV267" s="402"/>
      <c r="BYW267" s="404"/>
      <c r="BYX267" s="49"/>
      <c r="BYY267" s="49"/>
      <c r="BYZ267" s="49"/>
      <c r="BZA267" s="99"/>
      <c r="BZB267" s="98"/>
      <c r="BZC267" s="49"/>
      <c r="BZD267" s="405"/>
      <c r="BZE267" s="405"/>
      <c r="BZF267" s="277"/>
      <c r="BZG267" s="277"/>
      <c r="BZH267" s="277"/>
      <c r="BZI267" s="277"/>
      <c r="BZJ267" s="277"/>
      <c r="BZK267" s="277"/>
      <c r="BZL267" s="277"/>
      <c r="BZM267" s="277"/>
      <c r="BZN267" s="402"/>
      <c r="BZO267" s="404"/>
      <c r="BZP267" s="49"/>
      <c r="BZQ267" s="49"/>
      <c r="BZR267" s="49"/>
      <c r="BZS267" s="99"/>
      <c r="BZT267" s="98"/>
      <c r="BZU267" s="49"/>
      <c r="BZV267" s="405"/>
      <c r="BZW267" s="405"/>
      <c r="BZX267" s="277"/>
      <c r="BZY267" s="277"/>
      <c r="BZZ267" s="277"/>
      <c r="CAA267" s="277"/>
      <c r="CAB267" s="277"/>
      <c r="CAC267" s="277"/>
      <c r="CAD267" s="277"/>
      <c r="CAE267" s="277"/>
      <c r="CAF267" s="402"/>
      <c r="CAG267" s="404"/>
      <c r="CAH267" s="49"/>
      <c r="CAI267" s="49"/>
      <c r="CAJ267" s="49"/>
      <c r="CAK267" s="99"/>
      <c r="CAL267" s="98"/>
      <c r="CAM267" s="49"/>
      <c r="CAN267" s="405"/>
      <c r="CAO267" s="405"/>
      <c r="CAP267" s="277"/>
      <c r="CAQ267" s="277"/>
      <c r="CAR267" s="277"/>
      <c r="CAS267" s="277"/>
      <c r="CAT267" s="277"/>
      <c r="CAU267" s="277"/>
      <c r="CAV267" s="277"/>
      <c r="CAW267" s="277"/>
      <c r="CAX267" s="402"/>
      <c r="CAY267" s="404"/>
      <c r="CAZ267" s="49"/>
      <c r="CBA267" s="49"/>
      <c r="CBB267" s="49"/>
      <c r="CBC267" s="99"/>
      <c r="CBD267" s="98"/>
      <c r="CBE267" s="49"/>
      <c r="CBF267" s="405"/>
      <c r="CBG267" s="405"/>
      <c r="CBH267" s="277"/>
      <c r="CBI267" s="277"/>
      <c r="CBJ267" s="277"/>
      <c r="CBK267" s="277"/>
      <c r="CBL267" s="277"/>
      <c r="CBM267" s="277"/>
      <c r="CBN267" s="277"/>
      <c r="CBO267" s="277"/>
      <c r="CBP267" s="402"/>
      <c r="CBQ267" s="404"/>
      <c r="CBR267" s="49"/>
      <c r="CBS267" s="49"/>
      <c r="CBT267" s="49"/>
      <c r="CBU267" s="99"/>
      <c r="CBV267" s="98"/>
      <c r="CBW267" s="49"/>
      <c r="CBX267" s="405"/>
      <c r="CBY267" s="405"/>
      <c r="CBZ267" s="277"/>
      <c r="CCA267" s="277"/>
      <c r="CCB267" s="277"/>
      <c r="CCC267" s="277"/>
      <c r="CCD267" s="277"/>
      <c r="CCE267" s="277"/>
      <c r="CCF267" s="277"/>
      <c r="CCG267" s="277"/>
      <c r="CCH267" s="402"/>
      <c r="CCI267" s="404"/>
      <c r="CCJ267" s="49"/>
      <c r="CCK267" s="49"/>
      <c r="CCL267" s="49"/>
      <c r="CCM267" s="99"/>
      <c r="CCN267" s="98"/>
      <c r="CCO267" s="49"/>
      <c r="CCP267" s="405"/>
      <c r="CCQ267" s="405"/>
      <c r="CCR267" s="277"/>
      <c r="CCS267" s="277"/>
      <c r="CCT267" s="277"/>
      <c r="CCU267" s="277"/>
      <c r="CCV267" s="277"/>
      <c r="CCW267" s="277"/>
      <c r="CCX267" s="277"/>
      <c r="CCY267" s="277"/>
      <c r="CCZ267" s="402"/>
      <c r="CDA267" s="404"/>
      <c r="CDB267" s="49"/>
      <c r="CDC267" s="49"/>
      <c r="CDD267" s="49"/>
      <c r="CDE267" s="99"/>
      <c r="CDF267" s="98"/>
      <c r="CDG267" s="49"/>
      <c r="CDH267" s="405"/>
      <c r="CDI267" s="405"/>
      <c r="CDJ267" s="277"/>
      <c r="CDK267" s="277"/>
      <c r="CDL267" s="277"/>
      <c r="CDM267" s="277"/>
      <c r="CDN267" s="277"/>
      <c r="CDO267" s="277"/>
      <c r="CDP267" s="277"/>
      <c r="CDQ267" s="277"/>
      <c r="CDR267" s="402"/>
      <c r="CDS267" s="404"/>
      <c r="CDT267" s="49"/>
      <c r="CDU267" s="49"/>
      <c r="CDV267" s="49"/>
      <c r="CDW267" s="99"/>
      <c r="CDX267" s="98"/>
      <c r="CDY267" s="49"/>
      <c r="CDZ267" s="405"/>
      <c r="CEA267" s="405"/>
      <c r="CEB267" s="277"/>
      <c r="CEC267" s="277"/>
      <c r="CED267" s="277"/>
      <c r="CEE267" s="277"/>
      <c r="CEF267" s="277"/>
      <c r="CEG267" s="277"/>
      <c r="CEH267" s="277"/>
      <c r="CEI267" s="277"/>
      <c r="CEJ267" s="402"/>
      <c r="CEK267" s="404"/>
      <c r="CEL267" s="49"/>
      <c r="CEM267" s="49"/>
      <c r="CEN267" s="49"/>
      <c r="CEO267" s="99"/>
      <c r="CEP267" s="98"/>
      <c r="CEQ267" s="49"/>
      <c r="CER267" s="405"/>
      <c r="CES267" s="405"/>
      <c r="CET267" s="277"/>
      <c r="CEU267" s="277"/>
      <c r="CEV267" s="277"/>
      <c r="CEW267" s="277"/>
      <c r="CEX267" s="277"/>
      <c r="CEY267" s="277"/>
      <c r="CEZ267" s="277"/>
      <c r="CFA267" s="277"/>
      <c r="CFB267" s="402"/>
      <c r="CFC267" s="404"/>
      <c r="CFD267" s="49"/>
      <c r="CFE267" s="49"/>
      <c r="CFF267" s="49"/>
      <c r="CFG267" s="99"/>
      <c r="CFH267" s="98"/>
      <c r="CFI267" s="49"/>
      <c r="CFJ267" s="405"/>
      <c r="CFK267" s="405"/>
      <c r="CFL267" s="277"/>
      <c r="CFM267" s="277"/>
      <c r="CFN267" s="277"/>
      <c r="CFO267" s="277"/>
      <c r="CFP267" s="277"/>
      <c r="CFQ267" s="277"/>
      <c r="CFR267" s="277"/>
      <c r="CFS267" s="277"/>
      <c r="CFT267" s="402"/>
      <c r="CFU267" s="404"/>
      <c r="CFV267" s="49"/>
      <c r="CFW267" s="49"/>
      <c r="CFX267" s="49"/>
      <c r="CFY267" s="99"/>
      <c r="CFZ267" s="98"/>
      <c r="CGA267" s="49"/>
      <c r="CGB267" s="405"/>
      <c r="CGC267" s="405"/>
      <c r="CGD267" s="277"/>
      <c r="CGE267" s="277"/>
      <c r="CGF267" s="277"/>
      <c r="CGG267" s="277"/>
      <c r="CGH267" s="277"/>
      <c r="CGI267" s="277"/>
      <c r="CGJ267" s="277"/>
      <c r="CGK267" s="277"/>
      <c r="CGL267" s="402"/>
      <c r="CGM267" s="404"/>
      <c r="CGN267" s="49"/>
      <c r="CGO267" s="49"/>
      <c r="CGP267" s="49"/>
      <c r="CGQ267" s="99"/>
      <c r="CGR267" s="98"/>
      <c r="CGS267" s="49"/>
      <c r="CGT267" s="405"/>
      <c r="CGU267" s="405"/>
      <c r="CGV267" s="277"/>
      <c r="CGW267" s="277"/>
      <c r="CGX267" s="277"/>
      <c r="CGY267" s="277"/>
      <c r="CGZ267" s="277"/>
      <c r="CHA267" s="277"/>
      <c r="CHB267" s="277"/>
      <c r="CHC267" s="277"/>
      <c r="CHD267" s="402"/>
      <c r="CHE267" s="404"/>
      <c r="CHF267" s="49"/>
      <c r="CHG267" s="49"/>
      <c r="CHH267" s="49"/>
      <c r="CHI267" s="99"/>
      <c r="CHJ267" s="98"/>
      <c r="CHK267" s="49"/>
      <c r="CHL267" s="405"/>
      <c r="CHM267" s="405"/>
      <c r="CHN267" s="277"/>
      <c r="CHO267" s="277"/>
      <c r="CHP267" s="277"/>
      <c r="CHQ267" s="277"/>
      <c r="CHR267" s="277"/>
      <c r="CHS267" s="277"/>
      <c r="CHT267" s="277"/>
      <c r="CHU267" s="277"/>
      <c r="CHV267" s="402"/>
      <c r="CHW267" s="404"/>
      <c r="CHX267" s="49"/>
      <c r="CHY267" s="49"/>
      <c r="CHZ267" s="49"/>
      <c r="CIA267" s="99"/>
      <c r="CIB267" s="98"/>
      <c r="CIC267" s="49"/>
      <c r="CID267" s="405"/>
      <c r="CIE267" s="405"/>
      <c r="CIF267" s="277"/>
      <c r="CIG267" s="277"/>
      <c r="CIH267" s="277"/>
      <c r="CII267" s="277"/>
      <c r="CIJ267" s="277"/>
      <c r="CIK267" s="277"/>
      <c r="CIL267" s="277"/>
      <c r="CIM267" s="277"/>
      <c r="CIN267" s="402"/>
      <c r="CIO267" s="404"/>
      <c r="CIP267" s="49"/>
      <c r="CIQ267" s="49"/>
      <c r="CIR267" s="49"/>
      <c r="CIS267" s="99"/>
      <c r="CIT267" s="98"/>
      <c r="CIU267" s="49"/>
      <c r="CIV267" s="405"/>
      <c r="CIW267" s="405"/>
      <c r="CIX267" s="277"/>
      <c r="CIY267" s="277"/>
      <c r="CIZ267" s="277"/>
      <c r="CJA267" s="277"/>
      <c r="CJB267" s="277"/>
      <c r="CJC267" s="277"/>
      <c r="CJD267" s="277"/>
      <c r="CJE267" s="277"/>
      <c r="CJF267" s="402"/>
      <c r="CJG267" s="404"/>
      <c r="CJH267" s="49"/>
      <c r="CJI267" s="49"/>
      <c r="CJJ267" s="49"/>
      <c r="CJK267" s="99"/>
      <c r="CJL267" s="98"/>
      <c r="CJM267" s="49"/>
      <c r="CJN267" s="405"/>
      <c r="CJO267" s="405"/>
      <c r="CJP267" s="277"/>
      <c r="CJQ267" s="277"/>
      <c r="CJR267" s="277"/>
      <c r="CJS267" s="277"/>
      <c r="CJT267" s="277"/>
      <c r="CJU267" s="277"/>
      <c r="CJV267" s="277"/>
      <c r="CJW267" s="277"/>
      <c r="CJX267" s="402"/>
      <c r="CJY267" s="404"/>
      <c r="CJZ267" s="49"/>
      <c r="CKA267" s="49"/>
      <c r="CKB267" s="49"/>
      <c r="CKC267" s="99"/>
      <c r="CKD267" s="98"/>
      <c r="CKE267" s="49"/>
      <c r="CKF267" s="405"/>
      <c r="CKG267" s="405"/>
      <c r="CKH267" s="277"/>
      <c r="CKI267" s="277"/>
      <c r="CKJ267" s="277"/>
      <c r="CKK267" s="277"/>
      <c r="CKL267" s="277"/>
      <c r="CKM267" s="277"/>
      <c r="CKN267" s="277"/>
      <c r="CKO267" s="277"/>
      <c r="CKP267" s="402"/>
      <c r="CKQ267" s="404"/>
      <c r="CKR267" s="49"/>
      <c r="CKS267" s="49"/>
      <c r="CKT267" s="49"/>
      <c r="CKU267" s="99"/>
      <c r="CKV267" s="98"/>
      <c r="CKW267" s="49"/>
      <c r="CKX267" s="405"/>
      <c r="CKY267" s="405"/>
      <c r="CKZ267" s="277"/>
      <c r="CLA267" s="277"/>
      <c r="CLB267" s="277"/>
      <c r="CLC267" s="277"/>
      <c r="CLD267" s="277"/>
      <c r="CLE267" s="277"/>
      <c r="CLF267" s="277"/>
      <c r="CLG267" s="277"/>
      <c r="CLH267" s="402"/>
      <c r="CLI267" s="404"/>
      <c r="CLJ267" s="49"/>
      <c r="CLK267" s="49"/>
      <c r="CLL267" s="49"/>
      <c r="CLM267" s="99"/>
      <c r="CLN267" s="98"/>
      <c r="CLO267" s="49"/>
      <c r="CLP267" s="405"/>
      <c r="CLQ267" s="405"/>
      <c r="CLR267" s="277"/>
      <c r="CLS267" s="277"/>
      <c r="CLT267" s="277"/>
      <c r="CLU267" s="277"/>
      <c r="CLV267" s="277"/>
      <c r="CLW267" s="277"/>
      <c r="CLX267" s="277"/>
      <c r="CLY267" s="277"/>
      <c r="CLZ267" s="402"/>
      <c r="CMA267" s="404"/>
      <c r="CMB267" s="49"/>
      <c r="CMC267" s="49"/>
      <c r="CMD267" s="49"/>
      <c r="CME267" s="99"/>
      <c r="CMF267" s="98"/>
      <c r="CMG267" s="49"/>
      <c r="CMH267" s="405"/>
      <c r="CMI267" s="405"/>
      <c r="CMJ267" s="277"/>
      <c r="CMK267" s="277"/>
      <c r="CML267" s="277"/>
      <c r="CMM267" s="277"/>
      <c r="CMN267" s="277"/>
      <c r="CMO267" s="277"/>
      <c r="CMP267" s="277"/>
      <c r="CMQ267" s="277"/>
      <c r="CMR267" s="402"/>
      <c r="CMS267" s="404"/>
      <c r="CMT267" s="49"/>
      <c r="CMU267" s="49"/>
      <c r="CMV267" s="49"/>
      <c r="CMW267" s="99"/>
      <c r="CMX267" s="98"/>
      <c r="CMY267" s="49"/>
      <c r="CMZ267" s="405"/>
      <c r="CNA267" s="405"/>
      <c r="CNB267" s="277"/>
      <c r="CNC267" s="277"/>
      <c r="CND267" s="277"/>
      <c r="CNE267" s="277"/>
      <c r="CNF267" s="277"/>
      <c r="CNG267" s="277"/>
      <c r="CNH267" s="277"/>
      <c r="CNI267" s="277"/>
      <c r="CNJ267" s="402"/>
      <c r="CNK267" s="404"/>
      <c r="CNL267" s="49"/>
      <c r="CNM267" s="49"/>
      <c r="CNN267" s="49"/>
      <c r="CNO267" s="99"/>
      <c r="CNP267" s="98"/>
      <c r="CNQ267" s="49"/>
      <c r="CNR267" s="405"/>
      <c r="CNS267" s="405"/>
      <c r="CNT267" s="277"/>
      <c r="CNU267" s="277"/>
      <c r="CNV267" s="277"/>
      <c r="CNW267" s="277"/>
      <c r="CNX267" s="277"/>
      <c r="CNY267" s="277"/>
      <c r="CNZ267" s="277"/>
      <c r="COA267" s="277"/>
      <c r="COB267" s="402"/>
      <c r="COC267" s="404"/>
      <c r="COD267" s="49"/>
      <c r="COE267" s="49"/>
      <c r="COF267" s="49"/>
      <c r="COG267" s="99"/>
      <c r="COH267" s="98"/>
      <c r="COI267" s="49"/>
      <c r="COJ267" s="405"/>
      <c r="COK267" s="405"/>
      <c r="COL267" s="277"/>
      <c r="COM267" s="277"/>
      <c r="CON267" s="277"/>
      <c r="COO267" s="277"/>
      <c r="COP267" s="277"/>
      <c r="COQ267" s="277"/>
      <c r="COR267" s="277"/>
      <c r="COS267" s="277"/>
      <c r="COT267" s="402"/>
      <c r="COU267" s="404"/>
      <c r="COV267" s="49"/>
      <c r="COW267" s="49"/>
      <c r="COX267" s="49"/>
      <c r="COY267" s="99"/>
      <c r="COZ267" s="98"/>
      <c r="CPA267" s="49"/>
      <c r="CPB267" s="405"/>
      <c r="CPC267" s="405"/>
      <c r="CPD267" s="277"/>
      <c r="CPE267" s="277"/>
      <c r="CPF267" s="277"/>
      <c r="CPG267" s="277"/>
      <c r="CPH267" s="277"/>
      <c r="CPI267" s="277"/>
      <c r="CPJ267" s="277"/>
      <c r="CPK267" s="277"/>
      <c r="CPL267" s="402"/>
      <c r="CPM267" s="404"/>
      <c r="CPN267" s="49"/>
      <c r="CPO267" s="49"/>
      <c r="CPP267" s="49"/>
      <c r="CPQ267" s="99"/>
      <c r="CPR267" s="98"/>
      <c r="CPS267" s="49"/>
      <c r="CPT267" s="405"/>
      <c r="CPU267" s="405"/>
      <c r="CPV267" s="277"/>
      <c r="CPW267" s="277"/>
      <c r="CPX267" s="277"/>
      <c r="CPY267" s="277"/>
      <c r="CPZ267" s="277"/>
      <c r="CQA267" s="277"/>
      <c r="CQB267" s="277"/>
      <c r="CQC267" s="277"/>
      <c r="CQD267" s="402"/>
      <c r="CQE267" s="404"/>
      <c r="CQF267" s="49"/>
      <c r="CQG267" s="49"/>
      <c r="CQH267" s="49"/>
      <c r="CQI267" s="99"/>
      <c r="CQJ267" s="98"/>
      <c r="CQK267" s="49"/>
      <c r="CQL267" s="405"/>
      <c r="CQM267" s="405"/>
      <c r="CQN267" s="277"/>
      <c r="CQO267" s="277"/>
      <c r="CQP267" s="277"/>
      <c r="CQQ267" s="277"/>
      <c r="CQR267" s="277"/>
      <c r="CQS267" s="277"/>
      <c r="CQT267" s="277"/>
      <c r="CQU267" s="277"/>
      <c r="CQV267" s="402"/>
      <c r="CQW267" s="404"/>
      <c r="CQX267" s="49"/>
      <c r="CQY267" s="49"/>
      <c r="CQZ267" s="49"/>
      <c r="CRA267" s="99"/>
      <c r="CRB267" s="98"/>
      <c r="CRC267" s="49"/>
      <c r="CRD267" s="405"/>
      <c r="CRE267" s="405"/>
      <c r="CRF267" s="277"/>
      <c r="CRG267" s="277"/>
      <c r="CRH267" s="277"/>
      <c r="CRI267" s="277"/>
      <c r="CRJ267" s="277"/>
      <c r="CRK267" s="277"/>
      <c r="CRL267" s="277"/>
      <c r="CRM267" s="277"/>
      <c r="CRN267" s="402"/>
      <c r="CRO267" s="404"/>
      <c r="CRP267" s="49"/>
      <c r="CRQ267" s="49"/>
      <c r="CRR267" s="49"/>
      <c r="CRS267" s="99"/>
      <c r="CRT267" s="98"/>
      <c r="CRU267" s="49"/>
      <c r="CRV267" s="405"/>
      <c r="CRW267" s="405"/>
      <c r="CRX267" s="277"/>
      <c r="CRY267" s="277"/>
      <c r="CRZ267" s="277"/>
      <c r="CSA267" s="277"/>
      <c r="CSB267" s="277"/>
      <c r="CSC267" s="277"/>
      <c r="CSD267" s="277"/>
      <c r="CSE267" s="277"/>
      <c r="CSF267" s="402"/>
      <c r="CSG267" s="404"/>
      <c r="CSH267" s="49"/>
      <c r="CSI267" s="49"/>
      <c r="CSJ267" s="49"/>
      <c r="CSK267" s="99"/>
      <c r="CSL267" s="98"/>
      <c r="CSM267" s="49"/>
      <c r="CSN267" s="405"/>
      <c r="CSO267" s="405"/>
      <c r="CSP267" s="277"/>
      <c r="CSQ267" s="277"/>
      <c r="CSR267" s="277"/>
      <c r="CSS267" s="277"/>
      <c r="CST267" s="277"/>
      <c r="CSU267" s="277"/>
      <c r="CSV267" s="277"/>
      <c r="CSW267" s="277"/>
      <c r="CSX267" s="402"/>
      <c r="CSY267" s="404"/>
      <c r="CSZ267" s="49"/>
      <c r="CTA267" s="49"/>
      <c r="CTB267" s="49"/>
      <c r="CTC267" s="99"/>
      <c r="CTD267" s="98"/>
      <c r="CTE267" s="49"/>
      <c r="CTF267" s="405"/>
      <c r="CTG267" s="405"/>
      <c r="CTH267" s="277"/>
      <c r="CTI267" s="277"/>
      <c r="CTJ267" s="277"/>
      <c r="CTK267" s="277"/>
      <c r="CTL267" s="277"/>
      <c r="CTM267" s="277"/>
      <c r="CTN267" s="277"/>
      <c r="CTO267" s="277"/>
      <c r="CTP267" s="402"/>
      <c r="CTQ267" s="404"/>
      <c r="CTR267" s="49"/>
      <c r="CTS267" s="49"/>
      <c r="CTT267" s="49"/>
      <c r="CTU267" s="99"/>
      <c r="CTV267" s="98"/>
      <c r="CTW267" s="49"/>
      <c r="CTX267" s="405"/>
      <c r="CTY267" s="405"/>
      <c r="CTZ267" s="277"/>
      <c r="CUA267" s="277"/>
      <c r="CUB267" s="277"/>
      <c r="CUC267" s="277"/>
      <c r="CUD267" s="277"/>
      <c r="CUE267" s="277"/>
      <c r="CUF267" s="277"/>
      <c r="CUG267" s="277"/>
      <c r="CUH267" s="402"/>
      <c r="CUI267" s="404"/>
      <c r="CUJ267" s="49"/>
      <c r="CUK267" s="49"/>
      <c r="CUL267" s="49"/>
      <c r="CUM267" s="99"/>
      <c r="CUN267" s="98"/>
      <c r="CUO267" s="49"/>
      <c r="CUP267" s="405"/>
      <c r="CUQ267" s="405"/>
      <c r="CUR267" s="277"/>
      <c r="CUS267" s="277"/>
      <c r="CUT267" s="277"/>
      <c r="CUU267" s="277"/>
      <c r="CUV267" s="277"/>
      <c r="CUW267" s="277"/>
      <c r="CUX267" s="277"/>
      <c r="CUY267" s="277"/>
      <c r="CUZ267" s="402"/>
      <c r="CVA267" s="404"/>
      <c r="CVB267" s="49"/>
      <c r="CVC267" s="49"/>
      <c r="CVD267" s="49"/>
      <c r="CVE267" s="99"/>
      <c r="CVF267" s="98"/>
      <c r="CVG267" s="49"/>
      <c r="CVH267" s="405"/>
      <c r="CVI267" s="405"/>
      <c r="CVJ267" s="277"/>
      <c r="CVK267" s="277"/>
      <c r="CVL267" s="277"/>
      <c r="CVM267" s="277"/>
      <c r="CVN267" s="277"/>
      <c r="CVO267" s="277"/>
      <c r="CVP267" s="277"/>
      <c r="CVQ267" s="277"/>
      <c r="CVR267" s="402"/>
      <c r="CVS267" s="404"/>
      <c r="CVT267" s="49"/>
      <c r="CVU267" s="49"/>
      <c r="CVV267" s="49"/>
      <c r="CVW267" s="99"/>
      <c r="CVX267" s="98"/>
      <c r="CVY267" s="49"/>
      <c r="CVZ267" s="405"/>
      <c r="CWA267" s="405"/>
      <c r="CWB267" s="277"/>
      <c r="CWC267" s="277"/>
      <c r="CWD267" s="277"/>
      <c r="CWE267" s="277"/>
      <c r="CWF267" s="277"/>
      <c r="CWG267" s="277"/>
      <c r="CWH267" s="277"/>
      <c r="CWI267" s="277"/>
      <c r="CWJ267" s="402"/>
      <c r="CWK267" s="404"/>
      <c r="CWL267" s="49"/>
      <c r="CWM267" s="49"/>
      <c r="CWN267" s="49"/>
      <c r="CWO267" s="99"/>
      <c r="CWP267" s="98"/>
      <c r="CWQ267" s="49"/>
      <c r="CWR267" s="405"/>
      <c r="CWS267" s="405"/>
      <c r="CWT267" s="277"/>
      <c r="CWU267" s="277"/>
      <c r="CWV267" s="277"/>
      <c r="CWW267" s="277"/>
      <c r="CWX267" s="277"/>
      <c r="CWY267" s="277"/>
      <c r="CWZ267" s="277"/>
      <c r="CXA267" s="277"/>
      <c r="CXB267" s="402"/>
      <c r="CXC267" s="404"/>
      <c r="CXD267" s="49"/>
      <c r="CXE267" s="49"/>
      <c r="CXF267" s="49"/>
      <c r="CXG267" s="99"/>
      <c r="CXH267" s="98"/>
      <c r="CXI267" s="49"/>
      <c r="CXJ267" s="405"/>
      <c r="CXK267" s="405"/>
      <c r="CXL267" s="277"/>
      <c r="CXM267" s="277"/>
      <c r="CXN267" s="277"/>
      <c r="CXO267" s="277"/>
      <c r="CXP267" s="277"/>
      <c r="CXQ267" s="277"/>
      <c r="CXR267" s="277"/>
      <c r="CXS267" s="277"/>
      <c r="CXT267" s="402"/>
      <c r="CXU267" s="404"/>
      <c r="CXV267" s="49"/>
      <c r="CXW267" s="49"/>
      <c r="CXX267" s="49"/>
      <c r="CXY267" s="99"/>
      <c r="CXZ267" s="98"/>
      <c r="CYA267" s="49"/>
      <c r="CYB267" s="405"/>
      <c r="CYC267" s="405"/>
      <c r="CYD267" s="277"/>
      <c r="CYE267" s="277"/>
      <c r="CYF267" s="277"/>
      <c r="CYG267" s="277"/>
      <c r="CYH267" s="277"/>
      <c r="CYI267" s="277"/>
      <c r="CYJ267" s="277"/>
      <c r="CYK267" s="277"/>
      <c r="CYL267" s="402"/>
      <c r="CYM267" s="404"/>
      <c r="CYN267" s="49"/>
      <c r="CYO267" s="49"/>
      <c r="CYP267" s="49"/>
      <c r="CYQ267" s="99"/>
      <c r="CYR267" s="98"/>
      <c r="CYS267" s="49"/>
      <c r="CYT267" s="405"/>
      <c r="CYU267" s="405"/>
      <c r="CYV267" s="277"/>
      <c r="CYW267" s="277"/>
      <c r="CYX267" s="277"/>
      <c r="CYY267" s="277"/>
      <c r="CYZ267" s="277"/>
      <c r="CZA267" s="277"/>
      <c r="CZB267" s="277"/>
      <c r="CZC267" s="277"/>
      <c r="CZD267" s="402"/>
      <c r="CZE267" s="404"/>
      <c r="CZF267" s="49"/>
      <c r="CZG267" s="49"/>
      <c r="CZH267" s="49"/>
      <c r="CZI267" s="99"/>
      <c r="CZJ267" s="98"/>
      <c r="CZK267" s="49"/>
      <c r="CZL267" s="405"/>
      <c r="CZM267" s="405"/>
      <c r="CZN267" s="277"/>
      <c r="CZO267" s="277"/>
      <c r="CZP267" s="277"/>
      <c r="CZQ267" s="277"/>
      <c r="CZR267" s="277"/>
      <c r="CZS267" s="277"/>
      <c r="CZT267" s="277"/>
      <c r="CZU267" s="277"/>
      <c r="CZV267" s="402"/>
      <c r="CZW267" s="404"/>
      <c r="CZX267" s="49"/>
      <c r="CZY267" s="49"/>
      <c r="CZZ267" s="49"/>
      <c r="DAA267" s="99"/>
      <c r="DAB267" s="98"/>
      <c r="DAC267" s="49"/>
      <c r="DAD267" s="405"/>
      <c r="DAE267" s="405"/>
      <c r="DAF267" s="277"/>
      <c r="DAG267" s="277"/>
      <c r="DAH267" s="277"/>
      <c r="DAI267" s="277"/>
      <c r="DAJ267" s="277"/>
      <c r="DAK267" s="277"/>
      <c r="DAL267" s="277"/>
      <c r="DAM267" s="277"/>
      <c r="DAN267" s="402"/>
      <c r="DAO267" s="404"/>
      <c r="DAP267" s="49"/>
      <c r="DAQ267" s="49"/>
      <c r="DAR267" s="49"/>
      <c r="DAS267" s="99"/>
      <c r="DAT267" s="98"/>
      <c r="DAU267" s="49"/>
      <c r="DAV267" s="405"/>
      <c r="DAW267" s="405"/>
      <c r="DAX267" s="277"/>
      <c r="DAY267" s="277"/>
      <c r="DAZ267" s="277"/>
      <c r="DBA267" s="277"/>
      <c r="DBB267" s="277"/>
      <c r="DBC267" s="277"/>
      <c r="DBD267" s="277"/>
      <c r="DBE267" s="277"/>
      <c r="DBF267" s="402"/>
      <c r="DBG267" s="404"/>
      <c r="DBH267" s="49"/>
      <c r="DBI267" s="49"/>
      <c r="DBJ267" s="49"/>
      <c r="DBK267" s="99"/>
      <c r="DBL267" s="98"/>
      <c r="DBM267" s="49"/>
      <c r="DBN267" s="405"/>
      <c r="DBO267" s="405"/>
      <c r="DBP267" s="277"/>
      <c r="DBQ267" s="277"/>
      <c r="DBR267" s="277"/>
      <c r="DBS267" s="277"/>
      <c r="DBT267" s="277"/>
      <c r="DBU267" s="277"/>
      <c r="DBV267" s="277"/>
      <c r="DBW267" s="277"/>
      <c r="DBX267" s="402"/>
      <c r="DBY267" s="404"/>
      <c r="DBZ267" s="49"/>
      <c r="DCA267" s="49"/>
      <c r="DCB267" s="49"/>
      <c r="DCC267" s="99"/>
      <c r="DCD267" s="98"/>
      <c r="DCE267" s="49"/>
      <c r="DCF267" s="405"/>
      <c r="DCG267" s="405"/>
      <c r="DCH267" s="277"/>
      <c r="DCI267" s="277"/>
      <c r="DCJ267" s="277"/>
      <c r="DCK267" s="277"/>
      <c r="DCL267" s="277"/>
      <c r="DCM267" s="277"/>
      <c r="DCN267" s="277"/>
      <c r="DCO267" s="277"/>
      <c r="DCP267" s="402"/>
      <c r="DCQ267" s="404"/>
      <c r="DCR267" s="49"/>
      <c r="DCS267" s="49"/>
      <c r="DCT267" s="49"/>
      <c r="DCU267" s="99"/>
      <c r="DCV267" s="98"/>
      <c r="DCW267" s="49"/>
      <c r="DCX267" s="405"/>
      <c r="DCY267" s="405"/>
      <c r="DCZ267" s="277"/>
      <c r="DDA267" s="277"/>
      <c r="DDB267" s="277"/>
      <c r="DDC267" s="277"/>
      <c r="DDD267" s="277"/>
      <c r="DDE267" s="277"/>
      <c r="DDF267" s="277"/>
      <c r="DDG267" s="277"/>
      <c r="DDH267" s="402"/>
      <c r="DDI267" s="404"/>
      <c r="DDJ267" s="49"/>
      <c r="DDK267" s="49"/>
      <c r="DDL267" s="49"/>
      <c r="DDM267" s="99"/>
      <c r="DDN267" s="98"/>
      <c r="DDO267" s="49"/>
      <c r="DDP267" s="405"/>
      <c r="DDQ267" s="405"/>
      <c r="DDR267" s="277"/>
      <c r="DDS267" s="277"/>
      <c r="DDT267" s="277"/>
      <c r="DDU267" s="277"/>
      <c r="DDV267" s="277"/>
      <c r="DDW267" s="277"/>
      <c r="DDX267" s="277"/>
      <c r="DDY267" s="277"/>
      <c r="DDZ267" s="402"/>
      <c r="DEA267" s="404"/>
      <c r="DEB267" s="49"/>
      <c r="DEC267" s="49"/>
      <c r="DED267" s="49"/>
      <c r="DEE267" s="99"/>
      <c r="DEF267" s="98"/>
      <c r="DEG267" s="49"/>
      <c r="DEH267" s="405"/>
      <c r="DEI267" s="405"/>
      <c r="DEJ267" s="277"/>
      <c r="DEK267" s="277"/>
      <c r="DEL267" s="277"/>
      <c r="DEM267" s="277"/>
      <c r="DEN267" s="277"/>
      <c r="DEO267" s="277"/>
      <c r="DEP267" s="277"/>
      <c r="DEQ267" s="277"/>
      <c r="DER267" s="402"/>
      <c r="DES267" s="404"/>
      <c r="DET267" s="49"/>
      <c r="DEU267" s="49"/>
      <c r="DEV267" s="49"/>
      <c r="DEW267" s="99"/>
      <c r="DEX267" s="98"/>
      <c r="DEY267" s="49"/>
      <c r="DEZ267" s="405"/>
      <c r="DFA267" s="405"/>
      <c r="DFB267" s="277"/>
      <c r="DFC267" s="277"/>
      <c r="DFD267" s="277"/>
      <c r="DFE267" s="277"/>
      <c r="DFF267" s="277"/>
      <c r="DFG267" s="277"/>
      <c r="DFH267" s="277"/>
      <c r="DFI267" s="277"/>
      <c r="DFJ267" s="402"/>
      <c r="DFK267" s="404"/>
      <c r="DFL267" s="49"/>
      <c r="DFM267" s="49"/>
      <c r="DFN267" s="49"/>
      <c r="DFO267" s="99"/>
      <c r="DFP267" s="98"/>
      <c r="DFQ267" s="49"/>
      <c r="DFR267" s="405"/>
      <c r="DFS267" s="405"/>
      <c r="DFT267" s="277"/>
      <c r="DFU267" s="277"/>
      <c r="DFV267" s="277"/>
      <c r="DFW267" s="277"/>
      <c r="DFX267" s="277"/>
      <c r="DFY267" s="277"/>
      <c r="DFZ267" s="277"/>
      <c r="DGA267" s="277"/>
      <c r="DGB267" s="402"/>
      <c r="DGC267" s="404"/>
      <c r="DGD267" s="49"/>
      <c r="DGE267" s="49"/>
      <c r="DGF267" s="49"/>
      <c r="DGG267" s="99"/>
      <c r="DGH267" s="98"/>
      <c r="DGI267" s="49"/>
      <c r="DGJ267" s="405"/>
      <c r="DGK267" s="405"/>
      <c r="DGL267" s="277"/>
      <c r="DGM267" s="277"/>
      <c r="DGN267" s="277"/>
      <c r="DGO267" s="277"/>
      <c r="DGP267" s="277"/>
      <c r="DGQ267" s="277"/>
      <c r="DGR267" s="277"/>
      <c r="DGS267" s="277"/>
      <c r="DGT267" s="402"/>
      <c r="DGU267" s="404"/>
      <c r="DGV267" s="49"/>
      <c r="DGW267" s="49"/>
      <c r="DGX267" s="49"/>
      <c r="DGY267" s="99"/>
      <c r="DGZ267" s="98"/>
      <c r="DHA267" s="49"/>
      <c r="DHB267" s="405"/>
      <c r="DHC267" s="405"/>
      <c r="DHD267" s="277"/>
      <c r="DHE267" s="277"/>
      <c r="DHF267" s="277"/>
      <c r="DHG267" s="277"/>
      <c r="DHH267" s="277"/>
      <c r="DHI267" s="277"/>
      <c r="DHJ267" s="277"/>
      <c r="DHK267" s="277"/>
      <c r="DHL267" s="402"/>
      <c r="DHM267" s="404"/>
      <c r="DHN267" s="49"/>
      <c r="DHO267" s="49"/>
      <c r="DHP267" s="49"/>
      <c r="DHQ267" s="99"/>
      <c r="DHR267" s="98"/>
      <c r="DHS267" s="49"/>
      <c r="DHT267" s="405"/>
      <c r="DHU267" s="405"/>
      <c r="DHV267" s="277"/>
      <c r="DHW267" s="277"/>
      <c r="DHX267" s="277"/>
      <c r="DHY267" s="277"/>
      <c r="DHZ267" s="277"/>
      <c r="DIA267" s="277"/>
      <c r="DIB267" s="277"/>
      <c r="DIC267" s="277"/>
      <c r="DID267" s="402"/>
      <c r="DIE267" s="404"/>
      <c r="DIF267" s="49"/>
      <c r="DIG267" s="49"/>
      <c r="DIH267" s="49"/>
      <c r="DII267" s="99"/>
      <c r="DIJ267" s="98"/>
      <c r="DIK267" s="49"/>
      <c r="DIL267" s="405"/>
      <c r="DIM267" s="405"/>
      <c r="DIN267" s="277"/>
      <c r="DIO267" s="277"/>
      <c r="DIP267" s="277"/>
      <c r="DIQ267" s="277"/>
      <c r="DIR267" s="277"/>
      <c r="DIS267" s="277"/>
      <c r="DIT267" s="277"/>
      <c r="DIU267" s="277"/>
      <c r="DIV267" s="402"/>
      <c r="DIW267" s="404"/>
      <c r="DIX267" s="49"/>
      <c r="DIY267" s="49"/>
      <c r="DIZ267" s="49"/>
      <c r="DJA267" s="99"/>
      <c r="DJB267" s="98"/>
      <c r="DJC267" s="49"/>
      <c r="DJD267" s="405"/>
      <c r="DJE267" s="405"/>
      <c r="DJF267" s="277"/>
      <c r="DJG267" s="277"/>
      <c r="DJH267" s="277"/>
      <c r="DJI267" s="277"/>
      <c r="DJJ267" s="277"/>
      <c r="DJK267" s="277"/>
      <c r="DJL267" s="277"/>
      <c r="DJM267" s="277"/>
      <c r="DJN267" s="402"/>
      <c r="DJO267" s="404"/>
      <c r="DJP267" s="49"/>
      <c r="DJQ267" s="49"/>
      <c r="DJR267" s="49"/>
      <c r="DJS267" s="99"/>
      <c r="DJT267" s="98"/>
      <c r="DJU267" s="49"/>
      <c r="DJV267" s="405"/>
      <c r="DJW267" s="405"/>
      <c r="DJX267" s="277"/>
      <c r="DJY267" s="277"/>
      <c r="DJZ267" s="277"/>
      <c r="DKA267" s="277"/>
      <c r="DKB267" s="277"/>
      <c r="DKC267" s="277"/>
      <c r="DKD267" s="277"/>
      <c r="DKE267" s="277"/>
      <c r="DKF267" s="402"/>
      <c r="DKG267" s="404"/>
      <c r="DKH267" s="49"/>
      <c r="DKI267" s="49"/>
      <c r="DKJ267" s="49"/>
      <c r="DKK267" s="99"/>
      <c r="DKL267" s="98"/>
      <c r="DKM267" s="49"/>
      <c r="DKN267" s="405"/>
      <c r="DKO267" s="405"/>
      <c r="DKP267" s="277"/>
      <c r="DKQ267" s="277"/>
      <c r="DKR267" s="277"/>
      <c r="DKS267" s="277"/>
      <c r="DKT267" s="277"/>
      <c r="DKU267" s="277"/>
      <c r="DKV267" s="277"/>
      <c r="DKW267" s="277"/>
      <c r="DKX267" s="402"/>
      <c r="DKY267" s="404"/>
      <c r="DKZ267" s="49"/>
      <c r="DLA267" s="49"/>
      <c r="DLB267" s="49"/>
      <c r="DLC267" s="99"/>
      <c r="DLD267" s="98"/>
      <c r="DLE267" s="49"/>
      <c r="DLF267" s="405"/>
      <c r="DLG267" s="405"/>
      <c r="DLH267" s="277"/>
      <c r="DLI267" s="277"/>
      <c r="DLJ267" s="277"/>
      <c r="DLK267" s="277"/>
      <c r="DLL267" s="277"/>
      <c r="DLM267" s="277"/>
      <c r="DLN267" s="277"/>
      <c r="DLO267" s="277"/>
      <c r="DLP267" s="402"/>
      <c r="DLQ267" s="404"/>
      <c r="DLR267" s="49"/>
      <c r="DLS267" s="49"/>
      <c r="DLT267" s="49"/>
      <c r="DLU267" s="99"/>
      <c r="DLV267" s="98"/>
      <c r="DLW267" s="49"/>
      <c r="DLX267" s="405"/>
      <c r="DLY267" s="405"/>
      <c r="DLZ267" s="277"/>
      <c r="DMA267" s="277"/>
      <c r="DMB267" s="277"/>
      <c r="DMC267" s="277"/>
      <c r="DMD267" s="277"/>
      <c r="DME267" s="277"/>
      <c r="DMF267" s="277"/>
      <c r="DMG267" s="277"/>
      <c r="DMH267" s="402"/>
      <c r="DMI267" s="404"/>
      <c r="DMJ267" s="49"/>
      <c r="DMK267" s="49"/>
      <c r="DML267" s="49"/>
      <c r="DMM267" s="99"/>
      <c r="DMN267" s="98"/>
      <c r="DMO267" s="49"/>
      <c r="DMP267" s="405"/>
      <c r="DMQ267" s="405"/>
      <c r="DMR267" s="277"/>
      <c r="DMS267" s="277"/>
      <c r="DMT267" s="277"/>
      <c r="DMU267" s="277"/>
      <c r="DMV267" s="277"/>
      <c r="DMW267" s="277"/>
      <c r="DMX267" s="277"/>
      <c r="DMY267" s="277"/>
      <c r="DMZ267" s="402"/>
      <c r="DNA267" s="404"/>
      <c r="DNB267" s="49"/>
      <c r="DNC267" s="49"/>
      <c r="DND267" s="49"/>
      <c r="DNE267" s="99"/>
      <c r="DNF267" s="98"/>
      <c r="DNG267" s="49"/>
      <c r="DNH267" s="405"/>
      <c r="DNI267" s="405"/>
      <c r="DNJ267" s="277"/>
      <c r="DNK267" s="277"/>
      <c r="DNL267" s="277"/>
      <c r="DNM267" s="277"/>
      <c r="DNN267" s="277"/>
      <c r="DNO267" s="277"/>
      <c r="DNP267" s="277"/>
      <c r="DNQ267" s="277"/>
      <c r="DNR267" s="402"/>
      <c r="DNS267" s="404"/>
      <c r="DNT267" s="49"/>
      <c r="DNU267" s="49"/>
      <c r="DNV267" s="49"/>
      <c r="DNW267" s="99"/>
      <c r="DNX267" s="98"/>
      <c r="DNY267" s="49"/>
      <c r="DNZ267" s="405"/>
      <c r="DOA267" s="405"/>
      <c r="DOB267" s="277"/>
      <c r="DOC267" s="277"/>
      <c r="DOD267" s="277"/>
      <c r="DOE267" s="277"/>
      <c r="DOF267" s="277"/>
      <c r="DOG267" s="277"/>
      <c r="DOH267" s="277"/>
      <c r="DOI267" s="277"/>
      <c r="DOJ267" s="402"/>
      <c r="DOK267" s="404"/>
      <c r="DOL267" s="49"/>
      <c r="DOM267" s="49"/>
      <c r="DON267" s="49"/>
      <c r="DOO267" s="99"/>
      <c r="DOP267" s="98"/>
      <c r="DOQ267" s="49"/>
      <c r="DOR267" s="405"/>
      <c r="DOS267" s="405"/>
      <c r="DOT267" s="277"/>
      <c r="DOU267" s="277"/>
      <c r="DOV267" s="277"/>
      <c r="DOW267" s="277"/>
      <c r="DOX267" s="277"/>
      <c r="DOY267" s="277"/>
      <c r="DOZ267" s="277"/>
      <c r="DPA267" s="277"/>
      <c r="DPB267" s="402"/>
      <c r="DPC267" s="404"/>
      <c r="DPD267" s="49"/>
      <c r="DPE267" s="49"/>
      <c r="DPF267" s="49"/>
      <c r="DPG267" s="99"/>
      <c r="DPH267" s="98"/>
      <c r="DPI267" s="49"/>
      <c r="DPJ267" s="405"/>
      <c r="DPK267" s="405"/>
      <c r="DPL267" s="277"/>
      <c r="DPM267" s="277"/>
      <c r="DPN267" s="277"/>
      <c r="DPO267" s="277"/>
      <c r="DPP267" s="277"/>
      <c r="DPQ267" s="277"/>
      <c r="DPR267" s="277"/>
      <c r="DPS267" s="277"/>
      <c r="DPT267" s="402"/>
      <c r="DPU267" s="404"/>
      <c r="DPV267" s="49"/>
      <c r="DPW267" s="49"/>
      <c r="DPX267" s="49"/>
      <c r="DPY267" s="99"/>
      <c r="DPZ267" s="98"/>
      <c r="DQA267" s="49"/>
      <c r="DQB267" s="405"/>
      <c r="DQC267" s="405"/>
      <c r="DQD267" s="277"/>
      <c r="DQE267" s="277"/>
      <c r="DQF267" s="277"/>
      <c r="DQG267" s="277"/>
      <c r="DQH267" s="277"/>
      <c r="DQI267" s="277"/>
      <c r="DQJ267" s="277"/>
      <c r="DQK267" s="277"/>
      <c r="DQL267" s="402"/>
      <c r="DQM267" s="404"/>
      <c r="DQN267" s="49"/>
      <c r="DQO267" s="49"/>
      <c r="DQP267" s="49"/>
      <c r="DQQ267" s="99"/>
      <c r="DQR267" s="98"/>
      <c r="DQS267" s="49"/>
      <c r="DQT267" s="405"/>
      <c r="DQU267" s="405"/>
      <c r="DQV267" s="277"/>
      <c r="DQW267" s="277"/>
      <c r="DQX267" s="277"/>
      <c r="DQY267" s="277"/>
      <c r="DQZ267" s="277"/>
      <c r="DRA267" s="277"/>
      <c r="DRB267" s="277"/>
      <c r="DRC267" s="277"/>
      <c r="DRD267" s="402"/>
      <c r="DRE267" s="404"/>
      <c r="DRF267" s="49"/>
      <c r="DRG267" s="49"/>
      <c r="DRH267" s="49"/>
      <c r="DRI267" s="99"/>
      <c r="DRJ267" s="98"/>
      <c r="DRK267" s="49"/>
      <c r="DRL267" s="405"/>
      <c r="DRM267" s="405"/>
      <c r="DRN267" s="277"/>
      <c r="DRO267" s="277"/>
      <c r="DRP267" s="277"/>
      <c r="DRQ267" s="277"/>
      <c r="DRR267" s="277"/>
      <c r="DRS267" s="277"/>
      <c r="DRT267" s="277"/>
      <c r="DRU267" s="277"/>
      <c r="DRV267" s="402"/>
      <c r="DRW267" s="404"/>
      <c r="DRX267" s="49"/>
      <c r="DRY267" s="49"/>
      <c r="DRZ267" s="49"/>
      <c r="DSA267" s="99"/>
      <c r="DSB267" s="98"/>
      <c r="DSC267" s="49"/>
      <c r="DSD267" s="405"/>
      <c r="DSE267" s="405"/>
      <c r="DSF267" s="277"/>
      <c r="DSG267" s="277"/>
      <c r="DSH267" s="277"/>
      <c r="DSI267" s="277"/>
      <c r="DSJ267" s="277"/>
      <c r="DSK267" s="277"/>
      <c r="DSL267" s="277"/>
      <c r="DSM267" s="277"/>
      <c r="DSN267" s="402"/>
      <c r="DSO267" s="404"/>
      <c r="DSP267" s="49"/>
      <c r="DSQ267" s="49"/>
      <c r="DSR267" s="49"/>
      <c r="DSS267" s="99"/>
      <c r="DST267" s="98"/>
      <c r="DSU267" s="49"/>
      <c r="DSV267" s="405"/>
      <c r="DSW267" s="405"/>
      <c r="DSX267" s="277"/>
      <c r="DSY267" s="277"/>
      <c r="DSZ267" s="277"/>
      <c r="DTA267" s="277"/>
      <c r="DTB267" s="277"/>
      <c r="DTC267" s="277"/>
      <c r="DTD267" s="277"/>
      <c r="DTE267" s="277"/>
      <c r="DTF267" s="402"/>
      <c r="DTG267" s="404"/>
      <c r="DTH267" s="49"/>
      <c r="DTI267" s="49"/>
      <c r="DTJ267" s="49"/>
      <c r="DTK267" s="99"/>
      <c r="DTL267" s="98"/>
      <c r="DTM267" s="49"/>
      <c r="DTN267" s="405"/>
      <c r="DTO267" s="405"/>
      <c r="DTP267" s="277"/>
      <c r="DTQ267" s="277"/>
      <c r="DTR267" s="277"/>
      <c r="DTS267" s="277"/>
      <c r="DTT267" s="277"/>
      <c r="DTU267" s="277"/>
      <c r="DTV267" s="277"/>
      <c r="DTW267" s="277"/>
      <c r="DTX267" s="402"/>
      <c r="DTY267" s="404"/>
      <c r="DTZ267" s="49"/>
      <c r="DUA267" s="49"/>
      <c r="DUB267" s="49"/>
      <c r="DUC267" s="99"/>
      <c r="DUD267" s="98"/>
      <c r="DUE267" s="49"/>
      <c r="DUF267" s="405"/>
      <c r="DUG267" s="405"/>
      <c r="DUH267" s="277"/>
      <c r="DUI267" s="277"/>
      <c r="DUJ267" s="277"/>
      <c r="DUK267" s="277"/>
      <c r="DUL267" s="277"/>
      <c r="DUM267" s="277"/>
      <c r="DUN267" s="277"/>
      <c r="DUO267" s="277"/>
      <c r="DUP267" s="402"/>
      <c r="DUQ267" s="404"/>
      <c r="DUR267" s="49"/>
      <c r="DUS267" s="49"/>
      <c r="DUT267" s="49"/>
      <c r="DUU267" s="99"/>
      <c r="DUV267" s="98"/>
      <c r="DUW267" s="49"/>
      <c r="DUX267" s="405"/>
      <c r="DUY267" s="405"/>
      <c r="DUZ267" s="277"/>
      <c r="DVA267" s="277"/>
      <c r="DVB267" s="277"/>
      <c r="DVC267" s="277"/>
      <c r="DVD267" s="277"/>
      <c r="DVE267" s="277"/>
      <c r="DVF267" s="277"/>
      <c r="DVG267" s="277"/>
      <c r="DVH267" s="402"/>
      <c r="DVI267" s="404"/>
      <c r="DVJ267" s="49"/>
      <c r="DVK267" s="49"/>
      <c r="DVL267" s="49"/>
      <c r="DVM267" s="99"/>
      <c r="DVN267" s="98"/>
      <c r="DVO267" s="49"/>
      <c r="DVP267" s="405"/>
      <c r="DVQ267" s="405"/>
      <c r="DVR267" s="277"/>
      <c r="DVS267" s="277"/>
      <c r="DVT267" s="277"/>
      <c r="DVU267" s="277"/>
      <c r="DVV267" s="277"/>
      <c r="DVW267" s="277"/>
      <c r="DVX267" s="277"/>
      <c r="DVY267" s="277"/>
      <c r="DVZ267" s="402"/>
      <c r="DWA267" s="404"/>
      <c r="DWB267" s="49"/>
      <c r="DWC267" s="49"/>
      <c r="DWD267" s="49"/>
      <c r="DWE267" s="99"/>
      <c r="DWF267" s="98"/>
      <c r="DWG267" s="49"/>
      <c r="DWH267" s="405"/>
      <c r="DWI267" s="405"/>
      <c r="DWJ267" s="277"/>
      <c r="DWK267" s="277"/>
      <c r="DWL267" s="277"/>
      <c r="DWM267" s="277"/>
      <c r="DWN267" s="277"/>
      <c r="DWO267" s="277"/>
      <c r="DWP267" s="277"/>
      <c r="DWQ267" s="277"/>
      <c r="DWR267" s="402"/>
      <c r="DWS267" s="404"/>
      <c r="DWT267" s="49"/>
      <c r="DWU267" s="49"/>
      <c r="DWV267" s="49"/>
      <c r="DWW267" s="99"/>
      <c r="DWX267" s="98"/>
      <c r="DWY267" s="49"/>
      <c r="DWZ267" s="405"/>
      <c r="DXA267" s="405"/>
      <c r="DXB267" s="277"/>
      <c r="DXC267" s="277"/>
      <c r="DXD267" s="277"/>
      <c r="DXE267" s="277"/>
      <c r="DXF267" s="277"/>
      <c r="DXG267" s="277"/>
      <c r="DXH267" s="277"/>
      <c r="DXI267" s="277"/>
      <c r="DXJ267" s="402"/>
      <c r="DXK267" s="404"/>
      <c r="DXL267" s="49"/>
      <c r="DXM267" s="49"/>
      <c r="DXN267" s="49"/>
      <c r="DXO267" s="99"/>
      <c r="DXP267" s="98"/>
      <c r="DXQ267" s="49"/>
      <c r="DXR267" s="405"/>
      <c r="DXS267" s="405"/>
      <c r="DXT267" s="277"/>
      <c r="DXU267" s="277"/>
      <c r="DXV267" s="277"/>
      <c r="DXW267" s="277"/>
      <c r="DXX267" s="277"/>
      <c r="DXY267" s="277"/>
      <c r="DXZ267" s="277"/>
      <c r="DYA267" s="277"/>
      <c r="DYB267" s="402"/>
      <c r="DYC267" s="404"/>
      <c r="DYD267" s="49"/>
      <c r="DYE267" s="49"/>
      <c r="DYF267" s="49"/>
      <c r="DYG267" s="99"/>
      <c r="DYH267" s="98"/>
      <c r="DYI267" s="49"/>
      <c r="DYJ267" s="405"/>
      <c r="DYK267" s="405"/>
      <c r="DYL267" s="277"/>
      <c r="DYM267" s="277"/>
      <c r="DYN267" s="277"/>
      <c r="DYO267" s="277"/>
      <c r="DYP267" s="277"/>
      <c r="DYQ267" s="277"/>
      <c r="DYR267" s="277"/>
      <c r="DYS267" s="277"/>
      <c r="DYT267" s="402"/>
      <c r="DYU267" s="404"/>
      <c r="DYV267" s="49"/>
      <c r="DYW267" s="49"/>
      <c r="DYX267" s="49"/>
      <c r="DYY267" s="99"/>
      <c r="DYZ267" s="98"/>
      <c r="DZA267" s="49"/>
      <c r="DZB267" s="405"/>
      <c r="DZC267" s="405"/>
      <c r="DZD267" s="277"/>
      <c r="DZE267" s="277"/>
      <c r="DZF267" s="277"/>
      <c r="DZG267" s="277"/>
      <c r="DZH267" s="277"/>
      <c r="DZI267" s="277"/>
      <c r="DZJ267" s="277"/>
      <c r="DZK267" s="277"/>
      <c r="DZL267" s="402"/>
      <c r="DZM267" s="404"/>
      <c r="DZN267" s="49"/>
      <c r="DZO267" s="49"/>
      <c r="DZP267" s="49"/>
      <c r="DZQ267" s="99"/>
      <c r="DZR267" s="98"/>
      <c r="DZS267" s="49"/>
      <c r="DZT267" s="405"/>
      <c r="DZU267" s="405"/>
      <c r="DZV267" s="277"/>
      <c r="DZW267" s="277"/>
      <c r="DZX267" s="277"/>
      <c r="DZY267" s="277"/>
      <c r="DZZ267" s="277"/>
      <c r="EAA267" s="277"/>
      <c r="EAB267" s="277"/>
      <c r="EAC267" s="277"/>
      <c r="EAD267" s="402"/>
      <c r="EAE267" s="404"/>
      <c r="EAF267" s="49"/>
      <c r="EAG267" s="49"/>
      <c r="EAH267" s="49"/>
      <c r="EAI267" s="99"/>
      <c r="EAJ267" s="98"/>
      <c r="EAK267" s="49"/>
      <c r="EAL267" s="405"/>
      <c r="EAM267" s="405"/>
      <c r="EAN267" s="277"/>
      <c r="EAO267" s="277"/>
      <c r="EAP267" s="277"/>
      <c r="EAQ267" s="277"/>
      <c r="EAR267" s="277"/>
      <c r="EAS267" s="277"/>
      <c r="EAT267" s="277"/>
      <c r="EAU267" s="277"/>
      <c r="EAV267" s="402"/>
      <c r="EAW267" s="404"/>
      <c r="EAX267" s="49"/>
      <c r="EAY267" s="49"/>
      <c r="EAZ267" s="49"/>
      <c r="EBA267" s="99"/>
      <c r="EBB267" s="98"/>
      <c r="EBC267" s="49"/>
      <c r="EBD267" s="405"/>
      <c r="EBE267" s="405"/>
      <c r="EBF267" s="277"/>
      <c r="EBG267" s="277"/>
      <c r="EBH267" s="277"/>
      <c r="EBI267" s="277"/>
      <c r="EBJ267" s="277"/>
      <c r="EBK267" s="277"/>
      <c r="EBL267" s="277"/>
      <c r="EBM267" s="277"/>
      <c r="EBN267" s="402"/>
      <c r="EBO267" s="404"/>
      <c r="EBP267" s="49"/>
      <c r="EBQ267" s="49"/>
      <c r="EBR267" s="49"/>
      <c r="EBS267" s="99"/>
      <c r="EBT267" s="98"/>
      <c r="EBU267" s="49"/>
      <c r="EBV267" s="405"/>
      <c r="EBW267" s="405"/>
      <c r="EBX267" s="277"/>
      <c r="EBY267" s="277"/>
      <c r="EBZ267" s="277"/>
      <c r="ECA267" s="277"/>
      <c r="ECB267" s="277"/>
      <c r="ECC267" s="277"/>
      <c r="ECD267" s="277"/>
      <c r="ECE267" s="277"/>
      <c r="ECF267" s="402"/>
      <c r="ECG267" s="404"/>
      <c r="ECH267" s="49"/>
      <c r="ECI267" s="49"/>
      <c r="ECJ267" s="49"/>
      <c r="ECK267" s="99"/>
      <c r="ECL267" s="98"/>
      <c r="ECM267" s="49"/>
      <c r="ECN267" s="405"/>
      <c r="ECO267" s="405"/>
      <c r="ECP267" s="277"/>
      <c r="ECQ267" s="277"/>
      <c r="ECR267" s="277"/>
      <c r="ECS267" s="277"/>
      <c r="ECT267" s="277"/>
      <c r="ECU267" s="277"/>
      <c r="ECV267" s="277"/>
      <c r="ECW267" s="277"/>
      <c r="ECX267" s="402"/>
      <c r="ECY267" s="404"/>
      <c r="ECZ267" s="49"/>
      <c r="EDA267" s="49"/>
      <c r="EDB267" s="49"/>
      <c r="EDC267" s="99"/>
      <c r="EDD267" s="98"/>
      <c r="EDE267" s="49"/>
      <c r="EDF267" s="405"/>
      <c r="EDG267" s="405"/>
      <c r="EDH267" s="277"/>
      <c r="EDI267" s="277"/>
      <c r="EDJ267" s="277"/>
      <c r="EDK267" s="277"/>
      <c r="EDL267" s="277"/>
      <c r="EDM267" s="277"/>
      <c r="EDN267" s="277"/>
      <c r="EDO267" s="277"/>
      <c r="EDP267" s="402"/>
      <c r="EDQ267" s="404"/>
      <c r="EDR267" s="49"/>
      <c r="EDS267" s="49"/>
      <c r="EDT267" s="49"/>
      <c r="EDU267" s="99"/>
      <c r="EDV267" s="98"/>
      <c r="EDW267" s="49"/>
      <c r="EDX267" s="405"/>
      <c r="EDY267" s="405"/>
      <c r="EDZ267" s="277"/>
      <c r="EEA267" s="277"/>
      <c r="EEB267" s="277"/>
      <c r="EEC267" s="277"/>
      <c r="EED267" s="277"/>
      <c r="EEE267" s="277"/>
      <c r="EEF267" s="277"/>
      <c r="EEG267" s="277"/>
      <c r="EEH267" s="402"/>
      <c r="EEI267" s="404"/>
      <c r="EEJ267" s="49"/>
      <c r="EEK267" s="49"/>
      <c r="EEL267" s="49"/>
      <c r="EEM267" s="99"/>
      <c r="EEN267" s="98"/>
      <c r="EEO267" s="49"/>
      <c r="EEP267" s="405"/>
      <c r="EEQ267" s="405"/>
      <c r="EER267" s="277"/>
      <c r="EES267" s="277"/>
      <c r="EET267" s="277"/>
      <c r="EEU267" s="277"/>
      <c r="EEV267" s="277"/>
      <c r="EEW267" s="277"/>
      <c r="EEX267" s="277"/>
      <c r="EEY267" s="277"/>
      <c r="EEZ267" s="402"/>
      <c r="EFA267" s="404"/>
      <c r="EFB267" s="49"/>
      <c r="EFC267" s="49"/>
      <c r="EFD267" s="49"/>
      <c r="EFE267" s="99"/>
      <c r="EFF267" s="98"/>
      <c r="EFG267" s="49"/>
      <c r="EFH267" s="405"/>
      <c r="EFI267" s="405"/>
      <c r="EFJ267" s="277"/>
      <c r="EFK267" s="277"/>
      <c r="EFL267" s="277"/>
      <c r="EFM267" s="277"/>
      <c r="EFN267" s="277"/>
      <c r="EFO267" s="277"/>
      <c r="EFP267" s="277"/>
      <c r="EFQ267" s="277"/>
      <c r="EFR267" s="402"/>
      <c r="EFS267" s="404"/>
      <c r="EFT267" s="49"/>
      <c r="EFU267" s="49"/>
      <c r="EFV267" s="49"/>
      <c r="EFW267" s="99"/>
      <c r="EFX267" s="98"/>
      <c r="EFY267" s="49"/>
      <c r="EFZ267" s="405"/>
      <c r="EGA267" s="405"/>
      <c r="EGB267" s="277"/>
      <c r="EGC267" s="277"/>
      <c r="EGD267" s="277"/>
      <c r="EGE267" s="277"/>
      <c r="EGF267" s="277"/>
      <c r="EGG267" s="277"/>
      <c r="EGH267" s="277"/>
      <c r="EGI267" s="277"/>
      <c r="EGJ267" s="402"/>
      <c r="EGK267" s="404"/>
      <c r="EGL267" s="49"/>
      <c r="EGM267" s="49"/>
      <c r="EGN267" s="49"/>
      <c r="EGO267" s="99"/>
      <c r="EGP267" s="98"/>
      <c r="EGQ267" s="49"/>
      <c r="EGR267" s="405"/>
      <c r="EGS267" s="405"/>
      <c r="EGT267" s="277"/>
      <c r="EGU267" s="277"/>
      <c r="EGV267" s="277"/>
      <c r="EGW267" s="277"/>
      <c r="EGX267" s="277"/>
      <c r="EGY267" s="277"/>
      <c r="EGZ267" s="277"/>
      <c r="EHA267" s="277"/>
      <c r="EHB267" s="402"/>
      <c r="EHC267" s="404"/>
      <c r="EHD267" s="49"/>
      <c r="EHE267" s="49"/>
      <c r="EHF267" s="49"/>
      <c r="EHG267" s="99"/>
      <c r="EHH267" s="98"/>
      <c r="EHI267" s="49"/>
      <c r="EHJ267" s="405"/>
      <c r="EHK267" s="405"/>
      <c r="EHL267" s="277"/>
      <c r="EHM267" s="277"/>
      <c r="EHN267" s="277"/>
      <c r="EHO267" s="277"/>
      <c r="EHP267" s="277"/>
      <c r="EHQ267" s="277"/>
      <c r="EHR267" s="277"/>
      <c r="EHS267" s="277"/>
      <c r="EHT267" s="402"/>
      <c r="EHU267" s="404"/>
      <c r="EHV267" s="49"/>
      <c r="EHW267" s="49"/>
      <c r="EHX267" s="49"/>
      <c r="EHY267" s="99"/>
      <c r="EHZ267" s="98"/>
      <c r="EIA267" s="49"/>
      <c r="EIB267" s="405"/>
      <c r="EIC267" s="405"/>
      <c r="EID267" s="277"/>
      <c r="EIE267" s="277"/>
      <c r="EIF267" s="277"/>
      <c r="EIG267" s="277"/>
      <c r="EIH267" s="277"/>
      <c r="EII267" s="277"/>
      <c r="EIJ267" s="277"/>
      <c r="EIK267" s="277"/>
      <c r="EIL267" s="402"/>
      <c r="EIM267" s="404"/>
      <c r="EIN267" s="49"/>
      <c r="EIO267" s="49"/>
      <c r="EIP267" s="49"/>
      <c r="EIQ267" s="99"/>
      <c r="EIR267" s="98"/>
      <c r="EIS267" s="49"/>
      <c r="EIT267" s="405"/>
      <c r="EIU267" s="405"/>
      <c r="EIV267" s="277"/>
      <c r="EIW267" s="277"/>
      <c r="EIX267" s="277"/>
      <c r="EIY267" s="277"/>
      <c r="EIZ267" s="277"/>
      <c r="EJA267" s="277"/>
      <c r="EJB267" s="277"/>
      <c r="EJC267" s="277"/>
      <c r="EJD267" s="402"/>
      <c r="EJE267" s="404"/>
      <c r="EJF267" s="49"/>
      <c r="EJG267" s="49"/>
      <c r="EJH267" s="49"/>
      <c r="EJI267" s="99"/>
      <c r="EJJ267" s="98"/>
      <c r="EJK267" s="49"/>
      <c r="EJL267" s="405"/>
      <c r="EJM267" s="405"/>
      <c r="EJN267" s="277"/>
      <c r="EJO267" s="277"/>
      <c r="EJP267" s="277"/>
      <c r="EJQ267" s="277"/>
      <c r="EJR267" s="277"/>
      <c r="EJS267" s="277"/>
      <c r="EJT267" s="277"/>
      <c r="EJU267" s="277"/>
      <c r="EJV267" s="402"/>
      <c r="EJW267" s="404"/>
      <c r="EJX267" s="49"/>
      <c r="EJY267" s="49"/>
      <c r="EJZ267" s="49"/>
      <c r="EKA267" s="99"/>
      <c r="EKB267" s="98"/>
      <c r="EKC267" s="49"/>
      <c r="EKD267" s="405"/>
      <c r="EKE267" s="405"/>
      <c r="EKF267" s="277"/>
      <c r="EKG267" s="277"/>
      <c r="EKH267" s="277"/>
      <c r="EKI267" s="277"/>
      <c r="EKJ267" s="277"/>
      <c r="EKK267" s="277"/>
      <c r="EKL267" s="277"/>
      <c r="EKM267" s="277"/>
      <c r="EKN267" s="402"/>
      <c r="EKO267" s="404"/>
      <c r="EKP267" s="49"/>
      <c r="EKQ267" s="49"/>
      <c r="EKR267" s="49"/>
      <c r="EKS267" s="99"/>
      <c r="EKT267" s="98"/>
      <c r="EKU267" s="49"/>
      <c r="EKV267" s="405"/>
      <c r="EKW267" s="405"/>
      <c r="EKX267" s="277"/>
      <c r="EKY267" s="277"/>
      <c r="EKZ267" s="277"/>
      <c r="ELA267" s="277"/>
      <c r="ELB267" s="277"/>
      <c r="ELC267" s="277"/>
      <c r="ELD267" s="277"/>
      <c r="ELE267" s="277"/>
      <c r="ELF267" s="402"/>
      <c r="ELG267" s="404"/>
      <c r="ELH267" s="49"/>
      <c r="ELI267" s="49"/>
      <c r="ELJ267" s="49"/>
      <c r="ELK267" s="99"/>
      <c r="ELL267" s="98"/>
      <c r="ELM267" s="49"/>
      <c r="ELN267" s="405"/>
      <c r="ELO267" s="405"/>
      <c r="ELP267" s="277"/>
      <c r="ELQ267" s="277"/>
      <c r="ELR267" s="277"/>
      <c r="ELS267" s="277"/>
      <c r="ELT267" s="277"/>
      <c r="ELU267" s="277"/>
      <c r="ELV267" s="277"/>
      <c r="ELW267" s="277"/>
      <c r="ELX267" s="402"/>
      <c r="ELY267" s="404"/>
      <c r="ELZ267" s="49"/>
      <c r="EMA267" s="49"/>
      <c r="EMB267" s="49"/>
      <c r="EMC267" s="99"/>
      <c r="EMD267" s="98"/>
      <c r="EME267" s="49"/>
      <c r="EMF267" s="405"/>
      <c r="EMG267" s="405"/>
      <c r="EMH267" s="277"/>
      <c r="EMI267" s="277"/>
      <c r="EMJ267" s="277"/>
      <c r="EMK267" s="277"/>
      <c r="EML267" s="277"/>
      <c r="EMM267" s="277"/>
      <c r="EMN267" s="277"/>
      <c r="EMO267" s="277"/>
      <c r="EMP267" s="402"/>
      <c r="EMQ267" s="404"/>
      <c r="EMR267" s="49"/>
      <c r="EMS267" s="49"/>
      <c r="EMT267" s="49"/>
      <c r="EMU267" s="99"/>
      <c r="EMV267" s="98"/>
      <c r="EMW267" s="49"/>
      <c r="EMX267" s="405"/>
      <c r="EMY267" s="405"/>
      <c r="EMZ267" s="277"/>
      <c r="ENA267" s="277"/>
      <c r="ENB267" s="277"/>
      <c r="ENC267" s="277"/>
      <c r="END267" s="277"/>
      <c r="ENE267" s="277"/>
      <c r="ENF267" s="277"/>
      <c r="ENG267" s="277"/>
      <c r="ENH267" s="402"/>
      <c r="ENI267" s="404"/>
      <c r="ENJ267" s="49"/>
      <c r="ENK267" s="49"/>
      <c r="ENL267" s="49"/>
      <c r="ENM267" s="99"/>
      <c r="ENN267" s="98"/>
      <c r="ENO267" s="49"/>
      <c r="ENP267" s="405"/>
      <c r="ENQ267" s="405"/>
      <c r="ENR267" s="277"/>
      <c r="ENS267" s="277"/>
      <c r="ENT267" s="277"/>
      <c r="ENU267" s="277"/>
      <c r="ENV267" s="277"/>
      <c r="ENW267" s="277"/>
      <c r="ENX267" s="277"/>
      <c r="ENY267" s="277"/>
      <c r="ENZ267" s="402"/>
      <c r="EOA267" s="404"/>
      <c r="EOB267" s="49"/>
      <c r="EOC267" s="49"/>
      <c r="EOD267" s="49"/>
      <c r="EOE267" s="99"/>
      <c r="EOF267" s="98"/>
      <c r="EOG267" s="49"/>
      <c r="EOH267" s="405"/>
      <c r="EOI267" s="405"/>
      <c r="EOJ267" s="277"/>
      <c r="EOK267" s="277"/>
      <c r="EOL267" s="277"/>
      <c r="EOM267" s="277"/>
      <c r="EON267" s="277"/>
      <c r="EOO267" s="277"/>
      <c r="EOP267" s="277"/>
      <c r="EOQ267" s="277"/>
      <c r="EOR267" s="402"/>
      <c r="EOS267" s="404"/>
      <c r="EOT267" s="49"/>
      <c r="EOU267" s="49"/>
      <c r="EOV267" s="49"/>
      <c r="EOW267" s="99"/>
      <c r="EOX267" s="98"/>
      <c r="EOY267" s="49"/>
      <c r="EOZ267" s="405"/>
      <c r="EPA267" s="405"/>
      <c r="EPB267" s="277"/>
      <c r="EPC267" s="277"/>
      <c r="EPD267" s="277"/>
      <c r="EPE267" s="277"/>
      <c r="EPF267" s="277"/>
      <c r="EPG267" s="277"/>
      <c r="EPH267" s="277"/>
      <c r="EPI267" s="277"/>
      <c r="EPJ267" s="402"/>
      <c r="EPK267" s="404"/>
      <c r="EPL267" s="49"/>
      <c r="EPM267" s="49"/>
      <c r="EPN267" s="49"/>
      <c r="EPO267" s="99"/>
      <c r="EPP267" s="98"/>
      <c r="EPQ267" s="49"/>
      <c r="EPR267" s="405"/>
      <c r="EPS267" s="405"/>
      <c r="EPT267" s="277"/>
      <c r="EPU267" s="277"/>
      <c r="EPV267" s="277"/>
      <c r="EPW267" s="277"/>
      <c r="EPX267" s="277"/>
      <c r="EPY267" s="277"/>
      <c r="EPZ267" s="277"/>
      <c r="EQA267" s="277"/>
      <c r="EQB267" s="402"/>
      <c r="EQC267" s="404"/>
      <c r="EQD267" s="49"/>
      <c r="EQE267" s="49"/>
      <c r="EQF267" s="49"/>
      <c r="EQG267" s="99"/>
      <c r="EQH267" s="98"/>
      <c r="EQI267" s="49"/>
      <c r="EQJ267" s="405"/>
      <c r="EQK267" s="405"/>
      <c r="EQL267" s="277"/>
      <c r="EQM267" s="277"/>
      <c r="EQN267" s="277"/>
      <c r="EQO267" s="277"/>
      <c r="EQP267" s="277"/>
      <c r="EQQ267" s="277"/>
      <c r="EQR267" s="277"/>
      <c r="EQS267" s="277"/>
      <c r="EQT267" s="402"/>
      <c r="EQU267" s="404"/>
      <c r="EQV267" s="49"/>
      <c r="EQW267" s="49"/>
      <c r="EQX267" s="49"/>
      <c r="EQY267" s="99"/>
      <c r="EQZ267" s="98"/>
      <c r="ERA267" s="49"/>
      <c r="ERB267" s="405"/>
      <c r="ERC267" s="405"/>
      <c r="ERD267" s="277"/>
      <c r="ERE267" s="277"/>
      <c r="ERF267" s="277"/>
      <c r="ERG267" s="277"/>
      <c r="ERH267" s="277"/>
      <c r="ERI267" s="277"/>
      <c r="ERJ267" s="277"/>
      <c r="ERK267" s="277"/>
      <c r="ERL267" s="402"/>
      <c r="ERM267" s="404"/>
      <c r="ERN267" s="49"/>
      <c r="ERO267" s="49"/>
      <c r="ERP267" s="49"/>
      <c r="ERQ267" s="99"/>
      <c r="ERR267" s="98"/>
      <c r="ERS267" s="49"/>
      <c r="ERT267" s="405"/>
      <c r="ERU267" s="405"/>
      <c r="ERV267" s="277"/>
      <c r="ERW267" s="277"/>
      <c r="ERX267" s="277"/>
      <c r="ERY267" s="277"/>
      <c r="ERZ267" s="277"/>
      <c r="ESA267" s="277"/>
      <c r="ESB267" s="277"/>
      <c r="ESC267" s="277"/>
      <c r="ESD267" s="402"/>
      <c r="ESE267" s="404"/>
      <c r="ESF267" s="49"/>
      <c r="ESG267" s="49"/>
      <c r="ESH267" s="49"/>
      <c r="ESI267" s="99"/>
      <c r="ESJ267" s="98"/>
      <c r="ESK267" s="49"/>
      <c r="ESL267" s="405"/>
      <c r="ESM267" s="405"/>
      <c r="ESN267" s="277"/>
      <c r="ESO267" s="277"/>
      <c r="ESP267" s="277"/>
      <c r="ESQ267" s="277"/>
      <c r="ESR267" s="277"/>
      <c r="ESS267" s="277"/>
      <c r="EST267" s="277"/>
      <c r="ESU267" s="277"/>
      <c r="ESV267" s="402"/>
      <c r="ESW267" s="404"/>
      <c r="ESX267" s="49"/>
      <c r="ESY267" s="49"/>
      <c r="ESZ267" s="49"/>
      <c r="ETA267" s="99"/>
      <c r="ETB267" s="98"/>
      <c r="ETC267" s="49"/>
      <c r="ETD267" s="405"/>
      <c r="ETE267" s="405"/>
      <c r="ETF267" s="277"/>
      <c r="ETG267" s="277"/>
      <c r="ETH267" s="277"/>
      <c r="ETI267" s="277"/>
      <c r="ETJ267" s="277"/>
      <c r="ETK267" s="277"/>
      <c r="ETL267" s="277"/>
      <c r="ETM267" s="277"/>
      <c r="ETN267" s="402"/>
      <c r="ETO267" s="404"/>
      <c r="ETP267" s="49"/>
      <c r="ETQ267" s="49"/>
      <c r="ETR267" s="49"/>
      <c r="ETS267" s="99"/>
      <c r="ETT267" s="98"/>
      <c r="ETU267" s="49"/>
      <c r="ETV267" s="405"/>
      <c r="ETW267" s="405"/>
      <c r="ETX267" s="277"/>
      <c r="ETY267" s="277"/>
      <c r="ETZ267" s="277"/>
      <c r="EUA267" s="277"/>
      <c r="EUB267" s="277"/>
      <c r="EUC267" s="277"/>
      <c r="EUD267" s="277"/>
      <c r="EUE267" s="277"/>
      <c r="EUF267" s="402"/>
      <c r="EUG267" s="404"/>
      <c r="EUH267" s="49"/>
      <c r="EUI267" s="49"/>
      <c r="EUJ267" s="49"/>
      <c r="EUK267" s="99"/>
      <c r="EUL267" s="98"/>
      <c r="EUM267" s="49"/>
      <c r="EUN267" s="405"/>
      <c r="EUO267" s="405"/>
      <c r="EUP267" s="277"/>
      <c r="EUQ267" s="277"/>
      <c r="EUR267" s="277"/>
      <c r="EUS267" s="277"/>
      <c r="EUT267" s="277"/>
      <c r="EUU267" s="277"/>
      <c r="EUV267" s="277"/>
      <c r="EUW267" s="277"/>
      <c r="EUX267" s="402"/>
      <c r="EUY267" s="404"/>
      <c r="EUZ267" s="49"/>
      <c r="EVA267" s="49"/>
      <c r="EVB267" s="49"/>
      <c r="EVC267" s="99"/>
      <c r="EVD267" s="98"/>
      <c r="EVE267" s="49"/>
      <c r="EVF267" s="405"/>
      <c r="EVG267" s="405"/>
      <c r="EVH267" s="277"/>
      <c r="EVI267" s="277"/>
      <c r="EVJ267" s="277"/>
      <c r="EVK267" s="277"/>
      <c r="EVL267" s="277"/>
      <c r="EVM267" s="277"/>
      <c r="EVN267" s="277"/>
      <c r="EVO267" s="277"/>
      <c r="EVP267" s="402"/>
      <c r="EVQ267" s="404"/>
      <c r="EVR267" s="49"/>
      <c r="EVS267" s="49"/>
      <c r="EVT267" s="49"/>
      <c r="EVU267" s="99"/>
      <c r="EVV267" s="98"/>
      <c r="EVW267" s="49"/>
      <c r="EVX267" s="405"/>
      <c r="EVY267" s="405"/>
      <c r="EVZ267" s="277"/>
      <c r="EWA267" s="277"/>
      <c r="EWB267" s="277"/>
      <c r="EWC267" s="277"/>
      <c r="EWD267" s="277"/>
      <c r="EWE267" s="277"/>
      <c r="EWF267" s="277"/>
      <c r="EWG267" s="277"/>
      <c r="EWH267" s="402"/>
      <c r="EWI267" s="404"/>
      <c r="EWJ267" s="49"/>
      <c r="EWK267" s="49"/>
      <c r="EWL267" s="49"/>
      <c r="EWM267" s="99"/>
      <c r="EWN267" s="98"/>
      <c r="EWO267" s="49"/>
      <c r="EWP267" s="405"/>
      <c r="EWQ267" s="405"/>
      <c r="EWR267" s="277"/>
      <c r="EWS267" s="277"/>
      <c r="EWT267" s="277"/>
      <c r="EWU267" s="277"/>
      <c r="EWV267" s="277"/>
      <c r="EWW267" s="277"/>
      <c r="EWX267" s="277"/>
      <c r="EWY267" s="277"/>
      <c r="EWZ267" s="402"/>
      <c r="EXA267" s="404"/>
      <c r="EXB267" s="49"/>
      <c r="EXC267" s="49"/>
      <c r="EXD267" s="49"/>
      <c r="EXE267" s="99"/>
      <c r="EXF267" s="98"/>
      <c r="EXG267" s="49"/>
      <c r="EXH267" s="405"/>
      <c r="EXI267" s="405"/>
      <c r="EXJ267" s="277"/>
      <c r="EXK267" s="277"/>
      <c r="EXL267" s="277"/>
      <c r="EXM267" s="277"/>
      <c r="EXN267" s="277"/>
      <c r="EXO267" s="277"/>
      <c r="EXP267" s="277"/>
      <c r="EXQ267" s="277"/>
      <c r="EXR267" s="402"/>
      <c r="EXS267" s="404"/>
      <c r="EXT267" s="49"/>
      <c r="EXU267" s="49"/>
      <c r="EXV267" s="49"/>
      <c r="EXW267" s="99"/>
      <c r="EXX267" s="98"/>
      <c r="EXY267" s="49"/>
      <c r="EXZ267" s="405"/>
      <c r="EYA267" s="405"/>
      <c r="EYB267" s="277"/>
      <c r="EYC267" s="277"/>
      <c r="EYD267" s="277"/>
      <c r="EYE267" s="277"/>
      <c r="EYF267" s="277"/>
      <c r="EYG267" s="277"/>
      <c r="EYH267" s="277"/>
      <c r="EYI267" s="277"/>
      <c r="EYJ267" s="402"/>
      <c r="EYK267" s="404"/>
      <c r="EYL267" s="49"/>
      <c r="EYM267" s="49"/>
      <c r="EYN267" s="49"/>
      <c r="EYO267" s="99"/>
      <c r="EYP267" s="98"/>
      <c r="EYQ267" s="49"/>
      <c r="EYR267" s="405"/>
      <c r="EYS267" s="405"/>
      <c r="EYT267" s="277"/>
      <c r="EYU267" s="277"/>
      <c r="EYV267" s="277"/>
      <c r="EYW267" s="277"/>
      <c r="EYX267" s="277"/>
      <c r="EYY267" s="277"/>
      <c r="EYZ267" s="277"/>
      <c r="EZA267" s="277"/>
      <c r="EZB267" s="402"/>
      <c r="EZC267" s="404"/>
      <c r="EZD267" s="49"/>
      <c r="EZE267" s="49"/>
      <c r="EZF267" s="49"/>
      <c r="EZG267" s="99"/>
      <c r="EZH267" s="98"/>
      <c r="EZI267" s="49"/>
      <c r="EZJ267" s="405"/>
      <c r="EZK267" s="405"/>
      <c r="EZL267" s="277"/>
      <c r="EZM267" s="277"/>
      <c r="EZN267" s="277"/>
      <c r="EZO267" s="277"/>
      <c r="EZP267" s="277"/>
      <c r="EZQ267" s="277"/>
      <c r="EZR267" s="277"/>
      <c r="EZS267" s="277"/>
      <c r="EZT267" s="402"/>
      <c r="EZU267" s="404"/>
      <c r="EZV267" s="49"/>
      <c r="EZW267" s="49"/>
      <c r="EZX267" s="49"/>
      <c r="EZY267" s="99"/>
      <c r="EZZ267" s="98"/>
      <c r="FAA267" s="49"/>
      <c r="FAB267" s="405"/>
      <c r="FAC267" s="405"/>
      <c r="FAD267" s="277"/>
      <c r="FAE267" s="277"/>
      <c r="FAF267" s="277"/>
      <c r="FAG267" s="277"/>
      <c r="FAH267" s="277"/>
      <c r="FAI267" s="277"/>
      <c r="FAJ267" s="277"/>
      <c r="FAK267" s="277"/>
      <c r="FAL267" s="402"/>
      <c r="FAM267" s="404"/>
      <c r="FAN267" s="49"/>
      <c r="FAO267" s="49"/>
      <c r="FAP267" s="49"/>
      <c r="FAQ267" s="99"/>
      <c r="FAR267" s="98"/>
      <c r="FAS267" s="49"/>
      <c r="FAT267" s="405"/>
      <c r="FAU267" s="405"/>
      <c r="FAV267" s="277"/>
      <c r="FAW267" s="277"/>
      <c r="FAX267" s="277"/>
      <c r="FAY267" s="277"/>
      <c r="FAZ267" s="277"/>
      <c r="FBA267" s="277"/>
      <c r="FBB267" s="277"/>
      <c r="FBC267" s="277"/>
      <c r="FBD267" s="402"/>
      <c r="FBE267" s="404"/>
      <c r="FBF267" s="49"/>
      <c r="FBG267" s="49"/>
      <c r="FBH267" s="49"/>
      <c r="FBI267" s="99"/>
      <c r="FBJ267" s="98"/>
      <c r="FBK267" s="49"/>
      <c r="FBL267" s="405"/>
      <c r="FBM267" s="405"/>
      <c r="FBN267" s="277"/>
      <c r="FBO267" s="277"/>
      <c r="FBP267" s="277"/>
      <c r="FBQ267" s="277"/>
      <c r="FBR267" s="277"/>
      <c r="FBS267" s="277"/>
      <c r="FBT267" s="277"/>
      <c r="FBU267" s="277"/>
      <c r="FBV267" s="402"/>
      <c r="FBW267" s="404"/>
      <c r="FBX267" s="49"/>
      <c r="FBY267" s="49"/>
      <c r="FBZ267" s="49"/>
      <c r="FCA267" s="99"/>
      <c r="FCB267" s="98"/>
      <c r="FCC267" s="49"/>
      <c r="FCD267" s="405"/>
      <c r="FCE267" s="405"/>
      <c r="FCF267" s="277"/>
      <c r="FCG267" s="277"/>
      <c r="FCH267" s="277"/>
      <c r="FCI267" s="277"/>
      <c r="FCJ267" s="277"/>
      <c r="FCK267" s="277"/>
      <c r="FCL267" s="277"/>
      <c r="FCM267" s="277"/>
      <c r="FCN267" s="402"/>
      <c r="FCO267" s="404"/>
      <c r="FCP267" s="49"/>
      <c r="FCQ267" s="49"/>
      <c r="FCR267" s="49"/>
      <c r="FCS267" s="99"/>
      <c r="FCT267" s="98"/>
      <c r="FCU267" s="49"/>
      <c r="FCV267" s="405"/>
      <c r="FCW267" s="405"/>
      <c r="FCX267" s="277"/>
      <c r="FCY267" s="277"/>
      <c r="FCZ267" s="277"/>
      <c r="FDA267" s="277"/>
      <c r="FDB267" s="277"/>
      <c r="FDC267" s="277"/>
      <c r="FDD267" s="277"/>
      <c r="FDE267" s="277"/>
      <c r="FDF267" s="402"/>
      <c r="FDG267" s="404"/>
      <c r="FDH267" s="49"/>
      <c r="FDI267" s="49"/>
      <c r="FDJ267" s="49"/>
      <c r="FDK267" s="99"/>
      <c r="FDL267" s="98"/>
      <c r="FDM267" s="49"/>
      <c r="FDN267" s="405"/>
      <c r="FDO267" s="405"/>
      <c r="FDP267" s="277"/>
      <c r="FDQ267" s="277"/>
      <c r="FDR267" s="277"/>
      <c r="FDS267" s="277"/>
      <c r="FDT267" s="277"/>
      <c r="FDU267" s="277"/>
      <c r="FDV267" s="277"/>
      <c r="FDW267" s="277"/>
      <c r="FDX267" s="402"/>
      <c r="FDY267" s="404"/>
      <c r="FDZ267" s="49"/>
      <c r="FEA267" s="49"/>
      <c r="FEB267" s="49"/>
      <c r="FEC267" s="99"/>
      <c r="FED267" s="98"/>
      <c r="FEE267" s="49"/>
      <c r="FEF267" s="405"/>
      <c r="FEG267" s="405"/>
      <c r="FEH267" s="277"/>
      <c r="FEI267" s="277"/>
      <c r="FEJ267" s="277"/>
      <c r="FEK267" s="277"/>
      <c r="FEL267" s="277"/>
      <c r="FEM267" s="277"/>
      <c r="FEN267" s="277"/>
      <c r="FEO267" s="277"/>
      <c r="FEP267" s="402"/>
      <c r="FEQ267" s="404"/>
      <c r="FER267" s="49"/>
      <c r="FES267" s="49"/>
      <c r="FET267" s="49"/>
      <c r="FEU267" s="99"/>
      <c r="FEV267" s="98"/>
      <c r="FEW267" s="49"/>
      <c r="FEX267" s="405"/>
      <c r="FEY267" s="405"/>
      <c r="FEZ267" s="277"/>
      <c r="FFA267" s="277"/>
      <c r="FFB267" s="277"/>
      <c r="FFC267" s="277"/>
      <c r="FFD267" s="277"/>
      <c r="FFE267" s="277"/>
      <c r="FFF267" s="277"/>
      <c r="FFG267" s="277"/>
      <c r="FFH267" s="402"/>
      <c r="FFI267" s="404"/>
      <c r="FFJ267" s="49"/>
      <c r="FFK267" s="49"/>
      <c r="FFL267" s="49"/>
      <c r="FFM267" s="99"/>
      <c r="FFN267" s="98"/>
      <c r="FFO267" s="49"/>
      <c r="FFP267" s="405"/>
      <c r="FFQ267" s="405"/>
      <c r="FFR267" s="277"/>
      <c r="FFS267" s="277"/>
      <c r="FFT267" s="277"/>
      <c r="FFU267" s="277"/>
      <c r="FFV267" s="277"/>
      <c r="FFW267" s="277"/>
      <c r="FFX267" s="277"/>
      <c r="FFY267" s="277"/>
      <c r="FFZ267" s="402"/>
      <c r="FGA267" s="404"/>
      <c r="FGB267" s="49"/>
      <c r="FGC267" s="49"/>
      <c r="FGD267" s="49"/>
      <c r="FGE267" s="99"/>
      <c r="FGF267" s="98"/>
      <c r="FGG267" s="49"/>
      <c r="FGH267" s="405"/>
      <c r="FGI267" s="405"/>
      <c r="FGJ267" s="277"/>
      <c r="FGK267" s="277"/>
      <c r="FGL267" s="277"/>
      <c r="FGM267" s="277"/>
      <c r="FGN267" s="277"/>
      <c r="FGO267" s="277"/>
      <c r="FGP267" s="277"/>
      <c r="FGQ267" s="277"/>
      <c r="FGR267" s="402"/>
      <c r="FGS267" s="404"/>
      <c r="FGT267" s="49"/>
      <c r="FGU267" s="49"/>
      <c r="FGV267" s="49"/>
      <c r="FGW267" s="99"/>
      <c r="FGX267" s="98"/>
      <c r="FGY267" s="49"/>
      <c r="FGZ267" s="405"/>
      <c r="FHA267" s="405"/>
      <c r="FHB267" s="277"/>
      <c r="FHC267" s="277"/>
      <c r="FHD267" s="277"/>
      <c r="FHE267" s="277"/>
      <c r="FHF267" s="277"/>
      <c r="FHG267" s="277"/>
      <c r="FHH267" s="277"/>
      <c r="FHI267" s="277"/>
      <c r="FHJ267" s="402"/>
      <c r="FHK267" s="404"/>
      <c r="FHL267" s="49"/>
      <c r="FHM267" s="49"/>
      <c r="FHN267" s="49"/>
      <c r="FHO267" s="99"/>
      <c r="FHP267" s="98"/>
      <c r="FHQ267" s="49"/>
      <c r="FHR267" s="405"/>
      <c r="FHS267" s="405"/>
      <c r="FHT267" s="277"/>
      <c r="FHU267" s="277"/>
      <c r="FHV267" s="277"/>
      <c r="FHW267" s="277"/>
      <c r="FHX267" s="277"/>
      <c r="FHY267" s="277"/>
      <c r="FHZ267" s="277"/>
      <c r="FIA267" s="277"/>
      <c r="FIB267" s="402"/>
      <c r="FIC267" s="404"/>
      <c r="FID267" s="49"/>
      <c r="FIE267" s="49"/>
      <c r="FIF267" s="49"/>
      <c r="FIG267" s="99"/>
      <c r="FIH267" s="98"/>
      <c r="FII267" s="49"/>
      <c r="FIJ267" s="405"/>
      <c r="FIK267" s="405"/>
      <c r="FIL267" s="277"/>
      <c r="FIM267" s="277"/>
      <c r="FIN267" s="277"/>
      <c r="FIO267" s="277"/>
      <c r="FIP267" s="277"/>
      <c r="FIQ267" s="277"/>
      <c r="FIR267" s="277"/>
      <c r="FIS267" s="277"/>
      <c r="FIT267" s="402"/>
      <c r="FIU267" s="404"/>
      <c r="FIV267" s="49"/>
      <c r="FIW267" s="49"/>
      <c r="FIX267" s="49"/>
      <c r="FIY267" s="99"/>
      <c r="FIZ267" s="98"/>
      <c r="FJA267" s="49"/>
      <c r="FJB267" s="405"/>
      <c r="FJC267" s="405"/>
      <c r="FJD267" s="277"/>
      <c r="FJE267" s="277"/>
      <c r="FJF267" s="277"/>
      <c r="FJG267" s="277"/>
      <c r="FJH267" s="277"/>
      <c r="FJI267" s="277"/>
      <c r="FJJ267" s="277"/>
      <c r="FJK267" s="277"/>
      <c r="FJL267" s="402"/>
      <c r="FJM267" s="404"/>
      <c r="FJN267" s="49"/>
      <c r="FJO267" s="49"/>
      <c r="FJP267" s="49"/>
      <c r="FJQ267" s="99"/>
      <c r="FJR267" s="98"/>
      <c r="FJS267" s="49"/>
      <c r="FJT267" s="405"/>
      <c r="FJU267" s="405"/>
      <c r="FJV267" s="277"/>
      <c r="FJW267" s="277"/>
      <c r="FJX267" s="277"/>
      <c r="FJY267" s="277"/>
      <c r="FJZ267" s="277"/>
      <c r="FKA267" s="277"/>
      <c r="FKB267" s="277"/>
      <c r="FKC267" s="277"/>
      <c r="FKD267" s="402"/>
      <c r="FKE267" s="404"/>
      <c r="FKF267" s="49"/>
      <c r="FKG267" s="49"/>
      <c r="FKH267" s="49"/>
      <c r="FKI267" s="99"/>
      <c r="FKJ267" s="98"/>
      <c r="FKK267" s="49"/>
      <c r="FKL267" s="405"/>
      <c r="FKM267" s="405"/>
      <c r="FKN267" s="277"/>
      <c r="FKO267" s="277"/>
      <c r="FKP267" s="277"/>
      <c r="FKQ267" s="277"/>
      <c r="FKR267" s="277"/>
      <c r="FKS267" s="277"/>
      <c r="FKT267" s="277"/>
      <c r="FKU267" s="277"/>
      <c r="FKV267" s="402"/>
      <c r="FKW267" s="404"/>
      <c r="FKX267" s="49"/>
      <c r="FKY267" s="49"/>
      <c r="FKZ267" s="49"/>
      <c r="FLA267" s="99"/>
      <c r="FLB267" s="98"/>
      <c r="FLC267" s="49"/>
      <c r="FLD267" s="405"/>
      <c r="FLE267" s="405"/>
      <c r="FLF267" s="277"/>
      <c r="FLG267" s="277"/>
      <c r="FLH267" s="277"/>
      <c r="FLI267" s="277"/>
      <c r="FLJ267" s="277"/>
      <c r="FLK267" s="277"/>
      <c r="FLL267" s="277"/>
      <c r="FLM267" s="277"/>
      <c r="FLN267" s="402"/>
      <c r="FLO267" s="404"/>
      <c r="FLP267" s="49"/>
      <c r="FLQ267" s="49"/>
      <c r="FLR267" s="49"/>
      <c r="FLS267" s="99"/>
      <c r="FLT267" s="98"/>
      <c r="FLU267" s="49"/>
      <c r="FLV267" s="405"/>
      <c r="FLW267" s="405"/>
      <c r="FLX267" s="277"/>
      <c r="FLY267" s="277"/>
      <c r="FLZ267" s="277"/>
      <c r="FMA267" s="277"/>
      <c r="FMB267" s="277"/>
      <c r="FMC267" s="277"/>
      <c r="FMD267" s="277"/>
      <c r="FME267" s="277"/>
      <c r="FMF267" s="402"/>
      <c r="FMG267" s="404"/>
      <c r="FMH267" s="49"/>
      <c r="FMI267" s="49"/>
      <c r="FMJ267" s="49"/>
      <c r="FMK267" s="99"/>
      <c r="FML267" s="98"/>
      <c r="FMM267" s="49"/>
      <c r="FMN267" s="405"/>
      <c r="FMO267" s="405"/>
      <c r="FMP267" s="277"/>
      <c r="FMQ267" s="277"/>
      <c r="FMR267" s="277"/>
      <c r="FMS267" s="277"/>
      <c r="FMT267" s="277"/>
      <c r="FMU267" s="277"/>
      <c r="FMV267" s="277"/>
      <c r="FMW267" s="277"/>
      <c r="FMX267" s="402"/>
      <c r="FMY267" s="404"/>
      <c r="FMZ267" s="49"/>
      <c r="FNA267" s="49"/>
      <c r="FNB267" s="49"/>
      <c r="FNC267" s="99"/>
      <c r="FND267" s="98"/>
      <c r="FNE267" s="49"/>
      <c r="FNF267" s="405"/>
      <c r="FNG267" s="405"/>
      <c r="FNH267" s="277"/>
      <c r="FNI267" s="277"/>
      <c r="FNJ267" s="277"/>
      <c r="FNK267" s="277"/>
      <c r="FNL267" s="277"/>
      <c r="FNM267" s="277"/>
      <c r="FNN267" s="277"/>
      <c r="FNO267" s="277"/>
      <c r="FNP267" s="402"/>
      <c r="FNQ267" s="404"/>
      <c r="FNR267" s="49"/>
      <c r="FNS267" s="49"/>
      <c r="FNT267" s="49"/>
      <c r="FNU267" s="99"/>
      <c r="FNV267" s="98"/>
      <c r="FNW267" s="49"/>
      <c r="FNX267" s="405"/>
      <c r="FNY267" s="405"/>
      <c r="FNZ267" s="277"/>
      <c r="FOA267" s="277"/>
      <c r="FOB267" s="277"/>
      <c r="FOC267" s="277"/>
      <c r="FOD267" s="277"/>
      <c r="FOE267" s="277"/>
      <c r="FOF267" s="277"/>
      <c r="FOG267" s="277"/>
      <c r="FOH267" s="402"/>
      <c r="FOI267" s="404"/>
      <c r="FOJ267" s="49"/>
      <c r="FOK267" s="49"/>
      <c r="FOL267" s="49"/>
      <c r="FOM267" s="99"/>
      <c r="FON267" s="98"/>
      <c r="FOO267" s="49"/>
      <c r="FOP267" s="405"/>
      <c r="FOQ267" s="405"/>
      <c r="FOR267" s="277"/>
      <c r="FOS267" s="277"/>
      <c r="FOT267" s="277"/>
      <c r="FOU267" s="277"/>
      <c r="FOV267" s="277"/>
      <c r="FOW267" s="277"/>
      <c r="FOX267" s="277"/>
      <c r="FOY267" s="277"/>
      <c r="FOZ267" s="402"/>
      <c r="FPA267" s="404"/>
      <c r="FPB267" s="49"/>
      <c r="FPC267" s="49"/>
      <c r="FPD267" s="49"/>
      <c r="FPE267" s="99"/>
      <c r="FPF267" s="98"/>
      <c r="FPG267" s="49"/>
      <c r="FPH267" s="405"/>
      <c r="FPI267" s="405"/>
      <c r="FPJ267" s="277"/>
      <c r="FPK267" s="277"/>
      <c r="FPL267" s="277"/>
      <c r="FPM267" s="277"/>
      <c r="FPN267" s="277"/>
      <c r="FPO267" s="277"/>
      <c r="FPP267" s="277"/>
      <c r="FPQ267" s="277"/>
      <c r="FPR267" s="402"/>
      <c r="FPS267" s="404"/>
      <c r="FPT267" s="49"/>
      <c r="FPU267" s="49"/>
      <c r="FPV267" s="49"/>
      <c r="FPW267" s="99"/>
      <c r="FPX267" s="98"/>
      <c r="FPY267" s="49"/>
      <c r="FPZ267" s="405"/>
      <c r="FQA267" s="405"/>
      <c r="FQB267" s="277"/>
      <c r="FQC267" s="277"/>
      <c r="FQD267" s="277"/>
      <c r="FQE267" s="277"/>
      <c r="FQF267" s="277"/>
      <c r="FQG267" s="277"/>
      <c r="FQH267" s="277"/>
      <c r="FQI267" s="277"/>
      <c r="FQJ267" s="402"/>
      <c r="FQK267" s="404"/>
      <c r="FQL267" s="49"/>
      <c r="FQM267" s="49"/>
      <c r="FQN267" s="49"/>
      <c r="FQO267" s="99"/>
      <c r="FQP267" s="98"/>
      <c r="FQQ267" s="49"/>
      <c r="FQR267" s="405"/>
      <c r="FQS267" s="405"/>
      <c r="FQT267" s="277"/>
      <c r="FQU267" s="277"/>
      <c r="FQV267" s="277"/>
      <c r="FQW267" s="277"/>
      <c r="FQX267" s="277"/>
      <c r="FQY267" s="277"/>
      <c r="FQZ267" s="277"/>
      <c r="FRA267" s="277"/>
      <c r="FRB267" s="402"/>
      <c r="FRC267" s="404"/>
      <c r="FRD267" s="49"/>
      <c r="FRE267" s="49"/>
      <c r="FRF267" s="49"/>
      <c r="FRG267" s="99"/>
      <c r="FRH267" s="98"/>
      <c r="FRI267" s="49"/>
      <c r="FRJ267" s="405"/>
      <c r="FRK267" s="405"/>
      <c r="FRL267" s="277"/>
      <c r="FRM267" s="277"/>
      <c r="FRN267" s="277"/>
      <c r="FRO267" s="277"/>
      <c r="FRP267" s="277"/>
      <c r="FRQ267" s="277"/>
      <c r="FRR267" s="277"/>
      <c r="FRS267" s="277"/>
      <c r="FRT267" s="402"/>
      <c r="FRU267" s="404"/>
      <c r="FRV267" s="49"/>
      <c r="FRW267" s="49"/>
      <c r="FRX267" s="49"/>
      <c r="FRY267" s="99"/>
      <c r="FRZ267" s="98"/>
      <c r="FSA267" s="49"/>
      <c r="FSB267" s="405"/>
      <c r="FSC267" s="405"/>
      <c r="FSD267" s="277"/>
      <c r="FSE267" s="277"/>
      <c r="FSF267" s="277"/>
      <c r="FSG267" s="277"/>
      <c r="FSH267" s="277"/>
      <c r="FSI267" s="277"/>
      <c r="FSJ267" s="277"/>
      <c r="FSK267" s="277"/>
      <c r="FSL267" s="402"/>
      <c r="FSM267" s="404"/>
      <c r="FSN267" s="49"/>
      <c r="FSO267" s="49"/>
      <c r="FSP267" s="49"/>
      <c r="FSQ267" s="99"/>
      <c r="FSR267" s="98"/>
      <c r="FSS267" s="49"/>
      <c r="FST267" s="405"/>
      <c r="FSU267" s="405"/>
      <c r="FSV267" s="277"/>
      <c r="FSW267" s="277"/>
      <c r="FSX267" s="277"/>
      <c r="FSY267" s="277"/>
      <c r="FSZ267" s="277"/>
      <c r="FTA267" s="277"/>
      <c r="FTB267" s="277"/>
      <c r="FTC267" s="277"/>
      <c r="FTD267" s="402"/>
      <c r="FTE267" s="404"/>
      <c r="FTF267" s="49"/>
      <c r="FTG267" s="49"/>
      <c r="FTH267" s="49"/>
      <c r="FTI267" s="99"/>
      <c r="FTJ267" s="98"/>
      <c r="FTK267" s="49"/>
      <c r="FTL267" s="405"/>
      <c r="FTM267" s="405"/>
      <c r="FTN267" s="277"/>
      <c r="FTO267" s="277"/>
      <c r="FTP267" s="277"/>
      <c r="FTQ267" s="277"/>
      <c r="FTR267" s="277"/>
      <c r="FTS267" s="277"/>
      <c r="FTT267" s="277"/>
      <c r="FTU267" s="277"/>
      <c r="FTV267" s="402"/>
      <c r="FTW267" s="404"/>
      <c r="FTX267" s="49"/>
      <c r="FTY267" s="49"/>
      <c r="FTZ267" s="49"/>
      <c r="FUA267" s="99"/>
      <c r="FUB267" s="98"/>
      <c r="FUC267" s="49"/>
      <c r="FUD267" s="405"/>
      <c r="FUE267" s="405"/>
      <c r="FUF267" s="277"/>
      <c r="FUG267" s="277"/>
      <c r="FUH267" s="277"/>
      <c r="FUI267" s="277"/>
      <c r="FUJ267" s="277"/>
      <c r="FUK267" s="277"/>
      <c r="FUL267" s="277"/>
      <c r="FUM267" s="277"/>
      <c r="FUN267" s="402"/>
      <c r="FUO267" s="404"/>
      <c r="FUP267" s="49"/>
      <c r="FUQ267" s="49"/>
      <c r="FUR267" s="49"/>
      <c r="FUS267" s="99"/>
      <c r="FUT267" s="98"/>
      <c r="FUU267" s="49"/>
      <c r="FUV267" s="405"/>
      <c r="FUW267" s="405"/>
      <c r="FUX267" s="277"/>
      <c r="FUY267" s="277"/>
      <c r="FUZ267" s="277"/>
      <c r="FVA267" s="277"/>
      <c r="FVB267" s="277"/>
      <c r="FVC267" s="277"/>
      <c r="FVD267" s="277"/>
      <c r="FVE267" s="277"/>
      <c r="FVF267" s="402"/>
      <c r="FVG267" s="404"/>
      <c r="FVH267" s="49"/>
      <c r="FVI267" s="49"/>
      <c r="FVJ267" s="49"/>
      <c r="FVK267" s="99"/>
      <c r="FVL267" s="98"/>
      <c r="FVM267" s="49"/>
      <c r="FVN267" s="405"/>
      <c r="FVO267" s="405"/>
      <c r="FVP267" s="277"/>
      <c r="FVQ267" s="277"/>
      <c r="FVR267" s="277"/>
      <c r="FVS267" s="277"/>
      <c r="FVT267" s="277"/>
      <c r="FVU267" s="277"/>
      <c r="FVV267" s="277"/>
      <c r="FVW267" s="277"/>
      <c r="FVX267" s="402"/>
      <c r="FVY267" s="404"/>
      <c r="FVZ267" s="49"/>
      <c r="FWA267" s="49"/>
      <c r="FWB267" s="49"/>
      <c r="FWC267" s="99"/>
      <c r="FWD267" s="98"/>
      <c r="FWE267" s="49"/>
      <c r="FWF267" s="405"/>
      <c r="FWG267" s="405"/>
      <c r="FWH267" s="277"/>
      <c r="FWI267" s="277"/>
      <c r="FWJ267" s="277"/>
      <c r="FWK267" s="277"/>
      <c r="FWL267" s="277"/>
      <c r="FWM267" s="277"/>
      <c r="FWN267" s="277"/>
      <c r="FWO267" s="277"/>
      <c r="FWP267" s="402"/>
      <c r="FWQ267" s="404"/>
      <c r="FWR267" s="49"/>
      <c r="FWS267" s="49"/>
      <c r="FWT267" s="49"/>
      <c r="FWU267" s="99"/>
      <c r="FWV267" s="98"/>
      <c r="FWW267" s="49"/>
      <c r="FWX267" s="405"/>
      <c r="FWY267" s="405"/>
      <c r="FWZ267" s="277"/>
      <c r="FXA267" s="277"/>
      <c r="FXB267" s="277"/>
      <c r="FXC267" s="277"/>
      <c r="FXD267" s="277"/>
      <c r="FXE267" s="277"/>
      <c r="FXF267" s="277"/>
      <c r="FXG267" s="277"/>
      <c r="FXH267" s="402"/>
      <c r="FXI267" s="404"/>
      <c r="FXJ267" s="49"/>
      <c r="FXK267" s="49"/>
      <c r="FXL267" s="49"/>
      <c r="FXM267" s="99"/>
      <c r="FXN267" s="98"/>
      <c r="FXO267" s="49"/>
      <c r="FXP267" s="405"/>
      <c r="FXQ267" s="405"/>
      <c r="FXR267" s="277"/>
      <c r="FXS267" s="277"/>
      <c r="FXT267" s="277"/>
      <c r="FXU267" s="277"/>
      <c r="FXV267" s="277"/>
      <c r="FXW267" s="277"/>
      <c r="FXX267" s="277"/>
      <c r="FXY267" s="277"/>
      <c r="FXZ267" s="402"/>
      <c r="FYA267" s="404"/>
      <c r="FYB267" s="49"/>
      <c r="FYC267" s="49"/>
      <c r="FYD267" s="49"/>
      <c r="FYE267" s="99"/>
      <c r="FYF267" s="98"/>
      <c r="FYG267" s="49"/>
      <c r="FYH267" s="405"/>
      <c r="FYI267" s="405"/>
      <c r="FYJ267" s="277"/>
      <c r="FYK267" s="277"/>
      <c r="FYL267" s="277"/>
      <c r="FYM267" s="277"/>
      <c r="FYN267" s="277"/>
      <c r="FYO267" s="277"/>
      <c r="FYP267" s="277"/>
      <c r="FYQ267" s="277"/>
      <c r="FYR267" s="402"/>
      <c r="FYS267" s="404"/>
      <c r="FYT267" s="49"/>
      <c r="FYU267" s="49"/>
      <c r="FYV267" s="49"/>
      <c r="FYW267" s="99"/>
      <c r="FYX267" s="98"/>
      <c r="FYY267" s="49"/>
      <c r="FYZ267" s="405"/>
      <c r="FZA267" s="405"/>
      <c r="FZB267" s="277"/>
      <c r="FZC267" s="277"/>
      <c r="FZD267" s="277"/>
      <c r="FZE267" s="277"/>
      <c r="FZF267" s="277"/>
      <c r="FZG267" s="277"/>
      <c r="FZH267" s="277"/>
      <c r="FZI267" s="277"/>
      <c r="FZJ267" s="402"/>
      <c r="FZK267" s="404"/>
      <c r="FZL267" s="49"/>
      <c r="FZM267" s="49"/>
      <c r="FZN267" s="49"/>
      <c r="FZO267" s="99"/>
      <c r="FZP267" s="98"/>
      <c r="FZQ267" s="49"/>
      <c r="FZR267" s="405"/>
      <c r="FZS267" s="405"/>
      <c r="FZT267" s="277"/>
      <c r="FZU267" s="277"/>
      <c r="FZV267" s="277"/>
      <c r="FZW267" s="277"/>
      <c r="FZX267" s="277"/>
      <c r="FZY267" s="277"/>
      <c r="FZZ267" s="277"/>
      <c r="GAA267" s="277"/>
      <c r="GAB267" s="402"/>
      <c r="GAC267" s="404"/>
      <c r="GAD267" s="49"/>
      <c r="GAE267" s="49"/>
      <c r="GAF267" s="49"/>
      <c r="GAG267" s="99"/>
      <c r="GAH267" s="98"/>
      <c r="GAI267" s="49"/>
      <c r="GAJ267" s="405"/>
      <c r="GAK267" s="405"/>
      <c r="GAL267" s="277"/>
      <c r="GAM267" s="277"/>
      <c r="GAN267" s="277"/>
      <c r="GAO267" s="277"/>
      <c r="GAP267" s="277"/>
      <c r="GAQ267" s="277"/>
      <c r="GAR267" s="277"/>
      <c r="GAS267" s="277"/>
      <c r="GAT267" s="402"/>
      <c r="GAU267" s="404"/>
      <c r="GAV267" s="49"/>
      <c r="GAW267" s="49"/>
      <c r="GAX267" s="49"/>
      <c r="GAY267" s="99"/>
      <c r="GAZ267" s="98"/>
      <c r="GBA267" s="49"/>
      <c r="GBB267" s="405"/>
      <c r="GBC267" s="405"/>
      <c r="GBD267" s="277"/>
      <c r="GBE267" s="277"/>
      <c r="GBF267" s="277"/>
      <c r="GBG267" s="277"/>
      <c r="GBH267" s="277"/>
      <c r="GBI267" s="277"/>
      <c r="GBJ267" s="277"/>
      <c r="GBK267" s="277"/>
      <c r="GBL267" s="402"/>
      <c r="GBM267" s="404"/>
      <c r="GBN267" s="49"/>
      <c r="GBO267" s="49"/>
      <c r="GBP267" s="49"/>
      <c r="GBQ267" s="99"/>
      <c r="GBR267" s="98"/>
      <c r="GBS267" s="49"/>
      <c r="GBT267" s="405"/>
      <c r="GBU267" s="405"/>
      <c r="GBV267" s="277"/>
      <c r="GBW267" s="277"/>
      <c r="GBX267" s="277"/>
      <c r="GBY267" s="277"/>
      <c r="GBZ267" s="277"/>
      <c r="GCA267" s="277"/>
      <c r="GCB267" s="277"/>
      <c r="GCC267" s="277"/>
      <c r="GCD267" s="402"/>
      <c r="GCE267" s="404"/>
      <c r="GCF267" s="49"/>
      <c r="GCG267" s="49"/>
      <c r="GCH267" s="49"/>
      <c r="GCI267" s="99"/>
      <c r="GCJ267" s="98"/>
      <c r="GCK267" s="49"/>
      <c r="GCL267" s="405"/>
      <c r="GCM267" s="405"/>
      <c r="GCN267" s="277"/>
      <c r="GCO267" s="277"/>
      <c r="GCP267" s="277"/>
      <c r="GCQ267" s="277"/>
      <c r="GCR267" s="277"/>
      <c r="GCS267" s="277"/>
      <c r="GCT267" s="277"/>
      <c r="GCU267" s="277"/>
      <c r="GCV267" s="402"/>
      <c r="GCW267" s="404"/>
      <c r="GCX267" s="49"/>
      <c r="GCY267" s="49"/>
      <c r="GCZ267" s="49"/>
      <c r="GDA267" s="99"/>
      <c r="GDB267" s="98"/>
      <c r="GDC267" s="49"/>
      <c r="GDD267" s="405"/>
      <c r="GDE267" s="405"/>
      <c r="GDF267" s="277"/>
      <c r="GDG267" s="277"/>
      <c r="GDH267" s="277"/>
      <c r="GDI267" s="277"/>
      <c r="GDJ267" s="277"/>
      <c r="GDK267" s="277"/>
      <c r="GDL267" s="277"/>
      <c r="GDM267" s="277"/>
      <c r="GDN267" s="402"/>
      <c r="GDO267" s="404"/>
      <c r="GDP267" s="49"/>
      <c r="GDQ267" s="49"/>
      <c r="GDR267" s="49"/>
      <c r="GDS267" s="99"/>
      <c r="GDT267" s="98"/>
      <c r="GDU267" s="49"/>
      <c r="GDV267" s="405"/>
      <c r="GDW267" s="405"/>
      <c r="GDX267" s="277"/>
      <c r="GDY267" s="277"/>
      <c r="GDZ267" s="277"/>
      <c r="GEA267" s="277"/>
      <c r="GEB267" s="277"/>
      <c r="GEC267" s="277"/>
      <c r="GED267" s="277"/>
      <c r="GEE267" s="277"/>
      <c r="GEF267" s="402"/>
      <c r="GEG267" s="404"/>
      <c r="GEH267" s="49"/>
      <c r="GEI267" s="49"/>
      <c r="GEJ267" s="49"/>
      <c r="GEK267" s="99"/>
      <c r="GEL267" s="98"/>
      <c r="GEM267" s="49"/>
      <c r="GEN267" s="405"/>
      <c r="GEO267" s="405"/>
      <c r="GEP267" s="277"/>
      <c r="GEQ267" s="277"/>
      <c r="GER267" s="277"/>
      <c r="GES267" s="277"/>
      <c r="GET267" s="277"/>
      <c r="GEU267" s="277"/>
      <c r="GEV267" s="277"/>
      <c r="GEW267" s="277"/>
      <c r="GEX267" s="402"/>
      <c r="GEY267" s="404"/>
      <c r="GEZ267" s="49"/>
      <c r="GFA267" s="49"/>
      <c r="GFB267" s="49"/>
      <c r="GFC267" s="99"/>
      <c r="GFD267" s="98"/>
      <c r="GFE267" s="49"/>
      <c r="GFF267" s="405"/>
      <c r="GFG267" s="405"/>
      <c r="GFH267" s="277"/>
      <c r="GFI267" s="277"/>
      <c r="GFJ267" s="277"/>
      <c r="GFK267" s="277"/>
      <c r="GFL267" s="277"/>
      <c r="GFM267" s="277"/>
      <c r="GFN267" s="277"/>
      <c r="GFO267" s="277"/>
      <c r="GFP267" s="402"/>
      <c r="GFQ267" s="404"/>
      <c r="GFR267" s="49"/>
      <c r="GFS267" s="49"/>
      <c r="GFT267" s="49"/>
      <c r="GFU267" s="99"/>
      <c r="GFV267" s="98"/>
      <c r="GFW267" s="49"/>
      <c r="GFX267" s="405"/>
      <c r="GFY267" s="405"/>
      <c r="GFZ267" s="277"/>
      <c r="GGA267" s="277"/>
      <c r="GGB267" s="277"/>
      <c r="GGC267" s="277"/>
      <c r="GGD267" s="277"/>
      <c r="GGE267" s="277"/>
      <c r="GGF267" s="277"/>
      <c r="GGG267" s="277"/>
      <c r="GGH267" s="402"/>
      <c r="GGI267" s="404"/>
      <c r="GGJ267" s="49"/>
      <c r="GGK267" s="49"/>
      <c r="GGL267" s="49"/>
      <c r="GGM267" s="99"/>
      <c r="GGN267" s="98"/>
      <c r="GGO267" s="49"/>
      <c r="GGP267" s="405"/>
      <c r="GGQ267" s="405"/>
      <c r="GGR267" s="277"/>
      <c r="GGS267" s="277"/>
      <c r="GGT267" s="277"/>
      <c r="GGU267" s="277"/>
      <c r="GGV267" s="277"/>
      <c r="GGW267" s="277"/>
      <c r="GGX267" s="277"/>
      <c r="GGY267" s="277"/>
      <c r="GGZ267" s="402"/>
      <c r="GHA267" s="404"/>
      <c r="GHB267" s="49"/>
      <c r="GHC267" s="49"/>
      <c r="GHD267" s="49"/>
      <c r="GHE267" s="99"/>
      <c r="GHF267" s="98"/>
      <c r="GHG267" s="49"/>
      <c r="GHH267" s="405"/>
      <c r="GHI267" s="405"/>
      <c r="GHJ267" s="277"/>
      <c r="GHK267" s="277"/>
      <c r="GHL267" s="277"/>
      <c r="GHM267" s="277"/>
      <c r="GHN267" s="277"/>
      <c r="GHO267" s="277"/>
      <c r="GHP267" s="277"/>
      <c r="GHQ267" s="277"/>
      <c r="GHR267" s="402"/>
      <c r="GHS267" s="404"/>
      <c r="GHT267" s="49"/>
      <c r="GHU267" s="49"/>
      <c r="GHV267" s="49"/>
      <c r="GHW267" s="99"/>
      <c r="GHX267" s="98"/>
      <c r="GHY267" s="49"/>
      <c r="GHZ267" s="405"/>
      <c r="GIA267" s="405"/>
      <c r="GIB267" s="277"/>
      <c r="GIC267" s="277"/>
      <c r="GID267" s="277"/>
      <c r="GIE267" s="277"/>
      <c r="GIF267" s="277"/>
      <c r="GIG267" s="277"/>
      <c r="GIH267" s="277"/>
      <c r="GII267" s="277"/>
      <c r="GIJ267" s="402"/>
      <c r="GIK267" s="404"/>
      <c r="GIL267" s="49"/>
      <c r="GIM267" s="49"/>
      <c r="GIN267" s="49"/>
      <c r="GIO267" s="99"/>
      <c r="GIP267" s="98"/>
      <c r="GIQ267" s="49"/>
      <c r="GIR267" s="405"/>
      <c r="GIS267" s="405"/>
      <c r="GIT267" s="277"/>
      <c r="GIU267" s="277"/>
      <c r="GIV267" s="277"/>
      <c r="GIW267" s="277"/>
      <c r="GIX267" s="277"/>
      <c r="GIY267" s="277"/>
      <c r="GIZ267" s="277"/>
      <c r="GJA267" s="277"/>
      <c r="GJB267" s="402"/>
      <c r="GJC267" s="404"/>
      <c r="GJD267" s="49"/>
      <c r="GJE267" s="49"/>
      <c r="GJF267" s="49"/>
      <c r="GJG267" s="99"/>
      <c r="GJH267" s="98"/>
      <c r="GJI267" s="49"/>
      <c r="GJJ267" s="405"/>
      <c r="GJK267" s="405"/>
      <c r="GJL267" s="277"/>
      <c r="GJM267" s="277"/>
      <c r="GJN267" s="277"/>
      <c r="GJO267" s="277"/>
      <c r="GJP267" s="277"/>
      <c r="GJQ267" s="277"/>
      <c r="GJR267" s="277"/>
      <c r="GJS267" s="277"/>
      <c r="GJT267" s="402"/>
      <c r="GJU267" s="404"/>
      <c r="GJV267" s="49"/>
      <c r="GJW267" s="49"/>
      <c r="GJX267" s="49"/>
      <c r="GJY267" s="99"/>
      <c r="GJZ267" s="98"/>
      <c r="GKA267" s="49"/>
      <c r="GKB267" s="405"/>
      <c r="GKC267" s="405"/>
      <c r="GKD267" s="277"/>
      <c r="GKE267" s="277"/>
      <c r="GKF267" s="277"/>
      <c r="GKG267" s="277"/>
      <c r="GKH267" s="277"/>
      <c r="GKI267" s="277"/>
      <c r="GKJ267" s="277"/>
      <c r="GKK267" s="277"/>
      <c r="GKL267" s="402"/>
      <c r="GKM267" s="404"/>
      <c r="GKN267" s="49"/>
      <c r="GKO267" s="49"/>
      <c r="GKP267" s="49"/>
      <c r="GKQ267" s="99"/>
      <c r="GKR267" s="98"/>
      <c r="GKS267" s="49"/>
      <c r="GKT267" s="405"/>
      <c r="GKU267" s="405"/>
      <c r="GKV267" s="277"/>
      <c r="GKW267" s="277"/>
      <c r="GKX267" s="277"/>
      <c r="GKY267" s="277"/>
      <c r="GKZ267" s="277"/>
      <c r="GLA267" s="277"/>
      <c r="GLB267" s="277"/>
      <c r="GLC267" s="277"/>
      <c r="GLD267" s="402"/>
      <c r="GLE267" s="404"/>
      <c r="GLF267" s="49"/>
      <c r="GLG267" s="49"/>
      <c r="GLH267" s="49"/>
      <c r="GLI267" s="99"/>
      <c r="GLJ267" s="98"/>
      <c r="GLK267" s="49"/>
      <c r="GLL267" s="405"/>
      <c r="GLM267" s="405"/>
      <c r="GLN267" s="277"/>
      <c r="GLO267" s="277"/>
      <c r="GLP267" s="277"/>
      <c r="GLQ267" s="277"/>
      <c r="GLR267" s="277"/>
      <c r="GLS267" s="277"/>
      <c r="GLT267" s="277"/>
      <c r="GLU267" s="277"/>
      <c r="GLV267" s="402"/>
      <c r="GLW267" s="404"/>
      <c r="GLX267" s="49"/>
      <c r="GLY267" s="49"/>
      <c r="GLZ267" s="49"/>
      <c r="GMA267" s="99"/>
      <c r="GMB267" s="98"/>
      <c r="GMC267" s="49"/>
      <c r="GMD267" s="405"/>
      <c r="GME267" s="405"/>
      <c r="GMF267" s="277"/>
      <c r="GMG267" s="277"/>
      <c r="GMH267" s="277"/>
      <c r="GMI267" s="277"/>
      <c r="GMJ267" s="277"/>
      <c r="GMK267" s="277"/>
      <c r="GML267" s="277"/>
      <c r="GMM267" s="277"/>
      <c r="GMN267" s="402"/>
      <c r="GMO267" s="404"/>
      <c r="GMP267" s="49"/>
      <c r="GMQ267" s="49"/>
      <c r="GMR267" s="49"/>
      <c r="GMS267" s="99"/>
      <c r="GMT267" s="98"/>
      <c r="GMU267" s="49"/>
      <c r="GMV267" s="405"/>
      <c r="GMW267" s="405"/>
      <c r="GMX267" s="277"/>
      <c r="GMY267" s="277"/>
      <c r="GMZ267" s="277"/>
      <c r="GNA267" s="277"/>
      <c r="GNB267" s="277"/>
      <c r="GNC267" s="277"/>
      <c r="GND267" s="277"/>
      <c r="GNE267" s="277"/>
      <c r="GNF267" s="402"/>
      <c r="GNG267" s="404"/>
      <c r="GNH267" s="49"/>
      <c r="GNI267" s="49"/>
      <c r="GNJ267" s="49"/>
      <c r="GNK267" s="99"/>
      <c r="GNL267" s="98"/>
      <c r="GNM267" s="49"/>
      <c r="GNN267" s="405"/>
      <c r="GNO267" s="405"/>
      <c r="GNP267" s="277"/>
      <c r="GNQ267" s="277"/>
      <c r="GNR267" s="277"/>
      <c r="GNS267" s="277"/>
      <c r="GNT267" s="277"/>
      <c r="GNU267" s="277"/>
      <c r="GNV267" s="277"/>
      <c r="GNW267" s="277"/>
      <c r="GNX267" s="402"/>
      <c r="GNY267" s="404"/>
      <c r="GNZ267" s="49"/>
      <c r="GOA267" s="49"/>
      <c r="GOB267" s="49"/>
      <c r="GOC267" s="99"/>
      <c r="GOD267" s="98"/>
      <c r="GOE267" s="49"/>
      <c r="GOF267" s="405"/>
      <c r="GOG267" s="405"/>
      <c r="GOH267" s="277"/>
      <c r="GOI267" s="277"/>
      <c r="GOJ267" s="277"/>
      <c r="GOK267" s="277"/>
      <c r="GOL267" s="277"/>
      <c r="GOM267" s="277"/>
      <c r="GON267" s="277"/>
      <c r="GOO267" s="277"/>
      <c r="GOP267" s="402"/>
      <c r="GOQ267" s="404"/>
      <c r="GOR267" s="49"/>
      <c r="GOS267" s="49"/>
      <c r="GOT267" s="49"/>
      <c r="GOU267" s="99"/>
      <c r="GOV267" s="98"/>
      <c r="GOW267" s="49"/>
      <c r="GOX267" s="405"/>
      <c r="GOY267" s="405"/>
      <c r="GOZ267" s="277"/>
      <c r="GPA267" s="277"/>
      <c r="GPB267" s="277"/>
      <c r="GPC267" s="277"/>
      <c r="GPD267" s="277"/>
      <c r="GPE267" s="277"/>
      <c r="GPF267" s="277"/>
      <c r="GPG267" s="277"/>
      <c r="GPH267" s="402"/>
      <c r="GPI267" s="404"/>
      <c r="GPJ267" s="49"/>
      <c r="GPK267" s="49"/>
      <c r="GPL267" s="49"/>
      <c r="GPM267" s="99"/>
      <c r="GPN267" s="98"/>
      <c r="GPO267" s="49"/>
      <c r="GPP267" s="405"/>
      <c r="GPQ267" s="405"/>
      <c r="GPR267" s="277"/>
      <c r="GPS267" s="277"/>
      <c r="GPT267" s="277"/>
      <c r="GPU267" s="277"/>
      <c r="GPV267" s="277"/>
      <c r="GPW267" s="277"/>
      <c r="GPX267" s="277"/>
      <c r="GPY267" s="277"/>
      <c r="GPZ267" s="402"/>
      <c r="GQA267" s="404"/>
      <c r="GQB267" s="49"/>
      <c r="GQC267" s="49"/>
      <c r="GQD267" s="49"/>
      <c r="GQE267" s="99"/>
      <c r="GQF267" s="98"/>
      <c r="GQG267" s="49"/>
      <c r="GQH267" s="405"/>
      <c r="GQI267" s="405"/>
      <c r="GQJ267" s="277"/>
      <c r="GQK267" s="277"/>
      <c r="GQL267" s="277"/>
      <c r="GQM267" s="277"/>
      <c r="GQN267" s="277"/>
      <c r="GQO267" s="277"/>
      <c r="GQP267" s="277"/>
      <c r="GQQ267" s="277"/>
      <c r="GQR267" s="402"/>
      <c r="GQS267" s="404"/>
      <c r="GQT267" s="49"/>
      <c r="GQU267" s="49"/>
      <c r="GQV267" s="49"/>
      <c r="GQW267" s="99"/>
      <c r="GQX267" s="98"/>
      <c r="GQY267" s="49"/>
      <c r="GQZ267" s="405"/>
      <c r="GRA267" s="405"/>
      <c r="GRB267" s="277"/>
      <c r="GRC267" s="277"/>
      <c r="GRD267" s="277"/>
      <c r="GRE267" s="277"/>
      <c r="GRF267" s="277"/>
      <c r="GRG267" s="277"/>
      <c r="GRH267" s="277"/>
      <c r="GRI267" s="277"/>
      <c r="GRJ267" s="402"/>
      <c r="GRK267" s="404"/>
      <c r="GRL267" s="49"/>
      <c r="GRM267" s="49"/>
      <c r="GRN267" s="49"/>
      <c r="GRO267" s="99"/>
      <c r="GRP267" s="98"/>
      <c r="GRQ267" s="49"/>
      <c r="GRR267" s="405"/>
      <c r="GRS267" s="405"/>
      <c r="GRT267" s="277"/>
      <c r="GRU267" s="277"/>
      <c r="GRV267" s="277"/>
      <c r="GRW267" s="277"/>
      <c r="GRX267" s="277"/>
      <c r="GRY267" s="277"/>
      <c r="GRZ267" s="277"/>
      <c r="GSA267" s="277"/>
      <c r="GSB267" s="402"/>
      <c r="GSC267" s="404"/>
      <c r="GSD267" s="49"/>
      <c r="GSE267" s="49"/>
      <c r="GSF267" s="49"/>
      <c r="GSG267" s="99"/>
      <c r="GSH267" s="98"/>
      <c r="GSI267" s="49"/>
      <c r="GSJ267" s="405"/>
      <c r="GSK267" s="405"/>
      <c r="GSL267" s="277"/>
      <c r="GSM267" s="277"/>
      <c r="GSN267" s="277"/>
      <c r="GSO267" s="277"/>
      <c r="GSP267" s="277"/>
      <c r="GSQ267" s="277"/>
      <c r="GSR267" s="277"/>
      <c r="GSS267" s="277"/>
      <c r="GST267" s="402"/>
      <c r="GSU267" s="404"/>
      <c r="GSV267" s="49"/>
      <c r="GSW267" s="49"/>
      <c r="GSX267" s="49"/>
      <c r="GSY267" s="99"/>
      <c r="GSZ267" s="98"/>
      <c r="GTA267" s="49"/>
      <c r="GTB267" s="405"/>
      <c r="GTC267" s="405"/>
      <c r="GTD267" s="277"/>
      <c r="GTE267" s="277"/>
      <c r="GTF267" s="277"/>
      <c r="GTG267" s="277"/>
      <c r="GTH267" s="277"/>
      <c r="GTI267" s="277"/>
      <c r="GTJ267" s="277"/>
      <c r="GTK267" s="277"/>
      <c r="GTL267" s="402"/>
      <c r="GTM267" s="404"/>
      <c r="GTN267" s="49"/>
      <c r="GTO267" s="49"/>
      <c r="GTP267" s="49"/>
      <c r="GTQ267" s="99"/>
      <c r="GTR267" s="98"/>
      <c r="GTS267" s="49"/>
      <c r="GTT267" s="405"/>
      <c r="GTU267" s="405"/>
      <c r="GTV267" s="277"/>
      <c r="GTW267" s="277"/>
      <c r="GTX267" s="277"/>
      <c r="GTY267" s="277"/>
      <c r="GTZ267" s="277"/>
      <c r="GUA267" s="277"/>
      <c r="GUB267" s="277"/>
      <c r="GUC267" s="277"/>
      <c r="GUD267" s="402"/>
      <c r="GUE267" s="404"/>
      <c r="GUF267" s="49"/>
      <c r="GUG267" s="49"/>
      <c r="GUH267" s="49"/>
      <c r="GUI267" s="99"/>
      <c r="GUJ267" s="98"/>
      <c r="GUK267" s="49"/>
      <c r="GUL267" s="405"/>
      <c r="GUM267" s="405"/>
      <c r="GUN267" s="277"/>
      <c r="GUO267" s="277"/>
      <c r="GUP267" s="277"/>
      <c r="GUQ267" s="277"/>
      <c r="GUR267" s="277"/>
      <c r="GUS267" s="277"/>
      <c r="GUT267" s="277"/>
      <c r="GUU267" s="277"/>
      <c r="GUV267" s="402"/>
      <c r="GUW267" s="404"/>
      <c r="GUX267" s="49"/>
      <c r="GUY267" s="49"/>
      <c r="GUZ267" s="49"/>
      <c r="GVA267" s="99"/>
      <c r="GVB267" s="98"/>
      <c r="GVC267" s="49"/>
      <c r="GVD267" s="405"/>
      <c r="GVE267" s="405"/>
      <c r="GVF267" s="277"/>
      <c r="GVG267" s="277"/>
      <c r="GVH267" s="277"/>
      <c r="GVI267" s="277"/>
      <c r="GVJ267" s="277"/>
      <c r="GVK267" s="277"/>
      <c r="GVL267" s="277"/>
      <c r="GVM267" s="277"/>
      <c r="GVN267" s="402"/>
      <c r="GVO267" s="404"/>
      <c r="GVP267" s="49"/>
      <c r="GVQ267" s="49"/>
      <c r="GVR267" s="49"/>
      <c r="GVS267" s="99"/>
      <c r="GVT267" s="98"/>
      <c r="GVU267" s="49"/>
      <c r="GVV267" s="405"/>
      <c r="GVW267" s="405"/>
      <c r="GVX267" s="277"/>
      <c r="GVY267" s="277"/>
      <c r="GVZ267" s="277"/>
      <c r="GWA267" s="277"/>
      <c r="GWB267" s="277"/>
      <c r="GWC267" s="277"/>
      <c r="GWD267" s="277"/>
      <c r="GWE267" s="277"/>
      <c r="GWF267" s="402"/>
      <c r="GWG267" s="404"/>
      <c r="GWH267" s="49"/>
      <c r="GWI267" s="49"/>
      <c r="GWJ267" s="49"/>
      <c r="GWK267" s="99"/>
      <c r="GWL267" s="98"/>
      <c r="GWM267" s="49"/>
      <c r="GWN267" s="405"/>
      <c r="GWO267" s="405"/>
      <c r="GWP267" s="277"/>
      <c r="GWQ267" s="277"/>
      <c r="GWR267" s="277"/>
      <c r="GWS267" s="277"/>
      <c r="GWT267" s="277"/>
      <c r="GWU267" s="277"/>
      <c r="GWV267" s="277"/>
      <c r="GWW267" s="277"/>
      <c r="GWX267" s="402"/>
      <c r="GWY267" s="404"/>
      <c r="GWZ267" s="49"/>
      <c r="GXA267" s="49"/>
      <c r="GXB267" s="49"/>
      <c r="GXC267" s="99"/>
      <c r="GXD267" s="98"/>
      <c r="GXE267" s="49"/>
      <c r="GXF267" s="405"/>
      <c r="GXG267" s="405"/>
      <c r="GXH267" s="277"/>
      <c r="GXI267" s="277"/>
      <c r="GXJ267" s="277"/>
      <c r="GXK267" s="277"/>
      <c r="GXL267" s="277"/>
      <c r="GXM267" s="277"/>
      <c r="GXN267" s="277"/>
      <c r="GXO267" s="277"/>
      <c r="GXP267" s="402"/>
      <c r="GXQ267" s="404"/>
      <c r="GXR267" s="49"/>
      <c r="GXS267" s="49"/>
      <c r="GXT267" s="49"/>
      <c r="GXU267" s="99"/>
      <c r="GXV267" s="98"/>
      <c r="GXW267" s="49"/>
      <c r="GXX267" s="405"/>
      <c r="GXY267" s="405"/>
      <c r="GXZ267" s="277"/>
      <c r="GYA267" s="277"/>
      <c r="GYB267" s="277"/>
      <c r="GYC267" s="277"/>
      <c r="GYD267" s="277"/>
      <c r="GYE267" s="277"/>
      <c r="GYF267" s="277"/>
      <c r="GYG267" s="277"/>
      <c r="GYH267" s="402"/>
      <c r="GYI267" s="404"/>
      <c r="GYJ267" s="49"/>
      <c r="GYK267" s="49"/>
      <c r="GYL267" s="49"/>
      <c r="GYM267" s="99"/>
      <c r="GYN267" s="98"/>
      <c r="GYO267" s="49"/>
      <c r="GYP267" s="405"/>
      <c r="GYQ267" s="405"/>
      <c r="GYR267" s="277"/>
      <c r="GYS267" s="277"/>
      <c r="GYT267" s="277"/>
      <c r="GYU267" s="277"/>
      <c r="GYV267" s="277"/>
      <c r="GYW267" s="277"/>
      <c r="GYX267" s="277"/>
      <c r="GYY267" s="277"/>
      <c r="GYZ267" s="402"/>
      <c r="GZA267" s="404"/>
      <c r="GZB267" s="49"/>
      <c r="GZC267" s="49"/>
      <c r="GZD267" s="49"/>
      <c r="GZE267" s="99"/>
      <c r="GZF267" s="98"/>
      <c r="GZG267" s="49"/>
      <c r="GZH267" s="405"/>
      <c r="GZI267" s="405"/>
      <c r="GZJ267" s="277"/>
      <c r="GZK267" s="277"/>
      <c r="GZL267" s="277"/>
      <c r="GZM267" s="277"/>
      <c r="GZN267" s="277"/>
      <c r="GZO267" s="277"/>
      <c r="GZP267" s="277"/>
      <c r="GZQ267" s="277"/>
      <c r="GZR267" s="402"/>
      <c r="GZS267" s="404"/>
      <c r="GZT267" s="49"/>
      <c r="GZU267" s="49"/>
      <c r="GZV267" s="49"/>
      <c r="GZW267" s="99"/>
      <c r="GZX267" s="98"/>
      <c r="GZY267" s="49"/>
      <c r="GZZ267" s="405"/>
      <c r="HAA267" s="405"/>
      <c r="HAB267" s="277"/>
      <c r="HAC267" s="277"/>
      <c r="HAD267" s="277"/>
      <c r="HAE267" s="277"/>
      <c r="HAF267" s="277"/>
      <c r="HAG267" s="277"/>
      <c r="HAH267" s="277"/>
      <c r="HAI267" s="277"/>
      <c r="HAJ267" s="402"/>
      <c r="HAK267" s="404"/>
      <c r="HAL267" s="49"/>
      <c r="HAM267" s="49"/>
      <c r="HAN267" s="49"/>
      <c r="HAO267" s="99"/>
      <c r="HAP267" s="98"/>
      <c r="HAQ267" s="49"/>
      <c r="HAR267" s="405"/>
      <c r="HAS267" s="405"/>
      <c r="HAT267" s="277"/>
      <c r="HAU267" s="277"/>
      <c r="HAV267" s="277"/>
      <c r="HAW267" s="277"/>
      <c r="HAX267" s="277"/>
      <c r="HAY267" s="277"/>
      <c r="HAZ267" s="277"/>
      <c r="HBA267" s="277"/>
      <c r="HBB267" s="402"/>
      <c r="HBC267" s="404"/>
      <c r="HBD267" s="49"/>
      <c r="HBE267" s="49"/>
      <c r="HBF267" s="49"/>
      <c r="HBG267" s="99"/>
      <c r="HBH267" s="98"/>
      <c r="HBI267" s="49"/>
      <c r="HBJ267" s="405"/>
      <c r="HBK267" s="405"/>
      <c r="HBL267" s="277"/>
      <c r="HBM267" s="277"/>
      <c r="HBN267" s="277"/>
      <c r="HBO267" s="277"/>
      <c r="HBP267" s="277"/>
      <c r="HBQ267" s="277"/>
      <c r="HBR267" s="277"/>
      <c r="HBS267" s="277"/>
      <c r="HBT267" s="402"/>
      <c r="HBU267" s="404"/>
      <c r="HBV267" s="49"/>
      <c r="HBW267" s="49"/>
      <c r="HBX267" s="49"/>
      <c r="HBY267" s="99"/>
      <c r="HBZ267" s="98"/>
      <c r="HCA267" s="49"/>
      <c r="HCB267" s="405"/>
      <c r="HCC267" s="405"/>
      <c r="HCD267" s="277"/>
      <c r="HCE267" s="277"/>
      <c r="HCF267" s="277"/>
      <c r="HCG267" s="277"/>
      <c r="HCH267" s="277"/>
      <c r="HCI267" s="277"/>
      <c r="HCJ267" s="277"/>
      <c r="HCK267" s="277"/>
      <c r="HCL267" s="402"/>
      <c r="HCM267" s="404"/>
      <c r="HCN267" s="49"/>
      <c r="HCO267" s="49"/>
      <c r="HCP267" s="49"/>
      <c r="HCQ267" s="99"/>
      <c r="HCR267" s="98"/>
      <c r="HCS267" s="49"/>
      <c r="HCT267" s="405"/>
      <c r="HCU267" s="405"/>
      <c r="HCV267" s="277"/>
      <c r="HCW267" s="277"/>
      <c r="HCX267" s="277"/>
      <c r="HCY267" s="277"/>
      <c r="HCZ267" s="277"/>
      <c r="HDA267" s="277"/>
      <c r="HDB267" s="277"/>
      <c r="HDC267" s="277"/>
      <c r="HDD267" s="402"/>
      <c r="HDE267" s="404"/>
      <c r="HDF267" s="49"/>
      <c r="HDG267" s="49"/>
      <c r="HDH267" s="49"/>
      <c r="HDI267" s="99"/>
      <c r="HDJ267" s="98"/>
      <c r="HDK267" s="49"/>
      <c r="HDL267" s="405"/>
      <c r="HDM267" s="405"/>
      <c r="HDN267" s="277"/>
      <c r="HDO267" s="277"/>
      <c r="HDP267" s="277"/>
      <c r="HDQ267" s="277"/>
      <c r="HDR267" s="277"/>
      <c r="HDS267" s="277"/>
      <c r="HDT267" s="277"/>
      <c r="HDU267" s="277"/>
      <c r="HDV267" s="402"/>
      <c r="HDW267" s="404"/>
      <c r="HDX267" s="49"/>
      <c r="HDY267" s="49"/>
      <c r="HDZ267" s="49"/>
      <c r="HEA267" s="99"/>
      <c r="HEB267" s="98"/>
      <c r="HEC267" s="49"/>
      <c r="HED267" s="405"/>
      <c r="HEE267" s="405"/>
      <c r="HEF267" s="277"/>
      <c r="HEG267" s="277"/>
      <c r="HEH267" s="277"/>
      <c r="HEI267" s="277"/>
      <c r="HEJ267" s="277"/>
      <c r="HEK267" s="277"/>
      <c r="HEL267" s="277"/>
      <c r="HEM267" s="277"/>
      <c r="HEN267" s="402"/>
      <c r="HEO267" s="404"/>
      <c r="HEP267" s="49"/>
      <c r="HEQ267" s="49"/>
      <c r="HER267" s="49"/>
      <c r="HES267" s="99"/>
      <c r="HET267" s="98"/>
      <c r="HEU267" s="49"/>
      <c r="HEV267" s="405"/>
      <c r="HEW267" s="405"/>
      <c r="HEX267" s="277"/>
      <c r="HEY267" s="277"/>
      <c r="HEZ267" s="277"/>
      <c r="HFA267" s="277"/>
      <c r="HFB267" s="277"/>
      <c r="HFC267" s="277"/>
      <c r="HFD267" s="277"/>
      <c r="HFE267" s="277"/>
      <c r="HFF267" s="402"/>
      <c r="HFG267" s="404"/>
      <c r="HFH267" s="49"/>
      <c r="HFI267" s="49"/>
      <c r="HFJ267" s="49"/>
      <c r="HFK267" s="99"/>
      <c r="HFL267" s="98"/>
      <c r="HFM267" s="49"/>
      <c r="HFN267" s="405"/>
      <c r="HFO267" s="405"/>
      <c r="HFP267" s="277"/>
      <c r="HFQ267" s="277"/>
      <c r="HFR267" s="277"/>
      <c r="HFS267" s="277"/>
      <c r="HFT267" s="277"/>
      <c r="HFU267" s="277"/>
      <c r="HFV267" s="277"/>
      <c r="HFW267" s="277"/>
      <c r="HFX267" s="402"/>
      <c r="HFY267" s="404"/>
      <c r="HFZ267" s="49"/>
      <c r="HGA267" s="49"/>
      <c r="HGB267" s="49"/>
      <c r="HGC267" s="99"/>
      <c r="HGD267" s="98"/>
      <c r="HGE267" s="49"/>
      <c r="HGF267" s="405"/>
      <c r="HGG267" s="405"/>
      <c r="HGH267" s="277"/>
      <c r="HGI267" s="277"/>
      <c r="HGJ267" s="277"/>
      <c r="HGK267" s="277"/>
      <c r="HGL267" s="277"/>
      <c r="HGM267" s="277"/>
      <c r="HGN267" s="277"/>
      <c r="HGO267" s="277"/>
      <c r="HGP267" s="402"/>
      <c r="HGQ267" s="404"/>
      <c r="HGR267" s="49"/>
      <c r="HGS267" s="49"/>
      <c r="HGT267" s="49"/>
      <c r="HGU267" s="99"/>
      <c r="HGV267" s="98"/>
      <c r="HGW267" s="49"/>
      <c r="HGX267" s="405"/>
      <c r="HGY267" s="405"/>
      <c r="HGZ267" s="277"/>
      <c r="HHA267" s="277"/>
      <c r="HHB267" s="277"/>
      <c r="HHC267" s="277"/>
      <c r="HHD267" s="277"/>
      <c r="HHE267" s="277"/>
      <c r="HHF267" s="277"/>
      <c r="HHG267" s="277"/>
      <c r="HHH267" s="402"/>
      <c r="HHI267" s="404"/>
      <c r="HHJ267" s="49"/>
      <c r="HHK267" s="49"/>
      <c r="HHL267" s="49"/>
      <c r="HHM267" s="99"/>
      <c r="HHN267" s="98"/>
      <c r="HHO267" s="49"/>
      <c r="HHP267" s="405"/>
      <c r="HHQ267" s="405"/>
      <c r="HHR267" s="277"/>
      <c r="HHS267" s="277"/>
      <c r="HHT267" s="277"/>
      <c r="HHU267" s="277"/>
      <c r="HHV267" s="277"/>
      <c r="HHW267" s="277"/>
      <c r="HHX267" s="277"/>
      <c r="HHY267" s="277"/>
      <c r="HHZ267" s="402"/>
      <c r="HIA267" s="404"/>
      <c r="HIB267" s="49"/>
      <c r="HIC267" s="49"/>
      <c r="HID267" s="49"/>
      <c r="HIE267" s="99"/>
      <c r="HIF267" s="98"/>
      <c r="HIG267" s="49"/>
      <c r="HIH267" s="405"/>
      <c r="HII267" s="405"/>
      <c r="HIJ267" s="277"/>
      <c r="HIK267" s="277"/>
      <c r="HIL267" s="277"/>
      <c r="HIM267" s="277"/>
      <c r="HIN267" s="277"/>
      <c r="HIO267" s="277"/>
      <c r="HIP267" s="277"/>
      <c r="HIQ267" s="277"/>
      <c r="HIR267" s="402"/>
      <c r="HIS267" s="404"/>
      <c r="HIT267" s="49"/>
      <c r="HIU267" s="49"/>
      <c r="HIV267" s="49"/>
      <c r="HIW267" s="99"/>
      <c r="HIX267" s="98"/>
      <c r="HIY267" s="49"/>
      <c r="HIZ267" s="405"/>
      <c r="HJA267" s="405"/>
      <c r="HJB267" s="277"/>
      <c r="HJC267" s="277"/>
      <c r="HJD267" s="277"/>
      <c r="HJE267" s="277"/>
      <c r="HJF267" s="277"/>
      <c r="HJG267" s="277"/>
      <c r="HJH267" s="277"/>
      <c r="HJI267" s="277"/>
      <c r="HJJ267" s="402"/>
      <c r="HJK267" s="404"/>
      <c r="HJL267" s="49"/>
      <c r="HJM267" s="49"/>
      <c r="HJN267" s="49"/>
      <c r="HJO267" s="99"/>
      <c r="HJP267" s="98"/>
      <c r="HJQ267" s="49"/>
      <c r="HJR267" s="405"/>
      <c r="HJS267" s="405"/>
      <c r="HJT267" s="277"/>
      <c r="HJU267" s="277"/>
      <c r="HJV267" s="277"/>
      <c r="HJW267" s="277"/>
      <c r="HJX267" s="277"/>
      <c r="HJY267" s="277"/>
      <c r="HJZ267" s="277"/>
      <c r="HKA267" s="277"/>
      <c r="HKB267" s="402"/>
      <c r="HKC267" s="404"/>
      <c r="HKD267" s="49"/>
      <c r="HKE267" s="49"/>
      <c r="HKF267" s="49"/>
      <c r="HKG267" s="99"/>
      <c r="HKH267" s="98"/>
      <c r="HKI267" s="49"/>
      <c r="HKJ267" s="405"/>
      <c r="HKK267" s="405"/>
      <c r="HKL267" s="277"/>
      <c r="HKM267" s="277"/>
      <c r="HKN267" s="277"/>
      <c r="HKO267" s="277"/>
      <c r="HKP267" s="277"/>
      <c r="HKQ267" s="277"/>
      <c r="HKR267" s="277"/>
      <c r="HKS267" s="277"/>
      <c r="HKT267" s="402"/>
      <c r="HKU267" s="404"/>
      <c r="HKV267" s="49"/>
      <c r="HKW267" s="49"/>
      <c r="HKX267" s="49"/>
      <c r="HKY267" s="99"/>
      <c r="HKZ267" s="98"/>
      <c r="HLA267" s="49"/>
      <c r="HLB267" s="405"/>
      <c r="HLC267" s="405"/>
      <c r="HLD267" s="277"/>
      <c r="HLE267" s="277"/>
      <c r="HLF267" s="277"/>
      <c r="HLG267" s="277"/>
      <c r="HLH267" s="277"/>
      <c r="HLI267" s="277"/>
      <c r="HLJ267" s="277"/>
      <c r="HLK267" s="277"/>
      <c r="HLL267" s="402"/>
      <c r="HLM267" s="404"/>
      <c r="HLN267" s="49"/>
      <c r="HLO267" s="49"/>
      <c r="HLP267" s="49"/>
      <c r="HLQ267" s="99"/>
      <c r="HLR267" s="98"/>
      <c r="HLS267" s="49"/>
      <c r="HLT267" s="405"/>
      <c r="HLU267" s="405"/>
      <c r="HLV267" s="277"/>
      <c r="HLW267" s="277"/>
      <c r="HLX267" s="277"/>
      <c r="HLY267" s="277"/>
      <c r="HLZ267" s="277"/>
      <c r="HMA267" s="277"/>
      <c r="HMB267" s="277"/>
      <c r="HMC267" s="277"/>
      <c r="HMD267" s="402"/>
      <c r="HME267" s="404"/>
      <c r="HMF267" s="49"/>
      <c r="HMG267" s="49"/>
      <c r="HMH267" s="49"/>
      <c r="HMI267" s="99"/>
      <c r="HMJ267" s="98"/>
      <c r="HMK267" s="49"/>
      <c r="HML267" s="405"/>
      <c r="HMM267" s="405"/>
      <c r="HMN267" s="277"/>
      <c r="HMO267" s="277"/>
      <c r="HMP267" s="277"/>
      <c r="HMQ267" s="277"/>
      <c r="HMR267" s="277"/>
      <c r="HMS267" s="277"/>
      <c r="HMT267" s="277"/>
      <c r="HMU267" s="277"/>
      <c r="HMV267" s="402"/>
      <c r="HMW267" s="404"/>
      <c r="HMX267" s="49"/>
      <c r="HMY267" s="49"/>
      <c r="HMZ267" s="49"/>
      <c r="HNA267" s="99"/>
      <c r="HNB267" s="98"/>
      <c r="HNC267" s="49"/>
      <c r="HND267" s="405"/>
      <c r="HNE267" s="405"/>
      <c r="HNF267" s="277"/>
      <c r="HNG267" s="277"/>
      <c r="HNH267" s="277"/>
      <c r="HNI267" s="277"/>
      <c r="HNJ267" s="277"/>
      <c r="HNK267" s="277"/>
      <c r="HNL267" s="277"/>
      <c r="HNM267" s="277"/>
      <c r="HNN267" s="402"/>
      <c r="HNO267" s="404"/>
      <c r="HNP267" s="49"/>
      <c r="HNQ267" s="49"/>
      <c r="HNR267" s="49"/>
      <c r="HNS267" s="99"/>
      <c r="HNT267" s="98"/>
      <c r="HNU267" s="49"/>
      <c r="HNV267" s="405"/>
      <c r="HNW267" s="405"/>
      <c r="HNX267" s="277"/>
      <c r="HNY267" s="277"/>
      <c r="HNZ267" s="277"/>
      <c r="HOA267" s="277"/>
      <c r="HOB267" s="277"/>
      <c r="HOC267" s="277"/>
      <c r="HOD267" s="277"/>
      <c r="HOE267" s="277"/>
      <c r="HOF267" s="402"/>
      <c r="HOG267" s="404"/>
      <c r="HOH267" s="49"/>
      <c r="HOI267" s="49"/>
      <c r="HOJ267" s="49"/>
      <c r="HOK267" s="99"/>
      <c r="HOL267" s="98"/>
      <c r="HOM267" s="49"/>
      <c r="HON267" s="405"/>
      <c r="HOO267" s="405"/>
      <c r="HOP267" s="277"/>
      <c r="HOQ267" s="277"/>
      <c r="HOR267" s="277"/>
      <c r="HOS267" s="277"/>
      <c r="HOT267" s="277"/>
      <c r="HOU267" s="277"/>
      <c r="HOV267" s="277"/>
      <c r="HOW267" s="277"/>
      <c r="HOX267" s="402"/>
      <c r="HOY267" s="404"/>
      <c r="HOZ267" s="49"/>
      <c r="HPA267" s="49"/>
      <c r="HPB267" s="49"/>
      <c r="HPC267" s="99"/>
      <c r="HPD267" s="98"/>
      <c r="HPE267" s="49"/>
      <c r="HPF267" s="405"/>
      <c r="HPG267" s="405"/>
      <c r="HPH267" s="277"/>
      <c r="HPI267" s="277"/>
      <c r="HPJ267" s="277"/>
      <c r="HPK267" s="277"/>
      <c r="HPL267" s="277"/>
      <c r="HPM267" s="277"/>
      <c r="HPN267" s="277"/>
      <c r="HPO267" s="277"/>
      <c r="HPP267" s="402"/>
      <c r="HPQ267" s="404"/>
      <c r="HPR267" s="49"/>
      <c r="HPS267" s="49"/>
      <c r="HPT267" s="49"/>
      <c r="HPU267" s="99"/>
      <c r="HPV267" s="98"/>
      <c r="HPW267" s="49"/>
      <c r="HPX267" s="405"/>
      <c r="HPY267" s="405"/>
      <c r="HPZ267" s="277"/>
      <c r="HQA267" s="277"/>
      <c r="HQB267" s="277"/>
      <c r="HQC267" s="277"/>
      <c r="HQD267" s="277"/>
      <c r="HQE267" s="277"/>
      <c r="HQF267" s="277"/>
      <c r="HQG267" s="277"/>
      <c r="HQH267" s="402"/>
      <c r="HQI267" s="404"/>
      <c r="HQJ267" s="49"/>
      <c r="HQK267" s="49"/>
      <c r="HQL267" s="49"/>
      <c r="HQM267" s="99"/>
      <c r="HQN267" s="98"/>
      <c r="HQO267" s="49"/>
      <c r="HQP267" s="405"/>
      <c r="HQQ267" s="405"/>
      <c r="HQR267" s="277"/>
      <c r="HQS267" s="277"/>
      <c r="HQT267" s="277"/>
      <c r="HQU267" s="277"/>
      <c r="HQV267" s="277"/>
      <c r="HQW267" s="277"/>
      <c r="HQX267" s="277"/>
      <c r="HQY267" s="277"/>
      <c r="HQZ267" s="402"/>
      <c r="HRA267" s="404"/>
      <c r="HRB267" s="49"/>
      <c r="HRC267" s="49"/>
      <c r="HRD267" s="49"/>
      <c r="HRE267" s="99"/>
      <c r="HRF267" s="98"/>
      <c r="HRG267" s="49"/>
      <c r="HRH267" s="405"/>
      <c r="HRI267" s="405"/>
      <c r="HRJ267" s="277"/>
      <c r="HRK267" s="277"/>
      <c r="HRL267" s="277"/>
      <c r="HRM267" s="277"/>
      <c r="HRN267" s="277"/>
      <c r="HRO267" s="277"/>
      <c r="HRP267" s="277"/>
      <c r="HRQ267" s="277"/>
      <c r="HRR267" s="402"/>
      <c r="HRS267" s="404"/>
      <c r="HRT267" s="49"/>
      <c r="HRU267" s="49"/>
      <c r="HRV267" s="49"/>
      <c r="HRW267" s="99"/>
      <c r="HRX267" s="98"/>
      <c r="HRY267" s="49"/>
      <c r="HRZ267" s="405"/>
      <c r="HSA267" s="405"/>
      <c r="HSB267" s="277"/>
      <c r="HSC267" s="277"/>
      <c r="HSD267" s="277"/>
      <c r="HSE267" s="277"/>
      <c r="HSF267" s="277"/>
      <c r="HSG267" s="277"/>
      <c r="HSH267" s="277"/>
      <c r="HSI267" s="277"/>
      <c r="HSJ267" s="402"/>
      <c r="HSK267" s="404"/>
      <c r="HSL267" s="49"/>
      <c r="HSM267" s="49"/>
      <c r="HSN267" s="49"/>
      <c r="HSO267" s="99"/>
      <c r="HSP267" s="98"/>
      <c r="HSQ267" s="49"/>
      <c r="HSR267" s="405"/>
      <c r="HSS267" s="405"/>
      <c r="HST267" s="277"/>
      <c r="HSU267" s="277"/>
      <c r="HSV267" s="277"/>
      <c r="HSW267" s="277"/>
      <c r="HSX267" s="277"/>
      <c r="HSY267" s="277"/>
      <c r="HSZ267" s="277"/>
      <c r="HTA267" s="277"/>
      <c r="HTB267" s="402"/>
      <c r="HTC267" s="404"/>
      <c r="HTD267" s="49"/>
      <c r="HTE267" s="49"/>
      <c r="HTF267" s="49"/>
      <c r="HTG267" s="99"/>
      <c r="HTH267" s="98"/>
      <c r="HTI267" s="49"/>
      <c r="HTJ267" s="405"/>
      <c r="HTK267" s="405"/>
      <c r="HTL267" s="277"/>
      <c r="HTM267" s="277"/>
      <c r="HTN267" s="277"/>
      <c r="HTO267" s="277"/>
      <c r="HTP267" s="277"/>
      <c r="HTQ267" s="277"/>
      <c r="HTR267" s="277"/>
      <c r="HTS267" s="277"/>
      <c r="HTT267" s="402"/>
      <c r="HTU267" s="404"/>
      <c r="HTV267" s="49"/>
      <c r="HTW267" s="49"/>
      <c r="HTX267" s="49"/>
      <c r="HTY267" s="99"/>
      <c r="HTZ267" s="98"/>
      <c r="HUA267" s="49"/>
      <c r="HUB267" s="405"/>
      <c r="HUC267" s="405"/>
      <c r="HUD267" s="277"/>
      <c r="HUE267" s="277"/>
      <c r="HUF267" s="277"/>
      <c r="HUG267" s="277"/>
      <c r="HUH267" s="277"/>
      <c r="HUI267" s="277"/>
      <c r="HUJ267" s="277"/>
      <c r="HUK267" s="277"/>
      <c r="HUL267" s="402"/>
      <c r="HUM267" s="404"/>
      <c r="HUN267" s="49"/>
      <c r="HUO267" s="49"/>
      <c r="HUP267" s="49"/>
      <c r="HUQ267" s="99"/>
      <c r="HUR267" s="98"/>
      <c r="HUS267" s="49"/>
      <c r="HUT267" s="405"/>
      <c r="HUU267" s="405"/>
      <c r="HUV267" s="277"/>
      <c r="HUW267" s="277"/>
      <c r="HUX267" s="277"/>
      <c r="HUY267" s="277"/>
      <c r="HUZ267" s="277"/>
      <c r="HVA267" s="277"/>
      <c r="HVB267" s="277"/>
      <c r="HVC267" s="277"/>
      <c r="HVD267" s="402"/>
      <c r="HVE267" s="404"/>
      <c r="HVF267" s="49"/>
      <c r="HVG267" s="49"/>
      <c r="HVH267" s="49"/>
      <c r="HVI267" s="99"/>
      <c r="HVJ267" s="98"/>
      <c r="HVK267" s="49"/>
      <c r="HVL267" s="405"/>
      <c r="HVM267" s="405"/>
      <c r="HVN267" s="277"/>
      <c r="HVO267" s="277"/>
      <c r="HVP267" s="277"/>
      <c r="HVQ267" s="277"/>
      <c r="HVR267" s="277"/>
      <c r="HVS267" s="277"/>
      <c r="HVT267" s="277"/>
      <c r="HVU267" s="277"/>
      <c r="HVV267" s="402"/>
      <c r="HVW267" s="404"/>
      <c r="HVX267" s="49"/>
      <c r="HVY267" s="49"/>
      <c r="HVZ267" s="49"/>
      <c r="HWA267" s="99"/>
      <c r="HWB267" s="98"/>
      <c r="HWC267" s="49"/>
      <c r="HWD267" s="405"/>
      <c r="HWE267" s="405"/>
      <c r="HWF267" s="277"/>
      <c r="HWG267" s="277"/>
      <c r="HWH267" s="277"/>
      <c r="HWI267" s="277"/>
      <c r="HWJ267" s="277"/>
      <c r="HWK267" s="277"/>
      <c r="HWL267" s="277"/>
      <c r="HWM267" s="277"/>
      <c r="HWN267" s="402"/>
      <c r="HWO267" s="404"/>
      <c r="HWP267" s="49"/>
      <c r="HWQ267" s="49"/>
      <c r="HWR267" s="49"/>
      <c r="HWS267" s="99"/>
      <c r="HWT267" s="98"/>
      <c r="HWU267" s="49"/>
      <c r="HWV267" s="405"/>
      <c r="HWW267" s="405"/>
      <c r="HWX267" s="277"/>
      <c r="HWY267" s="277"/>
      <c r="HWZ267" s="277"/>
      <c r="HXA267" s="277"/>
      <c r="HXB267" s="277"/>
      <c r="HXC267" s="277"/>
      <c r="HXD267" s="277"/>
      <c r="HXE267" s="277"/>
      <c r="HXF267" s="402"/>
      <c r="HXG267" s="404"/>
      <c r="HXH267" s="49"/>
      <c r="HXI267" s="49"/>
      <c r="HXJ267" s="49"/>
      <c r="HXK267" s="99"/>
      <c r="HXL267" s="98"/>
      <c r="HXM267" s="49"/>
      <c r="HXN267" s="405"/>
      <c r="HXO267" s="405"/>
      <c r="HXP267" s="277"/>
      <c r="HXQ267" s="277"/>
      <c r="HXR267" s="277"/>
      <c r="HXS267" s="277"/>
      <c r="HXT267" s="277"/>
      <c r="HXU267" s="277"/>
      <c r="HXV267" s="277"/>
      <c r="HXW267" s="277"/>
      <c r="HXX267" s="402"/>
      <c r="HXY267" s="404"/>
      <c r="HXZ267" s="49"/>
      <c r="HYA267" s="49"/>
      <c r="HYB267" s="49"/>
      <c r="HYC267" s="99"/>
      <c r="HYD267" s="98"/>
      <c r="HYE267" s="49"/>
      <c r="HYF267" s="405"/>
      <c r="HYG267" s="405"/>
      <c r="HYH267" s="277"/>
      <c r="HYI267" s="277"/>
      <c r="HYJ267" s="277"/>
      <c r="HYK267" s="277"/>
      <c r="HYL267" s="277"/>
      <c r="HYM267" s="277"/>
      <c r="HYN267" s="277"/>
      <c r="HYO267" s="277"/>
      <c r="HYP267" s="402"/>
      <c r="HYQ267" s="404"/>
      <c r="HYR267" s="49"/>
      <c r="HYS267" s="49"/>
      <c r="HYT267" s="49"/>
      <c r="HYU267" s="99"/>
      <c r="HYV267" s="98"/>
      <c r="HYW267" s="49"/>
      <c r="HYX267" s="405"/>
      <c r="HYY267" s="405"/>
      <c r="HYZ267" s="277"/>
      <c r="HZA267" s="277"/>
      <c r="HZB267" s="277"/>
      <c r="HZC267" s="277"/>
      <c r="HZD267" s="277"/>
      <c r="HZE267" s="277"/>
      <c r="HZF267" s="277"/>
      <c r="HZG267" s="277"/>
      <c r="HZH267" s="402"/>
      <c r="HZI267" s="404"/>
      <c r="HZJ267" s="49"/>
      <c r="HZK267" s="49"/>
      <c r="HZL267" s="49"/>
      <c r="HZM267" s="99"/>
      <c r="HZN267" s="98"/>
      <c r="HZO267" s="49"/>
      <c r="HZP267" s="405"/>
      <c r="HZQ267" s="405"/>
      <c r="HZR267" s="277"/>
      <c r="HZS267" s="277"/>
      <c r="HZT267" s="277"/>
      <c r="HZU267" s="277"/>
      <c r="HZV267" s="277"/>
      <c r="HZW267" s="277"/>
      <c r="HZX267" s="277"/>
      <c r="HZY267" s="277"/>
      <c r="HZZ267" s="402"/>
      <c r="IAA267" s="404"/>
      <c r="IAB267" s="49"/>
      <c r="IAC267" s="49"/>
      <c r="IAD267" s="49"/>
      <c r="IAE267" s="99"/>
      <c r="IAF267" s="98"/>
      <c r="IAG267" s="49"/>
      <c r="IAH267" s="405"/>
      <c r="IAI267" s="405"/>
      <c r="IAJ267" s="277"/>
      <c r="IAK267" s="277"/>
      <c r="IAL267" s="277"/>
      <c r="IAM267" s="277"/>
      <c r="IAN267" s="277"/>
      <c r="IAO267" s="277"/>
      <c r="IAP267" s="277"/>
      <c r="IAQ267" s="277"/>
      <c r="IAR267" s="402"/>
      <c r="IAS267" s="404"/>
      <c r="IAT267" s="49"/>
      <c r="IAU267" s="49"/>
      <c r="IAV267" s="49"/>
      <c r="IAW267" s="99"/>
      <c r="IAX267" s="98"/>
      <c r="IAY267" s="49"/>
      <c r="IAZ267" s="405"/>
      <c r="IBA267" s="405"/>
      <c r="IBB267" s="277"/>
      <c r="IBC267" s="277"/>
      <c r="IBD267" s="277"/>
      <c r="IBE267" s="277"/>
      <c r="IBF267" s="277"/>
      <c r="IBG267" s="277"/>
      <c r="IBH267" s="277"/>
      <c r="IBI267" s="277"/>
      <c r="IBJ267" s="402"/>
      <c r="IBK267" s="404"/>
      <c r="IBL267" s="49"/>
      <c r="IBM267" s="49"/>
      <c r="IBN267" s="49"/>
      <c r="IBO267" s="99"/>
      <c r="IBP267" s="98"/>
      <c r="IBQ267" s="49"/>
      <c r="IBR267" s="405"/>
      <c r="IBS267" s="405"/>
      <c r="IBT267" s="277"/>
      <c r="IBU267" s="277"/>
      <c r="IBV267" s="277"/>
      <c r="IBW267" s="277"/>
      <c r="IBX267" s="277"/>
      <c r="IBY267" s="277"/>
      <c r="IBZ267" s="277"/>
      <c r="ICA267" s="277"/>
      <c r="ICB267" s="402"/>
      <c r="ICC267" s="404"/>
      <c r="ICD267" s="49"/>
      <c r="ICE267" s="49"/>
      <c r="ICF267" s="49"/>
      <c r="ICG267" s="99"/>
      <c r="ICH267" s="98"/>
      <c r="ICI267" s="49"/>
      <c r="ICJ267" s="405"/>
      <c r="ICK267" s="405"/>
      <c r="ICL267" s="277"/>
      <c r="ICM267" s="277"/>
      <c r="ICN267" s="277"/>
      <c r="ICO267" s="277"/>
      <c r="ICP267" s="277"/>
      <c r="ICQ267" s="277"/>
      <c r="ICR267" s="277"/>
      <c r="ICS267" s="277"/>
      <c r="ICT267" s="402"/>
      <c r="ICU267" s="404"/>
      <c r="ICV267" s="49"/>
      <c r="ICW267" s="49"/>
      <c r="ICX267" s="49"/>
      <c r="ICY267" s="99"/>
      <c r="ICZ267" s="98"/>
      <c r="IDA267" s="49"/>
      <c r="IDB267" s="405"/>
      <c r="IDC267" s="405"/>
      <c r="IDD267" s="277"/>
      <c r="IDE267" s="277"/>
      <c r="IDF267" s="277"/>
      <c r="IDG267" s="277"/>
      <c r="IDH267" s="277"/>
      <c r="IDI267" s="277"/>
      <c r="IDJ267" s="277"/>
      <c r="IDK267" s="277"/>
      <c r="IDL267" s="402"/>
      <c r="IDM267" s="404"/>
      <c r="IDN267" s="49"/>
      <c r="IDO267" s="49"/>
      <c r="IDP267" s="49"/>
      <c r="IDQ267" s="99"/>
      <c r="IDR267" s="98"/>
      <c r="IDS267" s="49"/>
      <c r="IDT267" s="405"/>
      <c r="IDU267" s="405"/>
      <c r="IDV267" s="277"/>
      <c r="IDW267" s="277"/>
      <c r="IDX267" s="277"/>
      <c r="IDY267" s="277"/>
      <c r="IDZ267" s="277"/>
      <c r="IEA267" s="277"/>
      <c r="IEB267" s="277"/>
      <c r="IEC267" s="277"/>
      <c r="IED267" s="402"/>
      <c r="IEE267" s="404"/>
      <c r="IEF267" s="49"/>
      <c r="IEG267" s="49"/>
      <c r="IEH267" s="49"/>
      <c r="IEI267" s="99"/>
      <c r="IEJ267" s="98"/>
      <c r="IEK267" s="49"/>
      <c r="IEL267" s="405"/>
      <c r="IEM267" s="405"/>
      <c r="IEN267" s="277"/>
      <c r="IEO267" s="277"/>
      <c r="IEP267" s="277"/>
      <c r="IEQ267" s="277"/>
      <c r="IER267" s="277"/>
      <c r="IES267" s="277"/>
      <c r="IET267" s="277"/>
      <c r="IEU267" s="277"/>
      <c r="IEV267" s="402"/>
      <c r="IEW267" s="404"/>
      <c r="IEX267" s="49"/>
      <c r="IEY267" s="49"/>
      <c r="IEZ267" s="49"/>
      <c r="IFA267" s="99"/>
      <c r="IFB267" s="98"/>
      <c r="IFC267" s="49"/>
      <c r="IFD267" s="405"/>
      <c r="IFE267" s="405"/>
      <c r="IFF267" s="277"/>
      <c r="IFG267" s="277"/>
      <c r="IFH267" s="277"/>
      <c r="IFI267" s="277"/>
      <c r="IFJ267" s="277"/>
      <c r="IFK267" s="277"/>
      <c r="IFL267" s="277"/>
      <c r="IFM267" s="277"/>
      <c r="IFN267" s="402"/>
      <c r="IFO267" s="404"/>
      <c r="IFP267" s="49"/>
      <c r="IFQ267" s="49"/>
      <c r="IFR267" s="49"/>
      <c r="IFS267" s="99"/>
      <c r="IFT267" s="98"/>
      <c r="IFU267" s="49"/>
      <c r="IFV267" s="405"/>
      <c r="IFW267" s="405"/>
      <c r="IFX267" s="277"/>
      <c r="IFY267" s="277"/>
      <c r="IFZ267" s="277"/>
      <c r="IGA267" s="277"/>
      <c r="IGB267" s="277"/>
      <c r="IGC267" s="277"/>
      <c r="IGD267" s="277"/>
      <c r="IGE267" s="277"/>
      <c r="IGF267" s="402"/>
      <c r="IGG267" s="404"/>
      <c r="IGH267" s="49"/>
      <c r="IGI267" s="49"/>
      <c r="IGJ267" s="49"/>
      <c r="IGK267" s="99"/>
      <c r="IGL267" s="98"/>
      <c r="IGM267" s="49"/>
      <c r="IGN267" s="405"/>
      <c r="IGO267" s="405"/>
      <c r="IGP267" s="277"/>
      <c r="IGQ267" s="277"/>
      <c r="IGR267" s="277"/>
      <c r="IGS267" s="277"/>
      <c r="IGT267" s="277"/>
      <c r="IGU267" s="277"/>
      <c r="IGV267" s="277"/>
      <c r="IGW267" s="277"/>
      <c r="IGX267" s="402"/>
      <c r="IGY267" s="404"/>
      <c r="IGZ267" s="49"/>
      <c r="IHA267" s="49"/>
      <c r="IHB267" s="49"/>
      <c r="IHC267" s="99"/>
      <c r="IHD267" s="98"/>
      <c r="IHE267" s="49"/>
      <c r="IHF267" s="405"/>
      <c r="IHG267" s="405"/>
      <c r="IHH267" s="277"/>
      <c r="IHI267" s="277"/>
      <c r="IHJ267" s="277"/>
      <c r="IHK267" s="277"/>
      <c r="IHL267" s="277"/>
      <c r="IHM267" s="277"/>
      <c r="IHN267" s="277"/>
      <c r="IHO267" s="277"/>
      <c r="IHP267" s="402"/>
      <c r="IHQ267" s="404"/>
      <c r="IHR267" s="49"/>
      <c r="IHS267" s="49"/>
      <c r="IHT267" s="49"/>
      <c r="IHU267" s="99"/>
      <c r="IHV267" s="98"/>
      <c r="IHW267" s="49"/>
      <c r="IHX267" s="405"/>
      <c r="IHY267" s="405"/>
      <c r="IHZ267" s="277"/>
      <c r="IIA267" s="277"/>
      <c r="IIB267" s="277"/>
      <c r="IIC267" s="277"/>
      <c r="IID267" s="277"/>
      <c r="IIE267" s="277"/>
      <c r="IIF267" s="277"/>
      <c r="IIG267" s="277"/>
      <c r="IIH267" s="402"/>
      <c r="III267" s="404"/>
      <c r="IIJ267" s="49"/>
      <c r="IIK267" s="49"/>
      <c r="IIL267" s="49"/>
      <c r="IIM267" s="99"/>
      <c r="IIN267" s="98"/>
      <c r="IIO267" s="49"/>
      <c r="IIP267" s="405"/>
      <c r="IIQ267" s="405"/>
      <c r="IIR267" s="277"/>
      <c r="IIS267" s="277"/>
      <c r="IIT267" s="277"/>
      <c r="IIU267" s="277"/>
      <c r="IIV267" s="277"/>
      <c r="IIW267" s="277"/>
      <c r="IIX267" s="277"/>
      <c r="IIY267" s="277"/>
      <c r="IIZ267" s="402"/>
      <c r="IJA267" s="404"/>
      <c r="IJB267" s="49"/>
      <c r="IJC267" s="49"/>
      <c r="IJD267" s="49"/>
      <c r="IJE267" s="99"/>
      <c r="IJF267" s="98"/>
      <c r="IJG267" s="49"/>
      <c r="IJH267" s="405"/>
      <c r="IJI267" s="405"/>
      <c r="IJJ267" s="277"/>
      <c r="IJK267" s="277"/>
      <c r="IJL267" s="277"/>
      <c r="IJM267" s="277"/>
      <c r="IJN267" s="277"/>
      <c r="IJO267" s="277"/>
      <c r="IJP267" s="277"/>
      <c r="IJQ267" s="277"/>
      <c r="IJR267" s="402"/>
      <c r="IJS267" s="404"/>
      <c r="IJT267" s="49"/>
      <c r="IJU267" s="49"/>
      <c r="IJV267" s="49"/>
      <c r="IJW267" s="99"/>
      <c r="IJX267" s="98"/>
      <c r="IJY267" s="49"/>
      <c r="IJZ267" s="405"/>
      <c r="IKA267" s="405"/>
      <c r="IKB267" s="277"/>
      <c r="IKC267" s="277"/>
      <c r="IKD267" s="277"/>
      <c r="IKE267" s="277"/>
      <c r="IKF267" s="277"/>
      <c r="IKG267" s="277"/>
      <c r="IKH267" s="277"/>
      <c r="IKI267" s="277"/>
      <c r="IKJ267" s="402"/>
      <c r="IKK267" s="404"/>
      <c r="IKL267" s="49"/>
      <c r="IKM267" s="49"/>
      <c r="IKN267" s="49"/>
      <c r="IKO267" s="99"/>
      <c r="IKP267" s="98"/>
      <c r="IKQ267" s="49"/>
      <c r="IKR267" s="405"/>
      <c r="IKS267" s="405"/>
      <c r="IKT267" s="277"/>
      <c r="IKU267" s="277"/>
      <c r="IKV267" s="277"/>
      <c r="IKW267" s="277"/>
      <c r="IKX267" s="277"/>
      <c r="IKY267" s="277"/>
      <c r="IKZ267" s="277"/>
      <c r="ILA267" s="277"/>
      <c r="ILB267" s="402"/>
      <c r="ILC267" s="404"/>
      <c r="ILD267" s="49"/>
      <c r="ILE267" s="49"/>
      <c r="ILF267" s="49"/>
      <c r="ILG267" s="99"/>
      <c r="ILH267" s="98"/>
      <c r="ILI267" s="49"/>
      <c r="ILJ267" s="405"/>
      <c r="ILK267" s="405"/>
      <c r="ILL267" s="277"/>
      <c r="ILM267" s="277"/>
      <c r="ILN267" s="277"/>
      <c r="ILO267" s="277"/>
      <c r="ILP267" s="277"/>
      <c r="ILQ267" s="277"/>
      <c r="ILR267" s="277"/>
      <c r="ILS267" s="277"/>
      <c r="ILT267" s="402"/>
      <c r="ILU267" s="404"/>
      <c r="ILV267" s="49"/>
      <c r="ILW267" s="49"/>
      <c r="ILX267" s="49"/>
      <c r="ILY267" s="99"/>
      <c r="ILZ267" s="98"/>
      <c r="IMA267" s="49"/>
      <c r="IMB267" s="405"/>
      <c r="IMC267" s="405"/>
      <c r="IMD267" s="277"/>
      <c r="IME267" s="277"/>
      <c r="IMF267" s="277"/>
      <c r="IMG267" s="277"/>
      <c r="IMH267" s="277"/>
      <c r="IMI267" s="277"/>
      <c r="IMJ267" s="277"/>
      <c r="IMK267" s="277"/>
      <c r="IML267" s="402"/>
      <c r="IMM267" s="404"/>
      <c r="IMN267" s="49"/>
      <c r="IMO267" s="49"/>
      <c r="IMP267" s="49"/>
      <c r="IMQ267" s="99"/>
      <c r="IMR267" s="98"/>
      <c r="IMS267" s="49"/>
      <c r="IMT267" s="405"/>
      <c r="IMU267" s="405"/>
      <c r="IMV267" s="277"/>
      <c r="IMW267" s="277"/>
      <c r="IMX267" s="277"/>
      <c r="IMY267" s="277"/>
      <c r="IMZ267" s="277"/>
      <c r="INA267" s="277"/>
      <c r="INB267" s="277"/>
      <c r="INC267" s="277"/>
      <c r="IND267" s="402"/>
      <c r="INE267" s="404"/>
      <c r="INF267" s="49"/>
      <c r="ING267" s="49"/>
      <c r="INH267" s="49"/>
      <c r="INI267" s="99"/>
      <c r="INJ267" s="98"/>
      <c r="INK267" s="49"/>
      <c r="INL267" s="405"/>
      <c r="INM267" s="405"/>
      <c r="INN267" s="277"/>
      <c r="INO267" s="277"/>
      <c r="INP267" s="277"/>
      <c r="INQ267" s="277"/>
      <c r="INR267" s="277"/>
      <c r="INS267" s="277"/>
      <c r="INT267" s="277"/>
      <c r="INU267" s="277"/>
      <c r="INV267" s="402"/>
      <c r="INW267" s="404"/>
      <c r="INX267" s="49"/>
      <c r="INY267" s="49"/>
      <c r="INZ267" s="49"/>
      <c r="IOA267" s="99"/>
      <c r="IOB267" s="98"/>
      <c r="IOC267" s="49"/>
      <c r="IOD267" s="405"/>
      <c r="IOE267" s="405"/>
      <c r="IOF267" s="277"/>
      <c r="IOG267" s="277"/>
      <c r="IOH267" s="277"/>
      <c r="IOI267" s="277"/>
      <c r="IOJ267" s="277"/>
      <c r="IOK267" s="277"/>
      <c r="IOL267" s="277"/>
      <c r="IOM267" s="277"/>
      <c r="ION267" s="402"/>
      <c r="IOO267" s="404"/>
      <c r="IOP267" s="49"/>
      <c r="IOQ267" s="49"/>
      <c r="IOR267" s="49"/>
      <c r="IOS267" s="99"/>
      <c r="IOT267" s="98"/>
      <c r="IOU267" s="49"/>
      <c r="IOV267" s="405"/>
      <c r="IOW267" s="405"/>
      <c r="IOX267" s="277"/>
      <c r="IOY267" s="277"/>
      <c r="IOZ267" s="277"/>
      <c r="IPA267" s="277"/>
      <c r="IPB267" s="277"/>
      <c r="IPC267" s="277"/>
      <c r="IPD267" s="277"/>
      <c r="IPE267" s="277"/>
      <c r="IPF267" s="402"/>
      <c r="IPG267" s="404"/>
      <c r="IPH267" s="49"/>
      <c r="IPI267" s="49"/>
      <c r="IPJ267" s="49"/>
      <c r="IPK267" s="99"/>
      <c r="IPL267" s="98"/>
      <c r="IPM267" s="49"/>
      <c r="IPN267" s="405"/>
      <c r="IPO267" s="405"/>
      <c r="IPP267" s="277"/>
      <c r="IPQ267" s="277"/>
      <c r="IPR267" s="277"/>
      <c r="IPS267" s="277"/>
      <c r="IPT267" s="277"/>
      <c r="IPU267" s="277"/>
      <c r="IPV267" s="277"/>
      <c r="IPW267" s="277"/>
      <c r="IPX267" s="402"/>
      <c r="IPY267" s="404"/>
      <c r="IPZ267" s="49"/>
      <c r="IQA267" s="49"/>
      <c r="IQB267" s="49"/>
      <c r="IQC267" s="99"/>
      <c r="IQD267" s="98"/>
      <c r="IQE267" s="49"/>
      <c r="IQF267" s="405"/>
      <c r="IQG267" s="405"/>
      <c r="IQH267" s="277"/>
      <c r="IQI267" s="277"/>
      <c r="IQJ267" s="277"/>
      <c r="IQK267" s="277"/>
      <c r="IQL267" s="277"/>
      <c r="IQM267" s="277"/>
      <c r="IQN267" s="277"/>
      <c r="IQO267" s="277"/>
      <c r="IQP267" s="402"/>
      <c r="IQQ267" s="404"/>
      <c r="IQR267" s="49"/>
      <c r="IQS267" s="49"/>
      <c r="IQT267" s="49"/>
      <c r="IQU267" s="99"/>
      <c r="IQV267" s="98"/>
      <c r="IQW267" s="49"/>
      <c r="IQX267" s="405"/>
      <c r="IQY267" s="405"/>
      <c r="IQZ267" s="277"/>
      <c r="IRA267" s="277"/>
      <c r="IRB267" s="277"/>
      <c r="IRC267" s="277"/>
      <c r="IRD267" s="277"/>
      <c r="IRE267" s="277"/>
      <c r="IRF267" s="277"/>
      <c r="IRG267" s="277"/>
      <c r="IRH267" s="402"/>
      <c r="IRI267" s="404"/>
      <c r="IRJ267" s="49"/>
      <c r="IRK267" s="49"/>
      <c r="IRL267" s="49"/>
      <c r="IRM267" s="99"/>
      <c r="IRN267" s="98"/>
      <c r="IRO267" s="49"/>
      <c r="IRP267" s="405"/>
      <c r="IRQ267" s="405"/>
      <c r="IRR267" s="277"/>
      <c r="IRS267" s="277"/>
      <c r="IRT267" s="277"/>
      <c r="IRU267" s="277"/>
      <c r="IRV267" s="277"/>
      <c r="IRW267" s="277"/>
      <c r="IRX267" s="277"/>
      <c r="IRY267" s="277"/>
      <c r="IRZ267" s="402"/>
      <c r="ISA267" s="404"/>
      <c r="ISB267" s="49"/>
      <c r="ISC267" s="49"/>
      <c r="ISD267" s="49"/>
      <c r="ISE267" s="99"/>
      <c r="ISF267" s="98"/>
      <c r="ISG267" s="49"/>
      <c r="ISH267" s="405"/>
      <c r="ISI267" s="405"/>
      <c r="ISJ267" s="277"/>
      <c r="ISK267" s="277"/>
      <c r="ISL267" s="277"/>
      <c r="ISM267" s="277"/>
      <c r="ISN267" s="277"/>
      <c r="ISO267" s="277"/>
      <c r="ISP267" s="277"/>
      <c r="ISQ267" s="277"/>
      <c r="ISR267" s="402"/>
      <c r="ISS267" s="404"/>
      <c r="IST267" s="49"/>
      <c r="ISU267" s="49"/>
      <c r="ISV267" s="49"/>
      <c r="ISW267" s="99"/>
      <c r="ISX267" s="98"/>
      <c r="ISY267" s="49"/>
      <c r="ISZ267" s="405"/>
      <c r="ITA267" s="405"/>
      <c r="ITB267" s="277"/>
      <c r="ITC267" s="277"/>
      <c r="ITD267" s="277"/>
      <c r="ITE267" s="277"/>
      <c r="ITF267" s="277"/>
      <c r="ITG267" s="277"/>
      <c r="ITH267" s="277"/>
      <c r="ITI267" s="277"/>
      <c r="ITJ267" s="402"/>
      <c r="ITK267" s="404"/>
      <c r="ITL267" s="49"/>
      <c r="ITM267" s="49"/>
      <c r="ITN267" s="49"/>
      <c r="ITO267" s="99"/>
      <c r="ITP267" s="98"/>
      <c r="ITQ267" s="49"/>
      <c r="ITR267" s="405"/>
      <c r="ITS267" s="405"/>
      <c r="ITT267" s="277"/>
      <c r="ITU267" s="277"/>
      <c r="ITV267" s="277"/>
      <c r="ITW267" s="277"/>
      <c r="ITX267" s="277"/>
      <c r="ITY267" s="277"/>
      <c r="ITZ267" s="277"/>
      <c r="IUA267" s="277"/>
      <c r="IUB267" s="402"/>
      <c r="IUC267" s="404"/>
      <c r="IUD267" s="49"/>
      <c r="IUE267" s="49"/>
      <c r="IUF267" s="49"/>
      <c r="IUG267" s="99"/>
      <c r="IUH267" s="98"/>
      <c r="IUI267" s="49"/>
      <c r="IUJ267" s="405"/>
      <c r="IUK267" s="405"/>
      <c r="IUL267" s="277"/>
      <c r="IUM267" s="277"/>
      <c r="IUN267" s="277"/>
      <c r="IUO267" s="277"/>
      <c r="IUP267" s="277"/>
      <c r="IUQ267" s="277"/>
      <c r="IUR267" s="277"/>
      <c r="IUS267" s="277"/>
      <c r="IUT267" s="402"/>
      <c r="IUU267" s="404"/>
      <c r="IUV267" s="49"/>
      <c r="IUW267" s="49"/>
      <c r="IUX267" s="49"/>
      <c r="IUY267" s="99"/>
      <c r="IUZ267" s="98"/>
      <c r="IVA267" s="49"/>
      <c r="IVB267" s="405"/>
      <c r="IVC267" s="405"/>
      <c r="IVD267" s="277"/>
      <c r="IVE267" s="277"/>
      <c r="IVF267" s="277"/>
      <c r="IVG267" s="277"/>
      <c r="IVH267" s="277"/>
      <c r="IVI267" s="277"/>
      <c r="IVJ267" s="277"/>
      <c r="IVK267" s="277"/>
      <c r="IVL267" s="402"/>
      <c r="IVM267" s="404"/>
      <c r="IVN267" s="49"/>
      <c r="IVO267" s="49"/>
      <c r="IVP267" s="49"/>
      <c r="IVQ267" s="99"/>
      <c r="IVR267" s="98"/>
      <c r="IVS267" s="49"/>
      <c r="IVT267" s="405"/>
      <c r="IVU267" s="405"/>
      <c r="IVV267" s="277"/>
      <c r="IVW267" s="277"/>
      <c r="IVX267" s="277"/>
      <c r="IVY267" s="277"/>
      <c r="IVZ267" s="277"/>
      <c r="IWA267" s="277"/>
      <c r="IWB267" s="277"/>
      <c r="IWC267" s="277"/>
      <c r="IWD267" s="402"/>
      <c r="IWE267" s="404"/>
      <c r="IWF267" s="49"/>
      <c r="IWG267" s="49"/>
      <c r="IWH267" s="49"/>
      <c r="IWI267" s="99"/>
      <c r="IWJ267" s="98"/>
      <c r="IWK267" s="49"/>
      <c r="IWL267" s="405"/>
      <c r="IWM267" s="405"/>
      <c r="IWN267" s="277"/>
      <c r="IWO267" s="277"/>
      <c r="IWP267" s="277"/>
      <c r="IWQ267" s="277"/>
      <c r="IWR267" s="277"/>
      <c r="IWS267" s="277"/>
      <c r="IWT267" s="277"/>
      <c r="IWU267" s="277"/>
      <c r="IWV267" s="402"/>
      <c r="IWW267" s="404"/>
      <c r="IWX267" s="49"/>
      <c r="IWY267" s="49"/>
      <c r="IWZ267" s="49"/>
      <c r="IXA267" s="99"/>
      <c r="IXB267" s="98"/>
      <c r="IXC267" s="49"/>
      <c r="IXD267" s="405"/>
      <c r="IXE267" s="405"/>
      <c r="IXF267" s="277"/>
      <c r="IXG267" s="277"/>
      <c r="IXH267" s="277"/>
      <c r="IXI267" s="277"/>
      <c r="IXJ267" s="277"/>
      <c r="IXK267" s="277"/>
      <c r="IXL267" s="277"/>
      <c r="IXM267" s="277"/>
      <c r="IXN267" s="402"/>
      <c r="IXO267" s="404"/>
      <c r="IXP267" s="49"/>
      <c r="IXQ267" s="49"/>
      <c r="IXR267" s="49"/>
      <c r="IXS267" s="99"/>
      <c r="IXT267" s="98"/>
      <c r="IXU267" s="49"/>
      <c r="IXV267" s="405"/>
      <c r="IXW267" s="405"/>
      <c r="IXX267" s="277"/>
      <c r="IXY267" s="277"/>
      <c r="IXZ267" s="277"/>
      <c r="IYA267" s="277"/>
      <c r="IYB267" s="277"/>
      <c r="IYC267" s="277"/>
      <c r="IYD267" s="277"/>
      <c r="IYE267" s="277"/>
      <c r="IYF267" s="402"/>
      <c r="IYG267" s="404"/>
      <c r="IYH267" s="49"/>
      <c r="IYI267" s="49"/>
      <c r="IYJ267" s="49"/>
      <c r="IYK267" s="99"/>
      <c r="IYL267" s="98"/>
      <c r="IYM267" s="49"/>
      <c r="IYN267" s="405"/>
      <c r="IYO267" s="405"/>
      <c r="IYP267" s="277"/>
      <c r="IYQ267" s="277"/>
      <c r="IYR267" s="277"/>
      <c r="IYS267" s="277"/>
      <c r="IYT267" s="277"/>
      <c r="IYU267" s="277"/>
      <c r="IYV267" s="277"/>
      <c r="IYW267" s="277"/>
      <c r="IYX267" s="402"/>
      <c r="IYY267" s="404"/>
      <c r="IYZ267" s="49"/>
      <c r="IZA267" s="49"/>
      <c r="IZB267" s="49"/>
      <c r="IZC267" s="99"/>
      <c r="IZD267" s="98"/>
      <c r="IZE267" s="49"/>
      <c r="IZF267" s="405"/>
      <c r="IZG267" s="405"/>
      <c r="IZH267" s="277"/>
      <c r="IZI267" s="277"/>
      <c r="IZJ267" s="277"/>
      <c r="IZK267" s="277"/>
      <c r="IZL267" s="277"/>
      <c r="IZM267" s="277"/>
      <c r="IZN267" s="277"/>
      <c r="IZO267" s="277"/>
      <c r="IZP267" s="402"/>
      <c r="IZQ267" s="404"/>
      <c r="IZR267" s="49"/>
      <c r="IZS267" s="49"/>
      <c r="IZT267" s="49"/>
      <c r="IZU267" s="99"/>
      <c r="IZV267" s="98"/>
      <c r="IZW267" s="49"/>
      <c r="IZX267" s="405"/>
      <c r="IZY267" s="405"/>
      <c r="IZZ267" s="277"/>
      <c r="JAA267" s="277"/>
      <c r="JAB267" s="277"/>
      <c r="JAC267" s="277"/>
      <c r="JAD267" s="277"/>
      <c r="JAE267" s="277"/>
      <c r="JAF267" s="277"/>
      <c r="JAG267" s="277"/>
      <c r="JAH267" s="402"/>
      <c r="JAI267" s="404"/>
      <c r="JAJ267" s="49"/>
      <c r="JAK267" s="49"/>
      <c r="JAL267" s="49"/>
      <c r="JAM267" s="99"/>
      <c r="JAN267" s="98"/>
      <c r="JAO267" s="49"/>
      <c r="JAP267" s="405"/>
      <c r="JAQ267" s="405"/>
      <c r="JAR267" s="277"/>
      <c r="JAS267" s="277"/>
      <c r="JAT267" s="277"/>
      <c r="JAU267" s="277"/>
      <c r="JAV267" s="277"/>
      <c r="JAW267" s="277"/>
      <c r="JAX267" s="277"/>
      <c r="JAY267" s="277"/>
      <c r="JAZ267" s="402"/>
      <c r="JBA267" s="404"/>
      <c r="JBB267" s="49"/>
      <c r="JBC267" s="49"/>
      <c r="JBD267" s="49"/>
      <c r="JBE267" s="99"/>
      <c r="JBF267" s="98"/>
      <c r="JBG267" s="49"/>
      <c r="JBH267" s="405"/>
      <c r="JBI267" s="405"/>
      <c r="JBJ267" s="277"/>
      <c r="JBK267" s="277"/>
      <c r="JBL267" s="277"/>
      <c r="JBM267" s="277"/>
      <c r="JBN267" s="277"/>
      <c r="JBO267" s="277"/>
      <c r="JBP267" s="277"/>
      <c r="JBQ267" s="277"/>
      <c r="JBR267" s="402"/>
      <c r="JBS267" s="404"/>
      <c r="JBT267" s="49"/>
      <c r="JBU267" s="49"/>
      <c r="JBV267" s="49"/>
      <c r="JBW267" s="99"/>
      <c r="JBX267" s="98"/>
      <c r="JBY267" s="49"/>
      <c r="JBZ267" s="405"/>
      <c r="JCA267" s="405"/>
      <c r="JCB267" s="277"/>
      <c r="JCC267" s="277"/>
      <c r="JCD267" s="277"/>
      <c r="JCE267" s="277"/>
      <c r="JCF267" s="277"/>
      <c r="JCG267" s="277"/>
      <c r="JCH267" s="277"/>
      <c r="JCI267" s="277"/>
      <c r="JCJ267" s="402"/>
      <c r="JCK267" s="404"/>
      <c r="JCL267" s="49"/>
      <c r="JCM267" s="49"/>
      <c r="JCN267" s="49"/>
      <c r="JCO267" s="99"/>
      <c r="JCP267" s="98"/>
      <c r="JCQ267" s="49"/>
      <c r="JCR267" s="405"/>
      <c r="JCS267" s="405"/>
      <c r="JCT267" s="277"/>
      <c r="JCU267" s="277"/>
      <c r="JCV267" s="277"/>
      <c r="JCW267" s="277"/>
      <c r="JCX267" s="277"/>
      <c r="JCY267" s="277"/>
      <c r="JCZ267" s="277"/>
      <c r="JDA267" s="277"/>
      <c r="JDB267" s="402"/>
      <c r="JDC267" s="404"/>
      <c r="JDD267" s="49"/>
      <c r="JDE267" s="49"/>
      <c r="JDF267" s="49"/>
      <c r="JDG267" s="99"/>
      <c r="JDH267" s="98"/>
      <c r="JDI267" s="49"/>
      <c r="JDJ267" s="405"/>
      <c r="JDK267" s="405"/>
      <c r="JDL267" s="277"/>
      <c r="JDM267" s="277"/>
      <c r="JDN267" s="277"/>
      <c r="JDO267" s="277"/>
      <c r="JDP267" s="277"/>
      <c r="JDQ267" s="277"/>
      <c r="JDR267" s="277"/>
      <c r="JDS267" s="277"/>
      <c r="JDT267" s="402"/>
      <c r="JDU267" s="404"/>
      <c r="JDV267" s="49"/>
      <c r="JDW267" s="49"/>
      <c r="JDX267" s="49"/>
      <c r="JDY267" s="99"/>
      <c r="JDZ267" s="98"/>
      <c r="JEA267" s="49"/>
      <c r="JEB267" s="405"/>
      <c r="JEC267" s="405"/>
      <c r="JED267" s="277"/>
      <c r="JEE267" s="277"/>
      <c r="JEF267" s="277"/>
      <c r="JEG267" s="277"/>
      <c r="JEH267" s="277"/>
      <c r="JEI267" s="277"/>
      <c r="JEJ267" s="277"/>
      <c r="JEK267" s="277"/>
      <c r="JEL267" s="402"/>
      <c r="JEM267" s="404"/>
      <c r="JEN267" s="49"/>
      <c r="JEO267" s="49"/>
      <c r="JEP267" s="49"/>
      <c r="JEQ267" s="99"/>
      <c r="JER267" s="98"/>
      <c r="JES267" s="49"/>
      <c r="JET267" s="405"/>
      <c r="JEU267" s="405"/>
      <c r="JEV267" s="277"/>
      <c r="JEW267" s="277"/>
      <c r="JEX267" s="277"/>
      <c r="JEY267" s="277"/>
      <c r="JEZ267" s="277"/>
      <c r="JFA267" s="277"/>
      <c r="JFB267" s="277"/>
      <c r="JFC267" s="277"/>
      <c r="JFD267" s="402"/>
      <c r="JFE267" s="404"/>
      <c r="JFF267" s="49"/>
      <c r="JFG267" s="49"/>
      <c r="JFH267" s="49"/>
      <c r="JFI267" s="99"/>
      <c r="JFJ267" s="98"/>
      <c r="JFK267" s="49"/>
      <c r="JFL267" s="405"/>
      <c r="JFM267" s="405"/>
      <c r="JFN267" s="277"/>
      <c r="JFO267" s="277"/>
      <c r="JFP267" s="277"/>
      <c r="JFQ267" s="277"/>
      <c r="JFR267" s="277"/>
      <c r="JFS267" s="277"/>
      <c r="JFT267" s="277"/>
      <c r="JFU267" s="277"/>
      <c r="JFV267" s="402"/>
      <c r="JFW267" s="404"/>
      <c r="JFX267" s="49"/>
      <c r="JFY267" s="49"/>
      <c r="JFZ267" s="49"/>
      <c r="JGA267" s="99"/>
      <c r="JGB267" s="98"/>
      <c r="JGC267" s="49"/>
      <c r="JGD267" s="405"/>
      <c r="JGE267" s="405"/>
      <c r="JGF267" s="277"/>
      <c r="JGG267" s="277"/>
      <c r="JGH267" s="277"/>
      <c r="JGI267" s="277"/>
      <c r="JGJ267" s="277"/>
      <c r="JGK267" s="277"/>
      <c r="JGL267" s="277"/>
      <c r="JGM267" s="277"/>
      <c r="JGN267" s="402"/>
      <c r="JGO267" s="404"/>
      <c r="JGP267" s="49"/>
      <c r="JGQ267" s="49"/>
      <c r="JGR267" s="49"/>
      <c r="JGS267" s="99"/>
      <c r="JGT267" s="98"/>
      <c r="JGU267" s="49"/>
      <c r="JGV267" s="405"/>
      <c r="JGW267" s="405"/>
      <c r="JGX267" s="277"/>
      <c r="JGY267" s="277"/>
      <c r="JGZ267" s="277"/>
      <c r="JHA267" s="277"/>
      <c r="JHB267" s="277"/>
      <c r="JHC267" s="277"/>
      <c r="JHD267" s="277"/>
      <c r="JHE267" s="277"/>
      <c r="JHF267" s="402"/>
      <c r="JHG267" s="404"/>
      <c r="JHH267" s="49"/>
      <c r="JHI267" s="49"/>
      <c r="JHJ267" s="49"/>
      <c r="JHK267" s="99"/>
      <c r="JHL267" s="98"/>
      <c r="JHM267" s="49"/>
      <c r="JHN267" s="405"/>
      <c r="JHO267" s="405"/>
      <c r="JHP267" s="277"/>
      <c r="JHQ267" s="277"/>
      <c r="JHR267" s="277"/>
      <c r="JHS267" s="277"/>
      <c r="JHT267" s="277"/>
      <c r="JHU267" s="277"/>
      <c r="JHV267" s="277"/>
      <c r="JHW267" s="277"/>
      <c r="JHX267" s="402"/>
      <c r="JHY267" s="404"/>
      <c r="JHZ267" s="49"/>
      <c r="JIA267" s="49"/>
      <c r="JIB267" s="49"/>
      <c r="JIC267" s="99"/>
      <c r="JID267" s="98"/>
      <c r="JIE267" s="49"/>
      <c r="JIF267" s="405"/>
      <c r="JIG267" s="405"/>
      <c r="JIH267" s="277"/>
      <c r="JII267" s="277"/>
      <c r="JIJ267" s="277"/>
      <c r="JIK267" s="277"/>
      <c r="JIL267" s="277"/>
      <c r="JIM267" s="277"/>
      <c r="JIN267" s="277"/>
      <c r="JIO267" s="277"/>
      <c r="JIP267" s="402"/>
      <c r="JIQ267" s="404"/>
      <c r="JIR267" s="49"/>
      <c r="JIS267" s="49"/>
      <c r="JIT267" s="49"/>
      <c r="JIU267" s="99"/>
      <c r="JIV267" s="98"/>
      <c r="JIW267" s="49"/>
      <c r="JIX267" s="405"/>
      <c r="JIY267" s="405"/>
      <c r="JIZ267" s="277"/>
      <c r="JJA267" s="277"/>
      <c r="JJB267" s="277"/>
      <c r="JJC267" s="277"/>
      <c r="JJD267" s="277"/>
      <c r="JJE267" s="277"/>
      <c r="JJF267" s="277"/>
      <c r="JJG267" s="277"/>
      <c r="JJH267" s="402"/>
      <c r="JJI267" s="404"/>
      <c r="JJJ267" s="49"/>
      <c r="JJK267" s="49"/>
      <c r="JJL267" s="49"/>
      <c r="JJM267" s="99"/>
      <c r="JJN267" s="98"/>
      <c r="JJO267" s="49"/>
      <c r="JJP267" s="405"/>
      <c r="JJQ267" s="405"/>
      <c r="JJR267" s="277"/>
      <c r="JJS267" s="277"/>
      <c r="JJT267" s="277"/>
      <c r="JJU267" s="277"/>
      <c r="JJV267" s="277"/>
      <c r="JJW267" s="277"/>
      <c r="JJX267" s="277"/>
      <c r="JJY267" s="277"/>
      <c r="JJZ267" s="402"/>
      <c r="JKA267" s="404"/>
      <c r="JKB267" s="49"/>
      <c r="JKC267" s="49"/>
      <c r="JKD267" s="49"/>
      <c r="JKE267" s="99"/>
      <c r="JKF267" s="98"/>
      <c r="JKG267" s="49"/>
      <c r="JKH267" s="405"/>
      <c r="JKI267" s="405"/>
      <c r="JKJ267" s="277"/>
      <c r="JKK267" s="277"/>
      <c r="JKL267" s="277"/>
      <c r="JKM267" s="277"/>
      <c r="JKN267" s="277"/>
      <c r="JKO267" s="277"/>
      <c r="JKP267" s="277"/>
      <c r="JKQ267" s="277"/>
      <c r="JKR267" s="402"/>
      <c r="JKS267" s="404"/>
      <c r="JKT267" s="49"/>
      <c r="JKU267" s="49"/>
      <c r="JKV267" s="49"/>
      <c r="JKW267" s="99"/>
      <c r="JKX267" s="98"/>
      <c r="JKY267" s="49"/>
      <c r="JKZ267" s="405"/>
      <c r="JLA267" s="405"/>
      <c r="JLB267" s="277"/>
      <c r="JLC267" s="277"/>
      <c r="JLD267" s="277"/>
      <c r="JLE267" s="277"/>
      <c r="JLF267" s="277"/>
      <c r="JLG267" s="277"/>
      <c r="JLH267" s="277"/>
      <c r="JLI267" s="277"/>
      <c r="JLJ267" s="402"/>
      <c r="JLK267" s="404"/>
      <c r="JLL267" s="49"/>
      <c r="JLM267" s="49"/>
      <c r="JLN267" s="49"/>
      <c r="JLO267" s="99"/>
      <c r="JLP267" s="98"/>
      <c r="JLQ267" s="49"/>
      <c r="JLR267" s="405"/>
      <c r="JLS267" s="405"/>
      <c r="JLT267" s="277"/>
      <c r="JLU267" s="277"/>
      <c r="JLV267" s="277"/>
      <c r="JLW267" s="277"/>
      <c r="JLX267" s="277"/>
      <c r="JLY267" s="277"/>
      <c r="JLZ267" s="277"/>
      <c r="JMA267" s="277"/>
      <c r="JMB267" s="402"/>
      <c r="JMC267" s="404"/>
      <c r="JMD267" s="49"/>
      <c r="JME267" s="49"/>
      <c r="JMF267" s="49"/>
      <c r="JMG267" s="99"/>
      <c r="JMH267" s="98"/>
      <c r="JMI267" s="49"/>
      <c r="JMJ267" s="405"/>
      <c r="JMK267" s="405"/>
      <c r="JML267" s="277"/>
      <c r="JMM267" s="277"/>
      <c r="JMN267" s="277"/>
      <c r="JMO267" s="277"/>
      <c r="JMP267" s="277"/>
      <c r="JMQ267" s="277"/>
      <c r="JMR267" s="277"/>
      <c r="JMS267" s="277"/>
      <c r="JMT267" s="402"/>
      <c r="JMU267" s="404"/>
      <c r="JMV267" s="49"/>
      <c r="JMW267" s="49"/>
      <c r="JMX267" s="49"/>
      <c r="JMY267" s="99"/>
      <c r="JMZ267" s="98"/>
      <c r="JNA267" s="49"/>
      <c r="JNB267" s="405"/>
      <c r="JNC267" s="405"/>
      <c r="JND267" s="277"/>
      <c r="JNE267" s="277"/>
      <c r="JNF267" s="277"/>
      <c r="JNG267" s="277"/>
      <c r="JNH267" s="277"/>
      <c r="JNI267" s="277"/>
      <c r="JNJ267" s="277"/>
      <c r="JNK267" s="277"/>
      <c r="JNL267" s="402"/>
      <c r="JNM267" s="404"/>
      <c r="JNN267" s="49"/>
      <c r="JNO267" s="49"/>
      <c r="JNP267" s="49"/>
      <c r="JNQ267" s="99"/>
      <c r="JNR267" s="98"/>
      <c r="JNS267" s="49"/>
      <c r="JNT267" s="405"/>
      <c r="JNU267" s="405"/>
      <c r="JNV267" s="277"/>
      <c r="JNW267" s="277"/>
      <c r="JNX267" s="277"/>
      <c r="JNY267" s="277"/>
      <c r="JNZ267" s="277"/>
      <c r="JOA267" s="277"/>
      <c r="JOB267" s="277"/>
      <c r="JOC267" s="277"/>
      <c r="JOD267" s="402"/>
      <c r="JOE267" s="404"/>
      <c r="JOF267" s="49"/>
      <c r="JOG267" s="49"/>
      <c r="JOH267" s="49"/>
      <c r="JOI267" s="99"/>
      <c r="JOJ267" s="98"/>
      <c r="JOK267" s="49"/>
      <c r="JOL267" s="405"/>
      <c r="JOM267" s="405"/>
      <c r="JON267" s="277"/>
      <c r="JOO267" s="277"/>
      <c r="JOP267" s="277"/>
      <c r="JOQ267" s="277"/>
      <c r="JOR267" s="277"/>
      <c r="JOS267" s="277"/>
      <c r="JOT267" s="277"/>
      <c r="JOU267" s="277"/>
      <c r="JOV267" s="402"/>
      <c r="JOW267" s="404"/>
      <c r="JOX267" s="49"/>
      <c r="JOY267" s="49"/>
      <c r="JOZ267" s="49"/>
      <c r="JPA267" s="99"/>
      <c r="JPB267" s="98"/>
      <c r="JPC267" s="49"/>
      <c r="JPD267" s="405"/>
      <c r="JPE267" s="405"/>
      <c r="JPF267" s="277"/>
      <c r="JPG267" s="277"/>
      <c r="JPH267" s="277"/>
      <c r="JPI267" s="277"/>
      <c r="JPJ267" s="277"/>
      <c r="JPK267" s="277"/>
      <c r="JPL267" s="277"/>
      <c r="JPM267" s="277"/>
      <c r="JPN267" s="402"/>
      <c r="JPO267" s="404"/>
      <c r="JPP267" s="49"/>
      <c r="JPQ267" s="49"/>
      <c r="JPR267" s="49"/>
      <c r="JPS267" s="99"/>
      <c r="JPT267" s="98"/>
      <c r="JPU267" s="49"/>
      <c r="JPV267" s="405"/>
      <c r="JPW267" s="405"/>
      <c r="JPX267" s="277"/>
      <c r="JPY267" s="277"/>
      <c r="JPZ267" s="277"/>
      <c r="JQA267" s="277"/>
      <c r="JQB267" s="277"/>
      <c r="JQC267" s="277"/>
      <c r="JQD267" s="277"/>
      <c r="JQE267" s="277"/>
      <c r="JQF267" s="402"/>
      <c r="JQG267" s="404"/>
      <c r="JQH267" s="49"/>
      <c r="JQI267" s="49"/>
      <c r="JQJ267" s="49"/>
      <c r="JQK267" s="99"/>
      <c r="JQL267" s="98"/>
      <c r="JQM267" s="49"/>
      <c r="JQN267" s="405"/>
      <c r="JQO267" s="405"/>
      <c r="JQP267" s="277"/>
      <c r="JQQ267" s="277"/>
      <c r="JQR267" s="277"/>
      <c r="JQS267" s="277"/>
      <c r="JQT267" s="277"/>
      <c r="JQU267" s="277"/>
      <c r="JQV267" s="277"/>
      <c r="JQW267" s="277"/>
      <c r="JQX267" s="402"/>
      <c r="JQY267" s="404"/>
      <c r="JQZ267" s="49"/>
      <c r="JRA267" s="49"/>
      <c r="JRB267" s="49"/>
      <c r="JRC267" s="99"/>
      <c r="JRD267" s="98"/>
      <c r="JRE267" s="49"/>
      <c r="JRF267" s="405"/>
      <c r="JRG267" s="405"/>
      <c r="JRH267" s="277"/>
      <c r="JRI267" s="277"/>
      <c r="JRJ267" s="277"/>
      <c r="JRK267" s="277"/>
      <c r="JRL267" s="277"/>
      <c r="JRM267" s="277"/>
      <c r="JRN267" s="277"/>
      <c r="JRO267" s="277"/>
      <c r="JRP267" s="402"/>
      <c r="JRQ267" s="404"/>
      <c r="JRR267" s="49"/>
      <c r="JRS267" s="49"/>
      <c r="JRT267" s="49"/>
      <c r="JRU267" s="99"/>
      <c r="JRV267" s="98"/>
      <c r="JRW267" s="49"/>
      <c r="JRX267" s="405"/>
      <c r="JRY267" s="405"/>
      <c r="JRZ267" s="277"/>
      <c r="JSA267" s="277"/>
      <c r="JSB267" s="277"/>
      <c r="JSC267" s="277"/>
      <c r="JSD267" s="277"/>
      <c r="JSE267" s="277"/>
      <c r="JSF267" s="277"/>
      <c r="JSG267" s="277"/>
      <c r="JSH267" s="402"/>
      <c r="JSI267" s="404"/>
      <c r="JSJ267" s="49"/>
      <c r="JSK267" s="49"/>
      <c r="JSL267" s="49"/>
      <c r="JSM267" s="99"/>
      <c r="JSN267" s="98"/>
      <c r="JSO267" s="49"/>
      <c r="JSP267" s="405"/>
      <c r="JSQ267" s="405"/>
      <c r="JSR267" s="277"/>
      <c r="JSS267" s="277"/>
      <c r="JST267" s="277"/>
      <c r="JSU267" s="277"/>
      <c r="JSV267" s="277"/>
      <c r="JSW267" s="277"/>
      <c r="JSX267" s="277"/>
      <c r="JSY267" s="277"/>
      <c r="JSZ267" s="402"/>
      <c r="JTA267" s="404"/>
      <c r="JTB267" s="49"/>
      <c r="JTC267" s="49"/>
      <c r="JTD267" s="49"/>
      <c r="JTE267" s="99"/>
      <c r="JTF267" s="98"/>
      <c r="JTG267" s="49"/>
      <c r="JTH267" s="405"/>
      <c r="JTI267" s="405"/>
      <c r="JTJ267" s="277"/>
      <c r="JTK267" s="277"/>
      <c r="JTL267" s="277"/>
      <c r="JTM267" s="277"/>
      <c r="JTN267" s="277"/>
      <c r="JTO267" s="277"/>
      <c r="JTP267" s="277"/>
      <c r="JTQ267" s="277"/>
      <c r="JTR267" s="402"/>
      <c r="JTS267" s="404"/>
      <c r="JTT267" s="49"/>
      <c r="JTU267" s="49"/>
      <c r="JTV267" s="49"/>
      <c r="JTW267" s="99"/>
      <c r="JTX267" s="98"/>
      <c r="JTY267" s="49"/>
      <c r="JTZ267" s="405"/>
      <c r="JUA267" s="405"/>
      <c r="JUB267" s="277"/>
      <c r="JUC267" s="277"/>
      <c r="JUD267" s="277"/>
      <c r="JUE267" s="277"/>
      <c r="JUF267" s="277"/>
      <c r="JUG267" s="277"/>
      <c r="JUH267" s="277"/>
      <c r="JUI267" s="277"/>
      <c r="JUJ267" s="402"/>
      <c r="JUK267" s="404"/>
      <c r="JUL267" s="49"/>
      <c r="JUM267" s="49"/>
      <c r="JUN267" s="49"/>
      <c r="JUO267" s="99"/>
      <c r="JUP267" s="98"/>
      <c r="JUQ267" s="49"/>
      <c r="JUR267" s="405"/>
      <c r="JUS267" s="405"/>
      <c r="JUT267" s="277"/>
      <c r="JUU267" s="277"/>
      <c r="JUV267" s="277"/>
      <c r="JUW267" s="277"/>
      <c r="JUX267" s="277"/>
      <c r="JUY267" s="277"/>
      <c r="JUZ267" s="277"/>
      <c r="JVA267" s="277"/>
      <c r="JVB267" s="402"/>
      <c r="JVC267" s="404"/>
      <c r="JVD267" s="49"/>
      <c r="JVE267" s="49"/>
      <c r="JVF267" s="49"/>
      <c r="JVG267" s="99"/>
      <c r="JVH267" s="98"/>
      <c r="JVI267" s="49"/>
      <c r="JVJ267" s="405"/>
      <c r="JVK267" s="405"/>
      <c r="JVL267" s="277"/>
      <c r="JVM267" s="277"/>
      <c r="JVN267" s="277"/>
      <c r="JVO267" s="277"/>
      <c r="JVP267" s="277"/>
      <c r="JVQ267" s="277"/>
      <c r="JVR267" s="277"/>
      <c r="JVS267" s="277"/>
      <c r="JVT267" s="402"/>
      <c r="JVU267" s="404"/>
      <c r="JVV267" s="49"/>
      <c r="JVW267" s="49"/>
      <c r="JVX267" s="49"/>
      <c r="JVY267" s="99"/>
      <c r="JVZ267" s="98"/>
      <c r="JWA267" s="49"/>
      <c r="JWB267" s="405"/>
      <c r="JWC267" s="405"/>
      <c r="JWD267" s="277"/>
      <c r="JWE267" s="277"/>
      <c r="JWF267" s="277"/>
      <c r="JWG267" s="277"/>
      <c r="JWH267" s="277"/>
      <c r="JWI267" s="277"/>
      <c r="JWJ267" s="277"/>
      <c r="JWK267" s="277"/>
      <c r="JWL267" s="402"/>
      <c r="JWM267" s="404"/>
      <c r="JWN267" s="49"/>
      <c r="JWO267" s="49"/>
      <c r="JWP267" s="49"/>
      <c r="JWQ267" s="99"/>
      <c r="JWR267" s="98"/>
      <c r="JWS267" s="49"/>
      <c r="JWT267" s="405"/>
      <c r="JWU267" s="405"/>
      <c r="JWV267" s="277"/>
      <c r="JWW267" s="277"/>
      <c r="JWX267" s="277"/>
      <c r="JWY267" s="277"/>
      <c r="JWZ267" s="277"/>
      <c r="JXA267" s="277"/>
      <c r="JXB267" s="277"/>
      <c r="JXC267" s="277"/>
      <c r="JXD267" s="402"/>
      <c r="JXE267" s="404"/>
      <c r="JXF267" s="49"/>
      <c r="JXG267" s="49"/>
      <c r="JXH267" s="49"/>
      <c r="JXI267" s="99"/>
      <c r="JXJ267" s="98"/>
      <c r="JXK267" s="49"/>
      <c r="JXL267" s="405"/>
      <c r="JXM267" s="405"/>
      <c r="JXN267" s="277"/>
      <c r="JXO267" s="277"/>
      <c r="JXP267" s="277"/>
      <c r="JXQ267" s="277"/>
      <c r="JXR267" s="277"/>
      <c r="JXS267" s="277"/>
      <c r="JXT267" s="277"/>
      <c r="JXU267" s="277"/>
      <c r="JXV267" s="402"/>
      <c r="JXW267" s="404"/>
      <c r="JXX267" s="49"/>
      <c r="JXY267" s="49"/>
      <c r="JXZ267" s="49"/>
      <c r="JYA267" s="99"/>
      <c r="JYB267" s="98"/>
      <c r="JYC267" s="49"/>
      <c r="JYD267" s="405"/>
      <c r="JYE267" s="405"/>
      <c r="JYF267" s="277"/>
      <c r="JYG267" s="277"/>
      <c r="JYH267" s="277"/>
      <c r="JYI267" s="277"/>
      <c r="JYJ267" s="277"/>
      <c r="JYK267" s="277"/>
      <c r="JYL267" s="277"/>
      <c r="JYM267" s="277"/>
      <c r="JYN267" s="402"/>
      <c r="JYO267" s="404"/>
      <c r="JYP267" s="49"/>
      <c r="JYQ267" s="49"/>
      <c r="JYR267" s="49"/>
      <c r="JYS267" s="99"/>
      <c r="JYT267" s="98"/>
      <c r="JYU267" s="49"/>
      <c r="JYV267" s="405"/>
      <c r="JYW267" s="405"/>
      <c r="JYX267" s="277"/>
      <c r="JYY267" s="277"/>
      <c r="JYZ267" s="277"/>
      <c r="JZA267" s="277"/>
      <c r="JZB267" s="277"/>
      <c r="JZC267" s="277"/>
      <c r="JZD267" s="277"/>
      <c r="JZE267" s="277"/>
      <c r="JZF267" s="402"/>
      <c r="JZG267" s="404"/>
      <c r="JZH267" s="49"/>
      <c r="JZI267" s="49"/>
      <c r="JZJ267" s="49"/>
      <c r="JZK267" s="99"/>
      <c r="JZL267" s="98"/>
      <c r="JZM267" s="49"/>
      <c r="JZN267" s="405"/>
      <c r="JZO267" s="405"/>
      <c r="JZP267" s="277"/>
      <c r="JZQ267" s="277"/>
      <c r="JZR267" s="277"/>
      <c r="JZS267" s="277"/>
      <c r="JZT267" s="277"/>
      <c r="JZU267" s="277"/>
      <c r="JZV267" s="277"/>
      <c r="JZW267" s="277"/>
      <c r="JZX267" s="402"/>
      <c r="JZY267" s="404"/>
      <c r="JZZ267" s="49"/>
      <c r="KAA267" s="49"/>
      <c r="KAB267" s="49"/>
      <c r="KAC267" s="99"/>
      <c r="KAD267" s="98"/>
      <c r="KAE267" s="49"/>
      <c r="KAF267" s="405"/>
      <c r="KAG267" s="405"/>
      <c r="KAH267" s="277"/>
      <c r="KAI267" s="277"/>
      <c r="KAJ267" s="277"/>
      <c r="KAK267" s="277"/>
      <c r="KAL267" s="277"/>
      <c r="KAM267" s="277"/>
      <c r="KAN267" s="277"/>
      <c r="KAO267" s="277"/>
      <c r="KAP267" s="402"/>
      <c r="KAQ267" s="404"/>
      <c r="KAR267" s="49"/>
      <c r="KAS267" s="49"/>
      <c r="KAT267" s="49"/>
      <c r="KAU267" s="99"/>
      <c r="KAV267" s="98"/>
      <c r="KAW267" s="49"/>
      <c r="KAX267" s="405"/>
      <c r="KAY267" s="405"/>
      <c r="KAZ267" s="277"/>
      <c r="KBA267" s="277"/>
      <c r="KBB267" s="277"/>
      <c r="KBC267" s="277"/>
      <c r="KBD267" s="277"/>
      <c r="KBE267" s="277"/>
      <c r="KBF267" s="277"/>
      <c r="KBG267" s="277"/>
      <c r="KBH267" s="402"/>
      <c r="KBI267" s="404"/>
      <c r="KBJ267" s="49"/>
      <c r="KBK267" s="49"/>
      <c r="KBL267" s="49"/>
      <c r="KBM267" s="99"/>
      <c r="KBN267" s="98"/>
      <c r="KBO267" s="49"/>
      <c r="KBP267" s="405"/>
      <c r="KBQ267" s="405"/>
      <c r="KBR267" s="277"/>
      <c r="KBS267" s="277"/>
      <c r="KBT267" s="277"/>
      <c r="KBU267" s="277"/>
      <c r="KBV267" s="277"/>
      <c r="KBW267" s="277"/>
      <c r="KBX267" s="277"/>
      <c r="KBY267" s="277"/>
      <c r="KBZ267" s="402"/>
      <c r="KCA267" s="404"/>
      <c r="KCB267" s="49"/>
      <c r="KCC267" s="49"/>
      <c r="KCD267" s="49"/>
      <c r="KCE267" s="99"/>
      <c r="KCF267" s="98"/>
      <c r="KCG267" s="49"/>
      <c r="KCH267" s="405"/>
      <c r="KCI267" s="405"/>
      <c r="KCJ267" s="277"/>
      <c r="KCK267" s="277"/>
      <c r="KCL267" s="277"/>
      <c r="KCM267" s="277"/>
      <c r="KCN267" s="277"/>
      <c r="KCO267" s="277"/>
      <c r="KCP267" s="277"/>
      <c r="KCQ267" s="277"/>
      <c r="KCR267" s="402"/>
      <c r="KCS267" s="404"/>
      <c r="KCT267" s="49"/>
      <c r="KCU267" s="49"/>
      <c r="KCV267" s="49"/>
      <c r="KCW267" s="99"/>
      <c r="KCX267" s="98"/>
      <c r="KCY267" s="49"/>
      <c r="KCZ267" s="405"/>
      <c r="KDA267" s="405"/>
      <c r="KDB267" s="277"/>
      <c r="KDC267" s="277"/>
      <c r="KDD267" s="277"/>
      <c r="KDE267" s="277"/>
      <c r="KDF267" s="277"/>
      <c r="KDG267" s="277"/>
      <c r="KDH267" s="277"/>
      <c r="KDI267" s="277"/>
      <c r="KDJ267" s="402"/>
      <c r="KDK267" s="404"/>
      <c r="KDL267" s="49"/>
      <c r="KDM267" s="49"/>
      <c r="KDN267" s="49"/>
      <c r="KDO267" s="99"/>
      <c r="KDP267" s="98"/>
      <c r="KDQ267" s="49"/>
      <c r="KDR267" s="405"/>
      <c r="KDS267" s="405"/>
      <c r="KDT267" s="277"/>
      <c r="KDU267" s="277"/>
      <c r="KDV267" s="277"/>
      <c r="KDW267" s="277"/>
      <c r="KDX267" s="277"/>
      <c r="KDY267" s="277"/>
      <c r="KDZ267" s="277"/>
      <c r="KEA267" s="277"/>
      <c r="KEB267" s="402"/>
      <c r="KEC267" s="404"/>
      <c r="KED267" s="49"/>
      <c r="KEE267" s="49"/>
      <c r="KEF267" s="49"/>
      <c r="KEG267" s="99"/>
      <c r="KEH267" s="98"/>
      <c r="KEI267" s="49"/>
      <c r="KEJ267" s="405"/>
      <c r="KEK267" s="405"/>
      <c r="KEL267" s="277"/>
      <c r="KEM267" s="277"/>
      <c r="KEN267" s="277"/>
      <c r="KEO267" s="277"/>
      <c r="KEP267" s="277"/>
      <c r="KEQ267" s="277"/>
      <c r="KER267" s="277"/>
      <c r="KES267" s="277"/>
      <c r="KET267" s="402"/>
      <c r="KEU267" s="404"/>
      <c r="KEV267" s="49"/>
      <c r="KEW267" s="49"/>
      <c r="KEX267" s="49"/>
      <c r="KEY267" s="99"/>
      <c r="KEZ267" s="98"/>
      <c r="KFA267" s="49"/>
      <c r="KFB267" s="405"/>
      <c r="KFC267" s="405"/>
      <c r="KFD267" s="277"/>
      <c r="KFE267" s="277"/>
      <c r="KFF267" s="277"/>
      <c r="KFG267" s="277"/>
      <c r="KFH267" s="277"/>
      <c r="KFI267" s="277"/>
      <c r="KFJ267" s="277"/>
      <c r="KFK267" s="277"/>
      <c r="KFL267" s="402"/>
      <c r="KFM267" s="404"/>
      <c r="KFN267" s="49"/>
      <c r="KFO267" s="49"/>
      <c r="KFP267" s="49"/>
      <c r="KFQ267" s="99"/>
      <c r="KFR267" s="98"/>
      <c r="KFS267" s="49"/>
      <c r="KFT267" s="405"/>
      <c r="KFU267" s="405"/>
      <c r="KFV267" s="277"/>
      <c r="KFW267" s="277"/>
      <c r="KFX267" s="277"/>
      <c r="KFY267" s="277"/>
      <c r="KFZ267" s="277"/>
      <c r="KGA267" s="277"/>
      <c r="KGB267" s="277"/>
      <c r="KGC267" s="277"/>
      <c r="KGD267" s="402"/>
      <c r="KGE267" s="404"/>
      <c r="KGF267" s="49"/>
      <c r="KGG267" s="49"/>
      <c r="KGH267" s="49"/>
      <c r="KGI267" s="99"/>
      <c r="KGJ267" s="98"/>
      <c r="KGK267" s="49"/>
      <c r="KGL267" s="405"/>
      <c r="KGM267" s="405"/>
      <c r="KGN267" s="277"/>
      <c r="KGO267" s="277"/>
      <c r="KGP267" s="277"/>
      <c r="KGQ267" s="277"/>
      <c r="KGR267" s="277"/>
      <c r="KGS267" s="277"/>
      <c r="KGT267" s="277"/>
      <c r="KGU267" s="277"/>
      <c r="KGV267" s="402"/>
      <c r="KGW267" s="404"/>
      <c r="KGX267" s="49"/>
      <c r="KGY267" s="49"/>
      <c r="KGZ267" s="49"/>
      <c r="KHA267" s="99"/>
      <c r="KHB267" s="98"/>
      <c r="KHC267" s="49"/>
      <c r="KHD267" s="405"/>
      <c r="KHE267" s="405"/>
      <c r="KHF267" s="277"/>
      <c r="KHG267" s="277"/>
      <c r="KHH267" s="277"/>
      <c r="KHI267" s="277"/>
      <c r="KHJ267" s="277"/>
      <c r="KHK267" s="277"/>
      <c r="KHL267" s="277"/>
      <c r="KHM267" s="277"/>
      <c r="KHN267" s="402"/>
      <c r="KHO267" s="404"/>
      <c r="KHP267" s="49"/>
      <c r="KHQ267" s="49"/>
      <c r="KHR267" s="49"/>
      <c r="KHS267" s="99"/>
      <c r="KHT267" s="98"/>
      <c r="KHU267" s="49"/>
      <c r="KHV267" s="405"/>
      <c r="KHW267" s="405"/>
      <c r="KHX267" s="277"/>
      <c r="KHY267" s="277"/>
      <c r="KHZ267" s="277"/>
      <c r="KIA267" s="277"/>
      <c r="KIB267" s="277"/>
      <c r="KIC267" s="277"/>
      <c r="KID267" s="277"/>
      <c r="KIE267" s="277"/>
      <c r="KIF267" s="402"/>
      <c r="KIG267" s="404"/>
      <c r="KIH267" s="49"/>
      <c r="KII267" s="49"/>
      <c r="KIJ267" s="49"/>
      <c r="KIK267" s="99"/>
      <c r="KIL267" s="98"/>
      <c r="KIM267" s="49"/>
      <c r="KIN267" s="405"/>
      <c r="KIO267" s="405"/>
      <c r="KIP267" s="277"/>
      <c r="KIQ267" s="277"/>
      <c r="KIR267" s="277"/>
      <c r="KIS267" s="277"/>
      <c r="KIT267" s="277"/>
      <c r="KIU267" s="277"/>
      <c r="KIV267" s="277"/>
      <c r="KIW267" s="277"/>
      <c r="KIX267" s="402"/>
      <c r="KIY267" s="404"/>
      <c r="KIZ267" s="49"/>
      <c r="KJA267" s="49"/>
      <c r="KJB267" s="49"/>
      <c r="KJC267" s="99"/>
      <c r="KJD267" s="98"/>
      <c r="KJE267" s="49"/>
      <c r="KJF267" s="405"/>
      <c r="KJG267" s="405"/>
      <c r="KJH267" s="277"/>
      <c r="KJI267" s="277"/>
      <c r="KJJ267" s="277"/>
      <c r="KJK267" s="277"/>
      <c r="KJL267" s="277"/>
      <c r="KJM267" s="277"/>
      <c r="KJN267" s="277"/>
      <c r="KJO267" s="277"/>
      <c r="KJP267" s="402"/>
      <c r="KJQ267" s="404"/>
      <c r="KJR267" s="49"/>
      <c r="KJS267" s="49"/>
      <c r="KJT267" s="49"/>
      <c r="KJU267" s="99"/>
      <c r="KJV267" s="98"/>
      <c r="KJW267" s="49"/>
      <c r="KJX267" s="405"/>
      <c r="KJY267" s="405"/>
      <c r="KJZ267" s="277"/>
      <c r="KKA267" s="277"/>
      <c r="KKB267" s="277"/>
      <c r="KKC267" s="277"/>
      <c r="KKD267" s="277"/>
      <c r="KKE267" s="277"/>
      <c r="KKF267" s="277"/>
      <c r="KKG267" s="277"/>
      <c r="KKH267" s="402"/>
      <c r="KKI267" s="404"/>
      <c r="KKJ267" s="49"/>
      <c r="KKK267" s="49"/>
      <c r="KKL267" s="49"/>
      <c r="KKM267" s="99"/>
      <c r="KKN267" s="98"/>
      <c r="KKO267" s="49"/>
      <c r="KKP267" s="405"/>
      <c r="KKQ267" s="405"/>
      <c r="KKR267" s="277"/>
      <c r="KKS267" s="277"/>
      <c r="KKT267" s="277"/>
      <c r="KKU267" s="277"/>
      <c r="KKV267" s="277"/>
      <c r="KKW267" s="277"/>
      <c r="KKX267" s="277"/>
      <c r="KKY267" s="277"/>
      <c r="KKZ267" s="402"/>
      <c r="KLA267" s="404"/>
      <c r="KLB267" s="49"/>
      <c r="KLC267" s="49"/>
      <c r="KLD267" s="49"/>
      <c r="KLE267" s="99"/>
      <c r="KLF267" s="98"/>
      <c r="KLG267" s="49"/>
      <c r="KLH267" s="405"/>
      <c r="KLI267" s="405"/>
      <c r="KLJ267" s="277"/>
      <c r="KLK267" s="277"/>
      <c r="KLL267" s="277"/>
      <c r="KLM267" s="277"/>
      <c r="KLN267" s="277"/>
      <c r="KLO267" s="277"/>
      <c r="KLP267" s="277"/>
      <c r="KLQ267" s="277"/>
      <c r="KLR267" s="402"/>
      <c r="KLS267" s="404"/>
      <c r="KLT267" s="49"/>
      <c r="KLU267" s="49"/>
      <c r="KLV267" s="49"/>
      <c r="KLW267" s="99"/>
      <c r="KLX267" s="98"/>
      <c r="KLY267" s="49"/>
      <c r="KLZ267" s="405"/>
      <c r="KMA267" s="405"/>
      <c r="KMB267" s="277"/>
      <c r="KMC267" s="277"/>
      <c r="KMD267" s="277"/>
      <c r="KME267" s="277"/>
      <c r="KMF267" s="277"/>
      <c r="KMG267" s="277"/>
      <c r="KMH267" s="277"/>
      <c r="KMI267" s="277"/>
      <c r="KMJ267" s="402"/>
      <c r="KMK267" s="404"/>
      <c r="KML267" s="49"/>
      <c r="KMM267" s="49"/>
      <c r="KMN267" s="49"/>
      <c r="KMO267" s="99"/>
      <c r="KMP267" s="98"/>
      <c r="KMQ267" s="49"/>
      <c r="KMR267" s="405"/>
      <c r="KMS267" s="405"/>
      <c r="KMT267" s="277"/>
      <c r="KMU267" s="277"/>
      <c r="KMV267" s="277"/>
      <c r="KMW267" s="277"/>
      <c r="KMX267" s="277"/>
      <c r="KMY267" s="277"/>
      <c r="KMZ267" s="277"/>
      <c r="KNA267" s="277"/>
      <c r="KNB267" s="402"/>
      <c r="KNC267" s="404"/>
      <c r="KND267" s="49"/>
      <c r="KNE267" s="49"/>
      <c r="KNF267" s="49"/>
      <c r="KNG267" s="99"/>
      <c r="KNH267" s="98"/>
      <c r="KNI267" s="49"/>
      <c r="KNJ267" s="405"/>
      <c r="KNK267" s="405"/>
      <c r="KNL267" s="277"/>
      <c r="KNM267" s="277"/>
      <c r="KNN267" s="277"/>
      <c r="KNO267" s="277"/>
      <c r="KNP267" s="277"/>
      <c r="KNQ267" s="277"/>
      <c r="KNR267" s="277"/>
      <c r="KNS267" s="277"/>
      <c r="KNT267" s="402"/>
      <c r="KNU267" s="404"/>
      <c r="KNV267" s="49"/>
      <c r="KNW267" s="49"/>
      <c r="KNX267" s="49"/>
      <c r="KNY267" s="99"/>
      <c r="KNZ267" s="98"/>
      <c r="KOA267" s="49"/>
      <c r="KOB267" s="405"/>
      <c r="KOC267" s="405"/>
      <c r="KOD267" s="277"/>
      <c r="KOE267" s="277"/>
      <c r="KOF267" s="277"/>
      <c r="KOG267" s="277"/>
      <c r="KOH267" s="277"/>
      <c r="KOI267" s="277"/>
      <c r="KOJ267" s="277"/>
      <c r="KOK267" s="277"/>
      <c r="KOL267" s="402"/>
      <c r="KOM267" s="404"/>
      <c r="KON267" s="49"/>
      <c r="KOO267" s="49"/>
      <c r="KOP267" s="49"/>
      <c r="KOQ267" s="99"/>
      <c r="KOR267" s="98"/>
      <c r="KOS267" s="49"/>
      <c r="KOT267" s="405"/>
      <c r="KOU267" s="405"/>
      <c r="KOV267" s="277"/>
      <c r="KOW267" s="277"/>
      <c r="KOX267" s="277"/>
      <c r="KOY267" s="277"/>
      <c r="KOZ267" s="277"/>
      <c r="KPA267" s="277"/>
      <c r="KPB267" s="277"/>
      <c r="KPC267" s="277"/>
      <c r="KPD267" s="402"/>
      <c r="KPE267" s="404"/>
      <c r="KPF267" s="49"/>
      <c r="KPG267" s="49"/>
      <c r="KPH267" s="49"/>
      <c r="KPI267" s="99"/>
      <c r="KPJ267" s="98"/>
      <c r="KPK267" s="49"/>
      <c r="KPL267" s="405"/>
      <c r="KPM267" s="405"/>
      <c r="KPN267" s="277"/>
      <c r="KPO267" s="277"/>
      <c r="KPP267" s="277"/>
      <c r="KPQ267" s="277"/>
      <c r="KPR267" s="277"/>
      <c r="KPS267" s="277"/>
      <c r="KPT267" s="277"/>
      <c r="KPU267" s="277"/>
      <c r="KPV267" s="402"/>
      <c r="KPW267" s="404"/>
      <c r="KPX267" s="49"/>
      <c r="KPY267" s="49"/>
      <c r="KPZ267" s="49"/>
      <c r="KQA267" s="99"/>
      <c r="KQB267" s="98"/>
      <c r="KQC267" s="49"/>
      <c r="KQD267" s="405"/>
      <c r="KQE267" s="405"/>
      <c r="KQF267" s="277"/>
      <c r="KQG267" s="277"/>
      <c r="KQH267" s="277"/>
      <c r="KQI267" s="277"/>
      <c r="KQJ267" s="277"/>
      <c r="KQK267" s="277"/>
      <c r="KQL267" s="277"/>
      <c r="KQM267" s="277"/>
      <c r="KQN267" s="402"/>
      <c r="KQO267" s="404"/>
      <c r="KQP267" s="49"/>
      <c r="KQQ267" s="49"/>
      <c r="KQR267" s="49"/>
      <c r="KQS267" s="99"/>
      <c r="KQT267" s="98"/>
      <c r="KQU267" s="49"/>
      <c r="KQV267" s="405"/>
      <c r="KQW267" s="405"/>
      <c r="KQX267" s="277"/>
      <c r="KQY267" s="277"/>
      <c r="KQZ267" s="277"/>
      <c r="KRA267" s="277"/>
      <c r="KRB267" s="277"/>
      <c r="KRC267" s="277"/>
      <c r="KRD267" s="277"/>
      <c r="KRE267" s="277"/>
      <c r="KRF267" s="402"/>
      <c r="KRG267" s="404"/>
      <c r="KRH267" s="49"/>
      <c r="KRI267" s="49"/>
      <c r="KRJ267" s="49"/>
      <c r="KRK267" s="99"/>
      <c r="KRL267" s="98"/>
      <c r="KRM267" s="49"/>
      <c r="KRN267" s="405"/>
      <c r="KRO267" s="405"/>
      <c r="KRP267" s="277"/>
      <c r="KRQ267" s="277"/>
      <c r="KRR267" s="277"/>
      <c r="KRS267" s="277"/>
      <c r="KRT267" s="277"/>
      <c r="KRU267" s="277"/>
      <c r="KRV267" s="277"/>
      <c r="KRW267" s="277"/>
      <c r="KRX267" s="402"/>
      <c r="KRY267" s="404"/>
      <c r="KRZ267" s="49"/>
      <c r="KSA267" s="49"/>
      <c r="KSB267" s="49"/>
      <c r="KSC267" s="99"/>
      <c r="KSD267" s="98"/>
      <c r="KSE267" s="49"/>
      <c r="KSF267" s="405"/>
      <c r="KSG267" s="405"/>
      <c r="KSH267" s="277"/>
      <c r="KSI267" s="277"/>
      <c r="KSJ267" s="277"/>
      <c r="KSK267" s="277"/>
      <c r="KSL267" s="277"/>
      <c r="KSM267" s="277"/>
      <c r="KSN267" s="277"/>
      <c r="KSO267" s="277"/>
      <c r="KSP267" s="402"/>
      <c r="KSQ267" s="404"/>
      <c r="KSR267" s="49"/>
      <c r="KSS267" s="49"/>
      <c r="KST267" s="49"/>
      <c r="KSU267" s="99"/>
      <c r="KSV267" s="98"/>
      <c r="KSW267" s="49"/>
      <c r="KSX267" s="405"/>
      <c r="KSY267" s="405"/>
      <c r="KSZ267" s="277"/>
      <c r="KTA267" s="277"/>
      <c r="KTB267" s="277"/>
      <c r="KTC267" s="277"/>
      <c r="KTD267" s="277"/>
      <c r="KTE267" s="277"/>
      <c r="KTF267" s="277"/>
      <c r="KTG267" s="277"/>
      <c r="KTH267" s="402"/>
      <c r="KTI267" s="404"/>
      <c r="KTJ267" s="49"/>
      <c r="KTK267" s="49"/>
      <c r="KTL267" s="49"/>
      <c r="KTM267" s="99"/>
      <c r="KTN267" s="98"/>
      <c r="KTO267" s="49"/>
      <c r="KTP267" s="405"/>
      <c r="KTQ267" s="405"/>
      <c r="KTR267" s="277"/>
      <c r="KTS267" s="277"/>
      <c r="KTT267" s="277"/>
      <c r="KTU267" s="277"/>
      <c r="KTV267" s="277"/>
      <c r="KTW267" s="277"/>
      <c r="KTX267" s="277"/>
      <c r="KTY267" s="277"/>
      <c r="KTZ267" s="402"/>
      <c r="KUA267" s="404"/>
      <c r="KUB267" s="49"/>
      <c r="KUC267" s="49"/>
      <c r="KUD267" s="49"/>
      <c r="KUE267" s="99"/>
      <c r="KUF267" s="98"/>
      <c r="KUG267" s="49"/>
      <c r="KUH267" s="405"/>
      <c r="KUI267" s="405"/>
      <c r="KUJ267" s="277"/>
      <c r="KUK267" s="277"/>
      <c r="KUL267" s="277"/>
      <c r="KUM267" s="277"/>
      <c r="KUN267" s="277"/>
      <c r="KUO267" s="277"/>
      <c r="KUP267" s="277"/>
      <c r="KUQ267" s="277"/>
      <c r="KUR267" s="402"/>
      <c r="KUS267" s="404"/>
      <c r="KUT267" s="49"/>
      <c r="KUU267" s="49"/>
      <c r="KUV267" s="49"/>
      <c r="KUW267" s="99"/>
      <c r="KUX267" s="98"/>
      <c r="KUY267" s="49"/>
      <c r="KUZ267" s="405"/>
      <c r="KVA267" s="405"/>
      <c r="KVB267" s="277"/>
      <c r="KVC267" s="277"/>
      <c r="KVD267" s="277"/>
      <c r="KVE267" s="277"/>
      <c r="KVF267" s="277"/>
      <c r="KVG267" s="277"/>
      <c r="KVH267" s="277"/>
      <c r="KVI267" s="277"/>
      <c r="KVJ267" s="402"/>
      <c r="KVK267" s="404"/>
      <c r="KVL267" s="49"/>
      <c r="KVM267" s="49"/>
      <c r="KVN267" s="49"/>
      <c r="KVO267" s="99"/>
      <c r="KVP267" s="98"/>
      <c r="KVQ267" s="49"/>
      <c r="KVR267" s="405"/>
      <c r="KVS267" s="405"/>
      <c r="KVT267" s="277"/>
      <c r="KVU267" s="277"/>
      <c r="KVV267" s="277"/>
      <c r="KVW267" s="277"/>
      <c r="KVX267" s="277"/>
      <c r="KVY267" s="277"/>
      <c r="KVZ267" s="277"/>
      <c r="KWA267" s="277"/>
      <c r="KWB267" s="402"/>
      <c r="KWC267" s="404"/>
      <c r="KWD267" s="49"/>
      <c r="KWE267" s="49"/>
      <c r="KWF267" s="49"/>
      <c r="KWG267" s="99"/>
      <c r="KWH267" s="98"/>
      <c r="KWI267" s="49"/>
      <c r="KWJ267" s="405"/>
      <c r="KWK267" s="405"/>
      <c r="KWL267" s="277"/>
      <c r="KWM267" s="277"/>
      <c r="KWN267" s="277"/>
      <c r="KWO267" s="277"/>
      <c r="KWP267" s="277"/>
      <c r="KWQ267" s="277"/>
      <c r="KWR267" s="277"/>
      <c r="KWS267" s="277"/>
      <c r="KWT267" s="402"/>
      <c r="KWU267" s="404"/>
      <c r="KWV267" s="49"/>
      <c r="KWW267" s="49"/>
      <c r="KWX267" s="49"/>
      <c r="KWY267" s="99"/>
      <c r="KWZ267" s="98"/>
      <c r="KXA267" s="49"/>
      <c r="KXB267" s="405"/>
      <c r="KXC267" s="405"/>
      <c r="KXD267" s="277"/>
      <c r="KXE267" s="277"/>
      <c r="KXF267" s="277"/>
      <c r="KXG267" s="277"/>
      <c r="KXH267" s="277"/>
      <c r="KXI267" s="277"/>
      <c r="KXJ267" s="277"/>
      <c r="KXK267" s="277"/>
      <c r="KXL267" s="402"/>
      <c r="KXM267" s="404"/>
      <c r="KXN267" s="49"/>
      <c r="KXO267" s="49"/>
      <c r="KXP267" s="49"/>
      <c r="KXQ267" s="99"/>
      <c r="KXR267" s="98"/>
      <c r="KXS267" s="49"/>
      <c r="KXT267" s="405"/>
      <c r="KXU267" s="405"/>
      <c r="KXV267" s="277"/>
      <c r="KXW267" s="277"/>
      <c r="KXX267" s="277"/>
      <c r="KXY267" s="277"/>
      <c r="KXZ267" s="277"/>
      <c r="KYA267" s="277"/>
      <c r="KYB267" s="277"/>
      <c r="KYC267" s="277"/>
      <c r="KYD267" s="402"/>
      <c r="KYE267" s="404"/>
      <c r="KYF267" s="49"/>
      <c r="KYG267" s="49"/>
      <c r="KYH267" s="49"/>
      <c r="KYI267" s="99"/>
      <c r="KYJ267" s="98"/>
      <c r="KYK267" s="49"/>
      <c r="KYL267" s="405"/>
      <c r="KYM267" s="405"/>
      <c r="KYN267" s="277"/>
      <c r="KYO267" s="277"/>
      <c r="KYP267" s="277"/>
      <c r="KYQ267" s="277"/>
      <c r="KYR267" s="277"/>
      <c r="KYS267" s="277"/>
      <c r="KYT267" s="277"/>
      <c r="KYU267" s="277"/>
      <c r="KYV267" s="402"/>
      <c r="KYW267" s="404"/>
      <c r="KYX267" s="49"/>
      <c r="KYY267" s="49"/>
      <c r="KYZ267" s="49"/>
      <c r="KZA267" s="99"/>
      <c r="KZB267" s="98"/>
      <c r="KZC267" s="49"/>
      <c r="KZD267" s="405"/>
      <c r="KZE267" s="405"/>
      <c r="KZF267" s="277"/>
      <c r="KZG267" s="277"/>
      <c r="KZH267" s="277"/>
      <c r="KZI267" s="277"/>
      <c r="KZJ267" s="277"/>
      <c r="KZK267" s="277"/>
      <c r="KZL267" s="277"/>
      <c r="KZM267" s="277"/>
      <c r="KZN267" s="402"/>
      <c r="KZO267" s="404"/>
      <c r="KZP267" s="49"/>
      <c r="KZQ267" s="49"/>
      <c r="KZR267" s="49"/>
      <c r="KZS267" s="99"/>
      <c r="KZT267" s="98"/>
      <c r="KZU267" s="49"/>
      <c r="KZV267" s="405"/>
      <c r="KZW267" s="405"/>
      <c r="KZX267" s="277"/>
      <c r="KZY267" s="277"/>
      <c r="KZZ267" s="277"/>
      <c r="LAA267" s="277"/>
      <c r="LAB267" s="277"/>
      <c r="LAC267" s="277"/>
      <c r="LAD267" s="277"/>
      <c r="LAE267" s="277"/>
      <c r="LAF267" s="402"/>
      <c r="LAG267" s="404"/>
      <c r="LAH267" s="49"/>
      <c r="LAI267" s="49"/>
      <c r="LAJ267" s="49"/>
      <c r="LAK267" s="99"/>
      <c r="LAL267" s="98"/>
      <c r="LAM267" s="49"/>
      <c r="LAN267" s="405"/>
      <c r="LAO267" s="405"/>
      <c r="LAP267" s="277"/>
      <c r="LAQ267" s="277"/>
      <c r="LAR267" s="277"/>
      <c r="LAS267" s="277"/>
      <c r="LAT267" s="277"/>
      <c r="LAU267" s="277"/>
      <c r="LAV267" s="277"/>
      <c r="LAW267" s="277"/>
      <c r="LAX267" s="402"/>
      <c r="LAY267" s="404"/>
      <c r="LAZ267" s="49"/>
      <c r="LBA267" s="49"/>
      <c r="LBB267" s="49"/>
      <c r="LBC267" s="99"/>
      <c r="LBD267" s="98"/>
      <c r="LBE267" s="49"/>
      <c r="LBF267" s="405"/>
      <c r="LBG267" s="405"/>
      <c r="LBH267" s="277"/>
      <c r="LBI267" s="277"/>
      <c r="LBJ267" s="277"/>
      <c r="LBK267" s="277"/>
      <c r="LBL267" s="277"/>
      <c r="LBM267" s="277"/>
      <c r="LBN267" s="277"/>
      <c r="LBO267" s="277"/>
      <c r="LBP267" s="402"/>
      <c r="LBQ267" s="404"/>
      <c r="LBR267" s="49"/>
      <c r="LBS267" s="49"/>
      <c r="LBT267" s="49"/>
      <c r="LBU267" s="99"/>
      <c r="LBV267" s="98"/>
      <c r="LBW267" s="49"/>
      <c r="LBX267" s="405"/>
      <c r="LBY267" s="405"/>
      <c r="LBZ267" s="277"/>
      <c r="LCA267" s="277"/>
      <c r="LCB267" s="277"/>
      <c r="LCC267" s="277"/>
      <c r="LCD267" s="277"/>
      <c r="LCE267" s="277"/>
      <c r="LCF267" s="277"/>
      <c r="LCG267" s="277"/>
      <c r="LCH267" s="402"/>
      <c r="LCI267" s="404"/>
      <c r="LCJ267" s="49"/>
      <c r="LCK267" s="49"/>
      <c r="LCL267" s="49"/>
      <c r="LCM267" s="99"/>
      <c r="LCN267" s="98"/>
      <c r="LCO267" s="49"/>
      <c r="LCP267" s="405"/>
      <c r="LCQ267" s="405"/>
      <c r="LCR267" s="277"/>
      <c r="LCS267" s="277"/>
      <c r="LCT267" s="277"/>
      <c r="LCU267" s="277"/>
      <c r="LCV267" s="277"/>
      <c r="LCW267" s="277"/>
      <c r="LCX267" s="277"/>
      <c r="LCY267" s="277"/>
      <c r="LCZ267" s="402"/>
      <c r="LDA267" s="404"/>
      <c r="LDB267" s="49"/>
      <c r="LDC267" s="49"/>
      <c r="LDD267" s="49"/>
      <c r="LDE267" s="99"/>
      <c r="LDF267" s="98"/>
      <c r="LDG267" s="49"/>
      <c r="LDH267" s="405"/>
      <c r="LDI267" s="405"/>
      <c r="LDJ267" s="277"/>
      <c r="LDK267" s="277"/>
      <c r="LDL267" s="277"/>
      <c r="LDM267" s="277"/>
      <c r="LDN267" s="277"/>
      <c r="LDO267" s="277"/>
      <c r="LDP267" s="277"/>
      <c r="LDQ267" s="277"/>
      <c r="LDR267" s="402"/>
      <c r="LDS267" s="404"/>
      <c r="LDT267" s="49"/>
      <c r="LDU267" s="49"/>
      <c r="LDV267" s="49"/>
      <c r="LDW267" s="99"/>
      <c r="LDX267" s="98"/>
      <c r="LDY267" s="49"/>
      <c r="LDZ267" s="405"/>
      <c r="LEA267" s="405"/>
      <c r="LEB267" s="277"/>
      <c r="LEC267" s="277"/>
      <c r="LED267" s="277"/>
      <c r="LEE267" s="277"/>
      <c r="LEF267" s="277"/>
      <c r="LEG267" s="277"/>
      <c r="LEH267" s="277"/>
      <c r="LEI267" s="277"/>
      <c r="LEJ267" s="402"/>
      <c r="LEK267" s="404"/>
      <c r="LEL267" s="49"/>
      <c r="LEM267" s="49"/>
      <c r="LEN267" s="49"/>
      <c r="LEO267" s="99"/>
      <c r="LEP267" s="98"/>
      <c r="LEQ267" s="49"/>
      <c r="LER267" s="405"/>
      <c r="LES267" s="405"/>
      <c r="LET267" s="277"/>
      <c r="LEU267" s="277"/>
      <c r="LEV267" s="277"/>
      <c r="LEW267" s="277"/>
      <c r="LEX267" s="277"/>
      <c r="LEY267" s="277"/>
      <c r="LEZ267" s="277"/>
      <c r="LFA267" s="277"/>
      <c r="LFB267" s="402"/>
      <c r="LFC267" s="404"/>
      <c r="LFD267" s="49"/>
      <c r="LFE267" s="49"/>
      <c r="LFF267" s="49"/>
      <c r="LFG267" s="99"/>
      <c r="LFH267" s="98"/>
      <c r="LFI267" s="49"/>
      <c r="LFJ267" s="405"/>
      <c r="LFK267" s="405"/>
      <c r="LFL267" s="277"/>
      <c r="LFM267" s="277"/>
      <c r="LFN267" s="277"/>
      <c r="LFO267" s="277"/>
      <c r="LFP267" s="277"/>
      <c r="LFQ267" s="277"/>
      <c r="LFR267" s="277"/>
      <c r="LFS267" s="277"/>
      <c r="LFT267" s="402"/>
      <c r="LFU267" s="404"/>
      <c r="LFV267" s="49"/>
      <c r="LFW267" s="49"/>
      <c r="LFX267" s="49"/>
      <c r="LFY267" s="99"/>
      <c r="LFZ267" s="98"/>
      <c r="LGA267" s="49"/>
      <c r="LGB267" s="405"/>
      <c r="LGC267" s="405"/>
      <c r="LGD267" s="277"/>
      <c r="LGE267" s="277"/>
      <c r="LGF267" s="277"/>
      <c r="LGG267" s="277"/>
      <c r="LGH267" s="277"/>
      <c r="LGI267" s="277"/>
      <c r="LGJ267" s="277"/>
      <c r="LGK267" s="277"/>
      <c r="LGL267" s="402"/>
      <c r="LGM267" s="404"/>
      <c r="LGN267" s="49"/>
      <c r="LGO267" s="49"/>
      <c r="LGP267" s="49"/>
      <c r="LGQ267" s="99"/>
      <c r="LGR267" s="98"/>
      <c r="LGS267" s="49"/>
      <c r="LGT267" s="405"/>
      <c r="LGU267" s="405"/>
      <c r="LGV267" s="277"/>
      <c r="LGW267" s="277"/>
      <c r="LGX267" s="277"/>
      <c r="LGY267" s="277"/>
      <c r="LGZ267" s="277"/>
      <c r="LHA267" s="277"/>
      <c r="LHB267" s="277"/>
      <c r="LHC267" s="277"/>
      <c r="LHD267" s="402"/>
      <c r="LHE267" s="404"/>
      <c r="LHF267" s="49"/>
      <c r="LHG267" s="49"/>
      <c r="LHH267" s="49"/>
      <c r="LHI267" s="99"/>
      <c r="LHJ267" s="98"/>
      <c r="LHK267" s="49"/>
      <c r="LHL267" s="405"/>
      <c r="LHM267" s="405"/>
      <c r="LHN267" s="277"/>
      <c r="LHO267" s="277"/>
      <c r="LHP267" s="277"/>
      <c r="LHQ267" s="277"/>
      <c r="LHR267" s="277"/>
      <c r="LHS267" s="277"/>
      <c r="LHT267" s="277"/>
      <c r="LHU267" s="277"/>
      <c r="LHV267" s="402"/>
      <c r="LHW267" s="404"/>
      <c r="LHX267" s="49"/>
      <c r="LHY267" s="49"/>
      <c r="LHZ267" s="49"/>
      <c r="LIA267" s="99"/>
      <c r="LIB267" s="98"/>
      <c r="LIC267" s="49"/>
      <c r="LID267" s="405"/>
      <c r="LIE267" s="405"/>
      <c r="LIF267" s="277"/>
      <c r="LIG267" s="277"/>
      <c r="LIH267" s="277"/>
      <c r="LII267" s="277"/>
      <c r="LIJ267" s="277"/>
      <c r="LIK267" s="277"/>
      <c r="LIL267" s="277"/>
      <c r="LIM267" s="277"/>
      <c r="LIN267" s="402"/>
      <c r="LIO267" s="404"/>
      <c r="LIP267" s="49"/>
      <c r="LIQ267" s="49"/>
      <c r="LIR267" s="49"/>
      <c r="LIS267" s="99"/>
      <c r="LIT267" s="98"/>
      <c r="LIU267" s="49"/>
      <c r="LIV267" s="405"/>
      <c r="LIW267" s="405"/>
      <c r="LIX267" s="277"/>
      <c r="LIY267" s="277"/>
      <c r="LIZ267" s="277"/>
      <c r="LJA267" s="277"/>
      <c r="LJB267" s="277"/>
      <c r="LJC267" s="277"/>
      <c r="LJD267" s="277"/>
      <c r="LJE267" s="277"/>
      <c r="LJF267" s="402"/>
      <c r="LJG267" s="404"/>
      <c r="LJH267" s="49"/>
      <c r="LJI267" s="49"/>
      <c r="LJJ267" s="49"/>
      <c r="LJK267" s="99"/>
      <c r="LJL267" s="98"/>
      <c r="LJM267" s="49"/>
      <c r="LJN267" s="405"/>
      <c r="LJO267" s="405"/>
      <c r="LJP267" s="277"/>
      <c r="LJQ267" s="277"/>
      <c r="LJR267" s="277"/>
      <c r="LJS267" s="277"/>
      <c r="LJT267" s="277"/>
      <c r="LJU267" s="277"/>
      <c r="LJV267" s="277"/>
      <c r="LJW267" s="277"/>
      <c r="LJX267" s="402"/>
      <c r="LJY267" s="404"/>
      <c r="LJZ267" s="49"/>
      <c r="LKA267" s="49"/>
      <c r="LKB267" s="49"/>
      <c r="LKC267" s="99"/>
      <c r="LKD267" s="98"/>
      <c r="LKE267" s="49"/>
      <c r="LKF267" s="405"/>
      <c r="LKG267" s="405"/>
      <c r="LKH267" s="277"/>
      <c r="LKI267" s="277"/>
      <c r="LKJ267" s="277"/>
      <c r="LKK267" s="277"/>
      <c r="LKL267" s="277"/>
      <c r="LKM267" s="277"/>
      <c r="LKN267" s="277"/>
      <c r="LKO267" s="277"/>
      <c r="LKP267" s="402"/>
      <c r="LKQ267" s="404"/>
      <c r="LKR267" s="49"/>
      <c r="LKS267" s="49"/>
      <c r="LKT267" s="49"/>
      <c r="LKU267" s="99"/>
      <c r="LKV267" s="98"/>
      <c r="LKW267" s="49"/>
      <c r="LKX267" s="405"/>
      <c r="LKY267" s="405"/>
      <c r="LKZ267" s="277"/>
      <c r="LLA267" s="277"/>
      <c r="LLB267" s="277"/>
      <c r="LLC267" s="277"/>
      <c r="LLD267" s="277"/>
      <c r="LLE267" s="277"/>
      <c r="LLF267" s="277"/>
      <c r="LLG267" s="277"/>
      <c r="LLH267" s="402"/>
      <c r="LLI267" s="404"/>
      <c r="LLJ267" s="49"/>
      <c r="LLK267" s="49"/>
      <c r="LLL267" s="49"/>
      <c r="LLM267" s="99"/>
      <c r="LLN267" s="98"/>
      <c r="LLO267" s="49"/>
      <c r="LLP267" s="405"/>
      <c r="LLQ267" s="405"/>
      <c r="LLR267" s="277"/>
      <c r="LLS267" s="277"/>
      <c r="LLT267" s="277"/>
      <c r="LLU267" s="277"/>
      <c r="LLV267" s="277"/>
      <c r="LLW267" s="277"/>
      <c r="LLX267" s="277"/>
      <c r="LLY267" s="277"/>
      <c r="LLZ267" s="402"/>
      <c r="LMA267" s="404"/>
      <c r="LMB267" s="49"/>
      <c r="LMC267" s="49"/>
      <c r="LMD267" s="49"/>
      <c r="LME267" s="99"/>
      <c r="LMF267" s="98"/>
      <c r="LMG267" s="49"/>
      <c r="LMH267" s="405"/>
      <c r="LMI267" s="405"/>
      <c r="LMJ267" s="277"/>
      <c r="LMK267" s="277"/>
      <c r="LML267" s="277"/>
      <c r="LMM267" s="277"/>
      <c r="LMN267" s="277"/>
      <c r="LMO267" s="277"/>
      <c r="LMP267" s="277"/>
      <c r="LMQ267" s="277"/>
      <c r="LMR267" s="402"/>
      <c r="LMS267" s="404"/>
      <c r="LMT267" s="49"/>
      <c r="LMU267" s="49"/>
      <c r="LMV267" s="49"/>
      <c r="LMW267" s="99"/>
      <c r="LMX267" s="98"/>
      <c r="LMY267" s="49"/>
      <c r="LMZ267" s="405"/>
      <c r="LNA267" s="405"/>
      <c r="LNB267" s="277"/>
      <c r="LNC267" s="277"/>
      <c r="LND267" s="277"/>
      <c r="LNE267" s="277"/>
      <c r="LNF267" s="277"/>
      <c r="LNG267" s="277"/>
      <c r="LNH267" s="277"/>
      <c r="LNI267" s="277"/>
      <c r="LNJ267" s="402"/>
      <c r="LNK267" s="404"/>
      <c r="LNL267" s="49"/>
      <c r="LNM267" s="49"/>
      <c r="LNN267" s="49"/>
      <c r="LNO267" s="99"/>
      <c r="LNP267" s="98"/>
      <c r="LNQ267" s="49"/>
      <c r="LNR267" s="405"/>
      <c r="LNS267" s="405"/>
      <c r="LNT267" s="277"/>
      <c r="LNU267" s="277"/>
      <c r="LNV267" s="277"/>
      <c r="LNW267" s="277"/>
      <c r="LNX267" s="277"/>
      <c r="LNY267" s="277"/>
      <c r="LNZ267" s="277"/>
      <c r="LOA267" s="277"/>
      <c r="LOB267" s="402"/>
      <c r="LOC267" s="404"/>
      <c r="LOD267" s="49"/>
      <c r="LOE267" s="49"/>
      <c r="LOF267" s="49"/>
      <c r="LOG267" s="99"/>
      <c r="LOH267" s="98"/>
      <c r="LOI267" s="49"/>
      <c r="LOJ267" s="405"/>
      <c r="LOK267" s="405"/>
      <c r="LOL267" s="277"/>
      <c r="LOM267" s="277"/>
      <c r="LON267" s="277"/>
      <c r="LOO267" s="277"/>
      <c r="LOP267" s="277"/>
      <c r="LOQ267" s="277"/>
      <c r="LOR267" s="277"/>
      <c r="LOS267" s="277"/>
      <c r="LOT267" s="402"/>
      <c r="LOU267" s="404"/>
      <c r="LOV267" s="49"/>
      <c r="LOW267" s="49"/>
      <c r="LOX267" s="49"/>
      <c r="LOY267" s="99"/>
      <c r="LOZ267" s="98"/>
      <c r="LPA267" s="49"/>
      <c r="LPB267" s="405"/>
      <c r="LPC267" s="405"/>
      <c r="LPD267" s="277"/>
      <c r="LPE267" s="277"/>
      <c r="LPF267" s="277"/>
      <c r="LPG267" s="277"/>
      <c r="LPH267" s="277"/>
      <c r="LPI267" s="277"/>
      <c r="LPJ267" s="277"/>
      <c r="LPK267" s="277"/>
      <c r="LPL267" s="402"/>
      <c r="LPM267" s="404"/>
      <c r="LPN267" s="49"/>
      <c r="LPO267" s="49"/>
      <c r="LPP267" s="49"/>
      <c r="LPQ267" s="99"/>
      <c r="LPR267" s="98"/>
      <c r="LPS267" s="49"/>
      <c r="LPT267" s="405"/>
      <c r="LPU267" s="405"/>
      <c r="LPV267" s="277"/>
      <c r="LPW267" s="277"/>
      <c r="LPX267" s="277"/>
      <c r="LPY267" s="277"/>
      <c r="LPZ267" s="277"/>
      <c r="LQA267" s="277"/>
      <c r="LQB267" s="277"/>
      <c r="LQC267" s="277"/>
      <c r="LQD267" s="402"/>
      <c r="LQE267" s="404"/>
      <c r="LQF267" s="49"/>
      <c r="LQG267" s="49"/>
      <c r="LQH267" s="49"/>
      <c r="LQI267" s="99"/>
      <c r="LQJ267" s="98"/>
      <c r="LQK267" s="49"/>
      <c r="LQL267" s="405"/>
      <c r="LQM267" s="405"/>
      <c r="LQN267" s="277"/>
      <c r="LQO267" s="277"/>
      <c r="LQP267" s="277"/>
      <c r="LQQ267" s="277"/>
      <c r="LQR267" s="277"/>
      <c r="LQS267" s="277"/>
      <c r="LQT267" s="277"/>
      <c r="LQU267" s="277"/>
      <c r="LQV267" s="402"/>
      <c r="LQW267" s="404"/>
      <c r="LQX267" s="49"/>
      <c r="LQY267" s="49"/>
      <c r="LQZ267" s="49"/>
      <c r="LRA267" s="99"/>
      <c r="LRB267" s="98"/>
      <c r="LRC267" s="49"/>
      <c r="LRD267" s="405"/>
      <c r="LRE267" s="405"/>
      <c r="LRF267" s="277"/>
      <c r="LRG267" s="277"/>
      <c r="LRH267" s="277"/>
      <c r="LRI267" s="277"/>
      <c r="LRJ267" s="277"/>
      <c r="LRK267" s="277"/>
      <c r="LRL267" s="277"/>
      <c r="LRM267" s="277"/>
      <c r="LRN267" s="402"/>
      <c r="LRO267" s="404"/>
      <c r="LRP267" s="49"/>
      <c r="LRQ267" s="49"/>
      <c r="LRR267" s="49"/>
      <c r="LRS267" s="99"/>
      <c r="LRT267" s="98"/>
      <c r="LRU267" s="49"/>
      <c r="LRV267" s="405"/>
      <c r="LRW267" s="405"/>
      <c r="LRX267" s="277"/>
      <c r="LRY267" s="277"/>
      <c r="LRZ267" s="277"/>
      <c r="LSA267" s="277"/>
      <c r="LSB267" s="277"/>
      <c r="LSC267" s="277"/>
      <c r="LSD267" s="277"/>
      <c r="LSE267" s="277"/>
      <c r="LSF267" s="402"/>
      <c r="LSG267" s="404"/>
      <c r="LSH267" s="49"/>
      <c r="LSI267" s="49"/>
      <c r="LSJ267" s="49"/>
      <c r="LSK267" s="99"/>
      <c r="LSL267" s="98"/>
      <c r="LSM267" s="49"/>
      <c r="LSN267" s="405"/>
      <c r="LSO267" s="405"/>
      <c r="LSP267" s="277"/>
      <c r="LSQ267" s="277"/>
      <c r="LSR267" s="277"/>
      <c r="LSS267" s="277"/>
      <c r="LST267" s="277"/>
      <c r="LSU267" s="277"/>
      <c r="LSV267" s="277"/>
      <c r="LSW267" s="277"/>
      <c r="LSX267" s="402"/>
      <c r="LSY267" s="404"/>
      <c r="LSZ267" s="49"/>
      <c r="LTA267" s="49"/>
      <c r="LTB267" s="49"/>
      <c r="LTC267" s="99"/>
      <c r="LTD267" s="98"/>
      <c r="LTE267" s="49"/>
      <c r="LTF267" s="405"/>
      <c r="LTG267" s="405"/>
      <c r="LTH267" s="277"/>
      <c r="LTI267" s="277"/>
      <c r="LTJ267" s="277"/>
      <c r="LTK267" s="277"/>
      <c r="LTL267" s="277"/>
      <c r="LTM267" s="277"/>
      <c r="LTN267" s="277"/>
      <c r="LTO267" s="277"/>
      <c r="LTP267" s="402"/>
      <c r="LTQ267" s="404"/>
      <c r="LTR267" s="49"/>
      <c r="LTS267" s="49"/>
      <c r="LTT267" s="49"/>
      <c r="LTU267" s="99"/>
      <c r="LTV267" s="98"/>
      <c r="LTW267" s="49"/>
      <c r="LTX267" s="405"/>
      <c r="LTY267" s="405"/>
      <c r="LTZ267" s="277"/>
      <c r="LUA267" s="277"/>
      <c r="LUB267" s="277"/>
      <c r="LUC267" s="277"/>
      <c r="LUD267" s="277"/>
      <c r="LUE267" s="277"/>
      <c r="LUF267" s="277"/>
      <c r="LUG267" s="277"/>
      <c r="LUH267" s="402"/>
      <c r="LUI267" s="404"/>
      <c r="LUJ267" s="49"/>
      <c r="LUK267" s="49"/>
      <c r="LUL267" s="49"/>
      <c r="LUM267" s="99"/>
      <c r="LUN267" s="98"/>
      <c r="LUO267" s="49"/>
      <c r="LUP267" s="405"/>
      <c r="LUQ267" s="405"/>
      <c r="LUR267" s="277"/>
      <c r="LUS267" s="277"/>
      <c r="LUT267" s="277"/>
      <c r="LUU267" s="277"/>
      <c r="LUV267" s="277"/>
      <c r="LUW267" s="277"/>
      <c r="LUX267" s="277"/>
      <c r="LUY267" s="277"/>
      <c r="LUZ267" s="402"/>
      <c r="LVA267" s="404"/>
      <c r="LVB267" s="49"/>
      <c r="LVC267" s="49"/>
      <c r="LVD267" s="49"/>
      <c r="LVE267" s="99"/>
      <c r="LVF267" s="98"/>
      <c r="LVG267" s="49"/>
      <c r="LVH267" s="405"/>
      <c r="LVI267" s="405"/>
      <c r="LVJ267" s="277"/>
      <c r="LVK267" s="277"/>
      <c r="LVL267" s="277"/>
      <c r="LVM267" s="277"/>
      <c r="LVN267" s="277"/>
      <c r="LVO267" s="277"/>
      <c r="LVP267" s="277"/>
      <c r="LVQ267" s="277"/>
      <c r="LVR267" s="402"/>
      <c r="LVS267" s="404"/>
      <c r="LVT267" s="49"/>
      <c r="LVU267" s="49"/>
      <c r="LVV267" s="49"/>
      <c r="LVW267" s="99"/>
      <c r="LVX267" s="98"/>
      <c r="LVY267" s="49"/>
      <c r="LVZ267" s="405"/>
      <c r="LWA267" s="405"/>
      <c r="LWB267" s="277"/>
      <c r="LWC267" s="277"/>
      <c r="LWD267" s="277"/>
      <c r="LWE267" s="277"/>
      <c r="LWF267" s="277"/>
      <c r="LWG267" s="277"/>
      <c r="LWH267" s="277"/>
      <c r="LWI267" s="277"/>
      <c r="LWJ267" s="402"/>
      <c r="LWK267" s="404"/>
      <c r="LWL267" s="49"/>
      <c r="LWM267" s="49"/>
      <c r="LWN267" s="49"/>
      <c r="LWO267" s="99"/>
      <c r="LWP267" s="98"/>
      <c r="LWQ267" s="49"/>
      <c r="LWR267" s="405"/>
      <c r="LWS267" s="405"/>
      <c r="LWT267" s="277"/>
      <c r="LWU267" s="277"/>
      <c r="LWV267" s="277"/>
      <c r="LWW267" s="277"/>
      <c r="LWX267" s="277"/>
      <c r="LWY267" s="277"/>
      <c r="LWZ267" s="277"/>
      <c r="LXA267" s="277"/>
      <c r="LXB267" s="402"/>
      <c r="LXC267" s="404"/>
      <c r="LXD267" s="49"/>
      <c r="LXE267" s="49"/>
      <c r="LXF267" s="49"/>
      <c r="LXG267" s="99"/>
      <c r="LXH267" s="98"/>
      <c r="LXI267" s="49"/>
      <c r="LXJ267" s="405"/>
      <c r="LXK267" s="405"/>
      <c r="LXL267" s="277"/>
      <c r="LXM267" s="277"/>
      <c r="LXN267" s="277"/>
      <c r="LXO267" s="277"/>
      <c r="LXP267" s="277"/>
      <c r="LXQ267" s="277"/>
      <c r="LXR267" s="277"/>
      <c r="LXS267" s="277"/>
      <c r="LXT267" s="402"/>
      <c r="LXU267" s="404"/>
      <c r="LXV267" s="49"/>
      <c r="LXW267" s="49"/>
      <c r="LXX267" s="49"/>
      <c r="LXY267" s="99"/>
      <c r="LXZ267" s="98"/>
      <c r="LYA267" s="49"/>
      <c r="LYB267" s="405"/>
      <c r="LYC267" s="405"/>
      <c r="LYD267" s="277"/>
      <c r="LYE267" s="277"/>
      <c r="LYF267" s="277"/>
      <c r="LYG267" s="277"/>
      <c r="LYH267" s="277"/>
      <c r="LYI267" s="277"/>
      <c r="LYJ267" s="277"/>
      <c r="LYK267" s="277"/>
      <c r="LYL267" s="402"/>
      <c r="LYM267" s="404"/>
      <c r="LYN267" s="49"/>
      <c r="LYO267" s="49"/>
      <c r="LYP267" s="49"/>
      <c r="LYQ267" s="99"/>
      <c r="LYR267" s="98"/>
      <c r="LYS267" s="49"/>
      <c r="LYT267" s="405"/>
      <c r="LYU267" s="405"/>
      <c r="LYV267" s="277"/>
      <c r="LYW267" s="277"/>
      <c r="LYX267" s="277"/>
      <c r="LYY267" s="277"/>
      <c r="LYZ267" s="277"/>
      <c r="LZA267" s="277"/>
      <c r="LZB267" s="277"/>
      <c r="LZC267" s="277"/>
      <c r="LZD267" s="402"/>
      <c r="LZE267" s="404"/>
      <c r="LZF267" s="49"/>
      <c r="LZG267" s="49"/>
      <c r="LZH267" s="49"/>
      <c r="LZI267" s="99"/>
      <c r="LZJ267" s="98"/>
      <c r="LZK267" s="49"/>
      <c r="LZL267" s="405"/>
      <c r="LZM267" s="405"/>
      <c r="LZN267" s="277"/>
      <c r="LZO267" s="277"/>
      <c r="LZP267" s="277"/>
      <c r="LZQ267" s="277"/>
      <c r="LZR267" s="277"/>
      <c r="LZS267" s="277"/>
      <c r="LZT267" s="277"/>
      <c r="LZU267" s="277"/>
      <c r="LZV267" s="402"/>
      <c r="LZW267" s="404"/>
      <c r="LZX267" s="49"/>
      <c r="LZY267" s="49"/>
      <c r="LZZ267" s="49"/>
      <c r="MAA267" s="99"/>
      <c r="MAB267" s="98"/>
      <c r="MAC267" s="49"/>
      <c r="MAD267" s="405"/>
      <c r="MAE267" s="405"/>
      <c r="MAF267" s="277"/>
      <c r="MAG267" s="277"/>
      <c r="MAH267" s="277"/>
      <c r="MAI267" s="277"/>
      <c r="MAJ267" s="277"/>
      <c r="MAK267" s="277"/>
      <c r="MAL267" s="277"/>
      <c r="MAM267" s="277"/>
      <c r="MAN267" s="402"/>
      <c r="MAO267" s="404"/>
      <c r="MAP267" s="49"/>
      <c r="MAQ267" s="49"/>
      <c r="MAR267" s="49"/>
      <c r="MAS267" s="99"/>
      <c r="MAT267" s="98"/>
      <c r="MAU267" s="49"/>
      <c r="MAV267" s="405"/>
      <c r="MAW267" s="405"/>
      <c r="MAX267" s="277"/>
      <c r="MAY267" s="277"/>
      <c r="MAZ267" s="277"/>
      <c r="MBA267" s="277"/>
      <c r="MBB267" s="277"/>
      <c r="MBC267" s="277"/>
      <c r="MBD267" s="277"/>
      <c r="MBE267" s="277"/>
      <c r="MBF267" s="402"/>
      <c r="MBG267" s="404"/>
      <c r="MBH267" s="49"/>
      <c r="MBI267" s="49"/>
      <c r="MBJ267" s="49"/>
      <c r="MBK267" s="99"/>
      <c r="MBL267" s="98"/>
      <c r="MBM267" s="49"/>
      <c r="MBN267" s="405"/>
      <c r="MBO267" s="405"/>
      <c r="MBP267" s="277"/>
      <c r="MBQ267" s="277"/>
      <c r="MBR267" s="277"/>
      <c r="MBS267" s="277"/>
      <c r="MBT267" s="277"/>
      <c r="MBU267" s="277"/>
      <c r="MBV267" s="277"/>
      <c r="MBW267" s="277"/>
      <c r="MBX267" s="402"/>
      <c r="MBY267" s="404"/>
      <c r="MBZ267" s="49"/>
      <c r="MCA267" s="49"/>
      <c r="MCB267" s="49"/>
      <c r="MCC267" s="99"/>
      <c r="MCD267" s="98"/>
      <c r="MCE267" s="49"/>
      <c r="MCF267" s="405"/>
      <c r="MCG267" s="405"/>
      <c r="MCH267" s="277"/>
      <c r="MCI267" s="277"/>
      <c r="MCJ267" s="277"/>
      <c r="MCK267" s="277"/>
      <c r="MCL267" s="277"/>
      <c r="MCM267" s="277"/>
      <c r="MCN267" s="277"/>
      <c r="MCO267" s="277"/>
      <c r="MCP267" s="402"/>
      <c r="MCQ267" s="404"/>
      <c r="MCR267" s="49"/>
      <c r="MCS267" s="49"/>
      <c r="MCT267" s="49"/>
      <c r="MCU267" s="99"/>
      <c r="MCV267" s="98"/>
      <c r="MCW267" s="49"/>
      <c r="MCX267" s="405"/>
      <c r="MCY267" s="405"/>
      <c r="MCZ267" s="277"/>
      <c r="MDA267" s="277"/>
      <c r="MDB267" s="277"/>
      <c r="MDC267" s="277"/>
      <c r="MDD267" s="277"/>
      <c r="MDE267" s="277"/>
      <c r="MDF267" s="277"/>
      <c r="MDG267" s="277"/>
      <c r="MDH267" s="402"/>
      <c r="MDI267" s="404"/>
      <c r="MDJ267" s="49"/>
      <c r="MDK267" s="49"/>
      <c r="MDL267" s="49"/>
      <c r="MDM267" s="99"/>
      <c r="MDN267" s="98"/>
      <c r="MDO267" s="49"/>
      <c r="MDP267" s="405"/>
      <c r="MDQ267" s="405"/>
      <c r="MDR267" s="277"/>
      <c r="MDS267" s="277"/>
      <c r="MDT267" s="277"/>
      <c r="MDU267" s="277"/>
      <c r="MDV267" s="277"/>
      <c r="MDW267" s="277"/>
      <c r="MDX267" s="277"/>
      <c r="MDY267" s="277"/>
      <c r="MDZ267" s="402"/>
      <c r="MEA267" s="404"/>
      <c r="MEB267" s="49"/>
      <c r="MEC267" s="49"/>
      <c r="MED267" s="49"/>
      <c r="MEE267" s="99"/>
      <c r="MEF267" s="98"/>
      <c r="MEG267" s="49"/>
      <c r="MEH267" s="405"/>
      <c r="MEI267" s="405"/>
      <c r="MEJ267" s="277"/>
      <c r="MEK267" s="277"/>
      <c r="MEL267" s="277"/>
      <c r="MEM267" s="277"/>
      <c r="MEN267" s="277"/>
      <c r="MEO267" s="277"/>
      <c r="MEP267" s="277"/>
      <c r="MEQ267" s="277"/>
      <c r="MER267" s="402"/>
      <c r="MES267" s="404"/>
      <c r="MET267" s="49"/>
      <c r="MEU267" s="49"/>
      <c r="MEV267" s="49"/>
      <c r="MEW267" s="99"/>
      <c r="MEX267" s="98"/>
      <c r="MEY267" s="49"/>
      <c r="MEZ267" s="405"/>
      <c r="MFA267" s="405"/>
      <c r="MFB267" s="277"/>
      <c r="MFC267" s="277"/>
      <c r="MFD267" s="277"/>
      <c r="MFE267" s="277"/>
      <c r="MFF267" s="277"/>
      <c r="MFG267" s="277"/>
      <c r="MFH267" s="277"/>
      <c r="MFI267" s="277"/>
      <c r="MFJ267" s="402"/>
      <c r="MFK267" s="404"/>
      <c r="MFL267" s="49"/>
      <c r="MFM267" s="49"/>
      <c r="MFN267" s="49"/>
      <c r="MFO267" s="99"/>
      <c r="MFP267" s="98"/>
      <c r="MFQ267" s="49"/>
      <c r="MFR267" s="405"/>
      <c r="MFS267" s="405"/>
      <c r="MFT267" s="277"/>
      <c r="MFU267" s="277"/>
      <c r="MFV267" s="277"/>
      <c r="MFW267" s="277"/>
      <c r="MFX267" s="277"/>
      <c r="MFY267" s="277"/>
      <c r="MFZ267" s="277"/>
      <c r="MGA267" s="277"/>
      <c r="MGB267" s="402"/>
      <c r="MGC267" s="404"/>
      <c r="MGD267" s="49"/>
      <c r="MGE267" s="49"/>
      <c r="MGF267" s="49"/>
      <c r="MGG267" s="99"/>
      <c r="MGH267" s="98"/>
      <c r="MGI267" s="49"/>
      <c r="MGJ267" s="405"/>
      <c r="MGK267" s="405"/>
      <c r="MGL267" s="277"/>
      <c r="MGM267" s="277"/>
      <c r="MGN267" s="277"/>
      <c r="MGO267" s="277"/>
      <c r="MGP267" s="277"/>
      <c r="MGQ267" s="277"/>
      <c r="MGR267" s="277"/>
      <c r="MGS267" s="277"/>
      <c r="MGT267" s="402"/>
      <c r="MGU267" s="404"/>
      <c r="MGV267" s="49"/>
      <c r="MGW267" s="49"/>
      <c r="MGX267" s="49"/>
      <c r="MGY267" s="99"/>
      <c r="MGZ267" s="98"/>
      <c r="MHA267" s="49"/>
      <c r="MHB267" s="405"/>
      <c r="MHC267" s="405"/>
      <c r="MHD267" s="277"/>
      <c r="MHE267" s="277"/>
      <c r="MHF267" s="277"/>
      <c r="MHG267" s="277"/>
      <c r="MHH267" s="277"/>
      <c r="MHI267" s="277"/>
      <c r="MHJ267" s="277"/>
      <c r="MHK267" s="277"/>
      <c r="MHL267" s="402"/>
      <c r="MHM267" s="404"/>
      <c r="MHN267" s="49"/>
      <c r="MHO267" s="49"/>
      <c r="MHP267" s="49"/>
      <c r="MHQ267" s="99"/>
      <c r="MHR267" s="98"/>
      <c r="MHS267" s="49"/>
      <c r="MHT267" s="405"/>
      <c r="MHU267" s="405"/>
      <c r="MHV267" s="277"/>
      <c r="MHW267" s="277"/>
      <c r="MHX267" s="277"/>
      <c r="MHY267" s="277"/>
      <c r="MHZ267" s="277"/>
      <c r="MIA267" s="277"/>
      <c r="MIB267" s="277"/>
      <c r="MIC267" s="277"/>
      <c r="MID267" s="402"/>
      <c r="MIE267" s="404"/>
      <c r="MIF267" s="49"/>
      <c r="MIG267" s="49"/>
      <c r="MIH267" s="49"/>
      <c r="MII267" s="99"/>
      <c r="MIJ267" s="98"/>
      <c r="MIK267" s="49"/>
      <c r="MIL267" s="405"/>
      <c r="MIM267" s="405"/>
      <c r="MIN267" s="277"/>
      <c r="MIO267" s="277"/>
      <c r="MIP267" s="277"/>
      <c r="MIQ267" s="277"/>
      <c r="MIR267" s="277"/>
      <c r="MIS267" s="277"/>
      <c r="MIT267" s="277"/>
      <c r="MIU267" s="277"/>
      <c r="MIV267" s="402"/>
      <c r="MIW267" s="404"/>
      <c r="MIX267" s="49"/>
      <c r="MIY267" s="49"/>
      <c r="MIZ267" s="49"/>
      <c r="MJA267" s="99"/>
      <c r="MJB267" s="98"/>
      <c r="MJC267" s="49"/>
      <c r="MJD267" s="405"/>
      <c r="MJE267" s="405"/>
      <c r="MJF267" s="277"/>
      <c r="MJG267" s="277"/>
      <c r="MJH267" s="277"/>
      <c r="MJI267" s="277"/>
      <c r="MJJ267" s="277"/>
      <c r="MJK267" s="277"/>
      <c r="MJL267" s="277"/>
      <c r="MJM267" s="277"/>
      <c r="MJN267" s="402"/>
      <c r="MJO267" s="404"/>
      <c r="MJP267" s="49"/>
      <c r="MJQ267" s="49"/>
      <c r="MJR267" s="49"/>
      <c r="MJS267" s="99"/>
      <c r="MJT267" s="98"/>
      <c r="MJU267" s="49"/>
      <c r="MJV267" s="405"/>
      <c r="MJW267" s="405"/>
      <c r="MJX267" s="277"/>
      <c r="MJY267" s="277"/>
      <c r="MJZ267" s="277"/>
      <c r="MKA267" s="277"/>
      <c r="MKB267" s="277"/>
      <c r="MKC267" s="277"/>
      <c r="MKD267" s="277"/>
      <c r="MKE267" s="277"/>
      <c r="MKF267" s="402"/>
      <c r="MKG267" s="404"/>
      <c r="MKH267" s="49"/>
      <c r="MKI267" s="49"/>
      <c r="MKJ267" s="49"/>
      <c r="MKK267" s="99"/>
      <c r="MKL267" s="98"/>
      <c r="MKM267" s="49"/>
      <c r="MKN267" s="405"/>
      <c r="MKO267" s="405"/>
      <c r="MKP267" s="277"/>
      <c r="MKQ267" s="277"/>
      <c r="MKR267" s="277"/>
      <c r="MKS267" s="277"/>
      <c r="MKT267" s="277"/>
      <c r="MKU267" s="277"/>
      <c r="MKV267" s="277"/>
      <c r="MKW267" s="277"/>
      <c r="MKX267" s="402"/>
      <c r="MKY267" s="404"/>
      <c r="MKZ267" s="49"/>
      <c r="MLA267" s="49"/>
      <c r="MLB267" s="49"/>
      <c r="MLC267" s="99"/>
      <c r="MLD267" s="98"/>
      <c r="MLE267" s="49"/>
      <c r="MLF267" s="405"/>
      <c r="MLG267" s="405"/>
      <c r="MLH267" s="277"/>
      <c r="MLI267" s="277"/>
      <c r="MLJ267" s="277"/>
      <c r="MLK267" s="277"/>
      <c r="MLL267" s="277"/>
      <c r="MLM267" s="277"/>
      <c r="MLN267" s="277"/>
      <c r="MLO267" s="277"/>
      <c r="MLP267" s="402"/>
      <c r="MLQ267" s="404"/>
      <c r="MLR267" s="49"/>
      <c r="MLS267" s="49"/>
      <c r="MLT267" s="49"/>
      <c r="MLU267" s="99"/>
      <c r="MLV267" s="98"/>
      <c r="MLW267" s="49"/>
      <c r="MLX267" s="405"/>
      <c r="MLY267" s="405"/>
      <c r="MLZ267" s="277"/>
      <c r="MMA267" s="277"/>
      <c r="MMB267" s="277"/>
      <c r="MMC267" s="277"/>
      <c r="MMD267" s="277"/>
      <c r="MME267" s="277"/>
      <c r="MMF267" s="277"/>
      <c r="MMG267" s="277"/>
      <c r="MMH267" s="402"/>
      <c r="MMI267" s="404"/>
      <c r="MMJ267" s="49"/>
      <c r="MMK267" s="49"/>
      <c r="MML267" s="49"/>
      <c r="MMM267" s="99"/>
      <c r="MMN267" s="98"/>
      <c r="MMO267" s="49"/>
      <c r="MMP267" s="405"/>
      <c r="MMQ267" s="405"/>
      <c r="MMR267" s="277"/>
      <c r="MMS267" s="277"/>
      <c r="MMT267" s="277"/>
      <c r="MMU267" s="277"/>
      <c r="MMV267" s="277"/>
      <c r="MMW267" s="277"/>
      <c r="MMX267" s="277"/>
      <c r="MMY267" s="277"/>
      <c r="MMZ267" s="402"/>
      <c r="MNA267" s="404"/>
      <c r="MNB267" s="49"/>
      <c r="MNC267" s="49"/>
      <c r="MND267" s="49"/>
      <c r="MNE267" s="99"/>
      <c r="MNF267" s="98"/>
      <c r="MNG267" s="49"/>
      <c r="MNH267" s="405"/>
      <c r="MNI267" s="405"/>
      <c r="MNJ267" s="277"/>
      <c r="MNK267" s="277"/>
      <c r="MNL267" s="277"/>
      <c r="MNM267" s="277"/>
      <c r="MNN267" s="277"/>
      <c r="MNO267" s="277"/>
      <c r="MNP267" s="277"/>
      <c r="MNQ267" s="277"/>
      <c r="MNR267" s="402"/>
      <c r="MNS267" s="404"/>
      <c r="MNT267" s="49"/>
      <c r="MNU267" s="49"/>
      <c r="MNV267" s="49"/>
      <c r="MNW267" s="99"/>
      <c r="MNX267" s="98"/>
      <c r="MNY267" s="49"/>
      <c r="MNZ267" s="405"/>
      <c r="MOA267" s="405"/>
      <c r="MOB267" s="277"/>
      <c r="MOC267" s="277"/>
      <c r="MOD267" s="277"/>
      <c r="MOE267" s="277"/>
      <c r="MOF267" s="277"/>
      <c r="MOG267" s="277"/>
      <c r="MOH267" s="277"/>
      <c r="MOI267" s="277"/>
      <c r="MOJ267" s="402"/>
      <c r="MOK267" s="404"/>
      <c r="MOL267" s="49"/>
      <c r="MOM267" s="49"/>
      <c r="MON267" s="49"/>
      <c r="MOO267" s="99"/>
      <c r="MOP267" s="98"/>
      <c r="MOQ267" s="49"/>
      <c r="MOR267" s="405"/>
      <c r="MOS267" s="405"/>
      <c r="MOT267" s="277"/>
      <c r="MOU267" s="277"/>
      <c r="MOV267" s="277"/>
      <c r="MOW267" s="277"/>
      <c r="MOX267" s="277"/>
      <c r="MOY267" s="277"/>
      <c r="MOZ267" s="277"/>
      <c r="MPA267" s="277"/>
      <c r="MPB267" s="402"/>
      <c r="MPC267" s="404"/>
      <c r="MPD267" s="49"/>
      <c r="MPE267" s="49"/>
      <c r="MPF267" s="49"/>
      <c r="MPG267" s="99"/>
      <c r="MPH267" s="98"/>
      <c r="MPI267" s="49"/>
      <c r="MPJ267" s="405"/>
      <c r="MPK267" s="405"/>
      <c r="MPL267" s="277"/>
      <c r="MPM267" s="277"/>
      <c r="MPN267" s="277"/>
      <c r="MPO267" s="277"/>
      <c r="MPP267" s="277"/>
      <c r="MPQ267" s="277"/>
      <c r="MPR267" s="277"/>
      <c r="MPS267" s="277"/>
      <c r="MPT267" s="402"/>
      <c r="MPU267" s="404"/>
      <c r="MPV267" s="49"/>
      <c r="MPW267" s="49"/>
      <c r="MPX267" s="49"/>
      <c r="MPY267" s="99"/>
      <c r="MPZ267" s="98"/>
      <c r="MQA267" s="49"/>
      <c r="MQB267" s="405"/>
      <c r="MQC267" s="405"/>
      <c r="MQD267" s="277"/>
      <c r="MQE267" s="277"/>
      <c r="MQF267" s="277"/>
      <c r="MQG267" s="277"/>
      <c r="MQH267" s="277"/>
      <c r="MQI267" s="277"/>
      <c r="MQJ267" s="277"/>
      <c r="MQK267" s="277"/>
      <c r="MQL267" s="402"/>
      <c r="MQM267" s="404"/>
      <c r="MQN267" s="49"/>
      <c r="MQO267" s="49"/>
      <c r="MQP267" s="49"/>
      <c r="MQQ267" s="99"/>
      <c r="MQR267" s="98"/>
      <c r="MQS267" s="49"/>
      <c r="MQT267" s="405"/>
      <c r="MQU267" s="405"/>
      <c r="MQV267" s="277"/>
      <c r="MQW267" s="277"/>
      <c r="MQX267" s="277"/>
      <c r="MQY267" s="277"/>
      <c r="MQZ267" s="277"/>
      <c r="MRA267" s="277"/>
      <c r="MRB267" s="277"/>
      <c r="MRC267" s="277"/>
      <c r="MRD267" s="402"/>
      <c r="MRE267" s="404"/>
      <c r="MRF267" s="49"/>
      <c r="MRG267" s="49"/>
      <c r="MRH267" s="49"/>
      <c r="MRI267" s="99"/>
      <c r="MRJ267" s="98"/>
      <c r="MRK267" s="49"/>
      <c r="MRL267" s="405"/>
      <c r="MRM267" s="405"/>
      <c r="MRN267" s="277"/>
      <c r="MRO267" s="277"/>
      <c r="MRP267" s="277"/>
      <c r="MRQ267" s="277"/>
      <c r="MRR267" s="277"/>
      <c r="MRS267" s="277"/>
      <c r="MRT267" s="277"/>
      <c r="MRU267" s="277"/>
      <c r="MRV267" s="402"/>
      <c r="MRW267" s="404"/>
      <c r="MRX267" s="49"/>
      <c r="MRY267" s="49"/>
      <c r="MRZ267" s="49"/>
      <c r="MSA267" s="99"/>
      <c r="MSB267" s="98"/>
      <c r="MSC267" s="49"/>
      <c r="MSD267" s="405"/>
      <c r="MSE267" s="405"/>
      <c r="MSF267" s="277"/>
      <c r="MSG267" s="277"/>
      <c r="MSH267" s="277"/>
      <c r="MSI267" s="277"/>
      <c r="MSJ267" s="277"/>
      <c r="MSK267" s="277"/>
      <c r="MSL267" s="277"/>
      <c r="MSM267" s="277"/>
      <c r="MSN267" s="402"/>
      <c r="MSO267" s="404"/>
      <c r="MSP267" s="49"/>
      <c r="MSQ267" s="49"/>
      <c r="MSR267" s="49"/>
      <c r="MSS267" s="99"/>
      <c r="MST267" s="98"/>
      <c r="MSU267" s="49"/>
      <c r="MSV267" s="405"/>
      <c r="MSW267" s="405"/>
      <c r="MSX267" s="277"/>
      <c r="MSY267" s="277"/>
      <c r="MSZ267" s="277"/>
      <c r="MTA267" s="277"/>
      <c r="MTB267" s="277"/>
      <c r="MTC267" s="277"/>
      <c r="MTD267" s="277"/>
      <c r="MTE267" s="277"/>
      <c r="MTF267" s="402"/>
      <c r="MTG267" s="404"/>
      <c r="MTH267" s="49"/>
      <c r="MTI267" s="49"/>
      <c r="MTJ267" s="49"/>
      <c r="MTK267" s="99"/>
      <c r="MTL267" s="98"/>
      <c r="MTM267" s="49"/>
      <c r="MTN267" s="405"/>
      <c r="MTO267" s="405"/>
      <c r="MTP267" s="277"/>
      <c r="MTQ267" s="277"/>
      <c r="MTR267" s="277"/>
      <c r="MTS267" s="277"/>
      <c r="MTT267" s="277"/>
      <c r="MTU267" s="277"/>
      <c r="MTV267" s="277"/>
      <c r="MTW267" s="277"/>
      <c r="MTX267" s="402"/>
      <c r="MTY267" s="404"/>
      <c r="MTZ267" s="49"/>
      <c r="MUA267" s="49"/>
      <c r="MUB267" s="49"/>
      <c r="MUC267" s="99"/>
      <c r="MUD267" s="98"/>
      <c r="MUE267" s="49"/>
      <c r="MUF267" s="405"/>
      <c r="MUG267" s="405"/>
      <c r="MUH267" s="277"/>
      <c r="MUI267" s="277"/>
      <c r="MUJ267" s="277"/>
      <c r="MUK267" s="277"/>
      <c r="MUL267" s="277"/>
      <c r="MUM267" s="277"/>
      <c r="MUN267" s="277"/>
      <c r="MUO267" s="277"/>
      <c r="MUP267" s="402"/>
      <c r="MUQ267" s="404"/>
      <c r="MUR267" s="49"/>
      <c r="MUS267" s="49"/>
      <c r="MUT267" s="49"/>
      <c r="MUU267" s="99"/>
      <c r="MUV267" s="98"/>
      <c r="MUW267" s="49"/>
      <c r="MUX267" s="405"/>
      <c r="MUY267" s="405"/>
      <c r="MUZ267" s="277"/>
      <c r="MVA267" s="277"/>
      <c r="MVB267" s="277"/>
      <c r="MVC267" s="277"/>
      <c r="MVD267" s="277"/>
      <c r="MVE267" s="277"/>
      <c r="MVF267" s="277"/>
      <c r="MVG267" s="277"/>
      <c r="MVH267" s="402"/>
      <c r="MVI267" s="404"/>
      <c r="MVJ267" s="49"/>
      <c r="MVK267" s="49"/>
      <c r="MVL267" s="49"/>
      <c r="MVM267" s="99"/>
      <c r="MVN267" s="98"/>
      <c r="MVO267" s="49"/>
      <c r="MVP267" s="405"/>
      <c r="MVQ267" s="405"/>
      <c r="MVR267" s="277"/>
      <c r="MVS267" s="277"/>
      <c r="MVT267" s="277"/>
      <c r="MVU267" s="277"/>
      <c r="MVV267" s="277"/>
      <c r="MVW267" s="277"/>
      <c r="MVX267" s="277"/>
      <c r="MVY267" s="277"/>
      <c r="MVZ267" s="402"/>
      <c r="MWA267" s="404"/>
      <c r="MWB267" s="49"/>
      <c r="MWC267" s="49"/>
      <c r="MWD267" s="49"/>
      <c r="MWE267" s="99"/>
      <c r="MWF267" s="98"/>
      <c r="MWG267" s="49"/>
      <c r="MWH267" s="405"/>
      <c r="MWI267" s="405"/>
      <c r="MWJ267" s="277"/>
      <c r="MWK267" s="277"/>
      <c r="MWL267" s="277"/>
      <c r="MWM267" s="277"/>
      <c r="MWN267" s="277"/>
      <c r="MWO267" s="277"/>
      <c r="MWP267" s="277"/>
      <c r="MWQ267" s="277"/>
      <c r="MWR267" s="402"/>
      <c r="MWS267" s="404"/>
      <c r="MWT267" s="49"/>
      <c r="MWU267" s="49"/>
      <c r="MWV267" s="49"/>
      <c r="MWW267" s="99"/>
      <c r="MWX267" s="98"/>
      <c r="MWY267" s="49"/>
      <c r="MWZ267" s="405"/>
      <c r="MXA267" s="405"/>
      <c r="MXB267" s="277"/>
      <c r="MXC267" s="277"/>
      <c r="MXD267" s="277"/>
      <c r="MXE267" s="277"/>
      <c r="MXF267" s="277"/>
      <c r="MXG267" s="277"/>
      <c r="MXH267" s="277"/>
      <c r="MXI267" s="277"/>
      <c r="MXJ267" s="402"/>
      <c r="MXK267" s="404"/>
      <c r="MXL267" s="49"/>
      <c r="MXM267" s="49"/>
      <c r="MXN267" s="49"/>
      <c r="MXO267" s="99"/>
      <c r="MXP267" s="98"/>
      <c r="MXQ267" s="49"/>
      <c r="MXR267" s="405"/>
      <c r="MXS267" s="405"/>
      <c r="MXT267" s="277"/>
      <c r="MXU267" s="277"/>
      <c r="MXV267" s="277"/>
      <c r="MXW267" s="277"/>
      <c r="MXX267" s="277"/>
      <c r="MXY267" s="277"/>
      <c r="MXZ267" s="277"/>
      <c r="MYA267" s="277"/>
      <c r="MYB267" s="402"/>
      <c r="MYC267" s="404"/>
      <c r="MYD267" s="49"/>
      <c r="MYE267" s="49"/>
      <c r="MYF267" s="49"/>
      <c r="MYG267" s="99"/>
      <c r="MYH267" s="98"/>
      <c r="MYI267" s="49"/>
      <c r="MYJ267" s="405"/>
      <c r="MYK267" s="405"/>
      <c r="MYL267" s="277"/>
      <c r="MYM267" s="277"/>
      <c r="MYN267" s="277"/>
      <c r="MYO267" s="277"/>
      <c r="MYP267" s="277"/>
      <c r="MYQ267" s="277"/>
      <c r="MYR267" s="277"/>
      <c r="MYS267" s="277"/>
      <c r="MYT267" s="402"/>
      <c r="MYU267" s="404"/>
      <c r="MYV267" s="49"/>
      <c r="MYW267" s="49"/>
      <c r="MYX267" s="49"/>
      <c r="MYY267" s="99"/>
      <c r="MYZ267" s="98"/>
      <c r="MZA267" s="49"/>
      <c r="MZB267" s="405"/>
      <c r="MZC267" s="405"/>
      <c r="MZD267" s="277"/>
      <c r="MZE267" s="277"/>
      <c r="MZF267" s="277"/>
      <c r="MZG267" s="277"/>
      <c r="MZH267" s="277"/>
      <c r="MZI267" s="277"/>
      <c r="MZJ267" s="277"/>
      <c r="MZK267" s="277"/>
      <c r="MZL267" s="402"/>
      <c r="MZM267" s="404"/>
      <c r="MZN267" s="49"/>
      <c r="MZO267" s="49"/>
      <c r="MZP267" s="49"/>
      <c r="MZQ267" s="99"/>
      <c r="MZR267" s="98"/>
      <c r="MZS267" s="49"/>
      <c r="MZT267" s="405"/>
      <c r="MZU267" s="405"/>
      <c r="MZV267" s="277"/>
      <c r="MZW267" s="277"/>
      <c r="MZX267" s="277"/>
      <c r="MZY267" s="277"/>
      <c r="MZZ267" s="277"/>
      <c r="NAA267" s="277"/>
      <c r="NAB267" s="277"/>
      <c r="NAC267" s="277"/>
      <c r="NAD267" s="402"/>
      <c r="NAE267" s="404"/>
      <c r="NAF267" s="49"/>
      <c r="NAG267" s="49"/>
      <c r="NAH267" s="49"/>
      <c r="NAI267" s="99"/>
      <c r="NAJ267" s="98"/>
      <c r="NAK267" s="49"/>
      <c r="NAL267" s="405"/>
      <c r="NAM267" s="405"/>
      <c r="NAN267" s="277"/>
      <c r="NAO267" s="277"/>
      <c r="NAP267" s="277"/>
      <c r="NAQ267" s="277"/>
      <c r="NAR267" s="277"/>
      <c r="NAS267" s="277"/>
      <c r="NAT267" s="277"/>
      <c r="NAU267" s="277"/>
      <c r="NAV267" s="402"/>
      <c r="NAW267" s="404"/>
      <c r="NAX267" s="49"/>
      <c r="NAY267" s="49"/>
      <c r="NAZ267" s="49"/>
      <c r="NBA267" s="99"/>
      <c r="NBB267" s="98"/>
      <c r="NBC267" s="49"/>
      <c r="NBD267" s="405"/>
      <c r="NBE267" s="405"/>
      <c r="NBF267" s="277"/>
      <c r="NBG267" s="277"/>
      <c r="NBH267" s="277"/>
      <c r="NBI267" s="277"/>
      <c r="NBJ267" s="277"/>
      <c r="NBK267" s="277"/>
      <c r="NBL267" s="277"/>
      <c r="NBM267" s="277"/>
      <c r="NBN267" s="402"/>
      <c r="NBO267" s="404"/>
      <c r="NBP267" s="49"/>
      <c r="NBQ267" s="49"/>
      <c r="NBR267" s="49"/>
      <c r="NBS267" s="99"/>
      <c r="NBT267" s="98"/>
      <c r="NBU267" s="49"/>
      <c r="NBV267" s="405"/>
      <c r="NBW267" s="405"/>
      <c r="NBX267" s="277"/>
      <c r="NBY267" s="277"/>
      <c r="NBZ267" s="277"/>
      <c r="NCA267" s="277"/>
      <c r="NCB267" s="277"/>
      <c r="NCC267" s="277"/>
      <c r="NCD267" s="277"/>
      <c r="NCE267" s="277"/>
      <c r="NCF267" s="402"/>
      <c r="NCG267" s="404"/>
      <c r="NCH267" s="49"/>
      <c r="NCI267" s="49"/>
      <c r="NCJ267" s="49"/>
      <c r="NCK267" s="99"/>
      <c r="NCL267" s="98"/>
      <c r="NCM267" s="49"/>
      <c r="NCN267" s="405"/>
      <c r="NCO267" s="405"/>
      <c r="NCP267" s="277"/>
      <c r="NCQ267" s="277"/>
      <c r="NCR267" s="277"/>
      <c r="NCS267" s="277"/>
      <c r="NCT267" s="277"/>
      <c r="NCU267" s="277"/>
      <c r="NCV267" s="277"/>
      <c r="NCW267" s="277"/>
      <c r="NCX267" s="402"/>
      <c r="NCY267" s="404"/>
      <c r="NCZ267" s="49"/>
      <c r="NDA267" s="49"/>
      <c r="NDB267" s="49"/>
      <c r="NDC267" s="99"/>
      <c r="NDD267" s="98"/>
      <c r="NDE267" s="49"/>
      <c r="NDF267" s="405"/>
      <c r="NDG267" s="405"/>
      <c r="NDH267" s="277"/>
      <c r="NDI267" s="277"/>
      <c r="NDJ267" s="277"/>
      <c r="NDK267" s="277"/>
      <c r="NDL267" s="277"/>
      <c r="NDM267" s="277"/>
      <c r="NDN267" s="277"/>
      <c r="NDO267" s="277"/>
      <c r="NDP267" s="402"/>
      <c r="NDQ267" s="404"/>
      <c r="NDR267" s="49"/>
      <c r="NDS267" s="49"/>
      <c r="NDT267" s="49"/>
      <c r="NDU267" s="99"/>
      <c r="NDV267" s="98"/>
      <c r="NDW267" s="49"/>
      <c r="NDX267" s="405"/>
      <c r="NDY267" s="405"/>
      <c r="NDZ267" s="277"/>
      <c r="NEA267" s="277"/>
      <c r="NEB267" s="277"/>
      <c r="NEC267" s="277"/>
      <c r="NED267" s="277"/>
      <c r="NEE267" s="277"/>
      <c r="NEF267" s="277"/>
      <c r="NEG267" s="277"/>
      <c r="NEH267" s="402"/>
      <c r="NEI267" s="404"/>
      <c r="NEJ267" s="49"/>
      <c r="NEK267" s="49"/>
      <c r="NEL267" s="49"/>
      <c r="NEM267" s="99"/>
      <c r="NEN267" s="98"/>
      <c r="NEO267" s="49"/>
      <c r="NEP267" s="405"/>
      <c r="NEQ267" s="405"/>
      <c r="NER267" s="277"/>
      <c r="NES267" s="277"/>
      <c r="NET267" s="277"/>
      <c r="NEU267" s="277"/>
      <c r="NEV267" s="277"/>
      <c r="NEW267" s="277"/>
      <c r="NEX267" s="277"/>
      <c r="NEY267" s="277"/>
      <c r="NEZ267" s="402"/>
      <c r="NFA267" s="404"/>
      <c r="NFB267" s="49"/>
      <c r="NFC267" s="49"/>
      <c r="NFD267" s="49"/>
      <c r="NFE267" s="99"/>
      <c r="NFF267" s="98"/>
      <c r="NFG267" s="49"/>
      <c r="NFH267" s="405"/>
      <c r="NFI267" s="405"/>
      <c r="NFJ267" s="277"/>
      <c r="NFK267" s="277"/>
      <c r="NFL267" s="277"/>
      <c r="NFM267" s="277"/>
      <c r="NFN267" s="277"/>
      <c r="NFO267" s="277"/>
      <c r="NFP267" s="277"/>
      <c r="NFQ267" s="277"/>
      <c r="NFR267" s="402"/>
      <c r="NFS267" s="404"/>
      <c r="NFT267" s="49"/>
      <c r="NFU267" s="49"/>
      <c r="NFV267" s="49"/>
      <c r="NFW267" s="99"/>
      <c r="NFX267" s="98"/>
      <c r="NFY267" s="49"/>
      <c r="NFZ267" s="405"/>
      <c r="NGA267" s="405"/>
      <c r="NGB267" s="277"/>
      <c r="NGC267" s="277"/>
      <c r="NGD267" s="277"/>
      <c r="NGE267" s="277"/>
      <c r="NGF267" s="277"/>
      <c r="NGG267" s="277"/>
      <c r="NGH267" s="277"/>
      <c r="NGI267" s="277"/>
      <c r="NGJ267" s="402"/>
      <c r="NGK267" s="404"/>
      <c r="NGL267" s="49"/>
      <c r="NGM267" s="49"/>
      <c r="NGN267" s="49"/>
      <c r="NGO267" s="99"/>
      <c r="NGP267" s="98"/>
      <c r="NGQ267" s="49"/>
      <c r="NGR267" s="405"/>
      <c r="NGS267" s="405"/>
      <c r="NGT267" s="277"/>
      <c r="NGU267" s="277"/>
      <c r="NGV267" s="277"/>
      <c r="NGW267" s="277"/>
      <c r="NGX267" s="277"/>
      <c r="NGY267" s="277"/>
      <c r="NGZ267" s="277"/>
      <c r="NHA267" s="277"/>
      <c r="NHB267" s="402"/>
      <c r="NHC267" s="404"/>
      <c r="NHD267" s="49"/>
      <c r="NHE267" s="49"/>
      <c r="NHF267" s="49"/>
      <c r="NHG267" s="99"/>
      <c r="NHH267" s="98"/>
      <c r="NHI267" s="49"/>
      <c r="NHJ267" s="405"/>
      <c r="NHK267" s="405"/>
      <c r="NHL267" s="277"/>
      <c r="NHM267" s="277"/>
      <c r="NHN267" s="277"/>
      <c r="NHO267" s="277"/>
      <c r="NHP267" s="277"/>
      <c r="NHQ267" s="277"/>
      <c r="NHR267" s="277"/>
      <c r="NHS267" s="277"/>
      <c r="NHT267" s="402"/>
      <c r="NHU267" s="404"/>
      <c r="NHV267" s="49"/>
      <c r="NHW267" s="49"/>
      <c r="NHX267" s="49"/>
      <c r="NHY267" s="99"/>
      <c r="NHZ267" s="98"/>
      <c r="NIA267" s="49"/>
      <c r="NIB267" s="405"/>
      <c r="NIC267" s="405"/>
      <c r="NID267" s="277"/>
      <c r="NIE267" s="277"/>
      <c r="NIF267" s="277"/>
      <c r="NIG267" s="277"/>
      <c r="NIH267" s="277"/>
      <c r="NII267" s="277"/>
      <c r="NIJ267" s="277"/>
      <c r="NIK267" s="277"/>
      <c r="NIL267" s="402"/>
      <c r="NIM267" s="404"/>
      <c r="NIN267" s="49"/>
      <c r="NIO267" s="49"/>
      <c r="NIP267" s="49"/>
      <c r="NIQ267" s="99"/>
      <c r="NIR267" s="98"/>
      <c r="NIS267" s="49"/>
      <c r="NIT267" s="405"/>
      <c r="NIU267" s="405"/>
      <c r="NIV267" s="277"/>
      <c r="NIW267" s="277"/>
      <c r="NIX267" s="277"/>
      <c r="NIY267" s="277"/>
      <c r="NIZ267" s="277"/>
      <c r="NJA267" s="277"/>
      <c r="NJB267" s="277"/>
      <c r="NJC267" s="277"/>
      <c r="NJD267" s="402"/>
      <c r="NJE267" s="404"/>
      <c r="NJF267" s="49"/>
      <c r="NJG267" s="49"/>
      <c r="NJH267" s="49"/>
      <c r="NJI267" s="99"/>
      <c r="NJJ267" s="98"/>
      <c r="NJK267" s="49"/>
      <c r="NJL267" s="405"/>
      <c r="NJM267" s="405"/>
      <c r="NJN267" s="277"/>
      <c r="NJO267" s="277"/>
      <c r="NJP267" s="277"/>
      <c r="NJQ267" s="277"/>
      <c r="NJR267" s="277"/>
      <c r="NJS267" s="277"/>
      <c r="NJT267" s="277"/>
      <c r="NJU267" s="277"/>
      <c r="NJV267" s="402"/>
      <c r="NJW267" s="404"/>
      <c r="NJX267" s="49"/>
      <c r="NJY267" s="49"/>
      <c r="NJZ267" s="49"/>
      <c r="NKA267" s="99"/>
      <c r="NKB267" s="98"/>
      <c r="NKC267" s="49"/>
      <c r="NKD267" s="405"/>
      <c r="NKE267" s="405"/>
      <c r="NKF267" s="277"/>
      <c r="NKG267" s="277"/>
      <c r="NKH267" s="277"/>
      <c r="NKI267" s="277"/>
      <c r="NKJ267" s="277"/>
      <c r="NKK267" s="277"/>
      <c r="NKL267" s="277"/>
      <c r="NKM267" s="277"/>
      <c r="NKN267" s="402"/>
      <c r="NKO267" s="404"/>
      <c r="NKP267" s="49"/>
      <c r="NKQ267" s="49"/>
      <c r="NKR267" s="49"/>
      <c r="NKS267" s="99"/>
      <c r="NKT267" s="98"/>
      <c r="NKU267" s="49"/>
      <c r="NKV267" s="405"/>
      <c r="NKW267" s="405"/>
      <c r="NKX267" s="277"/>
      <c r="NKY267" s="277"/>
      <c r="NKZ267" s="277"/>
      <c r="NLA267" s="277"/>
      <c r="NLB267" s="277"/>
      <c r="NLC267" s="277"/>
      <c r="NLD267" s="277"/>
      <c r="NLE267" s="277"/>
      <c r="NLF267" s="402"/>
      <c r="NLG267" s="404"/>
      <c r="NLH267" s="49"/>
      <c r="NLI267" s="49"/>
      <c r="NLJ267" s="49"/>
      <c r="NLK267" s="99"/>
      <c r="NLL267" s="98"/>
      <c r="NLM267" s="49"/>
      <c r="NLN267" s="405"/>
      <c r="NLO267" s="405"/>
      <c r="NLP267" s="277"/>
      <c r="NLQ267" s="277"/>
      <c r="NLR267" s="277"/>
      <c r="NLS267" s="277"/>
      <c r="NLT267" s="277"/>
      <c r="NLU267" s="277"/>
      <c r="NLV267" s="277"/>
      <c r="NLW267" s="277"/>
      <c r="NLX267" s="402"/>
      <c r="NLY267" s="404"/>
      <c r="NLZ267" s="49"/>
      <c r="NMA267" s="49"/>
      <c r="NMB267" s="49"/>
      <c r="NMC267" s="99"/>
      <c r="NMD267" s="98"/>
      <c r="NME267" s="49"/>
      <c r="NMF267" s="405"/>
      <c r="NMG267" s="405"/>
      <c r="NMH267" s="277"/>
      <c r="NMI267" s="277"/>
      <c r="NMJ267" s="277"/>
      <c r="NMK267" s="277"/>
      <c r="NML267" s="277"/>
      <c r="NMM267" s="277"/>
      <c r="NMN267" s="277"/>
      <c r="NMO267" s="277"/>
      <c r="NMP267" s="402"/>
      <c r="NMQ267" s="404"/>
      <c r="NMR267" s="49"/>
      <c r="NMS267" s="49"/>
      <c r="NMT267" s="49"/>
      <c r="NMU267" s="99"/>
      <c r="NMV267" s="98"/>
      <c r="NMW267" s="49"/>
      <c r="NMX267" s="405"/>
      <c r="NMY267" s="405"/>
      <c r="NMZ267" s="277"/>
      <c r="NNA267" s="277"/>
      <c r="NNB267" s="277"/>
      <c r="NNC267" s="277"/>
      <c r="NND267" s="277"/>
      <c r="NNE267" s="277"/>
      <c r="NNF267" s="277"/>
      <c r="NNG267" s="277"/>
      <c r="NNH267" s="402"/>
      <c r="NNI267" s="404"/>
      <c r="NNJ267" s="49"/>
      <c r="NNK267" s="49"/>
      <c r="NNL267" s="49"/>
      <c r="NNM267" s="99"/>
      <c r="NNN267" s="98"/>
      <c r="NNO267" s="49"/>
      <c r="NNP267" s="405"/>
      <c r="NNQ267" s="405"/>
      <c r="NNR267" s="277"/>
      <c r="NNS267" s="277"/>
      <c r="NNT267" s="277"/>
      <c r="NNU267" s="277"/>
      <c r="NNV267" s="277"/>
      <c r="NNW267" s="277"/>
      <c r="NNX267" s="277"/>
      <c r="NNY267" s="277"/>
      <c r="NNZ267" s="402"/>
      <c r="NOA267" s="404"/>
      <c r="NOB267" s="49"/>
      <c r="NOC267" s="49"/>
      <c r="NOD267" s="49"/>
      <c r="NOE267" s="99"/>
      <c r="NOF267" s="98"/>
      <c r="NOG267" s="49"/>
      <c r="NOH267" s="405"/>
      <c r="NOI267" s="405"/>
      <c r="NOJ267" s="277"/>
      <c r="NOK267" s="277"/>
      <c r="NOL267" s="277"/>
      <c r="NOM267" s="277"/>
      <c r="NON267" s="277"/>
      <c r="NOO267" s="277"/>
      <c r="NOP267" s="277"/>
      <c r="NOQ267" s="277"/>
      <c r="NOR267" s="402"/>
      <c r="NOS267" s="404"/>
      <c r="NOT267" s="49"/>
      <c r="NOU267" s="49"/>
      <c r="NOV267" s="49"/>
      <c r="NOW267" s="99"/>
      <c r="NOX267" s="98"/>
      <c r="NOY267" s="49"/>
      <c r="NOZ267" s="405"/>
      <c r="NPA267" s="405"/>
      <c r="NPB267" s="277"/>
      <c r="NPC267" s="277"/>
      <c r="NPD267" s="277"/>
      <c r="NPE267" s="277"/>
      <c r="NPF267" s="277"/>
      <c r="NPG267" s="277"/>
      <c r="NPH267" s="277"/>
      <c r="NPI267" s="277"/>
      <c r="NPJ267" s="402"/>
      <c r="NPK267" s="404"/>
      <c r="NPL267" s="49"/>
      <c r="NPM267" s="49"/>
      <c r="NPN267" s="49"/>
      <c r="NPO267" s="99"/>
      <c r="NPP267" s="98"/>
      <c r="NPQ267" s="49"/>
      <c r="NPR267" s="405"/>
      <c r="NPS267" s="405"/>
      <c r="NPT267" s="277"/>
      <c r="NPU267" s="277"/>
      <c r="NPV267" s="277"/>
      <c r="NPW267" s="277"/>
      <c r="NPX267" s="277"/>
      <c r="NPY267" s="277"/>
      <c r="NPZ267" s="277"/>
      <c r="NQA267" s="277"/>
      <c r="NQB267" s="402"/>
      <c r="NQC267" s="404"/>
      <c r="NQD267" s="49"/>
      <c r="NQE267" s="49"/>
      <c r="NQF267" s="49"/>
      <c r="NQG267" s="99"/>
      <c r="NQH267" s="98"/>
      <c r="NQI267" s="49"/>
      <c r="NQJ267" s="405"/>
      <c r="NQK267" s="405"/>
      <c r="NQL267" s="277"/>
      <c r="NQM267" s="277"/>
      <c r="NQN267" s="277"/>
      <c r="NQO267" s="277"/>
      <c r="NQP267" s="277"/>
      <c r="NQQ267" s="277"/>
      <c r="NQR267" s="277"/>
      <c r="NQS267" s="277"/>
      <c r="NQT267" s="402"/>
      <c r="NQU267" s="404"/>
      <c r="NQV267" s="49"/>
      <c r="NQW267" s="49"/>
      <c r="NQX267" s="49"/>
      <c r="NQY267" s="99"/>
      <c r="NQZ267" s="98"/>
      <c r="NRA267" s="49"/>
      <c r="NRB267" s="405"/>
      <c r="NRC267" s="405"/>
      <c r="NRD267" s="277"/>
      <c r="NRE267" s="277"/>
      <c r="NRF267" s="277"/>
      <c r="NRG267" s="277"/>
      <c r="NRH267" s="277"/>
      <c r="NRI267" s="277"/>
      <c r="NRJ267" s="277"/>
      <c r="NRK267" s="277"/>
      <c r="NRL267" s="402"/>
      <c r="NRM267" s="404"/>
      <c r="NRN267" s="49"/>
      <c r="NRO267" s="49"/>
      <c r="NRP267" s="49"/>
      <c r="NRQ267" s="99"/>
      <c r="NRR267" s="98"/>
      <c r="NRS267" s="49"/>
      <c r="NRT267" s="405"/>
      <c r="NRU267" s="405"/>
      <c r="NRV267" s="277"/>
      <c r="NRW267" s="277"/>
      <c r="NRX267" s="277"/>
      <c r="NRY267" s="277"/>
      <c r="NRZ267" s="277"/>
      <c r="NSA267" s="277"/>
      <c r="NSB267" s="277"/>
      <c r="NSC267" s="277"/>
      <c r="NSD267" s="402"/>
      <c r="NSE267" s="404"/>
      <c r="NSF267" s="49"/>
      <c r="NSG267" s="49"/>
      <c r="NSH267" s="49"/>
      <c r="NSI267" s="99"/>
      <c r="NSJ267" s="98"/>
      <c r="NSK267" s="49"/>
      <c r="NSL267" s="405"/>
      <c r="NSM267" s="405"/>
      <c r="NSN267" s="277"/>
      <c r="NSO267" s="277"/>
      <c r="NSP267" s="277"/>
      <c r="NSQ267" s="277"/>
      <c r="NSR267" s="277"/>
      <c r="NSS267" s="277"/>
      <c r="NST267" s="277"/>
      <c r="NSU267" s="277"/>
      <c r="NSV267" s="402"/>
      <c r="NSW267" s="404"/>
      <c r="NSX267" s="49"/>
      <c r="NSY267" s="49"/>
      <c r="NSZ267" s="49"/>
      <c r="NTA267" s="99"/>
      <c r="NTB267" s="98"/>
      <c r="NTC267" s="49"/>
      <c r="NTD267" s="405"/>
      <c r="NTE267" s="405"/>
      <c r="NTF267" s="277"/>
      <c r="NTG267" s="277"/>
      <c r="NTH267" s="277"/>
      <c r="NTI267" s="277"/>
      <c r="NTJ267" s="277"/>
      <c r="NTK267" s="277"/>
      <c r="NTL267" s="277"/>
      <c r="NTM267" s="277"/>
      <c r="NTN267" s="402"/>
      <c r="NTO267" s="404"/>
      <c r="NTP267" s="49"/>
      <c r="NTQ267" s="49"/>
      <c r="NTR267" s="49"/>
      <c r="NTS267" s="99"/>
      <c r="NTT267" s="98"/>
      <c r="NTU267" s="49"/>
      <c r="NTV267" s="405"/>
      <c r="NTW267" s="405"/>
      <c r="NTX267" s="277"/>
      <c r="NTY267" s="277"/>
      <c r="NTZ267" s="277"/>
      <c r="NUA267" s="277"/>
      <c r="NUB267" s="277"/>
      <c r="NUC267" s="277"/>
      <c r="NUD267" s="277"/>
      <c r="NUE267" s="277"/>
      <c r="NUF267" s="402"/>
      <c r="NUG267" s="404"/>
      <c r="NUH267" s="49"/>
      <c r="NUI267" s="49"/>
      <c r="NUJ267" s="49"/>
      <c r="NUK267" s="99"/>
      <c r="NUL267" s="98"/>
      <c r="NUM267" s="49"/>
      <c r="NUN267" s="405"/>
      <c r="NUO267" s="405"/>
      <c r="NUP267" s="277"/>
      <c r="NUQ267" s="277"/>
      <c r="NUR267" s="277"/>
      <c r="NUS267" s="277"/>
      <c r="NUT267" s="277"/>
      <c r="NUU267" s="277"/>
      <c r="NUV267" s="277"/>
      <c r="NUW267" s="277"/>
      <c r="NUX267" s="402"/>
      <c r="NUY267" s="404"/>
      <c r="NUZ267" s="49"/>
      <c r="NVA267" s="49"/>
      <c r="NVB267" s="49"/>
      <c r="NVC267" s="99"/>
      <c r="NVD267" s="98"/>
      <c r="NVE267" s="49"/>
      <c r="NVF267" s="405"/>
      <c r="NVG267" s="405"/>
      <c r="NVH267" s="277"/>
      <c r="NVI267" s="277"/>
      <c r="NVJ267" s="277"/>
      <c r="NVK267" s="277"/>
      <c r="NVL267" s="277"/>
      <c r="NVM267" s="277"/>
      <c r="NVN267" s="277"/>
      <c r="NVO267" s="277"/>
      <c r="NVP267" s="402"/>
      <c r="NVQ267" s="404"/>
      <c r="NVR267" s="49"/>
      <c r="NVS267" s="49"/>
      <c r="NVT267" s="49"/>
      <c r="NVU267" s="99"/>
      <c r="NVV267" s="98"/>
      <c r="NVW267" s="49"/>
      <c r="NVX267" s="405"/>
      <c r="NVY267" s="405"/>
      <c r="NVZ267" s="277"/>
      <c r="NWA267" s="277"/>
      <c r="NWB267" s="277"/>
      <c r="NWC267" s="277"/>
      <c r="NWD267" s="277"/>
      <c r="NWE267" s="277"/>
      <c r="NWF267" s="277"/>
      <c r="NWG267" s="277"/>
      <c r="NWH267" s="402"/>
      <c r="NWI267" s="404"/>
      <c r="NWJ267" s="49"/>
      <c r="NWK267" s="49"/>
      <c r="NWL267" s="49"/>
      <c r="NWM267" s="99"/>
      <c r="NWN267" s="98"/>
      <c r="NWO267" s="49"/>
      <c r="NWP267" s="405"/>
      <c r="NWQ267" s="405"/>
      <c r="NWR267" s="277"/>
      <c r="NWS267" s="277"/>
      <c r="NWT267" s="277"/>
      <c r="NWU267" s="277"/>
      <c r="NWV267" s="277"/>
      <c r="NWW267" s="277"/>
      <c r="NWX267" s="277"/>
      <c r="NWY267" s="277"/>
      <c r="NWZ267" s="402"/>
      <c r="NXA267" s="404"/>
      <c r="NXB267" s="49"/>
      <c r="NXC267" s="49"/>
      <c r="NXD267" s="49"/>
      <c r="NXE267" s="99"/>
      <c r="NXF267" s="98"/>
      <c r="NXG267" s="49"/>
      <c r="NXH267" s="405"/>
      <c r="NXI267" s="405"/>
      <c r="NXJ267" s="277"/>
      <c r="NXK267" s="277"/>
      <c r="NXL267" s="277"/>
      <c r="NXM267" s="277"/>
      <c r="NXN267" s="277"/>
      <c r="NXO267" s="277"/>
      <c r="NXP267" s="277"/>
      <c r="NXQ267" s="277"/>
      <c r="NXR267" s="402"/>
      <c r="NXS267" s="404"/>
      <c r="NXT267" s="49"/>
      <c r="NXU267" s="49"/>
      <c r="NXV267" s="49"/>
      <c r="NXW267" s="99"/>
      <c r="NXX267" s="98"/>
      <c r="NXY267" s="49"/>
      <c r="NXZ267" s="405"/>
      <c r="NYA267" s="405"/>
      <c r="NYB267" s="277"/>
      <c r="NYC267" s="277"/>
      <c r="NYD267" s="277"/>
      <c r="NYE267" s="277"/>
      <c r="NYF267" s="277"/>
      <c r="NYG267" s="277"/>
      <c r="NYH267" s="277"/>
      <c r="NYI267" s="277"/>
      <c r="NYJ267" s="402"/>
      <c r="NYK267" s="404"/>
      <c r="NYL267" s="49"/>
      <c r="NYM267" s="49"/>
      <c r="NYN267" s="49"/>
      <c r="NYO267" s="99"/>
      <c r="NYP267" s="98"/>
      <c r="NYQ267" s="49"/>
      <c r="NYR267" s="405"/>
      <c r="NYS267" s="405"/>
      <c r="NYT267" s="277"/>
      <c r="NYU267" s="277"/>
      <c r="NYV267" s="277"/>
      <c r="NYW267" s="277"/>
      <c r="NYX267" s="277"/>
      <c r="NYY267" s="277"/>
      <c r="NYZ267" s="277"/>
      <c r="NZA267" s="277"/>
      <c r="NZB267" s="402"/>
      <c r="NZC267" s="404"/>
      <c r="NZD267" s="49"/>
      <c r="NZE267" s="49"/>
      <c r="NZF267" s="49"/>
      <c r="NZG267" s="99"/>
      <c r="NZH267" s="98"/>
      <c r="NZI267" s="49"/>
      <c r="NZJ267" s="405"/>
      <c r="NZK267" s="405"/>
      <c r="NZL267" s="277"/>
      <c r="NZM267" s="277"/>
      <c r="NZN267" s="277"/>
      <c r="NZO267" s="277"/>
      <c r="NZP267" s="277"/>
      <c r="NZQ267" s="277"/>
      <c r="NZR267" s="277"/>
      <c r="NZS267" s="277"/>
      <c r="NZT267" s="402"/>
      <c r="NZU267" s="404"/>
      <c r="NZV267" s="49"/>
      <c r="NZW267" s="49"/>
      <c r="NZX267" s="49"/>
      <c r="NZY267" s="99"/>
      <c r="NZZ267" s="98"/>
      <c r="OAA267" s="49"/>
      <c r="OAB267" s="405"/>
      <c r="OAC267" s="405"/>
      <c r="OAD267" s="277"/>
      <c r="OAE267" s="277"/>
      <c r="OAF267" s="277"/>
      <c r="OAG267" s="277"/>
      <c r="OAH267" s="277"/>
      <c r="OAI267" s="277"/>
      <c r="OAJ267" s="277"/>
      <c r="OAK267" s="277"/>
      <c r="OAL267" s="402"/>
      <c r="OAM267" s="404"/>
      <c r="OAN267" s="49"/>
      <c r="OAO267" s="49"/>
      <c r="OAP267" s="49"/>
      <c r="OAQ267" s="99"/>
      <c r="OAR267" s="98"/>
      <c r="OAS267" s="49"/>
      <c r="OAT267" s="405"/>
      <c r="OAU267" s="405"/>
      <c r="OAV267" s="277"/>
      <c r="OAW267" s="277"/>
      <c r="OAX267" s="277"/>
      <c r="OAY267" s="277"/>
      <c r="OAZ267" s="277"/>
      <c r="OBA267" s="277"/>
      <c r="OBB267" s="277"/>
      <c r="OBC267" s="277"/>
      <c r="OBD267" s="402"/>
      <c r="OBE267" s="404"/>
      <c r="OBF267" s="49"/>
      <c r="OBG267" s="49"/>
      <c r="OBH267" s="49"/>
      <c r="OBI267" s="99"/>
      <c r="OBJ267" s="98"/>
      <c r="OBK267" s="49"/>
      <c r="OBL267" s="405"/>
      <c r="OBM267" s="405"/>
      <c r="OBN267" s="277"/>
      <c r="OBO267" s="277"/>
      <c r="OBP267" s="277"/>
      <c r="OBQ267" s="277"/>
      <c r="OBR267" s="277"/>
      <c r="OBS267" s="277"/>
      <c r="OBT267" s="277"/>
      <c r="OBU267" s="277"/>
      <c r="OBV267" s="402"/>
      <c r="OBW267" s="404"/>
      <c r="OBX267" s="49"/>
      <c r="OBY267" s="49"/>
      <c r="OBZ267" s="49"/>
      <c r="OCA267" s="99"/>
      <c r="OCB267" s="98"/>
      <c r="OCC267" s="49"/>
      <c r="OCD267" s="405"/>
      <c r="OCE267" s="405"/>
      <c r="OCF267" s="277"/>
      <c r="OCG267" s="277"/>
      <c r="OCH267" s="277"/>
      <c r="OCI267" s="277"/>
      <c r="OCJ267" s="277"/>
      <c r="OCK267" s="277"/>
      <c r="OCL267" s="277"/>
      <c r="OCM267" s="277"/>
      <c r="OCN267" s="402"/>
      <c r="OCO267" s="404"/>
      <c r="OCP267" s="49"/>
      <c r="OCQ267" s="49"/>
      <c r="OCR267" s="49"/>
      <c r="OCS267" s="99"/>
      <c r="OCT267" s="98"/>
      <c r="OCU267" s="49"/>
      <c r="OCV267" s="405"/>
      <c r="OCW267" s="405"/>
      <c r="OCX267" s="277"/>
      <c r="OCY267" s="277"/>
      <c r="OCZ267" s="277"/>
      <c r="ODA267" s="277"/>
      <c r="ODB267" s="277"/>
      <c r="ODC267" s="277"/>
      <c r="ODD267" s="277"/>
      <c r="ODE267" s="277"/>
      <c r="ODF267" s="402"/>
      <c r="ODG267" s="404"/>
      <c r="ODH267" s="49"/>
      <c r="ODI267" s="49"/>
      <c r="ODJ267" s="49"/>
      <c r="ODK267" s="99"/>
      <c r="ODL267" s="98"/>
      <c r="ODM267" s="49"/>
      <c r="ODN267" s="405"/>
      <c r="ODO267" s="405"/>
      <c r="ODP267" s="277"/>
      <c r="ODQ267" s="277"/>
      <c r="ODR267" s="277"/>
      <c r="ODS267" s="277"/>
      <c r="ODT267" s="277"/>
      <c r="ODU267" s="277"/>
      <c r="ODV267" s="277"/>
      <c r="ODW267" s="277"/>
      <c r="ODX267" s="402"/>
      <c r="ODY267" s="404"/>
      <c r="ODZ267" s="49"/>
      <c r="OEA267" s="49"/>
      <c r="OEB267" s="49"/>
      <c r="OEC267" s="99"/>
      <c r="OED267" s="98"/>
      <c r="OEE267" s="49"/>
      <c r="OEF267" s="405"/>
      <c r="OEG267" s="405"/>
      <c r="OEH267" s="277"/>
      <c r="OEI267" s="277"/>
      <c r="OEJ267" s="277"/>
      <c r="OEK267" s="277"/>
      <c r="OEL267" s="277"/>
      <c r="OEM267" s="277"/>
      <c r="OEN267" s="277"/>
      <c r="OEO267" s="277"/>
      <c r="OEP267" s="402"/>
      <c r="OEQ267" s="404"/>
      <c r="OER267" s="49"/>
      <c r="OES267" s="49"/>
      <c r="OET267" s="49"/>
      <c r="OEU267" s="99"/>
      <c r="OEV267" s="98"/>
      <c r="OEW267" s="49"/>
      <c r="OEX267" s="405"/>
      <c r="OEY267" s="405"/>
      <c r="OEZ267" s="277"/>
      <c r="OFA267" s="277"/>
      <c r="OFB267" s="277"/>
      <c r="OFC267" s="277"/>
      <c r="OFD267" s="277"/>
      <c r="OFE267" s="277"/>
      <c r="OFF267" s="277"/>
      <c r="OFG267" s="277"/>
      <c r="OFH267" s="402"/>
      <c r="OFI267" s="404"/>
      <c r="OFJ267" s="49"/>
      <c r="OFK267" s="49"/>
      <c r="OFL267" s="49"/>
      <c r="OFM267" s="99"/>
      <c r="OFN267" s="98"/>
      <c r="OFO267" s="49"/>
      <c r="OFP267" s="405"/>
      <c r="OFQ267" s="405"/>
      <c r="OFR267" s="277"/>
      <c r="OFS267" s="277"/>
      <c r="OFT267" s="277"/>
      <c r="OFU267" s="277"/>
      <c r="OFV267" s="277"/>
      <c r="OFW267" s="277"/>
      <c r="OFX267" s="277"/>
      <c r="OFY267" s="277"/>
      <c r="OFZ267" s="402"/>
      <c r="OGA267" s="404"/>
      <c r="OGB267" s="49"/>
      <c r="OGC267" s="49"/>
      <c r="OGD267" s="49"/>
      <c r="OGE267" s="99"/>
      <c r="OGF267" s="98"/>
      <c r="OGG267" s="49"/>
      <c r="OGH267" s="405"/>
      <c r="OGI267" s="405"/>
      <c r="OGJ267" s="277"/>
      <c r="OGK267" s="277"/>
      <c r="OGL267" s="277"/>
      <c r="OGM267" s="277"/>
      <c r="OGN267" s="277"/>
      <c r="OGO267" s="277"/>
      <c r="OGP267" s="277"/>
      <c r="OGQ267" s="277"/>
      <c r="OGR267" s="402"/>
      <c r="OGS267" s="404"/>
      <c r="OGT267" s="49"/>
      <c r="OGU267" s="49"/>
      <c r="OGV267" s="49"/>
      <c r="OGW267" s="99"/>
      <c r="OGX267" s="98"/>
      <c r="OGY267" s="49"/>
      <c r="OGZ267" s="405"/>
      <c r="OHA267" s="405"/>
      <c r="OHB267" s="277"/>
      <c r="OHC267" s="277"/>
      <c r="OHD267" s="277"/>
      <c r="OHE267" s="277"/>
      <c r="OHF267" s="277"/>
      <c r="OHG267" s="277"/>
      <c r="OHH267" s="277"/>
      <c r="OHI267" s="277"/>
      <c r="OHJ267" s="402"/>
      <c r="OHK267" s="404"/>
      <c r="OHL267" s="49"/>
      <c r="OHM267" s="49"/>
      <c r="OHN267" s="49"/>
      <c r="OHO267" s="99"/>
      <c r="OHP267" s="98"/>
      <c r="OHQ267" s="49"/>
      <c r="OHR267" s="405"/>
      <c r="OHS267" s="405"/>
      <c r="OHT267" s="277"/>
      <c r="OHU267" s="277"/>
      <c r="OHV267" s="277"/>
      <c r="OHW267" s="277"/>
      <c r="OHX267" s="277"/>
      <c r="OHY267" s="277"/>
      <c r="OHZ267" s="277"/>
      <c r="OIA267" s="277"/>
      <c r="OIB267" s="402"/>
      <c r="OIC267" s="404"/>
      <c r="OID267" s="49"/>
      <c r="OIE267" s="49"/>
      <c r="OIF267" s="49"/>
      <c r="OIG267" s="99"/>
      <c r="OIH267" s="98"/>
      <c r="OII267" s="49"/>
      <c r="OIJ267" s="405"/>
      <c r="OIK267" s="405"/>
      <c r="OIL267" s="277"/>
      <c r="OIM267" s="277"/>
      <c r="OIN267" s="277"/>
      <c r="OIO267" s="277"/>
      <c r="OIP267" s="277"/>
      <c r="OIQ267" s="277"/>
      <c r="OIR267" s="277"/>
      <c r="OIS267" s="277"/>
      <c r="OIT267" s="402"/>
      <c r="OIU267" s="404"/>
      <c r="OIV267" s="49"/>
      <c r="OIW267" s="49"/>
      <c r="OIX267" s="49"/>
      <c r="OIY267" s="99"/>
      <c r="OIZ267" s="98"/>
      <c r="OJA267" s="49"/>
      <c r="OJB267" s="405"/>
      <c r="OJC267" s="405"/>
      <c r="OJD267" s="277"/>
      <c r="OJE267" s="277"/>
      <c r="OJF267" s="277"/>
      <c r="OJG267" s="277"/>
      <c r="OJH267" s="277"/>
      <c r="OJI267" s="277"/>
      <c r="OJJ267" s="277"/>
      <c r="OJK267" s="277"/>
      <c r="OJL267" s="402"/>
      <c r="OJM267" s="404"/>
      <c r="OJN267" s="49"/>
      <c r="OJO267" s="49"/>
      <c r="OJP267" s="49"/>
      <c r="OJQ267" s="99"/>
      <c r="OJR267" s="98"/>
      <c r="OJS267" s="49"/>
      <c r="OJT267" s="405"/>
      <c r="OJU267" s="405"/>
      <c r="OJV267" s="277"/>
      <c r="OJW267" s="277"/>
      <c r="OJX267" s="277"/>
      <c r="OJY267" s="277"/>
      <c r="OJZ267" s="277"/>
      <c r="OKA267" s="277"/>
      <c r="OKB267" s="277"/>
      <c r="OKC267" s="277"/>
      <c r="OKD267" s="402"/>
      <c r="OKE267" s="404"/>
      <c r="OKF267" s="49"/>
      <c r="OKG267" s="49"/>
      <c r="OKH267" s="49"/>
      <c r="OKI267" s="99"/>
      <c r="OKJ267" s="98"/>
      <c r="OKK267" s="49"/>
      <c r="OKL267" s="405"/>
      <c r="OKM267" s="405"/>
      <c r="OKN267" s="277"/>
      <c r="OKO267" s="277"/>
      <c r="OKP267" s="277"/>
      <c r="OKQ267" s="277"/>
      <c r="OKR267" s="277"/>
      <c r="OKS267" s="277"/>
      <c r="OKT267" s="277"/>
      <c r="OKU267" s="277"/>
      <c r="OKV267" s="402"/>
      <c r="OKW267" s="404"/>
      <c r="OKX267" s="49"/>
      <c r="OKY267" s="49"/>
      <c r="OKZ267" s="49"/>
      <c r="OLA267" s="99"/>
      <c r="OLB267" s="98"/>
      <c r="OLC267" s="49"/>
      <c r="OLD267" s="405"/>
      <c r="OLE267" s="405"/>
      <c r="OLF267" s="277"/>
      <c r="OLG267" s="277"/>
      <c r="OLH267" s="277"/>
      <c r="OLI267" s="277"/>
      <c r="OLJ267" s="277"/>
      <c r="OLK267" s="277"/>
      <c r="OLL267" s="277"/>
      <c r="OLM267" s="277"/>
      <c r="OLN267" s="402"/>
      <c r="OLO267" s="404"/>
      <c r="OLP267" s="49"/>
      <c r="OLQ267" s="49"/>
      <c r="OLR267" s="49"/>
      <c r="OLS267" s="99"/>
      <c r="OLT267" s="98"/>
      <c r="OLU267" s="49"/>
      <c r="OLV267" s="405"/>
      <c r="OLW267" s="405"/>
      <c r="OLX267" s="277"/>
      <c r="OLY267" s="277"/>
      <c r="OLZ267" s="277"/>
      <c r="OMA267" s="277"/>
      <c r="OMB267" s="277"/>
      <c r="OMC267" s="277"/>
      <c r="OMD267" s="277"/>
      <c r="OME267" s="277"/>
      <c r="OMF267" s="402"/>
      <c r="OMG267" s="404"/>
      <c r="OMH267" s="49"/>
      <c r="OMI267" s="49"/>
      <c r="OMJ267" s="49"/>
      <c r="OMK267" s="99"/>
      <c r="OML267" s="98"/>
      <c r="OMM267" s="49"/>
      <c r="OMN267" s="405"/>
      <c r="OMO267" s="405"/>
      <c r="OMP267" s="277"/>
      <c r="OMQ267" s="277"/>
      <c r="OMR267" s="277"/>
      <c r="OMS267" s="277"/>
      <c r="OMT267" s="277"/>
      <c r="OMU267" s="277"/>
      <c r="OMV267" s="277"/>
      <c r="OMW267" s="277"/>
      <c r="OMX267" s="402"/>
      <c r="OMY267" s="404"/>
      <c r="OMZ267" s="49"/>
      <c r="ONA267" s="49"/>
      <c r="ONB267" s="49"/>
      <c r="ONC267" s="99"/>
      <c r="OND267" s="98"/>
      <c r="ONE267" s="49"/>
      <c r="ONF267" s="405"/>
      <c r="ONG267" s="405"/>
      <c r="ONH267" s="277"/>
      <c r="ONI267" s="277"/>
      <c r="ONJ267" s="277"/>
      <c r="ONK267" s="277"/>
      <c r="ONL267" s="277"/>
      <c r="ONM267" s="277"/>
      <c r="ONN267" s="277"/>
      <c r="ONO267" s="277"/>
      <c r="ONP267" s="402"/>
      <c r="ONQ267" s="404"/>
      <c r="ONR267" s="49"/>
      <c r="ONS267" s="49"/>
      <c r="ONT267" s="49"/>
      <c r="ONU267" s="99"/>
      <c r="ONV267" s="98"/>
      <c r="ONW267" s="49"/>
      <c r="ONX267" s="405"/>
      <c r="ONY267" s="405"/>
      <c r="ONZ267" s="277"/>
      <c r="OOA267" s="277"/>
      <c r="OOB267" s="277"/>
      <c r="OOC267" s="277"/>
      <c r="OOD267" s="277"/>
      <c r="OOE267" s="277"/>
      <c r="OOF267" s="277"/>
      <c r="OOG267" s="277"/>
      <c r="OOH267" s="402"/>
      <c r="OOI267" s="404"/>
      <c r="OOJ267" s="49"/>
      <c r="OOK267" s="49"/>
      <c r="OOL267" s="49"/>
      <c r="OOM267" s="99"/>
      <c r="OON267" s="98"/>
      <c r="OOO267" s="49"/>
      <c r="OOP267" s="405"/>
      <c r="OOQ267" s="405"/>
      <c r="OOR267" s="277"/>
      <c r="OOS267" s="277"/>
      <c r="OOT267" s="277"/>
      <c r="OOU267" s="277"/>
      <c r="OOV267" s="277"/>
      <c r="OOW267" s="277"/>
      <c r="OOX267" s="277"/>
      <c r="OOY267" s="277"/>
      <c r="OOZ267" s="402"/>
      <c r="OPA267" s="404"/>
      <c r="OPB267" s="49"/>
      <c r="OPC267" s="49"/>
      <c r="OPD267" s="49"/>
      <c r="OPE267" s="99"/>
      <c r="OPF267" s="98"/>
      <c r="OPG267" s="49"/>
      <c r="OPH267" s="405"/>
      <c r="OPI267" s="405"/>
      <c r="OPJ267" s="277"/>
      <c r="OPK267" s="277"/>
      <c r="OPL267" s="277"/>
      <c r="OPM267" s="277"/>
      <c r="OPN267" s="277"/>
      <c r="OPO267" s="277"/>
      <c r="OPP267" s="277"/>
      <c r="OPQ267" s="277"/>
      <c r="OPR267" s="402"/>
      <c r="OPS267" s="404"/>
      <c r="OPT267" s="49"/>
      <c r="OPU267" s="49"/>
      <c r="OPV267" s="49"/>
      <c r="OPW267" s="99"/>
      <c r="OPX267" s="98"/>
      <c r="OPY267" s="49"/>
      <c r="OPZ267" s="405"/>
      <c r="OQA267" s="405"/>
      <c r="OQB267" s="277"/>
      <c r="OQC267" s="277"/>
      <c r="OQD267" s="277"/>
      <c r="OQE267" s="277"/>
      <c r="OQF267" s="277"/>
      <c r="OQG267" s="277"/>
      <c r="OQH267" s="277"/>
      <c r="OQI267" s="277"/>
      <c r="OQJ267" s="402"/>
      <c r="OQK267" s="404"/>
      <c r="OQL267" s="49"/>
      <c r="OQM267" s="49"/>
      <c r="OQN267" s="49"/>
      <c r="OQO267" s="99"/>
      <c r="OQP267" s="98"/>
      <c r="OQQ267" s="49"/>
      <c r="OQR267" s="405"/>
      <c r="OQS267" s="405"/>
      <c r="OQT267" s="277"/>
      <c r="OQU267" s="277"/>
      <c r="OQV267" s="277"/>
      <c r="OQW267" s="277"/>
      <c r="OQX267" s="277"/>
      <c r="OQY267" s="277"/>
      <c r="OQZ267" s="277"/>
      <c r="ORA267" s="277"/>
      <c r="ORB267" s="402"/>
      <c r="ORC267" s="404"/>
      <c r="ORD267" s="49"/>
      <c r="ORE267" s="49"/>
      <c r="ORF267" s="49"/>
      <c r="ORG267" s="99"/>
      <c r="ORH267" s="98"/>
      <c r="ORI267" s="49"/>
      <c r="ORJ267" s="405"/>
      <c r="ORK267" s="405"/>
      <c r="ORL267" s="277"/>
      <c r="ORM267" s="277"/>
      <c r="ORN267" s="277"/>
      <c r="ORO267" s="277"/>
      <c r="ORP267" s="277"/>
      <c r="ORQ267" s="277"/>
      <c r="ORR267" s="277"/>
      <c r="ORS267" s="277"/>
      <c r="ORT267" s="402"/>
      <c r="ORU267" s="404"/>
      <c r="ORV267" s="49"/>
      <c r="ORW267" s="49"/>
      <c r="ORX267" s="49"/>
      <c r="ORY267" s="99"/>
      <c r="ORZ267" s="98"/>
      <c r="OSA267" s="49"/>
      <c r="OSB267" s="405"/>
      <c r="OSC267" s="405"/>
      <c r="OSD267" s="277"/>
      <c r="OSE267" s="277"/>
      <c r="OSF267" s="277"/>
      <c r="OSG267" s="277"/>
      <c r="OSH267" s="277"/>
      <c r="OSI267" s="277"/>
      <c r="OSJ267" s="277"/>
      <c r="OSK267" s="277"/>
      <c r="OSL267" s="402"/>
      <c r="OSM267" s="404"/>
      <c r="OSN267" s="49"/>
      <c r="OSO267" s="49"/>
      <c r="OSP267" s="49"/>
      <c r="OSQ267" s="99"/>
      <c r="OSR267" s="98"/>
      <c r="OSS267" s="49"/>
      <c r="OST267" s="405"/>
      <c r="OSU267" s="405"/>
      <c r="OSV267" s="277"/>
      <c r="OSW267" s="277"/>
      <c r="OSX267" s="277"/>
      <c r="OSY267" s="277"/>
      <c r="OSZ267" s="277"/>
      <c r="OTA267" s="277"/>
      <c r="OTB267" s="277"/>
      <c r="OTC267" s="277"/>
      <c r="OTD267" s="402"/>
      <c r="OTE267" s="404"/>
      <c r="OTF267" s="49"/>
      <c r="OTG267" s="49"/>
      <c r="OTH267" s="49"/>
      <c r="OTI267" s="99"/>
      <c r="OTJ267" s="98"/>
      <c r="OTK267" s="49"/>
      <c r="OTL267" s="405"/>
      <c r="OTM267" s="405"/>
      <c r="OTN267" s="277"/>
      <c r="OTO267" s="277"/>
      <c r="OTP267" s="277"/>
      <c r="OTQ267" s="277"/>
      <c r="OTR267" s="277"/>
      <c r="OTS267" s="277"/>
      <c r="OTT267" s="277"/>
      <c r="OTU267" s="277"/>
      <c r="OTV267" s="402"/>
      <c r="OTW267" s="404"/>
      <c r="OTX267" s="49"/>
      <c r="OTY267" s="49"/>
      <c r="OTZ267" s="49"/>
      <c r="OUA267" s="99"/>
      <c r="OUB267" s="98"/>
      <c r="OUC267" s="49"/>
      <c r="OUD267" s="405"/>
      <c r="OUE267" s="405"/>
      <c r="OUF267" s="277"/>
      <c r="OUG267" s="277"/>
      <c r="OUH267" s="277"/>
      <c r="OUI267" s="277"/>
      <c r="OUJ267" s="277"/>
      <c r="OUK267" s="277"/>
      <c r="OUL267" s="277"/>
      <c r="OUM267" s="277"/>
      <c r="OUN267" s="402"/>
      <c r="OUO267" s="404"/>
      <c r="OUP267" s="49"/>
      <c r="OUQ267" s="49"/>
      <c r="OUR267" s="49"/>
      <c r="OUS267" s="99"/>
      <c r="OUT267" s="98"/>
      <c r="OUU267" s="49"/>
      <c r="OUV267" s="405"/>
      <c r="OUW267" s="405"/>
      <c r="OUX267" s="277"/>
      <c r="OUY267" s="277"/>
      <c r="OUZ267" s="277"/>
      <c r="OVA267" s="277"/>
      <c r="OVB267" s="277"/>
      <c r="OVC267" s="277"/>
      <c r="OVD267" s="277"/>
      <c r="OVE267" s="277"/>
      <c r="OVF267" s="402"/>
      <c r="OVG267" s="404"/>
      <c r="OVH267" s="49"/>
      <c r="OVI267" s="49"/>
      <c r="OVJ267" s="49"/>
      <c r="OVK267" s="99"/>
      <c r="OVL267" s="98"/>
      <c r="OVM267" s="49"/>
      <c r="OVN267" s="405"/>
      <c r="OVO267" s="405"/>
      <c r="OVP267" s="277"/>
      <c r="OVQ267" s="277"/>
      <c r="OVR267" s="277"/>
      <c r="OVS267" s="277"/>
      <c r="OVT267" s="277"/>
      <c r="OVU267" s="277"/>
      <c r="OVV267" s="277"/>
      <c r="OVW267" s="277"/>
      <c r="OVX267" s="402"/>
      <c r="OVY267" s="404"/>
      <c r="OVZ267" s="49"/>
      <c r="OWA267" s="49"/>
      <c r="OWB267" s="49"/>
      <c r="OWC267" s="99"/>
      <c r="OWD267" s="98"/>
      <c r="OWE267" s="49"/>
      <c r="OWF267" s="405"/>
      <c r="OWG267" s="405"/>
      <c r="OWH267" s="277"/>
      <c r="OWI267" s="277"/>
      <c r="OWJ267" s="277"/>
      <c r="OWK267" s="277"/>
      <c r="OWL267" s="277"/>
      <c r="OWM267" s="277"/>
      <c r="OWN267" s="277"/>
      <c r="OWO267" s="277"/>
      <c r="OWP267" s="402"/>
      <c r="OWQ267" s="404"/>
      <c r="OWR267" s="49"/>
      <c r="OWS267" s="49"/>
      <c r="OWT267" s="49"/>
      <c r="OWU267" s="99"/>
      <c r="OWV267" s="98"/>
      <c r="OWW267" s="49"/>
      <c r="OWX267" s="405"/>
      <c r="OWY267" s="405"/>
      <c r="OWZ267" s="277"/>
      <c r="OXA267" s="277"/>
      <c r="OXB267" s="277"/>
      <c r="OXC267" s="277"/>
      <c r="OXD267" s="277"/>
      <c r="OXE267" s="277"/>
      <c r="OXF267" s="277"/>
      <c r="OXG267" s="277"/>
      <c r="OXH267" s="402"/>
      <c r="OXI267" s="404"/>
      <c r="OXJ267" s="49"/>
      <c r="OXK267" s="49"/>
      <c r="OXL267" s="49"/>
      <c r="OXM267" s="99"/>
      <c r="OXN267" s="98"/>
      <c r="OXO267" s="49"/>
      <c r="OXP267" s="405"/>
      <c r="OXQ267" s="405"/>
      <c r="OXR267" s="277"/>
      <c r="OXS267" s="277"/>
      <c r="OXT267" s="277"/>
      <c r="OXU267" s="277"/>
      <c r="OXV267" s="277"/>
      <c r="OXW267" s="277"/>
      <c r="OXX267" s="277"/>
      <c r="OXY267" s="277"/>
      <c r="OXZ267" s="402"/>
      <c r="OYA267" s="404"/>
      <c r="OYB267" s="49"/>
      <c r="OYC267" s="49"/>
      <c r="OYD267" s="49"/>
      <c r="OYE267" s="99"/>
      <c r="OYF267" s="98"/>
      <c r="OYG267" s="49"/>
      <c r="OYH267" s="405"/>
      <c r="OYI267" s="405"/>
      <c r="OYJ267" s="277"/>
      <c r="OYK267" s="277"/>
      <c r="OYL267" s="277"/>
      <c r="OYM267" s="277"/>
      <c r="OYN267" s="277"/>
      <c r="OYO267" s="277"/>
      <c r="OYP267" s="277"/>
      <c r="OYQ267" s="277"/>
      <c r="OYR267" s="402"/>
      <c r="OYS267" s="404"/>
      <c r="OYT267" s="49"/>
      <c r="OYU267" s="49"/>
      <c r="OYV267" s="49"/>
      <c r="OYW267" s="99"/>
      <c r="OYX267" s="98"/>
      <c r="OYY267" s="49"/>
      <c r="OYZ267" s="405"/>
      <c r="OZA267" s="405"/>
      <c r="OZB267" s="277"/>
      <c r="OZC267" s="277"/>
      <c r="OZD267" s="277"/>
      <c r="OZE267" s="277"/>
      <c r="OZF267" s="277"/>
      <c r="OZG267" s="277"/>
      <c r="OZH267" s="277"/>
      <c r="OZI267" s="277"/>
      <c r="OZJ267" s="402"/>
      <c r="OZK267" s="404"/>
      <c r="OZL267" s="49"/>
      <c r="OZM267" s="49"/>
      <c r="OZN267" s="49"/>
      <c r="OZO267" s="99"/>
      <c r="OZP267" s="98"/>
      <c r="OZQ267" s="49"/>
      <c r="OZR267" s="405"/>
      <c r="OZS267" s="405"/>
      <c r="OZT267" s="277"/>
      <c r="OZU267" s="277"/>
      <c r="OZV267" s="277"/>
      <c r="OZW267" s="277"/>
      <c r="OZX267" s="277"/>
      <c r="OZY267" s="277"/>
      <c r="OZZ267" s="277"/>
      <c r="PAA267" s="277"/>
      <c r="PAB267" s="402"/>
      <c r="PAC267" s="404"/>
      <c r="PAD267" s="49"/>
      <c r="PAE267" s="49"/>
      <c r="PAF267" s="49"/>
      <c r="PAG267" s="99"/>
      <c r="PAH267" s="98"/>
      <c r="PAI267" s="49"/>
      <c r="PAJ267" s="405"/>
      <c r="PAK267" s="405"/>
      <c r="PAL267" s="277"/>
      <c r="PAM267" s="277"/>
      <c r="PAN267" s="277"/>
      <c r="PAO267" s="277"/>
      <c r="PAP267" s="277"/>
      <c r="PAQ267" s="277"/>
      <c r="PAR267" s="277"/>
      <c r="PAS267" s="277"/>
      <c r="PAT267" s="402"/>
      <c r="PAU267" s="404"/>
      <c r="PAV267" s="49"/>
      <c r="PAW267" s="49"/>
      <c r="PAX267" s="49"/>
      <c r="PAY267" s="99"/>
      <c r="PAZ267" s="98"/>
      <c r="PBA267" s="49"/>
      <c r="PBB267" s="405"/>
      <c r="PBC267" s="405"/>
      <c r="PBD267" s="277"/>
      <c r="PBE267" s="277"/>
      <c r="PBF267" s="277"/>
      <c r="PBG267" s="277"/>
      <c r="PBH267" s="277"/>
      <c r="PBI267" s="277"/>
      <c r="PBJ267" s="277"/>
      <c r="PBK267" s="277"/>
      <c r="PBL267" s="402"/>
      <c r="PBM267" s="404"/>
      <c r="PBN267" s="49"/>
      <c r="PBO267" s="49"/>
      <c r="PBP267" s="49"/>
      <c r="PBQ267" s="99"/>
      <c r="PBR267" s="98"/>
      <c r="PBS267" s="49"/>
      <c r="PBT267" s="405"/>
      <c r="PBU267" s="405"/>
      <c r="PBV267" s="277"/>
      <c r="PBW267" s="277"/>
      <c r="PBX267" s="277"/>
      <c r="PBY267" s="277"/>
      <c r="PBZ267" s="277"/>
      <c r="PCA267" s="277"/>
      <c r="PCB267" s="277"/>
      <c r="PCC267" s="277"/>
      <c r="PCD267" s="402"/>
      <c r="PCE267" s="404"/>
      <c r="PCF267" s="49"/>
      <c r="PCG267" s="49"/>
      <c r="PCH267" s="49"/>
      <c r="PCI267" s="99"/>
      <c r="PCJ267" s="98"/>
      <c r="PCK267" s="49"/>
      <c r="PCL267" s="405"/>
      <c r="PCM267" s="405"/>
      <c r="PCN267" s="277"/>
      <c r="PCO267" s="277"/>
      <c r="PCP267" s="277"/>
      <c r="PCQ267" s="277"/>
      <c r="PCR267" s="277"/>
      <c r="PCS267" s="277"/>
      <c r="PCT267" s="277"/>
      <c r="PCU267" s="277"/>
      <c r="PCV267" s="402"/>
      <c r="PCW267" s="404"/>
      <c r="PCX267" s="49"/>
      <c r="PCY267" s="49"/>
      <c r="PCZ267" s="49"/>
      <c r="PDA267" s="99"/>
      <c r="PDB267" s="98"/>
      <c r="PDC267" s="49"/>
      <c r="PDD267" s="405"/>
      <c r="PDE267" s="405"/>
      <c r="PDF267" s="277"/>
      <c r="PDG267" s="277"/>
      <c r="PDH267" s="277"/>
      <c r="PDI267" s="277"/>
      <c r="PDJ267" s="277"/>
      <c r="PDK267" s="277"/>
      <c r="PDL267" s="277"/>
      <c r="PDM267" s="277"/>
      <c r="PDN267" s="402"/>
      <c r="PDO267" s="404"/>
      <c r="PDP267" s="49"/>
      <c r="PDQ267" s="49"/>
      <c r="PDR267" s="49"/>
      <c r="PDS267" s="99"/>
      <c r="PDT267" s="98"/>
      <c r="PDU267" s="49"/>
      <c r="PDV267" s="405"/>
      <c r="PDW267" s="405"/>
      <c r="PDX267" s="277"/>
      <c r="PDY267" s="277"/>
      <c r="PDZ267" s="277"/>
      <c r="PEA267" s="277"/>
      <c r="PEB267" s="277"/>
      <c r="PEC267" s="277"/>
      <c r="PED267" s="277"/>
      <c r="PEE267" s="277"/>
      <c r="PEF267" s="402"/>
      <c r="PEG267" s="404"/>
      <c r="PEH267" s="49"/>
      <c r="PEI267" s="49"/>
      <c r="PEJ267" s="49"/>
      <c r="PEK267" s="99"/>
      <c r="PEL267" s="98"/>
      <c r="PEM267" s="49"/>
      <c r="PEN267" s="405"/>
      <c r="PEO267" s="405"/>
      <c r="PEP267" s="277"/>
      <c r="PEQ267" s="277"/>
      <c r="PER267" s="277"/>
      <c r="PES267" s="277"/>
      <c r="PET267" s="277"/>
      <c r="PEU267" s="277"/>
      <c r="PEV267" s="277"/>
      <c r="PEW267" s="277"/>
      <c r="PEX267" s="402"/>
      <c r="PEY267" s="404"/>
      <c r="PEZ267" s="49"/>
      <c r="PFA267" s="49"/>
      <c r="PFB267" s="49"/>
      <c r="PFC267" s="99"/>
      <c r="PFD267" s="98"/>
      <c r="PFE267" s="49"/>
      <c r="PFF267" s="405"/>
      <c r="PFG267" s="405"/>
      <c r="PFH267" s="277"/>
      <c r="PFI267" s="277"/>
      <c r="PFJ267" s="277"/>
      <c r="PFK267" s="277"/>
      <c r="PFL267" s="277"/>
      <c r="PFM267" s="277"/>
      <c r="PFN267" s="277"/>
      <c r="PFO267" s="277"/>
      <c r="PFP267" s="402"/>
      <c r="PFQ267" s="404"/>
      <c r="PFR267" s="49"/>
      <c r="PFS267" s="49"/>
      <c r="PFT267" s="49"/>
      <c r="PFU267" s="99"/>
      <c r="PFV267" s="98"/>
      <c r="PFW267" s="49"/>
      <c r="PFX267" s="405"/>
      <c r="PFY267" s="405"/>
      <c r="PFZ267" s="277"/>
      <c r="PGA267" s="277"/>
      <c r="PGB267" s="277"/>
      <c r="PGC267" s="277"/>
      <c r="PGD267" s="277"/>
      <c r="PGE267" s="277"/>
      <c r="PGF267" s="277"/>
      <c r="PGG267" s="277"/>
      <c r="PGH267" s="402"/>
      <c r="PGI267" s="404"/>
      <c r="PGJ267" s="49"/>
      <c r="PGK267" s="49"/>
      <c r="PGL267" s="49"/>
      <c r="PGM267" s="99"/>
      <c r="PGN267" s="98"/>
      <c r="PGO267" s="49"/>
      <c r="PGP267" s="405"/>
      <c r="PGQ267" s="405"/>
      <c r="PGR267" s="277"/>
      <c r="PGS267" s="277"/>
      <c r="PGT267" s="277"/>
      <c r="PGU267" s="277"/>
      <c r="PGV267" s="277"/>
      <c r="PGW267" s="277"/>
      <c r="PGX267" s="277"/>
      <c r="PGY267" s="277"/>
      <c r="PGZ267" s="402"/>
      <c r="PHA267" s="404"/>
      <c r="PHB267" s="49"/>
      <c r="PHC267" s="49"/>
      <c r="PHD267" s="49"/>
      <c r="PHE267" s="99"/>
      <c r="PHF267" s="98"/>
      <c r="PHG267" s="49"/>
      <c r="PHH267" s="405"/>
      <c r="PHI267" s="405"/>
      <c r="PHJ267" s="277"/>
      <c r="PHK267" s="277"/>
      <c r="PHL267" s="277"/>
      <c r="PHM267" s="277"/>
      <c r="PHN267" s="277"/>
      <c r="PHO267" s="277"/>
      <c r="PHP267" s="277"/>
      <c r="PHQ267" s="277"/>
      <c r="PHR267" s="402"/>
      <c r="PHS267" s="404"/>
      <c r="PHT267" s="49"/>
      <c r="PHU267" s="49"/>
      <c r="PHV267" s="49"/>
      <c r="PHW267" s="99"/>
      <c r="PHX267" s="98"/>
      <c r="PHY267" s="49"/>
      <c r="PHZ267" s="405"/>
      <c r="PIA267" s="405"/>
      <c r="PIB267" s="277"/>
      <c r="PIC267" s="277"/>
      <c r="PID267" s="277"/>
      <c r="PIE267" s="277"/>
      <c r="PIF267" s="277"/>
      <c r="PIG267" s="277"/>
      <c r="PIH267" s="277"/>
      <c r="PII267" s="277"/>
      <c r="PIJ267" s="402"/>
      <c r="PIK267" s="404"/>
      <c r="PIL267" s="49"/>
      <c r="PIM267" s="49"/>
      <c r="PIN267" s="49"/>
      <c r="PIO267" s="99"/>
      <c r="PIP267" s="98"/>
      <c r="PIQ267" s="49"/>
      <c r="PIR267" s="405"/>
      <c r="PIS267" s="405"/>
      <c r="PIT267" s="277"/>
      <c r="PIU267" s="277"/>
      <c r="PIV267" s="277"/>
      <c r="PIW267" s="277"/>
      <c r="PIX267" s="277"/>
      <c r="PIY267" s="277"/>
      <c r="PIZ267" s="277"/>
      <c r="PJA267" s="277"/>
      <c r="PJB267" s="402"/>
      <c r="PJC267" s="404"/>
      <c r="PJD267" s="49"/>
      <c r="PJE267" s="49"/>
      <c r="PJF267" s="49"/>
      <c r="PJG267" s="99"/>
      <c r="PJH267" s="98"/>
      <c r="PJI267" s="49"/>
      <c r="PJJ267" s="405"/>
      <c r="PJK267" s="405"/>
      <c r="PJL267" s="277"/>
      <c r="PJM267" s="277"/>
      <c r="PJN267" s="277"/>
      <c r="PJO267" s="277"/>
      <c r="PJP267" s="277"/>
      <c r="PJQ267" s="277"/>
      <c r="PJR267" s="277"/>
      <c r="PJS267" s="277"/>
      <c r="PJT267" s="402"/>
      <c r="PJU267" s="404"/>
      <c r="PJV267" s="49"/>
      <c r="PJW267" s="49"/>
      <c r="PJX267" s="49"/>
      <c r="PJY267" s="99"/>
      <c r="PJZ267" s="98"/>
      <c r="PKA267" s="49"/>
      <c r="PKB267" s="405"/>
      <c r="PKC267" s="405"/>
      <c r="PKD267" s="277"/>
      <c r="PKE267" s="277"/>
      <c r="PKF267" s="277"/>
      <c r="PKG267" s="277"/>
      <c r="PKH267" s="277"/>
      <c r="PKI267" s="277"/>
      <c r="PKJ267" s="277"/>
      <c r="PKK267" s="277"/>
      <c r="PKL267" s="402"/>
      <c r="PKM267" s="404"/>
      <c r="PKN267" s="49"/>
      <c r="PKO267" s="49"/>
      <c r="PKP267" s="49"/>
      <c r="PKQ267" s="99"/>
      <c r="PKR267" s="98"/>
      <c r="PKS267" s="49"/>
      <c r="PKT267" s="405"/>
      <c r="PKU267" s="405"/>
      <c r="PKV267" s="277"/>
      <c r="PKW267" s="277"/>
      <c r="PKX267" s="277"/>
      <c r="PKY267" s="277"/>
      <c r="PKZ267" s="277"/>
      <c r="PLA267" s="277"/>
      <c r="PLB267" s="277"/>
      <c r="PLC267" s="277"/>
      <c r="PLD267" s="402"/>
      <c r="PLE267" s="404"/>
      <c r="PLF267" s="49"/>
      <c r="PLG267" s="49"/>
      <c r="PLH267" s="49"/>
      <c r="PLI267" s="99"/>
      <c r="PLJ267" s="98"/>
      <c r="PLK267" s="49"/>
      <c r="PLL267" s="405"/>
      <c r="PLM267" s="405"/>
      <c r="PLN267" s="277"/>
      <c r="PLO267" s="277"/>
      <c r="PLP267" s="277"/>
      <c r="PLQ267" s="277"/>
      <c r="PLR267" s="277"/>
      <c r="PLS267" s="277"/>
      <c r="PLT267" s="277"/>
      <c r="PLU267" s="277"/>
      <c r="PLV267" s="402"/>
      <c r="PLW267" s="404"/>
      <c r="PLX267" s="49"/>
      <c r="PLY267" s="49"/>
      <c r="PLZ267" s="49"/>
      <c r="PMA267" s="99"/>
      <c r="PMB267" s="98"/>
      <c r="PMC267" s="49"/>
      <c r="PMD267" s="405"/>
      <c r="PME267" s="405"/>
      <c r="PMF267" s="277"/>
      <c r="PMG267" s="277"/>
      <c r="PMH267" s="277"/>
      <c r="PMI267" s="277"/>
      <c r="PMJ267" s="277"/>
      <c r="PMK267" s="277"/>
      <c r="PML267" s="277"/>
      <c r="PMM267" s="277"/>
      <c r="PMN267" s="402"/>
      <c r="PMO267" s="404"/>
      <c r="PMP267" s="49"/>
      <c r="PMQ267" s="49"/>
      <c r="PMR267" s="49"/>
      <c r="PMS267" s="99"/>
      <c r="PMT267" s="98"/>
      <c r="PMU267" s="49"/>
      <c r="PMV267" s="405"/>
      <c r="PMW267" s="405"/>
      <c r="PMX267" s="277"/>
      <c r="PMY267" s="277"/>
      <c r="PMZ267" s="277"/>
      <c r="PNA267" s="277"/>
      <c r="PNB267" s="277"/>
      <c r="PNC267" s="277"/>
      <c r="PND267" s="277"/>
      <c r="PNE267" s="277"/>
      <c r="PNF267" s="402"/>
      <c r="PNG267" s="404"/>
      <c r="PNH267" s="49"/>
      <c r="PNI267" s="49"/>
      <c r="PNJ267" s="49"/>
      <c r="PNK267" s="99"/>
      <c r="PNL267" s="98"/>
      <c r="PNM267" s="49"/>
      <c r="PNN267" s="405"/>
      <c r="PNO267" s="405"/>
      <c r="PNP267" s="277"/>
      <c r="PNQ267" s="277"/>
      <c r="PNR267" s="277"/>
      <c r="PNS267" s="277"/>
      <c r="PNT267" s="277"/>
      <c r="PNU267" s="277"/>
      <c r="PNV267" s="277"/>
      <c r="PNW267" s="277"/>
      <c r="PNX267" s="402"/>
      <c r="PNY267" s="404"/>
      <c r="PNZ267" s="49"/>
      <c r="POA267" s="49"/>
      <c r="POB267" s="49"/>
      <c r="POC267" s="99"/>
      <c r="POD267" s="98"/>
      <c r="POE267" s="49"/>
      <c r="POF267" s="405"/>
      <c r="POG267" s="405"/>
      <c r="POH267" s="277"/>
      <c r="POI267" s="277"/>
      <c r="POJ267" s="277"/>
      <c r="POK267" s="277"/>
      <c r="POL267" s="277"/>
      <c r="POM267" s="277"/>
      <c r="PON267" s="277"/>
      <c r="POO267" s="277"/>
      <c r="POP267" s="402"/>
      <c r="POQ267" s="404"/>
      <c r="POR267" s="49"/>
      <c r="POS267" s="49"/>
      <c r="POT267" s="49"/>
      <c r="POU267" s="99"/>
      <c r="POV267" s="98"/>
      <c r="POW267" s="49"/>
      <c r="POX267" s="405"/>
      <c r="POY267" s="405"/>
      <c r="POZ267" s="277"/>
      <c r="PPA267" s="277"/>
      <c r="PPB267" s="277"/>
      <c r="PPC267" s="277"/>
      <c r="PPD267" s="277"/>
      <c r="PPE267" s="277"/>
      <c r="PPF267" s="277"/>
      <c r="PPG267" s="277"/>
      <c r="PPH267" s="402"/>
      <c r="PPI267" s="404"/>
      <c r="PPJ267" s="49"/>
      <c r="PPK267" s="49"/>
      <c r="PPL267" s="49"/>
      <c r="PPM267" s="99"/>
      <c r="PPN267" s="98"/>
      <c r="PPO267" s="49"/>
      <c r="PPP267" s="405"/>
      <c r="PPQ267" s="405"/>
      <c r="PPR267" s="277"/>
      <c r="PPS267" s="277"/>
      <c r="PPT267" s="277"/>
      <c r="PPU267" s="277"/>
      <c r="PPV267" s="277"/>
      <c r="PPW267" s="277"/>
      <c r="PPX267" s="277"/>
      <c r="PPY267" s="277"/>
      <c r="PPZ267" s="402"/>
      <c r="PQA267" s="404"/>
      <c r="PQB267" s="49"/>
      <c r="PQC267" s="49"/>
      <c r="PQD267" s="49"/>
      <c r="PQE267" s="99"/>
      <c r="PQF267" s="98"/>
      <c r="PQG267" s="49"/>
      <c r="PQH267" s="405"/>
      <c r="PQI267" s="405"/>
      <c r="PQJ267" s="277"/>
      <c r="PQK267" s="277"/>
      <c r="PQL267" s="277"/>
      <c r="PQM267" s="277"/>
      <c r="PQN267" s="277"/>
      <c r="PQO267" s="277"/>
      <c r="PQP267" s="277"/>
      <c r="PQQ267" s="277"/>
      <c r="PQR267" s="402"/>
      <c r="PQS267" s="404"/>
      <c r="PQT267" s="49"/>
      <c r="PQU267" s="49"/>
      <c r="PQV267" s="49"/>
      <c r="PQW267" s="99"/>
      <c r="PQX267" s="98"/>
      <c r="PQY267" s="49"/>
      <c r="PQZ267" s="405"/>
      <c r="PRA267" s="405"/>
      <c r="PRB267" s="277"/>
      <c r="PRC267" s="277"/>
      <c r="PRD267" s="277"/>
      <c r="PRE267" s="277"/>
      <c r="PRF267" s="277"/>
      <c r="PRG267" s="277"/>
      <c r="PRH267" s="277"/>
      <c r="PRI267" s="277"/>
      <c r="PRJ267" s="402"/>
      <c r="PRK267" s="404"/>
      <c r="PRL267" s="49"/>
      <c r="PRM267" s="49"/>
      <c r="PRN267" s="49"/>
      <c r="PRO267" s="99"/>
      <c r="PRP267" s="98"/>
      <c r="PRQ267" s="49"/>
      <c r="PRR267" s="405"/>
      <c r="PRS267" s="405"/>
      <c r="PRT267" s="277"/>
      <c r="PRU267" s="277"/>
      <c r="PRV267" s="277"/>
      <c r="PRW267" s="277"/>
      <c r="PRX267" s="277"/>
      <c r="PRY267" s="277"/>
      <c r="PRZ267" s="277"/>
      <c r="PSA267" s="277"/>
      <c r="PSB267" s="402"/>
      <c r="PSC267" s="404"/>
      <c r="PSD267" s="49"/>
      <c r="PSE267" s="49"/>
      <c r="PSF267" s="49"/>
      <c r="PSG267" s="99"/>
      <c r="PSH267" s="98"/>
      <c r="PSI267" s="49"/>
      <c r="PSJ267" s="405"/>
      <c r="PSK267" s="405"/>
      <c r="PSL267" s="277"/>
      <c r="PSM267" s="277"/>
      <c r="PSN267" s="277"/>
      <c r="PSO267" s="277"/>
      <c r="PSP267" s="277"/>
      <c r="PSQ267" s="277"/>
      <c r="PSR267" s="277"/>
      <c r="PSS267" s="277"/>
      <c r="PST267" s="402"/>
      <c r="PSU267" s="404"/>
      <c r="PSV267" s="49"/>
      <c r="PSW267" s="49"/>
      <c r="PSX267" s="49"/>
      <c r="PSY267" s="99"/>
      <c r="PSZ267" s="98"/>
      <c r="PTA267" s="49"/>
      <c r="PTB267" s="405"/>
      <c r="PTC267" s="405"/>
      <c r="PTD267" s="277"/>
      <c r="PTE267" s="277"/>
      <c r="PTF267" s="277"/>
      <c r="PTG267" s="277"/>
      <c r="PTH267" s="277"/>
      <c r="PTI267" s="277"/>
      <c r="PTJ267" s="277"/>
      <c r="PTK267" s="277"/>
      <c r="PTL267" s="402"/>
      <c r="PTM267" s="404"/>
      <c r="PTN267" s="49"/>
      <c r="PTO267" s="49"/>
      <c r="PTP267" s="49"/>
      <c r="PTQ267" s="99"/>
      <c r="PTR267" s="98"/>
      <c r="PTS267" s="49"/>
      <c r="PTT267" s="405"/>
      <c r="PTU267" s="405"/>
      <c r="PTV267" s="277"/>
      <c r="PTW267" s="277"/>
      <c r="PTX267" s="277"/>
      <c r="PTY267" s="277"/>
      <c r="PTZ267" s="277"/>
      <c r="PUA267" s="277"/>
      <c r="PUB267" s="277"/>
      <c r="PUC267" s="277"/>
      <c r="PUD267" s="402"/>
      <c r="PUE267" s="404"/>
      <c r="PUF267" s="49"/>
      <c r="PUG267" s="49"/>
      <c r="PUH267" s="49"/>
      <c r="PUI267" s="99"/>
      <c r="PUJ267" s="98"/>
      <c r="PUK267" s="49"/>
      <c r="PUL267" s="405"/>
      <c r="PUM267" s="405"/>
      <c r="PUN267" s="277"/>
      <c r="PUO267" s="277"/>
      <c r="PUP267" s="277"/>
      <c r="PUQ267" s="277"/>
      <c r="PUR267" s="277"/>
      <c r="PUS267" s="277"/>
      <c r="PUT267" s="277"/>
      <c r="PUU267" s="277"/>
      <c r="PUV267" s="402"/>
      <c r="PUW267" s="404"/>
      <c r="PUX267" s="49"/>
      <c r="PUY267" s="49"/>
      <c r="PUZ267" s="49"/>
      <c r="PVA267" s="99"/>
      <c r="PVB267" s="98"/>
      <c r="PVC267" s="49"/>
      <c r="PVD267" s="405"/>
      <c r="PVE267" s="405"/>
      <c r="PVF267" s="277"/>
      <c r="PVG267" s="277"/>
      <c r="PVH267" s="277"/>
      <c r="PVI267" s="277"/>
      <c r="PVJ267" s="277"/>
      <c r="PVK267" s="277"/>
      <c r="PVL267" s="277"/>
      <c r="PVM267" s="277"/>
      <c r="PVN267" s="402"/>
      <c r="PVO267" s="404"/>
      <c r="PVP267" s="49"/>
      <c r="PVQ267" s="49"/>
      <c r="PVR267" s="49"/>
      <c r="PVS267" s="99"/>
      <c r="PVT267" s="98"/>
      <c r="PVU267" s="49"/>
      <c r="PVV267" s="405"/>
      <c r="PVW267" s="405"/>
      <c r="PVX267" s="277"/>
      <c r="PVY267" s="277"/>
      <c r="PVZ267" s="277"/>
      <c r="PWA267" s="277"/>
      <c r="PWB267" s="277"/>
      <c r="PWC267" s="277"/>
      <c r="PWD267" s="277"/>
      <c r="PWE267" s="277"/>
      <c r="PWF267" s="402"/>
      <c r="PWG267" s="404"/>
      <c r="PWH267" s="49"/>
      <c r="PWI267" s="49"/>
      <c r="PWJ267" s="49"/>
      <c r="PWK267" s="99"/>
      <c r="PWL267" s="98"/>
      <c r="PWM267" s="49"/>
      <c r="PWN267" s="405"/>
      <c r="PWO267" s="405"/>
      <c r="PWP267" s="277"/>
      <c r="PWQ267" s="277"/>
      <c r="PWR267" s="277"/>
      <c r="PWS267" s="277"/>
      <c r="PWT267" s="277"/>
      <c r="PWU267" s="277"/>
      <c r="PWV267" s="277"/>
      <c r="PWW267" s="277"/>
      <c r="PWX267" s="402"/>
      <c r="PWY267" s="404"/>
      <c r="PWZ267" s="49"/>
      <c r="PXA267" s="49"/>
      <c r="PXB267" s="49"/>
      <c r="PXC267" s="99"/>
      <c r="PXD267" s="98"/>
      <c r="PXE267" s="49"/>
      <c r="PXF267" s="405"/>
      <c r="PXG267" s="405"/>
      <c r="PXH267" s="277"/>
      <c r="PXI267" s="277"/>
      <c r="PXJ267" s="277"/>
      <c r="PXK267" s="277"/>
      <c r="PXL267" s="277"/>
      <c r="PXM267" s="277"/>
      <c r="PXN267" s="277"/>
      <c r="PXO267" s="277"/>
      <c r="PXP267" s="402"/>
      <c r="PXQ267" s="404"/>
      <c r="PXR267" s="49"/>
      <c r="PXS267" s="49"/>
      <c r="PXT267" s="49"/>
      <c r="PXU267" s="99"/>
      <c r="PXV267" s="98"/>
      <c r="PXW267" s="49"/>
      <c r="PXX267" s="405"/>
      <c r="PXY267" s="405"/>
      <c r="PXZ267" s="277"/>
      <c r="PYA267" s="277"/>
      <c r="PYB267" s="277"/>
      <c r="PYC267" s="277"/>
      <c r="PYD267" s="277"/>
      <c r="PYE267" s="277"/>
      <c r="PYF267" s="277"/>
      <c r="PYG267" s="277"/>
      <c r="PYH267" s="402"/>
      <c r="PYI267" s="404"/>
      <c r="PYJ267" s="49"/>
      <c r="PYK267" s="49"/>
      <c r="PYL267" s="49"/>
      <c r="PYM267" s="99"/>
      <c r="PYN267" s="98"/>
      <c r="PYO267" s="49"/>
      <c r="PYP267" s="405"/>
      <c r="PYQ267" s="405"/>
      <c r="PYR267" s="277"/>
      <c r="PYS267" s="277"/>
      <c r="PYT267" s="277"/>
      <c r="PYU267" s="277"/>
      <c r="PYV267" s="277"/>
      <c r="PYW267" s="277"/>
      <c r="PYX267" s="277"/>
      <c r="PYY267" s="277"/>
      <c r="PYZ267" s="402"/>
      <c r="PZA267" s="404"/>
      <c r="PZB267" s="49"/>
      <c r="PZC267" s="49"/>
      <c r="PZD267" s="49"/>
      <c r="PZE267" s="99"/>
      <c r="PZF267" s="98"/>
      <c r="PZG267" s="49"/>
      <c r="PZH267" s="405"/>
      <c r="PZI267" s="405"/>
      <c r="PZJ267" s="277"/>
      <c r="PZK267" s="277"/>
      <c r="PZL267" s="277"/>
      <c r="PZM267" s="277"/>
      <c r="PZN267" s="277"/>
      <c r="PZO267" s="277"/>
      <c r="PZP267" s="277"/>
      <c r="PZQ267" s="277"/>
      <c r="PZR267" s="402"/>
      <c r="PZS267" s="404"/>
      <c r="PZT267" s="49"/>
      <c r="PZU267" s="49"/>
      <c r="PZV267" s="49"/>
      <c r="PZW267" s="99"/>
      <c r="PZX267" s="98"/>
      <c r="PZY267" s="49"/>
      <c r="PZZ267" s="405"/>
      <c r="QAA267" s="405"/>
      <c r="QAB267" s="277"/>
      <c r="QAC267" s="277"/>
      <c r="QAD267" s="277"/>
      <c r="QAE267" s="277"/>
      <c r="QAF267" s="277"/>
      <c r="QAG267" s="277"/>
      <c r="QAH267" s="277"/>
      <c r="QAI267" s="277"/>
      <c r="QAJ267" s="402"/>
      <c r="QAK267" s="404"/>
      <c r="QAL267" s="49"/>
      <c r="QAM267" s="49"/>
      <c r="QAN267" s="49"/>
      <c r="QAO267" s="99"/>
      <c r="QAP267" s="98"/>
      <c r="QAQ267" s="49"/>
      <c r="QAR267" s="405"/>
      <c r="QAS267" s="405"/>
      <c r="QAT267" s="277"/>
      <c r="QAU267" s="277"/>
      <c r="QAV267" s="277"/>
      <c r="QAW267" s="277"/>
      <c r="QAX267" s="277"/>
      <c r="QAY267" s="277"/>
      <c r="QAZ267" s="277"/>
      <c r="QBA267" s="277"/>
      <c r="QBB267" s="402"/>
      <c r="QBC267" s="404"/>
      <c r="QBD267" s="49"/>
      <c r="QBE267" s="49"/>
      <c r="QBF267" s="49"/>
      <c r="QBG267" s="99"/>
      <c r="QBH267" s="98"/>
      <c r="QBI267" s="49"/>
      <c r="QBJ267" s="405"/>
      <c r="QBK267" s="405"/>
      <c r="QBL267" s="277"/>
      <c r="QBM267" s="277"/>
      <c r="QBN267" s="277"/>
      <c r="QBO267" s="277"/>
      <c r="QBP267" s="277"/>
      <c r="QBQ267" s="277"/>
      <c r="QBR267" s="277"/>
      <c r="QBS267" s="277"/>
      <c r="QBT267" s="402"/>
      <c r="QBU267" s="404"/>
      <c r="QBV267" s="49"/>
      <c r="QBW267" s="49"/>
      <c r="QBX267" s="49"/>
      <c r="QBY267" s="99"/>
      <c r="QBZ267" s="98"/>
      <c r="QCA267" s="49"/>
      <c r="QCB267" s="405"/>
      <c r="QCC267" s="405"/>
      <c r="QCD267" s="277"/>
      <c r="QCE267" s="277"/>
      <c r="QCF267" s="277"/>
      <c r="QCG267" s="277"/>
      <c r="QCH267" s="277"/>
      <c r="QCI267" s="277"/>
      <c r="QCJ267" s="277"/>
      <c r="QCK267" s="277"/>
      <c r="QCL267" s="402"/>
      <c r="QCM267" s="404"/>
      <c r="QCN267" s="49"/>
      <c r="QCO267" s="49"/>
      <c r="QCP267" s="49"/>
      <c r="QCQ267" s="99"/>
      <c r="QCR267" s="98"/>
      <c r="QCS267" s="49"/>
      <c r="QCT267" s="405"/>
      <c r="QCU267" s="405"/>
      <c r="QCV267" s="277"/>
      <c r="QCW267" s="277"/>
      <c r="QCX267" s="277"/>
      <c r="QCY267" s="277"/>
      <c r="QCZ267" s="277"/>
      <c r="QDA267" s="277"/>
      <c r="QDB267" s="277"/>
      <c r="QDC267" s="277"/>
      <c r="QDD267" s="402"/>
      <c r="QDE267" s="404"/>
      <c r="QDF267" s="49"/>
      <c r="QDG267" s="49"/>
      <c r="QDH267" s="49"/>
      <c r="QDI267" s="99"/>
      <c r="QDJ267" s="98"/>
      <c r="QDK267" s="49"/>
      <c r="QDL267" s="405"/>
      <c r="QDM267" s="405"/>
      <c r="QDN267" s="277"/>
      <c r="QDO267" s="277"/>
      <c r="QDP267" s="277"/>
      <c r="QDQ267" s="277"/>
      <c r="QDR267" s="277"/>
      <c r="QDS267" s="277"/>
      <c r="QDT267" s="277"/>
      <c r="QDU267" s="277"/>
      <c r="QDV267" s="402"/>
      <c r="QDW267" s="404"/>
      <c r="QDX267" s="49"/>
      <c r="QDY267" s="49"/>
      <c r="QDZ267" s="49"/>
      <c r="QEA267" s="99"/>
      <c r="QEB267" s="98"/>
      <c r="QEC267" s="49"/>
      <c r="QED267" s="405"/>
      <c r="QEE267" s="405"/>
      <c r="QEF267" s="277"/>
      <c r="QEG267" s="277"/>
      <c r="QEH267" s="277"/>
      <c r="QEI267" s="277"/>
      <c r="QEJ267" s="277"/>
      <c r="QEK267" s="277"/>
      <c r="QEL267" s="277"/>
      <c r="QEM267" s="277"/>
      <c r="QEN267" s="402"/>
      <c r="QEO267" s="404"/>
      <c r="QEP267" s="49"/>
      <c r="QEQ267" s="49"/>
      <c r="QER267" s="49"/>
      <c r="QES267" s="99"/>
      <c r="QET267" s="98"/>
      <c r="QEU267" s="49"/>
      <c r="QEV267" s="405"/>
      <c r="QEW267" s="405"/>
      <c r="QEX267" s="277"/>
      <c r="QEY267" s="277"/>
      <c r="QEZ267" s="277"/>
      <c r="QFA267" s="277"/>
      <c r="QFB267" s="277"/>
      <c r="QFC267" s="277"/>
      <c r="QFD267" s="277"/>
      <c r="QFE267" s="277"/>
      <c r="QFF267" s="402"/>
      <c r="QFG267" s="404"/>
      <c r="QFH267" s="49"/>
      <c r="QFI267" s="49"/>
      <c r="QFJ267" s="49"/>
      <c r="QFK267" s="99"/>
      <c r="QFL267" s="98"/>
      <c r="QFM267" s="49"/>
      <c r="QFN267" s="405"/>
      <c r="QFO267" s="405"/>
      <c r="QFP267" s="277"/>
      <c r="QFQ267" s="277"/>
      <c r="QFR267" s="277"/>
      <c r="QFS267" s="277"/>
      <c r="QFT267" s="277"/>
      <c r="QFU267" s="277"/>
      <c r="QFV267" s="277"/>
      <c r="QFW267" s="277"/>
      <c r="QFX267" s="402"/>
      <c r="QFY267" s="404"/>
      <c r="QFZ267" s="49"/>
      <c r="QGA267" s="49"/>
      <c r="QGB267" s="49"/>
      <c r="QGC267" s="99"/>
      <c r="QGD267" s="98"/>
      <c r="QGE267" s="49"/>
      <c r="QGF267" s="405"/>
      <c r="QGG267" s="405"/>
      <c r="QGH267" s="277"/>
      <c r="QGI267" s="277"/>
      <c r="QGJ267" s="277"/>
      <c r="QGK267" s="277"/>
      <c r="QGL267" s="277"/>
      <c r="QGM267" s="277"/>
      <c r="QGN267" s="277"/>
      <c r="QGO267" s="277"/>
      <c r="QGP267" s="402"/>
      <c r="QGQ267" s="404"/>
      <c r="QGR267" s="49"/>
      <c r="QGS267" s="49"/>
      <c r="QGT267" s="49"/>
      <c r="QGU267" s="99"/>
      <c r="QGV267" s="98"/>
      <c r="QGW267" s="49"/>
      <c r="QGX267" s="405"/>
      <c r="QGY267" s="405"/>
      <c r="QGZ267" s="277"/>
      <c r="QHA267" s="277"/>
      <c r="QHB267" s="277"/>
      <c r="QHC267" s="277"/>
      <c r="QHD267" s="277"/>
      <c r="QHE267" s="277"/>
      <c r="QHF267" s="277"/>
      <c r="QHG267" s="277"/>
      <c r="QHH267" s="402"/>
      <c r="QHI267" s="404"/>
      <c r="QHJ267" s="49"/>
      <c r="QHK267" s="49"/>
      <c r="QHL267" s="49"/>
      <c r="QHM267" s="99"/>
      <c r="QHN267" s="98"/>
      <c r="QHO267" s="49"/>
      <c r="QHP267" s="405"/>
      <c r="QHQ267" s="405"/>
      <c r="QHR267" s="277"/>
      <c r="QHS267" s="277"/>
      <c r="QHT267" s="277"/>
      <c r="QHU267" s="277"/>
      <c r="QHV267" s="277"/>
      <c r="QHW267" s="277"/>
      <c r="QHX267" s="277"/>
      <c r="QHY267" s="277"/>
      <c r="QHZ267" s="402"/>
      <c r="QIA267" s="404"/>
      <c r="QIB267" s="49"/>
      <c r="QIC267" s="49"/>
      <c r="QID267" s="49"/>
      <c r="QIE267" s="99"/>
      <c r="QIF267" s="98"/>
      <c r="QIG267" s="49"/>
      <c r="QIH267" s="405"/>
      <c r="QII267" s="405"/>
      <c r="QIJ267" s="277"/>
      <c r="QIK267" s="277"/>
      <c r="QIL267" s="277"/>
      <c r="QIM267" s="277"/>
      <c r="QIN267" s="277"/>
      <c r="QIO267" s="277"/>
      <c r="QIP267" s="277"/>
      <c r="QIQ267" s="277"/>
      <c r="QIR267" s="402"/>
      <c r="QIS267" s="404"/>
      <c r="QIT267" s="49"/>
      <c r="QIU267" s="49"/>
      <c r="QIV267" s="49"/>
      <c r="QIW267" s="99"/>
      <c r="QIX267" s="98"/>
      <c r="QIY267" s="49"/>
      <c r="QIZ267" s="405"/>
      <c r="QJA267" s="405"/>
      <c r="QJB267" s="277"/>
      <c r="QJC267" s="277"/>
      <c r="QJD267" s="277"/>
      <c r="QJE267" s="277"/>
      <c r="QJF267" s="277"/>
      <c r="QJG267" s="277"/>
      <c r="QJH267" s="277"/>
      <c r="QJI267" s="277"/>
      <c r="QJJ267" s="402"/>
      <c r="QJK267" s="404"/>
      <c r="QJL267" s="49"/>
      <c r="QJM267" s="49"/>
      <c r="QJN267" s="49"/>
      <c r="QJO267" s="99"/>
      <c r="QJP267" s="98"/>
      <c r="QJQ267" s="49"/>
      <c r="QJR267" s="405"/>
      <c r="QJS267" s="405"/>
      <c r="QJT267" s="277"/>
      <c r="QJU267" s="277"/>
      <c r="QJV267" s="277"/>
      <c r="QJW267" s="277"/>
      <c r="QJX267" s="277"/>
      <c r="QJY267" s="277"/>
      <c r="QJZ267" s="277"/>
      <c r="QKA267" s="277"/>
      <c r="QKB267" s="402"/>
      <c r="QKC267" s="404"/>
      <c r="QKD267" s="49"/>
      <c r="QKE267" s="49"/>
      <c r="QKF267" s="49"/>
      <c r="QKG267" s="99"/>
      <c r="QKH267" s="98"/>
      <c r="QKI267" s="49"/>
      <c r="QKJ267" s="405"/>
      <c r="QKK267" s="405"/>
      <c r="QKL267" s="277"/>
      <c r="QKM267" s="277"/>
      <c r="QKN267" s="277"/>
      <c r="QKO267" s="277"/>
      <c r="QKP267" s="277"/>
      <c r="QKQ267" s="277"/>
      <c r="QKR267" s="277"/>
      <c r="QKS267" s="277"/>
      <c r="QKT267" s="402"/>
      <c r="QKU267" s="404"/>
      <c r="QKV267" s="49"/>
      <c r="QKW267" s="49"/>
      <c r="QKX267" s="49"/>
      <c r="QKY267" s="99"/>
      <c r="QKZ267" s="98"/>
      <c r="QLA267" s="49"/>
      <c r="QLB267" s="405"/>
      <c r="QLC267" s="405"/>
      <c r="QLD267" s="277"/>
      <c r="QLE267" s="277"/>
      <c r="QLF267" s="277"/>
      <c r="QLG267" s="277"/>
      <c r="QLH267" s="277"/>
      <c r="QLI267" s="277"/>
      <c r="QLJ267" s="277"/>
      <c r="QLK267" s="277"/>
      <c r="QLL267" s="402"/>
      <c r="QLM267" s="404"/>
      <c r="QLN267" s="49"/>
      <c r="QLO267" s="49"/>
      <c r="QLP267" s="49"/>
      <c r="QLQ267" s="99"/>
      <c r="QLR267" s="98"/>
      <c r="QLS267" s="49"/>
      <c r="QLT267" s="405"/>
      <c r="QLU267" s="405"/>
      <c r="QLV267" s="277"/>
      <c r="QLW267" s="277"/>
      <c r="QLX267" s="277"/>
      <c r="QLY267" s="277"/>
      <c r="QLZ267" s="277"/>
      <c r="QMA267" s="277"/>
      <c r="QMB267" s="277"/>
      <c r="QMC267" s="277"/>
      <c r="QMD267" s="402"/>
      <c r="QME267" s="404"/>
      <c r="QMF267" s="49"/>
      <c r="QMG267" s="49"/>
      <c r="QMH267" s="49"/>
      <c r="QMI267" s="99"/>
      <c r="QMJ267" s="98"/>
      <c r="QMK267" s="49"/>
      <c r="QML267" s="405"/>
      <c r="QMM267" s="405"/>
      <c r="QMN267" s="277"/>
      <c r="QMO267" s="277"/>
      <c r="QMP267" s="277"/>
      <c r="QMQ267" s="277"/>
      <c r="QMR267" s="277"/>
      <c r="QMS267" s="277"/>
      <c r="QMT267" s="277"/>
      <c r="QMU267" s="277"/>
      <c r="QMV267" s="402"/>
      <c r="QMW267" s="404"/>
      <c r="QMX267" s="49"/>
      <c r="QMY267" s="49"/>
      <c r="QMZ267" s="49"/>
      <c r="QNA267" s="99"/>
      <c r="QNB267" s="98"/>
      <c r="QNC267" s="49"/>
      <c r="QND267" s="405"/>
      <c r="QNE267" s="405"/>
      <c r="QNF267" s="277"/>
      <c r="QNG267" s="277"/>
      <c r="QNH267" s="277"/>
      <c r="QNI267" s="277"/>
      <c r="QNJ267" s="277"/>
      <c r="QNK267" s="277"/>
      <c r="QNL267" s="277"/>
      <c r="QNM267" s="277"/>
      <c r="QNN267" s="402"/>
      <c r="QNO267" s="404"/>
      <c r="QNP267" s="49"/>
      <c r="QNQ267" s="49"/>
      <c r="QNR267" s="49"/>
      <c r="QNS267" s="99"/>
      <c r="QNT267" s="98"/>
      <c r="QNU267" s="49"/>
      <c r="QNV267" s="405"/>
      <c r="QNW267" s="405"/>
      <c r="QNX267" s="277"/>
      <c r="QNY267" s="277"/>
      <c r="QNZ267" s="277"/>
      <c r="QOA267" s="277"/>
      <c r="QOB267" s="277"/>
      <c r="QOC267" s="277"/>
      <c r="QOD267" s="277"/>
      <c r="QOE267" s="277"/>
      <c r="QOF267" s="402"/>
      <c r="QOG267" s="404"/>
      <c r="QOH267" s="49"/>
      <c r="QOI267" s="49"/>
      <c r="QOJ267" s="49"/>
      <c r="QOK267" s="99"/>
      <c r="QOL267" s="98"/>
      <c r="QOM267" s="49"/>
      <c r="QON267" s="405"/>
      <c r="QOO267" s="405"/>
      <c r="QOP267" s="277"/>
      <c r="QOQ267" s="277"/>
      <c r="QOR267" s="277"/>
      <c r="QOS267" s="277"/>
      <c r="QOT267" s="277"/>
      <c r="QOU267" s="277"/>
      <c r="QOV267" s="277"/>
      <c r="QOW267" s="277"/>
      <c r="QOX267" s="402"/>
      <c r="QOY267" s="404"/>
      <c r="QOZ267" s="49"/>
      <c r="QPA267" s="49"/>
      <c r="QPB267" s="49"/>
      <c r="QPC267" s="99"/>
      <c r="QPD267" s="98"/>
      <c r="QPE267" s="49"/>
      <c r="QPF267" s="405"/>
      <c r="QPG267" s="405"/>
      <c r="QPH267" s="277"/>
      <c r="QPI267" s="277"/>
      <c r="QPJ267" s="277"/>
      <c r="QPK267" s="277"/>
      <c r="QPL267" s="277"/>
      <c r="QPM267" s="277"/>
      <c r="QPN267" s="277"/>
      <c r="QPO267" s="277"/>
      <c r="QPP267" s="402"/>
      <c r="QPQ267" s="404"/>
      <c r="QPR267" s="49"/>
      <c r="QPS267" s="49"/>
      <c r="QPT267" s="49"/>
      <c r="QPU267" s="99"/>
      <c r="QPV267" s="98"/>
      <c r="QPW267" s="49"/>
      <c r="QPX267" s="405"/>
      <c r="QPY267" s="405"/>
      <c r="QPZ267" s="277"/>
      <c r="QQA267" s="277"/>
      <c r="QQB267" s="277"/>
      <c r="QQC267" s="277"/>
      <c r="QQD267" s="277"/>
      <c r="QQE267" s="277"/>
      <c r="QQF267" s="277"/>
      <c r="QQG267" s="277"/>
      <c r="QQH267" s="402"/>
      <c r="QQI267" s="404"/>
      <c r="QQJ267" s="49"/>
      <c r="QQK267" s="49"/>
      <c r="QQL267" s="49"/>
      <c r="QQM267" s="99"/>
      <c r="QQN267" s="98"/>
      <c r="QQO267" s="49"/>
      <c r="QQP267" s="405"/>
      <c r="QQQ267" s="405"/>
      <c r="QQR267" s="277"/>
      <c r="QQS267" s="277"/>
      <c r="QQT267" s="277"/>
      <c r="QQU267" s="277"/>
      <c r="QQV267" s="277"/>
      <c r="QQW267" s="277"/>
      <c r="QQX267" s="277"/>
      <c r="QQY267" s="277"/>
      <c r="QQZ267" s="402"/>
      <c r="QRA267" s="404"/>
      <c r="QRB267" s="49"/>
      <c r="QRC267" s="49"/>
      <c r="QRD267" s="49"/>
      <c r="QRE267" s="99"/>
      <c r="QRF267" s="98"/>
      <c r="QRG267" s="49"/>
      <c r="QRH267" s="405"/>
      <c r="QRI267" s="405"/>
      <c r="QRJ267" s="277"/>
      <c r="QRK267" s="277"/>
      <c r="QRL267" s="277"/>
      <c r="QRM267" s="277"/>
      <c r="QRN267" s="277"/>
      <c r="QRO267" s="277"/>
      <c r="QRP267" s="277"/>
      <c r="QRQ267" s="277"/>
      <c r="QRR267" s="402"/>
      <c r="QRS267" s="404"/>
      <c r="QRT267" s="49"/>
      <c r="QRU267" s="49"/>
      <c r="QRV267" s="49"/>
      <c r="QRW267" s="99"/>
      <c r="QRX267" s="98"/>
      <c r="QRY267" s="49"/>
      <c r="QRZ267" s="405"/>
      <c r="QSA267" s="405"/>
      <c r="QSB267" s="277"/>
      <c r="QSC267" s="277"/>
      <c r="QSD267" s="277"/>
      <c r="QSE267" s="277"/>
      <c r="QSF267" s="277"/>
      <c r="QSG267" s="277"/>
      <c r="QSH267" s="277"/>
      <c r="QSI267" s="277"/>
      <c r="QSJ267" s="402"/>
      <c r="QSK267" s="404"/>
      <c r="QSL267" s="49"/>
      <c r="QSM267" s="49"/>
      <c r="QSN267" s="49"/>
      <c r="QSO267" s="99"/>
      <c r="QSP267" s="98"/>
      <c r="QSQ267" s="49"/>
      <c r="QSR267" s="405"/>
      <c r="QSS267" s="405"/>
      <c r="QST267" s="277"/>
      <c r="QSU267" s="277"/>
      <c r="QSV267" s="277"/>
      <c r="QSW267" s="277"/>
      <c r="QSX267" s="277"/>
      <c r="QSY267" s="277"/>
      <c r="QSZ267" s="277"/>
      <c r="QTA267" s="277"/>
      <c r="QTB267" s="402"/>
      <c r="QTC267" s="404"/>
      <c r="QTD267" s="49"/>
      <c r="QTE267" s="49"/>
      <c r="QTF267" s="49"/>
      <c r="QTG267" s="99"/>
      <c r="QTH267" s="98"/>
      <c r="QTI267" s="49"/>
      <c r="QTJ267" s="405"/>
      <c r="QTK267" s="405"/>
      <c r="QTL267" s="277"/>
      <c r="QTM267" s="277"/>
      <c r="QTN267" s="277"/>
      <c r="QTO267" s="277"/>
      <c r="QTP267" s="277"/>
      <c r="QTQ267" s="277"/>
      <c r="QTR267" s="277"/>
      <c r="QTS267" s="277"/>
      <c r="QTT267" s="402"/>
      <c r="QTU267" s="404"/>
      <c r="QTV267" s="49"/>
      <c r="QTW267" s="49"/>
      <c r="QTX267" s="49"/>
      <c r="QTY267" s="99"/>
      <c r="QTZ267" s="98"/>
      <c r="QUA267" s="49"/>
      <c r="QUB267" s="405"/>
      <c r="QUC267" s="405"/>
      <c r="QUD267" s="277"/>
      <c r="QUE267" s="277"/>
      <c r="QUF267" s="277"/>
      <c r="QUG267" s="277"/>
      <c r="QUH267" s="277"/>
      <c r="QUI267" s="277"/>
      <c r="QUJ267" s="277"/>
      <c r="QUK267" s="277"/>
      <c r="QUL267" s="402"/>
      <c r="QUM267" s="404"/>
      <c r="QUN267" s="49"/>
      <c r="QUO267" s="49"/>
      <c r="QUP267" s="49"/>
      <c r="QUQ267" s="99"/>
      <c r="QUR267" s="98"/>
      <c r="QUS267" s="49"/>
      <c r="QUT267" s="405"/>
      <c r="QUU267" s="405"/>
      <c r="QUV267" s="277"/>
      <c r="QUW267" s="277"/>
      <c r="QUX267" s="277"/>
      <c r="QUY267" s="277"/>
      <c r="QUZ267" s="277"/>
      <c r="QVA267" s="277"/>
      <c r="QVB267" s="277"/>
      <c r="QVC267" s="277"/>
      <c r="QVD267" s="402"/>
      <c r="QVE267" s="404"/>
      <c r="QVF267" s="49"/>
      <c r="QVG267" s="49"/>
      <c r="QVH267" s="49"/>
      <c r="QVI267" s="99"/>
      <c r="QVJ267" s="98"/>
      <c r="QVK267" s="49"/>
      <c r="QVL267" s="405"/>
      <c r="QVM267" s="405"/>
      <c r="QVN267" s="277"/>
      <c r="QVO267" s="277"/>
      <c r="QVP267" s="277"/>
      <c r="QVQ267" s="277"/>
      <c r="QVR267" s="277"/>
      <c r="QVS267" s="277"/>
      <c r="QVT267" s="277"/>
      <c r="QVU267" s="277"/>
      <c r="QVV267" s="402"/>
      <c r="QVW267" s="404"/>
      <c r="QVX267" s="49"/>
      <c r="QVY267" s="49"/>
      <c r="QVZ267" s="49"/>
      <c r="QWA267" s="99"/>
      <c r="QWB267" s="98"/>
      <c r="QWC267" s="49"/>
      <c r="QWD267" s="405"/>
      <c r="QWE267" s="405"/>
      <c r="QWF267" s="277"/>
      <c r="QWG267" s="277"/>
      <c r="QWH267" s="277"/>
      <c r="QWI267" s="277"/>
      <c r="QWJ267" s="277"/>
      <c r="QWK267" s="277"/>
      <c r="QWL267" s="277"/>
      <c r="QWM267" s="277"/>
      <c r="QWN267" s="402"/>
      <c r="QWO267" s="404"/>
      <c r="QWP267" s="49"/>
      <c r="QWQ267" s="49"/>
      <c r="QWR267" s="49"/>
      <c r="QWS267" s="99"/>
      <c r="QWT267" s="98"/>
      <c r="QWU267" s="49"/>
      <c r="QWV267" s="405"/>
      <c r="QWW267" s="405"/>
      <c r="QWX267" s="277"/>
      <c r="QWY267" s="277"/>
      <c r="QWZ267" s="277"/>
      <c r="QXA267" s="277"/>
      <c r="QXB267" s="277"/>
      <c r="QXC267" s="277"/>
      <c r="QXD267" s="277"/>
      <c r="QXE267" s="277"/>
      <c r="QXF267" s="402"/>
      <c r="QXG267" s="404"/>
      <c r="QXH267" s="49"/>
      <c r="QXI267" s="49"/>
      <c r="QXJ267" s="49"/>
      <c r="QXK267" s="99"/>
      <c r="QXL267" s="98"/>
      <c r="QXM267" s="49"/>
      <c r="QXN267" s="405"/>
      <c r="QXO267" s="405"/>
      <c r="QXP267" s="277"/>
      <c r="QXQ267" s="277"/>
      <c r="QXR267" s="277"/>
      <c r="QXS267" s="277"/>
      <c r="QXT267" s="277"/>
      <c r="QXU267" s="277"/>
      <c r="QXV267" s="277"/>
      <c r="QXW267" s="277"/>
      <c r="QXX267" s="402"/>
      <c r="QXY267" s="404"/>
      <c r="QXZ267" s="49"/>
      <c r="QYA267" s="49"/>
      <c r="QYB267" s="49"/>
      <c r="QYC267" s="99"/>
      <c r="QYD267" s="98"/>
      <c r="QYE267" s="49"/>
      <c r="QYF267" s="405"/>
      <c r="QYG267" s="405"/>
      <c r="QYH267" s="277"/>
      <c r="QYI267" s="277"/>
      <c r="QYJ267" s="277"/>
      <c r="QYK267" s="277"/>
      <c r="QYL267" s="277"/>
      <c r="QYM267" s="277"/>
      <c r="QYN267" s="277"/>
      <c r="QYO267" s="277"/>
      <c r="QYP267" s="402"/>
      <c r="QYQ267" s="404"/>
      <c r="QYR267" s="49"/>
      <c r="QYS267" s="49"/>
      <c r="QYT267" s="49"/>
      <c r="QYU267" s="99"/>
      <c r="QYV267" s="98"/>
      <c r="QYW267" s="49"/>
      <c r="QYX267" s="405"/>
      <c r="QYY267" s="405"/>
      <c r="QYZ267" s="277"/>
      <c r="QZA267" s="277"/>
      <c r="QZB267" s="277"/>
      <c r="QZC267" s="277"/>
      <c r="QZD267" s="277"/>
      <c r="QZE267" s="277"/>
      <c r="QZF267" s="277"/>
      <c r="QZG267" s="277"/>
      <c r="QZH267" s="402"/>
      <c r="QZI267" s="404"/>
      <c r="QZJ267" s="49"/>
      <c r="QZK267" s="49"/>
      <c r="QZL267" s="49"/>
      <c r="QZM267" s="99"/>
      <c r="QZN267" s="98"/>
      <c r="QZO267" s="49"/>
      <c r="QZP267" s="405"/>
      <c r="QZQ267" s="405"/>
      <c r="QZR267" s="277"/>
      <c r="QZS267" s="277"/>
      <c r="QZT267" s="277"/>
      <c r="QZU267" s="277"/>
      <c r="QZV267" s="277"/>
      <c r="QZW267" s="277"/>
      <c r="QZX267" s="277"/>
      <c r="QZY267" s="277"/>
      <c r="QZZ267" s="402"/>
      <c r="RAA267" s="404"/>
      <c r="RAB267" s="49"/>
      <c r="RAC267" s="49"/>
      <c r="RAD267" s="49"/>
      <c r="RAE267" s="99"/>
      <c r="RAF267" s="98"/>
      <c r="RAG267" s="49"/>
      <c r="RAH267" s="405"/>
      <c r="RAI267" s="405"/>
      <c r="RAJ267" s="277"/>
      <c r="RAK267" s="277"/>
      <c r="RAL267" s="277"/>
      <c r="RAM267" s="277"/>
      <c r="RAN267" s="277"/>
      <c r="RAO267" s="277"/>
      <c r="RAP267" s="277"/>
      <c r="RAQ267" s="277"/>
      <c r="RAR267" s="402"/>
      <c r="RAS267" s="404"/>
      <c r="RAT267" s="49"/>
      <c r="RAU267" s="49"/>
      <c r="RAV267" s="49"/>
      <c r="RAW267" s="99"/>
      <c r="RAX267" s="98"/>
      <c r="RAY267" s="49"/>
      <c r="RAZ267" s="405"/>
      <c r="RBA267" s="405"/>
      <c r="RBB267" s="277"/>
      <c r="RBC267" s="277"/>
      <c r="RBD267" s="277"/>
      <c r="RBE267" s="277"/>
      <c r="RBF267" s="277"/>
      <c r="RBG267" s="277"/>
      <c r="RBH267" s="277"/>
      <c r="RBI267" s="277"/>
      <c r="RBJ267" s="402"/>
      <c r="RBK267" s="404"/>
      <c r="RBL267" s="49"/>
      <c r="RBM267" s="49"/>
      <c r="RBN267" s="49"/>
      <c r="RBO267" s="99"/>
      <c r="RBP267" s="98"/>
      <c r="RBQ267" s="49"/>
      <c r="RBR267" s="405"/>
      <c r="RBS267" s="405"/>
      <c r="RBT267" s="277"/>
      <c r="RBU267" s="277"/>
      <c r="RBV267" s="277"/>
      <c r="RBW267" s="277"/>
      <c r="RBX267" s="277"/>
      <c r="RBY267" s="277"/>
      <c r="RBZ267" s="277"/>
      <c r="RCA267" s="277"/>
      <c r="RCB267" s="402"/>
      <c r="RCC267" s="404"/>
      <c r="RCD267" s="49"/>
      <c r="RCE267" s="49"/>
      <c r="RCF267" s="49"/>
      <c r="RCG267" s="99"/>
      <c r="RCH267" s="98"/>
      <c r="RCI267" s="49"/>
      <c r="RCJ267" s="405"/>
      <c r="RCK267" s="405"/>
      <c r="RCL267" s="277"/>
      <c r="RCM267" s="277"/>
      <c r="RCN267" s="277"/>
      <c r="RCO267" s="277"/>
      <c r="RCP267" s="277"/>
      <c r="RCQ267" s="277"/>
      <c r="RCR267" s="277"/>
      <c r="RCS267" s="277"/>
      <c r="RCT267" s="402"/>
      <c r="RCU267" s="404"/>
      <c r="RCV267" s="49"/>
      <c r="RCW267" s="49"/>
      <c r="RCX267" s="49"/>
      <c r="RCY267" s="99"/>
      <c r="RCZ267" s="98"/>
      <c r="RDA267" s="49"/>
      <c r="RDB267" s="405"/>
      <c r="RDC267" s="405"/>
      <c r="RDD267" s="277"/>
      <c r="RDE267" s="277"/>
      <c r="RDF267" s="277"/>
      <c r="RDG267" s="277"/>
      <c r="RDH267" s="277"/>
      <c r="RDI267" s="277"/>
      <c r="RDJ267" s="277"/>
      <c r="RDK267" s="277"/>
      <c r="RDL267" s="402"/>
      <c r="RDM267" s="404"/>
      <c r="RDN267" s="49"/>
      <c r="RDO267" s="49"/>
      <c r="RDP267" s="49"/>
      <c r="RDQ267" s="99"/>
      <c r="RDR267" s="98"/>
      <c r="RDS267" s="49"/>
      <c r="RDT267" s="405"/>
      <c r="RDU267" s="405"/>
      <c r="RDV267" s="277"/>
      <c r="RDW267" s="277"/>
      <c r="RDX267" s="277"/>
      <c r="RDY267" s="277"/>
      <c r="RDZ267" s="277"/>
      <c r="REA267" s="277"/>
      <c r="REB267" s="277"/>
      <c r="REC267" s="277"/>
      <c r="RED267" s="402"/>
      <c r="REE267" s="404"/>
      <c r="REF267" s="49"/>
      <c r="REG267" s="49"/>
      <c r="REH267" s="49"/>
      <c r="REI267" s="99"/>
      <c r="REJ267" s="98"/>
      <c r="REK267" s="49"/>
      <c r="REL267" s="405"/>
      <c r="REM267" s="405"/>
      <c r="REN267" s="277"/>
      <c r="REO267" s="277"/>
      <c r="REP267" s="277"/>
      <c r="REQ267" s="277"/>
      <c r="RER267" s="277"/>
      <c r="RES267" s="277"/>
      <c r="RET267" s="277"/>
      <c r="REU267" s="277"/>
      <c r="REV267" s="402"/>
      <c r="REW267" s="404"/>
      <c r="REX267" s="49"/>
      <c r="REY267" s="49"/>
      <c r="REZ267" s="49"/>
      <c r="RFA267" s="99"/>
      <c r="RFB267" s="98"/>
      <c r="RFC267" s="49"/>
      <c r="RFD267" s="405"/>
      <c r="RFE267" s="405"/>
      <c r="RFF267" s="277"/>
      <c r="RFG267" s="277"/>
      <c r="RFH267" s="277"/>
      <c r="RFI267" s="277"/>
      <c r="RFJ267" s="277"/>
      <c r="RFK267" s="277"/>
      <c r="RFL267" s="277"/>
      <c r="RFM267" s="277"/>
      <c r="RFN267" s="402"/>
      <c r="RFO267" s="404"/>
      <c r="RFP267" s="49"/>
      <c r="RFQ267" s="49"/>
      <c r="RFR267" s="49"/>
      <c r="RFS267" s="99"/>
      <c r="RFT267" s="98"/>
      <c r="RFU267" s="49"/>
      <c r="RFV267" s="405"/>
      <c r="RFW267" s="405"/>
      <c r="RFX267" s="277"/>
      <c r="RFY267" s="277"/>
      <c r="RFZ267" s="277"/>
      <c r="RGA267" s="277"/>
      <c r="RGB267" s="277"/>
      <c r="RGC267" s="277"/>
      <c r="RGD267" s="277"/>
      <c r="RGE267" s="277"/>
      <c r="RGF267" s="402"/>
      <c r="RGG267" s="404"/>
      <c r="RGH267" s="49"/>
      <c r="RGI267" s="49"/>
      <c r="RGJ267" s="49"/>
      <c r="RGK267" s="99"/>
      <c r="RGL267" s="98"/>
      <c r="RGM267" s="49"/>
      <c r="RGN267" s="405"/>
      <c r="RGO267" s="405"/>
      <c r="RGP267" s="277"/>
      <c r="RGQ267" s="277"/>
      <c r="RGR267" s="277"/>
      <c r="RGS267" s="277"/>
      <c r="RGT267" s="277"/>
      <c r="RGU267" s="277"/>
      <c r="RGV267" s="277"/>
      <c r="RGW267" s="277"/>
      <c r="RGX267" s="402"/>
      <c r="RGY267" s="404"/>
      <c r="RGZ267" s="49"/>
      <c r="RHA267" s="49"/>
      <c r="RHB267" s="49"/>
      <c r="RHC267" s="99"/>
      <c r="RHD267" s="98"/>
      <c r="RHE267" s="49"/>
      <c r="RHF267" s="405"/>
      <c r="RHG267" s="405"/>
      <c r="RHH267" s="277"/>
      <c r="RHI267" s="277"/>
      <c r="RHJ267" s="277"/>
      <c r="RHK267" s="277"/>
      <c r="RHL267" s="277"/>
      <c r="RHM267" s="277"/>
      <c r="RHN267" s="277"/>
      <c r="RHO267" s="277"/>
      <c r="RHP267" s="402"/>
      <c r="RHQ267" s="404"/>
      <c r="RHR267" s="49"/>
      <c r="RHS267" s="49"/>
      <c r="RHT267" s="49"/>
      <c r="RHU267" s="99"/>
      <c r="RHV267" s="98"/>
      <c r="RHW267" s="49"/>
      <c r="RHX267" s="405"/>
      <c r="RHY267" s="405"/>
      <c r="RHZ267" s="277"/>
      <c r="RIA267" s="277"/>
      <c r="RIB267" s="277"/>
      <c r="RIC267" s="277"/>
      <c r="RID267" s="277"/>
      <c r="RIE267" s="277"/>
      <c r="RIF267" s="277"/>
      <c r="RIG267" s="277"/>
      <c r="RIH267" s="402"/>
      <c r="RII267" s="404"/>
      <c r="RIJ267" s="49"/>
      <c r="RIK267" s="49"/>
      <c r="RIL267" s="49"/>
      <c r="RIM267" s="99"/>
      <c r="RIN267" s="98"/>
      <c r="RIO267" s="49"/>
      <c r="RIP267" s="405"/>
      <c r="RIQ267" s="405"/>
      <c r="RIR267" s="277"/>
      <c r="RIS267" s="277"/>
      <c r="RIT267" s="277"/>
      <c r="RIU267" s="277"/>
      <c r="RIV267" s="277"/>
      <c r="RIW267" s="277"/>
      <c r="RIX267" s="277"/>
      <c r="RIY267" s="277"/>
      <c r="RIZ267" s="402"/>
      <c r="RJA267" s="404"/>
      <c r="RJB267" s="49"/>
      <c r="RJC267" s="49"/>
      <c r="RJD267" s="49"/>
      <c r="RJE267" s="99"/>
      <c r="RJF267" s="98"/>
      <c r="RJG267" s="49"/>
      <c r="RJH267" s="405"/>
      <c r="RJI267" s="405"/>
      <c r="RJJ267" s="277"/>
      <c r="RJK267" s="277"/>
      <c r="RJL267" s="277"/>
      <c r="RJM267" s="277"/>
      <c r="RJN267" s="277"/>
      <c r="RJO267" s="277"/>
      <c r="RJP267" s="277"/>
      <c r="RJQ267" s="277"/>
      <c r="RJR267" s="402"/>
      <c r="RJS267" s="404"/>
      <c r="RJT267" s="49"/>
      <c r="RJU267" s="49"/>
      <c r="RJV267" s="49"/>
      <c r="RJW267" s="99"/>
      <c r="RJX267" s="98"/>
      <c r="RJY267" s="49"/>
      <c r="RJZ267" s="405"/>
      <c r="RKA267" s="405"/>
      <c r="RKB267" s="277"/>
      <c r="RKC267" s="277"/>
      <c r="RKD267" s="277"/>
      <c r="RKE267" s="277"/>
      <c r="RKF267" s="277"/>
      <c r="RKG267" s="277"/>
      <c r="RKH267" s="277"/>
      <c r="RKI267" s="277"/>
      <c r="RKJ267" s="402"/>
      <c r="RKK267" s="404"/>
      <c r="RKL267" s="49"/>
      <c r="RKM267" s="49"/>
      <c r="RKN267" s="49"/>
      <c r="RKO267" s="99"/>
      <c r="RKP267" s="98"/>
      <c r="RKQ267" s="49"/>
      <c r="RKR267" s="405"/>
      <c r="RKS267" s="405"/>
      <c r="RKT267" s="277"/>
      <c r="RKU267" s="277"/>
      <c r="RKV267" s="277"/>
      <c r="RKW267" s="277"/>
      <c r="RKX267" s="277"/>
      <c r="RKY267" s="277"/>
      <c r="RKZ267" s="277"/>
      <c r="RLA267" s="277"/>
      <c r="RLB267" s="402"/>
      <c r="RLC267" s="404"/>
      <c r="RLD267" s="49"/>
      <c r="RLE267" s="49"/>
      <c r="RLF267" s="49"/>
      <c r="RLG267" s="99"/>
      <c r="RLH267" s="98"/>
      <c r="RLI267" s="49"/>
      <c r="RLJ267" s="405"/>
      <c r="RLK267" s="405"/>
      <c r="RLL267" s="277"/>
      <c r="RLM267" s="277"/>
      <c r="RLN267" s="277"/>
      <c r="RLO267" s="277"/>
      <c r="RLP267" s="277"/>
      <c r="RLQ267" s="277"/>
      <c r="RLR267" s="277"/>
      <c r="RLS267" s="277"/>
      <c r="RLT267" s="402"/>
      <c r="RLU267" s="404"/>
      <c r="RLV267" s="49"/>
      <c r="RLW267" s="49"/>
      <c r="RLX267" s="49"/>
      <c r="RLY267" s="99"/>
      <c r="RLZ267" s="98"/>
      <c r="RMA267" s="49"/>
      <c r="RMB267" s="405"/>
      <c r="RMC267" s="405"/>
      <c r="RMD267" s="277"/>
      <c r="RME267" s="277"/>
      <c r="RMF267" s="277"/>
      <c r="RMG267" s="277"/>
      <c r="RMH267" s="277"/>
      <c r="RMI267" s="277"/>
      <c r="RMJ267" s="277"/>
      <c r="RMK267" s="277"/>
      <c r="RML267" s="402"/>
      <c r="RMM267" s="404"/>
      <c r="RMN267" s="49"/>
      <c r="RMO267" s="49"/>
      <c r="RMP267" s="49"/>
      <c r="RMQ267" s="99"/>
      <c r="RMR267" s="98"/>
      <c r="RMS267" s="49"/>
      <c r="RMT267" s="405"/>
      <c r="RMU267" s="405"/>
      <c r="RMV267" s="277"/>
      <c r="RMW267" s="277"/>
      <c r="RMX267" s="277"/>
      <c r="RMY267" s="277"/>
      <c r="RMZ267" s="277"/>
      <c r="RNA267" s="277"/>
      <c r="RNB267" s="277"/>
      <c r="RNC267" s="277"/>
      <c r="RND267" s="402"/>
      <c r="RNE267" s="404"/>
      <c r="RNF267" s="49"/>
      <c r="RNG267" s="49"/>
      <c r="RNH267" s="49"/>
      <c r="RNI267" s="99"/>
      <c r="RNJ267" s="98"/>
      <c r="RNK267" s="49"/>
      <c r="RNL267" s="405"/>
      <c r="RNM267" s="405"/>
      <c r="RNN267" s="277"/>
      <c r="RNO267" s="277"/>
      <c r="RNP267" s="277"/>
      <c r="RNQ267" s="277"/>
      <c r="RNR267" s="277"/>
      <c r="RNS267" s="277"/>
      <c r="RNT267" s="277"/>
      <c r="RNU267" s="277"/>
      <c r="RNV267" s="402"/>
      <c r="RNW267" s="404"/>
      <c r="RNX267" s="49"/>
      <c r="RNY267" s="49"/>
      <c r="RNZ267" s="49"/>
      <c r="ROA267" s="99"/>
      <c r="ROB267" s="98"/>
      <c r="ROC267" s="49"/>
      <c r="ROD267" s="405"/>
      <c r="ROE267" s="405"/>
      <c r="ROF267" s="277"/>
      <c r="ROG267" s="277"/>
      <c r="ROH267" s="277"/>
      <c r="ROI267" s="277"/>
      <c r="ROJ267" s="277"/>
      <c r="ROK267" s="277"/>
      <c r="ROL267" s="277"/>
      <c r="ROM267" s="277"/>
      <c r="RON267" s="402"/>
      <c r="ROO267" s="404"/>
      <c r="ROP267" s="49"/>
      <c r="ROQ267" s="49"/>
      <c r="ROR267" s="49"/>
      <c r="ROS267" s="99"/>
      <c r="ROT267" s="98"/>
      <c r="ROU267" s="49"/>
      <c r="ROV267" s="405"/>
      <c r="ROW267" s="405"/>
      <c r="ROX267" s="277"/>
      <c r="ROY267" s="277"/>
      <c r="ROZ267" s="277"/>
      <c r="RPA267" s="277"/>
      <c r="RPB267" s="277"/>
      <c r="RPC267" s="277"/>
      <c r="RPD267" s="277"/>
      <c r="RPE267" s="277"/>
      <c r="RPF267" s="402"/>
      <c r="RPG267" s="404"/>
      <c r="RPH267" s="49"/>
      <c r="RPI267" s="49"/>
      <c r="RPJ267" s="49"/>
      <c r="RPK267" s="99"/>
      <c r="RPL267" s="98"/>
      <c r="RPM267" s="49"/>
      <c r="RPN267" s="405"/>
      <c r="RPO267" s="405"/>
      <c r="RPP267" s="277"/>
      <c r="RPQ267" s="277"/>
      <c r="RPR267" s="277"/>
      <c r="RPS267" s="277"/>
      <c r="RPT267" s="277"/>
      <c r="RPU267" s="277"/>
      <c r="RPV267" s="277"/>
      <c r="RPW267" s="277"/>
      <c r="RPX267" s="402"/>
      <c r="RPY267" s="404"/>
      <c r="RPZ267" s="49"/>
      <c r="RQA267" s="49"/>
      <c r="RQB267" s="49"/>
      <c r="RQC267" s="99"/>
      <c r="RQD267" s="98"/>
      <c r="RQE267" s="49"/>
      <c r="RQF267" s="405"/>
      <c r="RQG267" s="405"/>
      <c r="RQH267" s="277"/>
      <c r="RQI267" s="277"/>
      <c r="RQJ267" s="277"/>
      <c r="RQK267" s="277"/>
      <c r="RQL267" s="277"/>
      <c r="RQM267" s="277"/>
      <c r="RQN267" s="277"/>
      <c r="RQO267" s="277"/>
      <c r="RQP267" s="402"/>
      <c r="RQQ267" s="404"/>
      <c r="RQR267" s="49"/>
      <c r="RQS267" s="49"/>
      <c r="RQT267" s="49"/>
      <c r="RQU267" s="99"/>
      <c r="RQV267" s="98"/>
      <c r="RQW267" s="49"/>
      <c r="RQX267" s="405"/>
      <c r="RQY267" s="405"/>
      <c r="RQZ267" s="277"/>
      <c r="RRA267" s="277"/>
      <c r="RRB267" s="277"/>
      <c r="RRC267" s="277"/>
      <c r="RRD267" s="277"/>
      <c r="RRE267" s="277"/>
      <c r="RRF267" s="277"/>
      <c r="RRG267" s="277"/>
      <c r="RRH267" s="402"/>
      <c r="RRI267" s="404"/>
      <c r="RRJ267" s="49"/>
      <c r="RRK267" s="49"/>
      <c r="RRL267" s="49"/>
      <c r="RRM267" s="99"/>
      <c r="RRN267" s="98"/>
      <c r="RRO267" s="49"/>
      <c r="RRP267" s="405"/>
      <c r="RRQ267" s="405"/>
      <c r="RRR267" s="277"/>
      <c r="RRS267" s="277"/>
      <c r="RRT267" s="277"/>
      <c r="RRU267" s="277"/>
      <c r="RRV267" s="277"/>
      <c r="RRW267" s="277"/>
      <c r="RRX267" s="277"/>
      <c r="RRY267" s="277"/>
      <c r="RRZ267" s="402"/>
      <c r="RSA267" s="404"/>
      <c r="RSB267" s="49"/>
      <c r="RSC267" s="49"/>
      <c r="RSD267" s="49"/>
      <c r="RSE267" s="99"/>
      <c r="RSF267" s="98"/>
      <c r="RSG267" s="49"/>
      <c r="RSH267" s="405"/>
      <c r="RSI267" s="405"/>
      <c r="RSJ267" s="277"/>
      <c r="RSK267" s="277"/>
      <c r="RSL267" s="277"/>
      <c r="RSM267" s="277"/>
      <c r="RSN267" s="277"/>
      <c r="RSO267" s="277"/>
      <c r="RSP267" s="277"/>
      <c r="RSQ267" s="277"/>
      <c r="RSR267" s="402"/>
      <c r="RSS267" s="404"/>
      <c r="RST267" s="49"/>
      <c r="RSU267" s="49"/>
      <c r="RSV267" s="49"/>
      <c r="RSW267" s="99"/>
      <c r="RSX267" s="98"/>
      <c r="RSY267" s="49"/>
      <c r="RSZ267" s="405"/>
      <c r="RTA267" s="405"/>
      <c r="RTB267" s="277"/>
      <c r="RTC267" s="277"/>
      <c r="RTD267" s="277"/>
      <c r="RTE267" s="277"/>
      <c r="RTF267" s="277"/>
      <c r="RTG267" s="277"/>
      <c r="RTH267" s="277"/>
      <c r="RTI267" s="277"/>
      <c r="RTJ267" s="402"/>
      <c r="RTK267" s="404"/>
      <c r="RTL267" s="49"/>
      <c r="RTM267" s="49"/>
      <c r="RTN267" s="49"/>
      <c r="RTO267" s="99"/>
      <c r="RTP267" s="98"/>
      <c r="RTQ267" s="49"/>
      <c r="RTR267" s="405"/>
      <c r="RTS267" s="405"/>
      <c r="RTT267" s="277"/>
      <c r="RTU267" s="277"/>
      <c r="RTV267" s="277"/>
      <c r="RTW267" s="277"/>
      <c r="RTX267" s="277"/>
      <c r="RTY267" s="277"/>
      <c r="RTZ267" s="277"/>
      <c r="RUA267" s="277"/>
      <c r="RUB267" s="402"/>
      <c r="RUC267" s="404"/>
      <c r="RUD267" s="49"/>
      <c r="RUE267" s="49"/>
      <c r="RUF267" s="49"/>
      <c r="RUG267" s="99"/>
      <c r="RUH267" s="98"/>
      <c r="RUI267" s="49"/>
      <c r="RUJ267" s="405"/>
      <c r="RUK267" s="405"/>
      <c r="RUL267" s="277"/>
      <c r="RUM267" s="277"/>
      <c r="RUN267" s="277"/>
      <c r="RUO267" s="277"/>
      <c r="RUP267" s="277"/>
      <c r="RUQ267" s="277"/>
      <c r="RUR267" s="277"/>
      <c r="RUS267" s="277"/>
      <c r="RUT267" s="402"/>
      <c r="RUU267" s="404"/>
      <c r="RUV267" s="49"/>
      <c r="RUW267" s="49"/>
      <c r="RUX267" s="49"/>
      <c r="RUY267" s="99"/>
      <c r="RUZ267" s="98"/>
      <c r="RVA267" s="49"/>
      <c r="RVB267" s="405"/>
      <c r="RVC267" s="405"/>
      <c r="RVD267" s="277"/>
      <c r="RVE267" s="277"/>
      <c r="RVF267" s="277"/>
      <c r="RVG267" s="277"/>
      <c r="RVH267" s="277"/>
      <c r="RVI267" s="277"/>
      <c r="RVJ267" s="277"/>
      <c r="RVK267" s="277"/>
      <c r="RVL267" s="402"/>
      <c r="RVM267" s="404"/>
      <c r="RVN267" s="49"/>
      <c r="RVO267" s="49"/>
      <c r="RVP267" s="49"/>
      <c r="RVQ267" s="99"/>
      <c r="RVR267" s="98"/>
      <c r="RVS267" s="49"/>
      <c r="RVT267" s="405"/>
      <c r="RVU267" s="405"/>
      <c r="RVV267" s="277"/>
      <c r="RVW267" s="277"/>
      <c r="RVX267" s="277"/>
      <c r="RVY267" s="277"/>
      <c r="RVZ267" s="277"/>
      <c r="RWA267" s="277"/>
      <c r="RWB267" s="277"/>
      <c r="RWC267" s="277"/>
      <c r="RWD267" s="402"/>
      <c r="RWE267" s="404"/>
      <c r="RWF267" s="49"/>
      <c r="RWG267" s="49"/>
      <c r="RWH267" s="49"/>
      <c r="RWI267" s="99"/>
      <c r="RWJ267" s="98"/>
      <c r="RWK267" s="49"/>
      <c r="RWL267" s="405"/>
      <c r="RWM267" s="405"/>
      <c r="RWN267" s="277"/>
      <c r="RWO267" s="277"/>
      <c r="RWP267" s="277"/>
      <c r="RWQ267" s="277"/>
      <c r="RWR267" s="277"/>
      <c r="RWS267" s="277"/>
      <c r="RWT267" s="277"/>
      <c r="RWU267" s="277"/>
      <c r="RWV267" s="402"/>
      <c r="RWW267" s="404"/>
      <c r="RWX267" s="49"/>
      <c r="RWY267" s="49"/>
      <c r="RWZ267" s="49"/>
      <c r="RXA267" s="99"/>
      <c r="RXB267" s="98"/>
      <c r="RXC267" s="49"/>
      <c r="RXD267" s="405"/>
      <c r="RXE267" s="405"/>
      <c r="RXF267" s="277"/>
      <c r="RXG267" s="277"/>
      <c r="RXH267" s="277"/>
      <c r="RXI267" s="277"/>
      <c r="RXJ267" s="277"/>
      <c r="RXK267" s="277"/>
      <c r="RXL267" s="277"/>
      <c r="RXM267" s="277"/>
      <c r="RXN267" s="402"/>
      <c r="RXO267" s="404"/>
      <c r="RXP267" s="49"/>
      <c r="RXQ267" s="49"/>
      <c r="RXR267" s="49"/>
      <c r="RXS267" s="99"/>
      <c r="RXT267" s="98"/>
      <c r="RXU267" s="49"/>
      <c r="RXV267" s="405"/>
      <c r="RXW267" s="405"/>
      <c r="RXX267" s="277"/>
      <c r="RXY267" s="277"/>
      <c r="RXZ267" s="277"/>
      <c r="RYA267" s="277"/>
      <c r="RYB267" s="277"/>
      <c r="RYC267" s="277"/>
      <c r="RYD267" s="277"/>
      <c r="RYE267" s="277"/>
      <c r="RYF267" s="402"/>
      <c r="RYG267" s="404"/>
      <c r="RYH267" s="49"/>
      <c r="RYI267" s="49"/>
      <c r="RYJ267" s="49"/>
      <c r="RYK267" s="99"/>
      <c r="RYL267" s="98"/>
      <c r="RYM267" s="49"/>
      <c r="RYN267" s="405"/>
      <c r="RYO267" s="405"/>
      <c r="RYP267" s="277"/>
      <c r="RYQ267" s="277"/>
      <c r="RYR267" s="277"/>
      <c r="RYS267" s="277"/>
      <c r="RYT267" s="277"/>
      <c r="RYU267" s="277"/>
      <c r="RYV267" s="277"/>
      <c r="RYW267" s="277"/>
      <c r="RYX267" s="402"/>
      <c r="RYY267" s="404"/>
      <c r="RYZ267" s="49"/>
      <c r="RZA267" s="49"/>
      <c r="RZB267" s="49"/>
      <c r="RZC267" s="99"/>
      <c r="RZD267" s="98"/>
      <c r="RZE267" s="49"/>
      <c r="RZF267" s="405"/>
      <c r="RZG267" s="405"/>
      <c r="RZH267" s="277"/>
      <c r="RZI267" s="277"/>
      <c r="RZJ267" s="277"/>
      <c r="RZK267" s="277"/>
      <c r="RZL267" s="277"/>
      <c r="RZM267" s="277"/>
      <c r="RZN267" s="277"/>
      <c r="RZO267" s="277"/>
      <c r="RZP267" s="402"/>
      <c r="RZQ267" s="404"/>
      <c r="RZR267" s="49"/>
      <c r="RZS267" s="49"/>
      <c r="RZT267" s="49"/>
      <c r="RZU267" s="99"/>
      <c r="RZV267" s="98"/>
      <c r="RZW267" s="49"/>
      <c r="RZX267" s="405"/>
      <c r="RZY267" s="405"/>
      <c r="RZZ267" s="277"/>
      <c r="SAA267" s="277"/>
      <c r="SAB267" s="277"/>
      <c r="SAC267" s="277"/>
      <c r="SAD267" s="277"/>
      <c r="SAE267" s="277"/>
      <c r="SAF267" s="277"/>
      <c r="SAG267" s="277"/>
      <c r="SAH267" s="402"/>
      <c r="SAI267" s="404"/>
      <c r="SAJ267" s="49"/>
      <c r="SAK267" s="49"/>
      <c r="SAL267" s="49"/>
      <c r="SAM267" s="99"/>
      <c r="SAN267" s="98"/>
      <c r="SAO267" s="49"/>
      <c r="SAP267" s="405"/>
      <c r="SAQ267" s="405"/>
      <c r="SAR267" s="277"/>
      <c r="SAS267" s="277"/>
      <c r="SAT267" s="277"/>
      <c r="SAU267" s="277"/>
      <c r="SAV267" s="277"/>
      <c r="SAW267" s="277"/>
      <c r="SAX267" s="277"/>
      <c r="SAY267" s="277"/>
      <c r="SAZ267" s="402"/>
      <c r="SBA267" s="404"/>
      <c r="SBB267" s="49"/>
      <c r="SBC267" s="49"/>
      <c r="SBD267" s="49"/>
      <c r="SBE267" s="99"/>
      <c r="SBF267" s="98"/>
      <c r="SBG267" s="49"/>
      <c r="SBH267" s="405"/>
      <c r="SBI267" s="405"/>
      <c r="SBJ267" s="277"/>
      <c r="SBK267" s="277"/>
      <c r="SBL267" s="277"/>
      <c r="SBM267" s="277"/>
      <c r="SBN267" s="277"/>
      <c r="SBO267" s="277"/>
      <c r="SBP267" s="277"/>
      <c r="SBQ267" s="277"/>
      <c r="SBR267" s="402"/>
      <c r="SBS267" s="404"/>
      <c r="SBT267" s="49"/>
      <c r="SBU267" s="49"/>
      <c r="SBV267" s="49"/>
      <c r="SBW267" s="99"/>
      <c r="SBX267" s="98"/>
      <c r="SBY267" s="49"/>
      <c r="SBZ267" s="405"/>
      <c r="SCA267" s="405"/>
      <c r="SCB267" s="277"/>
      <c r="SCC267" s="277"/>
      <c r="SCD267" s="277"/>
      <c r="SCE267" s="277"/>
      <c r="SCF267" s="277"/>
      <c r="SCG267" s="277"/>
      <c r="SCH267" s="277"/>
      <c r="SCI267" s="277"/>
      <c r="SCJ267" s="402"/>
      <c r="SCK267" s="404"/>
      <c r="SCL267" s="49"/>
      <c r="SCM267" s="49"/>
      <c r="SCN267" s="49"/>
      <c r="SCO267" s="99"/>
      <c r="SCP267" s="98"/>
      <c r="SCQ267" s="49"/>
      <c r="SCR267" s="405"/>
      <c r="SCS267" s="405"/>
      <c r="SCT267" s="277"/>
      <c r="SCU267" s="277"/>
      <c r="SCV267" s="277"/>
      <c r="SCW267" s="277"/>
      <c r="SCX267" s="277"/>
      <c r="SCY267" s="277"/>
      <c r="SCZ267" s="277"/>
      <c r="SDA267" s="277"/>
      <c r="SDB267" s="402"/>
      <c r="SDC267" s="404"/>
      <c r="SDD267" s="49"/>
      <c r="SDE267" s="49"/>
      <c r="SDF267" s="49"/>
      <c r="SDG267" s="99"/>
      <c r="SDH267" s="98"/>
      <c r="SDI267" s="49"/>
      <c r="SDJ267" s="405"/>
      <c r="SDK267" s="405"/>
      <c r="SDL267" s="277"/>
      <c r="SDM267" s="277"/>
      <c r="SDN267" s="277"/>
      <c r="SDO267" s="277"/>
      <c r="SDP267" s="277"/>
      <c r="SDQ267" s="277"/>
      <c r="SDR267" s="277"/>
      <c r="SDS267" s="277"/>
      <c r="SDT267" s="402"/>
      <c r="SDU267" s="404"/>
      <c r="SDV267" s="49"/>
      <c r="SDW267" s="49"/>
      <c r="SDX267" s="49"/>
      <c r="SDY267" s="99"/>
      <c r="SDZ267" s="98"/>
      <c r="SEA267" s="49"/>
      <c r="SEB267" s="405"/>
      <c r="SEC267" s="405"/>
      <c r="SED267" s="277"/>
      <c r="SEE267" s="277"/>
      <c r="SEF267" s="277"/>
      <c r="SEG267" s="277"/>
      <c r="SEH267" s="277"/>
      <c r="SEI267" s="277"/>
      <c r="SEJ267" s="277"/>
      <c r="SEK267" s="277"/>
      <c r="SEL267" s="402"/>
      <c r="SEM267" s="404"/>
      <c r="SEN267" s="49"/>
      <c r="SEO267" s="49"/>
      <c r="SEP267" s="49"/>
      <c r="SEQ267" s="99"/>
      <c r="SER267" s="98"/>
      <c r="SES267" s="49"/>
      <c r="SET267" s="405"/>
      <c r="SEU267" s="405"/>
      <c r="SEV267" s="277"/>
      <c r="SEW267" s="277"/>
      <c r="SEX267" s="277"/>
      <c r="SEY267" s="277"/>
      <c r="SEZ267" s="277"/>
      <c r="SFA267" s="277"/>
      <c r="SFB267" s="277"/>
      <c r="SFC267" s="277"/>
      <c r="SFD267" s="402"/>
      <c r="SFE267" s="404"/>
      <c r="SFF267" s="49"/>
      <c r="SFG267" s="49"/>
      <c r="SFH267" s="49"/>
      <c r="SFI267" s="99"/>
      <c r="SFJ267" s="98"/>
      <c r="SFK267" s="49"/>
      <c r="SFL267" s="405"/>
      <c r="SFM267" s="405"/>
      <c r="SFN267" s="277"/>
      <c r="SFO267" s="277"/>
      <c r="SFP267" s="277"/>
      <c r="SFQ267" s="277"/>
      <c r="SFR267" s="277"/>
      <c r="SFS267" s="277"/>
      <c r="SFT267" s="277"/>
      <c r="SFU267" s="277"/>
      <c r="SFV267" s="402"/>
      <c r="SFW267" s="404"/>
      <c r="SFX267" s="49"/>
      <c r="SFY267" s="49"/>
      <c r="SFZ267" s="49"/>
      <c r="SGA267" s="99"/>
      <c r="SGB267" s="98"/>
      <c r="SGC267" s="49"/>
      <c r="SGD267" s="405"/>
      <c r="SGE267" s="405"/>
      <c r="SGF267" s="277"/>
      <c r="SGG267" s="277"/>
      <c r="SGH267" s="277"/>
      <c r="SGI267" s="277"/>
      <c r="SGJ267" s="277"/>
      <c r="SGK267" s="277"/>
      <c r="SGL267" s="277"/>
      <c r="SGM267" s="277"/>
      <c r="SGN267" s="402"/>
      <c r="SGO267" s="404"/>
      <c r="SGP267" s="49"/>
      <c r="SGQ267" s="49"/>
      <c r="SGR267" s="49"/>
      <c r="SGS267" s="99"/>
      <c r="SGT267" s="98"/>
      <c r="SGU267" s="49"/>
      <c r="SGV267" s="405"/>
      <c r="SGW267" s="405"/>
      <c r="SGX267" s="277"/>
      <c r="SGY267" s="277"/>
      <c r="SGZ267" s="277"/>
      <c r="SHA267" s="277"/>
      <c r="SHB267" s="277"/>
      <c r="SHC267" s="277"/>
      <c r="SHD267" s="277"/>
      <c r="SHE267" s="277"/>
      <c r="SHF267" s="402"/>
      <c r="SHG267" s="404"/>
      <c r="SHH267" s="49"/>
      <c r="SHI267" s="49"/>
      <c r="SHJ267" s="49"/>
      <c r="SHK267" s="99"/>
      <c r="SHL267" s="98"/>
      <c r="SHM267" s="49"/>
      <c r="SHN267" s="405"/>
      <c r="SHO267" s="405"/>
      <c r="SHP267" s="277"/>
      <c r="SHQ267" s="277"/>
      <c r="SHR267" s="277"/>
      <c r="SHS267" s="277"/>
      <c r="SHT267" s="277"/>
      <c r="SHU267" s="277"/>
      <c r="SHV267" s="277"/>
      <c r="SHW267" s="277"/>
      <c r="SHX267" s="402"/>
      <c r="SHY267" s="404"/>
      <c r="SHZ267" s="49"/>
      <c r="SIA267" s="49"/>
      <c r="SIB267" s="49"/>
      <c r="SIC267" s="99"/>
      <c r="SID267" s="98"/>
      <c r="SIE267" s="49"/>
      <c r="SIF267" s="405"/>
      <c r="SIG267" s="405"/>
      <c r="SIH267" s="277"/>
      <c r="SII267" s="277"/>
      <c r="SIJ267" s="277"/>
      <c r="SIK267" s="277"/>
      <c r="SIL267" s="277"/>
      <c r="SIM267" s="277"/>
      <c r="SIN267" s="277"/>
      <c r="SIO267" s="277"/>
      <c r="SIP267" s="402"/>
      <c r="SIQ267" s="404"/>
      <c r="SIR267" s="49"/>
      <c r="SIS267" s="49"/>
      <c r="SIT267" s="49"/>
      <c r="SIU267" s="99"/>
      <c r="SIV267" s="98"/>
      <c r="SIW267" s="49"/>
      <c r="SIX267" s="405"/>
      <c r="SIY267" s="405"/>
      <c r="SIZ267" s="277"/>
      <c r="SJA267" s="277"/>
      <c r="SJB267" s="277"/>
      <c r="SJC267" s="277"/>
      <c r="SJD267" s="277"/>
      <c r="SJE267" s="277"/>
      <c r="SJF267" s="277"/>
      <c r="SJG267" s="277"/>
      <c r="SJH267" s="402"/>
      <c r="SJI267" s="404"/>
      <c r="SJJ267" s="49"/>
      <c r="SJK267" s="49"/>
      <c r="SJL267" s="49"/>
      <c r="SJM267" s="99"/>
      <c r="SJN267" s="98"/>
      <c r="SJO267" s="49"/>
      <c r="SJP267" s="405"/>
      <c r="SJQ267" s="405"/>
      <c r="SJR267" s="277"/>
      <c r="SJS267" s="277"/>
      <c r="SJT267" s="277"/>
      <c r="SJU267" s="277"/>
      <c r="SJV267" s="277"/>
      <c r="SJW267" s="277"/>
      <c r="SJX267" s="277"/>
      <c r="SJY267" s="277"/>
      <c r="SJZ267" s="402"/>
      <c r="SKA267" s="404"/>
      <c r="SKB267" s="49"/>
      <c r="SKC267" s="49"/>
      <c r="SKD267" s="49"/>
      <c r="SKE267" s="99"/>
      <c r="SKF267" s="98"/>
      <c r="SKG267" s="49"/>
      <c r="SKH267" s="405"/>
      <c r="SKI267" s="405"/>
      <c r="SKJ267" s="277"/>
      <c r="SKK267" s="277"/>
      <c r="SKL267" s="277"/>
      <c r="SKM267" s="277"/>
      <c r="SKN267" s="277"/>
      <c r="SKO267" s="277"/>
      <c r="SKP267" s="277"/>
      <c r="SKQ267" s="277"/>
      <c r="SKR267" s="402"/>
      <c r="SKS267" s="404"/>
      <c r="SKT267" s="49"/>
      <c r="SKU267" s="49"/>
      <c r="SKV267" s="49"/>
      <c r="SKW267" s="99"/>
      <c r="SKX267" s="98"/>
      <c r="SKY267" s="49"/>
      <c r="SKZ267" s="405"/>
      <c r="SLA267" s="405"/>
      <c r="SLB267" s="277"/>
      <c r="SLC267" s="277"/>
      <c r="SLD267" s="277"/>
      <c r="SLE267" s="277"/>
      <c r="SLF267" s="277"/>
      <c r="SLG267" s="277"/>
      <c r="SLH267" s="277"/>
      <c r="SLI267" s="277"/>
      <c r="SLJ267" s="402"/>
      <c r="SLK267" s="404"/>
      <c r="SLL267" s="49"/>
      <c r="SLM267" s="49"/>
      <c r="SLN267" s="49"/>
      <c r="SLO267" s="99"/>
      <c r="SLP267" s="98"/>
      <c r="SLQ267" s="49"/>
      <c r="SLR267" s="405"/>
      <c r="SLS267" s="405"/>
      <c r="SLT267" s="277"/>
      <c r="SLU267" s="277"/>
      <c r="SLV267" s="277"/>
      <c r="SLW267" s="277"/>
      <c r="SLX267" s="277"/>
      <c r="SLY267" s="277"/>
      <c r="SLZ267" s="277"/>
      <c r="SMA267" s="277"/>
      <c r="SMB267" s="402"/>
      <c r="SMC267" s="404"/>
      <c r="SMD267" s="49"/>
      <c r="SME267" s="49"/>
      <c r="SMF267" s="49"/>
      <c r="SMG267" s="99"/>
      <c r="SMH267" s="98"/>
      <c r="SMI267" s="49"/>
      <c r="SMJ267" s="405"/>
      <c r="SMK267" s="405"/>
      <c r="SML267" s="277"/>
      <c r="SMM267" s="277"/>
      <c r="SMN267" s="277"/>
      <c r="SMO267" s="277"/>
      <c r="SMP267" s="277"/>
      <c r="SMQ267" s="277"/>
      <c r="SMR267" s="277"/>
      <c r="SMS267" s="277"/>
      <c r="SMT267" s="402"/>
      <c r="SMU267" s="404"/>
      <c r="SMV267" s="49"/>
      <c r="SMW267" s="49"/>
      <c r="SMX267" s="49"/>
      <c r="SMY267" s="99"/>
      <c r="SMZ267" s="98"/>
      <c r="SNA267" s="49"/>
      <c r="SNB267" s="405"/>
      <c r="SNC267" s="405"/>
      <c r="SND267" s="277"/>
      <c r="SNE267" s="277"/>
      <c r="SNF267" s="277"/>
      <c r="SNG267" s="277"/>
      <c r="SNH267" s="277"/>
      <c r="SNI267" s="277"/>
      <c r="SNJ267" s="277"/>
      <c r="SNK267" s="277"/>
      <c r="SNL267" s="402"/>
      <c r="SNM267" s="404"/>
      <c r="SNN267" s="49"/>
      <c r="SNO267" s="49"/>
      <c r="SNP267" s="49"/>
      <c r="SNQ267" s="99"/>
      <c r="SNR267" s="98"/>
      <c r="SNS267" s="49"/>
      <c r="SNT267" s="405"/>
      <c r="SNU267" s="405"/>
      <c r="SNV267" s="277"/>
      <c r="SNW267" s="277"/>
      <c r="SNX267" s="277"/>
      <c r="SNY267" s="277"/>
      <c r="SNZ267" s="277"/>
      <c r="SOA267" s="277"/>
      <c r="SOB267" s="277"/>
      <c r="SOC267" s="277"/>
      <c r="SOD267" s="402"/>
      <c r="SOE267" s="404"/>
      <c r="SOF267" s="49"/>
      <c r="SOG267" s="49"/>
      <c r="SOH267" s="49"/>
      <c r="SOI267" s="99"/>
      <c r="SOJ267" s="98"/>
      <c r="SOK267" s="49"/>
      <c r="SOL267" s="405"/>
      <c r="SOM267" s="405"/>
      <c r="SON267" s="277"/>
      <c r="SOO267" s="277"/>
      <c r="SOP267" s="277"/>
      <c r="SOQ267" s="277"/>
      <c r="SOR267" s="277"/>
      <c r="SOS267" s="277"/>
      <c r="SOT267" s="277"/>
      <c r="SOU267" s="277"/>
      <c r="SOV267" s="402"/>
      <c r="SOW267" s="404"/>
      <c r="SOX267" s="49"/>
      <c r="SOY267" s="49"/>
      <c r="SOZ267" s="49"/>
      <c r="SPA267" s="99"/>
      <c r="SPB267" s="98"/>
      <c r="SPC267" s="49"/>
      <c r="SPD267" s="405"/>
      <c r="SPE267" s="405"/>
      <c r="SPF267" s="277"/>
      <c r="SPG267" s="277"/>
      <c r="SPH267" s="277"/>
      <c r="SPI267" s="277"/>
      <c r="SPJ267" s="277"/>
      <c r="SPK267" s="277"/>
      <c r="SPL267" s="277"/>
      <c r="SPM267" s="277"/>
      <c r="SPN267" s="402"/>
      <c r="SPO267" s="404"/>
      <c r="SPP267" s="49"/>
      <c r="SPQ267" s="49"/>
      <c r="SPR267" s="49"/>
      <c r="SPS267" s="99"/>
      <c r="SPT267" s="98"/>
      <c r="SPU267" s="49"/>
      <c r="SPV267" s="405"/>
      <c r="SPW267" s="405"/>
      <c r="SPX267" s="277"/>
      <c r="SPY267" s="277"/>
      <c r="SPZ267" s="277"/>
      <c r="SQA267" s="277"/>
      <c r="SQB267" s="277"/>
      <c r="SQC267" s="277"/>
      <c r="SQD267" s="277"/>
      <c r="SQE267" s="277"/>
      <c r="SQF267" s="402"/>
      <c r="SQG267" s="404"/>
      <c r="SQH267" s="49"/>
      <c r="SQI267" s="49"/>
      <c r="SQJ267" s="49"/>
      <c r="SQK267" s="99"/>
      <c r="SQL267" s="98"/>
      <c r="SQM267" s="49"/>
      <c r="SQN267" s="405"/>
      <c r="SQO267" s="405"/>
      <c r="SQP267" s="277"/>
      <c r="SQQ267" s="277"/>
      <c r="SQR267" s="277"/>
      <c r="SQS267" s="277"/>
      <c r="SQT267" s="277"/>
      <c r="SQU267" s="277"/>
      <c r="SQV267" s="277"/>
      <c r="SQW267" s="277"/>
      <c r="SQX267" s="402"/>
      <c r="SQY267" s="404"/>
      <c r="SQZ267" s="49"/>
      <c r="SRA267" s="49"/>
      <c r="SRB267" s="49"/>
      <c r="SRC267" s="99"/>
      <c r="SRD267" s="98"/>
      <c r="SRE267" s="49"/>
      <c r="SRF267" s="405"/>
      <c r="SRG267" s="405"/>
      <c r="SRH267" s="277"/>
      <c r="SRI267" s="277"/>
      <c r="SRJ267" s="277"/>
      <c r="SRK267" s="277"/>
      <c r="SRL267" s="277"/>
      <c r="SRM267" s="277"/>
      <c r="SRN267" s="277"/>
      <c r="SRO267" s="277"/>
      <c r="SRP267" s="402"/>
      <c r="SRQ267" s="404"/>
      <c r="SRR267" s="49"/>
      <c r="SRS267" s="49"/>
      <c r="SRT267" s="49"/>
      <c r="SRU267" s="99"/>
      <c r="SRV267" s="98"/>
      <c r="SRW267" s="49"/>
      <c r="SRX267" s="405"/>
      <c r="SRY267" s="405"/>
      <c r="SRZ267" s="277"/>
      <c r="SSA267" s="277"/>
      <c r="SSB267" s="277"/>
      <c r="SSC267" s="277"/>
      <c r="SSD267" s="277"/>
      <c r="SSE267" s="277"/>
      <c r="SSF267" s="277"/>
      <c r="SSG267" s="277"/>
      <c r="SSH267" s="402"/>
      <c r="SSI267" s="404"/>
      <c r="SSJ267" s="49"/>
      <c r="SSK267" s="49"/>
      <c r="SSL267" s="49"/>
      <c r="SSM267" s="99"/>
      <c r="SSN267" s="98"/>
      <c r="SSO267" s="49"/>
      <c r="SSP267" s="405"/>
      <c r="SSQ267" s="405"/>
      <c r="SSR267" s="277"/>
      <c r="SSS267" s="277"/>
      <c r="SST267" s="277"/>
      <c r="SSU267" s="277"/>
      <c r="SSV267" s="277"/>
      <c r="SSW267" s="277"/>
      <c r="SSX267" s="277"/>
      <c r="SSY267" s="277"/>
      <c r="SSZ267" s="402"/>
      <c r="STA267" s="404"/>
      <c r="STB267" s="49"/>
      <c r="STC267" s="49"/>
      <c r="STD267" s="49"/>
      <c r="STE267" s="99"/>
      <c r="STF267" s="98"/>
      <c r="STG267" s="49"/>
      <c r="STH267" s="405"/>
      <c r="STI267" s="405"/>
      <c r="STJ267" s="277"/>
      <c r="STK267" s="277"/>
      <c r="STL267" s="277"/>
      <c r="STM267" s="277"/>
      <c r="STN267" s="277"/>
      <c r="STO267" s="277"/>
      <c r="STP267" s="277"/>
      <c r="STQ267" s="277"/>
      <c r="STR267" s="402"/>
      <c r="STS267" s="404"/>
      <c r="STT267" s="49"/>
      <c r="STU267" s="49"/>
      <c r="STV267" s="49"/>
      <c r="STW267" s="99"/>
      <c r="STX267" s="98"/>
      <c r="STY267" s="49"/>
      <c r="STZ267" s="405"/>
      <c r="SUA267" s="405"/>
      <c r="SUB267" s="277"/>
      <c r="SUC267" s="277"/>
      <c r="SUD267" s="277"/>
      <c r="SUE267" s="277"/>
      <c r="SUF267" s="277"/>
      <c r="SUG267" s="277"/>
      <c r="SUH267" s="277"/>
      <c r="SUI267" s="277"/>
      <c r="SUJ267" s="402"/>
      <c r="SUK267" s="404"/>
      <c r="SUL267" s="49"/>
      <c r="SUM267" s="49"/>
      <c r="SUN267" s="49"/>
      <c r="SUO267" s="99"/>
      <c r="SUP267" s="98"/>
      <c r="SUQ267" s="49"/>
      <c r="SUR267" s="405"/>
      <c r="SUS267" s="405"/>
      <c r="SUT267" s="277"/>
      <c r="SUU267" s="277"/>
      <c r="SUV267" s="277"/>
      <c r="SUW267" s="277"/>
      <c r="SUX267" s="277"/>
      <c r="SUY267" s="277"/>
      <c r="SUZ267" s="277"/>
      <c r="SVA267" s="277"/>
      <c r="SVB267" s="402"/>
      <c r="SVC267" s="404"/>
      <c r="SVD267" s="49"/>
      <c r="SVE267" s="49"/>
      <c r="SVF267" s="49"/>
      <c r="SVG267" s="99"/>
      <c r="SVH267" s="98"/>
      <c r="SVI267" s="49"/>
      <c r="SVJ267" s="405"/>
      <c r="SVK267" s="405"/>
      <c r="SVL267" s="277"/>
      <c r="SVM267" s="277"/>
      <c r="SVN267" s="277"/>
      <c r="SVO267" s="277"/>
      <c r="SVP267" s="277"/>
      <c r="SVQ267" s="277"/>
      <c r="SVR267" s="277"/>
      <c r="SVS267" s="277"/>
      <c r="SVT267" s="402"/>
      <c r="SVU267" s="404"/>
      <c r="SVV267" s="49"/>
      <c r="SVW267" s="49"/>
      <c r="SVX267" s="49"/>
      <c r="SVY267" s="99"/>
      <c r="SVZ267" s="98"/>
      <c r="SWA267" s="49"/>
      <c r="SWB267" s="405"/>
      <c r="SWC267" s="405"/>
      <c r="SWD267" s="277"/>
      <c r="SWE267" s="277"/>
      <c r="SWF267" s="277"/>
      <c r="SWG267" s="277"/>
      <c r="SWH267" s="277"/>
      <c r="SWI267" s="277"/>
      <c r="SWJ267" s="277"/>
      <c r="SWK267" s="277"/>
      <c r="SWL267" s="402"/>
      <c r="SWM267" s="404"/>
      <c r="SWN267" s="49"/>
      <c r="SWO267" s="49"/>
      <c r="SWP267" s="49"/>
      <c r="SWQ267" s="99"/>
      <c r="SWR267" s="98"/>
      <c r="SWS267" s="49"/>
      <c r="SWT267" s="405"/>
      <c r="SWU267" s="405"/>
      <c r="SWV267" s="277"/>
      <c r="SWW267" s="277"/>
      <c r="SWX267" s="277"/>
      <c r="SWY267" s="277"/>
      <c r="SWZ267" s="277"/>
      <c r="SXA267" s="277"/>
      <c r="SXB267" s="277"/>
      <c r="SXC267" s="277"/>
      <c r="SXD267" s="402"/>
      <c r="SXE267" s="404"/>
      <c r="SXF267" s="49"/>
      <c r="SXG267" s="49"/>
      <c r="SXH267" s="49"/>
      <c r="SXI267" s="99"/>
      <c r="SXJ267" s="98"/>
      <c r="SXK267" s="49"/>
      <c r="SXL267" s="405"/>
      <c r="SXM267" s="405"/>
      <c r="SXN267" s="277"/>
      <c r="SXO267" s="277"/>
      <c r="SXP267" s="277"/>
      <c r="SXQ267" s="277"/>
      <c r="SXR267" s="277"/>
      <c r="SXS267" s="277"/>
      <c r="SXT267" s="277"/>
      <c r="SXU267" s="277"/>
      <c r="SXV267" s="402"/>
      <c r="SXW267" s="404"/>
      <c r="SXX267" s="49"/>
      <c r="SXY267" s="49"/>
      <c r="SXZ267" s="49"/>
      <c r="SYA267" s="99"/>
      <c r="SYB267" s="98"/>
      <c r="SYC267" s="49"/>
      <c r="SYD267" s="405"/>
      <c r="SYE267" s="405"/>
      <c r="SYF267" s="277"/>
      <c r="SYG267" s="277"/>
      <c r="SYH267" s="277"/>
      <c r="SYI267" s="277"/>
      <c r="SYJ267" s="277"/>
      <c r="SYK267" s="277"/>
      <c r="SYL267" s="277"/>
      <c r="SYM267" s="277"/>
      <c r="SYN267" s="402"/>
      <c r="SYO267" s="404"/>
      <c r="SYP267" s="49"/>
      <c r="SYQ267" s="49"/>
      <c r="SYR267" s="49"/>
      <c r="SYS267" s="99"/>
      <c r="SYT267" s="98"/>
      <c r="SYU267" s="49"/>
      <c r="SYV267" s="405"/>
      <c r="SYW267" s="405"/>
      <c r="SYX267" s="277"/>
      <c r="SYY267" s="277"/>
      <c r="SYZ267" s="277"/>
      <c r="SZA267" s="277"/>
      <c r="SZB267" s="277"/>
      <c r="SZC267" s="277"/>
      <c r="SZD267" s="277"/>
      <c r="SZE267" s="277"/>
      <c r="SZF267" s="402"/>
      <c r="SZG267" s="404"/>
      <c r="SZH267" s="49"/>
      <c r="SZI267" s="49"/>
      <c r="SZJ267" s="49"/>
      <c r="SZK267" s="99"/>
      <c r="SZL267" s="98"/>
      <c r="SZM267" s="49"/>
      <c r="SZN267" s="405"/>
      <c r="SZO267" s="405"/>
      <c r="SZP267" s="277"/>
      <c r="SZQ267" s="277"/>
      <c r="SZR267" s="277"/>
      <c r="SZS267" s="277"/>
      <c r="SZT267" s="277"/>
      <c r="SZU267" s="277"/>
      <c r="SZV267" s="277"/>
      <c r="SZW267" s="277"/>
      <c r="SZX267" s="402"/>
      <c r="SZY267" s="404"/>
      <c r="SZZ267" s="49"/>
      <c r="TAA267" s="49"/>
      <c r="TAB267" s="49"/>
      <c r="TAC267" s="99"/>
      <c r="TAD267" s="98"/>
      <c r="TAE267" s="49"/>
      <c r="TAF267" s="405"/>
      <c r="TAG267" s="405"/>
      <c r="TAH267" s="277"/>
      <c r="TAI267" s="277"/>
      <c r="TAJ267" s="277"/>
      <c r="TAK267" s="277"/>
      <c r="TAL267" s="277"/>
      <c r="TAM267" s="277"/>
      <c r="TAN267" s="277"/>
      <c r="TAO267" s="277"/>
      <c r="TAP267" s="402"/>
      <c r="TAQ267" s="404"/>
      <c r="TAR267" s="49"/>
      <c r="TAS267" s="49"/>
      <c r="TAT267" s="49"/>
      <c r="TAU267" s="99"/>
      <c r="TAV267" s="98"/>
      <c r="TAW267" s="49"/>
      <c r="TAX267" s="405"/>
      <c r="TAY267" s="405"/>
      <c r="TAZ267" s="277"/>
      <c r="TBA267" s="277"/>
      <c r="TBB267" s="277"/>
      <c r="TBC267" s="277"/>
      <c r="TBD267" s="277"/>
      <c r="TBE267" s="277"/>
      <c r="TBF267" s="277"/>
      <c r="TBG267" s="277"/>
      <c r="TBH267" s="402"/>
      <c r="TBI267" s="404"/>
      <c r="TBJ267" s="49"/>
      <c r="TBK267" s="49"/>
      <c r="TBL267" s="49"/>
      <c r="TBM267" s="99"/>
      <c r="TBN267" s="98"/>
      <c r="TBO267" s="49"/>
      <c r="TBP267" s="405"/>
      <c r="TBQ267" s="405"/>
      <c r="TBR267" s="277"/>
      <c r="TBS267" s="277"/>
      <c r="TBT267" s="277"/>
      <c r="TBU267" s="277"/>
      <c r="TBV267" s="277"/>
      <c r="TBW267" s="277"/>
      <c r="TBX267" s="277"/>
      <c r="TBY267" s="277"/>
      <c r="TBZ267" s="402"/>
      <c r="TCA267" s="404"/>
      <c r="TCB267" s="49"/>
      <c r="TCC267" s="49"/>
      <c r="TCD267" s="49"/>
      <c r="TCE267" s="99"/>
      <c r="TCF267" s="98"/>
      <c r="TCG267" s="49"/>
      <c r="TCH267" s="405"/>
      <c r="TCI267" s="405"/>
      <c r="TCJ267" s="277"/>
      <c r="TCK267" s="277"/>
      <c r="TCL267" s="277"/>
      <c r="TCM267" s="277"/>
      <c r="TCN267" s="277"/>
      <c r="TCO267" s="277"/>
      <c r="TCP267" s="277"/>
      <c r="TCQ267" s="277"/>
      <c r="TCR267" s="402"/>
      <c r="TCS267" s="404"/>
      <c r="TCT267" s="49"/>
      <c r="TCU267" s="49"/>
      <c r="TCV267" s="49"/>
      <c r="TCW267" s="99"/>
      <c r="TCX267" s="98"/>
      <c r="TCY267" s="49"/>
      <c r="TCZ267" s="405"/>
      <c r="TDA267" s="405"/>
      <c r="TDB267" s="277"/>
      <c r="TDC267" s="277"/>
      <c r="TDD267" s="277"/>
      <c r="TDE267" s="277"/>
      <c r="TDF267" s="277"/>
      <c r="TDG267" s="277"/>
      <c r="TDH267" s="277"/>
      <c r="TDI267" s="277"/>
      <c r="TDJ267" s="402"/>
      <c r="TDK267" s="404"/>
      <c r="TDL267" s="49"/>
      <c r="TDM267" s="49"/>
      <c r="TDN267" s="49"/>
      <c r="TDO267" s="99"/>
      <c r="TDP267" s="98"/>
      <c r="TDQ267" s="49"/>
      <c r="TDR267" s="405"/>
      <c r="TDS267" s="405"/>
      <c r="TDT267" s="277"/>
      <c r="TDU267" s="277"/>
      <c r="TDV267" s="277"/>
      <c r="TDW267" s="277"/>
      <c r="TDX267" s="277"/>
      <c r="TDY267" s="277"/>
      <c r="TDZ267" s="277"/>
      <c r="TEA267" s="277"/>
      <c r="TEB267" s="402"/>
      <c r="TEC267" s="404"/>
      <c r="TED267" s="49"/>
      <c r="TEE267" s="49"/>
      <c r="TEF267" s="49"/>
      <c r="TEG267" s="99"/>
      <c r="TEH267" s="98"/>
      <c r="TEI267" s="49"/>
      <c r="TEJ267" s="405"/>
      <c r="TEK267" s="405"/>
      <c r="TEL267" s="277"/>
      <c r="TEM267" s="277"/>
      <c r="TEN267" s="277"/>
      <c r="TEO267" s="277"/>
      <c r="TEP267" s="277"/>
      <c r="TEQ267" s="277"/>
      <c r="TER267" s="277"/>
      <c r="TES267" s="277"/>
      <c r="TET267" s="402"/>
      <c r="TEU267" s="404"/>
      <c r="TEV267" s="49"/>
      <c r="TEW267" s="49"/>
      <c r="TEX267" s="49"/>
      <c r="TEY267" s="99"/>
      <c r="TEZ267" s="98"/>
      <c r="TFA267" s="49"/>
      <c r="TFB267" s="405"/>
      <c r="TFC267" s="405"/>
      <c r="TFD267" s="277"/>
      <c r="TFE267" s="277"/>
      <c r="TFF267" s="277"/>
      <c r="TFG267" s="277"/>
      <c r="TFH267" s="277"/>
      <c r="TFI267" s="277"/>
      <c r="TFJ267" s="277"/>
      <c r="TFK267" s="277"/>
      <c r="TFL267" s="402"/>
      <c r="TFM267" s="404"/>
      <c r="TFN267" s="49"/>
      <c r="TFO267" s="49"/>
      <c r="TFP267" s="49"/>
      <c r="TFQ267" s="99"/>
      <c r="TFR267" s="98"/>
      <c r="TFS267" s="49"/>
      <c r="TFT267" s="405"/>
      <c r="TFU267" s="405"/>
      <c r="TFV267" s="277"/>
      <c r="TFW267" s="277"/>
      <c r="TFX267" s="277"/>
      <c r="TFY267" s="277"/>
      <c r="TFZ267" s="277"/>
      <c r="TGA267" s="277"/>
      <c r="TGB267" s="277"/>
      <c r="TGC267" s="277"/>
      <c r="TGD267" s="402"/>
      <c r="TGE267" s="404"/>
      <c r="TGF267" s="49"/>
      <c r="TGG267" s="49"/>
      <c r="TGH267" s="49"/>
      <c r="TGI267" s="99"/>
      <c r="TGJ267" s="98"/>
      <c r="TGK267" s="49"/>
      <c r="TGL267" s="405"/>
      <c r="TGM267" s="405"/>
      <c r="TGN267" s="277"/>
      <c r="TGO267" s="277"/>
      <c r="TGP267" s="277"/>
      <c r="TGQ267" s="277"/>
      <c r="TGR267" s="277"/>
      <c r="TGS267" s="277"/>
      <c r="TGT267" s="277"/>
      <c r="TGU267" s="277"/>
      <c r="TGV267" s="402"/>
      <c r="TGW267" s="404"/>
      <c r="TGX267" s="49"/>
      <c r="TGY267" s="49"/>
      <c r="TGZ267" s="49"/>
      <c r="THA267" s="99"/>
      <c r="THB267" s="98"/>
      <c r="THC267" s="49"/>
      <c r="THD267" s="405"/>
      <c r="THE267" s="405"/>
      <c r="THF267" s="277"/>
      <c r="THG267" s="277"/>
      <c r="THH267" s="277"/>
      <c r="THI267" s="277"/>
      <c r="THJ267" s="277"/>
      <c r="THK267" s="277"/>
      <c r="THL267" s="277"/>
      <c r="THM267" s="277"/>
      <c r="THN267" s="402"/>
      <c r="THO267" s="404"/>
      <c r="THP267" s="49"/>
      <c r="THQ267" s="49"/>
      <c r="THR267" s="49"/>
      <c r="THS267" s="99"/>
      <c r="THT267" s="98"/>
      <c r="THU267" s="49"/>
      <c r="THV267" s="405"/>
      <c r="THW267" s="405"/>
      <c r="THX267" s="277"/>
      <c r="THY267" s="277"/>
      <c r="THZ267" s="277"/>
      <c r="TIA267" s="277"/>
      <c r="TIB267" s="277"/>
      <c r="TIC267" s="277"/>
      <c r="TID267" s="277"/>
      <c r="TIE267" s="277"/>
      <c r="TIF267" s="402"/>
      <c r="TIG267" s="404"/>
      <c r="TIH267" s="49"/>
      <c r="TII267" s="49"/>
      <c r="TIJ267" s="49"/>
      <c r="TIK267" s="99"/>
      <c r="TIL267" s="98"/>
      <c r="TIM267" s="49"/>
      <c r="TIN267" s="405"/>
      <c r="TIO267" s="405"/>
      <c r="TIP267" s="277"/>
      <c r="TIQ267" s="277"/>
      <c r="TIR267" s="277"/>
      <c r="TIS267" s="277"/>
      <c r="TIT267" s="277"/>
      <c r="TIU267" s="277"/>
      <c r="TIV267" s="277"/>
      <c r="TIW267" s="277"/>
      <c r="TIX267" s="402"/>
      <c r="TIY267" s="404"/>
      <c r="TIZ267" s="49"/>
      <c r="TJA267" s="49"/>
      <c r="TJB267" s="49"/>
      <c r="TJC267" s="99"/>
      <c r="TJD267" s="98"/>
      <c r="TJE267" s="49"/>
      <c r="TJF267" s="405"/>
      <c r="TJG267" s="405"/>
      <c r="TJH267" s="277"/>
      <c r="TJI267" s="277"/>
      <c r="TJJ267" s="277"/>
      <c r="TJK267" s="277"/>
      <c r="TJL267" s="277"/>
      <c r="TJM267" s="277"/>
      <c r="TJN267" s="277"/>
      <c r="TJO267" s="277"/>
      <c r="TJP267" s="402"/>
      <c r="TJQ267" s="404"/>
      <c r="TJR267" s="49"/>
      <c r="TJS267" s="49"/>
      <c r="TJT267" s="49"/>
      <c r="TJU267" s="99"/>
      <c r="TJV267" s="98"/>
      <c r="TJW267" s="49"/>
      <c r="TJX267" s="405"/>
      <c r="TJY267" s="405"/>
      <c r="TJZ267" s="277"/>
      <c r="TKA267" s="277"/>
      <c r="TKB267" s="277"/>
      <c r="TKC267" s="277"/>
      <c r="TKD267" s="277"/>
      <c r="TKE267" s="277"/>
      <c r="TKF267" s="277"/>
      <c r="TKG267" s="277"/>
      <c r="TKH267" s="402"/>
      <c r="TKI267" s="404"/>
      <c r="TKJ267" s="49"/>
      <c r="TKK267" s="49"/>
      <c r="TKL267" s="49"/>
      <c r="TKM267" s="99"/>
      <c r="TKN267" s="98"/>
      <c r="TKO267" s="49"/>
      <c r="TKP267" s="405"/>
      <c r="TKQ267" s="405"/>
      <c r="TKR267" s="277"/>
      <c r="TKS267" s="277"/>
      <c r="TKT267" s="277"/>
      <c r="TKU267" s="277"/>
      <c r="TKV267" s="277"/>
      <c r="TKW267" s="277"/>
      <c r="TKX267" s="277"/>
      <c r="TKY267" s="277"/>
      <c r="TKZ267" s="402"/>
      <c r="TLA267" s="404"/>
      <c r="TLB267" s="49"/>
      <c r="TLC267" s="49"/>
      <c r="TLD267" s="49"/>
      <c r="TLE267" s="99"/>
      <c r="TLF267" s="98"/>
      <c r="TLG267" s="49"/>
      <c r="TLH267" s="405"/>
      <c r="TLI267" s="405"/>
      <c r="TLJ267" s="277"/>
      <c r="TLK267" s="277"/>
      <c r="TLL267" s="277"/>
      <c r="TLM267" s="277"/>
      <c r="TLN267" s="277"/>
      <c r="TLO267" s="277"/>
      <c r="TLP267" s="277"/>
      <c r="TLQ267" s="277"/>
      <c r="TLR267" s="402"/>
      <c r="TLS267" s="404"/>
      <c r="TLT267" s="49"/>
      <c r="TLU267" s="49"/>
      <c r="TLV267" s="49"/>
      <c r="TLW267" s="99"/>
      <c r="TLX267" s="98"/>
      <c r="TLY267" s="49"/>
      <c r="TLZ267" s="405"/>
      <c r="TMA267" s="405"/>
      <c r="TMB267" s="277"/>
      <c r="TMC267" s="277"/>
      <c r="TMD267" s="277"/>
      <c r="TME267" s="277"/>
      <c r="TMF267" s="277"/>
      <c r="TMG267" s="277"/>
      <c r="TMH267" s="277"/>
      <c r="TMI267" s="277"/>
      <c r="TMJ267" s="402"/>
      <c r="TMK267" s="404"/>
      <c r="TML267" s="49"/>
      <c r="TMM267" s="49"/>
      <c r="TMN267" s="49"/>
      <c r="TMO267" s="99"/>
      <c r="TMP267" s="98"/>
      <c r="TMQ267" s="49"/>
      <c r="TMR267" s="405"/>
      <c r="TMS267" s="405"/>
      <c r="TMT267" s="277"/>
      <c r="TMU267" s="277"/>
      <c r="TMV267" s="277"/>
      <c r="TMW267" s="277"/>
      <c r="TMX267" s="277"/>
      <c r="TMY267" s="277"/>
      <c r="TMZ267" s="277"/>
      <c r="TNA267" s="277"/>
      <c r="TNB267" s="402"/>
      <c r="TNC267" s="404"/>
      <c r="TND267" s="49"/>
      <c r="TNE267" s="49"/>
      <c r="TNF267" s="49"/>
      <c r="TNG267" s="99"/>
      <c r="TNH267" s="98"/>
      <c r="TNI267" s="49"/>
      <c r="TNJ267" s="405"/>
      <c r="TNK267" s="405"/>
      <c r="TNL267" s="277"/>
      <c r="TNM267" s="277"/>
      <c r="TNN267" s="277"/>
      <c r="TNO267" s="277"/>
      <c r="TNP267" s="277"/>
      <c r="TNQ267" s="277"/>
      <c r="TNR267" s="277"/>
      <c r="TNS267" s="277"/>
      <c r="TNT267" s="402"/>
      <c r="TNU267" s="404"/>
      <c r="TNV267" s="49"/>
      <c r="TNW267" s="49"/>
      <c r="TNX267" s="49"/>
      <c r="TNY267" s="99"/>
      <c r="TNZ267" s="98"/>
      <c r="TOA267" s="49"/>
      <c r="TOB267" s="405"/>
      <c r="TOC267" s="405"/>
      <c r="TOD267" s="277"/>
      <c r="TOE267" s="277"/>
      <c r="TOF267" s="277"/>
      <c r="TOG267" s="277"/>
      <c r="TOH267" s="277"/>
      <c r="TOI267" s="277"/>
      <c r="TOJ267" s="277"/>
      <c r="TOK267" s="277"/>
      <c r="TOL267" s="402"/>
      <c r="TOM267" s="404"/>
      <c r="TON267" s="49"/>
      <c r="TOO267" s="49"/>
      <c r="TOP267" s="49"/>
      <c r="TOQ267" s="99"/>
      <c r="TOR267" s="98"/>
      <c r="TOS267" s="49"/>
      <c r="TOT267" s="405"/>
      <c r="TOU267" s="405"/>
      <c r="TOV267" s="277"/>
      <c r="TOW267" s="277"/>
      <c r="TOX267" s="277"/>
      <c r="TOY267" s="277"/>
      <c r="TOZ267" s="277"/>
      <c r="TPA267" s="277"/>
      <c r="TPB267" s="277"/>
      <c r="TPC267" s="277"/>
      <c r="TPD267" s="402"/>
      <c r="TPE267" s="404"/>
      <c r="TPF267" s="49"/>
      <c r="TPG267" s="49"/>
      <c r="TPH267" s="49"/>
      <c r="TPI267" s="99"/>
      <c r="TPJ267" s="98"/>
      <c r="TPK267" s="49"/>
      <c r="TPL267" s="405"/>
      <c r="TPM267" s="405"/>
      <c r="TPN267" s="277"/>
      <c r="TPO267" s="277"/>
      <c r="TPP267" s="277"/>
      <c r="TPQ267" s="277"/>
      <c r="TPR267" s="277"/>
      <c r="TPS267" s="277"/>
      <c r="TPT267" s="277"/>
      <c r="TPU267" s="277"/>
      <c r="TPV267" s="402"/>
      <c r="TPW267" s="404"/>
      <c r="TPX267" s="49"/>
      <c r="TPY267" s="49"/>
      <c r="TPZ267" s="49"/>
      <c r="TQA267" s="99"/>
      <c r="TQB267" s="98"/>
      <c r="TQC267" s="49"/>
      <c r="TQD267" s="405"/>
      <c r="TQE267" s="405"/>
      <c r="TQF267" s="277"/>
      <c r="TQG267" s="277"/>
      <c r="TQH267" s="277"/>
      <c r="TQI267" s="277"/>
      <c r="TQJ267" s="277"/>
      <c r="TQK267" s="277"/>
      <c r="TQL267" s="277"/>
      <c r="TQM267" s="277"/>
      <c r="TQN267" s="402"/>
      <c r="TQO267" s="404"/>
      <c r="TQP267" s="49"/>
      <c r="TQQ267" s="49"/>
      <c r="TQR267" s="49"/>
      <c r="TQS267" s="99"/>
      <c r="TQT267" s="98"/>
      <c r="TQU267" s="49"/>
      <c r="TQV267" s="405"/>
      <c r="TQW267" s="405"/>
      <c r="TQX267" s="277"/>
      <c r="TQY267" s="277"/>
      <c r="TQZ267" s="277"/>
      <c r="TRA267" s="277"/>
      <c r="TRB267" s="277"/>
      <c r="TRC267" s="277"/>
      <c r="TRD267" s="277"/>
      <c r="TRE267" s="277"/>
      <c r="TRF267" s="402"/>
      <c r="TRG267" s="404"/>
      <c r="TRH267" s="49"/>
      <c r="TRI267" s="49"/>
      <c r="TRJ267" s="49"/>
      <c r="TRK267" s="99"/>
      <c r="TRL267" s="98"/>
      <c r="TRM267" s="49"/>
      <c r="TRN267" s="405"/>
      <c r="TRO267" s="405"/>
      <c r="TRP267" s="277"/>
      <c r="TRQ267" s="277"/>
      <c r="TRR267" s="277"/>
      <c r="TRS267" s="277"/>
      <c r="TRT267" s="277"/>
      <c r="TRU267" s="277"/>
      <c r="TRV267" s="277"/>
      <c r="TRW267" s="277"/>
      <c r="TRX267" s="402"/>
      <c r="TRY267" s="404"/>
      <c r="TRZ267" s="49"/>
      <c r="TSA267" s="49"/>
      <c r="TSB267" s="49"/>
      <c r="TSC267" s="99"/>
      <c r="TSD267" s="98"/>
      <c r="TSE267" s="49"/>
      <c r="TSF267" s="405"/>
      <c r="TSG267" s="405"/>
      <c r="TSH267" s="277"/>
      <c r="TSI267" s="277"/>
      <c r="TSJ267" s="277"/>
      <c r="TSK267" s="277"/>
      <c r="TSL267" s="277"/>
      <c r="TSM267" s="277"/>
      <c r="TSN267" s="277"/>
      <c r="TSO267" s="277"/>
      <c r="TSP267" s="402"/>
      <c r="TSQ267" s="404"/>
      <c r="TSR267" s="49"/>
      <c r="TSS267" s="49"/>
      <c r="TST267" s="49"/>
      <c r="TSU267" s="99"/>
      <c r="TSV267" s="98"/>
      <c r="TSW267" s="49"/>
      <c r="TSX267" s="405"/>
      <c r="TSY267" s="405"/>
      <c r="TSZ267" s="277"/>
      <c r="TTA267" s="277"/>
      <c r="TTB267" s="277"/>
      <c r="TTC267" s="277"/>
      <c r="TTD267" s="277"/>
      <c r="TTE267" s="277"/>
      <c r="TTF267" s="277"/>
      <c r="TTG267" s="277"/>
      <c r="TTH267" s="402"/>
      <c r="TTI267" s="404"/>
      <c r="TTJ267" s="49"/>
      <c r="TTK267" s="49"/>
      <c r="TTL267" s="49"/>
      <c r="TTM267" s="99"/>
      <c r="TTN267" s="98"/>
      <c r="TTO267" s="49"/>
      <c r="TTP267" s="405"/>
      <c r="TTQ267" s="405"/>
      <c r="TTR267" s="277"/>
      <c r="TTS267" s="277"/>
      <c r="TTT267" s="277"/>
      <c r="TTU267" s="277"/>
      <c r="TTV267" s="277"/>
      <c r="TTW267" s="277"/>
      <c r="TTX267" s="277"/>
      <c r="TTY267" s="277"/>
      <c r="TTZ267" s="402"/>
      <c r="TUA267" s="404"/>
      <c r="TUB267" s="49"/>
      <c r="TUC267" s="49"/>
      <c r="TUD267" s="49"/>
      <c r="TUE267" s="99"/>
      <c r="TUF267" s="98"/>
      <c r="TUG267" s="49"/>
      <c r="TUH267" s="405"/>
      <c r="TUI267" s="405"/>
      <c r="TUJ267" s="277"/>
      <c r="TUK267" s="277"/>
      <c r="TUL267" s="277"/>
      <c r="TUM267" s="277"/>
      <c r="TUN267" s="277"/>
      <c r="TUO267" s="277"/>
      <c r="TUP267" s="277"/>
      <c r="TUQ267" s="277"/>
      <c r="TUR267" s="402"/>
      <c r="TUS267" s="404"/>
      <c r="TUT267" s="49"/>
      <c r="TUU267" s="49"/>
      <c r="TUV267" s="49"/>
      <c r="TUW267" s="99"/>
      <c r="TUX267" s="98"/>
      <c r="TUY267" s="49"/>
      <c r="TUZ267" s="405"/>
      <c r="TVA267" s="405"/>
      <c r="TVB267" s="277"/>
      <c r="TVC267" s="277"/>
      <c r="TVD267" s="277"/>
      <c r="TVE267" s="277"/>
      <c r="TVF267" s="277"/>
      <c r="TVG267" s="277"/>
      <c r="TVH267" s="277"/>
      <c r="TVI267" s="277"/>
      <c r="TVJ267" s="402"/>
      <c r="TVK267" s="404"/>
      <c r="TVL267" s="49"/>
      <c r="TVM267" s="49"/>
      <c r="TVN267" s="49"/>
      <c r="TVO267" s="99"/>
      <c r="TVP267" s="98"/>
      <c r="TVQ267" s="49"/>
      <c r="TVR267" s="405"/>
      <c r="TVS267" s="405"/>
      <c r="TVT267" s="277"/>
      <c r="TVU267" s="277"/>
      <c r="TVV267" s="277"/>
      <c r="TVW267" s="277"/>
      <c r="TVX267" s="277"/>
      <c r="TVY267" s="277"/>
      <c r="TVZ267" s="277"/>
      <c r="TWA267" s="277"/>
      <c r="TWB267" s="402"/>
      <c r="TWC267" s="404"/>
      <c r="TWD267" s="49"/>
      <c r="TWE267" s="49"/>
      <c r="TWF267" s="49"/>
      <c r="TWG267" s="99"/>
      <c r="TWH267" s="98"/>
      <c r="TWI267" s="49"/>
      <c r="TWJ267" s="405"/>
      <c r="TWK267" s="405"/>
      <c r="TWL267" s="277"/>
      <c r="TWM267" s="277"/>
      <c r="TWN267" s="277"/>
      <c r="TWO267" s="277"/>
      <c r="TWP267" s="277"/>
      <c r="TWQ267" s="277"/>
      <c r="TWR267" s="277"/>
      <c r="TWS267" s="277"/>
      <c r="TWT267" s="402"/>
      <c r="TWU267" s="404"/>
      <c r="TWV267" s="49"/>
      <c r="TWW267" s="49"/>
      <c r="TWX267" s="49"/>
      <c r="TWY267" s="99"/>
      <c r="TWZ267" s="98"/>
      <c r="TXA267" s="49"/>
      <c r="TXB267" s="405"/>
      <c r="TXC267" s="405"/>
      <c r="TXD267" s="277"/>
      <c r="TXE267" s="277"/>
      <c r="TXF267" s="277"/>
      <c r="TXG267" s="277"/>
      <c r="TXH267" s="277"/>
      <c r="TXI267" s="277"/>
      <c r="TXJ267" s="277"/>
      <c r="TXK267" s="277"/>
      <c r="TXL267" s="402"/>
      <c r="TXM267" s="404"/>
      <c r="TXN267" s="49"/>
      <c r="TXO267" s="49"/>
      <c r="TXP267" s="49"/>
      <c r="TXQ267" s="99"/>
      <c r="TXR267" s="98"/>
      <c r="TXS267" s="49"/>
      <c r="TXT267" s="405"/>
      <c r="TXU267" s="405"/>
      <c r="TXV267" s="277"/>
      <c r="TXW267" s="277"/>
      <c r="TXX267" s="277"/>
      <c r="TXY267" s="277"/>
      <c r="TXZ267" s="277"/>
      <c r="TYA267" s="277"/>
      <c r="TYB267" s="277"/>
      <c r="TYC267" s="277"/>
      <c r="TYD267" s="402"/>
      <c r="TYE267" s="404"/>
      <c r="TYF267" s="49"/>
      <c r="TYG267" s="49"/>
      <c r="TYH267" s="49"/>
      <c r="TYI267" s="99"/>
      <c r="TYJ267" s="98"/>
      <c r="TYK267" s="49"/>
      <c r="TYL267" s="405"/>
      <c r="TYM267" s="405"/>
      <c r="TYN267" s="277"/>
      <c r="TYO267" s="277"/>
      <c r="TYP267" s="277"/>
      <c r="TYQ267" s="277"/>
      <c r="TYR267" s="277"/>
      <c r="TYS267" s="277"/>
      <c r="TYT267" s="277"/>
      <c r="TYU267" s="277"/>
      <c r="TYV267" s="402"/>
      <c r="TYW267" s="404"/>
      <c r="TYX267" s="49"/>
      <c r="TYY267" s="49"/>
      <c r="TYZ267" s="49"/>
      <c r="TZA267" s="99"/>
      <c r="TZB267" s="98"/>
      <c r="TZC267" s="49"/>
      <c r="TZD267" s="405"/>
      <c r="TZE267" s="405"/>
      <c r="TZF267" s="277"/>
      <c r="TZG267" s="277"/>
      <c r="TZH267" s="277"/>
      <c r="TZI267" s="277"/>
      <c r="TZJ267" s="277"/>
      <c r="TZK267" s="277"/>
      <c r="TZL267" s="277"/>
      <c r="TZM267" s="277"/>
      <c r="TZN267" s="402"/>
      <c r="TZO267" s="404"/>
      <c r="TZP267" s="49"/>
      <c r="TZQ267" s="49"/>
      <c r="TZR267" s="49"/>
      <c r="TZS267" s="99"/>
      <c r="TZT267" s="98"/>
      <c r="TZU267" s="49"/>
      <c r="TZV267" s="405"/>
      <c r="TZW267" s="405"/>
      <c r="TZX267" s="277"/>
      <c r="TZY267" s="277"/>
      <c r="TZZ267" s="277"/>
      <c r="UAA267" s="277"/>
      <c r="UAB267" s="277"/>
      <c r="UAC267" s="277"/>
      <c r="UAD267" s="277"/>
      <c r="UAE267" s="277"/>
      <c r="UAF267" s="402"/>
      <c r="UAG267" s="404"/>
      <c r="UAH267" s="49"/>
      <c r="UAI267" s="49"/>
      <c r="UAJ267" s="49"/>
      <c r="UAK267" s="99"/>
      <c r="UAL267" s="98"/>
      <c r="UAM267" s="49"/>
      <c r="UAN267" s="405"/>
      <c r="UAO267" s="405"/>
      <c r="UAP267" s="277"/>
      <c r="UAQ267" s="277"/>
      <c r="UAR267" s="277"/>
      <c r="UAS267" s="277"/>
      <c r="UAT267" s="277"/>
      <c r="UAU267" s="277"/>
      <c r="UAV267" s="277"/>
      <c r="UAW267" s="277"/>
      <c r="UAX267" s="402"/>
      <c r="UAY267" s="404"/>
      <c r="UAZ267" s="49"/>
      <c r="UBA267" s="49"/>
      <c r="UBB267" s="49"/>
      <c r="UBC267" s="99"/>
      <c r="UBD267" s="98"/>
      <c r="UBE267" s="49"/>
      <c r="UBF267" s="405"/>
      <c r="UBG267" s="405"/>
      <c r="UBH267" s="277"/>
      <c r="UBI267" s="277"/>
      <c r="UBJ267" s="277"/>
      <c r="UBK267" s="277"/>
      <c r="UBL267" s="277"/>
      <c r="UBM267" s="277"/>
      <c r="UBN267" s="277"/>
      <c r="UBO267" s="277"/>
      <c r="UBP267" s="402"/>
      <c r="UBQ267" s="404"/>
      <c r="UBR267" s="49"/>
      <c r="UBS267" s="49"/>
      <c r="UBT267" s="49"/>
      <c r="UBU267" s="99"/>
      <c r="UBV267" s="98"/>
      <c r="UBW267" s="49"/>
      <c r="UBX267" s="405"/>
      <c r="UBY267" s="405"/>
      <c r="UBZ267" s="277"/>
      <c r="UCA267" s="277"/>
      <c r="UCB267" s="277"/>
      <c r="UCC267" s="277"/>
      <c r="UCD267" s="277"/>
      <c r="UCE267" s="277"/>
      <c r="UCF267" s="277"/>
      <c r="UCG267" s="277"/>
      <c r="UCH267" s="402"/>
      <c r="UCI267" s="404"/>
      <c r="UCJ267" s="49"/>
      <c r="UCK267" s="49"/>
      <c r="UCL267" s="49"/>
      <c r="UCM267" s="99"/>
      <c r="UCN267" s="98"/>
      <c r="UCO267" s="49"/>
      <c r="UCP267" s="405"/>
      <c r="UCQ267" s="405"/>
      <c r="UCR267" s="277"/>
      <c r="UCS267" s="277"/>
      <c r="UCT267" s="277"/>
      <c r="UCU267" s="277"/>
      <c r="UCV267" s="277"/>
      <c r="UCW267" s="277"/>
      <c r="UCX267" s="277"/>
      <c r="UCY267" s="277"/>
      <c r="UCZ267" s="402"/>
      <c r="UDA267" s="404"/>
      <c r="UDB267" s="49"/>
      <c r="UDC267" s="49"/>
      <c r="UDD267" s="49"/>
      <c r="UDE267" s="99"/>
      <c r="UDF267" s="98"/>
      <c r="UDG267" s="49"/>
      <c r="UDH267" s="405"/>
      <c r="UDI267" s="405"/>
      <c r="UDJ267" s="277"/>
      <c r="UDK267" s="277"/>
      <c r="UDL267" s="277"/>
      <c r="UDM267" s="277"/>
      <c r="UDN267" s="277"/>
      <c r="UDO267" s="277"/>
      <c r="UDP267" s="277"/>
      <c r="UDQ267" s="277"/>
      <c r="UDR267" s="402"/>
      <c r="UDS267" s="404"/>
      <c r="UDT267" s="49"/>
      <c r="UDU267" s="49"/>
      <c r="UDV267" s="49"/>
      <c r="UDW267" s="99"/>
      <c r="UDX267" s="98"/>
      <c r="UDY267" s="49"/>
      <c r="UDZ267" s="405"/>
      <c r="UEA267" s="405"/>
      <c r="UEB267" s="277"/>
      <c r="UEC267" s="277"/>
      <c r="UED267" s="277"/>
      <c r="UEE267" s="277"/>
      <c r="UEF267" s="277"/>
      <c r="UEG267" s="277"/>
      <c r="UEH267" s="277"/>
      <c r="UEI267" s="277"/>
      <c r="UEJ267" s="402"/>
      <c r="UEK267" s="404"/>
      <c r="UEL267" s="49"/>
      <c r="UEM267" s="49"/>
      <c r="UEN267" s="49"/>
      <c r="UEO267" s="99"/>
      <c r="UEP267" s="98"/>
      <c r="UEQ267" s="49"/>
      <c r="UER267" s="405"/>
      <c r="UES267" s="405"/>
      <c r="UET267" s="277"/>
      <c r="UEU267" s="277"/>
      <c r="UEV267" s="277"/>
      <c r="UEW267" s="277"/>
      <c r="UEX267" s="277"/>
      <c r="UEY267" s="277"/>
      <c r="UEZ267" s="277"/>
      <c r="UFA267" s="277"/>
      <c r="UFB267" s="402"/>
      <c r="UFC267" s="404"/>
      <c r="UFD267" s="49"/>
      <c r="UFE267" s="49"/>
      <c r="UFF267" s="49"/>
      <c r="UFG267" s="99"/>
      <c r="UFH267" s="98"/>
      <c r="UFI267" s="49"/>
      <c r="UFJ267" s="405"/>
      <c r="UFK267" s="405"/>
      <c r="UFL267" s="277"/>
      <c r="UFM267" s="277"/>
      <c r="UFN267" s="277"/>
      <c r="UFO267" s="277"/>
      <c r="UFP267" s="277"/>
      <c r="UFQ267" s="277"/>
      <c r="UFR267" s="277"/>
      <c r="UFS267" s="277"/>
      <c r="UFT267" s="402"/>
      <c r="UFU267" s="404"/>
      <c r="UFV267" s="49"/>
      <c r="UFW267" s="49"/>
      <c r="UFX267" s="49"/>
      <c r="UFY267" s="99"/>
      <c r="UFZ267" s="98"/>
      <c r="UGA267" s="49"/>
      <c r="UGB267" s="405"/>
      <c r="UGC267" s="405"/>
      <c r="UGD267" s="277"/>
      <c r="UGE267" s="277"/>
      <c r="UGF267" s="277"/>
      <c r="UGG267" s="277"/>
      <c r="UGH267" s="277"/>
      <c r="UGI267" s="277"/>
      <c r="UGJ267" s="277"/>
      <c r="UGK267" s="277"/>
      <c r="UGL267" s="402"/>
      <c r="UGM267" s="404"/>
      <c r="UGN267" s="49"/>
      <c r="UGO267" s="49"/>
      <c r="UGP267" s="49"/>
      <c r="UGQ267" s="99"/>
      <c r="UGR267" s="98"/>
      <c r="UGS267" s="49"/>
      <c r="UGT267" s="405"/>
      <c r="UGU267" s="405"/>
      <c r="UGV267" s="277"/>
      <c r="UGW267" s="277"/>
      <c r="UGX267" s="277"/>
      <c r="UGY267" s="277"/>
      <c r="UGZ267" s="277"/>
      <c r="UHA267" s="277"/>
      <c r="UHB267" s="277"/>
      <c r="UHC267" s="277"/>
      <c r="UHD267" s="402"/>
      <c r="UHE267" s="404"/>
      <c r="UHF267" s="49"/>
      <c r="UHG267" s="49"/>
      <c r="UHH267" s="49"/>
      <c r="UHI267" s="99"/>
      <c r="UHJ267" s="98"/>
      <c r="UHK267" s="49"/>
      <c r="UHL267" s="405"/>
      <c r="UHM267" s="405"/>
      <c r="UHN267" s="277"/>
      <c r="UHO267" s="277"/>
      <c r="UHP267" s="277"/>
      <c r="UHQ267" s="277"/>
      <c r="UHR267" s="277"/>
      <c r="UHS267" s="277"/>
      <c r="UHT267" s="277"/>
      <c r="UHU267" s="277"/>
      <c r="UHV267" s="402"/>
      <c r="UHW267" s="404"/>
      <c r="UHX267" s="49"/>
      <c r="UHY267" s="49"/>
      <c r="UHZ267" s="49"/>
      <c r="UIA267" s="99"/>
      <c r="UIB267" s="98"/>
      <c r="UIC267" s="49"/>
      <c r="UID267" s="405"/>
      <c r="UIE267" s="405"/>
      <c r="UIF267" s="277"/>
      <c r="UIG267" s="277"/>
      <c r="UIH267" s="277"/>
      <c r="UII267" s="277"/>
      <c r="UIJ267" s="277"/>
      <c r="UIK267" s="277"/>
      <c r="UIL267" s="277"/>
      <c r="UIM267" s="277"/>
      <c r="UIN267" s="402"/>
      <c r="UIO267" s="404"/>
      <c r="UIP267" s="49"/>
      <c r="UIQ267" s="49"/>
      <c r="UIR267" s="49"/>
      <c r="UIS267" s="99"/>
      <c r="UIT267" s="98"/>
      <c r="UIU267" s="49"/>
      <c r="UIV267" s="405"/>
      <c r="UIW267" s="405"/>
      <c r="UIX267" s="277"/>
      <c r="UIY267" s="277"/>
      <c r="UIZ267" s="277"/>
      <c r="UJA267" s="277"/>
      <c r="UJB267" s="277"/>
      <c r="UJC267" s="277"/>
      <c r="UJD267" s="277"/>
      <c r="UJE267" s="277"/>
      <c r="UJF267" s="402"/>
      <c r="UJG267" s="404"/>
      <c r="UJH267" s="49"/>
      <c r="UJI267" s="49"/>
      <c r="UJJ267" s="49"/>
      <c r="UJK267" s="99"/>
      <c r="UJL267" s="98"/>
      <c r="UJM267" s="49"/>
      <c r="UJN267" s="405"/>
      <c r="UJO267" s="405"/>
      <c r="UJP267" s="277"/>
      <c r="UJQ267" s="277"/>
      <c r="UJR267" s="277"/>
      <c r="UJS267" s="277"/>
      <c r="UJT267" s="277"/>
      <c r="UJU267" s="277"/>
      <c r="UJV267" s="277"/>
      <c r="UJW267" s="277"/>
      <c r="UJX267" s="402"/>
      <c r="UJY267" s="404"/>
      <c r="UJZ267" s="49"/>
      <c r="UKA267" s="49"/>
      <c r="UKB267" s="49"/>
      <c r="UKC267" s="99"/>
      <c r="UKD267" s="98"/>
      <c r="UKE267" s="49"/>
      <c r="UKF267" s="405"/>
      <c r="UKG267" s="405"/>
      <c r="UKH267" s="277"/>
      <c r="UKI267" s="277"/>
      <c r="UKJ267" s="277"/>
      <c r="UKK267" s="277"/>
      <c r="UKL267" s="277"/>
      <c r="UKM267" s="277"/>
      <c r="UKN267" s="277"/>
      <c r="UKO267" s="277"/>
      <c r="UKP267" s="402"/>
      <c r="UKQ267" s="404"/>
      <c r="UKR267" s="49"/>
      <c r="UKS267" s="49"/>
      <c r="UKT267" s="49"/>
      <c r="UKU267" s="99"/>
      <c r="UKV267" s="98"/>
      <c r="UKW267" s="49"/>
      <c r="UKX267" s="405"/>
      <c r="UKY267" s="405"/>
      <c r="UKZ267" s="277"/>
      <c r="ULA267" s="277"/>
      <c r="ULB267" s="277"/>
      <c r="ULC267" s="277"/>
      <c r="ULD267" s="277"/>
      <c r="ULE267" s="277"/>
      <c r="ULF267" s="277"/>
      <c r="ULG267" s="277"/>
      <c r="ULH267" s="402"/>
      <c r="ULI267" s="404"/>
      <c r="ULJ267" s="49"/>
      <c r="ULK267" s="49"/>
      <c r="ULL267" s="49"/>
      <c r="ULM267" s="99"/>
      <c r="ULN267" s="98"/>
      <c r="ULO267" s="49"/>
      <c r="ULP267" s="405"/>
      <c r="ULQ267" s="405"/>
      <c r="ULR267" s="277"/>
      <c r="ULS267" s="277"/>
      <c r="ULT267" s="277"/>
      <c r="ULU267" s="277"/>
      <c r="ULV267" s="277"/>
      <c r="ULW267" s="277"/>
      <c r="ULX267" s="277"/>
      <c r="ULY267" s="277"/>
      <c r="ULZ267" s="402"/>
      <c r="UMA267" s="404"/>
      <c r="UMB267" s="49"/>
      <c r="UMC267" s="49"/>
      <c r="UMD267" s="49"/>
      <c r="UME267" s="99"/>
      <c r="UMF267" s="98"/>
      <c r="UMG267" s="49"/>
      <c r="UMH267" s="405"/>
      <c r="UMI267" s="405"/>
      <c r="UMJ267" s="277"/>
      <c r="UMK267" s="277"/>
      <c r="UML267" s="277"/>
      <c r="UMM267" s="277"/>
      <c r="UMN267" s="277"/>
      <c r="UMO267" s="277"/>
      <c r="UMP267" s="277"/>
      <c r="UMQ267" s="277"/>
      <c r="UMR267" s="402"/>
      <c r="UMS267" s="404"/>
      <c r="UMT267" s="49"/>
      <c r="UMU267" s="49"/>
      <c r="UMV267" s="49"/>
      <c r="UMW267" s="99"/>
      <c r="UMX267" s="98"/>
      <c r="UMY267" s="49"/>
      <c r="UMZ267" s="405"/>
      <c r="UNA267" s="405"/>
      <c r="UNB267" s="277"/>
      <c r="UNC267" s="277"/>
      <c r="UND267" s="277"/>
      <c r="UNE267" s="277"/>
      <c r="UNF267" s="277"/>
      <c r="UNG267" s="277"/>
      <c r="UNH267" s="277"/>
      <c r="UNI267" s="277"/>
      <c r="UNJ267" s="402"/>
      <c r="UNK267" s="404"/>
      <c r="UNL267" s="49"/>
      <c r="UNM267" s="49"/>
      <c r="UNN267" s="49"/>
      <c r="UNO267" s="99"/>
      <c r="UNP267" s="98"/>
      <c r="UNQ267" s="49"/>
      <c r="UNR267" s="405"/>
      <c r="UNS267" s="405"/>
      <c r="UNT267" s="277"/>
      <c r="UNU267" s="277"/>
      <c r="UNV267" s="277"/>
      <c r="UNW267" s="277"/>
      <c r="UNX267" s="277"/>
      <c r="UNY267" s="277"/>
      <c r="UNZ267" s="277"/>
      <c r="UOA267" s="277"/>
      <c r="UOB267" s="402"/>
      <c r="UOC267" s="404"/>
      <c r="UOD267" s="49"/>
      <c r="UOE267" s="49"/>
      <c r="UOF267" s="49"/>
      <c r="UOG267" s="99"/>
      <c r="UOH267" s="98"/>
      <c r="UOI267" s="49"/>
      <c r="UOJ267" s="405"/>
      <c r="UOK267" s="405"/>
      <c r="UOL267" s="277"/>
      <c r="UOM267" s="277"/>
      <c r="UON267" s="277"/>
      <c r="UOO267" s="277"/>
      <c r="UOP267" s="277"/>
      <c r="UOQ267" s="277"/>
      <c r="UOR267" s="277"/>
      <c r="UOS267" s="277"/>
      <c r="UOT267" s="402"/>
      <c r="UOU267" s="404"/>
      <c r="UOV267" s="49"/>
      <c r="UOW267" s="49"/>
      <c r="UOX267" s="49"/>
      <c r="UOY267" s="99"/>
      <c r="UOZ267" s="98"/>
      <c r="UPA267" s="49"/>
      <c r="UPB267" s="405"/>
      <c r="UPC267" s="405"/>
      <c r="UPD267" s="277"/>
      <c r="UPE267" s="277"/>
      <c r="UPF267" s="277"/>
      <c r="UPG267" s="277"/>
      <c r="UPH267" s="277"/>
      <c r="UPI267" s="277"/>
      <c r="UPJ267" s="277"/>
      <c r="UPK267" s="277"/>
      <c r="UPL267" s="402"/>
      <c r="UPM267" s="404"/>
      <c r="UPN267" s="49"/>
      <c r="UPO267" s="49"/>
      <c r="UPP267" s="49"/>
      <c r="UPQ267" s="99"/>
      <c r="UPR267" s="98"/>
      <c r="UPS267" s="49"/>
      <c r="UPT267" s="405"/>
      <c r="UPU267" s="405"/>
      <c r="UPV267" s="277"/>
      <c r="UPW267" s="277"/>
      <c r="UPX267" s="277"/>
      <c r="UPY267" s="277"/>
      <c r="UPZ267" s="277"/>
      <c r="UQA267" s="277"/>
      <c r="UQB267" s="277"/>
      <c r="UQC267" s="277"/>
      <c r="UQD267" s="402"/>
      <c r="UQE267" s="404"/>
      <c r="UQF267" s="49"/>
      <c r="UQG267" s="49"/>
      <c r="UQH267" s="49"/>
      <c r="UQI267" s="99"/>
      <c r="UQJ267" s="98"/>
      <c r="UQK267" s="49"/>
      <c r="UQL267" s="405"/>
      <c r="UQM267" s="405"/>
      <c r="UQN267" s="277"/>
      <c r="UQO267" s="277"/>
      <c r="UQP267" s="277"/>
      <c r="UQQ267" s="277"/>
      <c r="UQR267" s="277"/>
      <c r="UQS267" s="277"/>
      <c r="UQT267" s="277"/>
      <c r="UQU267" s="277"/>
      <c r="UQV267" s="402"/>
      <c r="UQW267" s="404"/>
      <c r="UQX267" s="49"/>
      <c r="UQY267" s="49"/>
      <c r="UQZ267" s="49"/>
      <c r="URA267" s="99"/>
      <c r="URB267" s="98"/>
      <c r="URC267" s="49"/>
      <c r="URD267" s="405"/>
      <c r="URE267" s="405"/>
      <c r="URF267" s="277"/>
      <c r="URG267" s="277"/>
      <c r="URH267" s="277"/>
      <c r="URI267" s="277"/>
      <c r="URJ267" s="277"/>
      <c r="URK267" s="277"/>
      <c r="URL267" s="277"/>
      <c r="URM267" s="277"/>
      <c r="URN267" s="402"/>
      <c r="URO267" s="404"/>
      <c r="URP267" s="49"/>
      <c r="URQ267" s="49"/>
      <c r="URR267" s="49"/>
      <c r="URS267" s="99"/>
      <c r="URT267" s="98"/>
      <c r="URU267" s="49"/>
      <c r="URV267" s="405"/>
      <c r="URW267" s="405"/>
      <c r="URX267" s="277"/>
      <c r="URY267" s="277"/>
      <c r="URZ267" s="277"/>
      <c r="USA267" s="277"/>
      <c r="USB267" s="277"/>
      <c r="USC267" s="277"/>
      <c r="USD267" s="277"/>
      <c r="USE267" s="277"/>
      <c r="USF267" s="402"/>
      <c r="USG267" s="404"/>
      <c r="USH267" s="49"/>
      <c r="USI267" s="49"/>
      <c r="USJ267" s="49"/>
      <c r="USK267" s="99"/>
      <c r="USL267" s="98"/>
      <c r="USM267" s="49"/>
      <c r="USN267" s="405"/>
      <c r="USO267" s="405"/>
      <c r="USP267" s="277"/>
      <c r="USQ267" s="277"/>
      <c r="USR267" s="277"/>
      <c r="USS267" s="277"/>
      <c r="UST267" s="277"/>
      <c r="USU267" s="277"/>
      <c r="USV267" s="277"/>
      <c r="USW267" s="277"/>
      <c r="USX267" s="402"/>
      <c r="USY267" s="404"/>
      <c r="USZ267" s="49"/>
      <c r="UTA267" s="49"/>
      <c r="UTB267" s="49"/>
      <c r="UTC267" s="99"/>
      <c r="UTD267" s="98"/>
      <c r="UTE267" s="49"/>
      <c r="UTF267" s="405"/>
      <c r="UTG267" s="405"/>
      <c r="UTH267" s="277"/>
      <c r="UTI267" s="277"/>
      <c r="UTJ267" s="277"/>
      <c r="UTK267" s="277"/>
      <c r="UTL267" s="277"/>
      <c r="UTM267" s="277"/>
      <c r="UTN267" s="277"/>
      <c r="UTO267" s="277"/>
      <c r="UTP267" s="402"/>
      <c r="UTQ267" s="404"/>
      <c r="UTR267" s="49"/>
      <c r="UTS267" s="49"/>
      <c r="UTT267" s="49"/>
      <c r="UTU267" s="99"/>
      <c r="UTV267" s="98"/>
      <c r="UTW267" s="49"/>
      <c r="UTX267" s="405"/>
      <c r="UTY267" s="405"/>
      <c r="UTZ267" s="277"/>
      <c r="UUA267" s="277"/>
      <c r="UUB267" s="277"/>
      <c r="UUC267" s="277"/>
      <c r="UUD267" s="277"/>
      <c r="UUE267" s="277"/>
      <c r="UUF267" s="277"/>
      <c r="UUG267" s="277"/>
      <c r="UUH267" s="402"/>
      <c r="UUI267" s="404"/>
      <c r="UUJ267" s="49"/>
      <c r="UUK267" s="49"/>
      <c r="UUL267" s="49"/>
      <c r="UUM267" s="99"/>
      <c r="UUN267" s="98"/>
      <c r="UUO267" s="49"/>
      <c r="UUP267" s="405"/>
      <c r="UUQ267" s="405"/>
      <c r="UUR267" s="277"/>
      <c r="UUS267" s="277"/>
      <c r="UUT267" s="277"/>
      <c r="UUU267" s="277"/>
      <c r="UUV267" s="277"/>
      <c r="UUW267" s="277"/>
      <c r="UUX267" s="277"/>
      <c r="UUY267" s="277"/>
      <c r="UUZ267" s="402"/>
      <c r="UVA267" s="404"/>
      <c r="UVB267" s="49"/>
      <c r="UVC267" s="49"/>
      <c r="UVD267" s="49"/>
      <c r="UVE267" s="99"/>
      <c r="UVF267" s="98"/>
      <c r="UVG267" s="49"/>
      <c r="UVH267" s="405"/>
      <c r="UVI267" s="405"/>
      <c r="UVJ267" s="277"/>
      <c r="UVK267" s="277"/>
      <c r="UVL267" s="277"/>
      <c r="UVM267" s="277"/>
      <c r="UVN267" s="277"/>
      <c r="UVO267" s="277"/>
      <c r="UVP267" s="277"/>
      <c r="UVQ267" s="277"/>
      <c r="UVR267" s="402"/>
      <c r="UVS267" s="404"/>
      <c r="UVT267" s="49"/>
      <c r="UVU267" s="49"/>
      <c r="UVV267" s="49"/>
      <c r="UVW267" s="99"/>
      <c r="UVX267" s="98"/>
      <c r="UVY267" s="49"/>
      <c r="UVZ267" s="405"/>
      <c r="UWA267" s="405"/>
      <c r="UWB267" s="277"/>
      <c r="UWC267" s="277"/>
      <c r="UWD267" s="277"/>
      <c r="UWE267" s="277"/>
      <c r="UWF267" s="277"/>
      <c r="UWG267" s="277"/>
      <c r="UWH267" s="277"/>
      <c r="UWI267" s="277"/>
      <c r="UWJ267" s="402"/>
      <c r="UWK267" s="404"/>
      <c r="UWL267" s="49"/>
      <c r="UWM267" s="49"/>
      <c r="UWN267" s="49"/>
      <c r="UWO267" s="99"/>
      <c r="UWP267" s="98"/>
      <c r="UWQ267" s="49"/>
      <c r="UWR267" s="405"/>
      <c r="UWS267" s="405"/>
      <c r="UWT267" s="277"/>
      <c r="UWU267" s="277"/>
      <c r="UWV267" s="277"/>
      <c r="UWW267" s="277"/>
      <c r="UWX267" s="277"/>
      <c r="UWY267" s="277"/>
      <c r="UWZ267" s="277"/>
      <c r="UXA267" s="277"/>
      <c r="UXB267" s="402"/>
      <c r="UXC267" s="404"/>
      <c r="UXD267" s="49"/>
      <c r="UXE267" s="49"/>
      <c r="UXF267" s="49"/>
      <c r="UXG267" s="99"/>
      <c r="UXH267" s="98"/>
      <c r="UXI267" s="49"/>
      <c r="UXJ267" s="405"/>
      <c r="UXK267" s="405"/>
      <c r="UXL267" s="277"/>
      <c r="UXM267" s="277"/>
      <c r="UXN267" s="277"/>
      <c r="UXO267" s="277"/>
      <c r="UXP267" s="277"/>
      <c r="UXQ267" s="277"/>
      <c r="UXR267" s="277"/>
      <c r="UXS267" s="277"/>
      <c r="UXT267" s="402"/>
      <c r="UXU267" s="404"/>
      <c r="UXV267" s="49"/>
      <c r="UXW267" s="49"/>
      <c r="UXX267" s="49"/>
      <c r="UXY267" s="99"/>
      <c r="UXZ267" s="98"/>
      <c r="UYA267" s="49"/>
      <c r="UYB267" s="405"/>
      <c r="UYC267" s="405"/>
      <c r="UYD267" s="277"/>
      <c r="UYE267" s="277"/>
      <c r="UYF267" s="277"/>
      <c r="UYG267" s="277"/>
      <c r="UYH267" s="277"/>
      <c r="UYI267" s="277"/>
      <c r="UYJ267" s="277"/>
      <c r="UYK267" s="277"/>
      <c r="UYL267" s="402"/>
      <c r="UYM267" s="404"/>
      <c r="UYN267" s="49"/>
      <c r="UYO267" s="49"/>
      <c r="UYP267" s="49"/>
      <c r="UYQ267" s="99"/>
      <c r="UYR267" s="98"/>
      <c r="UYS267" s="49"/>
      <c r="UYT267" s="405"/>
      <c r="UYU267" s="405"/>
      <c r="UYV267" s="277"/>
      <c r="UYW267" s="277"/>
      <c r="UYX267" s="277"/>
      <c r="UYY267" s="277"/>
      <c r="UYZ267" s="277"/>
      <c r="UZA267" s="277"/>
      <c r="UZB267" s="277"/>
      <c r="UZC267" s="277"/>
      <c r="UZD267" s="402"/>
      <c r="UZE267" s="404"/>
      <c r="UZF267" s="49"/>
      <c r="UZG267" s="49"/>
      <c r="UZH267" s="49"/>
      <c r="UZI267" s="99"/>
      <c r="UZJ267" s="98"/>
      <c r="UZK267" s="49"/>
      <c r="UZL267" s="405"/>
      <c r="UZM267" s="405"/>
      <c r="UZN267" s="277"/>
      <c r="UZO267" s="277"/>
      <c r="UZP267" s="277"/>
      <c r="UZQ267" s="277"/>
      <c r="UZR267" s="277"/>
      <c r="UZS267" s="277"/>
      <c r="UZT267" s="277"/>
      <c r="UZU267" s="277"/>
      <c r="UZV267" s="402"/>
      <c r="UZW267" s="404"/>
      <c r="UZX267" s="49"/>
      <c r="UZY267" s="49"/>
      <c r="UZZ267" s="49"/>
      <c r="VAA267" s="99"/>
      <c r="VAB267" s="98"/>
      <c r="VAC267" s="49"/>
      <c r="VAD267" s="405"/>
      <c r="VAE267" s="405"/>
      <c r="VAF267" s="277"/>
      <c r="VAG267" s="277"/>
      <c r="VAH267" s="277"/>
      <c r="VAI267" s="277"/>
      <c r="VAJ267" s="277"/>
      <c r="VAK267" s="277"/>
      <c r="VAL267" s="277"/>
      <c r="VAM267" s="277"/>
      <c r="VAN267" s="402"/>
      <c r="VAO267" s="404"/>
      <c r="VAP267" s="49"/>
      <c r="VAQ267" s="49"/>
      <c r="VAR267" s="49"/>
      <c r="VAS267" s="99"/>
      <c r="VAT267" s="98"/>
      <c r="VAU267" s="49"/>
      <c r="VAV267" s="405"/>
      <c r="VAW267" s="405"/>
      <c r="VAX267" s="277"/>
      <c r="VAY267" s="277"/>
      <c r="VAZ267" s="277"/>
      <c r="VBA267" s="277"/>
      <c r="VBB267" s="277"/>
      <c r="VBC267" s="277"/>
      <c r="VBD267" s="277"/>
      <c r="VBE267" s="277"/>
      <c r="VBF267" s="402"/>
      <c r="VBG267" s="404"/>
      <c r="VBH267" s="49"/>
      <c r="VBI267" s="49"/>
      <c r="VBJ267" s="49"/>
      <c r="VBK267" s="99"/>
      <c r="VBL267" s="98"/>
      <c r="VBM267" s="49"/>
      <c r="VBN267" s="405"/>
      <c r="VBO267" s="405"/>
      <c r="VBP267" s="277"/>
      <c r="VBQ267" s="277"/>
      <c r="VBR267" s="277"/>
      <c r="VBS267" s="277"/>
      <c r="VBT267" s="277"/>
      <c r="VBU267" s="277"/>
      <c r="VBV267" s="277"/>
      <c r="VBW267" s="277"/>
      <c r="VBX267" s="402"/>
      <c r="VBY267" s="404"/>
      <c r="VBZ267" s="49"/>
      <c r="VCA267" s="49"/>
      <c r="VCB267" s="49"/>
      <c r="VCC267" s="99"/>
      <c r="VCD267" s="98"/>
      <c r="VCE267" s="49"/>
      <c r="VCF267" s="405"/>
      <c r="VCG267" s="405"/>
      <c r="VCH267" s="277"/>
      <c r="VCI267" s="277"/>
      <c r="VCJ267" s="277"/>
      <c r="VCK267" s="277"/>
      <c r="VCL267" s="277"/>
      <c r="VCM267" s="277"/>
      <c r="VCN267" s="277"/>
      <c r="VCO267" s="277"/>
      <c r="VCP267" s="402"/>
      <c r="VCQ267" s="404"/>
      <c r="VCR267" s="49"/>
      <c r="VCS267" s="49"/>
      <c r="VCT267" s="49"/>
      <c r="VCU267" s="99"/>
      <c r="VCV267" s="98"/>
      <c r="VCW267" s="49"/>
      <c r="VCX267" s="405"/>
      <c r="VCY267" s="405"/>
      <c r="VCZ267" s="277"/>
      <c r="VDA267" s="277"/>
      <c r="VDB267" s="277"/>
      <c r="VDC267" s="277"/>
      <c r="VDD267" s="277"/>
      <c r="VDE267" s="277"/>
      <c r="VDF267" s="277"/>
      <c r="VDG267" s="277"/>
      <c r="VDH267" s="402"/>
      <c r="VDI267" s="404"/>
      <c r="VDJ267" s="49"/>
      <c r="VDK267" s="49"/>
      <c r="VDL267" s="49"/>
      <c r="VDM267" s="99"/>
      <c r="VDN267" s="98"/>
      <c r="VDO267" s="49"/>
      <c r="VDP267" s="405"/>
      <c r="VDQ267" s="405"/>
      <c r="VDR267" s="277"/>
      <c r="VDS267" s="277"/>
      <c r="VDT267" s="277"/>
      <c r="VDU267" s="277"/>
      <c r="VDV267" s="277"/>
      <c r="VDW267" s="277"/>
      <c r="VDX267" s="277"/>
      <c r="VDY267" s="277"/>
      <c r="VDZ267" s="402"/>
      <c r="VEA267" s="404"/>
      <c r="VEB267" s="49"/>
      <c r="VEC267" s="49"/>
      <c r="VED267" s="49"/>
      <c r="VEE267" s="99"/>
      <c r="VEF267" s="98"/>
      <c r="VEG267" s="49"/>
      <c r="VEH267" s="405"/>
      <c r="VEI267" s="405"/>
      <c r="VEJ267" s="277"/>
      <c r="VEK267" s="277"/>
      <c r="VEL267" s="277"/>
      <c r="VEM267" s="277"/>
      <c r="VEN267" s="277"/>
      <c r="VEO267" s="277"/>
      <c r="VEP267" s="277"/>
      <c r="VEQ267" s="277"/>
      <c r="VER267" s="402"/>
      <c r="VES267" s="404"/>
      <c r="VET267" s="49"/>
      <c r="VEU267" s="49"/>
      <c r="VEV267" s="49"/>
      <c r="VEW267" s="99"/>
      <c r="VEX267" s="98"/>
      <c r="VEY267" s="49"/>
      <c r="VEZ267" s="405"/>
      <c r="VFA267" s="405"/>
      <c r="VFB267" s="277"/>
      <c r="VFC267" s="277"/>
      <c r="VFD267" s="277"/>
      <c r="VFE267" s="277"/>
      <c r="VFF267" s="277"/>
      <c r="VFG267" s="277"/>
      <c r="VFH267" s="277"/>
      <c r="VFI267" s="277"/>
      <c r="VFJ267" s="402"/>
      <c r="VFK267" s="404"/>
      <c r="VFL267" s="49"/>
      <c r="VFM267" s="49"/>
      <c r="VFN267" s="49"/>
      <c r="VFO267" s="99"/>
      <c r="VFP267" s="98"/>
      <c r="VFQ267" s="49"/>
      <c r="VFR267" s="405"/>
      <c r="VFS267" s="405"/>
      <c r="VFT267" s="277"/>
      <c r="VFU267" s="277"/>
      <c r="VFV267" s="277"/>
      <c r="VFW267" s="277"/>
      <c r="VFX267" s="277"/>
      <c r="VFY267" s="277"/>
      <c r="VFZ267" s="277"/>
      <c r="VGA267" s="277"/>
      <c r="VGB267" s="402"/>
      <c r="VGC267" s="404"/>
      <c r="VGD267" s="49"/>
      <c r="VGE267" s="49"/>
      <c r="VGF267" s="49"/>
      <c r="VGG267" s="99"/>
      <c r="VGH267" s="98"/>
      <c r="VGI267" s="49"/>
      <c r="VGJ267" s="405"/>
      <c r="VGK267" s="405"/>
      <c r="VGL267" s="277"/>
      <c r="VGM267" s="277"/>
      <c r="VGN267" s="277"/>
      <c r="VGO267" s="277"/>
      <c r="VGP267" s="277"/>
      <c r="VGQ267" s="277"/>
      <c r="VGR267" s="277"/>
      <c r="VGS267" s="277"/>
      <c r="VGT267" s="402"/>
      <c r="VGU267" s="404"/>
      <c r="VGV267" s="49"/>
      <c r="VGW267" s="49"/>
      <c r="VGX267" s="49"/>
      <c r="VGY267" s="99"/>
      <c r="VGZ267" s="98"/>
      <c r="VHA267" s="49"/>
      <c r="VHB267" s="405"/>
      <c r="VHC267" s="405"/>
      <c r="VHD267" s="277"/>
      <c r="VHE267" s="277"/>
      <c r="VHF267" s="277"/>
      <c r="VHG267" s="277"/>
      <c r="VHH267" s="277"/>
      <c r="VHI267" s="277"/>
      <c r="VHJ267" s="277"/>
      <c r="VHK267" s="277"/>
      <c r="VHL267" s="402"/>
      <c r="VHM267" s="404"/>
      <c r="VHN267" s="49"/>
      <c r="VHO267" s="49"/>
      <c r="VHP267" s="49"/>
      <c r="VHQ267" s="99"/>
      <c r="VHR267" s="98"/>
      <c r="VHS267" s="49"/>
      <c r="VHT267" s="405"/>
      <c r="VHU267" s="405"/>
      <c r="VHV267" s="277"/>
      <c r="VHW267" s="277"/>
      <c r="VHX267" s="277"/>
      <c r="VHY267" s="277"/>
      <c r="VHZ267" s="277"/>
      <c r="VIA267" s="277"/>
      <c r="VIB267" s="277"/>
      <c r="VIC267" s="277"/>
      <c r="VID267" s="402"/>
      <c r="VIE267" s="404"/>
      <c r="VIF267" s="49"/>
      <c r="VIG267" s="49"/>
      <c r="VIH267" s="49"/>
      <c r="VII267" s="99"/>
      <c r="VIJ267" s="98"/>
      <c r="VIK267" s="49"/>
      <c r="VIL267" s="405"/>
      <c r="VIM267" s="405"/>
      <c r="VIN267" s="277"/>
      <c r="VIO267" s="277"/>
      <c r="VIP267" s="277"/>
      <c r="VIQ267" s="277"/>
      <c r="VIR267" s="277"/>
      <c r="VIS267" s="277"/>
      <c r="VIT267" s="277"/>
      <c r="VIU267" s="277"/>
      <c r="VIV267" s="402"/>
      <c r="VIW267" s="404"/>
      <c r="VIX267" s="49"/>
      <c r="VIY267" s="49"/>
      <c r="VIZ267" s="49"/>
      <c r="VJA267" s="99"/>
      <c r="VJB267" s="98"/>
      <c r="VJC267" s="49"/>
      <c r="VJD267" s="405"/>
      <c r="VJE267" s="405"/>
      <c r="VJF267" s="277"/>
      <c r="VJG267" s="277"/>
      <c r="VJH267" s="277"/>
      <c r="VJI267" s="277"/>
      <c r="VJJ267" s="277"/>
      <c r="VJK267" s="277"/>
      <c r="VJL267" s="277"/>
      <c r="VJM267" s="277"/>
      <c r="VJN267" s="402"/>
      <c r="VJO267" s="404"/>
      <c r="VJP267" s="49"/>
      <c r="VJQ267" s="49"/>
      <c r="VJR267" s="49"/>
      <c r="VJS267" s="99"/>
      <c r="VJT267" s="98"/>
      <c r="VJU267" s="49"/>
      <c r="VJV267" s="405"/>
      <c r="VJW267" s="405"/>
      <c r="VJX267" s="277"/>
      <c r="VJY267" s="277"/>
      <c r="VJZ267" s="277"/>
      <c r="VKA267" s="277"/>
      <c r="VKB267" s="277"/>
      <c r="VKC267" s="277"/>
      <c r="VKD267" s="277"/>
      <c r="VKE267" s="277"/>
      <c r="VKF267" s="402"/>
      <c r="VKG267" s="404"/>
      <c r="VKH267" s="49"/>
      <c r="VKI267" s="49"/>
      <c r="VKJ267" s="49"/>
      <c r="VKK267" s="99"/>
      <c r="VKL267" s="98"/>
      <c r="VKM267" s="49"/>
      <c r="VKN267" s="405"/>
      <c r="VKO267" s="405"/>
      <c r="VKP267" s="277"/>
      <c r="VKQ267" s="277"/>
      <c r="VKR267" s="277"/>
      <c r="VKS267" s="277"/>
      <c r="VKT267" s="277"/>
      <c r="VKU267" s="277"/>
      <c r="VKV267" s="277"/>
      <c r="VKW267" s="277"/>
      <c r="VKX267" s="402"/>
      <c r="VKY267" s="404"/>
      <c r="VKZ267" s="49"/>
      <c r="VLA267" s="49"/>
      <c r="VLB267" s="49"/>
      <c r="VLC267" s="99"/>
      <c r="VLD267" s="98"/>
      <c r="VLE267" s="49"/>
      <c r="VLF267" s="405"/>
      <c r="VLG267" s="405"/>
      <c r="VLH267" s="277"/>
      <c r="VLI267" s="277"/>
      <c r="VLJ267" s="277"/>
      <c r="VLK267" s="277"/>
      <c r="VLL267" s="277"/>
      <c r="VLM267" s="277"/>
      <c r="VLN267" s="277"/>
      <c r="VLO267" s="277"/>
      <c r="VLP267" s="402"/>
      <c r="VLQ267" s="404"/>
      <c r="VLR267" s="49"/>
      <c r="VLS267" s="49"/>
      <c r="VLT267" s="49"/>
      <c r="VLU267" s="99"/>
      <c r="VLV267" s="98"/>
      <c r="VLW267" s="49"/>
      <c r="VLX267" s="405"/>
      <c r="VLY267" s="405"/>
      <c r="VLZ267" s="277"/>
      <c r="VMA267" s="277"/>
      <c r="VMB267" s="277"/>
      <c r="VMC267" s="277"/>
      <c r="VMD267" s="277"/>
      <c r="VME267" s="277"/>
      <c r="VMF267" s="277"/>
      <c r="VMG267" s="277"/>
      <c r="VMH267" s="402"/>
      <c r="VMI267" s="404"/>
      <c r="VMJ267" s="49"/>
      <c r="VMK267" s="49"/>
      <c r="VML267" s="49"/>
      <c r="VMM267" s="99"/>
      <c r="VMN267" s="98"/>
      <c r="VMO267" s="49"/>
      <c r="VMP267" s="405"/>
      <c r="VMQ267" s="405"/>
      <c r="VMR267" s="277"/>
      <c r="VMS267" s="277"/>
      <c r="VMT267" s="277"/>
      <c r="VMU267" s="277"/>
      <c r="VMV267" s="277"/>
      <c r="VMW267" s="277"/>
      <c r="VMX267" s="277"/>
      <c r="VMY267" s="277"/>
      <c r="VMZ267" s="402"/>
      <c r="VNA267" s="404"/>
      <c r="VNB267" s="49"/>
      <c r="VNC267" s="49"/>
      <c r="VND267" s="49"/>
      <c r="VNE267" s="99"/>
      <c r="VNF267" s="98"/>
      <c r="VNG267" s="49"/>
      <c r="VNH267" s="405"/>
      <c r="VNI267" s="405"/>
      <c r="VNJ267" s="277"/>
      <c r="VNK267" s="277"/>
      <c r="VNL267" s="277"/>
      <c r="VNM267" s="277"/>
      <c r="VNN267" s="277"/>
      <c r="VNO267" s="277"/>
      <c r="VNP267" s="277"/>
      <c r="VNQ267" s="277"/>
      <c r="VNR267" s="402"/>
      <c r="VNS267" s="404"/>
      <c r="VNT267" s="49"/>
      <c r="VNU267" s="49"/>
      <c r="VNV267" s="49"/>
      <c r="VNW267" s="99"/>
      <c r="VNX267" s="98"/>
      <c r="VNY267" s="49"/>
      <c r="VNZ267" s="405"/>
      <c r="VOA267" s="405"/>
      <c r="VOB267" s="277"/>
      <c r="VOC267" s="277"/>
      <c r="VOD267" s="277"/>
      <c r="VOE267" s="277"/>
      <c r="VOF267" s="277"/>
      <c r="VOG267" s="277"/>
      <c r="VOH267" s="277"/>
      <c r="VOI267" s="277"/>
      <c r="VOJ267" s="402"/>
      <c r="VOK267" s="404"/>
      <c r="VOL267" s="49"/>
      <c r="VOM267" s="49"/>
      <c r="VON267" s="49"/>
      <c r="VOO267" s="99"/>
      <c r="VOP267" s="98"/>
      <c r="VOQ267" s="49"/>
      <c r="VOR267" s="405"/>
      <c r="VOS267" s="405"/>
      <c r="VOT267" s="277"/>
      <c r="VOU267" s="277"/>
      <c r="VOV267" s="277"/>
      <c r="VOW267" s="277"/>
      <c r="VOX267" s="277"/>
      <c r="VOY267" s="277"/>
      <c r="VOZ267" s="277"/>
      <c r="VPA267" s="277"/>
      <c r="VPB267" s="402"/>
      <c r="VPC267" s="404"/>
      <c r="VPD267" s="49"/>
      <c r="VPE267" s="49"/>
      <c r="VPF267" s="49"/>
      <c r="VPG267" s="99"/>
      <c r="VPH267" s="98"/>
      <c r="VPI267" s="49"/>
      <c r="VPJ267" s="405"/>
      <c r="VPK267" s="405"/>
      <c r="VPL267" s="277"/>
      <c r="VPM267" s="277"/>
      <c r="VPN267" s="277"/>
      <c r="VPO267" s="277"/>
      <c r="VPP267" s="277"/>
      <c r="VPQ267" s="277"/>
      <c r="VPR267" s="277"/>
      <c r="VPS267" s="277"/>
      <c r="VPT267" s="402"/>
      <c r="VPU267" s="404"/>
      <c r="VPV267" s="49"/>
      <c r="VPW267" s="49"/>
      <c r="VPX267" s="49"/>
      <c r="VPY267" s="99"/>
      <c r="VPZ267" s="98"/>
      <c r="VQA267" s="49"/>
      <c r="VQB267" s="405"/>
      <c r="VQC267" s="405"/>
      <c r="VQD267" s="277"/>
      <c r="VQE267" s="277"/>
      <c r="VQF267" s="277"/>
      <c r="VQG267" s="277"/>
      <c r="VQH267" s="277"/>
      <c r="VQI267" s="277"/>
      <c r="VQJ267" s="277"/>
      <c r="VQK267" s="277"/>
      <c r="VQL267" s="402"/>
      <c r="VQM267" s="404"/>
      <c r="VQN267" s="49"/>
      <c r="VQO267" s="49"/>
      <c r="VQP267" s="49"/>
      <c r="VQQ267" s="99"/>
      <c r="VQR267" s="98"/>
      <c r="VQS267" s="49"/>
      <c r="VQT267" s="405"/>
      <c r="VQU267" s="405"/>
      <c r="VQV267" s="277"/>
      <c r="VQW267" s="277"/>
      <c r="VQX267" s="277"/>
      <c r="VQY267" s="277"/>
      <c r="VQZ267" s="277"/>
      <c r="VRA267" s="277"/>
      <c r="VRB267" s="277"/>
      <c r="VRC267" s="277"/>
      <c r="VRD267" s="402"/>
      <c r="VRE267" s="404"/>
      <c r="VRF267" s="49"/>
      <c r="VRG267" s="49"/>
      <c r="VRH267" s="49"/>
      <c r="VRI267" s="99"/>
      <c r="VRJ267" s="98"/>
      <c r="VRK267" s="49"/>
      <c r="VRL267" s="405"/>
      <c r="VRM267" s="405"/>
      <c r="VRN267" s="277"/>
      <c r="VRO267" s="277"/>
      <c r="VRP267" s="277"/>
      <c r="VRQ267" s="277"/>
      <c r="VRR267" s="277"/>
      <c r="VRS267" s="277"/>
      <c r="VRT267" s="277"/>
      <c r="VRU267" s="277"/>
      <c r="VRV267" s="402"/>
      <c r="VRW267" s="404"/>
      <c r="VRX267" s="49"/>
      <c r="VRY267" s="49"/>
      <c r="VRZ267" s="49"/>
      <c r="VSA267" s="99"/>
      <c r="VSB267" s="98"/>
      <c r="VSC267" s="49"/>
      <c r="VSD267" s="405"/>
      <c r="VSE267" s="405"/>
      <c r="VSF267" s="277"/>
      <c r="VSG267" s="277"/>
      <c r="VSH267" s="277"/>
      <c r="VSI267" s="277"/>
      <c r="VSJ267" s="277"/>
      <c r="VSK267" s="277"/>
      <c r="VSL267" s="277"/>
      <c r="VSM267" s="277"/>
      <c r="VSN267" s="402"/>
      <c r="VSO267" s="404"/>
      <c r="VSP267" s="49"/>
      <c r="VSQ267" s="49"/>
      <c r="VSR267" s="49"/>
      <c r="VSS267" s="99"/>
      <c r="VST267" s="98"/>
      <c r="VSU267" s="49"/>
      <c r="VSV267" s="405"/>
      <c r="VSW267" s="405"/>
      <c r="VSX267" s="277"/>
      <c r="VSY267" s="277"/>
      <c r="VSZ267" s="277"/>
      <c r="VTA267" s="277"/>
      <c r="VTB267" s="277"/>
      <c r="VTC267" s="277"/>
      <c r="VTD267" s="277"/>
      <c r="VTE267" s="277"/>
      <c r="VTF267" s="402"/>
      <c r="VTG267" s="404"/>
      <c r="VTH267" s="49"/>
      <c r="VTI267" s="49"/>
      <c r="VTJ267" s="49"/>
      <c r="VTK267" s="99"/>
      <c r="VTL267" s="98"/>
      <c r="VTM267" s="49"/>
      <c r="VTN267" s="405"/>
      <c r="VTO267" s="405"/>
      <c r="VTP267" s="277"/>
      <c r="VTQ267" s="277"/>
      <c r="VTR267" s="277"/>
      <c r="VTS267" s="277"/>
      <c r="VTT267" s="277"/>
      <c r="VTU267" s="277"/>
      <c r="VTV267" s="277"/>
      <c r="VTW267" s="277"/>
      <c r="VTX267" s="402"/>
      <c r="VTY267" s="404"/>
      <c r="VTZ267" s="49"/>
      <c r="VUA267" s="49"/>
      <c r="VUB267" s="49"/>
      <c r="VUC267" s="99"/>
      <c r="VUD267" s="98"/>
      <c r="VUE267" s="49"/>
      <c r="VUF267" s="405"/>
      <c r="VUG267" s="405"/>
      <c r="VUH267" s="277"/>
      <c r="VUI267" s="277"/>
      <c r="VUJ267" s="277"/>
      <c r="VUK267" s="277"/>
      <c r="VUL267" s="277"/>
      <c r="VUM267" s="277"/>
      <c r="VUN267" s="277"/>
      <c r="VUO267" s="277"/>
      <c r="VUP267" s="402"/>
      <c r="VUQ267" s="404"/>
      <c r="VUR267" s="49"/>
      <c r="VUS267" s="49"/>
      <c r="VUT267" s="49"/>
      <c r="VUU267" s="99"/>
      <c r="VUV267" s="98"/>
      <c r="VUW267" s="49"/>
      <c r="VUX267" s="405"/>
      <c r="VUY267" s="405"/>
      <c r="VUZ267" s="277"/>
      <c r="VVA267" s="277"/>
      <c r="VVB267" s="277"/>
      <c r="VVC267" s="277"/>
      <c r="VVD267" s="277"/>
      <c r="VVE267" s="277"/>
      <c r="VVF267" s="277"/>
      <c r="VVG267" s="277"/>
      <c r="VVH267" s="402"/>
      <c r="VVI267" s="404"/>
      <c r="VVJ267" s="49"/>
      <c r="VVK267" s="49"/>
      <c r="VVL267" s="49"/>
      <c r="VVM267" s="99"/>
      <c r="VVN267" s="98"/>
      <c r="VVO267" s="49"/>
      <c r="VVP267" s="405"/>
      <c r="VVQ267" s="405"/>
      <c r="VVR267" s="277"/>
      <c r="VVS267" s="277"/>
      <c r="VVT267" s="277"/>
      <c r="VVU267" s="277"/>
      <c r="VVV267" s="277"/>
      <c r="VVW267" s="277"/>
      <c r="VVX267" s="277"/>
      <c r="VVY267" s="277"/>
      <c r="VVZ267" s="402"/>
      <c r="VWA267" s="404"/>
      <c r="VWB267" s="49"/>
      <c r="VWC267" s="49"/>
      <c r="VWD267" s="49"/>
      <c r="VWE267" s="99"/>
      <c r="VWF267" s="98"/>
      <c r="VWG267" s="49"/>
      <c r="VWH267" s="405"/>
      <c r="VWI267" s="405"/>
      <c r="VWJ267" s="277"/>
      <c r="VWK267" s="277"/>
      <c r="VWL267" s="277"/>
      <c r="VWM267" s="277"/>
      <c r="VWN267" s="277"/>
      <c r="VWO267" s="277"/>
      <c r="VWP267" s="277"/>
      <c r="VWQ267" s="277"/>
      <c r="VWR267" s="402"/>
      <c r="VWS267" s="404"/>
      <c r="VWT267" s="49"/>
      <c r="VWU267" s="49"/>
      <c r="VWV267" s="49"/>
      <c r="VWW267" s="99"/>
      <c r="VWX267" s="98"/>
      <c r="VWY267" s="49"/>
      <c r="VWZ267" s="405"/>
      <c r="VXA267" s="405"/>
      <c r="VXB267" s="277"/>
      <c r="VXC267" s="277"/>
      <c r="VXD267" s="277"/>
      <c r="VXE267" s="277"/>
      <c r="VXF267" s="277"/>
      <c r="VXG267" s="277"/>
      <c r="VXH267" s="277"/>
      <c r="VXI267" s="277"/>
      <c r="VXJ267" s="402"/>
      <c r="VXK267" s="404"/>
      <c r="VXL267" s="49"/>
      <c r="VXM267" s="49"/>
      <c r="VXN267" s="49"/>
      <c r="VXO267" s="99"/>
      <c r="VXP267" s="98"/>
      <c r="VXQ267" s="49"/>
      <c r="VXR267" s="405"/>
      <c r="VXS267" s="405"/>
      <c r="VXT267" s="277"/>
      <c r="VXU267" s="277"/>
      <c r="VXV267" s="277"/>
      <c r="VXW267" s="277"/>
      <c r="VXX267" s="277"/>
      <c r="VXY267" s="277"/>
      <c r="VXZ267" s="277"/>
      <c r="VYA267" s="277"/>
      <c r="VYB267" s="402"/>
      <c r="VYC267" s="404"/>
      <c r="VYD267" s="49"/>
      <c r="VYE267" s="49"/>
      <c r="VYF267" s="49"/>
      <c r="VYG267" s="99"/>
      <c r="VYH267" s="98"/>
      <c r="VYI267" s="49"/>
      <c r="VYJ267" s="405"/>
      <c r="VYK267" s="405"/>
      <c r="VYL267" s="277"/>
      <c r="VYM267" s="277"/>
      <c r="VYN267" s="277"/>
      <c r="VYO267" s="277"/>
      <c r="VYP267" s="277"/>
      <c r="VYQ267" s="277"/>
      <c r="VYR267" s="277"/>
      <c r="VYS267" s="277"/>
      <c r="VYT267" s="402"/>
      <c r="VYU267" s="404"/>
      <c r="VYV267" s="49"/>
      <c r="VYW267" s="49"/>
      <c r="VYX267" s="49"/>
      <c r="VYY267" s="99"/>
      <c r="VYZ267" s="98"/>
      <c r="VZA267" s="49"/>
      <c r="VZB267" s="405"/>
      <c r="VZC267" s="405"/>
      <c r="VZD267" s="277"/>
      <c r="VZE267" s="277"/>
      <c r="VZF267" s="277"/>
      <c r="VZG267" s="277"/>
      <c r="VZH267" s="277"/>
      <c r="VZI267" s="277"/>
      <c r="VZJ267" s="277"/>
      <c r="VZK267" s="277"/>
      <c r="VZL267" s="402"/>
      <c r="VZM267" s="404"/>
      <c r="VZN267" s="49"/>
      <c r="VZO267" s="49"/>
      <c r="VZP267" s="49"/>
      <c r="VZQ267" s="99"/>
      <c r="VZR267" s="98"/>
      <c r="VZS267" s="49"/>
      <c r="VZT267" s="405"/>
      <c r="VZU267" s="405"/>
      <c r="VZV267" s="277"/>
      <c r="VZW267" s="277"/>
      <c r="VZX267" s="277"/>
      <c r="VZY267" s="277"/>
      <c r="VZZ267" s="277"/>
      <c r="WAA267" s="277"/>
      <c r="WAB267" s="277"/>
      <c r="WAC267" s="277"/>
      <c r="WAD267" s="402"/>
      <c r="WAE267" s="404"/>
      <c r="WAF267" s="49"/>
      <c r="WAG267" s="49"/>
      <c r="WAH267" s="49"/>
      <c r="WAI267" s="99"/>
      <c r="WAJ267" s="98"/>
      <c r="WAK267" s="49"/>
      <c r="WAL267" s="405"/>
      <c r="WAM267" s="405"/>
      <c r="WAN267" s="277"/>
      <c r="WAO267" s="277"/>
      <c r="WAP267" s="277"/>
      <c r="WAQ267" s="277"/>
      <c r="WAR267" s="277"/>
      <c r="WAS267" s="277"/>
      <c r="WAT267" s="277"/>
      <c r="WAU267" s="277"/>
      <c r="WAV267" s="402"/>
      <c r="WAW267" s="404"/>
      <c r="WAX267" s="49"/>
      <c r="WAY267" s="49"/>
      <c r="WAZ267" s="49"/>
      <c r="WBA267" s="99"/>
      <c r="WBB267" s="98"/>
      <c r="WBC267" s="49"/>
      <c r="WBD267" s="405"/>
      <c r="WBE267" s="405"/>
      <c r="WBF267" s="277"/>
      <c r="WBG267" s="277"/>
      <c r="WBH267" s="277"/>
      <c r="WBI267" s="277"/>
      <c r="WBJ267" s="277"/>
      <c r="WBK267" s="277"/>
      <c r="WBL267" s="277"/>
      <c r="WBM267" s="277"/>
      <c r="WBN267" s="402"/>
      <c r="WBO267" s="404"/>
      <c r="WBP267" s="49"/>
      <c r="WBQ267" s="49"/>
      <c r="WBR267" s="49"/>
      <c r="WBS267" s="99"/>
      <c r="WBT267" s="98"/>
      <c r="WBU267" s="49"/>
      <c r="WBV267" s="405"/>
      <c r="WBW267" s="405"/>
      <c r="WBX267" s="277"/>
      <c r="WBY267" s="277"/>
      <c r="WBZ267" s="277"/>
      <c r="WCA267" s="277"/>
      <c r="WCB267" s="277"/>
      <c r="WCC267" s="277"/>
      <c r="WCD267" s="277"/>
      <c r="WCE267" s="277"/>
      <c r="WCF267" s="402"/>
      <c r="WCG267" s="404"/>
      <c r="WCH267" s="49"/>
      <c r="WCI267" s="49"/>
      <c r="WCJ267" s="49"/>
      <c r="WCK267" s="99"/>
      <c r="WCL267" s="98"/>
      <c r="WCM267" s="49"/>
      <c r="WCN267" s="405"/>
      <c r="WCO267" s="405"/>
      <c r="WCP267" s="277"/>
      <c r="WCQ267" s="277"/>
      <c r="WCR267" s="277"/>
      <c r="WCS267" s="277"/>
      <c r="WCT267" s="277"/>
      <c r="WCU267" s="277"/>
      <c r="WCV267" s="277"/>
      <c r="WCW267" s="277"/>
      <c r="WCX267" s="402"/>
      <c r="WCY267" s="404"/>
      <c r="WCZ267" s="49"/>
      <c r="WDA267" s="49"/>
      <c r="WDB267" s="49"/>
      <c r="WDC267" s="99"/>
      <c r="WDD267" s="98"/>
      <c r="WDE267" s="49"/>
      <c r="WDF267" s="405"/>
      <c r="WDG267" s="405"/>
      <c r="WDH267" s="277"/>
      <c r="WDI267" s="277"/>
      <c r="WDJ267" s="277"/>
      <c r="WDK267" s="277"/>
      <c r="WDL267" s="277"/>
      <c r="WDM267" s="277"/>
      <c r="WDN267" s="277"/>
      <c r="WDO267" s="277"/>
      <c r="WDP267" s="402"/>
      <c r="WDQ267" s="404"/>
      <c r="WDR267" s="49"/>
      <c r="WDS267" s="49"/>
      <c r="WDT267" s="49"/>
      <c r="WDU267" s="99"/>
      <c r="WDV267" s="98"/>
      <c r="WDW267" s="49"/>
      <c r="WDX267" s="405"/>
      <c r="WDY267" s="405"/>
      <c r="WDZ267" s="277"/>
      <c r="WEA267" s="277"/>
      <c r="WEB267" s="277"/>
      <c r="WEC267" s="277"/>
      <c r="WED267" s="277"/>
      <c r="WEE267" s="277"/>
      <c r="WEF267" s="277"/>
      <c r="WEG267" s="277"/>
      <c r="WEH267" s="402"/>
      <c r="WEI267" s="404"/>
      <c r="WEJ267" s="49"/>
      <c r="WEK267" s="49"/>
      <c r="WEL267" s="49"/>
      <c r="WEM267" s="99"/>
      <c r="WEN267" s="98"/>
      <c r="WEO267" s="49"/>
      <c r="WEP267" s="405"/>
      <c r="WEQ267" s="405"/>
      <c r="WER267" s="277"/>
      <c r="WES267" s="277"/>
      <c r="WET267" s="277"/>
      <c r="WEU267" s="277"/>
      <c r="WEV267" s="277"/>
      <c r="WEW267" s="277"/>
      <c r="WEX267" s="277"/>
      <c r="WEY267" s="277"/>
      <c r="WEZ267" s="402"/>
      <c r="WFA267" s="404"/>
      <c r="WFB267" s="49"/>
      <c r="WFC267" s="49"/>
      <c r="WFD267" s="49"/>
      <c r="WFE267" s="99"/>
      <c r="WFF267" s="98"/>
      <c r="WFG267" s="49"/>
      <c r="WFH267" s="405"/>
      <c r="WFI267" s="405"/>
      <c r="WFJ267" s="277"/>
      <c r="WFK267" s="277"/>
      <c r="WFL267" s="277"/>
      <c r="WFM267" s="277"/>
      <c r="WFN267" s="277"/>
      <c r="WFO267" s="277"/>
      <c r="WFP267" s="277"/>
      <c r="WFQ267" s="277"/>
      <c r="WFR267" s="402"/>
      <c r="WFS267" s="404"/>
      <c r="WFT267" s="49"/>
      <c r="WFU267" s="49"/>
      <c r="WFV267" s="49"/>
      <c r="WFW267" s="99"/>
      <c r="WFX267" s="98"/>
      <c r="WFY267" s="49"/>
      <c r="WFZ267" s="405"/>
      <c r="WGA267" s="405"/>
      <c r="WGB267" s="277"/>
      <c r="WGC267" s="277"/>
      <c r="WGD267" s="277"/>
      <c r="WGE267" s="277"/>
      <c r="WGF267" s="277"/>
      <c r="WGG267" s="277"/>
      <c r="WGH267" s="277"/>
      <c r="WGI267" s="277"/>
      <c r="WGJ267" s="402"/>
      <c r="WGK267" s="404"/>
      <c r="WGL267" s="49"/>
      <c r="WGM267" s="49"/>
      <c r="WGN267" s="49"/>
      <c r="WGO267" s="99"/>
      <c r="WGP267" s="98"/>
      <c r="WGQ267" s="49"/>
      <c r="WGR267" s="405"/>
      <c r="WGS267" s="405"/>
      <c r="WGT267" s="277"/>
      <c r="WGU267" s="277"/>
      <c r="WGV267" s="277"/>
      <c r="WGW267" s="277"/>
      <c r="WGX267" s="277"/>
      <c r="WGY267" s="277"/>
      <c r="WGZ267" s="277"/>
      <c r="WHA267" s="277"/>
      <c r="WHB267" s="402"/>
      <c r="WHC267" s="404"/>
      <c r="WHD267" s="49"/>
      <c r="WHE267" s="49"/>
      <c r="WHF267" s="49"/>
      <c r="WHG267" s="99"/>
      <c r="WHH267" s="98"/>
      <c r="WHI267" s="49"/>
      <c r="WHJ267" s="405"/>
      <c r="WHK267" s="405"/>
      <c r="WHL267" s="277"/>
      <c r="WHM267" s="277"/>
      <c r="WHN267" s="277"/>
      <c r="WHO267" s="277"/>
      <c r="WHP267" s="277"/>
      <c r="WHQ267" s="277"/>
      <c r="WHR267" s="277"/>
      <c r="WHS267" s="277"/>
      <c r="WHT267" s="402"/>
      <c r="WHU267" s="404"/>
      <c r="WHV267" s="49"/>
      <c r="WHW267" s="49"/>
      <c r="WHX267" s="49"/>
      <c r="WHY267" s="99"/>
      <c r="WHZ267" s="98"/>
      <c r="WIA267" s="49"/>
      <c r="WIB267" s="405"/>
      <c r="WIC267" s="405"/>
      <c r="WID267" s="277"/>
      <c r="WIE267" s="277"/>
      <c r="WIF267" s="277"/>
      <c r="WIG267" s="277"/>
      <c r="WIH267" s="277"/>
      <c r="WII267" s="277"/>
      <c r="WIJ267" s="277"/>
      <c r="WIK267" s="277"/>
      <c r="WIL267" s="402"/>
      <c r="WIM267" s="404"/>
      <c r="WIN267" s="49"/>
      <c r="WIO267" s="49"/>
      <c r="WIP267" s="49"/>
      <c r="WIQ267" s="99"/>
      <c r="WIR267" s="98"/>
      <c r="WIS267" s="49"/>
      <c r="WIT267" s="405"/>
      <c r="WIU267" s="405"/>
      <c r="WIV267" s="277"/>
      <c r="WIW267" s="277"/>
      <c r="WIX267" s="277"/>
      <c r="WIY267" s="277"/>
      <c r="WIZ267" s="277"/>
      <c r="WJA267" s="277"/>
      <c r="WJB267" s="277"/>
      <c r="WJC267" s="277"/>
      <c r="WJD267" s="402"/>
      <c r="WJE267" s="404"/>
      <c r="WJF267" s="49"/>
      <c r="WJG267" s="49"/>
      <c r="WJH267" s="49"/>
      <c r="WJI267" s="99"/>
      <c r="WJJ267" s="98"/>
      <c r="WJK267" s="49"/>
      <c r="WJL267" s="405"/>
      <c r="WJM267" s="405"/>
      <c r="WJN267" s="277"/>
      <c r="WJO267" s="277"/>
      <c r="WJP267" s="277"/>
      <c r="WJQ267" s="277"/>
      <c r="WJR267" s="277"/>
      <c r="WJS267" s="277"/>
      <c r="WJT267" s="277"/>
      <c r="WJU267" s="277"/>
      <c r="WJV267" s="402"/>
      <c r="WJW267" s="404"/>
      <c r="WJX267" s="49"/>
      <c r="WJY267" s="49"/>
      <c r="WJZ267" s="49"/>
      <c r="WKA267" s="99"/>
      <c r="WKB267" s="98"/>
      <c r="WKC267" s="49"/>
      <c r="WKD267" s="405"/>
      <c r="WKE267" s="405"/>
      <c r="WKF267" s="277"/>
      <c r="WKG267" s="277"/>
      <c r="WKH267" s="277"/>
      <c r="WKI267" s="277"/>
      <c r="WKJ267" s="277"/>
      <c r="WKK267" s="277"/>
      <c r="WKL267" s="277"/>
      <c r="WKM267" s="277"/>
      <c r="WKN267" s="402"/>
      <c r="WKO267" s="404"/>
      <c r="WKP267" s="49"/>
      <c r="WKQ267" s="49"/>
      <c r="WKR267" s="49"/>
      <c r="WKS267" s="99"/>
      <c r="WKT267" s="98"/>
      <c r="WKU267" s="49"/>
      <c r="WKV267" s="405"/>
      <c r="WKW267" s="405"/>
      <c r="WKX267" s="277"/>
      <c r="WKY267" s="277"/>
      <c r="WKZ267" s="277"/>
      <c r="WLA267" s="277"/>
      <c r="WLB267" s="277"/>
      <c r="WLC267" s="277"/>
      <c r="WLD267" s="277"/>
      <c r="WLE267" s="277"/>
      <c r="WLF267" s="402"/>
      <c r="WLG267" s="404"/>
      <c r="WLH267" s="49"/>
      <c r="WLI267" s="49"/>
      <c r="WLJ267" s="49"/>
      <c r="WLK267" s="99"/>
      <c r="WLL267" s="98"/>
      <c r="WLM267" s="49"/>
      <c r="WLN267" s="405"/>
      <c r="WLO267" s="405"/>
      <c r="WLP267" s="277"/>
      <c r="WLQ267" s="277"/>
      <c r="WLR267" s="277"/>
      <c r="WLS267" s="277"/>
      <c r="WLT267" s="277"/>
      <c r="WLU267" s="277"/>
      <c r="WLV267" s="277"/>
      <c r="WLW267" s="277"/>
      <c r="WLX267" s="402"/>
      <c r="WLY267" s="404"/>
      <c r="WLZ267" s="49"/>
      <c r="WMA267" s="49"/>
      <c r="WMB267" s="49"/>
      <c r="WMC267" s="99"/>
      <c r="WMD267" s="98"/>
      <c r="WME267" s="49"/>
      <c r="WMF267" s="405"/>
      <c r="WMG267" s="405"/>
      <c r="WMH267" s="277"/>
      <c r="WMI267" s="277"/>
      <c r="WMJ267" s="277"/>
      <c r="WMK267" s="277"/>
      <c r="WML267" s="277"/>
      <c r="WMM267" s="277"/>
      <c r="WMN267" s="277"/>
      <c r="WMO267" s="277"/>
      <c r="WMP267" s="402"/>
      <c r="WMQ267" s="404"/>
      <c r="WMR267" s="49"/>
      <c r="WMS267" s="49"/>
      <c r="WMT267" s="49"/>
      <c r="WMU267" s="99"/>
      <c r="WMV267" s="98"/>
      <c r="WMW267" s="49"/>
      <c r="WMX267" s="405"/>
      <c r="WMY267" s="405"/>
      <c r="WMZ267" s="277"/>
      <c r="WNA267" s="277"/>
      <c r="WNB267" s="277"/>
      <c r="WNC267" s="277"/>
      <c r="WND267" s="277"/>
      <c r="WNE267" s="277"/>
      <c r="WNF267" s="277"/>
      <c r="WNG267" s="277"/>
      <c r="WNH267" s="402"/>
      <c r="WNI267" s="404"/>
      <c r="WNJ267" s="49"/>
      <c r="WNK267" s="49"/>
      <c r="WNL267" s="49"/>
      <c r="WNM267" s="99"/>
      <c r="WNN267" s="98"/>
      <c r="WNO267" s="49"/>
      <c r="WNP267" s="405"/>
      <c r="WNQ267" s="405"/>
      <c r="WNR267" s="277"/>
      <c r="WNS267" s="277"/>
      <c r="WNT267" s="277"/>
      <c r="WNU267" s="277"/>
      <c r="WNV267" s="277"/>
      <c r="WNW267" s="277"/>
      <c r="WNX267" s="277"/>
      <c r="WNY267" s="277"/>
      <c r="WNZ267" s="402"/>
      <c r="WOA267" s="404"/>
      <c r="WOB267" s="49"/>
      <c r="WOC267" s="49"/>
      <c r="WOD267" s="49"/>
      <c r="WOE267" s="99"/>
      <c r="WOF267" s="98"/>
      <c r="WOG267" s="49"/>
      <c r="WOH267" s="405"/>
      <c r="WOI267" s="405"/>
      <c r="WOJ267" s="277"/>
      <c r="WOK267" s="277"/>
      <c r="WOL267" s="277"/>
      <c r="WOM267" s="277"/>
      <c r="WON267" s="277"/>
      <c r="WOO267" s="277"/>
      <c r="WOP267" s="277"/>
      <c r="WOQ267" s="277"/>
      <c r="WOR267" s="402"/>
      <c r="WOS267" s="404"/>
      <c r="WOT267" s="49"/>
      <c r="WOU267" s="49"/>
      <c r="WOV267" s="49"/>
      <c r="WOW267" s="99"/>
      <c r="WOX267" s="98"/>
      <c r="WOY267" s="49"/>
      <c r="WOZ267" s="405"/>
      <c r="WPA267" s="405"/>
      <c r="WPB267" s="277"/>
      <c r="WPC267" s="277"/>
      <c r="WPD267" s="277"/>
      <c r="WPE267" s="277"/>
      <c r="WPF267" s="277"/>
      <c r="WPG267" s="277"/>
      <c r="WPH267" s="277"/>
      <c r="WPI267" s="277"/>
      <c r="WPJ267" s="402"/>
      <c r="WPK267" s="404"/>
      <c r="WPL267" s="49"/>
      <c r="WPM267" s="49"/>
      <c r="WPN267" s="49"/>
      <c r="WPO267" s="99"/>
      <c r="WPP267" s="98"/>
      <c r="WPQ267" s="49"/>
      <c r="WPR267" s="405"/>
      <c r="WPS267" s="405"/>
      <c r="WPT267" s="277"/>
      <c r="WPU267" s="277"/>
      <c r="WPV267" s="277"/>
      <c r="WPW267" s="277"/>
      <c r="WPX267" s="277"/>
      <c r="WPY267" s="277"/>
      <c r="WPZ267" s="277"/>
      <c r="WQA267" s="277"/>
      <c r="WQB267" s="402"/>
      <c r="WQC267" s="404"/>
      <c r="WQD267" s="49"/>
      <c r="WQE267" s="49"/>
      <c r="WQF267" s="49"/>
      <c r="WQG267" s="99"/>
      <c r="WQH267" s="98"/>
      <c r="WQI267" s="49"/>
      <c r="WQJ267" s="405"/>
      <c r="WQK267" s="405"/>
      <c r="WQL267" s="277"/>
      <c r="WQM267" s="277"/>
      <c r="WQN267" s="277"/>
      <c r="WQO267" s="277"/>
      <c r="WQP267" s="277"/>
      <c r="WQQ267" s="277"/>
      <c r="WQR267" s="277"/>
      <c r="WQS267" s="277"/>
      <c r="WQT267" s="402"/>
      <c r="WQU267" s="404"/>
      <c r="WQV267" s="49"/>
      <c r="WQW267" s="49"/>
      <c r="WQX267" s="49"/>
      <c r="WQY267" s="99"/>
      <c r="WQZ267" s="98"/>
      <c r="WRA267" s="49"/>
      <c r="WRB267" s="405"/>
      <c r="WRC267" s="405"/>
      <c r="WRD267" s="277"/>
      <c r="WRE267" s="277"/>
      <c r="WRF267" s="277"/>
      <c r="WRG267" s="277"/>
      <c r="WRH267" s="277"/>
      <c r="WRI267" s="277"/>
      <c r="WRJ267" s="277"/>
      <c r="WRK267" s="277"/>
      <c r="WRL267" s="402"/>
      <c r="WRM267" s="404"/>
      <c r="WRN267" s="49"/>
      <c r="WRO267" s="49"/>
      <c r="WRP267" s="49"/>
      <c r="WRQ267" s="99"/>
      <c r="WRR267" s="98"/>
      <c r="WRS267" s="49"/>
      <c r="WRT267" s="405"/>
      <c r="WRU267" s="405"/>
      <c r="WRV267" s="277"/>
      <c r="WRW267" s="277"/>
      <c r="WRX267" s="277"/>
      <c r="WRY267" s="277"/>
      <c r="WRZ267" s="277"/>
      <c r="WSA267" s="277"/>
      <c r="WSB267" s="277"/>
      <c r="WSC267" s="277"/>
      <c r="WSD267" s="402"/>
      <c r="WSE267" s="404"/>
      <c r="WSF267" s="49"/>
      <c r="WSG267" s="49"/>
      <c r="WSH267" s="49"/>
      <c r="WSI267" s="99"/>
      <c r="WSJ267" s="98"/>
      <c r="WSK267" s="49"/>
      <c r="WSL267" s="405"/>
      <c r="WSM267" s="405"/>
      <c r="WSN267" s="277"/>
      <c r="WSO267" s="277"/>
      <c r="WSP267" s="277"/>
      <c r="WSQ267" s="277"/>
      <c r="WSR267" s="277"/>
      <c r="WSS267" s="277"/>
      <c r="WST267" s="277"/>
      <c r="WSU267" s="277"/>
      <c r="WSV267" s="402"/>
      <c r="WSW267" s="404"/>
      <c r="WSX267" s="49"/>
      <c r="WSY267" s="49"/>
      <c r="WSZ267" s="49"/>
      <c r="WTA267" s="99"/>
      <c r="WTB267" s="98"/>
      <c r="WTC267" s="49"/>
      <c r="WTD267" s="405"/>
      <c r="WTE267" s="405"/>
      <c r="WTF267" s="277"/>
      <c r="WTG267" s="277"/>
      <c r="WTH267" s="277"/>
      <c r="WTI267" s="277"/>
      <c r="WTJ267" s="277"/>
      <c r="WTK267" s="277"/>
      <c r="WTL267" s="277"/>
      <c r="WTM267" s="277"/>
      <c r="WTN267" s="402"/>
      <c r="WTO267" s="404"/>
      <c r="WTP267" s="49"/>
      <c r="WTQ267" s="49"/>
      <c r="WTR267" s="49"/>
      <c r="WTS267" s="99"/>
      <c r="WTT267" s="98"/>
      <c r="WTU267" s="49"/>
      <c r="WTV267" s="405"/>
      <c r="WTW267" s="405"/>
      <c r="WTX267" s="277"/>
      <c r="WTY267" s="277"/>
      <c r="WTZ267" s="277"/>
      <c r="WUA267" s="277"/>
      <c r="WUB267" s="277"/>
      <c r="WUC267" s="277"/>
      <c r="WUD267" s="277"/>
      <c r="WUE267" s="277"/>
      <c r="WUF267" s="402"/>
      <c r="WUG267" s="404"/>
      <c r="WUH267" s="49"/>
      <c r="WUI267" s="49"/>
      <c r="WUJ267" s="49"/>
      <c r="WUK267" s="99"/>
      <c r="WUL267" s="98"/>
      <c r="WUM267" s="49"/>
      <c r="WUN267" s="405"/>
      <c r="WUO267" s="405"/>
      <c r="WUP267" s="277"/>
      <c r="WUQ267" s="277"/>
      <c r="WUR267" s="277"/>
      <c r="WUS267" s="277"/>
      <c r="WUT267" s="277"/>
      <c r="WUU267" s="277"/>
      <c r="WUV267" s="277"/>
      <c r="WUW267" s="277"/>
      <c r="WUX267" s="402"/>
      <c r="WUY267" s="404"/>
      <c r="WUZ267" s="49"/>
      <c r="WVA267" s="49"/>
      <c r="WVB267" s="49"/>
      <c r="WVC267" s="99"/>
      <c r="WVD267" s="98"/>
      <c r="WVE267" s="49"/>
      <c r="WVF267" s="405"/>
      <c r="WVG267" s="405"/>
      <c r="WVH267" s="277"/>
      <c r="WVI267" s="277"/>
      <c r="WVJ267" s="277"/>
      <c r="WVK267" s="277"/>
      <c r="WVL267" s="277"/>
      <c r="WVM267" s="277"/>
      <c r="WVN267" s="277"/>
      <c r="WVO267" s="277"/>
      <c r="WVP267" s="402"/>
      <c r="WVQ267" s="404"/>
      <c r="WVR267" s="49"/>
      <c r="WVS267" s="49"/>
      <c r="WVT267" s="49"/>
      <c r="WVU267" s="99"/>
      <c r="WVV267" s="98"/>
      <c r="WVW267" s="49"/>
      <c r="WVX267" s="405"/>
      <c r="WVY267" s="405"/>
      <c r="WVZ267" s="277"/>
      <c r="WWA267" s="277"/>
      <c r="WWB267" s="277"/>
      <c r="WWC267" s="277"/>
      <c r="WWD267" s="277"/>
      <c r="WWE267" s="277"/>
      <c r="WWF267" s="277"/>
      <c r="WWG267" s="277"/>
      <c r="WWH267" s="402"/>
      <c r="WWI267" s="404"/>
      <c r="WWJ267" s="49"/>
      <c r="WWK267" s="49"/>
      <c r="WWL267" s="49"/>
      <c r="WWM267" s="99"/>
      <c r="WWN267" s="98"/>
      <c r="WWO267" s="49"/>
      <c r="WWP267" s="405"/>
      <c r="WWQ267" s="405"/>
      <c r="WWR267" s="277"/>
      <c r="WWS267" s="277"/>
      <c r="WWT267" s="277"/>
      <c r="WWU267" s="277"/>
      <c r="WWV267" s="277"/>
      <c r="WWW267" s="277"/>
      <c r="WWX267" s="277"/>
      <c r="WWY267" s="277"/>
      <c r="WWZ267" s="402"/>
      <c r="WXA267" s="404"/>
      <c r="WXB267" s="49"/>
      <c r="WXC267" s="49"/>
      <c r="WXD267" s="49"/>
      <c r="WXE267" s="99"/>
      <c r="WXF267" s="98"/>
      <c r="WXG267" s="49"/>
      <c r="WXH267" s="405"/>
      <c r="WXI267" s="405"/>
      <c r="WXJ267" s="277"/>
      <c r="WXK267" s="277"/>
      <c r="WXL267" s="277"/>
      <c r="WXM267" s="277"/>
      <c r="WXN267" s="277"/>
      <c r="WXO267" s="277"/>
      <c r="WXP267" s="277"/>
      <c r="WXQ267" s="277"/>
      <c r="WXR267" s="402"/>
      <c r="WXS267" s="404"/>
      <c r="WXT267" s="49"/>
      <c r="WXU267" s="49"/>
      <c r="WXV267" s="49"/>
      <c r="WXW267" s="99"/>
      <c r="WXX267" s="98"/>
      <c r="WXY267" s="49"/>
      <c r="WXZ267" s="405"/>
      <c r="WYA267" s="405"/>
      <c r="WYB267" s="277"/>
      <c r="WYC267" s="277"/>
      <c r="WYD267" s="277"/>
      <c r="WYE267" s="277"/>
      <c r="WYF267" s="277"/>
      <c r="WYG267" s="277"/>
      <c r="WYH267" s="277"/>
      <c r="WYI267" s="277"/>
      <c r="WYJ267" s="402"/>
      <c r="WYK267" s="404"/>
      <c r="WYL267" s="49"/>
      <c r="WYM267" s="49"/>
      <c r="WYN267" s="49"/>
      <c r="WYO267" s="99"/>
      <c r="WYP267" s="98"/>
      <c r="WYQ267" s="49"/>
      <c r="WYR267" s="405"/>
      <c r="WYS267" s="405"/>
      <c r="WYT267" s="277"/>
      <c r="WYU267" s="277"/>
      <c r="WYV267" s="277"/>
      <c r="WYW267" s="277"/>
      <c r="WYX267" s="277"/>
      <c r="WYY267" s="277"/>
      <c r="WYZ267" s="277"/>
      <c r="WZA267" s="277"/>
      <c r="WZB267" s="402"/>
      <c r="WZC267" s="404"/>
      <c r="WZD267" s="49"/>
      <c r="WZE267" s="49"/>
      <c r="WZF267" s="49"/>
      <c r="WZG267" s="99"/>
      <c r="WZH267" s="98"/>
      <c r="WZI267" s="49"/>
      <c r="WZJ267" s="405"/>
      <c r="WZK267" s="405"/>
      <c r="WZL267" s="277"/>
      <c r="WZM267" s="277"/>
      <c r="WZN267" s="277"/>
      <c r="WZO267" s="277"/>
      <c r="WZP267" s="277"/>
      <c r="WZQ267" s="277"/>
      <c r="WZR267" s="277"/>
      <c r="WZS267" s="277"/>
      <c r="WZT267" s="402"/>
      <c r="WZU267" s="404"/>
      <c r="WZV267" s="49"/>
      <c r="WZW267" s="49"/>
      <c r="WZX267" s="49"/>
      <c r="WZY267" s="99"/>
      <c r="WZZ267" s="98"/>
      <c r="XAA267" s="49"/>
      <c r="XAB267" s="405"/>
      <c r="XAC267" s="405"/>
      <c r="XAD267" s="277"/>
      <c r="XAE267" s="277"/>
      <c r="XAF267" s="277"/>
      <c r="XAG267" s="277"/>
      <c r="XAH267" s="277"/>
      <c r="XAI267" s="277"/>
      <c r="XAJ267" s="277"/>
      <c r="XAK267" s="277"/>
      <c r="XAL267" s="402"/>
      <c r="XAM267" s="404"/>
      <c r="XAN267" s="49"/>
      <c r="XAO267" s="49"/>
      <c r="XAP267" s="49"/>
      <c r="XAQ267" s="99"/>
      <c r="XAR267" s="98"/>
      <c r="XAS267" s="49"/>
      <c r="XAT267" s="405"/>
      <c r="XAU267" s="405"/>
      <c r="XAV267" s="277"/>
      <c r="XAW267" s="277"/>
      <c r="XAX267" s="277"/>
      <c r="XAY267" s="277"/>
      <c r="XAZ267" s="277"/>
      <c r="XBA267" s="277"/>
      <c r="XBB267" s="277"/>
      <c r="XBC267" s="277"/>
      <c r="XBD267" s="402"/>
      <c r="XBE267" s="404"/>
      <c r="XBF267" s="49"/>
      <c r="XBG267" s="49"/>
      <c r="XBH267" s="49"/>
      <c r="XBI267" s="99"/>
      <c r="XBJ267" s="98"/>
      <c r="XBK267" s="49"/>
      <c r="XBL267" s="405"/>
      <c r="XBM267" s="405"/>
      <c r="XBN267" s="277"/>
      <c r="XBO267" s="277"/>
      <c r="XBP267" s="277"/>
      <c r="XBQ267" s="277"/>
      <c r="XBR267" s="277"/>
      <c r="XBS267" s="277"/>
      <c r="XBT267" s="277"/>
      <c r="XBU267" s="277"/>
      <c r="XBV267" s="402"/>
      <c r="XBW267" s="404"/>
      <c r="XBX267" s="49"/>
      <c r="XBY267" s="49"/>
      <c r="XBZ267" s="49"/>
      <c r="XCA267" s="99"/>
      <c r="XCB267" s="98"/>
      <c r="XCC267" s="49"/>
      <c r="XCD267" s="405"/>
      <c r="XCE267" s="405"/>
      <c r="XCF267" s="277"/>
      <c r="XCG267" s="277"/>
      <c r="XCH267" s="277"/>
      <c r="XCI267" s="277"/>
      <c r="XCJ267" s="277"/>
      <c r="XCK267" s="277"/>
      <c r="XCL267" s="277"/>
      <c r="XCM267" s="277"/>
      <c r="XCN267" s="402"/>
      <c r="XCO267" s="404"/>
      <c r="XCP267" s="49"/>
      <c r="XCQ267" s="49"/>
      <c r="XCR267" s="49"/>
      <c r="XCS267" s="99"/>
      <c r="XCT267" s="98"/>
      <c r="XCU267" s="49"/>
      <c r="XCV267" s="405"/>
      <c r="XCW267" s="405"/>
      <c r="XCX267" s="277"/>
      <c r="XCY267" s="277"/>
      <c r="XCZ267" s="277"/>
      <c r="XDA267" s="277"/>
      <c r="XDB267" s="277"/>
      <c r="XDC267" s="277"/>
      <c r="XDD267" s="277"/>
      <c r="XDE267" s="277"/>
      <c r="XDF267" s="402"/>
      <c r="XDG267" s="404"/>
      <c r="XDH267" s="49"/>
      <c r="XDI267" s="49"/>
      <c r="XDJ267" s="49"/>
    </row>
    <row r="268" spans="1:16338" s="407" customFormat="1" x14ac:dyDescent="0.2">
      <c r="A268" s="234"/>
      <c r="B268" s="208"/>
      <c r="C268" s="208"/>
      <c r="D268" s="208"/>
      <c r="E268" s="449"/>
      <c r="F268" s="376" t="s">
        <v>922</v>
      </c>
      <c r="G268" s="202"/>
      <c r="H268" s="207"/>
      <c r="I268" s="207"/>
      <c r="J268" s="572">
        <v>174</v>
      </c>
      <c r="K268" s="207"/>
      <c r="L268" s="417">
        <v>174</v>
      </c>
      <c r="M268" s="549"/>
      <c r="N268" s="320"/>
      <c r="O268" s="522"/>
      <c r="P268" s="522"/>
      <c r="Q268" s="522"/>
      <c r="R268" s="485"/>
      <c r="S268" s="277"/>
      <c r="T268" s="277"/>
      <c r="U268" s="277"/>
      <c r="V268" s="277"/>
      <c r="W268" s="277"/>
      <c r="X268" s="277"/>
      <c r="Y268" s="277"/>
      <c r="Z268" s="402"/>
      <c r="AA268" s="404"/>
      <c r="AB268" s="49"/>
      <c r="AC268" s="49"/>
      <c r="AD268" s="49"/>
      <c r="AE268" s="99"/>
      <c r="AF268" s="98"/>
      <c r="AG268" s="49"/>
      <c r="AH268" s="405"/>
      <c r="AI268" s="405"/>
      <c r="AJ268" s="277"/>
      <c r="AK268" s="277"/>
      <c r="AL268" s="277"/>
      <c r="AM268" s="277"/>
      <c r="AN268" s="277"/>
      <c r="AO268" s="277"/>
      <c r="AP268" s="277"/>
      <c r="AQ268" s="277"/>
      <c r="AR268" s="402"/>
      <c r="AS268" s="404"/>
      <c r="AT268" s="49"/>
      <c r="AU268" s="49"/>
      <c r="AV268" s="49"/>
      <c r="AW268" s="99"/>
      <c r="AX268" s="98"/>
      <c r="AY268" s="49"/>
      <c r="AZ268" s="405"/>
      <c r="BA268" s="405"/>
      <c r="BB268" s="277"/>
      <c r="BC268" s="277"/>
      <c r="BD268" s="277"/>
      <c r="BE268" s="277"/>
      <c r="BF268" s="277"/>
      <c r="BG268" s="277"/>
      <c r="BH268" s="277"/>
      <c r="BI268" s="277"/>
      <c r="BJ268" s="402"/>
      <c r="BK268" s="404"/>
      <c r="BL268" s="49"/>
      <c r="BM268" s="49"/>
      <c r="BN268" s="49"/>
      <c r="BO268" s="99"/>
      <c r="BP268" s="98"/>
      <c r="BQ268" s="49"/>
      <c r="BR268" s="405"/>
      <c r="BS268" s="405"/>
      <c r="BT268" s="277"/>
      <c r="BU268" s="277"/>
      <c r="BV268" s="277"/>
      <c r="BW268" s="277"/>
      <c r="BX268" s="277"/>
      <c r="BY268" s="277"/>
      <c r="BZ268" s="277"/>
      <c r="CA268" s="277"/>
      <c r="CB268" s="402"/>
      <c r="CC268" s="404"/>
      <c r="CD268" s="49"/>
      <c r="CE268" s="49"/>
      <c r="CF268" s="49"/>
      <c r="CG268" s="99"/>
      <c r="CH268" s="98"/>
      <c r="CI268" s="49"/>
      <c r="CJ268" s="405"/>
      <c r="CK268" s="405"/>
      <c r="CL268" s="277"/>
      <c r="CM268" s="277"/>
      <c r="CN268" s="277"/>
      <c r="CO268" s="277"/>
      <c r="CP268" s="277"/>
      <c r="CQ268" s="277"/>
      <c r="CR268" s="277"/>
      <c r="CS268" s="277"/>
      <c r="CT268" s="402"/>
      <c r="CU268" s="404"/>
      <c r="CV268" s="49"/>
      <c r="CW268" s="49"/>
      <c r="CX268" s="49"/>
      <c r="CY268" s="99"/>
      <c r="CZ268" s="98"/>
      <c r="DA268" s="49"/>
      <c r="DB268" s="405"/>
      <c r="DC268" s="405"/>
      <c r="DD268" s="277"/>
      <c r="DE268" s="277"/>
      <c r="DF268" s="277"/>
      <c r="DG268" s="277"/>
      <c r="DH268" s="277"/>
      <c r="DI268" s="277"/>
      <c r="DJ268" s="277"/>
      <c r="DK268" s="277"/>
      <c r="DL268" s="402"/>
      <c r="DM268" s="404"/>
      <c r="DN268" s="49"/>
      <c r="DO268" s="49"/>
      <c r="DP268" s="49"/>
      <c r="DQ268" s="99"/>
      <c r="DR268" s="98"/>
      <c r="DS268" s="49"/>
      <c r="DT268" s="405"/>
      <c r="DU268" s="405"/>
      <c r="DV268" s="277"/>
      <c r="DW268" s="277"/>
      <c r="DX268" s="277"/>
      <c r="DY268" s="277"/>
      <c r="DZ268" s="277"/>
      <c r="EA268" s="277"/>
      <c r="EB268" s="277"/>
      <c r="EC268" s="277"/>
      <c r="ED268" s="402"/>
      <c r="EE268" s="404"/>
      <c r="EF268" s="49"/>
      <c r="EG268" s="49"/>
      <c r="EH268" s="49"/>
      <c r="EI268" s="99"/>
      <c r="EJ268" s="98"/>
      <c r="EK268" s="49"/>
      <c r="EL268" s="405"/>
      <c r="EM268" s="405"/>
      <c r="EN268" s="277"/>
      <c r="EO268" s="277"/>
      <c r="EP268" s="277"/>
      <c r="EQ268" s="277"/>
      <c r="ER268" s="277"/>
      <c r="ES268" s="277"/>
      <c r="ET268" s="277"/>
      <c r="EU268" s="277"/>
      <c r="EV268" s="402"/>
      <c r="EW268" s="404"/>
      <c r="EX268" s="49"/>
      <c r="EY268" s="49"/>
      <c r="EZ268" s="49"/>
      <c r="FA268" s="99"/>
      <c r="FB268" s="98"/>
      <c r="FC268" s="49"/>
      <c r="FD268" s="405"/>
      <c r="FE268" s="405"/>
      <c r="FF268" s="277"/>
      <c r="FG268" s="277"/>
      <c r="FH268" s="277"/>
      <c r="FI268" s="277"/>
      <c r="FJ268" s="277"/>
      <c r="FK268" s="277"/>
      <c r="FL268" s="277"/>
      <c r="FM268" s="277"/>
      <c r="FN268" s="402"/>
      <c r="FO268" s="404"/>
      <c r="FP268" s="49"/>
      <c r="FQ268" s="49"/>
      <c r="FR268" s="49"/>
      <c r="FS268" s="99"/>
      <c r="FT268" s="98"/>
      <c r="FU268" s="49"/>
      <c r="FV268" s="405"/>
      <c r="FW268" s="405"/>
      <c r="FX268" s="277"/>
      <c r="FY268" s="277"/>
      <c r="FZ268" s="277"/>
      <c r="GA268" s="277"/>
      <c r="GB268" s="277"/>
      <c r="GC268" s="277"/>
      <c r="GD268" s="277"/>
      <c r="GE268" s="277"/>
      <c r="GF268" s="402"/>
      <c r="GG268" s="404"/>
      <c r="GH268" s="49"/>
      <c r="GI268" s="49"/>
      <c r="GJ268" s="49"/>
      <c r="GK268" s="99"/>
      <c r="GL268" s="98"/>
      <c r="GM268" s="49"/>
      <c r="GN268" s="405"/>
      <c r="GO268" s="405"/>
      <c r="GP268" s="277"/>
      <c r="GQ268" s="277"/>
      <c r="GR268" s="277"/>
      <c r="GS268" s="277"/>
      <c r="GT268" s="277"/>
      <c r="GU268" s="277"/>
      <c r="GV268" s="277"/>
      <c r="GW268" s="277"/>
      <c r="GX268" s="402"/>
      <c r="GY268" s="404"/>
      <c r="GZ268" s="49"/>
      <c r="HA268" s="49"/>
      <c r="HB268" s="49"/>
      <c r="HC268" s="99"/>
      <c r="HD268" s="98"/>
      <c r="HE268" s="49"/>
      <c r="HF268" s="405"/>
      <c r="HG268" s="405"/>
      <c r="HH268" s="277"/>
      <c r="HI268" s="277"/>
      <c r="HJ268" s="277"/>
      <c r="HK268" s="277"/>
      <c r="HL268" s="277"/>
      <c r="HM268" s="277"/>
      <c r="HN268" s="277"/>
      <c r="HO268" s="277"/>
      <c r="HP268" s="402"/>
      <c r="HQ268" s="404"/>
      <c r="HR268" s="49"/>
      <c r="HS268" s="49"/>
      <c r="HT268" s="49"/>
      <c r="HU268" s="99"/>
      <c r="HV268" s="98"/>
      <c r="HW268" s="49"/>
      <c r="HX268" s="405"/>
      <c r="HY268" s="405"/>
      <c r="HZ268" s="277"/>
      <c r="IA268" s="277"/>
      <c r="IB268" s="277"/>
      <c r="IC268" s="277"/>
      <c r="ID268" s="277"/>
      <c r="IE268" s="277"/>
      <c r="IF268" s="277"/>
      <c r="IG268" s="277"/>
      <c r="IH268" s="402"/>
      <c r="II268" s="404"/>
      <c r="IJ268" s="49"/>
      <c r="IK268" s="49"/>
      <c r="IL268" s="49"/>
      <c r="IM268" s="99"/>
      <c r="IN268" s="98"/>
      <c r="IO268" s="49"/>
      <c r="IP268" s="405"/>
      <c r="IQ268" s="405"/>
      <c r="IR268" s="277"/>
      <c r="IS268" s="277"/>
      <c r="IT268" s="277"/>
      <c r="IU268" s="277"/>
      <c r="IV268" s="277"/>
      <c r="IW268" s="277"/>
      <c r="IX268" s="277"/>
      <c r="IY268" s="277"/>
      <c r="IZ268" s="402"/>
      <c r="JA268" s="404"/>
      <c r="JB268" s="49"/>
      <c r="JC268" s="49"/>
      <c r="JD268" s="49"/>
      <c r="JE268" s="99"/>
      <c r="JF268" s="98"/>
      <c r="JG268" s="49"/>
      <c r="JH268" s="405"/>
      <c r="JI268" s="405"/>
      <c r="JJ268" s="277"/>
      <c r="JK268" s="277"/>
      <c r="JL268" s="277"/>
      <c r="JM268" s="277"/>
      <c r="JN268" s="277"/>
      <c r="JO268" s="277"/>
      <c r="JP268" s="277"/>
      <c r="JQ268" s="277"/>
      <c r="JR268" s="402"/>
      <c r="JS268" s="404"/>
      <c r="JT268" s="49"/>
      <c r="JU268" s="49"/>
      <c r="JV268" s="49"/>
      <c r="JW268" s="99"/>
      <c r="JX268" s="98"/>
      <c r="JY268" s="49"/>
      <c r="JZ268" s="405"/>
      <c r="KA268" s="405"/>
      <c r="KB268" s="277"/>
      <c r="KC268" s="277"/>
      <c r="KD268" s="277"/>
      <c r="KE268" s="277"/>
      <c r="KF268" s="277"/>
      <c r="KG268" s="277"/>
      <c r="KH268" s="277"/>
      <c r="KI268" s="277"/>
      <c r="KJ268" s="402"/>
      <c r="KK268" s="404"/>
      <c r="KL268" s="49"/>
      <c r="KM268" s="49"/>
      <c r="KN268" s="49"/>
      <c r="KO268" s="99"/>
      <c r="KP268" s="98"/>
      <c r="KQ268" s="49"/>
      <c r="KR268" s="405"/>
      <c r="KS268" s="405"/>
      <c r="KT268" s="277"/>
      <c r="KU268" s="277"/>
      <c r="KV268" s="277"/>
      <c r="KW268" s="277"/>
      <c r="KX268" s="277"/>
      <c r="KY268" s="277"/>
      <c r="KZ268" s="277"/>
      <c r="LA268" s="277"/>
      <c r="LB268" s="402"/>
      <c r="LC268" s="404"/>
      <c r="LD268" s="49"/>
      <c r="LE268" s="49"/>
      <c r="LF268" s="49"/>
      <c r="LG268" s="99"/>
      <c r="LH268" s="98"/>
      <c r="LI268" s="49"/>
      <c r="LJ268" s="405"/>
      <c r="LK268" s="405"/>
      <c r="LL268" s="277"/>
      <c r="LM268" s="277"/>
      <c r="LN268" s="277"/>
      <c r="LO268" s="277"/>
      <c r="LP268" s="277"/>
      <c r="LQ268" s="277"/>
      <c r="LR268" s="277"/>
      <c r="LS268" s="277"/>
      <c r="LT268" s="402"/>
      <c r="LU268" s="404"/>
      <c r="LV268" s="49"/>
      <c r="LW268" s="49"/>
      <c r="LX268" s="49"/>
      <c r="LY268" s="99"/>
      <c r="LZ268" s="98"/>
      <c r="MA268" s="49"/>
      <c r="MB268" s="405"/>
      <c r="MC268" s="405"/>
      <c r="MD268" s="277"/>
      <c r="ME268" s="277"/>
      <c r="MF268" s="277"/>
      <c r="MG268" s="277"/>
      <c r="MH268" s="277"/>
      <c r="MI268" s="277"/>
      <c r="MJ268" s="277"/>
      <c r="MK268" s="277"/>
      <c r="ML268" s="402"/>
      <c r="MM268" s="404"/>
      <c r="MN268" s="49"/>
      <c r="MO268" s="49"/>
      <c r="MP268" s="49"/>
      <c r="MQ268" s="99"/>
      <c r="MR268" s="98"/>
      <c r="MS268" s="49"/>
      <c r="MT268" s="405"/>
      <c r="MU268" s="405"/>
      <c r="MV268" s="277"/>
      <c r="MW268" s="277"/>
      <c r="MX268" s="277"/>
      <c r="MY268" s="277"/>
      <c r="MZ268" s="277"/>
      <c r="NA268" s="277"/>
      <c r="NB268" s="277"/>
      <c r="NC268" s="277"/>
      <c r="ND268" s="402"/>
      <c r="NE268" s="404"/>
      <c r="NF268" s="49"/>
      <c r="NG268" s="49"/>
      <c r="NH268" s="49"/>
      <c r="NI268" s="99"/>
      <c r="NJ268" s="98"/>
      <c r="NK268" s="49"/>
      <c r="NL268" s="405"/>
      <c r="NM268" s="405"/>
      <c r="NN268" s="277"/>
      <c r="NO268" s="277"/>
      <c r="NP268" s="277"/>
      <c r="NQ268" s="277"/>
      <c r="NR268" s="277"/>
      <c r="NS268" s="277"/>
      <c r="NT268" s="277"/>
      <c r="NU268" s="277"/>
      <c r="NV268" s="402"/>
      <c r="NW268" s="404"/>
      <c r="NX268" s="49"/>
      <c r="NY268" s="49"/>
      <c r="NZ268" s="49"/>
      <c r="OA268" s="99"/>
      <c r="OB268" s="98"/>
      <c r="OC268" s="49"/>
      <c r="OD268" s="405"/>
      <c r="OE268" s="405"/>
      <c r="OF268" s="277"/>
      <c r="OG268" s="277"/>
      <c r="OH268" s="277"/>
      <c r="OI268" s="277"/>
      <c r="OJ268" s="277"/>
      <c r="OK268" s="277"/>
      <c r="OL268" s="277"/>
      <c r="OM268" s="277"/>
      <c r="ON268" s="402"/>
      <c r="OO268" s="404"/>
      <c r="OP268" s="49"/>
      <c r="OQ268" s="49"/>
      <c r="OR268" s="49"/>
      <c r="OS268" s="99"/>
      <c r="OT268" s="98"/>
      <c r="OU268" s="49"/>
      <c r="OV268" s="405"/>
      <c r="OW268" s="405"/>
      <c r="OX268" s="277"/>
      <c r="OY268" s="277"/>
      <c r="OZ268" s="277"/>
      <c r="PA268" s="277"/>
      <c r="PB268" s="277"/>
      <c r="PC268" s="277"/>
      <c r="PD268" s="277"/>
      <c r="PE268" s="277"/>
      <c r="PF268" s="402"/>
      <c r="PG268" s="404"/>
      <c r="PH268" s="49"/>
      <c r="PI268" s="49"/>
      <c r="PJ268" s="49"/>
      <c r="PK268" s="99"/>
      <c r="PL268" s="98"/>
      <c r="PM268" s="49"/>
      <c r="PN268" s="405"/>
      <c r="PO268" s="405"/>
      <c r="PP268" s="277"/>
      <c r="PQ268" s="277"/>
      <c r="PR268" s="277"/>
      <c r="PS268" s="277"/>
      <c r="PT268" s="277"/>
      <c r="PU268" s="277"/>
      <c r="PV268" s="277"/>
      <c r="PW268" s="277"/>
      <c r="PX268" s="402"/>
      <c r="PY268" s="404"/>
      <c r="PZ268" s="49"/>
      <c r="QA268" s="49"/>
      <c r="QB268" s="49"/>
      <c r="QC268" s="99"/>
      <c r="QD268" s="98"/>
      <c r="QE268" s="49"/>
      <c r="QF268" s="405"/>
      <c r="QG268" s="405"/>
      <c r="QH268" s="277"/>
      <c r="QI268" s="277"/>
      <c r="QJ268" s="277"/>
      <c r="QK268" s="277"/>
      <c r="QL268" s="277"/>
      <c r="QM268" s="277"/>
      <c r="QN268" s="277"/>
      <c r="QO268" s="277"/>
      <c r="QP268" s="402"/>
      <c r="QQ268" s="404"/>
      <c r="QR268" s="49"/>
      <c r="QS268" s="49"/>
      <c r="QT268" s="49"/>
      <c r="QU268" s="99"/>
      <c r="QV268" s="98"/>
      <c r="QW268" s="49"/>
      <c r="QX268" s="405"/>
      <c r="QY268" s="405"/>
      <c r="QZ268" s="277"/>
      <c r="RA268" s="277"/>
      <c r="RB268" s="277"/>
      <c r="RC268" s="277"/>
      <c r="RD268" s="277"/>
      <c r="RE268" s="277"/>
      <c r="RF268" s="277"/>
      <c r="RG268" s="277"/>
      <c r="RH268" s="402"/>
      <c r="RI268" s="404"/>
      <c r="RJ268" s="49"/>
      <c r="RK268" s="49"/>
      <c r="RL268" s="49"/>
      <c r="RM268" s="99"/>
      <c r="RN268" s="98"/>
      <c r="RO268" s="49"/>
      <c r="RP268" s="405"/>
      <c r="RQ268" s="405"/>
      <c r="RR268" s="277"/>
      <c r="RS268" s="277"/>
      <c r="RT268" s="277"/>
      <c r="RU268" s="277"/>
      <c r="RV268" s="277"/>
      <c r="RW268" s="277"/>
      <c r="RX268" s="277"/>
      <c r="RY268" s="277"/>
      <c r="RZ268" s="402"/>
      <c r="SA268" s="404"/>
      <c r="SB268" s="49"/>
      <c r="SC268" s="49"/>
      <c r="SD268" s="49"/>
      <c r="SE268" s="99"/>
      <c r="SF268" s="98"/>
      <c r="SG268" s="49"/>
      <c r="SH268" s="405"/>
      <c r="SI268" s="405"/>
      <c r="SJ268" s="277"/>
      <c r="SK268" s="277"/>
      <c r="SL268" s="277"/>
      <c r="SM268" s="277"/>
      <c r="SN268" s="277"/>
      <c r="SO268" s="277"/>
      <c r="SP268" s="277"/>
      <c r="SQ268" s="277"/>
      <c r="SR268" s="402"/>
      <c r="SS268" s="404"/>
      <c r="ST268" s="49"/>
      <c r="SU268" s="49"/>
      <c r="SV268" s="49"/>
      <c r="SW268" s="99"/>
      <c r="SX268" s="98"/>
      <c r="SY268" s="49"/>
      <c r="SZ268" s="405"/>
      <c r="TA268" s="405"/>
      <c r="TB268" s="277"/>
      <c r="TC268" s="277"/>
      <c r="TD268" s="277"/>
      <c r="TE268" s="277"/>
      <c r="TF268" s="277"/>
      <c r="TG268" s="277"/>
      <c r="TH268" s="277"/>
      <c r="TI268" s="277"/>
      <c r="TJ268" s="402"/>
      <c r="TK268" s="404"/>
      <c r="TL268" s="49"/>
      <c r="TM268" s="49"/>
      <c r="TN268" s="49"/>
      <c r="TO268" s="99"/>
      <c r="TP268" s="98"/>
      <c r="TQ268" s="49"/>
      <c r="TR268" s="405"/>
      <c r="TS268" s="405"/>
      <c r="TT268" s="277"/>
      <c r="TU268" s="277"/>
      <c r="TV268" s="277"/>
      <c r="TW268" s="277"/>
      <c r="TX268" s="277"/>
      <c r="TY268" s="277"/>
      <c r="TZ268" s="277"/>
      <c r="UA268" s="277"/>
      <c r="UB268" s="402"/>
      <c r="UC268" s="404"/>
      <c r="UD268" s="49"/>
      <c r="UE268" s="49"/>
      <c r="UF268" s="49"/>
      <c r="UG268" s="99"/>
      <c r="UH268" s="98"/>
      <c r="UI268" s="49"/>
      <c r="UJ268" s="405"/>
      <c r="UK268" s="405"/>
      <c r="UL268" s="277"/>
      <c r="UM268" s="277"/>
      <c r="UN268" s="277"/>
      <c r="UO268" s="277"/>
      <c r="UP268" s="277"/>
      <c r="UQ268" s="277"/>
      <c r="UR268" s="277"/>
      <c r="US268" s="277"/>
      <c r="UT268" s="402"/>
      <c r="UU268" s="404"/>
      <c r="UV268" s="49"/>
      <c r="UW268" s="49"/>
      <c r="UX268" s="49"/>
      <c r="UY268" s="99"/>
      <c r="UZ268" s="98"/>
      <c r="VA268" s="49"/>
      <c r="VB268" s="405"/>
      <c r="VC268" s="405"/>
      <c r="VD268" s="277"/>
      <c r="VE268" s="277"/>
      <c r="VF268" s="277"/>
      <c r="VG268" s="277"/>
      <c r="VH268" s="277"/>
      <c r="VI268" s="277"/>
      <c r="VJ268" s="277"/>
      <c r="VK268" s="277"/>
      <c r="VL268" s="402"/>
      <c r="VM268" s="404"/>
      <c r="VN268" s="49"/>
      <c r="VO268" s="49"/>
      <c r="VP268" s="49"/>
      <c r="VQ268" s="99"/>
      <c r="VR268" s="98"/>
      <c r="VS268" s="49"/>
      <c r="VT268" s="405"/>
      <c r="VU268" s="405"/>
      <c r="VV268" s="277"/>
      <c r="VW268" s="277"/>
      <c r="VX268" s="277"/>
      <c r="VY268" s="277"/>
      <c r="VZ268" s="277"/>
      <c r="WA268" s="277"/>
      <c r="WB268" s="277"/>
      <c r="WC268" s="277"/>
      <c r="WD268" s="402"/>
      <c r="WE268" s="404"/>
      <c r="WF268" s="49"/>
      <c r="WG268" s="49"/>
      <c r="WH268" s="49"/>
      <c r="WI268" s="99"/>
      <c r="WJ268" s="98"/>
      <c r="WK268" s="49"/>
      <c r="WL268" s="405"/>
      <c r="WM268" s="405"/>
      <c r="WN268" s="277"/>
      <c r="WO268" s="277"/>
      <c r="WP268" s="277"/>
      <c r="WQ268" s="277"/>
      <c r="WR268" s="277"/>
      <c r="WS268" s="277"/>
      <c r="WT268" s="277"/>
      <c r="WU268" s="277"/>
      <c r="WV268" s="402"/>
      <c r="WW268" s="404"/>
      <c r="WX268" s="49"/>
      <c r="WY268" s="49"/>
      <c r="WZ268" s="49"/>
      <c r="XA268" s="99"/>
      <c r="XB268" s="98"/>
      <c r="XC268" s="49"/>
      <c r="XD268" s="405"/>
      <c r="XE268" s="405"/>
      <c r="XF268" s="277"/>
      <c r="XG268" s="277"/>
      <c r="XH268" s="277"/>
      <c r="XI268" s="277"/>
      <c r="XJ268" s="277"/>
      <c r="XK268" s="277"/>
      <c r="XL268" s="277"/>
      <c r="XM268" s="277"/>
      <c r="XN268" s="402"/>
      <c r="XO268" s="404"/>
      <c r="XP268" s="49"/>
      <c r="XQ268" s="49"/>
      <c r="XR268" s="49"/>
      <c r="XS268" s="99"/>
      <c r="XT268" s="98"/>
      <c r="XU268" s="49"/>
      <c r="XV268" s="405"/>
      <c r="XW268" s="405"/>
      <c r="XX268" s="277"/>
      <c r="XY268" s="277"/>
      <c r="XZ268" s="277"/>
      <c r="YA268" s="277"/>
      <c r="YB268" s="277"/>
      <c r="YC268" s="277"/>
      <c r="YD268" s="277"/>
      <c r="YE268" s="277"/>
      <c r="YF268" s="402"/>
      <c r="YG268" s="404"/>
      <c r="YH268" s="49"/>
      <c r="YI268" s="49"/>
      <c r="YJ268" s="49"/>
      <c r="YK268" s="99"/>
      <c r="YL268" s="98"/>
      <c r="YM268" s="49"/>
      <c r="YN268" s="405"/>
      <c r="YO268" s="405"/>
      <c r="YP268" s="277"/>
      <c r="YQ268" s="277"/>
      <c r="YR268" s="277"/>
      <c r="YS268" s="277"/>
      <c r="YT268" s="277"/>
      <c r="YU268" s="277"/>
      <c r="YV268" s="277"/>
      <c r="YW268" s="277"/>
      <c r="YX268" s="402"/>
      <c r="YY268" s="404"/>
      <c r="YZ268" s="49"/>
      <c r="ZA268" s="49"/>
      <c r="ZB268" s="49"/>
      <c r="ZC268" s="99"/>
      <c r="ZD268" s="98"/>
      <c r="ZE268" s="49"/>
      <c r="ZF268" s="405"/>
      <c r="ZG268" s="405"/>
      <c r="ZH268" s="277"/>
      <c r="ZI268" s="277"/>
      <c r="ZJ268" s="277"/>
      <c r="ZK268" s="277"/>
      <c r="ZL268" s="277"/>
      <c r="ZM268" s="277"/>
      <c r="ZN268" s="277"/>
      <c r="ZO268" s="277"/>
      <c r="ZP268" s="402"/>
      <c r="ZQ268" s="404"/>
      <c r="ZR268" s="49"/>
      <c r="ZS268" s="49"/>
      <c r="ZT268" s="49"/>
      <c r="ZU268" s="99"/>
      <c r="ZV268" s="98"/>
      <c r="ZW268" s="49"/>
      <c r="ZX268" s="405"/>
      <c r="ZY268" s="405"/>
      <c r="ZZ268" s="277"/>
      <c r="AAA268" s="277"/>
      <c r="AAB268" s="277"/>
      <c r="AAC268" s="277"/>
      <c r="AAD268" s="277"/>
      <c r="AAE268" s="277"/>
      <c r="AAF268" s="277"/>
      <c r="AAG268" s="277"/>
      <c r="AAH268" s="402"/>
      <c r="AAI268" s="404"/>
      <c r="AAJ268" s="49"/>
      <c r="AAK268" s="49"/>
      <c r="AAL268" s="49"/>
      <c r="AAM268" s="99"/>
      <c r="AAN268" s="98"/>
      <c r="AAO268" s="49"/>
      <c r="AAP268" s="405"/>
      <c r="AAQ268" s="405"/>
      <c r="AAR268" s="277"/>
      <c r="AAS268" s="277"/>
      <c r="AAT268" s="277"/>
      <c r="AAU268" s="277"/>
      <c r="AAV268" s="277"/>
      <c r="AAW268" s="277"/>
      <c r="AAX268" s="277"/>
      <c r="AAY268" s="277"/>
      <c r="AAZ268" s="402"/>
      <c r="ABA268" s="404"/>
      <c r="ABB268" s="49"/>
      <c r="ABC268" s="49"/>
      <c r="ABD268" s="49"/>
      <c r="ABE268" s="99"/>
      <c r="ABF268" s="98"/>
      <c r="ABG268" s="49"/>
      <c r="ABH268" s="405"/>
      <c r="ABI268" s="405"/>
      <c r="ABJ268" s="277"/>
      <c r="ABK268" s="277"/>
      <c r="ABL268" s="277"/>
      <c r="ABM268" s="277"/>
      <c r="ABN268" s="277"/>
      <c r="ABO268" s="277"/>
      <c r="ABP268" s="277"/>
      <c r="ABQ268" s="277"/>
      <c r="ABR268" s="402"/>
      <c r="ABS268" s="404"/>
      <c r="ABT268" s="49"/>
      <c r="ABU268" s="49"/>
      <c r="ABV268" s="49"/>
      <c r="ABW268" s="99"/>
      <c r="ABX268" s="98"/>
      <c r="ABY268" s="49"/>
      <c r="ABZ268" s="405"/>
      <c r="ACA268" s="405"/>
      <c r="ACB268" s="277"/>
      <c r="ACC268" s="277"/>
      <c r="ACD268" s="277"/>
      <c r="ACE268" s="277"/>
      <c r="ACF268" s="277"/>
      <c r="ACG268" s="277"/>
      <c r="ACH268" s="277"/>
      <c r="ACI268" s="277"/>
      <c r="ACJ268" s="402"/>
      <c r="ACK268" s="404"/>
      <c r="ACL268" s="49"/>
      <c r="ACM268" s="49"/>
      <c r="ACN268" s="49"/>
      <c r="ACO268" s="99"/>
      <c r="ACP268" s="98"/>
      <c r="ACQ268" s="49"/>
      <c r="ACR268" s="405"/>
      <c r="ACS268" s="405"/>
      <c r="ACT268" s="277"/>
      <c r="ACU268" s="277"/>
      <c r="ACV268" s="277"/>
      <c r="ACW268" s="277"/>
      <c r="ACX268" s="277"/>
      <c r="ACY268" s="277"/>
      <c r="ACZ268" s="277"/>
      <c r="ADA268" s="277"/>
      <c r="ADB268" s="402"/>
      <c r="ADC268" s="404"/>
      <c r="ADD268" s="49"/>
      <c r="ADE268" s="49"/>
      <c r="ADF268" s="49"/>
      <c r="ADG268" s="99"/>
      <c r="ADH268" s="98"/>
      <c r="ADI268" s="49"/>
      <c r="ADJ268" s="405"/>
      <c r="ADK268" s="405"/>
      <c r="ADL268" s="277"/>
      <c r="ADM268" s="277"/>
      <c r="ADN268" s="277"/>
      <c r="ADO268" s="277"/>
      <c r="ADP268" s="277"/>
      <c r="ADQ268" s="277"/>
      <c r="ADR268" s="277"/>
      <c r="ADS268" s="277"/>
      <c r="ADT268" s="402"/>
      <c r="ADU268" s="404"/>
      <c r="ADV268" s="49"/>
      <c r="ADW268" s="49"/>
      <c r="ADX268" s="49"/>
      <c r="ADY268" s="99"/>
      <c r="ADZ268" s="98"/>
      <c r="AEA268" s="49"/>
      <c r="AEB268" s="405"/>
      <c r="AEC268" s="405"/>
      <c r="AED268" s="277"/>
      <c r="AEE268" s="277"/>
      <c r="AEF268" s="277"/>
      <c r="AEG268" s="277"/>
      <c r="AEH268" s="277"/>
      <c r="AEI268" s="277"/>
      <c r="AEJ268" s="277"/>
      <c r="AEK268" s="277"/>
      <c r="AEL268" s="402"/>
      <c r="AEM268" s="404"/>
      <c r="AEN268" s="49"/>
      <c r="AEO268" s="49"/>
      <c r="AEP268" s="49"/>
      <c r="AEQ268" s="99"/>
      <c r="AER268" s="98"/>
      <c r="AES268" s="49"/>
      <c r="AET268" s="405"/>
      <c r="AEU268" s="405"/>
      <c r="AEV268" s="277"/>
      <c r="AEW268" s="277"/>
      <c r="AEX268" s="277"/>
      <c r="AEY268" s="277"/>
      <c r="AEZ268" s="277"/>
      <c r="AFA268" s="277"/>
      <c r="AFB268" s="277"/>
      <c r="AFC268" s="277"/>
      <c r="AFD268" s="402"/>
      <c r="AFE268" s="404"/>
      <c r="AFF268" s="49"/>
      <c r="AFG268" s="49"/>
      <c r="AFH268" s="49"/>
      <c r="AFI268" s="99"/>
      <c r="AFJ268" s="98"/>
      <c r="AFK268" s="49"/>
      <c r="AFL268" s="405"/>
      <c r="AFM268" s="405"/>
      <c r="AFN268" s="277"/>
      <c r="AFO268" s="277"/>
      <c r="AFP268" s="277"/>
      <c r="AFQ268" s="277"/>
      <c r="AFR268" s="277"/>
      <c r="AFS268" s="277"/>
      <c r="AFT268" s="277"/>
      <c r="AFU268" s="277"/>
      <c r="AFV268" s="402"/>
      <c r="AFW268" s="404"/>
      <c r="AFX268" s="49"/>
      <c r="AFY268" s="49"/>
      <c r="AFZ268" s="49"/>
      <c r="AGA268" s="99"/>
      <c r="AGB268" s="98"/>
      <c r="AGC268" s="49"/>
      <c r="AGD268" s="405"/>
      <c r="AGE268" s="405"/>
      <c r="AGF268" s="277"/>
      <c r="AGG268" s="277"/>
      <c r="AGH268" s="277"/>
      <c r="AGI268" s="277"/>
      <c r="AGJ268" s="277"/>
      <c r="AGK268" s="277"/>
      <c r="AGL268" s="277"/>
      <c r="AGM268" s="277"/>
      <c r="AGN268" s="402"/>
      <c r="AGO268" s="404"/>
      <c r="AGP268" s="49"/>
      <c r="AGQ268" s="49"/>
      <c r="AGR268" s="49"/>
      <c r="AGS268" s="99"/>
      <c r="AGT268" s="98"/>
      <c r="AGU268" s="49"/>
      <c r="AGV268" s="405"/>
      <c r="AGW268" s="405"/>
      <c r="AGX268" s="277"/>
      <c r="AGY268" s="277"/>
      <c r="AGZ268" s="277"/>
      <c r="AHA268" s="277"/>
      <c r="AHB268" s="277"/>
      <c r="AHC268" s="277"/>
      <c r="AHD268" s="277"/>
      <c r="AHE268" s="277"/>
      <c r="AHF268" s="402"/>
      <c r="AHG268" s="404"/>
      <c r="AHH268" s="49"/>
      <c r="AHI268" s="49"/>
      <c r="AHJ268" s="49"/>
      <c r="AHK268" s="99"/>
      <c r="AHL268" s="98"/>
      <c r="AHM268" s="49"/>
      <c r="AHN268" s="405"/>
      <c r="AHO268" s="405"/>
      <c r="AHP268" s="277"/>
      <c r="AHQ268" s="277"/>
      <c r="AHR268" s="277"/>
      <c r="AHS268" s="277"/>
      <c r="AHT268" s="277"/>
      <c r="AHU268" s="277"/>
      <c r="AHV268" s="277"/>
      <c r="AHW268" s="277"/>
      <c r="AHX268" s="402"/>
      <c r="AHY268" s="404"/>
      <c r="AHZ268" s="49"/>
      <c r="AIA268" s="49"/>
      <c r="AIB268" s="49"/>
      <c r="AIC268" s="99"/>
      <c r="AID268" s="98"/>
      <c r="AIE268" s="49"/>
      <c r="AIF268" s="405"/>
      <c r="AIG268" s="405"/>
      <c r="AIH268" s="277"/>
      <c r="AII268" s="277"/>
      <c r="AIJ268" s="277"/>
      <c r="AIK268" s="277"/>
      <c r="AIL268" s="277"/>
      <c r="AIM268" s="277"/>
      <c r="AIN268" s="277"/>
      <c r="AIO268" s="277"/>
      <c r="AIP268" s="402"/>
      <c r="AIQ268" s="404"/>
      <c r="AIR268" s="49"/>
      <c r="AIS268" s="49"/>
      <c r="AIT268" s="49"/>
      <c r="AIU268" s="99"/>
      <c r="AIV268" s="98"/>
      <c r="AIW268" s="49"/>
      <c r="AIX268" s="405"/>
      <c r="AIY268" s="405"/>
      <c r="AIZ268" s="277"/>
      <c r="AJA268" s="277"/>
      <c r="AJB268" s="277"/>
      <c r="AJC268" s="277"/>
      <c r="AJD268" s="277"/>
      <c r="AJE268" s="277"/>
      <c r="AJF268" s="277"/>
      <c r="AJG268" s="277"/>
      <c r="AJH268" s="402"/>
      <c r="AJI268" s="404"/>
      <c r="AJJ268" s="49"/>
      <c r="AJK268" s="49"/>
      <c r="AJL268" s="49"/>
      <c r="AJM268" s="99"/>
      <c r="AJN268" s="98"/>
      <c r="AJO268" s="49"/>
      <c r="AJP268" s="405"/>
      <c r="AJQ268" s="405"/>
      <c r="AJR268" s="277"/>
      <c r="AJS268" s="277"/>
      <c r="AJT268" s="277"/>
      <c r="AJU268" s="277"/>
      <c r="AJV268" s="277"/>
      <c r="AJW268" s="277"/>
      <c r="AJX268" s="277"/>
      <c r="AJY268" s="277"/>
      <c r="AJZ268" s="402"/>
      <c r="AKA268" s="404"/>
      <c r="AKB268" s="49"/>
      <c r="AKC268" s="49"/>
      <c r="AKD268" s="49"/>
      <c r="AKE268" s="99"/>
      <c r="AKF268" s="98"/>
      <c r="AKG268" s="49"/>
      <c r="AKH268" s="405"/>
      <c r="AKI268" s="405"/>
      <c r="AKJ268" s="277"/>
      <c r="AKK268" s="277"/>
      <c r="AKL268" s="277"/>
      <c r="AKM268" s="277"/>
      <c r="AKN268" s="277"/>
      <c r="AKO268" s="277"/>
      <c r="AKP268" s="277"/>
      <c r="AKQ268" s="277"/>
      <c r="AKR268" s="402"/>
      <c r="AKS268" s="404"/>
      <c r="AKT268" s="49"/>
      <c r="AKU268" s="49"/>
      <c r="AKV268" s="49"/>
      <c r="AKW268" s="99"/>
      <c r="AKX268" s="98"/>
      <c r="AKY268" s="49"/>
      <c r="AKZ268" s="405"/>
      <c r="ALA268" s="405"/>
      <c r="ALB268" s="277"/>
      <c r="ALC268" s="277"/>
      <c r="ALD268" s="277"/>
      <c r="ALE268" s="277"/>
      <c r="ALF268" s="277"/>
      <c r="ALG268" s="277"/>
      <c r="ALH268" s="277"/>
      <c r="ALI268" s="277"/>
      <c r="ALJ268" s="402"/>
      <c r="ALK268" s="404"/>
      <c r="ALL268" s="49"/>
      <c r="ALM268" s="49"/>
      <c r="ALN268" s="49"/>
      <c r="ALO268" s="99"/>
      <c r="ALP268" s="98"/>
      <c r="ALQ268" s="49"/>
      <c r="ALR268" s="405"/>
      <c r="ALS268" s="405"/>
      <c r="ALT268" s="277"/>
      <c r="ALU268" s="277"/>
      <c r="ALV268" s="277"/>
      <c r="ALW268" s="277"/>
      <c r="ALX268" s="277"/>
      <c r="ALY268" s="277"/>
      <c r="ALZ268" s="277"/>
      <c r="AMA268" s="277"/>
      <c r="AMB268" s="402"/>
      <c r="AMC268" s="404"/>
      <c r="AMD268" s="49"/>
      <c r="AME268" s="49"/>
      <c r="AMF268" s="49"/>
      <c r="AMG268" s="99"/>
      <c r="AMH268" s="98"/>
      <c r="AMI268" s="49"/>
      <c r="AMJ268" s="405"/>
      <c r="AMK268" s="405"/>
      <c r="AML268" s="277"/>
      <c r="AMM268" s="277"/>
      <c r="AMN268" s="277"/>
      <c r="AMO268" s="277"/>
      <c r="AMP268" s="277"/>
      <c r="AMQ268" s="277"/>
      <c r="AMR268" s="277"/>
      <c r="AMS268" s="277"/>
      <c r="AMT268" s="402"/>
      <c r="AMU268" s="404"/>
      <c r="AMV268" s="49"/>
      <c r="AMW268" s="49"/>
      <c r="AMX268" s="49"/>
      <c r="AMY268" s="99"/>
      <c r="AMZ268" s="98"/>
      <c r="ANA268" s="49"/>
      <c r="ANB268" s="405"/>
      <c r="ANC268" s="405"/>
      <c r="AND268" s="277"/>
      <c r="ANE268" s="277"/>
      <c r="ANF268" s="277"/>
      <c r="ANG268" s="277"/>
      <c r="ANH268" s="277"/>
      <c r="ANI268" s="277"/>
      <c r="ANJ268" s="277"/>
      <c r="ANK268" s="277"/>
      <c r="ANL268" s="402"/>
      <c r="ANM268" s="404"/>
      <c r="ANN268" s="49"/>
      <c r="ANO268" s="49"/>
      <c r="ANP268" s="49"/>
      <c r="ANQ268" s="99"/>
      <c r="ANR268" s="98"/>
      <c r="ANS268" s="49"/>
      <c r="ANT268" s="405"/>
      <c r="ANU268" s="405"/>
      <c r="ANV268" s="277"/>
      <c r="ANW268" s="277"/>
      <c r="ANX268" s="277"/>
      <c r="ANY268" s="277"/>
      <c r="ANZ268" s="277"/>
      <c r="AOA268" s="277"/>
      <c r="AOB268" s="277"/>
      <c r="AOC268" s="277"/>
      <c r="AOD268" s="402"/>
      <c r="AOE268" s="404"/>
      <c r="AOF268" s="49"/>
      <c r="AOG268" s="49"/>
      <c r="AOH268" s="49"/>
      <c r="AOI268" s="99"/>
      <c r="AOJ268" s="98"/>
      <c r="AOK268" s="49"/>
      <c r="AOL268" s="405"/>
      <c r="AOM268" s="405"/>
      <c r="AON268" s="277"/>
      <c r="AOO268" s="277"/>
      <c r="AOP268" s="277"/>
      <c r="AOQ268" s="277"/>
      <c r="AOR268" s="277"/>
      <c r="AOS268" s="277"/>
      <c r="AOT268" s="277"/>
      <c r="AOU268" s="277"/>
      <c r="AOV268" s="402"/>
      <c r="AOW268" s="404"/>
      <c r="AOX268" s="49"/>
      <c r="AOY268" s="49"/>
      <c r="AOZ268" s="49"/>
      <c r="APA268" s="99"/>
      <c r="APB268" s="98"/>
      <c r="APC268" s="49"/>
      <c r="APD268" s="405"/>
      <c r="APE268" s="405"/>
      <c r="APF268" s="277"/>
      <c r="APG268" s="277"/>
      <c r="APH268" s="277"/>
      <c r="API268" s="277"/>
      <c r="APJ268" s="277"/>
      <c r="APK268" s="277"/>
      <c r="APL268" s="277"/>
      <c r="APM268" s="277"/>
      <c r="APN268" s="402"/>
      <c r="APO268" s="404"/>
      <c r="APP268" s="49"/>
      <c r="APQ268" s="49"/>
      <c r="APR268" s="49"/>
      <c r="APS268" s="99"/>
      <c r="APT268" s="98"/>
      <c r="APU268" s="49"/>
      <c r="APV268" s="405"/>
      <c r="APW268" s="405"/>
      <c r="APX268" s="277"/>
      <c r="APY268" s="277"/>
      <c r="APZ268" s="277"/>
      <c r="AQA268" s="277"/>
      <c r="AQB268" s="277"/>
      <c r="AQC268" s="277"/>
      <c r="AQD268" s="277"/>
      <c r="AQE268" s="277"/>
      <c r="AQF268" s="402"/>
      <c r="AQG268" s="404"/>
      <c r="AQH268" s="49"/>
      <c r="AQI268" s="49"/>
      <c r="AQJ268" s="49"/>
      <c r="AQK268" s="99"/>
      <c r="AQL268" s="98"/>
      <c r="AQM268" s="49"/>
      <c r="AQN268" s="405"/>
      <c r="AQO268" s="405"/>
      <c r="AQP268" s="277"/>
      <c r="AQQ268" s="277"/>
      <c r="AQR268" s="277"/>
      <c r="AQS268" s="277"/>
      <c r="AQT268" s="277"/>
      <c r="AQU268" s="277"/>
      <c r="AQV268" s="277"/>
      <c r="AQW268" s="277"/>
      <c r="AQX268" s="402"/>
      <c r="AQY268" s="404"/>
      <c r="AQZ268" s="49"/>
      <c r="ARA268" s="49"/>
      <c r="ARB268" s="49"/>
      <c r="ARC268" s="99"/>
      <c r="ARD268" s="98"/>
      <c r="ARE268" s="49"/>
      <c r="ARF268" s="405"/>
      <c r="ARG268" s="405"/>
      <c r="ARH268" s="277"/>
      <c r="ARI268" s="277"/>
      <c r="ARJ268" s="277"/>
      <c r="ARK268" s="277"/>
      <c r="ARL268" s="277"/>
      <c r="ARM268" s="277"/>
      <c r="ARN268" s="277"/>
      <c r="ARO268" s="277"/>
      <c r="ARP268" s="402"/>
      <c r="ARQ268" s="404"/>
      <c r="ARR268" s="49"/>
      <c r="ARS268" s="49"/>
      <c r="ART268" s="49"/>
      <c r="ARU268" s="99"/>
      <c r="ARV268" s="98"/>
      <c r="ARW268" s="49"/>
      <c r="ARX268" s="405"/>
      <c r="ARY268" s="405"/>
      <c r="ARZ268" s="277"/>
      <c r="ASA268" s="277"/>
      <c r="ASB268" s="277"/>
      <c r="ASC268" s="277"/>
      <c r="ASD268" s="277"/>
      <c r="ASE268" s="277"/>
      <c r="ASF268" s="277"/>
      <c r="ASG268" s="277"/>
      <c r="ASH268" s="402"/>
      <c r="ASI268" s="404"/>
      <c r="ASJ268" s="49"/>
      <c r="ASK268" s="49"/>
      <c r="ASL268" s="49"/>
      <c r="ASM268" s="99"/>
      <c r="ASN268" s="98"/>
      <c r="ASO268" s="49"/>
      <c r="ASP268" s="405"/>
      <c r="ASQ268" s="405"/>
      <c r="ASR268" s="277"/>
      <c r="ASS268" s="277"/>
      <c r="AST268" s="277"/>
      <c r="ASU268" s="277"/>
      <c r="ASV268" s="277"/>
      <c r="ASW268" s="277"/>
      <c r="ASX268" s="277"/>
      <c r="ASY268" s="277"/>
      <c r="ASZ268" s="402"/>
      <c r="ATA268" s="404"/>
      <c r="ATB268" s="49"/>
      <c r="ATC268" s="49"/>
      <c r="ATD268" s="49"/>
      <c r="ATE268" s="99"/>
      <c r="ATF268" s="98"/>
      <c r="ATG268" s="49"/>
      <c r="ATH268" s="405"/>
      <c r="ATI268" s="405"/>
      <c r="ATJ268" s="277"/>
      <c r="ATK268" s="277"/>
      <c r="ATL268" s="277"/>
      <c r="ATM268" s="277"/>
      <c r="ATN268" s="277"/>
      <c r="ATO268" s="277"/>
      <c r="ATP268" s="277"/>
      <c r="ATQ268" s="277"/>
      <c r="ATR268" s="402"/>
      <c r="ATS268" s="404"/>
      <c r="ATT268" s="49"/>
      <c r="ATU268" s="49"/>
      <c r="ATV268" s="49"/>
      <c r="ATW268" s="99"/>
      <c r="ATX268" s="98"/>
      <c r="ATY268" s="49"/>
      <c r="ATZ268" s="405"/>
      <c r="AUA268" s="405"/>
      <c r="AUB268" s="277"/>
      <c r="AUC268" s="277"/>
      <c r="AUD268" s="277"/>
      <c r="AUE268" s="277"/>
      <c r="AUF268" s="277"/>
      <c r="AUG268" s="277"/>
      <c r="AUH268" s="277"/>
      <c r="AUI268" s="277"/>
      <c r="AUJ268" s="402"/>
      <c r="AUK268" s="404"/>
      <c r="AUL268" s="49"/>
      <c r="AUM268" s="49"/>
      <c r="AUN268" s="49"/>
      <c r="AUO268" s="99"/>
      <c r="AUP268" s="98"/>
      <c r="AUQ268" s="49"/>
      <c r="AUR268" s="405"/>
      <c r="AUS268" s="405"/>
      <c r="AUT268" s="277"/>
      <c r="AUU268" s="277"/>
      <c r="AUV268" s="277"/>
      <c r="AUW268" s="277"/>
      <c r="AUX268" s="277"/>
      <c r="AUY268" s="277"/>
      <c r="AUZ268" s="277"/>
      <c r="AVA268" s="277"/>
      <c r="AVB268" s="402"/>
      <c r="AVC268" s="404"/>
      <c r="AVD268" s="49"/>
      <c r="AVE268" s="49"/>
      <c r="AVF268" s="49"/>
      <c r="AVG268" s="99"/>
      <c r="AVH268" s="98"/>
      <c r="AVI268" s="49"/>
      <c r="AVJ268" s="405"/>
      <c r="AVK268" s="405"/>
      <c r="AVL268" s="277"/>
      <c r="AVM268" s="277"/>
      <c r="AVN268" s="277"/>
      <c r="AVO268" s="277"/>
      <c r="AVP268" s="277"/>
      <c r="AVQ268" s="277"/>
      <c r="AVR268" s="277"/>
      <c r="AVS268" s="277"/>
      <c r="AVT268" s="402"/>
      <c r="AVU268" s="404"/>
      <c r="AVV268" s="49"/>
      <c r="AVW268" s="49"/>
      <c r="AVX268" s="49"/>
      <c r="AVY268" s="99"/>
      <c r="AVZ268" s="98"/>
      <c r="AWA268" s="49"/>
      <c r="AWB268" s="405"/>
      <c r="AWC268" s="405"/>
      <c r="AWD268" s="277"/>
      <c r="AWE268" s="277"/>
      <c r="AWF268" s="277"/>
      <c r="AWG268" s="277"/>
      <c r="AWH268" s="277"/>
      <c r="AWI268" s="277"/>
      <c r="AWJ268" s="277"/>
      <c r="AWK268" s="277"/>
      <c r="AWL268" s="402"/>
      <c r="AWM268" s="404"/>
      <c r="AWN268" s="49"/>
      <c r="AWO268" s="49"/>
      <c r="AWP268" s="49"/>
      <c r="AWQ268" s="99"/>
      <c r="AWR268" s="98"/>
      <c r="AWS268" s="49"/>
      <c r="AWT268" s="405"/>
      <c r="AWU268" s="405"/>
      <c r="AWV268" s="277"/>
      <c r="AWW268" s="277"/>
      <c r="AWX268" s="277"/>
      <c r="AWY268" s="277"/>
      <c r="AWZ268" s="277"/>
      <c r="AXA268" s="277"/>
      <c r="AXB268" s="277"/>
      <c r="AXC268" s="277"/>
      <c r="AXD268" s="402"/>
      <c r="AXE268" s="404"/>
      <c r="AXF268" s="49"/>
      <c r="AXG268" s="49"/>
      <c r="AXH268" s="49"/>
      <c r="AXI268" s="99"/>
      <c r="AXJ268" s="98"/>
      <c r="AXK268" s="49"/>
      <c r="AXL268" s="405"/>
      <c r="AXM268" s="405"/>
      <c r="AXN268" s="277"/>
      <c r="AXO268" s="277"/>
      <c r="AXP268" s="277"/>
      <c r="AXQ268" s="277"/>
      <c r="AXR268" s="277"/>
      <c r="AXS268" s="277"/>
      <c r="AXT268" s="277"/>
      <c r="AXU268" s="277"/>
      <c r="AXV268" s="402"/>
      <c r="AXW268" s="404"/>
      <c r="AXX268" s="49"/>
      <c r="AXY268" s="49"/>
      <c r="AXZ268" s="49"/>
      <c r="AYA268" s="99"/>
      <c r="AYB268" s="98"/>
      <c r="AYC268" s="49"/>
      <c r="AYD268" s="405"/>
      <c r="AYE268" s="405"/>
      <c r="AYF268" s="277"/>
      <c r="AYG268" s="277"/>
      <c r="AYH268" s="277"/>
      <c r="AYI268" s="277"/>
      <c r="AYJ268" s="277"/>
      <c r="AYK268" s="277"/>
      <c r="AYL268" s="277"/>
      <c r="AYM268" s="277"/>
      <c r="AYN268" s="402"/>
      <c r="AYO268" s="404"/>
      <c r="AYP268" s="49"/>
      <c r="AYQ268" s="49"/>
      <c r="AYR268" s="49"/>
      <c r="AYS268" s="99"/>
      <c r="AYT268" s="98"/>
      <c r="AYU268" s="49"/>
      <c r="AYV268" s="405"/>
      <c r="AYW268" s="405"/>
      <c r="AYX268" s="277"/>
      <c r="AYY268" s="277"/>
      <c r="AYZ268" s="277"/>
      <c r="AZA268" s="277"/>
      <c r="AZB268" s="277"/>
      <c r="AZC268" s="277"/>
      <c r="AZD268" s="277"/>
      <c r="AZE268" s="277"/>
      <c r="AZF268" s="402"/>
      <c r="AZG268" s="404"/>
      <c r="AZH268" s="49"/>
      <c r="AZI268" s="49"/>
      <c r="AZJ268" s="49"/>
      <c r="AZK268" s="99"/>
      <c r="AZL268" s="98"/>
      <c r="AZM268" s="49"/>
      <c r="AZN268" s="405"/>
      <c r="AZO268" s="405"/>
      <c r="AZP268" s="277"/>
      <c r="AZQ268" s="277"/>
      <c r="AZR268" s="277"/>
      <c r="AZS268" s="277"/>
      <c r="AZT268" s="277"/>
      <c r="AZU268" s="277"/>
      <c r="AZV268" s="277"/>
      <c r="AZW268" s="277"/>
      <c r="AZX268" s="402"/>
      <c r="AZY268" s="404"/>
      <c r="AZZ268" s="49"/>
      <c r="BAA268" s="49"/>
      <c r="BAB268" s="49"/>
      <c r="BAC268" s="99"/>
      <c r="BAD268" s="98"/>
      <c r="BAE268" s="49"/>
      <c r="BAF268" s="405"/>
      <c r="BAG268" s="405"/>
      <c r="BAH268" s="277"/>
      <c r="BAI268" s="277"/>
      <c r="BAJ268" s="277"/>
      <c r="BAK268" s="277"/>
      <c r="BAL268" s="277"/>
      <c r="BAM268" s="277"/>
      <c r="BAN268" s="277"/>
      <c r="BAO268" s="277"/>
      <c r="BAP268" s="402"/>
      <c r="BAQ268" s="404"/>
      <c r="BAR268" s="49"/>
      <c r="BAS268" s="49"/>
      <c r="BAT268" s="49"/>
      <c r="BAU268" s="99"/>
      <c r="BAV268" s="98"/>
      <c r="BAW268" s="49"/>
      <c r="BAX268" s="405"/>
      <c r="BAY268" s="405"/>
      <c r="BAZ268" s="277"/>
      <c r="BBA268" s="277"/>
      <c r="BBB268" s="277"/>
      <c r="BBC268" s="277"/>
      <c r="BBD268" s="277"/>
      <c r="BBE268" s="277"/>
      <c r="BBF268" s="277"/>
      <c r="BBG268" s="277"/>
      <c r="BBH268" s="402"/>
      <c r="BBI268" s="404"/>
      <c r="BBJ268" s="49"/>
      <c r="BBK268" s="49"/>
      <c r="BBL268" s="49"/>
      <c r="BBM268" s="99"/>
      <c r="BBN268" s="98"/>
      <c r="BBO268" s="49"/>
      <c r="BBP268" s="405"/>
      <c r="BBQ268" s="405"/>
      <c r="BBR268" s="277"/>
      <c r="BBS268" s="277"/>
      <c r="BBT268" s="277"/>
      <c r="BBU268" s="277"/>
      <c r="BBV268" s="277"/>
      <c r="BBW268" s="277"/>
      <c r="BBX268" s="277"/>
      <c r="BBY268" s="277"/>
      <c r="BBZ268" s="402"/>
      <c r="BCA268" s="404"/>
      <c r="BCB268" s="49"/>
      <c r="BCC268" s="49"/>
      <c r="BCD268" s="49"/>
      <c r="BCE268" s="99"/>
      <c r="BCF268" s="98"/>
      <c r="BCG268" s="49"/>
      <c r="BCH268" s="405"/>
      <c r="BCI268" s="405"/>
      <c r="BCJ268" s="277"/>
      <c r="BCK268" s="277"/>
      <c r="BCL268" s="277"/>
      <c r="BCM268" s="277"/>
      <c r="BCN268" s="277"/>
      <c r="BCO268" s="277"/>
      <c r="BCP268" s="277"/>
      <c r="BCQ268" s="277"/>
      <c r="BCR268" s="402"/>
      <c r="BCS268" s="404"/>
      <c r="BCT268" s="49"/>
      <c r="BCU268" s="49"/>
      <c r="BCV268" s="49"/>
      <c r="BCW268" s="99"/>
      <c r="BCX268" s="98"/>
      <c r="BCY268" s="49"/>
      <c r="BCZ268" s="405"/>
      <c r="BDA268" s="405"/>
      <c r="BDB268" s="277"/>
      <c r="BDC268" s="277"/>
      <c r="BDD268" s="277"/>
      <c r="BDE268" s="277"/>
      <c r="BDF268" s="277"/>
      <c r="BDG268" s="277"/>
      <c r="BDH268" s="277"/>
      <c r="BDI268" s="277"/>
      <c r="BDJ268" s="402"/>
      <c r="BDK268" s="404"/>
      <c r="BDL268" s="49"/>
      <c r="BDM268" s="49"/>
      <c r="BDN268" s="49"/>
      <c r="BDO268" s="99"/>
      <c r="BDP268" s="98"/>
      <c r="BDQ268" s="49"/>
      <c r="BDR268" s="405"/>
      <c r="BDS268" s="405"/>
      <c r="BDT268" s="277"/>
      <c r="BDU268" s="277"/>
      <c r="BDV268" s="277"/>
      <c r="BDW268" s="277"/>
      <c r="BDX268" s="277"/>
      <c r="BDY268" s="277"/>
      <c r="BDZ268" s="277"/>
      <c r="BEA268" s="277"/>
      <c r="BEB268" s="402"/>
      <c r="BEC268" s="404"/>
      <c r="BED268" s="49"/>
      <c r="BEE268" s="49"/>
      <c r="BEF268" s="49"/>
      <c r="BEG268" s="99"/>
      <c r="BEH268" s="98"/>
      <c r="BEI268" s="49"/>
      <c r="BEJ268" s="405"/>
      <c r="BEK268" s="405"/>
      <c r="BEL268" s="277"/>
      <c r="BEM268" s="277"/>
      <c r="BEN268" s="277"/>
      <c r="BEO268" s="277"/>
      <c r="BEP268" s="277"/>
      <c r="BEQ268" s="277"/>
      <c r="BER268" s="277"/>
      <c r="BES268" s="277"/>
      <c r="BET268" s="402"/>
      <c r="BEU268" s="404"/>
      <c r="BEV268" s="49"/>
      <c r="BEW268" s="49"/>
      <c r="BEX268" s="49"/>
      <c r="BEY268" s="99"/>
      <c r="BEZ268" s="98"/>
      <c r="BFA268" s="49"/>
      <c r="BFB268" s="405"/>
      <c r="BFC268" s="405"/>
      <c r="BFD268" s="277"/>
      <c r="BFE268" s="277"/>
      <c r="BFF268" s="277"/>
      <c r="BFG268" s="277"/>
      <c r="BFH268" s="277"/>
      <c r="BFI268" s="277"/>
      <c r="BFJ268" s="277"/>
      <c r="BFK268" s="277"/>
      <c r="BFL268" s="402"/>
      <c r="BFM268" s="404"/>
      <c r="BFN268" s="49"/>
      <c r="BFO268" s="49"/>
      <c r="BFP268" s="49"/>
      <c r="BFQ268" s="99"/>
      <c r="BFR268" s="98"/>
      <c r="BFS268" s="49"/>
      <c r="BFT268" s="405"/>
      <c r="BFU268" s="405"/>
      <c r="BFV268" s="277"/>
      <c r="BFW268" s="277"/>
      <c r="BFX268" s="277"/>
      <c r="BFY268" s="277"/>
      <c r="BFZ268" s="277"/>
      <c r="BGA268" s="277"/>
      <c r="BGB268" s="277"/>
      <c r="BGC268" s="277"/>
      <c r="BGD268" s="402"/>
      <c r="BGE268" s="404"/>
      <c r="BGF268" s="49"/>
      <c r="BGG268" s="49"/>
      <c r="BGH268" s="49"/>
      <c r="BGI268" s="99"/>
      <c r="BGJ268" s="98"/>
      <c r="BGK268" s="49"/>
      <c r="BGL268" s="405"/>
      <c r="BGM268" s="405"/>
      <c r="BGN268" s="277"/>
      <c r="BGO268" s="277"/>
      <c r="BGP268" s="277"/>
      <c r="BGQ268" s="277"/>
      <c r="BGR268" s="277"/>
      <c r="BGS268" s="277"/>
      <c r="BGT268" s="277"/>
      <c r="BGU268" s="277"/>
      <c r="BGV268" s="402"/>
      <c r="BGW268" s="404"/>
      <c r="BGX268" s="49"/>
      <c r="BGY268" s="49"/>
      <c r="BGZ268" s="49"/>
      <c r="BHA268" s="99"/>
      <c r="BHB268" s="98"/>
      <c r="BHC268" s="49"/>
      <c r="BHD268" s="405"/>
      <c r="BHE268" s="405"/>
      <c r="BHF268" s="277"/>
      <c r="BHG268" s="277"/>
      <c r="BHH268" s="277"/>
      <c r="BHI268" s="277"/>
      <c r="BHJ268" s="277"/>
      <c r="BHK268" s="277"/>
      <c r="BHL268" s="277"/>
      <c r="BHM268" s="277"/>
      <c r="BHN268" s="402"/>
      <c r="BHO268" s="404"/>
      <c r="BHP268" s="49"/>
      <c r="BHQ268" s="49"/>
      <c r="BHR268" s="49"/>
      <c r="BHS268" s="99"/>
      <c r="BHT268" s="98"/>
      <c r="BHU268" s="49"/>
      <c r="BHV268" s="405"/>
      <c r="BHW268" s="405"/>
      <c r="BHX268" s="277"/>
      <c r="BHY268" s="277"/>
      <c r="BHZ268" s="277"/>
      <c r="BIA268" s="277"/>
      <c r="BIB268" s="277"/>
      <c r="BIC268" s="277"/>
      <c r="BID268" s="277"/>
      <c r="BIE268" s="277"/>
      <c r="BIF268" s="402"/>
      <c r="BIG268" s="404"/>
      <c r="BIH268" s="49"/>
      <c r="BII268" s="49"/>
      <c r="BIJ268" s="49"/>
      <c r="BIK268" s="99"/>
      <c r="BIL268" s="98"/>
      <c r="BIM268" s="49"/>
      <c r="BIN268" s="405"/>
      <c r="BIO268" s="405"/>
      <c r="BIP268" s="277"/>
      <c r="BIQ268" s="277"/>
      <c r="BIR268" s="277"/>
      <c r="BIS268" s="277"/>
      <c r="BIT268" s="277"/>
      <c r="BIU268" s="277"/>
      <c r="BIV268" s="277"/>
      <c r="BIW268" s="277"/>
      <c r="BIX268" s="402"/>
      <c r="BIY268" s="404"/>
      <c r="BIZ268" s="49"/>
      <c r="BJA268" s="49"/>
      <c r="BJB268" s="49"/>
      <c r="BJC268" s="99"/>
      <c r="BJD268" s="98"/>
      <c r="BJE268" s="49"/>
      <c r="BJF268" s="405"/>
      <c r="BJG268" s="405"/>
      <c r="BJH268" s="277"/>
      <c r="BJI268" s="277"/>
      <c r="BJJ268" s="277"/>
      <c r="BJK268" s="277"/>
      <c r="BJL268" s="277"/>
      <c r="BJM268" s="277"/>
      <c r="BJN268" s="277"/>
      <c r="BJO268" s="277"/>
      <c r="BJP268" s="402"/>
      <c r="BJQ268" s="404"/>
      <c r="BJR268" s="49"/>
      <c r="BJS268" s="49"/>
      <c r="BJT268" s="49"/>
      <c r="BJU268" s="99"/>
      <c r="BJV268" s="98"/>
      <c r="BJW268" s="49"/>
      <c r="BJX268" s="405"/>
      <c r="BJY268" s="405"/>
      <c r="BJZ268" s="277"/>
      <c r="BKA268" s="277"/>
      <c r="BKB268" s="277"/>
      <c r="BKC268" s="277"/>
      <c r="BKD268" s="277"/>
      <c r="BKE268" s="277"/>
      <c r="BKF268" s="277"/>
      <c r="BKG268" s="277"/>
      <c r="BKH268" s="402"/>
      <c r="BKI268" s="404"/>
      <c r="BKJ268" s="49"/>
      <c r="BKK268" s="49"/>
      <c r="BKL268" s="49"/>
      <c r="BKM268" s="99"/>
      <c r="BKN268" s="98"/>
      <c r="BKO268" s="49"/>
      <c r="BKP268" s="405"/>
      <c r="BKQ268" s="405"/>
      <c r="BKR268" s="277"/>
      <c r="BKS268" s="277"/>
      <c r="BKT268" s="277"/>
      <c r="BKU268" s="277"/>
      <c r="BKV268" s="277"/>
      <c r="BKW268" s="277"/>
      <c r="BKX268" s="277"/>
      <c r="BKY268" s="277"/>
      <c r="BKZ268" s="402"/>
      <c r="BLA268" s="404"/>
      <c r="BLB268" s="49"/>
      <c r="BLC268" s="49"/>
      <c r="BLD268" s="49"/>
      <c r="BLE268" s="99"/>
      <c r="BLF268" s="98"/>
      <c r="BLG268" s="49"/>
      <c r="BLH268" s="405"/>
      <c r="BLI268" s="405"/>
      <c r="BLJ268" s="277"/>
      <c r="BLK268" s="277"/>
      <c r="BLL268" s="277"/>
      <c r="BLM268" s="277"/>
      <c r="BLN268" s="277"/>
      <c r="BLO268" s="277"/>
      <c r="BLP268" s="277"/>
      <c r="BLQ268" s="277"/>
      <c r="BLR268" s="402"/>
      <c r="BLS268" s="404"/>
      <c r="BLT268" s="49"/>
      <c r="BLU268" s="49"/>
      <c r="BLV268" s="49"/>
      <c r="BLW268" s="99"/>
      <c r="BLX268" s="98"/>
      <c r="BLY268" s="49"/>
      <c r="BLZ268" s="405"/>
      <c r="BMA268" s="405"/>
      <c r="BMB268" s="277"/>
      <c r="BMC268" s="277"/>
      <c r="BMD268" s="277"/>
      <c r="BME268" s="277"/>
      <c r="BMF268" s="277"/>
      <c r="BMG268" s="277"/>
      <c r="BMH268" s="277"/>
      <c r="BMI268" s="277"/>
      <c r="BMJ268" s="402"/>
      <c r="BMK268" s="404"/>
      <c r="BML268" s="49"/>
      <c r="BMM268" s="49"/>
      <c r="BMN268" s="49"/>
      <c r="BMO268" s="99"/>
      <c r="BMP268" s="98"/>
      <c r="BMQ268" s="49"/>
      <c r="BMR268" s="405"/>
      <c r="BMS268" s="405"/>
      <c r="BMT268" s="277"/>
      <c r="BMU268" s="277"/>
      <c r="BMV268" s="277"/>
      <c r="BMW268" s="277"/>
      <c r="BMX268" s="277"/>
      <c r="BMY268" s="277"/>
      <c r="BMZ268" s="277"/>
      <c r="BNA268" s="277"/>
      <c r="BNB268" s="402"/>
      <c r="BNC268" s="404"/>
      <c r="BND268" s="49"/>
      <c r="BNE268" s="49"/>
      <c r="BNF268" s="49"/>
      <c r="BNG268" s="99"/>
      <c r="BNH268" s="98"/>
      <c r="BNI268" s="49"/>
      <c r="BNJ268" s="405"/>
      <c r="BNK268" s="405"/>
      <c r="BNL268" s="277"/>
      <c r="BNM268" s="277"/>
      <c r="BNN268" s="277"/>
      <c r="BNO268" s="277"/>
      <c r="BNP268" s="277"/>
      <c r="BNQ268" s="277"/>
      <c r="BNR268" s="277"/>
      <c r="BNS268" s="277"/>
      <c r="BNT268" s="402"/>
      <c r="BNU268" s="404"/>
      <c r="BNV268" s="49"/>
      <c r="BNW268" s="49"/>
      <c r="BNX268" s="49"/>
      <c r="BNY268" s="99"/>
      <c r="BNZ268" s="98"/>
      <c r="BOA268" s="49"/>
      <c r="BOB268" s="405"/>
      <c r="BOC268" s="405"/>
      <c r="BOD268" s="277"/>
      <c r="BOE268" s="277"/>
      <c r="BOF268" s="277"/>
      <c r="BOG268" s="277"/>
      <c r="BOH268" s="277"/>
      <c r="BOI268" s="277"/>
      <c r="BOJ268" s="277"/>
      <c r="BOK268" s="277"/>
      <c r="BOL268" s="402"/>
      <c r="BOM268" s="404"/>
      <c r="BON268" s="49"/>
      <c r="BOO268" s="49"/>
      <c r="BOP268" s="49"/>
      <c r="BOQ268" s="99"/>
      <c r="BOR268" s="98"/>
      <c r="BOS268" s="49"/>
      <c r="BOT268" s="405"/>
      <c r="BOU268" s="405"/>
      <c r="BOV268" s="277"/>
      <c r="BOW268" s="277"/>
      <c r="BOX268" s="277"/>
      <c r="BOY268" s="277"/>
      <c r="BOZ268" s="277"/>
      <c r="BPA268" s="277"/>
      <c r="BPB268" s="277"/>
      <c r="BPC268" s="277"/>
      <c r="BPD268" s="402"/>
      <c r="BPE268" s="404"/>
      <c r="BPF268" s="49"/>
      <c r="BPG268" s="49"/>
      <c r="BPH268" s="49"/>
      <c r="BPI268" s="99"/>
      <c r="BPJ268" s="98"/>
      <c r="BPK268" s="49"/>
      <c r="BPL268" s="405"/>
      <c r="BPM268" s="405"/>
      <c r="BPN268" s="277"/>
      <c r="BPO268" s="277"/>
      <c r="BPP268" s="277"/>
      <c r="BPQ268" s="277"/>
      <c r="BPR268" s="277"/>
      <c r="BPS268" s="277"/>
      <c r="BPT268" s="277"/>
      <c r="BPU268" s="277"/>
      <c r="BPV268" s="402"/>
      <c r="BPW268" s="404"/>
      <c r="BPX268" s="49"/>
      <c r="BPY268" s="49"/>
      <c r="BPZ268" s="49"/>
      <c r="BQA268" s="99"/>
      <c r="BQB268" s="98"/>
      <c r="BQC268" s="49"/>
      <c r="BQD268" s="405"/>
      <c r="BQE268" s="405"/>
      <c r="BQF268" s="277"/>
      <c r="BQG268" s="277"/>
      <c r="BQH268" s="277"/>
      <c r="BQI268" s="277"/>
      <c r="BQJ268" s="277"/>
      <c r="BQK268" s="277"/>
      <c r="BQL268" s="277"/>
      <c r="BQM268" s="277"/>
      <c r="BQN268" s="402"/>
      <c r="BQO268" s="404"/>
      <c r="BQP268" s="49"/>
      <c r="BQQ268" s="49"/>
      <c r="BQR268" s="49"/>
      <c r="BQS268" s="99"/>
      <c r="BQT268" s="98"/>
      <c r="BQU268" s="49"/>
      <c r="BQV268" s="405"/>
      <c r="BQW268" s="405"/>
      <c r="BQX268" s="277"/>
      <c r="BQY268" s="277"/>
      <c r="BQZ268" s="277"/>
      <c r="BRA268" s="277"/>
      <c r="BRB268" s="277"/>
      <c r="BRC268" s="277"/>
      <c r="BRD268" s="277"/>
      <c r="BRE268" s="277"/>
      <c r="BRF268" s="402"/>
      <c r="BRG268" s="404"/>
      <c r="BRH268" s="49"/>
      <c r="BRI268" s="49"/>
      <c r="BRJ268" s="49"/>
      <c r="BRK268" s="99"/>
      <c r="BRL268" s="98"/>
      <c r="BRM268" s="49"/>
      <c r="BRN268" s="405"/>
      <c r="BRO268" s="405"/>
      <c r="BRP268" s="277"/>
      <c r="BRQ268" s="277"/>
      <c r="BRR268" s="277"/>
      <c r="BRS268" s="277"/>
      <c r="BRT268" s="277"/>
      <c r="BRU268" s="277"/>
      <c r="BRV268" s="277"/>
      <c r="BRW268" s="277"/>
      <c r="BRX268" s="402"/>
      <c r="BRY268" s="404"/>
      <c r="BRZ268" s="49"/>
      <c r="BSA268" s="49"/>
      <c r="BSB268" s="49"/>
      <c r="BSC268" s="99"/>
      <c r="BSD268" s="98"/>
      <c r="BSE268" s="49"/>
      <c r="BSF268" s="405"/>
      <c r="BSG268" s="405"/>
      <c r="BSH268" s="277"/>
      <c r="BSI268" s="277"/>
      <c r="BSJ268" s="277"/>
      <c r="BSK268" s="277"/>
      <c r="BSL268" s="277"/>
      <c r="BSM268" s="277"/>
      <c r="BSN268" s="277"/>
      <c r="BSO268" s="277"/>
      <c r="BSP268" s="402"/>
      <c r="BSQ268" s="404"/>
      <c r="BSR268" s="49"/>
      <c r="BSS268" s="49"/>
      <c r="BST268" s="49"/>
      <c r="BSU268" s="99"/>
      <c r="BSV268" s="98"/>
      <c r="BSW268" s="49"/>
      <c r="BSX268" s="405"/>
      <c r="BSY268" s="405"/>
      <c r="BSZ268" s="277"/>
      <c r="BTA268" s="277"/>
      <c r="BTB268" s="277"/>
      <c r="BTC268" s="277"/>
      <c r="BTD268" s="277"/>
      <c r="BTE268" s="277"/>
      <c r="BTF268" s="277"/>
      <c r="BTG268" s="277"/>
      <c r="BTH268" s="402"/>
      <c r="BTI268" s="404"/>
      <c r="BTJ268" s="49"/>
      <c r="BTK268" s="49"/>
      <c r="BTL268" s="49"/>
      <c r="BTM268" s="99"/>
      <c r="BTN268" s="98"/>
      <c r="BTO268" s="49"/>
      <c r="BTP268" s="405"/>
      <c r="BTQ268" s="405"/>
      <c r="BTR268" s="277"/>
      <c r="BTS268" s="277"/>
      <c r="BTT268" s="277"/>
      <c r="BTU268" s="277"/>
      <c r="BTV268" s="277"/>
      <c r="BTW268" s="277"/>
      <c r="BTX268" s="277"/>
      <c r="BTY268" s="277"/>
      <c r="BTZ268" s="402"/>
      <c r="BUA268" s="404"/>
      <c r="BUB268" s="49"/>
      <c r="BUC268" s="49"/>
      <c r="BUD268" s="49"/>
      <c r="BUE268" s="99"/>
      <c r="BUF268" s="98"/>
      <c r="BUG268" s="49"/>
      <c r="BUH268" s="405"/>
      <c r="BUI268" s="405"/>
      <c r="BUJ268" s="277"/>
      <c r="BUK268" s="277"/>
      <c r="BUL268" s="277"/>
      <c r="BUM268" s="277"/>
      <c r="BUN268" s="277"/>
      <c r="BUO268" s="277"/>
      <c r="BUP268" s="277"/>
      <c r="BUQ268" s="277"/>
      <c r="BUR268" s="402"/>
      <c r="BUS268" s="404"/>
      <c r="BUT268" s="49"/>
      <c r="BUU268" s="49"/>
      <c r="BUV268" s="49"/>
      <c r="BUW268" s="99"/>
      <c r="BUX268" s="98"/>
      <c r="BUY268" s="49"/>
      <c r="BUZ268" s="405"/>
      <c r="BVA268" s="405"/>
      <c r="BVB268" s="277"/>
      <c r="BVC268" s="277"/>
      <c r="BVD268" s="277"/>
      <c r="BVE268" s="277"/>
      <c r="BVF268" s="277"/>
      <c r="BVG268" s="277"/>
      <c r="BVH268" s="277"/>
      <c r="BVI268" s="277"/>
      <c r="BVJ268" s="402"/>
      <c r="BVK268" s="404"/>
      <c r="BVL268" s="49"/>
      <c r="BVM268" s="49"/>
      <c r="BVN268" s="49"/>
      <c r="BVO268" s="99"/>
      <c r="BVP268" s="98"/>
      <c r="BVQ268" s="49"/>
      <c r="BVR268" s="405"/>
      <c r="BVS268" s="405"/>
      <c r="BVT268" s="277"/>
      <c r="BVU268" s="277"/>
      <c r="BVV268" s="277"/>
      <c r="BVW268" s="277"/>
      <c r="BVX268" s="277"/>
      <c r="BVY268" s="277"/>
      <c r="BVZ268" s="277"/>
      <c r="BWA268" s="277"/>
      <c r="BWB268" s="402"/>
      <c r="BWC268" s="404"/>
      <c r="BWD268" s="49"/>
      <c r="BWE268" s="49"/>
      <c r="BWF268" s="49"/>
      <c r="BWG268" s="99"/>
      <c r="BWH268" s="98"/>
      <c r="BWI268" s="49"/>
      <c r="BWJ268" s="405"/>
      <c r="BWK268" s="405"/>
      <c r="BWL268" s="277"/>
      <c r="BWM268" s="277"/>
      <c r="BWN268" s="277"/>
      <c r="BWO268" s="277"/>
      <c r="BWP268" s="277"/>
      <c r="BWQ268" s="277"/>
      <c r="BWR268" s="277"/>
      <c r="BWS268" s="277"/>
      <c r="BWT268" s="402"/>
      <c r="BWU268" s="404"/>
      <c r="BWV268" s="49"/>
      <c r="BWW268" s="49"/>
      <c r="BWX268" s="49"/>
      <c r="BWY268" s="99"/>
      <c r="BWZ268" s="98"/>
      <c r="BXA268" s="49"/>
      <c r="BXB268" s="405"/>
      <c r="BXC268" s="405"/>
      <c r="BXD268" s="277"/>
      <c r="BXE268" s="277"/>
      <c r="BXF268" s="277"/>
      <c r="BXG268" s="277"/>
      <c r="BXH268" s="277"/>
      <c r="BXI268" s="277"/>
      <c r="BXJ268" s="277"/>
      <c r="BXK268" s="277"/>
      <c r="BXL268" s="402"/>
      <c r="BXM268" s="404"/>
      <c r="BXN268" s="49"/>
      <c r="BXO268" s="49"/>
      <c r="BXP268" s="49"/>
      <c r="BXQ268" s="99"/>
      <c r="BXR268" s="98"/>
      <c r="BXS268" s="49"/>
      <c r="BXT268" s="405"/>
      <c r="BXU268" s="405"/>
      <c r="BXV268" s="277"/>
      <c r="BXW268" s="277"/>
      <c r="BXX268" s="277"/>
      <c r="BXY268" s="277"/>
      <c r="BXZ268" s="277"/>
      <c r="BYA268" s="277"/>
      <c r="BYB268" s="277"/>
      <c r="BYC268" s="277"/>
      <c r="BYD268" s="402"/>
      <c r="BYE268" s="404"/>
      <c r="BYF268" s="49"/>
      <c r="BYG268" s="49"/>
      <c r="BYH268" s="49"/>
      <c r="BYI268" s="99"/>
      <c r="BYJ268" s="98"/>
      <c r="BYK268" s="49"/>
      <c r="BYL268" s="405"/>
      <c r="BYM268" s="405"/>
      <c r="BYN268" s="277"/>
      <c r="BYO268" s="277"/>
      <c r="BYP268" s="277"/>
      <c r="BYQ268" s="277"/>
      <c r="BYR268" s="277"/>
      <c r="BYS268" s="277"/>
      <c r="BYT268" s="277"/>
      <c r="BYU268" s="277"/>
      <c r="BYV268" s="402"/>
      <c r="BYW268" s="404"/>
      <c r="BYX268" s="49"/>
      <c r="BYY268" s="49"/>
      <c r="BYZ268" s="49"/>
      <c r="BZA268" s="99"/>
      <c r="BZB268" s="98"/>
      <c r="BZC268" s="49"/>
      <c r="BZD268" s="405"/>
      <c r="BZE268" s="405"/>
      <c r="BZF268" s="277"/>
      <c r="BZG268" s="277"/>
      <c r="BZH268" s="277"/>
      <c r="BZI268" s="277"/>
      <c r="BZJ268" s="277"/>
      <c r="BZK268" s="277"/>
      <c r="BZL268" s="277"/>
      <c r="BZM268" s="277"/>
      <c r="BZN268" s="402"/>
      <c r="BZO268" s="404"/>
      <c r="BZP268" s="49"/>
      <c r="BZQ268" s="49"/>
      <c r="BZR268" s="49"/>
      <c r="BZS268" s="99"/>
      <c r="BZT268" s="98"/>
      <c r="BZU268" s="49"/>
      <c r="BZV268" s="405"/>
      <c r="BZW268" s="405"/>
      <c r="BZX268" s="277"/>
      <c r="BZY268" s="277"/>
      <c r="BZZ268" s="277"/>
      <c r="CAA268" s="277"/>
      <c r="CAB268" s="277"/>
      <c r="CAC268" s="277"/>
      <c r="CAD268" s="277"/>
      <c r="CAE268" s="277"/>
      <c r="CAF268" s="402"/>
      <c r="CAG268" s="404"/>
      <c r="CAH268" s="49"/>
      <c r="CAI268" s="49"/>
      <c r="CAJ268" s="49"/>
      <c r="CAK268" s="99"/>
      <c r="CAL268" s="98"/>
      <c r="CAM268" s="49"/>
      <c r="CAN268" s="405"/>
      <c r="CAO268" s="405"/>
      <c r="CAP268" s="277"/>
      <c r="CAQ268" s="277"/>
      <c r="CAR268" s="277"/>
      <c r="CAS268" s="277"/>
      <c r="CAT268" s="277"/>
      <c r="CAU268" s="277"/>
      <c r="CAV268" s="277"/>
      <c r="CAW268" s="277"/>
      <c r="CAX268" s="402"/>
      <c r="CAY268" s="404"/>
      <c r="CAZ268" s="49"/>
      <c r="CBA268" s="49"/>
      <c r="CBB268" s="49"/>
      <c r="CBC268" s="99"/>
      <c r="CBD268" s="98"/>
      <c r="CBE268" s="49"/>
      <c r="CBF268" s="405"/>
      <c r="CBG268" s="405"/>
      <c r="CBH268" s="277"/>
      <c r="CBI268" s="277"/>
      <c r="CBJ268" s="277"/>
      <c r="CBK268" s="277"/>
      <c r="CBL268" s="277"/>
      <c r="CBM268" s="277"/>
      <c r="CBN268" s="277"/>
      <c r="CBO268" s="277"/>
      <c r="CBP268" s="402"/>
      <c r="CBQ268" s="404"/>
      <c r="CBR268" s="49"/>
      <c r="CBS268" s="49"/>
      <c r="CBT268" s="49"/>
      <c r="CBU268" s="99"/>
      <c r="CBV268" s="98"/>
      <c r="CBW268" s="49"/>
      <c r="CBX268" s="405"/>
      <c r="CBY268" s="405"/>
      <c r="CBZ268" s="277"/>
      <c r="CCA268" s="277"/>
      <c r="CCB268" s="277"/>
      <c r="CCC268" s="277"/>
      <c r="CCD268" s="277"/>
      <c r="CCE268" s="277"/>
      <c r="CCF268" s="277"/>
      <c r="CCG268" s="277"/>
      <c r="CCH268" s="402"/>
      <c r="CCI268" s="404"/>
      <c r="CCJ268" s="49"/>
      <c r="CCK268" s="49"/>
      <c r="CCL268" s="49"/>
      <c r="CCM268" s="99"/>
      <c r="CCN268" s="98"/>
      <c r="CCO268" s="49"/>
      <c r="CCP268" s="405"/>
      <c r="CCQ268" s="405"/>
      <c r="CCR268" s="277"/>
      <c r="CCS268" s="277"/>
      <c r="CCT268" s="277"/>
      <c r="CCU268" s="277"/>
      <c r="CCV268" s="277"/>
      <c r="CCW268" s="277"/>
      <c r="CCX268" s="277"/>
      <c r="CCY268" s="277"/>
      <c r="CCZ268" s="402"/>
      <c r="CDA268" s="404"/>
      <c r="CDB268" s="49"/>
      <c r="CDC268" s="49"/>
      <c r="CDD268" s="49"/>
      <c r="CDE268" s="99"/>
      <c r="CDF268" s="98"/>
      <c r="CDG268" s="49"/>
      <c r="CDH268" s="405"/>
      <c r="CDI268" s="405"/>
      <c r="CDJ268" s="277"/>
      <c r="CDK268" s="277"/>
      <c r="CDL268" s="277"/>
      <c r="CDM268" s="277"/>
      <c r="CDN268" s="277"/>
      <c r="CDO268" s="277"/>
      <c r="CDP268" s="277"/>
      <c r="CDQ268" s="277"/>
      <c r="CDR268" s="402"/>
      <c r="CDS268" s="404"/>
      <c r="CDT268" s="49"/>
      <c r="CDU268" s="49"/>
      <c r="CDV268" s="49"/>
      <c r="CDW268" s="99"/>
      <c r="CDX268" s="98"/>
      <c r="CDY268" s="49"/>
      <c r="CDZ268" s="405"/>
      <c r="CEA268" s="405"/>
      <c r="CEB268" s="277"/>
      <c r="CEC268" s="277"/>
      <c r="CED268" s="277"/>
      <c r="CEE268" s="277"/>
      <c r="CEF268" s="277"/>
      <c r="CEG268" s="277"/>
      <c r="CEH268" s="277"/>
      <c r="CEI268" s="277"/>
      <c r="CEJ268" s="402"/>
      <c r="CEK268" s="404"/>
      <c r="CEL268" s="49"/>
      <c r="CEM268" s="49"/>
      <c r="CEN268" s="49"/>
      <c r="CEO268" s="99"/>
      <c r="CEP268" s="98"/>
      <c r="CEQ268" s="49"/>
      <c r="CER268" s="405"/>
      <c r="CES268" s="405"/>
      <c r="CET268" s="277"/>
      <c r="CEU268" s="277"/>
      <c r="CEV268" s="277"/>
      <c r="CEW268" s="277"/>
      <c r="CEX268" s="277"/>
      <c r="CEY268" s="277"/>
      <c r="CEZ268" s="277"/>
      <c r="CFA268" s="277"/>
      <c r="CFB268" s="402"/>
      <c r="CFC268" s="404"/>
      <c r="CFD268" s="49"/>
      <c r="CFE268" s="49"/>
      <c r="CFF268" s="49"/>
      <c r="CFG268" s="99"/>
      <c r="CFH268" s="98"/>
      <c r="CFI268" s="49"/>
      <c r="CFJ268" s="405"/>
      <c r="CFK268" s="405"/>
      <c r="CFL268" s="277"/>
      <c r="CFM268" s="277"/>
      <c r="CFN268" s="277"/>
      <c r="CFO268" s="277"/>
      <c r="CFP268" s="277"/>
      <c r="CFQ268" s="277"/>
      <c r="CFR268" s="277"/>
      <c r="CFS268" s="277"/>
      <c r="CFT268" s="402"/>
      <c r="CFU268" s="404"/>
      <c r="CFV268" s="49"/>
      <c r="CFW268" s="49"/>
      <c r="CFX268" s="49"/>
      <c r="CFY268" s="99"/>
      <c r="CFZ268" s="98"/>
      <c r="CGA268" s="49"/>
      <c r="CGB268" s="405"/>
      <c r="CGC268" s="405"/>
      <c r="CGD268" s="277"/>
      <c r="CGE268" s="277"/>
      <c r="CGF268" s="277"/>
      <c r="CGG268" s="277"/>
      <c r="CGH268" s="277"/>
      <c r="CGI268" s="277"/>
      <c r="CGJ268" s="277"/>
      <c r="CGK268" s="277"/>
      <c r="CGL268" s="402"/>
      <c r="CGM268" s="404"/>
      <c r="CGN268" s="49"/>
      <c r="CGO268" s="49"/>
      <c r="CGP268" s="49"/>
      <c r="CGQ268" s="99"/>
      <c r="CGR268" s="98"/>
      <c r="CGS268" s="49"/>
      <c r="CGT268" s="405"/>
      <c r="CGU268" s="405"/>
      <c r="CGV268" s="277"/>
      <c r="CGW268" s="277"/>
      <c r="CGX268" s="277"/>
      <c r="CGY268" s="277"/>
      <c r="CGZ268" s="277"/>
      <c r="CHA268" s="277"/>
      <c r="CHB268" s="277"/>
      <c r="CHC268" s="277"/>
      <c r="CHD268" s="402"/>
      <c r="CHE268" s="404"/>
      <c r="CHF268" s="49"/>
      <c r="CHG268" s="49"/>
      <c r="CHH268" s="49"/>
      <c r="CHI268" s="99"/>
      <c r="CHJ268" s="98"/>
      <c r="CHK268" s="49"/>
      <c r="CHL268" s="405"/>
      <c r="CHM268" s="405"/>
      <c r="CHN268" s="277"/>
      <c r="CHO268" s="277"/>
      <c r="CHP268" s="277"/>
      <c r="CHQ268" s="277"/>
      <c r="CHR268" s="277"/>
      <c r="CHS268" s="277"/>
      <c r="CHT268" s="277"/>
      <c r="CHU268" s="277"/>
      <c r="CHV268" s="402"/>
      <c r="CHW268" s="404"/>
      <c r="CHX268" s="49"/>
      <c r="CHY268" s="49"/>
      <c r="CHZ268" s="49"/>
      <c r="CIA268" s="99"/>
      <c r="CIB268" s="98"/>
      <c r="CIC268" s="49"/>
      <c r="CID268" s="405"/>
      <c r="CIE268" s="405"/>
      <c r="CIF268" s="277"/>
      <c r="CIG268" s="277"/>
      <c r="CIH268" s="277"/>
      <c r="CII268" s="277"/>
      <c r="CIJ268" s="277"/>
      <c r="CIK268" s="277"/>
      <c r="CIL268" s="277"/>
      <c r="CIM268" s="277"/>
      <c r="CIN268" s="402"/>
      <c r="CIO268" s="404"/>
      <c r="CIP268" s="49"/>
      <c r="CIQ268" s="49"/>
      <c r="CIR268" s="49"/>
      <c r="CIS268" s="99"/>
      <c r="CIT268" s="98"/>
      <c r="CIU268" s="49"/>
      <c r="CIV268" s="405"/>
      <c r="CIW268" s="405"/>
      <c r="CIX268" s="277"/>
      <c r="CIY268" s="277"/>
      <c r="CIZ268" s="277"/>
      <c r="CJA268" s="277"/>
      <c r="CJB268" s="277"/>
      <c r="CJC268" s="277"/>
      <c r="CJD268" s="277"/>
      <c r="CJE268" s="277"/>
      <c r="CJF268" s="402"/>
      <c r="CJG268" s="404"/>
      <c r="CJH268" s="49"/>
      <c r="CJI268" s="49"/>
      <c r="CJJ268" s="49"/>
      <c r="CJK268" s="99"/>
      <c r="CJL268" s="98"/>
      <c r="CJM268" s="49"/>
      <c r="CJN268" s="405"/>
      <c r="CJO268" s="405"/>
      <c r="CJP268" s="277"/>
      <c r="CJQ268" s="277"/>
      <c r="CJR268" s="277"/>
      <c r="CJS268" s="277"/>
      <c r="CJT268" s="277"/>
      <c r="CJU268" s="277"/>
      <c r="CJV268" s="277"/>
      <c r="CJW268" s="277"/>
      <c r="CJX268" s="402"/>
      <c r="CJY268" s="404"/>
      <c r="CJZ268" s="49"/>
      <c r="CKA268" s="49"/>
      <c r="CKB268" s="49"/>
      <c r="CKC268" s="99"/>
      <c r="CKD268" s="98"/>
      <c r="CKE268" s="49"/>
      <c r="CKF268" s="405"/>
      <c r="CKG268" s="405"/>
      <c r="CKH268" s="277"/>
      <c r="CKI268" s="277"/>
      <c r="CKJ268" s="277"/>
      <c r="CKK268" s="277"/>
      <c r="CKL268" s="277"/>
      <c r="CKM268" s="277"/>
      <c r="CKN268" s="277"/>
      <c r="CKO268" s="277"/>
      <c r="CKP268" s="402"/>
      <c r="CKQ268" s="404"/>
      <c r="CKR268" s="49"/>
      <c r="CKS268" s="49"/>
      <c r="CKT268" s="49"/>
      <c r="CKU268" s="99"/>
      <c r="CKV268" s="98"/>
      <c r="CKW268" s="49"/>
      <c r="CKX268" s="405"/>
      <c r="CKY268" s="405"/>
      <c r="CKZ268" s="277"/>
      <c r="CLA268" s="277"/>
      <c r="CLB268" s="277"/>
      <c r="CLC268" s="277"/>
      <c r="CLD268" s="277"/>
      <c r="CLE268" s="277"/>
      <c r="CLF268" s="277"/>
      <c r="CLG268" s="277"/>
      <c r="CLH268" s="402"/>
      <c r="CLI268" s="404"/>
      <c r="CLJ268" s="49"/>
      <c r="CLK268" s="49"/>
      <c r="CLL268" s="49"/>
      <c r="CLM268" s="99"/>
      <c r="CLN268" s="98"/>
      <c r="CLO268" s="49"/>
      <c r="CLP268" s="405"/>
      <c r="CLQ268" s="405"/>
      <c r="CLR268" s="277"/>
      <c r="CLS268" s="277"/>
      <c r="CLT268" s="277"/>
      <c r="CLU268" s="277"/>
      <c r="CLV268" s="277"/>
      <c r="CLW268" s="277"/>
      <c r="CLX268" s="277"/>
      <c r="CLY268" s="277"/>
      <c r="CLZ268" s="402"/>
      <c r="CMA268" s="404"/>
      <c r="CMB268" s="49"/>
      <c r="CMC268" s="49"/>
      <c r="CMD268" s="49"/>
      <c r="CME268" s="99"/>
      <c r="CMF268" s="98"/>
      <c r="CMG268" s="49"/>
      <c r="CMH268" s="405"/>
      <c r="CMI268" s="405"/>
      <c r="CMJ268" s="277"/>
      <c r="CMK268" s="277"/>
      <c r="CML268" s="277"/>
      <c r="CMM268" s="277"/>
      <c r="CMN268" s="277"/>
      <c r="CMO268" s="277"/>
      <c r="CMP268" s="277"/>
      <c r="CMQ268" s="277"/>
      <c r="CMR268" s="402"/>
      <c r="CMS268" s="404"/>
      <c r="CMT268" s="49"/>
      <c r="CMU268" s="49"/>
      <c r="CMV268" s="49"/>
      <c r="CMW268" s="99"/>
      <c r="CMX268" s="98"/>
      <c r="CMY268" s="49"/>
      <c r="CMZ268" s="405"/>
      <c r="CNA268" s="405"/>
      <c r="CNB268" s="277"/>
      <c r="CNC268" s="277"/>
      <c r="CND268" s="277"/>
      <c r="CNE268" s="277"/>
      <c r="CNF268" s="277"/>
      <c r="CNG268" s="277"/>
      <c r="CNH268" s="277"/>
      <c r="CNI268" s="277"/>
      <c r="CNJ268" s="402"/>
      <c r="CNK268" s="404"/>
      <c r="CNL268" s="49"/>
      <c r="CNM268" s="49"/>
      <c r="CNN268" s="49"/>
      <c r="CNO268" s="99"/>
      <c r="CNP268" s="98"/>
      <c r="CNQ268" s="49"/>
      <c r="CNR268" s="405"/>
      <c r="CNS268" s="405"/>
      <c r="CNT268" s="277"/>
      <c r="CNU268" s="277"/>
      <c r="CNV268" s="277"/>
      <c r="CNW268" s="277"/>
      <c r="CNX268" s="277"/>
      <c r="CNY268" s="277"/>
      <c r="CNZ268" s="277"/>
      <c r="COA268" s="277"/>
      <c r="COB268" s="402"/>
      <c r="COC268" s="404"/>
      <c r="COD268" s="49"/>
      <c r="COE268" s="49"/>
      <c r="COF268" s="49"/>
      <c r="COG268" s="99"/>
      <c r="COH268" s="98"/>
      <c r="COI268" s="49"/>
      <c r="COJ268" s="405"/>
      <c r="COK268" s="405"/>
      <c r="COL268" s="277"/>
      <c r="COM268" s="277"/>
      <c r="CON268" s="277"/>
      <c r="COO268" s="277"/>
      <c r="COP268" s="277"/>
      <c r="COQ268" s="277"/>
      <c r="COR268" s="277"/>
      <c r="COS268" s="277"/>
      <c r="COT268" s="402"/>
      <c r="COU268" s="404"/>
      <c r="COV268" s="49"/>
      <c r="COW268" s="49"/>
      <c r="COX268" s="49"/>
      <c r="COY268" s="99"/>
      <c r="COZ268" s="98"/>
      <c r="CPA268" s="49"/>
      <c r="CPB268" s="405"/>
      <c r="CPC268" s="405"/>
      <c r="CPD268" s="277"/>
      <c r="CPE268" s="277"/>
      <c r="CPF268" s="277"/>
      <c r="CPG268" s="277"/>
      <c r="CPH268" s="277"/>
      <c r="CPI268" s="277"/>
      <c r="CPJ268" s="277"/>
      <c r="CPK268" s="277"/>
      <c r="CPL268" s="402"/>
      <c r="CPM268" s="404"/>
      <c r="CPN268" s="49"/>
      <c r="CPO268" s="49"/>
      <c r="CPP268" s="49"/>
      <c r="CPQ268" s="99"/>
      <c r="CPR268" s="98"/>
      <c r="CPS268" s="49"/>
      <c r="CPT268" s="405"/>
      <c r="CPU268" s="405"/>
      <c r="CPV268" s="277"/>
      <c r="CPW268" s="277"/>
      <c r="CPX268" s="277"/>
      <c r="CPY268" s="277"/>
      <c r="CPZ268" s="277"/>
      <c r="CQA268" s="277"/>
      <c r="CQB268" s="277"/>
      <c r="CQC268" s="277"/>
      <c r="CQD268" s="402"/>
      <c r="CQE268" s="404"/>
      <c r="CQF268" s="49"/>
      <c r="CQG268" s="49"/>
      <c r="CQH268" s="49"/>
      <c r="CQI268" s="99"/>
      <c r="CQJ268" s="98"/>
      <c r="CQK268" s="49"/>
      <c r="CQL268" s="405"/>
      <c r="CQM268" s="405"/>
      <c r="CQN268" s="277"/>
      <c r="CQO268" s="277"/>
      <c r="CQP268" s="277"/>
      <c r="CQQ268" s="277"/>
      <c r="CQR268" s="277"/>
      <c r="CQS268" s="277"/>
      <c r="CQT268" s="277"/>
      <c r="CQU268" s="277"/>
      <c r="CQV268" s="402"/>
      <c r="CQW268" s="404"/>
      <c r="CQX268" s="49"/>
      <c r="CQY268" s="49"/>
      <c r="CQZ268" s="49"/>
      <c r="CRA268" s="99"/>
      <c r="CRB268" s="98"/>
      <c r="CRC268" s="49"/>
      <c r="CRD268" s="405"/>
      <c r="CRE268" s="405"/>
      <c r="CRF268" s="277"/>
      <c r="CRG268" s="277"/>
      <c r="CRH268" s="277"/>
      <c r="CRI268" s="277"/>
      <c r="CRJ268" s="277"/>
      <c r="CRK268" s="277"/>
      <c r="CRL268" s="277"/>
      <c r="CRM268" s="277"/>
      <c r="CRN268" s="402"/>
      <c r="CRO268" s="404"/>
      <c r="CRP268" s="49"/>
      <c r="CRQ268" s="49"/>
      <c r="CRR268" s="49"/>
      <c r="CRS268" s="99"/>
      <c r="CRT268" s="98"/>
      <c r="CRU268" s="49"/>
      <c r="CRV268" s="405"/>
      <c r="CRW268" s="405"/>
      <c r="CRX268" s="277"/>
      <c r="CRY268" s="277"/>
      <c r="CRZ268" s="277"/>
      <c r="CSA268" s="277"/>
      <c r="CSB268" s="277"/>
      <c r="CSC268" s="277"/>
      <c r="CSD268" s="277"/>
      <c r="CSE268" s="277"/>
      <c r="CSF268" s="402"/>
      <c r="CSG268" s="404"/>
      <c r="CSH268" s="49"/>
      <c r="CSI268" s="49"/>
      <c r="CSJ268" s="49"/>
      <c r="CSK268" s="99"/>
      <c r="CSL268" s="98"/>
      <c r="CSM268" s="49"/>
      <c r="CSN268" s="405"/>
      <c r="CSO268" s="405"/>
      <c r="CSP268" s="277"/>
      <c r="CSQ268" s="277"/>
      <c r="CSR268" s="277"/>
      <c r="CSS268" s="277"/>
      <c r="CST268" s="277"/>
      <c r="CSU268" s="277"/>
      <c r="CSV268" s="277"/>
      <c r="CSW268" s="277"/>
      <c r="CSX268" s="402"/>
      <c r="CSY268" s="404"/>
      <c r="CSZ268" s="49"/>
      <c r="CTA268" s="49"/>
      <c r="CTB268" s="49"/>
      <c r="CTC268" s="99"/>
      <c r="CTD268" s="98"/>
      <c r="CTE268" s="49"/>
      <c r="CTF268" s="405"/>
      <c r="CTG268" s="405"/>
      <c r="CTH268" s="277"/>
      <c r="CTI268" s="277"/>
      <c r="CTJ268" s="277"/>
      <c r="CTK268" s="277"/>
      <c r="CTL268" s="277"/>
      <c r="CTM268" s="277"/>
      <c r="CTN268" s="277"/>
      <c r="CTO268" s="277"/>
      <c r="CTP268" s="402"/>
      <c r="CTQ268" s="404"/>
      <c r="CTR268" s="49"/>
      <c r="CTS268" s="49"/>
      <c r="CTT268" s="49"/>
      <c r="CTU268" s="99"/>
      <c r="CTV268" s="98"/>
      <c r="CTW268" s="49"/>
      <c r="CTX268" s="405"/>
      <c r="CTY268" s="405"/>
      <c r="CTZ268" s="277"/>
      <c r="CUA268" s="277"/>
      <c r="CUB268" s="277"/>
      <c r="CUC268" s="277"/>
      <c r="CUD268" s="277"/>
      <c r="CUE268" s="277"/>
      <c r="CUF268" s="277"/>
      <c r="CUG268" s="277"/>
      <c r="CUH268" s="402"/>
      <c r="CUI268" s="404"/>
      <c r="CUJ268" s="49"/>
      <c r="CUK268" s="49"/>
      <c r="CUL268" s="49"/>
      <c r="CUM268" s="99"/>
      <c r="CUN268" s="98"/>
      <c r="CUO268" s="49"/>
      <c r="CUP268" s="405"/>
      <c r="CUQ268" s="405"/>
      <c r="CUR268" s="277"/>
      <c r="CUS268" s="277"/>
      <c r="CUT268" s="277"/>
      <c r="CUU268" s="277"/>
      <c r="CUV268" s="277"/>
      <c r="CUW268" s="277"/>
      <c r="CUX268" s="277"/>
      <c r="CUY268" s="277"/>
      <c r="CUZ268" s="402"/>
      <c r="CVA268" s="404"/>
      <c r="CVB268" s="49"/>
      <c r="CVC268" s="49"/>
      <c r="CVD268" s="49"/>
      <c r="CVE268" s="99"/>
      <c r="CVF268" s="98"/>
      <c r="CVG268" s="49"/>
      <c r="CVH268" s="405"/>
      <c r="CVI268" s="405"/>
      <c r="CVJ268" s="277"/>
      <c r="CVK268" s="277"/>
      <c r="CVL268" s="277"/>
      <c r="CVM268" s="277"/>
      <c r="CVN268" s="277"/>
      <c r="CVO268" s="277"/>
      <c r="CVP268" s="277"/>
      <c r="CVQ268" s="277"/>
      <c r="CVR268" s="402"/>
      <c r="CVS268" s="404"/>
      <c r="CVT268" s="49"/>
      <c r="CVU268" s="49"/>
      <c r="CVV268" s="49"/>
      <c r="CVW268" s="99"/>
      <c r="CVX268" s="98"/>
      <c r="CVY268" s="49"/>
      <c r="CVZ268" s="405"/>
      <c r="CWA268" s="405"/>
      <c r="CWB268" s="277"/>
      <c r="CWC268" s="277"/>
      <c r="CWD268" s="277"/>
      <c r="CWE268" s="277"/>
      <c r="CWF268" s="277"/>
      <c r="CWG268" s="277"/>
      <c r="CWH268" s="277"/>
      <c r="CWI268" s="277"/>
      <c r="CWJ268" s="402"/>
      <c r="CWK268" s="404"/>
      <c r="CWL268" s="49"/>
      <c r="CWM268" s="49"/>
      <c r="CWN268" s="49"/>
      <c r="CWO268" s="99"/>
      <c r="CWP268" s="98"/>
      <c r="CWQ268" s="49"/>
      <c r="CWR268" s="405"/>
      <c r="CWS268" s="405"/>
      <c r="CWT268" s="277"/>
      <c r="CWU268" s="277"/>
      <c r="CWV268" s="277"/>
      <c r="CWW268" s="277"/>
      <c r="CWX268" s="277"/>
      <c r="CWY268" s="277"/>
      <c r="CWZ268" s="277"/>
      <c r="CXA268" s="277"/>
      <c r="CXB268" s="402"/>
      <c r="CXC268" s="404"/>
      <c r="CXD268" s="49"/>
      <c r="CXE268" s="49"/>
      <c r="CXF268" s="49"/>
      <c r="CXG268" s="99"/>
      <c r="CXH268" s="98"/>
      <c r="CXI268" s="49"/>
      <c r="CXJ268" s="405"/>
      <c r="CXK268" s="405"/>
      <c r="CXL268" s="277"/>
      <c r="CXM268" s="277"/>
      <c r="CXN268" s="277"/>
      <c r="CXO268" s="277"/>
      <c r="CXP268" s="277"/>
      <c r="CXQ268" s="277"/>
      <c r="CXR268" s="277"/>
      <c r="CXS268" s="277"/>
      <c r="CXT268" s="402"/>
      <c r="CXU268" s="404"/>
      <c r="CXV268" s="49"/>
      <c r="CXW268" s="49"/>
      <c r="CXX268" s="49"/>
      <c r="CXY268" s="99"/>
      <c r="CXZ268" s="98"/>
      <c r="CYA268" s="49"/>
      <c r="CYB268" s="405"/>
      <c r="CYC268" s="405"/>
      <c r="CYD268" s="277"/>
      <c r="CYE268" s="277"/>
      <c r="CYF268" s="277"/>
      <c r="CYG268" s="277"/>
      <c r="CYH268" s="277"/>
      <c r="CYI268" s="277"/>
      <c r="CYJ268" s="277"/>
      <c r="CYK268" s="277"/>
      <c r="CYL268" s="402"/>
      <c r="CYM268" s="404"/>
      <c r="CYN268" s="49"/>
      <c r="CYO268" s="49"/>
      <c r="CYP268" s="49"/>
      <c r="CYQ268" s="99"/>
      <c r="CYR268" s="98"/>
      <c r="CYS268" s="49"/>
      <c r="CYT268" s="405"/>
      <c r="CYU268" s="405"/>
      <c r="CYV268" s="277"/>
      <c r="CYW268" s="277"/>
      <c r="CYX268" s="277"/>
      <c r="CYY268" s="277"/>
      <c r="CYZ268" s="277"/>
      <c r="CZA268" s="277"/>
      <c r="CZB268" s="277"/>
      <c r="CZC268" s="277"/>
      <c r="CZD268" s="402"/>
      <c r="CZE268" s="404"/>
      <c r="CZF268" s="49"/>
      <c r="CZG268" s="49"/>
      <c r="CZH268" s="49"/>
      <c r="CZI268" s="99"/>
      <c r="CZJ268" s="98"/>
      <c r="CZK268" s="49"/>
      <c r="CZL268" s="405"/>
      <c r="CZM268" s="405"/>
      <c r="CZN268" s="277"/>
      <c r="CZO268" s="277"/>
      <c r="CZP268" s="277"/>
      <c r="CZQ268" s="277"/>
      <c r="CZR268" s="277"/>
      <c r="CZS268" s="277"/>
      <c r="CZT268" s="277"/>
      <c r="CZU268" s="277"/>
      <c r="CZV268" s="402"/>
      <c r="CZW268" s="404"/>
      <c r="CZX268" s="49"/>
      <c r="CZY268" s="49"/>
      <c r="CZZ268" s="49"/>
      <c r="DAA268" s="99"/>
      <c r="DAB268" s="98"/>
      <c r="DAC268" s="49"/>
      <c r="DAD268" s="405"/>
      <c r="DAE268" s="405"/>
      <c r="DAF268" s="277"/>
      <c r="DAG268" s="277"/>
      <c r="DAH268" s="277"/>
      <c r="DAI268" s="277"/>
      <c r="DAJ268" s="277"/>
      <c r="DAK268" s="277"/>
      <c r="DAL268" s="277"/>
      <c r="DAM268" s="277"/>
      <c r="DAN268" s="402"/>
      <c r="DAO268" s="404"/>
      <c r="DAP268" s="49"/>
      <c r="DAQ268" s="49"/>
      <c r="DAR268" s="49"/>
      <c r="DAS268" s="99"/>
      <c r="DAT268" s="98"/>
      <c r="DAU268" s="49"/>
      <c r="DAV268" s="405"/>
      <c r="DAW268" s="405"/>
      <c r="DAX268" s="277"/>
      <c r="DAY268" s="277"/>
      <c r="DAZ268" s="277"/>
      <c r="DBA268" s="277"/>
      <c r="DBB268" s="277"/>
      <c r="DBC268" s="277"/>
      <c r="DBD268" s="277"/>
      <c r="DBE268" s="277"/>
      <c r="DBF268" s="402"/>
      <c r="DBG268" s="404"/>
      <c r="DBH268" s="49"/>
      <c r="DBI268" s="49"/>
      <c r="DBJ268" s="49"/>
      <c r="DBK268" s="99"/>
      <c r="DBL268" s="98"/>
      <c r="DBM268" s="49"/>
      <c r="DBN268" s="405"/>
      <c r="DBO268" s="405"/>
      <c r="DBP268" s="277"/>
      <c r="DBQ268" s="277"/>
      <c r="DBR268" s="277"/>
      <c r="DBS268" s="277"/>
      <c r="DBT268" s="277"/>
      <c r="DBU268" s="277"/>
      <c r="DBV268" s="277"/>
      <c r="DBW268" s="277"/>
      <c r="DBX268" s="402"/>
      <c r="DBY268" s="404"/>
      <c r="DBZ268" s="49"/>
      <c r="DCA268" s="49"/>
      <c r="DCB268" s="49"/>
      <c r="DCC268" s="99"/>
      <c r="DCD268" s="98"/>
      <c r="DCE268" s="49"/>
      <c r="DCF268" s="405"/>
      <c r="DCG268" s="405"/>
      <c r="DCH268" s="277"/>
      <c r="DCI268" s="277"/>
      <c r="DCJ268" s="277"/>
      <c r="DCK268" s="277"/>
      <c r="DCL268" s="277"/>
      <c r="DCM268" s="277"/>
      <c r="DCN268" s="277"/>
      <c r="DCO268" s="277"/>
      <c r="DCP268" s="402"/>
      <c r="DCQ268" s="404"/>
      <c r="DCR268" s="49"/>
      <c r="DCS268" s="49"/>
      <c r="DCT268" s="49"/>
      <c r="DCU268" s="99"/>
      <c r="DCV268" s="98"/>
      <c r="DCW268" s="49"/>
      <c r="DCX268" s="405"/>
      <c r="DCY268" s="405"/>
      <c r="DCZ268" s="277"/>
      <c r="DDA268" s="277"/>
      <c r="DDB268" s="277"/>
      <c r="DDC268" s="277"/>
      <c r="DDD268" s="277"/>
      <c r="DDE268" s="277"/>
      <c r="DDF268" s="277"/>
      <c r="DDG268" s="277"/>
      <c r="DDH268" s="402"/>
      <c r="DDI268" s="404"/>
      <c r="DDJ268" s="49"/>
      <c r="DDK268" s="49"/>
      <c r="DDL268" s="49"/>
      <c r="DDM268" s="99"/>
      <c r="DDN268" s="98"/>
      <c r="DDO268" s="49"/>
      <c r="DDP268" s="405"/>
      <c r="DDQ268" s="405"/>
      <c r="DDR268" s="277"/>
      <c r="DDS268" s="277"/>
      <c r="DDT268" s="277"/>
      <c r="DDU268" s="277"/>
      <c r="DDV268" s="277"/>
      <c r="DDW268" s="277"/>
      <c r="DDX268" s="277"/>
      <c r="DDY268" s="277"/>
      <c r="DDZ268" s="402"/>
      <c r="DEA268" s="404"/>
      <c r="DEB268" s="49"/>
      <c r="DEC268" s="49"/>
      <c r="DED268" s="49"/>
      <c r="DEE268" s="99"/>
      <c r="DEF268" s="98"/>
      <c r="DEG268" s="49"/>
      <c r="DEH268" s="405"/>
      <c r="DEI268" s="405"/>
      <c r="DEJ268" s="277"/>
      <c r="DEK268" s="277"/>
      <c r="DEL268" s="277"/>
      <c r="DEM268" s="277"/>
      <c r="DEN268" s="277"/>
      <c r="DEO268" s="277"/>
      <c r="DEP268" s="277"/>
      <c r="DEQ268" s="277"/>
      <c r="DER268" s="402"/>
      <c r="DES268" s="404"/>
      <c r="DET268" s="49"/>
      <c r="DEU268" s="49"/>
      <c r="DEV268" s="49"/>
      <c r="DEW268" s="99"/>
      <c r="DEX268" s="98"/>
      <c r="DEY268" s="49"/>
      <c r="DEZ268" s="405"/>
      <c r="DFA268" s="405"/>
      <c r="DFB268" s="277"/>
      <c r="DFC268" s="277"/>
      <c r="DFD268" s="277"/>
      <c r="DFE268" s="277"/>
      <c r="DFF268" s="277"/>
      <c r="DFG268" s="277"/>
      <c r="DFH268" s="277"/>
      <c r="DFI268" s="277"/>
      <c r="DFJ268" s="402"/>
      <c r="DFK268" s="404"/>
      <c r="DFL268" s="49"/>
      <c r="DFM268" s="49"/>
      <c r="DFN268" s="49"/>
      <c r="DFO268" s="99"/>
      <c r="DFP268" s="98"/>
      <c r="DFQ268" s="49"/>
      <c r="DFR268" s="405"/>
      <c r="DFS268" s="405"/>
      <c r="DFT268" s="277"/>
      <c r="DFU268" s="277"/>
      <c r="DFV268" s="277"/>
      <c r="DFW268" s="277"/>
      <c r="DFX268" s="277"/>
      <c r="DFY268" s="277"/>
      <c r="DFZ268" s="277"/>
      <c r="DGA268" s="277"/>
      <c r="DGB268" s="402"/>
      <c r="DGC268" s="404"/>
      <c r="DGD268" s="49"/>
      <c r="DGE268" s="49"/>
      <c r="DGF268" s="49"/>
      <c r="DGG268" s="99"/>
      <c r="DGH268" s="98"/>
      <c r="DGI268" s="49"/>
      <c r="DGJ268" s="405"/>
      <c r="DGK268" s="405"/>
      <c r="DGL268" s="277"/>
      <c r="DGM268" s="277"/>
      <c r="DGN268" s="277"/>
      <c r="DGO268" s="277"/>
      <c r="DGP268" s="277"/>
      <c r="DGQ268" s="277"/>
      <c r="DGR268" s="277"/>
      <c r="DGS268" s="277"/>
      <c r="DGT268" s="402"/>
      <c r="DGU268" s="404"/>
      <c r="DGV268" s="49"/>
      <c r="DGW268" s="49"/>
      <c r="DGX268" s="49"/>
      <c r="DGY268" s="99"/>
      <c r="DGZ268" s="98"/>
      <c r="DHA268" s="49"/>
      <c r="DHB268" s="405"/>
      <c r="DHC268" s="405"/>
      <c r="DHD268" s="277"/>
      <c r="DHE268" s="277"/>
      <c r="DHF268" s="277"/>
      <c r="DHG268" s="277"/>
      <c r="DHH268" s="277"/>
      <c r="DHI268" s="277"/>
      <c r="DHJ268" s="277"/>
      <c r="DHK268" s="277"/>
      <c r="DHL268" s="402"/>
      <c r="DHM268" s="404"/>
      <c r="DHN268" s="49"/>
      <c r="DHO268" s="49"/>
      <c r="DHP268" s="49"/>
      <c r="DHQ268" s="99"/>
      <c r="DHR268" s="98"/>
      <c r="DHS268" s="49"/>
      <c r="DHT268" s="405"/>
      <c r="DHU268" s="405"/>
      <c r="DHV268" s="277"/>
      <c r="DHW268" s="277"/>
      <c r="DHX268" s="277"/>
      <c r="DHY268" s="277"/>
      <c r="DHZ268" s="277"/>
      <c r="DIA268" s="277"/>
      <c r="DIB268" s="277"/>
      <c r="DIC268" s="277"/>
      <c r="DID268" s="402"/>
      <c r="DIE268" s="404"/>
      <c r="DIF268" s="49"/>
      <c r="DIG268" s="49"/>
      <c r="DIH268" s="49"/>
      <c r="DII268" s="99"/>
      <c r="DIJ268" s="98"/>
      <c r="DIK268" s="49"/>
      <c r="DIL268" s="405"/>
      <c r="DIM268" s="405"/>
      <c r="DIN268" s="277"/>
      <c r="DIO268" s="277"/>
      <c r="DIP268" s="277"/>
      <c r="DIQ268" s="277"/>
      <c r="DIR268" s="277"/>
      <c r="DIS268" s="277"/>
      <c r="DIT268" s="277"/>
      <c r="DIU268" s="277"/>
      <c r="DIV268" s="402"/>
      <c r="DIW268" s="404"/>
      <c r="DIX268" s="49"/>
      <c r="DIY268" s="49"/>
      <c r="DIZ268" s="49"/>
      <c r="DJA268" s="99"/>
      <c r="DJB268" s="98"/>
      <c r="DJC268" s="49"/>
      <c r="DJD268" s="405"/>
      <c r="DJE268" s="405"/>
      <c r="DJF268" s="277"/>
      <c r="DJG268" s="277"/>
      <c r="DJH268" s="277"/>
      <c r="DJI268" s="277"/>
      <c r="DJJ268" s="277"/>
      <c r="DJK268" s="277"/>
      <c r="DJL268" s="277"/>
      <c r="DJM268" s="277"/>
      <c r="DJN268" s="402"/>
      <c r="DJO268" s="404"/>
      <c r="DJP268" s="49"/>
      <c r="DJQ268" s="49"/>
      <c r="DJR268" s="49"/>
      <c r="DJS268" s="99"/>
      <c r="DJT268" s="98"/>
      <c r="DJU268" s="49"/>
      <c r="DJV268" s="405"/>
      <c r="DJW268" s="405"/>
      <c r="DJX268" s="277"/>
      <c r="DJY268" s="277"/>
      <c r="DJZ268" s="277"/>
      <c r="DKA268" s="277"/>
      <c r="DKB268" s="277"/>
      <c r="DKC268" s="277"/>
      <c r="DKD268" s="277"/>
      <c r="DKE268" s="277"/>
      <c r="DKF268" s="402"/>
      <c r="DKG268" s="404"/>
      <c r="DKH268" s="49"/>
      <c r="DKI268" s="49"/>
      <c r="DKJ268" s="49"/>
      <c r="DKK268" s="99"/>
      <c r="DKL268" s="98"/>
      <c r="DKM268" s="49"/>
      <c r="DKN268" s="405"/>
      <c r="DKO268" s="405"/>
      <c r="DKP268" s="277"/>
      <c r="DKQ268" s="277"/>
      <c r="DKR268" s="277"/>
      <c r="DKS268" s="277"/>
      <c r="DKT268" s="277"/>
      <c r="DKU268" s="277"/>
      <c r="DKV268" s="277"/>
      <c r="DKW268" s="277"/>
      <c r="DKX268" s="402"/>
      <c r="DKY268" s="404"/>
      <c r="DKZ268" s="49"/>
      <c r="DLA268" s="49"/>
      <c r="DLB268" s="49"/>
      <c r="DLC268" s="99"/>
      <c r="DLD268" s="98"/>
      <c r="DLE268" s="49"/>
      <c r="DLF268" s="405"/>
      <c r="DLG268" s="405"/>
      <c r="DLH268" s="277"/>
      <c r="DLI268" s="277"/>
      <c r="DLJ268" s="277"/>
      <c r="DLK268" s="277"/>
      <c r="DLL268" s="277"/>
      <c r="DLM268" s="277"/>
      <c r="DLN268" s="277"/>
      <c r="DLO268" s="277"/>
      <c r="DLP268" s="402"/>
      <c r="DLQ268" s="404"/>
      <c r="DLR268" s="49"/>
      <c r="DLS268" s="49"/>
      <c r="DLT268" s="49"/>
      <c r="DLU268" s="99"/>
      <c r="DLV268" s="98"/>
      <c r="DLW268" s="49"/>
      <c r="DLX268" s="405"/>
      <c r="DLY268" s="405"/>
      <c r="DLZ268" s="277"/>
      <c r="DMA268" s="277"/>
      <c r="DMB268" s="277"/>
      <c r="DMC268" s="277"/>
      <c r="DMD268" s="277"/>
      <c r="DME268" s="277"/>
      <c r="DMF268" s="277"/>
      <c r="DMG268" s="277"/>
      <c r="DMH268" s="402"/>
      <c r="DMI268" s="404"/>
      <c r="DMJ268" s="49"/>
      <c r="DMK268" s="49"/>
      <c r="DML268" s="49"/>
      <c r="DMM268" s="99"/>
      <c r="DMN268" s="98"/>
      <c r="DMO268" s="49"/>
      <c r="DMP268" s="405"/>
      <c r="DMQ268" s="405"/>
      <c r="DMR268" s="277"/>
      <c r="DMS268" s="277"/>
      <c r="DMT268" s="277"/>
      <c r="DMU268" s="277"/>
      <c r="DMV268" s="277"/>
      <c r="DMW268" s="277"/>
      <c r="DMX268" s="277"/>
      <c r="DMY268" s="277"/>
      <c r="DMZ268" s="402"/>
      <c r="DNA268" s="404"/>
      <c r="DNB268" s="49"/>
      <c r="DNC268" s="49"/>
      <c r="DND268" s="49"/>
      <c r="DNE268" s="99"/>
      <c r="DNF268" s="98"/>
      <c r="DNG268" s="49"/>
      <c r="DNH268" s="405"/>
      <c r="DNI268" s="405"/>
      <c r="DNJ268" s="277"/>
      <c r="DNK268" s="277"/>
      <c r="DNL268" s="277"/>
      <c r="DNM268" s="277"/>
      <c r="DNN268" s="277"/>
      <c r="DNO268" s="277"/>
      <c r="DNP268" s="277"/>
      <c r="DNQ268" s="277"/>
      <c r="DNR268" s="402"/>
      <c r="DNS268" s="404"/>
      <c r="DNT268" s="49"/>
      <c r="DNU268" s="49"/>
      <c r="DNV268" s="49"/>
      <c r="DNW268" s="99"/>
      <c r="DNX268" s="98"/>
      <c r="DNY268" s="49"/>
      <c r="DNZ268" s="405"/>
      <c r="DOA268" s="405"/>
      <c r="DOB268" s="277"/>
      <c r="DOC268" s="277"/>
      <c r="DOD268" s="277"/>
      <c r="DOE268" s="277"/>
      <c r="DOF268" s="277"/>
      <c r="DOG268" s="277"/>
      <c r="DOH268" s="277"/>
      <c r="DOI268" s="277"/>
      <c r="DOJ268" s="402"/>
      <c r="DOK268" s="404"/>
      <c r="DOL268" s="49"/>
      <c r="DOM268" s="49"/>
      <c r="DON268" s="49"/>
      <c r="DOO268" s="99"/>
      <c r="DOP268" s="98"/>
      <c r="DOQ268" s="49"/>
      <c r="DOR268" s="405"/>
      <c r="DOS268" s="405"/>
      <c r="DOT268" s="277"/>
      <c r="DOU268" s="277"/>
      <c r="DOV268" s="277"/>
      <c r="DOW268" s="277"/>
      <c r="DOX268" s="277"/>
      <c r="DOY268" s="277"/>
      <c r="DOZ268" s="277"/>
      <c r="DPA268" s="277"/>
      <c r="DPB268" s="402"/>
      <c r="DPC268" s="404"/>
      <c r="DPD268" s="49"/>
      <c r="DPE268" s="49"/>
      <c r="DPF268" s="49"/>
      <c r="DPG268" s="99"/>
      <c r="DPH268" s="98"/>
      <c r="DPI268" s="49"/>
      <c r="DPJ268" s="405"/>
      <c r="DPK268" s="405"/>
      <c r="DPL268" s="277"/>
      <c r="DPM268" s="277"/>
      <c r="DPN268" s="277"/>
      <c r="DPO268" s="277"/>
      <c r="DPP268" s="277"/>
      <c r="DPQ268" s="277"/>
      <c r="DPR268" s="277"/>
      <c r="DPS268" s="277"/>
      <c r="DPT268" s="402"/>
      <c r="DPU268" s="404"/>
      <c r="DPV268" s="49"/>
      <c r="DPW268" s="49"/>
      <c r="DPX268" s="49"/>
      <c r="DPY268" s="99"/>
      <c r="DPZ268" s="98"/>
      <c r="DQA268" s="49"/>
      <c r="DQB268" s="405"/>
      <c r="DQC268" s="405"/>
      <c r="DQD268" s="277"/>
      <c r="DQE268" s="277"/>
      <c r="DQF268" s="277"/>
      <c r="DQG268" s="277"/>
      <c r="DQH268" s="277"/>
      <c r="DQI268" s="277"/>
      <c r="DQJ268" s="277"/>
      <c r="DQK268" s="277"/>
      <c r="DQL268" s="402"/>
      <c r="DQM268" s="404"/>
      <c r="DQN268" s="49"/>
      <c r="DQO268" s="49"/>
      <c r="DQP268" s="49"/>
      <c r="DQQ268" s="99"/>
      <c r="DQR268" s="98"/>
      <c r="DQS268" s="49"/>
      <c r="DQT268" s="405"/>
      <c r="DQU268" s="405"/>
      <c r="DQV268" s="277"/>
      <c r="DQW268" s="277"/>
      <c r="DQX268" s="277"/>
      <c r="DQY268" s="277"/>
      <c r="DQZ268" s="277"/>
      <c r="DRA268" s="277"/>
      <c r="DRB268" s="277"/>
      <c r="DRC268" s="277"/>
      <c r="DRD268" s="402"/>
      <c r="DRE268" s="404"/>
      <c r="DRF268" s="49"/>
      <c r="DRG268" s="49"/>
      <c r="DRH268" s="49"/>
      <c r="DRI268" s="99"/>
      <c r="DRJ268" s="98"/>
      <c r="DRK268" s="49"/>
      <c r="DRL268" s="405"/>
      <c r="DRM268" s="405"/>
      <c r="DRN268" s="277"/>
      <c r="DRO268" s="277"/>
      <c r="DRP268" s="277"/>
      <c r="DRQ268" s="277"/>
      <c r="DRR268" s="277"/>
      <c r="DRS268" s="277"/>
      <c r="DRT268" s="277"/>
      <c r="DRU268" s="277"/>
      <c r="DRV268" s="402"/>
      <c r="DRW268" s="404"/>
      <c r="DRX268" s="49"/>
      <c r="DRY268" s="49"/>
      <c r="DRZ268" s="49"/>
      <c r="DSA268" s="99"/>
      <c r="DSB268" s="98"/>
      <c r="DSC268" s="49"/>
      <c r="DSD268" s="405"/>
      <c r="DSE268" s="405"/>
      <c r="DSF268" s="277"/>
      <c r="DSG268" s="277"/>
      <c r="DSH268" s="277"/>
      <c r="DSI268" s="277"/>
      <c r="DSJ268" s="277"/>
      <c r="DSK268" s="277"/>
      <c r="DSL268" s="277"/>
      <c r="DSM268" s="277"/>
      <c r="DSN268" s="402"/>
      <c r="DSO268" s="404"/>
      <c r="DSP268" s="49"/>
      <c r="DSQ268" s="49"/>
      <c r="DSR268" s="49"/>
      <c r="DSS268" s="99"/>
      <c r="DST268" s="98"/>
      <c r="DSU268" s="49"/>
      <c r="DSV268" s="405"/>
      <c r="DSW268" s="405"/>
      <c r="DSX268" s="277"/>
      <c r="DSY268" s="277"/>
      <c r="DSZ268" s="277"/>
      <c r="DTA268" s="277"/>
      <c r="DTB268" s="277"/>
      <c r="DTC268" s="277"/>
      <c r="DTD268" s="277"/>
      <c r="DTE268" s="277"/>
      <c r="DTF268" s="402"/>
      <c r="DTG268" s="404"/>
      <c r="DTH268" s="49"/>
      <c r="DTI268" s="49"/>
      <c r="DTJ268" s="49"/>
      <c r="DTK268" s="99"/>
      <c r="DTL268" s="98"/>
      <c r="DTM268" s="49"/>
      <c r="DTN268" s="405"/>
      <c r="DTO268" s="405"/>
      <c r="DTP268" s="277"/>
      <c r="DTQ268" s="277"/>
      <c r="DTR268" s="277"/>
      <c r="DTS268" s="277"/>
      <c r="DTT268" s="277"/>
      <c r="DTU268" s="277"/>
      <c r="DTV268" s="277"/>
      <c r="DTW268" s="277"/>
      <c r="DTX268" s="402"/>
      <c r="DTY268" s="404"/>
      <c r="DTZ268" s="49"/>
      <c r="DUA268" s="49"/>
      <c r="DUB268" s="49"/>
      <c r="DUC268" s="99"/>
      <c r="DUD268" s="98"/>
      <c r="DUE268" s="49"/>
      <c r="DUF268" s="405"/>
      <c r="DUG268" s="405"/>
      <c r="DUH268" s="277"/>
      <c r="DUI268" s="277"/>
      <c r="DUJ268" s="277"/>
      <c r="DUK268" s="277"/>
      <c r="DUL268" s="277"/>
      <c r="DUM268" s="277"/>
      <c r="DUN268" s="277"/>
      <c r="DUO268" s="277"/>
      <c r="DUP268" s="402"/>
      <c r="DUQ268" s="404"/>
      <c r="DUR268" s="49"/>
      <c r="DUS268" s="49"/>
      <c r="DUT268" s="49"/>
      <c r="DUU268" s="99"/>
      <c r="DUV268" s="98"/>
      <c r="DUW268" s="49"/>
      <c r="DUX268" s="405"/>
      <c r="DUY268" s="405"/>
      <c r="DUZ268" s="277"/>
      <c r="DVA268" s="277"/>
      <c r="DVB268" s="277"/>
      <c r="DVC268" s="277"/>
      <c r="DVD268" s="277"/>
      <c r="DVE268" s="277"/>
      <c r="DVF268" s="277"/>
      <c r="DVG268" s="277"/>
      <c r="DVH268" s="402"/>
      <c r="DVI268" s="404"/>
      <c r="DVJ268" s="49"/>
      <c r="DVK268" s="49"/>
      <c r="DVL268" s="49"/>
      <c r="DVM268" s="99"/>
      <c r="DVN268" s="98"/>
      <c r="DVO268" s="49"/>
      <c r="DVP268" s="405"/>
      <c r="DVQ268" s="405"/>
      <c r="DVR268" s="277"/>
      <c r="DVS268" s="277"/>
      <c r="DVT268" s="277"/>
      <c r="DVU268" s="277"/>
      <c r="DVV268" s="277"/>
      <c r="DVW268" s="277"/>
      <c r="DVX268" s="277"/>
      <c r="DVY268" s="277"/>
      <c r="DVZ268" s="402"/>
      <c r="DWA268" s="404"/>
      <c r="DWB268" s="49"/>
      <c r="DWC268" s="49"/>
      <c r="DWD268" s="49"/>
      <c r="DWE268" s="99"/>
      <c r="DWF268" s="98"/>
      <c r="DWG268" s="49"/>
      <c r="DWH268" s="405"/>
      <c r="DWI268" s="405"/>
      <c r="DWJ268" s="277"/>
      <c r="DWK268" s="277"/>
      <c r="DWL268" s="277"/>
      <c r="DWM268" s="277"/>
      <c r="DWN268" s="277"/>
      <c r="DWO268" s="277"/>
      <c r="DWP268" s="277"/>
      <c r="DWQ268" s="277"/>
      <c r="DWR268" s="402"/>
      <c r="DWS268" s="404"/>
      <c r="DWT268" s="49"/>
      <c r="DWU268" s="49"/>
      <c r="DWV268" s="49"/>
      <c r="DWW268" s="99"/>
      <c r="DWX268" s="98"/>
      <c r="DWY268" s="49"/>
      <c r="DWZ268" s="405"/>
      <c r="DXA268" s="405"/>
      <c r="DXB268" s="277"/>
      <c r="DXC268" s="277"/>
      <c r="DXD268" s="277"/>
      <c r="DXE268" s="277"/>
      <c r="DXF268" s="277"/>
      <c r="DXG268" s="277"/>
      <c r="DXH268" s="277"/>
      <c r="DXI268" s="277"/>
      <c r="DXJ268" s="402"/>
      <c r="DXK268" s="404"/>
      <c r="DXL268" s="49"/>
      <c r="DXM268" s="49"/>
      <c r="DXN268" s="49"/>
      <c r="DXO268" s="99"/>
      <c r="DXP268" s="98"/>
      <c r="DXQ268" s="49"/>
      <c r="DXR268" s="405"/>
      <c r="DXS268" s="405"/>
      <c r="DXT268" s="277"/>
      <c r="DXU268" s="277"/>
      <c r="DXV268" s="277"/>
      <c r="DXW268" s="277"/>
      <c r="DXX268" s="277"/>
      <c r="DXY268" s="277"/>
      <c r="DXZ268" s="277"/>
      <c r="DYA268" s="277"/>
      <c r="DYB268" s="402"/>
      <c r="DYC268" s="404"/>
      <c r="DYD268" s="49"/>
      <c r="DYE268" s="49"/>
      <c r="DYF268" s="49"/>
      <c r="DYG268" s="99"/>
      <c r="DYH268" s="98"/>
      <c r="DYI268" s="49"/>
      <c r="DYJ268" s="405"/>
      <c r="DYK268" s="405"/>
      <c r="DYL268" s="277"/>
      <c r="DYM268" s="277"/>
      <c r="DYN268" s="277"/>
      <c r="DYO268" s="277"/>
      <c r="DYP268" s="277"/>
      <c r="DYQ268" s="277"/>
      <c r="DYR268" s="277"/>
      <c r="DYS268" s="277"/>
      <c r="DYT268" s="402"/>
      <c r="DYU268" s="404"/>
      <c r="DYV268" s="49"/>
      <c r="DYW268" s="49"/>
      <c r="DYX268" s="49"/>
      <c r="DYY268" s="99"/>
      <c r="DYZ268" s="98"/>
      <c r="DZA268" s="49"/>
      <c r="DZB268" s="405"/>
      <c r="DZC268" s="405"/>
      <c r="DZD268" s="277"/>
      <c r="DZE268" s="277"/>
      <c r="DZF268" s="277"/>
      <c r="DZG268" s="277"/>
      <c r="DZH268" s="277"/>
      <c r="DZI268" s="277"/>
      <c r="DZJ268" s="277"/>
      <c r="DZK268" s="277"/>
      <c r="DZL268" s="402"/>
      <c r="DZM268" s="404"/>
      <c r="DZN268" s="49"/>
      <c r="DZO268" s="49"/>
      <c r="DZP268" s="49"/>
      <c r="DZQ268" s="99"/>
      <c r="DZR268" s="98"/>
      <c r="DZS268" s="49"/>
      <c r="DZT268" s="405"/>
      <c r="DZU268" s="405"/>
      <c r="DZV268" s="277"/>
      <c r="DZW268" s="277"/>
      <c r="DZX268" s="277"/>
      <c r="DZY268" s="277"/>
      <c r="DZZ268" s="277"/>
      <c r="EAA268" s="277"/>
      <c r="EAB268" s="277"/>
      <c r="EAC268" s="277"/>
      <c r="EAD268" s="402"/>
      <c r="EAE268" s="404"/>
      <c r="EAF268" s="49"/>
      <c r="EAG268" s="49"/>
      <c r="EAH268" s="49"/>
      <c r="EAI268" s="99"/>
      <c r="EAJ268" s="98"/>
      <c r="EAK268" s="49"/>
      <c r="EAL268" s="405"/>
      <c r="EAM268" s="405"/>
      <c r="EAN268" s="277"/>
      <c r="EAO268" s="277"/>
      <c r="EAP268" s="277"/>
      <c r="EAQ268" s="277"/>
      <c r="EAR268" s="277"/>
      <c r="EAS268" s="277"/>
      <c r="EAT268" s="277"/>
      <c r="EAU268" s="277"/>
      <c r="EAV268" s="402"/>
      <c r="EAW268" s="404"/>
      <c r="EAX268" s="49"/>
      <c r="EAY268" s="49"/>
      <c r="EAZ268" s="49"/>
      <c r="EBA268" s="99"/>
      <c r="EBB268" s="98"/>
      <c r="EBC268" s="49"/>
      <c r="EBD268" s="405"/>
      <c r="EBE268" s="405"/>
      <c r="EBF268" s="277"/>
      <c r="EBG268" s="277"/>
      <c r="EBH268" s="277"/>
      <c r="EBI268" s="277"/>
      <c r="EBJ268" s="277"/>
      <c r="EBK268" s="277"/>
      <c r="EBL268" s="277"/>
      <c r="EBM268" s="277"/>
      <c r="EBN268" s="402"/>
      <c r="EBO268" s="404"/>
      <c r="EBP268" s="49"/>
      <c r="EBQ268" s="49"/>
      <c r="EBR268" s="49"/>
      <c r="EBS268" s="99"/>
      <c r="EBT268" s="98"/>
      <c r="EBU268" s="49"/>
      <c r="EBV268" s="405"/>
      <c r="EBW268" s="405"/>
      <c r="EBX268" s="277"/>
      <c r="EBY268" s="277"/>
      <c r="EBZ268" s="277"/>
      <c r="ECA268" s="277"/>
      <c r="ECB268" s="277"/>
      <c r="ECC268" s="277"/>
      <c r="ECD268" s="277"/>
      <c r="ECE268" s="277"/>
      <c r="ECF268" s="402"/>
      <c r="ECG268" s="404"/>
      <c r="ECH268" s="49"/>
      <c r="ECI268" s="49"/>
      <c r="ECJ268" s="49"/>
      <c r="ECK268" s="99"/>
      <c r="ECL268" s="98"/>
      <c r="ECM268" s="49"/>
      <c r="ECN268" s="405"/>
      <c r="ECO268" s="405"/>
      <c r="ECP268" s="277"/>
      <c r="ECQ268" s="277"/>
      <c r="ECR268" s="277"/>
      <c r="ECS268" s="277"/>
      <c r="ECT268" s="277"/>
      <c r="ECU268" s="277"/>
      <c r="ECV268" s="277"/>
      <c r="ECW268" s="277"/>
      <c r="ECX268" s="402"/>
      <c r="ECY268" s="404"/>
      <c r="ECZ268" s="49"/>
      <c r="EDA268" s="49"/>
      <c r="EDB268" s="49"/>
      <c r="EDC268" s="99"/>
      <c r="EDD268" s="98"/>
      <c r="EDE268" s="49"/>
      <c r="EDF268" s="405"/>
      <c r="EDG268" s="405"/>
      <c r="EDH268" s="277"/>
      <c r="EDI268" s="277"/>
      <c r="EDJ268" s="277"/>
      <c r="EDK268" s="277"/>
      <c r="EDL268" s="277"/>
      <c r="EDM268" s="277"/>
      <c r="EDN268" s="277"/>
      <c r="EDO268" s="277"/>
      <c r="EDP268" s="402"/>
      <c r="EDQ268" s="404"/>
      <c r="EDR268" s="49"/>
      <c r="EDS268" s="49"/>
      <c r="EDT268" s="49"/>
      <c r="EDU268" s="99"/>
      <c r="EDV268" s="98"/>
      <c r="EDW268" s="49"/>
      <c r="EDX268" s="405"/>
      <c r="EDY268" s="405"/>
      <c r="EDZ268" s="277"/>
      <c r="EEA268" s="277"/>
      <c r="EEB268" s="277"/>
      <c r="EEC268" s="277"/>
      <c r="EED268" s="277"/>
      <c r="EEE268" s="277"/>
      <c r="EEF268" s="277"/>
      <c r="EEG268" s="277"/>
      <c r="EEH268" s="402"/>
      <c r="EEI268" s="404"/>
      <c r="EEJ268" s="49"/>
      <c r="EEK268" s="49"/>
      <c r="EEL268" s="49"/>
      <c r="EEM268" s="99"/>
      <c r="EEN268" s="98"/>
      <c r="EEO268" s="49"/>
      <c r="EEP268" s="405"/>
      <c r="EEQ268" s="405"/>
      <c r="EER268" s="277"/>
      <c r="EES268" s="277"/>
      <c r="EET268" s="277"/>
      <c r="EEU268" s="277"/>
      <c r="EEV268" s="277"/>
      <c r="EEW268" s="277"/>
      <c r="EEX268" s="277"/>
      <c r="EEY268" s="277"/>
      <c r="EEZ268" s="402"/>
      <c r="EFA268" s="404"/>
      <c r="EFB268" s="49"/>
      <c r="EFC268" s="49"/>
      <c r="EFD268" s="49"/>
      <c r="EFE268" s="99"/>
      <c r="EFF268" s="98"/>
      <c r="EFG268" s="49"/>
      <c r="EFH268" s="405"/>
      <c r="EFI268" s="405"/>
      <c r="EFJ268" s="277"/>
      <c r="EFK268" s="277"/>
      <c r="EFL268" s="277"/>
      <c r="EFM268" s="277"/>
      <c r="EFN268" s="277"/>
      <c r="EFO268" s="277"/>
      <c r="EFP268" s="277"/>
      <c r="EFQ268" s="277"/>
      <c r="EFR268" s="402"/>
      <c r="EFS268" s="404"/>
      <c r="EFT268" s="49"/>
      <c r="EFU268" s="49"/>
      <c r="EFV268" s="49"/>
      <c r="EFW268" s="99"/>
      <c r="EFX268" s="98"/>
      <c r="EFY268" s="49"/>
      <c r="EFZ268" s="405"/>
      <c r="EGA268" s="405"/>
      <c r="EGB268" s="277"/>
      <c r="EGC268" s="277"/>
      <c r="EGD268" s="277"/>
      <c r="EGE268" s="277"/>
      <c r="EGF268" s="277"/>
      <c r="EGG268" s="277"/>
      <c r="EGH268" s="277"/>
      <c r="EGI268" s="277"/>
      <c r="EGJ268" s="402"/>
      <c r="EGK268" s="404"/>
      <c r="EGL268" s="49"/>
      <c r="EGM268" s="49"/>
      <c r="EGN268" s="49"/>
      <c r="EGO268" s="99"/>
      <c r="EGP268" s="98"/>
      <c r="EGQ268" s="49"/>
      <c r="EGR268" s="405"/>
      <c r="EGS268" s="405"/>
      <c r="EGT268" s="277"/>
      <c r="EGU268" s="277"/>
      <c r="EGV268" s="277"/>
      <c r="EGW268" s="277"/>
      <c r="EGX268" s="277"/>
      <c r="EGY268" s="277"/>
      <c r="EGZ268" s="277"/>
      <c r="EHA268" s="277"/>
      <c r="EHB268" s="402"/>
      <c r="EHC268" s="404"/>
      <c r="EHD268" s="49"/>
      <c r="EHE268" s="49"/>
      <c r="EHF268" s="49"/>
      <c r="EHG268" s="99"/>
      <c r="EHH268" s="98"/>
      <c r="EHI268" s="49"/>
      <c r="EHJ268" s="405"/>
      <c r="EHK268" s="405"/>
      <c r="EHL268" s="277"/>
      <c r="EHM268" s="277"/>
      <c r="EHN268" s="277"/>
      <c r="EHO268" s="277"/>
      <c r="EHP268" s="277"/>
      <c r="EHQ268" s="277"/>
      <c r="EHR268" s="277"/>
      <c r="EHS268" s="277"/>
      <c r="EHT268" s="402"/>
      <c r="EHU268" s="404"/>
      <c r="EHV268" s="49"/>
      <c r="EHW268" s="49"/>
      <c r="EHX268" s="49"/>
      <c r="EHY268" s="99"/>
      <c r="EHZ268" s="98"/>
      <c r="EIA268" s="49"/>
      <c r="EIB268" s="405"/>
      <c r="EIC268" s="405"/>
      <c r="EID268" s="277"/>
      <c r="EIE268" s="277"/>
      <c r="EIF268" s="277"/>
      <c r="EIG268" s="277"/>
      <c r="EIH268" s="277"/>
      <c r="EII268" s="277"/>
      <c r="EIJ268" s="277"/>
      <c r="EIK268" s="277"/>
      <c r="EIL268" s="402"/>
      <c r="EIM268" s="404"/>
      <c r="EIN268" s="49"/>
      <c r="EIO268" s="49"/>
      <c r="EIP268" s="49"/>
      <c r="EIQ268" s="99"/>
      <c r="EIR268" s="98"/>
      <c r="EIS268" s="49"/>
      <c r="EIT268" s="405"/>
      <c r="EIU268" s="405"/>
      <c r="EIV268" s="277"/>
      <c r="EIW268" s="277"/>
      <c r="EIX268" s="277"/>
      <c r="EIY268" s="277"/>
      <c r="EIZ268" s="277"/>
      <c r="EJA268" s="277"/>
      <c r="EJB268" s="277"/>
      <c r="EJC268" s="277"/>
      <c r="EJD268" s="402"/>
      <c r="EJE268" s="404"/>
      <c r="EJF268" s="49"/>
      <c r="EJG268" s="49"/>
      <c r="EJH268" s="49"/>
      <c r="EJI268" s="99"/>
      <c r="EJJ268" s="98"/>
      <c r="EJK268" s="49"/>
      <c r="EJL268" s="405"/>
      <c r="EJM268" s="405"/>
      <c r="EJN268" s="277"/>
      <c r="EJO268" s="277"/>
      <c r="EJP268" s="277"/>
      <c r="EJQ268" s="277"/>
      <c r="EJR268" s="277"/>
      <c r="EJS268" s="277"/>
      <c r="EJT268" s="277"/>
      <c r="EJU268" s="277"/>
      <c r="EJV268" s="402"/>
      <c r="EJW268" s="404"/>
      <c r="EJX268" s="49"/>
      <c r="EJY268" s="49"/>
      <c r="EJZ268" s="49"/>
      <c r="EKA268" s="99"/>
      <c r="EKB268" s="98"/>
      <c r="EKC268" s="49"/>
      <c r="EKD268" s="405"/>
      <c r="EKE268" s="405"/>
      <c r="EKF268" s="277"/>
      <c r="EKG268" s="277"/>
      <c r="EKH268" s="277"/>
      <c r="EKI268" s="277"/>
      <c r="EKJ268" s="277"/>
      <c r="EKK268" s="277"/>
      <c r="EKL268" s="277"/>
      <c r="EKM268" s="277"/>
      <c r="EKN268" s="402"/>
      <c r="EKO268" s="404"/>
      <c r="EKP268" s="49"/>
      <c r="EKQ268" s="49"/>
      <c r="EKR268" s="49"/>
      <c r="EKS268" s="99"/>
      <c r="EKT268" s="98"/>
      <c r="EKU268" s="49"/>
      <c r="EKV268" s="405"/>
      <c r="EKW268" s="405"/>
      <c r="EKX268" s="277"/>
      <c r="EKY268" s="277"/>
      <c r="EKZ268" s="277"/>
      <c r="ELA268" s="277"/>
      <c r="ELB268" s="277"/>
      <c r="ELC268" s="277"/>
      <c r="ELD268" s="277"/>
      <c r="ELE268" s="277"/>
      <c r="ELF268" s="402"/>
      <c r="ELG268" s="404"/>
      <c r="ELH268" s="49"/>
      <c r="ELI268" s="49"/>
      <c r="ELJ268" s="49"/>
      <c r="ELK268" s="99"/>
      <c r="ELL268" s="98"/>
      <c r="ELM268" s="49"/>
      <c r="ELN268" s="405"/>
      <c r="ELO268" s="405"/>
      <c r="ELP268" s="277"/>
      <c r="ELQ268" s="277"/>
      <c r="ELR268" s="277"/>
      <c r="ELS268" s="277"/>
      <c r="ELT268" s="277"/>
      <c r="ELU268" s="277"/>
      <c r="ELV268" s="277"/>
      <c r="ELW268" s="277"/>
      <c r="ELX268" s="402"/>
      <c r="ELY268" s="404"/>
      <c r="ELZ268" s="49"/>
      <c r="EMA268" s="49"/>
      <c r="EMB268" s="49"/>
      <c r="EMC268" s="99"/>
      <c r="EMD268" s="98"/>
      <c r="EME268" s="49"/>
      <c r="EMF268" s="405"/>
      <c r="EMG268" s="405"/>
      <c r="EMH268" s="277"/>
      <c r="EMI268" s="277"/>
      <c r="EMJ268" s="277"/>
      <c r="EMK268" s="277"/>
      <c r="EML268" s="277"/>
      <c r="EMM268" s="277"/>
      <c r="EMN268" s="277"/>
      <c r="EMO268" s="277"/>
      <c r="EMP268" s="402"/>
      <c r="EMQ268" s="404"/>
      <c r="EMR268" s="49"/>
      <c r="EMS268" s="49"/>
      <c r="EMT268" s="49"/>
      <c r="EMU268" s="99"/>
      <c r="EMV268" s="98"/>
      <c r="EMW268" s="49"/>
      <c r="EMX268" s="405"/>
      <c r="EMY268" s="405"/>
      <c r="EMZ268" s="277"/>
      <c r="ENA268" s="277"/>
      <c r="ENB268" s="277"/>
      <c r="ENC268" s="277"/>
      <c r="END268" s="277"/>
      <c r="ENE268" s="277"/>
      <c r="ENF268" s="277"/>
      <c r="ENG268" s="277"/>
      <c r="ENH268" s="402"/>
      <c r="ENI268" s="404"/>
      <c r="ENJ268" s="49"/>
      <c r="ENK268" s="49"/>
      <c r="ENL268" s="49"/>
      <c r="ENM268" s="99"/>
      <c r="ENN268" s="98"/>
      <c r="ENO268" s="49"/>
      <c r="ENP268" s="405"/>
      <c r="ENQ268" s="405"/>
      <c r="ENR268" s="277"/>
      <c r="ENS268" s="277"/>
      <c r="ENT268" s="277"/>
      <c r="ENU268" s="277"/>
      <c r="ENV268" s="277"/>
      <c r="ENW268" s="277"/>
      <c r="ENX268" s="277"/>
      <c r="ENY268" s="277"/>
      <c r="ENZ268" s="402"/>
      <c r="EOA268" s="404"/>
      <c r="EOB268" s="49"/>
      <c r="EOC268" s="49"/>
      <c r="EOD268" s="49"/>
      <c r="EOE268" s="99"/>
      <c r="EOF268" s="98"/>
      <c r="EOG268" s="49"/>
      <c r="EOH268" s="405"/>
      <c r="EOI268" s="405"/>
      <c r="EOJ268" s="277"/>
      <c r="EOK268" s="277"/>
      <c r="EOL268" s="277"/>
      <c r="EOM268" s="277"/>
      <c r="EON268" s="277"/>
      <c r="EOO268" s="277"/>
      <c r="EOP268" s="277"/>
      <c r="EOQ268" s="277"/>
      <c r="EOR268" s="402"/>
      <c r="EOS268" s="404"/>
      <c r="EOT268" s="49"/>
      <c r="EOU268" s="49"/>
      <c r="EOV268" s="49"/>
      <c r="EOW268" s="99"/>
      <c r="EOX268" s="98"/>
      <c r="EOY268" s="49"/>
      <c r="EOZ268" s="405"/>
      <c r="EPA268" s="405"/>
      <c r="EPB268" s="277"/>
      <c r="EPC268" s="277"/>
      <c r="EPD268" s="277"/>
      <c r="EPE268" s="277"/>
      <c r="EPF268" s="277"/>
      <c r="EPG268" s="277"/>
      <c r="EPH268" s="277"/>
      <c r="EPI268" s="277"/>
      <c r="EPJ268" s="402"/>
      <c r="EPK268" s="404"/>
      <c r="EPL268" s="49"/>
      <c r="EPM268" s="49"/>
      <c r="EPN268" s="49"/>
      <c r="EPO268" s="99"/>
      <c r="EPP268" s="98"/>
      <c r="EPQ268" s="49"/>
      <c r="EPR268" s="405"/>
      <c r="EPS268" s="405"/>
      <c r="EPT268" s="277"/>
      <c r="EPU268" s="277"/>
      <c r="EPV268" s="277"/>
      <c r="EPW268" s="277"/>
      <c r="EPX268" s="277"/>
      <c r="EPY268" s="277"/>
      <c r="EPZ268" s="277"/>
      <c r="EQA268" s="277"/>
      <c r="EQB268" s="402"/>
      <c r="EQC268" s="404"/>
      <c r="EQD268" s="49"/>
      <c r="EQE268" s="49"/>
      <c r="EQF268" s="49"/>
      <c r="EQG268" s="99"/>
      <c r="EQH268" s="98"/>
      <c r="EQI268" s="49"/>
      <c r="EQJ268" s="405"/>
      <c r="EQK268" s="405"/>
      <c r="EQL268" s="277"/>
      <c r="EQM268" s="277"/>
      <c r="EQN268" s="277"/>
      <c r="EQO268" s="277"/>
      <c r="EQP268" s="277"/>
      <c r="EQQ268" s="277"/>
      <c r="EQR268" s="277"/>
      <c r="EQS268" s="277"/>
      <c r="EQT268" s="402"/>
      <c r="EQU268" s="404"/>
      <c r="EQV268" s="49"/>
      <c r="EQW268" s="49"/>
      <c r="EQX268" s="49"/>
      <c r="EQY268" s="99"/>
      <c r="EQZ268" s="98"/>
      <c r="ERA268" s="49"/>
      <c r="ERB268" s="405"/>
      <c r="ERC268" s="405"/>
      <c r="ERD268" s="277"/>
      <c r="ERE268" s="277"/>
      <c r="ERF268" s="277"/>
      <c r="ERG268" s="277"/>
      <c r="ERH268" s="277"/>
      <c r="ERI268" s="277"/>
      <c r="ERJ268" s="277"/>
      <c r="ERK268" s="277"/>
      <c r="ERL268" s="402"/>
      <c r="ERM268" s="404"/>
      <c r="ERN268" s="49"/>
      <c r="ERO268" s="49"/>
      <c r="ERP268" s="49"/>
      <c r="ERQ268" s="99"/>
      <c r="ERR268" s="98"/>
      <c r="ERS268" s="49"/>
      <c r="ERT268" s="405"/>
      <c r="ERU268" s="405"/>
      <c r="ERV268" s="277"/>
      <c r="ERW268" s="277"/>
      <c r="ERX268" s="277"/>
      <c r="ERY268" s="277"/>
      <c r="ERZ268" s="277"/>
      <c r="ESA268" s="277"/>
      <c r="ESB268" s="277"/>
      <c r="ESC268" s="277"/>
      <c r="ESD268" s="402"/>
      <c r="ESE268" s="404"/>
      <c r="ESF268" s="49"/>
      <c r="ESG268" s="49"/>
      <c r="ESH268" s="49"/>
      <c r="ESI268" s="99"/>
      <c r="ESJ268" s="98"/>
      <c r="ESK268" s="49"/>
      <c r="ESL268" s="405"/>
      <c r="ESM268" s="405"/>
      <c r="ESN268" s="277"/>
      <c r="ESO268" s="277"/>
      <c r="ESP268" s="277"/>
      <c r="ESQ268" s="277"/>
      <c r="ESR268" s="277"/>
      <c r="ESS268" s="277"/>
      <c r="EST268" s="277"/>
      <c r="ESU268" s="277"/>
      <c r="ESV268" s="402"/>
      <c r="ESW268" s="404"/>
      <c r="ESX268" s="49"/>
      <c r="ESY268" s="49"/>
      <c r="ESZ268" s="49"/>
      <c r="ETA268" s="99"/>
      <c r="ETB268" s="98"/>
      <c r="ETC268" s="49"/>
      <c r="ETD268" s="405"/>
      <c r="ETE268" s="405"/>
      <c r="ETF268" s="277"/>
      <c r="ETG268" s="277"/>
      <c r="ETH268" s="277"/>
      <c r="ETI268" s="277"/>
      <c r="ETJ268" s="277"/>
      <c r="ETK268" s="277"/>
      <c r="ETL268" s="277"/>
      <c r="ETM268" s="277"/>
      <c r="ETN268" s="402"/>
      <c r="ETO268" s="404"/>
      <c r="ETP268" s="49"/>
      <c r="ETQ268" s="49"/>
      <c r="ETR268" s="49"/>
      <c r="ETS268" s="99"/>
      <c r="ETT268" s="98"/>
      <c r="ETU268" s="49"/>
      <c r="ETV268" s="405"/>
      <c r="ETW268" s="405"/>
      <c r="ETX268" s="277"/>
      <c r="ETY268" s="277"/>
      <c r="ETZ268" s="277"/>
      <c r="EUA268" s="277"/>
      <c r="EUB268" s="277"/>
      <c r="EUC268" s="277"/>
      <c r="EUD268" s="277"/>
      <c r="EUE268" s="277"/>
      <c r="EUF268" s="402"/>
      <c r="EUG268" s="404"/>
      <c r="EUH268" s="49"/>
      <c r="EUI268" s="49"/>
      <c r="EUJ268" s="49"/>
      <c r="EUK268" s="99"/>
      <c r="EUL268" s="98"/>
      <c r="EUM268" s="49"/>
      <c r="EUN268" s="405"/>
      <c r="EUO268" s="405"/>
      <c r="EUP268" s="277"/>
      <c r="EUQ268" s="277"/>
      <c r="EUR268" s="277"/>
      <c r="EUS268" s="277"/>
      <c r="EUT268" s="277"/>
      <c r="EUU268" s="277"/>
      <c r="EUV268" s="277"/>
      <c r="EUW268" s="277"/>
      <c r="EUX268" s="402"/>
      <c r="EUY268" s="404"/>
      <c r="EUZ268" s="49"/>
      <c r="EVA268" s="49"/>
      <c r="EVB268" s="49"/>
      <c r="EVC268" s="99"/>
      <c r="EVD268" s="98"/>
      <c r="EVE268" s="49"/>
      <c r="EVF268" s="405"/>
      <c r="EVG268" s="405"/>
      <c r="EVH268" s="277"/>
      <c r="EVI268" s="277"/>
      <c r="EVJ268" s="277"/>
      <c r="EVK268" s="277"/>
      <c r="EVL268" s="277"/>
      <c r="EVM268" s="277"/>
      <c r="EVN268" s="277"/>
      <c r="EVO268" s="277"/>
      <c r="EVP268" s="402"/>
      <c r="EVQ268" s="404"/>
      <c r="EVR268" s="49"/>
      <c r="EVS268" s="49"/>
      <c r="EVT268" s="49"/>
      <c r="EVU268" s="99"/>
      <c r="EVV268" s="98"/>
      <c r="EVW268" s="49"/>
      <c r="EVX268" s="405"/>
      <c r="EVY268" s="405"/>
      <c r="EVZ268" s="277"/>
      <c r="EWA268" s="277"/>
      <c r="EWB268" s="277"/>
      <c r="EWC268" s="277"/>
      <c r="EWD268" s="277"/>
      <c r="EWE268" s="277"/>
      <c r="EWF268" s="277"/>
      <c r="EWG268" s="277"/>
      <c r="EWH268" s="402"/>
      <c r="EWI268" s="404"/>
      <c r="EWJ268" s="49"/>
      <c r="EWK268" s="49"/>
      <c r="EWL268" s="49"/>
      <c r="EWM268" s="99"/>
      <c r="EWN268" s="98"/>
      <c r="EWO268" s="49"/>
      <c r="EWP268" s="405"/>
      <c r="EWQ268" s="405"/>
      <c r="EWR268" s="277"/>
      <c r="EWS268" s="277"/>
      <c r="EWT268" s="277"/>
      <c r="EWU268" s="277"/>
      <c r="EWV268" s="277"/>
      <c r="EWW268" s="277"/>
      <c r="EWX268" s="277"/>
      <c r="EWY268" s="277"/>
      <c r="EWZ268" s="402"/>
      <c r="EXA268" s="404"/>
      <c r="EXB268" s="49"/>
      <c r="EXC268" s="49"/>
      <c r="EXD268" s="49"/>
      <c r="EXE268" s="99"/>
      <c r="EXF268" s="98"/>
      <c r="EXG268" s="49"/>
      <c r="EXH268" s="405"/>
      <c r="EXI268" s="405"/>
      <c r="EXJ268" s="277"/>
      <c r="EXK268" s="277"/>
      <c r="EXL268" s="277"/>
      <c r="EXM268" s="277"/>
      <c r="EXN268" s="277"/>
      <c r="EXO268" s="277"/>
      <c r="EXP268" s="277"/>
      <c r="EXQ268" s="277"/>
      <c r="EXR268" s="402"/>
      <c r="EXS268" s="404"/>
      <c r="EXT268" s="49"/>
      <c r="EXU268" s="49"/>
      <c r="EXV268" s="49"/>
      <c r="EXW268" s="99"/>
      <c r="EXX268" s="98"/>
      <c r="EXY268" s="49"/>
      <c r="EXZ268" s="405"/>
      <c r="EYA268" s="405"/>
      <c r="EYB268" s="277"/>
      <c r="EYC268" s="277"/>
      <c r="EYD268" s="277"/>
      <c r="EYE268" s="277"/>
      <c r="EYF268" s="277"/>
      <c r="EYG268" s="277"/>
      <c r="EYH268" s="277"/>
      <c r="EYI268" s="277"/>
      <c r="EYJ268" s="402"/>
      <c r="EYK268" s="404"/>
      <c r="EYL268" s="49"/>
      <c r="EYM268" s="49"/>
      <c r="EYN268" s="49"/>
      <c r="EYO268" s="99"/>
      <c r="EYP268" s="98"/>
      <c r="EYQ268" s="49"/>
      <c r="EYR268" s="405"/>
      <c r="EYS268" s="405"/>
      <c r="EYT268" s="277"/>
      <c r="EYU268" s="277"/>
      <c r="EYV268" s="277"/>
      <c r="EYW268" s="277"/>
      <c r="EYX268" s="277"/>
      <c r="EYY268" s="277"/>
      <c r="EYZ268" s="277"/>
      <c r="EZA268" s="277"/>
      <c r="EZB268" s="402"/>
      <c r="EZC268" s="404"/>
      <c r="EZD268" s="49"/>
      <c r="EZE268" s="49"/>
      <c r="EZF268" s="49"/>
      <c r="EZG268" s="99"/>
      <c r="EZH268" s="98"/>
      <c r="EZI268" s="49"/>
      <c r="EZJ268" s="405"/>
      <c r="EZK268" s="405"/>
      <c r="EZL268" s="277"/>
      <c r="EZM268" s="277"/>
      <c r="EZN268" s="277"/>
      <c r="EZO268" s="277"/>
      <c r="EZP268" s="277"/>
      <c r="EZQ268" s="277"/>
      <c r="EZR268" s="277"/>
      <c r="EZS268" s="277"/>
      <c r="EZT268" s="402"/>
      <c r="EZU268" s="404"/>
      <c r="EZV268" s="49"/>
      <c r="EZW268" s="49"/>
      <c r="EZX268" s="49"/>
      <c r="EZY268" s="99"/>
      <c r="EZZ268" s="98"/>
      <c r="FAA268" s="49"/>
      <c r="FAB268" s="405"/>
      <c r="FAC268" s="405"/>
      <c r="FAD268" s="277"/>
      <c r="FAE268" s="277"/>
      <c r="FAF268" s="277"/>
      <c r="FAG268" s="277"/>
      <c r="FAH268" s="277"/>
      <c r="FAI268" s="277"/>
      <c r="FAJ268" s="277"/>
      <c r="FAK268" s="277"/>
      <c r="FAL268" s="402"/>
      <c r="FAM268" s="404"/>
      <c r="FAN268" s="49"/>
      <c r="FAO268" s="49"/>
      <c r="FAP268" s="49"/>
      <c r="FAQ268" s="99"/>
      <c r="FAR268" s="98"/>
      <c r="FAS268" s="49"/>
      <c r="FAT268" s="405"/>
      <c r="FAU268" s="405"/>
      <c r="FAV268" s="277"/>
      <c r="FAW268" s="277"/>
      <c r="FAX268" s="277"/>
      <c r="FAY268" s="277"/>
      <c r="FAZ268" s="277"/>
      <c r="FBA268" s="277"/>
      <c r="FBB268" s="277"/>
      <c r="FBC268" s="277"/>
      <c r="FBD268" s="402"/>
      <c r="FBE268" s="404"/>
      <c r="FBF268" s="49"/>
      <c r="FBG268" s="49"/>
      <c r="FBH268" s="49"/>
      <c r="FBI268" s="99"/>
      <c r="FBJ268" s="98"/>
      <c r="FBK268" s="49"/>
      <c r="FBL268" s="405"/>
      <c r="FBM268" s="405"/>
      <c r="FBN268" s="277"/>
      <c r="FBO268" s="277"/>
      <c r="FBP268" s="277"/>
      <c r="FBQ268" s="277"/>
      <c r="FBR268" s="277"/>
      <c r="FBS268" s="277"/>
      <c r="FBT268" s="277"/>
      <c r="FBU268" s="277"/>
      <c r="FBV268" s="402"/>
      <c r="FBW268" s="404"/>
      <c r="FBX268" s="49"/>
      <c r="FBY268" s="49"/>
      <c r="FBZ268" s="49"/>
      <c r="FCA268" s="99"/>
      <c r="FCB268" s="98"/>
      <c r="FCC268" s="49"/>
      <c r="FCD268" s="405"/>
      <c r="FCE268" s="405"/>
      <c r="FCF268" s="277"/>
      <c r="FCG268" s="277"/>
      <c r="FCH268" s="277"/>
      <c r="FCI268" s="277"/>
      <c r="FCJ268" s="277"/>
      <c r="FCK268" s="277"/>
      <c r="FCL268" s="277"/>
      <c r="FCM268" s="277"/>
      <c r="FCN268" s="402"/>
      <c r="FCO268" s="404"/>
      <c r="FCP268" s="49"/>
      <c r="FCQ268" s="49"/>
      <c r="FCR268" s="49"/>
      <c r="FCS268" s="99"/>
      <c r="FCT268" s="98"/>
      <c r="FCU268" s="49"/>
      <c r="FCV268" s="405"/>
      <c r="FCW268" s="405"/>
      <c r="FCX268" s="277"/>
      <c r="FCY268" s="277"/>
      <c r="FCZ268" s="277"/>
      <c r="FDA268" s="277"/>
      <c r="FDB268" s="277"/>
      <c r="FDC268" s="277"/>
      <c r="FDD268" s="277"/>
      <c r="FDE268" s="277"/>
      <c r="FDF268" s="402"/>
      <c r="FDG268" s="404"/>
      <c r="FDH268" s="49"/>
      <c r="FDI268" s="49"/>
      <c r="FDJ268" s="49"/>
      <c r="FDK268" s="99"/>
      <c r="FDL268" s="98"/>
      <c r="FDM268" s="49"/>
      <c r="FDN268" s="405"/>
      <c r="FDO268" s="405"/>
      <c r="FDP268" s="277"/>
      <c r="FDQ268" s="277"/>
      <c r="FDR268" s="277"/>
      <c r="FDS268" s="277"/>
      <c r="FDT268" s="277"/>
      <c r="FDU268" s="277"/>
      <c r="FDV268" s="277"/>
      <c r="FDW268" s="277"/>
      <c r="FDX268" s="402"/>
      <c r="FDY268" s="404"/>
      <c r="FDZ268" s="49"/>
      <c r="FEA268" s="49"/>
      <c r="FEB268" s="49"/>
      <c r="FEC268" s="99"/>
      <c r="FED268" s="98"/>
      <c r="FEE268" s="49"/>
      <c r="FEF268" s="405"/>
      <c r="FEG268" s="405"/>
      <c r="FEH268" s="277"/>
      <c r="FEI268" s="277"/>
      <c r="FEJ268" s="277"/>
      <c r="FEK268" s="277"/>
      <c r="FEL268" s="277"/>
      <c r="FEM268" s="277"/>
      <c r="FEN268" s="277"/>
      <c r="FEO268" s="277"/>
      <c r="FEP268" s="402"/>
      <c r="FEQ268" s="404"/>
      <c r="FER268" s="49"/>
      <c r="FES268" s="49"/>
      <c r="FET268" s="49"/>
      <c r="FEU268" s="99"/>
      <c r="FEV268" s="98"/>
      <c r="FEW268" s="49"/>
      <c r="FEX268" s="405"/>
      <c r="FEY268" s="405"/>
      <c r="FEZ268" s="277"/>
      <c r="FFA268" s="277"/>
      <c r="FFB268" s="277"/>
      <c r="FFC268" s="277"/>
      <c r="FFD268" s="277"/>
      <c r="FFE268" s="277"/>
      <c r="FFF268" s="277"/>
      <c r="FFG268" s="277"/>
      <c r="FFH268" s="402"/>
      <c r="FFI268" s="404"/>
      <c r="FFJ268" s="49"/>
      <c r="FFK268" s="49"/>
      <c r="FFL268" s="49"/>
      <c r="FFM268" s="99"/>
      <c r="FFN268" s="98"/>
      <c r="FFO268" s="49"/>
      <c r="FFP268" s="405"/>
      <c r="FFQ268" s="405"/>
      <c r="FFR268" s="277"/>
      <c r="FFS268" s="277"/>
      <c r="FFT268" s="277"/>
      <c r="FFU268" s="277"/>
      <c r="FFV268" s="277"/>
      <c r="FFW268" s="277"/>
      <c r="FFX268" s="277"/>
      <c r="FFY268" s="277"/>
      <c r="FFZ268" s="402"/>
      <c r="FGA268" s="404"/>
      <c r="FGB268" s="49"/>
      <c r="FGC268" s="49"/>
      <c r="FGD268" s="49"/>
      <c r="FGE268" s="99"/>
      <c r="FGF268" s="98"/>
      <c r="FGG268" s="49"/>
      <c r="FGH268" s="405"/>
      <c r="FGI268" s="405"/>
      <c r="FGJ268" s="277"/>
      <c r="FGK268" s="277"/>
      <c r="FGL268" s="277"/>
      <c r="FGM268" s="277"/>
      <c r="FGN268" s="277"/>
      <c r="FGO268" s="277"/>
      <c r="FGP268" s="277"/>
      <c r="FGQ268" s="277"/>
      <c r="FGR268" s="402"/>
      <c r="FGS268" s="404"/>
      <c r="FGT268" s="49"/>
      <c r="FGU268" s="49"/>
      <c r="FGV268" s="49"/>
      <c r="FGW268" s="99"/>
      <c r="FGX268" s="98"/>
      <c r="FGY268" s="49"/>
      <c r="FGZ268" s="405"/>
      <c r="FHA268" s="405"/>
      <c r="FHB268" s="277"/>
      <c r="FHC268" s="277"/>
      <c r="FHD268" s="277"/>
      <c r="FHE268" s="277"/>
      <c r="FHF268" s="277"/>
      <c r="FHG268" s="277"/>
      <c r="FHH268" s="277"/>
      <c r="FHI268" s="277"/>
      <c r="FHJ268" s="402"/>
      <c r="FHK268" s="404"/>
      <c r="FHL268" s="49"/>
      <c r="FHM268" s="49"/>
      <c r="FHN268" s="49"/>
      <c r="FHO268" s="99"/>
      <c r="FHP268" s="98"/>
      <c r="FHQ268" s="49"/>
      <c r="FHR268" s="405"/>
      <c r="FHS268" s="405"/>
      <c r="FHT268" s="277"/>
      <c r="FHU268" s="277"/>
      <c r="FHV268" s="277"/>
      <c r="FHW268" s="277"/>
      <c r="FHX268" s="277"/>
      <c r="FHY268" s="277"/>
      <c r="FHZ268" s="277"/>
      <c r="FIA268" s="277"/>
      <c r="FIB268" s="402"/>
      <c r="FIC268" s="404"/>
      <c r="FID268" s="49"/>
      <c r="FIE268" s="49"/>
      <c r="FIF268" s="49"/>
      <c r="FIG268" s="99"/>
      <c r="FIH268" s="98"/>
      <c r="FII268" s="49"/>
      <c r="FIJ268" s="405"/>
      <c r="FIK268" s="405"/>
      <c r="FIL268" s="277"/>
      <c r="FIM268" s="277"/>
      <c r="FIN268" s="277"/>
      <c r="FIO268" s="277"/>
      <c r="FIP268" s="277"/>
      <c r="FIQ268" s="277"/>
      <c r="FIR268" s="277"/>
      <c r="FIS268" s="277"/>
      <c r="FIT268" s="402"/>
      <c r="FIU268" s="404"/>
      <c r="FIV268" s="49"/>
      <c r="FIW268" s="49"/>
      <c r="FIX268" s="49"/>
      <c r="FIY268" s="99"/>
      <c r="FIZ268" s="98"/>
      <c r="FJA268" s="49"/>
      <c r="FJB268" s="405"/>
      <c r="FJC268" s="405"/>
      <c r="FJD268" s="277"/>
      <c r="FJE268" s="277"/>
      <c r="FJF268" s="277"/>
      <c r="FJG268" s="277"/>
      <c r="FJH268" s="277"/>
      <c r="FJI268" s="277"/>
      <c r="FJJ268" s="277"/>
      <c r="FJK268" s="277"/>
      <c r="FJL268" s="402"/>
      <c r="FJM268" s="404"/>
      <c r="FJN268" s="49"/>
      <c r="FJO268" s="49"/>
      <c r="FJP268" s="49"/>
      <c r="FJQ268" s="99"/>
      <c r="FJR268" s="98"/>
      <c r="FJS268" s="49"/>
      <c r="FJT268" s="405"/>
      <c r="FJU268" s="405"/>
      <c r="FJV268" s="277"/>
      <c r="FJW268" s="277"/>
      <c r="FJX268" s="277"/>
      <c r="FJY268" s="277"/>
      <c r="FJZ268" s="277"/>
      <c r="FKA268" s="277"/>
      <c r="FKB268" s="277"/>
      <c r="FKC268" s="277"/>
      <c r="FKD268" s="402"/>
      <c r="FKE268" s="404"/>
      <c r="FKF268" s="49"/>
      <c r="FKG268" s="49"/>
      <c r="FKH268" s="49"/>
      <c r="FKI268" s="99"/>
      <c r="FKJ268" s="98"/>
      <c r="FKK268" s="49"/>
      <c r="FKL268" s="405"/>
      <c r="FKM268" s="405"/>
      <c r="FKN268" s="277"/>
      <c r="FKO268" s="277"/>
      <c r="FKP268" s="277"/>
      <c r="FKQ268" s="277"/>
      <c r="FKR268" s="277"/>
      <c r="FKS268" s="277"/>
      <c r="FKT268" s="277"/>
      <c r="FKU268" s="277"/>
      <c r="FKV268" s="402"/>
      <c r="FKW268" s="404"/>
      <c r="FKX268" s="49"/>
      <c r="FKY268" s="49"/>
      <c r="FKZ268" s="49"/>
      <c r="FLA268" s="99"/>
      <c r="FLB268" s="98"/>
      <c r="FLC268" s="49"/>
      <c r="FLD268" s="405"/>
      <c r="FLE268" s="405"/>
      <c r="FLF268" s="277"/>
      <c r="FLG268" s="277"/>
      <c r="FLH268" s="277"/>
      <c r="FLI268" s="277"/>
      <c r="FLJ268" s="277"/>
      <c r="FLK268" s="277"/>
      <c r="FLL268" s="277"/>
      <c r="FLM268" s="277"/>
      <c r="FLN268" s="402"/>
      <c r="FLO268" s="404"/>
      <c r="FLP268" s="49"/>
      <c r="FLQ268" s="49"/>
      <c r="FLR268" s="49"/>
      <c r="FLS268" s="99"/>
      <c r="FLT268" s="98"/>
      <c r="FLU268" s="49"/>
      <c r="FLV268" s="405"/>
      <c r="FLW268" s="405"/>
      <c r="FLX268" s="277"/>
      <c r="FLY268" s="277"/>
      <c r="FLZ268" s="277"/>
      <c r="FMA268" s="277"/>
      <c r="FMB268" s="277"/>
      <c r="FMC268" s="277"/>
      <c r="FMD268" s="277"/>
      <c r="FME268" s="277"/>
      <c r="FMF268" s="402"/>
      <c r="FMG268" s="404"/>
      <c r="FMH268" s="49"/>
      <c r="FMI268" s="49"/>
      <c r="FMJ268" s="49"/>
      <c r="FMK268" s="99"/>
      <c r="FML268" s="98"/>
      <c r="FMM268" s="49"/>
      <c r="FMN268" s="405"/>
      <c r="FMO268" s="405"/>
      <c r="FMP268" s="277"/>
      <c r="FMQ268" s="277"/>
      <c r="FMR268" s="277"/>
      <c r="FMS268" s="277"/>
      <c r="FMT268" s="277"/>
      <c r="FMU268" s="277"/>
      <c r="FMV268" s="277"/>
      <c r="FMW268" s="277"/>
      <c r="FMX268" s="402"/>
      <c r="FMY268" s="404"/>
      <c r="FMZ268" s="49"/>
      <c r="FNA268" s="49"/>
      <c r="FNB268" s="49"/>
      <c r="FNC268" s="99"/>
      <c r="FND268" s="98"/>
      <c r="FNE268" s="49"/>
      <c r="FNF268" s="405"/>
      <c r="FNG268" s="405"/>
      <c r="FNH268" s="277"/>
      <c r="FNI268" s="277"/>
      <c r="FNJ268" s="277"/>
      <c r="FNK268" s="277"/>
      <c r="FNL268" s="277"/>
      <c r="FNM268" s="277"/>
      <c r="FNN268" s="277"/>
      <c r="FNO268" s="277"/>
      <c r="FNP268" s="402"/>
      <c r="FNQ268" s="404"/>
      <c r="FNR268" s="49"/>
      <c r="FNS268" s="49"/>
      <c r="FNT268" s="49"/>
      <c r="FNU268" s="99"/>
      <c r="FNV268" s="98"/>
      <c r="FNW268" s="49"/>
      <c r="FNX268" s="405"/>
      <c r="FNY268" s="405"/>
      <c r="FNZ268" s="277"/>
      <c r="FOA268" s="277"/>
      <c r="FOB268" s="277"/>
      <c r="FOC268" s="277"/>
      <c r="FOD268" s="277"/>
      <c r="FOE268" s="277"/>
      <c r="FOF268" s="277"/>
      <c r="FOG268" s="277"/>
      <c r="FOH268" s="402"/>
      <c r="FOI268" s="404"/>
      <c r="FOJ268" s="49"/>
      <c r="FOK268" s="49"/>
      <c r="FOL268" s="49"/>
      <c r="FOM268" s="99"/>
      <c r="FON268" s="98"/>
      <c r="FOO268" s="49"/>
      <c r="FOP268" s="405"/>
      <c r="FOQ268" s="405"/>
      <c r="FOR268" s="277"/>
      <c r="FOS268" s="277"/>
      <c r="FOT268" s="277"/>
      <c r="FOU268" s="277"/>
      <c r="FOV268" s="277"/>
      <c r="FOW268" s="277"/>
      <c r="FOX268" s="277"/>
      <c r="FOY268" s="277"/>
      <c r="FOZ268" s="402"/>
      <c r="FPA268" s="404"/>
      <c r="FPB268" s="49"/>
      <c r="FPC268" s="49"/>
      <c r="FPD268" s="49"/>
      <c r="FPE268" s="99"/>
      <c r="FPF268" s="98"/>
      <c r="FPG268" s="49"/>
      <c r="FPH268" s="405"/>
      <c r="FPI268" s="405"/>
      <c r="FPJ268" s="277"/>
      <c r="FPK268" s="277"/>
      <c r="FPL268" s="277"/>
      <c r="FPM268" s="277"/>
      <c r="FPN268" s="277"/>
      <c r="FPO268" s="277"/>
      <c r="FPP268" s="277"/>
      <c r="FPQ268" s="277"/>
      <c r="FPR268" s="402"/>
      <c r="FPS268" s="404"/>
      <c r="FPT268" s="49"/>
      <c r="FPU268" s="49"/>
      <c r="FPV268" s="49"/>
      <c r="FPW268" s="99"/>
      <c r="FPX268" s="98"/>
      <c r="FPY268" s="49"/>
      <c r="FPZ268" s="405"/>
      <c r="FQA268" s="405"/>
      <c r="FQB268" s="277"/>
      <c r="FQC268" s="277"/>
      <c r="FQD268" s="277"/>
      <c r="FQE268" s="277"/>
      <c r="FQF268" s="277"/>
      <c r="FQG268" s="277"/>
      <c r="FQH268" s="277"/>
      <c r="FQI268" s="277"/>
      <c r="FQJ268" s="402"/>
      <c r="FQK268" s="404"/>
      <c r="FQL268" s="49"/>
      <c r="FQM268" s="49"/>
      <c r="FQN268" s="49"/>
      <c r="FQO268" s="99"/>
      <c r="FQP268" s="98"/>
      <c r="FQQ268" s="49"/>
      <c r="FQR268" s="405"/>
      <c r="FQS268" s="405"/>
      <c r="FQT268" s="277"/>
      <c r="FQU268" s="277"/>
      <c r="FQV268" s="277"/>
      <c r="FQW268" s="277"/>
      <c r="FQX268" s="277"/>
      <c r="FQY268" s="277"/>
      <c r="FQZ268" s="277"/>
      <c r="FRA268" s="277"/>
      <c r="FRB268" s="402"/>
      <c r="FRC268" s="404"/>
      <c r="FRD268" s="49"/>
      <c r="FRE268" s="49"/>
      <c r="FRF268" s="49"/>
      <c r="FRG268" s="99"/>
      <c r="FRH268" s="98"/>
      <c r="FRI268" s="49"/>
      <c r="FRJ268" s="405"/>
      <c r="FRK268" s="405"/>
      <c r="FRL268" s="277"/>
      <c r="FRM268" s="277"/>
      <c r="FRN268" s="277"/>
      <c r="FRO268" s="277"/>
      <c r="FRP268" s="277"/>
      <c r="FRQ268" s="277"/>
      <c r="FRR268" s="277"/>
      <c r="FRS268" s="277"/>
      <c r="FRT268" s="402"/>
      <c r="FRU268" s="404"/>
      <c r="FRV268" s="49"/>
      <c r="FRW268" s="49"/>
      <c r="FRX268" s="49"/>
      <c r="FRY268" s="99"/>
      <c r="FRZ268" s="98"/>
      <c r="FSA268" s="49"/>
      <c r="FSB268" s="405"/>
      <c r="FSC268" s="405"/>
      <c r="FSD268" s="277"/>
      <c r="FSE268" s="277"/>
      <c r="FSF268" s="277"/>
      <c r="FSG268" s="277"/>
      <c r="FSH268" s="277"/>
      <c r="FSI268" s="277"/>
      <c r="FSJ268" s="277"/>
      <c r="FSK268" s="277"/>
      <c r="FSL268" s="402"/>
      <c r="FSM268" s="404"/>
      <c r="FSN268" s="49"/>
      <c r="FSO268" s="49"/>
      <c r="FSP268" s="49"/>
      <c r="FSQ268" s="99"/>
      <c r="FSR268" s="98"/>
      <c r="FSS268" s="49"/>
      <c r="FST268" s="405"/>
      <c r="FSU268" s="405"/>
      <c r="FSV268" s="277"/>
      <c r="FSW268" s="277"/>
      <c r="FSX268" s="277"/>
      <c r="FSY268" s="277"/>
      <c r="FSZ268" s="277"/>
      <c r="FTA268" s="277"/>
      <c r="FTB268" s="277"/>
      <c r="FTC268" s="277"/>
      <c r="FTD268" s="402"/>
      <c r="FTE268" s="404"/>
      <c r="FTF268" s="49"/>
      <c r="FTG268" s="49"/>
      <c r="FTH268" s="49"/>
      <c r="FTI268" s="99"/>
      <c r="FTJ268" s="98"/>
      <c r="FTK268" s="49"/>
      <c r="FTL268" s="405"/>
      <c r="FTM268" s="405"/>
      <c r="FTN268" s="277"/>
      <c r="FTO268" s="277"/>
      <c r="FTP268" s="277"/>
      <c r="FTQ268" s="277"/>
      <c r="FTR268" s="277"/>
      <c r="FTS268" s="277"/>
      <c r="FTT268" s="277"/>
      <c r="FTU268" s="277"/>
      <c r="FTV268" s="402"/>
      <c r="FTW268" s="404"/>
      <c r="FTX268" s="49"/>
      <c r="FTY268" s="49"/>
      <c r="FTZ268" s="49"/>
      <c r="FUA268" s="99"/>
      <c r="FUB268" s="98"/>
      <c r="FUC268" s="49"/>
      <c r="FUD268" s="405"/>
      <c r="FUE268" s="405"/>
      <c r="FUF268" s="277"/>
      <c r="FUG268" s="277"/>
      <c r="FUH268" s="277"/>
      <c r="FUI268" s="277"/>
      <c r="FUJ268" s="277"/>
      <c r="FUK268" s="277"/>
      <c r="FUL268" s="277"/>
      <c r="FUM268" s="277"/>
      <c r="FUN268" s="402"/>
      <c r="FUO268" s="404"/>
      <c r="FUP268" s="49"/>
      <c r="FUQ268" s="49"/>
      <c r="FUR268" s="49"/>
      <c r="FUS268" s="99"/>
      <c r="FUT268" s="98"/>
      <c r="FUU268" s="49"/>
      <c r="FUV268" s="405"/>
      <c r="FUW268" s="405"/>
      <c r="FUX268" s="277"/>
      <c r="FUY268" s="277"/>
      <c r="FUZ268" s="277"/>
      <c r="FVA268" s="277"/>
      <c r="FVB268" s="277"/>
      <c r="FVC268" s="277"/>
      <c r="FVD268" s="277"/>
      <c r="FVE268" s="277"/>
      <c r="FVF268" s="402"/>
      <c r="FVG268" s="404"/>
      <c r="FVH268" s="49"/>
      <c r="FVI268" s="49"/>
      <c r="FVJ268" s="49"/>
      <c r="FVK268" s="99"/>
      <c r="FVL268" s="98"/>
      <c r="FVM268" s="49"/>
      <c r="FVN268" s="405"/>
      <c r="FVO268" s="405"/>
      <c r="FVP268" s="277"/>
      <c r="FVQ268" s="277"/>
      <c r="FVR268" s="277"/>
      <c r="FVS268" s="277"/>
      <c r="FVT268" s="277"/>
      <c r="FVU268" s="277"/>
      <c r="FVV268" s="277"/>
      <c r="FVW268" s="277"/>
      <c r="FVX268" s="402"/>
      <c r="FVY268" s="404"/>
      <c r="FVZ268" s="49"/>
      <c r="FWA268" s="49"/>
      <c r="FWB268" s="49"/>
      <c r="FWC268" s="99"/>
      <c r="FWD268" s="98"/>
      <c r="FWE268" s="49"/>
      <c r="FWF268" s="405"/>
      <c r="FWG268" s="405"/>
      <c r="FWH268" s="277"/>
      <c r="FWI268" s="277"/>
      <c r="FWJ268" s="277"/>
      <c r="FWK268" s="277"/>
      <c r="FWL268" s="277"/>
      <c r="FWM268" s="277"/>
      <c r="FWN268" s="277"/>
      <c r="FWO268" s="277"/>
      <c r="FWP268" s="402"/>
      <c r="FWQ268" s="404"/>
      <c r="FWR268" s="49"/>
      <c r="FWS268" s="49"/>
      <c r="FWT268" s="49"/>
      <c r="FWU268" s="99"/>
      <c r="FWV268" s="98"/>
      <c r="FWW268" s="49"/>
      <c r="FWX268" s="405"/>
      <c r="FWY268" s="405"/>
      <c r="FWZ268" s="277"/>
      <c r="FXA268" s="277"/>
      <c r="FXB268" s="277"/>
      <c r="FXC268" s="277"/>
      <c r="FXD268" s="277"/>
      <c r="FXE268" s="277"/>
      <c r="FXF268" s="277"/>
      <c r="FXG268" s="277"/>
      <c r="FXH268" s="402"/>
      <c r="FXI268" s="404"/>
      <c r="FXJ268" s="49"/>
      <c r="FXK268" s="49"/>
      <c r="FXL268" s="49"/>
      <c r="FXM268" s="99"/>
      <c r="FXN268" s="98"/>
      <c r="FXO268" s="49"/>
      <c r="FXP268" s="405"/>
      <c r="FXQ268" s="405"/>
      <c r="FXR268" s="277"/>
      <c r="FXS268" s="277"/>
      <c r="FXT268" s="277"/>
      <c r="FXU268" s="277"/>
      <c r="FXV268" s="277"/>
      <c r="FXW268" s="277"/>
      <c r="FXX268" s="277"/>
      <c r="FXY268" s="277"/>
      <c r="FXZ268" s="402"/>
      <c r="FYA268" s="404"/>
      <c r="FYB268" s="49"/>
      <c r="FYC268" s="49"/>
      <c r="FYD268" s="49"/>
      <c r="FYE268" s="99"/>
      <c r="FYF268" s="98"/>
      <c r="FYG268" s="49"/>
      <c r="FYH268" s="405"/>
      <c r="FYI268" s="405"/>
      <c r="FYJ268" s="277"/>
      <c r="FYK268" s="277"/>
      <c r="FYL268" s="277"/>
      <c r="FYM268" s="277"/>
      <c r="FYN268" s="277"/>
      <c r="FYO268" s="277"/>
      <c r="FYP268" s="277"/>
      <c r="FYQ268" s="277"/>
      <c r="FYR268" s="402"/>
      <c r="FYS268" s="404"/>
      <c r="FYT268" s="49"/>
      <c r="FYU268" s="49"/>
      <c r="FYV268" s="49"/>
      <c r="FYW268" s="99"/>
      <c r="FYX268" s="98"/>
      <c r="FYY268" s="49"/>
      <c r="FYZ268" s="405"/>
      <c r="FZA268" s="405"/>
      <c r="FZB268" s="277"/>
      <c r="FZC268" s="277"/>
      <c r="FZD268" s="277"/>
      <c r="FZE268" s="277"/>
      <c r="FZF268" s="277"/>
      <c r="FZG268" s="277"/>
      <c r="FZH268" s="277"/>
      <c r="FZI268" s="277"/>
      <c r="FZJ268" s="402"/>
      <c r="FZK268" s="404"/>
      <c r="FZL268" s="49"/>
      <c r="FZM268" s="49"/>
      <c r="FZN268" s="49"/>
      <c r="FZO268" s="99"/>
      <c r="FZP268" s="98"/>
      <c r="FZQ268" s="49"/>
      <c r="FZR268" s="405"/>
      <c r="FZS268" s="405"/>
      <c r="FZT268" s="277"/>
      <c r="FZU268" s="277"/>
      <c r="FZV268" s="277"/>
      <c r="FZW268" s="277"/>
      <c r="FZX268" s="277"/>
      <c r="FZY268" s="277"/>
      <c r="FZZ268" s="277"/>
      <c r="GAA268" s="277"/>
      <c r="GAB268" s="402"/>
      <c r="GAC268" s="404"/>
      <c r="GAD268" s="49"/>
      <c r="GAE268" s="49"/>
      <c r="GAF268" s="49"/>
      <c r="GAG268" s="99"/>
      <c r="GAH268" s="98"/>
      <c r="GAI268" s="49"/>
      <c r="GAJ268" s="405"/>
      <c r="GAK268" s="405"/>
      <c r="GAL268" s="277"/>
      <c r="GAM268" s="277"/>
      <c r="GAN268" s="277"/>
      <c r="GAO268" s="277"/>
      <c r="GAP268" s="277"/>
      <c r="GAQ268" s="277"/>
      <c r="GAR268" s="277"/>
      <c r="GAS268" s="277"/>
      <c r="GAT268" s="402"/>
      <c r="GAU268" s="404"/>
      <c r="GAV268" s="49"/>
      <c r="GAW268" s="49"/>
      <c r="GAX268" s="49"/>
      <c r="GAY268" s="99"/>
      <c r="GAZ268" s="98"/>
      <c r="GBA268" s="49"/>
      <c r="GBB268" s="405"/>
      <c r="GBC268" s="405"/>
      <c r="GBD268" s="277"/>
      <c r="GBE268" s="277"/>
      <c r="GBF268" s="277"/>
      <c r="GBG268" s="277"/>
      <c r="GBH268" s="277"/>
      <c r="GBI268" s="277"/>
      <c r="GBJ268" s="277"/>
      <c r="GBK268" s="277"/>
      <c r="GBL268" s="402"/>
      <c r="GBM268" s="404"/>
      <c r="GBN268" s="49"/>
      <c r="GBO268" s="49"/>
      <c r="GBP268" s="49"/>
      <c r="GBQ268" s="99"/>
      <c r="GBR268" s="98"/>
      <c r="GBS268" s="49"/>
      <c r="GBT268" s="405"/>
      <c r="GBU268" s="405"/>
      <c r="GBV268" s="277"/>
      <c r="GBW268" s="277"/>
      <c r="GBX268" s="277"/>
      <c r="GBY268" s="277"/>
      <c r="GBZ268" s="277"/>
      <c r="GCA268" s="277"/>
      <c r="GCB268" s="277"/>
      <c r="GCC268" s="277"/>
      <c r="GCD268" s="402"/>
      <c r="GCE268" s="404"/>
      <c r="GCF268" s="49"/>
      <c r="GCG268" s="49"/>
      <c r="GCH268" s="49"/>
      <c r="GCI268" s="99"/>
      <c r="GCJ268" s="98"/>
      <c r="GCK268" s="49"/>
      <c r="GCL268" s="405"/>
      <c r="GCM268" s="405"/>
      <c r="GCN268" s="277"/>
      <c r="GCO268" s="277"/>
      <c r="GCP268" s="277"/>
      <c r="GCQ268" s="277"/>
      <c r="GCR268" s="277"/>
      <c r="GCS268" s="277"/>
      <c r="GCT268" s="277"/>
      <c r="GCU268" s="277"/>
      <c r="GCV268" s="402"/>
      <c r="GCW268" s="404"/>
      <c r="GCX268" s="49"/>
      <c r="GCY268" s="49"/>
      <c r="GCZ268" s="49"/>
      <c r="GDA268" s="99"/>
      <c r="GDB268" s="98"/>
      <c r="GDC268" s="49"/>
      <c r="GDD268" s="405"/>
      <c r="GDE268" s="405"/>
      <c r="GDF268" s="277"/>
      <c r="GDG268" s="277"/>
      <c r="GDH268" s="277"/>
      <c r="GDI268" s="277"/>
      <c r="GDJ268" s="277"/>
      <c r="GDK268" s="277"/>
      <c r="GDL268" s="277"/>
      <c r="GDM268" s="277"/>
      <c r="GDN268" s="402"/>
      <c r="GDO268" s="404"/>
      <c r="GDP268" s="49"/>
      <c r="GDQ268" s="49"/>
      <c r="GDR268" s="49"/>
      <c r="GDS268" s="99"/>
      <c r="GDT268" s="98"/>
      <c r="GDU268" s="49"/>
      <c r="GDV268" s="405"/>
      <c r="GDW268" s="405"/>
      <c r="GDX268" s="277"/>
      <c r="GDY268" s="277"/>
      <c r="GDZ268" s="277"/>
      <c r="GEA268" s="277"/>
      <c r="GEB268" s="277"/>
      <c r="GEC268" s="277"/>
      <c r="GED268" s="277"/>
      <c r="GEE268" s="277"/>
      <c r="GEF268" s="402"/>
      <c r="GEG268" s="404"/>
      <c r="GEH268" s="49"/>
      <c r="GEI268" s="49"/>
      <c r="GEJ268" s="49"/>
      <c r="GEK268" s="99"/>
      <c r="GEL268" s="98"/>
      <c r="GEM268" s="49"/>
      <c r="GEN268" s="405"/>
      <c r="GEO268" s="405"/>
      <c r="GEP268" s="277"/>
      <c r="GEQ268" s="277"/>
      <c r="GER268" s="277"/>
      <c r="GES268" s="277"/>
      <c r="GET268" s="277"/>
      <c r="GEU268" s="277"/>
      <c r="GEV268" s="277"/>
      <c r="GEW268" s="277"/>
      <c r="GEX268" s="402"/>
      <c r="GEY268" s="404"/>
      <c r="GEZ268" s="49"/>
      <c r="GFA268" s="49"/>
      <c r="GFB268" s="49"/>
      <c r="GFC268" s="99"/>
      <c r="GFD268" s="98"/>
      <c r="GFE268" s="49"/>
      <c r="GFF268" s="405"/>
      <c r="GFG268" s="405"/>
      <c r="GFH268" s="277"/>
      <c r="GFI268" s="277"/>
      <c r="GFJ268" s="277"/>
      <c r="GFK268" s="277"/>
      <c r="GFL268" s="277"/>
      <c r="GFM268" s="277"/>
      <c r="GFN268" s="277"/>
      <c r="GFO268" s="277"/>
      <c r="GFP268" s="402"/>
      <c r="GFQ268" s="404"/>
      <c r="GFR268" s="49"/>
      <c r="GFS268" s="49"/>
      <c r="GFT268" s="49"/>
      <c r="GFU268" s="99"/>
      <c r="GFV268" s="98"/>
      <c r="GFW268" s="49"/>
      <c r="GFX268" s="405"/>
      <c r="GFY268" s="405"/>
      <c r="GFZ268" s="277"/>
      <c r="GGA268" s="277"/>
      <c r="GGB268" s="277"/>
      <c r="GGC268" s="277"/>
      <c r="GGD268" s="277"/>
      <c r="GGE268" s="277"/>
      <c r="GGF268" s="277"/>
      <c r="GGG268" s="277"/>
      <c r="GGH268" s="402"/>
      <c r="GGI268" s="404"/>
      <c r="GGJ268" s="49"/>
      <c r="GGK268" s="49"/>
      <c r="GGL268" s="49"/>
      <c r="GGM268" s="99"/>
      <c r="GGN268" s="98"/>
      <c r="GGO268" s="49"/>
      <c r="GGP268" s="405"/>
      <c r="GGQ268" s="405"/>
      <c r="GGR268" s="277"/>
      <c r="GGS268" s="277"/>
      <c r="GGT268" s="277"/>
      <c r="GGU268" s="277"/>
      <c r="GGV268" s="277"/>
      <c r="GGW268" s="277"/>
      <c r="GGX268" s="277"/>
      <c r="GGY268" s="277"/>
      <c r="GGZ268" s="402"/>
      <c r="GHA268" s="404"/>
      <c r="GHB268" s="49"/>
      <c r="GHC268" s="49"/>
      <c r="GHD268" s="49"/>
      <c r="GHE268" s="99"/>
      <c r="GHF268" s="98"/>
      <c r="GHG268" s="49"/>
      <c r="GHH268" s="405"/>
      <c r="GHI268" s="405"/>
      <c r="GHJ268" s="277"/>
      <c r="GHK268" s="277"/>
      <c r="GHL268" s="277"/>
      <c r="GHM268" s="277"/>
      <c r="GHN268" s="277"/>
      <c r="GHO268" s="277"/>
      <c r="GHP268" s="277"/>
      <c r="GHQ268" s="277"/>
      <c r="GHR268" s="402"/>
      <c r="GHS268" s="404"/>
      <c r="GHT268" s="49"/>
      <c r="GHU268" s="49"/>
      <c r="GHV268" s="49"/>
      <c r="GHW268" s="99"/>
      <c r="GHX268" s="98"/>
      <c r="GHY268" s="49"/>
      <c r="GHZ268" s="405"/>
      <c r="GIA268" s="405"/>
      <c r="GIB268" s="277"/>
      <c r="GIC268" s="277"/>
      <c r="GID268" s="277"/>
      <c r="GIE268" s="277"/>
      <c r="GIF268" s="277"/>
      <c r="GIG268" s="277"/>
      <c r="GIH268" s="277"/>
      <c r="GII268" s="277"/>
      <c r="GIJ268" s="402"/>
      <c r="GIK268" s="404"/>
      <c r="GIL268" s="49"/>
      <c r="GIM268" s="49"/>
      <c r="GIN268" s="49"/>
      <c r="GIO268" s="99"/>
      <c r="GIP268" s="98"/>
      <c r="GIQ268" s="49"/>
      <c r="GIR268" s="405"/>
      <c r="GIS268" s="405"/>
      <c r="GIT268" s="277"/>
      <c r="GIU268" s="277"/>
      <c r="GIV268" s="277"/>
      <c r="GIW268" s="277"/>
      <c r="GIX268" s="277"/>
      <c r="GIY268" s="277"/>
      <c r="GIZ268" s="277"/>
      <c r="GJA268" s="277"/>
      <c r="GJB268" s="402"/>
      <c r="GJC268" s="404"/>
      <c r="GJD268" s="49"/>
      <c r="GJE268" s="49"/>
      <c r="GJF268" s="49"/>
      <c r="GJG268" s="99"/>
      <c r="GJH268" s="98"/>
      <c r="GJI268" s="49"/>
      <c r="GJJ268" s="405"/>
      <c r="GJK268" s="405"/>
      <c r="GJL268" s="277"/>
      <c r="GJM268" s="277"/>
      <c r="GJN268" s="277"/>
      <c r="GJO268" s="277"/>
      <c r="GJP268" s="277"/>
      <c r="GJQ268" s="277"/>
      <c r="GJR268" s="277"/>
      <c r="GJS268" s="277"/>
      <c r="GJT268" s="402"/>
      <c r="GJU268" s="404"/>
      <c r="GJV268" s="49"/>
      <c r="GJW268" s="49"/>
      <c r="GJX268" s="49"/>
      <c r="GJY268" s="99"/>
      <c r="GJZ268" s="98"/>
      <c r="GKA268" s="49"/>
      <c r="GKB268" s="405"/>
      <c r="GKC268" s="405"/>
      <c r="GKD268" s="277"/>
      <c r="GKE268" s="277"/>
      <c r="GKF268" s="277"/>
      <c r="GKG268" s="277"/>
      <c r="GKH268" s="277"/>
      <c r="GKI268" s="277"/>
      <c r="GKJ268" s="277"/>
      <c r="GKK268" s="277"/>
      <c r="GKL268" s="402"/>
      <c r="GKM268" s="404"/>
      <c r="GKN268" s="49"/>
      <c r="GKO268" s="49"/>
      <c r="GKP268" s="49"/>
      <c r="GKQ268" s="99"/>
      <c r="GKR268" s="98"/>
      <c r="GKS268" s="49"/>
      <c r="GKT268" s="405"/>
      <c r="GKU268" s="405"/>
      <c r="GKV268" s="277"/>
      <c r="GKW268" s="277"/>
      <c r="GKX268" s="277"/>
      <c r="GKY268" s="277"/>
      <c r="GKZ268" s="277"/>
      <c r="GLA268" s="277"/>
      <c r="GLB268" s="277"/>
      <c r="GLC268" s="277"/>
      <c r="GLD268" s="402"/>
      <c r="GLE268" s="404"/>
      <c r="GLF268" s="49"/>
      <c r="GLG268" s="49"/>
      <c r="GLH268" s="49"/>
      <c r="GLI268" s="99"/>
      <c r="GLJ268" s="98"/>
      <c r="GLK268" s="49"/>
      <c r="GLL268" s="405"/>
      <c r="GLM268" s="405"/>
      <c r="GLN268" s="277"/>
      <c r="GLO268" s="277"/>
      <c r="GLP268" s="277"/>
      <c r="GLQ268" s="277"/>
      <c r="GLR268" s="277"/>
      <c r="GLS268" s="277"/>
      <c r="GLT268" s="277"/>
      <c r="GLU268" s="277"/>
      <c r="GLV268" s="402"/>
      <c r="GLW268" s="404"/>
      <c r="GLX268" s="49"/>
      <c r="GLY268" s="49"/>
      <c r="GLZ268" s="49"/>
      <c r="GMA268" s="99"/>
      <c r="GMB268" s="98"/>
      <c r="GMC268" s="49"/>
      <c r="GMD268" s="405"/>
      <c r="GME268" s="405"/>
      <c r="GMF268" s="277"/>
      <c r="GMG268" s="277"/>
      <c r="GMH268" s="277"/>
      <c r="GMI268" s="277"/>
      <c r="GMJ268" s="277"/>
      <c r="GMK268" s="277"/>
      <c r="GML268" s="277"/>
      <c r="GMM268" s="277"/>
      <c r="GMN268" s="402"/>
      <c r="GMO268" s="404"/>
      <c r="GMP268" s="49"/>
      <c r="GMQ268" s="49"/>
      <c r="GMR268" s="49"/>
      <c r="GMS268" s="99"/>
      <c r="GMT268" s="98"/>
      <c r="GMU268" s="49"/>
      <c r="GMV268" s="405"/>
      <c r="GMW268" s="405"/>
      <c r="GMX268" s="277"/>
      <c r="GMY268" s="277"/>
      <c r="GMZ268" s="277"/>
      <c r="GNA268" s="277"/>
      <c r="GNB268" s="277"/>
      <c r="GNC268" s="277"/>
      <c r="GND268" s="277"/>
      <c r="GNE268" s="277"/>
      <c r="GNF268" s="402"/>
      <c r="GNG268" s="404"/>
      <c r="GNH268" s="49"/>
      <c r="GNI268" s="49"/>
      <c r="GNJ268" s="49"/>
      <c r="GNK268" s="99"/>
      <c r="GNL268" s="98"/>
      <c r="GNM268" s="49"/>
      <c r="GNN268" s="405"/>
      <c r="GNO268" s="405"/>
      <c r="GNP268" s="277"/>
      <c r="GNQ268" s="277"/>
      <c r="GNR268" s="277"/>
      <c r="GNS268" s="277"/>
      <c r="GNT268" s="277"/>
      <c r="GNU268" s="277"/>
      <c r="GNV268" s="277"/>
      <c r="GNW268" s="277"/>
      <c r="GNX268" s="402"/>
      <c r="GNY268" s="404"/>
      <c r="GNZ268" s="49"/>
      <c r="GOA268" s="49"/>
      <c r="GOB268" s="49"/>
      <c r="GOC268" s="99"/>
      <c r="GOD268" s="98"/>
      <c r="GOE268" s="49"/>
      <c r="GOF268" s="405"/>
      <c r="GOG268" s="405"/>
      <c r="GOH268" s="277"/>
      <c r="GOI268" s="277"/>
      <c r="GOJ268" s="277"/>
      <c r="GOK268" s="277"/>
      <c r="GOL268" s="277"/>
      <c r="GOM268" s="277"/>
      <c r="GON268" s="277"/>
      <c r="GOO268" s="277"/>
      <c r="GOP268" s="402"/>
      <c r="GOQ268" s="404"/>
      <c r="GOR268" s="49"/>
      <c r="GOS268" s="49"/>
      <c r="GOT268" s="49"/>
      <c r="GOU268" s="99"/>
      <c r="GOV268" s="98"/>
      <c r="GOW268" s="49"/>
      <c r="GOX268" s="405"/>
      <c r="GOY268" s="405"/>
      <c r="GOZ268" s="277"/>
      <c r="GPA268" s="277"/>
      <c r="GPB268" s="277"/>
      <c r="GPC268" s="277"/>
      <c r="GPD268" s="277"/>
      <c r="GPE268" s="277"/>
      <c r="GPF268" s="277"/>
      <c r="GPG268" s="277"/>
      <c r="GPH268" s="402"/>
      <c r="GPI268" s="404"/>
      <c r="GPJ268" s="49"/>
      <c r="GPK268" s="49"/>
      <c r="GPL268" s="49"/>
      <c r="GPM268" s="99"/>
      <c r="GPN268" s="98"/>
      <c r="GPO268" s="49"/>
      <c r="GPP268" s="405"/>
      <c r="GPQ268" s="405"/>
      <c r="GPR268" s="277"/>
      <c r="GPS268" s="277"/>
      <c r="GPT268" s="277"/>
      <c r="GPU268" s="277"/>
      <c r="GPV268" s="277"/>
      <c r="GPW268" s="277"/>
      <c r="GPX268" s="277"/>
      <c r="GPY268" s="277"/>
      <c r="GPZ268" s="402"/>
      <c r="GQA268" s="404"/>
      <c r="GQB268" s="49"/>
      <c r="GQC268" s="49"/>
      <c r="GQD268" s="49"/>
      <c r="GQE268" s="99"/>
      <c r="GQF268" s="98"/>
      <c r="GQG268" s="49"/>
      <c r="GQH268" s="405"/>
      <c r="GQI268" s="405"/>
      <c r="GQJ268" s="277"/>
      <c r="GQK268" s="277"/>
      <c r="GQL268" s="277"/>
      <c r="GQM268" s="277"/>
      <c r="GQN268" s="277"/>
      <c r="GQO268" s="277"/>
      <c r="GQP268" s="277"/>
      <c r="GQQ268" s="277"/>
      <c r="GQR268" s="402"/>
      <c r="GQS268" s="404"/>
      <c r="GQT268" s="49"/>
      <c r="GQU268" s="49"/>
      <c r="GQV268" s="49"/>
      <c r="GQW268" s="99"/>
      <c r="GQX268" s="98"/>
      <c r="GQY268" s="49"/>
      <c r="GQZ268" s="405"/>
      <c r="GRA268" s="405"/>
      <c r="GRB268" s="277"/>
      <c r="GRC268" s="277"/>
      <c r="GRD268" s="277"/>
      <c r="GRE268" s="277"/>
      <c r="GRF268" s="277"/>
      <c r="GRG268" s="277"/>
      <c r="GRH268" s="277"/>
      <c r="GRI268" s="277"/>
      <c r="GRJ268" s="402"/>
      <c r="GRK268" s="404"/>
      <c r="GRL268" s="49"/>
      <c r="GRM268" s="49"/>
      <c r="GRN268" s="49"/>
      <c r="GRO268" s="99"/>
      <c r="GRP268" s="98"/>
      <c r="GRQ268" s="49"/>
      <c r="GRR268" s="405"/>
      <c r="GRS268" s="405"/>
      <c r="GRT268" s="277"/>
      <c r="GRU268" s="277"/>
      <c r="GRV268" s="277"/>
      <c r="GRW268" s="277"/>
      <c r="GRX268" s="277"/>
      <c r="GRY268" s="277"/>
      <c r="GRZ268" s="277"/>
      <c r="GSA268" s="277"/>
      <c r="GSB268" s="402"/>
      <c r="GSC268" s="404"/>
      <c r="GSD268" s="49"/>
      <c r="GSE268" s="49"/>
      <c r="GSF268" s="49"/>
      <c r="GSG268" s="99"/>
      <c r="GSH268" s="98"/>
      <c r="GSI268" s="49"/>
      <c r="GSJ268" s="405"/>
      <c r="GSK268" s="405"/>
      <c r="GSL268" s="277"/>
      <c r="GSM268" s="277"/>
      <c r="GSN268" s="277"/>
      <c r="GSO268" s="277"/>
      <c r="GSP268" s="277"/>
      <c r="GSQ268" s="277"/>
      <c r="GSR268" s="277"/>
      <c r="GSS268" s="277"/>
      <c r="GST268" s="402"/>
      <c r="GSU268" s="404"/>
      <c r="GSV268" s="49"/>
      <c r="GSW268" s="49"/>
      <c r="GSX268" s="49"/>
      <c r="GSY268" s="99"/>
      <c r="GSZ268" s="98"/>
      <c r="GTA268" s="49"/>
      <c r="GTB268" s="405"/>
      <c r="GTC268" s="405"/>
      <c r="GTD268" s="277"/>
      <c r="GTE268" s="277"/>
      <c r="GTF268" s="277"/>
      <c r="GTG268" s="277"/>
      <c r="GTH268" s="277"/>
      <c r="GTI268" s="277"/>
      <c r="GTJ268" s="277"/>
      <c r="GTK268" s="277"/>
      <c r="GTL268" s="402"/>
      <c r="GTM268" s="404"/>
      <c r="GTN268" s="49"/>
      <c r="GTO268" s="49"/>
      <c r="GTP268" s="49"/>
      <c r="GTQ268" s="99"/>
      <c r="GTR268" s="98"/>
      <c r="GTS268" s="49"/>
      <c r="GTT268" s="405"/>
      <c r="GTU268" s="405"/>
      <c r="GTV268" s="277"/>
      <c r="GTW268" s="277"/>
      <c r="GTX268" s="277"/>
      <c r="GTY268" s="277"/>
      <c r="GTZ268" s="277"/>
      <c r="GUA268" s="277"/>
      <c r="GUB268" s="277"/>
      <c r="GUC268" s="277"/>
      <c r="GUD268" s="402"/>
      <c r="GUE268" s="404"/>
      <c r="GUF268" s="49"/>
      <c r="GUG268" s="49"/>
      <c r="GUH268" s="49"/>
      <c r="GUI268" s="99"/>
      <c r="GUJ268" s="98"/>
      <c r="GUK268" s="49"/>
      <c r="GUL268" s="405"/>
      <c r="GUM268" s="405"/>
      <c r="GUN268" s="277"/>
      <c r="GUO268" s="277"/>
      <c r="GUP268" s="277"/>
      <c r="GUQ268" s="277"/>
      <c r="GUR268" s="277"/>
      <c r="GUS268" s="277"/>
      <c r="GUT268" s="277"/>
      <c r="GUU268" s="277"/>
      <c r="GUV268" s="402"/>
      <c r="GUW268" s="404"/>
      <c r="GUX268" s="49"/>
      <c r="GUY268" s="49"/>
      <c r="GUZ268" s="49"/>
      <c r="GVA268" s="99"/>
      <c r="GVB268" s="98"/>
      <c r="GVC268" s="49"/>
      <c r="GVD268" s="405"/>
      <c r="GVE268" s="405"/>
      <c r="GVF268" s="277"/>
      <c r="GVG268" s="277"/>
      <c r="GVH268" s="277"/>
      <c r="GVI268" s="277"/>
      <c r="GVJ268" s="277"/>
      <c r="GVK268" s="277"/>
      <c r="GVL268" s="277"/>
      <c r="GVM268" s="277"/>
      <c r="GVN268" s="402"/>
      <c r="GVO268" s="404"/>
      <c r="GVP268" s="49"/>
      <c r="GVQ268" s="49"/>
      <c r="GVR268" s="49"/>
      <c r="GVS268" s="99"/>
      <c r="GVT268" s="98"/>
      <c r="GVU268" s="49"/>
      <c r="GVV268" s="405"/>
      <c r="GVW268" s="405"/>
      <c r="GVX268" s="277"/>
      <c r="GVY268" s="277"/>
      <c r="GVZ268" s="277"/>
      <c r="GWA268" s="277"/>
      <c r="GWB268" s="277"/>
      <c r="GWC268" s="277"/>
      <c r="GWD268" s="277"/>
      <c r="GWE268" s="277"/>
      <c r="GWF268" s="402"/>
      <c r="GWG268" s="404"/>
      <c r="GWH268" s="49"/>
      <c r="GWI268" s="49"/>
      <c r="GWJ268" s="49"/>
      <c r="GWK268" s="99"/>
      <c r="GWL268" s="98"/>
      <c r="GWM268" s="49"/>
      <c r="GWN268" s="405"/>
      <c r="GWO268" s="405"/>
      <c r="GWP268" s="277"/>
      <c r="GWQ268" s="277"/>
      <c r="GWR268" s="277"/>
      <c r="GWS268" s="277"/>
      <c r="GWT268" s="277"/>
      <c r="GWU268" s="277"/>
      <c r="GWV268" s="277"/>
      <c r="GWW268" s="277"/>
      <c r="GWX268" s="402"/>
      <c r="GWY268" s="404"/>
      <c r="GWZ268" s="49"/>
      <c r="GXA268" s="49"/>
      <c r="GXB268" s="49"/>
      <c r="GXC268" s="99"/>
      <c r="GXD268" s="98"/>
      <c r="GXE268" s="49"/>
      <c r="GXF268" s="405"/>
      <c r="GXG268" s="405"/>
      <c r="GXH268" s="277"/>
      <c r="GXI268" s="277"/>
      <c r="GXJ268" s="277"/>
      <c r="GXK268" s="277"/>
      <c r="GXL268" s="277"/>
      <c r="GXM268" s="277"/>
      <c r="GXN268" s="277"/>
      <c r="GXO268" s="277"/>
      <c r="GXP268" s="402"/>
      <c r="GXQ268" s="404"/>
      <c r="GXR268" s="49"/>
      <c r="GXS268" s="49"/>
      <c r="GXT268" s="49"/>
      <c r="GXU268" s="99"/>
      <c r="GXV268" s="98"/>
      <c r="GXW268" s="49"/>
      <c r="GXX268" s="405"/>
      <c r="GXY268" s="405"/>
      <c r="GXZ268" s="277"/>
      <c r="GYA268" s="277"/>
      <c r="GYB268" s="277"/>
      <c r="GYC268" s="277"/>
      <c r="GYD268" s="277"/>
      <c r="GYE268" s="277"/>
      <c r="GYF268" s="277"/>
      <c r="GYG268" s="277"/>
      <c r="GYH268" s="402"/>
      <c r="GYI268" s="404"/>
      <c r="GYJ268" s="49"/>
      <c r="GYK268" s="49"/>
      <c r="GYL268" s="49"/>
      <c r="GYM268" s="99"/>
      <c r="GYN268" s="98"/>
      <c r="GYO268" s="49"/>
      <c r="GYP268" s="405"/>
      <c r="GYQ268" s="405"/>
      <c r="GYR268" s="277"/>
      <c r="GYS268" s="277"/>
      <c r="GYT268" s="277"/>
      <c r="GYU268" s="277"/>
      <c r="GYV268" s="277"/>
      <c r="GYW268" s="277"/>
      <c r="GYX268" s="277"/>
      <c r="GYY268" s="277"/>
      <c r="GYZ268" s="402"/>
      <c r="GZA268" s="404"/>
      <c r="GZB268" s="49"/>
      <c r="GZC268" s="49"/>
      <c r="GZD268" s="49"/>
      <c r="GZE268" s="99"/>
      <c r="GZF268" s="98"/>
      <c r="GZG268" s="49"/>
      <c r="GZH268" s="405"/>
      <c r="GZI268" s="405"/>
      <c r="GZJ268" s="277"/>
      <c r="GZK268" s="277"/>
      <c r="GZL268" s="277"/>
      <c r="GZM268" s="277"/>
      <c r="GZN268" s="277"/>
      <c r="GZO268" s="277"/>
      <c r="GZP268" s="277"/>
      <c r="GZQ268" s="277"/>
      <c r="GZR268" s="402"/>
      <c r="GZS268" s="404"/>
      <c r="GZT268" s="49"/>
      <c r="GZU268" s="49"/>
      <c r="GZV268" s="49"/>
      <c r="GZW268" s="99"/>
      <c r="GZX268" s="98"/>
      <c r="GZY268" s="49"/>
      <c r="GZZ268" s="405"/>
      <c r="HAA268" s="405"/>
      <c r="HAB268" s="277"/>
      <c r="HAC268" s="277"/>
      <c r="HAD268" s="277"/>
      <c r="HAE268" s="277"/>
      <c r="HAF268" s="277"/>
      <c r="HAG268" s="277"/>
      <c r="HAH268" s="277"/>
      <c r="HAI268" s="277"/>
      <c r="HAJ268" s="402"/>
      <c r="HAK268" s="404"/>
      <c r="HAL268" s="49"/>
      <c r="HAM268" s="49"/>
      <c r="HAN268" s="49"/>
      <c r="HAO268" s="99"/>
      <c r="HAP268" s="98"/>
      <c r="HAQ268" s="49"/>
      <c r="HAR268" s="405"/>
      <c r="HAS268" s="405"/>
      <c r="HAT268" s="277"/>
      <c r="HAU268" s="277"/>
      <c r="HAV268" s="277"/>
      <c r="HAW268" s="277"/>
      <c r="HAX268" s="277"/>
      <c r="HAY268" s="277"/>
      <c r="HAZ268" s="277"/>
      <c r="HBA268" s="277"/>
      <c r="HBB268" s="402"/>
      <c r="HBC268" s="404"/>
      <c r="HBD268" s="49"/>
      <c r="HBE268" s="49"/>
      <c r="HBF268" s="49"/>
      <c r="HBG268" s="99"/>
      <c r="HBH268" s="98"/>
      <c r="HBI268" s="49"/>
      <c r="HBJ268" s="405"/>
      <c r="HBK268" s="405"/>
      <c r="HBL268" s="277"/>
      <c r="HBM268" s="277"/>
      <c r="HBN268" s="277"/>
      <c r="HBO268" s="277"/>
      <c r="HBP268" s="277"/>
      <c r="HBQ268" s="277"/>
      <c r="HBR268" s="277"/>
      <c r="HBS268" s="277"/>
      <c r="HBT268" s="402"/>
      <c r="HBU268" s="404"/>
      <c r="HBV268" s="49"/>
      <c r="HBW268" s="49"/>
      <c r="HBX268" s="49"/>
      <c r="HBY268" s="99"/>
      <c r="HBZ268" s="98"/>
      <c r="HCA268" s="49"/>
      <c r="HCB268" s="405"/>
      <c r="HCC268" s="405"/>
      <c r="HCD268" s="277"/>
      <c r="HCE268" s="277"/>
      <c r="HCF268" s="277"/>
      <c r="HCG268" s="277"/>
      <c r="HCH268" s="277"/>
      <c r="HCI268" s="277"/>
      <c r="HCJ268" s="277"/>
      <c r="HCK268" s="277"/>
      <c r="HCL268" s="402"/>
      <c r="HCM268" s="404"/>
      <c r="HCN268" s="49"/>
      <c r="HCO268" s="49"/>
      <c r="HCP268" s="49"/>
      <c r="HCQ268" s="99"/>
      <c r="HCR268" s="98"/>
      <c r="HCS268" s="49"/>
      <c r="HCT268" s="405"/>
      <c r="HCU268" s="405"/>
      <c r="HCV268" s="277"/>
      <c r="HCW268" s="277"/>
      <c r="HCX268" s="277"/>
      <c r="HCY268" s="277"/>
      <c r="HCZ268" s="277"/>
      <c r="HDA268" s="277"/>
      <c r="HDB268" s="277"/>
      <c r="HDC268" s="277"/>
      <c r="HDD268" s="402"/>
      <c r="HDE268" s="404"/>
      <c r="HDF268" s="49"/>
      <c r="HDG268" s="49"/>
      <c r="HDH268" s="49"/>
      <c r="HDI268" s="99"/>
      <c r="HDJ268" s="98"/>
      <c r="HDK268" s="49"/>
      <c r="HDL268" s="405"/>
      <c r="HDM268" s="405"/>
      <c r="HDN268" s="277"/>
      <c r="HDO268" s="277"/>
      <c r="HDP268" s="277"/>
      <c r="HDQ268" s="277"/>
      <c r="HDR268" s="277"/>
      <c r="HDS268" s="277"/>
      <c r="HDT268" s="277"/>
      <c r="HDU268" s="277"/>
      <c r="HDV268" s="402"/>
      <c r="HDW268" s="404"/>
      <c r="HDX268" s="49"/>
      <c r="HDY268" s="49"/>
      <c r="HDZ268" s="49"/>
      <c r="HEA268" s="99"/>
      <c r="HEB268" s="98"/>
      <c r="HEC268" s="49"/>
      <c r="HED268" s="405"/>
      <c r="HEE268" s="405"/>
      <c r="HEF268" s="277"/>
      <c r="HEG268" s="277"/>
      <c r="HEH268" s="277"/>
      <c r="HEI268" s="277"/>
      <c r="HEJ268" s="277"/>
      <c r="HEK268" s="277"/>
      <c r="HEL268" s="277"/>
      <c r="HEM268" s="277"/>
      <c r="HEN268" s="402"/>
      <c r="HEO268" s="404"/>
      <c r="HEP268" s="49"/>
      <c r="HEQ268" s="49"/>
      <c r="HER268" s="49"/>
      <c r="HES268" s="99"/>
      <c r="HET268" s="98"/>
      <c r="HEU268" s="49"/>
      <c r="HEV268" s="405"/>
      <c r="HEW268" s="405"/>
      <c r="HEX268" s="277"/>
      <c r="HEY268" s="277"/>
      <c r="HEZ268" s="277"/>
      <c r="HFA268" s="277"/>
      <c r="HFB268" s="277"/>
      <c r="HFC268" s="277"/>
      <c r="HFD268" s="277"/>
      <c r="HFE268" s="277"/>
      <c r="HFF268" s="402"/>
      <c r="HFG268" s="404"/>
      <c r="HFH268" s="49"/>
      <c r="HFI268" s="49"/>
      <c r="HFJ268" s="49"/>
      <c r="HFK268" s="99"/>
      <c r="HFL268" s="98"/>
      <c r="HFM268" s="49"/>
      <c r="HFN268" s="405"/>
      <c r="HFO268" s="405"/>
      <c r="HFP268" s="277"/>
      <c r="HFQ268" s="277"/>
      <c r="HFR268" s="277"/>
      <c r="HFS268" s="277"/>
      <c r="HFT268" s="277"/>
      <c r="HFU268" s="277"/>
      <c r="HFV268" s="277"/>
      <c r="HFW268" s="277"/>
      <c r="HFX268" s="402"/>
      <c r="HFY268" s="404"/>
      <c r="HFZ268" s="49"/>
      <c r="HGA268" s="49"/>
      <c r="HGB268" s="49"/>
      <c r="HGC268" s="99"/>
      <c r="HGD268" s="98"/>
      <c r="HGE268" s="49"/>
      <c r="HGF268" s="405"/>
      <c r="HGG268" s="405"/>
      <c r="HGH268" s="277"/>
      <c r="HGI268" s="277"/>
      <c r="HGJ268" s="277"/>
      <c r="HGK268" s="277"/>
      <c r="HGL268" s="277"/>
      <c r="HGM268" s="277"/>
      <c r="HGN268" s="277"/>
      <c r="HGO268" s="277"/>
      <c r="HGP268" s="402"/>
      <c r="HGQ268" s="404"/>
      <c r="HGR268" s="49"/>
      <c r="HGS268" s="49"/>
      <c r="HGT268" s="49"/>
      <c r="HGU268" s="99"/>
      <c r="HGV268" s="98"/>
      <c r="HGW268" s="49"/>
      <c r="HGX268" s="405"/>
      <c r="HGY268" s="405"/>
      <c r="HGZ268" s="277"/>
      <c r="HHA268" s="277"/>
      <c r="HHB268" s="277"/>
      <c r="HHC268" s="277"/>
      <c r="HHD268" s="277"/>
      <c r="HHE268" s="277"/>
      <c r="HHF268" s="277"/>
      <c r="HHG268" s="277"/>
      <c r="HHH268" s="402"/>
      <c r="HHI268" s="404"/>
      <c r="HHJ268" s="49"/>
      <c r="HHK268" s="49"/>
      <c r="HHL268" s="49"/>
      <c r="HHM268" s="99"/>
      <c r="HHN268" s="98"/>
      <c r="HHO268" s="49"/>
      <c r="HHP268" s="405"/>
      <c r="HHQ268" s="405"/>
      <c r="HHR268" s="277"/>
      <c r="HHS268" s="277"/>
      <c r="HHT268" s="277"/>
      <c r="HHU268" s="277"/>
      <c r="HHV268" s="277"/>
      <c r="HHW268" s="277"/>
      <c r="HHX268" s="277"/>
      <c r="HHY268" s="277"/>
      <c r="HHZ268" s="402"/>
      <c r="HIA268" s="404"/>
      <c r="HIB268" s="49"/>
      <c r="HIC268" s="49"/>
      <c r="HID268" s="49"/>
      <c r="HIE268" s="99"/>
      <c r="HIF268" s="98"/>
      <c r="HIG268" s="49"/>
      <c r="HIH268" s="405"/>
      <c r="HII268" s="405"/>
      <c r="HIJ268" s="277"/>
      <c r="HIK268" s="277"/>
      <c r="HIL268" s="277"/>
      <c r="HIM268" s="277"/>
      <c r="HIN268" s="277"/>
      <c r="HIO268" s="277"/>
      <c r="HIP268" s="277"/>
      <c r="HIQ268" s="277"/>
      <c r="HIR268" s="402"/>
      <c r="HIS268" s="404"/>
      <c r="HIT268" s="49"/>
      <c r="HIU268" s="49"/>
      <c r="HIV268" s="49"/>
      <c r="HIW268" s="99"/>
      <c r="HIX268" s="98"/>
      <c r="HIY268" s="49"/>
      <c r="HIZ268" s="405"/>
      <c r="HJA268" s="405"/>
      <c r="HJB268" s="277"/>
      <c r="HJC268" s="277"/>
      <c r="HJD268" s="277"/>
      <c r="HJE268" s="277"/>
      <c r="HJF268" s="277"/>
      <c r="HJG268" s="277"/>
      <c r="HJH268" s="277"/>
      <c r="HJI268" s="277"/>
      <c r="HJJ268" s="402"/>
      <c r="HJK268" s="404"/>
      <c r="HJL268" s="49"/>
      <c r="HJM268" s="49"/>
      <c r="HJN268" s="49"/>
      <c r="HJO268" s="99"/>
      <c r="HJP268" s="98"/>
      <c r="HJQ268" s="49"/>
      <c r="HJR268" s="405"/>
      <c r="HJS268" s="405"/>
      <c r="HJT268" s="277"/>
      <c r="HJU268" s="277"/>
      <c r="HJV268" s="277"/>
      <c r="HJW268" s="277"/>
      <c r="HJX268" s="277"/>
      <c r="HJY268" s="277"/>
      <c r="HJZ268" s="277"/>
      <c r="HKA268" s="277"/>
      <c r="HKB268" s="402"/>
      <c r="HKC268" s="404"/>
      <c r="HKD268" s="49"/>
      <c r="HKE268" s="49"/>
      <c r="HKF268" s="49"/>
      <c r="HKG268" s="99"/>
      <c r="HKH268" s="98"/>
      <c r="HKI268" s="49"/>
      <c r="HKJ268" s="405"/>
      <c r="HKK268" s="405"/>
      <c r="HKL268" s="277"/>
      <c r="HKM268" s="277"/>
      <c r="HKN268" s="277"/>
      <c r="HKO268" s="277"/>
      <c r="HKP268" s="277"/>
      <c r="HKQ268" s="277"/>
      <c r="HKR268" s="277"/>
      <c r="HKS268" s="277"/>
      <c r="HKT268" s="402"/>
      <c r="HKU268" s="404"/>
      <c r="HKV268" s="49"/>
      <c r="HKW268" s="49"/>
      <c r="HKX268" s="49"/>
      <c r="HKY268" s="99"/>
      <c r="HKZ268" s="98"/>
      <c r="HLA268" s="49"/>
      <c r="HLB268" s="405"/>
      <c r="HLC268" s="405"/>
      <c r="HLD268" s="277"/>
      <c r="HLE268" s="277"/>
      <c r="HLF268" s="277"/>
      <c r="HLG268" s="277"/>
      <c r="HLH268" s="277"/>
      <c r="HLI268" s="277"/>
      <c r="HLJ268" s="277"/>
      <c r="HLK268" s="277"/>
      <c r="HLL268" s="402"/>
      <c r="HLM268" s="404"/>
      <c r="HLN268" s="49"/>
      <c r="HLO268" s="49"/>
      <c r="HLP268" s="49"/>
      <c r="HLQ268" s="99"/>
      <c r="HLR268" s="98"/>
      <c r="HLS268" s="49"/>
      <c r="HLT268" s="405"/>
      <c r="HLU268" s="405"/>
      <c r="HLV268" s="277"/>
      <c r="HLW268" s="277"/>
      <c r="HLX268" s="277"/>
      <c r="HLY268" s="277"/>
      <c r="HLZ268" s="277"/>
      <c r="HMA268" s="277"/>
      <c r="HMB268" s="277"/>
      <c r="HMC268" s="277"/>
      <c r="HMD268" s="402"/>
      <c r="HME268" s="404"/>
      <c r="HMF268" s="49"/>
      <c r="HMG268" s="49"/>
      <c r="HMH268" s="49"/>
      <c r="HMI268" s="99"/>
      <c r="HMJ268" s="98"/>
      <c r="HMK268" s="49"/>
      <c r="HML268" s="405"/>
      <c r="HMM268" s="405"/>
      <c r="HMN268" s="277"/>
      <c r="HMO268" s="277"/>
      <c r="HMP268" s="277"/>
      <c r="HMQ268" s="277"/>
      <c r="HMR268" s="277"/>
      <c r="HMS268" s="277"/>
      <c r="HMT268" s="277"/>
      <c r="HMU268" s="277"/>
      <c r="HMV268" s="402"/>
      <c r="HMW268" s="404"/>
      <c r="HMX268" s="49"/>
      <c r="HMY268" s="49"/>
      <c r="HMZ268" s="49"/>
      <c r="HNA268" s="99"/>
      <c r="HNB268" s="98"/>
      <c r="HNC268" s="49"/>
      <c r="HND268" s="405"/>
      <c r="HNE268" s="405"/>
      <c r="HNF268" s="277"/>
      <c r="HNG268" s="277"/>
      <c r="HNH268" s="277"/>
      <c r="HNI268" s="277"/>
      <c r="HNJ268" s="277"/>
      <c r="HNK268" s="277"/>
      <c r="HNL268" s="277"/>
      <c r="HNM268" s="277"/>
      <c r="HNN268" s="402"/>
      <c r="HNO268" s="404"/>
      <c r="HNP268" s="49"/>
      <c r="HNQ268" s="49"/>
      <c r="HNR268" s="49"/>
      <c r="HNS268" s="99"/>
      <c r="HNT268" s="98"/>
      <c r="HNU268" s="49"/>
      <c r="HNV268" s="405"/>
      <c r="HNW268" s="405"/>
      <c r="HNX268" s="277"/>
      <c r="HNY268" s="277"/>
      <c r="HNZ268" s="277"/>
      <c r="HOA268" s="277"/>
      <c r="HOB268" s="277"/>
      <c r="HOC268" s="277"/>
      <c r="HOD268" s="277"/>
      <c r="HOE268" s="277"/>
      <c r="HOF268" s="402"/>
      <c r="HOG268" s="404"/>
      <c r="HOH268" s="49"/>
      <c r="HOI268" s="49"/>
      <c r="HOJ268" s="49"/>
      <c r="HOK268" s="99"/>
      <c r="HOL268" s="98"/>
      <c r="HOM268" s="49"/>
      <c r="HON268" s="405"/>
      <c r="HOO268" s="405"/>
      <c r="HOP268" s="277"/>
      <c r="HOQ268" s="277"/>
      <c r="HOR268" s="277"/>
      <c r="HOS268" s="277"/>
      <c r="HOT268" s="277"/>
      <c r="HOU268" s="277"/>
      <c r="HOV268" s="277"/>
      <c r="HOW268" s="277"/>
      <c r="HOX268" s="402"/>
      <c r="HOY268" s="404"/>
      <c r="HOZ268" s="49"/>
      <c r="HPA268" s="49"/>
      <c r="HPB268" s="49"/>
      <c r="HPC268" s="99"/>
      <c r="HPD268" s="98"/>
      <c r="HPE268" s="49"/>
      <c r="HPF268" s="405"/>
      <c r="HPG268" s="405"/>
      <c r="HPH268" s="277"/>
      <c r="HPI268" s="277"/>
      <c r="HPJ268" s="277"/>
      <c r="HPK268" s="277"/>
      <c r="HPL268" s="277"/>
      <c r="HPM268" s="277"/>
      <c r="HPN268" s="277"/>
      <c r="HPO268" s="277"/>
      <c r="HPP268" s="402"/>
      <c r="HPQ268" s="404"/>
      <c r="HPR268" s="49"/>
      <c r="HPS268" s="49"/>
      <c r="HPT268" s="49"/>
      <c r="HPU268" s="99"/>
      <c r="HPV268" s="98"/>
      <c r="HPW268" s="49"/>
      <c r="HPX268" s="405"/>
      <c r="HPY268" s="405"/>
      <c r="HPZ268" s="277"/>
      <c r="HQA268" s="277"/>
      <c r="HQB268" s="277"/>
      <c r="HQC268" s="277"/>
      <c r="HQD268" s="277"/>
      <c r="HQE268" s="277"/>
      <c r="HQF268" s="277"/>
      <c r="HQG268" s="277"/>
      <c r="HQH268" s="402"/>
      <c r="HQI268" s="404"/>
      <c r="HQJ268" s="49"/>
      <c r="HQK268" s="49"/>
      <c r="HQL268" s="49"/>
      <c r="HQM268" s="99"/>
      <c r="HQN268" s="98"/>
      <c r="HQO268" s="49"/>
      <c r="HQP268" s="405"/>
      <c r="HQQ268" s="405"/>
      <c r="HQR268" s="277"/>
      <c r="HQS268" s="277"/>
      <c r="HQT268" s="277"/>
      <c r="HQU268" s="277"/>
      <c r="HQV268" s="277"/>
      <c r="HQW268" s="277"/>
      <c r="HQX268" s="277"/>
      <c r="HQY268" s="277"/>
      <c r="HQZ268" s="402"/>
      <c r="HRA268" s="404"/>
      <c r="HRB268" s="49"/>
      <c r="HRC268" s="49"/>
      <c r="HRD268" s="49"/>
      <c r="HRE268" s="99"/>
      <c r="HRF268" s="98"/>
      <c r="HRG268" s="49"/>
      <c r="HRH268" s="405"/>
      <c r="HRI268" s="405"/>
      <c r="HRJ268" s="277"/>
      <c r="HRK268" s="277"/>
      <c r="HRL268" s="277"/>
      <c r="HRM268" s="277"/>
      <c r="HRN268" s="277"/>
      <c r="HRO268" s="277"/>
      <c r="HRP268" s="277"/>
      <c r="HRQ268" s="277"/>
      <c r="HRR268" s="402"/>
      <c r="HRS268" s="404"/>
      <c r="HRT268" s="49"/>
      <c r="HRU268" s="49"/>
      <c r="HRV268" s="49"/>
      <c r="HRW268" s="99"/>
      <c r="HRX268" s="98"/>
      <c r="HRY268" s="49"/>
      <c r="HRZ268" s="405"/>
      <c r="HSA268" s="405"/>
      <c r="HSB268" s="277"/>
      <c r="HSC268" s="277"/>
      <c r="HSD268" s="277"/>
      <c r="HSE268" s="277"/>
      <c r="HSF268" s="277"/>
      <c r="HSG268" s="277"/>
      <c r="HSH268" s="277"/>
      <c r="HSI268" s="277"/>
      <c r="HSJ268" s="402"/>
      <c r="HSK268" s="404"/>
      <c r="HSL268" s="49"/>
      <c r="HSM268" s="49"/>
      <c r="HSN268" s="49"/>
      <c r="HSO268" s="99"/>
      <c r="HSP268" s="98"/>
      <c r="HSQ268" s="49"/>
      <c r="HSR268" s="405"/>
      <c r="HSS268" s="405"/>
      <c r="HST268" s="277"/>
      <c r="HSU268" s="277"/>
      <c r="HSV268" s="277"/>
      <c r="HSW268" s="277"/>
      <c r="HSX268" s="277"/>
      <c r="HSY268" s="277"/>
      <c r="HSZ268" s="277"/>
      <c r="HTA268" s="277"/>
      <c r="HTB268" s="402"/>
      <c r="HTC268" s="404"/>
      <c r="HTD268" s="49"/>
      <c r="HTE268" s="49"/>
      <c r="HTF268" s="49"/>
      <c r="HTG268" s="99"/>
      <c r="HTH268" s="98"/>
      <c r="HTI268" s="49"/>
      <c r="HTJ268" s="405"/>
      <c r="HTK268" s="405"/>
      <c r="HTL268" s="277"/>
      <c r="HTM268" s="277"/>
      <c r="HTN268" s="277"/>
      <c r="HTO268" s="277"/>
      <c r="HTP268" s="277"/>
      <c r="HTQ268" s="277"/>
      <c r="HTR268" s="277"/>
      <c r="HTS268" s="277"/>
      <c r="HTT268" s="402"/>
      <c r="HTU268" s="404"/>
      <c r="HTV268" s="49"/>
      <c r="HTW268" s="49"/>
      <c r="HTX268" s="49"/>
      <c r="HTY268" s="99"/>
      <c r="HTZ268" s="98"/>
      <c r="HUA268" s="49"/>
      <c r="HUB268" s="405"/>
      <c r="HUC268" s="405"/>
      <c r="HUD268" s="277"/>
      <c r="HUE268" s="277"/>
      <c r="HUF268" s="277"/>
      <c r="HUG268" s="277"/>
      <c r="HUH268" s="277"/>
      <c r="HUI268" s="277"/>
      <c r="HUJ268" s="277"/>
      <c r="HUK268" s="277"/>
      <c r="HUL268" s="402"/>
      <c r="HUM268" s="404"/>
      <c r="HUN268" s="49"/>
      <c r="HUO268" s="49"/>
      <c r="HUP268" s="49"/>
      <c r="HUQ268" s="99"/>
      <c r="HUR268" s="98"/>
      <c r="HUS268" s="49"/>
      <c r="HUT268" s="405"/>
      <c r="HUU268" s="405"/>
      <c r="HUV268" s="277"/>
      <c r="HUW268" s="277"/>
      <c r="HUX268" s="277"/>
      <c r="HUY268" s="277"/>
      <c r="HUZ268" s="277"/>
      <c r="HVA268" s="277"/>
      <c r="HVB268" s="277"/>
      <c r="HVC268" s="277"/>
      <c r="HVD268" s="402"/>
      <c r="HVE268" s="404"/>
      <c r="HVF268" s="49"/>
      <c r="HVG268" s="49"/>
      <c r="HVH268" s="49"/>
      <c r="HVI268" s="99"/>
      <c r="HVJ268" s="98"/>
      <c r="HVK268" s="49"/>
      <c r="HVL268" s="405"/>
      <c r="HVM268" s="405"/>
      <c r="HVN268" s="277"/>
      <c r="HVO268" s="277"/>
      <c r="HVP268" s="277"/>
      <c r="HVQ268" s="277"/>
      <c r="HVR268" s="277"/>
      <c r="HVS268" s="277"/>
      <c r="HVT268" s="277"/>
      <c r="HVU268" s="277"/>
      <c r="HVV268" s="402"/>
      <c r="HVW268" s="404"/>
      <c r="HVX268" s="49"/>
      <c r="HVY268" s="49"/>
      <c r="HVZ268" s="49"/>
      <c r="HWA268" s="99"/>
      <c r="HWB268" s="98"/>
      <c r="HWC268" s="49"/>
      <c r="HWD268" s="405"/>
      <c r="HWE268" s="405"/>
      <c r="HWF268" s="277"/>
      <c r="HWG268" s="277"/>
      <c r="HWH268" s="277"/>
      <c r="HWI268" s="277"/>
      <c r="HWJ268" s="277"/>
      <c r="HWK268" s="277"/>
      <c r="HWL268" s="277"/>
      <c r="HWM268" s="277"/>
      <c r="HWN268" s="402"/>
      <c r="HWO268" s="404"/>
      <c r="HWP268" s="49"/>
      <c r="HWQ268" s="49"/>
      <c r="HWR268" s="49"/>
      <c r="HWS268" s="99"/>
      <c r="HWT268" s="98"/>
      <c r="HWU268" s="49"/>
      <c r="HWV268" s="405"/>
      <c r="HWW268" s="405"/>
      <c r="HWX268" s="277"/>
      <c r="HWY268" s="277"/>
      <c r="HWZ268" s="277"/>
      <c r="HXA268" s="277"/>
      <c r="HXB268" s="277"/>
      <c r="HXC268" s="277"/>
      <c r="HXD268" s="277"/>
      <c r="HXE268" s="277"/>
      <c r="HXF268" s="402"/>
      <c r="HXG268" s="404"/>
      <c r="HXH268" s="49"/>
      <c r="HXI268" s="49"/>
      <c r="HXJ268" s="49"/>
      <c r="HXK268" s="99"/>
      <c r="HXL268" s="98"/>
      <c r="HXM268" s="49"/>
      <c r="HXN268" s="405"/>
      <c r="HXO268" s="405"/>
      <c r="HXP268" s="277"/>
      <c r="HXQ268" s="277"/>
      <c r="HXR268" s="277"/>
      <c r="HXS268" s="277"/>
      <c r="HXT268" s="277"/>
      <c r="HXU268" s="277"/>
      <c r="HXV268" s="277"/>
      <c r="HXW268" s="277"/>
      <c r="HXX268" s="402"/>
      <c r="HXY268" s="404"/>
      <c r="HXZ268" s="49"/>
      <c r="HYA268" s="49"/>
      <c r="HYB268" s="49"/>
      <c r="HYC268" s="99"/>
      <c r="HYD268" s="98"/>
      <c r="HYE268" s="49"/>
      <c r="HYF268" s="405"/>
      <c r="HYG268" s="405"/>
      <c r="HYH268" s="277"/>
      <c r="HYI268" s="277"/>
      <c r="HYJ268" s="277"/>
      <c r="HYK268" s="277"/>
      <c r="HYL268" s="277"/>
      <c r="HYM268" s="277"/>
      <c r="HYN268" s="277"/>
      <c r="HYO268" s="277"/>
      <c r="HYP268" s="402"/>
      <c r="HYQ268" s="404"/>
      <c r="HYR268" s="49"/>
      <c r="HYS268" s="49"/>
      <c r="HYT268" s="49"/>
      <c r="HYU268" s="99"/>
      <c r="HYV268" s="98"/>
      <c r="HYW268" s="49"/>
      <c r="HYX268" s="405"/>
      <c r="HYY268" s="405"/>
      <c r="HYZ268" s="277"/>
      <c r="HZA268" s="277"/>
      <c r="HZB268" s="277"/>
      <c r="HZC268" s="277"/>
      <c r="HZD268" s="277"/>
      <c r="HZE268" s="277"/>
      <c r="HZF268" s="277"/>
      <c r="HZG268" s="277"/>
      <c r="HZH268" s="402"/>
      <c r="HZI268" s="404"/>
      <c r="HZJ268" s="49"/>
      <c r="HZK268" s="49"/>
      <c r="HZL268" s="49"/>
      <c r="HZM268" s="99"/>
      <c r="HZN268" s="98"/>
      <c r="HZO268" s="49"/>
      <c r="HZP268" s="405"/>
      <c r="HZQ268" s="405"/>
      <c r="HZR268" s="277"/>
      <c r="HZS268" s="277"/>
      <c r="HZT268" s="277"/>
      <c r="HZU268" s="277"/>
      <c r="HZV268" s="277"/>
      <c r="HZW268" s="277"/>
      <c r="HZX268" s="277"/>
      <c r="HZY268" s="277"/>
      <c r="HZZ268" s="402"/>
      <c r="IAA268" s="404"/>
      <c r="IAB268" s="49"/>
      <c r="IAC268" s="49"/>
      <c r="IAD268" s="49"/>
      <c r="IAE268" s="99"/>
      <c r="IAF268" s="98"/>
      <c r="IAG268" s="49"/>
      <c r="IAH268" s="405"/>
      <c r="IAI268" s="405"/>
      <c r="IAJ268" s="277"/>
      <c r="IAK268" s="277"/>
      <c r="IAL268" s="277"/>
      <c r="IAM268" s="277"/>
      <c r="IAN268" s="277"/>
      <c r="IAO268" s="277"/>
      <c r="IAP268" s="277"/>
      <c r="IAQ268" s="277"/>
      <c r="IAR268" s="402"/>
      <c r="IAS268" s="404"/>
      <c r="IAT268" s="49"/>
      <c r="IAU268" s="49"/>
      <c r="IAV268" s="49"/>
      <c r="IAW268" s="99"/>
      <c r="IAX268" s="98"/>
      <c r="IAY268" s="49"/>
      <c r="IAZ268" s="405"/>
      <c r="IBA268" s="405"/>
      <c r="IBB268" s="277"/>
      <c r="IBC268" s="277"/>
      <c r="IBD268" s="277"/>
      <c r="IBE268" s="277"/>
      <c r="IBF268" s="277"/>
      <c r="IBG268" s="277"/>
      <c r="IBH268" s="277"/>
      <c r="IBI268" s="277"/>
      <c r="IBJ268" s="402"/>
      <c r="IBK268" s="404"/>
      <c r="IBL268" s="49"/>
      <c r="IBM268" s="49"/>
      <c r="IBN268" s="49"/>
      <c r="IBO268" s="99"/>
      <c r="IBP268" s="98"/>
      <c r="IBQ268" s="49"/>
      <c r="IBR268" s="405"/>
      <c r="IBS268" s="405"/>
      <c r="IBT268" s="277"/>
      <c r="IBU268" s="277"/>
      <c r="IBV268" s="277"/>
      <c r="IBW268" s="277"/>
      <c r="IBX268" s="277"/>
      <c r="IBY268" s="277"/>
      <c r="IBZ268" s="277"/>
      <c r="ICA268" s="277"/>
      <c r="ICB268" s="402"/>
      <c r="ICC268" s="404"/>
      <c r="ICD268" s="49"/>
      <c r="ICE268" s="49"/>
      <c r="ICF268" s="49"/>
      <c r="ICG268" s="99"/>
      <c r="ICH268" s="98"/>
      <c r="ICI268" s="49"/>
      <c r="ICJ268" s="405"/>
      <c r="ICK268" s="405"/>
      <c r="ICL268" s="277"/>
      <c r="ICM268" s="277"/>
      <c r="ICN268" s="277"/>
      <c r="ICO268" s="277"/>
      <c r="ICP268" s="277"/>
      <c r="ICQ268" s="277"/>
      <c r="ICR268" s="277"/>
      <c r="ICS268" s="277"/>
      <c r="ICT268" s="402"/>
      <c r="ICU268" s="404"/>
      <c r="ICV268" s="49"/>
      <c r="ICW268" s="49"/>
      <c r="ICX268" s="49"/>
      <c r="ICY268" s="99"/>
      <c r="ICZ268" s="98"/>
      <c r="IDA268" s="49"/>
      <c r="IDB268" s="405"/>
      <c r="IDC268" s="405"/>
      <c r="IDD268" s="277"/>
      <c r="IDE268" s="277"/>
      <c r="IDF268" s="277"/>
      <c r="IDG268" s="277"/>
      <c r="IDH268" s="277"/>
      <c r="IDI268" s="277"/>
      <c r="IDJ268" s="277"/>
      <c r="IDK268" s="277"/>
      <c r="IDL268" s="402"/>
      <c r="IDM268" s="404"/>
      <c r="IDN268" s="49"/>
      <c r="IDO268" s="49"/>
      <c r="IDP268" s="49"/>
      <c r="IDQ268" s="99"/>
      <c r="IDR268" s="98"/>
      <c r="IDS268" s="49"/>
      <c r="IDT268" s="405"/>
      <c r="IDU268" s="405"/>
      <c r="IDV268" s="277"/>
      <c r="IDW268" s="277"/>
      <c r="IDX268" s="277"/>
      <c r="IDY268" s="277"/>
      <c r="IDZ268" s="277"/>
      <c r="IEA268" s="277"/>
      <c r="IEB268" s="277"/>
      <c r="IEC268" s="277"/>
      <c r="IED268" s="402"/>
      <c r="IEE268" s="404"/>
      <c r="IEF268" s="49"/>
      <c r="IEG268" s="49"/>
      <c r="IEH268" s="49"/>
      <c r="IEI268" s="99"/>
      <c r="IEJ268" s="98"/>
      <c r="IEK268" s="49"/>
      <c r="IEL268" s="405"/>
      <c r="IEM268" s="405"/>
      <c r="IEN268" s="277"/>
      <c r="IEO268" s="277"/>
      <c r="IEP268" s="277"/>
      <c r="IEQ268" s="277"/>
      <c r="IER268" s="277"/>
      <c r="IES268" s="277"/>
      <c r="IET268" s="277"/>
      <c r="IEU268" s="277"/>
      <c r="IEV268" s="402"/>
      <c r="IEW268" s="404"/>
      <c r="IEX268" s="49"/>
      <c r="IEY268" s="49"/>
      <c r="IEZ268" s="49"/>
      <c r="IFA268" s="99"/>
      <c r="IFB268" s="98"/>
      <c r="IFC268" s="49"/>
      <c r="IFD268" s="405"/>
      <c r="IFE268" s="405"/>
      <c r="IFF268" s="277"/>
      <c r="IFG268" s="277"/>
      <c r="IFH268" s="277"/>
      <c r="IFI268" s="277"/>
      <c r="IFJ268" s="277"/>
      <c r="IFK268" s="277"/>
      <c r="IFL268" s="277"/>
      <c r="IFM268" s="277"/>
      <c r="IFN268" s="402"/>
      <c r="IFO268" s="404"/>
      <c r="IFP268" s="49"/>
      <c r="IFQ268" s="49"/>
      <c r="IFR268" s="49"/>
      <c r="IFS268" s="99"/>
      <c r="IFT268" s="98"/>
      <c r="IFU268" s="49"/>
      <c r="IFV268" s="405"/>
      <c r="IFW268" s="405"/>
      <c r="IFX268" s="277"/>
      <c r="IFY268" s="277"/>
      <c r="IFZ268" s="277"/>
      <c r="IGA268" s="277"/>
      <c r="IGB268" s="277"/>
      <c r="IGC268" s="277"/>
      <c r="IGD268" s="277"/>
      <c r="IGE268" s="277"/>
      <c r="IGF268" s="402"/>
      <c r="IGG268" s="404"/>
      <c r="IGH268" s="49"/>
      <c r="IGI268" s="49"/>
      <c r="IGJ268" s="49"/>
      <c r="IGK268" s="99"/>
      <c r="IGL268" s="98"/>
      <c r="IGM268" s="49"/>
      <c r="IGN268" s="405"/>
      <c r="IGO268" s="405"/>
      <c r="IGP268" s="277"/>
      <c r="IGQ268" s="277"/>
      <c r="IGR268" s="277"/>
      <c r="IGS268" s="277"/>
      <c r="IGT268" s="277"/>
      <c r="IGU268" s="277"/>
      <c r="IGV268" s="277"/>
      <c r="IGW268" s="277"/>
      <c r="IGX268" s="402"/>
      <c r="IGY268" s="404"/>
      <c r="IGZ268" s="49"/>
      <c r="IHA268" s="49"/>
      <c r="IHB268" s="49"/>
      <c r="IHC268" s="99"/>
      <c r="IHD268" s="98"/>
      <c r="IHE268" s="49"/>
      <c r="IHF268" s="405"/>
      <c r="IHG268" s="405"/>
      <c r="IHH268" s="277"/>
      <c r="IHI268" s="277"/>
      <c r="IHJ268" s="277"/>
      <c r="IHK268" s="277"/>
      <c r="IHL268" s="277"/>
      <c r="IHM268" s="277"/>
      <c r="IHN268" s="277"/>
      <c r="IHO268" s="277"/>
      <c r="IHP268" s="402"/>
      <c r="IHQ268" s="404"/>
      <c r="IHR268" s="49"/>
      <c r="IHS268" s="49"/>
      <c r="IHT268" s="49"/>
      <c r="IHU268" s="99"/>
      <c r="IHV268" s="98"/>
      <c r="IHW268" s="49"/>
      <c r="IHX268" s="405"/>
      <c r="IHY268" s="405"/>
      <c r="IHZ268" s="277"/>
      <c r="IIA268" s="277"/>
      <c r="IIB268" s="277"/>
      <c r="IIC268" s="277"/>
      <c r="IID268" s="277"/>
      <c r="IIE268" s="277"/>
      <c r="IIF268" s="277"/>
      <c r="IIG268" s="277"/>
      <c r="IIH268" s="402"/>
      <c r="III268" s="404"/>
      <c r="IIJ268" s="49"/>
      <c r="IIK268" s="49"/>
      <c r="IIL268" s="49"/>
      <c r="IIM268" s="99"/>
      <c r="IIN268" s="98"/>
      <c r="IIO268" s="49"/>
      <c r="IIP268" s="405"/>
      <c r="IIQ268" s="405"/>
      <c r="IIR268" s="277"/>
      <c r="IIS268" s="277"/>
      <c r="IIT268" s="277"/>
      <c r="IIU268" s="277"/>
      <c r="IIV268" s="277"/>
      <c r="IIW268" s="277"/>
      <c r="IIX268" s="277"/>
      <c r="IIY268" s="277"/>
      <c r="IIZ268" s="402"/>
      <c r="IJA268" s="404"/>
      <c r="IJB268" s="49"/>
      <c r="IJC268" s="49"/>
      <c r="IJD268" s="49"/>
      <c r="IJE268" s="99"/>
      <c r="IJF268" s="98"/>
      <c r="IJG268" s="49"/>
      <c r="IJH268" s="405"/>
      <c r="IJI268" s="405"/>
      <c r="IJJ268" s="277"/>
      <c r="IJK268" s="277"/>
      <c r="IJL268" s="277"/>
      <c r="IJM268" s="277"/>
      <c r="IJN268" s="277"/>
      <c r="IJO268" s="277"/>
      <c r="IJP268" s="277"/>
      <c r="IJQ268" s="277"/>
      <c r="IJR268" s="402"/>
      <c r="IJS268" s="404"/>
      <c r="IJT268" s="49"/>
      <c r="IJU268" s="49"/>
      <c r="IJV268" s="49"/>
      <c r="IJW268" s="99"/>
      <c r="IJX268" s="98"/>
      <c r="IJY268" s="49"/>
      <c r="IJZ268" s="405"/>
      <c r="IKA268" s="405"/>
      <c r="IKB268" s="277"/>
      <c r="IKC268" s="277"/>
      <c r="IKD268" s="277"/>
      <c r="IKE268" s="277"/>
      <c r="IKF268" s="277"/>
      <c r="IKG268" s="277"/>
      <c r="IKH268" s="277"/>
      <c r="IKI268" s="277"/>
      <c r="IKJ268" s="402"/>
      <c r="IKK268" s="404"/>
      <c r="IKL268" s="49"/>
      <c r="IKM268" s="49"/>
      <c r="IKN268" s="49"/>
      <c r="IKO268" s="99"/>
      <c r="IKP268" s="98"/>
      <c r="IKQ268" s="49"/>
      <c r="IKR268" s="405"/>
      <c r="IKS268" s="405"/>
      <c r="IKT268" s="277"/>
      <c r="IKU268" s="277"/>
      <c r="IKV268" s="277"/>
      <c r="IKW268" s="277"/>
      <c r="IKX268" s="277"/>
      <c r="IKY268" s="277"/>
      <c r="IKZ268" s="277"/>
      <c r="ILA268" s="277"/>
      <c r="ILB268" s="402"/>
      <c r="ILC268" s="404"/>
      <c r="ILD268" s="49"/>
      <c r="ILE268" s="49"/>
      <c r="ILF268" s="49"/>
      <c r="ILG268" s="99"/>
      <c r="ILH268" s="98"/>
      <c r="ILI268" s="49"/>
      <c r="ILJ268" s="405"/>
      <c r="ILK268" s="405"/>
      <c r="ILL268" s="277"/>
      <c r="ILM268" s="277"/>
      <c r="ILN268" s="277"/>
      <c r="ILO268" s="277"/>
      <c r="ILP268" s="277"/>
      <c r="ILQ268" s="277"/>
      <c r="ILR268" s="277"/>
      <c r="ILS268" s="277"/>
      <c r="ILT268" s="402"/>
      <c r="ILU268" s="404"/>
      <c r="ILV268" s="49"/>
      <c r="ILW268" s="49"/>
      <c r="ILX268" s="49"/>
      <c r="ILY268" s="99"/>
      <c r="ILZ268" s="98"/>
      <c r="IMA268" s="49"/>
      <c r="IMB268" s="405"/>
      <c r="IMC268" s="405"/>
      <c r="IMD268" s="277"/>
      <c r="IME268" s="277"/>
      <c r="IMF268" s="277"/>
      <c r="IMG268" s="277"/>
      <c r="IMH268" s="277"/>
      <c r="IMI268" s="277"/>
      <c r="IMJ268" s="277"/>
      <c r="IMK268" s="277"/>
      <c r="IML268" s="402"/>
      <c r="IMM268" s="404"/>
      <c r="IMN268" s="49"/>
      <c r="IMO268" s="49"/>
      <c r="IMP268" s="49"/>
      <c r="IMQ268" s="99"/>
      <c r="IMR268" s="98"/>
      <c r="IMS268" s="49"/>
      <c r="IMT268" s="405"/>
      <c r="IMU268" s="405"/>
      <c r="IMV268" s="277"/>
      <c r="IMW268" s="277"/>
      <c r="IMX268" s="277"/>
      <c r="IMY268" s="277"/>
      <c r="IMZ268" s="277"/>
      <c r="INA268" s="277"/>
      <c r="INB268" s="277"/>
      <c r="INC268" s="277"/>
      <c r="IND268" s="402"/>
      <c r="INE268" s="404"/>
      <c r="INF268" s="49"/>
      <c r="ING268" s="49"/>
      <c r="INH268" s="49"/>
      <c r="INI268" s="99"/>
      <c r="INJ268" s="98"/>
      <c r="INK268" s="49"/>
      <c r="INL268" s="405"/>
      <c r="INM268" s="405"/>
      <c r="INN268" s="277"/>
      <c r="INO268" s="277"/>
      <c r="INP268" s="277"/>
      <c r="INQ268" s="277"/>
      <c r="INR268" s="277"/>
      <c r="INS268" s="277"/>
      <c r="INT268" s="277"/>
      <c r="INU268" s="277"/>
      <c r="INV268" s="402"/>
      <c r="INW268" s="404"/>
      <c r="INX268" s="49"/>
      <c r="INY268" s="49"/>
      <c r="INZ268" s="49"/>
      <c r="IOA268" s="99"/>
      <c r="IOB268" s="98"/>
      <c r="IOC268" s="49"/>
      <c r="IOD268" s="405"/>
      <c r="IOE268" s="405"/>
      <c r="IOF268" s="277"/>
      <c r="IOG268" s="277"/>
      <c r="IOH268" s="277"/>
      <c r="IOI268" s="277"/>
      <c r="IOJ268" s="277"/>
      <c r="IOK268" s="277"/>
      <c r="IOL268" s="277"/>
      <c r="IOM268" s="277"/>
      <c r="ION268" s="402"/>
      <c r="IOO268" s="404"/>
      <c r="IOP268" s="49"/>
      <c r="IOQ268" s="49"/>
      <c r="IOR268" s="49"/>
      <c r="IOS268" s="99"/>
      <c r="IOT268" s="98"/>
      <c r="IOU268" s="49"/>
      <c r="IOV268" s="405"/>
      <c r="IOW268" s="405"/>
      <c r="IOX268" s="277"/>
      <c r="IOY268" s="277"/>
      <c r="IOZ268" s="277"/>
      <c r="IPA268" s="277"/>
      <c r="IPB268" s="277"/>
      <c r="IPC268" s="277"/>
      <c r="IPD268" s="277"/>
      <c r="IPE268" s="277"/>
      <c r="IPF268" s="402"/>
      <c r="IPG268" s="404"/>
      <c r="IPH268" s="49"/>
      <c r="IPI268" s="49"/>
      <c r="IPJ268" s="49"/>
      <c r="IPK268" s="99"/>
      <c r="IPL268" s="98"/>
      <c r="IPM268" s="49"/>
      <c r="IPN268" s="405"/>
      <c r="IPO268" s="405"/>
      <c r="IPP268" s="277"/>
      <c r="IPQ268" s="277"/>
      <c r="IPR268" s="277"/>
      <c r="IPS268" s="277"/>
      <c r="IPT268" s="277"/>
      <c r="IPU268" s="277"/>
      <c r="IPV268" s="277"/>
      <c r="IPW268" s="277"/>
      <c r="IPX268" s="402"/>
      <c r="IPY268" s="404"/>
      <c r="IPZ268" s="49"/>
      <c r="IQA268" s="49"/>
      <c r="IQB268" s="49"/>
      <c r="IQC268" s="99"/>
      <c r="IQD268" s="98"/>
      <c r="IQE268" s="49"/>
      <c r="IQF268" s="405"/>
      <c r="IQG268" s="405"/>
      <c r="IQH268" s="277"/>
      <c r="IQI268" s="277"/>
      <c r="IQJ268" s="277"/>
      <c r="IQK268" s="277"/>
      <c r="IQL268" s="277"/>
      <c r="IQM268" s="277"/>
      <c r="IQN268" s="277"/>
      <c r="IQO268" s="277"/>
      <c r="IQP268" s="402"/>
      <c r="IQQ268" s="404"/>
      <c r="IQR268" s="49"/>
      <c r="IQS268" s="49"/>
      <c r="IQT268" s="49"/>
      <c r="IQU268" s="99"/>
      <c r="IQV268" s="98"/>
      <c r="IQW268" s="49"/>
      <c r="IQX268" s="405"/>
      <c r="IQY268" s="405"/>
      <c r="IQZ268" s="277"/>
      <c r="IRA268" s="277"/>
      <c r="IRB268" s="277"/>
      <c r="IRC268" s="277"/>
      <c r="IRD268" s="277"/>
      <c r="IRE268" s="277"/>
      <c r="IRF268" s="277"/>
      <c r="IRG268" s="277"/>
      <c r="IRH268" s="402"/>
      <c r="IRI268" s="404"/>
      <c r="IRJ268" s="49"/>
      <c r="IRK268" s="49"/>
      <c r="IRL268" s="49"/>
      <c r="IRM268" s="99"/>
      <c r="IRN268" s="98"/>
      <c r="IRO268" s="49"/>
      <c r="IRP268" s="405"/>
      <c r="IRQ268" s="405"/>
      <c r="IRR268" s="277"/>
      <c r="IRS268" s="277"/>
      <c r="IRT268" s="277"/>
      <c r="IRU268" s="277"/>
      <c r="IRV268" s="277"/>
      <c r="IRW268" s="277"/>
      <c r="IRX268" s="277"/>
      <c r="IRY268" s="277"/>
      <c r="IRZ268" s="402"/>
      <c r="ISA268" s="404"/>
      <c r="ISB268" s="49"/>
      <c r="ISC268" s="49"/>
      <c r="ISD268" s="49"/>
      <c r="ISE268" s="99"/>
      <c r="ISF268" s="98"/>
      <c r="ISG268" s="49"/>
      <c r="ISH268" s="405"/>
      <c r="ISI268" s="405"/>
      <c r="ISJ268" s="277"/>
      <c r="ISK268" s="277"/>
      <c r="ISL268" s="277"/>
      <c r="ISM268" s="277"/>
      <c r="ISN268" s="277"/>
      <c r="ISO268" s="277"/>
      <c r="ISP268" s="277"/>
      <c r="ISQ268" s="277"/>
      <c r="ISR268" s="402"/>
      <c r="ISS268" s="404"/>
      <c r="IST268" s="49"/>
      <c r="ISU268" s="49"/>
      <c r="ISV268" s="49"/>
      <c r="ISW268" s="99"/>
      <c r="ISX268" s="98"/>
      <c r="ISY268" s="49"/>
      <c r="ISZ268" s="405"/>
      <c r="ITA268" s="405"/>
      <c r="ITB268" s="277"/>
      <c r="ITC268" s="277"/>
      <c r="ITD268" s="277"/>
      <c r="ITE268" s="277"/>
      <c r="ITF268" s="277"/>
      <c r="ITG268" s="277"/>
      <c r="ITH268" s="277"/>
      <c r="ITI268" s="277"/>
      <c r="ITJ268" s="402"/>
      <c r="ITK268" s="404"/>
      <c r="ITL268" s="49"/>
      <c r="ITM268" s="49"/>
      <c r="ITN268" s="49"/>
      <c r="ITO268" s="99"/>
      <c r="ITP268" s="98"/>
      <c r="ITQ268" s="49"/>
      <c r="ITR268" s="405"/>
      <c r="ITS268" s="405"/>
      <c r="ITT268" s="277"/>
      <c r="ITU268" s="277"/>
      <c r="ITV268" s="277"/>
      <c r="ITW268" s="277"/>
      <c r="ITX268" s="277"/>
      <c r="ITY268" s="277"/>
      <c r="ITZ268" s="277"/>
      <c r="IUA268" s="277"/>
      <c r="IUB268" s="402"/>
      <c r="IUC268" s="404"/>
      <c r="IUD268" s="49"/>
      <c r="IUE268" s="49"/>
      <c r="IUF268" s="49"/>
      <c r="IUG268" s="99"/>
      <c r="IUH268" s="98"/>
      <c r="IUI268" s="49"/>
      <c r="IUJ268" s="405"/>
      <c r="IUK268" s="405"/>
      <c r="IUL268" s="277"/>
      <c r="IUM268" s="277"/>
      <c r="IUN268" s="277"/>
      <c r="IUO268" s="277"/>
      <c r="IUP268" s="277"/>
      <c r="IUQ268" s="277"/>
      <c r="IUR268" s="277"/>
      <c r="IUS268" s="277"/>
      <c r="IUT268" s="402"/>
      <c r="IUU268" s="404"/>
      <c r="IUV268" s="49"/>
      <c r="IUW268" s="49"/>
      <c r="IUX268" s="49"/>
      <c r="IUY268" s="99"/>
      <c r="IUZ268" s="98"/>
      <c r="IVA268" s="49"/>
      <c r="IVB268" s="405"/>
      <c r="IVC268" s="405"/>
      <c r="IVD268" s="277"/>
      <c r="IVE268" s="277"/>
      <c r="IVF268" s="277"/>
      <c r="IVG268" s="277"/>
      <c r="IVH268" s="277"/>
      <c r="IVI268" s="277"/>
      <c r="IVJ268" s="277"/>
      <c r="IVK268" s="277"/>
      <c r="IVL268" s="402"/>
      <c r="IVM268" s="404"/>
      <c r="IVN268" s="49"/>
      <c r="IVO268" s="49"/>
      <c r="IVP268" s="49"/>
      <c r="IVQ268" s="99"/>
      <c r="IVR268" s="98"/>
      <c r="IVS268" s="49"/>
      <c r="IVT268" s="405"/>
      <c r="IVU268" s="405"/>
      <c r="IVV268" s="277"/>
      <c r="IVW268" s="277"/>
      <c r="IVX268" s="277"/>
      <c r="IVY268" s="277"/>
      <c r="IVZ268" s="277"/>
      <c r="IWA268" s="277"/>
      <c r="IWB268" s="277"/>
      <c r="IWC268" s="277"/>
      <c r="IWD268" s="402"/>
      <c r="IWE268" s="404"/>
      <c r="IWF268" s="49"/>
      <c r="IWG268" s="49"/>
      <c r="IWH268" s="49"/>
      <c r="IWI268" s="99"/>
      <c r="IWJ268" s="98"/>
      <c r="IWK268" s="49"/>
      <c r="IWL268" s="405"/>
      <c r="IWM268" s="405"/>
      <c r="IWN268" s="277"/>
      <c r="IWO268" s="277"/>
      <c r="IWP268" s="277"/>
      <c r="IWQ268" s="277"/>
      <c r="IWR268" s="277"/>
      <c r="IWS268" s="277"/>
      <c r="IWT268" s="277"/>
      <c r="IWU268" s="277"/>
      <c r="IWV268" s="402"/>
      <c r="IWW268" s="404"/>
      <c r="IWX268" s="49"/>
      <c r="IWY268" s="49"/>
      <c r="IWZ268" s="49"/>
      <c r="IXA268" s="99"/>
      <c r="IXB268" s="98"/>
      <c r="IXC268" s="49"/>
      <c r="IXD268" s="405"/>
      <c r="IXE268" s="405"/>
      <c r="IXF268" s="277"/>
      <c r="IXG268" s="277"/>
      <c r="IXH268" s="277"/>
      <c r="IXI268" s="277"/>
      <c r="IXJ268" s="277"/>
      <c r="IXK268" s="277"/>
      <c r="IXL268" s="277"/>
      <c r="IXM268" s="277"/>
      <c r="IXN268" s="402"/>
      <c r="IXO268" s="404"/>
      <c r="IXP268" s="49"/>
      <c r="IXQ268" s="49"/>
      <c r="IXR268" s="49"/>
      <c r="IXS268" s="99"/>
      <c r="IXT268" s="98"/>
      <c r="IXU268" s="49"/>
      <c r="IXV268" s="405"/>
      <c r="IXW268" s="405"/>
      <c r="IXX268" s="277"/>
      <c r="IXY268" s="277"/>
      <c r="IXZ268" s="277"/>
      <c r="IYA268" s="277"/>
      <c r="IYB268" s="277"/>
      <c r="IYC268" s="277"/>
      <c r="IYD268" s="277"/>
      <c r="IYE268" s="277"/>
      <c r="IYF268" s="402"/>
      <c r="IYG268" s="404"/>
      <c r="IYH268" s="49"/>
      <c r="IYI268" s="49"/>
      <c r="IYJ268" s="49"/>
      <c r="IYK268" s="99"/>
      <c r="IYL268" s="98"/>
      <c r="IYM268" s="49"/>
      <c r="IYN268" s="405"/>
      <c r="IYO268" s="405"/>
      <c r="IYP268" s="277"/>
      <c r="IYQ268" s="277"/>
      <c r="IYR268" s="277"/>
      <c r="IYS268" s="277"/>
      <c r="IYT268" s="277"/>
      <c r="IYU268" s="277"/>
      <c r="IYV268" s="277"/>
      <c r="IYW268" s="277"/>
      <c r="IYX268" s="402"/>
      <c r="IYY268" s="404"/>
      <c r="IYZ268" s="49"/>
      <c r="IZA268" s="49"/>
      <c r="IZB268" s="49"/>
      <c r="IZC268" s="99"/>
      <c r="IZD268" s="98"/>
      <c r="IZE268" s="49"/>
      <c r="IZF268" s="405"/>
      <c r="IZG268" s="405"/>
      <c r="IZH268" s="277"/>
      <c r="IZI268" s="277"/>
      <c r="IZJ268" s="277"/>
      <c r="IZK268" s="277"/>
      <c r="IZL268" s="277"/>
      <c r="IZM268" s="277"/>
      <c r="IZN268" s="277"/>
      <c r="IZO268" s="277"/>
      <c r="IZP268" s="402"/>
      <c r="IZQ268" s="404"/>
      <c r="IZR268" s="49"/>
      <c r="IZS268" s="49"/>
      <c r="IZT268" s="49"/>
      <c r="IZU268" s="99"/>
      <c r="IZV268" s="98"/>
      <c r="IZW268" s="49"/>
      <c r="IZX268" s="405"/>
      <c r="IZY268" s="405"/>
      <c r="IZZ268" s="277"/>
      <c r="JAA268" s="277"/>
      <c r="JAB268" s="277"/>
      <c r="JAC268" s="277"/>
      <c r="JAD268" s="277"/>
      <c r="JAE268" s="277"/>
      <c r="JAF268" s="277"/>
      <c r="JAG268" s="277"/>
      <c r="JAH268" s="402"/>
      <c r="JAI268" s="404"/>
      <c r="JAJ268" s="49"/>
      <c r="JAK268" s="49"/>
      <c r="JAL268" s="49"/>
      <c r="JAM268" s="99"/>
      <c r="JAN268" s="98"/>
      <c r="JAO268" s="49"/>
      <c r="JAP268" s="405"/>
      <c r="JAQ268" s="405"/>
      <c r="JAR268" s="277"/>
      <c r="JAS268" s="277"/>
      <c r="JAT268" s="277"/>
      <c r="JAU268" s="277"/>
      <c r="JAV268" s="277"/>
      <c r="JAW268" s="277"/>
      <c r="JAX268" s="277"/>
      <c r="JAY268" s="277"/>
      <c r="JAZ268" s="402"/>
      <c r="JBA268" s="404"/>
      <c r="JBB268" s="49"/>
      <c r="JBC268" s="49"/>
      <c r="JBD268" s="49"/>
      <c r="JBE268" s="99"/>
      <c r="JBF268" s="98"/>
      <c r="JBG268" s="49"/>
      <c r="JBH268" s="405"/>
      <c r="JBI268" s="405"/>
      <c r="JBJ268" s="277"/>
      <c r="JBK268" s="277"/>
      <c r="JBL268" s="277"/>
      <c r="JBM268" s="277"/>
      <c r="JBN268" s="277"/>
      <c r="JBO268" s="277"/>
      <c r="JBP268" s="277"/>
      <c r="JBQ268" s="277"/>
      <c r="JBR268" s="402"/>
      <c r="JBS268" s="404"/>
      <c r="JBT268" s="49"/>
      <c r="JBU268" s="49"/>
      <c r="JBV268" s="49"/>
      <c r="JBW268" s="99"/>
      <c r="JBX268" s="98"/>
      <c r="JBY268" s="49"/>
      <c r="JBZ268" s="405"/>
      <c r="JCA268" s="405"/>
      <c r="JCB268" s="277"/>
      <c r="JCC268" s="277"/>
      <c r="JCD268" s="277"/>
      <c r="JCE268" s="277"/>
      <c r="JCF268" s="277"/>
      <c r="JCG268" s="277"/>
      <c r="JCH268" s="277"/>
      <c r="JCI268" s="277"/>
      <c r="JCJ268" s="402"/>
      <c r="JCK268" s="404"/>
      <c r="JCL268" s="49"/>
      <c r="JCM268" s="49"/>
      <c r="JCN268" s="49"/>
      <c r="JCO268" s="99"/>
      <c r="JCP268" s="98"/>
      <c r="JCQ268" s="49"/>
      <c r="JCR268" s="405"/>
      <c r="JCS268" s="405"/>
      <c r="JCT268" s="277"/>
      <c r="JCU268" s="277"/>
      <c r="JCV268" s="277"/>
      <c r="JCW268" s="277"/>
      <c r="JCX268" s="277"/>
      <c r="JCY268" s="277"/>
      <c r="JCZ268" s="277"/>
      <c r="JDA268" s="277"/>
      <c r="JDB268" s="402"/>
      <c r="JDC268" s="404"/>
      <c r="JDD268" s="49"/>
      <c r="JDE268" s="49"/>
      <c r="JDF268" s="49"/>
      <c r="JDG268" s="99"/>
      <c r="JDH268" s="98"/>
      <c r="JDI268" s="49"/>
      <c r="JDJ268" s="405"/>
      <c r="JDK268" s="405"/>
      <c r="JDL268" s="277"/>
      <c r="JDM268" s="277"/>
      <c r="JDN268" s="277"/>
      <c r="JDO268" s="277"/>
      <c r="JDP268" s="277"/>
      <c r="JDQ268" s="277"/>
      <c r="JDR268" s="277"/>
      <c r="JDS268" s="277"/>
      <c r="JDT268" s="402"/>
      <c r="JDU268" s="404"/>
      <c r="JDV268" s="49"/>
      <c r="JDW268" s="49"/>
      <c r="JDX268" s="49"/>
      <c r="JDY268" s="99"/>
      <c r="JDZ268" s="98"/>
      <c r="JEA268" s="49"/>
      <c r="JEB268" s="405"/>
      <c r="JEC268" s="405"/>
      <c r="JED268" s="277"/>
      <c r="JEE268" s="277"/>
      <c r="JEF268" s="277"/>
      <c r="JEG268" s="277"/>
      <c r="JEH268" s="277"/>
      <c r="JEI268" s="277"/>
      <c r="JEJ268" s="277"/>
      <c r="JEK268" s="277"/>
      <c r="JEL268" s="402"/>
      <c r="JEM268" s="404"/>
      <c r="JEN268" s="49"/>
      <c r="JEO268" s="49"/>
      <c r="JEP268" s="49"/>
      <c r="JEQ268" s="99"/>
      <c r="JER268" s="98"/>
      <c r="JES268" s="49"/>
      <c r="JET268" s="405"/>
      <c r="JEU268" s="405"/>
      <c r="JEV268" s="277"/>
      <c r="JEW268" s="277"/>
      <c r="JEX268" s="277"/>
      <c r="JEY268" s="277"/>
      <c r="JEZ268" s="277"/>
      <c r="JFA268" s="277"/>
      <c r="JFB268" s="277"/>
      <c r="JFC268" s="277"/>
      <c r="JFD268" s="402"/>
      <c r="JFE268" s="404"/>
      <c r="JFF268" s="49"/>
      <c r="JFG268" s="49"/>
      <c r="JFH268" s="49"/>
      <c r="JFI268" s="99"/>
      <c r="JFJ268" s="98"/>
      <c r="JFK268" s="49"/>
      <c r="JFL268" s="405"/>
      <c r="JFM268" s="405"/>
      <c r="JFN268" s="277"/>
      <c r="JFO268" s="277"/>
      <c r="JFP268" s="277"/>
      <c r="JFQ268" s="277"/>
      <c r="JFR268" s="277"/>
      <c r="JFS268" s="277"/>
      <c r="JFT268" s="277"/>
      <c r="JFU268" s="277"/>
      <c r="JFV268" s="402"/>
      <c r="JFW268" s="404"/>
      <c r="JFX268" s="49"/>
      <c r="JFY268" s="49"/>
      <c r="JFZ268" s="49"/>
      <c r="JGA268" s="99"/>
      <c r="JGB268" s="98"/>
      <c r="JGC268" s="49"/>
      <c r="JGD268" s="405"/>
      <c r="JGE268" s="405"/>
      <c r="JGF268" s="277"/>
      <c r="JGG268" s="277"/>
      <c r="JGH268" s="277"/>
      <c r="JGI268" s="277"/>
      <c r="JGJ268" s="277"/>
      <c r="JGK268" s="277"/>
      <c r="JGL268" s="277"/>
      <c r="JGM268" s="277"/>
      <c r="JGN268" s="402"/>
      <c r="JGO268" s="404"/>
      <c r="JGP268" s="49"/>
      <c r="JGQ268" s="49"/>
      <c r="JGR268" s="49"/>
      <c r="JGS268" s="99"/>
      <c r="JGT268" s="98"/>
      <c r="JGU268" s="49"/>
      <c r="JGV268" s="405"/>
      <c r="JGW268" s="405"/>
      <c r="JGX268" s="277"/>
      <c r="JGY268" s="277"/>
      <c r="JGZ268" s="277"/>
      <c r="JHA268" s="277"/>
      <c r="JHB268" s="277"/>
      <c r="JHC268" s="277"/>
      <c r="JHD268" s="277"/>
      <c r="JHE268" s="277"/>
      <c r="JHF268" s="402"/>
      <c r="JHG268" s="404"/>
      <c r="JHH268" s="49"/>
      <c r="JHI268" s="49"/>
      <c r="JHJ268" s="49"/>
      <c r="JHK268" s="99"/>
      <c r="JHL268" s="98"/>
      <c r="JHM268" s="49"/>
      <c r="JHN268" s="405"/>
      <c r="JHO268" s="405"/>
      <c r="JHP268" s="277"/>
      <c r="JHQ268" s="277"/>
      <c r="JHR268" s="277"/>
      <c r="JHS268" s="277"/>
      <c r="JHT268" s="277"/>
      <c r="JHU268" s="277"/>
      <c r="JHV268" s="277"/>
      <c r="JHW268" s="277"/>
      <c r="JHX268" s="402"/>
      <c r="JHY268" s="404"/>
      <c r="JHZ268" s="49"/>
      <c r="JIA268" s="49"/>
      <c r="JIB268" s="49"/>
      <c r="JIC268" s="99"/>
      <c r="JID268" s="98"/>
      <c r="JIE268" s="49"/>
      <c r="JIF268" s="405"/>
      <c r="JIG268" s="405"/>
      <c r="JIH268" s="277"/>
      <c r="JII268" s="277"/>
      <c r="JIJ268" s="277"/>
      <c r="JIK268" s="277"/>
      <c r="JIL268" s="277"/>
      <c r="JIM268" s="277"/>
      <c r="JIN268" s="277"/>
      <c r="JIO268" s="277"/>
      <c r="JIP268" s="402"/>
      <c r="JIQ268" s="404"/>
      <c r="JIR268" s="49"/>
      <c r="JIS268" s="49"/>
      <c r="JIT268" s="49"/>
      <c r="JIU268" s="99"/>
      <c r="JIV268" s="98"/>
      <c r="JIW268" s="49"/>
      <c r="JIX268" s="405"/>
      <c r="JIY268" s="405"/>
      <c r="JIZ268" s="277"/>
      <c r="JJA268" s="277"/>
      <c r="JJB268" s="277"/>
      <c r="JJC268" s="277"/>
      <c r="JJD268" s="277"/>
      <c r="JJE268" s="277"/>
      <c r="JJF268" s="277"/>
      <c r="JJG268" s="277"/>
      <c r="JJH268" s="402"/>
      <c r="JJI268" s="404"/>
      <c r="JJJ268" s="49"/>
      <c r="JJK268" s="49"/>
      <c r="JJL268" s="49"/>
      <c r="JJM268" s="99"/>
      <c r="JJN268" s="98"/>
      <c r="JJO268" s="49"/>
      <c r="JJP268" s="405"/>
      <c r="JJQ268" s="405"/>
      <c r="JJR268" s="277"/>
      <c r="JJS268" s="277"/>
      <c r="JJT268" s="277"/>
      <c r="JJU268" s="277"/>
      <c r="JJV268" s="277"/>
      <c r="JJW268" s="277"/>
      <c r="JJX268" s="277"/>
      <c r="JJY268" s="277"/>
      <c r="JJZ268" s="402"/>
      <c r="JKA268" s="404"/>
      <c r="JKB268" s="49"/>
      <c r="JKC268" s="49"/>
      <c r="JKD268" s="49"/>
      <c r="JKE268" s="99"/>
      <c r="JKF268" s="98"/>
      <c r="JKG268" s="49"/>
      <c r="JKH268" s="405"/>
      <c r="JKI268" s="405"/>
      <c r="JKJ268" s="277"/>
      <c r="JKK268" s="277"/>
      <c r="JKL268" s="277"/>
      <c r="JKM268" s="277"/>
      <c r="JKN268" s="277"/>
      <c r="JKO268" s="277"/>
      <c r="JKP268" s="277"/>
      <c r="JKQ268" s="277"/>
      <c r="JKR268" s="402"/>
      <c r="JKS268" s="404"/>
      <c r="JKT268" s="49"/>
      <c r="JKU268" s="49"/>
      <c r="JKV268" s="49"/>
      <c r="JKW268" s="99"/>
      <c r="JKX268" s="98"/>
      <c r="JKY268" s="49"/>
      <c r="JKZ268" s="405"/>
      <c r="JLA268" s="405"/>
      <c r="JLB268" s="277"/>
      <c r="JLC268" s="277"/>
      <c r="JLD268" s="277"/>
      <c r="JLE268" s="277"/>
      <c r="JLF268" s="277"/>
      <c r="JLG268" s="277"/>
      <c r="JLH268" s="277"/>
      <c r="JLI268" s="277"/>
      <c r="JLJ268" s="402"/>
      <c r="JLK268" s="404"/>
      <c r="JLL268" s="49"/>
      <c r="JLM268" s="49"/>
      <c r="JLN268" s="49"/>
      <c r="JLO268" s="99"/>
      <c r="JLP268" s="98"/>
      <c r="JLQ268" s="49"/>
      <c r="JLR268" s="405"/>
      <c r="JLS268" s="405"/>
      <c r="JLT268" s="277"/>
      <c r="JLU268" s="277"/>
      <c r="JLV268" s="277"/>
      <c r="JLW268" s="277"/>
      <c r="JLX268" s="277"/>
      <c r="JLY268" s="277"/>
      <c r="JLZ268" s="277"/>
      <c r="JMA268" s="277"/>
      <c r="JMB268" s="402"/>
      <c r="JMC268" s="404"/>
      <c r="JMD268" s="49"/>
      <c r="JME268" s="49"/>
      <c r="JMF268" s="49"/>
      <c r="JMG268" s="99"/>
      <c r="JMH268" s="98"/>
      <c r="JMI268" s="49"/>
      <c r="JMJ268" s="405"/>
      <c r="JMK268" s="405"/>
      <c r="JML268" s="277"/>
      <c r="JMM268" s="277"/>
      <c r="JMN268" s="277"/>
      <c r="JMO268" s="277"/>
      <c r="JMP268" s="277"/>
      <c r="JMQ268" s="277"/>
      <c r="JMR268" s="277"/>
      <c r="JMS268" s="277"/>
      <c r="JMT268" s="402"/>
      <c r="JMU268" s="404"/>
      <c r="JMV268" s="49"/>
      <c r="JMW268" s="49"/>
      <c r="JMX268" s="49"/>
      <c r="JMY268" s="99"/>
      <c r="JMZ268" s="98"/>
      <c r="JNA268" s="49"/>
      <c r="JNB268" s="405"/>
      <c r="JNC268" s="405"/>
      <c r="JND268" s="277"/>
      <c r="JNE268" s="277"/>
      <c r="JNF268" s="277"/>
      <c r="JNG268" s="277"/>
      <c r="JNH268" s="277"/>
      <c r="JNI268" s="277"/>
      <c r="JNJ268" s="277"/>
      <c r="JNK268" s="277"/>
      <c r="JNL268" s="402"/>
      <c r="JNM268" s="404"/>
      <c r="JNN268" s="49"/>
      <c r="JNO268" s="49"/>
      <c r="JNP268" s="49"/>
      <c r="JNQ268" s="99"/>
      <c r="JNR268" s="98"/>
      <c r="JNS268" s="49"/>
      <c r="JNT268" s="405"/>
      <c r="JNU268" s="405"/>
      <c r="JNV268" s="277"/>
      <c r="JNW268" s="277"/>
      <c r="JNX268" s="277"/>
      <c r="JNY268" s="277"/>
      <c r="JNZ268" s="277"/>
      <c r="JOA268" s="277"/>
      <c r="JOB268" s="277"/>
      <c r="JOC268" s="277"/>
      <c r="JOD268" s="402"/>
      <c r="JOE268" s="404"/>
      <c r="JOF268" s="49"/>
      <c r="JOG268" s="49"/>
      <c r="JOH268" s="49"/>
      <c r="JOI268" s="99"/>
      <c r="JOJ268" s="98"/>
      <c r="JOK268" s="49"/>
      <c r="JOL268" s="405"/>
      <c r="JOM268" s="405"/>
      <c r="JON268" s="277"/>
      <c r="JOO268" s="277"/>
      <c r="JOP268" s="277"/>
      <c r="JOQ268" s="277"/>
      <c r="JOR268" s="277"/>
      <c r="JOS268" s="277"/>
      <c r="JOT268" s="277"/>
      <c r="JOU268" s="277"/>
      <c r="JOV268" s="402"/>
      <c r="JOW268" s="404"/>
      <c r="JOX268" s="49"/>
      <c r="JOY268" s="49"/>
      <c r="JOZ268" s="49"/>
      <c r="JPA268" s="99"/>
      <c r="JPB268" s="98"/>
      <c r="JPC268" s="49"/>
      <c r="JPD268" s="405"/>
      <c r="JPE268" s="405"/>
      <c r="JPF268" s="277"/>
      <c r="JPG268" s="277"/>
      <c r="JPH268" s="277"/>
      <c r="JPI268" s="277"/>
      <c r="JPJ268" s="277"/>
      <c r="JPK268" s="277"/>
      <c r="JPL268" s="277"/>
      <c r="JPM268" s="277"/>
      <c r="JPN268" s="402"/>
      <c r="JPO268" s="404"/>
      <c r="JPP268" s="49"/>
      <c r="JPQ268" s="49"/>
      <c r="JPR268" s="49"/>
      <c r="JPS268" s="99"/>
      <c r="JPT268" s="98"/>
      <c r="JPU268" s="49"/>
      <c r="JPV268" s="405"/>
      <c r="JPW268" s="405"/>
      <c r="JPX268" s="277"/>
      <c r="JPY268" s="277"/>
      <c r="JPZ268" s="277"/>
      <c r="JQA268" s="277"/>
      <c r="JQB268" s="277"/>
      <c r="JQC268" s="277"/>
      <c r="JQD268" s="277"/>
      <c r="JQE268" s="277"/>
      <c r="JQF268" s="402"/>
      <c r="JQG268" s="404"/>
      <c r="JQH268" s="49"/>
      <c r="JQI268" s="49"/>
      <c r="JQJ268" s="49"/>
      <c r="JQK268" s="99"/>
      <c r="JQL268" s="98"/>
      <c r="JQM268" s="49"/>
      <c r="JQN268" s="405"/>
      <c r="JQO268" s="405"/>
      <c r="JQP268" s="277"/>
      <c r="JQQ268" s="277"/>
      <c r="JQR268" s="277"/>
      <c r="JQS268" s="277"/>
      <c r="JQT268" s="277"/>
      <c r="JQU268" s="277"/>
      <c r="JQV268" s="277"/>
      <c r="JQW268" s="277"/>
      <c r="JQX268" s="402"/>
      <c r="JQY268" s="404"/>
      <c r="JQZ268" s="49"/>
      <c r="JRA268" s="49"/>
      <c r="JRB268" s="49"/>
      <c r="JRC268" s="99"/>
      <c r="JRD268" s="98"/>
      <c r="JRE268" s="49"/>
      <c r="JRF268" s="405"/>
      <c r="JRG268" s="405"/>
      <c r="JRH268" s="277"/>
      <c r="JRI268" s="277"/>
      <c r="JRJ268" s="277"/>
      <c r="JRK268" s="277"/>
      <c r="JRL268" s="277"/>
      <c r="JRM268" s="277"/>
      <c r="JRN268" s="277"/>
      <c r="JRO268" s="277"/>
      <c r="JRP268" s="402"/>
      <c r="JRQ268" s="404"/>
      <c r="JRR268" s="49"/>
      <c r="JRS268" s="49"/>
      <c r="JRT268" s="49"/>
      <c r="JRU268" s="99"/>
      <c r="JRV268" s="98"/>
      <c r="JRW268" s="49"/>
      <c r="JRX268" s="405"/>
      <c r="JRY268" s="405"/>
      <c r="JRZ268" s="277"/>
      <c r="JSA268" s="277"/>
      <c r="JSB268" s="277"/>
      <c r="JSC268" s="277"/>
      <c r="JSD268" s="277"/>
      <c r="JSE268" s="277"/>
      <c r="JSF268" s="277"/>
      <c r="JSG268" s="277"/>
      <c r="JSH268" s="402"/>
      <c r="JSI268" s="404"/>
      <c r="JSJ268" s="49"/>
      <c r="JSK268" s="49"/>
      <c r="JSL268" s="49"/>
      <c r="JSM268" s="99"/>
      <c r="JSN268" s="98"/>
      <c r="JSO268" s="49"/>
      <c r="JSP268" s="405"/>
      <c r="JSQ268" s="405"/>
      <c r="JSR268" s="277"/>
      <c r="JSS268" s="277"/>
      <c r="JST268" s="277"/>
      <c r="JSU268" s="277"/>
      <c r="JSV268" s="277"/>
      <c r="JSW268" s="277"/>
      <c r="JSX268" s="277"/>
      <c r="JSY268" s="277"/>
      <c r="JSZ268" s="402"/>
      <c r="JTA268" s="404"/>
      <c r="JTB268" s="49"/>
      <c r="JTC268" s="49"/>
      <c r="JTD268" s="49"/>
      <c r="JTE268" s="99"/>
      <c r="JTF268" s="98"/>
      <c r="JTG268" s="49"/>
      <c r="JTH268" s="405"/>
      <c r="JTI268" s="405"/>
      <c r="JTJ268" s="277"/>
      <c r="JTK268" s="277"/>
      <c r="JTL268" s="277"/>
      <c r="JTM268" s="277"/>
      <c r="JTN268" s="277"/>
      <c r="JTO268" s="277"/>
      <c r="JTP268" s="277"/>
      <c r="JTQ268" s="277"/>
      <c r="JTR268" s="402"/>
      <c r="JTS268" s="404"/>
      <c r="JTT268" s="49"/>
      <c r="JTU268" s="49"/>
      <c r="JTV268" s="49"/>
      <c r="JTW268" s="99"/>
      <c r="JTX268" s="98"/>
      <c r="JTY268" s="49"/>
      <c r="JTZ268" s="405"/>
      <c r="JUA268" s="405"/>
      <c r="JUB268" s="277"/>
      <c r="JUC268" s="277"/>
      <c r="JUD268" s="277"/>
      <c r="JUE268" s="277"/>
      <c r="JUF268" s="277"/>
      <c r="JUG268" s="277"/>
      <c r="JUH268" s="277"/>
      <c r="JUI268" s="277"/>
      <c r="JUJ268" s="402"/>
      <c r="JUK268" s="404"/>
      <c r="JUL268" s="49"/>
      <c r="JUM268" s="49"/>
      <c r="JUN268" s="49"/>
      <c r="JUO268" s="99"/>
      <c r="JUP268" s="98"/>
      <c r="JUQ268" s="49"/>
      <c r="JUR268" s="405"/>
      <c r="JUS268" s="405"/>
      <c r="JUT268" s="277"/>
      <c r="JUU268" s="277"/>
      <c r="JUV268" s="277"/>
      <c r="JUW268" s="277"/>
      <c r="JUX268" s="277"/>
      <c r="JUY268" s="277"/>
      <c r="JUZ268" s="277"/>
      <c r="JVA268" s="277"/>
      <c r="JVB268" s="402"/>
      <c r="JVC268" s="404"/>
      <c r="JVD268" s="49"/>
      <c r="JVE268" s="49"/>
      <c r="JVF268" s="49"/>
      <c r="JVG268" s="99"/>
      <c r="JVH268" s="98"/>
      <c r="JVI268" s="49"/>
      <c r="JVJ268" s="405"/>
      <c r="JVK268" s="405"/>
      <c r="JVL268" s="277"/>
      <c r="JVM268" s="277"/>
      <c r="JVN268" s="277"/>
      <c r="JVO268" s="277"/>
      <c r="JVP268" s="277"/>
      <c r="JVQ268" s="277"/>
      <c r="JVR268" s="277"/>
      <c r="JVS268" s="277"/>
      <c r="JVT268" s="402"/>
      <c r="JVU268" s="404"/>
      <c r="JVV268" s="49"/>
      <c r="JVW268" s="49"/>
      <c r="JVX268" s="49"/>
      <c r="JVY268" s="99"/>
      <c r="JVZ268" s="98"/>
      <c r="JWA268" s="49"/>
      <c r="JWB268" s="405"/>
      <c r="JWC268" s="405"/>
      <c r="JWD268" s="277"/>
      <c r="JWE268" s="277"/>
      <c r="JWF268" s="277"/>
      <c r="JWG268" s="277"/>
      <c r="JWH268" s="277"/>
      <c r="JWI268" s="277"/>
      <c r="JWJ268" s="277"/>
      <c r="JWK268" s="277"/>
      <c r="JWL268" s="402"/>
      <c r="JWM268" s="404"/>
      <c r="JWN268" s="49"/>
      <c r="JWO268" s="49"/>
      <c r="JWP268" s="49"/>
      <c r="JWQ268" s="99"/>
      <c r="JWR268" s="98"/>
      <c r="JWS268" s="49"/>
      <c r="JWT268" s="405"/>
      <c r="JWU268" s="405"/>
      <c r="JWV268" s="277"/>
      <c r="JWW268" s="277"/>
      <c r="JWX268" s="277"/>
      <c r="JWY268" s="277"/>
      <c r="JWZ268" s="277"/>
      <c r="JXA268" s="277"/>
      <c r="JXB268" s="277"/>
      <c r="JXC268" s="277"/>
      <c r="JXD268" s="402"/>
      <c r="JXE268" s="404"/>
      <c r="JXF268" s="49"/>
      <c r="JXG268" s="49"/>
      <c r="JXH268" s="49"/>
      <c r="JXI268" s="99"/>
      <c r="JXJ268" s="98"/>
      <c r="JXK268" s="49"/>
      <c r="JXL268" s="405"/>
      <c r="JXM268" s="405"/>
      <c r="JXN268" s="277"/>
      <c r="JXO268" s="277"/>
      <c r="JXP268" s="277"/>
      <c r="JXQ268" s="277"/>
      <c r="JXR268" s="277"/>
      <c r="JXS268" s="277"/>
      <c r="JXT268" s="277"/>
      <c r="JXU268" s="277"/>
      <c r="JXV268" s="402"/>
      <c r="JXW268" s="404"/>
      <c r="JXX268" s="49"/>
      <c r="JXY268" s="49"/>
      <c r="JXZ268" s="49"/>
      <c r="JYA268" s="99"/>
      <c r="JYB268" s="98"/>
      <c r="JYC268" s="49"/>
      <c r="JYD268" s="405"/>
      <c r="JYE268" s="405"/>
      <c r="JYF268" s="277"/>
      <c r="JYG268" s="277"/>
      <c r="JYH268" s="277"/>
      <c r="JYI268" s="277"/>
      <c r="JYJ268" s="277"/>
      <c r="JYK268" s="277"/>
      <c r="JYL268" s="277"/>
      <c r="JYM268" s="277"/>
      <c r="JYN268" s="402"/>
      <c r="JYO268" s="404"/>
      <c r="JYP268" s="49"/>
      <c r="JYQ268" s="49"/>
      <c r="JYR268" s="49"/>
      <c r="JYS268" s="99"/>
      <c r="JYT268" s="98"/>
      <c r="JYU268" s="49"/>
      <c r="JYV268" s="405"/>
      <c r="JYW268" s="405"/>
      <c r="JYX268" s="277"/>
      <c r="JYY268" s="277"/>
      <c r="JYZ268" s="277"/>
      <c r="JZA268" s="277"/>
      <c r="JZB268" s="277"/>
      <c r="JZC268" s="277"/>
      <c r="JZD268" s="277"/>
      <c r="JZE268" s="277"/>
      <c r="JZF268" s="402"/>
      <c r="JZG268" s="404"/>
      <c r="JZH268" s="49"/>
      <c r="JZI268" s="49"/>
      <c r="JZJ268" s="49"/>
      <c r="JZK268" s="99"/>
      <c r="JZL268" s="98"/>
      <c r="JZM268" s="49"/>
      <c r="JZN268" s="405"/>
      <c r="JZO268" s="405"/>
      <c r="JZP268" s="277"/>
      <c r="JZQ268" s="277"/>
      <c r="JZR268" s="277"/>
      <c r="JZS268" s="277"/>
      <c r="JZT268" s="277"/>
      <c r="JZU268" s="277"/>
      <c r="JZV268" s="277"/>
      <c r="JZW268" s="277"/>
      <c r="JZX268" s="402"/>
      <c r="JZY268" s="404"/>
      <c r="JZZ268" s="49"/>
      <c r="KAA268" s="49"/>
      <c r="KAB268" s="49"/>
      <c r="KAC268" s="99"/>
      <c r="KAD268" s="98"/>
      <c r="KAE268" s="49"/>
      <c r="KAF268" s="405"/>
      <c r="KAG268" s="405"/>
      <c r="KAH268" s="277"/>
      <c r="KAI268" s="277"/>
      <c r="KAJ268" s="277"/>
      <c r="KAK268" s="277"/>
      <c r="KAL268" s="277"/>
      <c r="KAM268" s="277"/>
      <c r="KAN268" s="277"/>
      <c r="KAO268" s="277"/>
      <c r="KAP268" s="402"/>
      <c r="KAQ268" s="404"/>
      <c r="KAR268" s="49"/>
      <c r="KAS268" s="49"/>
      <c r="KAT268" s="49"/>
      <c r="KAU268" s="99"/>
      <c r="KAV268" s="98"/>
      <c r="KAW268" s="49"/>
      <c r="KAX268" s="405"/>
      <c r="KAY268" s="405"/>
      <c r="KAZ268" s="277"/>
      <c r="KBA268" s="277"/>
      <c r="KBB268" s="277"/>
      <c r="KBC268" s="277"/>
      <c r="KBD268" s="277"/>
      <c r="KBE268" s="277"/>
      <c r="KBF268" s="277"/>
      <c r="KBG268" s="277"/>
      <c r="KBH268" s="402"/>
      <c r="KBI268" s="404"/>
      <c r="KBJ268" s="49"/>
      <c r="KBK268" s="49"/>
      <c r="KBL268" s="49"/>
      <c r="KBM268" s="99"/>
      <c r="KBN268" s="98"/>
      <c r="KBO268" s="49"/>
      <c r="KBP268" s="405"/>
      <c r="KBQ268" s="405"/>
      <c r="KBR268" s="277"/>
      <c r="KBS268" s="277"/>
      <c r="KBT268" s="277"/>
      <c r="KBU268" s="277"/>
      <c r="KBV268" s="277"/>
      <c r="KBW268" s="277"/>
      <c r="KBX268" s="277"/>
      <c r="KBY268" s="277"/>
      <c r="KBZ268" s="402"/>
      <c r="KCA268" s="404"/>
      <c r="KCB268" s="49"/>
      <c r="KCC268" s="49"/>
      <c r="KCD268" s="49"/>
      <c r="KCE268" s="99"/>
      <c r="KCF268" s="98"/>
      <c r="KCG268" s="49"/>
      <c r="KCH268" s="405"/>
      <c r="KCI268" s="405"/>
      <c r="KCJ268" s="277"/>
      <c r="KCK268" s="277"/>
      <c r="KCL268" s="277"/>
      <c r="KCM268" s="277"/>
      <c r="KCN268" s="277"/>
      <c r="KCO268" s="277"/>
      <c r="KCP268" s="277"/>
      <c r="KCQ268" s="277"/>
      <c r="KCR268" s="402"/>
      <c r="KCS268" s="404"/>
      <c r="KCT268" s="49"/>
      <c r="KCU268" s="49"/>
      <c r="KCV268" s="49"/>
      <c r="KCW268" s="99"/>
      <c r="KCX268" s="98"/>
      <c r="KCY268" s="49"/>
      <c r="KCZ268" s="405"/>
      <c r="KDA268" s="405"/>
      <c r="KDB268" s="277"/>
      <c r="KDC268" s="277"/>
      <c r="KDD268" s="277"/>
      <c r="KDE268" s="277"/>
      <c r="KDF268" s="277"/>
      <c r="KDG268" s="277"/>
      <c r="KDH268" s="277"/>
      <c r="KDI268" s="277"/>
      <c r="KDJ268" s="402"/>
      <c r="KDK268" s="404"/>
      <c r="KDL268" s="49"/>
      <c r="KDM268" s="49"/>
      <c r="KDN268" s="49"/>
      <c r="KDO268" s="99"/>
      <c r="KDP268" s="98"/>
      <c r="KDQ268" s="49"/>
      <c r="KDR268" s="405"/>
      <c r="KDS268" s="405"/>
      <c r="KDT268" s="277"/>
      <c r="KDU268" s="277"/>
      <c r="KDV268" s="277"/>
      <c r="KDW268" s="277"/>
      <c r="KDX268" s="277"/>
      <c r="KDY268" s="277"/>
      <c r="KDZ268" s="277"/>
      <c r="KEA268" s="277"/>
      <c r="KEB268" s="402"/>
      <c r="KEC268" s="404"/>
      <c r="KED268" s="49"/>
      <c r="KEE268" s="49"/>
      <c r="KEF268" s="49"/>
      <c r="KEG268" s="99"/>
      <c r="KEH268" s="98"/>
      <c r="KEI268" s="49"/>
      <c r="KEJ268" s="405"/>
      <c r="KEK268" s="405"/>
      <c r="KEL268" s="277"/>
      <c r="KEM268" s="277"/>
      <c r="KEN268" s="277"/>
      <c r="KEO268" s="277"/>
      <c r="KEP268" s="277"/>
      <c r="KEQ268" s="277"/>
      <c r="KER268" s="277"/>
      <c r="KES268" s="277"/>
      <c r="KET268" s="402"/>
      <c r="KEU268" s="404"/>
      <c r="KEV268" s="49"/>
      <c r="KEW268" s="49"/>
      <c r="KEX268" s="49"/>
      <c r="KEY268" s="99"/>
      <c r="KEZ268" s="98"/>
      <c r="KFA268" s="49"/>
      <c r="KFB268" s="405"/>
      <c r="KFC268" s="405"/>
      <c r="KFD268" s="277"/>
      <c r="KFE268" s="277"/>
      <c r="KFF268" s="277"/>
      <c r="KFG268" s="277"/>
      <c r="KFH268" s="277"/>
      <c r="KFI268" s="277"/>
      <c r="KFJ268" s="277"/>
      <c r="KFK268" s="277"/>
      <c r="KFL268" s="402"/>
      <c r="KFM268" s="404"/>
      <c r="KFN268" s="49"/>
      <c r="KFO268" s="49"/>
      <c r="KFP268" s="49"/>
      <c r="KFQ268" s="99"/>
      <c r="KFR268" s="98"/>
      <c r="KFS268" s="49"/>
      <c r="KFT268" s="405"/>
      <c r="KFU268" s="405"/>
      <c r="KFV268" s="277"/>
      <c r="KFW268" s="277"/>
      <c r="KFX268" s="277"/>
      <c r="KFY268" s="277"/>
      <c r="KFZ268" s="277"/>
      <c r="KGA268" s="277"/>
      <c r="KGB268" s="277"/>
      <c r="KGC268" s="277"/>
      <c r="KGD268" s="402"/>
      <c r="KGE268" s="404"/>
      <c r="KGF268" s="49"/>
      <c r="KGG268" s="49"/>
      <c r="KGH268" s="49"/>
      <c r="KGI268" s="99"/>
      <c r="KGJ268" s="98"/>
      <c r="KGK268" s="49"/>
      <c r="KGL268" s="405"/>
      <c r="KGM268" s="405"/>
      <c r="KGN268" s="277"/>
      <c r="KGO268" s="277"/>
      <c r="KGP268" s="277"/>
      <c r="KGQ268" s="277"/>
      <c r="KGR268" s="277"/>
      <c r="KGS268" s="277"/>
      <c r="KGT268" s="277"/>
      <c r="KGU268" s="277"/>
      <c r="KGV268" s="402"/>
      <c r="KGW268" s="404"/>
      <c r="KGX268" s="49"/>
      <c r="KGY268" s="49"/>
      <c r="KGZ268" s="49"/>
      <c r="KHA268" s="99"/>
      <c r="KHB268" s="98"/>
      <c r="KHC268" s="49"/>
      <c r="KHD268" s="405"/>
      <c r="KHE268" s="405"/>
      <c r="KHF268" s="277"/>
      <c r="KHG268" s="277"/>
      <c r="KHH268" s="277"/>
      <c r="KHI268" s="277"/>
      <c r="KHJ268" s="277"/>
      <c r="KHK268" s="277"/>
      <c r="KHL268" s="277"/>
      <c r="KHM268" s="277"/>
      <c r="KHN268" s="402"/>
      <c r="KHO268" s="404"/>
      <c r="KHP268" s="49"/>
      <c r="KHQ268" s="49"/>
      <c r="KHR268" s="49"/>
      <c r="KHS268" s="99"/>
      <c r="KHT268" s="98"/>
      <c r="KHU268" s="49"/>
      <c r="KHV268" s="405"/>
      <c r="KHW268" s="405"/>
      <c r="KHX268" s="277"/>
      <c r="KHY268" s="277"/>
      <c r="KHZ268" s="277"/>
      <c r="KIA268" s="277"/>
      <c r="KIB268" s="277"/>
      <c r="KIC268" s="277"/>
      <c r="KID268" s="277"/>
      <c r="KIE268" s="277"/>
      <c r="KIF268" s="402"/>
      <c r="KIG268" s="404"/>
      <c r="KIH268" s="49"/>
      <c r="KII268" s="49"/>
      <c r="KIJ268" s="49"/>
      <c r="KIK268" s="99"/>
      <c r="KIL268" s="98"/>
      <c r="KIM268" s="49"/>
      <c r="KIN268" s="405"/>
      <c r="KIO268" s="405"/>
      <c r="KIP268" s="277"/>
      <c r="KIQ268" s="277"/>
      <c r="KIR268" s="277"/>
      <c r="KIS268" s="277"/>
      <c r="KIT268" s="277"/>
      <c r="KIU268" s="277"/>
      <c r="KIV268" s="277"/>
      <c r="KIW268" s="277"/>
      <c r="KIX268" s="402"/>
      <c r="KIY268" s="404"/>
      <c r="KIZ268" s="49"/>
      <c r="KJA268" s="49"/>
      <c r="KJB268" s="49"/>
      <c r="KJC268" s="99"/>
      <c r="KJD268" s="98"/>
      <c r="KJE268" s="49"/>
      <c r="KJF268" s="405"/>
      <c r="KJG268" s="405"/>
      <c r="KJH268" s="277"/>
      <c r="KJI268" s="277"/>
      <c r="KJJ268" s="277"/>
      <c r="KJK268" s="277"/>
      <c r="KJL268" s="277"/>
      <c r="KJM268" s="277"/>
      <c r="KJN268" s="277"/>
      <c r="KJO268" s="277"/>
      <c r="KJP268" s="402"/>
      <c r="KJQ268" s="404"/>
      <c r="KJR268" s="49"/>
      <c r="KJS268" s="49"/>
      <c r="KJT268" s="49"/>
      <c r="KJU268" s="99"/>
      <c r="KJV268" s="98"/>
      <c r="KJW268" s="49"/>
      <c r="KJX268" s="405"/>
      <c r="KJY268" s="405"/>
      <c r="KJZ268" s="277"/>
      <c r="KKA268" s="277"/>
      <c r="KKB268" s="277"/>
      <c r="KKC268" s="277"/>
      <c r="KKD268" s="277"/>
      <c r="KKE268" s="277"/>
      <c r="KKF268" s="277"/>
      <c r="KKG268" s="277"/>
      <c r="KKH268" s="402"/>
      <c r="KKI268" s="404"/>
      <c r="KKJ268" s="49"/>
      <c r="KKK268" s="49"/>
      <c r="KKL268" s="49"/>
      <c r="KKM268" s="99"/>
      <c r="KKN268" s="98"/>
      <c r="KKO268" s="49"/>
      <c r="KKP268" s="405"/>
      <c r="KKQ268" s="405"/>
      <c r="KKR268" s="277"/>
      <c r="KKS268" s="277"/>
      <c r="KKT268" s="277"/>
      <c r="KKU268" s="277"/>
      <c r="KKV268" s="277"/>
      <c r="KKW268" s="277"/>
      <c r="KKX268" s="277"/>
      <c r="KKY268" s="277"/>
      <c r="KKZ268" s="402"/>
      <c r="KLA268" s="404"/>
      <c r="KLB268" s="49"/>
      <c r="KLC268" s="49"/>
      <c r="KLD268" s="49"/>
      <c r="KLE268" s="99"/>
      <c r="KLF268" s="98"/>
      <c r="KLG268" s="49"/>
      <c r="KLH268" s="405"/>
      <c r="KLI268" s="405"/>
      <c r="KLJ268" s="277"/>
      <c r="KLK268" s="277"/>
      <c r="KLL268" s="277"/>
      <c r="KLM268" s="277"/>
      <c r="KLN268" s="277"/>
      <c r="KLO268" s="277"/>
      <c r="KLP268" s="277"/>
      <c r="KLQ268" s="277"/>
      <c r="KLR268" s="402"/>
      <c r="KLS268" s="404"/>
      <c r="KLT268" s="49"/>
      <c r="KLU268" s="49"/>
      <c r="KLV268" s="49"/>
      <c r="KLW268" s="99"/>
      <c r="KLX268" s="98"/>
      <c r="KLY268" s="49"/>
      <c r="KLZ268" s="405"/>
      <c r="KMA268" s="405"/>
      <c r="KMB268" s="277"/>
      <c r="KMC268" s="277"/>
      <c r="KMD268" s="277"/>
      <c r="KME268" s="277"/>
      <c r="KMF268" s="277"/>
      <c r="KMG268" s="277"/>
      <c r="KMH268" s="277"/>
      <c r="KMI268" s="277"/>
      <c r="KMJ268" s="402"/>
      <c r="KMK268" s="404"/>
      <c r="KML268" s="49"/>
      <c r="KMM268" s="49"/>
      <c r="KMN268" s="49"/>
      <c r="KMO268" s="99"/>
      <c r="KMP268" s="98"/>
      <c r="KMQ268" s="49"/>
      <c r="KMR268" s="405"/>
      <c r="KMS268" s="405"/>
      <c r="KMT268" s="277"/>
      <c r="KMU268" s="277"/>
      <c r="KMV268" s="277"/>
      <c r="KMW268" s="277"/>
      <c r="KMX268" s="277"/>
      <c r="KMY268" s="277"/>
      <c r="KMZ268" s="277"/>
      <c r="KNA268" s="277"/>
      <c r="KNB268" s="402"/>
      <c r="KNC268" s="404"/>
      <c r="KND268" s="49"/>
      <c r="KNE268" s="49"/>
      <c r="KNF268" s="49"/>
      <c r="KNG268" s="99"/>
      <c r="KNH268" s="98"/>
      <c r="KNI268" s="49"/>
      <c r="KNJ268" s="405"/>
      <c r="KNK268" s="405"/>
      <c r="KNL268" s="277"/>
      <c r="KNM268" s="277"/>
      <c r="KNN268" s="277"/>
      <c r="KNO268" s="277"/>
      <c r="KNP268" s="277"/>
      <c r="KNQ268" s="277"/>
      <c r="KNR268" s="277"/>
      <c r="KNS268" s="277"/>
      <c r="KNT268" s="402"/>
      <c r="KNU268" s="404"/>
      <c r="KNV268" s="49"/>
      <c r="KNW268" s="49"/>
      <c r="KNX268" s="49"/>
      <c r="KNY268" s="99"/>
      <c r="KNZ268" s="98"/>
      <c r="KOA268" s="49"/>
      <c r="KOB268" s="405"/>
      <c r="KOC268" s="405"/>
      <c r="KOD268" s="277"/>
      <c r="KOE268" s="277"/>
      <c r="KOF268" s="277"/>
      <c r="KOG268" s="277"/>
      <c r="KOH268" s="277"/>
      <c r="KOI268" s="277"/>
      <c r="KOJ268" s="277"/>
      <c r="KOK268" s="277"/>
      <c r="KOL268" s="402"/>
      <c r="KOM268" s="404"/>
      <c r="KON268" s="49"/>
      <c r="KOO268" s="49"/>
      <c r="KOP268" s="49"/>
      <c r="KOQ268" s="99"/>
      <c r="KOR268" s="98"/>
      <c r="KOS268" s="49"/>
      <c r="KOT268" s="405"/>
      <c r="KOU268" s="405"/>
      <c r="KOV268" s="277"/>
      <c r="KOW268" s="277"/>
      <c r="KOX268" s="277"/>
      <c r="KOY268" s="277"/>
      <c r="KOZ268" s="277"/>
      <c r="KPA268" s="277"/>
      <c r="KPB268" s="277"/>
      <c r="KPC268" s="277"/>
      <c r="KPD268" s="402"/>
      <c r="KPE268" s="404"/>
      <c r="KPF268" s="49"/>
      <c r="KPG268" s="49"/>
      <c r="KPH268" s="49"/>
      <c r="KPI268" s="99"/>
      <c r="KPJ268" s="98"/>
      <c r="KPK268" s="49"/>
      <c r="KPL268" s="405"/>
      <c r="KPM268" s="405"/>
      <c r="KPN268" s="277"/>
      <c r="KPO268" s="277"/>
      <c r="KPP268" s="277"/>
      <c r="KPQ268" s="277"/>
      <c r="KPR268" s="277"/>
      <c r="KPS268" s="277"/>
      <c r="KPT268" s="277"/>
      <c r="KPU268" s="277"/>
      <c r="KPV268" s="402"/>
      <c r="KPW268" s="404"/>
      <c r="KPX268" s="49"/>
      <c r="KPY268" s="49"/>
      <c r="KPZ268" s="49"/>
      <c r="KQA268" s="99"/>
      <c r="KQB268" s="98"/>
      <c r="KQC268" s="49"/>
      <c r="KQD268" s="405"/>
      <c r="KQE268" s="405"/>
      <c r="KQF268" s="277"/>
      <c r="KQG268" s="277"/>
      <c r="KQH268" s="277"/>
      <c r="KQI268" s="277"/>
      <c r="KQJ268" s="277"/>
      <c r="KQK268" s="277"/>
      <c r="KQL268" s="277"/>
      <c r="KQM268" s="277"/>
      <c r="KQN268" s="402"/>
      <c r="KQO268" s="404"/>
      <c r="KQP268" s="49"/>
      <c r="KQQ268" s="49"/>
      <c r="KQR268" s="49"/>
      <c r="KQS268" s="99"/>
      <c r="KQT268" s="98"/>
      <c r="KQU268" s="49"/>
      <c r="KQV268" s="405"/>
      <c r="KQW268" s="405"/>
      <c r="KQX268" s="277"/>
      <c r="KQY268" s="277"/>
      <c r="KQZ268" s="277"/>
      <c r="KRA268" s="277"/>
      <c r="KRB268" s="277"/>
      <c r="KRC268" s="277"/>
      <c r="KRD268" s="277"/>
      <c r="KRE268" s="277"/>
      <c r="KRF268" s="402"/>
      <c r="KRG268" s="404"/>
      <c r="KRH268" s="49"/>
      <c r="KRI268" s="49"/>
      <c r="KRJ268" s="49"/>
      <c r="KRK268" s="99"/>
      <c r="KRL268" s="98"/>
      <c r="KRM268" s="49"/>
      <c r="KRN268" s="405"/>
      <c r="KRO268" s="405"/>
      <c r="KRP268" s="277"/>
      <c r="KRQ268" s="277"/>
      <c r="KRR268" s="277"/>
      <c r="KRS268" s="277"/>
      <c r="KRT268" s="277"/>
      <c r="KRU268" s="277"/>
      <c r="KRV268" s="277"/>
      <c r="KRW268" s="277"/>
      <c r="KRX268" s="402"/>
      <c r="KRY268" s="404"/>
      <c r="KRZ268" s="49"/>
      <c r="KSA268" s="49"/>
      <c r="KSB268" s="49"/>
      <c r="KSC268" s="99"/>
      <c r="KSD268" s="98"/>
      <c r="KSE268" s="49"/>
      <c r="KSF268" s="405"/>
      <c r="KSG268" s="405"/>
      <c r="KSH268" s="277"/>
      <c r="KSI268" s="277"/>
      <c r="KSJ268" s="277"/>
      <c r="KSK268" s="277"/>
      <c r="KSL268" s="277"/>
      <c r="KSM268" s="277"/>
      <c r="KSN268" s="277"/>
      <c r="KSO268" s="277"/>
      <c r="KSP268" s="402"/>
      <c r="KSQ268" s="404"/>
      <c r="KSR268" s="49"/>
      <c r="KSS268" s="49"/>
      <c r="KST268" s="49"/>
      <c r="KSU268" s="99"/>
      <c r="KSV268" s="98"/>
      <c r="KSW268" s="49"/>
      <c r="KSX268" s="405"/>
      <c r="KSY268" s="405"/>
      <c r="KSZ268" s="277"/>
      <c r="KTA268" s="277"/>
      <c r="KTB268" s="277"/>
      <c r="KTC268" s="277"/>
      <c r="KTD268" s="277"/>
      <c r="KTE268" s="277"/>
      <c r="KTF268" s="277"/>
      <c r="KTG268" s="277"/>
      <c r="KTH268" s="402"/>
      <c r="KTI268" s="404"/>
      <c r="KTJ268" s="49"/>
      <c r="KTK268" s="49"/>
      <c r="KTL268" s="49"/>
      <c r="KTM268" s="99"/>
      <c r="KTN268" s="98"/>
      <c r="KTO268" s="49"/>
      <c r="KTP268" s="405"/>
      <c r="KTQ268" s="405"/>
      <c r="KTR268" s="277"/>
      <c r="KTS268" s="277"/>
      <c r="KTT268" s="277"/>
      <c r="KTU268" s="277"/>
      <c r="KTV268" s="277"/>
      <c r="KTW268" s="277"/>
      <c r="KTX268" s="277"/>
      <c r="KTY268" s="277"/>
      <c r="KTZ268" s="402"/>
      <c r="KUA268" s="404"/>
      <c r="KUB268" s="49"/>
      <c r="KUC268" s="49"/>
      <c r="KUD268" s="49"/>
      <c r="KUE268" s="99"/>
      <c r="KUF268" s="98"/>
      <c r="KUG268" s="49"/>
      <c r="KUH268" s="405"/>
      <c r="KUI268" s="405"/>
      <c r="KUJ268" s="277"/>
      <c r="KUK268" s="277"/>
      <c r="KUL268" s="277"/>
      <c r="KUM268" s="277"/>
      <c r="KUN268" s="277"/>
      <c r="KUO268" s="277"/>
      <c r="KUP268" s="277"/>
      <c r="KUQ268" s="277"/>
      <c r="KUR268" s="402"/>
      <c r="KUS268" s="404"/>
      <c r="KUT268" s="49"/>
      <c r="KUU268" s="49"/>
      <c r="KUV268" s="49"/>
      <c r="KUW268" s="99"/>
      <c r="KUX268" s="98"/>
      <c r="KUY268" s="49"/>
      <c r="KUZ268" s="405"/>
      <c r="KVA268" s="405"/>
      <c r="KVB268" s="277"/>
      <c r="KVC268" s="277"/>
      <c r="KVD268" s="277"/>
      <c r="KVE268" s="277"/>
      <c r="KVF268" s="277"/>
      <c r="KVG268" s="277"/>
      <c r="KVH268" s="277"/>
      <c r="KVI268" s="277"/>
      <c r="KVJ268" s="402"/>
      <c r="KVK268" s="404"/>
      <c r="KVL268" s="49"/>
      <c r="KVM268" s="49"/>
      <c r="KVN268" s="49"/>
      <c r="KVO268" s="99"/>
      <c r="KVP268" s="98"/>
      <c r="KVQ268" s="49"/>
      <c r="KVR268" s="405"/>
      <c r="KVS268" s="405"/>
      <c r="KVT268" s="277"/>
      <c r="KVU268" s="277"/>
      <c r="KVV268" s="277"/>
      <c r="KVW268" s="277"/>
      <c r="KVX268" s="277"/>
      <c r="KVY268" s="277"/>
      <c r="KVZ268" s="277"/>
      <c r="KWA268" s="277"/>
      <c r="KWB268" s="402"/>
      <c r="KWC268" s="404"/>
      <c r="KWD268" s="49"/>
      <c r="KWE268" s="49"/>
      <c r="KWF268" s="49"/>
      <c r="KWG268" s="99"/>
      <c r="KWH268" s="98"/>
      <c r="KWI268" s="49"/>
      <c r="KWJ268" s="405"/>
      <c r="KWK268" s="405"/>
      <c r="KWL268" s="277"/>
      <c r="KWM268" s="277"/>
      <c r="KWN268" s="277"/>
      <c r="KWO268" s="277"/>
      <c r="KWP268" s="277"/>
      <c r="KWQ268" s="277"/>
      <c r="KWR268" s="277"/>
      <c r="KWS268" s="277"/>
      <c r="KWT268" s="402"/>
      <c r="KWU268" s="404"/>
      <c r="KWV268" s="49"/>
      <c r="KWW268" s="49"/>
      <c r="KWX268" s="49"/>
      <c r="KWY268" s="99"/>
      <c r="KWZ268" s="98"/>
      <c r="KXA268" s="49"/>
      <c r="KXB268" s="405"/>
      <c r="KXC268" s="405"/>
      <c r="KXD268" s="277"/>
      <c r="KXE268" s="277"/>
      <c r="KXF268" s="277"/>
      <c r="KXG268" s="277"/>
      <c r="KXH268" s="277"/>
      <c r="KXI268" s="277"/>
      <c r="KXJ268" s="277"/>
      <c r="KXK268" s="277"/>
      <c r="KXL268" s="402"/>
      <c r="KXM268" s="404"/>
      <c r="KXN268" s="49"/>
      <c r="KXO268" s="49"/>
      <c r="KXP268" s="49"/>
      <c r="KXQ268" s="99"/>
      <c r="KXR268" s="98"/>
      <c r="KXS268" s="49"/>
      <c r="KXT268" s="405"/>
      <c r="KXU268" s="405"/>
      <c r="KXV268" s="277"/>
      <c r="KXW268" s="277"/>
      <c r="KXX268" s="277"/>
      <c r="KXY268" s="277"/>
      <c r="KXZ268" s="277"/>
      <c r="KYA268" s="277"/>
      <c r="KYB268" s="277"/>
      <c r="KYC268" s="277"/>
      <c r="KYD268" s="402"/>
      <c r="KYE268" s="404"/>
      <c r="KYF268" s="49"/>
      <c r="KYG268" s="49"/>
      <c r="KYH268" s="49"/>
      <c r="KYI268" s="99"/>
      <c r="KYJ268" s="98"/>
      <c r="KYK268" s="49"/>
      <c r="KYL268" s="405"/>
      <c r="KYM268" s="405"/>
      <c r="KYN268" s="277"/>
      <c r="KYO268" s="277"/>
      <c r="KYP268" s="277"/>
      <c r="KYQ268" s="277"/>
      <c r="KYR268" s="277"/>
      <c r="KYS268" s="277"/>
      <c r="KYT268" s="277"/>
      <c r="KYU268" s="277"/>
      <c r="KYV268" s="402"/>
      <c r="KYW268" s="404"/>
      <c r="KYX268" s="49"/>
      <c r="KYY268" s="49"/>
      <c r="KYZ268" s="49"/>
      <c r="KZA268" s="99"/>
      <c r="KZB268" s="98"/>
      <c r="KZC268" s="49"/>
      <c r="KZD268" s="405"/>
      <c r="KZE268" s="405"/>
      <c r="KZF268" s="277"/>
      <c r="KZG268" s="277"/>
      <c r="KZH268" s="277"/>
      <c r="KZI268" s="277"/>
      <c r="KZJ268" s="277"/>
      <c r="KZK268" s="277"/>
      <c r="KZL268" s="277"/>
      <c r="KZM268" s="277"/>
      <c r="KZN268" s="402"/>
      <c r="KZO268" s="404"/>
      <c r="KZP268" s="49"/>
      <c r="KZQ268" s="49"/>
      <c r="KZR268" s="49"/>
      <c r="KZS268" s="99"/>
      <c r="KZT268" s="98"/>
      <c r="KZU268" s="49"/>
      <c r="KZV268" s="405"/>
      <c r="KZW268" s="405"/>
      <c r="KZX268" s="277"/>
      <c r="KZY268" s="277"/>
      <c r="KZZ268" s="277"/>
      <c r="LAA268" s="277"/>
      <c r="LAB268" s="277"/>
      <c r="LAC268" s="277"/>
      <c r="LAD268" s="277"/>
      <c r="LAE268" s="277"/>
      <c r="LAF268" s="402"/>
      <c r="LAG268" s="404"/>
      <c r="LAH268" s="49"/>
      <c r="LAI268" s="49"/>
      <c r="LAJ268" s="49"/>
      <c r="LAK268" s="99"/>
      <c r="LAL268" s="98"/>
      <c r="LAM268" s="49"/>
      <c r="LAN268" s="405"/>
      <c r="LAO268" s="405"/>
      <c r="LAP268" s="277"/>
      <c r="LAQ268" s="277"/>
      <c r="LAR268" s="277"/>
      <c r="LAS268" s="277"/>
      <c r="LAT268" s="277"/>
      <c r="LAU268" s="277"/>
      <c r="LAV268" s="277"/>
      <c r="LAW268" s="277"/>
      <c r="LAX268" s="402"/>
      <c r="LAY268" s="404"/>
      <c r="LAZ268" s="49"/>
      <c r="LBA268" s="49"/>
      <c r="LBB268" s="49"/>
      <c r="LBC268" s="99"/>
      <c r="LBD268" s="98"/>
      <c r="LBE268" s="49"/>
      <c r="LBF268" s="405"/>
      <c r="LBG268" s="405"/>
      <c r="LBH268" s="277"/>
      <c r="LBI268" s="277"/>
      <c r="LBJ268" s="277"/>
      <c r="LBK268" s="277"/>
      <c r="LBL268" s="277"/>
      <c r="LBM268" s="277"/>
      <c r="LBN268" s="277"/>
      <c r="LBO268" s="277"/>
      <c r="LBP268" s="402"/>
      <c r="LBQ268" s="404"/>
      <c r="LBR268" s="49"/>
      <c r="LBS268" s="49"/>
      <c r="LBT268" s="49"/>
      <c r="LBU268" s="99"/>
      <c r="LBV268" s="98"/>
      <c r="LBW268" s="49"/>
      <c r="LBX268" s="405"/>
      <c r="LBY268" s="405"/>
      <c r="LBZ268" s="277"/>
      <c r="LCA268" s="277"/>
      <c r="LCB268" s="277"/>
      <c r="LCC268" s="277"/>
      <c r="LCD268" s="277"/>
      <c r="LCE268" s="277"/>
      <c r="LCF268" s="277"/>
      <c r="LCG268" s="277"/>
      <c r="LCH268" s="402"/>
      <c r="LCI268" s="404"/>
      <c r="LCJ268" s="49"/>
      <c r="LCK268" s="49"/>
      <c r="LCL268" s="49"/>
      <c r="LCM268" s="99"/>
      <c r="LCN268" s="98"/>
      <c r="LCO268" s="49"/>
      <c r="LCP268" s="405"/>
      <c r="LCQ268" s="405"/>
      <c r="LCR268" s="277"/>
      <c r="LCS268" s="277"/>
      <c r="LCT268" s="277"/>
      <c r="LCU268" s="277"/>
      <c r="LCV268" s="277"/>
      <c r="LCW268" s="277"/>
      <c r="LCX268" s="277"/>
      <c r="LCY268" s="277"/>
      <c r="LCZ268" s="402"/>
      <c r="LDA268" s="404"/>
      <c r="LDB268" s="49"/>
      <c r="LDC268" s="49"/>
      <c r="LDD268" s="49"/>
      <c r="LDE268" s="99"/>
      <c r="LDF268" s="98"/>
      <c r="LDG268" s="49"/>
      <c r="LDH268" s="405"/>
      <c r="LDI268" s="405"/>
      <c r="LDJ268" s="277"/>
      <c r="LDK268" s="277"/>
      <c r="LDL268" s="277"/>
      <c r="LDM268" s="277"/>
      <c r="LDN268" s="277"/>
      <c r="LDO268" s="277"/>
      <c r="LDP268" s="277"/>
      <c r="LDQ268" s="277"/>
      <c r="LDR268" s="402"/>
      <c r="LDS268" s="404"/>
      <c r="LDT268" s="49"/>
      <c r="LDU268" s="49"/>
      <c r="LDV268" s="49"/>
      <c r="LDW268" s="99"/>
      <c r="LDX268" s="98"/>
      <c r="LDY268" s="49"/>
      <c r="LDZ268" s="405"/>
      <c r="LEA268" s="405"/>
      <c r="LEB268" s="277"/>
      <c r="LEC268" s="277"/>
      <c r="LED268" s="277"/>
      <c r="LEE268" s="277"/>
      <c r="LEF268" s="277"/>
      <c r="LEG268" s="277"/>
      <c r="LEH268" s="277"/>
      <c r="LEI268" s="277"/>
      <c r="LEJ268" s="402"/>
      <c r="LEK268" s="404"/>
      <c r="LEL268" s="49"/>
      <c r="LEM268" s="49"/>
      <c r="LEN268" s="49"/>
      <c r="LEO268" s="99"/>
      <c r="LEP268" s="98"/>
      <c r="LEQ268" s="49"/>
      <c r="LER268" s="405"/>
      <c r="LES268" s="405"/>
      <c r="LET268" s="277"/>
      <c r="LEU268" s="277"/>
      <c r="LEV268" s="277"/>
      <c r="LEW268" s="277"/>
      <c r="LEX268" s="277"/>
      <c r="LEY268" s="277"/>
      <c r="LEZ268" s="277"/>
      <c r="LFA268" s="277"/>
      <c r="LFB268" s="402"/>
      <c r="LFC268" s="404"/>
      <c r="LFD268" s="49"/>
      <c r="LFE268" s="49"/>
      <c r="LFF268" s="49"/>
      <c r="LFG268" s="99"/>
      <c r="LFH268" s="98"/>
      <c r="LFI268" s="49"/>
      <c r="LFJ268" s="405"/>
      <c r="LFK268" s="405"/>
      <c r="LFL268" s="277"/>
      <c r="LFM268" s="277"/>
      <c r="LFN268" s="277"/>
      <c r="LFO268" s="277"/>
      <c r="LFP268" s="277"/>
      <c r="LFQ268" s="277"/>
      <c r="LFR268" s="277"/>
      <c r="LFS268" s="277"/>
      <c r="LFT268" s="402"/>
      <c r="LFU268" s="404"/>
      <c r="LFV268" s="49"/>
      <c r="LFW268" s="49"/>
      <c r="LFX268" s="49"/>
      <c r="LFY268" s="99"/>
      <c r="LFZ268" s="98"/>
      <c r="LGA268" s="49"/>
      <c r="LGB268" s="405"/>
      <c r="LGC268" s="405"/>
      <c r="LGD268" s="277"/>
      <c r="LGE268" s="277"/>
      <c r="LGF268" s="277"/>
      <c r="LGG268" s="277"/>
      <c r="LGH268" s="277"/>
      <c r="LGI268" s="277"/>
      <c r="LGJ268" s="277"/>
      <c r="LGK268" s="277"/>
      <c r="LGL268" s="402"/>
      <c r="LGM268" s="404"/>
      <c r="LGN268" s="49"/>
      <c r="LGO268" s="49"/>
      <c r="LGP268" s="49"/>
      <c r="LGQ268" s="99"/>
      <c r="LGR268" s="98"/>
      <c r="LGS268" s="49"/>
      <c r="LGT268" s="405"/>
      <c r="LGU268" s="405"/>
      <c r="LGV268" s="277"/>
      <c r="LGW268" s="277"/>
      <c r="LGX268" s="277"/>
      <c r="LGY268" s="277"/>
      <c r="LGZ268" s="277"/>
      <c r="LHA268" s="277"/>
      <c r="LHB268" s="277"/>
      <c r="LHC268" s="277"/>
      <c r="LHD268" s="402"/>
      <c r="LHE268" s="404"/>
      <c r="LHF268" s="49"/>
      <c r="LHG268" s="49"/>
      <c r="LHH268" s="49"/>
      <c r="LHI268" s="99"/>
      <c r="LHJ268" s="98"/>
      <c r="LHK268" s="49"/>
      <c r="LHL268" s="405"/>
      <c r="LHM268" s="405"/>
      <c r="LHN268" s="277"/>
      <c r="LHO268" s="277"/>
      <c r="LHP268" s="277"/>
      <c r="LHQ268" s="277"/>
      <c r="LHR268" s="277"/>
      <c r="LHS268" s="277"/>
      <c r="LHT268" s="277"/>
      <c r="LHU268" s="277"/>
      <c r="LHV268" s="402"/>
      <c r="LHW268" s="404"/>
      <c r="LHX268" s="49"/>
      <c r="LHY268" s="49"/>
      <c r="LHZ268" s="49"/>
      <c r="LIA268" s="99"/>
      <c r="LIB268" s="98"/>
      <c r="LIC268" s="49"/>
      <c r="LID268" s="405"/>
      <c r="LIE268" s="405"/>
      <c r="LIF268" s="277"/>
      <c r="LIG268" s="277"/>
      <c r="LIH268" s="277"/>
      <c r="LII268" s="277"/>
      <c r="LIJ268" s="277"/>
      <c r="LIK268" s="277"/>
      <c r="LIL268" s="277"/>
      <c r="LIM268" s="277"/>
      <c r="LIN268" s="402"/>
      <c r="LIO268" s="404"/>
      <c r="LIP268" s="49"/>
      <c r="LIQ268" s="49"/>
      <c r="LIR268" s="49"/>
      <c r="LIS268" s="99"/>
      <c r="LIT268" s="98"/>
      <c r="LIU268" s="49"/>
      <c r="LIV268" s="405"/>
      <c r="LIW268" s="405"/>
      <c r="LIX268" s="277"/>
      <c r="LIY268" s="277"/>
      <c r="LIZ268" s="277"/>
      <c r="LJA268" s="277"/>
      <c r="LJB268" s="277"/>
      <c r="LJC268" s="277"/>
      <c r="LJD268" s="277"/>
      <c r="LJE268" s="277"/>
      <c r="LJF268" s="402"/>
      <c r="LJG268" s="404"/>
      <c r="LJH268" s="49"/>
      <c r="LJI268" s="49"/>
      <c r="LJJ268" s="49"/>
      <c r="LJK268" s="99"/>
      <c r="LJL268" s="98"/>
      <c r="LJM268" s="49"/>
      <c r="LJN268" s="405"/>
      <c r="LJO268" s="405"/>
      <c r="LJP268" s="277"/>
      <c r="LJQ268" s="277"/>
      <c r="LJR268" s="277"/>
      <c r="LJS268" s="277"/>
      <c r="LJT268" s="277"/>
      <c r="LJU268" s="277"/>
      <c r="LJV268" s="277"/>
      <c r="LJW268" s="277"/>
      <c r="LJX268" s="402"/>
      <c r="LJY268" s="404"/>
      <c r="LJZ268" s="49"/>
      <c r="LKA268" s="49"/>
      <c r="LKB268" s="49"/>
      <c r="LKC268" s="99"/>
      <c r="LKD268" s="98"/>
      <c r="LKE268" s="49"/>
      <c r="LKF268" s="405"/>
      <c r="LKG268" s="405"/>
      <c r="LKH268" s="277"/>
      <c r="LKI268" s="277"/>
      <c r="LKJ268" s="277"/>
      <c r="LKK268" s="277"/>
      <c r="LKL268" s="277"/>
      <c r="LKM268" s="277"/>
      <c r="LKN268" s="277"/>
      <c r="LKO268" s="277"/>
      <c r="LKP268" s="402"/>
      <c r="LKQ268" s="404"/>
      <c r="LKR268" s="49"/>
      <c r="LKS268" s="49"/>
      <c r="LKT268" s="49"/>
      <c r="LKU268" s="99"/>
      <c r="LKV268" s="98"/>
      <c r="LKW268" s="49"/>
      <c r="LKX268" s="405"/>
      <c r="LKY268" s="405"/>
      <c r="LKZ268" s="277"/>
      <c r="LLA268" s="277"/>
      <c r="LLB268" s="277"/>
      <c r="LLC268" s="277"/>
      <c r="LLD268" s="277"/>
      <c r="LLE268" s="277"/>
      <c r="LLF268" s="277"/>
      <c r="LLG268" s="277"/>
      <c r="LLH268" s="402"/>
      <c r="LLI268" s="404"/>
      <c r="LLJ268" s="49"/>
      <c r="LLK268" s="49"/>
      <c r="LLL268" s="49"/>
      <c r="LLM268" s="99"/>
      <c r="LLN268" s="98"/>
      <c r="LLO268" s="49"/>
      <c r="LLP268" s="405"/>
      <c r="LLQ268" s="405"/>
      <c r="LLR268" s="277"/>
      <c r="LLS268" s="277"/>
      <c r="LLT268" s="277"/>
      <c r="LLU268" s="277"/>
      <c r="LLV268" s="277"/>
      <c r="LLW268" s="277"/>
      <c r="LLX268" s="277"/>
      <c r="LLY268" s="277"/>
      <c r="LLZ268" s="402"/>
      <c r="LMA268" s="404"/>
      <c r="LMB268" s="49"/>
      <c r="LMC268" s="49"/>
      <c r="LMD268" s="49"/>
      <c r="LME268" s="99"/>
      <c r="LMF268" s="98"/>
      <c r="LMG268" s="49"/>
      <c r="LMH268" s="405"/>
      <c r="LMI268" s="405"/>
      <c r="LMJ268" s="277"/>
      <c r="LMK268" s="277"/>
      <c r="LML268" s="277"/>
      <c r="LMM268" s="277"/>
      <c r="LMN268" s="277"/>
      <c r="LMO268" s="277"/>
      <c r="LMP268" s="277"/>
      <c r="LMQ268" s="277"/>
      <c r="LMR268" s="402"/>
      <c r="LMS268" s="404"/>
      <c r="LMT268" s="49"/>
      <c r="LMU268" s="49"/>
      <c r="LMV268" s="49"/>
      <c r="LMW268" s="99"/>
      <c r="LMX268" s="98"/>
      <c r="LMY268" s="49"/>
      <c r="LMZ268" s="405"/>
      <c r="LNA268" s="405"/>
      <c r="LNB268" s="277"/>
      <c r="LNC268" s="277"/>
      <c r="LND268" s="277"/>
      <c r="LNE268" s="277"/>
      <c r="LNF268" s="277"/>
      <c r="LNG268" s="277"/>
      <c r="LNH268" s="277"/>
      <c r="LNI268" s="277"/>
      <c r="LNJ268" s="402"/>
      <c r="LNK268" s="404"/>
      <c r="LNL268" s="49"/>
      <c r="LNM268" s="49"/>
      <c r="LNN268" s="49"/>
      <c r="LNO268" s="99"/>
      <c r="LNP268" s="98"/>
      <c r="LNQ268" s="49"/>
      <c r="LNR268" s="405"/>
      <c r="LNS268" s="405"/>
      <c r="LNT268" s="277"/>
      <c r="LNU268" s="277"/>
      <c r="LNV268" s="277"/>
      <c r="LNW268" s="277"/>
      <c r="LNX268" s="277"/>
      <c r="LNY268" s="277"/>
      <c r="LNZ268" s="277"/>
      <c r="LOA268" s="277"/>
      <c r="LOB268" s="402"/>
      <c r="LOC268" s="404"/>
      <c r="LOD268" s="49"/>
      <c r="LOE268" s="49"/>
      <c r="LOF268" s="49"/>
      <c r="LOG268" s="99"/>
      <c r="LOH268" s="98"/>
      <c r="LOI268" s="49"/>
      <c r="LOJ268" s="405"/>
      <c r="LOK268" s="405"/>
      <c r="LOL268" s="277"/>
      <c r="LOM268" s="277"/>
      <c r="LON268" s="277"/>
      <c r="LOO268" s="277"/>
      <c r="LOP268" s="277"/>
      <c r="LOQ268" s="277"/>
      <c r="LOR268" s="277"/>
      <c r="LOS268" s="277"/>
      <c r="LOT268" s="402"/>
      <c r="LOU268" s="404"/>
      <c r="LOV268" s="49"/>
      <c r="LOW268" s="49"/>
      <c r="LOX268" s="49"/>
      <c r="LOY268" s="99"/>
      <c r="LOZ268" s="98"/>
      <c r="LPA268" s="49"/>
      <c r="LPB268" s="405"/>
      <c r="LPC268" s="405"/>
      <c r="LPD268" s="277"/>
      <c r="LPE268" s="277"/>
      <c r="LPF268" s="277"/>
      <c r="LPG268" s="277"/>
      <c r="LPH268" s="277"/>
      <c r="LPI268" s="277"/>
      <c r="LPJ268" s="277"/>
      <c r="LPK268" s="277"/>
      <c r="LPL268" s="402"/>
      <c r="LPM268" s="404"/>
      <c r="LPN268" s="49"/>
      <c r="LPO268" s="49"/>
      <c r="LPP268" s="49"/>
      <c r="LPQ268" s="99"/>
      <c r="LPR268" s="98"/>
      <c r="LPS268" s="49"/>
      <c r="LPT268" s="405"/>
      <c r="LPU268" s="405"/>
      <c r="LPV268" s="277"/>
      <c r="LPW268" s="277"/>
      <c r="LPX268" s="277"/>
      <c r="LPY268" s="277"/>
      <c r="LPZ268" s="277"/>
      <c r="LQA268" s="277"/>
      <c r="LQB268" s="277"/>
      <c r="LQC268" s="277"/>
      <c r="LQD268" s="402"/>
      <c r="LQE268" s="404"/>
      <c r="LQF268" s="49"/>
      <c r="LQG268" s="49"/>
      <c r="LQH268" s="49"/>
      <c r="LQI268" s="99"/>
      <c r="LQJ268" s="98"/>
      <c r="LQK268" s="49"/>
      <c r="LQL268" s="405"/>
      <c r="LQM268" s="405"/>
      <c r="LQN268" s="277"/>
      <c r="LQO268" s="277"/>
      <c r="LQP268" s="277"/>
      <c r="LQQ268" s="277"/>
      <c r="LQR268" s="277"/>
      <c r="LQS268" s="277"/>
      <c r="LQT268" s="277"/>
      <c r="LQU268" s="277"/>
      <c r="LQV268" s="402"/>
      <c r="LQW268" s="404"/>
      <c r="LQX268" s="49"/>
      <c r="LQY268" s="49"/>
      <c r="LQZ268" s="49"/>
      <c r="LRA268" s="99"/>
      <c r="LRB268" s="98"/>
      <c r="LRC268" s="49"/>
      <c r="LRD268" s="405"/>
      <c r="LRE268" s="405"/>
      <c r="LRF268" s="277"/>
      <c r="LRG268" s="277"/>
      <c r="LRH268" s="277"/>
      <c r="LRI268" s="277"/>
      <c r="LRJ268" s="277"/>
      <c r="LRK268" s="277"/>
      <c r="LRL268" s="277"/>
      <c r="LRM268" s="277"/>
      <c r="LRN268" s="402"/>
      <c r="LRO268" s="404"/>
      <c r="LRP268" s="49"/>
      <c r="LRQ268" s="49"/>
      <c r="LRR268" s="49"/>
      <c r="LRS268" s="99"/>
      <c r="LRT268" s="98"/>
      <c r="LRU268" s="49"/>
      <c r="LRV268" s="405"/>
      <c r="LRW268" s="405"/>
      <c r="LRX268" s="277"/>
      <c r="LRY268" s="277"/>
      <c r="LRZ268" s="277"/>
      <c r="LSA268" s="277"/>
      <c r="LSB268" s="277"/>
      <c r="LSC268" s="277"/>
      <c r="LSD268" s="277"/>
      <c r="LSE268" s="277"/>
      <c r="LSF268" s="402"/>
      <c r="LSG268" s="404"/>
      <c r="LSH268" s="49"/>
      <c r="LSI268" s="49"/>
      <c r="LSJ268" s="49"/>
      <c r="LSK268" s="99"/>
      <c r="LSL268" s="98"/>
      <c r="LSM268" s="49"/>
      <c r="LSN268" s="405"/>
      <c r="LSO268" s="405"/>
      <c r="LSP268" s="277"/>
      <c r="LSQ268" s="277"/>
      <c r="LSR268" s="277"/>
      <c r="LSS268" s="277"/>
      <c r="LST268" s="277"/>
      <c r="LSU268" s="277"/>
      <c r="LSV268" s="277"/>
      <c r="LSW268" s="277"/>
      <c r="LSX268" s="402"/>
      <c r="LSY268" s="404"/>
      <c r="LSZ268" s="49"/>
      <c r="LTA268" s="49"/>
      <c r="LTB268" s="49"/>
      <c r="LTC268" s="99"/>
      <c r="LTD268" s="98"/>
      <c r="LTE268" s="49"/>
      <c r="LTF268" s="405"/>
      <c r="LTG268" s="405"/>
      <c r="LTH268" s="277"/>
      <c r="LTI268" s="277"/>
      <c r="LTJ268" s="277"/>
      <c r="LTK268" s="277"/>
      <c r="LTL268" s="277"/>
      <c r="LTM268" s="277"/>
      <c r="LTN268" s="277"/>
      <c r="LTO268" s="277"/>
      <c r="LTP268" s="402"/>
      <c r="LTQ268" s="404"/>
      <c r="LTR268" s="49"/>
      <c r="LTS268" s="49"/>
      <c r="LTT268" s="49"/>
      <c r="LTU268" s="99"/>
      <c r="LTV268" s="98"/>
      <c r="LTW268" s="49"/>
      <c r="LTX268" s="405"/>
      <c r="LTY268" s="405"/>
      <c r="LTZ268" s="277"/>
      <c r="LUA268" s="277"/>
      <c r="LUB268" s="277"/>
      <c r="LUC268" s="277"/>
      <c r="LUD268" s="277"/>
      <c r="LUE268" s="277"/>
      <c r="LUF268" s="277"/>
      <c r="LUG268" s="277"/>
      <c r="LUH268" s="402"/>
      <c r="LUI268" s="404"/>
      <c r="LUJ268" s="49"/>
      <c r="LUK268" s="49"/>
      <c r="LUL268" s="49"/>
      <c r="LUM268" s="99"/>
      <c r="LUN268" s="98"/>
      <c r="LUO268" s="49"/>
      <c r="LUP268" s="405"/>
      <c r="LUQ268" s="405"/>
      <c r="LUR268" s="277"/>
      <c r="LUS268" s="277"/>
      <c r="LUT268" s="277"/>
      <c r="LUU268" s="277"/>
      <c r="LUV268" s="277"/>
      <c r="LUW268" s="277"/>
      <c r="LUX268" s="277"/>
      <c r="LUY268" s="277"/>
      <c r="LUZ268" s="402"/>
      <c r="LVA268" s="404"/>
      <c r="LVB268" s="49"/>
      <c r="LVC268" s="49"/>
      <c r="LVD268" s="49"/>
      <c r="LVE268" s="99"/>
      <c r="LVF268" s="98"/>
      <c r="LVG268" s="49"/>
      <c r="LVH268" s="405"/>
      <c r="LVI268" s="405"/>
      <c r="LVJ268" s="277"/>
      <c r="LVK268" s="277"/>
      <c r="LVL268" s="277"/>
      <c r="LVM268" s="277"/>
      <c r="LVN268" s="277"/>
      <c r="LVO268" s="277"/>
      <c r="LVP268" s="277"/>
      <c r="LVQ268" s="277"/>
      <c r="LVR268" s="402"/>
      <c r="LVS268" s="404"/>
      <c r="LVT268" s="49"/>
      <c r="LVU268" s="49"/>
      <c r="LVV268" s="49"/>
      <c r="LVW268" s="99"/>
      <c r="LVX268" s="98"/>
      <c r="LVY268" s="49"/>
      <c r="LVZ268" s="405"/>
      <c r="LWA268" s="405"/>
      <c r="LWB268" s="277"/>
      <c r="LWC268" s="277"/>
      <c r="LWD268" s="277"/>
      <c r="LWE268" s="277"/>
      <c r="LWF268" s="277"/>
      <c r="LWG268" s="277"/>
      <c r="LWH268" s="277"/>
      <c r="LWI268" s="277"/>
      <c r="LWJ268" s="402"/>
      <c r="LWK268" s="404"/>
      <c r="LWL268" s="49"/>
      <c r="LWM268" s="49"/>
      <c r="LWN268" s="49"/>
      <c r="LWO268" s="99"/>
      <c r="LWP268" s="98"/>
      <c r="LWQ268" s="49"/>
      <c r="LWR268" s="405"/>
      <c r="LWS268" s="405"/>
      <c r="LWT268" s="277"/>
      <c r="LWU268" s="277"/>
      <c r="LWV268" s="277"/>
      <c r="LWW268" s="277"/>
      <c r="LWX268" s="277"/>
      <c r="LWY268" s="277"/>
      <c r="LWZ268" s="277"/>
      <c r="LXA268" s="277"/>
      <c r="LXB268" s="402"/>
      <c r="LXC268" s="404"/>
      <c r="LXD268" s="49"/>
      <c r="LXE268" s="49"/>
      <c r="LXF268" s="49"/>
      <c r="LXG268" s="99"/>
      <c r="LXH268" s="98"/>
      <c r="LXI268" s="49"/>
      <c r="LXJ268" s="405"/>
      <c r="LXK268" s="405"/>
      <c r="LXL268" s="277"/>
      <c r="LXM268" s="277"/>
      <c r="LXN268" s="277"/>
      <c r="LXO268" s="277"/>
      <c r="LXP268" s="277"/>
      <c r="LXQ268" s="277"/>
      <c r="LXR268" s="277"/>
      <c r="LXS268" s="277"/>
      <c r="LXT268" s="402"/>
      <c r="LXU268" s="404"/>
      <c r="LXV268" s="49"/>
      <c r="LXW268" s="49"/>
      <c r="LXX268" s="49"/>
      <c r="LXY268" s="99"/>
      <c r="LXZ268" s="98"/>
      <c r="LYA268" s="49"/>
      <c r="LYB268" s="405"/>
      <c r="LYC268" s="405"/>
      <c r="LYD268" s="277"/>
      <c r="LYE268" s="277"/>
      <c r="LYF268" s="277"/>
      <c r="LYG268" s="277"/>
      <c r="LYH268" s="277"/>
      <c r="LYI268" s="277"/>
      <c r="LYJ268" s="277"/>
      <c r="LYK268" s="277"/>
      <c r="LYL268" s="402"/>
      <c r="LYM268" s="404"/>
      <c r="LYN268" s="49"/>
      <c r="LYO268" s="49"/>
      <c r="LYP268" s="49"/>
      <c r="LYQ268" s="99"/>
      <c r="LYR268" s="98"/>
      <c r="LYS268" s="49"/>
      <c r="LYT268" s="405"/>
      <c r="LYU268" s="405"/>
      <c r="LYV268" s="277"/>
      <c r="LYW268" s="277"/>
      <c r="LYX268" s="277"/>
      <c r="LYY268" s="277"/>
      <c r="LYZ268" s="277"/>
      <c r="LZA268" s="277"/>
      <c r="LZB268" s="277"/>
      <c r="LZC268" s="277"/>
      <c r="LZD268" s="402"/>
      <c r="LZE268" s="404"/>
      <c r="LZF268" s="49"/>
      <c r="LZG268" s="49"/>
      <c r="LZH268" s="49"/>
      <c r="LZI268" s="99"/>
      <c r="LZJ268" s="98"/>
      <c r="LZK268" s="49"/>
      <c r="LZL268" s="405"/>
      <c r="LZM268" s="405"/>
      <c r="LZN268" s="277"/>
      <c r="LZO268" s="277"/>
      <c r="LZP268" s="277"/>
      <c r="LZQ268" s="277"/>
      <c r="LZR268" s="277"/>
      <c r="LZS268" s="277"/>
      <c r="LZT268" s="277"/>
      <c r="LZU268" s="277"/>
      <c r="LZV268" s="402"/>
      <c r="LZW268" s="404"/>
      <c r="LZX268" s="49"/>
      <c r="LZY268" s="49"/>
      <c r="LZZ268" s="49"/>
      <c r="MAA268" s="99"/>
      <c r="MAB268" s="98"/>
      <c r="MAC268" s="49"/>
      <c r="MAD268" s="405"/>
      <c r="MAE268" s="405"/>
      <c r="MAF268" s="277"/>
      <c r="MAG268" s="277"/>
      <c r="MAH268" s="277"/>
      <c r="MAI268" s="277"/>
      <c r="MAJ268" s="277"/>
      <c r="MAK268" s="277"/>
      <c r="MAL268" s="277"/>
      <c r="MAM268" s="277"/>
      <c r="MAN268" s="402"/>
      <c r="MAO268" s="404"/>
      <c r="MAP268" s="49"/>
      <c r="MAQ268" s="49"/>
      <c r="MAR268" s="49"/>
      <c r="MAS268" s="99"/>
      <c r="MAT268" s="98"/>
      <c r="MAU268" s="49"/>
      <c r="MAV268" s="405"/>
      <c r="MAW268" s="405"/>
      <c r="MAX268" s="277"/>
      <c r="MAY268" s="277"/>
      <c r="MAZ268" s="277"/>
      <c r="MBA268" s="277"/>
      <c r="MBB268" s="277"/>
      <c r="MBC268" s="277"/>
      <c r="MBD268" s="277"/>
      <c r="MBE268" s="277"/>
      <c r="MBF268" s="402"/>
      <c r="MBG268" s="404"/>
      <c r="MBH268" s="49"/>
      <c r="MBI268" s="49"/>
      <c r="MBJ268" s="49"/>
      <c r="MBK268" s="99"/>
      <c r="MBL268" s="98"/>
      <c r="MBM268" s="49"/>
      <c r="MBN268" s="405"/>
      <c r="MBO268" s="405"/>
      <c r="MBP268" s="277"/>
      <c r="MBQ268" s="277"/>
      <c r="MBR268" s="277"/>
      <c r="MBS268" s="277"/>
      <c r="MBT268" s="277"/>
      <c r="MBU268" s="277"/>
      <c r="MBV268" s="277"/>
      <c r="MBW268" s="277"/>
      <c r="MBX268" s="402"/>
      <c r="MBY268" s="404"/>
      <c r="MBZ268" s="49"/>
      <c r="MCA268" s="49"/>
      <c r="MCB268" s="49"/>
      <c r="MCC268" s="99"/>
      <c r="MCD268" s="98"/>
      <c r="MCE268" s="49"/>
      <c r="MCF268" s="405"/>
      <c r="MCG268" s="405"/>
      <c r="MCH268" s="277"/>
      <c r="MCI268" s="277"/>
      <c r="MCJ268" s="277"/>
      <c r="MCK268" s="277"/>
      <c r="MCL268" s="277"/>
      <c r="MCM268" s="277"/>
      <c r="MCN268" s="277"/>
      <c r="MCO268" s="277"/>
      <c r="MCP268" s="402"/>
      <c r="MCQ268" s="404"/>
      <c r="MCR268" s="49"/>
      <c r="MCS268" s="49"/>
      <c r="MCT268" s="49"/>
      <c r="MCU268" s="99"/>
      <c r="MCV268" s="98"/>
      <c r="MCW268" s="49"/>
      <c r="MCX268" s="405"/>
      <c r="MCY268" s="405"/>
      <c r="MCZ268" s="277"/>
      <c r="MDA268" s="277"/>
      <c r="MDB268" s="277"/>
      <c r="MDC268" s="277"/>
      <c r="MDD268" s="277"/>
      <c r="MDE268" s="277"/>
      <c r="MDF268" s="277"/>
      <c r="MDG268" s="277"/>
      <c r="MDH268" s="402"/>
      <c r="MDI268" s="404"/>
      <c r="MDJ268" s="49"/>
      <c r="MDK268" s="49"/>
      <c r="MDL268" s="49"/>
      <c r="MDM268" s="99"/>
      <c r="MDN268" s="98"/>
      <c r="MDO268" s="49"/>
      <c r="MDP268" s="405"/>
      <c r="MDQ268" s="405"/>
      <c r="MDR268" s="277"/>
      <c r="MDS268" s="277"/>
      <c r="MDT268" s="277"/>
      <c r="MDU268" s="277"/>
      <c r="MDV268" s="277"/>
      <c r="MDW268" s="277"/>
      <c r="MDX268" s="277"/>
      <c r="MDY268" s="277"/>
      <c r="MDZ268" s="402"/>
      <c r="MEA268" s="404"/>
      <c r="MEB268" s="49"/>
      <c r="MEC268" s="49"/>
      <c r="MED268" s="49"/>
      <c r="MEE268" s="99"/>
      <c r="MEF268" s="98"/>
      <c r="MEG268" s="49"/>
      <c r="MEH268" s="405"/>
      <c r="MEI268" s="405"/>
      <c r="MEJ268" s="277"/>
      <c r="MEK268" s="277"/>
      <c r="MEL268" s="277"/>
      <c r="MEM268" s="277"/>
      <c r="MEN268" s="277"/>
      <c r="MEO268" s="277"/>
      <c r="MEP268" s="277"/>
      <c r="MEQ268" s="277"/>
      <c r="MER268" s="402"/>
      <c r="MES268" s="404"/>
      <c r="MET268" s="49"/>
      <c r="MEU268" s="49"/>
      <c r="MEV268" s="49"/>
      <c r="MEW268" s="99"/>
      <c r="MEX268" s="98"/>
      <c r="MEY268" s="49"/>
      <c r="MEZ268" s="405"/>
      <c r="MFA268" s="405"/>
      <c r="MFB268" s="277"/>
      <c r="MFC268" s="277"/>
      <c r="MFD268" s="277"/>
      <c r="MFE268" s="277"/>
      <c r="MFF268" s="277"/>
      <c r="MFG268" s="277"/>
      <c r="MFH268" s="277"/>
      <c r="MFI268" s="277"/>
      <c r="MFJ268" s="402"/>
      <c r="MFK268" s="404"/>
      <c r="MFL268" s="49"/>
      <c r="MFM268" s="49"/>
      <c r="MFN268" s="49"/>
      <c r="MFO268" s="99"/>
      <c r="MFP268" s="98"/>
      <c r="MFQ268" s="49"/>
      <c r="MFR268" s="405"/>
      <c r="MFS268" s="405"/>
      <c r="MFT268" s="277"/>
      <c r="MFU268" s="277"/>
      <c r="MFV268" s="277"/>
      <c r="MFW268" s="277"/>
      <c r="MFX268" s="277"/>
      <c r="MFY268" s="277"/>
      <c r="MFZ268" s="277"/>
      <c r="MGA268" s="277"/>
      <c r="MGB268" s="402"/>
      <c r="MGC268" s="404"/>
      <c r="MGD268" s="49"/>
      <c r="MGE268" s="49"/>
      <c r="MGF268" s="49"/>
      <c r="MGG268" s="99"/>
      <c r="MGH268" s="98"/>
      <c r="MGI268" s="49"/>
      <c r="MGJ268" s="405"/>
      <c r="MGK268" s="405"/>
      <c r="MGL268" s="277"/>
      <c r="MGM268" s="277"/>
      <c r="MGN268" s="277"/>
      <c r="MGO268" s="277"/>
      <c r="MGP268" s="277"/>
      <c r="MGQ268" s="277"/>
      <c r="MGR268" s="277"/>
      <c r="MGS268" s="277"/>
      <c r="MGT268" s="402"/>
      <c r="MGU268" s="404"/>
      <c r="MGV268" s="49"/>
      <c r="MGW268" s="49"/>
      <c r="MGX268" s="49"/>
      <c r="MGY268" s="99"/>
      <c r="MGZ268" s="98"/>
      <c r="MHA268" s="49"/>
      <c r="MHB268" s="405"/>
      <c r="MHC268" s="405"/>
      <c r="MHD268" s="277"/>
      <c r="MHE268" s="277"/>
      <c r="MHF268" s="277"/>
      <c r="MHG268" s="277"/>
      <c r="MHH268" s="277"/>
      <c r="MHI268" s="277"/>
      <c r="MHJ268" s="277"/>
      <c r="MHK268" s="277"/>
      <c r="MHL268" s="402"/>
      <c r="MHM268" s="404"/>
      <c r="MHN268" s="49"/>
      <c r="MHO268" s="49"/>
      <c r="MHP268" s="49"/>
      <c r="MHQ268" s="99"/>
      <c r="MHR268" s="98"/>
      <c r="MHS268" s="49"/>
      <c r="MHT268" s="405"/>
      <c r="MHU268" s="405"/>
      <c r="MHV268" s="277"/>
      <c r="MHW268" s="277"/>
      <c r="MHX268" s="277"/>
      <c r="MHY268" s="277"/>
      <c r="MHZ268" s="277"/>
      <c r="MIA268" s="277"/>
      <c r="MIB268" s="277"/>
      <c r="MIC268" s="277"/>
      <c r="MID268" s="402"/>
      <c r="MIE268" s="404"/>
      <c r="MIF268" s="49"/>
      <c r="MIG268" s="49"/>
      <c r="MIH268" s="49"/>
      <c r="MII268" s="99"/>
      <c r="MIJ268" s="98"/>
      <c r="MIK268" s="49"/>
      <c r="MIL268" s="405"/>
      <c r="MIM268" s="405"/>
      <c r="MIN268" s="277"/>
      <c r="MIO268" s="277"/>
      <c r="MIP268" s="277"/>
      <c r="MIQ268" s="277"/>
      <c r="MIR268" s="277"/>
      <c r="MIS268" s="277"/>
      <c r="MIT268" s="277"/>
      <c r="MIU268" s="277"/>
      <c r="MIV268" s="402"/>
      <c r="MIW268" s="404"/>
      <c r="MIX268" s="49"/>
      <c r="MIY268" s="49"/>
      <c r="MIZ268" s="49"/>
      <c r="MJA268" s="99"/>
      <c r="MJB268" s="98"/>
      <c r="MJC268" s="49"/>
      <c r="MJD268" s="405"/>
      <c r="MJE268" s="405"/>
      <c r="MJF268" s="277"/>
      <c r="MJG268" s="277"/>
      <c r="MJH268" s="277"/>
      <c r="MJI268" s="277"/>
      <c r="MJJ268" s="277"/>
      <c r="MJK268" s="277"/>
      <c r="MJL268" s="277"/>
      <c r="MJM268" s="277"/>
      <c r="MJN268" s="402"/>
      <c r="MJO268" s="404"/>
      <c r="MJP268" s="49"/>
      <c r="MJQ268" s="49"/>
      <c r="MJR268" s="49"/>
      <c r="MJS268" s="99"/>
      <c r="MJT268" s="98"/>
      <c r="MJU268" s="49"/>
      <c r="MJV268" s="405"/>
      <c r="MJW268" s="405"/>
      <c r="MJX268" s="277"/>
      <c r="MJY268" s="277"/>
      <c r="MJZ268" s="277"/>
      <c r="MKA268" s="277"/>
      <c r="MKB268" s="277"/>
      <c r="MKC268" s="277"/>
      <c r="MKD268" s="277"/>
      <c r="MKE268" s="277"/>
      <c r="MKF268" s="402"/>
      <c r="MKG268" s="404"/>
      <c r="MKH268" s="49"/>
      <c r="MKI268" s="49"/>
      <c r="MKJ268" s="49"/>
      <c r="MKK268" s="99"/>
      <c r="MKL268" s="98"/>
      <c r="MKM268" s="49"/>
      <c r="MKN268" s="405"/>
      <c r="MKO268" s="405"/>
      <c r="MKP268" s="277"/>
      <c r="MKQ268" s="277"/>
      <c r="MKR268" s="277"/>
      <c r="MKS268" s="277"/>
      <c r="MKT268" s="277"/>
      <c r="MKU268" s="277"/>
      <c r="MKV268" s="277"/>
      <c r="MKW268" s="277"/>
      <c r="MKX268" s="402"/>
      <c r="MKY268" s="404"/>
      <c r="MKZ268" s="49"/>
      <c r="MLA268" s="49"/>
      <c r="MLB268" s="49"/>
      <c r="MLC268" s="99"/>
      <c r="MLD268" s="98"/>
      <c r="MLE268" s="49"/>
      <c r="MLF268" s="405"/>
      <c r="MLG268" s="405"/>
      <c r="MLH268" s="277"/>
      <c r="MLI268" s="277"/>
      <c r="MLJ268" s="277"/>
      <c r="MLK268" s="277"/>
      <c r="MLL268" s="277"/>
      <c r="MLM268" s="277"/>
      <c r="MLN268" s="277"/>
      <c r="MLO268" s="277"/>
      <c r="MLP268" s="402"/>
      <c r="MLQ268" s="404"/>
      <c r="MLR268" s="49"/>
      <c r="MLS268" s="49"/>
      <c r="MLT268" s="49"/>
      <c r="MLU268" s="99"/>
      <c r="MLV268" s="98"/>
      <c r="MLW268" s="49"/>
      <c r="MLX268" s="405"/>
      <c r="MLY268" s="405"/>
      <c r="MLZ268" s="277"/>
      <c r="MMA268" s="277"/>
      <c r="MMB268" s="277"/>
      <c r="MMC268" s="277"/>
      <c r="MMD268" s="277"/>
      <c r="MME268" s="277"/>
      <c r="MMF268" s="277"/>
      <c r="MMG268" s="277"/>
      <c r="MMH268" s="402"/>
      <c r="MMI268" s="404"/>
      <c r="MMJ268" s="49"/>
      <c r="MMK268" s="49"/>
      <c r="MML268" s="49"/>
      <c r="MMM268" s="99"/>
      <c r="MMN268" s="98"/>
      <c r="MMO268" s="49"/>
      <c r="MMP268" s="405"/>
      <c r="MMQ268" s="405"/>
      <c r="MMR268" s="277"/>
      <c r="MMS268" s="277"/>
      <c r="MMT268" s="277"/>
      <c r="MMU268" s="277"/>
      <c r="MMV268" s="277"/>
      <c r="MMW268" s="277"/>
      <c r="MMX268" s="277"/>
      <c r="MMY268" s="277"/>
      <c r="MMZ268" s="402"/>
      <c r="MNA268" s="404"/>
      <c r="MNB268" s="49"/>
      <c r="MNC268" s="49"/>
      <c r="MND268" s="49"/>
      <c r="MNE268" s="99"/>
      <c r="MNF268" s="98"/>
      <c r="MNG268" s="49"/>
      <c r="MNH268" s="405"/>
      <c r="MNI268" s="405"/>
      <c r="MNJ268" s="277"/>
      <c r="MNK268" s="277"/>
      <c r="MNL268" s="277"/>
      <c r="MNM268" s="277"/>
      <c r="MNN268" s="277"/>
      <c r="MNO268" s="277"/>
      <c r="MNP268" s="277"/>
      <c r="MNQ268" s="277"/>
      <c r="MNR268" s="402"/>
      <c r="MNS268" s="404"/>
      <c r="MNT268" s="49"/>
      <c r="MNU268" s="49"/>
      <c r="MNV268" s="49"/>
      <c r="MNW268" s="99"/>
      <c r="MNX268" s="98"/>
      <c r="MNY268" s="49"/>
      <c r="MNZ268" s="405"/>
      <c r="MOA268" s="405"/>
      <c r="MOB268" s="277"/>
      <c r="MOC268" s="277"/>
      <c r="MOD268" s="277"/>
      <c r="MOE268" s="277"/>
      <c r="MOF268" s="277"/>
      <c r="MOG268" s="277"/>
      <c r="MOH268" s="277"/>
      <c r="MOI268" s="277"/>
      <c r="MOJ268" s="402"/>
      <c r="MOK268" s="404"/>
      <c r="MOL268" s="49"/>
      <c r="MOM268" s="49"/>
      <c r="MON268" s="49"/>
      <c r="MOO268" s="99"/>
      <c r="MOP268" s="98"/>
      <c r="MOQ268" s="49"/>
      <c r="MOR268" s="405"/>
      <c r="MOS268" s="405"/>
      <c r="MOT268" s="277"/>
      <c r="MOU268" s="277"/>
      <c r="MOV268" s="277"/>
      <c r="MOW268" s="277"/>
      <c r="MOX268" s="277"/>
      <c r="MOY268" s="277"/>
      <c r="MOZ268" s="277"/>
      <c r="MPA268" s="277"/>
      <c r="MPB268" s="402"/>
      <c r="MPC268" s="404"/>
      <c r="MPD268" s="49"/>
      <c r="MPE268" s="49"/>
      <c r="MPF268" s="49"/>
      <c r="MPG268" s="99"/>
      <c r="MPH268" s="98"/>
      <c r="MPI268" s="49"/>
      <c r="MPJ268" s="405"/>
      <c r="MPK268" s="405"/>
      <c r="MPL268" s="277"/>
      <c r="MPM268" s="277"/>
      <c r="MPN268" s="277"/>
      <c r="MPO268" s="277"/>
      <c r="MPP268" s="277"/>
      <c r="MPQ268" s="277"/>
      <c r="MPR268" s="277"/>
      <c r="MPS268" s="277"/>
      <c r="MPT268" s="402"/>
      <c r="MPU268" s="404"/>
      <c r="MPV268" s="49"/>
      <c r="MPW268" s="49"/>
      <c r="MPX268" s="49"/>
      <c r="MPY268" s="99"/>
      <c r="MPZ268" s="98"/>
      <c r="MQA268" s="49"/>
      <c r="MQB268" s="405"/>
      <c r="MQC268" s="405"/>
      <c r="MQD268" s="277"/>
      <c r="MQE268" s="277"/>
      <c r="MQF268" s="277"/>
      <c r="MQG268" s="277"/>
      <c r="MQH268" s="277"/>
      <c r="MQI268" s="277"/>
      <c r="MQJ268" s="277"/>
      <c r="MQK268" s="277"/>
      <c r="MQL268" s="402"/>
      <c r="MQM268" s="404"/>
      <c r="MQN268" s="49"/>
      <c r="MQO268" s="49"/>
      <c r="MQP268" s="49"/>
      <c r="MQQ268" s="99"/>
      <c r="MQR268" s="98"/>
      <c r="MQS268" s="49"/>
      <c r="MQT268" s="405"/>
      <c r="MQU268" s="405"/>
      <c r="MQV268" s="277"/>
      <c r="MQW268" s="277"/>
      <c r="MQX268" s="277"/>
      <c r="MQY268" s="277"/>
      <c r="MQZ268" s="277"/>
      <c r="MRA268" s="277"/>
      <c r="MRB268" s="277"/>
      <c r="MRC268" s="277"/>
      <c r="MRD268" s="402"/>
      <c r="MRE268" s="404"/>
      <c r="MRF268" s="49"/>
      <c r="MRG268" s="49"/>
      <c r="MRH268" s="49"/>
      <c r="MRI268" s="99"/>
      <c r="MRJ268" s="98"/>
      <c r="MRK268" s="49"/>
      <c r="MRL268" s="405"/>
      <c r="MRM268" s="405"/>
      <c r="MRN268" s="277"/>
      <c r="MRO268" s="277"/>
      <c r="MRP268" s="277"/>
      <c r="MRQ268" s="277"/>
      <c r="MRR268" s="277"/>
      <c r="MRS268" s="277"/>
      <c r="MRT268" s="277"/>
      <c r="MRU268" s="277"/>
      <c r="MRV268" s="402"/>
      <c r="MRW268" s="404"/>
      <c r="MRX268" s="49"/>
      <c r="MRY268" s="49"/>
      <c r="MRZ268" s="49"/>
      <c r="MSA268" s="99"/>
      <c r="MSB268" s="98"/>
      <c r="MSC268" s="49"/>
      <c r="MSD268" s="405"/>
      <c r="MSE268" s="405"/>
      <c r="MSF268" s="277"/>
      <c r="MSG268" s="277"/>
      <c r="MSH268" s="277"/>
      <c r="MSI268" s="277"/>
      <c r="MSJ268" s="277"/>
      <c r="MSK268" s="277"/>
      <c r="MSL268" s="277"/>
      <c r="MSM268" s="277"/>
      <c r="MSN268" s="402"/>
      <c r="MSO268" s="404"/>
      <c r="MSP268" s="49"/>
      <c r="MSQ268" s="49"/>
      <c r="MSR268" s="49"/>
      <c r="MSS268" s="99"/>
      <c r="MST268" s="98"/>
      <c r="MSU268" s="49"/>
      <c r="MSV268" s="405"/>
      <c r="MSW268" s="405"/>
      <c r="MSX268" s="277"/>
      <c r="MSY268" s="277"/>
      <c r="MSZ268" s="277"/>
      <c r="MTA268" s="277"/>
      <c r="MTB268" s="277"/>
      <c r="MTC268" s="277"/>
      <c r="MTD268" s="277"/>
      <c r="MTE268" s="277"/>
      <c r="MTF268" s="402"/>
      <c r="MTG268" s="404"/>
      <c r="MTH268" s="49"/>
      <c r="MTI268" s="49"/>
      <c r="MTJ268" s="49"/>
      <c r="MTK268" s="99"/>
      <c r="MTL268" s="98"/>
      <c r="MTM268" s="49"/>
      <c r="MTN268" s="405"/>
      <c r="MTO268" s="405"/>
      <c r="MTP268" s="277"/>
      <c r="MTQ268" s="277"/>
      <c r="MTR268" s="277"/>
      <c r="MTS268" s="277"/>
      <c r="MTT268" s="277"/>
      <c r="MTU268" s="277"/>
      <c r="MTV268" s="277"/>
      <c r="MTW268" s="277"/>
      <c r="MTX268" s="402"/>
      <c r="MTY268" s="404"/>
      <c r="MTZ268" s="49"/>
      <c r="MUA268" s="49"/>
      <c r="MUB268" s="49"/>
      <c r="MUC268" s="99"/>
      <c r="MUD268" s="98"/>
      <c r="MUE268" s="49"/>
      <c r="MUF268" s="405"/>
      <c r="MUG268" s="405"/>
      <c r="MUH268" s="277"/>
      <c r="MUI268" s="277"/>
      <c r="MUJ268" s="277"/>
      <c r="MUK268" s="277"/>
      <c r="MUL268" s="277"/>
      <c r="MUM268" s="277"/>
      <c r="MUN268" s="277"/>
      <c r="MUO268" s="277"/>
      <c r="MUP268" s="402"/>
      <c r="MUQ268" s="404"/>
      <c r="MUR268" s="49"/>
      <c r="MUS268" s="49"/>
      <c r="MUT268" s="49"/>
      <c r="MUU268" s="99"/>
      <c r="MUV268" s="98"/>
      <c r="MUW268" s="49"/>
      <c r="MUX268" s="405"/>
      <c r="MUY268" s="405"/>
      <c r="MUZ268" s="277"/>
      <c r="MVA268" s="277"/>
      <c r="MVB268" s="277"/>
      <c r="MVC268" s="277"/>
      <c r="MVD268" s="277"/>
      <c r="MVE268" s="277"/>
      <c r="MVF268" s="277"/>
      <c r="MVG268" s="277"/>
      <c r="MVH268" s="402"/>
      <c r="MVI268" s="404"/>
      <c r="MVJ268" s="49"/>
      <c r="MVK268" s="49"/>
      <c r="MVL268" s="49"/>
      <c r="MVM268" s="99"/>
      <c r="MVN268" s="98"/>
      <c r="MVO268" s="49"/>
      <c r="MVP268" s="405"/>
      <c r="MVQ268" s="405"/>
      <c r="MVR268" s="277"/>
      <c r="MVS268" s="277"/>
      <c r="MVT268" s="277"/>
      <c r="MVU268" s="277"/>
      <c r="MVV268" s="277"/>
      <c r="MVW268" s="277"/>
      <c r="MVX268" s="277"/>
      <c r="MVY268" s="277"/>
      <c r="MVZ268" s="402"/>
      <c r="MWA268" s="404"/>
      <c r="MWB268" s="49"/>
      <c r="MWC268" s="49"/>
      <c r="MWD268" s="49"/>
      <c r="MWE268" s="99"/>
      <c r="MWF268" s="98"/>
      <c r="MWG268" s="49"/>
      <c r="MWH268" s="405"/>
      <c r="MWI268" s="405"/>
      <c r="MWJ268" s="277"/>
      <c r="MWK268" s="277"/>
      <c r="MWL268" s="277"/>
      <c r="MWM268" s="277"/>
      <c r="MWN268" s="277"/>
      <c r="MWO268" s="277"/>
      <c r="MWP268" s="277"/>
      <c r="MWQ268" s="277"/>
      <c r="MWR268" s="402"/>
      <c r="MWS268" s="404"/>
      <c r="MWT268" s="49"/>
      <c r="MWU268" s="49"/>
      <c r="MWV268" s="49"/>
      <c r="MWW268" s="99"/>
      <c r="MWX268" s="98"/>
      <c r="MWY268" s="49"/>
      <c r="MWZ268" s="405"/>
      <c r="MXA268" s="405"/>
      <c r="MXB268" s="277"/>
      <c r="MXC268" s="277"/>
      <c r="MXD268" s="277"/>
      <c r="MXE268" s="277"/>
      <c r="MXF268" s="277"/>
      <c r="MXG268" s="277"/>
      <c r="MXH268" s="277"/>
      <c r="MXI268" s="277"/>
      <c r="MXJ268" s="402"/>
      <c r="MXK268" s="404"/>
      <c r="MXL268" s="49"/>
      <c r="MXM268" s="49"/>
      <c r="MXN268" s="49"/>
      <c r="MXO268" s="99"/>
      <c r="MXP268" s="98"/>
      <c r="MXQ268" s="49"/>
      <c r="MXR268" s="405"/>
      <c r="MXS268" s="405"/>
      <c r="MXT268" s="277"/>
      <c r="MXU268" s="277"/>
      <c r="MXV268" s="277"/>
      <c r="MXW268" s="277"/>
      <c r="MXX268" s="277"/>
      <c r="MXY268" s="277"/>
      <c r="MXZ268" s="277"/>
      <c r="MYA268" s="277"/>
      <c r="MYB268" s="402"/>
      <c r="MYC268" s="404"/>
      <c r="MYD268" s="49"/>
      <c r="MYE268" s="49"/>
      <c r="MYF268" s="49"/>
      <c r="MYG268" s="99"/>
      <c r="MYH268" s="98"/>
      <c r="MYI268" s="49"/>
      <c r="MYJ268" s="405"/>
      <c r="MYK268" s="405"/>
      <c r="MYL268" s="277"/>
      <c r="MYM268" s="277"/>
      <c r="MYN268" s="277"/>
      <c r="MYO268" s="277"/>
      <c r="MYP268" s="277"/>
      <c r="MYQ268" s="277"/>
      <c r="MYR268" s="277"/>
      <c r="MYS268" s="277"/>
      <c r="MYT268" s="402"/>
      <c r="MYU268" s="404"/>
      <c r="MYV268" s="49"/>
      <c r="MYW268" s="49"/>
      <c r="MYX268" s="49"/>
      <c r="MYY268" s="99"/>
      <c r="MYZ268" s="98"/>
      <c r="MZA268" s="49"/>
      <c r="MZB268" s="405"/>
      <c r="MZC268" s="405"/>
      <c r="MZD268" s="277"/>
      <c r="MZE268" s="277"/>
      <c r="MZF268" s="277"/>
      <c r="MZG268" s="277"/>
      <c r="MZH268" s="277"/>
      <c r="MZI268" s="277"/>
      <c r="MZJ268" s="277"/>
      <c r="MZK268" s="277"/>
      <c r="MZL268" s="402"/>
      <c r="MZM268" s="404"/>
      <c r="MZN268" s="49"/>
      <c r="MZO268" s="49"/>
      <c r="MZP268" s="49"/>
      <c r="MZQ268" s="99"/>
      <c r="MZR268" s="98"/>
      <c r="MZS268" s="49"/>
      <c r="MZT268" s="405"/>
      <c r="MZU268" s="405"/>
      <c r="MZV268" s="277"/>
      <c r="MZW268" s="277"/>
      <c r="MZX268" s="277"/>
      <c r="MZY268" s="277"/>
      <c r="MZZ268" s="277"/>
      <c r="NAA268" s="277"/>
      <c r="NAB268" s="277"/>
      <c r="NAC268" s="277"/>
      <c r="NAD268" s="402"/>
      <c r="NAE268" s="404"/>
      <c r="NAF268" s="49"/>
      <c r="NAG268" s="49"/>
      <c r="NAH268" s="49"/>
      <c r="NAI268" s="99"/>
      <c r="NAJ268" s="98"/>
      <c r="NAK268" s="49"/>
      <c r="NAL268" s="405"/>
      <c r="NAM268" s="405"/>
      <c r="NAN268" s="277"/>
      <c r="NAO268" s="277"/>
      <c r="NAP268" s="277"/>
      <c r="NAQ268" s="277"/>
      <c r="NAR268" s="277"/>
      <c r="NAS268" s="277"/>
      <c r="NAT268" s="277"/>
      <c r="NAU268" s="277"/>
      <c r="NAV268" s="402"/>
      <c r="NAW268" s="404"/>
      <c r="NAX268" s="49"/>
      <c r="NAY268" s="49"/>
      <c r="NAZ268" s="49"/>
      <c r="NBA268" s="99"/>
      <c r="NBB268" s="98"/>
      <c r="NBC268" s="49"/>
      <c r="NBD268" s="405"/>
      <c r="NBE268" s="405"/>
      <c r="NBF268" s="277"/>
      <c r="NBG268" s="277"/>
      <c r="NBH268" s="277"/>
      <c r="NBI268" s="277"/>
      <c r="NBJ268" s="277"/>
      <c r="NBK268" s="277"/>
      <c r="NBL268" s="277"/>
      <c r="NBM268" s="277"/>
      <c r="NBN268" s="402"/>
      <c r="NBO268" s="404"/>
      <c r="NBP268" s="49"/>
      <c r="NBQ268" s="49"/>
      <c r="NBR268" s="49"/>
      <c r="NBS268" s="99"/>
      <c r="NBT268" s="98"/>
      <c r="NBU268" s="49"/>
      <c r="NBV268" s="405"/>
      <c r="NBW268" s="405"/>
      <c r="NBX268" s="277"/>
      <c r="NBY268" s="277"/>
      <c r="NBZ268" s="277"/>
      <c r="NCA268" s="277"/>
      <c r="NCB268" s="277"/>
      <c r="NCC268" s="277"/>
      <c r="NCD268" s="277"/>
      <c r="NCE268" s="277"/>
      <c r="NCF268" s="402"/>
      <c r="NCG268" s="404"/>
      <c r="NCH268" s="49"/>
      <c r="NCI268" s="49"/>
      <c r="NCJ268" s="49"/>
      <c r="NCK268" s="99"/>
      <c r="NCL268" s="98"/>
      <c r="NCM268" s="49"/>
      <c r="NCN268" s="405"/>
      <c r="NCO268" s="405"/>
      <c r="NCP268" s="277"/>
      <c r="NCQ268" s="277"/>
      <c r="NCR268" s="277"/>
      <c r="NCS268" s="277"/>
      <c r="NCT268" s="277"/>
      <c r="NCU268" s="277"/>
      <c r="NCV268" s="277"/>
      <c r="NCW268" s="277"/>
      <c r="NCX268" s="402"/>
      <c r="NCY268" s="404"/>
      <c r="NCZ268" s="49"/>
      <c r="NDA268" s="49"/>
      <c r="NDB268" s="49"/>
      <c r="NDC268" s="99"/>
      <c r="NDD268" s="98"/>
      <c r="NDE268" s="49"/>
      <c r="NDF268" s="405"/>
      <c r="NDG268" s="405"/>
      <c r="NDH268" s="277"/>
      <c r="NDI268" s="277"/>
      <c r="NDJ268" s="277"/>
      <c r="NDK268" s="277"/>
      <c r="NDL268" s="277"/>
      <c r="NDM268" s="277"/>
      <c r="NDN268" s="277"/>
      <c r="NDO268" s="277"/>
      <c r="NDP268" s="402"/>
      <c r="NDQ268" s="404"/>
      <c r="NDR268" s="49"/>
      <c r="NDS268" s="49"/>
      <c r="NDT268" s="49"/>
      <c r="NDU268" s="99"/>
      <c r="NDV268" s="98"/>
      <c r="NDW268" s="49"/>
      <c r="NDX268" s="405"/>
      <c r="NDY268" s="405"/>
      <c r="NDZ268" s="277"/>
      <c r="NEA268" s="277"/>
      <c r="NEB268" s="277"/>
      <c r="NEC268" s="277"/>
      <c r="NED268" s="277"/>
      <c r="NEE268" s="277"/>
      <c r="NEF268" s="277"/>
      <c r="NEG268" s="277"/>
      <c r="NEH268" s="402"/>
      <c r="NEI268" s="404"/>
      <c r="NEJ268" s="49"/>
      <c r="NEK268" s="49"/>
      <c r="NEL268" s="49"/>
      <c r="NEM268" s="99"/>
      <c r="NEN268" s="98"/>
      <c r="NEO268" s="49"/>
      <c r="NEP268" s="405"/>
      <c r="NEQ268" s="405"/>
      <c r="NER268" s="277"/>
      <c r="NES268" s="277"/>
      <c r="NET268" s="277"/>
      <c r="NEU268" s="277"/>
      <c r="NEV268" s="277"/>
      <c r="NEW268" s="277"/>
      <c r="NEX268" s="277"/>
      <c r="NEY268" s="277"/>
      <c r="NEZ268" s="402"/>
      <c r="NFA268" s="404"/>
      <c r="NFB268" s="49"/>
      <c r="NFC268" s="49"/>
      <c r="NFD268" s="49"/>
      <c r="NFE268" s="99"/>
      <c r="NFF268" s="98"/>
      <c r="NFG268" s="49"/>
      <c r="NFH268" s="405"/>
      <c r="NFI268" s="405"/>
      <c r="NFJ268" s="277"/>
      <c r="NFK268" s="277"/>
      <c r="NFL268" s="277"/>
      <c r="NFM268" s="277"/>
      <c r="NFN268" s="277"/>
      <c r="NFO268" s="277"/>
      <c r="NFP268" s="277"/>
      <c r="NFQ268" s="277"/>
      <c r="NFR268" s="402"/>
      <c r="NFS268" s="404"/>
      <c r="NFT268" s="49"/>
      <c r="NFU268" s="49"/>
      <c r="NFV268" s="49"/>
      <c r="NFW268" s="99"/>
      <c r="NFX268" s="98"/>
      <c r="NFY268" s="49"/>
      <c r="NFZ268" s="405"/>
      <c r="NGA268" s="405"/>
      <c r="NGB268" s="277"/>
      <c r="NGC268" s="277"/>
      <c r="NGD268" s="277"/>
      <c r="NGE268" s="277"/>
      <c r="NGF268" s="277"/>
      <c r="NGG268" s="277"/>
      <c r="NGH268" s="277"/>
      <c r="NGI268" s="277"/>
      <c r="NGJ268" s="402"/>
      <c r="NGK268" s="404"/>
      <c r="NGL268" s="49"/>
      <c r="NGM268" s="49"/>
      <c r="NGN268" s="49"/>
      <c r="NGO268" s="99"/>
      <c r="NGP268" s="98"/>
      <c r="NGQ268" s="49"/>
      <c r="NGR268" s="405"/>
      <c r="NGS268" s="405"/>
      <c r="NGT268" s="277"/>
      <c r="NGU268" s="277"/>
      <c r="NGV268" s="277"/>
      <c r="NGW268" s="277"/>
      <c r="NGX268" s="277"/>
      <c r="NGY268" s="277"/>
      <c r="NGZ268" s="277"/>
      <c r="NHA268" s="277"/>
      <c r="NHB268" s="402"/>
      <c r="NHC268" s="404"/>
      <c r="NHD268" s="49"/>
      <c r="NHE268" s="49"/>
      <c r="NHF268" s="49"/>
      <c r="NHG268" s="99"/>
      <c r="NHH268" s="98"/>
      <c r="NHI268" s="49"/>
      <c r="NHJ268" s="405"/>
      <c r="NHK268" s="405"/>
      <c r="NHL268" s="277"/>
      <c r="NHM268" s="277"/>
      <c r="NHN268" s="277"/>
      <c r="NHO268" s="277"/>
      <c r="NHP268" s="277"/>
      <c r="NHQ268" s="277"/>
      <c r="NHR268" s="277"/>
      <c r="NHS268" s="277"/>
      <c r="NHT268" s="402"/>
      <c r="NHU268" s="404"/>
      <c r="NHV268" s="49"/>
      <c r="NHW268" s="49"/>
      <c r="NHX268" s="49"/>
      <c r="NHY268" s="99"/>
      <c r="NHZ268" s="98"/>
      <c r="NIA268" s="49"/>
      <c r="NIB268" s="405"/>
      <c r="NIC268" s="405"/>
      <c r="NID268" s="277"/>
      <c r="NIE268" s="277"/>
      <c r="NIF268" s="277"/>
      <c r="NIG268" s="277"/>
      <c r="NIH268" s="277"/>
      <c r="NII268" s="277"/>
      <c r="NIJ268" s="277"/>
      <c r="NIK268" s="277"/>
      <c r="NIL268" s="402"/>
      <c r="NIM268" s="404"/>
      <c r="NIN268" s="49"/>
      <c r="NIO268" s="49"/>
      <c r="NIP268" s="49"/>
      <c r="NIQ268" s="99"/>
      <c r="NIR268" s="98"/>
      <c r="NIS268" s="49"/>
      <c r="NIT268" s="405"/>
      <c r="NIU268" s="405"/>
      <c r="NIV268" s="277"/>
      <c r="NIW268" s="277"/>
      <c r="NIX268" s="277"/>
      <c r="NIY268" s="277"/>
      <c r="NIZ268" s="277"/>
      <c r="NJA268" s="277"/>
      <c r="NJB268" s="277"/>
      <c r="NJC268" s="277"/>
      <c r="NJD268" s="402"/>
      <c r="NJE268" s="404"/>
      <c r="NJF268" s="49"/>
      <c r="NJG268" s="49"/>
      <c r="NJH268" s="49"/>
      <c r="NJI268" s="99"/>
      <c r="NJJ268" s="98"/>
      <c r="NJK268" s="49"/>
      <c r="NJL268" s="405"/>
      <c r="NJM268" s="405"/>
      <c r="NJN268" s="277"/>
      <c r="NJO268" s="277"/>
      <c r="NJP268" s="277"/>
      <c r="NJQ268" s="277"/>
      <c r="NJR268" s="277"/>
      <c r="NJS268" s="277"/>
      <c r="NJT268" s="277"/>
      <c r="NJU268" s="277"/>
      <c r="NJV268" s="402"/>
      <c r="NJW268" s="404"/>
      <c r="NJX268" s="49"/>
      <c r="NJY268" s="49"/>
      <c r="NJZ268" s="49"/>
      <c r="NKA268" s="99"/>
      <c r="NKB268" s="98"/>
      <c r="NKC268" s="49"/>
      <c r="NKD268" s="405"/>
      <c r="NKE268" s="405"/>
      <c r="NKF268" s="277"/>
      <c r="NKG268" s="277"/>
      <c r="NKH268" s="277"/>
      <c r="NKI268" s="277"/>
      <c r="NKJ268" s="277"/>
      <c r="NKK268" s="277"/>
      <c r="NKL268" s="277"/>
      <c r="NKM268" s="277"/>
      <c r="NKN268" s="402"/>
      <c r="NKO268" s="404"/>
      <c r="NKP268" s="49"/>
      <c r="NKQ268" s="49"/>
      <c r="NKR268" s="49"/>
      <c r="NKS268" s="99"/>
      <c r="NKT268" s="98"/>
      <c r="NKU268" s="49"/>
      <c r="NKV268" s="405"/>
      <c r="NKW268" s="405"/>
      <c r="NKX268" s="277"/>
      <c r="NKY268" s="277"/>
      <c r="NKZ268" s="277"/>
      <c r="NLA268" s="277"/>
      <c r="NLB268" s="277"/>
      <c r="NLC268" s="277"/>
      <c r="NLD268" s="277"/>
      <c r="NLE268" s="277"/>
      <c r="NLF268" s="402"/>
      <c r="NLG268" s="404"/>
      <c r="NLH268" s="49"/>
      <c r="NLI268" s="49"/>
      <c r="NLJ268" s="49"/>
      <c r="NLK268" s="99"/>
      <c r="NLL268" s="98"/>
      <c r="NLM268" s="49"/>
      <c r="NLN268" s="405"/>
      <c r="NLO268" s="405"/>
      <c r="NLP268" s="277"/>
      <c r="NLQ268" s="277"/>
      <c r="NLR268" s="277"/>
      <c r="NLS268" s="277"/>
      <c r="NLT268" s="277"/>
      <c r="NLU268" s="277"/>
      <c r="NLV268" s="277"/>
      <c r="NLW268" s="277"/>
      <c r="NLX268" s="402"/>
      <c r="NLY268" s="404"/>
      <c r="NLZ268" s="49"/>
      <c r="NMA268" s="49"/>
      <c r="NMB268" s="49"/>
      <c r="NMC268" s="99"/>
      <c r="NMD268" s="98"/>
      <c r="NME268" s="49"/>
      <c r="NMF268" s="405"/>
      <c r="NMG268" s="405"/>
      <c r="NMH268" s="277"/>
      <c r="NMI268" s="277"/>
      <c r="NMJ268" s="277"/>
      <c r="NMK268" s="277"/>
      <c r="NML268" s="277"/>
      <c r="NMM268" s="277"/>
      <c r="NMN268" s="277"/>
      <c r="NMO268" s="277"/>
      <c r="NMP268" s="402"/>
      <c r="NMQ268" s="404"/>
      <c r="NMR268" s="49"/>
      <c r="NMS268" s="49"/>
      <c r="NMT268" s="49"/>
      <c r="NMU268" s="99"/>
      <c r="NMV268" s="98"/>
      <c r="NMW268" s="49"/>
      <c r="NMX268" s="405"/>
      <c r="NMY268" s="405"/>
      <c r="NMZ268" s="277"/>
      <c r="NNA268" s="277"/>
      <c r="NNB268" s="277"/>
      <c r="NNC268" s="277"/>
      <c r="NND268" s="277"/>
      <c r="NNE268" s="277"/>
      <c r="NNF268" s="277"/>
      <c r="NNG268" s="277"/>
      <c r="NNH268" s="402"/>
      <c r="NNI268" s="404"/>
      <c r="NNJ268" s="49"/>
      <c r="NNK268" s="49"/>
      <c r="NNL268" s="49"/>
      <c r="NNM268" s="99"/>
      <c r="NNN268" s="98"/>
      <c r="NNO268" s="49"/>
      <c r="NNP268" s="405"/>
      <c r="NNQ268" s="405"/>
      <c r="NNR268" s="277"/>
      <c r="NNS268" s="277"/>
      <c r="NNT268" s="277"/>
      <c r="NNU268" s="277"/>
      <c r="NNV268" s="277"/>
      <c r="NNW268" s="277"/>
      <c r="NNX268" s="277"/>
      <c r="NNY268" s="277"/>
      <c r="NNZ268" s="402"/>
      <c r="NOA268" s="404"/>
      <c r="NOB268" s="49"/>
      <c r="NOC268" s="49"/>
      <c r="NOD268" s="49"/>
      <c r="NOE268" s="99"/>
      <c r="NOF268" s="98"/>
      <c r="NOG268" s="49"/>
      <c r="NOH268" s="405"/>
      <c r="NOI268" s="405"/>
      <c r="NOJ268" s="277"/>
      <c r="NOK268" s="277"/>
      <c r="NOL268" s="277"/>
      <c r="NOM268" s="277"/>
      <c r="NON268" s="277"/>
      <c r="NOO268" s="277"/>
      <c r="NOP268" s="277"/>
      <c r="NOQ268" s="277"/>
      <c r="NOR268" s="402"/>
      <c r="NOS268" s="404"/>
      <c r="NOT268" s="49"/>
      <c r="NOU268" s="49"/>
      <c r="NOV268" s="49"/>
      <c r="NOW268" s="99"/>
      <c r="NOX268" s="98"/>
      <c r="NOY268" s="49"/>
      <c r="NOZ268" s="405"/>
      <c r="NPA268" s="405"/>
      <c r="NPB268" s="277"/>
      <c r="NPC268" s="277"/>
      <c r="NPD268" s="277"/>
      <c r="NPE268" s="277"/>
      <c r="NPF268" s="277"/>
      <c r="NPG268" s="277"/>
      <c r="NPH268" s="277"/>
      <c r="NPI268" s="277"/>
      <c r="NPJ268" s="402"/>
      <c r="NPK268" s="404"/>
      <c r="NPL268" s="49"/>
      <c r="NPM268" s="49"/>
      <c r="NPN268" s="49"/>
      <c r="NPO268" s="99"/>
      <c r="NPP268" s="98"/>
      <c r="NPQ268" s="49"/>
      <c r="NPR268" s="405"/>
      <c r="NPS268" s="405"/>
      <c r="NPT268" s="277"/>
      <c r="NPU268" s="277"/>
      <c r="NPV268" s="277"/>
      <c r="NPW268" s="277"/>
      <c r="NPX268" s="277"/>
      <c r="NPY268" s="277"/>
      <c r="NPZ268" s="277"/>
      <c r="NQA268" s="277"/>
      <c r="NQB268" s="402"/>
      <c r="NQC268" s="404"/>
      <c r="NQD268" s="49"/>
      <c r="NQE268" s="49"/>
      <c r="NQF268" s="49"/>
      <c r="NQG268" s="99"/>
      <c r="NQH268" s="98"/>
      <c r="NQI268" s="49"/>
      <c r="NQJ268" s="405"/>
      <c r="NQK268" s="405"/>
      <c r="NQL268" s="277"/>
      <c r="NQM268" s="277"/>
      <c r="NQN268" s="277"/>
      <c r="NQO268" s="277"/>
      <c r="NQP268" s="277"/>
      <c r="NQQ268" s="277"/>
      <c r="NQR268" s="277"/>
      <c r="NQS268" s="277"/>
      <c r="NQT268" s="402"/>
      <c r="NQU268" s="404"/>
      <c r="NQV268" s="49"/>
      <c r="NQW268" s="49"/>
      <c r="NQX268" s="49"/>
      <c r="NQY268" s="99"/>
      <c r="NQZ268" s="98"/>
      <c r="NRA268" s="49"/>
      <c r="NRB268" s="405"/>
      <c r="NRC268" s="405"/>
      <c r="NRD268" s="277"/>
      <c r="NRE268" s="277"/>
      <c r="NRF268" s="277"/>
      <c r="NRG268" s="277"/>
      <c r="NRH268" s="277"/>
      <c r="NRI268" s="277"/>
      <c r="NRJ268" s="277"/>
      <c r="NRK268" s="277"/>
      <c r="NRL268" s="402"/>
      <c r="NRM268" s="404"/>
      <c r="NRN268" s="49"/>
      <c r="NRO268" s="49"/>
      <c r="NRP268" s="49"/>
      <c r="NRQ268" s="99"/>
      <c r="NRR268" s="98"/>
      <c r="NRS268" s="49"/>
      <c r="NRT268" s="405"/>
      <c r="NRU268" s="405"/>
      <c r="NRV268" s="277"/>
      <c r="NRW268" s="277"/>
      <c r="NRX268" s="277"/>
      <c r="NRY268" s="277"/>
      <c r="NRZ268" s="277"/>
      <c r="NSA268" s="277"/>
      <c r="NSB268" s="277"/>
      <c r="NSC268" s="277"/>
      <c r="NSD268" s="402"/>
      <c r="NSE268" s="404"/>
      <c r="NSF268" s="49"/>
      <c r="NSG268" s="49"/>
      <c r="NSH268" s="49"/>
      <c r="NSI268" s="99"/>
      <c r="NSJ268" s="98"/>
      <c r="NSK268" s="49"/>
      <c r="NSL268" s="405"/>
      <c r="NSM268" s="405"/>
      <c r="NSN268" s="277"/>
      <c r="NSO268" s="277"/>
      <c r="NSP268" s="277"/>
      <c r="NSQ268" s="277"/>
      <c r="NSR268" s="277"/>
      <c r="NSS268" s="277"/>
      <c r="NST268" s="277"/>
      <c r="NSU268" s="277"/>
      <c r="NSV268" s="402"/>
      <c r="NSW268" s="404"/>
      <c r="NSX268" s="49"/>
      <c r="NSY268" s="49"/>
      <c r="NSZ268" s="49"/>
      <c r="NTA268" s="99"/>
      <c r="NTB268" s="98"/>
      <c r="NTC268" s="49"/>
      <c r="NTD268" s="405"/>
      <c r="NTE268" s="405"/>
      <c r="NTF268" s="277"/>
      <c r="NTG268" s="277"/>
      <c r="NTH268" s="277"/>
      <c r="NTI268" s="277"/>
      <c r="NTJ268" s="277"/>
      <c r="NTK268" s="277"/>
      <c r="NTL268" s="277"/>
      <c r="NTM268" s="277"/>
      <c r="NTN268" s="402"/>
      <c r="NTO268" s="404"/>
      <c r="NTP268" s="49"/>
      <c r="NTQ268" s="49"/>
      <c r="NTR268" s="49"/>
      <c r="NTS268" s="99"/>
      <c r="NTT268" s="98"/>
      <c r="NTU268" s="49"/>
      <c r="NTV268" s="405"/>
      <c r="NTW268" s="405"/>
      <c r="NTX268" s="277"/>
      <c r="NTY268" s="277"/>
      <c r="NTZ268" s="277"/>
      <c r="NUA268" s="277"/>
      <c r="NUB268" s="277"/>
      <c r="NUC268" s="277"/>
      <c r="NUD268" s="277"/>
      <c r="NUE268" s="277"/>
      <c r="NUF268" s="402"/>
      <c r="NUG268" s="404"/>
      <c r="NUH268" s="49"/>
      <c r="NUI268" s="49"/>
      <c r="NUJ268" s="49"/>
      <c r="NUK268" s="99"/>
      <c r="NUL268" s="98"/>
      <c r="NUM268" s="49"/>
      <c r="NUN268" s="405"/>
      <c r="NUO268" s="405"/>
      <c r="NUP268" s="277"/>
      <c r="NUQ268" s="277"/>
      <c r="NUR268" s="277"/>
      <c r="NUS268" s="277"/>
      <c r="NUT268" s="277"/>
      <c r="NUU268" s="277"/>
      <c r="NUV268" s="277"/>
      <c r="NUW268" s="277"/>
      <c r="NUX268" s="402"/>
      <c r="NUY268" s="404"/>
      <c r="NUZ268" s="49"/>
      <c r="NVA268" s="49"/>
      <c r="NVB268" s="49"/>
      <c r="NVC268" s="99"/>
      <c r="NVD268" s="98"/>
      <c r="NVE268" s="49"/>
      <c r="NVF268" s="405"/>
      <c r="NVG268" s="405"/>
      <c r="NVH268" s="277"/>
      <c r="NVI268" s="277"/>
      <c r="NVJ268" s="277"/>
      <c r="NVK268" s="277"/>
      <c r="NVL268" s="277"/>
      <c r="NVM268" s="277"/>
      <c r="NVN268" s="277"/>
      <c r="NVO268" s="277"/>
      <c r="NVP268" s="402"/>
      <c r="NVQ268" s="404"/>
      <c r="NVR268" s="49"/>
      <c r="NVS268" s="49"/>
      <c r="NVT268" s="49"/>
      <c r="NVU268" s="99"/>
      <c r="NVV268" s="98"/>
      <c r="NVW268" s="49"/>
      <c r="NVX268" s="405"/>
      <c r="NVY268" s="405"/>
      <c r="NVZ268" s="277"/>
      <c r="NWA268" s="277"/>
      <c r="NWB268" s="277"/>
      <c r="NWC268" s="277"/>
      <c r="NWD268" s="277"/>
      <c r="NWE268" s="277"/>
      <c r="NWF268" s="277"/>
      <c r="NWG268" s="277"/>
      <c r="NWH268" s="402"/>
      <c r="NWI268" s="404"/>
      <c r="NWJ268" s="49"/>
      <c r="NWK268" s="49"/>
      <c r="NWL268" s="49"/>
      <c r="NWM268" s="99"/>
      <c r="NWN268" s="98"/>
      <c r="NWO268" s="49"/>
      <c r="NWP268" s="405"/>
      <c r="NWQ268" s="405"/>
      <c r="NWR268" s="277"/>
      <c r="NWS268" s="277"/>
      <c r="NWT268" s="277"/>
      <c r="NWU268" s="277"/>
      <c r="NWV268" s="277"/>
      <c r="NWW268" s="277"/>
      <c r="NWX268" s="277"/>
      <c r="NWY268" s="277"/>
      <c r="NWZ268" s="402"/>
      <c r="NXA268" s="404"/>
      <c r="NXB268" s="49"/>
      <c r="NXC268" s="49"/>
      <c r="NXD268" s="49"/>
      <c r="NXE268" s="99"/>
      <c r="NXF268" s="98"/>
      <c r="NXG268" s="49"/>
      <c r="NXH268" s="405"/>
      <c r="NXI268" s="405"/>
      <c r="NXJ268" s="277"/>
      <c r="NXK268" s="277"/>
      <c r="NXL268" s="277"/>
      <c r="NXM268" s="277"/>
      <c r="NXN268" s="277"/>
      <c r="NXO268" s="277"/>
      <c r="NXP268" s="277"/>
      <c r="NXQ268" s="277"/>
      <c r="NXR268" s="402"/>
      <c r="NXS268" s="404"/>
      <c r="NXT268" s="49"/>
      <c r="NXU268" s="49"/>
      <c r="NXV268" s="49"/>
      <c r="NXW268" s="99"/>
      <c r="NXX268" s="98"/>
      <c r="NXY268" s="49"/>
      <c r="NXZ268" s="405"/>
      <c r="NYA268" s="405"/>
      <c r="NYB268" s="277"/>
      <c r="NYC268" s="277"/>
      <c r="NYD268" s="277"/>
      <c r="NYE268" s="277"/>
      <c r="NYF268" s="277"/>
      <c r="NYG268" s="277"/>
      <c r="NYH268" s="277"/>
      <c r="NYI268" s="277"/>
      <c r="NYJ268" s="402"/>
      <c r="NYK268" s="404"/>
      <c r="NYL268" s="49"/>
      <c r="NYM268" s="49"/>
      <c r="NYN268" s="49"/>
      <c r="NYO268" s="99"/>
      <c r="NYP268" s="98"/>
      <c r="NYQ268" s="49"/>
      <c r="NYR268" s="405"/>
      <c r="NYS268" s="405"/>
      <c r="NYT268" s="277"/>
      <c r="NYU268" s="277"/>
      <c r="NYV268" s="277"/>
      <c r="NYW268" s="277"/>
      <c r="NYX268" s="277"/>
      <c r="NYY268" s="277"/>
      <c r="NYZ268" s="277"/>
      <c r="NZA268" s="277"/>
      <c r="NZB268" s="402"/>
      <c r="NZC268" s="404"/>
      <c r="NZD268" s="49"/>
      <c r="NZE268" s="49"/>
      <c r="NZF268" s="49"/>
      <c r="NZG268" s="99"/>
      <c r="NZH268" s="98"/>
      <c r="NZI268" s="49"/>
      <c r="NZJ268" s="405"/>
      <c r="NZK268" s="405"/>
      <c r="NZL268" s="277"/>
      <c r="NZM268" s="277"/>
      <c r="NZN268" s="277"/>
      <c r="NZO268" s="277"/>
      <c r="NZP268" s="277"/>
      <c r="NZQ268" s="277"/>
      <c r="NZR268" s="277"/>
      <c r="NZS268" s="277"/>
      <c r="NZT268" s="402"/>
      <c r="NZU268" s="404"/>
      <c r="NZV268" s="49"/>
      <c r="NZW268" s="49"/>
      <c r="NZX268" s="49"/>
      <c r="NZY268" s="99"/>
      <c r="NZZ268" s="98"/>
      <c r="OAA268" s="49"/>
      <c r="OAB268" s="405"/>
      <c r="OAC268" s="405"/>
      <c r="OAD268" s="277"/>
      <c r="OAE268" s="277"/>
      <c r="OAF268" s="277"/>
      <c r="OAG268" s="277"/>
      <c r="OAH268" s="277"/>
      <c r="OAI268" s="277"/>
      <c r="OAJ268" s="277"/>
      <c r="OAK268" s="277"/>
      <c r="OAL268" s="402"/>
      <c r="OAM268" s="404"/>
      <c r="OAN268" s="49"/>
      <c r="OAO268" s="49"/>
      <c r="OAP268" s="49"/>
      <c r="OAQ268" s="99"/>
      <c r="OAR268" s="98"/>
      <c r="OAS268" s="49"/>
      <c r="OAT268" s="405"/>
      <c r="OAU268" s="405"/>
      <c r="OAV268" s="277"/>
      <c r="OAW268" s="277"/>
      <c r="OAX268" s="277"/>
      <c r="OAY268" s="277"/>
      <c r="OAZ268" s="277"/>
      <c r="OBA268" s="277"/>
      <c r="OBB268" s="277"/>
      <c r="OBC268" s="277"/>
      <c r="OBD268" s="402"/>
      <c r="OBE268" s="404"/>
      <c r="OBF268" s="49"/>
      <c r="OBG268" s="49"/>
      <c r="OBH268" s="49"/>
      <c r="OBI268" s="99"/>
      <c r="OBJ268" s="98"/>
      <c r="OBK268" s="49"/>
      <c r="OBL268" s="405"/>
      <c r="OBM268" s="405"/>
      <c r="OBN268" s="277"/>
      <c r="OBO268" s="277"/>
      <c r="OBP268" s="277"/>
      <c r="OBQ268" s="277"/>
      <c r="OBR268" s="277"/>
      <c r="OBS268" s="277"/>
      <c r="OBT268" s="277"/>
      <c r="OBU268" s="277"/>
      <c r="OBV268" s="402"/>
      <c r="OBW268" s="404"/>
      <c r="OBX268" s="49"/>
      <c r="OBY268" s="49"/>
      <c r="OBZ268" s="49"/>
      <c r="OCA268" s="99"/>
      <c r="OCB268" s="98"/>
      <c r="OCC268" s="49"/>
      <c r="OCD268" s="405"/>
      <c r="OCE268" s="405"/>
      <c r="OCF268" s="277"/>
      <c r="OCG268" s="277"/>
      <c r="OCH268" s="277"/>
      <c r="OCI268" s="277"/>
      <c r="OCJ268" s="277"/>
      <c r="OCK268" s="277"/>
      <c r="OCL268" s="277"/>
      <c r="OCM268" s="277"/>
      <c r="OCN268" s="402"/>
      <c r="OCO268" s="404"/>
      <c r="OCP268" s="49"/>
      <c r="OCQ268" s="49"/>
      <c r="OCR268" s="49"/>
      <c r="OCS268" s="99"/>
      <c r="OCT268" s="98"/>
      <c r="OCU268" s="49"/>
      <c r="OCV268" s="405"/>
      <c r="OCW268" s="405"/>
      <c r="OCX268" s="277"/>
      <c r="OCY268" s="277"/>
      <c r="OCZ268" s="277"/>
      <c r="ODA268" s="277"/>
      <c r="ODB268" s="277"/>
      <c r="ODC268" s="277"/>
      <c r="ODD268" s="277"/>
      <c r="ODE268" s="277"/>
      <c r="ODF268" s="402"/>
      <c r="ODG268" s="404"/>
      <c r="ODH268" s="49"/>
      <c r="ODI268" s="49"/>
      <c r="ODJ268" s="49"/>
      <c r="ODK268" s="99"/>
      <c r="ODL268" s="98"/>
      <c r="ODM268" s="49"/>
      <c r="ODN268" s="405"/>
      <c r="ODO268" s="405"/>
      <c r="ODP268" s="277"/>
      <c r="ODQ268" s="277"/>
      <c r="ODR268" s="277"/>
      <c r="ODS268" s="277"/>
      <c r="ODT268" s="277"/>
      <c r="ODU268" s="277"/>
      <c r="ODV268" s="277"/>
      <c r="ODW268" s="277"/>
      <c r="ODX268" s="402"/>
      <c r="ODY268" s="404"/>
      <c r="ODZ268" s="49"/>
      <c r="OEA268" s="49"/>
      <c r="OEB268" s="49"/>
      <c r="OEC268" s="99"/>
      <c r="OED268" s="98"/>
      <c r="OEE268" s="49"/>
      <c r="OEF268" s="405"/>
      <c r="OEG268" s="405"/>
      <c r="OEH268" s="277"/>
      <c r="OEI268" s="277"/>
      <c r="OEJ268" s="277"/>
      <c r="OEK268" s="277"/>
      <c r="OEL268" s="277"/>
      <c r="OEM268" s="277"/>
      <c r="OEN268" s="277"/>
      <c r="OEO268" s="277"/>
      <c r="OEP268" s="402"/>
      <c r="OEQ268" s="404"/>
      <c r="OER268" s="49"/>
      <c r="OES268" s="49"/>
      <c r="OET268" s="49"/>
      <c r="OEU268" s="99"/>
      <c r="OEV268" s="98"/>
      <c r="OEW268" s="49"/>
      <c r="OEX268" s="405"/>
      <c r="OEY268" s="405"/>
      <c r="OEZ268" s="277"/>
      <c r="OFA268" s="277"/>
      <c r="OFB268" s="277"/>
      <c r="OFC268" s="277"/>
      <c r="OFD268" s="277"/>
      <c r="OFE268" s="277"/>
      <c r="OFF268" s="277"/>
      <c r="OFG268" s="277"/>
      <c r="OFH268" s="402"/>
      <c r="OFI268" s="404"/>
      <c r="OFJ268" s="49"/>
      <c r="OFK268" s="49"/>
      <c r="OFL268" s="49"/>
      <c r="OFM268" s="99"/>
      <c r="OFN268" s="98"/>
      <c r="OFO268" s="49"/>
      <c r="OFP268" s="405"/>
      <c r="OFQ268" s="405"/>
      <c r="OFR268" s="277"/>
      <c r="OFS268" s="277"/>
      <c r="OFT268" s="277"/>
      <c r="OFU268" s="277"/>
      <c r="OFV268" s="277"/>
      <c r="OFW268" s="277"/>
      <c r="OFX268" s="277"/>
      <c r="OFY268" s="277"/>
      <c r="OFZ268" s="402"/>
      <c r="OGA268" s="404"/>
      <c r="OGB268" s="49"/>
      <c r="OGC268" s="49"/>
      <c r="OGD268" s="49"/>
      <c r="OGE268" s="99"/>
      <c r="OGF268" s="98"/>
      <c r="OGG268" s="49"/>
      <c r="OGH268" s="405"/>
      <c r="OGI268" s="405"/>
      <c r="OGJ268" s="277"/>
      <c r="OGK268" s="277"/>
      <c r="OGL268" s="277"/>
      <c r="OGM268" s="277"/>
      <c r="OGN268" s="277"/>
      <c r="OGO268" s="277"/>
      <c r="OGP268" s="277"/>
      <c r="OGQ268" s="277"/>
      <c r="OGR268" s="402"/>
      <c r="OGS268" s="404"/>
      <c r="OGT268" s="49"/>
      <c r="OGU268" s="49"/>
      <c r="OGV268" s="49"/>
      <c r="OGW268" s="99"/>
      <c r="OGX268" s="98"/>
      <c r="OGY268" s="49"/>
      <c r="OGZ268" s="405"/>
      <c r="OHA268" s="405"/>
      <c r="OHB268" s="277"/>
      <c r="OHC268" s="277"/>
      <c r="OHD268" s="277"/>
      <c r="OHE268" s="277"/>
      <c r="OHF268" s="277"/>
      <c r="OHG268" s="277"/>
      <c r="OHH268" s="277"/>
      <c r="OHI268" s="277"/>
      <c r="OHJ268" s="402"/>
      <c r="OHK268" s="404"/>
      <c r="OHL268" s="49"/>
      <c r="OHM268" s="49"/>
      <c r="OHN268" s="49"/>
      <c r="OHO268" s="99"/>
      <c r="OHP268" s="98"/>
      <c r="OHQ268" s="49"/>
      <c r="OHR268" s="405"/>
      <c r="OHS268" s="405"/>
      <c r="OHT268" s="277"/>
      <c r="OHU268" s="277"/>
      <c r="OHV268" s="277"/>
      <c r="OHW268" s="277"/>
      <c r="OHX268" s="277"/>
      <c r="OHY268" s="277"/>
      <c r="OHZ268" s="277"/>
      <c r="OIA268" s="277"/>
      <c r="OIB268" s="402"/>
      <c r="OIC268" s="404"/>
      <c r="OID268" s="49"/>
      <c r="OIE268" s="49"/>
      <c r="OIF268" s="49"/>
      <c r="OIG268" s="99"/>
      <c r="OIH268" s="98"/>
      <c r="OII268" s="49"/>
      <c r="OIJ268" s="405"/>
      <c r="OIK268" s="405"/>
      <c r="OIL268" s="277"/>
      <c r="OIM268" s="277"/>
      <c r="OIN268" s="277"/>
      <c r="OIO268" s="277"/>
      <c r="OIP268" s="277"/>
      <c r="OIQ268" s="277"/>
      <c r="OIR268" s="277"/>
      <c r="OIS268" s="277"/>
      <c r="OIT268" s="402"/>
      <c r="OIU268" s="404"/>
      <c r="OIV268" s="49"/>
      <c r="OIW268" s="49"/>
      <c r="OIX268" s="49"/>
      <c r="OIY268" s="99"/>
      <c r="OIZ268" s="98"/>
      <c r="OJA268" s="49"/>
      <c r="OJB268" s="405"/>
      <c r="OJC268" s="405"/>
      <c r="OJD268" s="277"/>
      <c r="OJE268" s="277"/>
      <c r="OJF268" s="277"/>
      <c r="OJG268" s="277"/>
      <c r="OJH268" s="277"/>
      <c r="OJI268" s="277"/>
      <c r="OJJ268" s="277"/>
      <c r="OJK268" s="277"/>
      <c r="OJL268" s="402"/>
      <c r="OJM268" s="404"/>
      <c r="OJN268" s="49"/>
      <c r="OJO268" s="49"/>
      <c r="OJP268" s="49"/>
      <c r="OJQ268" s="99"/>
      <c r="OJR268" s="98"/>
      <c r="OJS268" s="49"/>
      <c r="OJT268" s="405"/>
      <c r="OJU268" s="405"/>
      <c r="OJV268" s="277"/>
      <c r="OJW268" s="277"/>
      <c r="OJX268" s="277"/>
      <c r="OJY268" s="277"/>
      <c r="OJZ268" s="277"/>
      <c r="OKA268" s="277"/>
      <c r="OKB268" s="277"/>
      <c r="OKC268" s="277"/>
      <c r="OKD268" s="402"/>
      <c r="OKE268" s="404"/>
      <c r="OKF268" s="49"/>
      <c r="OKG268" s="49"/>
      <c r="OKH268" s="49"/>
      <c r="OKI268" s="99"/>
      <c r="OKJ268" s="98"/>
      <c r="OKK268" s="49"/>
      <c r="OKL268" s="405"/>
      <c r="OKM268" s="405"/>
      <c r="OKN268" s="277"/>
      <c r="OKO268" s="277"/>
      <c r="OKP268" s="277"/>
      <c r="OKQ268" s="277"/>
      <c r="OKR268" s="277"/>
      <c r="OKS268" s="277"/>
      <c r="OKT268" s="277"/>
      <c r="OKU268" s="277"/>
      <c r="OKV268" s="402"/>
      <c r="OKW268" s="404"/>
      <c r="OKX268" s="49"/>
      <c r="OKY268" s="49"/>
      <c r="OKZ268" s="49"/>
      <c r="OLA268" s="99"/>
      <c r="OLB268" s="98"/>
      <c r="OLC268" s="49"/>
      <c r="OLD268" s="405"/>
      <c r="OLE268" s="405"/>
      <c r="OLF268" s="277"/>
      <c r="OLG268" s="277"/>
      <c r="OLH268" s="277"/>
      <c r="OLI268" s="277"/>
      <c r="OLJ268" s="277"/>
      <c r="OLK268" s="277"/>
      <c r="OLL268" s="277"/>
      <c r="OLM268" s="277"/>
      <c r="OLN268" s="402"/>
      <c r="OLO268" s="404"/>
      <c r="OLP268" s="49"/>
      <c r="OLQ268" s="49"/>
      <c r="OLR268" s="49"/>
      <c r="OLS268" s="99"/>
      <c r="OLT268" s="98"/>
      <c r="OLU268" s="49"/>
      <c r="OLV268" s="405"/>
      <c r="OLW268" s="405"/>
      <c r="OLX268" s="277"/>
      <c r="OLY268" s="277"/>
      <c r="OLZ268" s="277"/>
      <c r="OMA268" s="277"/>
      <c r="OMB268" s="277"/>
      <c r="OMC268" s="277"/>
      <c r="OMD268" s="277"/>
      <c r="OME268" s="277"/>
      <c r="OMF268" s="402"/>
      <c r="OMG268" s="404"/>
      <c r="OMH268" s="49"/>
      <c r="OMI268" s="49"/>
      <c r="OMJ268" s="49"/>
      <c r="OMK268" s="99"/>
      <c r="OML268" s="98"/>
      <c r="OMM268" s="49"/>
      <c r="OMN268" s="405"/>
      <c r="OMO268" s="405"/>
      <c r="OMP268" s="277"/>
      <c r="OMQ268" s="277"/>
      <c r="OMR268" s="277"/>
      <c r="OMS268" s="277"/>
      <c r="OMT268" s="277"/>
      <c r="OMU268" s="277"/>
      <c r="OMV268" s="277"/>
      <c r="OMW268" s="277"/>
      <c r="OMX268" s="402"/>
      <c r="OMY268" s="404"/>
      <c r="OMZ268" s="49"/>
      <c r="ONA268" s="49"/>
      <c r="ONB268" s="49"/>
      <c r="ONC268" s="99"/>
      <c r="OND268" s="98"/>
      <c r="ONE268" s="49"/>
      <c r="ONF268" s="405"/>
      <c r="ONG268" s="405"/>
      <c r="ONH268" s="277"/>
      <c r="ONI268" s="277"/>
      <c r="ONJ268" s="277"/>
      <c r="ONK268" s="277"/>
      <c r="ONL268" s="277"/>
      <c r="ONM268" s="277"/>
      <c r="ONN268" s="277"/>
      <c r="ONO268" s="277"/>
      <c r="ONP268" s="402"/>
      <c r="ONQ268" s="404"/>
      <c r="ONR268" s="49"/>
      <c r="ONS268" s="49"/>
      <c r="ONT268" s="49"/>
      <c r="ONU268" s="99"/>
      <c r="ONV268" s="98"/>
      <c r="ONW268" s="49"/>
      <c r="ONX268" s="405"/>
      <c r="ONY268" s="405"/>
      <c r="ONZ268" s="277"/>
      <c r="OOA268" s="277"/>
      <c r="OOB268" s="277"/>
      <c r="OOC268" s="277"/>
      <c r="OOD268" s="277"/>
      <c r="OOE268" s="277"/>
      <c r="OOF268" s="277"/>
      <c r="OOG268" s="277"/>
      <c r="OOH268" s="402"/>
      <c r="OOI268" s="404"/>
      <c r="OOJ268" s="49"/>
      <c r="OOK268" s="49"/>
      <c r="OOL268" s="49"/>
      <c r="OOM268" s="99"/>
      <c r="OON268" s="98"/>
      <c r="OOO268" s="49"/>
      <c r="OOP268" s="405"/>
      <c r="OOQ268" s="405"/>
      <c r="OOR268" s="277"/>
      <c r="OOS268" s="277"/>
      <c r="OOT268" s="277"/>
      <c r="OOU268" s="277"/>
      <c r="OOV268" s="277"/>
      <c r="OOW268" s="277"/>
      <c r="OOX268" s="277"/>
      <c r="OOY268" s="277"/>
      <c r="OOZ268" s="402"/>
      <c r="OPA268" s="404"/>
      <c r="OPB268" s="49"/>
      <c r="OPC268" s="49"/>
      <c r="OPD268" s="49"/>
      <c r="OPE268" s="99"/>
      <c r="OPF268" s="98"/>
      <c r="OPG268" s="49"/>
      <c r="OPH268" s="405"/>
      <c r="OPI268" s="405"/>
      <c r="OPJ268" s="277"/>
      <c r="OPK268" s="277"/>
      <c r="OPL268" s="277"/>
      <c r="OPM268" s="277"/>
      <c r="OPN268" s="277"/>
      <c r="OPO268" s="277"/>
      <c r="OPP268" s="277"/>
      <c r="OPQ268" s="277"/>
      <c r="OPR268" s="402"/>
      <c r="OPS268" s="404"/>
      <c r="OPT268" s="49"/>
      <c r="OPU268" s="49"/>
      <c r="OPV268" s="49"/>
      <c r="OPW268" s="99"/>
      <c r="OPX268" s="98"/>
      <c r="OPY268" s="49"/>
      <c r="OPZ268" s="405"/>
      <c r="OQA268" s="405"/>
      <c r="OQB268" s="277"/>
      <c r="OQC268" s="277"/>
      <c r="OQD268" s="277"/>
      <c r="OQE268" s="277"/>
      <c r="OQF268" s="277"/>
      <c r="OQG268" s="277"/>
      <c r="OQH268" s="277"/>
      <c r="OQI268" s="277"/>
      <c r="OQJ268" s="402"/>
      <c r="OQK268" s="404"/>
      <c r="OQL268" s="49"/>
      <c r="OQM268" s="49"/>
      <c r="OQN268" s="49"/>
      <c r="OQO268" s="99"/>
      <c r="OQP268" s="98"/>
      <c r="OQQ268" s="49"/>
      <c r="OQR268" s="405"/>
      <c r="OQS268" s="405"/>
      <c r="OQT268" s="277"/>
      <c r="OQU268" s="277"/>
      <c r="OQV268" s="277"/>
      <c r="OQW268" s="277"/>
      <c r="OQX268" s="277"/>
      <c r="OQY268" s="277"/>
      <c r="OQZ268" s="277"/>
      <c r="ORA268" s="277"/>
      <c r="ORB268" s="402"/>
      <c r="ORC268" s="404"/>
      <c r="ORD268" s="49"/>
      <c r="ORE268" s="49"/>
      <c r="ORF268" s="49"/>
      <c r="ORG268" s="99"/>
      <c r="ORH268" s="98"/>
      <c r="ORI268" s="49"/>
      <c r="ORJ268" s="405"/>
      <c r="ORK268" s="405"/>
      <c r="ORL268" s="277"/>
      <c r="ORM268" s="277"/>
      <c r="ORN268" s="277"/>
      <c r="ORO268" s="277"/>
      <c r="ORP268" s="277"/>
      <c r="ORQ268" s="277"/>
      <c r="ORR268" s="277"/>
      <c r="ORS268" s="277"/>
      <c r="ORT268" s="402"/>
      <c r="ORU268" s="404"/>
      <c r="ORV268" s="49"/>
      <c r="ORW268" s="49"/>
      <c r="ORX268" s="49"/>
      <c r="ORY268" s="99"/>
      <c r="ORZ268" s="98"/>
      <c r="OSA268" s="49"/>
      <c r="OSB268" s="405"/>
      <c r="OSC268" s="405"/>
      <c r="OSD268" s="277"/>
      <c r="OSE268" s="277"/>
      <c r="OSF268" s="277"/>
      <c r="OSG268" s="277"/>
      <c r="OSH268" s="277"/>
      <c r="OSI268" s="277"/>
      <c r="OSJ268" s="277"/>
      <c r="OSK268" s="277"/>
      <c r="OSL268" s="402"/>
      <c r="OSM268" s="404"/>
      <c r="OSN268" s="49"/>
      <c r="OSO268" s="49"/>
      <c r="OSP268" s="49"/>
      <c r="OSQ268" s="99"/>
      <c r="OSR268" s="98"/>
      <c r="OSS268" s="49"/>
      <c r="OST268" s="405"/>
      <c r="OSU268" s="405"/>
      <c r="OSV268" s="277"/>
      <c r="OSW268" s="277"/>
      <c r="OSX268" s="277"/>
      <c r="OSY268" s="277"/>
      <c r="OSZ268" s="277"/>
      <c r="OTA268" s="277"/>
      <c r="OTB268" s="277"/>
      <c r="OTC268" s="277"/>
      <c r="OTD268" s="402"/>
      <c r="OTE268" s="404"/>
      <c r="OTF268" s="49"/>
      <c r="OTG268" s="49"/>
      <c r="OTH268" s="49"/>
      <c r="OTI268" s="99"/>
      <c r="OTJ268" s="98"/>
      <c r="OTK268" s="49"/>
      <c r="OTL268" s="405"/>
      <c r="OTM268" s="405"/>
      <c r="OTN268" s="277"/>
      <c r="OTO268" s="277"/>
      <c r="OTP268" s="277"/>
      <c r="OTQ268" s="277"/>
      <c r="OTR268" s="277"/>
      <c r="OTS268" s="277"/>
      <c r="OTT268" s="277"/>
      <c r="OTU268" s="277"/>
      <c r="OTV268" s="402"/>
      <c r="OTW268" s="404"/>
      <c r="OTX268" s="49"/>
      <c r="OTY268" s="49"/>
      <c r="OTZ268" s="49"/>
      <c r="OUA268" s="99"/>
      <c r="OUB268" s="98"/>
      <c r="OUC268" s="49"/>
      <c r="OUD268" s="405"/>
      <c r="OUE268" s="405"/>
      <c r="OUF268" s="277"/>
      <c r="OUG268" s="277"/>
      <c r="OUH268" s="277"/>
      <c r="OUI268" s="277"/>
      <c r="OUJ268" s="277"/>
      <c r="OUK268" s="277"/>
      <c r="OUL268" s="277"/>
      <c r="OUM268" s="277"/>
      <c r="OUN268" s="402"/>
      <c r="OUO268" s="404"/>
      <c r="OUP268" s="49"/>
      <c r="OUQ268" s="49"/>
      <c r="OUR268" s="49"/>
      <c r="OUS268" s="99"/>
      <c r="OUT268" s="98"/>
      <c r="OUU268" s="49"/>
      <c r="OUV268" s="405"/>
      <c r="OUW268" s="405"/>
      <c r="OUX268" s="277"/>
      <c r="OUY268" s="277"/>
      <c r="OUZ268" s="277"/>
      <c r="OVA268" s="277"/>
      <c r="OVB268" s="277"/>
      <c r="OVC268" s="277"/>
      <c r="OVD268" s="277"/>
      <c r="OVE268" s="277"/>
      <c r="OVF268" s="402"/>
      <c r="OVG268" s="404"/>
      <c r="OVH268" s="49"/>
      <c r="OVI268" s="49"/>
      <c r="OVJ268" s="49"/>
      <c r="OVK268" s="99"/>
      <c r="OVL268" s="98"/>
      <c r="OVM268" s="49"/>
      <c r="OVN268" s="405"/>
      <c r="OVO268" s="405"/>
      <c r="OVP268" s="277"/>
      <c r="OVQ268" s="277"/>
      <c r="OVR268" s="277"/>
      <c r="OVS268" s="277"/>
      <c r="OVT268" s="277"/>
      <c r="OVU268" s="277"/>
      <c r="OVV268" s="277"/>
      <c r="OVW268" s="277"/>
      <c r="OVX268" s="402"/>
      <c r="OVY268" s="404"/>
      <c r="OVZ268" s="49"/>
      <c r="OWA268" s="49"/>
      <c r="OWB268" s="49"/>
      <c r="OWC268" s="99"/>
      <c r="OWD268" s="98"/>
      <c r="OWE268" s="49"/>
      <c r="OWF268" s="405"/>
      <c r="OWG268" s="405"/>
      <c r="OWH268" s="277"/>
      <c r="OWI268" s="277"/>
      <c r="OWJ268" s="277"/>
      <c r="OWK268" s="277"/>
      <c r="OWL268" s="277"/>
      <c r="OWM268" s="277"/>
      <c r="OWN268" s="277"/>
      <c r="OWO268" s="277"/>
      <c r="OWP268" s="402"/>
      <c r="OWQ268" s="404"/>
      <c r="OWR268" s="49"/>
      <c r="OWS268" s="49"/>
      <c r="OWT268" s="49"/>
      <c r="OWU268" s="99"/>
      <c r="OWV268" s="98"/>
      <c r="OWW268" s="49"/>
      <c r="OWX268" s="405"/>
      <c r="OWY268" s="405"/>
      <c r="OWZ268" s="277"/>
      <c r="OXA268" s="277"/>
      <c r="OXB268" s="277"/>
      <c r="OXC268" s="277"/>
      <c r="OXD268" s="277"/>
      <c r="OXE268" s="277"/>
      <c r="OXF268" s="277"/>
      <c r="OXG268" s="277"/>
      <c r="OXH268" s="402"/>
      <c r="OXI268" s="404"/>
      <c r="OXJ268" s="49"/>
      <c r="OXK268" s="49"/>
      <c r="OXL268" s="49"/>
      <c r="OXM268" s="99"/>
      <c r="OXN268" s="98"/>
      <c r="OXO268" s="49"/>
      <c r="OXP268" s="405"/>
      <c r="OXQ268" s="405"/>
      <c r="OXR268" s="277"/>
      <c r="OXS268" s="277"/>
      <c r="OXT268" s="277"/>
      <c r="OXU268" s="277"/>
      <c r="OXV268" s="277"/>
      <c r="OXW268" s="277"/>
      <c r="OXX268" s="277"/>
      <c r="OXY268" s="277"/>
      <c r="OXZ268" s="402"/>
      <c r="OYA268" s="404"/>
      <c r="OYB268" s="49"/>
      <c r="OYC268" s="49"/>
      <c r="OYD268" s="49"/>
      <c r="OYE268" s="99"/>
      <c r="OYF268" s="98"/>
      <c r="OYG268" s="49"/>
      <c r="OYH268" s="405"/>
      <c r="OYI268" s="405"/>
      <c r="OYJ268" s="277"/>
      <c r="OYK268" s="277"/>
      <c r="OYL268" s="277"/>
      <c r="OYM268" s="277"/>
      <c r="OYN268" s="277"/>
      <c r="OYO268" s="277"/>
      <c r="OYP268" s="277"/>
      <c r="OYQ268" s="277"/>
      <c r="OYR268" s="402"/>
      <c r="OYS268" s="404"/>
      <c r="OYT268" s="49"/>
      <c r="OYU268" s="49"/>
      <c r="OYV268" s="49"/>
      <c r="OYW268" s="99"/>
      <c r="OYX268" s="98"/>
      <c r="OYY268" s="49"/>
      <c r="OYZ268" s="405"/>
      <c r="OZA268" s="405"/>
      <c r="OZB268" s="277"/>
      <c r="OZC268" s="277"/>
      <c r="OZD268" s="277"/>
      <c r="OZE268" s="277"/>
      <c r="OZF268" s="277"/>
      <c r="OZG268" s="277"/>
      <c r="OZH268" s="277"/>
      <c r="OZI268" s="277"/>
      <c r="OZJ268" s="402"/>
      <c r="OZK268" s="404"/>
      <c r="OZL268" s="49"/>
      <c r="OZM268" s="49"/>
      <c r="OZN268" s="49"/>
      <c r="OZO268" s="99"/>
      <c r="OZP268" s="98"/>
      <c r="OZQ268" s="49"/>
      <c r="OZR268" s="405"/>
      <c r="OZS268" s="405"/>
      <c r="OZT268" s="277"/>
      <c r="OZU268" s="277"/>
      <c r="OZV268" s="277"/>
      <c r="OZW268" s="277"/>
      <c r="OZX268" s="277"/>
      <c r="OZY268" s="277"/>
      <c r="OZZ268" s="277"/>
      <c r="PAA268" s="277"/>
      <c r="PAB268" s="402"/>
      <c r="PAC268" s="404"/>
      <c r="PAD268" s="49"/>
      <c r="PAE268" s="49"/>
      <c r="PAF268" s="49"/>
      <c r="PAG268" s="99"/>
      <c r="PAH268" s="98"/>
      <c r="PAI268" s="49"/>
      <c r="PAJ268" s="405"/>
      <c r="PAK268" s="405"/>
      <c r="PAL268" s="277"/>
      <c r="PAM268" s="277"/>
      <c r="PAN268" s="277"/>
      <c r="PAO268" s="277"/>
      <c r="PAP268" s="277"/>
      <c r="PAQ268" s="277"/>
      <c r="PAR268" s="277"/>
      <c r="PAS268" s="277"/>
      <c r="PAT268" s="402"/>
      <c r="PAU268" s="404"/>
      <c r="PAV268" s="49"/>
      <c r="PAW268" s="49"/>
      <c r="PAX268" s="49"/>
      <c r="PAY268" s="99"/>
      <c r="PAZ268" s="98"/>
      <c r="PBA268" s="49"/>
      <c r="PBB268" s="405"/>
      <c r="PBC268" s="405"/>
      <c r="PBD268" s="277"/>
      <c r="PBE268" s="277"/>
      <c r="PBF268" s="277"/>
      <c r="PBG268" s="277"/>
      <c r="PBH268" s="277"/>
      <c r="PBI268" s="277"/>
      <c r="PBJ268" s="277"/>
      <c r="PBK268" s="277"/>
      <c r="PBL268" s="402"/>
      <c r="PBM268" s="404"/>
      <c r="PBN268" s="49"/>
      <c r="PBO268" s="49"/>
      <c r="PBP268" s="49"/>
      <c r="PBQ268" s="99"/>
      <c r="PBR268" s="98"/>
      <c r="PBS268" s="49"/>
      <c r="PBT268" s="405"/>
      <c r="PBU268" s="405"/>
      <c r="PBV268" s="277"/>
      <c r="PBW268" s="277"/>
      <c r="PBX268" s="277"/>
      <c r="PBY268" s="277"/>
      <c r="PBZ268" s="277"/>
      <c r="PCA268" s="277"/>
      <c r="PCB268" s="277"/>
      <c r="PCC268" s="277"/>
      <c r="PCD268" s="402"/>
      <c r="PCE268" s="404"/>
      <c r="PCF268" s="49"/>
      <c r="PCG268" s="49"/>
      <c r="PCH268" s="49"/>
      <c r="PCI268" s="99"/>
      <c r="PCJ268" s="98"/>
      <c r="PCK268" s="49"/>
      <c r="PCL268" s="405"/>
      <c r="PCM268" s="405"/>
      <c r="PCN268" s="277"/>
      <c r="PCO268" s="277"/>
      <c r="PCP268" s="277"/>
      <c r="PCQ268" s="277"/>
      <c r="PCR268" s="277"/>
      <c r="PCS268" s="277"/>
      <c r="PCT268" s="277"/>
      <c r="PCU268" s="277"/>
      <c r="PCV268" s="402"/>
      <c r="PCW268" s="404"/>
      <c r="PCX268" s="49"/>
      <c r="PCY268" s="49"/>
      <c r="PCZ268" s="49"/>
      <c r="PDA268" s="99"/>
      <c r="PDB268" s="98"/>
      <c r="PDC268" s="49"/>
      <c r="PDD268" s="405"/>
      <c r="PDE268" s="405"/>
      <c r="PDF268" s="277"/>
      <c r="PDG268" s="277"/>
      <c r="PDH268" s="277"/>
      <c r="PDI268" s="277"/>
      <c r="PDJ268" s="277"/>
      <c r="PDK268" s="277"/>
      <c r="PDL268" s="277"/>
      <c r="PDM268" s="277"/>
      <c r="PDN268" s="402"/>
      <c r="PDO268" s="404"/>
      <c r="PDP268" s="49"/>
      <c r="PDQ268" s="49"/>
      <c r="PDR268" s="49"/>
      <c r="PDS268" s="99"/>
      <c r="PDT268" s="98"/>
      <c r="PDU268" s="49"/>
      <c r="PDV268" s="405"/>
      <c r="PDW268" s="405"/>
      <c r="PDX268" s="277"/>
      <c r="PDY268" s="277"/>
      <c r="PDZ268" s="277"/>
      <c r="PEA268" s="277"/>
      <c r="PEB268" s="277"/>
      <c r="PEC268" s="277"/>
      <c r="PED268" s="277"/>
      <c r="PEE268" s="277"/>
      <c r="PEF268" s="402"/>
      <c r="PEG268" s="404"/>
      <c r="PEH268" s="49"/>
      <c r="PEI268" s="49"/>
      <c r="PEJ268" s="49"/>
      <c r="PEK268" s="99"/>
      <c r="PEL268" s="98"/>
      <c r="PEM268" s="49"/>
      <c r="PEN268" s="405"/>
      <c r="PEO268" s="405"/>
      <c r="PEP268" s="277"/>
      <c r="PEQ268" s="277"/>
      <c r="PER268" s="277"/>
      <c r="PES268" s="277"/>
      <c r="PET268" s="277"/>
      <c r="PEU268" s="277"/>
      <c r="PEV268" s="277"/>
      <c r="PEW268" s="277"/>
      <c r="PEX268" s="402"/>
      <c r="PEY268" s="404"/>
      <c r="PEZ268" s="49"/>
      <c r="PFA268" s="49"/>
      <c r="PFB268" s="49"/>
      <c r="PFC268" s="99"/>
      <c r="PFD268" s="98"/>
      <c r="PFE268" s="49"/>
      <c r="PFF268" s="405"/>
      <c r="PFG268" s="405"/>
      <c r="PFH268" s="277"/>
      <c r="PFI268" s="277"/>
      <c r="PFJ268" s="277"/>
      <c r="PFK268" s="277"/>
      <c r="PFL268" s="277"/>
      <c r="PFM268" s="277"/>
      <c r="PFN268" s="277"/>
      <c r="PFO268" s="277"/>
      <c r="PFP268" s="402"/>
      <c r="PFQ268" s="404"/>
      <c r="PFR268" s="49"/>
      <c r="PFS268" s="49"/>
      <c r="PFT268" s="49"/>
      <c r="PFU268" s="99"/>
      <c r="PFV268" s="98"/>
      <c r="PFW268" s="49"/>
      <c r="PFX268" s="405"/>
      <c r="PFY268" s="405"/>
      <c r="PFZ268" s="277"/>
      <c r="PGA268" s="277"/>
      <c r="PGB268" s="277"/>
      <c r="PGC268" s="277"/>
      <c r="PGD268" s="277"/>
      <c r="PGE268" s="277"/>
      <c r="PGF268" s="277"/>
      <c r="PGG268" s="277"/>
      <c r="PGH268" s="402"/>
      <c r="PGI268" s="404"/>
      <c r="PGJ268" s="49"/>
      <c r="PGK268" s="49"/>
      <c r="PGL268" s="49"/>
      <c r="PGM268" s="99"/>
      <c r="PGN268" s="98"/>
      <c r="PGO268" s="49"/>
      <c r="PGP268" s="405"/>
      <c r="PGQ268" s="405"/>
      <c r="PGR268" s="277"/>
      <c r="PGS268" s="277"/>
      <c r="PGT268" s="277"/>
      <c r="PGU268" s="277"/>
      <c r="PGV268" s="277"/>
      <c r="PGW268" s="277"/>
      <c r="PGX268" s="277"/>
      <c r="PGY268" s="277"/>
      <c r="PGZ268" s="402"/>
      <c r="PHA268" s="404"/>
      <c r="PHB268" s="49"/>
      <c r="PHC268" s="49"/>
      <c r="PHD268" s="49"/>
      <c r="PHE268" s="99"/>
      <c r="PHF268" s="98"/>
      <c r="PHG268" s="49"/>
      <c r="PHH268" s="405"/>
      <c r="PHI268" s="405"/>
      <c r="PHJ268" s="277"/>
      <c r="PHK268" s="277"/>
      <c r="PHL268" s="277"/>
      <c r="PHM268" s="277"/>
      <c r="PHN268" s="277"/>
      <c r="PHO268" s="277"/>
      <c r="PHP268" s="277"/>
      <c r="PHQ268" s="277"/>
      <c r="PHR268" s="402"/>
      <c r="PHS268" s="404"/>
      <c r="PHT268" s="49"/>
      <c r="PHU268" s="49"/>
      <c r="PHV268" s="49"/>
      <c r="PHW268" s="99"/>
      <c r="PHX268" s="98"/>
      <c r="PHY268" s="49"/>
      <c r="PHZ268" s="405"/>
      <c r="PIA268" s="405"/>
      <c r="PIB268" s="277"/>
      <c r="PIC268" s="277"/>
      <c r="PID268" s="277"/>
      <c r="PIE268" s="277"/>
      <c r="PIF268" s="277"/>
      <c r="PIG268" s="277"/>
      <c r="PIH268" s="277"/>
      <c r="PII268" s="277"/>
      <c r="PIJ268" s="402"/>
      <c r="PIK268" s="404"/>
      <c r="PIL268" s="49"/>
      <c r="PIM268" s="49"/>
      <c r="PIN268" s="49"/>
      <c r="PIO268" s="99"/>
      <c r="PIP268" s="98"/>
      <c r="PIQ268" s="49"/>
      <c r="PIR268" s="405"/>
      <c r="PIS268" s="405"/>
      <c r="PIT268" s="277"/>
      <c r="PIU268" s="277"/>
      <c r="PIV268" s="277"/>
      <c r="PIW268" s="277"/>
      <c r="PIX268" s="277"/>
      <c r="PIY268" s="277"/>
      <c r="PIZ268" s="277"/>
      <c r="PJA268" s="277"/>
      <c r="PJB268" s="402"/>
      <c r="PJC268" s="404"/>
      <c r="PJD268" s="49"/>
      <c r="PJE268" s="49"/>
      <c r="PJF268" s="49"/>
      <c r="PJG268" s="99"/>
      <c r="PJH268" s="98"/>
      <c r="PJI268" s="49"/>
      <c r="PJJ268" s="405"/>
      <c r="PJK268" s="405"/>
      <c r="PJL268" s="277"/>
      <c r="PJM268" s="277"/>
      <c r="PJN268" s="277"/>
      <c r="PJO268" s="277"/>
      <c r="PJP268" s="277"/>
      <c r="PJQ268" s="277"/>
      <c r="PJR268" s="277"/>
      <c r="PJS268" s="277"/>
      <c r="PJT268" s="402"/>
      <c r="PJU268" s="404"/>
      <c r="PJV268" s="49"/>
      <c r="PJW268" s="49"/>
      <c r="PJX268" s="49"/>
      <c r="PJY268" s="99"/>
      <c r="PJZ268" s="98"/>
      <c r="PKA268" s="49"/>
      <c r="PKB268" s="405"/>
      <c r="PKC268" s="405"/>
      <c r="PKD268" s="277"/>
      <c r="PKE268" s="277"/>
      <c r="PKF268" s="277"/>
      <c r="PKG268" s="277"/>
      <c r="PKH268" s="277"/>
      <c r="PKI268" s="277"/>
      <c r="PKJ268" s="277"/>
      <c r="PKK268" s="277"/>
      <c r="PKL268" s="402"/>
      <c r="PKM268" s="404"/>
      <c r="PKN268" s="49"/>
      <c r="PKO268" s="49"/>
      <c r="PKP268" s="49"/>
      <c r="PKQ268" s="99"/>
      <c r="PKR268" s="98"/>
      <c r="PKS268" s="49"/>
      <c r="PKT268" s="405"/>
      <c r="PKU268" s="405"/>
      <c r="PKV268" s="277"/>
      <c r="PKW268" s="277"/>
      <c r="PKX268" s="277"/>
      <c r="PKY268" s="277"/>
      <c r="PKZ268" s="277"/>
      <c r="PLA268" s="277"/>
      <c r="PLB268" s="277"/>
      <c r="PLC268" s="277"/>
      <c r="PLD268" s="402"/>
      <c r="PLE268" s="404"/>
      <c r="PLF268" s="49"/>
      <c r="PLG268" s="49"/>
      <c r="PLH268" s="49"/>
      <c r="PLI268" s="99"/>
      <c r="PLJ268" s="98"/>
      <c r="PLK268" s="49"/>
      <c r="PLL268" s="405"/>
      <c r="PLM268" s="405"/>
      <c r="PLN268" s="277"/>
      <c r="PLO268" s="277"/>
      <c r="PLP268" s="277"/>
      <c r="PLQ268" s="277"/>
      <c r="PLR268" s="277"/>
      <c r="PLS268" s="277"/>
      <c r="PLT268" s="277"/>
      <c r="PLU268" s="277"/>
      <c r="PLV268" s="402"/>
      <c r="PLW268" s="404"/>
      <c r="PLX268" s="49"/>
      <c r="PLY268" s="49"/>
      <c r="PLZ268" s="49"/>
      <c r="PMA268" s="99"/>
      <c r="PMB268" s="98"/>
      <c r="PMC268" s="49"/>
      <c r="PMD268" s="405"/>
      <c r="PME268" s="405"/>
      <c r="PMF268" s="277"/>
      <c r="PMG268" s="277"/>
      <c r="PMH268" s="277"/>
      <c r="PMI268" s="277"/>
      <c r="PMJ268" s="277"/>
      <c r="PMK268" s="277"/>
      <c r="PML268" s="277"/>
      <c r="PMM268" s="277"/>
      <c r="PMN268" s="402"/>
      <c r="PMO268" s="404"/>
      <c r="PMP268" s="49"/>
      <c r="PMQ268" s="49"/>
      <c r="PMR268" s="49"/>
      <c r="PMS268" s="99"/>
      <c r="PMT268" s="98"/>
      <c r="PMU268" s="49"/>
      <c r="PMV268" s="405"/>
      <c r="PMW268" s="405"/>
      <c r="PMX268" s="277"/>
      <c r="PMY268" s="277"/>
      <c r="PMZ268" s="277"/>
      <c r="PNA268" s="277"/>
      <c r="PNB268" s="277"/>
      <c r="PNC268" s="277"/>
      <c r="PND268" s="277"/>
      <c r="PNE268" s="277"/>
      <c r="PNF268" s="402"/>
      <c r="PNG268" s="404"/>
      <c r="PNH268" s="49"/>
      <c r="PNI268" s="49"/>
      <c r="PNJ268" s="49"/>
      <c r="PNK268" s="99"/>
      <c r="PNL268" s="98"/>
      <c r="PNM268" s="49"/>
      <c r="PNN268" s="405"/>
      <c r="PNO268" s="405"/>
      <c r="PNP268" s="277"/>
      <c r="PNQ268" s="277"/>
      <c r="PNR268" s="277"/>
      <c r="PNS268" s="277"/>
      <c r="PNT268" s="277"/>
      <c r="PNU268" s="277"/>
      <c r="PNV268" s="277"/>
      <c r="PNW268" s="277"/>
      <c r="PNX268" s="402"/>
      <c r="PNY268" s="404"/>
      <c r="PNZ268" s="49"/>
      <c r="POA268" s="49"/>
      <c r="POB268" s="49"/>
      <c r="POC268" s="99"/>
      <c r="POD268" s="98"/>
      <c r="POE268" s="49"/>
      <c r="POF268" s="405"/>
      <c r="POG268" s="405"/>
      <c r="POH268" s="277"/>
      <c r="POI268" s="277"/>
      <c r="POJ268" s="277"/>
      <c r="POK268" s="277"/>
      <c r="POL268" s="277"/>
      <c r="POM268" s="277"/>
      <c r="PON268" s="277"/>
      <c r="POO268" s="277"/>
      <c r="POP268" s="402"/>
      <c r="POQ268" s="404"/>
      <c r="POR268" s="49"/>
      <c r="POS268" s="49"/>
      <c r="POT268" s="49"/>
      <c r="POU268" s="99"/>
      <c r="POV268" s="98"/>
      <c r="POW268" s="49"/>
      <c r="POX268" s="405"/>
      <c r="POY268" s="405"/>
      <c r="POZ268" s="277"/>
      <c r="PPA268" s="277"/>
      <c r="PPB268" s="277"/>
      <c r="PPC268" s="277"/>
      <c r="PPD268" s="277"/>
      <c r="PPE268" s="277"/>
      <c r="PPF268" s="277"/>
      <c r="PPG268" s="277"/>
      <c r="PPH268" s="402"/>
      <c r="PPI268" s="404"/>
      <c r="PPJ268" s="49"/>
      <c r="PPK268" s="49"/>
      <c r="PPL268" s="49"/>
      <c r="PPM268" s="99"/>
      <c r="PPN268" s="98"/>
      <c r="PPO268" s="49"/>
      <c r="PPP268" s="405"/>
      <c r="PPQ268" s="405"/>
      <c r="PPR268" s="277"/>
      <c r="PPS268" s="277"/>
      <c r="PPT268" s="277"/>
      <c r="PPU268" s="277"/>
      <c r="PPV268" s="277"/>
      <c r="PPW268" s="277"/>
      <c r="PPX268" s="277"/>
      <c r="PPY268" s="277"/>
      <c r="PPZ268" s="402"/>
      <c r="PQA268" s="404"/>
      <c r="PQB268" s="49"/>
      <c r="PQC268" s="49"/>
      <c r="PQD268" s="49"/>
      <c r="PQE268" s="99"/>
      <c r="PQF268" s="98"/>
      <c r="PQG268" s="49"/>
      <c r="PQH268" s="405"/>
      <c r="PQI268" s="405"/>
      <c r="PQJ268" s="277"/>
      <c r="PQK268" s="277"/>
      <c r="PQL268" s="277"/>
      <c r="PQM268" s="277"/>
      <c r="PQN268" s="277"/>
      <c r="PQO268" s="277"/>
      <c r="PQP268" s="277"/>
      <c r="PQQ268" s="277"/>
      <c r="PQR268" s="402"/>
      <c r="PQS268" s="404"/>
      <c r="PQT268" s="49"/>
      <c r="PQU268" s="49"/>
      <c r="PQV268" s="49"/>
      <c r="PQW268" s="99"/>
      <c r="PQX268" s="98"/>
      <c r="PQY268" s="49"/>
      <c r="PQZ268" s="405"/>
      <c r="PRA268" s="405"/>
      <c r="PRB268" s="277"/>
      <c r="PRC268" s="277"/>
      <c r="PRD268" s="277"/>
      <c r="PRE268" s="277"/>
      <c r="PRF268" s="277"/>
      <c r="PRG268" s="277"/>
      <c r="PRH268" s="277"/>
      <c r="PRI268" s="277"/>
      <c r="PRJ268" s="402"/>
      <c r="PRK268" s="404"/>
      <c r="PRL268" s="49"/>
      <c r="PRM268" s="49"/>
      <c r="PRN268" s="49"/>
      <c r="PRO268" s="99"/>
      <c r="PRP268" s="98"/>
      <c r="PRQ268" s="49"/>
      <c r="PRR268" s="405"/>
      <c r="PRS268" s="405"/>
      <c r="PRT268" s="277"/>
      <c r="PRU268" s="277"/>
      <c r="PRV268" s="277"/>
      <c r="PRW268" s="277"/>
      <c r="PRX268" s="277"/>
      <c r="PRY268" s="277"/>
      <c r="PRZ268" s="277"/>
      <c r="PSA268" s="277"/>
      <c r="PSB268" s="402"/>
      <c r="PSC268" s="404"/>
      <c r="PSD268" s="49"/>
      <c r="PSE268" s="49"/>
      <c r="PSF268" s="49"/>
      <c r="PSG268" s="99"/>
      <c r="PSH268" s="98"/>
      <c r="PSI268" s="49"/>
      <c r="PSJ268" s="405"/>
      <c r="PSK268" s="405"/>
      <c r="PSL268" s="277"/>
      <c r="PSM268" s="277"/>
      <c r="PSN268" s="277"/>
      <c r="PSO268" s="277"/>
      <c r="PSP268" s="277"/>
      <c r="PSQ268" s="277"/>
      <c r="PSR268" s="277"/>
      <c r="PSS268" s="277"/>
      <c r="PST268" s="402"/>
      <c r="PSU268" s="404"/>
      <c r="PSV268" s="49"/>
      <c r="PSW268" s="49"/>
      <c r="PSX268" s="49"/>
      <c r="PSY268" s="99"/>
      <c r="PSZ268" s="98"/>
      <c r="PTA268" s="49"/>
      <c r="PTB268" s="405"/>
      <c r="PTC268" s="405"/>
      <c r="PTD268" s="277"/>
      <c r="PTE268" s="277"/>
      <c r="PTF268" s="277"/>
      <c r="PTG268" s="277"/>
      <c r="PTH268" s="277"/>
      <c r="PTI268" s="277"/>
      <c r="PTJ268" s="277"/>
      <c r="PTK268" s="277"/>
      <c r="PTL268" s="402"/>
      <c r="PTM268" s="404"/>
      <c r="PTN268" s="49"/>
      <c r="PTO268" s="49"/>
      <c r="PTP268" s="49"/>
      <c r="PTQ268" s="99"/>
      <c r="PTR268" s="98"/>
      <c r="PTS268" s="49"/>
      <c r="PTT268" s="405"/>
      <c r="PTU268" s="405"/>
      <c r="PTV268" s="277"/>
      <c r="PTW268" s="277"/>
      <c r="PTX268" s="277"/>
      <c r="PTY268" s="277"/>
      <c r="PTZ268" s="277"/>
      <c r="PUA268" s="277"/>
      <c r="PUB268" s="277"/>
      <c r="PUC268" s="277"/>
      <c r="PUD268" s="402"/>
      <c r="PUE268" s="404"/>
      <c r="PUF268" s="49"/>
      <c r="PUG268" s="49"/>
      <c r="PUH268" s="49"/>
      <c r="PUI268" s="99"/>
      <c r="PUJ268" s="98"/>
      <c r="PUK268" s="49"/>
      <c r="PUL268" s="405"/>
      <c r="PUM268" s="405"/>
      <c r="PUN268" s="277"/>
      <c r="PUO268" s="277"/>
      <c r="PUP268" s="277"/>
      <c r="PUQ268" s="277"/>
      <c r="PUR268" s="277"/>
      <c r="PUS268" s="277"/>
      <c r="PUT268" s="277"/>
      <c r="PUU268" s="277"/>
      <c r="PUV268" s="402"/>
      <c r="PUW268" s="404"/>
      <c r="PUX268" s="49"/>
      <c r="PUY268" s="49"/>
      <c r="PUZ268" s="49"/>
      <c r="PVA268" s="99"/>
      <c r="PVB268" s="98"/>
      <c r="PVC268" s="49"/>
      <c r="PVD268" s="405"/>
      <c r="PVE268" s="405"/>
      <c r="PVF268" s="277"/>
      <c r="PVG268" s="277"/>
      <c r="PVH268" s="277"/>
      <c r="PVI268" s="277"/>
      <c r="PVJ268" s="277"/>
      <c r="PVK268" s="277"/>
      <c r="PVL268" s="277"/>
      <c r="PVM268" s="277"/>
      <c r="PVN268" s="402"/>
      <c r="PVO268" s="404"/>
      <c r="PVP268" s="49"/>
      <c r="PVQ268" s="49"/>
      <c r="PVR268" s="49"/>
      <c r="PVS268" s="99"/>
      <c r="PVT268" s="98"/>
      <c r="PVU268" s="49"/>
      <c r="PVV268" s="405"/>
      <c r="PVW268" s="405"/>
      <c r="PVX268" s="277"/>
      <c r="PVY268" s="277"/>
      <c r="PVZ268" s="277"/>
      <c r="PWA268" s="277"/>
      <c r="PWB268" s="277"/>
      <c r="PWC268" s="277"/>
      <c r="PWD268" s="277"/>
      <c r="PWE268" s="277"/>
      <c r="PWF268" s="402"/>
      <c r="PWG268" s="404"/>
      <c r="PWH268" s="49"/>
      <c r="PWI268" s="49"/>
      <c r="PWJ268" s="49"/>
      <c r="PWK268" s="99"/>
      <c r="PWL268" s="98"/>
      <c r="PWM268" s="49"/>
      <c r="PWN268" s="405"/>
      <c r="PWO268" s="405"/>
      <c r="PWP268" s="277"/>
      <c r="PWQ268" s="277"/>
      <c r="PWR268" s="277"/>
      <c r="PWS268" s="277"/>
      <c r="PWT268" s="277"/>
      <c r="PWU268" s="277"/>
      <c r="PWV268" s="277"/>
      <c r="PWW268" s="277"/>
      <c r="PWX268" s="402"/>
      <c r="PWY268" s="404"/>
      <c r="PWZ268" s="49"/>
      <c r="PXA268" s="49"/>
      <c r="PXB268" s="49"/>
      <c r="PXC268" s="99"/>
      <c r="PXD268" s="98"/>
      <c r="PXE268" s="49"/>
      <c r="PXF268" s="405"/>
      <c r="PXG268" s="405"/>
      <c r="PXH268" s="277"/>
      <c r="PXI268" s="277"/>
      <c r="PXJ268" s="277"/>
      <c r="PXK268" s="277"/>
      <c r="PXL268" s="277"/>
      <c r="PXM268" s="277"/>
      <c r="PXN268" s="277"/>
      <c r="PXO268" s="277"/>
      <c r="PXP268" s="402"/>
      <c r="PXQ268" s="404"/>
      <c r="PXR268" s="49"/>
      <c r="PXS268" s="49"/>
      <c r="PXT268" s="49"/>
      <c r="PXU268" s="99"/>
      <c r="PXV268" s="98"/>
      <c r="PXW268" s="49"/>
      <c r="PXX268" s="405"/>
      <c r="PXY268" s="405"/>
      <c r="PXZ268" s="277"/>
      <c r="PYA268" s="277"/>
      <c r="PYB268" s="277"/>
      <c r="PYC268" s="277"/>
      <c r="PYD268" s="277"/>
      <c r="PYE268" s="277"/>
      <c r="PYF268" s="277"/>
      <c r="PYG268" s="277"/>
      <c r="PYH268" s="402"/>
      <c r="PYI268" s="404"/>
      <c r="PYJ268" s="49"/>
      <c r="PYK268" s="49"/>
      <c r="PYL268" s="49"/>
      <c r="PYM268" s="99"/>
      <c r="PYN268" s="98"/>
      <c r="PYO268" s="49"/>
      <c r="PYP268" s="405"/>
      <c r="PYQ268" s="405"/>
      <c r="PYR268" s="277"/>
      <c r="PYS268" s="277"/>
      <c r="PYT268" s="277"/>
      <c r="PYU268" s="277"/>
      <c r="PYV268" s="277"/>
      <c r="PYW268" s="277"/>
      <c r="PYX268" s="277"/>
      <c r="PYY268" s="277"/>
      <c r="PYZ268" s="402"/>
      <c r="PZA268" s="404"/>
      <c r="PZB268" s="49"/>
      <c r="PZC268" s="49"/>
      <c r="PZD268" s="49"/>
      <c r="PZE268" s="99"/>
      <c r="PZF268" s="98"/>
      <c r="PZG268" s="49"/>
      <c r="PZH268" s="405"/>
      <c r="PZI268" s="405"/>
      <c r="PZJ268" s="277"/>
      <c r="PZK268" s="277"/>
      <c r="PZL268" s="277"/>
      <c r="PZM268" s="277"/>
      <c r="PZN268" s="277"/>
      <c r="PZO268" s="277"/>
      <c r="PZP268" s="277"/>
      <c r="PZQ268" s="277"/>
      <c r="PZR268" s="402"/>
      <c r="PZS268" s="404"/>
      <c r="PZT268" s="49"/>
      <c r="PZU268" s="49"/>
      <c r="PZV268" s="49"/>
      <c r="PZW268" s="99"/>
      <c r="PZX268" s="98"/>
      <c r="PZY268" s="49"/>
      <c r="PZZ268" s="405"/>
      <c r="QAA268" s="405"/>
      <c r="QAB268" s="277"/>
      <c r="QAC268" s="277"/>
      <c r="QAD268" s="277"/>
      <c r="QAE268" s="277"/>
      <c r="QAF268" s="277"/>
      <c r="QAG268" s="277"/>
      <c r="QAH268" s="277"/>
      <c r="QAI268" s="277"/>
      <c r="QAJ268" s="402"/>
      <c r="QAK268" s="404"/>
      <c r="QAL268" s="49"/>
      <c r="QAM268" s="49"/>
      <c r="QAN268" s="49"/>
      <c r="QAO268" s="99"/>
      <c r="QAP268" s="98"/>
      <c r="QAQ268" s="49"/>
      <c r="QAR268" s="405"/>
      <c r="QAS268" s="405"/>
      <c r="QAT268" s="277"/>
      <c r="QAU268" s="277"/>
      <c r="QAV268" s="277"/>
      <c r="QAW268" s="277"/>
      <c r="QAX268" s="277"/>
      <c r="QAY268" s="277"/>
      <c r="QAZ268" s="277"/>
      <c r="QBA268" s="277"/>
      <c r="QBB268" s="402"/>
      <c r="QBC268" s="404"/>
      <c r="QBD268" s="49"/>
      <c r="QBE268" s="49"/>
      <c r="QBF268" s="49"/>
      <c r="QBG268" s="99"/>
      <c r="QBH268" s="98"/>
      <c r="QBI268" s="49"/>
      <c r="QBJ268" s="405"/>
      <c r="QBK268" s="405"/>
      <c r="QBL268" s="277"/>
      <c r="QBM268" s="277"/>
      <c r="QBN268" s="277"/>
      <c r="QBO268" s="277"/>
      <c r="QBP268" s="277"/>
      <c r="QBQ268" s="277"/>
      <c r="QBR268" s="277"/>
      <c r="QBS268" s="277"/>
      <c r="QBT268" s="402"/>
      <c r="QBU268" s="404"/>
      <c r="QBV268" s="49"/>
      <c r="QBW268" s="49"/>
      <c r="QBX268" s="49"/>
      <c r="QBY268" s="99"/>
      <c r="QBZ268" s="98"/>
      <c r="QCA268" s="49"/>
      <c r="QCB268" s="405"/>
      <c r="QCC268" s="405"/>
      <c r="QCD268" s="277"/>
      <c r="QCE268" s="277"/>
      <c r="QCF268" s="277"/>
      <c r="QCG268" s="277"/>
      <c r="QCH268" s="277"/>
      <c r="QCI268" s="277"/>
      <c r="QCJ268" s="277"/>
      <c r="QCK268" s="277"/>
      <c r="QCL268" s="402"/>
      <c r="QCM268" s="404"/>
      <c r="QCN268" s="49"/>
      <c r="QCO268" s="49"/>
      <c r="QCP268" s="49"/>
      <c r="QCQ268" s="99"/>
      <c r="QCR268" s="98"/>
      <c r="QCS268" s="49"/>
      <c r="QCT268" s="405"/>
      <c r="QCU268" s="405"/>
      <c r="QCV268" s="277"/>
      <c r="QCW268" s="277"/>
      <c r="QCX268" s="277"/>
      <c r="QCY268" s="277"/>
      <c r="QCZ268" s="277"/>
      <c r="QDA268" s="277"/>
      <c r="QDB268" s="277"/>
      <c r="QDC268" s="277"/>
      <c r="QDD268" s="402"/>
      <c r="QDE268" s="404"/>
      <c r="QDF268" s="49"/>
      <c r="QDG268" s="49"/>
      <c r="QDH268" s="49"/>
      <c r="QDI268" s="99"/>
      <c r="QDJ268" s="98"/>
      <c r="QDK268" s="49"/>
      <c r="QDL268" s="405"/>
      <c r="QDM268" s="405"/>
      <c r="QDN268" s="277"/>
      <c r="QDO268" s="277"/>
      <c r="QDP268" s="277"/>
      <c r="QDQ268" s="277"/>
      <c r="QDR268" s="277"/>
      <c r="QDS268" s="277"/>
      <c r="QDT268" s="277"/>
      <c r="QDU268" s="277"/>
      <c r="QDV268" s="402"/>
      <c r="QDW268" s="404"/>
      <c r="QDX268" s="49"/>
      <c r="QDY268" s="49"/>
      <c r="QDZ268" s="49"/>
      <c r="QEA268" s="99"/>
      <c r="QEB268" s="98"/>
      <c r="QEC268" s="49"/>
      <c r="QED268" s="405"/>
      <c r="QEE268" s="405"/>
      <c r="QEF268" s="277"/>
      <c r="QEG268" s="277"/>
      <c r="QEH268" s="277"/>
      <c r="QEI268" s="277"/>
      <c r="QEJ268" s="277"/>
      <c r="QEK268" s="277"/>
      <c r="QEL268" s="277"/>
      <c r="QEM268" s="277"/>
      <c r="QEN268" s="402"/>
      <c r="QEO268" s="404"/>
      <c r="QEP268" s="49"/>
      <c r="QEQ268" s="49"/>
      <c r="QER268" s="49"/>
      <c r="QES268" s="99"/>
      <c r="QET268" s="98"/>
      <c r="QEU268" s="49"/>
      <c r="QEV268" s="405"/>
      <c r="QEW268" s="405"/>
      <c r="QEX268" s="277"/>
      <c r="QEY268" s="277"/>
      <c r="QEZ268" s="277"/>
      <c r="QFA268" s="277"/>
      <c r="QFB268" s="277"/>
      <c r="QFC268" s="277"/>
      <c r="QFD268" s="277"/>
      <c r="QFE268" s="277"/>
      <c r="QFF268" s="402"/>
      <c r="QFG268" s="404"/>
      <c r="QFH268" s="49"/>
      <c r="QFI268" s="49"/>
      <c r="QFJ268" s="49"/>
      <c r="QFK268" s="99"/>
      <c r="QFL268" s="98"/>
      <c r="QFM268" s="49"/>
      <c r="QFN268" s="405"/>
      <c r="QFO268" s="405"/>
      <c r="QFP268" s="277"/>
      <c r="QFQ268" s="277"/>
      <c r="QFR268" s="277"/>
      <c r="QFS268" s="277"/>
      <c r="QFT268" s="277"/>
      <c r="QFU268" s="277"/>
      <c r="QFV268" s="277"/>
      <c r="QFW268" s="277"/>
      <c r="QFX268" s="402"/>
      <c r="QFY268" s="404"/>
      <c r="QFZ268" s="49"/>
      <c r="QGA268" s="49"/>
      <c r="QGB268" s="49"/>
      <c r="QGC268" s="99"/>
      <c r="QGD268" s="98"/>
      <c r="QGE268" s="49"/>
      <c r="QGF268" s="405"/>
      <c r="QGG268" s="405"/>
      <c r="QGH268" s="277"/>
      <c r="QGI268" s="277"/>
      <c r="QGJ268" s="277"/>
      <c r="QGK268" s="277"/>
      <c r="QGL268" s="277"/>
      <c r="QGM268" s="277"/>
      <c r="QGN268" s="277"/>
      <c r="QGO268" s="277"/>
      <c r="QGP268" s="402"/>
      <c r="QGQ268" s="404"/>
      <c r="QGR268" s="49"/>
      <c r="QGS268" s="49"/>
      <c r="QGT268" s="49"/>
      <c r="QGU268" s="99"/>
      <c r="QGV268" s="98"/>
      <c r="QGW268" s="49"/>
      <c r="QGX268" s="405"/>
      <c r="QGY268" s="405"/>
      <c r="QGZ268" s="277"/>
      <c r="QHA268" s="277"/>
      <c r="QHB268" s="277"/>
      <c r="QHC268" s="277"/>
      <c r="QHD268" s="277"/>
      <c r="QHE268" s="277"/>
      <c r="QHF268" s="277"/>
      <c r="QHG268" s="277"/>
      <c r="QHH268" s="402"/>
      <c r="QHI268" s="404"/>
      <c r="QHJ268" s="49"/>
      <c r="QHK268" s="49"/>
      <c r="QHL268" s="49"/>
      <c r="QHM268" s="99"/>
      <c r="QHN268" s="98"/>
      <c r="QHO268" s="49"/>
      <c r="QHP268" s="405"/>
      <c r="QHQ268" s="405"/>
      <c r="QHR268" s="277"/>
      <c r="QHS268" s="277"/>
      <c r="QHT268" s="277"/>
      <c r="QHU268" s="277"/>
      <c r="QHV268" s="277"/>
      <c r="QHW268" s="277"/>
      <c r="QHX268" s="277"/>
      <c r="QHY268" s="277"/>
      <c r="QHZ268" s="402"/>
      <c r="QIA268" s="404"/>
      <c r="QIB268" s="49"/>
      <c r="QIC268" s="49"/>
      <c r="QID268" s="49"/>
      <c r="QIE268" s="99"/>
      <c r="QIF268" s="98"/>
      <c r="QIG268" s="49"/>
      <c r="QIH268" s="405"/>
      <c r="QII268" s="405"/>
      <c r="QIJ268" s="277"/>
      <c r="QIK268" s="277"/>
      <c r="QIL268" s="277"/>
      <c r="QIM268" s="277"/>
      <c r="QIN268" s="277"/>
      <c r="QIO268" s="277"/>
      <c r="QIP268" s="277"/>
      <c r="QIQ268" s="277"/>
      <c r="QIR268" s="402"/>
      <c r="QIS268" s="404"/>
      <c r="QIT268" s="49"/>
      <c r="QIU268" s="49"/>
      <c r="QIV268" s="49"/>
      <c r="QIW268" s="99"/>
      <c r="QIX268" s="98"/>
      <c r="QIY268" s="49"/>
      <c r="QIZ268" s="405"/>
      <c r="QJA268" s="405"/>
      <c r="QJB268" s="277"/>
      <c r="QJC268" s="277"/>
      <c r="QJD268" s="277"/>
      <c r="QJE268" s="277"/>
      <c r="QJF268" s="277"/>
      <c r="QJG268" s="277"/>
      <c r="QJH268" s="277"/>
      <c r="QJI268" s="277"/>
      <c r="QJJ268" s="402"/>
      <c r="QJK268" s="404"/>
      <c r="QJL268" s="49"/>
      <c r="QJM268" s="49"/>
      <c r="QJN268" s="49"/>
      <c r="QJO268" s="99"/>
      <c r="QJP268" s="98"/>
      <c r="QJQ268" s="49"/>
      <c r="QJR268" s="405"/>
      <c r="QJS268" s="405"/>
      <c r="QJT268" s="277"/>
      <c r="QJU268" s="277"/>
      <c r="QJV268" s="277"/>
      <c r="QJW268" s="277"/>
      <c r="QJX268" s="277"/>
      <c r="QJY268" s="277"/>
      <c r="QJZ268" s="277"/>
      <c r="QKA268" s="277"/>
      <c r="QKB268" s="402"/>
      <c r="QKC268" s="404"/>
      <c r="QKD268" s="49"/>
      <c r="QKE268" s="49"/>
      <c r="QKF268" s="49"/>
      <c r="QKG268" s="99"/>
      <c r="QKH268" s="98"/>
      <c r="QKI268" s="49"/>
      <c r="QKJ268" s="405"/>
      <c r="QKK268" s="405"/>
      <c r="QKL268" s="277"/>
      <c r="QKM268" s="277"/>
      <c r="QKN268" s="277"/>
      <c r="QKO268" s="277"/>
      <c r="QKP268" s="277"/>
      <c r="QKQ268" s="277"/>
      <c r="QKR268" s="277"/>
      <c r="QKS268" s="277"/>
      <c r="QKT268" s="402"/>
      <c r="QKU268" s="404"/>
      <c r="QKV268" s="49"/>
      <c r="QKW268" s="49"/>
      <c r="QKX268" s="49"/>
      <c r="QKY268" s="99"/>
      <c r="QKZ268" s="98"/>
      <c r="QLA268" s="49"/>
      <c r="QLB268" s="405"/>
      <c r="QLC268" s="405"/>
      <c r="QLD268" s="277"/>
      <c r="QLE268" s="277"/>
      <c r="QLF268" s="277"/>
      <c r="QLG268" s="277"/>
      <c r="QLH268" s="277"/>
      <c r="QLI268" s="277"/>
      <c r="QLJ268" s="277"/>
      <c r="QLK268" s="277"/>
      <c r="QLL268" s="402"/>
      <c r="QLM268" s="404"/>
      <c r="QLN268" s="49"/>
      <c r="QLO268" s="49"/>
      <c r="QLP268" s="49"/>
      <c r="QLQ268" s="99"/>
      <c r="QLR268" s="98"/>
      <c r="QLS268" s="49"/>
      <c r="QLT268" s="405"/>
      <c r="QLU268" s="405"/>
      <c r="QLV268" s="277"/>
      <c r="QLW268" s="277"/>
      <c r="QLX268" s="277"/>
      <c r="QLY268" s="277"/>
      <c r="QLZ268" s="277"/>
      <c r="QMA268" s="277"/>
      <c r="QMB268" s="277"/>
      <c r="QMC268" s="277"/>
      <c r="QMD268" s="402"/>
      <c r="QME268" s="404"/>
      <c r="QMF268" s="49"/>
      <c r="QMG268" s="49"/>
      <c r="QMH268" s="49"/>
      <c r="QMI268" s="99"/>
      <c r="QMJ268" s="98"/>
      <c r="QMK268" s="49"/>
      <c r="QML268" s="405"/>
      <c r="QMM268" s="405"/>
      <c r="QMN268" s="277"/>
      <c r="QMO268" s="277"/>
      <c r="QMP268" s="277"/>
      <c r="QMQ268" s="277"/>
      <c r="QMR268" s="277"/>
      <c r="QMS268" s="277"/>
      <c r="QMT268" s="277"/>
      <c r="QMU268" s="277"/>
      <c r="QMV268" s="402"/>
      <c r="QMW268" s="404"/>
      <c r="QMX268" s="49"/>
      <c r="QMY268" s="49"/>
      <c r="QMZ268" s="49"/>
      <c r="QNA268" s="99"/>
      <c r="QNB268" s="98"/>
      <c r="QNC268" s="49"/>
      <c r="QND268" s="405"/>
      <c r="QNE268" s="405"/>
      <c r="QNF268" s="277"/>
      <c r="QNG268" s="277"/>
      <c r="QNH268" s="277"/>
      <c r="QNI268" s="277"/>
      <c r="QNJ268" s="277"/>
      <c r="QNK268" s="277"/>
      <c r="QNL268" s="277"/>
      <c r="QNM268" s="277"/>
      <c r="QNN268" s="402"/>
      <c r="QNO268" s="404"/>
      <c r="QNP268" s="49"/>
      <c r="QNQ268" s="49"/>
      <c r="QNR268" s="49"/>
      <c r="QNS268" s="99"/>
      <c r="QNT268" s="98"/>
      <c r="QNU268" s="49"/>
      <c r="QNV268" s="405"/>
      <c r="QNW268" s="405"/>
      <c r="QNX268" s="277"/>
      <c r="QNY268" s="277"/>
      <c r="QNZ268" s="277"/>
      <c r="QOA268" s="277"/>
      <c r="QOB268" s="277"/>
      <c r="QOC268" s="277"/>
      <c r="QOD268" s="277"/>
      <c r="QOE268" s="277"/>
      <c r="QOF268" s="402"/>
      <c r="QOG268" s="404"/>
      <c r="QOH268" s="49"/>
      <c r="QOI268" s="49"/>
      <c r="QOJ268" s="49"/>
      <c r="QOK268" s="99"/>
      <c r="QOL268" s="98"/>
      <c r="QOM268" s="49"/>
      <c r="QON268" s="405"/>
      <c r="QOO268" s="405"/>
      <c r="QOP268" s="277"/>
      <c r="QOQ268" s="277"/>
      <c r="QOR268" s="277"/>
      <c r="QOS268" s="277"/>
      <c r="QOT268" s="277"/>
      <c r="QOU268" s="277"/>
      <c r="QOV268" s="277"/>
      <c r="QOW268" s="277"/>
      <c r="QOX268" s="402"/>
      <c r="QOY268" s="404"/>
      <c r="QOZ268" s="49"/>
      <c r="QPA268" s="49"/>
      <c r="QPB268" s="49"/>
      <c r="QPC268" s="99"/>
      <c r="QPD268" s="98"/>
      <c r="QPE268" s="49"/>
      <c r="QPF268" s="405"/>
      <c r="QPG268" s="405"/>
      <c r="QPH268" s="277"/>
      <c r="QPI268" s="277"/>
      <c r="QPJ268" s="277"/>
      <c r="QPK268" s="277"/>
      <c r="QPL268" s="277"/>
      <c r="QPM268" s="277"/>
      <c r="QPN268" s="277"/>
      <c r="QPO268" s="277"/>
      <c r="QPP268" s="402"/>
      <c r="QPQ268" s="404"/>
      <c r="QPR268" s="49"/>
      <c r="QPS268" s="49"/>
      <c r="QPT268" s="49"/>
      <c r="QPU268" s="99"/>
      <c r="QPV268" s="98"/>
      <c r="QPW268" s="49"/>
      <c r="QPX268" s="405"/>
      <c r="QPY268" s="405"/>
      <c r="QPZ268" s="277"/>
      <c r="QQA268" s="277"/>
      <c r="QQB268" s="277"/>
      <c r="QQC268" s="277"/>
      <c r="QQD268" s="277"/>
      <c r="QQE268" s="277"/>
      <c r="QQF268" s="277"/>
      <c r="QQG268" s="277"/>
      <c r="QQH268" s="402"/>
      <c r="QQI268" s="404"/>
      <c r="QQJ268" s="49"/>
      <c r="QQK268" s="49"/>
      <c r="QQL268" s="49"/>
      <c r="QQM268" s="99"/>
      <c r="QQN268" s="98"/>
      <c r="QQO268" s="49"/>
      <c r="QQP268" s="405"/>
      <c r="QQQ268" s="405"/>
      <c r="QQR268" s="277"/>
      <c r="QQS268" s="277"/>
      <c r="QQT268" s="277"/>
      <c r="QQU268" s="277"/>
      <c r="QQV268" s="277"/>
      <c r="QQW268" s="277"/>
      <c r="QQX268" s="277"/>
      <c r="QQY268" s="277"/>
      <c r="QQZ268" s="402"/>
      <c r="QRA268" s="404"/>
      <c r="QRB268" s="49"/>
      <c r="QRC268" s="49"/>
      <c r="QRD268" s="49"/>
      <c r="QRE268" s="99"/>
      <c r="QRF268" s="98"/>
      <c r="QRG268" s="49"/>
      <c r="QRH268" s="405"/>
      <c r="QRI268" s="405"/>
      <c r="QRJ268" s="277"/>
      <c r="QRK268" s="277"/>
      <c r="QRL268" s="277"/>
      <c r="QRM268" s="277"/>
      <c r="QRN268" s="277"/>
      <c r="QRO268" s="277"/>
      <c r="QRP268" s="277"/>
      <c r="QRQ268" s="277"/>
      <c r="QRR268" s="402"/>
      <c r="QRS268" s="404"/>
      <c r="QRT268" s="49"/>
      <c r="QRU268" s="49"/>
      <c r="QRV268" s="49"/>
      <c r="QRW268" s="99"/>
      <c r="QRX268" s="98"/>
      <c r="QRY268" s="49"/>
      <c r="QRZ268" s="405"/>
      <c r="QSA268" s="405"/>
      <c r="QSB268" s="277"/>
      <c r="QSC268" s="277"/>
      <c r="QSD268" s="277"/>
      <c r="QSE268" s="277"/>
      <c r="QSF268" s="277"/>
      <c r="QSG268" s="277"/>
      <c r="QSH268" s="277"/>
      <c r="QSI268" s="277"/>
      <c r="QSJ268" s="402"/>
      <c r="QSK268" s="404"/>
      <c r="QSL268" s="49"/>
      <c r="QSM268" s="49"/>
      <c r="QSN268" s="49"/>
      <c r="QSO268" s="99"/>
      <c r="QSP268" s="98"/>
      <c r="QSQ268" s="49"/>
      <c r="QSR268" s="405"/>
      <c r="QSS268" s="405"/>
      <c r="QST268" s="277"/>
      <c r="QSU268" s="277"/>
      <c r="QSV268" s="277"/>
      <c r="QSW268" s="277"/>
      <c r="QSX268" s="277"/>
      <c r="QSY268" s="277"/>
      <c r="QSZ268" s="277"/>
      <c r="QTA268" s="277"/>
      <c r="QTB268" s="402"/>
      <c r="QTC268" s="404"/>
      <c r="QTD268" s="49"/>
      <c r="QTE268" s="49"/>
      <c r="QTF268" s="49"/>
      <c r="QTG268" s="99"/>
      <c r="QTH268" s="98"/>
      <c r="QTI268" s="49"/>
      <c r="QTJ268" s="405"/>
      <c r="QTK268" s="405"/>
      <c r="QTL268" s="277"/>
      <c r="QTM268" s="277"/>
      <c r="QTN268" s="277"/>
      <c r="QTO268" s="277"/>
      <c r="QTP268" s="277"/>
      <c r="QTQ268" s="277"/>
      <c r="QTR268" s="277"/>
      <c r="QTS268" s="277"/>
      <c r="QTT268" s="402"/>
      <c r="QTU268" s="404"/>
      <c r="QTV268" s="49"/>
      <c r="QTW268" s="49"/>
      <c r="QTX268" s="49"/>
      <c r="QTY268" s="99"/>
      <c r="QTZ268" s="98"/>
      <c r="QUA268" s="49"/>
      <c r="QUB268" s="405"/>
      <c r="QUC268" s="405"/>
      <c r="QUD268" s="277"/>
      <c r="QUE268" s="277"/>
      <c r="QUF268" s="277"/>
      <c r="QUG268" s="277"/>
      <c r="QUH268" s="277"/>
      <c r="QUI268" s="277"/>
      <c r="QUJ268" s="277"/>
      <c r="QUK268" s="277"/>
      <c r="QUL268" s="402"/>
      <c r="QUM268" s="404"/>
      <c r="QUN268" s="49"/>
      <c r="QUO268" s="49"/>
      <c r="QUP268" s="49"/>
      <c r="QUQ268" s="99"/>
      <c r="QUR268" s="98"/>
      <c r="QUS268" s="49"/>
      <c r="QUT268" s="405"/>
      <c r="QUU268" s="405"/>
      <c r="QUV268" s="277"/>
      <c r="QUW268" s="277"/>
      <c r="QUX268" s="277"/>
      <c r="QUY268" s="277"/>
      <c r="QUZ268" s="277"/>
      <c r="QVA268" s="277"/>
      <c r="QVB268" s="277"/>
      <c r="QVC268" s="277"/>
      <c r="QVD268" s="402"/>
      <c r="QVE268" s="404"/>
      <c r="QVF268" s="49"/>
      <c r="QVG268" s="49"/>
      <c r="QVH268" s="49"/>
      <c r="QVI268" s="99"/>
      <c r="QVJ268" s="98"/>
      <c r="QVK268" s="49"/>
      <c r="QVL268" s="405"/>
      <c r="QVM268" s="405"/>
      <c r="QVN268" s="277"/>
      <c r="QVO268" s="277"/>
      <c r="QVP268" s="277"/>
      <c r="QVQ268" s="277"/>
      <c r="QVR268" s="277"/>
      <c r="QVS268" s="277"/>
      <c r="QVT268" s="277"/>
      <c r="QVU268" s="277"/>
      <c r="QVV268" s="402"/>
      <c r="QVW268" s="404"/>
      <c r="QVX268" s="49"/>
      <c r="QVY268" s="49"/>
      <c r="QVZ268" s="49"/>
      <c r="QWA268" s="99"/>
      <c r="QWB268" s="98"/>
      <c r="QWC268" s="49"/>
      <c r="QWD268" s="405"/>
      <c r="QWE268" s="405"/>
      <c r="QWF268" s="277"/>
      <c r="QWG268" s="277"/>
      <c r="QWH268" s="277"/>
      <c r="QWI268" s="277"/>
      <c r="QWJ268" s="277"/>
      <c r="QWK268" s="277"/>
      <c r="QWL268" s="277"/>
      <c r="QWM268" s="277"/>
      <c r="QWN268" s="402"/>
      <c r="QWO268" s="404"/>
      <c r="QWP268" s="49"/>
      <c r="QWQ268" s="49"/>
      <c r="QWR268" s="49"/>
      <c r="QWS268" s="99"/>
      <c r="QWT268" s="98"/>
      <c r="QWU268" s="49"/>
      <c r="QWV268" s="405"/>
      <c r="QWW268" s="405"/>
      <c r="QWX268" s="277"/>
      <c r="QWY268" s="277"/>
      <c r="QWZ268" s="277"/>
      <c r="QXA268" s="277"/>
      <c r="QXB268" s="277"/>
      <c r="QXC268" s="277"/>
      <c r="QXD268" s="277"/>
      <c r="QXE268" s="277"/>
      <c r="QXF268" s="402"/>
      <c r="QXG268" s="404"/>
      <c r="QXH268" s="49"/>
      <c r="QXI268" s="49"/>
      <c r="QXJ268" s="49"/>
      <c r="QXK268" s="99"/>
      <c r="QXL268" s="98"/>
      <c r="QXM268" s="49"/>
      <c r="QXN268" s="405"/>
      <c r="QXO268" s="405"/>
      <c r="QXP268" s="277"/>
      <c r="QXQ268" s="277"/>
      <c r="QXR268" s="277"/>
      <c r="QXS268" s="277"/>
      <c r="QXT268" s="277"/>
      <c r="QXU268" s="277"/>
      <c r="QXV268" s="277"/>
      <c r="QXW268" s="277"/>
      <c r="QXX268" s="402"/>
      <c r="QXY268" s="404"/>
      <c r="QXZ268" s="49"/>
      <c r="QYA268" s="49"/>
      <c r="QYB268" s="49"/>
      <c r="QYC268" s="99"/>
      <c r="QYD268" s="98"/>
      <c r="QYE268" s="49"/>
      <c r="QYF268" s="405"/>
      <c r="QYG268" s="405"/>
      <c r="QYH268" s="277"/>
      <c r="QYI268" s="277"/>
      <c r="QYJ268" s="277"/>
      <c r="QYK268" s="277"/>
      <c r="QYL268" s="277"/>
      <c r="QYM268" s="277"/>
      <c r="QYN268" s="277"/>
      <c r="QYO268" s="277"/>
      <c r="QYP268" s="402"/>
      <c r="QYQ268" s="404"/>
      <c r="QYR268" s="49"/>
      <c r="QYS268" s="49"/>
      <c r="QYT268" s="49"/>
      <c r="QYU268" s="99"/>
      <c r="QYV268" s="98"/>
      <c r="QYW268" s="49"/>
      <c r="QYX268" s="405"/>
      <c r="QYY268" s="405"/>
      <c r="QYZ268" s="277"/>
      <c r="QZA268" s="277"/>
      <c r="QZB268" s="277"/>
      <c r="QZC268" s="277"/>
      <c r="QZD268" s="277"/>
      <c r="QZE268" s="277"/>
      <c r="QZF268" s="277"/>
      <c r="QZG268" s="277"/>
      <c r="QZH268" s="402"/>
      <c r="QZI268" s="404"/>
      <c r="QZJ268" s="49"/>
      <c r="QZK268" s="49"/>
      <c r="QZL268" s="49"/>
      <c r="QZM268" s="99"/>
      <c r="QZN268" s="98"/>
      <c r="QZO268" s="49"/>
      <c r="QZP268" s="405"/>
      <c r="QZQ268" s="405"/>
      <c r="QZR268" s="277"/>
      <c r="QZS268" s="277"/>
      <c r="QZT268" s="277"/>
      <c r="QZU268" s="277"/>
      <c r="QZV268" s="277"/>
      <c r="QZW268" s="277"/>
      <c r="QZX268" s="277"/>
      <c r="QZY268" s="277"/>
      <c r="QZZ268" s="402"/>
      <c r="RAA268" s="404"/>
      <c r="RAB268" s="49"/>
      <c r="RAC268" s="49"/>
      <c r="RAD268" s="49"/>
      <c r="RAE268" s="99"/>
      <c r="RAF268" s="98"/>
      <c r="RAG268" s="49"/>
      <c r="RAH268" s="405"/>
      <c r="RAI268" s="405"/>
      <c r="RAJ268" s="277"/>
      <c r="RAK268" s="277"/>
      <c r="RAL268" s="277"/>
      <c r="RAM268" s="277"/>
      <c r="RAN268" s="277"/>
      <c r="RAO268" s="277"/>
      <c r="RAP268" s="277"/>
      <c r="RAQ268" s="277"/>
      <c r="RAR268" s="402"/>
      <c r="RAS268" s="404"/>
      <c r="RAT268" s="49"/>
      <c r="RAU268" s="49"/>
      <c r="RAV268" s="49"/>
      <c r="RAW268" s="99"/>
      <c r="RAX268" s="98"/>
      <c r="RAY268" s="49"/>
      <c r="RAZ268" s="405"/>
      <c r="RBA268" s="405"/>
      <c r="RBB268" s="277"/>
      <c r="RBC268" s="277"/>
      <c r="RBD268" s="277"/>
      <c r="RBE268" s="277"/>
      <c r="RBF268" s="277"/>
      <c r="RBG268" s="277"/>
      <c r="RBH268" s="277"/>
      <c r="RBI268" s="277"/>
      <c r="RBJ268" s="402"/>
      <c r="RBK268" s="404"/>
      <c r="RBL268" s="49"/>
      <c r="RBM268" s="49"/>
      <c r="RBN268" s="49"/>
      <c r="RBO268" s="99"/>
      <c r="RBP268" s="98"/>
      <c r="RBQ268" s="49"/>
      <c r="RBR268" s="405"/>
      <c r="RBS268" s="405"/>
      <c r="RBT268" s="277"/>
      <c r="RBU268" s="277"/>
      <c r="RBV268" s="277"/>
      <c r="RBW268" s="277"/>
      <c r="RBX268" s="277"/>
      <c r="RBY268" s="277"/>
      <c r="RBZ268" s="277"/>
      <c r="RCA268" s="277"/>
      <c r="RCB268" s="402"/>
      <c r="RCC268" s="404"/>
      <c r="RCD268" s="49"/>
      <c r="RCE268" s="49"/>
      <c r="RCF268" s="49"/>
      <c r="RCG268" s="99"/>
      <c r="RCH268" s="98"/>
      <c r="RCI268" s="49"/>
      <c r="RCJ268" s="405"/>
      <c r="RCK268" s="405"/>
      <c r="RCL268" s="277"/>
      <c r="RCM268" s="277"/>
      <c r="RCN268" s="277"/>
      <c r="RCO268" s="277"/>
      <c r="RCP268" s="277"/>
      <c r="RCQ268" s="277"/>
      <c r="RCR268" s="277"/>
      <c r="RCS268" s="277"/>
      <c r="RCT268" s="402"/>
      <c r="RCU268" s="404"/>
      <c r="RCV268" s="49"/>
      <c r="RCW268" s="49"/>
      <c r="RCX268" s="49"/>
      <c r="RCY268" s="99"/>
      <c r="RCZ268" s="98"/>
      <c r="RDA268" s="49"/>
      <c r="RDB268" s="405"/>
      <c r="RDC268" s="405"/>
      <c r="RDD268" s="277"/>
      <c r="RDE268" s="277"/>
      <c r="RDF268" s="277"/>
      <c r="RDG268" s="277"/>
      <c r="RDH268" s="277"/>
      <c r="RDI268" s="277"/>
      <c r="RDJ268" s="277"/>
      <c r="RDK268" s="277"/>
      <c r="RDL268" s="402"/>
      <c r="RDM268" s="404"/>
      <c r="RDN268" s="49"/>
      <c r="RDO268" s="49"/>
      <c r="RDP268" s="49"/>
      <c r="RDQ268" s="99"/>
      <c r="RDR268" s="98"/>
      <c r="RDS268" s="49"/>
      <c r="RDT268" s="405"/>
      <c r="RDU268" s="405"/>
      <c r="RDV268" s="277"/>
      <c r="RDW268" s="277"/>
      <c r="RDX268" s="277"/>
      <c r="RDY268" s="277"/>
      <c r="RDZ268" s="277"/>
      <c r="REA268" s="277"/>
      <c r="REB268" s="277"/>
      <c r="REC268" s="277"/>
      <c r="RED268" s="402"/>
      <c r="REE268" s="404"/>
      <c r="REF268" s="49"/>
      <c r="REG268" s="49"/>
      <c r="REH268" s="49"/>
      <c r="REI268" s="99"/>
      <c r="REJ268" s="98"/>
      <c r="REK268" s="49"/>
      <c r="REL268" s="405"/>
      <c r="REM268" s="405"/>
      <c r="REN268" s="277"/>
      <c r="REO268" s="277"/>
      <c r="REP268" s="277"/>
      <c r="REQ268" s="277"/>
      <c r="RER268" s="277"/>
      <c r="RES268" s="277"/>
      <c r="RET268" s="277"/>
      <c r="REU268" s="277"/>
      <c r="REV268" s="402"/>
      <c r="REW268" s="404"/>
      <c r="REX268" s="49"/>
      <c r="REY268" s="49"/>
      <c r="REZ268" s="49"/>
      <c r="RFA268" s="99"/>
      <c r="RFB268" s="98"/>
      <c r="RFC268" s="49"/>
      <c r="RFD268" s="405"/>
      <c r="RFE268" s="405"/>
      <c r="RFF268" s="277"/>
      <c r="RFG268" s="277"/>
      <c r="RFH268" s="277"/>
      <c r="RFI268" s="277"/>
      <c r="RFJ268" s="277"/>
      <c r="RFK268" s="277"/>
      <c r="RFL268" s="277"/>
      <c r="RFM268" s="277"/>
      <c r="RFN268" s="402"/>
      <c r="RFO268" s="404"/>
      <c r="RFP268" s="49"/>
      <c r="RFQ268" s="49"/>
      <c r="RFR268" s="49"/>
      <c r="RFS268" s="99"/>
      <c r="RFT268" s="98"/>
      <c r="RFU268" s="49"/>
      <c r="RFV268" s="405"/>
      <c r="RFW268" s="405"/>
      <c r="RFX268" s="277"/>
      <c r="RFY268" s="277"/>
      <c r="RFZ268" s="277"/>
      <c r="RGA268" s="277"/>
      <c r="RGB268" s="277"/>
      <c r="RGC268" s="277"/>
      <c r="RGD268" s="277"/>
      <c r="RGE268" s="277"/>
      <c r="RGF268" s="402"/>
      <c r="RGG268" s="404"/>
      <c r="RGH268" s="49"/>
      <c r="RGI268" s="49"/>
      <c r="RGJ268" s="49"/>
      <c r="RGK268" s="99"/>
      <c r="RGL268" s="98"/>
      <c r="RGM268" s="49"/>
      <c r="RGN268" s="405"/>
      <c r="RGO268" s="405"/>
      <c r="RGP268" s="277"/>
      <c r="RGQ268" s="277"/>
      <c r="RGR268" s="277"/>
      <c r="RGS268" s="277"/>
      <c r="RGT268" s="277"/>
      <c r="RGU268" s="277"/>
      <c r="RGV268" s="277"/>
      <c r="RGW268" s="277"/>
      <c r="RGX268" s="402"/>
      <c r="RGY268" s="404"/>
      <c r="RGZ268" s="49"/>
      <c r="RHA268" s="49"/>
      <c r="RHB268" s="49"/>
      <c r="RHC268" s="99"/>
      <c r="RHD268" s="98"/>
      <c r="RHE268" s="49"/>
      <c r="RHF268" s="405"/>
      <c r="RHG268" s="405"/>
      <c r="RHH268" s="277"/>
      <c r="RHI268" s="277"/>
      <c r="RHJ268" s="277"/>
      <c r="RHK268" s="277"/>
      <c r="RHL268" s="277"/>
      <c r="RHM268" s="277"/>
      <c r="RHN268" s="277"/>
      <c r="RHO268" s="277"/>
      <c r="RHP268" s="402"/>
      <c r="RHQ268" s="404"/>
      <c r="RHR268" s="49"/>
      <c r="RHS268" s="49"/>
      <c r="RHT268" s="49"/>
      <c r="RHU268" s="99"/>
      <c r="RHV268" s="98"/>
      <c r="RHW268" s="49"/>
      <c r="RHX268" s="405"/>
      <c r="RHY268" s="405"/>
      <c r="RHZ268" s="277"/>
      <c r="RIA268" s="277"/>
      <c r="RIB268" s="277"/>
      <c r="RIC268" s="277"/>
      <c r="RID268" s="277"/>
      <c r="RIE268" s="277"/>
      <c r="RIF268" s="277"/>
      <c r="RIG268" s="277"/>
      <c r="RIH268" s="402"/>
      <c r="RII268" s="404"/>
      <c r="RIJ268" s="49"/>
      <c r="RIK268" s="49"/>
      <c r="RIL268" s="49"/>
      <c r="RIM268" s="99"/>
      <c r="RIN268" s="98"/>
      <c r="RIO268" s="49"/>
      <c r="RIP268" s="405"/>
      <c r="RIQ268" s="405"/>
      <c r="RIR268" s="277"/>
      <c r="RIS268" s="277"/>
      <c r="RIT268" s="277"/>
      <c r="RIU268" s="277"/>
      <c r="RIV268" s="277"/>
      <c r="RIW268" s="277"/>
      <c r="RIX268" s="277"/>
      <c r="RIY268" s="277"/>
      <c r="RIZ268" s="402"/>
      <c r="RJA268" s="404"/>
      <c r="RJB268" s="49"/>
      <c r="RJC268" s="49"/>
      <c r="RJD268" s="49"/>
      <c r="RJE268" s="99"/>
      <c r="RJF268" s="98"/>
      <c r="RJG268" s="49"/>
      <c r="RJH268" s="405"/>
      <c r="RJI268" s="405"/>
      <c r="RJJ268" s="277"/>
      <c r="RJK268" s="277"/>
      <c r="RJL268" s="277"/>
      <c r="RJM268" s="277"/>
      <c r="RJN268" s="277"/>
      <c r="RJO268" s="277"/>
      <c r="RJP268" s="277"/>
      <c r="RJQ268" s="277"/>
      <c r="RJR268" s="402"/>
      <c r="RJS268" s="404"/>
      <c r="RJT268" s="49"/>
      <c r="RJU268" s="49"/>
      <c r="RJV268" s="49"/>
      <c r="RJW268" s="99"/>
      <c r="RJX268" s="98"/>
      <c r="RJY268" s="49"/>
      <c r="RJZ268" s="405"/>
      <c r="RKA268" s="405"/>
      <c r="RKB268" s="277"/>
      <c r="RKC268" s="277"/>
      <c r="RKD268" s="277"/>
      <c r="RKE268" s="277"/>
      <c r="RKF268" s="277"/>
      <c r="RKG268" s="277"/>
      <c r="RKH268" s="277"/>
      <c r="RKI268" s="277"/>
      <c r="RKJ268" s="402"/>
      <c r="RKK268" s="404"/>
      <c r="RKL268" s="49"/>
      <c r="RKM268" s="49"/>
      <c r="RKN268" s="49"/>
      <c r="RKO268" s="99"/>
      <c r="RKP268" s="98"/>
      <c r="RKQ268" s="49"/>
      <c r="RKR268" s="405"/>
      <c r="RKS268" s="405"/>
      <c r="RKT268" s="277"/>
      <c r="RKU268" s="277"/>
      <c r="RKV268" s="277"/>
      <c r="RKW268" s="277"/>
      <c r="RKX268" s="277"/>
      <c r="RKY268" s="277"/>
      <c r="RKZ268" s="277"/>
      <c r="RLA268" s="277"/>
      <c r="RLB268" s="402"/>
      <c r="RLC268" s="404"/>
      <c r="RLD268" s="49"/>
      <c r="RLE268" s="49"/>
      <c r="RLF268" s="49"/>
      <c r="RLG268" s="99"/>
      <c r="RLH268" s="98"/>
      <c r="RLI268" s="49"/>
      <c r="RLJ268" s="405"/>
      <c r="RLK268" s="405"/>
      <c r="RLL268" s="277"/>
      <c r="RLM268" s="277"/>
      <c r="RLN268" s="277"/>
      <c r="RLO268" s="277"/>
      <c r="RLP268" s="277"/>
      <c r="RLQ268" s="277"/>
      <c r="RLR268" s="277"/>
      <c r="RLS268" s="277"/>
      <c r="RLT268" s="402"/>
      <c r="RLU268" s="404"/>
      <c r="RLV268" s="49"/>
      <c r="RLW268" s="49"/>
      <c r="RLX268" s="49"/>
      <c r="RLY268" s="99"/>
      <c r="RLZ268" s="98"/>
      <c r="RMA268" s="49"/>
      <c r="RMB268" s="405"/>
      <c r="RMC268" s="405"/>
      <c r="RMD268" s="277"/>
      <c r="RME268" s="277"/>
      <c r="RMF268" s="277"/>
      <c r="RMG268" s="277"/>
      <c r="RMH268" s="277"/>
      <c r="RMI268" s="277"/>
      <c r="RMJ268" s="277"/>
      <c r="RMK268" s="277"/>
      <c r="RML268" s="402"/>
      <c r="RMM268" s="404"/>
      <c r="RMN268" s="49"/>
      <c r="RMO268" s="49"/>
      <c r="RMP268" s="49"/>
      <c r="RMQ268" s="99"/>
      <c r="RMR268" s="98"/>
      <c r="RMS268" s="49"/>
      <c r="RMT268" s="405"/>
      <c r="RMU268" s="405"/>
      <c r="RMV268" s="277"/>
      <c r="RMW268" s="277"/>
      <c r="RMX268" s="277"/>
      <c r="RMY268" s="277"/>
      <c r="RMZ268" s="277"/>
      <c r="RNA268" s="277"/>
      <c r="RNB268" s="277"/>
      <c r="RNC268" s="277"/>
      <c r="RND268" s="402"/>
      <c r="RNE268" s="404"/>
      <c r="RNF268" s="49"/>
      <c r="RNG268" s="49"/>
      <c r="RNH268" s="49"/>
      <c r="RNI268" s="99"/>
      <c r="RNJ268" s="98"/>
      <c r="RNK268" s="49"/>
      <c r="RNL268" s="405"/>
      <c r="RNM268" s="405"/>
      <c r="RNN268" s="277"/>
      <c r="RNO268" s="277"/>
      <c r="RNP268" s="277"/>
      <c r="RNQ268" s="277"/>
      <c r="RNR268" s="277"/>
      <c r="RNS268" s="277"/>
      <c r="RNT268" s="277"/>
      <c r="RNU268" s="277"/>
      <c r="RNV268" s="402"/>
      <c r="RNW268" s="404"/>
      <c r="RNX268" s="49"/>
      <c r="RNY268" s="49"/>
      <c r="RNZ268" s="49"/>
      <c r="ROA268" s="99"/>
      <c r="ROB268" s="98"/>
      <c r="ROC268" s="49"/>
      <c r="ROD268" s="405"/>
      <c r="ROE268" s="405"/>
      <c r="ROF268" s="277"/>
      <c r="ROG268" s="277"/>
      <c r="ROH268" s="277"/>
      <c r="ROI268" s="277"/>
      <c r="ROJ268" s="277"/>
      <c r="ROK268" s="277"/>
      <c r="ROL268" s="277"/>
      <c r="ROM268" s="277"/>
      <c r="RON268" s="402"/>
      <c r="ROO268" s="404"/>
      <c r="ROP268" s="49"/>
      <c r="ROQ268" s="49"/>
      <c r="ROR268" s="49"/>
      <c r="ROS268" s="99"/>
      <c r="ROT268" s="98"/>
      <c r="ROU268" s="49"/>
      <c r="ROV268" s="405"/>
      <c r="ROW268" s="405"/>
      <c r="ROX268" s="277"/>
      <c r="ROY268" s="277"/>
      <c r="ROZ268" s="277"/>
      <c r="RPA268" s="277"/>
      <c r="RPB268" s="277"/>
      <c r="RPC268" s="277"/>
      <c r="RPD268" s="277"/>
      <c r="RPE268" s="277"/>
      <c r="RPF268" s="402"/>
      <c r="RPG268" s="404"/>
      <c r="RPH268" s="49"/>
      <c r="RPI268" s="49"/>
      <c r="RPJ268" s="49"/>
      <c r="RPK268" s="99"/>
      <c r="RPL268" s="98"/>
      <c r="RPM268" s="49"/>
      <c r="RPN268" s="405"/>
      <c r="RPO268" s="405"/>
      <c r="RPP268" s="277"/>
      <c r="RPQ268" s="277"/>
      <c r="RPR268" s="277"/>
      <c r="RPS268" s="277"/>
      <c r="RPT268" s="277"/>
      <c r="RPU268" s="277"/>
      <c r="RPV268" s="277"/>
      <c r="RPW268" s="277"/>
      <c r="RPX268" s="402"/>
      <c r="RPY268" s="404"/>
      <c r="RPZ268" s="49"/>
      <c r="RQA268" s="49"/>
      <c r="RQB268" s="49"/>
      <c r="RQC268" s="99"/>
      <c r="RQD268" s="98"/>
      <c r="RQE268" s="49"/>
      <c r="RQF268" s="405"/>
      <c r="RQG268" s="405"/>
      <c r="RQH268" s="277"/>
      <c r="RQI268" s="277"/>
      <c r="RQJ268" s="277"/>
      <c r="RQK268" s="277"/>
      <c r="RQL268" s="277"/>
      <c r="RQM268" s="277"/>
      <c r="RQN268" s="277"/>
      <c r="RQO268" s="277"/>
      <c r="RQP268" s="402"/>
      <c r="RQQ268" s="404"/>
      <c r="RQR268" s="49"/>
      <c r="RQS268" s="49"/>
      <c r="RQT268" s="49"/>
      <c r="RQU268" s="99"/>
      <c r="RQV268" s="98"/>
      <c r="RQW268" s="49"/>
      <c r="RQX268" s="405"/>
      <c r="RQY268" s="405"/>
      <c r="RQZ268" s="277"/>
      <c r="RRA268" s="277"/>
      <c r="RRB268" s="277"/>
      <c r="RRC268" s="277"/>
      <c r="RRD268" s="277"/>
      <c r="RRE268" s="277"/>
      <c r="RRF268" s="277"/>
      <c r="RRG268" s="277"/>
      <c r="RRH268" s="402"/>
      <c r="RRI268" s="404"/>
      <c r="RRJ268" s="49"/>
      <c r="RRK268" s="49"/>
      <c r="RRL268" s="49"/>
      <c r="RRM268" s="99"/>
      <c r="RRN268" s="98"/>
      <c r="RRO268" s="49"/>
      <c r="RRP268" s="405"/>
      <c r="RRQ268" s="405"/>
      <c r="RRR268" s="277"/>
      <c r="RRS268" s="277"/>
      <c r="RRT268" s="277"/>
      <c r="RRU268" s="277"/>
      <c r="RRV268" s="277"/>
      <c r="RRW268" s="277"/>
      <c r="RRX268" s="277"/>
      <c r="RRY268" s="277"/>
      <c r="RRZ268" s="402"/>
      <c r="RSA268" s="404"/>
      <c r="RSB268" s="49"/>
      <c r="RSC268" s="49"/>
      <c r="RSD268" s="49"/>
      <c r="RSE268" s="99"/>
      <c r="RSF268" s="98"/>
      <c r="RSG268" s="49"/>
      <c r="RSH268" s="405"/>
      <c r="RSI268" s="405"/>
      <c r="RSJ268" s="277"/>
      <c r="RSK268" s="277"/>
      <c r="RSL268" s="277"/>
      <c r="RSM268" s="277"/>
      <c r="RSN268" s="277"/>
      <c r="RSO268" s="277"/>
      <c r="RSP268" s="277"/>
      <c r="RSQ268" s="277"/>
      <c r="RSR268" s="402"/>
      <c r="RSS268" s="404"/>
      <c r="RST268" s="49"/>
      <c r="RSU268" s="49"/>
      <c r="RSV268" s="49"/>
      <c r="RSW268" s="99"/>
      <c r="RSX268" s="98"/>
      <c r="RSY268" s="49"/>
      <c r="RSZ268" s="405"/>
      <c r="RTA268" s="405"/>
      <c r="RTB268" s="277"/>
      <c r="RTC268" s="277"/>
      <c r="RTD268" s="277"/>
      <c r="RTE268" s="277"/>
      <c r="RTF268" s="277"/>
      <c r="RTG268" s="277"/>
      <c r="RTH268" s="277"/>
      <c r="RTI268" s="277"/>
      <c r="RTJ268" s="402"/>
      <c r="RTK268" s="404"/>
      <c r="RTL268" s="49"/>
      <c r="RTM268" s="49"/>
      <c r="RTN268" s="49"/>
      <c r="RTO268" s="99"/>
      <c r="RTP268" s="98"/>
      <c r="RTQ268" s="49"/>
      <c r="RTR268" s="405"/>
      <c r="RTS268" s="405"/>
      <c r="RTT268" s="277"/>
      <c r="RTU268" s="277"/>
      <c r="RTV268" s="277"/>
      <c r="RTW268" s="277"/>
      <c r="RTX268" s="277"/>
      <c r="RTY268" s="277"/>
      <c r="RTZ268" s="277"/>
      <c r="RUA268" s="277"/>
      <c r="RUB268" s="402"/>
      <c r="RUC268" s="404"/>
      <c r="RUD268" s="49"/>
      <c r="RUE268" s="49"/>
      <c r="RUF268" s="49"/>
      <c r="RUG268" s="99"/>
      <c r="RUH268" s="98"/>
      <c r="RUI268" s="49"/>
      <c r="RUJ268" s="405"/>
      <c r="RUK268" s="405"/>
      <c r="RUL268" s="277"/>
      <c r="RUM268" s="277"/>
      <c r="RUN268" s="277"/>
      <c r="RUO268" s="277"/>
      <c r="RUP268" s="277"/>
      <c r="RUQ268" s="277"/>
      <c r="RUR268" s="277"/>
      <c r="RUS268" s="277"/>
      <c r="RUT268" s="402"/>
      <c r="RUU268" s="404"/>
      <c r="RUV268" s="49"/>
      <c r="RUW268" s="49"/>
      <c r="RUX268" s="49"/>
      <c r="RUY268" s="99"/>
      <c r="RUZ268" s="98"/>
      <c r="RVA268" s="49"/>
      <c r="RVB268" s="405"/>
      <c r="RVC268" s="405"/>
      <c r="RVD268" s="277"/>
      <c r="RVE268" s="277"/>
      <c r="RVF268" s="277"/>
      <c r="RVG268" s="277"/>
      <c r="RVH268" s="277"/>
      <c r="RVI268" s="277"/>
      <c r="RVJ268" s="277"/>
      <c r="RVK268" s="277"/>
      <c r="RVL268" s="402"/>
      <c r="RVM268" s="404"/>
      <c r="RVN268" s="49"/>
      <c r="RVO268" s="49"/>
      <c r="RVP268" s="49"/>
      <c r="RVQ268" s="99"/>
      <c r="RVR268" s="98"/>
      <c r="RVS268" s="49"/>
      <c r="RVT268" s="405"/>
      <c r="RVU268" s="405"/>
      <c r="RVV268" s="277"/>
      <c r="RVW268" s="277"/>
      <c r="RVX268" s="277"/>
      <c r="RVY268" s="277"/>
      <c r="RVZ268" s="277"/>
      <c r="RWA268" s="277"/>
      <c r="RWB268" s="277"/>
      <c r="RWC268" s="277"/>
      <c r="RWD268" s="402"/>
      <c r="RWE268" s="404"/>
      <c r="RWF268" s="49"/>
      <c r="RWG268" s="49"/>
      <c r="RWH268" s="49"/>
      <c r="RWI268" s="99"/>
      <c r="RWJ268" s="98"/>
      <c r="RWK268" s="49"/>
      <c r="RWL268" s="405"/>
      <c r="RWM268" s="405"/>
      <c r="RWN268" s="277"/>
      <c r="RWO268" s="277"/>
      <c r="RWP268" s="277"/>
      <c r="RWQ268" s="277"/>
      <c r="RWR268" s="277"/>
      <c r="RWS268" s="277"/>
      <c r="RWT268" s="277"/>
      <c r="RWU268" s="277"/>
      <c r="RWV268" s="402"/>
      <c r="RWW268" s="404"/>
      <c r="RWX268" s="49"/>
      <c r="RWY268" s="49"/>
      <c r="RWZ268" s="49"/>
      <c r="RXA268" s="99"/>
      <c r="RXB268" s="98"/>
      <c r="RXC268" s="49"/>
      <c r="RXD268" s="405"/>
      <c r="RXE268" s="405"/>
      <c r="RXF268" s="277"/>
      <c r="RXG268" s="277"/>
      <c r="RXH268" s="277"/>
      <c r="RXI268" s="277"/>
      <c r="RXJ268" s="277"/>
      <c r="RXK268" s="277"/>
      <c r="RXL268" s="277"/>
      <c r="RXM268" s="277"/>
      <c r="RXN268" s="402"/>
      <c r="RXO268" s="404"/>
      <c r="RXP268" s="49"/>
      <c r="RXQ268" s="49"/>
      <c r="RXR268" s="49"/>
      <c r="RXS268" s="99"/>
      <c r="RXT268" s="98"/>
      <c r="RXU268" s="49"/>
      <c r="RXV268" s="405"/>
      <c r="RXW268" s="405"/>
      <c r="RXX268" s="277"/>
      <c r="RXY268" s="277"/>
      <c r="RXZ268" s="277"/>
      <c r="RYA268" s="277"/>
      <c r="RYB268" s="277"/>
      <c r="RYC268" s="277"/>
      <c r="RYD268" s="277"/>
      <c r="RYE268" s="277"/>
      <c r="RYF268" s="402"/>
      <c r="RYG268" s="404"/>
      <c r="RYH268" s="49"/>
      <c r="RYI268" s="49"/>
      <c r="RYJ268" s="49"/>
      <c r="RYK268" s="99"/>
      <c r="RYL268" s="98"/>
      <c r="RYM268" s="49"/>
      <c r="RYN268" s="405"/>
      <c r="RYO268" s="405"/>
      <c r="RYP268" s="277"/>
      <c r="RYQ268" s="277"/>
      <c r="RYR268" s="277"/>
      <c r="RYS268" s="277"/>
      <c r="RYT268" s="277"/>
      <c r="RYU268" s="277"/>
      <c r="RYV268" s="277"/>
      <c r="RYW268" s="277"/>
      <c r="RYX268" s="402"/>
      <c r="RYY268" s="404"/>
      <c r="RYZ268" s="49"/>
      <c r="RZA268" s="49"/>
      <c r="RZB268" s="49"/>
      <c r="RZC268" s="99"/>
      <c r="RZD268" s="98"/>
      <c r="RZE268" s="49"/>
      <c r="RZF268" s="405"/>
      <c r="RZG268" s="405"/>
      <c r="RZH268" s="277"/>
      <c r="RZI268" s="277"/>
      <c r="RZJ268" s="277"/>
      <c r="RZK268" s="277"/>
      <c r="RZL268" s="277"/>
      <c r="RZM268" s="277"/>
      <c r="RZN268" s="277"/>
      <c r="RZO268" s="277"/>
      <c r="RZP268" s="402"/>
      <c r="RZQ268" s="404"/>
      <c r="RZR268" s="49"/>
      <c r="RZS268" s="49"/>
      <c r="RZT268" s="49"/>
      <c r="RZU268" s="99"/>
      <c r="RZV268" s="98"/>
      <c r="RZW268" s="49"/>
      <c r="RZX268" s="405"/>
      <c r="RZY268" s="405"/>
      <c r="RZZ268" s="277"/>
      <c r="SAA268" s="277"/>
      <c r="SAB268" s="277"/>
      <c r="SAC268" s="277"/>
      <c r="SAD268" s="277"/>
      <c r="SAE268" s="277"/>
      <c r="SAF268" s="277"/>
      <c r="SAG268" s="277"/>
      <c r="SAH268" s="402"/>
      <c r="SAI268" s="404"/>
      <c r="SAJ268" s="49"/>
      <c r="SAK268" s="49"/>
      <c r="SAL268" s="49"/>
      <c r="SAM268" s="99"/>
      <c r="SAN268" s="98"/>
      <c r="SAO268" s="49"/>
      <c r="SAP268" s="405"/>
      <c r="SAQ268" s="405"/>
      <c r="SAR268" s="277"/>
      <c r="SAS268" s="277"/>
      <c r="SAT268" s="277"/>
      <c r="SAU268" s="277"/>
      <c r="SAV268" s="277"/>
      <c r="SAW268" s="277"/>
      <c r="SAX268" s="277"/>
      <c r="SAY268" s="277"/>
      <c r="SAZ268" s="402"/>
      <c r="SBA268" s="404"/>
      <c r="SBB268" s="49"/>
      <c r="SBC268" s="49"/>
      <c r="SBD268" s="49"/>
      <c r="SBE268" s="99"/>
      <c r="SBF268" s="98"/>
      <c r="SBG268" s="49"/>
      <c r="SBH268" s="405"/>
      <c r="SBI268" s="405"/>
      <c r="SBJ268" s="277"/>
      <c r="SBK268" s="277"/>
      <c r="SBL268" s="277"/>
      <c r="SBM268" s="277"/>
      <c r="SBN268" s="277"/>
      <c r="SBO268" s="277"/>
      <c r="SBP268" s="277"/>
      <c r="SBQ268" s="277"/>
      <c r="SBR268" s="402"/>
      <c r="SBS268" s="404"/>
      <c r="SBT268" s="49"/>
      <c r="SBU268" s="49"/>
      <c r="SBV268" s="49"/>
      <c r="SBW268" s="99"/>
      <c r="SBX268" s="98"/>
      <c r="SBY268" s="49"/>
      <c r="SBZ268" s="405"/>
      <c r="SCA268" s="405"/>
      <c r="SCB268" s="277"/>
      <c r="SCC268" s="277"/>
      <c r="SCD268" s="277"/>
      <c r="SCE268" s="277"/>
      <c r="SCF268" s="277"/>
      <c r="SCG268" s="277"/>
      <c r="SCH268" s="277"/>
      <c r="SCI268" s="277"/>
      <c r="SCJ268" s="402"/>
      <c r="SCK268" s="404"/>
      <c r="SCL268" s="49"/>
      <c r="SCM268" s="49"/>
      <c r="SCN268" s="49"/>
      <c r="SCO268" s="99"/>
      <c r="SCP268" s="98"/>
      <c r="SCQ268" s="49"/>
      <c r="SCR268" s="405"/>
      <c r="SCS268" s="405"/>
      <c r="SCT268" s="277"/>
      <c r="SCU268" s="277"/>
      <c r="SCV268" s="277"/>
      <c r="SCW268" s="277"/>
      <c r="SCX268" s="277"/>
      <c r="SCY268" s="277"/>
      <c r="SCZ268" s="277"/>
      <c r="SDA268" s="277"/>
      <c r="SDB268" s="402"/>
      <c r="SDC268" s="404"/>
      <c r="SDD268" s="49"/>
      <c r="SDE268" s="49"/>
      <c r="SDF268" s="49"/>
      <c r="SDG268" s="99"/>
      <c r="SDH268" s="98"/>
      <c r="SDI268" s="49"/>
      <c r="SDJ268" s="405"/>
      <c r="SDK268" s="405"/>
      <c r="SDL268" s="277"/>
      <c r="SDM268" s="277"/>
      <c r="SDN268" s="277"/>
      <c r="SDO268" s="277"/>
      <c r="SDP268" s="277"/>
      <c r="SDQ268" s="277"/>
      <c r="SDR268" s="277"/>
      <c r="SDS268" s="277"/>
      <c r="SDT268" s="402"/>
      <c r="SDU268" s="404"/>
      <c r="SDV268" s="49"/>
      <c r="SDW268" s="49"/>
      <c r="SDX268" s="49"/>
      <c r="SDY268" s="99"/>
      <c r="SDZ268" s="98"/>
      <c r="SEA268" s="49"/>
      <c r="SEB268" s="405"/>
      <c r="SEC268" s="405"/>
      <c r="SED268" s="277"/>
      <c r="SEE268" s="277"/>
      <c r="SEF268" s="277"/>
      <c r="SEG268" s="277"/>
      <c r="SEH268" s="277"/>
      <c r="SEI268" s="277"/>
      <c r="SEJ268" s="277"/>
      <c r="SEK268" s="277"/>
      <c r="SEL268" s="402"/>
      <c r="SEM268" s="404"/>
      <c r="SEN268" s="49"/>
      <c r="SEO268" s="49"/>
      <c r="SEP268" s="49"/>
      <c r="SEQ268" s="99"/>
      <c r="SER268" s="98"/>
      <c r="SES268" s="49"/>
      <c r="SET268" s="405"/>
      <c r="SEU268" s="405"/>
      <c r="SEV268" s="277"/>
      <c r="SEW268" s="277"/>
      <c r="SEX268" s="277"/>
      <c r="SEY268" s="277"/>
      <c r="SEZ268" s="277"/>
      <c r="SFA268" s="277"/>
      <c r="SFB268" s="277"/>
      <c r="SFC268" s="277"/>
      <c r="SFD268" s="402"/>
      <c r="SFE268" s="404"/>
      <c r="SFF268" s="49"/>
      <c r="SFG268" s="49"/>
      <c r="SFH268" s="49"/>
      <c r="SFI268" s="99"/>
      <c r="SFJ268" s="98"/>
      <c r="SFK268" s="49"/>
      <c r="SFL268" s="405"/>
      <c r="SFM268" s="405"/>
      <c r="SFN268" s="277"/>
      <c r="SFO268" s="277"/>
      <c r="SFP268" s="277"/>
      <c r="SFQ268" s="277"/>
      <c r="SFR268" s="277"/>
      <c r="SFS268" s="277"/>
      <c r="SFT268" s="277"/>
      <c r="SFU268" s="277"/>
      <c r="SFV268" s="402"/>
      <c r="SFW268" s="404"/>
      <c r="SFX268" s="49"/>
      <c r="SFY268" s="49"/>
      <c r="SFZ268" s="49"/>
      <c r="SGA268" s="99"/>
      <c r="SGB268" s="98"/>
      <c r="SGC268" s="49"/>
      <c r="SGD268" s="405"/>
      <c r="SGE268" s="405"/>
      <c r="SGF268" s="277"/>
      <c r="SGG268" s="277"/>
      <c r="SGH268" s="277"/>
      <c r="SGI268" s="277"/>
      <c r="SGJ268" s="277"/>
      <c r="SGK268" s="277"/>
      <c r="SGL268" s="277"/>
      <c r="SGM268" s="277"/>
      <c r="SGN268" s="402"/>
      <c r="SGO268" s="404"/>
      <c r="SGP268" s="49"/>
      <c r="SGQ268" s="49"/>
      <c r="SGR268" s="49"/>
      <c r="SGS268" s="99"/>
      <c r="SGT268" s="98"/>
      <c r="SGU268" s="49"/>
      <c r="SGV268" s="405"/>
      <c r="SGW268" s="405"/>
      <c r="SGX268" s="277"/>
      <c r="SGY268" s="277"/>
      <c r="SGZ268" s="277"/>
      <c r="SHA268" s="277"/>
      <c r="SHB268" s="277"/>
      <c r="SHC268" s="277"/>
      <c r="SHD268" s="277"/>
      <c r="SHE268" s="277"/>
      <c r="SHF268" s="402"/>
      <c r="SHG268" s="404"/>
      <c r="SHH268" s="49"/>
      <c r="SHI268" s="49"/>
      <c r="SHJ268" s="49"/>
      <c r="SHK268" s="99"/>
      <c r="SHL268" s="98"/>
      <c r="SHM268" s="49"/>
      <c r="SHN268" s="405"/>
      <c r="SHO268" s="405"/>
      <c r="SHP268" s="277"/>
      <c r="SHQ268" s="277"/>
      <c r="SHR268" s="277"/>
      <c r="SHS268" s="277"/>
      <c r="SHT268" s="277"/>
      <c r="SHU268" s="277"/>
      <c r="SHV268" s="277"/>
      <c r="SHW268" s="277"/>
      <c r="SHX268" s="402"/>
      <c r="SHY268" s="404"/>
      <c r="SHZ268" s="49"/>
      <c r="SIA268" s="49"/>
      <c r="SIB268" s="49"/>
      <c r="SIC268" s="99"/>
      <c r="SID268" s="98"/>
      <c r="SIE268" s="49"/>
      <c r="SIF268" s="405"/>
      <c r="SIG268" s="405"/>
      <c r="SIH268" s="277"/>
      <c r="SII268" s="277"/>
      <c r="SIJ268" s="277"/>
      <c r="SIK268" s="277"/>
      <c r="SIL268" s="277"/>
      <c r="SIM268" s="277"/>
      <c r="SIN268" s="277"/>
      <c r="SIO268" s="277"/>
      <c r="SIP268" s="402"/>
      <c r="SIQ268" s="404"/>
      <c r="SIR268" s="49"/>
      <c r="SIS268" s="49"/>
      <c r="SIT268" s="49"/>
      <c r="SIU268" s="99"/>
      <c r="SIV268" s="98"/>
      <c r="SIW268" s="49"/>
      <c r="SIX268" s="405"/>
      <c r="SIY268" s="405"/>
      <c r="SIZ268" s="277"/>
      <c r="SJA268" s="277"/>
      <c r="SJB268" s="277"/>
      <c r="SJC268" s="277"/>
      <c r="SJD268" s="277"/>
      <c r="SJE268" s="277"/>
      <c r="SJF268" s="277"/>
      <c r="SJG268" s="277"/>
      <c r="SJH268" s="402"/>
      <c r="SJI268" s="404"/>
      <c r="SJJ268" s="49"/>
      <c r="SJK268" s="49"/>
      <c r="SJL268" s="49"/>
      <c r="SJM268" s="99"/>
      <c r="SJN268" s="98"/>
      <c r="SJO268" s="49"/>
      <c r="SJP268" s="405"/>
      <c r="SJQ268" s="405"/>
      <c r="SJR268" s="277"/>
      <c r="SJS268" s="277"/>
      <c r="SJT268" s="277"/>
      <c r="SJU268" s="277"/>
      <c r="SJV268" s="277"/>
      <c r="SJW268" s="277"/>
      <c r="SJX268" s="277"/>
      <c r="SJY268" s="277"/>
      <c r="SJZ268" s="402"/>
      <c r="SKA268" s="404"/>
      <c r="SKB268" s="49"/>
      <c r="SKC268" s="49"/>
      <c r="SKD268" s="49"/>
      <c r="SKE268" s="99"/>
      <c r="SKF268" s="98"/>
      <c r="SKG268" s="49"/>
      <c r="SKH268" s="405"/>
      <c r="SKI268" s="405"/>
      <c r="SKJ268" s="277"/>
      <c r="SKK268" s="277"/>
      <c r="SKL268" s="277"/>
      <c r="SKM268" s="277"/>
      <c r="SKN268" s="277"/>
      <c r="SKO268" s="277"/>
      <c r="SKP268" s="277"/>
      <c r="SKQ268" s="277"/>
      <c r="SKR268" s="402"/>
      <c r="SKS268" s="404"/>
      <c r="SKT268" s="49"/>
      <c r="SKU268" s="49"/>
      <c r="SKV268" s="49"/>
      <c r="SKW268" s="99"/>
      <c r="SKX268" s="98"/>
      <c r="SKY268" s="49"/>
      <c r="SKZ268" s="405"/>
      <c r="SLA268" s="405"/>
      <c r="SLB268" s="277"/>
      <c r="SLC268" s="277"/>
      <c r="SLD268" s="277"/>
      <c r="SLE268" s="277"/>
      <c r="SLF268" s="277"/>
      <c r="SLG268" s="277"/>
      <c r="SLH268" s="277"/>
      <c r="SLI268" s="277"/>
      <c r="SLJ268" s="402"/>
      <c r="SLK268" s="404"/>
      <c r="SLL268" s="49"/>
      <c r="SLM268" s="49"/>
      <c r="SLN268" s="49"/>
      <c r="SLO268" s="99"/>
      <c r="SLP268" s="98"/>
      <c r="SLQ268" s="49"/>
      <c r="SLR268" s="405"/>
      <c r="SLS268" s="405"/>
      <c r="SLT268" s="277"/>
      <c r="SLU268" s="277"/>
      <c r="SLV268" s="277"/>
      <c r="SLW268" s="277"/>
      <c r="SLX268" s="277"/>
      <c r="SLY268" s="277"/>
      <c r="SLZ268" s="277"/>
      <c r="SMA268" s="277"/>
      <c r="SMB268" s="402"/>
      <c r="SMC268" s="404"/>
      <c r="SMD268" s="49"/>
      <c r="SME268" s="49"/>
      <c r="SMF268" s="49"/>
      <c r="SMG268" s="99"/>
      <c r="SMH268" s="98"/>
      <c r="SMI268" s="49"/>
      <c r="SMJ268" s="405"/>
      <c r="SMK268" s="405"/>
      <c r="SML268" s="277"/>
      <c r="SMM268" s="277"/>
      <c r="SMN268" s="277"/>
      <c r="SMO268" s="277"/>
      <c r="SMP268" s="277"/>
      <c r="SMQ268" s="277"/>
      <c r="SMR268" s="277"/>
      <c r="SMS268" s="277"/>
      <c r="SMT268" s="402"/>
      <c r="SMU268" s="404"/>
      <c r="SMV268" s="49"/>
      <c r="SMW268" s="49"/>
      <c r="SMX268" s="49"/>
      <c r="SMY268" s="99"/>
      <c r="SMZ268" s="98"/>
      <c r="SNA268" s="49"/>
      <c r="SNB268" s="405"/>
      <c r="SNC268" s="405"/>
      <c r="SND268" s="277"/>
      <c r="SNE268" s="277"/>
      <c r="SNF268" s="277"/>
      <c r="SNG268" s="277"/>
      <c r="SNH268" s="277"/>
      <c r="SNI268" s="277"/>
      <c r="SNJ268" s="277"/>
      <c r="SNK268" s="277"/>
      <c r="SNL268" s="402"/>
      <c r="SNM268" s="404"/>
      <c r="SNN268" s="49"/>
      <c r="SNO268" s="49"/>
      <c r="SNP268" s="49"/>
      <c r="SNQ268" s="99"/>
      <c r="SNR268" s="98"/>
      <c r="SNS268" s="49"/>
      <c r="SNT268" s="405"/>
      <c r="SNU268" s="405"/>
      <c r="SNV268" s="277"/>
      <c r="SNW268" s="277"/>
      <c r="SNX268" s="277"/>
      <c r="SNY268" s="277"/>
      <c r="SNZ268" s="277"/>
      <c r="SOA268" s="277"/>
      <c r="SOB268" s="277"/>
      <c r="SOC268" s="277"/>
      <c r="SOD268" s="402"/>
      <c r="SOE268" s="404"/>
      <c r="SOF268" s="49"/>
      <c r="SOG268" s="49"/>
      <c r="SOH268" s="49"/>
      <c r="SOI268" s="99"/>
      <c r="SOJ268" s="98"/>
      <c r="SOK268" s="49"/>
      <c r="SOL268" s="405"/>
      <c r="SOM268" s="405"/>
      <c r="SON268" s="277"/>
      <c r="SOO268" s="277"/>
      <c r="SOP268" s="277"/>
      <c r="SOQ268" s="277"/>
      <c r="SOR268" s="277"/>
      <c r="SOS268" s="277"/>
      <c r="SOT268" s="277"/>
      <c r="SOU268" s="277"/>
      <c r="SOV268" s="402"/>
      <c r="SOW268" s="404"/>
      <c r="SOX268" s="49"/>
      <c r="SOY268" s="49"/>
      <c r="SOZ268" s="49"/>
      <c r="SPA268" s="99"/>
      <c r="SPB268" s="98"/>
      <c r="SPC268" s="49"/>
      <c r="SPD268" s="405"/>
      <c r="SPE268" s="405"/>
      <c r="SPF268" s="277"/>
      <c r="SPG268" s="277"/>
      <c r="SPH268" s="277"/>
      <c r="SPI268" s="277"/>
      <c r="SPJ268" s="277"/>
      <c r="SPK268" s="277"/>
      <c r="SPL268" s="277"/>
      <c r="SPM268" s="277"/>
      <c r="SPN268" s="402"/>
      <c r="SPO268" s="404"/>
      <c r="SPP268" s="49"/>
      <c r="SPQ268" s="49"/>
      <c r="SPR268" s="49"/>
      <c r="SPS268" s="99"/>
      <c r="SPT268" s="98"/>
      <c r="SPU268" s="49"/>
      <c r="SPV268" s="405"/>
      <c r="SPW268" s="405"/>
      <c r="SPX268" s="277"/>
      <c r="SPY268" s="277"/>
      <c r="SPZ268" s="277"/>
      <c r="SQA268" s="277"/>
      <c r="SQB268" s="277"/>
      <c r="SQC268" s="277"/>
      <c r="SQD268" s="277"/>
      <c r="SQE268" s="277"/>
      <c r="SQF268" s="402"/>
      <c r="SQG268" s="404"/>
      <c r="SQH268" s="49"/>
      <c r="SQI268" s="49"/>
      <c r="SQJ268" s="49"/>
      <c r="SQK268" s="99"/>
      <c r="SQL268" s="98"/>
      <c r="SQM268" s="49"/>
      <c r="SQN268" s="405"/>
      <c r="SQO268" s="405"/>
      <c r="SQP268" s="277"/>
      <c r="SQQ268" s="277"/>
      <c r="SQR268" s="277"/>
      <c r="SQS268" s="277"/>
      <c r="SQT268" s="277"/>
      <c r="SQU268" s="277"/>
      <c r="SQV268" s="277"/>
      <c r="SQW268" s="277"/>
      <c r="SQX268" s="402"/>
      <c r="SQY268" s="404"/>
      <c r="SQZ268" s="49"/>
      <c r="SRA268" s="49"/>
      <c r="SRB268" s="49"/>
      <c r="SRC268" s="99"/>
      <c r="SRD268" s="98"/>
      <c r="SRE268" s="49"/>
      <c r="SRF268" s="405"/>
      <c r="SRG268" s="405"/>
      <c r="SRH268" s="277"/>
      <c r="SRI268" s="277"/>
      <c r="SRJ268" s="277"/>
      <c r="SRK268" s="277"/>
      <c r="SRL268" s="277"/>
      <c r="SRM268" s="277"/>
      <c r="SRN268" s="277"/>
      <c r="SRO268" s="277"/>
      <c r="SRP268" s="402"/>
      <c r="SRQ268" s="404"/>
      <c r="SRR268" s="49"/>
      <c r="SRS268" s="49"/>
      <c r="SRT268" s="49"/>
      <c r="SRU268" s="99"/>
      <c r="SRV268" s="98"/>
      <c r="SRW268" s="49"/>
      <c r="SRX268" s="405"/>
      <c r="SRY268" s="405"/>
      <c r="SRZ268" s="277"/>
      <c r="SSA268" s="277"/>
      <c r="SSB268" s="277"/>
      <c r="SSC268" s="277"/>
      <c r="SSD268" s="277"/>
      <c r="SSE268" s="277"/>
      <c r="SSF268" s="277"/>
      <c r="SSG268" s="277"/>
      <c r="SSH268" s="402"/>
      <c r="SSI268" s="404"/>
      <c r="SSJ268" s="49"/>
      <c r="SSK268" s="49"/>
      <c r="SSL268" s="49"/>
      <c r="SSM268" s="99"/>
      <c r="SSN268" s="98"/>
      <c r="SSO268" s="49"/>
      <c r="SSP268" s="405"/>
      <c r="SSQ268" s="405"/>
      <c r="SSR268" s="277"/>
      <c r="SSS268" s="277"/>
      <c r="SST268" s="277"/>
      <c r="SSU268" s="277"/>
      <c r="SSV268" s="277"/>
      <c r="SSW268" s="277"/>
      <c r="SSX268" s="277"/>
      <c r="SSY268" s="277"/>
      <c r="SSZ268" s="402"/>
      <c r="STA268" s="404"/>
      <c r="STB268" s="49"/>
      <c r="STC268" s="49"/>
      <c r="STD268" s="49"/>
      <c r="STE268" s="99"/>
      <c r="STF268" s="98"/>
      <c r="STG268" s="49"/>
      <c r="STH268" s="405"/>
      <c r="STI268" s="405"/>
      <c r="STJ268" s="277"/>
      <c r="STK268" s="277"/>
      <c r="STL268" s="277"/>
      <c r="STM268" s="277"/>
      <c r="STN268" s="277"/>
      <c r="STO268" s="277"/>
      <c r="STP268" s="277"/>
      <c r="STQ268" s="277"/>
      <c r="STR268" s="402"/>
      <c r="STS268" s="404"/>
      <c r="STT268" s="49"/>
      <c r="STU268" s="49"/>
      <c r="STV268" s="49"/>
      <c r="STW268" s="99"/>
      <c r="STX268" s="98"/>
      <c r="STY268" s="49"/>
      <c r="STZ268" s="405"/>
      <c r="SUA268" s="405"/>
      <c r="SUB268" s="277"/>
      <c r="SUC268" s="277"/>
      <c r="SUD268" s="277"/>
      <c r="SUE268" s="277"/>
      <c r="SUF268" s="277"/>
      <c r="SUG268" s="277"/>
      <c r="SUH268" s="277"/>
      <c r="SUI268" s="277"/>
      <c r="SUJ268" s="402"/>
      <c r="SUK268" s="404"/>
      <c r="SUL268" s="49"/>
      <c r="SUM268" s="49"/>
      <c r="SUN268" s="49"/>
      <c r="SUO268" s="99"/>
      <c r="SUP268" s="98"/>
      <c r="SUQ268" s="49"/>
      <c r="SUR268" s="405"/>
      <c r="SUS268" s="405"/>
      <c r="SUT268" s="277"/>
      <c r="SUU268" s="277"/>
      <c r="SUV268" s="277"/>
      <c r="SUW268" s="277"/>
      <c r="SUX268" s="277"/>
      <c r="SUY268" s="277"/>
      <c r="SUZ268" s="277"/>
      <c r="SVA268" s="277"/>
      <c r="SVB268" s="402"/>
      <c r="SVC268" s="404"/>
      <c r="SVD268" s="49"/>
      <c r="SVE268" s="49"/>
      <c r="SVF268" s="49"/>
      <c r="SVG268" s="99"/>
      <c r="SVH268" s="98"/>
      <c r="SVI268" s="49"/>
      <c r="SVJ268" s="405"/>
      <c r="SVK268" s="405"/>
      <c r="SVL268" s="277"/>
      <c r="SVM268" s="277"/>
      <c r="SVN268" s="277"/>
      <c r="SVO268" s="277"/>
      <c r="SVP268" s="277"/>
      <c r="SVQ268" s="277"/>
      <c r="SVR268" s="277"/>
      <c r="SVS268" s="277"/>
      <c r="SVT268" s="402"/>
      <c r="SVU268" s="404"/>
      <c r="SVV268" s="49"/>
      <c r="SVW268" s="49"/>
      <c r="SVX268" s="49"/>
      <c r="SVY268" s="99"/>
      <c r="SVZ268" s="98"/>
      <c r="SWA268" s="49"/>
      <c r="SWB268" s="405"/>
      <c r="SWC268" s="405"/>
      <c r="SWD268" s="277"/>
      <c r="SWE268" s="277"/>
      <c r="SWF268" s="277"/>
      <c r="SWG268" s="277"/>
      <c r="SWH268" s="277"/>
      <c r="SWI268" s="277"/>
      <c r="SWJ268" s="277"/>
      <c r="SWK268" s="277"/>
      <c r="SWL268" s="402"/>
      <c r="SWM268" s="404"/>
      <c r="SWN268" s="49"/>
      <c r="SWO268" s="49"/>
      <c r="SWP268" s="49"/>
      <c r="SWQ268" s="99"/>
      <c r="SWR268" s="98"/>
      <c r="SWS268" s="49"/>
      <c r="SWT268" s="405"/>
      <c r="SWU268" s="405"/>
      <c r="SWV268" s="277"/>
      <c r="SWW268" s="277"/>
      <c r="SWX268" s="277"/>
      <c r="SWY268" s="277"/>
      <c r="SWZ268" s="277"/>
      <c r="SXA268" s="277"/>
      <c r="SXB268" s="277"/>
      <c r="SXC268" s="277"/>
      <c r="SXD268" s="402"/>
      <c r="SXE268" s="404"/>
      <c r="SXF268" s="49"/>
      <c r="SXG268" s="49"/>
      <c r="SXH268" s="49"/>
      <c r="SXI268" s="99"/>
      <c r="SXJ268" s="98"/>
      <c r="SXK268" s="49"/>
      <c r="SXL268" s="405"/>
      <c r="SXM268" s="405"/>
      <c r="SXN268" s="277"/>
      <c r="SXO268" s="277"/>
      <c r="SXP268" s="277"/>
      <c r="SXQ268" s="277"/>
      <c r="SXR268" s="277"/>
      <c r="SXS268" s="277"/>
      <c r="SXT268" s="277"/>
      <c r="SXU268" s="277"/>
      <c r="SXV268" s="402"/>
      <c r="SXW268" s="404"/>
      <c r="SXX268" s="49"/>
      <c r="SXY268" s="49"/>
      <c r="SXZ268" s="49"/>
      <c r="SYA268" s="99"/>
      <c r="SYB268" s="98"/>
      <c r="SYC268" s="49"/>
      <c r="SYD268" s="405"/>
      <c r="SYE268" s="405"/>
      <c r="SYF268" s="277"/>
      <c r="SYG268" s="277"/>
      <c r="SYH268" s="277"/>
      <c r="SYI268" s="277"/>
      <c r="SYJ268" s="277"/>
      <c r="SYK268" s="277"/>
      <c r="SYL268" s="277"/>
      <c r="SYM268" s="277"/>
      <c r="SYN268" s="402"/>
      <c r="SYO268" s="404"/>
      <c r="SYP268" s="49"/>
      <c r="SYQ268" s="49"/>
      <c r="SYR268" s="49"/>
      <c r="SYS268" s="99"/>
      <c r="SYT268" s="98"/>
      <c r="SYU268" s="49"/>
      <c r="SYV268" s="405"/>
      <c r="SYW268" s="405"/>
      <c r="SYX268" s="277"/>
      <c r="SYY268" s="277"/>
      <c r="SYZ268" s="277"/>
      <c r="SZA268" s="277"/>
      <c r="SZB268" s="277"/>
      <c r="SZC268" s="277"/>
      <c r="SZD268" s="277"/>
      <c r="SZE268" s="277"/>
      <c r="SZF268" s="402"/>
      <c r="SZG268" s="404"/>
      <c r="SZH268" s="49"/>
      <c r="SZI268" s="49"/>
      <c r="SZJ268" s="49"/>
      <c r="SZK268" s="99"/>
      <c r="SZL268" s="98"/>
      <c r="SZM268" s="49"/>
      <c r="SZN268" s="405"/>
      <c r="SZO268" s="405"/>
      <c r="SZP268" s="277"/>
      <c r="SZQ268" s="277"/>
      <c r="SZR268" s="277"/>
      <c r="SZS268" s="277"/>
      <c r="SZT268" s="277"/>
      <c r="SZU268" s="277"/>
      <c r="SZV268" s="277"/>
      <c r="SZW268" s="277"/>
      <c r="SZX268" s="402"/>
      <c r="SZY268" s="404"/>
      <c r="SZZ268" s="49"/>
      <c r="TAA268" s="49"/>
      <c r="TAB268" s="49"/>
      <c r="TAC268" s="99"/>
      <c r="TAD268" s="98"/>
      <c r="TAE268" s="49"/>
      <c r="TAF268" s="405"/>
      <c r="TAG268" s="405"/>
      <c r="TAH268" s="277"/>
      <c r="TAI268" s="277"/>
      <c r="TAJ268" s="277"/>
      <c r="TAK268" s="277"/>
      <c r="TAL268" s="277"/>
      <c r="TAM268" s="277"/>
      <c r="TAN268" s="277"/>
      <c r="TAO268" s="277"/>
      <c r="TAP268" s="402"/>
      <c r="TAQ268" s="404"/>
      <c r="TAR268" s="49"/>
      <c r="TAS268" s="49"/>
      <c r="TAT268" s="49"/>
      <c r="TAU268" s="99"/>
      <c r="TAV268" s="98"/>
      <c r="TAW268" s="49"/>
      <c r="TAX268" s="405"/>
      <c r="TAY268" s="405"/>
      <c r="TAZ268" s="277"/>
      <c r="TBA268" s="277"/>
      <c r="TBB268" s="277"/>
      <c r="TBC268" s="277"/>
      <c r="TBD268" s="277"/>
      <c r="TBE268" s="277"/>
      <c r="TBF268" s="277"/>
      <c r="TBG268" s="277"/>
      <c r="TBH268" s="402"/>
      <c r="TBI268" s="404"/>
      <c r="TBJ268" s="49"/>
      <c r="TBK268" s="49"/>
      <c r="TBL268" s="49"/>
      <c r="TBM268" s="99"/>
      <c r="TBN268" s="98"/>
      <c r="TBO268" s="49"/>
      <c r="TBP268" s="405"/>
      <c r="TBQ268" s="405"/>
      <c r="TBR268" s="277"/>
      <c r="TBS268" s="277"/>
      <c r="TBT268" s="277"/>
      <c r="TBU268" s="277"/>
      <c r="TBV268" s="277"/>
      <c r="TBW268" s="277"/>
      <c r="TBX268" s="277"/>
      <c r="TBY268" s="277"/>
      <c r="TBZ268" s="402"/>
      <c r="TCA268" s="404"/>
      <c r="TCB268" s="49"/>
      <c r="TCC268" s="49"/>
      <c r="TCD268" s="49"/>
      <c r="TCE268" s="99"/>
      <c r="TCF268" s="98"/>
      <c r="TCG268" s="49"/>
      <c r="TCH268" s="405"/>
      <c r="TCI268" s="405"/>
      <c r="TCJ268" s="277"/>
      <c r="TCK268" s="277"/>
      <c r="TCL268" s="277"/>
      <c r="TCM268" s="277"/>
      <c r="TCN268" s="277"/>
      <c r="TCO268" s="277"/>
      <c r="TCP268" s="277"/>
      <c r="TCQ268" s="277"/>
      <c r="TCR268" s="402"/>
      <c r="TCS268" s="404"/>
      <c r="TCT268" s="49"/>
      <c r="TCU268" s="49"/>
      <c r="TCV268" s="49"/>
      <c r="TCW268" s="99"/>
      <c r="TCX268" s="98"/>
      <c r="TCY268" s="49"/>
      <c r="TCZ268" s="405"/>
      <c r="TDA268" s="405"/>
      <c r="TDB268" s="277"/>
      <c r="TDC268" s="277"/>
      <c r="TDD268" s="277"/>
      <c r="TDE268" s="277"/>
      <c r="TDF268" s="277"/>
      <c r="TDG268" s="277"/>
      <c r="TDH268" s="277"/>
      <c r="TDI268" s="277"/>
      <c r="TDJ268" s="402"/>
      <c r="TDK268" s="404"/>
      <c r="TDL268" s="49"/>
      <c r="TDM268" s="49"/>
      <c r="TDN268" s="49"/>
      <c r="TDO268" s="99"/>
      <c r="TDP268" s="98"/>
      <c r="TDQ268" s="49"/>
      <c r="TDR268" s="405"/>
      <c r="TDS268" s="405"/>
      <c r="TDT268" s="277"/>
      <c r="TDU268" s="277"/>
      <c r="TDV268" s="277"/>
      <c r="TDW268" s="277"/>
      <c r="TDX268" s="277"/>
      <c r="TDY268" s="277"/>
      <c r="TDZ268" s="277"/>
      <c r="TEA268" s="277"/>
      <c r="TEB268" s="402"/>
      <c r="TEC268" s="404"/>
      <c r="TED268" s="49"/>
      <c r="TEE268" s="49"/>
      <c r="TEF268" s="49"/>
      <c r="TEG268" s="99"/>
      <c r="TEH268" s="98"/>
      <c r="TEI268" s="49"/>
      <c r="TEJ268" s="405"/>
      <c r="TEK268" s="405"/>
      <c r="TEL268" s="277"/>
      <c r="TEM268" s="277"/>
      <c r="TEN268" s="277"/>
      <c r="TEO268" s="277"/>
      <c r="TEP268" s="277"/>
      <c r="TEQ268" s="277"/>
      <c r="TER268" s="277"/>
      <c r="TES268" s="277"/>
      <c r="TET268" s="402"/>
      <c r="TEU268" s="404"/>
      <c r="TEV268" s="49"/>
      <c r="TEW268" s="49"/>
      <c r="TEX268" s="49"/>
      <c r="TEY268" s="99"/>
      <c r="TEZ268" s="98"/>
      <c r="TFA268" s="49"/>
      <c r="TFB268" s="405"/>
      <c r="TFC268" s="405"/>
      <c r="TFD268" s="277"/>
      <c r="TFE268" s="277"/>
      <c r="TFF268" s="277"/>
      <c r="TFG268" s="277"/>
      <c r="TFH268" s="277"/>
      <c r="TFI268" s="277"/>
      <c r="TFJ268" s="277"/>
      <c r="TFK268" s="277"/>
      <c r="TFL268" s="402"/>
      <c r="TFM268" s="404"/>
      <c r="TFN268" s="49"/>
      <c r="TFO268" s="49"/>
      <c r="TFP268" s="49"/>
      <c r="TFQ268" s="99"/>
      <c r="TFR268" s="98"/>
      <c r="TFS268" s="49"/>
      <c r="TFT268" s="405"/>
      <c r="TFU268" s="405"/>
      <c r="TFV268" s="277"/>
      <c r="TFW268" s="277"/>
      <c r="TFX268" s="277"/>
      <c r="TFY268" s="277"/>
      <c r="TFZ268" s="277"/>
      <c r="TGA268" s="277"/>
      <c r="TGB268" s="277"/>
      <c r="TGC268" s="277"/>
      <c r="TGD268" s="402"/>
      <c r="TGE268" s="404"/>
      <c r="TGF268" s="49"/>
      <c r="TGG268" s="49"/>
      <c r="TGH268" s="49"/>
      <c r="TGI268" s="99"/>
      <c r="TGJ268" s="98"/>
      <c r="TGK268" s="49"/>
      <c r="TGL268" s="405"/>
      <c r="TGM268" s="405"/>
      <c r="TGN268" s="277"/>
      <c r="TGO268" s="277"/>
      <c r="TGP268" s="277"/>
      <c r="TGQ268" s="277"/>
      <c r="TGR268" s="277"/>
      <c r="TGS268" s="277"/>
      <c r="TGT268" s="277"/>
      <c r="TGU268" s="277"/>
      <c r="TGV268" s="402"/>
      <c r="TGW268" s="404"/>
      <c r="TGX268" s="49"/>
      <c r="TGY268" s="49"/>
      <c r="TGZ268" s="49"/>
      <c r="THA268" s="99"/>
      <c r="THB268" s="98"/>
      <c r="THC268" s="49"/>
      <c r="THD268" s="405"/>
      <c r="THE268" s="405"/>
      <c r="THF268" s="277"/>
      <c r="THG268" s="277"/>
      <c r="THH268" s="277"/>
      <c r="THI268" s="277"/>
      <c r="THJ268" s="277"/>
      <c r="THK268" s="277"/>
      <c r="THL268" s="277"/>
      <c r="THM268" s="277"/>
      <c r="THN268" s="402"/>
      <c r="THO268" s="404"/>
      <c r="THP268" s="49"/>
      <c r="THQ268" s="49"/>
      <c r="THR268" s="49"/>
      <c r="THS268" s="99"/>
      <c r="THT268" s="98"/>
      <c r="THU268" s="49"/>
      <c r="THV268" s="405"/>
      <c r="THW268" s="405"/>
      <c r="THX268" s="277"/>
      <c r="THY268" s="277"/>
      <c r="THZ268" s="277"/>
      <c r="TIA268" s="277"/>
      <c r="TIB268" s="277"/>
      <c r="TIC268" s="277"/>
      <c r="TID268" s="277"/>
      <c r="TIE268" s="277"/>
      <c r="TIF268" s="402"/>
      <c r="TIG268" s="404"/>
      <c r="TIH268" s="49"/>
      <c r="TII268" s="49"/>
      <c r="TIJ268" s="49"/>
      <c r="TIK268" s="99"/>
      <c r="TIL268" s="98"/>
      <c r="TIM268" s="49"/>
      <c r="TIN268" s="405"/>
      <c r="TIO268" s="405"/>
      <c r="TIP268" s="277"/>
      <c r="TIQ268" s="277"/>
      <c r="TIR268" s="277"/>
      <c r="TIS268" s="277"/>
      <c r="TIT268" s="277"/>
      <c r="TIU268" s="277"/>
      <c r="TIV268" s="277"/>
      <c r="TIW268" s="277"/>
      <c r="TIX268" s="402"/>
      <c r="TIY268" s="404"/>
      <c r="TIZ268" s="49"/>
      <c r="TJA268" s="49"/>
      <c r="TJB268" s="49"/>
      <c r="TJC268" s="99"/>
      <c r="TJD268" s="98"/>
      <c r="TJE268" s="49"/>
      <c r="TJF268" s="405"/>
      <c r="TJG268" s="405"/>
      <c r="TJH268" s="277"/>
      <c r="TJI268" s="277"/>
      <c r="TJJ268" s="277"/>
      <c r="TJK268" s="277"/>
      <c r="TJL268" s="277"/>
      <c r="TJM268" s="277"/>
      <c r="TJN268" s="277"/>
      <c r="TJO268" s="277"/>
      <c r="TJP268" s="402"/>
      <c r="TJQ268" s="404"/>
      <c r="TJR268" s="49"/>
      <c r="TJS268" s="49"/>
      <c r="TJT268" s="49"/>
      <c r="TJU268" s="99"/>
      <c r="TJV268" s="98"/>
      <c r="TJW268" s="49"/>
      <c r="TJX268" s="405"/>
      <c r="TJY268" s="405"/>
      <c r="TJZ268" s="277"/>
      <c r="TKA268" s="277"/>
      <c r="TKB268" s="277"/>
      <c r="TKC268" s="277"/>
      <c r="TKD268" s="277"/>
      <c r="TKE268" s="277"/>
      <c r="TKF268" s="277"/>
      <c r="TKG268" s="277"/>
      <c r="TKH268" s="402"/>
      <c r="TKI268" s="404"/>
      <c r="TKJ268" s="49"/>
      <c r="TKK268" s="49"/>
      <c r="TKL268" s="49"/>
      <c r="TKM268" s="99"/>
      <c r="TKN268" s="98"/>
      <c r="TKO268" s="49"/>
      <c r="TKP268" s="405"/>
      <c r="TKQ268" s="405"/>
      <c r="TKR268" s="277"/>
      <c r="TKS268" s="277"/>
      <c r="TKT268" s="277"/>
      <c r="TKU268" s="277"/>
      <c r="TKV268" s="277"/>
      <c r="TKW268" s="277"/>
      <c r="TKX268" s="277"/>
      <c r="TKY268" s="277"/>
      <c r="TKZ268" s="402"/>
      <c r="TLA268" s="404"/>
      <c r="TLB268" s="49"/>
      <c r="TLC268" s="49"/>
      <c r="TLD268" s="49"/>
      <c r="TLE268" s="99"/>
      <c r="TLF268" s="98"/>
      <c r="TLG268" s="49"/>
      <c r="TLH268" s="405"/>
      <c r="TLI268" s="405"/>
      <c r="TLJ268" s="277"/>
      <c r="TLK268" s="277"/>
      <c r="TLL268" s="277"/>
      <c r="TLM268" s="277"/>
      <c r="TLN268" s="277"/>
      <c r="TLO268" s="277"/>
      <c r="TLP268" s="277"/>
      <c r="TLQ268" s="277"/>
      <c r="TLR268" s="402"/>
      <c r="TLS268" s="404"/>
      <c r="TLT268" s="49"/>
      <c r="TLU268" s="49"/>
      <c r="TLV268" s="49"/>
      <c r="TLW268" s="99"/>
      <c r="TLX268" s="98"/>
      <c r="TLY268" s="49"/>
      <c r="TLZ268" s="405"/>
      <c r="TMA268" s="405"/>
      <c r="TMB268" s="277"/>
      <c r="TMC268" s="277"/>
      <c r="TMD268" s="277"/>
      <c r="TME268" s="277"/>
      <c r="TMF268" s="277"/>
      <c r="TMG268" s="277"/>
      <c r="TMH268" s="277"/>
      <c r="TMI268" s="277"/>
      <c r="TMJ268" s="402"/>
      <c r="TMK268" s="404"/>
      <c r="TML268" s="49"/>
      <c r="TMM268" s="49"/>
      <c r="TMN268" s="49"/>
      <c r="TMO268" s="99"/>
      <c r="TMP268" s="98"/>
      <c r="TMQ268" s="49"/>
      <c r="TMR268" s="405"/>
      <c r="TMS268" s="405"/>
      <c r="TMT268" s="277"/>
      <c r="TMU268" s="277"/>
      <c r="TMV268" s="277"/>
      <c r="TMW268" s="277"/>
      <c r="TMX268" s="277"/>
      <c r="TMY268" s="277"/>
      <c r="TMZ268" s="277"/>
      <c r="TNA268" s="277"/>
      <c r="TNB268" s="402"/>
      <c r="TNC268" s="404"/>
      <c r="TND268" s="49"/>
      <c r="TNE268" s="49"/>
      <c r="TNF268" s="49"/>
      <c r="TNG268" s="99"/>
      <c r="TNH268" s="98"/>
      <c r="TNI268" s="49"/>
      <c r="TNJ268" s="405"/>
      <c r="TNK268" s="405"/>
      <c r="TNL268" s="277"/>
      <c r="TNM268" s="277"/>
      <c r="TNN268" s="277"/>
      <c r="TNO268" s="277"/>
      <c r="TNP268" s="277"/>
      <c r="TNQ268" s="277"/>
      <c r="TNR268" s="277"/>
      <c r="TNS268" s="277"/>
      <c r="TNT268" s="402"/>
      <c r="TNU268" s="404"/>
      <c r="TNV268" s="49"/>
      <c r="TNW268" s="49"/>
      <c r="TNX268" s="49"/>
      <c r="TNY268" s="99"/>
      <c r="TNZ268" s="98"/>
      <c r="TOA268" s="49"/>
      <c r="TOB268" s="405"/>
      <c r="TOC268" s="405"/>
      <c r="TOD268" s="277"/>
      <c r="TOE268" s="277"/>
      <c r="TOF268" s="277"/>
      <c r="TOG268" s="277"/>
      <c r="TOH268" s="277"/>
      <c r="TOI268" s="277"/>
      <c r="TOJ268" s="277"/>
      <c r="TOK268" s="277"/>
      <c r="TOL268" s="402"/>
      <c r="TOM268" s="404"/>
      <c r="TON268" s="49"/>
      <c r="TOO268" s="49"/>
      <c r="TOP268" s="49"/>
      <c r="TOQ268" s="99"/>
      <c r="TOR268" s="98"/>
      <c r="TOS268" s="49"/>
      <c r="TOT268" s="405"/>
      <c r="TOU268" s="405"/>
      <c r="TOV268" s="277"/>
      <c r="TOW268" s="277"/>
      <c r="TOX268" s="277"/>
      <c r="TOY268" s="277"/>
      <c r="TOZ268" s="277"/>
      <c r="TPA268" s="277"/>
      <c r="TPB268" s="277"/>
      <c r="TPC268" s="277"/>
      <c r="TPD268" s="402"/>
      <c r="TPE268" s="404"/>
      <c r="TPF268" s="49"/>
      <c r="TPG268" s="49"/>
      <c r="TPH268" s="49"/>
      <c r="TPI268" s="99"/>
      <c r="TPJ268" s="98"/>
      <c r="TPK268" s="49"/>
      <c r="TPL268" s="405"/>
      <c r="TPM268" s="405"/>
      <c r="TPN268" s="277"/>
      <c r="TPO268" s="277"/>
      <c r="TPP268" s="277"/>
      <c r="TPQ268" s="277"/>
      <c r="TPR268" s="277"/>
      <c r="TPS268" s="277"/>
      <c r="TPT268" s="277"/>
      <c r="TPU268" s="277"/>
      <c r="TPV268" s="402"/>
      <c r="TPW268" s="404"/>
      <c r="TPX268" s="49"/>
      <c r="TPY268" s="49"/>
      <c r="TPZ268" s="49"/>
      <c r="TQA268" s="99"/>
      <c r="TQB268" s="98"/>
      <c r="TQC268" s="49"/>
      <c r="TQD268" s="405"/>
      <c r="TQE268" s="405"/>
      <c r="TQF268" s="277"/>
      <c r="TQG268" s="277"/>
      <c r="TQH268" s="277"/>
      <c r="TQI268" s="277"/>
      <c r="TQJ268" s="277"/>
      <c r="TQK268" s="277"/>
      <c r="TQL268" s="277"/>
      <c r="TQM268" s="277"/>
      <c r="TQN268" s="402"/>
      <c r="TQO268" s="404"/>
      <c r="TQP268" s="49"/>
      <c r="TQQ268" s="49"/>
      <c r="TQR268" s="49"/>
      <c r="TQS268" s="99"/>
      <c r="TQT268" s="98"/>
      <c r="TQU268" s="49"/>
      <c r="TQV268" s="405"/>
      <c r="TQW268" s="405"/>
      <c r="TQX268" s="277"/>
      <c r="TQY268" s="277"/>
      <c r="TQZ268" s="277"/>
      <c r="TRA268" s="277"/>
      <c r="TRB268" s="277"/>
      <c r="TRC268" s="277"/>
      <c r="TRD268" s="277"/>
      <c r="TRE268" s="277"/>
      <c r="TRF268" s="402"/>
      <c r="TRG268" s="404"/>
      <c r="TRH268" s="49"/>
      <c r="TRI268" s="49"/>
      <c r="TRJ268" s="49"/>
      <c r="TRK268" s="99"/>
      <c r="TRL268" s="98"/>
      <c r="TRM268" s="49"/>
      <c r="TRN268" s="405"/>
      <c r="TRO268" s="405"/>
      <c r="TRP268" s="277"/>
      <c r="TRQ268" s="277"/>
      <c r="TRR268" s="277"/>
      <c r="TRS268" s="277"/>
      <c r="TRT268" s="277"/>
      <c r="TRU268" s="277"/>
      <c r="TRV268" s="277"/>
      <c r="TRW268" s="277"/>
      <c r="TRX268" s="402"/>
      <c r="TRY268" s="404"/>
      <c r="TRZ268" s="49"/>
      <c r="TSA268" s="49"/>
      <c r="TSB268" s="49"/>
      <c r="TSC268" s="99"/>
      <c r="TSD268" s="98"/>
      <c r="TSE268" s="49"/>
      <c r="TSF268" s="405"/>
      <c r="TSG268" s="405"/>
      <c r="TSH268" s="277"/>
      <c r="TSI268" s="277"/>
      <c r="TSJ268" s="277"/>
      <c r="TSK268" s="277"/>
      <c r="TSL268" s="277"/>
      <c r="TSM268" s="277"/>
      <c r="TSN268" s="277"/>
      <c r="TSO268" s="277"/>
      <c r="TSP268" s="402"/>
      <c r="TSQ268" s="404"/>
      <c r="TSR268" s="49"/>
      <c r="TSS268" s="49"/>
      <c r="TST268" s="49"/>
      <c r="TSU268" s="99"/>
      <c r="TSV268" s="98"/>
      <c r="TSW268" s="49"/>
      <c r="TSX268" s="405"/>
      <c r="TSY268" s="405"/>
      <c r="TSZ268" s="277"/>
      <c r="TTA268" s="277"/>
      <c r="TTB268" s="277"/>
      <c r="TTC268" s="277"/>
      <c r="TTD268" s="277"/>
      <c r="TTE268" s="277"/>
      <c r="TTF268" s="277"/>
      <c r="TTG268" s="277"/>
      <c r="TTH268" s="402"/>
      <c r="TTI268" s="404"/>
      <c r="TTJ268" s="49"/>
      <c r="TTK268" s="49"/>
      <c r="TTL268" s="49"/>
      <c r="TTM268" s="99"/>
      <c r="TTN268" s="98"/>
      <c r="TTO268" s="49"/>
      <c r="TTP268" s="405"/>
      <c r="TTQ268" s="405"/>
      <c r="TTR268" s="277"/>
      <c r="TTS268" s="277"/>
      <c r="TTT268" s="277"/>
      <c r="TTU268" s="277"/>
      <c r="TTV268" s="277"/>
      <c r="TTW268" s="277"/>
      <c r="TTX268" s="277"/>
      <c r="TTY268" s="277"/>
      <c r="TTZ268" s="402"/>
      <c r="TUA268" s="404"/>
      <c r="TUB268" s="49"/>
      <c r="TUC268" s="49"/>
      <c r="TUD268" s="49"/>
      <c r="TUE268" s="99"/>
      <c r="TUF268" s="98"/>
      <c r="TUG268" s="49"/>
      <c r="TUH268" s="405"/>
      <c r="TUI268" s="405"/>
      <c r="TUJ268" s="277"/>
      <c r="TUK268" s="277"/>
      <c r="TUL268" s="277"/>
      <c r="TUM268" s="277"/>
      <c r="TUN268" s="277"/>
      <c r="TUO268" s="277"/>
      <c r="TUP268" s="277"/>
      <c r="TUQ268" s="277"/>
      <c r="TUR268" s="402"/>
      <c r="TUS268" s="404"/>
      <c r="TUT268" s="49"/>
      <c r="TUU268" s="49"/>
      <c r="TUV268" s="49"/>
      <c r="TUW268" s="99"/>
      <c r="TUX268" s="98"/>
      <c r="TUY268" s="49"/>
      <c r="TUZ268" s="405"/>
      <c r="TVA268" s="405"/>
      <c r="TVB268" s="277"/>
      <c r="TVC268" s="277"/>
      <c r="TVD268" s="277"/>
      <c r="TVE268" s="277"/>
      <c r="TVF268" s="277"/>
      <c r="TVG268" s="277"/>
      <c r="TVH268" s="277"/>
      <c r="TVI268" s="277"/>
      <c r="TVJ268" s="402"/>
      <c r="TVK268" s="404"/>
      <c r="TVL268" s="49"/>
      <c r="TVM268" s="49"/>
      <c r="TVN268" s="49"/>
      <c r="TVO268" s="99"/>
      <c r="TVP268" s="98"/>
      <c r="TVQ268" s="49"/>
      <c r="TVR268" s="405"/>
      <c r="TVS268" s="405"/>
      <c r="TVT268" s="277"/>
      <c r="TVU268" s="277"/>
      <c r="TVV268" s="277"/>
      <c r="TVW268" s="277"/>
      <c r="TVX268" s="277"/>
      <c r="TVY268" s="277"/>
      <c r="TVZ268" s="277"/>
      <c r="TWA268" s="277"/>
      <c r="TWB268" s="402"/>
      <c r="TWC268" s="404"/>
      <c r="TWD268" s="49"/>
      <c r="TWE268" s="49"/>
      <c r="TWF268" s="49"/>
      <c r="TWG268" s="99"/>
      <c r="TWH268" s="98"/>
      <c r="TWI268" s="49"/>
      <c r="TWJ268" s="405"/>
      <c r="TWK268" s="405"/>
      <c r="TWL268" s="277"/>
      <c r="TWM268" s="277"/>
      <c r="TWN268" s="277"/>
      <c r="TWO268" s="277"/>
      <c r="TWP268" s="277"/>
      <c r="TWQ268" s="277"/>
      <c r="TWR268" s="277"/>
      <c r="TWS268" s="277"/>
      <c r="TWT268" s="402"/>
      <c r="TWU268" s="404"/>
      <c r="TWV268" s="49"/>
      <c r="TWW268" s="49"/>
      <c r="TWX268" s="49"/>
      <c r="TWY268" s="99"/>
      <c r="TWZ268" s="98"/>
      <c r="TXA268" s="49"/>
      <c r="TXB268" s="405"/>
      <c r="TXC268" s="405"/>
      <c r="TXD268" s="277"/>
      <c r="TXE268" s="277"/>
      <c r="TXF268" s="277"/>
      <c r="TXG268" s="277"/>
      <c r="TXH268" s="277"/>
      <c r="TXI268" s="277"/>
      <c r="TXJ268" s="277"/>
      <c r="TXK268" s="277"/>
      <c r="TXL268" s="402"/>
      <c r="TXM268" s="404"/>
      <c r="TXN268" s="49"/>
      <c r="TXO268" s="49"/>
      <c r="TXP268" s="49"/>
      <c r="TXQ268" s="99"/>
      <c r="TXR268" s="98"/>
      <c r="TXS268" s="49"/>
      <c r="TXT268" s="405"/>
      <c r="TXU268" s="405"/>
      <c r="TXV268" s="277"/>
      <c r="TXW268" s="277"/>
      <c r="TXX268" s="277"/>
      <c r="TXY268" s="277"/>
      <c r="TXZ268" s="277"/>
      <c r="TYA268" s="277"/>
      <c r="TYB268" s="277"/>
      <c r="TYC268" s="277"/>
      <c r="TYD268" s="402"/>
      <c r="TYE268" s="404"/>
      <c r="TYF268" s="49"/>
      <c r="TYG268" s="49"/>
      <c r="TYH268" s="49"/>
      <c r="TYI268" s="99"/>
      <c r="TYJ268" s="98"/>
      <c r="TYK268" s="49"/>
      <c r="TYL268" s="405"/>
      <c r="TYM268" s="405"/>
      <c r="TYN268" s="277"/>
      <c r="TYO268" s="277"/>
      <c r="TYP268" s="277"/>
      <c r="TYQ268" s="277"/>
      <c r="TYR268" s="277"/>
      <c r="TYS268" s="277"/>
      <c r="TYT268" s="277"/>
      <c r="TYU268" s="277"/>
      <c r="TYV268" s="402"/>
      <c r="TYW268" s="404"/>
      <c r="TYX268" s="49"/>
      <c r="TYY268" s="49"/>
      <c r="TYZ268" s="49"/>
      <c r="TZA268" s="99"/>
      <c r="TZB268" s="98"/>
      <c r="TZC268" s="49"/>
      <c r="TZD268" s="405"/>
      <c r="TZE268" s="405"/>
      <c r="TZF268" s="277"/>
      <c r="TZG268" s="277"/>
      <c r="TZH268" s="277"/>
      <c r="TZI268" s="277"/>
      <c r="TZJ268" s="277"/>
      <c r="TZK268" s="277"/>
      <c r="TZL268" s="277"/>
      <c r="TZM268" s="277"/>
      <c r="TZN268" s="402"/>
      <c r="TZO268" s="404"/>
      <c r="TZP268" s="49"/>
      <c r="TZQ268" s="49"/>
      <c r="TZR268" s="49"/>
      <c r="TZS268" s="99"/>
      <c r="TZT268" s="98"/>
      <c r="TZU268" s="49"/>
      <c r="TZV268" s="405"/>
      <c r="TZW268" s="405"/>
      <c r="TZX268" s="277"/>
      <c r="TZY268" s="277"/>
      <c r="TZZ268" s="277"/>
      <c r="UAA268" s="277"/>
      <c r="UAB268" s="277"/>
      <c r="UAC268" s="277"/>
      <c r="UAD268" s="277"/>
      <c r="UAE268" s="277"/>
      <c r="UAF268" s="402"/>
      <c r="UAG268" s="404"/>
      <c r="UAH268" s="49"/>
      <c r="UAI268" s="49"/>
      <c r="UAJ268" s="49"/>
      <c r="UAK268" s="99"/>
      <c r="UAL268" s="98"/>
      <c r="UAM268" s="49"/>
      <c r="UAN268" s="405"/>
      <c r="UAO268" s="405"/>
      <c r="UAP268" s="277"/>
      <c r="UAQ268" s="277"/>
      <c r="UAR268" s="277"/>
      <c r="UAS268" s="277"/>
      <c r="UAT268" s="277"/>
      <c r="UAU268" s="277"/>
      <c r="UAV268" s="277"/>
      <c r="UAW268" s="277"/>
      <c r="UAX268" s="402"/>
      <c r="UAY268" s="404"/>
      <c r="UAZ268" s="49"/>
      <c r="UBA268" s="49"/>
      <c r="UBB268" s="49"/>
      <c r="UBC268" s="99"/>
      <c r="UBD268" s="98"/>
      <c r="UBE268" s="49"/>
      <c r="UBF268" s="405"/>
      <c r="UBG268" s="405"/>
      <c r="UBH268" s="277"/>
      <c r="UBI268" s="277"/>
      <c r="UBJ268" s="277"/>
      <c r="UBK268" s="277"/>
      <c r="UBL268" s="277"/>
      <c r="UBM268" s="277"/>
      <c r="UBN268" s="277"/>
      <c r="UBO268" s="277"/>
      <c r="UBP268" s="402"/>
      <c r="UBQ268" s="404"/>
      <c r="UBR268" s="49"/>
      <c r="UBS268" s="49"/>
      <c r="UBT268" s="49"/>
      <c r="UBU268" s="99"/>
      <c r="UBV268" s="98"/>
      <c r="UBW268" s="49"/>
      <c r="UBX268" s="405"/>
      <c r="UBY268" s="405"/>
      <c r="UBZ268" s="277"/>
      <c r="UCA268" s="277"/>
      <c r="UCB268" s="277"/>
      <c r="UCC268" s="277"/>
      <c r="UCD268" s="277"/>
      <c r="UCE268" s="277"/>
      <c r="UCF268" s="277"/>
      <c r="UCG268" s="277"/>
      <c r="UCH268" s="402"/>
      <c r="UCI268" s="404"/>
      <c r="UCJ268" s="49"/>
      <c r="UCK268" s="49"/>
      <c r="UCL268" s="49"/>
      <c r="UCM268" s="99"/>
      <c r="UCN268" s="98"/>
      <c r="UCO268" s="49"/>
      <c r="UCP268" s="405"/>
      <c r="UCQ268" s="405"/>
      <c r="UCR268" s="277"/>
      <c r="UCS268" s="277"/>
      <c r="UCT268" s="277"/>
      <c r="UCU268" s="277"/>
      <c r="UCV268" s="277"/>
      <c r="UCW268" s="277"/>
      <c r="UCX268" s="277"/>
      <c r="UCY268" s="277"/>
      <c r="UCZ268" s="402"/>
      <c r="UDA268" s="404"/>
      <c r="UDB268" s="49"/>
      <c r="UDC268" s="49"/>
      <c r="UDD268" s="49"/>
      <c r="UDE268" s="99"/>
      <c r="UDF268" s="98"/>
      <c r="UDG268" s="49"/>
      <c r="UDH268" s="405"/>
      <c r="UDI268" s="405"/>
      <c r="UDJ268" s="277"/>
      <c r="UDK268" s="277"/>
      <c r="UDL268" s="277"/>
      <c r="UDM268" s="277"/>
      <c r="UDN268" s="277"/>
      <c r="UDO268" s="277"/>
      <c r="UDP268" s="277"/>
      <c r="UDQ268" s="277"/>
      <c r="UDR268" s="402"/>
      <c r="UDS268" s="404"/>
      <c r="UDT268" s="49"/>
      <c r="UDU268" s="49"/>
      <c r="UDV268" s="49"/>
      <c r="UDW268" s="99"/>
      <c r="UDX268" s="98"/>
      <c r="UDY268" s="49"/>
      <c r="UDZ268" s="405"/>
      <c r="UEA268" s="405"/>
      <c r="UEB268" s="277"/>
      <c r="UEC268" s="277"/>
      <c r="UED268" s="277"/>
      <c r="UEE268" s="277"/>
      <c r="UEF268" s="277"/>
      <c r="UEG268" s="277"/>
      <c r="UEH268" s="277"/>
      <c r="UEI268" s="277"/>
      <c r="UEJ268" s="402"/>
      <c r="UEK268" s="404"/>
      <c r="UEL268" s="49"/>
      <c r="UEM268" s="49"/>
      <c r="UEN268" s="49"/>
      <c r="UEO268" s="99"/>
      <c r="UEP268" s="98"/>
      <c r="UEQ268" s="49"/>
      <c r="UER268" s="405"/>
      <c r="UES268" s="405"/>
      <c r="UET268" s="277"/>
      <c r="UEU268" s="277"/>
      <c r="UEV268" s="277"/>
      <c r="UEW268" s="277"/>
      <c r="UEX268" s="277"/>
      <c r="UEY268" s="277"/>
      <c r="UEZ268" s="277"/>
      <c r="UFA268" s="277"/>
      <c r="UFB268" s="402"/>
      <c r="UFC268" s="404"/>
      <c r="UFD268" s="49"/>
      <c r="UFE268" s="49"/>
      <c r="UFF268" s="49"/>
      <c r="UFG268" s="99"/>
      <c r="UFH268" s="98"/>
      <c r="UFI268" s="49"/>
      <c r="UFJ268" s="405"/>
      <c r="UFK268" s="405"/>
      <c r="UFL268" s="277"/>
      <c r="UFM268" s="277"/>
      <c r="UFN268" s="277"/>
      <c r="UFO268" s="277"/>
      <c r="UFP268" s="277"/>
      <c r="UFQ268" s="277"/>
      <c r="UFR268" s="277"/>
      <c r="UFS268" s="277"/>
      <c r="UFT268" s="402"/>
      <c r="UFU268" s="404"/>
      <c r="UFV268" s="49"/>
      <c r="UFW268" s="49"/>
      <c r="UFX268" s="49"/>
      <c r="UFY268" s="99"/>
      <c r="UFZ268" s="98"/>
      <c r="UGA268" s="49"/>
      <c r="UGB268" s="405"/>
      <c r="UGC268" s="405"/>
      <c r="UGD268" s="277"/>
      <c r="UGE268" s="277"/>
      <c r="UGF268" s="277"/>
      <c r="UGG268" s="277"/>
      <c r="UGH268" s="277"/>
      <c r="UGI268" s="277"/>
      <c r="UGJ268" s="277"/>
      <c r="UGK268" s="277"/>
      <c r="UGL268" s="402"/>
      <c r="UGM268" s="404"/>
      <c r="UGN268" s="49"/>
      <c r="UGO268" s="49"/>
      <c r="UGP268" s="49"/>
      <c r="UGQ268" s="99"/>
      <c r="UGR268" s="98"/>
      <c r="UGS268" s="49"/>
      <c r="UGT268" s="405"/>
      <c r="UGU268" s="405"/>
      <c r="UGV268" s="277"/>
      <c r="UGW268" s="277"/>
      <c r="UGX268" s="277"/>
      <c r="UGY268" s="277"/>
      <c r="UGZ268" s="277"/>
      <c r="UHA268" s="277"/>
      <c r="UHB268" s="277"/>
      <c r="UHC268" s="277"/>
      <c r="UHD268" s="402"/>
      <c r="UHE268" s="404"/>
      <c r="UHF268" s="49"/>
      <c r="UHG268" s="49"/>
      <c r="UHH268" s="49"/>
      <c r="UHI268" s="99"/>
      <c r="UHJ268" s="98"/>
      <c r="UHK268" s="49"/>
      <c r="UHL268" s="405"/>
      <c r="UHM268" s="405"/>
      <c r="UHN268" s="277"/>
      <c r="UHO268" s="277"/>
      <c r="UHP268" s="277"/>
      <c r="UHQ268" s="277"/>
      <c r="UHR268" s="277"/>
      <c r="UHS268" s="277"/>
      <c r="UHT268" s="277"/>
      <c r="UHU268" s="277"/>
      <c r="UHV268" s="402"/>
      <c r="UHW268" s="404"/>
      <c r="UHX268" s="49"/>
      <c r="UHY268" s="49"/>
      <c r="UHZ268" s="49"/>
      <c r="UIA268" s="99"/>
      <c r="UIB268" s="98"/>
      <c r="UIC268" s="49"/>
      <c r="UID268" s="405"/>
      <c r="UIE268" s="405"/>
      <c r="UIF268" s="277"/>
      <c r="UIG268" s="277"/>
      <c r="UIH268" s="277"/>
      <c r="UII268" s="277"/>
      <c r="UIJ268" s="277"/>
      <c r="UIK268" s="277"/>
      <c r="UIL268" s="277"/>
      <c r="UIM268" s="277"/>
      <c r="UIN268" s="402"/>
      <c r="UIO268" s="404"/>
      <c r="UIP268" s="49"/>
      <c r="UIQ268" s="49"/>
      <c r="UIR268" s="49"/>
      <c r="UIS268" s="99"/>
      <c r="UIT268" s="98"/>
      <c r="UIU268" s="49"/>
      <c r="UIV268" s="405"/>
      <c r="UIW268" s="405"/>
      <c r="UIX268" s="277"/>
      <c r="UIY268" s="277"/>
      <c r="UIZ268" s="277"/>
      <c r="UJA268" s="277"/>
      <c r="UJB268" s="277"/>
      <c r="UJC268" s="277"/>
      <c r="UJD268" s="277"/>
      <c r="UJE268" s="277"/>
      <c r="UJF268" s="402"/>
      <c r="UJG268" s="404"/>
      <c r="UJH268" s="49"/>
      <c r="UJI268" s="49"/>
      <c r="UJJ268" s="49"/>
      <c r="UJK268" s="99"/>
      <c r="UJL268" s="98"/>
      <c r="UJM268" s="49"/>
      <c r="UJN268" s="405"/>
      <c r="UJO268" s="405"/>
      <c r="UJP268" s="277"/>
      <c r="UJQ268" s="277"/>
      <c r="UJR268" s="277"/>
      <c r="UJS268" s="277"/>
      <c r="UJT268" s="277"/>
      <c r="UJU268" s="277"/>
      <c r="UJV268" s="277"/>
      <c r="UJW268" s="277"/>
      <c r="UJX268" s="402"/>
      <c r="UJY268" s="404"/>
      <c r="UJZ268" s="49"/>
      <c r="UKA268" s="49"/>
      <c r="UKB268" s="49"/>
      <c r="UKC268" s="99"/>
      <c r="UKD268" s="98"/>
      <c r="UKE268" s="49"/>
      <c r="UKF268" s="405"/>
      <c r="UKG268" s="405"/>
      <c r="UKH268" s="277"/>
      <c r="UKI268" s="277"/>
      <c r="UKJ268" s="277"/>
      <c r="UKK268" s="277"/>
      <c r="UKL268" s="277"/>
      <c r="UKM268" s="277"/>
      <c r="UKN268" s="277"/>
      <c r="UKO268" s="277"/>
      <c r="UKP268" s="402"/>
      <c r="UKQ268" s="404"/>
      <c r="UKR268" s="49"/>
      <c r="UKS268" s="49"/>
      <c r="UKT268" s="49"/>
      <c r="UKU268" s="99"/>
      <c r="UKV268" s="98"/>
      <c r="UKW268" s="49"/>
      <c r="UKX268" s="405"/>
      <c r="UKY268" s="405"/>
      <c r="UKZ268" s="277"/>
      <c r="ULA268" s="277"/>
      <c r="ULB268" s="277"/>
      <c r="ULC268" s="277"/>
      <c r="ULD268" s="277"/>
      <c r="ULE268" s="277"/>
      <c r="ULF268" s="277"/>
      <c r="ULG268" s="277"/>
      <c r="ULH268" s="402"/>
      <c r="ULI268" s="404"/>
      <c r="ULJ268" s="49"/>
      <c r="ULK268" s="49"/>
      <c r="ULL268" s="49"/>
      <c r="ULM268" s="99"/>
      <c r="ULN268" s="98"/>
      <c r="ULO268" s="49"/>
      <c r="ULP268" s="405"/>
      <c r="ULQ268" s="405"/>
      <c r="ULR268" s="277"/>
      <c r="ULS268" s="277"/>
      <c r="ULT268" s="277"/>
      <c r="ULU268" s="277"/>
      <c r="ULV268" s="277"/>
      <c r="ULW268" s="277"/>
      <c r="ULX268" s="277"/>
      <c r="ULY268" s="277"/>
      <c r="ULZ268" s="402"/>
      <c r="UMA268" s="404"/>
      <c r="UMB268" s="49"/>
      <c r="UMC268" s="49"/>
      <c r="UMD268" s="49"/>
      <c r="UME268" s="99"/>
      <c r="UMF268" s="98"/>
      <c r="UMG268" s="49"/>
      <c r="UMH268" s="405"/>
      <c r="UMI268" s="405"/>
      <c r="UMJ268" s="277"/>
      <c r="UMK268" s="277"/>
      <c r="UML268" s="277"/>
      <c r="UMM268" s="277"/>
      <c r="UMN268" s="277"/>
      <c r="UMO268" s="277"/>
      <c r="UMP268" s="277"/>
      <c r="UMQ268" s="277"/>
      <c r="UMR268" s="402"/>
      <c r="UMS268" s="404"/>
      <c r="UMT268" s="49"/>
      <c r="UMU268" s="49"/>
      <c r="UMV268" s="49"/>
      <c r="UMW268" s="99"/>
      <c r="UMX268" s="98"/>
      <c r="UMY268" s="49"/>
      <c r="UMZ268" s="405"/>
      <c r="UNA268" s="405"/>
      <c r="UNB268" s="277"/>
      <c r="UNC268" s="277"/>
      <c r="UND268" s="277"/>
      <c r="UNE268" s="277"/>
      <c r="UNF268" s="277"/>
      <c r="UNG268" s="277"/>
      <c r="UNH268" s="277"/>
      <c r="UNI268" s="277"/>
      <c r="UNJ268" s="402"/>
      <c r="UNK268" s="404"/>
      <c r="UNL268" s="49"/>
      <c r="UNM268" s="49"/>
      <c r="UNN268" s="49"/>
      <c r="UNO268" s="99"/>
      <c r="UNP268" s="98"/>
      <c r="UNQ268" s="49"/>
      <c r="UNR268" s="405"/>
      <c r="UNS268" s="405"/>
      <c r="UNT268" s="277"/>
      <c r="UNU268" s="277"/>
      <c r="UNV268" s="277"/>
      <c r="UNW268" s="277"/>
      <c r="UNX268" s="277"/>
      <c r="UNY268" s="277"/>
      <c r="UNZ268" s="277"/>
      <c r="UOA268" s="277"/>
      <c r="UOB268" s="402"/>
      <c r="UOC268" s="404"/>
      <c r="UOD268" s="49"/>
      <c r="UOE268" s="49"/>
      <c r="UOF268" s="49"/>
      <c r="UOG268" s="99"/>
      <c r="UOH268" s="98"/>
      <c r="UOI268" s="49"/>
      <c r="UOJ268" s="405"/>
      <c r="UOK268" s="405"/>
      <c r="UOL268" s="277"/>
      <c r="UOM268" s="277"/>
      <c r="UON268" s="277"/>
      <c r="UOO268" s="277"/>
      <c r="UOP268" s="277"/>
      <c r="UOQ268" s="277"/>
      <c r="UOR268" s="277"/>
      <c r="UOS268" s="277"/>
      <c r="UOT268" s="402"/>
      <c r="UOU268" s="404"/>
      <c r="UOV268" s="49"/>
      <c r="UOW268" s="49"/>
      <c r="UOX268" s="49"/>
      <c r="UOY268" s="99"/>
      <c r="UOZ268" s="98"/>
      <c r="UPA268" s="49"/>
      <c r="UPB268" s="405"/>
      <c r="UPC268" s="405"/>
      <c r="UPD268" s="277"/>
      <c r="UPE268" s="277"/>
      <c r="UPF268" s="277"/>
      <c r="UPG268" s="277"/>
      <c r="UPH268" s="277"/>
      <c r="UPI268" s="277"/>
      <c r="UPJ268" s="277"/>
      <c r="UPK268" s="277"/>
      <c r="UPL268" s="402"/>
      <c r="UPM268" s="404"/>
      <c r="UPN268" s="49"/>
      <c r="UPO268" s="49"/>
      <c r="UPP268" s="49"/>
      <c r="UPQ268" s="99"/>
      <c r="UPR268" s="98"/>
      <c r="UPS268" s="49"/>
      <c r="UPT268" s="405"/>
      <c r="UPU268" s="405"/>
      <c r="UPV268" s="277"/>
      <c r="UPW268" s="277"/>
      <c r="UPX268" s="277"/>
      <c r="UPY268" s="277"/>
      <c r="UPZ268" s="277"/>
      <c r="UQA268" s="277"/>
      <c r="UQB268" s="277"/>
      <c r="UQC268" s="277"/>
      <c r="UQD268" s="402"/>
      <c r="UQE268" s="404"/>
      <c r="UQF268" s="49"/>
      <c r="UQG268" s="49"/>
      <c r="UQH268" s="49"/>
      <c r="UQI268" s="99"/>
      <c r="UQJ268" s="98"/>
      <c r="UQK268" s="49"/>
      <c r="UQL268" s="405"/>
      <c r="UQM268" s="405"/>
      <c r="UQN268" s="277"/>
      <c r="UQO268" s="277"/>
      <c r="UQP268" s="277"/>
      <c r="UQQ268" s="277"/>
      <c r="UQR268" s="277"/>
      <c r="UQS268" s="277"/>
      <c r="UQT268" s="277"/>
      <c r="UQU268" s="277"/>
      <c r="UQV268" s="402"/>
      <c r="UQW268" s="404"/>
      <c r="UQX268" s="49"/>
      <c r="UQY268" s="49"/>
      <c r="UQZ268" s="49"/>
      <c r="URA268" s="99"/>
      <c r="URB268" s="98"/>
      <c r="URC268" s="49"/>
      <c r="URD268" s="405"/>
      <c r="URE268" s="405"/>
      <c r="URF268" s="277"/>
      <c r="URG268" s="277"/>
      <c r="URH268" s="277"/>
      <c r="URI268" s="277"/>
      <c r="URJ268" s="277"/>
      <c r="URK268" s="277"/>
      <c r="URL268" s="277"/>
      <c r="URM268" s="277"/>
      <c r="URN268" s="402"/>
      <c r="URO268" s="404"/>
      <c r="URP268" s="49"/>
      <c r="URQ268" s="49"/>
      <c r="URR268" s="49"/>
      <c r="URS268" s="99"/>
      <c r="URT268" s="98"/>
      <c r="URU268" s="49"/>
      <c r="URV268" s="405"/>
      <c r="URW268" s="405"/>
      <c r="URX268" s="277"/>
      <c r="URY268" s="277"/>
      <c r="URZ268" s="277"/>
      <c r="USA268" s="277"/>
      <c r="USB268" s="277"/>
      <c r="USC268" s="277"/>
      <c r="USD268" s="277"/>
      <c r="USE268" s="277"/>
      <c r="USF268" s="402"/>
      <c r="USG268" s="404"/>
      <c r="USH268" s="49"/>
      <c r="USI268" s="49"/>
      <c r="USJ268" s="49"/>
      <c r="USK268" s="99"/>
      <c r="USL268" s="98"/>
      <c r="USM268" s="49"/>
      <c r="USN268" s="405"/>
      <c r="USO268" s="405"/>
      <c r="USP268" s="277"/>
      <c r="USQ268" s="277"/>
      <c r="USR268" s="277"/>
      <c r="USS268" s="277"/>
      <c r="UST268" s="277"/>
      <c r="USU268" s="277"/>
      <c r="USV268" s="277"/>
      <c r="USW268" s="277"/>
      <c r="USX268" s="402"/>
      <c r="USY268" s="404"/>
      <c r="USZ268" s="49"/>
      <c r="UTA268" s="49"/>
      <c r="UTB268" s="49"/>
      <c r="UTC268" s="99"/>
      <c r="UTD268" s="98"/>
      <c r="UTE268" s="49"/>
      <c r="UTF268" s="405"/>
      <c r="UTG268" s="405"/>
      <c r="UTH268" s="277"/>
      <c r="UTI268" s="277"/>
      <c r="UTJ268" s="277"/>
      <c r="UTK268" s="277"/>
      <c r="UTL268" s="277"/>
      <c r="UTM268" s="277"/>
      <c r="UTN268" s="277"/>
      <c r="UTO268" s="277"/>
      <c r="UTP268" s="402"/>
      <c r="UTQ268" s="404"/>
      <c r="UTR268" s="49"/>
      <c r="UTS268" s="49"/>
      <c r="UTT268" s="49"/>
      <c r="UTU268" s="99"/>
      <c r="UTV268" s="98"/>
      <c r="UTW268" s="49"/>
      <c r="UTX268" s="405"/>
      <c r="UTY268" s="405"/>
      <c r="UTZ268" s="277"/>
      <c r="UUA268" s="277"/>
      <c r="UUB268" s="277"/>
      <c r="UUC268" s="277"/>
      <c r="UUD268" s="277"/>
      <c r="UUE268" s="277"/>
      <c r="UUF268" s="277"/>
      <c r="UUG268" s="277"/>
      <c r="UUH268" s="402"/>
      <c r="UUI268" s="404"/>
      <c r="UUJ268" s="49"/>
      <c r="UUK268" s="49"/>
      <c r="UUL268" s="49"/>
      <c r="UUM268" s="99"/>
      <c r="UUN268" s="98"/>
      <c r="UUO268" s="49"/>
      <c r="UUP268" s="405"/>
      <c r="UUQ268" s="405"/>
      <c r="UUR268" s="277"/>
      <c r="UUS268" s="277"/>
      <c r="UUT268" s="277"/>
      <c r="UUU268" s="277"/>
      <c r="UUV268" s="277"/>
      <c r="UUW268" s="277"/>
      <c r="UUX268" s="277"/>
      <c r="UUY268" s="277"/>
      <c r="UUZ268" s="402"/>
      <c r="UVA268" s="404"/>
      <c r="UVB268" s="49"/>
      <c r="UVC268" s="49"/>
      <c r="UVD268" s="49"/>
      <c r="UVE268" s="99"/>
      <c r="UVF268" s="98"/>
      <c r="UVG268" s="49"/>
      <c r="UVH268" s="405"/>
      <c r="UVI268" s="405"/>
      <c r="UVJ268" s="277"/>
      <c r="UVK268" s="277"/>
      <c r="UVL268" s="277"/>
      <c r="UVM268" s="277"/>
      <c r="UVN268" s="277"/>
      <c r="UVO268" s="277"/>
      <c r="UVP268" s="277"/>
      <c r="UVQ268" s="277"/>
      <c r="UVR268" s="402"/>
      <c r="UVS268" s="404"/>
      <c r="UVT268" s="49"/>
      <c r="UVU268" s="49"/>
      <c r="UVV268" s="49"/>
      <c r="UVW268" s="99"/>
      <c r="UVX268" s="98"/>
      <c r="UVY268" s="49"/>
      <c r="UVZ268" s="405"/>
      <c r="UWA268" s="405"/>
      <c r="UWB268" s="277"/>
      <c r="UWC268" s="277"/>
      <c r="UWD268" s="277"/>
      <c r="UWE268" s="277"/>
      <c r="UWF268" s="277"/>
      <c r="UWG268" s="277"/>
      <c r="UWH268" s="277"/>
      <c r="UWI268" s="277"/>
      <c r="UWJ268" s="402"/>
      <c r="UWK268" s="404"/>
      <c r="UWL268" s="49"/>
      <c r="UWM268" s="49"/>
      <c r="UWN268" s="49"/>
      <c r="UWO268" s="99"/>
      <c r="UWP268" s="98"/>
      <c r="UWQ268" s="49"/>
      <c r="UWR268" s="405"/>
      <c r="UWS268" s="405"/>
      <c r="UWT268" s="277"/>
      <c r="UWU268" s="277"/>
      <c r="UWV268" s="277"/>
      <c r="UWW268" s="277"/>
      <c r="UWX268" s="277"/>
      <c r="UWY268" s="277"/>
      <c r="UWZ268" s="277"/>
      <c r="UXA268" s="277"/>
      <c r="UXB268" s="402"/>
      <c r="UXC268" s="404"/>
      <c r="UXD268" s="49"/>
      <c r="UXE268" s="49"/>
      <c r="UXF268" s="49"/>
      <c r="UXG268" s="99"/>
      <c r="UXH268" s="98"/>
      <c r="UXI268" s="49"/>
      <c r="UXJ268" s="405"/>
      <c r="UXK268" s="405"/>
      <c r="UXL268" s="277"/>
      <c r="UXM268" s="277"/>
      <c r="UXN268" s="277"/>
      <c r="UXO268" s="277"/>
      <c r="UXP268" s="277"/>
      <c r="UXQ268" s="277"/>
      <c r="UXR268" s="277"/>
      <c r="UXS268" s="277"/>
      <c r="UXT268" s="402"/>
      <c r="UXU268" s="404"/>
      <c r="UXV268" s="49"/>
      <c r="UXW268" s="49"/>
      <c r="UXX268" s="49"/>
      <c r="UXY268" s="99"/>
      <c r="UXZ268" s="98"/>
      <c r="UYA268" s="49"/>
      <c r="UYB268" s="405"/>
      <c r="UYC268" s="405"/>
      <c r="UYD268" s="277"/>
      <c r="UYE268" s="277"/>
      <c r="UYF268" s="277"/>
      <c r="UYG268" s="277"/>
      <c r="UYH268" s="277"/>
      <c r="UYI268" s="277"/>
      <c r="UYJ268" s="277"/>
      <c r="UYK268" s="277"/>
      <c r="UYL268" s="402"/>
      <c r="UYM268" s="404"/>
      <c r="UYN268" s="49"/>
      <c r="UYO268" s="49"/>
      <c r="UYP268" s="49"/>
      <c r="UYQ268" s="99"/>
      <c r="UYR268" s="98"/>
      <c r="UYS268" s="49"/>
      <c r="UYT268" s="405"/>
      <c r="UYU268" s="405"/>
      <c r="UYV268" s="277"/>
      <c r="UYW268" s="277"/>
      <c r="UYX268" s="277"/>
      <c r="UYY268" s="277"/>
      <c r="UYZ268" s="277"/>
      <c r="UZA268" s="277"/>
      <c r="UZB268" s="277"/>
      <c r="UZC268" s="277"/>
      <c r="UZD268" s="402"/>
      <c r="UZE268" s="404"/>
      <c r="UZF268" s="49"/>
      <c r="UZG268" s="49"/>
      <c r="UZH268" s="49"/>
      <c r="UZI268" s="99"/>
      <c r="UZJ268" s="98"/>
      <c r="UZK268" s="49"/>
      <c r="UZL268" s="405"/>
      <c r="UZM268" s="405"/>
      <c r="UZN268" s="277"/>
      <c r="UZO268" s="277"/>
      <c r="UZP268" s="277"/>
      <c r="UZQ268" s="277"/>
      <c r="UZR268" s="277"/>
      <c r="UZS268" s="277"/>
      <c r="UZT268" s="277"/>
      <c r="UZU268" s="277"/>
      <c r="UZV268" s="402"/>
      <c r="UZW268" s="404"/>
      <c r="UZX268" s="49"/>
      <c r="UZY268" s="49"/>
      <c r="UZZ268" s="49"/>
      <c r="VAA268" s="99"/>
      <c r="VAB268" s="98"/>
      <c r="VAC268" s="49"/>
      <c r="VAD268" s="405"/>
      <c r="VAE268" s="405"/>
      <c r="VAF268" s="277"/>
      <c r="VAG268" s="277"/>
      <c r="VAH268" s="277"/>
      <c r="VAI268" s="277"/>
      <c r="VAJ268" s="277"/>
      <c r="VAK268" s="277"/>
      <c r="VAL268" s="277"/>
      <c r="VAM268" s="277"/>
      <c r="VAN268" s="402"/>
      <c r="VAO268" s="404"/>
      <c r="VAP268" s="49"/>
      <c r="VAQ268" s="49"/>
      <c r="VAR268" s="49"/>
      <c r="VAS268" s="99"/>
      <c r="VAT268" s="98"/>
      <c r="VAU268" s="49"/>
      <c r="VAV268" s="405"/>
      <c r="VAW268" s="405"/>
      <c r="VAX268" s="277"/>
      <c r="VAY268" s="277"/>
      <c r="VAZ268" s="277"/>
      <c r="VBA268" s="277"/>
      <c r="VBB268" s="277"/>
      <c r="VBC268" s="277"/>
      <c r="VBD268" s="277"/>
      <c r="VBE268" s="277"/>
      <c r="VBF268" s="402"/>
      <c r="VBG268" s="404"/>
      <c r="VBH268" s="49"/>
      <c r="VBI268" s="49"/>
      <c r="VBJ268" s="49"/>
      <c r="VBK268" s="99"/>
      <c r="VBL268" s="98"/>
      <c r="VBM268" s="49"/>
      <c r="VBN268" s="405"/>
      <c r="VBO268" s="405"/>
      <c r="VBP268" s="277"/>
      <c r="VBQ268" s="277"/>
      <c r="VBR268" s="277"/>
      <c r="VBS268" s="277"/>
      <c r="VBT268" s="277"/>
      <c r="VBU268" s="277"/>
      <c r="VBV268" s="277"/>
      <c r="VBW268" s="277"/>
      <c r="VBX268" s="402"/>
      <c r="VBY268" s="404"/>
      <c r="VBZ268" s="49"/>
      <c r="VCA268" s="49"/>
      <c r="VCB268" s="49"/>
      <c r="VCC268" s="99"/>
      <c r="VCD268" s="98"/>
      <c r="VCE268" s="49"/>
      <c r="VCF268" s="405"/>
      <c r="VCG268" s="405"/>
      <c r="VCH268" s="277"/>
      <c r="VCI268" s="277"/>
      <c r="VCJ268" s="277"/>
      <c r="VCK268" s="277"/>
      <c r="VCL268" s="277"/>
      <c r="VCM268" s="277"/>
      <c r="VCN268" s="277"/>
      <c r="VCO268" s="277"/>
      <c r="VCP268" s="402"/>
      <c r="VCQ268" s="404"/>
      <c r="VCR268" s="49"/>
      <c r="VCS268" s="49"/>
      <c r="VCT268" s="49"/>
      <c r="VCU268" s="99"/>
      <c r="VCV268" s="98"/>
      <c r="VCW268" s="49"/>
      <c r="VCX268" s="405"/>
      <c r="VCY268" s="405"/>
      <c r="VCZ268" s="277"/>
      <c r="VDA268" s="277"/>
      <c r="VDB268" s="277"/>
      <c r="VDC268" s="277"/>
      <c r="VDD268" s="277"/>
      <c r="VDE268" s="277"/>
      <c r="VDF268" s="277"/>
      <c r="VDG268" s="277"/>
      <c r="VDH268" s="402"/>
      <c r="VDI268" s="404"/>
      <c r="VDJ268" s="49"/>
      <c r="VDK268" s="49"/>
      <c r="VDL268" s="49"/>
      <c r="VDM268" s="99"/>
      <c r="VDN268" s="98"/>
      <c r="VDO268" s="49"/>
      <c r="VDP268" s="405"/>
      <c r="VDQ268" s="405"/>
      <c r="VDR268" s="277"/>
      <c r="VDS268" s="277"/>
      <c r="VDT268" s="277"/>
      <c r="VDU268" s="277"/>
      <c r="VDV268" s="277"/>
      <c r="VDW268" s="277"/>
      <c r="VDX268" s="277"/>
      <c r="VDY268" s="277"/>
      <c r="VDZ268" s="402"/>
      <c r="VEA268" s="404"/>
      <c r="VEB268" s="49"/>
      <c r="VEC268" s="49"/>
      <c r="VED268" s="49"/>
      <c r="VEE268" s="99"/>
      <c r="VEF268" s="98"/>
      <c r="VEG268" s="49"/>
      <c r="VEH268" s="405"/>
      <c r="VEI268" s="405"/>
      <c r="VEJ268" s="277"/>
      <c r="VEK268" s="277"/>
      <c r="VEL268" s="277"/>
      <c r="VEM268" s="277"/>
      <c r="VEN268" s="277"/>
      <c r="VEO268" s="277"/>
      <c r="VEP268" s="277"/>
      <c r="VEQ268" s="277"/>
      <c r="VER268" s="402"/>
      <c r="VES268" s="404"/>
      <c r="VET268" s="49"/>
      <c r="VEU268" s="49"/>
      <c r="VEV268" s="49"/>
      <c r="VEW268" s="99"/>
      <c r="VEX268" s="98"/>
      <c r="VEY268" s="49"/>
      <c r="VEZ268" s="405"/>
      <c r="VFA268" s="405"/>
      <c r="VFB268" s="277"/>
      <c r="VFC268" s="277"/>
      <c r="VFD268" s="277"/>
      <c r="VFE268" s="277"/>
      <c r="VFF268" s="277"/>
      <c r="VFG268" s="277"/>
      <c r="VFH268" s="277"/>
      <c r="VFI268" s="277"/>
      <c r="VFJ268" s="402"/>
      <c r="VFK268" s="404"/>
      <c r="VFL268" s="49"/>
      <c r="VFM268" s="49"/>
      <c r="VFN268" s="49"/>
      <c r="VFO268" s="99"/>
      <c r="VFP268" s="98"/>
      <c r="VFQ268" s="49"/>
      <c r="VFR268" s="405"/>
      <c r="VFS268" s="405"/>
      <c r="VFT268" s="277"/>
      <c r="VFU268" s="277"/>
      <c r="VFV268" s="277"/>
      <c r="VFW268" s="277"/>
      <c r="VFX268" s="277"/>
      <c r="VFY268" s="277"/>
      <c r="VFZ268" s="277"/>
      <c r="VGA268" s="277"/>
      <c r="VGB268" s="402"/>
      <c r="VGC268" s="404"/>
      <c r="VGD268" s="49"/>
      <c r="VGE268" s="49"/>
      <c r="VGF268" s="49"/>
      <c r="VGG268" s="99"/>
      <c r="VGH268" s="98"/>
      <c r="VGI268" s="49"/>
      <c r="VGJ268" s="405"/>
      <c r="VGK268" s="405"/>
      <c r="VGL268" s="277"/>
      <c r="VGM268" s="277"/>
      <c r="VGN268" s="277"/>
      <c r="VGO268" s="277"/>
      <c r="VGP268" s="277"/>
      <c r="VGQ268" s="277"/>
      <c r="VGR268" s="277"/>
      <c r="VGS268" s="277"/>
      <c r="VGT268" s="402"/>
      <c r="VGU268" s="404"/>
      <c r="VGV268" s="49"/>
      <c r="VGW268" s="49"/>
      <c r="VGX268" s="49"/>
      <c r="VGY268" s="99"/>
      <c r="VGZ268" s="98"/>
      <c r="VHA268" s="49"/>
      <c r="VHB268" s="405"/>
      <c r="VHC268" s="405"/>
      <c r="VHD268" s="277"/>
      <c r="VHE268" s="277"/>
      <c r="VHF268" s="277"/>
      <c r="VHG268" s="277"/>
      <c r="VHH268" s="277"/>
      <c r="VHI268" s="277"/>
      <c r="VHJ268" s="277"/>
      <c r="VHK268" s="277"/>
      <c r="VHL268" s="402"/>
      <c r="VHM268" s="404"/>
      <c r="VHN268" s="49"/>
      <c r="VHO268" s="49"/>
      <c r="VHP268" s="49"/>
      <c r="VHQ268" s="99"/>
      <c r="VHR268" s="98"/>
      <c r="VHS268" s="49"/>
      <c r="VHT268" s="405"/>
      <c r="VHU268" s="405"/>
      <c r="VHV268" s="277"/>
      <c r="VHW268" s="277"/>
      <c r="VHX268" s="277"/>
      <c r="VHY268" s="277"/>
      <c r="VHZ268" s="277"/>
      <c r="VIA268" s="277"/>
      <c r="VIB268" s="277"/>
      <c r="VIC268" s="277"/>
      <c r="VID268" s="402"/>
      <c r="VIE268" s="404"/>
      <c r="VIF268" s="49"/>
      <c r="VIG268" s="49"/>
      <c r="VIH268" s="49"/>
      <c r="VII268" s="99"/>
      <c r="VIJ268" s="98"/>
      <c r="VIK268" s="49"/>
      <c r="VIL268" s="405"/>
      <c r="VIM268" s="405"/>
      <c r="VIN268" s="277"/>
      <c r="VIO268" s="277"/>
      <c r="VIP268" s="277"/>
      <c r="VIQ268" s="277"/>
      <c r="VIR268" s="277"/>
      <c r="VIS268" s="277"/>
      <c r="VIT268" s="277"/>
      <c r="VIU268" s="277"/>
      <c r="VIV268" s="402"/>
      <c r="VIW268" s="404"/>
      <c r="VIX268" s="49"/>
      <c r="VIY268" s="49"/>
      <c r="VIZ268" s="49"/>
      <c r="VJA268" s="99"/>
      <c r="VJB268" s="98"/>
      <c r="VJC268" s="49"/>
      <c r="VJD268" s="405"/>
      <c r="VJE268" s="405"/>
      <c r="VJF268" s="277"/>
      <c r="VJG268" s="277"/>
      <c r="VJH268" s="277"/>
      <c r="VJI268" s="277"/>
      <c r="VJJ268" s="277"/>
      <c r="VJK268" s="277"/>
      <c r="VJL268" s="277"/>
      <c r="VJM268" s="277"/>
      <c r="VJN268" s="402"/>
      <c r="VJO268" s="404"/>
      <c r="VJP268" s="49"/>
      <c r="VJQ268" s="49"/>
      <c r="VJR268" s="49"/>
      <c r="VJS268" s="99"/>
      <c r="VJT268" s="98"/>
      <c r="VJU268" s="49"/>
      <c r="VJV268" s="405"/>
      <c r="VJW268" s="405"/>
      <c r="VJX268" s="277"/>
      <c r="VJY268" s="277"/>
      <c r="VJZ268" s="277"/>
      <c r="VKA268" s="277"/>
      <c r="VKB268" s="277"/>
      <c r="VKC268" s="277"/>
      <c r="VKD268" s="277"/>
      <c r="VKE268" s="277"/>
      <c r="VKF268" s="402"/>
      <c r="VKG268" s="404"/>
      <c r="VKH268" s="49"/>
      <c r="VKI268" s="49"/>
      <c r="VKJ268" s="49"/>
      <c r="VKK268" s="99"/>
      <c r="VKL268" s="98"/>
      <c r="VKM268" s="49"/>
      <c r="VKN268" s="405"/>
      <c r="VKO268" s="405"/>
      <c r="VKP268" s="277"/>
      <c r="VKQ268" s="277"/>
      <c r="VKR268" s="277"/>
      <c r="VKS268" s="277"/>
      <c r="VKT268" s="277"/>
      <c r="VKU268" s="277"/>
      <c r="VKV268" s="277"/>
      <c r="VKW268" s="277"/>
      <c r="VKX268" s="402"/>
      <c r="VKY268" s="404"/>
      <c r="VKZ268" s="49"/>
      <c r="VLA268" s="49"/>
      <c r="VLB268" s="49"/>
      <c r="VLC268" s="99"/>
      <c r="VLD268" s="98"/>
      <c r="VLE268" s="49"/>
      <c r="VLF268" s="405"/>
      <c r="VLG268" s="405"/>
      <c r="VLH268" s="277"/>
      <c r="VLI268" s="277"/>
      <c r="VLJ268" s="277"/>
      <c r="VLK268" s="277"/>
      <c r="VLL268" s="277"/>
      <c r="VLM268" s="277"/>
      <c r="VLN268" s="277"/>
      <c r="VLO268" s="277"/>
      <c r="VLP268" s="402"/>
      <c r="VLQ268" s="404"/>
      <c r="VLR268" s="49"/>
      <c r="VLS268" s="49"/>
      <c r="VLT268" s="49"/>
      <c r="VLU268" s="99"/>
      <c r="VLV268" s="98"/>
      <c r="VLW268" s="49"/>
      <c r="VLX268" s="405"/>
      <c r="VLY268" s="405"/>
      <c r="VLZ268" s="277"/>
      <c r="VMA268" s="277"/>
      <c r="VMB268" s="277"/>
      <c r="VMC268" s="277"/>
      <c r="VMD268" s="277"/>
      <c r="VME268" s="277"/>
      <c r="VMF268" s="277"/>
      <c r="VMG268" s="277"/>
      <c r="VMH268" s="402"/>
      <c r="VMI268" s="404"/>
      <c r="VMJ268" s="49"/>
      <c r="VMK268" s="49"/>
      <c r="VML268" s="49"/>
      <c r="VMM268" s="99"/>
      <c r="VMN268" s="98"/>
      <c r="VMO268" s="49"/>
      <c r="VMP268" s="405"/>
      <c r="VMQ268" s="405"/>
      <c r="VMR268" s="277"/>
      <c r="VMS268" s="277"/>
      <c r="VMT268" s="277"/>
      <c r="VMU268" s="277"/>
      <c r="VMV268" s="277"/>
      <c r="VMW268" s="277"/>
      <c r="VMX268" s="277"/>
      <c r="VMY268" s="277"/>
      <c r="VMZ268" s="402"/>
      <c r="VNA268" s="404"/>
      <c r="VNB268" s="49"/>
      <c r="VNC268" s="49"/>
      <c r="VND268" s="49"/>
      <c r="VNE268" s="99"/>
      <c r="VNF268" s="98"/>
      <c r="VNG268" s="49"/>
      <c r="VNH268" s="405"/>
      <c r="VNI268" s="405"/>
      <c r="VNJ268" s="277"/>
      <c r="VNK268" s="277"/>
      <c r="VNL268" s="277"/>
      <c r="VNM268" s="277"/>
      <c r="VNN268" s="277"/>
      <c r="VNO268" s="277"/>
      <c r="VNP268" s="277"/>
      <c r="VNQ268" s="277"/>
      <c r="VNR268" s="402"/>
      <c r="VNS268" s="404"/>
      <c r="VNT268" s="49"/>
      <c r="VNU268" s="49"/>
      <c r="VNV268" s="49"/>
      <c r="VNW268" s="99"/>
      <c r="VNX268" s="98"/>
      <c r="VNY268" s="49"/>
      <c r="VNZ268" s="405"/>
      <c r="VOA268" s="405"/>
      <c r="VOB268" s="277"/>
      <c r="VOC268" s="277"/>
      <c r="VOD268" s="277"/>
      <c r="VOE268" s="277"/>
      <c r="VOF268" s="277"/>
      <c r="VOG268" s="277"/>
      <c r="VOH268" s="277"/>
      <c r="VOI268" s="277"/>
      <c r="VOJ268" s="402"/>
      <c r="VOK268" s="404"/>
      <c r="VOL268" s="49"/>
      <c r="VOM268" s="49"/>
      <c r="VON268" s="49"/>
      <c r="VOO268" s="99"/>
      <c r="VOP268" s="98"/>
      <c r="VOQ268" s="49"/>
      <c r="VOR268" s="405"/>
      <c r="VOS268" s="405"/>
      <c r="VOT268" s="277"/>
      <c r="VOU268" s="277"/>
      <c r="VOV268" s="277"/>
      <c r="VOW268" s="277"/>
      <c r="VOX268" s="277"/>
      <c r="VOY268" s="277"/>
      <c r="VOZ268" s="277"/>
      <c r="VPA268" s="277"/>
      <c r="VPB268" s="402"/>
      <c r="VPC268" s="404"/>
      <c r="VPD268" s="49"/>
      <c r="VPE268" s="49"/>
      <c r="VPF268" s="49"/>
      <c r="VPG268" s="99"/>
      <c r="VPH268" s="98"/>
      <c r="VPI268" s="49"/>
      <c r="VPJ268" s="405"/>
      <c r="VPK268" s="405"/>
      <c r="VPL268" s="277"/>
      <c r="VPM268" s="277"/>
      <c r="VPN268" s="277"/>
      <c r="VPO268" s="277"/>
      <c r="VPP268" s="277"/>
      <c r="VPQ268" s="277"/>
      <c r="VPR268" s="277"/>
      <c r="VPS268" s="277"/>
      <c r="VPT268" s="402"/>
      <c r="VPU268" s="404"/>
      <c r="VPV268" s="49"/>
      <c r="VPW268" s="49"/>
      <c r="VPX268" s="49"/>
      <c r="VPY268" s="99"/>
      <c r="VPZ268" s="98"/>
      <c r="VQA268" s="49"/>
      <c r="VQB268" s="405"/>
      <c r="VQC268" s="405"/>
      <c r="VQD268" s="277"/>
      <c r="VQE268" s="277"/>
      <c r="VQF268" s="277"/>
      <c r="VQG268" s="277"/>
      <c r="VQH268" s="277"/>
      <c r="VQI268" s="277"/>
      <c r="VQJ268" s="277"/>
      <c r="VQK268" s="277"/>
      <c r="VQL268" s="402"/>
      <c r="VQM268" s="404"/>
      <c r="VQN268" s="49"/>
      <c r="VQO268" s="49"/>
      <c r="VQP268" s="49"/>
      <c r="VQQ268" s="99"/>
      <c r="VQR268" s="98"/>
      <c r="VQS268" s="49"/>
      <c r="VQT268" s="405"/>
      <c r="VQU268" s="405"/>
      <c r="VQV268" s="277"/>
      <c r="VQW268" s="277"/>
      <c r="VQX268" s="277"/>
      <c r="VQY268" s="277"/>
      <c r="VQZ268" s="277"/>
      <c r="VRA268" s="277"/>
      <c r="VRB268" s="277"/>
      <c r="VRC268" s="277"/>
      <c r="VRD268" s="402"/>
      <c r="VRE268" s="404"/>
      <c r="VRF268" s="49"/>
      <c r="VRG268" s="49"/>
      <c r="VRH268" s="49"/>
      <c r="VRI268" s="99"/>
      <c r="VRJ268" s="98"/>
      <c r="VRK268" s="49"/>
      <c r="VRL268" s="405"/>
      <c r="VRM268" s="405"/>
      <c r="VRN268" s="277"/>
      <c r="VRO268" s="277"/>
      <c r="VRP268" s="277"/>
      <c r="VRQ268" s="277"/>
      <c r="VRR268" s="277"/>
      <c r="VRS268" s="277"/>
      <c r="VRT268" s="277"/>
      <c r="VRU268" s="277"/>
      <c r="VRV268" s="402"/>
      <c r="VRW268" s="404"/>
      <c r="VRX268" s="49"/>
      <c r="VRY268" s="49"/>
      <c r="VRZ268" s="49"/>
      <c r="VSA268" s="99"/>
      <c r="VSB268" s="98"/>
      <c r="VSC268" s="49"/>
      <c r="VSD268" s="405"/>
      <c r="VSE268" s="405"/>
      <c r="VSF268" s="277"/>
      <c r="VSG268" s="277"/>
      <c r="VSH268" s="277"/>
      <c r="VSI268" s="277"/>
      <c r="VSJ268" s="277"/>
      <c r="VSK268" s="277"/>
      <c r="VSL268" s="277"/>
      <c r="VSM268" s="277"/>
      <c r="VSN268" s="402"/>
      <c r="VSO268" s="404"/>
      <c r="VSP268" s="49"/>
      <c r="VSQ268" s="49"/>
      <c r="VSR268" s="49"/>
      <c r="VSS268" s="99"/>
      <c r="VST268" s="98"/>
      <c r="VSU268" s="49"/>
      <c r="VSV268" s="405"/>
      <c r="VSW268" s="405"/>
      <c r="VSX268" s="277"/>
      <c r="VSY268" s="277"/>
      <c r="VSZ268" s="277"/>
      <c r="VTA268" s="277"/>
      <c r="VTB268" s="277"/>
      <c r="VTC268" s="277"/>
      <c r="VTD268" s="277"/>
      <c r="VTE268" s="277"/>
      <c r="VTF268" s="402"/>
      <c r="VTG268" s="404"/>
      <c r="VTH268" s="49"/>
      <c r="VTI268" s="49"/>
      <c r="VTJ268" s="49"/>
      <c r="VTK268" s="99"/>
      <c r="VTL268" s="98"/>
      <c r="VTM268" s="49"/>
      <c r="VTN268" s="405"/>
      <c r="VTO268" s="405"/>
      <c r="VTP268" s="277"/>
      <c r="VTQ268" s="277"/>
      <c r="VTR268" s="277"/>
      <c r="VTS268" s="277"/>
      <c r="VTT268" s="277"/>
      <c r="VTU268" s="277"/>
      <c r="VTV268" s="277"/>
      <c r="VTW268" s="277"/>
      <c r="VTX268" s="402"/>
      <c r="VTY268" s="404"/>
      <c r="VTZ268" s="49"/>
      <c r="VUA268" s="49"/>
      <c r="VUB268" s="49"/>
      <c r="VUC268" s="99"/>
      <c r="VUD268" s="98"/>
      <c r="VUE268" s="49"/>
      <c r="VUF268" s="405"/>
      <c r="VUG268" s="405"/>
      <c r="VUH268" s="277"/>
      <c r="VUI268" s="277"/>
      <c r="VUJ268" s="277"/>
      <c r="VUK268" s="277"/>
      <c r="VUL268" s="277"/>
      <c r="VUM268" s="277"/>
      <c r="VUN268" s="277"/>
      <c r="VUO268" s="277"/>
      <c r="VUP268" s="402"/>
      <c r="VUQ268" s="404"/>
      <c r="VUR268" s="49"/>
      <c r="VUS268" s="49"/>
      <c r="VUT268" s="49"/>
      <c r="VUU268" s="99"/>
      <c r="VUV268" s="98"/>
      <c r="VUW268" s="49"/>
      <c r="VUX268" s="405"/>
      <c r="VUY268" s="405"/>
      <c r="VUZ268" s="277"/>
      <c r="VVA268" s="277"/>
      <c r="VVB268" s="277"/>
      <c r="VVC268" s="277"/>
      <c r="VVD268" s="277"/>
      <c r="VVE268" s="277"/>
      <c r="VVF268" s="277"/>
      <c r="VVG268" s="277"/>
      <c r="VVH268" s="402"/>
      <c r="VVI268" s="404"/>
      <c r="VVJ268" s="49"/>
      <c r="VVK268" s="49"/>
      <c r="VVL268" s="49"/>
      <c r="VVM268" s="99"/>
      <c r="VVN268" s="98"/>
      <c r="VVO268" s="49"/>
      <c r="VVP268" s="405"/>
      <c r="VVQ268" s="405"/>
      <c r="VVR268" s="277"/>
      <c r="VVS268" s="277"/>
      <c r="VVT268" s="277"/>
      <c r="VVU268" s="277"/>
      <c r="VVV268" s="277"/>
      <c r="VVW268" s="277"/>
      <c r="VVX268" s="277"/>
      <c r="VVY268" s="277"/>
      <c r="VVZ268" s="402"/>
      <c r="VWA268" s="404"/>
      <c r="VWB268" s="49"/>
      <c r="VWC268" s="49"/>
      <c r="VWD268" s="49"/>
      <c r="VWE268" s="99"/>
      <c r="VWF268" s="98"/>
      <c r="VWG268" s="49"/>
      <c r="VWH268" s="405"/>
      <c r="VWI268" s="405"/>
      <c r="VWJ268" s="277"/>
      <c r="VWK268" s="277"/>
      <c r="VWL268" s="277"/>
      <c r="VWM268" s="277"/>
      <c r="VWN268" s="277"/>
      <c r="VWO268" s="277"/>
      <c r="VWP268" s="277"/>
      <c r="VWQ268" s="277"/>
      <c r="VWR268" s="402"/>
      <c r="VWS268" s="404"/>
      <c r="VWT268" s="49"/>
      <c r="VWU268" s="49"/>
      <c r="VWV268" s="49"/>
      <c r="VWW268" s="99"/>
      <c r="VWX268" s="98"/>
      <c r="VWY268" s="49"/>
      <c r="VWZ268" s="405"/>
      <c r="VXA268" s="405"/>
      <c r="VXB268" s="277"/>
      <c r="VXC268" s="277"/>
      <c r="VXD268" s="277"/>
      <c r="VXE268" s="277"/>
      <c r="VXF268" s="277"/>
      <c r="VXG268" s="277"/>
      <c r="VXH268" s="277"/>
      <c r="VXI268" s="277"/>
      <c r="VXJ268" s="402"/>
      <c r="VXK268" s="404"/>
      <c r="VXL268" s="49"/>
      <c r="VXM268" s="49"/>
      <c r="VXN268" s="49"/>
      <c r="VXO268" s="99"/>
      <c r="VXP268" s="98"/>
      <c r="VXQ268" s="49"/>
      <c r="VXR268" s="405"/>
      <c r="VXS268" s="405"/>
      <c r="VXT268" s="277"/>
      <c r="VXU268" s="277"/>
      <c r="VXV268" s="277"/>
      <c r="VXW268" s="277"/>
      <c r="VXX268" s="277"/>
      <c r="VXY268" s="277"/>
      <c r="VXZ268" s="277"/>
      <c r="VYA268" s="277"/>
      <c r="VYB268" s="402"/>
      <c r="VYC268" s="404"/>
      <c r="VYD268" s="49"/>
      <c r="VYE268" s="49"/>
      <c r="VYF268" s="49"/>
      <c r="VYG268" s="99"/>
      <c r="VYH268" s="98"/>
      <c r="VYI268" s="49"/>
      <c r="VYJ268" s="405"/>
      <c r="VYK268" s="405"/>
      <c r="VYL268" s="277"/>
      <c r="VYM268" s="277"/>
      <c r="VYN268" s="277"/>
      <c r="VYO268" s="277"/>
      <c r="VYP268" s="277"/>
      <c r="VYQ268" s="277"/>
      <c r="VYR268" s="277"/>
      <c r="VYS268" s="277"/>
      <c r="VYT268" s="402"/>
      <c r="VYU268" s="404"/>
      <c r="VYV268" s="49"/>
      <c r="VYW268" s="49"/>
      <c r="VYX268" s="49"/>
      <c r="VYY268" s="99"/>
      <c r="VYZ268" s="98"/>
      <c r="VZA268" s="49"/>
      <c r="VZB268" s="405"/>
      <c r="VZC268" s="405"/>
      <c r="VZD268" s="277"/>
      <c r="VZE268" s="277"/>
      <c r="VZF268" s="277"/>
      <c r="VZG268" s="277"/>
      <c r="VZH268" s="277"/>
      <c r="VZI268" s="277"/>
      <c r="VZJ268" s="277"/>
      <c r="VZK268" s="277"/>
      <c r="VZL268" s="402"/>
      <c r="VZM268" s="404"/>
      <c r="VZN268" s="49"/>
      <c r="VZO268" s="49"/>
      <c r="VZP268" s="49"/>
      <c r="VZQ268" s="99"/>
      <c r="VZR268" s="98"/>
      <c r="VZS268" s="49"/>
      <c r="VZT268" s="405"/>
      <c r="VZU268" s="405"/>
      <c r="VZV268" s="277"/>
      <c r="VZW268" s="277"/>
      <c r="VZX268" s="277"/>
      <c r="VZY268" s="277"/>
      <c r="VZZ268" s="277"/>
      <c r="WAA268" s="277"/>
      <c r="WAB268" s="277"/>
      <c r="WAC268" s="277"/>
      <c r="WAD268" s="402"/>
      <c r="WAE268" s="404"/>
      <c r="WAF268" s="49"/>
      <c r="WAG268" s="49"/>
      <c r="WAH268" s="49"/>
      <c r="WAI268" s="99"/>
      <c r="WAJ268" s="98"/>
      <c r="WAK268" s="49"/>
      <c r="WAL268" s="405"/>
      <c r="WAM268" s="405"/>
      <c r="WAN268" s="277"/>
      <c r="WAO268" s="277"/>
      <c r="WAP268" s="277"/>
      <c r="WAQ268" s="277"/>
      <c r="WAR268" s="277"/>
      <c r="WAS268" s="277"/>
      <c r="WAT268" s="277"/>
      <c r="WAU268" s="277"/>
      <c r="WAV268" s="402"/>
      <c r="WAW268" s="404"/>
      <c r="WAX268" s="49"/>
      <c r="WAY268" s="49"/>
      <c r="WAZ268" s="49"/>
      <c r="WBA268" s="99"/>
      <c r="WBB268" s="98"/>
      <c r="WBC268" s="49"/>
      <c r="WBD268" s="405"/>
      <c r="WBE268" s="405"/>
      <c r="WBF268" s="277"/>
      <c r="WBG268" s="277"/>
      <c r="WBH268" s="277"/>
      <c r="WBI268" s="277"/>
      <c r="WBJ268" s="277"/>
      <c r="WBK268" s="277"/>
      <c r="WBL268" s="277"/>
      <c r="WBM268" s="277"/>
      <c r="WBN268" s="402"/>
      <c r="WBO268" s="404"/>
      <c r="WBP268" s="49"/>
      <c r="WBQ268" s="49"/>
      <c r="WBR268" s="49"/>
      <c r="WBS268" s="99"/>
      <c r="WBT268" s="98"/>
      <c r="WBU268" s="49"/>
      <c r="WBV268" s="405"/>
      <c r="WBW268" s="405"/>
      <c r="WBX268" s="277"/>
      <c r="WBY268" s="277"/>
      <c r="WBZ268" s="277"/>
      <c r="WCA268" s="277"/>
      <c r="WCB268" s="277"/>
      <c r="WCC268" s="277"/>
      <c r="WCD268" s="277"/>
      <c r="WCE268" s="277"/>
      <c r="WCF268" s="402"/>
      <c r="WCG268" s="404"/>
      <c r="WCH268" s="49"/>
      <c r="WCI268" s="49"/>
      <c r="WCJ268" s="49"/>
      <c r="WCK268" s="99"/>
      <c r="WCL268" s="98"/>
      <c r="WCM268" s="49"/>
      <c r="WCN268" s="405"/>
      <c r="WCO268" s="405"/>
      <c r="WCP268" s="277"/>
      <c r="WCQ268" s="277"/>
      <c r="WCR268" s="277"/>
      <c r="WCS268" s="277"/>
      <c r="WCT268" s="277"/>
      <c r="WCU268" s="277"/>
      <c r="WCV268" s="277"/>
      <c r="WCW268" s="277"/>
      <c r="WCX268" s="402"/>
      <c r="WCY268" s="404"/>
      <c r="WCZ268" s="49"/>
      <c r="WDA268" s="49"/>
      <c r="WDB268" s="49"/>
      <c r="WDC268" s="99"/>
      <c r="WDD268" s="98"/>
      <c r="WDE268" s="49"/>
      <c r="WDF268" s="405"/>
      <c r="WDG268" s="405"/>
      <c r="WDH268" s="277"/>
      <c r="WDI268" s="277"/>
      <c r="WDJ268" s="277"/>
      <c r="WDK268" s="277"/>
      <c r="WDL268" s="277"/>
      <c r="WDM268" s="277"/>
      <c r="WDN268" s="277"/>
      <c r="WDO268" s="277"/>
      <c r="WDP268" s="402"/>
      <c r="WDQ268" s="404"/>
      <c r="WDR268" s="49"/>
      <c r="WDS268" s="49"/>
      <c r="WDT268" s="49"/>
      <c r="WDU268" s="99"/>
      <c r="WDV268" s="98"/>
      <c r="WDW268" s="49"/>
      <c r="WDX268" s="405"/>
      <c r="WDY268" s="405"/>
      <c r="WDZ268" s="277"/>
      <c r="WEA268" s="277"/>
      <c r="WEB268" s="277"/>
      <c r="WEC268" s="277"/>
      <c r="WED268" s="277"/>
      <c r="WEE268" s="277"/>
      <c r="WEF268" s="277"/>
      <c r="WEG268" s="277"/>
      <c r="WEH268" s="402"/>
      <c r="WEI268" s="404"/>
      <c r="WEJ268" s="49"/>
      <c r="WEK268" s="49"/>
      <c r="WEL268" s="49"/>
      <c r="WEM268" s="99"/>
      <c r="WEN268" s="98"/>
      <c r="WEO268" s="49"/>
      <c r="WEP268" s="405"/>
      <c r="WEQ268" s="405"/>
      <c r="WER268" s="277"/>
      <c r="WES268" s="277"/>
      <c r="WET268" s="277"/>
      <c r="WEU268" s="277"/>
      <c r="WEV268" s="277"/>
      <c r="WEW268" s="277"/>
      <c r="WEX268" s="277"/>
      <c r="WEY268" s="277"/>
      <c r="WEZ268" s="402"/>
      <c r="WFA268" s="404"/>
      <c r="WFB268" s="49"/>
      <c r="WFC268" s="49"/>
      <c r="WFD268" s="49"/>
      <c r="WFE268" s="99"/>
      <c r="WFF268" s="98"/>
      <c r="WFG268" s="49"/>
      <c r="WFH268" s="405"/>
      <c r="WFI268" s="405"/>
      <c r="WFJ268" s="277"/>
      <c r="WFK268" s="277"/>
      <c r="WFL268" s="277"/>
      <c r="WFM268" s="277"/>
      <c r="WFN268" s="277"/>
      <c r="WFO268" s="277"/>
      <c r="WFP268" s="277"/>
      <c r="WFQ268" s="277"/>
      <c r="WFR268" s="402"/>
      <c r="WFS268" s="404"/>
      <c r="WFT268" s="49"/>
      <c r="WFU268" s="49"/>
      <c r="WFV268" s="49"/>
      <c r="WFW268" s="99"/>
      <c r="WFX268" s="98"/>
      <c r="WFY268" s="49"/>
      <c r="WFZ268" s="405"/>
      <c r="WGA268" s="405"/>
      <c r="WGB268" s="277"/>
      <c r="WGC268" s="277"/>
      <c r="WGD268" s="277"/>
      <c r="WGE268" s="277"/>
      <c r="WGF268" s="277"/>
      <c r="WGG268" s="277"/>
      <c r="WGH268" s="277"/>
      <c r="WGI268" s="277"/>
      <c r="WGJ268" s="402"/>
      <c r="WGK268" s="404"/>
      <c r="WGL268" s="49"/>
      <c r="WGM268" s="49"/>
      <c r="WGN268" s="49"/>
      <c r="WGO268" s="99"/>
      <c r="WGP268" s="98"/>
      <c r="WGQ268" s="49"/>
      <c r="WGR268" s="405"/>
      <c r="WGS268" s="405"/>
      <c r="WGT268" s="277"/>
      <c r="WGU268" s="277"/>
      <c r="WGV268" s="277"/>
      <c r="WGW268" s="277"/>
      <c r="WGX268" s="277"/>
      <c r="WGY268" s="277"/>
      <c r="WGZ268" s="277"/>
      <c r="WHA268" s="277"/>
      <c r="WHB268" s="402"/>
      <c r="WHC268" s="404"/>
      <c r="WHD268" s="49"/>
      <c r="WHE268" s="49"/>
      <c r="WHF268" s="49"/>
      <c r="WHG268" s="99"/>
      <c r="WHH268" s="98"/>
      <c r="WHI268" s="49"/>
      <c r="WHJ268" s="405"/>
      <c r="WHK268" s="405"/>
      <c r="WHL268" s="277"/>
      <c r="WHM268" s="277"/>
      <c r="WHN268" s="277"/>
      <c r="WHO268" s="277"/>
      <c r="WHP268" s="277"/>
      <c r="WHQ268" s="277"/>
      <c r="WHR268" s="277"/>
      <c r="WHS268" s="277"/>
      <c r="WHT268" s="402"/>
      <c r="WHU268" s="404"/>
      <c r="WHV268" s="49"/>
      <c r="WHW268" s="49"/>
      <c r="WHX268" s="49"/>
      <c r="WHY268" s="99"/>
      <c r="WHZ268" s="98"/>
      <c r="WIA268" s="49"/>
      <c r="WIB268" s="405"/>
      <c r="WIC268" s="405"/>
      <c r="WID268" s="277"/>
      <c r="WIE268" s="277"/>
      <c r="WIF268" s="277"/>
      <c r="WIG268" s="277"/>
      <c r="WIH268" s="277"/>
      <c r="WII268" s="277"/>
      <c r="WIJ268" s="277"/>
      <c r="WIK268" s="277"/>
      <c r="WIL268" s="402"/>
      <c r="WIM268" s="404"/>
      <c r="WIN268" s="49"/>
      <c r="WIO268" s="49"/>
      <c r="WIP268" s="49"/>
      <c r="WIQ268" s="99"/>
      <c r="WIR268" s="98"/>
      <c r="WIS268" s="49"/>
      <c r="WIT268" s="405"/>
      <c r="WIU268" s="405"/>
      <c r="WIV268" s="277"/>
      <c r="WIW268" s="277"/>
      <c r="WIX268" s="277"/>
      <c r="WIY268" s="277"/>
      <c r="WIZ268" s="277"/>
      <c r="WJA268" s="277"/>
      <c r="WJB268" s="277"/>
      <c r="WJC268" s="277"/>
      <c r="WJD268" s="402"/>
      <c r="WJE268" s="404"/>
      <c r="WJF268" s="49"/>
      <c r="WJG268" s="49"/>
      <c r="WJH268" s="49"/>
      <c r="WJI268" s="99"/>
      <c r="WJJ268" s="98"/>
      <c r="WJK268" s="49"/>
      <c r="WJL268" s="405"/>
      <c r="WJM268" s="405"/>
      <c r="WJN268" s="277"/>
      <c r="WJO268" s="277"/>
      <c r="WJP268" s="277"/>
      <c r="WJQ268" s="277"/>
      <c r="WJR268" s="277"/>
      <c r="WJS268" s="277"/>
      <c r="WJT268" s="277"/>
      <c r="WJU268" s="277"/>
      <c r="WJV268" s="402"/>
      <c r="WJW268" s="404"/>
      <c r="WJX268" s="49"/>
      <c r="WJY268" s="49"/>
      <c r="WJZ268" s="49"/>
      <c r="WKA268" s="99"/>
      <c r="WKB268" s="98"/>
      <c r="WKC268" s="49"/>
      <c r="WKD268" s="405"/>
      <c r="WKE268" s="405"/>
      <c r="WKF268" s="277"/>
      <c r="WKG268" s="277"/>
      <c r="WKH268" s="277"/>
      <c r="WKI268" s="277"/>
      <c r="WKJ268" s="277"/>
      <c r="WKK268" s="277"/>
      <c r="WKL268" s="277"/>
      <c r="WKM268" s="277"/>
      <c r="WKN268" s="402"/>
      <c r="WKO268" s="404"/>
      <c r="WKP268" s="49"/>
      <c r="WKQ268" s="49"/>
      <c r="WKR268" s="49"/>
      <c r="WKS268" s="99"/>
      <c r="WKT268" s="98"/>
      <c r="WKU268" s="49"/>
      <c r="WKV268" s="405"/>
      <c r="WKW268" s="405"/>
      <c r="WKX268" s="277"/>
      <c r="WKY268" s="277"/>
      <c r="WKZ268" s="277"/>
      <c r="WLA268" s="277"/>
      <c r="WLB268" s="277"/>
      <c r="WLC268" s="277"/>
      <c r="WLD268" s="277"/>
      <c r="WLE268" s="277"/>
      <c r="WLF268" s="402"/>
      <c r="WLG268" s="404"/>
      <c r="WLH268" s="49"/>
      <c r="WLI268" s="49"/>
      <c r="WLJ268" s="49"/>
      <c r="WLK268" s="99"/>
      <c r="WLL268" s="98"/>
      <c r="WLM268" s="49"/>
      <c r="WLN268" s="405"/>
      <c r="WLO268" s="405"/>
      <c r="WLP268" s="277"/>
      <c r="WLQ268" s="277"/>
      <c r="WLR268" s="277"/>
      <c r="WLS268" s="277"/>
      <c r="WLT268" s="277"/>
      <c r="WLU268" s="277"/>
      <c r="WLV268" s="277"/>
      <c r="WLW268" s="277"/>
      <c r="WLX268" s="402"/>
      <c r="WLY268" s="404"/>
      <c r="WLZ268" s="49"/>
      <c r="WMA268" s="49"/>
      <c r="WMB268" s="49"/>
      <c r="WMC268" s="99"/>
      <c r="WMD268" s="98"/>
      <c r="WME268" s="49"/>
      <c r="WMF268" s="405"/>
      <c r="WMG268" s="405"/>
      <c r="WMH268" s="277"/>
      <c r="WMI268" s="277"/>
      <c r="WMJ268" s="277"/>
      <c r="WMK268" s="277"/>
      <c r="WML268" s="277"/>
      <c r="WMM268" s="277"/>
      <c r="WMN268" s="277"/>
      <c r="WMO268" s="277"/>
      <c r="WMP268" s="402"/>
      <c r="WMQ268" s="404"/>
      <c r="WMR268" s="49"/>
      <c r="WMS268" s="49"/>
      <c r="WMT268" s="49"/>
      <c r="WMU268" s="99"/>
      <c r="WMV268" s="98"/>
      <c r="WMW268" s="49"/>
      <c r="WMX268" s="405"/>
      <c r="WMY268" s="405"/>
      <c r="WMZ268" s="277"/>
      <c r="WNA268" s="277"/>
      <c r="WNB268" s="277"/>
      <c r="WNC268" s="277"/>
      <c r="WND268" s="277"/>
      <c r="WNE268" s="277"/>
      <c r="WNF268" s="277"/>
      <c r="WNG268" s="277"/>
      <c r="WNH268" s="402"/>
      <c r="WNI268" s="404"/>
      <c r="WNJ268" s="49"/>
      <c r="WNK268" s="49"/>
      <c r="WNL268" s="49"/>
      <c r="WNM268" s="99"/>
      <c r="WNN268" s="98"/>
      <c r="WNO268" s="49"/>
      <c r="WNP268" s="405"/>
      <c r="WNQ268" s="405"/>
      <c r="WNR268" s="277"/>
      <c r="WNS268" s="277"/>
      <c r="WNT268" s="277"/>
      <c r="WNU268" s="277"/>
      <c r="WNV268" s="277"/>
      <c r="WNW268" s="277"/>
      <c r="WNX268" s="277"/>
      <c r="WNY268" s="277"/>
      <c r="WNZ268" s="402"/>
      <c r="WOA268" s="404"/>
      <c r="WOB268" s="49"/>
      <c r="WOC268" s="49"/>
      <c r="WOD268" s="49"/>
      <c r="WOE268" s="99"/>
      <c r="WOF268" s="98"/>
      <c r="WOG268" s="49"/>
      <c r="WOH268" s="405"/>
      <c r="WOI268" s="405"/>
      <c r="WOJ268" s="277"/>
      <c r="WOK268" s="277"/>
      <c r="WOL268" s="277"/>
      <c r="WOM268" s="277"/>
      <c r="WON268" s="277"/>
      <c r="WOO268" s="277"/>
      <c r="WOP268" s="277"/>
      <c r="WOQ268" s="277"/>
      <c r="WOR268" s="402"/>
      <c r="WOS268" s="404"/>
      <c r="WOT268" s="49"/>
      <c r="WOU268" s="49"/>
      <c r="WOV268" s="49"/>
      <c r="WOW268" s="99"/>
      <c r="WOX268" s="98"/>
      <c r="WOY268" s="49"/>
      <c r="WOZ268" s="405"/>
      <c r="WPA268" s="405"/>
      <c r="WPB268" s="277"/>
      <c r="WPC268" s="277"/>
      <c r="WPD268" s="277"/>
      <c r="WPE268" s="277"/>
      <c r="WPF268" s="277"/>
      <c r="WPG268" s="277"/>
      <c r="WPH268" s="277"/>
      <c r="WPI268" s="277"/>
      <c r="WPJ268" s="402"/>
      <c r="WPK268" s="404"/>
      <c r="WPL268" s="49"/>
      <c r="WPM268" s="49"/>
      <c r="WPN268" s="49"/>
      <c r="WPO268" s="99"/>
      <c r="WPP268" s="98"/>
      <c r="WPQ268" s="49"/>
      <c r="WPR268" s="405"/>
      <c r="WPS268" s="405"/>
      <c r="WPT268" s="277"/>
      <c r="WPU268" s="277"/>
      <c r="WPV268" s="277"/>
      <c r="WPW268" s="277"/>
      <c r="WPX268" s="277"/>
      <c r="WPY268" s="277"/>
      <c r="WPZ268" s="277"/>
      <c r="WQA268" s="277"/>
      <c r="WQB268" s="402"/>
      <c r="WQC268" s="404"/>
      <c r="WQD268" s="49"/>
      <c r="WQE268" s="49"/>
      <c r="WQF268" s="49"/>
      <c r="WQG268" s="99"/>
      <c r="WQH268" s="98"/>
      <c r="WQI268" s="49"/>
      <c r="WQJ268" s="405"/>
      <c r="WQK268" s="405"/>
      <c r="WQL268" s="277"/>
      <c r="WQM268" s="277"/>
      <c r="WQN268" s="277"/>
      <c r="WQO268" s="277"/>
      <c r="WQP268" s="277"/>
      <c r="WQQ268" s="277"/>
      <c r="WQR268" s="277"/>
      <c r="WQS268" s="277"/>
      <c r="WQT268" s="402"/>
      <c r="WQU268" s="404"/>
      <c r="WQV268" s="49"/>
      <c r="WQW268" s="49"/>
      <c r="WQX268" s="49"/>
      <c r="WQY268" s="99"/>
      <c r="WQZ268" s="98"/>
      <c r="WRA268" s="49"/>
      <c r="WRB268" s="405"/>
      <c r="WRC268" s="405"/>
      <c r="WRD268" s="277"/>
      <c r="WRE268" s="277"/>
      <c r="WRF268" s="277"/>
      <c r="WRG268" s="277"/>
      <c r="WRH268" s="277"/>
      <c r="WRI268" s="277"/>
      <c r="WRJ268" s="277"/>
      <c r="WRK268" s="277"/>
      <c r="WRL268" s="402"/>
      <c r="WRM268" s="404"/>
      <c r="WRN268" s="49"/>
      <c r="WRO268" s="49"/>
      <c r="WRP268" s="49"/>
      <c r="WRQ268" s="99"/>
      <c r="WRR268" s="98"/>
      <c r="WRS268" s="49"/>
      <c r="WRT268" s="405"/>
      <c r="WRU268" s="405"/>
      <c r="WRV268" s="277"/>
      <c r="WRW268" s="277"/>
      <c r="WRX268" s="277"/>
      <c r="WRY268" s="277"/>
      <c r="WRZ268" s="277"/>
      <c r="WSA268" s="277"/>
      <c r="WSB268" s="277"/>
      <c r="WSC268" s="277"/>
      <c r="WSD268" s="402"/>
      <c r="WSE268" s="404"/>
      <c r="WSF268" s="49"/>
      <c r="WSG268" s="49"/>
      <c r="WSH268" s="49"/>
      <c r="WSI268" s="99"/>
      <c r="WSJ268" s="98"/>
      <c r="WSK268" s="49"/>
      <c r="WSL268" s="405"/>
      <c r="WSM268" s="405"/>
      <c r="WSN268" s="277"/>
      <c r="WSO268" s="277"/>
      <c r="WSP268" s="277"/>
      <c r="WSQ268" s="277"/>
      <c r="WSR268" s="277"/>
      <c r="WSS268" s="277"/>
      <c r="WST268" s="277"/>
      <c r="WSU268" s="277"/>
      <c r="WSV268" s="402"/>
      <c r="WSW268" s="404"/>
      <c r="WSX268" s="49"/>
      <c r="WSY268" s="49"/>
      <c r="WSZ268" s="49"/>
      <c r="WTA268" s="99"/>
      <c r="WTB268" s="98"/>
      <c r="WTC268" s="49"/>
      <c r="WTD268" s="405"/>
      <c r="WTE268" s="405"/>
      <c r="WTF268" s="277"/>
      <c r="WTG268" s="277"/>
      <c r="WTH268" s="277"/>
      <c r="WTI268" s="277"/>
      <c r="WTJ268" s="277"/>
      <c r="WTK268" s="277"/>
      <c r="WTL268" s="277"/>
      <c r="WTM268" s="277"/>
      <c r="WTN268" s="402"/>
      <c r="WTO268" s="404"/>
      <c r="WTP268" s="49"/>
      <c r="WTQ268" s="49"/>
      <c r="WTR268" s="49"/>
      <c r="WTS268" s="99"/>
      <c r="WTT268" s="98"/>
      <c r="WTU268" s="49"/>
      <c r="WTV268" s="405"/>
      <c r="WTW268" s="405"/>
      <c r="WTX268" s="277"/>
      <c r="WTY268" s="277"/>
      <c r="WTZ268" s="277"/>
      <c r="WUA268" s="277"/>
      <c r="WUB268" s="277"/>
      <c r="WUC268" s="277"/>
      <c r="WUD268" s="277"/>
      <c r="WUE268" s="277"/>
      <c r="WUF268" s="402"/>
      <c r="WUG268" s="404"/>
      <c r="WUH268" s="49"/>
      <c r="WUI268" s="49"/>
      <c r="WUJ268" s="49"/>
      <c r="WUK268" s="99"/>
      <c r="WUL268" s="98"/>
      <c r="WUM268" s="49"/>
      <c r="WUN268" s="405"/>
      <c r="WUO268" s="405"/>
      <c r="WUP268" s="277"/>
      <c r="WUQ268" s="277"/>
      <c r="WUR268" s="277"/>
      <c r="WUS268" s="277"/>
      <c r="WUT268" s="277"/>
      <c r="WUU268" s="277"/>
      <c r="WUV268" s="277"/>
      <c r="WUW268" s="277"/>
      <c r="WUX268" s="402"/>
      <c r="WUY268" s="404"/>
      <c r="WUZ268" s="49"/>
      <c r="WVA268" s="49"/>
      <c r="WVB268" s="49"/>
      <c r="WVC268" s="99"/>
      <c r="WVD268" s="98"/>
      <c r="WVE268" s="49"/>
      <c r="WVF268" s="405"/>
      <c r="WVG268" s="405"/>
      <c r="WVH268" s="277"/>
      <c r="WVI268" s="277"/>
      <c r="WVJ268" s="277"/>
      <c r="WVK268" s="277"/>
      <c r="WVL268" s="277"/>
      <c r="WVM268" s="277"/>
      <c r="WVN268" s="277"/>
      <c r="WVO268" s="277"/>
      <c r="WVP268" s="402"/>
      <c r="WVQ268" s="404"/>
      <c r="WVR268" s="49"/>
      <c r="WVS268" s="49"/>
      <c r="WVT268" s="49"/>
      <c r="WVU268" s="99"/>
      <c r="WVV268" s="98"/>
      <c r="WVW268" s="49"/>
      <c r="WVX268" s="405"/>
      <c r="WVY268" s="405"/>
      <c r="WVZ268" s="277"/>
      <c r="WWA268" s="277"/>
      <c r="WWB268" s="277"/>
      <c r="WWC268" s="277"/>
      <c r="WWD268" s="277"/>
      <c r="WWE268" s="277"/>
      <c r="WWF268" s="277"/>
      <c r="WWG268" s="277"/>
      <c r="WWH268" s="402"/>
      <c r="WWI268" s="404"/>
      <c r="WWJ268" s="49"/>
      <c r="WWK268" s="49"/>
      <c r="WWL268" s="49"/>
      <c r="WWM268" s="99"/>
      <c r="WWN268" s="98"/>
      <c r="WWO268" s="49"/>
      <c r="WWP268" s="405"/>
      <c r="WWQ268" s="405"/>
      <c r="WWR268" s="277"/>
      <c r="WWS268" s="277"/>
      <c r="WWT268" s="277"/>
      <c r="WWU268" s="277"/>
      <c r="WWV268" s="277"/>
      <c r="WWW268" s="277"/>
      <c r="WWX268" s="277"/>
      <c r="WWY268" s="277"/>
      <c r="WWZ268" s="402"/>
      <c r="WXA268" s="404"/>
      <c r="WXB268" s="49"/>
      <c r="WXC268" s="49"/>
      <c r="WXD268" s="49"/>
      <c r="WXE268" s="99"/>
      <c r="WXF268" s="98"/>
      <c r="WXG268" s="49"/>
      <c r="WXH268" s="405"/>
      <c r="WXI268" s="405"/>
      <c r="WXJ268" s="277"/>
      <c r="WXK268" s="277"/>
      <c r="WXL268" s="277"/>
      <c r="WXM268" s="277"/>
      <c r="WXN268" s="277"/>
      <c r="WXO268" s="277"/>
      <c r="WXP268" s="277"/>
      <c r="WXQ268" s="277"/>
      <c r="WXR268" s="402"/>
      <c r="WXS268" s="404"/>
      <c r="WXT268" s="49"/>
      <c r="WXU268" s="49"/>
      <c r="WXV268" s="49"/>
      <c r="WXW268" s="99"/>
      <c r="WXX268" s="98"/>
      <c r="WXY268" s="49"/>
      <c r="WXZ268" s="405"/>
      <c r="WYA268" s="405"/>
      <c r="WYB268" s="277"/>
      <c r="WYC268" s="277"/>
      <c r="WYD268" s="277"/>
      <c r="WYE268" s="277"/>
      <c r="WYF268" s="277"/>
      <c r="WYG268" s="277"/>
      <c r="WYH268" s="277"/>
      <c r="WYI268" s="277"/>
      <c r="WYJ268" s="402"/>
      <c r="WYK268" s="404"/>
      <c r="WYL268" s="49"/>
      <c r="WYM268" s="49"/>
      <c r="WYN268" s="49"/>
      <c r="WYO268" s="99"/>
      <c r="WYP268" s="98"/>
      <c r="WYQ268" s="49"/>
      <c r="WYR268" s="405"/>
      <c r="WYS268" s="405"/>
      <c r="WYT268" s="277"/>
      <c r="WYU268" s="277"/>
      <c r="WYV268" s="277"/>
      <c r="WYW268" s="277"/>
      <c r="WYX268" s="277"/>
      <c r="WYY268" s="277"/>
      <c r="WYZ268" s="277"/>
      <c r="WZA268" s="277"/>
      <c r="WZB268" s="402"/>
      <c r="WZC268" s="404"/>
      <c r="WZD268" s="49"/>
      <c r="WZE268" s="49"/>
      <c r="WZF268" s="49"/>
      <c r="WZG268" s="99"/>
      <c r="WZH268" s="98"/>
      <c r="WZI268" s="49"/>
      <c r="WZJ268" s="405"/>
      <c r="WZK268" s="405"/>
      <c r="WZL268" s="277"/>
      <c r="WZM268" s="277"/>
      <c r="WZN268" s="277"/>
      <c r="WZO268" s="277"/>
      <c r="WZP268" s="277"/>
      <c r="WZQ268" s="277"/>
      <c r="WZR268" s="277"/>
      <c r="WZS268" s="277"/>
      <c r="WZT268" s="402"/>
      <c r="WZU268" s="404"/>
      <c r="WZV268" s="49"/>
      <c r="WZW268" s="49"/>
      <c r="WZX268" s="49"/>
      <c r="WZY268" s="99"/>
      <c r="WZZ268" s="98"/>
      <c r="XAA268" s="49"/>
      <c r="XAB268" s="405"/>
      <c r="XAC268" s="405"/>
      <c r="XAD268" s="277"/>
      <c r="XAE268" s="277"/>
      <c r="XAF268" s="277"/>
      <c r="XAG268" s="277"/>
      <c r="XAH268" s="277"/>
      <c r="XAI268" s="277"/>
      <c r="XAJ268" s="277"/>
      <c r="XAK268" s="277"/>
      <c r="XAL268" s="402"/>
      <c r="XAM268" s="404"/>
      <c r="XAN268" s="49"/>
      <c r="XAO268" s="49"/>
      <c r="XAP268" s="49"/>
      <c r="XAQ268" s="99"/>
      <c r="XAR268" s="98"/>
      <c r="XAS268" s="49"/>
      <c r="XAT268" s="405"/>
      <c r="XAU268" s="405"/>
      <c r="XAV268" s="277"/>
      <c r="XAW268" s="277"/>
      <c r="XAX268" s="277"/>
      <c r="XAY268" s="277"/>
      <c r="XAZ268" s="277"/>
      <c r="XBA268" s="277"/>
      <c r="XBB268" s="277"/>
      <c r="XBC268" s="277"/>
      <c r="XBD268" s="402"/>
      <c r="XBE268" s="404"/>
      <c r="XBF268" s="49"/>
      <c r="XBG268" s="49"/>
      <c r="XBH268" s="49"/>
      <c r="XBI268" s="99"/>
      <c r="XBJ268" s="98"/>
      <c r="XBK268" s="49"/>
      <c r="XBL268" s="405"/>
      <c r="XBM268" s="405"/>
      <c r="XBN268" s="277"/>
      <c r="XBO268" s="277"/>
      <c r="XBP268" s="277"/>
      <c r="XBQ268" s="277"/>
      <c r="XBR268" s="277"/>
      <c r="XBS268" s="277"/>
      <c r="XBT268" s="277"/>
      <c r="XBU268" s="277"/>
      <c r="XBV268" s="402"/>
      <c r="XBW268" s="404"/>
      <c r="XBX268" s="49"/>
      <c r="XBY268" s="49"/>
      <c r="XBZ268" s="49"/>
      <c r="XCA268" s="99"/>
      <c r="XCB268" s="98"/>
      <c r="XCC268" s="49"/>
      <c r="XCD268" s="405"/>
      <c r="XCE268" s="405"/>
      <c r="XCF268" s="277"/>
      <c r="XCG268" s="277"/>
      <c r="XCH268" s="277"/>
      <c r="XCI268" s="277"/>
      <c r="XCJ268" s="277"/>
      <c r="XCK268" s="277"/>
      <c r="XCL268" s="277"/>
      <c r="XCM268" s="277"/>
      <c r="XCN268" s="402"/>
      <c r="XCO268" s="404"/>
      <c r="XCP268" s="49"/>
      <c r="XCQ268" s="49"/>
      <c r="XCR268" s="49"/>
      <c r="XCS268" s="99"/>
      <c r="XCT268" s="98"/>
      <c r="XCU268" s="49"/>
      <c r="XCV268" s="405"/>
      <c r="XCW268" s="405"/>
      <c r="XCX268" s="277"/>
      <c r="XCY268" s="277"/>
      <c r="XCZ268" s="277"/>
      <c r="XDA268" s="277"/>
      <c r="XDB268" s="277"/>
      <c r="XDC268" s="277"/>
      <c r="XDD268" s="277"/>
      <c r="XDE268" s="277"/>
      <c r="XDF268" s="402"/>
      <c r="XDG268" s="404"/>
      <c r="XDH268" s="49"/>
      <c r="XDI268" s="49"/>
      <c r="XDJ268" s="49"/>
    </row>
    <row r="269" spans="1:16338" s="407" customFormat="1" x14ac:dyDescent="0.2">
      <c r="A269" s="234"/>
      <c r="B269" s="208"/>
      <c r="C269" s="208"/>
      <c r="D269" s="208"/>
      <c r="E269" s="458"/>
      <c r="F269" s="376" t="s">
        <v>1019</v>
      </c>
      <c r="G269" s="202"/>
      <c r="H269" s="207"/>
      <c r="I269" s="207"/>
      <c r="J269" s="572">
        <v>7</v>
      </c>
      <c r="K269" s="207"/>
      <c r="L269" s="417">
        <v>15</v>
      </c>
      <c r="M269" s="559" t="s">
        <v>1363</v>
      </c>
      <c r="N269" s="320"/>
      <c r="O269" s="522"/>
      <c r="P269" s="522"/>
      <c r="Q269" s="522"/>
      <c r="R269" s="485"/>
      <c r="S269" s="277"/>
      <c r="T269" s="277"/>
      <c r="U269" s="277"/>
      <c r="V269" s="277"/>
      <c r="W269" s="277"/>
      <c r="X269" s="277"/>
      <c r="Y269" s="277"/>
      <c r="Z269" s="402"/>
      <c r="AA269" s="404"/>
      <c r="AB269" s="49"/>
      <c r="AC269" s="49"/>
      <c r="AD269" s="49"/>
      <c r="AE269" s="99"/>
      <c r="AF269" s="98"/>
      <c r="AG269" s="49"/>
      <c r="AH269" s="405"/>
      <c r="AI269" s="405"/>
      <c r="AJ269" s="277"/>
      <c r="AK269" s="277"/>
      <c r="AL269" s="277"/>
      <c r="AM269" s="277"/>
      <c r="AN269" s="277"/>
      <c r="AO269" s="277"/>
      <c r="AP269" s="277"/>
      <c r="AQ269" s="277"/>
      <c r="AR269" s="402"/>
      <c r="AS269" s="404"/>
      <c r="AT269" s="49"/>
      <c r="AU269" s="49"/>
      <c r="AV269" s="49"/>
      <c r="AW269" s="99"/>
      <c r="AX269" s="98"/>
      <c r="AY269" s="49"/>
      <c r="AZ269" s="405"/>
      <c r="BA269" s="405"/>
      <c r="BB269" s="277"/>
      <c r="BC269" s="277"/>
      <c r="BD269" s="277"/>
      <c r="BE269" s="277"/>
      <c r="BF269" s="277"/>
      <c r="BG269" s="277"/>
      <c r="BH269" s="277"/>
      <c r="BI269" s="277"/>
      <c r="BJ269" s="402"/>
      <c r="BK269" s="404"/>
      <c r="BL269" s="49"/>
      <c r="BM269" s="49"/>
      <c r="BN269" s="49"/>
      <c r="BO269" s="99"/>
      <c r="BP269" s="98"/>
      <c r="BQ269" s="49"/>
      <c r="BR269" s="405"/>
      <c r="BS269" s="405"/>
      <c r="BT269" s="277"/>
      <c r="BU269" s="277"/>
      <c r="BV269" s="277"/>
      <c r="BW269" s="277"/>
      <c r="BX269" s="277"/>
      <c r="BY269" s="277"/>
      <c r="BZ269" s="277"/>
      <c r="CA269" s="277"/>
      <c r="CB269" s="402"/>
      <c r="CC269" s="404"/>
      <c r="CD269" s="49"/>
      <c r="CE269" s="49"/>
      <c r="CF269" s="49"/>
      <c r="CG269" s="99"/>
      <c r="CH269" s="98"/>
      <c r="CI269" s="49"/>
      <c r="CJ269" s="405"/>
      <c r="CK269" s="405"/>
      <c r="CL269" s="277"/>
      <c r="CM269" s="277"/>
      <c r="CN269" s="277"/>
      <c r="CO269" s="277"/>
      <c r="CP269" s="277"/>
      <c r="CQ269" s="277"/>
      <c r="CR269" s="277"/>
      <c r="CS269" s="277"/>
      <c r="CT269" s="402"/>
      <c r="CU269" s="404"/>
      <c r="CV269" s="49"/>
      <c r="CW269" s="49"/>
      <c r="CX269" s="49"/>
      <c r="CY269" s="99"/>
      <c r="CZ269" s="98"/>
      <c r="DA269" s="49"/>
      <c r="DB269" s="405"/>
      <c r="DC269" s="405"/>
      <c r="DD269" s="277"/>
      <c r="DE269" s="277"/>
      <c r="DF269" s="277"/>
      <c r="DG269" s="277"/>
      <c r="DH269" s="277"/>
      <c r="DI269" s="277"/>
      <c r="DJ269" s="277"/>
      <c r="DK269" s="277"/>
      <c r="DL269" s="402"/>
      <c r="DM269" s="404"/>
      <c r="DN269" s="49"/>
      <c r="DO269" s="49"/>
      <c r="DP269" s="49"/>
      <c r="DQ269" s="99"/>
      <c r="DR269" s="98"/>
      <c r="DS269" s="49"/>
      <c r="DT269" s="405"/>
      <c r="DU269" s="405"/>
      <c r="DV269" s="277"/>
      <c r="DW269" s="277"/>
      <c r="DX269" s="277"/>
      <c r="DY269" s="277"/>
      <c r="DZ269" s="277"/>
      <c r="EA269" s="277"/>
      <c r="EB269" s="277"/>
      <c r="EC269" s="277"/>
      <c r="ED269" s="402"/>
      <c r="EE269" s="404"/>
      <c r="EF269" s="49"/>
      <c r="EG269" s="49"/>
      <c r="EH269" s="49"/>
      <c r="EI269" s="99"/>
      <c r="EJ269" s="98"/>
      <c r="EK269" s="49"/>
      <c r="EL269" s="405"/>
      <c r="EM269" s="405"/>
      <c r="EN269" s="277"/>
      <c r="EO269" s="277"/>
      <c r="EP269" s="277"/>
      <c r="EQ269" s="277"/>
      <c r="ER269" s="277"/>
      <c r="ES269" s="277"/>
      <c r="ET269" s="277"/>
      <c r="EU269" s="277"/>
      <c r="EV269" s="402"/>
      <c r="EW269" s="404"/>
      <c r="EX269" s="49"/>
      <c r="EY269" s="49"/>
      <c r="EZ269" s="49"/>
      <c r="FA269" s="99"/>
      <c r="FB269" s="98"/>
      <c r="FC269" s="49"/>
      <c r="FD269" s="405"/>
      <c r="FE269" s="405"/>
      <c r="FF269" s="277"/>
      <c r="FG269" s="277"/>
      <c r="FH269" s="277"/>
      <c r="FI269" s="277"/>
      <c r="FJ269" s="277"/>
      <c r="FK269" s="277"/>
      <c r="FL269" s="277"/>
      <c r="FM269" s="277"/>
      <c r="FN269" s="402"/>
      <c r="FO269" s="404"/>
      <c r="FP269" s="49"/>
      <c r="FQ269" s="49"/>
      <c r="FR269" s="49"/>
      <c r="FS269" s="99"/>
      <c r="FT269" s="98"/>
      <c r="FU269" s="49"/>
      <c r="FV269" s="405"/>
      <c r="FW269" s="405"/>
      <c r="FX269" s="277"/>
      <c r="FY269" s="277"/>
      <c r="FZ269" s="277"/>
      <c r="GA269" s="277"/>
      <c r="GB269" s="277"/>
      <c r="GC269" s="277"/>
      <c r="GD269" s="277"/>
      <c r="GE269" s="277"/>
      <c r="GF269" s="402"/>
      <c r="GG269" s="404"/>
      <c r="GH269" s="49"/>
      <c r="GI269" s="49"/>
      <c r="GJ269" s="49"/>
      <c r="GK269" s="99"/>
      <c r="GL269" s="98"/>
      <c r="GM269" s="49"/>
      <c r="GN269" s="405"/>
      <c r="GO269" s="405"/>
      <c r="GP269" s="277"/>
      <c r="GQ269" s="277"/>
      <c r="GR269" s="277"/>
      <c r="GS269" s="277"/>
      <c r="GT269" s="277"/>
      <c r="GU269" s="277"/>
      <c r="GV269" s="277"/>
      <c r="GW269" s="277"/>
      <c r="GX269" s="402"/>
      <c r="GY269" s="404"/>
      <c r="GZ269" s="49"/>
      <c r="HA269" s="49"/>
      <c r="HB269" s="49"/>
      <c r="HC269" s="99"/>
      <c r="HD269" s="98"/>
      <c r="HE269" s="49"/>
      <c r="HF269" s="405"/>
      <c r="HG269" s="405"/>
      <c r="HH269" s="277"/>
      <c r="HI269" s="277"/>
      <c r="HJ269" s="277"/>
      <c r="HK269" s="277"/>
      <c r="HL269" s="277"/>
      <c r="HM269" s="277"/>
      <c r="HN269" s="277"/>
      <c r="HO269" s="277"/>
      <c r="HP269" s="402"/>
      <c r="HQ269" s="404"/>
      <c r="HR269" s="49"/>
      <c r="HS269" s="49"/>
      <c r="HT269" s="49"/>
      <c r="HU269" s="99"/>
      <c r="HV269" s="98"/>
      <c r="HW269" s="49"/>
      <c r="HX269" s="405"/>
      <c r="HY269" s="405"/>
      <c r="HZ269" s="277"/>
      <c r="IA269" s="277"/>
      <c r="IB269" s="277"/>
      <c r="IC269" s="277"/>
      <c r="ID269" s="277"/>
      <c r="IE269" s="277"/>
      <c r="IF269" s="277"/>
      <c r="IG269" s="277"/>
      <c r="IH269" s="402"/>
      <c r="II269" s="404"/>
      <c r="IJ269" s="49"/>
      <c r="IK269" s="49"/>
      <c r="IL269" s="49"/>
      <c r="IM269" s="99"/>
      <c r="IN269" s="98"/>
      <c r="IO269" s="49"/>
      <c r="IP269" s="405"/>
      <c r="IQ269" s="405"/>
      <c r="IR269" s="277"/>
      <c r="IS269" s="277"/>
      <c r="IT269" s="277"/>
      <c r="IU269" s="277"/>
      <c r="IV269" s="277"/>
      <c r="IW269" s="277"/>
      <c r="IX269" s="277"/>
      <c r="IY269" s="277"/>
      <c r="IZ269" s="402"/>
      <c r="JA269" s="404"/>
      <c r="JB269" s="49"/>
      <c r="JC269" s="49"/>
      <c r="JD269" s="49"/>
      <c r="JE269" s="99"/>
      <c r="JF269" s="98"/>
      <c r="JG269" s="49"/>
      <c r="JH269" s="405"/>
      <c r="JI269" s="405"/>
      <c r="JJ269" s="277"/>
      <c r="JK269" s="277"/>
      <c r="JL269" s="277"/>
      <c r="JM269" s="277"/>
      <c r="JN269" s="277"/>
      <c r="JO269" s="277"/>
      <c r="JP269" s="277"/>
      <c r="JQ269" s="277"/>
      <c r="JR269" s="402"/>
      <c r="JS269" s="404"/>
      <c r="JT269" s="49"/>
      <c r="JU269" s="49"/>
      <c r="JV269" s="49"/>
      <c r="JW269" s="99"/>
      <c r="JX269" s="98"/>
      <c r="JY269" s="49"/>
      <c r="JZ269" s="405"/>
      <c r="KA269" s="405"/>
      <c r="KB269" s="277"/>
      <c r="KC269" s="277"/>
      <c r="KD269" s="277"/>
      <c r="KE269" s="277"/>
      <c r="KF269" s="277"/>
      <c r="KG269" s="277"/>
      <c r="KH269" s="277"/>
      <c r="KI269" s="277"/>
      <c r="KJ269" s="402"/>
      <c r="KK269" s="404"/>
      <c r="KL269" s="49"/>
      <c r="KM269" s="49"/>
      <c r="KN269" s="49"/>
      <c r="KO269" s="99"/>
      <c r="KP269" s="98"/>
      <c r="KQ269" s="49"/>
      <c r="KR269" s="405"/>
      <c r="KS269" s="405"/>
      <c r="KT269" s="277"/>
      <c r="KU269" s="277"/>
      <c r="KV269" s="277"/>
      <c r="KW269" s="277"/>
      <c r="KX269" s="277"/>
      <c r="KY269" s="277"/>
      <c r="KZ269" s="277"/>
      <c r="LA269" s="277"/>
      <c r="LB269" s="402"/>
      <c r="LC269" s="404"/>
      <c r="LD269" s="49"/>
      <c r="LE269" s="49"/>
      <c r="LF269" s="49"/>
      <c r="LG269" s="99"/>
      <c r="LH269" s="98"/>
      <c r="LI269" s="49"/>
      <c r="LJ269" s="405"/>
      <c r="LK269" s="405"/>
      <c r="LL269" s="277"/>
      <c r="LM269" s="277"/>
      <c r="LN269" s="277"/>
      <c r="LO269" s="277"/>
      <c r="LP269" s="277"/>
      <c r="LQ269" s="277"/>
      <c r="LR269" s="277"/>
      <c r="LS269" s="277"/>
      <c r="LT269" s="402"/>
      <c r="LU269" s="404"/>
      <c r="LV269" s="49"/>
      <c r="LW269" s="49"/>
      <c r="LX269" s="49"/>
      <c r="LY269" s="99"/>
      <c r="LZ269" s="98"/>
      <c r="MA269" s="49"/>
      <c r="MB269" s="405"/>
      <c r="MC269" s="405"/>
      <c r="MD269" s="277"/>
      <c r="ME269" s="277"/>
      <c r="MF269" s="277"/>
      <c r="MG269" s="277"/>
      <c r="MH269" s="277"/>
      <c r="MI269" s="277"/>
      <c r="MJ269" s="277"/>
      <c r="MK269" s="277"/>
      <c r="ML269" s="402"/>
      <c r="MM269" s="404"/>
      <c r="MN269" s="49"/>
      <c r="MO269" s="49"/>
      <c r="MP269" s="49"/>
      <c r="MQ269" s="99"/>
      <c r="MR269" s="98"/>
      <c r="MS269" s="49"/>
      <c r="MT269" s="405"/>
      <c r="MU269" s="405"/>
      <c r="MV269" s="277"/>
      <c r="MW269" s="277"/>
      <c r="MX269" s="277"/>
      <c r="MY269" s="277"/>
      <c r="MZ269" s="277"/>
      <c r="NA269" s="277"/>
      <c r="NB269" s="277"/>
      <c r="NC269" s="277"/>
      <c r="ND269" s="402"/>
      <c r="NE269" s="404"/>
      <c r="NF269" s="49"/>
      <c r="NG269" s="49"/>
      <c r="NH269" s="49"/>
      <c r="NI269" s="99"/>
      <c r="NJ269" s="98"/>
      <c r="NK269" s="49"/>
      <c r="NL269" s="405"/>
      <c r="NM269" s="405"/>
      <c r="NN269" s="277"/>
      <c r="NO269" s="277"/>
      <c r="NP269" s="277"/>
      <c r="NQ269" s="277"/>
      <c r="NR269" s="277"/>
      <c r="NS269" s="277"/>
      <c r="NT269" s="277"/>
      <c r="NU269" s="277"/>
      <c r="NV269" s="402"/>
      <c r="NW269" s="404"/>
      <c r="NX269" s="49"/>
      <c r="NY269" s="49"/>
      <c r="NZ269" s="49"/>
      <c r="OA269" s="99"/>
      <c r="OB269" s="98"/>
      <c r="OC269" s="49"/>
      <c r="OD269" s="405"/>
      <c r="OE269" s="405"/>
      <c r="OF269" s="277"/>
      <c r="OG269" s="277"/>
      <c r="OH269" s="277"/>
      <c r="OI269" s="277"/>
      <c r="OJ269" s="277"/>
      <c r="OK269" s="277"/>
      <c r="OL269" s="277"/>
      <c r="OM269" s="277"/>
      <c r="ON269" s="402"/>
      <c r="OO269" s="404"/>
      <c r="OP269" s="49"/>
      <c r="OQ269" s="49"/>
      <c r="OR269" s="49"/>
      <c r="OS269" s="99"/>
      <c r="OT269" s="98"/>
      <c r="OU269" s="49"/>
      <c r="OV269" s="405"/>
      <c r="OW269" s="405"/>
      <c r="OX269" s="277"/>
      <c r="OY269" s="277"/>
      <c r="OZ269" s="277"/>
      <c r="PA269" s="277"/>
      <c r="PB269" s="277"/>
      <c r="PC269" s="277"/>
      <c r="PD269" s="277"/>
      <c r="PE269" s="277"/>
      <c r="PF269" s="402"/>
      <c r="PG269" s="404"/>
      <c r="PH269" s="49"/>
      <c r="PI269" s="49"/>
      <c r="PJ269" s="49"/>
      <c r="PK269" s="99"/>
      <c r="PL269" s="98"/>
      <c r="PM269" s="49"/>
      <c r="PN269" s="405"/>
      <c r="PO269" s="405"/>
      <c r="PP269" s="277"/>
      <c r="PQ269" s="277"/>
      <c r="PR269" s="277"/>
      <c r="PS269" s="277"/>
      <c r="PT269" s="277"/>
      <c r="PU269" s="277"/>
      <c r="PV269" s="277"/>
      <c r="PW269" s="277"/>
      <c r="PX269" s="402"/>
      <c r="PY269" s="404"/>
      <c r="PZ269" s="49"/>
      <c r="QA269" s="49"/>
      <c r="QB269" s="49"/>
      <c r="QC269" s="99"/>
      <c r="QD269" s="98"/>
      <c r="QE269" s="49"/>
      <c r="QF269" s="405"/>
      <c r="QG269" s="405"/>
      <c r="QH269" s="277"/>
      <c r="QI269" s="277"/>
      <c r="QJ269" s="277"/>
      <c r="QK269" s="277"/>
      <c r="QL269" s="277"/>
      <c r="QM269" s="277"/>
      <c r="QN269" s="277"/>
      <c r="QO269" s="277"/>
      <c r="QP269" s="402"/>
      <c r="QQ269" s="404"/>
      <c r="QR269" s="49"/>
      <c r="QS269" s="49"/>
      <c r="QT269" s="49"/>
      <c r="QU269" s="99"/>
      <c r="QV269" s="98"/>
      <c r="QW269" s="49"/>
      <c r="QX269" s="405"/>
      <c r="QY269" s="405"/>
      <c r="QZ269" s="277"/>
      <c r="RA269" s="277"/>
      <c r="RB269" s="277"/>
      <c r="RC269" s="277"/>
      <c r="RD269" s="277"/>
      <c r="RE269" s="277"/>
      <c r="RF269" s="277"/>
      <c r="RG269" s="277"/>
      <c r="RH269" s="402"/>
      <c r="RI269" s="404"/>
      <c r="RJ269" s="49"/>
      <c r="RK269" s="49"/>
      <c r="RL269" s="49"/>
      <c r="RM269" s="99"/>
      <c r="RN269" s="98"/>
      <c r="RO269" s="49"/>
      <c r="RP269" s="405"/>
      <c r="RQ269" s="405"/>
      <c r="RR269" s="277"/>
      <c r="RS269" s="277"/>
      <c r="RT269" s="277"/>
      <c r="RU269" s="277"/>
      <c r="RV269" s="277"/>
      <c r="RW269" s="277"/>
      <c r="RX269" s="277"/>
      <c r="RY269" s="277"/>
      <c r="RZ269" s="402"/>
      <c r="SA269" s="404"/>
      <c r="SB269" s="49"/>
      <c r="SC269" s="49"/>
      <c r="SD269" s="49"/>
      <c r="SE269" s="99"/>
      <c r="SF269" s="98"/>
      <c r="SG269" s="49"/>
      <c r="SH269" s="405"/>
      <c r="SI269" s="405"/>
      <c r="SJ269" s="277"/>
      <c r="SK269" s="277"/>
      <c r="SL269" s="277"/>
      <c r="SM269" s="277"/>
      <c r="SN269" s="277"/>
      <c r="SO269" s="277"/>
      <c r="SP269" s="277"/>
      <c r="SQ269" s="277"/>
      <c r="SR269" s="402"/>
      <c r="SS269" s="404"/>
      <c r="ST269" s="49"/>
      <c r="SU269" s="49"/>
      <c r="SV269" s="49"/>
      <c r="SW269" s="99"/>
      <c r="SX269" s="98"/>
      <c r="SY269" s="49"/>
      <c r="SZ269" s="405"/>
      <c r="TA269" s="405"/>
      <c r="TB269" s="277"/>
      <c r="TC269" s="277"/>
      <c r="TD269" s="277"/>
      <c r="TE269" s="277"/>
      <c r="TF269" s="277"/>
      <c r="TG269" s="277"/>
      <c r="TH269" s="277"/>
      <c r="TI269" s="277"/>
      <c r="TJ269" s="402"/>
      <c r="TK269" s="404"/>
      <c r="TL269" s="49"/>
      <c r="TM269" s="49"/>
      <c r="TN269" s="49"/>
      <c r="TO269" s="99"/>
      <c r="TP269" s="98"/>
      <c r="TQ269" s="49"/>
      <c r="TR269" s="405"/>
      <c r="TS269" s="405"/>
      <c r="TT269" s="277"/>
      <c r="TU269" s="277"/>
      <c r="TV269" s="277"/>
      <c r="TW269" s="277"/>
      <c r="TX269" s="277"/>
      <c r="TY269" s="277"/>
      <c r="TZ269" s="277"/>
      <c r="UA269" s="277"/>
      <c r="UB269" s="402"/>
      <c r="UC269" s="404"/>
      <c r="UD269" s="49"/>
      <c r="UE269" s="49"/>
      <c r="UF269" s="49"/>
      <c r="UG269" s="99"/>
      <c r="UH269" s="98"/>
      <c r="UI269" s="49"/>
      <c r="UJ269" s="405"/>
      <c r="UK269" s="405"/>
      <c r="UL269" s="277"/>
      <c r="UM269" s="277"/>
      <c r="UN269" s="277"/>
      <c r="UO269" s="277"/>
      <c r="UP269" s="277"/>
      <c r="UQ269" s="277"/>
      <c r="UR269" s="277"/>
      <c r="US269" s="277"/>
      <c r="UT269" s="402"/>
      <c r="UU269" s="404"/>
      <c r="UV269" s="49"/>
      <c r="UW269" s="49"/>
      <c r="UX269" s="49"/>
      <c r="UY269" s="99"/>
      <c r="UZ269" s="98"/>
      <c r="VA269" s="49"/>
      <c r="VB269" s="405"/>
      <c r="VC269" s="405"/>
      <c r="VD269" s="277"/>
      <c r="VE269" s="277"/>
      <c r="VF269" s="277"/>
      <c r="VG269" s="277"/>
      <c r="VH269" s="277"/>
      <c r="VI269" s="277"/>
      <c r="VJ269" s="277"/>
      <c r="VK269" s="277"/>
      <c r="VL269" s="402"/>
      <c r="VM269" s="404"/>
      <c r="VN269" s="49"/>
      <c r="VO269" s="49"/>
      <c r="VP269" s="49"/>
      <c r="VQ269" s="99"/>
      <c r="VR269" s="98"/>
      <c r="VS269" s="49"/>
      <c r="VT269" s="405"/>
      <c r="VU269" s="405"/>
      <c r="VV269" s="277"/>
      <c r="VW269" s="277"/>
      <c r="VX269" s="277"/>
      <c r="VY269" s="277"/>
      <c r="VZ269" s="277"/>
      <c r="WA269" s="277"/>
      <c r="WB269" s="277"/>
      <c r="WC269" s="277"/>
      <c r="WD269" s="402"/>
      <c r="WE269" s="404"/>
      <c r="WF269" s="49"/>
      <c r="WG269" s="49"/>
      <c r="WH269" s="49"/>
      <c r="WI269" s="99"/>
      <c r="WJ269" s="98"/>
      <c r="WK269" s="49"/>
      <c r="WL269" s="405"/>
      <c r="WM269" s="405"/>
      <c r="WN269" s="277"/>
      <c r="WO269" s="277"/>
      <c r="WP269" s="277"/>
      <c r="WQ269" s="277"/>
      <c r="WR269" s="277"/>
      <c r="WS269" s="277"/>
      <c r="WT269" s="277"/>
      <c r="WU269" s="277"/>
      <c r="WV269" s="402"/>
      <c r="WW269" s="404"/>
      <c r="WX269" s="49"/>
      <c r="WY269" s="49"/>
      <c r="WZ269" s="49"/>
      <c r="XA269" s="99"/>
      <c r="XB269" s="98"/>
      <c r="XC269" s="49"/>
      <c r="XD269" s="405"/>
      <c r="XE269" s="405"/>
      <c r="XF269" s="277"/>
      <c r="XG269" s="277"/>
      <c r="XH269" s="277"/>
      <c r="XI269" s="277"/>
      <c r="XJ269" s="277"/>
      <c r="XK269" s="277"/>
      <c r="XL269" s="277"/>
      <c r="XM269" s="277"/>
      <c r="XN269" s="402"/>
      <c r="XO269" s="404"/>
      <c r="XP269" s="49"/>
      <c r="XQ269" s="49"/>
      <c r="XR269" s="49"/>
      <c r="XS269" s="99"/>
      <c r="XT269" s="98"/>
      <c r="XU269" s="49"/>
      <c r="XV269" s="405"/>
      <c r="XW269" s="405"/>
      <c r="XX269" s="277"/>
      <c r="XY269" s="277"/>
      <c r="XZ269" s="277"/>
      <c r="YA269" s="277"/>
      <c r="YB269" s="277"/>
      <c r="YC269" s="277"/>
      <c r="YD269" s="277"/>
      <c r="YE269" s="277"/>
      <c r="YF269" s="402"/>
      <c r="YG269" s="404"/>
      <c r="YH269" s="49"/>
      <c r="YI269" s="49"/>
      <c r="YJ269" s="49"/>
      <c r="YK269" s="99"/>
      <c r="YL269" s="98"/>
      <c r="YM269" s="49"/>
      <c r="YN269" s="405"/>
      <c r="YO269" s="405"/>
      <c r="YP269" s="277"/>
      <c r="YQ269" s="277"/>
      <c r="YR269" s="277"/>
      <c r="YS269" s="277"/>
      <c r="YT269" s="277"/>
      <c r="YU269" s="277"/>
      <c r="YV269" s="277"/>
      <c r="YW269" s="277"/>
      <c r="YX269" s="402"/>
      <c r="YY269" s="404"/>
      <c r="YZ269" s="49"/>
      <c r="ZA269" s="49"/>
      <c r="ZB269" s="49"/>
      <c r="ZC269" s="99"/>
      <c r="ZD269" s="98"/>
      <c r="ZE269" s="49"/>
      <c r="ZF269" s="405"/>
      <c r="ZG269" s="405"/>
      <c r="ZH269" s="277"/>
      <c r="ZI269" s="277"/>
      <c r="ZJ269" s="277"/>
      <c r="ZK269" s="277"/>
      <c r="ZL269" s="277"/>
      <c r="ZM269" s="277"/>
      <c r="ZN269" s="277"/>
      <c r="ZO269" s="277"/>
      <c r="ZP269" s="402"/>
      <c r="ZQ269" s="404"/>
      <c r="ZR269" s="49"/>
      <c r="ZS269" s="49"/>
      <c r="ZT269" s="49"/>
      <c r="ZU269" s="99"/>
      <c r="ZV269" s="98"/>
      <c r="ZW269" s="49"/>
      <c r="ZX269" s="405"/>
      <c r="ZY269" s="405"/>
      <c r="ZZ269" s="277"/>
      <c r="AAA269" s="277"/>
      <c r="AAB269" s="277"/>
      <c r="AAC269" s="277"/>
      <c r="AAD269" s="277"/>
      <c r="AAE269" s="277"/>
      <c r="AAF269" s="277"/>
      <c r="AAG269" s="277"/>
      <c r="AAH269" s="402"/>
      <c r="AAI269" s="404"/>
      <c r="AAJ269" s="49"/>
      <c r="AAK269" s="49"/>
      <c r="AAL269" s="49"/>
      <c r="AAM269" s="99"/>
      <c r="AAN269" s="98"/>
      <c r="AAO269" s="49"/>
      <c r="AAP269" s="405"/>
      <c r="AAQ269" s="405"/>
      <c r="AAR269" s="277"/>
      <c r="AAS269" s="277"/>
      <c r="AAT269" s="277"/>
      <c r="AAU269" s="277"/>
      <c r="AAV269" s="277"/>
      <c r="AAW269" s="277"/>
      <c r="AAX269" s="277"/>
      <c r="AAY269" s="277"/>
      <c r="AAZ269" s="402"/>
      <c r="ABA269" s="404"/>
      <c r="ABB269" s="49"/>
      <c r="ABC269" s="49"/>
      <c r="ABD269" s="49"/>
      <c r="ABE269" s="99"/>
      <c r="ABF269" s="98"/>
      <c r="ABG269" s="49"/>
      <c r="ABH269" s="405"/>
      <c r="ABI269" s="405"/>
      <c r="ABJ269" s="277"/>
      <c r="ABK269" s="277"/>
      <c r="ABL269" s="277"/>
      <c r="ABM269" s="277"/>
      <c r="ABN269" s="277"/>
      <c r="ABO269" s="277"/>
      <c r="ABP269" s="277"/>
      <c r="ABQ269" s="277"/>
      <c r="ABR269" s="402"/>
      <c r="ABS269" s="404"/>
      <c r="ABT269" s="49"/>
      <c r="ABU269" s="49"/>
      <c r="ABV269" s="49"/>
      <c r="ABW269" s="99"/>
      <c r="ABX269" s="98"/>
      <c r="ABY269" s="49"/>
      <c r="ABZ269" s="405"/>
      <c r="ACA269" s="405"/>
      <c r="ACB269" s="277"/>
      <c r="ACC269" s="277"/>
      <c r="ACD269" s="277"/>
      <c r="ACE269" s="277"/>
      <c r="ACF269" s="277"/>
      <c r="ACG269" s="277"/>
      <c r="ACH269" s="277"/>
      <c r="ACI269" s="277"/>
      <c r="ACJ269" s="402"/>
      <c r="ACK269" s="404"/>
      <c r="ACL269" s="49"/>
      <c r="ACM269" s="49"/>
      <c r="ACN269" s="49"/>
      <c r="ACO269" s="99"/>
      <c r="ACP269" s="98"/>
      <c r="ACQ269" s="49"/>
      <c r="ACR269" s="405"/>
      <c r="ACS269" s="405"/>
      <c r="ACT269" s="277"/>
      <c r="ACU269" s="277"/>
      <c r="ACV269" s="277"/>
      <c r="ACW269" s="277"/>
      <c r="ACX269" s="277"/>
      <c r="ACY269" s="277"/>
      <c r="ACZ269" s="277"/>
      <c r="ADA269" s="277"/>
      <c r="ADB269" s="402"/>
      <c r="ADC269" s="404"/>
      <c r="ADD269" s="49"/>
      <c r="ADE269" s="49"/>
      <c r="ADF269" s="49"/>
      <c r="ADG269" s="99"/>
      <c r="ADH269" s="98"/>
      <c r="ADI269" s="49"/>
      <c r="ADJ269" s="405"/>
      <c r="ADK269" s="405"/>
      <c r="ADL269" s="277"/>
      <c r="ADM269" s="277"/>
      <c r="ADN269" s="277"/>
      <c r="ADO269" s="277"/>
      <c r="ADP269" s="277"/>
      <c r="ADQ269" s="277"/>
      <c r="ADR269" s="277"/>
      <c r="ADS269" s="277"/>
      <c r="ADT269" s="402"/>
      <c r="ADU269" s="404"/>
      <c r="ADV269" s="49"/>
      <c r="ADW269" s="49"/>
      <c r="ADX269" s="49"/>
      <c r="ADY269" s="99"/>
      <c r="ADZ269" s="98"/>
      <c r="AEA269" s="49"/>
      <c r="AEB269" s="405"/>
      <c r="AEC269" s="405"/>
      <c r="AED269" s="277"/>
      <c r="AEE269" s="277"/>
      <c r="AEF269" s="277"/>
      <c r="AEG269" s="277"/>
      <c r="AEH269" s="277"/>
      <c r="AEI269" s="277"/>
      <c r="AEJ269" s="277"/>
      <c r="AEK269" s="277"/>
      <c r="AEL269" s="402"/>
      <c r="AEM269" s="404"/>
      <c r="AEN269" s="49"/>
      <c r="AEO269" s="49"/>
      <c r="AEP269" s="49"/>
      <c r="AEQ269" s="99"/>
      <c r="AER269" s="98"/>
      <c r="AES269" s="49"/>
      <c r="AET269" s="405"/>
      <c r="AEU269" s="405"/>
      <c r="AEV269" s="277"/>
      <c r="AEW269" s="277"/>
      <c r="AEX269" s="277"/>
      <c r="AEY269" s="277"/>
      <c r="AEZ269" s="277"/>
      <c r="AFA269" s="277"/>
      <c r="AFB269" s="277"/>
      <c r="AFC269" s="277"/>
      <c r="AFD269" s="402"/>
      <c r="AFE269" s="404"/>
      <c r="AFF269" s="49"/>
      <c r="AFG269" s="49"/>
      <c r="AFH269" s="49"/>
      <c r="AFI269" s="99"/>
      <c r="AFJ269" s="98"/>
      <c r="AFK269" s="49"/>
      <c r="AFL269" s="405"/>
      <c r="AFM269" s="405"/>
      <c r="AFN269" s="277"/>
      <c r="AFO269" s="277"/>
      <c r="AFP269" s="277"/>
      <c r="AFQ269" s="277"/>
      <c r="AFR269" s="277"/>
      <c r="AFS269" s="277"/>
      <c r="AFT269" s="277"/>
      <c r="AFU269" s="277"/>
      <c r="AFV269" s="402"/>
      <c r="AFW269" s="404"/>
      <c r="AFX269" s="49"/>
      <c r="AFY269" s="49"/>
      <c r="AFZ269" s="49"/>
      <c r="AGA269" s="99"/>
      <c r="AGB269" s="98"/>
      <c r="AGC269" s="49"/>
      <c r="AGD269" s="405"/>
      <c r="AGE269" s="405"/>
      <c r="AGF269" s="277"/>
      <c r="AGG269" s="277"/>
      <c r="AGH269" s="277"/>
      <c r="AGI269" s="277"/>
      <c r="AGJ269" s="277"/>
      <c r="AGK269" s="277"/>
      <c r="AGL269" s="277"/>
      <c r="AGM269" s="277"/>
      <c r="AGN269" s="402"/>
      <c r="AGO269" s="404"/>
      <c r="AGP269" s="49"/>
      <c r="AGQ269" s="49"/>
      <c r="AGR269" s="49"/>
      <c r="AGS269" s="99"/>
      <c r="AGT269" s="98"/>
      <c r="AGU269" s="49"/>
      <c r="AGV269" s="405"/>
      <c r="AGW269" s="405"/>
      <c r="AGX269" s="277"/>
      <c r="AGY269" s="277"/>
      <c r="AGZ269" s="277"/>
      <c r="AHA269" s="277"/>
      <c r="AHB269" s="277"/>
      <c r="AHC269" s="277"/>
      <c r="AHD269" s="277"/>
      <c r="AHE269" s="277"/>
      <c r="AHF269" s="402"/>
      <c r="AHG269" s="404"/>
      <c r="AHH269" s="49"/>
      <c r="AHI269" s="49"/>
      <c r="AHJ269" s="49"/>
      <c r="AHK269" s="99"/>
      <c r="AHL269" s="98"/>
      <c r="AHM269" s="49"/>
      <c r="AHN269" s="405"/>
      <c r="AHO269" s="405"/>
      <c r="AHP269" s="277"/>
      <c r="AHQ269" s="277"/>
      <c r="AHR269" s="277"/>
      <c r="AHS269" s="277"/>
      <c r="AHT269" s="277"/>
      <c r="AHU269" s="277"/>
      <c r="AHV269" s="277"/>
      <c r="AHW269" s="277"/>
      <c r="AHX269" s="402"/>
      <c r="AHY269" s="404"/>
      <c r="AHZ269" s="49"/>
      <c r="AIA269" s="49"/>
      <c r="AIB269" s="49"/>
      <c r="AIC269" s="99"/>
      <c r="AID269" s="98"/>
      <c r="AIE269" s="49"/>
      <c r="AIF269" s="405"/>
      <c r="AIG269" s="405"/>
      <c r="AIH269" s="277"/>
      <c r="AII269" s="277"/>
      <c r="AIJ269" s="277"/>
      <c r="AIK269" s="277"/>
      <c r="AIL269" s="277"/>
      <c r="AIM269" s="277"/>
      <c r="AIN269" s="277"/>
      <c r="AIO269" s="277"/>
      <c r="AIP269" s="402"/>
      <c r="AIQ269" s="404"/>
      <c r="AIR269" s="49"/>
      <c r="AIS269" s="49"/>
      <c r="AIT269" s="49"/>
      <c r="AIU269" s="99"/>
      <c r="AIV269" s="98"/>
      <c r="AIW269" s="49"/>
      <c r="AIX269" s="405"/>
      <c r="AIY269" s="405"/>
      <c r="AIZ269" s="277"/>
      <c r="AJA269" s="277"/>
      <c r="AJB269" s="277"/>
      <c r="AJC269" s="277"/>
      <c r="AJD269" s="277"/>
      <c r="AJE269" s="277"/>
      <c r="AJF269" s="277"/>
      <c r="AJG269" s="277"/>
      <c r="AJH269" s="402"/>
      <c r="AJI269" s="404"/>
      <c r="AJJ269" s="49"/>
      <c r="AJK269" s="49"/>
      <c r="AJL269" s="49"/>
      <c r="AJM269" s="99"/>
      <c r="AJN269" s="98"/>
      <c r="AJO269" s="49"/>
      <c r="AJP269" s="405"/>
      <c r="AJQ269" s="405"/>
      <c r="AJR269" s="277"/>
      <c r="AJS269" s="277"/>
      <c r="AJT269" s="277"/>
      <c r="AJU269" s="277"/>
      <c r="AJV269" s="277"/>
      <c r="AJW269" s="277"/>
      <c r="AJX269" s="277"/>
      <c r="AJY269" s="277"/>
      <c r="AJZ269" s="402"/>
      <c r="AKA269" s="404"/>
      <c r="AKB269" s="49"/>
      <c r="AKC269" s="49"/>
      <c r="AKD269" s="49"/>
      <c r="AKE269" s="99"/>
      <c r="AKF269" s="98"/>
      <c r="AKG269" s="49"/>
      <c r="AKH269" s="405"/>
      <c r="AKI269" s="405"/>
      <c r="AKJ269" s="277"/>
      <c r="AKK269" s="277"/>
      <c r="AKL269" s="277"/>
      <c r="AKM269" s="277"/>
      <c r="AKN269" s="277"/>
      <c r="AKO269" s="277"/>
      <c r="AKP269" s="277"/>
      <c r="AKQ269" s="277"/>
      <c r="AKR269" s="402"/>
      <c r="AKS269" s="404"/>
      <c r="AKT269" s="49"/>
      <c r="AKU269" s="49"/>
      <c r="AKV269" s="49"/>
      <c r="AKW269" s="99"/>
      <c r="AKX269" s="98"/>
      <c r="AKY269" s="49"/>
      <c r="AKZ269" s="405"/>
      <c r="ALA269" s="405"/>
      <c r="ALB269" s="277"/>
      <c r="ALC269" s="277"/>
      <c r="ALD269" s="277"/>
      <c r="ALE269" s="277"/>
      <c r="ALF269" s="277"/>
      <c r="ALG269" s="277"/>
      <c r="ALH269" s="277"/>
      <c r="ALI269" s="277"/>
      <c r="ALJ269" s="402"/>
      <c r="ALK269" s="404"/>
      <c r="ALL269" s="49"/>
      <c r="ALM269" s="49"/>
      <c r="ALN269" s="49"/>
      <c r="ALO269" s="99"/>
      <c r="ALP269" s="98"/>
      <c r="ALQ269" s="49"/>
      <c r="ALR269" s="405"/>
      <c r="ALS269" s="405"/>
      <c r="ALT269" s="277"/>
      <c r="ALU269" s="277"/>
      <c r="ALV269" s="277"/>
      <c r="ALW269" s="277"/>
      <c r="ALX269" s="277"/>
      <c r="ALY269" s="277"/>
      <c r="ALZ269" s="277"/>
      <c r="AMA269" s="277"/>
      <c r="AMB269" s="402"/>
      <c r="AMC269" s="404"/>
      <c r="AMD269" s="49"/>
      <c r="AME269" s="49"/>
      <c r="AMF269" s="49"/>
      <c r="AMG269" s="99"/>
      <c r="AMH269" s="98"/>
      <c r="AMI269" s="49"/>
      <c r="AMJ269" s="405"/>
      <c r="AMK269" s="405"/>
      <c r="AML269" s="277"/>
      <c r="AMM269" s="277"/>
      <c r="AMN269" s="277"/>
      <c r="AMO269" s="277"/>
      <c r="AMP269" s="277"/>
      <c r="AMQ269" s="277"/>
      <c r="AMR269" s="277"/>
      <c r="AMS269" s="277"/>
      <c r="AMT269" s="402"/>
      <c r="AMU269" s="404"/>
      <c r="AMV269" s="49"/>
      <c r="AMW269" s="49"/>
      <c r="AMX269" s="49"/>
      <c r="AMY269" s="99"/>
      <c r="AMZ269" s="98"/>
      <c r="ANA269" s="49"/>
      <c r="ANB269" s="405"/>
      <c r="ANC269" s="405"/>
      <c r="AND269" s="277"/>
      <c r="ANE269" s="277"/>
      <c r="ANF269" s="277"/>
      <c r="ANG269" s="277"/>
      <c r="ANH269" s="277"/>
      <c r="ANI269" s="277"/>
      <c r="ANJ269" s="277"/>
      <c r="ANK269" s="277"/>
      <c r="ANL269" s="402"/>
      <c r="ANM269" s="404"/>
      <c r="ANN269" s="49"/>
      <c r="ANO269" s="49"/>
      <c r="ANP269" s="49"/>
      <c r="ANQ269" s="99"/>
      <c r="ANR269" s="98"/>
      <c r="ANS269" s="49"/>
      <c r="ANT269" s="405"/>
      <c r="ANU269" s="405"/>
      <c r="ANV269" s="277"/>
      <c r="ANW269" s="277"/>
      <c r="ANX269" s="277"/>
      <c r="ANY269" s="277"/>
      <c r="ANZ269" s="277"/>
      <c r="AOA269" s="277"/>
      <c r="AOB269" s="277"/>
      <c r="AOC269" s="277"/>
      <c r="AOD269" s="402"/>
      <c r="AOE269" s="404"/>
      <c r="AOF269" s="49"/>
      <c r="AOG269" s="49"/>
      <c r="AOH269" s="49"/>
      <c r="AOI269" s="99"/>
      <c r="AOJ269" s="98"/>
      <c r="AOK269" s="49"/>
      <c r="AOL269" s="405"/>
      <c r="AOM269" s="405"/>
      <c r="AON269" s="277"/>
      <c r="AOO269" s="277"/>
      <c r="AOP269" s="277"/>
      <c r="AOQ269" s="277"/>
      <c r="AOR269" s="277"/>
      <c r="AOS269" s="277"/>
      <c r="AOT269" s="277"/>
      <c r="AOU269" s="277"/>
      <c r="AOV269" s="402"/>
      <c r="AOW269" s="404"/>
      <c r="AOX269" s="49"/>
      <c r="AOY269" s="49"/>
      <c r="AOZ269" s="49"/>
      <c r="APA269" s="99"/>
      <c r="APB269" s="98"/>
      <c r="APC269" s="49"/>
      <c r="APD269" s="405"/>
      <c r="APE269" s="405"/>
      <c r="APF269" s="277"/>
      <c r="APG269" s="277"/>
      <c r="APH269" s="277"/>
      <c r="API269" s="277"/>
      <c r="APJ269" s="277"/>
      <c r="APK269" s="277"/>
      <c r="APL269" s="277"/>
      <c r="APM269" s="277"/>
      <c r="APN269" s="402"/>
      <c r="APO269" s="404"/>
      <c r="APP269" s="49"/>
      <c r="APQ269" s="49"/>
      <c r="APR269" s="49"/>
      <c r="APS269" s="99"/>
      <c r="APT269" s="98"/>
      <c r="APU269" s="49"/>
      <c r="APV269" s="405"/>
      <c r="APW269" s="405"/>
      <c r="APX269" s="277"/>
      <c r="APY269" s="277"/>
      <c r="APZ269" s="277"/>
      <c r="AQA269" s="277"/>
      <c r="AQB269" s="277"/>
      <c r="AQC269" s="277"/>
      <c r="AQD269" s="277"/>
      <c r="AQE269" s="277"/>
      <c r="AQF269" s="402"/>
      <c r="AQG269" s="404"/>
      <c r="AQH269" s="49"/>
      <c r="AQI269" s="49"/>
      <c r="AQJ269" s="49"/>
      <c r="AQK269" s="99"/>
      <c r="AQL269" s="98"/>
      <c r="AQM269" s="49"/>
      <c r="AQN269" s="405"/>
      <c r="AQO269" s="405"/>
      <c r="AQP269" s="277"/>
      <c r="AQQ269" s="277"/>
      <c r="AQR269" s="277"/>
      <c r="AQS269" s="277"/>
      <c r="AQT269" s="277"/>
      <c r="AQU269" s="277"/>
      <c r="AQV269" s="277"/>
      <c r="AQW269" s="277"/>
      <c r="AQX269" s="402"/>
      <c r="AQY269" s="404"/>
      <c r="AQZ269" s="49"/>
      <c r="ARA269" s="49"/>
      <c r="ARB269" s="49"/>
      <c r="ARC269" s="99"/>
      <c r="ARD269" s="98"/>
      <c r="ARE269" s="49"/>
      <c r="ARF269" s="405"/>
      <c r="ARG269" s="405"/>
      <c r="ARH269" s="277"/>
      <c r="ARI269" s="277"/>
      <c r="ARJ269" s="277"/>
      <c r="ARK269" s="277"/>
      <c r="ARL269" s="277"/>
      <c r="ARM269" s="277"/>
      <c r="ARN269" s="277"/>
      <c r="ARO269" s="277"/>
      <c r="ARP269" s="402"/>
      <c r="ARQ269" s="404"/>
      <c r="ARR269" s="49"/>
      <c r="ARS269" s="49"/>
      <c r="ART269" s="49"/>
      <c r="ARU269" s="99"/>
      <c r="ARV269" s="98"/>
      <c r="ARW269" s="49"/>
      <c r="ARX269" s="405"/>
      <c r="ARY269" s="405"/>
      <c r="ARZ269" s="277"/>
      <c r="ASA269" s="277"/>
      <c r="ASB269" s="277"/>
      <c r="ASC269" s="277"/>
      <c r="ASD269" s="277"/>
      <c r="ASE269" s="277"/>
      <c r="ASF269" s="277"/>
      <c r="ASG269" s="277"/>
      <c r="ASH269" s="402"/>
      <c r="ASI269" s="404"/>
      <c r="ASJ269" s="49"/>
      <c r="ASK269" s="49"/>
      <c r="ASL269" s="49"/>
      <c r="ASM269" s="99"/>
      <c r="ASN269" s="98"/>
      <c r="ASO269" s="49"/>
      <c r="ASP269" s="405"/>
      <c r="ASQ269" s="405"/>
      <c r="ASR269" s="277"/>
      <c r="ASS269" s="277"/>
      <c r="AST269" s="277"/>
      <c r="ASU269" s="277"/>
      <c r="ASV269" s="277"/>
      <c r="ASW269" s="277"/>
      <c r="ASX269" s="277"/>
      <c r="ASY269" s="277"/>
      <c r="ASZ269" s="402"/>
      <c r="ATA269" s="404"/>
      <c r="ATB269" s="49"/>
      <c r="ATC269" s="49"/>
      <c r="ATD269" s="49"/>
      <c r="ATE269" s="99"/>
      <c r="ATF269" s="98"/>
      <c r="ATG269" s="49"/>
      <c r="ATH269" s="405"/>
      <c r="ATI269" s="405"/>
      <c r="ATJ269" s="277"/>
      <c r="ATK269" s="277"/>
      <c r="ATL269" s="277"/>
      <c r="ATM269" s="277"/>
      <c r="ATN269" s="277"/>
      <c r="ATO269" s="277"/>
      <c r="ATP269" s="277"/>
      <c r="ATQ269" s="277"/>
      <c r="ATR269" s="402"/>
      <c r="ATS269" s="404"/>
      <c r="ATT269" s="49"/>
      <c r="ATU269" s="49"/>
      <c r="ATV269" s="49"/>
      <c r="ATW269" s="99"/>
      <c r="ATX269" s="98"/>
      <c r="ATY269" s="49"/>
      <c r="ATZ269" s="405"/>
      <c r="AUA269" s="405"/>
      <c r="AUB269" s="277"/>
      <c r="AUC269" s="277"/>
      <c r="AUD269" s="277"/>
      <c r="AUE269" s="277"/>
      <c r="AUF269" s="277"/>
      <c r="AUG269" s="277"/>
      <c r="AUH269" s="277"/>
      <c r="AUI269" s="277"/>
      <c r="AUJ269" s="402"/>
      <c r="AUK269" s="404"/>
      <c r="AUL269" s="49"/>
      <c r="AUM269" s="49"/>
      <c r="AUN269" s="49"/>
      <c r="AUO269" s="99"/>
      <c r="AUP269" s="98"/>
      <c r="AUQ269" s="49"/>
      <c r="AUR269" s="405"/>
      <c r="AUS269" s="405"/>
      <c r="AUT269" s="277"/>
      <c r="AUU269" s="277"/>
      <c r="AUV269" s="277"/>
      <c r="AUW269" s="277"/>
      <c r="AUX269" s="277"/>
      <c r="AUY269" s="277"/>
      <c r="AUZ269" s="277"/>
      <c r="AVA269" s="277"/>
      <c r="AVB269" s="402"/>
      <c r="AVC269" s="404"/>
      <c r="AVD269" s="49"/>
      <c r="AVE269" s="49"/>
      <c r="AVF269" s="49"/>
      <c r="AVG269" s="99"/>
      <c r="AVH269" s="98"/>
      <c r="AVI269" s="49"/>
      <c r="AVJ269" s="405"/>
      <c r="AVK269" s="405"/>
      <c r="AVL269" s="277"/>
      <c r="AVM269" s="277"/>
      <c r="AVN269" s="277"/>
      <c r="AVO269" s="277"/>
      <c r="AVP269" s="277"/>
      <c r="AVQ269" s="277"/>
      <c r="AVR269" s="277"/>
      <c r="AVS269" s="277"/>
      <c r="AVT269" s="402"/>
      <c r="AVU269" s="404"/>
      <c r="AVV269" s="49"/>
      <c r="AVW269" s="49"/>
      <c r="AVX269" s="49"/>
      <c r="AVY269" s="99"/>
      <c r="AVZ269" s="98"/>
      <c r="AWA269" s="49"/>
      <c r="AWB269" s="405"/>
      <c r="AWC269" s="405"/>
      <c r="AWD269" s="277"/>
      <c r="AWE269" s="277"/>
      <c r="AWF269" s="277"/>
      <c r="AWG269" s="277"/>
      <c r="AWH269" s="277"/>
      <c r="AWI269" s="277"/>
      <c r="AWJ269" s="277"/>
      <c r="AWK269" s="277"/>
      <c r="AWL269" s="402"/>
      <c r="AWM269" s="404"/>
      <c r="AWN269" s="49"/>
      <c r="AWO269" s="49"/>
      <c r="AWP269" s="49"/>
      <c r="AWQ269" s="99"/>
      <c r="AWR269" s="98"/>
      <c r="AWS269" s="49"/>
      <c r="AWT269" s="405"/>
      <c r="AWU269" s="405"/>
      <c r="AWV269" s="277"/>
      <c r="AWW269" s="277"/>
      <c r="AWX269" s="277"/>
      <c r="AWY269" s="277"/>
      <c r="AWZ269" s="277"/>
      <c r="AXA269" s="277"/>
      <c r="AXB269" s="277"/>
      <c r="AXC269" s="277"/>
      <c r="AXD269" s="402"/>
      <c r="AXE269" s="404"/>
      <c r="AXF269" s="49"/>
      <c r="AXG269" s="49"/>
      <c r="AXH269" s="49"/>
      <c r="AXI269" s="99"/>
      <c r="AXJ269" s="98"/>
      <c r="AXK269" s="49"/>
      <c r="AXL269" s="405"/>
      <c r="AXM269" s="405"/>
      <c r="AXN269" s="277"/>
      <c r="AXO269" s="277"/>
      <c r="AXP269" s="277"/>
      <c r="AXQ269" s="277"/>
      <c r="AXR269" s="277"/>
      <c r="AXS269" s="277"/>
      <c r="AXT269" s="277"/>
      <c r="AXU269" s="277"/>
      <c r="AXV269" s="402"/>
      <c r="AXW269" s="404"/>
      <c r="AXX269" s="49"/>
      <c r="AXY269" s="49"/>
      <c r="AXZ269" s="49"/>
      <c r="AYA269" s="99"/>
      <c r="AYB269" s="98"/>
      <c r="AYC269" s="49"/>
      <c r="AYD269" s="405"/>
      <c r="AYE269" s="405"/>
      <c r="AYF269" s="277"/>
      <c r="AYG269" s="277"/>
      <c r="AYH269" s="277"/>
      <c r="AYI269" s="277"/>
      <c r="AYJ269" s="277"/>
      <c r="AYK269" s="277"/>
      <c r="AYL269" s="277"/>
      <c r="AYM269" s="277"/>
      <c r="AYN269" s="402"/>
      <c r="AYO269" s="404"/>
      <c r="AYP269" s="49"/>
      <c r="AYQ269" s="49"/>
      <c r="AYR269" s="49"/>
      <c r="AYS269" s="99"/>
      <c r="AYT269" s="98"/>
      <c r="AYU269" s="49"/>
      <c r="AYV269" s="405"/>
      <c r="AYW269" s="405"/>
      <c r="AYX269" s="277"/>
      <c r="AYY269" s="277"/>
      <c r="AYZ269" s="277"/>
      <c r="AZA269" s="277"/>
      <c r="AZB269" s="277"/>
      <c r="AZC269" s="277"/>
      <c r="AZD269" s="277"/>
      <c r="AZE269" s="277"/>
      <c r="AZF269" s="402"/>
      <c r="AZG269" s="404"/>
      <c r="AZH269" s="49"/>
      <c r="AZI269" s="49"/>
      <c r="AZJ269" s="49"/>
      <c r="AZK269" s="99"/>
      <c r="AZL269" s="98"/>
      <c r="AZM269" s="49"/>
      <c r="AZN269" s="405"/>
      <c r="AZO269" s="405"/>
      <c r="AZP269" s="277"/>
      <c r="AZQ269" s="277"/>
      <c r="AZR269" s="277"/>
      <c r="AZS269" s="277"/>
      <c r="AZT269" s="277"/>
      <c r="AZU269" s="277"/>
      <c r="AZV269" s="277"/>
      <c r="AZW269" s="277"/>
      <c r="AZX269" s="402"/>
      <c r="AZY269" s="404"/>
      <c r="AZZ269" s="49"/>
      <c r="BAA269" s="49"/>
      <c r="BAB269" s="49"/>
      <c r="BAC269" s="99"/>
      <c r="BAD269" s="98"/>
      <c r="BAE269" s="49"/>
      <c r="BAF269" s="405"/>
      <c r="BAG269" s="405"/>
      <c r="BAH269" s="277"/>
      <c r="BAI269" s="277"/>
      <c r="BAJ269" s="277"/>
      <c r="BAK269" s="277"/>
      <c r="BAL269" s="277"/>
      <c r="BAM269" s="277"/>
      <c r="BAN269" s="277"/>
      <c r="BAO269" s="277"/>
      <c r="BAP269" s="402"/>
      <c r="BAQ269" s="404"/>
      <c r="BAR269" s="49"/>
      <c r="BAS269" s="49"/>
      <c r="BAT269" s="49"/>
      <c r="BAU269" s="99"/>
      <c r="BAV269" s="98"/>
      <c r="BAW269" s="49"/>
      <c r="BAX269" s="405"/>
      <c r="BAY269" s="405"/>
      <c r="BAZ269" s="277"/>
      <c r="BBA269" s="277"/>
      <c r="BBB269" s="277"/>
      <c r="BBC269" s="277"/>
      <c r="BBD269" s="277"/>
      <c r="BBE269" s="277"/>
      <c r="BBF269" s="277"/>
      <c r="BBG269" s="277"/>
      <c r="BBH269" s="402"/>
      <c r="BBI269" s="404"/>
      <c r="BBJ269" s="49"/>
      <c r="BBK269" s="49"/>
      <c r="BBL269" s="49"/>
      <c r="BBM269" s="99"/>
      <c r="BBN269" s="98"/>
      <c r="BBO269" s="49"/>
      <c r="BBP269" s="405"/>
      <c r="BBQ269" s="405"/>
      <c r="BBR269" s="277"/>
      <c r="BBS269" s="277"/>
      <c r="BBT269" s="277"/>
      <c r="BBU269" s="277"/>
      <c r="BBV269" s="277"/>
      <c r="BBW269" s="277"/>
      <c r="BBX269" s="277"/>
      <c r="BBY269" s="277"/>
      <c r="BBZ269" s="402"/>
      <c r="BCA269" s="404"/>
      <c r="BCB269" s="49"/>
      <c r="BCC269" s="49"/>
      <c r="BCD269" s="49"/>
      <c r="BCE269" s="99"/>
      <c r="BCF269" s="98"/>
      <c r="BCG269" s="49"/>
      <c r="BCH269" s="405"/>
      <c r="BCI269" s="405"/>
      <c r="BCJ269" s="277"/>
      <c r="BCK269" s="277"/>
      <c r="BCL269" s="277"/>
      <c r="BCM269" s="277"/>
      <c r="BCN269" s="277"/>
      <c r="BCO269" s="277"/>
      <c r="BCP269" s="277"/>
      <c r="BCQ269" s="277"/>
      <c r="BCR269" s="402"/>
      <c r="BCS269" s="404"/>
      <c r="BCT269" s="49"/>
      <c r="BCU269" s="49"/>
      <c r="BCV269" s="49"/>
      <c r="BCW269" s="99"/>
      <c r="BCX269" s="98"/>
      <c r="BCY269" s="49"/>
      <c r="BCZ269" s="405"/>
      <c r="BDA269" s="405"/>
      <c r="BDB269" s="277"/>
      <c r="BDC269" s="277"/>
      <c r="BDD269" s="277"/>
      <c r="BDE269" s="277"/>
      <c r="BDF269" s="277"/>
      <c r="BDG269" s="277"/>
      <c r="BDH269" s="277"/>
      <c r="BDI269" s="277"/>
      <c r="BDJ269" s="402"/>
      <c r="BDK269" s="404"/>
      <c r="BDL269" s="49"/>
      <c r="BDM269" s="49"/>
      <c r="BDN269" s="49"/>
      <c r="BDO269" s="99"/>
      <c r="BDP269" s="98"/>
      <c r="BDQ269" s="49"/>
      <c r="BDR269" s="405"/>
      <c r="BDS269" s="405"/>
      <c r="BDT269" s="277"/>
      <c r="BDU269" s="277"/>
      <c r="BDV269" s="277"/>
      <c r="BDW269" s="277"/>
      <c r="BDX269" s="277"/>
      <c r="BDY269" s="277"/>
      <c r="BDZ269" s="277"/>
      <c r="BEA269" s="277"/>
      <c r="BEB269" s="402"/>
      <c r="BEC269" s="404"/>
      <c r="BED269" s="49"/>
      <c r="BEE269" s="49"/>
      <c r="BEF269" s="49"/>
      <c r="BEG269" s="99"/>
      <c r="BEH269" s="98"/>
      <c r="BEI269" s="49"/>
      <c r="BEJ269" s="405"/>
      <c r="BEK269" s="405"/>
      <c r="BEL269" s="277"/>
      <c r="BEM269" s="277"/>
      <c r="BEN269" s="277"/>
      <c r="BEO269" s="277"/>
      <c r="BEP269" s="277"/>
      <c r="BEQ269" s="277"/>
      <c r="BER269" s="277"/>
      <c r="BES269" s="277"/>
      <c r="BET269" s="402"/>
      <c r="BEU269" s="404"/>
      <c r="BEV269" s="49"/>
      <c r="BEW269" s="49"/>
      <c r="BEX269" s="49"/>
      <c r="BEY269" s="99"/>
      <c r="BEZ269" s="98"/>
      <c r="BFA269" s="49"/>
      <c r="BFB269" s="405"/>
      <c r="BFC269" s="405"/>
      <c r="BFD269" s="277"/>
      <c r="BFE269" s="277"/>
      <c r="BFF269" s="277"/>
      <c r="BFG269" s="277"/>
      <c r="BFH269" s="277"/>
      <c r="BFI269" s="277"/>
      <c r="BFJ269" s="277"/>
      <c r="BFK269" s="277"/>
      <c r="BFL269" s="402"/>
      <c r="BFM269" s="404"/>
      <c r="BFN269" s="49"/>
      <c r="BFO269" s="49"/>
      <c r="BFP269" s="49"/>
      <c r="BFQ269" s="99"/>
      <c r="BFR269" s="98"/>
      <c r="BFS269" s="49"/>
      <c r="BFT269" s="405"/>
      <c r="BFU269" s="405"/>
      <c r="BFV269" s="277"/>
      <c r="BFW269" s="277"/>
      <c r="BFX269" s="277"/>
      <c r="BFY269" s="277"/>
      <c r="BFZ269" s="277"/>
      <c r="BGA269" s="277"/>
      <c r="BGB269" s="277"/>
      <c r="BGC269" s="277"/>
      <c r="BGD269" s="402"/>
      <c r="BGE269" s="404"/>
      <c r="BGF269" s="49"/>
      <c r="BGG269" s="49"/>
      <c r="BGH269" s="49"/>
      <c r="BGI269" s="99"/>
      <c r="BGJ269" s="98"/>
      <c r="BGK269" s="49"/>
      <c r="BGL269" s="405"/>
      <c r="BGM269" s="405"/>
      <c r="BGN269" s="277"/>
      <c r="BGO269" s="277"/>
      <c r="BGP269" s="277"/>
      <c r="BGQ269" s="277"/>
      <c r="BGR269" s="277"/>
      <c r="BGS269" s="277"/>
      <c r="BGT269" s="277"/>
      <c r="BGU269" s="277"/>
      <c r="BGV269" s="402"/>
      <c r="BGW269" s="404"/>
      <c r="BGX269" s="49"/>
      <c r="BGY269" s="49"/>
      <c r="BGZ269" s="49"/>
      <c r="BHA269" s="99"/>
      <c r="BHB269" s="98"/>
      <c r="BHC269" s="49"/>
      <c r="BHD269" s="405"/>
      <c r="BHE269" s="405"/>
      <c r="BHF269" s="277"/>
      <c r="BHG269" s="277"/>
      <c r="BHH269" s="277"/>
      <c r="BHI269" s="277"/>
      <c r="BHJ269" s="277"/>
      <c r="BHK269" s="277"/>
      <c r="BHL269" s="277"/>
      <c r="BHM269" s="277"/>
      <c r="BHN269" s="402"/>
      <c r="BHO269" s="404"/>
      <c r="BHP269" s="49"/>
      <c r="BHQ269" s="49"/>
      <c r="BHR269" s="49"/>
      <c r="BHS269" s="99"/>
      <c r="BHT269" s="98"/>
      <c r="BHU269" s="49"/>
      <c r="BHV269" s="405"/>
      <c r="BHW269" s="405"/>
      <c r="BHX269" s="277"/>
      <c r="BHY269" s="277"/>
      <c r="BHZ269" s="277"/>
      <c r="BIA269" s="277"/>
      <c r="BIB269" s="277"/>
      <c r="BIC269" s="277"/>
      <c r="BID269" s="277"/>
      <c r="BIE269" s="277"/>
      <c r="BIF269" s="402"/>
      <c r="BIG269" s="404"/>
      <c r="BIH269" s="49"/>
      <c r="BII269" s="49"/>
      <c r="BIJ269" s="49"/>
      <c r="BIK269" s="99"/>
      <c r="BIL269" s="98"/>
      <c r="BIM269" s="49"/>
      <c r="BIN269" s="405"/>
      <c r="BIO269" s="405"/>
      <c r="BIP269" s="277"/>
      <c r="BIQ269" s="277"/>
      <c r="BIR269" s="277"/>
      <c r="BIS269" s="277"/>
      <c r="BIT269" s="277"/>
      <c r="BIU269" s="277"/>
      <c r="BIV269" s="277"/>
      <c r="BIW269" s="277"/>
      <c r="BIX269" s="402"/>
      <c r="BIY269" s="404"/>
      <c r="BIZ269" s="49"/>
      <c r="BJA269" s="49"/>
      <c r="BJB269" s="49"/>
      <c r="BJC269" s="99"/>
      <c r="BJD269" s="98"/>
      <c r="BJE269" s="49"/>
      <c r="BJF269" s="405"/>
      <c r="BJG269" s="405"/>
      <c r="BJH269" s="277"/>
      <c r="BJI269" s="277"/>
      <c r="BJJ269" s="277"/>
      <c r="BJK269" s="277"/>
      <c r="BJL269" s="277"/>
      <c r="BJM269" s="277"/>
      <c r="BJN269" s="277"/>
      <c r="BJO269" s="277"/>
      <c r="BJP269" s="402"/>
      <c r="BJQ269" s="404"/>
      <c r="BJR269" s="49"/>
      <c r="BJS269" s="49"/>
      <c r="BJT269" s="49"/>
      <c r="BJU269" s="99"/>
      <c r="BJV269" s="98"/>
      <c r="BJW269" s="49"/>
      <c r="BJX269" s="405"/>
      <c r="BJY269" s="405"/>
      <c r="BJZ269" s="277"/>
      <c r="BKA269" s="277"/>
      <c r="BKB269" s="277"/>
      <c r="BKC269" s="277"/>
      <c r="BKD269" s="277"/>
      <c r="BKE269" s="277"/>
      <c r="BKF269" s="277"/>
      <c r="BKG269" s="277"/>
      <c r="BKH269" s="402"/>
      <c r="BKI269" s="404"/>
      <c r="BKJ269" s="49"/>
      <c r="BKK269" s="49"/>
      <c r="BKL269" s="49"/>
      <c r="BKM269" s="99"/>
      <c r="BKN269" s="98"/>
      <c r="BKO269" s="49"/>
      <c r="BKP269" s="405"/>
      <c r="BKQ269" s="405"/>
      <c r="BKR269" s="277"/>
      <c r="BKS269" s="277"/>
      <c r="BKT269" s="277"/>
      <c r="BKU269" s="277"/>
      <c r="BKV269" s="277"/>
      <c r="BKW269" s="277"/>
      <c r="BKX269" s="277"/>
      <c r="BKY269" s="277"/>
      <c r="BKZ269" s="402"/>
      <c r="BLA269" s="404"/>
      <c r="BLB269" s="49"/>
      <c r="BLC269" s="49"/>
      <c r="BLD269" s="49"/>
      <c r="BLE269" s="99"/>
      <c r="BLF269" s="98"/>
      <c r="BLG269" s="49"/>
      <c r="BLH269" s="405"/>
      <c r="BLI269" s="405"/>
      <c r="BLJ269" s="277"/>
      <c r="BLK269" s="277"/>
      <c r="BLL269" s="277"/>
      <c r="BLM269" s="277"/>
      <c r="BLN269" s="277"/>
      <c r="BLO269" s="277"/>
      <c r="BLP269" s="277"/>
      <c r="BLQ269" s="277"/>
      <c r="BLR269" s="402"/>
      <c r="BLS269" s="404"/>
      <c r="BLT269" s="49"/>
      <c r="BLU269" s="49"/>
      <c r="BLV269" s="49"/>
      <c r="BLW269" s="99"/>
      <c r="BLX269" s="98"/>
      <c r="BLY269" s="49"/>
      <c r="BLZ269" s="405"/>
      <c r="BMA269" s="405"/>
      <c r="BMB269" s="277"/>
      <c r="BMC269" s="277"/>
      <c r="BMD269" s="277"/>
      <c r="BME269" s="277"/>
      <c r="BMF269" s="277"/>
      <c r="BMG269" s="277"/>
      <c r="BMH269" s="277"/>
      <c r="BMI269" s="277"/>
      <c r="BMJ269" s="402"/>
      <c r="BMK269" s="404"/>
      <c r="BML269" s="49"/>
      <c r="BMM269" s="49"/>
      <c r="BMN269" s="49"/>
      <c r="BMO269" s="99"/>
      <c r="BMP269" s="98"/>
      <c r="BMQ269" s="49"/>
      <c r="BMR269" s="405"/>
      <c r="BMS269" s="405"/>
      <c r="BMT269" s="277"/>
      <c r="BMU269" s="277"/>
      <c r="BMV269" s="277"/>
      <c r="BMW269" s="277"/>
      <c r="BMX269" s="277"/>
      <c r="BMY269" s="277"/>
      <c r="BMZ269" s="277"/>
      <c r="BNA269" s="277"/>
      <c r="BNB269" s="402"/>
      <c r="BNC269" s="404"/>
      <c r="BND269" s="49"/>
      <c r="BNE269" s="49"/>
      <c r="BNF269" s="49"/>
      <c r="BNG269" s="99"/>
      <c r="BNH269" s="98"/>
      <c r="BNI269" s="49"/>
      <c r="BNJ269" s="405"/>
      <c r="BNK269" s="405"/>
      <c r="BNL269" s="277"/>
      <c r="BNM269" s="277"/>
      <c r="BNN269" s="277"/>
      <c r="BNO269" s="277"/>
      <c r="BNP269" s="277"/>
      <c r="BNQ269" s="277"/>
      <c r="BNR269" s="277"/>
      <c r="BNS269" s="277"/>
      <c r="BNT269" s="402"/>
      <c r="BNU269" s="404"/>
      <c r="BNV269" s="49"/>
      <c r="BNW269" s="49"/>
      <c r="BNX269" s="49"/>
      <c r="BNY269" s="99"/>
      <c r="BNZ269" s="98"/>
      <c r="BOA269" s="49"/>
      <c r="BOB269" s="405"/>
      <c r="BOC269" s="405"/>
      <c r="BOD269" s="277"/>
      <c r="BOE269" s="277"/>
      <c r="BOF269" s="277"/>
      <c r="BOG269" s="277"/>
      <c r="BOH269" s="277"/>
      <c r="BOI269" s="277"/>
      <c r="BOJ269" s="277"/>
      <c r="BOK269" s="277"/>
      <c r="BOL269" s="402"/>
      <c r="BOM269" s="404"/>
      <c r="BON269" s="49"/>
      <c r="BOO269" s="49"/>
      <c r="BOP269" s="49"/>
      <c r="BOQ269" s="99"/>
      <c r="BOR269" s="98"/>
      <c r="BOS269" s="49"/>
      <c r="BOT269" s="405"/>
      <c r="BOU269" s="405"/>
      <c r="BOV269" s="277"/>
      <c r="BOW269" s="277"/>
      <c r="BOX269" s="277"/>
      <c r="BOY269" s="277"/>
      <c r="BOZ269" s="277"/>
      <c r="BPA269" s="277"/>
      <c r="BPB269" s="277"/>
      <c r="BPC269" s="277"/>
      <c r="BPD269" s="402"/>
      <c r="BPE269" s="404"/>
      <c r="BPF269" s="49"/>
      <c r="BPG269" s="49"/>
      <c r="BPH269" s="49"/>
      <c r="BPI269" s="99"/>
      <c r="BPJ269" s="98"/>
      <c r="BPK269" s="49"/>
      <c r="BPL269" s="405"/>
      <c r="BPM269" s="405"/>
      <c r="BPN269" s="277"/>
      <c r="BPO269" s="277"/>
      <c r="BPP269" s="277"/>
      <c r="BPQ269" s="277"/>
      <c r="BPR269" s="277"/>
      <c r="BPS269" s="277"/>
      <c r="BPT269" s="277"/>
      <c r="BPU269" s="277"/>
      <c r="BPV269" s="402"/>
      <c r="BPW269" s="404"/>
      <c r="BPX269" s="49"/>
      <c r="BPY269" s="49"/>
      <c r="BPZ269" s="49"/>
      <c r="BQA269" s="99"/>
      <c r="BQB269" s="98"/>
      <c r="BQC269" s="49"/>
      <c r="BQD269" s="405"/>
      <c r="BQE269" s="405"/>
      <c r="BQF269" s="277"/>
      <c r="BQG269" s="277"/>
      <c r="BQH269" s="277"/>
      <c r="BQI269" s="277"/>
      <c r="BQJ269" s="277"/>
      <c r="BQK269" s="277"/>
      <c r="BQL269" s="277"/>
      <c r="BQM269" s="277"/>
      <c r="BQN269" s="402"/>
      <c r="BQO269" s="404"/>
      <c r="BQP269" s="49"/>
      <c r="BQQ269" s="49"/>
      <c r="BQR269" s="49"/>
      <c r="BQS269" s="99"/>
      <c r="BQT269" s="98"/>
      <c r="BQU269" s="49"/>
      <c r="BQV269" s="405"/>
      <c r="BQW269" s="405"/>
      <c r="BQX269" s="277"/>
      <c r="BQY269" s="277"/>
      <c r="BQZ269" s="277"/>
      <c r="BRA269" s="277"/>
      <c r="BRB269" s="277"/>
      <c r="BRC269" s="277"/>
      <c r="BRD269" s="277"/>
      <c r="BRE269" s="277"/>
      <c r="BRF269" s="402"/>
      <c r="BRG269" s="404"/>
      <c r="BRH269" s="49"/>
      <c r="BRI269" s="49"/>
      <c r="BRJ269" s="49"/>
      <c r="BRK269" s="99"/>
      <c r="BRL269" s="98"/>
      <c r="BRM269" s="49"/>
      <c r="BRN269" s="405"/>
      <c r="BRO269" s="405"/>
      <c r="BRP269" s="277"/>
      <c r="BRQ269" s="277"/>
      <c r="BRR269" s="277"/>
      <c r="BRS269" s="277"/>
      <c r="BRT269" s="277"/>
      <c r="BRU269" s="277"/>
      <c r="BRV269" s="277"/>
      <c r="BRW269" s="277"/>
      <c r="BRX269" s="402"/>
      <c r="BRY269" s="404"/>
      <c r="BRZ269" s="49"/>
      <c r="BSA269" s="49"/>
      <c r="BSB269" s="49"/>
      <c r="BSC269" s="99"/>
      <c r="BSD269" s="98"/>
      <c r="BSE269" s="49"/>
      <c r="BSF269" s="405"/>
      <c r="BSG269" s="405"/>
      <c r="BSH269" s="277"/>
      <c r="BSI269" s="277"/>
      <c r="BSJ269" s="277"/>
      <c r="BSK269" s="277"/>
      <c r="BSL269" s="277"/>
      <c r="BSM269" s="277"/>
      <c r="BSN269" s="277"/>
      <c r="BSO269" s="277"/>
      <c r="BSP269" s="402"/>
      <c r="BSQ269" s="404"/>
      <c r="BSR269" s="49"/>
      <c r="BSS269" s="49"/>
      <c r="BST269" s="49"/>
      <c r="BSU269" s="99"/>
      <c r="BSV269" s="98"/>
      <c r="BSW269" s="49"/>
      <c r="BSX269" s="405"/>
      <c r="BSY269" s="405"/>
      <c r="BSZ269" s="277"/>
      <c r="BTA269" s="277"/>
      <c r="BTB269" s="277"/>
      <c r="BTC269" s="277"/>
      <c r="BTD269" s="277"/>
      <c r="BTE269" s="277"/>
      <c r="BTF269" s="277"/>
      <c r="BTG269" s="277"/>
      <c r="BTH269" s="402"/>
      <c r="BTI269" s="404"/>
      <c r="BTJ269" s="49"/>
      <c r="BTK269" s="49"/>
      <c r="BTL269" s="49"/>
      <c r="BTM269" s="99"/>
      <c r="BTN269" s="98"/>
      <c r="BTO269" s="49"/>
      <c r="BTP269" s="405"/>
      <c r="BTQ269" s="405"/>
      <c r="BTR269" s="277"/>
      <c r="BTS269" s="277"/>
      <c r="BTT269" s="277"/>
      <c r="BTU269" s="277"/>
      <c r="BTV269" s="277"/>
      <c r="BTW269" s="277"/>
      <c r="BTX269" s="277"/>
      <c r="BTY269" s="277"/>
      <c r="BTZ269" s="402"/>
      <c r="BUA269" s="404"/>
      <c r="BUB269" s="49"/>
      <c r="BUC269" s="49"/>
      <c r="BUD269" s="49"/>
      <c r="BUE269" s="99"/>
      <c r="BUF269" s="98"/>
      <c r="BUG269" s="49"/>
      <c r="BUH269" s="405"/>
      <c r="BUI269" s="405"/>
      <c r="BUJ269" s="277"/>
      <c r="BUK269" s="277"/>
      <c r="BUL269" s="277"/>
      <c r="BUM269" s="277"/>
      <c r="BUN269" s="277"/>
      <c r="BUO269" s="277"/>
      <c r="BUP269" s="277"/>
      <c r="BUQ269" s="277"/>
      <c r="BUR269" s="402"/>
      <c r="BUS269" s="404"/>
      <c r="BUT269" s="49"/>
      <c r="BUU269" s="49"/>
      <c r="BUV269" s="49"/>
      <c r="BUW269" s="99"/>
      <c r="BUX269" s="98"/>
      <c r="BUY269" s="49"/>
      <c r="BUZ269" s="405"/>
      <c r="BVA269" s="405"/>
      <c r="BVB269" s="277"/>
      <c r="BVC269" s="277"/>
      <c r="BVD269" s="277"/>
      <c r="BVE269" s="277"/>
      <c r="BVF269" s="277"/>
      <c r="BVG269" s="277"/>
      <c r="BVH269" s="277"/>
      <c r="BVI269" s="277"/>
      <c r="BVJ269" s="402"/>
      <c r="BVK269" s="404"/>
      <c r="BVL269" s="49"/>
      <c r="BVM269" s="49"/>
      <c r="BVN269" s="49"/>
      <c r="BVO269" s="99"/>
      <c r="BVP269" s="98"/>
      <c r="BVQ269" s="49"/>
      <c r="BVR269" s="405"/>
      <c r="BVS269" s="405"/>
      <c r="BVT269" s="277"/>
      <c r="BVU269" s="277"/>
      <c r="BVV269" s="277"/>
      <c r="BVW269" s="277"/>
      <c r="BVX269" s="277"/>
      <c r="BVY269" s="277"/>
      <c r="BVZ269" s="277"/>
      <c r="BWA269" s="277"/>
      <c r="BWB269" s="402"/>
      <c r="BWC269" s="404"/>
      <c r="BWD269" s="49"/>
      <c r="BWE269" s="49"/>
      <c r="BWF269" s="49"/>
      <c r="BWG269" s="99"/>
      <c r="BWH269" s="98"/>
      <c r="BWI269" s="49"/>
      <c r="BWJ269" s="405"/>
      <c r="BWK269" s="405"/>
      <c r="BWL269" s="277"/>
      <c r="BWM269" s="277"/>
      <c r="BWN269" s="277"/>
      <c r="BWO269" s="277"/>
      <c r="BWP269" s="277"/>
      <c r="BWQ269" s="277"/>
      <c r="BWR269" s="277"/>
      <c r="BWS269" s="277"/>
      <c r="BWT269" s="402"/>
      <c r="BWU269" s="404"/>
      <c r="BWV269" s="49"/>
      <c r="BWW269" s="49"/>
      <c r="BWX269" s="49"/>
      <c r="BWY269" s="99"/>
      <c r="BWZ269" s="98"/>
      <c r="BXA269" s="49"/>
      <c r="BXB269" s="405"/>
      <c r="BXC269" s="405"/>
      <c r="BXD269" s="277"/>
      <c r="BXE269" s="277"/>
      <c r="BXF269" s="277"/>
      <c r="BXG269" s="277"/>
      <c r="BXH269" s="277"/>
      <c r="BXI269" s="277"/>
      <c r="BXJ269" s="277"/>
      <c r="BXK269" s="277"/>
      <c r="BXL269" s="402"/>
      <c r="BXM269" s="404"/>
      <c r="BXN269" s="49"/>
      <c r="BXO269" s="49"/>
      <c r="BXP269" s="49"/>
      <c r="BXQ269" s="99"/>
      <c r="BXR269" s="98"/>
      <c r="BXS269" s="49"/>
      <c r="BXT269" s="405"/>
      <c r="BXU269" s="405"/>
      <c r="BXV269" s="277"/>
      <c r="BXW269" s="277"/>
      <c r="BXX269" s="277"/>
      <c r="BXY269" s="277"/>
      <c r="BXZ269" s="277"/>
      <c r="BYA269" s="277"/>
      <c r="BYB269" s="277"/>
      <c r="BYC269" s="277"/>
      <c r="BYD269" s="402"/>
      <c r="BYE269" s="404"/>
      <c r="BYF269" s="49"/>
      <c r="BYG269" s="49"/>
      <c r="BYH269" s="49"/>
      <c r="BYI269" s="99"/>
      <c r="BYJ269" s="98"/>
      <c r="BYK269" s="49"/>
      <c r="BYL269" s="405"/>
      <c r="BYM269" s="405"/>
      <c r="BYN269" s="277"/>
      <c r="BYO269" s="277"/>
      <c r="BYP269" s="277"/>
      <c r="BYQ269" s="277"/>
      <c r="BYR269" s="277"/>
      <c r="BYS269" s="277"/>
      <c r="BYT269" s="277"/>
      <c r="BYU269" s="277"/>
      <c r="BYV269" s="402"/>
      <c r="BYW269" s="404"/>
      <c r="BYX269" s="49"/>
      <c r="BYY269" s="49"/>
      <c r="BYZ269" s="49"/>
      <c r="BZA269" s="99"/>
      <c r="BZB269" s="98"/>
      <c r="BZC269" s="49"/>
      <c r="BZD269" s="405"/>
      <c r="BZE269" s="405"/>
      <c r="BZF269" s="277"/>
      <c r="BZG269" s="277"/>
      <c r="BZH269" s="277"/>
      <c r="BZI269" s="277"/>
      <c r="BZJ269" s="277"/>
      <c r="BZK269" s="277"/>
      <c r="BZL269" s="277"/>
      <c r="BZM269" s="277"/>
      <c r="BZN269" s="402"/>
      <c r="BZO269" s="404"/>
      <c r="BZP269" s="49"/>
      <c r="BZQ269" s="49"/>
      <c r="BZR269" s="49"/>
      <c r="BZS269" s="99"/>
      <c r="BZT269" s="98"/>
      <c r="BZU269" s="49"/>
      <c r="BZV269" s="405"/>
      <c r="BZW269" s="405"/>
      <c r="BZX269" s="277"/>
      <c r="BZY269" s="277"/>
      <c r="BZZ269" s="277"/>
      <c r="CAA269" s="277"/>
      <c r="CAB269" s="277"/>
      <c r="CAC269" s="277"/>
      <c r="CAD269" s="277"/>
      <c r="CAE269" s="277"/>
      <c r="CAF269" s="402"/>
      <c r="CAG269" s="404"/>
      <c r="CAH269" s="49"/>
      <c r="CAI269" s="49"/>
      <c r="CAJ269" s="49"/>
      <c r="CAK269" s="99"/>
      <c r="CAL269" s="98"/>
      <c r="CAM269" s="49"/>
      <c r="CAN269" s="405"/>
      <c r="CAO269" s="405"/>
      <c r="CAP269" s="277"/>
      <c r="CAQ269" s="277"/>
      <c r="CAR269" s="277"/>
      <c r="CAS269" s="277"/>
      <c r="CAT269" s="277"/>
      <c r="CAU269" s="277"/>
      <c r="CAV269" s="277"/>
      <c r="CAW269" s="277"/>
      <c r="CAX269" s="402"/>
      <c r="CAY269" s="404"/>
      <c r="CAZ269" s="49"/>
      <c r="CBA269" s="49"/>
      <c r="CBB269" s="49"/>
      <c r="CBC269" s="99"/>
      <c r="CBD269" s="98"/>
      <c r="CBE269" s="49"/>
      <c r="CBF269" s="405"/>
      <c r="CBG269" s="405"/>
      <c r="CBH269" s="277"/>
      <c r="CBI269" s="277"/>
      <c r="CBJ269" s="277"/>
      <c r="CBK269" s="277"/>
      <c r="CBL269" s="277"/>
      <c r="CBM269" s="277"/>
      <c r="CBN269" s="277"/>
      <c r="CBO269" s="277"/>
      <c r="CBP269" s="402"/>
      <c r="CBQ269" s="404"/>
      <c r="CBR269" s="49"/>
      <c r="CBS269" s="49"/>
      <c r="CBT269" s="49"/>
      <c r="CBU269" s="99"/>
      <c r="CBV269" s="98"/>
      <c r="CBW269" s="49"/>
      <c r="CBX269" s="405"/>
      <c r="CBY269" s="405"/>
      <c r="CBZ269" s="277"/>
      <c r="CCA269" s="277"/>
      <c r="CCB269" s="277"/>
      <c r="CCC269" s="277"/>
      <c r="CCD269" s="277"/>
      <c r="CCE269" s="277"/>
      <c r="CCF269" s="277"/>
      <c r="CCG269" s="277"/>
      <c r="CCH269" s="402"/>
      <c r="CCI269" s="404"/>
      <c r="CCJ269" s="49"/>
      <c r="CCK269" s="49"/>
      <c r="CCL269" s="49"/>
      <c r="CCM269" s="99"/>
      <c r="CCN269" s="98"/>
      <c r="CCO269" s="49"/>
      <c r="CCP269" s="405"/>
      <c r="CCQ269" s="405"/>
      <c r="CCR269" s="277"/>
      <c r="CCS269" s="277"/>
      <c r="CCT269" s="277"/>
      <c r="CCU269" s="277"/>
      <c r="CCV269" s="277"/>
      <c r="CCW269" s="277"/>
      <c r="CCX269" s="277"/>
      <c r="CCY269" s="277"/>
      <c r="CCZ269" s="402"/>
      <c r="CDA269" s="404"/>
      <c r="CDB269" s="49"/>
      <c r="CDC269" s="49"/>
      <c r="CDD269" s="49"/>
      <c r="CDE269" s="99"/>
      <c r="CDF269" s="98"/>
      <c r="CDG269" s="49"/>
      <c r="CDH269" s="405"/>
      <c r="CDI269" s="405"/>
      <c r="CDJ269" s="277"/>
      <c r="CDK269" s="277"/>
      <c r="CDL269" s="277"/>
      <c r="CDM269" s="277"/>
      <c r="CDN269" s="277"/>
      <c r="CDO269" s="277"/>
      <c r="CDP269" s="277"/>
      <c r="CDQ269" s="277"/>
      <c r="CDR269" s="402"/>
      <c r="CDS269" s="404"/>
      <c r="CDT269" s="49"/>
      <c r="CDU269" s="49"/>
      <c r="CDV269" s="49"/>
      <c r="CDW269" s="99"/>
      <c r="CDX269" s="98"/>
      <c r="CDY269" s="49"/>
      <c r="CDZ269" s="405"/>
      <c r="CEA269" s="405"/>
      <c r="CEB269" s="277"/>
      <c r="CEC269" s="277"/>
      <c r="CED269" s="277"/>
      <c r="CEE269" s="277"/>
      <c r="CEF269" s="277"/>
      <c r="CEG269" s="277"/>
      <c r="CEH269" s="277"/>
      <c r="CEI269" s="277"/>
      <c r="CEJ269" s="402"/>
      <c r="CEK269" s="404"/>
      <c r="CEL269" s="49"/>
      <c r="CEM269" s="49"/>
      <c r="CEN269" s="49"/>
      <c r="CEO269" s="99"/>
      <c r="CEP269" s="98"/>
      <c r="CEQ269" s="49"/>
      <c r="CER269" s="405"/>
      <c r="CES269" s="405"/>
      <c r="CET269" s="277"/>
      <c r="CEU269" s="277"/>
      <c r="CEV269" s="277"/>
      <c r="CEW269" s="277"/>
      <c r="CEX269" s="277"/>
      <c r="CEY269" s="277"/>
      <c r="CEZ269" s="277"/>
      <c r="CFA269" s="277"/>
      <c r="CFB269" s="402"/>
      <c r="CFC269" s="404"/>
      <c r="CFD269" s="49"/>
      <c r="CFE269" s="49"/>
      <c r="CFF269" s="49"/>
      <c r="CFG269" s="99"/>
      <c r="CFH269" s="98"/>
      <c r="CFI269" s="49"/>
      <c r="CFJ269" s="405"/>
      <c r="CFK269" s="405"/>
      <c r="CFL269" s="277"/>
      <c r="CFM269" s="277"/>
      <c r="CFN269" s="277"/>
      <c r="CFO269" s="277"/>
      <c r="CFP269" s="277"/>
      <c r="CFQ269" s="277"/>
      <c r="CFR269" s="277"/>
      <c r="CFS269" s="277"/>
      <c r="CFT269" s="402"/>
      <c r="CFU269" s="404"/>
      <c r="CFV269" s="49"/>
      <c r="CFW269" s="49"/>
      <c r="CFX269" s="49"/>
      <c r="CFY269" s="99"/>
      <c r="CFZ269" s="98"/>
      <c r="CGA269" s="49"/>
      <c r="CGB269" s="405"/>
      <c r="CGC269" s="405"/>
      <c r="CGD269" s="277"/>
      <c r="CGE269" s="277"/>
      <c r="CGF269" s="277"/>
      <c r="CGG269" s="277"/>
      <c r="CGH269" s="277"/>
      <c r="CGI269" s="277"/>
      <c r="CGJ269" s="277"/>
      <c r="CGK269" s="277"/>
      <c r="CGL269" s="402"/>
      <c r="CGM269" s="404"/>
      <c r="CGN269" s="49"/>
      <c r="CGO269" s="49"/>
      <c r="CGP269" s="49"/>
      <c r="CGQ269" s="99"/>
      <c r="CGR269" s="98"/>
      <c r="CGS269" s="49"/>
      <c r="CGT269" s="405"/>
      <c r="CGU269" s="405"/>
      <c r="CGV269" s="277"/>
      <c r="CGW269" s="277"/>
      <c r="CGX269" s="277"/>
      <c r="CGY269" s="277"/>
      <c r="CGZ269" s="277"/>
      <c r="CHA269" s="277"/>
      <c r="CHB269" s="277"/>
      <c r="CHC269" s="277"/>
      <c r="CHD269" s="402"/>
      <c r="CHE269" s="404"/>
      <c r="CHF269" s="49"/>
      <c r="CHG269" s="49"/>
      <c r="CHH269" s="49"/>
      <c r="CHI269" s="99"/>
      <c r="CHJ269" s="98"/>
      <c r="CHK269" s="49"/>
      <c r="CHL269" s="405"/>
      <c r="CHM269" s="405"/>
      <c r="CHN269" s="277"/>
      <c r="CHO269" s="277"/>
      <c r="CHP269" s="277"/>
      <c r="CHQ269" s="277"/>
      <c r="CHR269" s="277"/>
      <c r="CHS269" s="277"/>
      <c r="CHT269" s="277"/>
      <c r="CHU269" s="277"/>
      <c r="CHV269" s="402"/>
      <c r="CHW269" s="404"/>
      <c r="CHX269" s="49"/>
      <c r="CHY269" s="49"/>
      <c r="CHZ269" s="49"/>
      <c r="CIA269" s="99"/>
      <c r="CIB269" s="98"/>
      <c r="CIC269" s="49"/>
      <c r="CID269" s="405"/>
      <c r="CIE269" s="405"/>
      <c r="CIF269" s="277"/>
      <c r="CIG269" s="277"/>
      <c r="CIH269" s="277"/>
      <c r="CII269" s="277"/>
      <c r="CIJ269" s="277"/>
      <c r="CIK269" s="277"/>
      <c r="CIL269" s="277"/>
      <c r="CIM269" s="277"/>
      <c r="CIN269" s="402"/>
      <c r="CIO269" s="404"/>
      <c r="CIP269" s="49"/>
      <c r="CIQ269" s="49"/>
      <c r="CIR269" s="49"/>
      <c r="CIS269" s="99"/>
      <c r="CIT269" s="98"/>
      <c r="CIU269" s="49"/>
      <c r="CIV269" s="405"/>
      <c r="CIW269" s="405"/>
      <c r="CIX269" s="277"/>
      <c r="CIY269" s="277"/>
      <c r="CIZ269" s="277"/>
      <c r="CJA269" s="277"/>
      <c r="CJB269" s="277"/>
      <c r="CJC269" s="277"/>
      <c r="CJD269" s="277"/>
      <c r="CJE269" s="277"/>
      <c r="CJF269" s="402"/>
      <c r="CJG269" s="404"/>
      <c r="CJH269" s="49"/>
      <c r="CJI269" s="49"/>
      <c r="CJJ269" s="49"/>
      <c r="CJK269" s="99"/>
      <c r="CJL269" s="98"/>
      <c r="CJM269" s="49"/>
      <c r="CJN269" s="405"/>
      <c r="CJO269" s="405"/>
      <c r="CJP269" s="277"/>
      <c r="CJQ269" s="277"/>
      <c r="CJR269" s="277"/>
      <c r="CJS269" s="277"/>
      <c r="CJT269" s="277"/>
      <c r="CJU269" s="277"/>
      <c r="CJV269" s="277"/>
      <c r="CJW269" s="277"/>
      <c r="CJX269" s="402"/>
      <c r="CJY269" s="404"/>
      <c r="CJZ269" s="49"/>
      <c r="CKA269" s="49"/>
      <c r="CKB269" s="49"/>
      <c r="CKC269" s="99"/>
      <c r="CKD269" s="98"/>
      <c r="CKE269" s="49"/>
      <c r="CKF269" s="405"/>
      <c r="CKG269" s="405"/>
      <c r="CKH269" s="277"/>
      <c r="CKI269" s="277"/>
      <c r="CKJ269" s="277"/>
      <c r="CKK269" s="277"/>
      <c r="CKL269" s="277"/>
      <c r="CKM269" s="277"/>
      <c r="CKN269" s="277"/>
      <c r="CKO269" s="277"/>
      <c r="CKP269" s="402"/>
      <c r="CKQ269" s="404"/>
      <c r="CKR269" s="49"/>
      <c r="CKS269" s="49"/>
      <c r="CKT269" s="49"/>
      <c r="CKU269" s="99"/>
      <c r="CKV269" s="98"/>
      <c r="CKW269" s="49"/>
      <c r="CKX269" s="405"/>
      <c r="CKY269" s="405"/>
      <c r="CKZ269" s="277"/>
      <c r="CLA269" s="277"/>
      <c r="CLB269" s="277"/>
      <c r="CLC269" s="277"/>
      <c r="CLD269" s="277"/>
      <c r="CLE269" s="277"/>
      <c r="CLF269" s="277"/>
      <c r="CLG269" s="277"/>
      <c r="CLH269" s="402"/>
      <c r="CLI269" s="404"/>
      <c r="CLJ269" s="49"/>
      <c r="CLK269" s="49"/>
      <c r="CLL269" s="49"/>
      <c r="CLM269" s="99"/>
      <c r="CLN269" s="98"/>
      <c r="CLO269" s="49"/>
      <c r="CLP269" s="405"/>
      <c r="CLQ269" s="405"/>
      <c r="CLR269" s="277"/>
      <c r="CLS269" s="277"/>
      <c r="CLT269" s="277"/>
      <c r="CLU269" s="277"/>
      <c r="CLV269" s="277"/>
      <c r="CLW269" s="277"/>
      <c r="CLX269" s="277"/>
      <c r="CLY269" s="277"/>
      <c r="CLZ269" s="402"/>
      <c r="CMA269" s="404"/>
      <c r="CMB269" s="49"/>
      <c r="CMC269" s="49"/>
      <c r="CMD269" s="49"/>
      <c r="CME269" s="99"/>
      <c r="CMF269" s="98"/>
      <c r="CMG269" s="49"/>
      <c r="CMH269" s="405"/>
      <c r="CMI269" s="405"/>
      <c r="CMJ269" s="277"/>
      <c r="CMK269" s="277"/>
      <c r="CML269" s="277"/>
      <c r="CMM269" s="277"/>
      <c r="CMN269" s="277"/>
      <c r="CMO269" s="277"/>
      <c r="CMP269" s="277"/>
      <c r="CMQ269" s="277"/>
      <c r="CMR269" s="402"/>
      <c r="CMS269" s="404"/>
      <c r="CMT269" s="49"/>
      <c r="CMU269" s="49"/>
      <c r="CMV269" s="49"/>
      <c r="CMW269" s="99"/>
      <c r="CMX269" s="98"/>
      <c r="CMY269" s="49"/>
      <c r="CMZ269" s="405"/>
      <c r="CNA269" s="405"/>
      <c r="CNB269" s="277"/>
      <c r="CNC269" s="277"/>
      <c r="CND269" s="277"/>
      <c r="CNE269" s="277"/>
      <c r="CNF269" s="277"/>
      <c r="CNG269" s="277"/>
      <c r="CNH269" s="277"/>
      <c r="CNI269" s="277"/>
      <c r="CNJ269" s="402"/>
      <c r="CNK269" s="404"/>
      <c r="CNL269" s="49"/>
      <c r="CNM269" s="49"/>
      <c r="CNN269" s="49"/>
      <c r="CNO269" s="99"/>
      <c r="CNP269" s="98"/>
      <c r="CNQ269" s="49"/>
      <c r="CNR269" s="405"/>
      <c r="CNS269" s="405"/>
      <c r="CNT269" s="277"/>
      <c r="CNU269" s="277"/>
      <c r="CNV269" s="277"/>
      <c r="CNW269" s="277"/>
      <c r="CNX269" s="277"/>
      <c r="CNY269" s="277"/>
      <c r="CNZ269" s="277"/>
      <c r="COA269" s="277"/>
      <c r="COB269" s="402"/>
      <c r="COC269" s="404"/>
      <c r="COD269" s="49"/>
      <c r="COE269" s="49"/>
      <c r="COF269" s="49"/>
      <c r="COG269" s="99"/>
      <c r="COH269" s="98"/>
      <c r="COI269" s="49"/>
      <c r="COJ269" s="405"/>
      <c r="COK269" s="405"/>
      <c r="COL269" s="277"/>
      <c r="COM269" s="277"/>
      <c r="CON269" s="277"/>
      <c r="COO269" s="277"/>
      <c r="COP269" s="277"/>
      <c r="COQ269" s="277"/>
      <c r="COR269" s="277"/>
      <c r="COS269" s="277"/>
      <c r="COT269" s="402"/>
      <c r="COU269" s="404"/>
      <c r="COV269" s="49"/>
      <c r="COW269" s="49"/>
      <c r="COX269" s="49"/>
      <c r="COY269" s="99"/>
      <c r="COZ269" s="98"/>
      <c r="CPA269" s="49"/>
      <c r="CPB269" s="405"/>
      <c r="CPC269" s="405"/>
      <c r="CPD269" s="277"/>
      <c r="CPE269" s="277"/>
      <c r="CPF269" s="277"/>
      <c r="CPG269" s="277"/>
      <c r="CPH269" s="277"/>
      <c r="CPI269" s="277"/>
      <c r="CPJ269" s="277"/>
      <c r="CPK269" s="277"/>
      <c r="CPL269" s="402"/>
      <c r="CPM269" s="404"/>
      <c r="CPN269" s="49"/>
      <c r="CPO269" s="49"/>
      <c r="CPP269" s="49"/>
      <c r="CPQ269" s="99"/>
      <c r="CPR269" s="98"/>
      <c r="CPS269" s="49"/>
      <c r="CPT269" s="405"/>
      <c r="CPU269" s="405"/>
      <c r="CPV269" s="277"/>
      <c r="CPW269" s="277"/>
      <c r="CPX269" s="277"/>
      <c r="CPY269" s="277"/>
      <c r="CPZ269" s="277"/>
      <c r="CQA269" s="277"/>
      <c r="CQB269" s="277"/>
      <c r="CQC269" s="277"/>
      <c r="CQD269" s="402"/>
      <c r="CQE269" s="404"/>
      <c r="CQF269" s="49"/>
      <c r="CQG269" s="49"/>
      <c r="CQH269" s="49"/>
      <c r="CQI269" s="99"/>
      <c r="CQJ269" s="98"/>
      <c r="CQK269" s="49"/>
      <c r="CQL269" s="405"/>
      <c r="CQM269" s="405"/>
      <c r="CQN269" s="277"/>
      <c r="CQO269" s="277"/>
      <c r="CQP269" s="277"/>
      <c r="CQQ269" s="277"/>
      <c r="CQR269" s="277"/>
      <c r="CQS269" s="277"/>
      <c r="CQT269" s="277"/>
      <c r="CQU269" s="277"/>
      <c r="CQV269" s="402"/>
      <c r="CQW269" s="404"/>
      <c r="CQX269" s="49"/>
      <c r="CQY269" s="49"/>
      <c r="CQZ269" s="49"/>
      <c r="CRA269" s="99"/>
      <c r="CRB269" s="98"/>
      <c r="CRC269" s="49"/>
      <c r="CRD269" s="405"/>
      <c r="CRE269" s="405"/>
      <c r="CRF269" s="277"/>
      <c r="CRG269" s="277"/>
      <c r="CRH269" s="277"/>
      <c r="CRI269" s="277"/>
      <c r="CRJ269" s="277"/>
      <c r="CRK269" s="277"/>
      <c r="CRL269" s="277"/>
      <c r="CRM269" s="277"/>
      <c r="CRN269" s="402"/>
      <c r="CRO269" s="404"/>
      <c r="CRP269" s="49"/>
      <c r="CRQ269" s="49"/>
      <c r="CRR269" s="49"/>
      <c r="CRS269" s="99"/>
      <c r="CRT269" s="98"/>
      <c r="CRU269" s="49"/>
      <c r="CRV269" s="405"/>
      <c r="CRW269" s="405"/>
      <c r="CRX269" s="277"/>
      <c r="CRY269" s="277"/>
      <c r="CRZ269" s="277"/>
      <c r="CSA269" s="277"/>
      <c r="CSB269" s="277"/>
      <c r="CSC269" s="277"/>
      <c r="CSD269" s="277"/>
      <c r="CSE269" s="277"/>
      <c r="CSF269" s="402"/>
      <c r="CSG269" s="404"/>
      <c r="CSH269" s="49"/>
      <c r="CSI269" s="49"/>
      <c r="CSJ269" s="49"/>
      <c r="CSK269" s="99"/>
      <c r="CSL269" s="98"/>
      <c r="CSM269" s="49"/>
      <c r="CSN269" s="405"/>
      <c r="CSO269" s="405"/>
      <c r="CSP269" s="277"/>
      <c r="CSQ269" s="277"/>
      <c r="CSR269" s="277"/>
      <c r="CSS269" s="277"/>
      <c r="CST269" s="277"/>
      <c r="CSU269" s="277"/>
      <c r="CSV269" s="277"/>
      <c r="CSW269" s="277"/>
      <c r="CSX269" s="402"/>
      <c r="CSY269" s="404"/>
      <c r="CSZ269" s="49"/>
      <c r="CTA269" s="49"/>
      <c r="CTB269" s="49"/>
      <c r="CTC269" s="99"/>
      <c r="CTD269" s="98"/>
      <c r="CTE269" s="49"/>
      <c r="CTF269" s="405"/>
      <c r="CTG269" s="405"/>
      <c r="CTH269" s="277"/>
      <c r="CTI269" s="277"/>
      <c r="CTJ269" s="277"/>
      <c r="CTK269" s="277"/>
      <c r="CTL269" s="277"/>
      <c r="CTM269" s="277"/>
      <c r="CTN269" s="277"/>
      <c r="CTO269" s="277"/>
      <c r="CTP269" s="402"/>
      <c r="CTQ269" s="404"/>
      <c r="CTR269" s="49"/>
      <c r="CTS269" s="49"/>
      <c r="CTT269" s="49"/>
      <c r="CTU269" s="99"/>
      <c r="CTV269" s="98"/>
      <c r="CTW269" s="49"/>
      <c r="CTX269" s="405"/>
      <c r="CTY269" s="405"/>
      <c r="CTZ269" s="277"/>
      <c r="CUA269" s="277"/>
      <c r="CUB269" s="277"/>
      <c r="CUC269" s="277"/>
      <c r="CUD269" s="277"/>
      <c r="CUE269" s="277"/>
      <c r="CUF269" s="277"/>
      <c r="CUG269" s="277"/>
      <c r="CUH269" s="402"/>
      <c r="CUI269" s="404"/>
      <c r="CUJ269" s="49"/>
      <c r="CUK269" s="49"/>
      <c r="CUL269" s="49"/>
      <c r="CUM269" s="99"/>
      <c r="CUN269" s="98"/>
      <c r="CUO269" s="49"/>
      <c r="CUP269" s="405"/>
      <c r="CUQ269" s="405"/>
      <c r="CUR269" s="277"/>
      <c r="CUS269" s="277"/>
      <c r="CUT269" s="277"/>
      <c r="CUU269" s="277"/>
      <c r="CUV269" s="277"/>
      <c r="CUW269" s="277"/>
      <c r="CUX269" s="277"/>
      <c r="CUY269" s="277"/>
      <c r="CUZ269" s="402"/>
      <c r="CVA269" s="404"/>
      <c r="CVB269" s="49"/>
      <c r="CVC269" s="49"/>
      <c r="CVD269" s="49"/>
      <c r="CVE269" s="99"/>
      <c r="CVF269" s="98"/>
      <c r="CVG269" s="49"/>
      <c r="CVH269" s="405"/>
      <c r="CVI269" s="405"/>
      <c r="CVJ269" s="277"/>
      <c r="CVK269" s="277"/>
      <c r="CVL269" s="277"/>
      <c r="CVM269" s="277"/>
      <c r="CVN269" s="277"/>
      <c r="CVO269" s="277"/>
      <c r="CVP269" s="277"/>
      <c r="CVQ269" s="277"/>
      <c r="CVR269" s="402"/>
      <c r="CVS269" s="404"/>
      <c r="CVT269" s="49"/>
      <c r="CVU269" s="49"/>
      <c r="CVV269" s="49"/>
      <c r="CVW269" s="99"/>
      <c r="CVX269" s="98"/>
      <c r="CVY269" s="49"/>
      <c r="CVZ269" s="405"/>
      <c r="CWA269" s="405"/>
      <c r="CWB269" s="277"/>
      <c r="CWC269" s="277"/>
      <c r="CWD269" s="277"/>
      <c r="CWE269" s="277"/>
      <c r="CWF269" s="277"/>
      <c r="CWG269" s="277"/>
      <c r="CWH269" s="277"/>
      <c r="CWI269" s="277"/>
      <c r="CWJ269" s="402"/>
      <c r="CWK269" s="404"/>
      <c r="CWL269" s="49"/>
      <c r="CWM269" s="49"/>
      <c r="CWN269" s="49"/>
      <c r="CWO269" s="99"/>
      <c r="CWP269" s="98"/>
      <c r="CWQ269" s="49"/>
      <c r="CWR269" s="405"/>
      <c r="CWS269" s="405"/>
      <c r="CWT269" s="277"/>
      <c r="CWU269" s="277"/>
      <c r="CWV269" s="277"/>
      <c r="CWW269" s="277"/>
      <c r="CWX269" s="277"/>
      <c r="CWY269" s="277"/>
      <c r="CWZ269" s="277"/>
      <c r="CXA269" s="277"/>
      <c r="CXB269" s="402"/>
      <c r="CXC269" s="404"/>
      <c r="CXD269" s="49"/>
      <c r="CXE269" s="49"/>
      <c r="CXF269" s="49"/>
      <c r="CXG269" s="99"/>
      <c r="CXH269" s="98"/>
      <c r="CXI269" s="49"/>
      <c r="CXJ269" s="405"/>
      <c r="CXK269" s="405"/>
      <c r="CXL269" s="277"/>
      <c r="CXM269" s="277"/>
      <c r="CXN269" s="277"/>
      <c r="CXO269" s="277"/>
      <c r="CXP269" s="277"/>
      <c r="CXQ269" s="277"/>
      <c r="CXR269" s="277"/>
      <c r="CXS269" s="277"/>
      <c r="CXT269" s="402"/>
      <c r="CXU269" s="404"/>
      <c r="CXV269" s="49"/>
      <c r="CXW269" s="49"/>
      <c r="CXX269" s="49"/>
      <c r="CXY269" s="99"/>
      <c r="CXZ269" s="98"/>
      <c r="CYA269" s="49"/>
      <c r="CYB269" s="405"/>
      <c r="CYC269" s="405"/>
      <c r="CYD269" s="277"/>
      <c r="CYE269" s="277"/>
      <c r="CYF269" s="277"/>
      <c r="CYG269" s="277"/>
      <c r="CYH269" s="277"/>
      <c r="CYI269" s="277"/>
      <c r="CYJ269" s="277"/>
      <c r="CYK269" s="277"/>
      <c r="CYL269" s="402"/>
      <c r="CYM269" s="404"/>
      <c r="CYN269" s="49"/>
      <c r="CYO269" s="49"/>
      <c r="CYP269" s="49"/>
      <c r="CYQ269" s="99"/>
      <c r="CYR269" s="98"/>
      <c r="CYS269" s="49"/>
      <c r="CYT269" s="405"/>
      <c r="CYU269" s="405"/>
      <c r="CYV269" s="277"/>
      <c r="CYW269" s="277"/>
      <c r="CYX269" s="277"/>
      <c r="CYY269" s="277"/>
      <c r="CYZ269" s="277"/>
      <c r="CZA269" s="277"/>
      <c r="CZB269" s="277"/>
      <c r="CZC269" s="277"/>
      <c r="CZD269" s="402"/>
      <c r="CZE269" s="404"/>
      <c r="CZF269" s="49"/>
      <c r="CZG269" s="49"/>
      <c r="CZH269" s="49"/>
      <c r="CZI269" s="99"/>
      <c r="CZJ269" s="98"/>
      <c r="CZK269" s="49"/>
      <c r="CZL269" s="405"/>
      <c r="CZM269" s="405"/>
      <c r="CZN269" s="277"/>
      <c r="CZO269" s="277"/>
      <c r="CZP269" s="277"/>
      <c r="CZQ269" s="277"/>
      <c r="CZR269" s="277"/>
      <c r="CZS269" s="277"/>
      <c r="CZT269" s="277"/>
      <c r="CZU269" s="277"/>
      <c r="CZV269" s="402"/>
      <c r="CZW269" s="404"/>
      <c r="CZX269" s="49"/>
      <c r="CZY269" s="49"/>
      <c r="CZZ269" s="49"/>
      <c r="DAA269" s="99"/>
      <c r="DAB269" s="98"/>
      <c r="DAC269" s="49"/>
      <c r="DAD269" s="405"/>
      <c r="DAE269" s="405"/>
      <c r="DAF269" s="277"/>
      <c r="DAG269" s="277"/>
      <c r="DAH269" s="277"/>
      <c r="DAI269" s="277"/>
      <c r="DAJ269" s="277"/>
      <c r="DAK269" s="277"/>
      <c r="DAL269" s="277"/>
      <c r="DAM269" s="277"/>
      <c r="DAN269" s="402"/>
      <c r="DAO269" s="404"/>
      <c r="DAP269" s="49"/>
      <c r="DAQ269" s="49"/>
      <c r="DAR269" s="49"/>
      <c r="DAS269" s="99"/>
      <c r="DAT269" s="98"/>
      <c r="DAU269" s="49"/>
      <c r="DAV269" s="405"/>
      <c r="DAW269" s="405"/>
      <c r="DAX269" s="277"/>
      <c r="DAY269" s="277"/>
      <c r="DAZ269" s="277"/>
      <c r="DBA269" s="277"/>
      <c r="DBB269" s="277"/>
      <c r="DBC269" s="277"/>
      <c r="DBD269" s="277"/>
      <c r="DBE269" s="277"/>
      <c r="DBF269" s="402"/>
      <c r="DBG269" s="404"/>
      <c r="DBH269" s="49"/>
      <c r="DBI269" s="49"/>
      <c r="DBJ269" s="49"/>
      <c r="DBK269" s="99"/>
      <c r="DBL269" s="98"/>
      <c r="DBM269" s="49"/>
      <c r="DBN269" s="405"/>
      <c r="DBO269" s="405"/>
      <c r="DBP269" s="277"/>
      <c r="DBQ269" s="277"/>
      <c r="DBR269" s="277"/>
      <c r="DBS269" s="277"/>
      <c r="DBT269" s="277"/>
      <c r="DBU269" s="277"/>
      <c r="DBV269" s="277"/>
      <c r="DBW269" s="277"/>
      <c r="DBX269" s="402"/>
      <c r="DBY269" s="404"/>
      <c r="DBZ269" s="49"/>
      <c r="DCA269" s="49"/>
      <c r="DCB269" s="49"/>
      <c r="DCC269" s="99"/>
      <c r="DCD269" s="98"/>
      <c r="DCE269" s="49"/>
      <c r="DCF269" s="405"/>
      <c r="DCG269" s="405"/>
      <c r="DCH269" s="277"/>
      <c r="DCI269" s="277"/>
      <c r="DCJ269" s="277"/>
      <c r="DCK269" s="277"/>
      <c r="DCL269" s="277"/>
      <c r="DCM269" s="277"/>
      <c r="DCN269" s="277"/>
      <c r="DCO269" s="277"/>
      <c r="DCP269" s="402"/>
      <c r="DCQ269" s="404"/>
      <c r="DCR269" s="49"/>
      <c r="DCS269" s="49"/>
      <c r="DCT269" s="49"/>
      <c r="DCU269" s="99"/>
      <c r="DCV269" s="98"/>
      <c r="DCW269" s="49"/>
      <c r="DCX269" s="405"/>
      <c r="DCY269" s="405"/>
      <c r="DCZ269" s="277"/>
      <c r="DDA269" s="277"/>
      <c r="DDB269" s="277"/>
      <c r="DDC269" s="277"/>
      <c r="DDD269" s="277"/>
      <c r="DDE269" s="277"/>
      <c r="DDF269" s="277"/>
      <c r="DDG269" s="277"/>
      <c r="DDH269" s="402"/>
      <c r="DDI269" s="404"/>
      <c r="DDJ269" s="49"/>
      <c r="DDK269" s="49"/>
      <c r="DDL269" s="49"/>
      <c r="DDM269" s="99"/>
      <c r="DDN269" s="98"/>
      <c r="DDO269" s="49"/>
      <c r="DDP269" s="405"/>
      <c r="DDQ269" s="405"/>
      <c r="DDR269" s="277"/>
      <c r="DDS269" s="277"/>
      <c r="DDT269" s="277"/>
      <c r="DDU269" s="277"/>
      <c r="DDV269" s="277"/>
      <c r="DDW269" s="277"/>
      <c r="DDX269" s="277"/>
      <c r="DDY269" s="277"/>
      <c r="DDZ269" s="402"/>
      <c r="DEA269" s="404"/>
      <c r="DEB269" s="49"/>
      <c r="DEC269" s="49"/>
      <c r="DED269" s="49"/>
      <c r="DEE269" s="99"/>
      <c r="DEF269" s="98"/>
      <c r="DEG269" s="49"/>
      <c r="DEH269" s="405"/>
      <c r="DEI269" s="405"/>
      <c r="DEJ269" s="277"/>
      <c r="DEK269" s="277"/>
      <c r="DEL269" s="277"/>
      <c r="DEM269" s="277"/>
      <c r="DEN269" s="277"/>
      <c r="DEO269" s="277"/>
      <c r="DEP269" s="277"/>
      <c r="DEQ269" s="277"/>
      <c r="DER269" s="402"/>
      <c r="DES269" s="404"/>
      <c r="DET269" s="49"/>
      <c r="DEU269" s="49"/>
      <c r="DEV269" s="49"/>
      <c r="DEW269" s="99"/>
      <c r="DEX269" s="98"/>
      <c r="DEY269" s="49"/>
      <c r="DEZ269" s="405"/>
      <c r="DFA269" s="405"/>
      <c r="DFB269" s="277"/>
      <c r="DFC269" s="277"/>
      <c r="DFD269" s="277"/>
      <c r="DFE269" s="277"/>
      <c r="DFF269" s="277"/>
      <c r="DFG269" s="277"/>
      <c r="DFH269" s="277"/>
      <c r="DFI269" s="277"/>
      <c r="DFJ269" s="402"/>
      <c r="DFK269" s="404"/>
      <c r="DFL269" s="49"/>
      <c r="DFM269" s="49"/>
      <c r="DFN269" s="49"/>
      <c r="DFO269" s="99"/>
      <c r="DFP269" s="98"/>
      <c r="DFQ269" s="49"/>
      <c r="DFR269" s="405"/>
      <c r="DFS269" s="405"/>
      <c r="DFT269" s="277"/>
      <c r="DFU269" s="277"/>
      <c r="DFV269" s="277"/>
      <c r="DFW269" s="277"/>
      <c r="DFX269" s="277"/>
      <c r="DFY269" s="277"/>
      <c r="DFZ269" s="277"/>
      <c r="DGA269" s="277"/>
      <c r="DGB269" s="402"/>
      <c r="DGC269" s="404"/>
      <c r="DGD269" s="49"/>
      <c r="DGE269" s="49"/>
      <c r="DGF269" s="49"/>
      <c r="DGG269" s="99"/>
      <c r="DGH269" s="98"/>
      <c r="DGI269" s="49"/>
      <c r="DGJ269" s="405"/>
      <c r="DGK269" s="405"/>
      <c r="DGL269" s="277"/>
      <c r="DGM269" s="277"/>
      <c r="DGN269" s="277"/>
      <c r="DGO269" s="277"/>
      <c r="DGP269" s="277"/>
      <c r="DGQ269" s="277"/>
      <c r="DGR269" s="277"/>
      <c r="DGS269" s="277"/>
      <c r="DGT269" s="402"/>
      <c r="DGU269" s="404"/>
      <c r="DGV269" s="49"/>
      <c r="DGW269" s="49"/>
      <c r="DGX269" s="49"/>
      <c r="DGY269" s="99"/>
      <c r="DGZ269" s="98"/>
      <c r="DHA269" s="49"/>
      <c r="DHB269" s="405"/>
      <c r="DHC269" s="405"/>
      <c r="DHD269" s="277"/>
      <c r="DHE269" s="277"/>
      <c r="DHF269" s="277"/>
      <c r="DHG269" s="277"/>
      <c r="DHH269" s="277"/>
      <c r="DHI269" s="277"/>
      <c r="DHJ269" s="277"/>
      <c r="DHK269" s="277"/>
      <c r="DHL269" s="402"/>
      <c r="DHM269" s="404"/>
      <c r="DHN269" s="49"/>
      <c r="DHO269" s="49"/>
      <c r="DHP269" s="49"/>
      <c r="DHQ269" s="99"/>
      <c r="DHR269" s="98"/>
      <c r="DHS269" s="49"/>
      <c r="DHT269" s="405"/>
      <c r="DHU269" s="405"/>
      <c r="DHV269" s="277"/>
      <c r="DHW269" s="277"/>
      <c r="DHX269" s="277"/>
      <c r="DHY269" s="277"/>
      <c r="DHZ269" s="277"/>
      <c r="DIA269" s="277"/>
      <c r="DIB269" s="277"/>
      <c r="DIC269" s="277"/>
      <c r="DID269" s="402"/>
      <c r="DIE269" s="404"/>
      <c r="DIF269" s="49"/>
      <c r="DIG269" s="49"/>
      <c r="DIH269" s="49"/>
      <c r="DII269" s="99"/>
      <c r="DIJ269" s="98"/>
      <c r="DIK269" s="49"/>
      <c r="DIL269" s="405"/>
      <c r="DIM269" s="405"/>
      <c r="DIN269" s="277"/>
      <c r="DIO269" s="277"/>
      <c r="DIP269" s="277"/>
      <c r="DIQ269" s="277"/>
      <c r="DIR269" s="277"/>
      <c r="DIS269" s="277"/>
      <c r="DIT269" s="277"/>
      <c r="DIU269" s="277"/>
      <c r="DIV269" s="402"/>
      <c r="DIW269" s="404"/>
      <c r="DIX269" s="49"/>
      <c r="DIY269" s="49"/>
      <c r="DIZ269" s="49"/>
      <c r="DJA269" s="99"/>
      <c r="DJB269" s="98"/>
      <c r="DJC269" s="49"/>
      <c r="DJD269" s="405"/>
      <c r="DJE269" s="405"/>
      <c r="DJF269" s="277"/>
      <c r="DJG269" s="277"/>
      <c r="DJH269" s="277"/>
      <c r="DJI269" s="277"/>
      <c r="DJJ269" s="277"/>
      <c r="DJK269" s="277"/>
      <c r="DJL269" s="277"/>
      <c r="DJM269" s="277"/>
      <c r="DJN269" s="402"/>
      <c r="DJO269" s="404"/>
      <c r="DJP269" s="49"/>
      <c r="DJQ269" s="49"/>
      <c r="DJR269" s="49"/>
      <c r="DJS269" s="99"/>
      <c r="DJT269" s="98"/>
      <c r="DJU269" s="49"/>
      <c r="DJV269" s="405"/>
      <c r="DJW269" s="405"/>
      <c r="DJX269" s="277"/>
      <c r="DJY269" s="277"/>
      <c r="DJZ269" s="277"/>
      <c r="DKA269" s="277"/>
      <c r="DKB269" s="277"/>
      <c r="DKC269" s="277"/>
      <c r="DKD269" s="277"/>
      <c r="DKE269" s="277"/>
      <c r="DKF269" s="402"/>
      <c r="DKG269" s="404"/>
      <c r="DKH269" s="49"/>
      <c r="DKI269" s="49"/>
      <c r="DKJ269" s="49"/>
      <c r="DKK269" s="99"/>
      <c r="DKL269" s="98"/>
      <c r="DKM269" s="49"/>
      <c r="DKN269" s="405"/>
      <c r="DKO269" s="405"/>
      <c r="DKP269" s="277"/>
      <c r="DKQ269" s="277"/>
      <c r="DKR269" s="277"/>
      <c r="DKS269" s="277"/>
      <c r="DKT269" s="277"/>
      <c r="DKU269" s="277"/>
      <c r="DKV269" s="277"/>
      <c r="DKW269" s="277"/>
      <c r="DKX269" s="402"/>
      <c r="DKY269" s="404"/>
      <c r="DKZ269" s="49"/>
      <c r="DLA269" s="49"/>
      <c r="DLB269" s="49"/>
      <c r="DLC269" s="99"/>
      <c r="DLD269" s="98"/>
      <c r="DLE269" s="49"/>
      <c r="DLF269" s="405"/>
      <c r="DLG269" s="405"/>
      <c r="DLH269" s="277"/>
      <c r="DLI269" s="277"/>
      <c r="DLJ269" s="277"/>
      <c r="DLK269" s="277"/>
      <c r="DLL269" s="277"/>
      <c r="DLM269" s="277"/>
      <c r="DLN269" s="277"/>
      <c r="DLO269" s="277"/>
      <c r="DLP269" s="402"/>
      <c r="DLQ269" s="404"/>
      <c r="DLR269" s="49"/>
      <c r="DLS269" s="49"/>
      <c r="DLT269" s="49"/>
      <c r="DLU269" s="99"/>
      <c r="DLV269" s="98"/>
      <c r="DLW269" s="49"/>
      <c r="DLX269" s="405"/>
      <c r="DLY269" s="405"/>
      <c r="DLZ269" s="277"/>
      <c r="DMA269" s="277"/>
      <c r="DMB269" s="277"/>
      <c r="DMC269" s="277"/>
      <c r="DMD269" s="277"/>
      <c r="DME269" s="277"/>
      <c r="DMF269" s="277"/>
      <c r="DMG269" s="277"/>
      <c r="DMH269" s="402"/>
      <c r="DMI269" s="404"/>
      <c r="DMJ269" s="49"/>
      <c r="DMK269" s="49"/>
      <c r="DML269" s="49"/>
      <c r="DMM269" s="99"/>
      <c r="DMN269" s="98"/>
      <c r="DMO269" s="49"/>
      <c r="DMP269" s="405"/>
      <c r="DMQ269" s="405"/>
      <c r="DMR269" s="277"/>
      <c r="DMS269" s="277"/>
      <c r="DMT269" s="277"/>
      <c r="DMU269" s="277"/>
      <c r="DMV269" s="277"/>
      <c r="DMW269" s="277"/>
      <c r="DMX269" s="277"/>
      <c r="DMY269" s="277"/>
      <c r="DMZ269" s="402"/>
      <c r="DNA269" s="404"/>
      <c r="DNB269" s="49"/>
      <c r="DNC269" s="49"/>
      <c r="DND269" s="49"/>
      <c r="DNE269" s="99"/>
      <c r="DNF269" s="98"/>
      <c r="DNG269" s="49"/>
      <c r="DNH269" s="405"/>
      <c r="DNI269" s="405"/>
      <c r="DNJ269" s="277"/>
      <c r="DNK269" s="277"/>
      <c r="DNL269" s="277"/>
      <c r="DNM269" s="277"/>
      <c r="DNN269" s="277"/>
      <c r="DNO269" s="277"/>
      <c r="DNP269" s="277"/>
      <c r="DNQ269" s="277"/>
      <c r="DNR269" s="402"/>
      <c r="DNS269" s="404"/>
      <c r="DNT269" s="49"/>
      <c r="DNU269" s="49"/>
      <c r="DNV269" s="49"/>
      <c r="DNW269" s="99"/>
      <c r="DNX269" s="98"/>
      <c r="DNY269" s="49"/>
      <c r="DNZ269" s="405"/>
      <c r="DOA269" s="405"/>
      <c r="DOB269" s="277"/>
      <c r="DOC269" s="277"/>
      <c r="DOD269" s="277"/>
      <c r="DOE269" s="277"/>
      <c r="DOF269" s="277"/>
      <c r="DOG269" s="277"/>
      <c r="DOH269" s="277"/>
      <c r="DOI269" s="277"/>
      <c r="DOJ269" s="402"/>
      <c r="DOK269" s="404"/>
      <c r="DOL269" s="49"/>
      <c r="DOM269" s="49"/>
      <c r="DON269" s="49"/>
      <c r="DOO269" s="99"/>
      <c r="DOP269" s="98"/>
      <c r="DOQ269" s="49"/>
      <c r="DOR269" s="405"/>
      <c r="DOS269" s="405"/>
      <c r="DOT269" s="277"/>
      <c r="DOU269" s="277"/>
      <c r="DOV269" s="277"/>
      <c r="DOW269" s="277"/>
      <c r="DOX269" s="277"/>
      <c r="DOY269" s="277"/>
      <c r="DOZ269" s="277"/>
      <c r="DPA269" s="277"/>
      <c r="DPB269" s="402"/>
      <c r="DPC269" s="404"/>
      <c r="DPD269" s="49"/>
      <c r="DPE269" s="49"/>
      <c r="DPF269" s="49"/>
      <c r="DPG269" s="99"/>
      <c r="DPH269" s="98"/>
      <c r="DPI269" s="49"/>
      <c r="DPJ269" s="405"/>
      <c r="DPK269" s="405"/>
      <c r="DPL269" s="277"/>
      <c r="DPM269" s="277"/>
      <c r="DPN269" s="277"/>
      <c r="DPO269" s="277"/>
      <c r="DPP269" s="277"/>
      <c r="DPQ269" s="277"/>
      <c r="DPR269" s="277"/>
      <c r="DPS269" s="277"/>
      <c r="DPT269" s="402"/>
      <c r="DPU269" s="404"/>
      <c r="DPV269" s="49"/>
      <c r="DPW269" s="49"/>
      <c r="DPX269" s="49"/>
      <c r="DPY269" s="99"/>
      <c r="DPZ269" s="98"/>
      <c r="DQA269" s="49"/>
      <c r="DQB269" s="405"/>
      <c r="DQC269" s="405"/>
      <c r="DQD269" s="277"/>
      <c r="DQE269" s="277"/>
      <c r="DQF269" s="277"/>
      <c r="DQG269" s="277"/>
      <c r="DQH269" s="277"/>
      <c r="DQI269" s="277"/>
      <c r="DQJ269" s="277"/>
      <c r="DQK269" s="277"/>
      <c r="DQL269" s="402"/>
      <c r="DQM269" s="404"/>
      <c r="DQN269" s="49"/>
      <c r="DQO269" s="49"/>
      <c r="DQP269" s="49"/>
      <c r="DQQ269" s="99"/>
      <c r="DQR269" s="98"/>
      <c r="DQS269" s="49"/>
      <c r="DQT269" s="405"/>
      <c r="DQU269" s="405"/>
      <c r="DQV269" s="277"/>
      <c r="DQW269" s="277"/>
      <c r="DQX269" s="277"/>
      <c r="DQY269" s="277"/>
      <c r="DQZ269" s="277"/>
      <c r="DRA269" s="277"/>
      <c r="DRB269" s="277"/>
      <c r="DRC269" s="277"/>
      <c r="DRD269" s="402"/>
      <c r="DRE269" s="404"/>
      <c r="DRF269" s="49"/>
      <c r="DRG269" s="49"/>
      <c r="DRH269" s="49"/>
      <c r="DRI269" s="99"/>
      <c r="DRJ269" s="98"/>
      <c r="DRK269" s="49"/>
      <c r="DRL269" s="405"/>
      <c r="DRM269" s="405"/>
      <c r="DRN269" s="277"/>
      <c r="DRO269" s="277"/>
      <c r="DRP269" s="277"/>
      <c r="DRQ269" s="277"/>
      <c r="DRR269" s="277"/>
      <c r="DRS269" s="277"/>
      <c r="DRT269" s="277"/>
      <c r="DRU269" s="277"/>
      <c r="DRV269" s="402"/>
      <c r="DRW269" s="404"/>
      <c r="DRX269" s="49"/>
      <c r="DRY269" s="49"/>
      <c r="DRZ269" s="49"/>
      <c r="DSA269" s="99"/>
      <c r="DSB269" s="98"/>
      <c r="DSC269" s="49"/>
      <c r="DSD269" s="405"/>
      <c r="DSE269" s="405"/>
      <c r="DSF269" s="277"/>
      <c r="DSG269" s="277"/>
      <c r="DSH269" s="277"/>
      <c r="DSI269" s="277"/>
      <c r="DSJ269" s="277"/>
      <c r="DSK269" s="277"/>
      <c r="DSL269" s="277"/>
      <c r="DSM269" s="277"/>
      <c r="DSN269" s="402"/>
      <c r="DSO269" s="404"/>
      <c r="DSP269" s="49"/>
      <c r="DSQ269" s="49"/>
      <c r="DSR269" s="49"/>
      <c r="DSS269" s="99"/>
      <c r="DST269" s="98"/>
      <c r="DSU269" s="49"/>
      <c r="DSV269" s="405"/>
      <c r="DSW269" s="405"/>
      <c r="DSX269" s="277"/>
      <c r="DSY269" s="277"/>
      <c r="DSZ269" s="277"/>
      <c r="DTA269" s="277"/>
      <c r="DTB269" s="277"/>
      <c r="DTC269" s="277"/>
      <c r="DTD269" s="277"/>
      <c r="DTE269" s="277"/>
      <c r="DTF269" s="402"/>
      <c r="DTG269" s="404"/>
      <c r="DTH269" s="49"/>
      <c r="DTI269" s="49"/>
      <c r="DTJ269" s="49"/>
      <c r="DTK269" s="99"/>
      <c r="DTL269" s="98"/>
      <c r="DTM269" s="49"/>
      <c r="DTN269" s="405"/>
      <c r="DTO269" s="405"/>
      <c r="DTP269" s="277"/>
      <c r="DTQ269" s="277"/>
      <c r="DTR269" s="277"/>
      <c r="DTS269" s="277"/>
      <c r="DTT269" s="277"/>
      <c r="DTU269" s="277"/>
      <c r="DTV269" s="277"/>
      <c r="DTW269" s="277"/>
      <c r="DTX269" s="402"/>
      <c r="DTY269" s="404"/>
      <c r="DTZ269" s="49"/>
      <c r="DUA269" s="49"/>
      <c r="DUB269" s="49"/>
      <c r="DUC269" s="99"/>
      <c r="DUD269" s="98"/>
      <c r="DUE269" s="49"/>
      <c r="DUF269" s="405"/>
      <c r="DUG269" s="405"/>
      <c r="DUH269" s="277"/>
      <c r="DUI269" s="277"/>
      <c r="DUJ269" s="277"/>
      <c r="DUK269" s="277"/>
      <c r="DUL269" s="277"/>
      <c r="DUM269" s="277"/>
      <c r="DUN269" s="277"/>
      <c r="DUO269" s="277"/>
      <c r="DUP269" s="402"/>
      <c r="DUQ269" s="404"/>
      <c r="DUR269" s="49"/>
      <c r="DUS269" s="49"/>
      <c r="DUT269" s="49"/>
      <c r="DUU269" s="99"/>
      <c r="DUV269" s="98"/>
      <c r="DUW269" s="49"/>
      <c r="DUX269" s="405"/>
      <c r="DUY269" s="405"/>
      <c r="DUZ269" s="277"/>
      <c r="DVA269" s="277"/>
      <c r="DVB269" s="277"/>
      <c r="DVC269" s="277"/>
      <c r="DVD269" s="277"/>
      <c r="DVE269" s="277"/>
      <c r="DVF269" s="277"/>
      <c r="DVG269" s="277"/>
      <c r="DVH269" s="402"/>
      <c r="DVI269" s="404"/>
      <c r="DVJ269" s="49"/>
      <c r="DVK269" s="49"/>
      <c r="DVL269" s="49"/>
      <c r="DVM269" s="99"/>
      <c r="DVN269" s="98"/>
      <c r="DVO269" s="49"/>
      <c r="DVP269" s="405"/>
      <c r="DVQ269" s="405"/>
      <c r="DVR269" s="277"/>
      <c r="DVS269" s="277"/>
      <c r="DVT269" s="277"/>
      <c r="DVU269" s="277"/>
      <c r="DVV269" s="277"/>
      <c r="DVW269" s="277"/>
      <c r="DVX269" s="277"/>
      <c r="DVY269" s="277"/>
      <c r="DVZ269" s="402"/>
      <c r="DWA269" s="404"/>
      <c r="DWB269" s="49"/>
      <c r="DWC269" s="49"/>
      <c r="DWD269" s="49"/>
      <c r="DWE269" s="99"/>
      <c r="DWF269" s="98"/>
      <c r="DWG269" s="49"/>
      <c r="DWH269" s="405"/>
      <c r="DWI269" s="405"/>
      <c r="DWJ269" s="277"/>
      <c r="DWK269" s="277"/>
      <c r="DWL269" s="277"/>
      <c r="DWM269" s="277"/>
      <c r="DWN269" s="277"/>
      <c r="DWO269" s="277"/>
      <c r="DWP269" s="277"/>
      <c r="DWQ269" s="277"/>
      <c r="DWR269" s="402"/>
      <c r="DWS269" s="404"/>
      <c r="DWT269" s="49"/>
      <c r="DWU269" s="49"/>
      <c r="DWV269" s="49"/>
      <c r="DWW269" s="99"/>
      <c r="DWX269" s="98"/>
      <c r="DWY269" s="49"/>
      <c r="DWZ269" s="405"/>
      <c r="DXA269" s="405"/>
      <c r="DXB269" s="277"/>
      <c r="DXC269" s="277"/>
      <c r="DXD269" s="277"/>
      <c r="DXE269" s="277"/>
      <c r="DXF269" s="277"/>
      <c r="DXG269" s="277"/>
      <c r="DXH269" s="277"/>
      <c r="DXI269" s="277"/>
      <c r="DXJ269" s="402"/>
      <c r="DXK269" s="404"/>
      <c r="DXL269" s="49"/>
      <c r="DXM269" s="49"/>
      <c r="DXN269" s="49"/>
      <c r="DXO269" s="99"/>
      <c r="DXP269" s="98"/>
      <c r="DXQ269" s="49"/>
      <c r="DXR269" s="405"/>
      <c r="DXS269" s="405"/>
      <c r="DXT269" s="277"/>
      <c r="DXU269" s="277"/>
      <c r="DXV269" s="277"/>
      <c r="DXW269" s="277"/>
      <c r="DXX269" s="277"/>
      <c r="DXY269" s="277"/>
      <c r="DXZ269" s="277"/>
      <c r="DYA269" s="277"/>
      <c r="DYB269" s="402"/>
      <c r="DYC269" s="404"/>
      <c r="DYD269" s="49"/>
      <c r="DYE269" s="49"/>
      <c r="DYF269" s="49"/>
      <c r="DYG269" s="99"/>
      <c r="DYH269" s="98"/>
      <c r="DYI269" s="49"/>
      <c r="DYJ269" s="405"/>
      <c r="DYK269" s="405"/>
      <c r="DYL269" s="277"/>
      <c r="DYM269" s="277"/>
      <c r="DYN269" s="277"/>
      <c r="DYO269" s="277"/>
      <c r="DYP269" s="277"/>
      <c r="DYQ269" s="277"/>
      <c r="DYR269" s="277"/>
      <c r="DYS269" s="277"/>
      <c r="DYT269" s="402"/>
      <c r="DYU269" s="404"/>
      <c r="DYV269" s="49"/>
      <c r="DYW269" s="49"/>
      <c r="DYX269" s="49"/>
      <c r="DYY269" s="99"/>
      <c r="DYZ269" s="98"/>
      <c r="DZA269" s="49"/>
      <c r="DZB269" s="405"/>
      <c r="DZC269" s="405"/>
      <c r="DZD269" s="277"/>
      <c r="DZE269" s="277"/>
      <c r="DZF269" s="277"/>
      <c r="DZG269" s="277"/>
      <c r="DZH269" s="277"/>
      <c r="DZI269" s="277"/>
      <c r="DZJ269" s="277"/>
      <c r="DZK269" s="277"/>
      <c r="DZL269" s="402"/>
      <c r="DZM269" s="404"/>
      <c r="DZN269" s="49"/>
      <c r="DZO269" s="49"/>
      <c r="DZP269" s="49"/>
      <c r="DZQ269" s="99"/>
      <c r="DZR269" s="98"/>
      <c r="DZS269" s="49"/>
      <c r="DZT269" s="405"/>
      <c r="DZU269" s="405"/>
      <c r="DZV269" s="277"/>
      <c r="DZW269" s="277"/>
      <c r="DZX269" s="277"/>
      <c r="DZY269" s="277"/>
      <c r="DZZ269" s="277"/>
      <c r="EAA269" s="277"/>
      <c r="EAB269" s="277"/>
      <c r="EAC269" s="277"/>
      <c r="EAD269" s="402"/>
      <c r="EAE269" s="404"/>
      <c r="EAF269" s="49"/>
      <c r="EAG269" s="49"/>
      <c r="EAH269" s="49"/>
      <c r="EAI269" s="99"/>
      <c r="EAJ269" s="98"/>
      <c r="EAK269" s="49"/>
      <c r="EAL269" s="405"/>
      <c r="EAM269" s="405"/>
      <c r="EAN269" s="277"/>
      <c r="EAO269" s="277"/>
      <c r="EAP269" s="277"/>
      <c r="EAQ269" s="277"/>
      <c r="EAR269" s="277"/>
      <c r="EAS269" s="277"/>
      <c r="EAT269" s="277"/>
      <c r="EAU269" s="277"/>
      <c r="EAV269" s="402"/>
      <c r="EAW269" s="404"/>
      <c r="EAX269" s="49"/>
      <c r="EAY269" s="49"/>
      <c r="EAZ269" s="49"/>
      <c r="EBA269" s="99"/>
      <c r="EBB269" s="98"/>
      <c r="EBC269" s="49"/>
      <c r="EBD269" s="405"/>
      <c r="EBE269" s="405"/>
      <c r="EBF269" s="277"/>
      <c r="EBG269" s="277"/>
      <c r="EBH269" s="277"/>
      <c r="EBI269" s="277"/>
      <c r="EBJ269" s="277"/>
      <c r="EBK269" s="277"/>
      <c r="EBL269" s="277"/>
      <c r="EBM269" s="277"/>
      <c r="EBN269" s="402"/>
      <c r="EBO269" s="404"/>
      <c r="EBP269" s="49"/>
      <c r="EBQ269" s="49"/>
      <c r="EBR269" s="49"/>
      <c r="EBS269" s="99"/>
      <c r="EBT269" s="98"/>
      <c r="EBU269" s="49"/>
      <c r="EBV269" s="405"/>
      <c r="EBW269" s="405"/>
      <c r="EBX269" s="277"/>
      <c r="EBY269" s="277"/>
      <c r="EBZ269" s="277"/>
      <c r="ECA269" s="277"/>
      <c r="ECB269" s="277"/>
      <c r="ECC269" s="277"/>
      <c r="ECD269" s="277"/>
      <c r="ECE269" s="277"/>
      <c r="ECF269" s="402"/>
      <c r="ECG269" s="404"/>
      <c r="ECH269" s="49"/>
      <c r="ECI269" s="49"/>
      <c r="ECJ269" s="49"/>
      <c r="ECK269" s="99"/>
      <c r="ECL269" s="98"/>
      <c r="ECM269" s="49"/>
      <c r="ECN269" s="405"/>
      <c r="ECO269" s="405"/>
      <c r="ECP269" s="277"/>
      <c r="ECQ269" s="277"/>
      <c r="ECR269" s="277"/>
      <c r="ECS269" s="277"/>
      <c r="ECT269" s="277"/>
      <c r="ECU269" s="277"/>
      <c r="ECV269" s="277"/>
      <c r="ECW269" s="277"/>
      <c r="ECX269" s="402"/>
      <c r="ECY269" s="404"/>
      <c r="ECZ269" s="49"/>
      <c r="EDA269" s="49"/>
      <c r="EDB269" s="49"/>
      <c r="EDC269" s="99"/>
      <c r="EDD269" s="98"/>
      <c r="EDE269" s="49"/>
      <c r="EDF269" s="405"/>
      <c r="EDG269" s="405"/>
      <c r="EDH269" s="277"/>
      <c r="EDI269" s="277"/>
      <c r="EDJ269" s="277"/>
      <c r="EDK269" s="277"/>
      <c r="EDL269" s="277"/>
      <c r="EDM269" s="277"/>
      <c r="EDN269" s="277"/>
      <c r="EDO269" s="277"/>
      <c r="EDP269" s="402"/>
      <c r="EDQ269" s="404"/>
      <c r="EDR269" s="49"/>
      <c r="EDS269" s="49"/>
      <c r="EDT269" s="49"/>
      <c r="EDU269" s="99"/>
      <c r="EDV269" s="98"/>
      <c r="EDW269" s="49"/>
      <c r="EDX269" s="405"/>
      <c r="EDY269" s="405"/>
      <c r="EDZ269" s="277"/>
      <c r="EEA269" s="277"/>
      <c r="EEB269" s="277"/>
      <c r="EEC269" s="277"/>
      <c r="EED269" s="277"/>
      <c r="EEE269" s="277"/>
      <c r="EEF269" s="277"/>
      <c r="EEG269" s="277"/>
      <c r="EEH269" s="402"/>
      <c r="EEI269" s="404"/>
      <c r="EEJ269" s="49"/>
      <c r="EEK269" s="49"/>
      <c r="EEL269" s="49"/>
      <c r="EEM269" s="99"/>
      <c r="EEN269" s="98"/>
      <c r="EEO269" s="49"/>
      <c r="EEP269" s="405"/>
      <c r="EEQ269" s="405"/>
      <c r="EER269" s="277"/>
      <c r="EES269" s="277"/>
      <c r="EET269" s="277"/>
      <c r="EEU269" s="277"/>
      <c r="EEV269" s="277"/>
      <c r="EEW269" s="277"/>
      <c r="EEX269" s="277"/>
      <c r="EEY269" s="277"/>
      <c r="EEZ269" s="402"/>
      <c r="EFA269" s="404"/>
      <c r="EFB269" s="49"/>
      <c r="EFC269" s="49"/>
      <c r="EFD269" s="49"/>
      <c r="EFE269" s="99"/>
      <c r="EFF269" s="98"/>
      <c r="EFG269" s="49"/>
      <c r="EFH269" s="405"/>
      <c r="EFI269" s="405"/>
      <c r="EFJ269" s="277"/>
      <c r="EFK269" s="277"/>
      <c r="EFL269" s="277"/>
      <c r="EFM269" s="277"/>
      <c r="EFN269" s="277"/>
      <c r="EFO269" s="277"/>
      <c r="EFP269" s="277"/>
      <c r="EFQ269" s="277"/>
      <c r="EFR269" s="402"/>
      <c r="EFS269" s="404"/>
      <c r="EFT269" s="49"/>
      <c r="EFU269" s="49"/>
      <c r="EFV269" s="49"/>
      <c r="EFW269" s="99"/>
      <c r="EFX269" s="98"/>
      <c r="EFY269" s="49"/>
      <c r="EFZ269" s="405"/>
      <c r="EGA269" s="405"/>
      <c r="EGB269" s="277"/>
      <c r="EGC269" s="277"/>
      <c r="EGD269" s="277"/>
      <c r="EGE269" s="277"/>
      <c r="EGF269" s="277"/>
      <c r="EGG269" s="277"/>
      <c r="EGH269" s="277"/>
      <c r="EGI269" s="277"/>
      <c r="EGJ269" s="402"/>
      <c r="EGK269" s="404"/>
      <c r="EGL269" s="49"/>
      <c r="EGM269" s="49"/>
      <c r="EGN269" s="49"/>
      <c r="EGO269" s="99"/>
      <c r="EGP269" s="98"/>
      <c r="EGQ269" s="49"/>
      <c r="EGR269" s="405"/>
      <c r="EGS269" s="405"/>
      <c r="EGT269" s="277"/>
      <c r="EGU269" s="277"/>
      <c r="EGV269" s="277"/>
      <c r="EGW269" s="277"/>
      <c r="EGX269" s="277"/>
      <c r="EGY269" s="277"/>
      <c r="EGZ269" s="277"/>
      <c r="EHA269" s="277"/>
      <c r="EHB269" s="402"/>
      <c r="EHC269" s="404"/>
      <c r="EHD269" s="49"/>
      <c r="EHE269" s="49"/>
      <c r="EHF269" s="49"/>
      <c r="EHG269" s="99"/>
      <c r="EHH269" s="98"/>
      <c r="EHI269" s="49"/>
      <c r="EHJ269" s="405"/>
      <c r="EHK269" s="405"/>
      <c r="EHL269" s="277"/>
      <c r="EHM269" s="277"/>
      <c r="EHN269" s="277"/>
      <c r="EHO269" s="277"/>
      <c r="EHP269" s="277"/>
      <c r="EHQ269" s="277"/>
      <c r="EHR269" s="277"/>
      <c r="EHS269" s="277"/>
      <c r="EHT269" s="402"/>
      <c r="EHU269" s="404"/>
      <c r="EHV269" s="49"/>
      <c r="EHW269" s="49"/>
      <c r="EHX269" s="49"/>
      <c r="EHY269" s="99"/>
      <c r="EHZ269" s="98"/>
      <c r="EIA269" s="49"/>
      <c r="EIB269" s="405"/>
      <c r="EIC269" s="405"/>
      <c r="EID269" s="277"/>
      <c r="EIE269" s="277"/>
      <c r="EIF269" s="277"/>
      <c r="EIG269" s="277"/>
      <c r="EIH269" s="277"/>
      <c r="EII269" s="277"/>
      <c r="EIJ269" s="277"/>
      <c r="EIK269" s="277"/>
      <c r="EIL269" s="402"/>
      <c r="EIM269" s="404"/>
      <c r="EIN269" s="49"/>
      <c r="EIO269" s="49"/>
      <c r="EIP269" s="49"/>
      <c r="EIQ269" s="99"/>
      <c r="EIR269" s="98"/>
      <c r="EIS269" s="49"/>
      <c r="EIT269" s="405"/>
      <c r="EIU269" s="405"/>
      <c r="EIV269" s="277"/>
      <c r="EIW269" s="277"/>
      <c r="EIX269" s="277"/>
      <c r="EIY269" s="277"/>
      <c r="EIZ269" s="277"/>
      <c r="EJA269" s="277"/>
      <c r="EJB269" s="277"/>
      <c r="EJC269" s="277"/>
      <c r="EJD269" s="402"/>
      <c r="EJE269" s="404"/>
      <c r="EJF269" s="49"/>
      <c r="EJG269" s="49"/>
      <c r="EJH269" s="49"/>
      <c r="EJI269" s="99"/>
      <c r="EJJ269" s="98"/>
      <c r="EJK269" s="49"/>
      <c r="EJL269" s="405"/>
      <c r="EJM269" s="405"/>
      <c r="EJN269" s="277"/>
      <c r="EJO269" s="277"/>
      <c r="EJP269" s="277"/>
      <c r="EJQ269" s="277"/>
      <c r="EJR269" s="277"/>
      <c r="EJS269" s="277"/>
      <c r="EJT269" s="277"/>
      <c r="EJU269" s="277"/>
      <c r="EJV269" s="402"/>
      <c r="EJW269" s="404"/>
      <c r="EJX269" s="49"/>
      <c r="EJY269" s="49"/>
      <c r="EJZ269" s="49"/>
      <c r="EKA269" s="99"/>
      <c r="EKB269" s="98"/>
      <c r="EKC269" s="49"/>
      <c r="EKD269" s="405"/>
      <c r="EKE269" s="405"/>
      <c r="EKF269" s="277"/>
      <c r="EKG269" s="277"/>
      <c r="EKH269" s="277"/>
      <c r="EKI269" s="277"/>
      <c r="EKJ269" s="277"/>
      <c r="EKK269" s="277"/>
      <c r="EKL269" s="277"/>
      <c r="EKM269" s="277"/>
      <c r="EKN269" s="402"/>
      <c r="EKO269" s="404"/>
      <c r="EKP269" s="49"/>
      <c r="EKQ269" s="49"/>
      <c r="EKR269" s="49"/>
      <c r="EKS269" s="99"/>
      <c r="EKT269" s="98"/>
      <c r="EKU269" s="49"/>
      <c r="EKV269" s="405"/>
      <c r="EKW269" s="405"/>
      <c r="EKX269" s="277"/>
      <c r="EKY269" s="277"/>
      <c r="EKZ269" s="277"/>
      <c r="ELA269" s="277"/>
      <c r="ELB269" s="277"/>
      <c r="ELC269" s="277"/>
      <c r="ELD269" s="277"/>
      <c r="ELE269" s="277"/>
      <c r="ELF269" s="402"/>
      <c r="ELG269" s="404"/>
      <c r="ELH269" s="49"/>
      <c r="ELI269" s="49"/>
      <c r="ELJ269" s="49"/>
      <c r="ELK269" s="99"/>
      <c r="ELL269" s="98"/>
      <c r="ELM269" s="49"/>
      <c r="ELN269" s="405"/>
      <c r="ELO269" s="405"/>
      <c r="ELP269" s="277"/>
      <c r="ELQ269" s="277"/>
      <c r="ELR269" s="277"/>
      <c r="ELS269" s="277"/>
      <c r="ELT269" s="277"/>
      <c r="ELU269" s="277"/>
      <c r="ELV269" s="277"/>
      <c r="ELW269" s="277"/>
      <c r="ELX269" s="402"/>
      <c r="ELY269" s="404"/>
      <c r="ELZ269" s="49"/>
      <c r="EMA269" s="49"/>
      <c r="EMB269" s="49"/>
      <c r="EMC269" s="99"/>
      <c r="EMD269" s="98"/>
      <c r="EME269" s="49"/>
      <c r="EMF269" s="405"/>
      <c r="EMG269" s="405"/>
      <c r="EMH269" s="277"/>
      <c r="EMI269" s="277"/>
      <c r="EMJ269" s="277"/>
      <c r="EMK269" s="277"/>
      <c r="EML269" s="277"/>
      <c r="EMM269" s="277"/>
      <c r="EMN269" s="277"/>
      <c r="EMO269" s="277"/>
      <c r="EMP269" s="402"/>
      <c r="EMQ269" s="404"/>
      <c r="EMR269" s="49"/>
      <c r="EMS269" s="49"/>
      <c r="EMT269" s="49"/>
      <c r="EMU269" s="99"/>
      <c r="EMV269" s="98"/>
      <c r="EMW269" s="49"/>
      <c r="EMX269" s="405"/>
      <c r="EMY269" s="405"/>
      <c r="EMZ269" s="277"/>
      <c r="ENA269" s="277"/>
      <c r="ENB269" s="277"/>
      <c r="ENC269" s="277"/>
      <c r="END269" s="277"/>
      <c r="ENE269" s="277"/>
      <c r="ENF269" s="277"/>
      <c r="ENG269" s="277"/>
      <c r="ENH269" s="402"/>
      <c r="ENI269" s="404"/>
      <c r="ENJ269" s="49"/>
      <c r="ENK269" s="49"/>
      <c r="ENL269" s="49"/>
      <c r="ENM269" s="99"/>
      <c r="ENN269" s="98"/>
      <c r="ENO269" s="49"/>
      <c r="ENP269" s="405"/>
      <c r="ENQ269" s="405"/>
      <c r="ENR269" s="277"/>
      <c r="ENS269" s="277"/>
      <c r="ENT269" s="277"/>
      <c r="ENU269" s="277"/>
      <c r="ENV269" s="277"/>
      <c r="ENW269" s="277"/>
      <c r="ENX269" s="277"/>
      <c r="ENY269" s="277"/>
      <c r="ENZ269" s="402"/>
      <c r="EOA269" s="404"/>
      <c r="EOB269" s="49"/>
      <c r="EOC269" s="49"/>
      <c r="EOD269" s="49"/>
      <c r="EOE269" s="99"/>
      <c r="EOF269" s="98"/>
      <c r="EOG269" s="49"/>
      <c r="EOH269" s="405"/>
      <c r="EOI269" s="405"/>
      <c r="EOJ269" s="277"/>
      <c r="EOK269" s="277"/>
      <c r="EOL269" s="277"/>
      <c r="EOM269" s="277"/>
      <c r="EON269" s="277"/>
      <c r="EOO269" s="277"/>
      <c r="EOP269" s="277"/>
      <c r="EOQ269" s="277"/>
      <c r="EOR269" s="402"/>
      <c r="EOS269" s="404"/>
      <c r="EOT269" s="49"/>
      <c r="EOU269" s="49"/>
      <c r="EOV269" s="49"/>
      <c r="EOW269" s="99"/>
      <c r="EOX269" s="98"/>
      <c r="EOY269" s="49"/>
      <c r="EOZ269" s="405"/>
      <c r="EPA269" s="405"/>
      <c r="EPB269" s="277"/>
      <c r="EPC269" s="277"/>
      <c r="EPD269" s="277"/>
      <c r="EPE269" s="277"/>
      <c r="EPF269" s="277"/>
      <c r="EPG269" s="277"/>
      <c r="EPH269" s="277"/>
      <c r="EPI269" s="277"/>
      <c r="EPJ269" s="402"/>
      <c r="EPK269" s="404"/>
      <c r="EPL269" s="49"/>
      <c r="EPM269" s="49"/>
      <c r="EPN269" s="49"/>
      <c r="EPO269" s="99"/>
      <c r="EPP269" s="98"/>
      <c r="EPQ269" s="49"/>
      <c r="EPR269" s="405"/>
      <c r="EPS269" s="405"/>
      <c r="EPT269" s="277"/>
      <c r="EPU269" s="277"/>
      <c r="EPV269" s="277"/>
      <c r="EPW269" s="277"/>
      <c r="EPX269" s="277"/>
      <c r="EPY269" s="277"/>
      <c r="EPZ269" s="277"/>
      <c r="EQA269" s="277"/>
      <c r="EQB269" s="402"/>
      <c r="EQC269" s="404"/>
      <c r="EQD269" s="49"/>
      <c r="EQE269" s="49"/>
      <c r="EQF269" s="49"/>
      <c r="EQG269" s="99"/>
      <c r="EQH269" s="98"/>
      <c r="EQI269" s="49"/>
      <c r="EQJ269" s="405"/>
      <c r="EQK269" s="405"/>
      <c r="EQL269" s="277"/>
      <c r="EQM269" s="277"/>
      <c r="EQN269" s="277"/>
      <c r="EQO269" s="277"/>
      <c r="EQP269" s="277"/>
      <c r="EQQ269" s="277"/>
      <c r="EQR269" s="277"/>
      <c r="EQS269" s="277"/>
      <c r="EQT269" s="402"/>
      <c r="EQU269" s="404"/>
      <c r="EQV269" s="49"/>
      <c r="EQW269" s="49"/>
      <c r="EQX269" s="49"/>
      <c r="EQY269" s="99"/>
      <c r="EQZ269" s="98"/>
      <c r="ERA269" s="49"/>
      <c r="ERB269" s="405"/>
      <c r="ERC269" s="405"/>
      <c r="ERD269" s="277"/>
      <c r="ERE269" s="277"/>
      <c r="ERF269" s="277"/>
      <c r="ERG269" s="277"/>
      <c r="ERH269" s="277"/>
      <c r="ERI269" s="277"/>
      <c r="ERJ269" s="277"/>
      <c r="ERK269" s="277"/>
      <c r="ERL269" s="402"/>
      <c r="ERM269" s="404"/>
      <c r="ERN269" s="49"/>
      <c r="ERO269" s="49"/>
      <c r="ERP269" s="49"/>
      <c r="ERQ269" s="99"/>
      <c r="ERR269" s="98"/>
      <c r="ERS269" s="49"/>
      <c r="ERT269" s="405"/>
      <c r="ERU269" s="405"/>
      <c r="ERV269" s="277"/>
      <c r="ERW269" s="277"/>
      <c r="ERX269" s="277"/>
      <c r="ERY269" s="277"/>
      <c r="ERZ269" s="277"/>
      <c r="ESA269" s="277"/>
      <c r="ESB269" s="277"/>
      <c r="ESC269" s="277"/>
      <c r="ESD269" s="402"/>
      <c r="ESE269" s="404"/>
      <c r="ESF269" s="49"/>
      <c r="ESG269" s="49"/>
      <c r="ESH269" s="49"/>
      <c r="ESI269" s="99"/>
      <c r="ESJ269" s="98"/>
      <c r="ESK269" s="49"/>
      <c r="ESL269" s="405"/>
      <c r="ESM269" s="405"/>
      <c r="ESN269" s="277"/>
      <c r="ESO269" s="277"/>
      <c r="ESP269" s="277"/>
      <c r="ESQ269" s="277"/>
      <c r="ESR269" s="277"/>
      <c r="ESS269" s="277"/>
      <c r="EST269" s="277"/>
      <c r="ESU269" s="277"/>
      <c r="ESV269" s="402"/>
      <c r="ESW269" s="404"/>
      <c r="ESX269" s="49"/>
      <c r="ESY269" s="49"/>
      <c r="ESZ269" s="49"/>
      <c r="ETA269" s="99"/>
      <c r="ETB269" s="98"/>
      <c r="ETC269" s="49"/>
      <c r="ETD269" s="405"/>
      <c r="ETE269" s="405"/>
      <c r="ETF269" s="277"/>
      <c r="ETG269" s="277"/>
      <c r="ETH269" s="277"/>
      <c r="ETI269" s="277"/>
      <c r="ETJ269" s="277"/>
      <c r="ETK269" s="277"/>
      <c r="ETL269" s="277"/>
      <c r="ETM269" s="277"/>
      <c r="ETN269" s="402"/>
      <c r="ETO269" s="404"/>
      <c r="ETP269" s="49"/>
      <c r="ETQ269" s="49"/>
      <c r="ETR269" s="49"/>
      <c r="ETS269" s="99"/>
      <c r="ETT269" s="98"/>
      <c r="ETU269" s="49"/>
      <c r="ETV269" s="405"/>
      <c r="ETW269" s="405"/>
      <c r="ETX269" s="277"/>
      <c r="ETY269" s="277"/>
      <c r="ETZ269" s="277"/>
      <c r="EUA269" s="277"/>
      <c r="EUB269" s="277"/>
      <c r="EUC269" s="277"/>
      <c r="EUD269" s="277"/>
      <c r="EUE269" s="277"/>
      <c r="EUF269" s="402"/>
      <c r="EUG269" s="404"/>
      <c r="EUH269" s="49"/>
      <c r="EUI269" s="49"/>
      <c r="EUJ269" s="49"/>
      <c r="EUK269" s="99"/>
      <c r="EUL269" s="98"/>
      <c r="EUM269" s="49"/>
      <c r="EUN269" s="405"/>
      <c r="EUO269" s="405"/>
      <c r="EUP269" s="277"/>
      <c r="EUQ269" s="277"/>
      <c r="EUR269" s="277"/>
      <c r="EUS269" s="277"/>
      <c r="EUT269" s="277"/>
      <c r="EUU269" s="277"/>
      <c r="EUV269" s="277"/>
      <c r="EUW269" s="277"/>
      <c r="EUX269" s="402"/>
      <c r="EUY269" s="404"/>
      <c r="EUZ269" s="49"/>
      <c r="EVA269" s="49"/>
      <c r="EVB269" s="49"/>
      <c r="EVC269" s="99"/>
      <c r="EVD269" s="98"/>
      <c r="EVE269" s="49"/>
      <c r="EVF269" s="405"/>
      <c r="EVG269" s="405"/>
      <c r="EVH269" s="277"/>
      <c r="EVI269" s="277"/>
      <c r="EVJ269" s="277"/>
      <c r="EVK269" s="277"/>
      <c r="EVL269" s="277"/>
      <c r="EVM269" s="277"/>
      <c r="EVN269" s="277"/>
      <c r="EVO269" s="277"/>
      <c r="EVP269" s="402"/>
      <c r="EVQ269" s="404"/>
      <c r="EVR269" s="49"/>
      <c r="EVS269" s="49"/>
      <c r="EVT269" s="49"/>
      <c r="EVU269" s="99"/>
      <c r="EVV269" s="98"/>
      <c r="EVW269" s="49"/>
      <c r="EVX269" s="405"/>
      <c r="EVY269" s="405"/>
      <c r="EVZ269" s="277"/>
      <c r="EWA269" s="277"/>
      <c r="EWB269" s="277"/>
      <c r="EWC269" s="277"/>
      <c r="EWD269" s="277"/>
      <c r="EWE269" s="277"/>
      <c r="EWF269" s="277"/>
      <c r="EWG269" s="277"/>
      <c r="EWH269" s="402"/>
      <c r="EWI269" s="404"/>
      <c r="EWJ269" s="49"/>
      <c r="EWK269" s="49"/>
      <c r="EWL269" s="49"/>
      <c r="EWM269" s="99"/>
      <c r="EWN269" s="98"/>
      <c r="EWO269" s="49"/>
      <c r="EWP269" s="405"/>
      <c r="EWQ269" s="405"/>
      <c r="EWR269" s="277"/>
      <c r="EWS269" s="277"/>
      <c r="EWT269" s="277"/>
      <c r="EWU269" s="277"/>
      <c r="EWV269" s="277"/>
      <c r="EWW269" s="277"/>
      <c r="EWX269" s="277"/>
      <c r="EWY269" s="277"/>
      <c r="EWZ269" s="402"/>
      <c r="EXA269" s="404"/>
      <c r="EXB269" s="49"/>
      <c r="EXC269" s="49"/>
      <c r="EXD269" s="49"/>
      <c r="EXE269" s="99"/>
      <c r="EXF269" s="98"/>
      <c r="EXG269" s="49"/>
      <c r="EXH269" s="405"/>
      <c r="EXI269" s="405"/>
      <c r="EXJ269" s="277"/>
      <c r="EXK269" s="277"/>
      <c r="EXL269" s="277"/>
      <c r="EXM269" s="277"/>
      <c r="EXN269" s="277"/>
      <c r="EXO269" s="277"/>
      <c r="EXP269" s="277"/>
      <c r="EXQ269" s="277"/>
      <c r="EXR269" s="402"/>
      <c r="EXS269" s="404"/>
      <c r="EXT269" s="49"/>
      <c r="EXU269" s="49"/>
      <c r="EXV269" s="49"/>
      <c r="EXW269" s="99"/>
      <c r="EXX269" s="98"/>
      <c r="EXY269" s="49"/>
      <c r="EXZ269" s="405"/>
      <c r="EYA269" s="405"/>
      <c r="EYB269" s="277"/>
      <c r="EYC269" s="277"/>
      <c r="EYD269" s="277"/>
      <c r="EYE269" s="277"/>
      <c r="EYF269" s="277"/>
      <c r="EYG269" s="277"/>
      <c r="EYH269" s="277"/>
      <c r="EYI269" s="277"/>
      <c r="EYJ269" s="402"/>
      <c r="EYK269" s="404"/>
      <c r="EYL269" s="49"/>
      <c r="EYM269" s="49"/>
      <c r="EYN269" s="49"/>
      <c r="EYO269" s="99"/>
      <c r="EYP269" s="98"/>
      <c r="EYQ269" s="49"/>
      <c r="EYR269" s="405"/>
      <c r="EYS269" s="405"/>
      <c r="EYT269" s="277"/>
      <c r="EYU269" s="277"/>
      <c r="EYV269" s="277"/>
      <c r="EYW269" s="277"/>
      <c r="EYX269" s="277"/>
      <c r="EYY269" s="277"/>
      <c r="EYZ269" s="277"/>
      <c r="EZA269" s="277"/>
      <c r="EZB269" s="402"/>
      <c r="EZC269" s="404"/>
      <c r="EZD269" s="49"/>
      <c r="EZE269" s="49"/>
      <c r="EZF269" s="49"/>
      <c r="EZG269" s="99"/>
      <c r="EZH269" s="98"/>
      <c r="EZI269" s="49"/>
      <c r="EZJ269" s="405"/>
      <c r="EZK269" s="405"/>
      <c r="EZL269" s="277"/>
      <c r="EZM269" s="277"/>
      <c r="EZN269" s="277"/>
      <c r="EZO269" s="277"/>
      <c r="EZP269" s="277"/>
      <c r="EZQ269" s="277"/>
      <c r="EZR269" s="277"/>
      <c r="EZS269" s="277"/>
      <c r="EZT269" s="402"/>
      <c r="EZU269" s="404"/>
      <c r="EZV269" s="49"/>
      <c r="EZW269" s="49"/>
      <c r="EZX269" s="49"/>
      <c r="EZY269" s="99"/>
      <c r="EZZ269" s="98"/>
      <c r="FAA269" s="49"/>
      <c r="FAB269" s="405"/>
      <c r="FAC269" s="405"/>
      <c r="FAD269" s="277"/>
      <c r="FAE269" s="277"/>
      <c r="FAF269" s="277"/>
      <c r="FAG269" s="277"/>
      <c r="FAH269" s="277"/>
      <c r="FAI269" s="277"/>
      <c r="FAJ269" s="277"/>
      <c r="FAK269" s="277"/>
      <c r="FAL269" s="402"/>
      <c r="FAM269" s="404"/>
      <c r="FAN269" s="49"/>
      <c r="FAO269" s="49"/>
      <c r="FAP269" s="49"/>
      <c r="FAQ269" s="99"/>
      <c r="FAR269" s="98"/>
      <c r="FAS269" s="49"/>
      <c r="FAT269" s="405"/>
      <c r="FAU269" s="405"/>
      <c r="FAV269" s="277"/>
      <c r="FAW269" s="277"/>
      <c r="FAX269" s="277"/>
      <c r="FAY269" s="277"/>
      <c r="FAZ269" s="277"/>
      <c r="FBA269" s="277"/>
      <c r="FBB269" s="277"/>
      <c r="FBC269" s="277"/>
      <c r="FBD269" s="402"/>
      <c r="FBE269" s="404"/>
      <c r="FBF269" s="49"/>
      <c r="FBG269" s="49"/>
      <c r="FBH269" s="49"/>
      <c r="FBI269" s="99"/>
      <c r="FBJ269" s="98"/>
      <c r="FBK269" s="49"/>
      <c r="FBL269" s="405"/>
      <c r="FBM269" s="405"/>
      <c r="FBN269" s="277"/>
      <c r="FBO269" s="277"/>
      <c r="FBP269" s="277"/>
      <c r="FBQ269" s="277"/>
      <c r="FBR269" s="277"/>
      <c r="FBS269" s="277"/>
      <c r="FBT269" s="277"/>
      <c r="FBU269" s="277"/>
      <c r="FBV269" s="402"/>
      <c r="FBW269" s="404"/>
      <c r="FBX269" s="49"/>
      <c r="FBY269" s="49"/>
      <c r="FBZ269" s="49"/>
      <c r="FCA269" s="99"/>
      <c r="FCB269" s="98"/>
      <c r="FCC269" s="49"/>
      <c r="FCD269" s="405"/>
      <c r="FCE269" s="405"/>
      <c r="FCF269" s="277"/>
      <c r="FCG269" s="277"/>
      <c r="FCH269" s="277"/>
      <c r="FCI269" s="277"/>
      <c r="FCJ269" s="277"/>
      <c r="FCK269" s="277"/>
      <c r="FCL269" s="277"/>
      <c r="FCM269" s="277"/>
      <c r="FCN269" s="402"/>
      <c r="FCO269" s="404"/>
      <c r="FCP269" s="49"/>
      <c r="FCQ269" s="49"/>
      <c r="FCR269" s="49"/>
      <c r="FCS269" s="99"/>
      <c r="FCT269" s="98"/>
      <c r="FCU269" s="49"/>
      <c r="FCV269" s="405"/>
      <c r="FCW269" s="405"/>
      <c r="FCX269" s="277"/>
      <c r="FCY269" s="277"/>
      <c r="FCZ269" s="277"/>
      <c r="FDA269" s="277"/>
      <c r="FDB269" s="277"/>
      <c r="FDC269" s="277"/>
      <c r="FDD269" s="277"/>
      <c r="FDE269" s="277"/>
      <c r="FDF269" s="402"/>
      <c r="FDG269" s="404"/>
      <c r="FDH269" s="49"/>
      <c r="FDI269" s="49"/>
      <c r="FDJ269" s="49"/>
      <c r="FDK269" s="99"/>
      <c r="FDL269" s="98"/>
      <c r="FDM269" s="49"/>
      <c r="FDN269" s="405"/>
      <c r="FDO269" s="405"/>
      <c r="FDP269" s="277"/>
      <c r="FDQ269" s="277"/>
      <c r="FDR269" s="277"/>
      <c r="FDS269" s="277"/>
      <c r="FDT269" s="277"/>
      <c r="FDU269" s="277"/>
      <c r="FDV269" s="277"/>
      <c r="FDW269" s="277"/>
      <c r="FDX269" s="402"/>
      <c r="FDY269" s="404"/>
      <c r="FDZ269" s="49"/>
      <c r="FEA269" s="49"/>
      <c r="FEB269" s="49"/>
      <c r="FEC269" s="99"/>
      <c r="FED269" s="98"/>
      <c r="FEE269" s="49"/>
      <c r="FEF269" s="405"/>
      <c r="FEG269" s="405"/>
      <c r="FEH269" s="277"/>
      <c r="FEI269" s="277"/>
      <c r="FEJ269" s="277"/>
      <c r="FEK269" s="277"/>
      <c r="FEL269" s="277"/>
      <c r="FEM269" s="277"/>
      <c r="FEN269" s="277"/>
      <c r="FEO269" s="277"/>
      <c r="FEP269" s="402"/>
      <c r="FEQ269" s="404"/>
      <c r="FER269" s="49"/>
      <c r="FES269" s="49"/>
      <c r="FET269" s="49"/>
      <c r="FEU269" s="99"/>
      <c r="FEV269" s="98"/>
      <c r="FEW269" s="49"/>
      <c r="FEX269" s="405"/>
      <c r="FEY269" s="405"/>
      <c r="FEZ269" s="277"/>
      <c r="FFA269" s="277"/>
      <c r="FFB269" s="277"/>
      <c r="FFC269" s="277"/>
      <c r="FFD269" s="277"/>
      <c r="FFE269" s="277"/>
      <c r="FFF269" s="277"/>
      <c r="FFG269" s="277"/>
      <c r="FFH269" s="402"/>
      <c r="FFI269" s="404"/>
      <c r="FFJ269" s="49"/>
      <c r="FFK269" s="49"/>
      <c r="FFL269" s="49"/>
      <c r="FFM269" s="99"/>
      <c r="FFN269" s="98"/>
      <c r="FFO269" s="49"/>
      <c r="FFP269" s="405"/>
      <c r="FFQ269" s="405"/>
      <c r="FFR269" s="277"/>
      <c r="FFS269" s="277"/>
      <c r="FFT269" s="277"/>
      <c r="FFU269" s="277"/>
      <c r="FFV269" s="277"/>
      <c r="FFW269" s="277"/>
      <c r="FFX269" s="277"/>
      <c r="FFY269" s="277"/>
      <c r="FFZ269" s="402"/>
      <c r="FGA269" s="404"/>
      <c r="FGB269" s="49"/>
      <c r="FGC269" s="49"/>
      <c r="FGD269" s="49"/>
      <c r="FGE269" s="99"/>
      <c r="FGF269" s="98"/>
      <c r="FGG269" s="49"/>
      <c r="FGH269" s="405"/>
      <c r="FGI269" s="405"/>
      <c r="FGJ269" s="277"/>
      <c r="FGK269" s="277"/>
      <c r="FGL269" s="277"/>
      <c r="FGM269" s="277"/>
      <c r="FGN269" s="277"/>
      <c r="FGO269" s="277"/>
      <c r="FGP269" s="277"/>
      <c r="FGQ269" s="277"/>
      <c r="FGR269" s="402"/>
      <c r="FGS269" s="404"/>
      <c r="FGT269" s="49"/>
      <c r="FGU269" s="49"/>
      <c r="FGV269" s="49"/>
      <c r="FGW269" s="99"/>
      <c r="FGX269" s="98"/>
      <c r="FGY269" s="49"/>
      <c r="FGZ269" s="405"/>
      <c r="FHA269" s="405"/>
      <c r="FHB269" s="277"/>
      <c r="FHC269" s="277"/>
      <c r="FHD269" s="277"/>
      <c r="FHE269" s="277"/>
      <c r="FHF269" s="277"/>
      <c r="FHG269" s="277"/>
      <c r="FHH269" s="277"/>
      <c r="FHI269" s="277"/>
      <c r="FHJ269" s="402"/>
      <c r="FHK269" s="404"/>
      <c r="FHL269" s="49"/>
      <c r="FHM269" s="49"/>
      <c r="FHN269" s="49"/>
      <c r="FHO269" s="99"/>
      <c r="FHP269" s="98"/>
      <c r="FHQ269" s="49"/>
      <c r="FHR269" s="405"/>
      <c r="FHS269" s="405"/>
      <c r="FHT269" s="277"/>
      <c r="FHU269" s="277"/>
      <c r="FHV269" s="277"/>
      <c r="FHW269" s="277"/>
      <c r="FHX269" s="277"/>
      <c r="FHY269" s="277"/>
      <c r="FHZ269" s="277"/>
      <c r="FIA269" s="277"/>
      <c r="FIB269" s="402"/>
      <c r="FIC269" s="404"/>
      <c r="FID269" s="49"/>
      <c r="FIE269" s="49"/>
      <c r="FIF269" s="49"/>
      <c r="FIG269" s="99"/>
      <c r="FIH269" s="98"/>
      <c r="FII269" s="49"/>
      <c r="FIJ269" s="405"/>
      <c r="FIK269" s="405"/>
      <c r="FIL269" s="277"/>
      <c r="FIM269" s="277"/>
      <c r="FIN269" s="277"/>
      <c r="FIO269" s="277"/>
      <c r="FIP269" s="277"/>
      <c r="FIQ269" s="277"/>
      <c r="FIR269" s="277"/>
      <c r="FIS269" s="277"/>
      <c r="FIT269" s="402"/>
      <c r="FIU269" s="404"/>
      <c r="FIV269" s="49"/>
      <c r="FIW269" s="49"/>
      <c r="FIX269" s="49"/>
      <c r="FIY269" s="99"/>
      <c r="FIZ269" s="98"/>
      <c r="FJA269" s="49"/>
      <c r="FJB269" s="405"/>
      <c r="FJC269" s="405"/>
      <c r="FJD269" s="277"/>
      <c r="FJE269" s="277"/>
      <c r="FJF269" s="277"/>
      <c r="FJG269" s="277"/>
      <c r="FJH269" s="277"/>
      <c r="FJI269" s="277"/>
      <c r="FJJ269" s="277"/>
      <c r="FJK269" s="277"/>
      <c r="FJL269" s="402"/>
      <c r="FJM269" s="404"/>
      <c r="FJN269" s="49"/>
      <c r="FJO269" s="49"/>
      <c r="FJP269" s="49"/>
      <c r="FJQ269" s="99"/>
      <c r="FJR269" s="98"/>
      <c r="FJS269" s="49"/>
      <c r="FJT269" s="405"/>
      <c r="FJU269" s="405"/>
      <c r="FJV269" s="277"/>
      <c r="FJW269" s="277"/>
      <c r="FJX269" s="277"/>
      <c r="FJY269" s="277"/>
      <c r="FJZ269" s="277"/>
      <c r="FKA269" s="277"/>
      <c r="FKB269" s="277"/>
      <c r="FKC269" s="277"/>
      <c r="FKD269" s="402"/>
      <c r="FKE269" s="404"/>
      <c r="FKF269" s="49"/>
      <c r="FKG269" s="49"/>
      <c r="FKH269" s="49"/>
      <c r="FKI269" s="99"/>
      <c r="FKJ269" s="98"/>
      <c r="FKK269" s="49"/>
      <c r="FKL269" s="405"/>
      <c r="FKM269" s="405"/>
      <c r="FKN269" s="277"/>
      <c r="FKO269" s="277"/>
      <c r="FKP269" s="277"/>
      <c r="FKQ269" s="277"/>
      <c r="FKR269" s="277"/>
      <c r="FKS269" s="277"/>
      <c r="FKT269" s="277"/>
      <c r="FKU269" s="277"/>
      <c r="FKV269" s="402"/>
      <c r="FKW269" s="404"/>
      <c r="FKX269" s="49"/>
      <c r="FKY269" s="49"/>
      <c r="FKZ269" s="49"/>
      <c r="FLA269" s="99"/>
      <c r="FLB269" s="98"/>
      <c r="FLC269" s="49"/>
      <c r="FLD269" s="405"/>
      <c r="FLE269" s="405"/>
      <c r="FLF269" s="277"/>
      <c r="FLG269" s="277"/>
      <c r="FLH269" s="277"/>
      <c r="FLI269" s="277"/>
      <c r="FLJ269" s="277"/>
      <c r="FLK269" s="277"/>
      <c r="FLL269" s="277"/>
      <c r="FLM269" s="277"/>
      <c r="FLN269" s="402"/>
      <c r="FLO269" s="404"/>
      <c r="FLP269" s="49"/>
      <c r="FLQ269" s="49"/>
      <c r="FLR269" s="49"/>
      <c r="FLS269" s="99"/>
      <c r="FLT269" s="98"/>
      <c r="FLU269" s="49"/>
      <c r="FLV269" s="405"/>
      <c r="FLW269" s="405"/>
      <c r="FLX269" s="277"/>
      <c r="FLY269" s="277"/>
      <c r="FLZ269" s="277"/>
      <c r="FMA269" s="277"/>
      <c r="FMB269" s="277"/>
      <c r="FMC269" s="277"/>
      <c r="FMD269" s="277"/>
      <c r="FME269" s="277"/>
      <c r="FMF269" s="402"/>
      <c r="FMG269" s="404"/>
      <c r="FMH269" s="49"/>
      <c r="FMI269" s="49"/>
      <c r="FMJ269" s="49"/>
      <c r="FMK269" s="99"/>
      <c r="FML269" s="98"/>
      <c r="FMM269" s="49"/>
      <c r="FMN269" s="405"/>
      <c r="FMO269" s="405"/>
      <c r="FMP269" s="277"/>
      <c r="FMQ269" s="277"/>
      <c r="FMR269" s="277"/>
      <c r="FMS269" s="277"/>
      <c r="FMT269" s="277"/>
      <c r="FMU269" s="277"/>
      <c r="FMV269" s="277"/>
      <c r="FMW269" s="277"/>
      <c r="FMX269" s="402"/>
      <c r="FMY269" s="404"/>
      <c r="FMZ269" s="49"/>
      <c r="FNA269" s="49"/>
      <c r="FNB269" s="49"/>
      <c r="FNC269" s="99"/>
      <c r="FND269" s="98"/>
      <c r="FNE269" s="49"/>
      <c r="FNF269" s="405"/>
      <c r="FNG269" s="405"/>
      <c r="FNH269" s="277"/>
      <c r="FNI269" s="277"/>
      <c r="FNJ269" s="277"/>
      <c r="FNK269" s="277"/>
      <c r="FNL269" s="277"/>
      <c r="FNM269" s="277"/>
      <c r="FNN269" s="277"/>
      <c r="FNO269" s="277"/>
      <c r="FNP269" s="402"/>
      <c r="FNQ269" s="404"/>
      <c r="FNR269" s="49"/>
      <c r="FNS269" s="49"/>
      <c r="FNT269" s="49"/>
      <c r="FNU269" s="99"/>
      <c r="FNV269" s="98"/>
      <c r="FNW269" s="49"/>
      <c r="FNX269" s="405"/>
      <c r="FNY269" s="405"/>
      <c r="FNZ269" s="277"/>
      <c r="FOA269" s="277"/>
      <c r="FOB269" s="277"/>
      <c r="FOC269" s="277"/>
      <c r="FOD269" s="277"/>
      <c r="FOE269" s="277"/>
      <c r="FOF269" s="277"/>
      <c r="FOG269" s="277"/>
      <c r="FOH269" s="402"/>
      <c r="FOI269" s="404"/>
      <c r="FOJ269" s="49"/>
      <c r="FOK269" s="49"/>
      <c r="FOL269" s="49"/>
      <c r="FOM269" s="99"/>
      <c r="FON269" s="98"/>
      <c r="FOO269" s="49"/>
      <c r="FOP269" s="405"/>
      <c r="FOQ269" s="405"/>
      <c r="FOR269" s="277"/>
      <c r="FOS269" s="277"/>
      <c r="FOT269" s="277"/>
      <c r="FOU269" s="277"/>
      <c r="FOV269" s="277"/>
      <c r="FOW269" s="277"/>
      <c r="FOX269" s="277"/>
      <c r="FOY269" s="277"/>
      <c r="FOZ269" s="402"/>
      <c r="FPA269" s="404"/>
      <c r="FPB269" s="49"/>
      <c r="FPC269" s="49"/>
      <c r="FPD269" s="49"/>
      <c r="FPE269" s="99"/>
      <c r="FPF269" s="98"/>
      <c r="FPG269" s="49"/>
      <c r="FPH269" s="405"/>
      <c r="FPI269" s="405"/>
      <c r="FPJ269" s="277"/>
      <c r="FPK269" s="277"/>
      <c r="FPL269" s="277"/>
      <c r="FPM269" s="277"/>
      <c r="FPN269" s="277"/>
      <c r="FPO269" s="277"/>
      <c r="FPP269" s="277"/>
      <c r="FPQ269" s="277"/>
      <c r="FPR269" s="402"/>
      <c r="FPS269" s="404"/>
      <c r="FPT269" s="49"/>
      <c r="FPU269" s="49"/>
      <c r="FPV269" s="49"/>
      <c r="FPW269" s="99"/>
      <c r="FPX269" s="98"/>
      <c r="FPY269" s="49"/>
      <c r="FPZ269" s="405"/>
      <c r="FQA269" s="405"/>
      <c r="FQB269" s="277"/>
      <c r="FQC269" s="277"/>
      <c r="FQD269" s="277"/>
      <c r="FQE269" s="277"/>
      <c r="FQF269" s="277"/>
      <c r="FQG269" s="277"/>
      <c r="FQH269" s="277"/>
      <c r="FQI269" s="277"/>
      <c r="FQJ269" s="402"/>
      <c r="FQK269" s="404"/>
      <c r="FQL269" s="49"/>
      <c r="FQM269" s="49"/>
      <c r="FQN269" s="49"/>
      <c r="FQO269" s="99"/>
      <c r="FQP269" s="98"/>
      <c r="FQQ269" s="49"/>
      <c r="FQR269" s="405"/>
      <c r="FQS269" s="405"/>
      <c r="FQT269" s="277"/>
      <c r="FQU269" s="277"/>
      <c r="FQV269" s="277"/>
      <c r="FQW269" s="277"/>
      <c r="FQX269" s="277"/>
      <c r="FQY269" s="277"/>
      <c r="FQZ269" s="277"/>
      <c r="FRA269" s="277"/>
      <c r="FRB269" s="402"/>
      <c r="FRC269" s="404"/>
      <c r="FRD269" s="49"/>
      <c r="FRE269" s="49"/>
      <c r="FRF269" s="49"/>
      <c r="FRG269" s="99"/>
      <c r="FRH269" s="98"/>
      <c r="FRI269" s="49"/>
      <c r="FRJ269" s="405"/>
      <c r="FRK269" s="405"/>
      <c r="FRL269" s="277"/>
      <c r="FRM269" s="277"/>
      <c r="FRN269" s="277"/>
      <c r="FRO269" s="277"/>
      <c r="FRP269" s="277"/>
      <c r="FRQ269" s="277"/>
      <c r="FRR269" s="277"/>
      <c r="FRS269" s="277"/>
      <c r="FRT269" s="402"/>
      <c r="FRU269" s="404"/>
      <c r="FRV269" s="49"/>
      <c r="FRW269" s="49"/>
      <c r="FRX269" s="49"/>
      <c r="FRY269" s="99"/>
      <c r="FRZ269" s="98"/>
      <c r="FSA269" s="49"/>
      <c r="FSB269" s="405"/>
      <c r="FSC269" s="405"/>
      <c r="FSD269" s="277"/>
      <c r="FSE269" s="277"/>
      <c r="FSF269" s="277"/>
      <c r="FSG269" s="277"/>
      <c r="FSH269" s="277"/>
      <c r="FSI269" s="277"/>
      <c r="FSJ269" s="277"/>
      <c r="FSK269" s="277"/>
      <c r="FSL269" s="402"/>
      <c r="FSM269" s="404"/>
      <c r="FSN269" s="49"/>
      <c r="FSO269" s="49"/>
      <c r="FSP269" s="49"/>
      <c r="FSQ269" s="99"/>
      <c r="FSR269" s="98"/>
      <c r="FSS269" s="49"/>
      <c r="FST269" s="405"/>
      <c r="FSU269" s="405"/>
      <c r="FSV269" s="277"/>
      <c r="FSW269" s="277"/>
      <c r="FSX269" s="277"/>
      <c r="FSY269" s="277"/>
      <c r="FSZ269" s="277"/>
      <c r="FTA269" s="277"/>
      <c r="FTB269" s="277"/>
      <c r="FTC269" s="277"/>
      <c r="FTD269" s="402"/>
      <c r="FTE269" s="404"/>
      <c r="FTF269" s="49"/>
      <c r="FTG269" s="49"/>
      <c r="FTH269" s="49"/>
      <c r="FTI269" s="99"/>
      <c r="FTJ269" s="98"/>
      <c r="FTK269" s="49"/>
      <c r="FTL269" s="405"/>
      <c r="FTM269" s="405"/>
      <c r="FTN269" s="277"/>
      <c r="FTO269" s="277"/>
      <c r="FTP269" s="277"/>
      <c r="FTQ269" s="277"/>
      <c r="FTR269" s="277"/>
      <c r="FTS269" s="277"/>
      <c r="FTT269" s="277"/>
      <c r="FTU269" s="277"/>
      <c r="FTV269" s="402"/>
      <c r="FTW269" s="404"/>
      <c r="FTX269" s="49"/>
      <c r="FTY269" s="49"/>
      <c r="FTZ269" s="49"/>
      <c r="FUA269" s="99"/>
      <c r="FUB269" s="98"/>
      <c r="FUC269" s="49"/>
      <c r="FUD269" s="405"/>
      <c r="FUE269" s="405"/>
      <c r="FUF269" s="277"/>
      <c r="FUG269" s="277"/>
      <c r="FUH269" s="277"/>
      <c r="FUI269" s="277"/>
      <c r="FUJ269" s="277"/>
      <c r="FUK269" s="277"/>
      <c r="FUL269" s="277"/>
      <c r="FUM269" s="277"/>
      <c r="FUN269" s="402"/>
      <c r="FUO269" s="404"/>
      <c r="FUP269" s="49"/>
      <c r="FUQ269" s="49"/>
      <c r="FUR269" s="49"/>
      <c r="FUS269" s="99"/>
      <c r="FUT269" s="98"/>
      <c r="FUU269" s="49"/>
      <c r="FUV269" s="405"/>
      <c r="FUW269" s="405"/>
      <c r="FUX269" s="277"/>
      <c r="FUY269" s="277"/>
      <c r="FUZ269" s="277"/>
      <c r="FVA269" s="277"/>
      <c r="FVB269" s="277"/>
      <c r="FVC269" s="277"/>
      <c r="FVD269" s="277"/>
      <c r="FVE269" s="277"/>
      <c r="FVF269" s="402"/>
      <c r="FVG269" s="404"/>
      <c r="FVH269" s="49"/>
      <c r="FVI269" s="49"/>
      <c r="FVJ269" s="49"/>
      <c r="FVK269" s="99"/>
      <c r="FVL269" s="98"/>
      <c r="FVM269" s="49"/>
      <c r="FVN269" s="405"/>
      <c r="FVO269" s="405"/>
      <c r="FVP269" s="277"/>
      <c r="FVQ269" s="277"/>
      <c r="FVR269" s="277"/>
      <c r="FVS269" s="277"/>
      <c r="FVT269" s="277"/>
      <c r="FVU269" s="277"/>
      <c r="FVV269" s="277"/>
      <c r="FVW269" s="277"/>
      <c r="FVX269" s="402"/>
      <c r="FVY269" s="404"/>
      <c r="FVZ269" s="49"/>
      <c r="FWA269" s="49"/>
      <c r="FWB269" s="49"/>
      <c r="FWC269" s="99"/>
      <c r="FWD269" s="98"/>
      <c r="FWE269" s="49"/>
      <c r="FWF269" s="405"/>
      <c r="FWG269" s="405"/>
      <c r="FWH269" s="277"/>
      <c r="FWI269" s="277"/>
      <c r="FWJ269" s="277"/>
      <c r="FWK269" s="277"/>
      <c r="FWL269" s="277"/>
      <c r="FWM269" s="277"/>
      <c r="FWN269" s="277"/>
      <c r="FWO269" s="277"/>
      <c r="FWP269" s="402"/>
      <c r="FWQ269" s="404"/>
      <c r="FWR269" s="49"/>
      <c r="FWS269" s="49"/>
      <c r="FWT269" s="49"/>
      <c r="FWU269" s="99"/>
      <c r="FWV269" s="98"/>
      <c r="FWW269" s="49"/>
      <c r="FWX269" s="405"/>
      <c r="FWY269" s="405"/>
      <c r="FWZ269" s="277"/>
      <c r="FXA269" s="277"/>
      <c r="FXB269" s="277"/>
      <c r="FXC269" s="277"/>
      <c r="FXD269" s="277"/>
      <c r="FXE269" s="277"/>
      <c r="FXF269" s="277"/>
      <c r="FXG269" s="277"/>
      <c r="FXH269" s="402"/>
      <c r="FXI269" s="404"/>
      <c r="FXJ269" s="49"/>
      <c r="FXK269" s="49"/>
      <c r="FXL269" s="49"/>
      <c r="FXM269" s="99"/>
      <c r="FXN269" s="98"/>
      <c r="FXO269" s="49"/>
      <c r="FXP269" s="405"/>
      <c r="FXQ269" s="405"/>
      <c r="FXR269" s="277"/>
      <c r="FXS269" s="277"/>
      <c r="FXT269" s="277"/>
      <c r="FXU269" s="277"/>
      <c r="FXV269" s="277"/>
      <c r="FXW269" s="277"/>
      <c r="FXX269" s="277"/>
      <c r="FXY269" s="277"/>
      <c r="FXZ269" s="402"/>
      <c r="FYA269" s="404"/>
      <c r="FYB269" s="49"/>
      <c r="FYC269" s="49"/>
      <c r="FYD269" s="49"/>
      <c r="FYE269" s="99"/>
      <c r="FYF269" s="98"/>
      <c r="FYG269" s="49"/>
      <c r="FYH269" s="405"/>
      <c r="FYI269" s="405"/>
      <c r="FYJ269" s="277"/>
      <c r="FYK269" s="277"/>
      <c r="FYL269" s="277"/>
      <c r="FYM269" s="277"/>
      <c r="FYN269" s="277"/>
      <c r="FYO269" s="277"/>
      <c r="FYP269" s="277"/>
      <c r="FYQ269" s="277"/>
      <c r="FYR269" s="402"/>
      <c r="FYS269" s="404"/>
      <c r="FYT269" s="49"/>
      <c r="FYU269" s="49"/>
      <c r="FYV269" s="49"/>
      <c r="FYW269" s="99"/>
      <c r="FYX269" s="98"/>
      <c r="FYY269" s="49"/>
      <c r="FYZ269" s="405"/>
      <c r="FZA269" s="405"/>
      <c r="FZB269" s="277"/>
      <c r="FZC269" s="277"/>
      <c r="FZD269" s="277"/>
      <c r="FZE269" s="277"/>
      <c r="FZF269" s="277"/>
      <c r="FZG269" s="277"/>
      <c r="FZH269" s="277"/>
      <c r="FZI269" s="277"/>
      <c r="FZJ269" s="402"/>
      <c r="FZK269" s="404"/>
      <c r="FZL269" s="49"/>
      <c r="FZM269" s="49"/>
      <c r="FZN269" s="49"/>
      <c r="FZO269" s="99"/>
      <c r="FZP269" s="98"/>
      <c r="FZQ269" s="49"/>
      <c r="FZR269" s="405"/>
      <c r="FZS269" s="405"/>
      <c r="FZT269" s="277"/>
      <c r="FZU269" s="277"/>
      <c r="FZV269" s="277"/>
      <c r="FZW269" s="277"/>
      <c r="FZX269" s="277"/>
      <c r="FZY269" s="277"/>
      <c r="FZZ269" s="277"/>
      <c r="GAA269" s="277"/>
      <c r="GAB269" s="402"/>
      <c r="GAC269" s="404"/>
      <c r="GAD269" s="49"/>
      <c r="GAE269" s="49"/>
      <c r="GAF269" s="49"/>
      <c r="GAG269" s="99"/>
      <c r="GAH269" s="98"/>
      <c r="GAI269" s="49"/>
      <c r="GAJ269" s="405"/>
      <c r="GAK269" s="405"/>
      <c r="GAL269" s="277"/>
      <c r="GAM269" s="277"/>
      <c r="GAN269" s="277"/>
      <c r="GAO269" s="277"/>
      <c r="GAP269" s="277"/>
      <c r="GAQ269" s="277"/>
      <c r="GAR269" s="277"/>
      <c r="GAS269" s="277"/>
      <c r="GAT269" s="402"/>
      <c r="GAU269" s="404"/>
      <c r="GAV269" s="49"/>
      <c r="GAW269" s="49"/>
      <c r="GAX269" s="49"/>
      <c r="GAY269" s="99"/>
      <c r="GAZ269" s="98"/>
      <c r="GBA269" s="49"/>
      <c r="GBB269" s="405"/>
      <c r="GBC269" s="405"/>
      <c r="GBD269" s="277"/>
      <c r="GBE269" s="277"/>
      <c r="GBF269" s="277"/>
      <c r="GBG269" s="277"/>
      <c r="GBH269" s="277"/>
      <c r="GBI269" s="277"/>
      <c r="GBJ269" s="277"/>
      <c r="GBK269" s="277"/>
      <c r="GBL269" s="402"/>
      <c r="GBM269" s="404"/>
      <c r="GBN269" s="49"/>
      <c r="GBO269" s="49"/>
      <c r="GBP269" s="49"/>
      <c r="GBQ269" s="99"/>
      <c r="GBR269" s="98"/>
      <c r="GBS269" s="49"/>
      <c r="GBT269" s="405"/>
      <c r="GBU269" s="405"/>
      <c r="GBV269" s="277"/>
      <c r="GBW269" s="277"/>
      <c r="GBX269" s="277"/>
      <c r="GBY269" s="277"/>
      <c r="GBZ269" s="277"/>
      <c r="GCA269" s="277"/>
      <c r="GCB269" s="277"/>
      <c r="GCC269" s="277"/>
      <c r="GCD269" s="402"/>
      <c r="GCE269" s="404"/>
      <c r="GCF269" s="49"/>
      <c r="GCG269" s="49"/>
      <c r="GCH269" s="49"/>
      <c r="GCI269" s="99"/>
      <c r="GCJ269" s="98"/>
      <c r="GCK269" s="49"/>
      <c r="GCL269" s="405"/>
      <c r="GCM269" s="405"/>
      <c r="GCN269" s="277"/>
      <c r="GCO269" s="277"/>
      <c r="GCP269" s="277"/>
      <c r="GCQ269" s="277"/>
      <c r="GCR269" s="277"/>
      <c r="GCS269" s="277"/>
      <c r="GCT269" s="277"/>
      <c r="GCU269" s="277"/>
      <c r="GCV269" s="402"/>
      <c r="GCW269" s="404"/>
      <c r="GCX269" s="49"/>
      <c r="GCY269" s="49"/>
      <c r="GCZ269" s="49"/>
      <c r="GDA269" s="99"/>
      <c r="GDB269" s="98"/>
      <c r="GDC269" s="49"/>
      <c r="GDD269" s="405"/>
      <c r="GDE269" s="405"/>
      <c r="GDF269" s="277"/>
      <c r="GDG269" s="277"/>
      <c r="GDH269" s="277"/>
      <c r="GDI269" s="277"/>
      <c r="GDJ269" s="277"/>
      <c r="GDK269" s="277"/>
      <c r="GDL269" s="277"/>
      <c r="GDM269" s="277"/>
      <c r="GDN269" s="402"/>
      <c r="GDO269" s="404"/>
      <c r="GDP269" s="49"/>
      <c r="GDQ269" s="49"/>
      <c r="GDR269" s="49"/>
      <c r="GDS269" s="99"/>
      <c r="GDT269" s="98"/>
      <c r="GDU269" s="49"/>
      <c r="GDV269" s="405"/>
      <c r="GDW269" s="405"/>
      <c r="GDX269" s="277"/>
      <c r="GDY269" s="277"/>
      <c r="GDZ269" s="277"/>
      <c r="GEA269" s="277"/>
      <c r="GEB269" s="277"/>
      <c r="GEC269" s="277"/>
      <c r="GED269" s="277"/>
      <c r="GEE269" s="277"/>
      <c r="GEF269" s="402"/>
      <c r="GEG269" s="404"/>
      <c r="GEH269" s="49"/>
      <c r="GEI269" s="49"/>
      <c r="GEJ269" s="49"/>
      <c r="GEK269" s="99"/>
      <c r="GEL269" s="98"/>
      <c r="GEM269" s="49"/>
      <c r="GEN269" s="405"/>
      <c r="GEO269" s="405"/>
      <c r="GEP269" s="277"/>
      <c r="GEQ269" s="277"/>
      <c r="GER269" s="277"/>
      <c r="GES269" s="277"/>
      <c r="GET269" s="277"/>
      <c r="GEU269" s="277"/>
      <c r="GEV269" s="277"/>
      <c r="GEW269" s="277"/>
      <c r="GEX269" s="402"/>
      <c r="GEY269" s="404"/>
      <c r="GEZ269" s="49"/>
      <c r="GFA269" s="49"/>
      <c r="GFB269" s="49"/>
      <c r="GFC269" s="99"/>
      <c r="GFD269" s="98"/>
      <c r="GFE269" s="49"/>
      <c r="GFF269" s="405"/>
      <c r="GFG269" s="405"/>
      <c r="GFH269" s="277"/>
      <c r="GFI269" s="277"/>
      <c r="GFJ269" s="277"/>
      <c r="GFK269" s="277"/>
      <c r="GFL269" s="277"/>
      <c r="GFM269" s="277"/>
      <c r="GFN269" s="277"/>
      <c r="GFO269" s="277"/>
      <c r="GFP269" s="402"/>
      <c r="GFQ269" s="404"/>
      <c r="GFR269" s="49"/>
      <c r="GFS269" s="49"/>
      <c r="GFT269" s="49"/>
      <c r="GFU269" s="99"/>
      <c r="GFV269" s="98"/>
      <c r="GFW269" s="49"/>
      <c r="GFX269" s="405"/>
      <c r="GFY269" s="405"/>
      <c r="GFZ269" s="277"/>
      <c r="GGA269" s="277"/>
      <c r="GGB269" s="277"/>
      <c r="GGC269" s="277"/>
      <c r="GGD269" s="277"/>
      <c r="GGE269" s="277"/>
      <c r="GGF269" s="277"/>
      <c r="GGG269" s="277"/>
      <c r="GGH269" s="402"/>
      <c r="GGI269" s="404"/>
      <c r="GGJ269" s="49"/>
      <c r="GGK269" s="49"/>
      <c r="GGL269" s="49"/>
      <c r="GGM269" s="99"/>
      <c r="GGN269" s="98"/>
      <c r="GGO269" s="49"/>
      <c r="GGP269" s="405"/>
      <c r="GGQ269" s="405"/>
      <c r="GGR269" s="277"/>
      <c r="GGS269" s="277"/>
      <c r="GGT269" s="277"/>
      <c r="GGU269" s="277"/>
      <c r="GGV269" s="277"/>
      <c r="GGW269" s="277"/>
      <c r="GGX269" s="277"/>
      <c r="GGY269" s="277"/>
      <c r="GGZ269" s="402"/>
      <c r="GHA269" s="404"/>
      <c r="GHB269" s="49"/>
      <c r="GHC269" s="49"/>
      <c r="GHD269" s="49"/>
      <c r="GHE269" s="99"/>
      <c r="GHF269" s="98"/>
      <c r="GHG269" s="49"/>
      <c r="GHH269" s="405"/>
      <c r="GHI269" s="405"/>
      <c r="GHJ269" s="277"/>
      <c r="GHK269" s="277"/>
      <c r="GHL269" s="277"/>
      <c r="GHM269" s="277"/>
      <c r="GHN269" s="277"/>
      <c r="GHO269" s="277"/>
      <c r="GHP269" s="277"/>
      <c r="GHQ269" s="277"/>
      <c r="GHR269" s="402"/>
      <c r="GHS269" s="404"/>
      <c r="GHT269" s="49"/>
      <c r="GHU269" s="49"/>
      <c r="GHV269" s="49"/>
      <c r="GHW269" s="99"/>
      <c r="GHX269" s="98"/>
      <c r="GHY269" s="49"/>
      <c r="GHZ269" s="405"/>
      <c r="GIA269" s="405"/>
      <c r="GIB269" s="277"/>
      <c r="GIC269" s="277"/>
      <c r="GID269" s="277"/>
      <c r="GIE269" s="277"/>
      <c r="GIF269" s="277"/>
      <c r="GIG269" s="277"/>
      <c r="GIH269" s="277"/>
      <c r="GII269" s="277"/>
      <c r="GIJ269" s="402"/>
      <c r="GIK269" s="404"/>
      <c r="GIL269" s="49"/>
      <c r="GIM269" s="49"/>
      <c r="GIN269" s="49"/>
      <c r="GIO269" s="99"/>
      <c r="GIP269" s="98"/>
      <c r="GIQ269" s="49"/>
      <c r="GIR269" s="405"/>
      <c r="GIS269" s="405"/>
      <c r="GIT269" s="277"/>
      <c r="GIU269" s="277"/>
      <c r="GIV269" s="277"/>
      <c r="GIW269" s="277"/>
      <c r="GIX269" s="277"/>
      <c r="GIY269" s="277"/>
      <c r="GIZ269" s="277"/>
      <c r="GJA269" s="277"/>
      <c r="GJB269" s="402"/>
      <c r="GJC269" s="404"/>
      <c r="GJD269" s="49"/>
      <c r="GJE269" s="49"/>
      <c r="GJF269" s="49"/>
      <c r="GJG269" s="99"/>
      <c r="GJH269" s="98"/>
      <c r="GJI269" s="49"/>
      <c r="GJJ269" s="405"/>
      <c r="GJK269" s="405"/>
      <c r="GJL269" s="277"/>
      <c r="GJM269" s="277"/>
      <c r="GJN269" s="277"/>
      <c r="GJO269" s="277"/>
      <c r="GJP269" s="277"/>
      <c r="GJQ269" s="277"/>
      <c r="GJR269" s="277"/>
      <c r="GJS269" s="277"/>
      <c r="GJT269" s="402"/>
      <c r="GJU269" s="404"/>
      <c r="GJV269" s="49"/>
      <c r="GJW269" s="49"/>
      <c r="GJX269" s="49"/>
      <c r="GJY269" s="99"/>
      <c r="GJZ269" s="98"/>
      <c r="GKA269" s="49"/>
      <c r="GKB269" s="405"/>
      <c r="GKC269" s="405"/>
      <c r="GKD269" s="277"/>
      <c r="GKE269" s="277"/>
      <c r="GKF269" s="277"/>
      <c r="GKG269" s="277"/>
      <c r="GKH269" s="277"/>
      <c r="GKI269" s="277"/>
      <c r="GKJ269" s="277"/>
      <c r="GKK269" s="277"/>
      <c r="GKL269" s="402"/>
      <c r="GKM269" s="404"/>
      <c r="GKN269" s="49"/>
      <c r="GKO269" s="49"/>
      <c r="GKP269" s="49"/>
      <c r="GKQ269" s="99"/>
      <c r="GKR269" s="98"/>
      <c r="GKS269" s="49"/>
      <c r="GKT269" s="405"/>
      <c r="GKU269" s="405"/>
      <c r="GKV269" s="277"/>
      <c r="GKW269" s="277"/>
      <c r="GKX269" s="277"/>
      <c r="GKY269" s="277"/>
      <c r="GKZ269" s="277"/>
      <c r="GLA269" s="277"/>
      <c r="GLB269" s="277"/>
      <c r="GLC269" s="277"/>
      <c r="GLD269" s="402"/>
      <c r="GLE269" s="404"/>
      <c r="GLF269" s="49"/>
      <c r="GLG269" s="49"/>
      <c r="GLH269" s="49"/>
      <c r="GLI269" s="99"/>
      <c r="GLJ269" s="98"/>
      <c r="GLK269" s="49"/>
      <c r="GLL269" s="405"/>
      <c r="GLM269" s="405"/>
      <c r="GLN269" s="277"/>
      <c r="GLO269" s="277"/>
      <c r="GLP269" s="277"/>
      <c r="GLQ269" s="277"/>
      <c r="GLR269" s="277"/>
      <c r="GLS269" s="277"/>
      <c r="GLT269" s="277"/>
      <c r="GLU269" s="277"/>
      <c r="GLV269" s="402"/>
      <c r="GLW269" s="404"/>
      <c r="GLX269" s="49"/>
      <c r="GLY269" s="49"/>
      <c r="GLZ269" s="49"/>
      <c r="GMA269" s="99"/>
      <c r="GMB269" s="98"/>
      <c r="GMC269" s="49"/>
      <c r="GMD269" s="405"/>
      <c r="GME269" s="405"/>
      <c r="GMF269" s="277"/>
      <c r="GMG269" s="277"/>
      <c r="GMH269" s="277"/>
      <c r="GMI269" s="277"/>
      <c r="GMJ269" s="277"/>
      <c r="GMK269" s="277"/>
      <c r="GML269" s="277"/>
      <c r="GMM269" s="277"/>
      <c r="GMN269" s="402"/>
      <c r="GMO269" s="404"/>
      <c r="GMP269" s="49"/>
      <c r="GMQ269" s="49"/>
      <c r="GMR269" s="49"/>
      <c r="GMS269" s="99"/>
      <c r="GMT269" s="98"/>
      <c r="GMU269" s="49"/>
      <c r="GMV269" s="405"/>
      <c r="GMW269" s="405"/>
      <c r="GMX269" s="277"/>
      <c r="GMY269" s="277"/>
      <c r="GMZ269" s="277"/>
      <c r="GNA269" s="277"/>
      <c r="GNB269" s="277"/>
      <c r="GNC269" s="277"/>
      <c r="GND269" s="277"/>
      <c r="GNE269" s="277"/>
      <c r="GNF269" s="402"/>
      <c r="GNG269" s="404"/>
      <c r="GNH269" s="49"/>
      <c r="GNI269" s="49"/>
      <c r="GNJ269" s="49"/>
      <c r="GNK269" s="99"/>
      <c r="GNL269" s="98"/>
      <c r="GNM269" s="49"/>
      <c r="GNN269" s="405"/>
      <c r="GNO269" s="405"/>
      <c r="GNP269" s="277"/>
      <c r="GNQ269" s="277"/>
      <c r="GNR269" s="277"/>
      <c r="GNS269" s="277"/>
      <c r="GNT269" s="277"/>
      <c r="GNU269" s="277"/>
      <c r="GNV269" s="277"/>
      <c r="GNW269" s="277"/>
      <c r="GNX269" s="402"/>
      <c r="GNY269" s="404"/>
      <c r="GNZ269" s="49"/>
      <c r="GOA269" s="49"/>
      <c r="GOB269" s="49"/>
      <c r="GOC269" s="99"/>
      <c r="GOD269" s="98"/>
      <c r="GOE269" s="49"/>
      <c r="GOF269" s="405"/>
      <c r="GOG269" s="405"/>
      <c r="GOH269" s="277"/>
      <c r="GOI269" s="277"/>
      <c r="GOJ269" s="277"/>
      <c r="GOK269" s="277"/>
      <c r="GOL269" s="277"/>
      <c r="GOM269" s="277"/>
      <c r="GON269" s="277"/>
      <c r="GOO269" s="277"/>
      <c r="GOP269" s="402"/>
      <c r="GOQ269" s="404"/>
      <c r="GOR269" s="49"/>
      <c r="GOS269" s="49"/>
      <c r="GOT269" s="49"/>
      <c r="GOU269" s="99"/>
      <c r="GOV269" s="98"/>
      <c r="GOW269" s="49"/>
      <c r="GOX269" s="405"/>
      <c r="GOY269" s="405"/>
      <c r="GOZ269" s="277"/>
      <c r="GPA269" s="277"/>
      <c r="GPB269" s="277"/>
      <c r="GPC269" s="277"/>
      <c r="GPD269" s="277"/>
      <c r="GPE269" s="277"/>
      <c r="GPF269" s="277"/>
      <c r="GPG269" s="277"/>
      <c r="GPH269" s="402"/>
      <c r="GPI269" s="404"/>
      <c r="GPJ269" s="49"/>
      <c r="GPK269" s="49"/>
      <c r="GPL269" s="49"/>
      <c r="GPM269" s="99"/>
      <c r="GPN269" s="98"/>
      <c r="GPO269" s="49"/>
      <c r="GPP269" s="405"/>
      <c r="GPQ269" s="405"/>
      <c r="GPR269" s="277"/>
      <c r="GPS269" s="277"/>
      <c r="GPT269" s="277"/>
      <c r="GPU269" s="277"/>
      <c r="GPV269" s="277"/>
      <c r="GPW269" s="277"/>
      <c r="GPX269" s="277"/>
      <c r="GPY269" s="277"/>
      <c r="GPZ269" s="402"/>
      <c r="GQA269" s="404"/>
      <c r="GQB269" s="49"/>
      <c r="GQC269" s="49"/>
      <c r="GQD269" s="49"/>
      <c r="GQE269" s="99"/>
      <c r="GQF269" s="98"/>
      <c r="GQG269" s="49"/>
      <c r="GQH269" s="405"/>
      <c r="GQI269" s="405"/>
      <c r="GQJ269" s="277"/>
      <c r="GQK269" s="277"/>
      <c r="GQL269" s="277"/>
      <c r="GQM269" s="277"/>
      <c r="GQN269" s="277"/>
      <c r="GQO269" s="277"/>
      <c r="GQP269" s="277"/>
      <c r="GQQ269" s="277"/>
      <c r="GQR269" s="402"/>
      <c r="GQS269" s="404"/>
      <c r="GQT269" s="49"/>
      <c r="GQU269" s="49"/>
      <c r="GQV269" s="49"/>
      <c r="GQW269" s="99"/>
      <c r="GQX269" s="98"/>
      <c r="GQY269" s="49"/>
      <c r="GQZ269" s="405"/>
      <c r="GRA269" s="405"/>
      <c r="GRB269" s="277"/>
      <c r="GRC269" s="277"/>
      <c r="GRD269" s="277"/>
      <c r="GRE269" s="277"/>
      <c r="GRF269" s="277"/>
      <c r="GRG269" s="277"/>
      <c r="GRH269" s="277"/>
      <c r="GRI269" s="277"/>
      <c r="GRJ269" s="402"/>
      <c r="GRK269" s="404"/>
      <c r="GRL269" s="49"/>
      <c r="GRM269" s="49"/>
      <c r="GRN269" s="49"/>
      <c r="GRO269" s="99"/>
      <c r="GRP269" s="98"/>
      <c r="GRQ269" s="49"/>
      <c r="GRR269" s="405"/>
      <c r="GRS269" s="405"/>
      <c r="GRT269" s="277"/>
      <c r="GRU269" s="277"/>
      <c r="GRV269" s="277"/>
      <c r="GRW269" s="277"/>
      <c r="GRX269" s="277"/>
      <c r="GRY269" s="277"/>
      <c r="GRZ269" s="277"/>
      <c r="GSA269" s="277"/>
      <c r="GSB269" s="402"/>
      <c r="GSC269" s="404"/>
      <c r="GSD269" s="49"/>
      <c r="GSE269" s="49"/>
      <c r="GSF269" s="49"/>
      <c r="GSG269" s="99"/>
      <c r="GSH269" s="98"/>
      <c r="GSI269" s="49"/>
      <c r="GSJ269" s="405"/>
      <c r="GSK269" s="405"/>
      <c r="GSL269" s="277"/>
      <c r="GSM269" s="277"/>
      <c r="GSN269" s="277"/>
      <c r="GSO269" s="277"/>
      <c r="GSP269" s="277"/>
      <c r="GSQ269" s="277"/>
      <c r="GSR269" s="277"/>
      <c r="GSS269" s="277"/>
      <c r="GST269" s="402"/>
      <c r="GSU269" s="404"/>
      <c r="GSV269" s="49"/>
      <c r="GSW269" s="49"/>
      <c r="GSX269" s="49"/>
      <c r="GSY269" s="99"/>
      <c r="GSZ269" s="98"/>
      <c r="GTA269" s="49"/>
      <c r="GTB269" s="405"/>
      <c r="GTC269" s="405"/>
      <c r="GTD269" s="277"/>
      <c r="GTE269" s="277"/>
      <c r="GTF269" s="277"/>
      <c r="GTG269" s="277"/>
      <c r="GTH269" s="277"/>
      <c r="GTI269" s="277"/>
      <c r="GTJ269" s="277"/>
      <c r="GTK269" s="277"/>
      <c r="GTL269" s="402"/>
      <c r="GTM269" s="404"/>
      <c r="GTN269" s="49"/>
      <c r="GTO269" s="49"/>
      <c r="GTP269" s="49"/>
      <c r="GTQ269" s="99"/>
      <c r="GTR269" s="98"/>
      <c r="GTS269" s="49"/>
      <c r="GTT269" s="405"/>
      <c r="GTU269" s="405"/>
      <c r="GTV269" s="277"/>
      <c r="GTW269" s="277"/>
      <c r="GTX269" s="277"/>
      <c r="GTY269" s="277"/>
      <c r="GTZ269" s="277"/>
      <c r="GUA269" s="277"/>
      <c r="GUB269" s="277"/>
      <c r="GUC269" s="277"/>
      <c r="GUD269" s="402"/>
      <c r="GUE269" s="404"/>
      <c r="GUF269" s="49"/>
      <c r="GUG269" s="49"/>
      <c r="GUH269" s="49"/>
      <c r="GUI269" s="99"/>
      <c r="GUJ269" s="98"/>
      <c r="GUK269" s="49"/>
      <c r="GUL269" s="405"/>
      <c r="GUM269" s="405"/>
      <c r="GUN269" s="277"/>
      <c r="GUO269" s="277"/>
      <c r="GUP269" s="277"/>
      <c r="GUQ269" s="277"/>
      <c r="GUR269" s="277"/>
      <c r="GUS269" s="277"/>
      <c r="GUT269" s="277"/>
      <c r="GUU269" s="277"/>
      <c r="GUV269" s="402"/>
      <c r="GUW269" s="404"/>
      <c r="GUX269" s="49"/>
      <c r="GUY269" s="49"/>
      <c r="GUZ269" s="49"/>
      <c r="GVA269" s="99"/>
      <c r="GVB269" s="98"/>
      <c r="GVC269" s="49"/>
      <c r="GVD269" s="405"/>
      <c r="GVE269" s="405"/>
      <c r="GVF269" s="277"/>
      <c r="GVG269" s="277"/>
      <c r="GVH269" s="277"/>
      <c r="GVI269" s="277"/>
      <c r="GVJ269" s="277"/>
      <c r="GVK269" s="277"/>
      <c r="GVL269" s="277"/>
      <c r="GVM269" s="277"/>
      <c r="GVN269" s="402"/>
      <c r="GVO269" s="404"/>
      <c r="GVP269" s="49"/>
      <c r="GVQ269" s="49"/>
      <c r="GVR269" s="49"/>
      <c r="GVS269" s="99"/>
      <c r="GVT269" s="98"/>
      <c r="GVU269" s="49"/>
      <c r="GVV269" s="405"/>
      <c r="GVW269" s="405"/>
      <c r="GVX269" s="277"/>
      <c r="GVY269" s="277"/>
      <c r="GVZ269" s="277"/>
      <c r="GWA269" s="277"/>
      <c r="GWB269" s="277"/>
      <c r="GWC269" s="277"/>
      <c r="GWD269" s="277"/>
      <c r="GWE269" s="277"/>
      <c r="GWF269" s="402"/>
      <c r="GWG269" s="404"/>
      <c r="GWH269" s="49"/>
      <c r="GWI269" s="49"/>
      <c r="GWJ269" s="49"/>
      <c r="GWK269" s="99"/>
      <c r="GWL269" s="98"/>
      <c r="GWM269" s="49"/>
      <c r="GWN269" s="405"/>
      <c r="GWO269" s="405"/>
      <c r="GWP269" s="277"/>
      <c r="GWQ269" s="277"/>
      <c r="GWR269" s="277"/>
      <c r="GWS269" s="277"/>
      <c r="GWT269" s="277"/>
      <c r="GWU269" s="277"/>
      <c r="GWV269" s="277"/>
      <c r="GWW269" s="277"/>
      <c r="GWX269" s="402"/>
      <c r="GWY269" s="404"/>
      <c r="GWZ269" s="49"/>
      <c r="GXA269" s="49"/>
      <c r="GXB269" s="49"/>
      <c r="GXC269" s="99"/>
      <c r="GXD269" s="98"/>
      <c r="GXE269" s="49"/>
      <c r="GXF269" s="405"/>
      <c r="GXG269" s="405"/>
      <c r="GXH269" s="277"/>
      <c r="GXI269" s="277"/>
      <c r="GXJ269" s="277"/>
      <c r="GXK269" s="277"/>
      <c r="GXL269" s="277"/>
      <c r="GXM269" s="277"/>
      <c r="GXN269" s="277"/>
      <c r="GXO269" s="277"/>
      <c r="GXP269" s="402"/>
      <c r="GXQ269" s="404"/>
      <c r="GXR269" s="49"/>
      <c r="GXS269" s="49"/>
      <c r="GXT269" s="49"/>
      <c r="GXU269" s="99"/>
      <c r="GXV269" s="98"/>
      <c r="GXW269" s="49"/>
      <c r="GXX269" s="405"/>
      <c r="GXY269" s="405"/>
      <c r="GXZ269" s="277"/>
      <c r="GYA269" s="277"/>
      <c r="GYB269" s="277"/>
      <c r="GYC269" s="277"/>
      <c r="GYD269" s="277"/>
      <c r="GYE269" s="277"/>
      <c r="GYF269" s="277"/>
      <c r="GYG269" s="277"/>
      <c r="GYH269" s="402"/>
      <c r="GYI269" s="404"/>
      <c r="GYJ269" s="49"/>
      <c r="GYK269" s="49"/>
      <c r="GYL269" s="49"/>
      <c r="GYM269" s="99"/>
      <c r="GYN269" s="98"/>
      <c r="GYO269" s="49"/>
      <c r="GYP269" s="405"/>
      <c r="GYQ269" s="405"/>
      <c r="GYR269" s="277"/>
      <c r="GYS269" s="277"/>
      <c r="GYT269" s="277"/>
      <c r="GYU269" s="277"/>
      <c r="GYV269" s="277"/>
      <c r="GYW269" s="277"/>
      <c r="GYX269" s="277"/>
      <c r="GYY269" s="277"/>
      <c r="GYZ269" s="402"/>
      <c r="GZA269" s="404"/>
      <c r="GZB269" s="49"/>
      <c r="GZC269" s="49"/>
      <c r="GZD269" s="49"/>
      <c r="GZE269" s="99"/>
      <c r="GZF269" s="98"/>
      <c r="GZG269" s="49"/>
      <c r="GZH269" s="405"/>
      <c r="GZI269" s="405"/>
      <c r="GZJ269" s="277"/>
      <c r="GZK269" s="277"/>
      <c r="GZL269" s="277"/>
      <c r="GZM269" s="277"/>
      <c r="GZN269" s="277"/>
      <c r="GZO269" s="277"/>
      <c r="GZP269" s="277"/>
      <c r="GZQ269" s="277"/>
      <c r="GZR269" s="402"/>
      <c r="GZS269" s="404"/>
      <c r="GZT269" s="49"/>
      <c r="GZU269" s="49"/>
      <c r="GZV269" s="49"/>
      <c r="GZW269" s="99"/>
      <c r="GZX269" s="98"/>
      <c r="GZY269" s="49"/>
      <c r="GZZ269" s="405"/>
      <c r="HAA269" s="405"/>
      <c r="HAB269" s="277"/>
      <c r="HAC269" s="277"/>
      <c r="HAD269" s="277"/>
      <c r="HAE269" s="277"/>
      <c r="HAF269" s="277"/>
      <c r="HAG269" s="277"/>
      <c r="HAH269" s="277"/>
      <c r="HAI269" s="277"/>
      <c r="HAJ269" s="402"/>
      <c r="HAK269" s="404"/>
      <c r="HAL269" s="49"/>
      <c r="HAM269" s="49"/>
      <c r="HAN269" s="49"/>
      <c r="HAO269" s="99"/>
      <c r="HAP269" s="98"/>
      <c r="HAQ269" s="49"/>
      <c r="HAR269" s="405"/>
      <c r="HAS269" s="405"/>
      <c r="HAT269" s="277"/>
      <c r="HAU269" s="277"/>
      <c r="HAV269" s="277"/>
      <c r="HAW269" s="277"/>
      <c r="HAX269" s="277"/>
      <c r="HAY269" s="277"/>
      <c r="HAZ269" s="277"/>
      <c r="HBA269" s="277"/>
      <c r="HBB269" s="402"/>
      <c r="HBC269" s="404"/>
      <c r="HBD269" s="49"/>
      <c r="HBE269" s="49"/>
      <c r="HBF269" s="49"/>
      <c r="HBG269" s="99"/>
      <c r="HBH269" s="98"/>
      <c r="HBI269" s="49"/>
      <c r="HBJ269" s="405"/>
      <c r="HBK269" s="405"/>
      <c r="HBL269" s="277"/>
      <c r="HBM269" s="277"/>
      <c r="HBN269" s="277"/>
      <c r="HBO269" s="277"/>
      <c r="HBP269" s="277"/>
      <c r="HBQ269" s="277"/>
      <c r="HBR269" s="277"/>
      <c r="HBS269" s="277"/>
      <c r="HBT269" s="402"/>
      <c r="HBU269" s="404"/>
      <c r="HBV269" s="49"/>
      <c r="HBW269" s="49"/>
      <c r="HBX269" s="49"/>
      <c r="HBY269" s="99"/>
      <c r="HBZ269" s="98"/>
      <c r="HCA269" s="49"/>
      <c r="HCB269" s="405"/>
      <c r="HCC269" s="405"/>
      <c r="HCD269" s="277"/>
      <c r="HCE269" s="277"/>
      <c r="HCF269" s="277"/>
      <c r="HCG269" s="277"/>
      <c r="HCH269" s="277"/>
      <c r="HCI269" s="277"/>
      <c r="HCJ269" s="277"/>
      <c r="HCK269" s="277"/>
      <c r="HCL269" s="402"/>
      <c r="HCM269" s="404"/>
      <c r="HCN269" s="49"/>
      <c r="HCO269" s="49"/>
      <c r="HCP269" s="49"/>
      <c r="HCQ269" s="99"/>
      <c r="HCR269" s="98"/>
      <c r="HCS269" s="49"/>
      <c r="HCT269" s="405"/>
      <c r="HCU269" s="405"/>
      <c r="HCV269" s="277"/>
      <c r="HCW269" s="277"/>
      <c r="HCX269" s="277"/>
      <c r="HCY269" s="277"/>
      <c r="HCZ269" s="277"/>
      <c r="HDA269" s="277"/>
      <c r="HDB269" s="277"/>
      <c r="HDC269" s="277"/>
      <c r="HDD269" s="402"/>
      <c r="HDE269" s="404"/>
      <c r="HDF269" s="49"/>
      <c r="HDG269" s="49"/>
      <c r="HDH269" s="49"/>
      <c r="HDI269" s="99"/>
      <c r="HDJ269" s="98"/>
      <c r="HDK269" s="49"/>
      <c r="HDL269" s="405"/>
      <c r="HDM269" s="405"/>
      <c r="HDN269" s="277"/>
      <c r="HDO269" s="277"/>
      <c r="HDP269" s="277"/>
      <c r="HDQ269" s="277"/>
      <c r="HDR269" s="277"/>
      <c r="HDS269" s="277"/>
      <c r="HDT269" s="277"/>
      <c r="HDU269" s="277"/>
      <c r="HDV269" s="402"/>
      <c r="HDW269" s="404"/>
      <c r="HDX269" s="49"/>
      <c r="HDY269" s="49"/>
      <c r="HDZ269" s="49"/>
      <c r="HEA269" s="99"/>
      <c r="HEB269" s="98"/>
      <c r="HEC269" s="49"/>
      <c r="HED269" s="405"/>
      <c r="HEE269" s="405"/>
      <c r="HEF269" s="277"/>
      <c r="HEG269" s="277"/>
      <c r="HEH269" s="277"/>
      <c r="HEI269" s="277"/>
      <c r="HEJ269" s="277"/>
      <c r="HEK269" s="277"/>
      <c r="HEL269" s="277"/>
      <c r="HEM269" s="277"/>
      <c r="HEN269" s="402"/>
      <c r="HEO269" s="404"/>
      <c r="HEP269" s="49"/>
      <c r="HEQ269" s="49"/>
      <c r="HER269" s="49"/>
      <c r="HES269" s="99"/>
      <c r="HET269" s="98"/>
      <c r="HEU269" s="49"/>
      <c r="HEV269" s="405"/>
      <c r="HEW269" s="405"/>
      <c r="HEX269" s="277"/>
      <c r="HEY269" s="277"/>
      <c r="HEZ269" s="277"/>
      <c r="HFA269" s="277"/>
      <c r="HFB269" s="277"/>
      <c r="HFC269" s="277"/>
      <c r="HFD269" s="277"/>
      <c r="HFE269" s="277"/>
      <c r="HFF269" s="402"/>
      <c r="HFG269" s="404"/>
      <c r="HFH269" s="49"/>
      <c r="HFI269" s="49"/>
      <c r="HFJ269" s="49"/>
      <c r="HFK269" s="99"/>
      <c r="HFL269" s="98"/>
      <c r="HFM269" s="49"/>
      <c r="HFN269" s="405"/>
      <c r="HFO269" s="405"/>
      <c r="HFP269" s="277"/>
      <c r="HFQ269" s="277"/>
      <c r="HFR269" s="277"/>
      <c r="HFS269" s="277"/>
      <c r="HFT269" s="277"/>
      <c r="HFU269" s="277"/>
      <c r="HFV269" s="277"/>
      <c r="HFW269" s="277"/>
      <c r="HFX269" s="402"/>
      <c r="HFY269" s="404"/>
      <c r="HFZ269" s="49"/>
      <c r="HGA269" s="49"/>
      <c r="HGB269" s="49"/>
      <c r="HGC269" s="99"/>
      <c r="HGD269" s="98"/>
      <c r="HGE269" s="49"/>
      <c r="HGF269" s="405"/>
      <c r="HGG269" s="405"/>
      <c r="HGH269" s="277"/>
      <c r="HGI269" s="277"/>
      <c r="HGJ269" s="277"/>
      <c r="HGK269" s="277"/>
      <c r="HGL269" s="277"/>
      <c r="HGM269" s="277"/>
      <c r="HGN269" s="277"/>
      <c r="HGO269" s="277"/>
      <c r="HGP269" s="402"/>
      <c r="HGQ269" s="404"/>
      <c r="HGR269" s="49"/>
      <c r="HGS269" s="49"/>
      <c r="HGT269" s="49"/>
      <c r="HGU269" s="99"/>
      <c r="HGV269" s="98"/>
      <c r="HGW269" s="49"/>
      <c r="HGX269" s="405"/>
      <c r="HGY269" s="405"/>
      <c r="HGZ269" s="277"/>
      <c r="HHA269" s="277"/>
      <c r="HHB269" s="277"/>
      <c r="HHC269" s="277"/>
      <c r="HHD269" s="277"/>
      <c r="HHE269" s="277"/>
      <c r="HHF269" s="277"/>
      <c r="HHG269" s="277"/>
      <c r="HHH269" s="402"/>
      <c r="HHI269" s="404"/>
      <c r="HHJ269" s="49"/>
      <c r="HHK269" s="49"/>
      <c r="HHL269" s="49"/>
      <c r="HHM269" s="99"/>
      <c r="HHN269" s="98"/>
      <c r="HHO269" s="49"/>
      <c r="HHP269" s="405"/>
      <c r="HHQ269" s="405"/>
      <c r="HHR269" s="277"/>
      <c r="HHS269" s="277"/>
      <c r="HHT269" s="277"/>
      <c r="HHU269" s="277"/>
      <c r="HHV269" s="277"/>
      <c r="HHW269" s="277"/>
      <c r="HHX269" s="277"/>
      <c r="HHY269" s="277"/>
      <c r="HHZ269" s="402"/>
      <c r="HIA269" s="404"/>
      <c r="HIB269" s="49"/>
      <c r="HIC269" s="49"/>
      <c r="HID269" s="49"/>
      <c r="HIE269" s="99"/>
      <c r="HIF269" s="98"/>
      <c r="HIG269" s="49"/>
      <c r="HIH269" s="405"/>
      <c r="HII269" s="405"/>
      <c r="HIJ269" s="277"/>
      <c r="HIK269" s="277"/>
      <c r="HIL269" s="277"/>
      <c r="HIM269" s="277"/>
      <c r="HIN269" s="277"/>
      <c r="HIO269" s="277"/>
      <c r="HIP269" s="277"/>
      <c r="HIQ269" s="277"/>
      <c r="HIR269" s="402"/>
      <c r="HIS269" s="404"/>
      <c r="HIT269" s="49"/>
      <c r="HIU269" s="49"/>
      <c r="HIV269" s="49"/>
      <c r="HIW269" s="99"/>
      <c r="HIX269" s="98"/>
      <c r="HIY269" s="49"/>
      <c r="HIZ269" s="405"/>
      <c r="HJA269" s="405"/>
      <c r="HJB269" s="277"/>
      <c r="HJC269" s="277"/>
      <c r="HJD269" s="277"/>
      <c r="HJE269" s="277"/>
      <c r="HJF269" s="277"/>
      <c r="HJG269" s="277"/>
      <c r="HJH269" s="277"/>
      <c r="HJI269" s="277"/>
      <c r="HJJ269" s="402"/>
      <c r="HJK269" s="404"/>
      <c r="HJL269" s="49"/>
      <c r="HJM269" s="49"/>
      <c r="HJN269" s="49"/>
      <c r="HJO269" s="99"/>
      <c r="HJP269" s="98"/>
      <c r="HJQ269" s="49"/>
      <c r="HJR269" s="405"/>
      <c r="HJS269" s="405"/>
      <c r="HJT269" s="277"/>
      <c r="HJU269" s="277"/>
      <c r="HJV269" s="277"/>
      <c r="HJW269" s="277"/>
      <c r="HJX269" s="277"/>
      <c r="HJY269" s="277"/>
      <c r="HJZ269" s="277"/>
      <c r="HKA269" s="277"/>
      <c r="HKB269" s="402"/>
      <c r="HKC269" s="404"/>
      <c r="HKD269" s="49"/>
      <c r="HKE269" s="49"/>
      <c r="HKF269" s="49"/>
      <c r="HKG269" s="99"/>
      <c r="HKH269" s="98"/>
      <c r="HKI269" s="49"/>
      <c r="HKJ269" s="405"/>
      <c r="HKK269" s="405"/>
      <c r="HKL269" s="277"/>
      <c r="HKM269" s="277"/>
      <c r="HKN269" s="277"/>
      <c r="HKO269" s="277"/>
      <c r="HKP269" s="277"/>
      <c r="HKQ269" s="277"/>
      <c r="HKR269" s="277"/>
      <c r="HKS269" s="277"/>
      <c r="HKT269" s="402"/>
      <c r="HKU269" s="404"/>
      <c r="HKV269" s="49"/>
      <c r="HKW269" s="49"/>
      <c r="HKX269" s="49"/>
      <c r="HKY269" s="99"/>
      <c r="HKZ269" s="98"/>
      <c r="HLA269" s="49"/>
      <c r="HLB269" s="405"/>
      <c r="HLC269" s="405"/>
      <c r="HLD269" s="277"/>
      <c r="HLE269" s="277"/>
      <c r="HLF269" s="277"/>
      <c r="HLG269" s="277"/>
      <c r="HLH269" s="277"/>
      <c r="HLI269" s="277"/>
      <c r="HLJ269" s="277"/>
      <c r="HLK269" s="277"/>
      <c r="HLL269" s="402"/>
      <c r="HLM269" s="404"/>
      <c r="HLN269" s="49"/>
      <c r="HLO269" s="49"/>
      <c r="HLP269" s="49"/>
      <c r="HLQ269" s="99"/>
      <c r="HLR269" s="98"/>
      <c r="HLS269" s="49"/>
      <c r="HLT269" s="405"/>
      <c r="HLU269" s="405"/>
      <c r="HLV269" s="277"/>
      <c r="HLW269" s="277"/>
      <c r="HLX269" s="277"/>
      <c r="HLY269" s="277"/>
      <c r="HLZ269" s="277"/>
      <c r="HMA269" s="277"/>
      <c r="HMB269" s="277"/>
      <c r="HMC269" s="277"/>
      <c r="HMD269" s="402"/>
      <c r="HME269" s="404"/>
      <c r="HMF269" s="49"/>
      <c r="HMG269" s="49"/>
      <c r="HMH269" s="49"/>
      <c r="HMI269" s="99"/>
      <c r="HMJ269" s="98"/>
      <c r="HMK269" s="49"/>
      <c r="HML269" s="405"/>
      <c r="HMM269" s="405"/>
      <c r="HMN269" s="277"/>
      <c r="HMO269" s="277"/>
      <c r="HMP269" s="277"/>
      <c r="HMQ269" s="277"/>
      <c r="HMR269" s="277"/>
      <c r="HMS269" s="277"/>
      <c r="HMT269" s="277"/>
      <c r="HMU269" s="277"/>
      <c r="HMV269" s="402"/>
      <c r="HMW269" s="404"/>
      <c r="HMX269" s="49"/>
      <c r="HMY269" s="49"/>
      <c r="HMZ269" s="49"/>
      <c r="HNA269" s="99"/>
      <c r="HNB269" s="98"/>
      <c r="HNC269" s="49"/>
      <c r="HND269" s="405"/>
      <c r="HNE269" s="405"/>
      <c r="HNF269" s="277"/>
      <c r="HNG269" s="277"/>
      <c r="HNH269" s="277"/>
      <c r="HNI269" s="277"/>
      <c r="HNJ269" s="277"/>
      <c r="HNK269" s="277"/>
      <c r="HNL269" s="277"/>
      <c r="HNM269" s="277"/>
      <c r="HNN269" s="402"/>
      <c r="HNO269" s="404"/>
      <c r="HNP269" s="49"/>
      <c r="HNQ269" s="49"/>
      <c r="HNR269" s="49"/>
      <c r="HNS269" s="99"/>
      <c r="HNT269" s="98"/>
      <c r="HNU269" s="49"/>
      <c r="HNV269" s="405"/>
      <c r="HNW269" s="405"/>
      <c r="HNX269" s="277"/>
      <c r="HNY269" s="277"/>
      <c r="HNZ269" s="277"/>
      <c r="HOA269" s="277"/>
      <c r="HOB269" s="277"/>
      <c r="HOC269" s="277"/>
      <c r="HOD269" s="277"/>
      <c r="HOE269" s="277"/>
      <c r="HOF269" s="402"/>
      <c r="HOG269" s="404"/>
      <c r="HOH269" s="49"/>
      <c r="HOI269" s="49"/>
      <c r="HOJ269" s="49"/>
      <c r="HOK269" s="99"/>
      <c r="HOL269" s="98"/>
      <c r="HOM269" s="49"/>
      <c r="HON269" s="405"/>
      <c r="HOO269" s="405"/>
      <c r="HOP269" s="277"/>
      <c r="HOQ269" s="277"/>
      <c r="HOR269" s="277"/>
      <c r="HOS269" s="277"/>
      <c r="HOT269" s="277"/>
      <c r="HOU269" s="277"/>
      <c r="HOV269" s="277"/>
      <c r="HOW269" s="277"/>
      <c r="HOX269" s="402"/>
      <c r="HOY269" s="404"/>
      <c r="HOZ269" s="49"/>
      <c r="HPA269" s="49"/>
      <c r="HPB269" s="49"/>
      <c r="HPC269" s="99"/>
      <c r="HPD269" s="98"/>
      <c r="HPE269" s="49"/>
      <c r="HPF269" s="405"/>
      <c r="HPG269" s="405"/>
      <c r="HPH269" s="277"/>
      <c r="HPI269" s="277"/>
      <c r="HPJ269" s="277"/>
      <c r="HPK269" s="277"/>
      <c r="HPL269" s="277"/>
      <c r="HPM269" s="277"/>
      <c r="HPN269" s="277"/>
      <c r="HPO269" s="277"/>
      <c r="HPP269" s="402"/>
      <c r="HPQ269" s="404"/>
      <c r="HPR269" s="49"/>
      <c r="HPS269" s="49"/>
      <c r="HPT269" s="49"/>
      <c r="HPU269" s="99"/>
      <c r="HPV269" s="98"/>
      <c r="HPW269" s="49"/>
      <c r="HPX269" s="405"/>
      <c r="HPY269" s="405"/>
      <c r="HPZ269" s="277"/>
      <c r="HQA269" s="277"/>
      <c r="HQB269" s="277"/>
      <c r="HQC269" s="277"/>
      <c r="HQD269" s="277"/>
      <c r="HQE269" s="277"/>
      <c r="HQF269" s="277"/>
      <c r="HQG269" s="277"/>
      <c r="HQH269" s="402"/>
      <c r="HQI269" s="404"/>
      <c r="HQJ269" s="49"/>
      <c r="HQK269" s="49"/>
      <c r="HQL269" s="49"/>
      <c r="HQM269" s="99"/>
      <c r="HQN269" s="98"/>
      <c r="HQO269" s="49"/>
      <c r="HQP269" s="405"/>
      <c r="HQQ269" s="405"/>
      <c r="HQR269" s="277"/>
      <c r="HQS269" s="277"/>
      <c r="HQT269" s="277"/>
      <c r="HQU269" s="277"/>
      <c r="HQV269" s="277"/>
      <c r="HQW269" s="277"/>
      <c r="HQX269" s="277"/>
      <c r="HQY269" s="277"/>
      <c r="HQZ269" s="402"/>
      <c r="HRA269" s="404"/>
      <c r="HRB269" s="49"/>
      <c r="HRC269" s="49"/>
      <c r="HRD269" s="49"/>
      <c r="HRE269" s="99"/>
      <c r="HRF269" s="98"/>
      <c r="HRG269" s="49"/>
      <c r="HRH269" s="405"/>
      <c r="HRI269" s="405"/>
      <c r="HRJ269" s="277"/>
      <c r="HRK269" s="277"/>
      <c r="HRL269" s="277"/>
      <c r="HRM269" s="277"/>
      <c r="HRN269" s="277"/>
      <c r="HRO269" s="277"/>
      <c r="HRP269" s="277"/>
      <c r="HRQ269" s="277"/>
      <c r="HRR269" s="402"/>
      <c r="HRS269" s="404"/>
      <c r="HRT269" s="49"/>
      <c r="HRU269" s="49"/>
      <c r="HRV269" s="49"/>
      <c r="HRW269" s="99"/>
      <c r="HRX269" s="98"/>
      <c r="HRY269" s="49"/>
      <c r="HRZ269" s="405"/>
      <c r="HSA269" s="405"/>
      <c r="HSB269" s="277"/>
      <c r="HSC269" s="277"/>
      <c r="HSD269" s="277"/>
      <c r="HSE269" s="277"/>
      <c r="HSF269" s="277"/>
      <c r="HSG269" s="277"/>
      <c r="HSH269" s="277"/>
      <c r="HSI269" s="277"/>
      <c r="HSJ269" s="402"/>
      <c r="HSK269" s="404"/>
      <c r="HSL269" s="49"/>
      <c r="HSM269" s="49"/>
      <c r="HSN269" s="49"/>
      <c r="HSO269" s="99"/>
      <c r="HSP269" s="98"/>
      <c r="HSQ269" s="49"/>
      <c r="HSR269" s="405"/>
      <c r="HSS269" s="405"/>
      <c r="HST269" s="277"/>
      <c r="HSU269" s="277"/>
      <c r="HSV269" s="277"/>
      <c r="HSW269" s="277"/>
      <c r="HSX269" s="277"/>
      <c r="HSY269" s="277"/>
      <c r="HSZ269" s="277"/>
      <c r="HTA269" s="277"/>
      <c r="HTB269" s="402"/>
      <c r="HTC269" s="404"/>
      <c r="HTD269" s="49"/>
      <c r="HTE269" s="49"/>
      <c r="HTF269" s="49"/>
      <c r="HTG269" s="99"/>
      <c r="HTH269" s="98"/>
      <c r="HTI269" s="49"/>
      <c r="HTJ269" s="405"/>
      <c r="HTK269" s="405"/>
      <c r="HTL269" s="277"/>
      <c r="HTM269" s="277"/>
      <c r="HTN269" s="277"/>
      <c r="HTO269" s="277"/>
      <c r="HTP269" s="277"/>
      <c r="HTQ269" s="277"/>
      <c r="HTR269" s="277"/>
      <c r="HTS269" s="277"/>
      <c r="HTT269" s="402"/>
      <c r="HTU269" s="404"/>
      <c r="HTV269" s="49"/>
      <c r="HTW269" s="49"/>
      <c r="HTX269" s="49"/>
      <c r="HTY269" s="99"/>
      <c r="HTZ269" s="98"/>
      <c r="HUA269" s="49"/>
      <c r="HUB269" s="405"/>
      <c r="HUC269" s="405"/>
      <c r="HUD269" s="277"/>
      <c r="HUE269" s="277"/>
      <c r="HUF269" s="277"/>
      <c r="HUG269" s="277"/>
      <c r="HUH269" s="277"/>
      <c r="HUI269" s="277"/>
      <c r="HUJ269" s="277"/>
      <c r="HUK269" s="277"/>
      <c r="HUL269" s="402"/>
      <c r="HUM269" s="404"/>
      <c r="HUN269" s="49"/>
      <c r="HUO269" s="49"/>
      <c r="HUP269" s="49"/>
      <c r="HUQ269" s="99"/>
      <c r="HUR269" s="98"/>
      <c r="HUS269" s="49"/>
      <c r="HUT269" s="405"/>
      <c r="HUU269" s="405"/>
      <c r="HUV269" s="277"/>
      <c r="HUW269" s="277"/>
      <c r="HUX269" s="277"/>
      <c r="HUY269" s="277"/>
      <c r="HUZ269" s="277"/>
      <c r="HVA269" s="277"/>
      <c r="HVB269" s="277"/>
      <c r="HVC269" s="277"/>
      <c r="HVD269" s="402"/>
      <c r="HVE269" s="404"/>
      <c r="HVF269" s="49"/>
      <c r="HVG269" s="49"/>
      <c r="HVH269" s="49"/>
      <c r="HVI269" s="99"/>
      <c r="HVJ269" s="98"/>
      <c r="HVK269" s="49"/>
      <c r="HVL269" s="405"/>
      <c r="HVM269" s="405"/>
      <c r="HVN269" s="277"/>
      <c r="HVO269" s="277"/>
      <c r="HVP269" s="277"/>
      <c r="HVQ269" s="277"/>
      <c r="HVR269" s="277"/>
      <c r="HVS269" s="277"/>
      <c r="HVT269" s="277"/>
      <c r="HVU269" s="277"/>
      <c r="HVV269" s="402"/>
      <c r="HVW269" s="404"/>
      <c r="HVX269" s="49"/>
      <c r="HVY269" s="49"/>
      <c r="HVZ269" s="49"/>
      <c r="HWA269" s="99"/>
      <c r="HWB269" s="98"/>
      <c r="HWC269" s="49"/>
      <c r="HWD269" s="405"/>
      <c r="HWE269" s="405"/>
      <c r="HWF269" s="277"/>
      <c r="HWG269" s="277"/>
      <c r="HWH269" s="277"/>
      <c r="HWI269" s="277"/>
      <c r="HWJ269" s="277"/>
      <c r="HWK269" s="277"/>
      <c r="HWL269" s="277"/>
      <c r="HWM269" s="277"/>
      <c r="HWN269" s="402"/>
      <c r="HWO269" s="404"/>
      <c r="HWP269" s="49"/>
      <c r="HWQ269" s="49"/>
      <c r="HWR269" s="49"/>
      <c r="HWS269" s="99"/>
      <c r="HWT269" s="98"/>
      <c r="HWU269" s="49"/>
      <c r="HWV269" s="405"/>
      <c r="HWW269" s="405"/>
      <c r="HWX269" s="277"/>
      <c r="HWY269" s="277"/>
      <c r="HWZ269" s="277"/>
      <c r="HXA269" s="277"/>
      <c r="HXB269" s="277"/>
      <c r="HXC269" s="277"/>
      <c r="HXD269" s="277"/>
      <c r="HXE269" s="277"/>
      <c r="HXF269" s="402"/>
      <c r="HXG269" s="404"/>
      <c r="HXH269" s="49"/>
      <c r="HXI269" s="49"/>
      <c r="HXJ269" s="49"/>
      <c r="HXK269" s="99"/>
      <c r="HXL269" s="98"/>
      <c r="HXM269" s="49"/>
      <c r="HXN269" s="405"/>
      <c r="HXO269" s="405"/>
      <c r="HXP269" s="277"/>
      <c r="HXQ269" s="277"/>
      <c r="HXR269" s="277"/>
      <c r="HXS269" s="277"/>
      <c r="HXT269" s="277"/>
      <c r="HXU269" s="277"/>
      <c r="HXV269" s="277"/>
      <c r="HXW269" s="277"/>
      <c r="HXX269" s="402"/>
      <c r="HXY269" s="404"/>
      <c r="HXZ269" s="49"/>
      <c r="HYA269" s="49"/>
      <c r="HYB269" s="49"/>
      <c r="HYC269" s="99"/>
      <c r="HYD269" s="98"/>
      <c r="HYE269" s="49"/>
      <c r="HYF269" s="405"/>
      <c r="HYG269" s="405"/>
      <c r="HYH269" s="277"/>
      <c r="HYI269" s="277"/>
      <c r="HYJ269" s="277"/>
      <c r="HYK269" s="277"/>
      <c r="HYL269" s="277"/>
      <c r="HYM269" s="277"/>
      <c r="HYN269" s="277"/>
      <c r="HYO269" s="277"/>
      <c r="HYP269" s="402"/>
      <c r="HYQ269" s="404"/>
      <c r="HYR269" s="49"/>
      <c r="HYS269" s="49"/>
      <c r="HYT269" s="49"/>
      <c r="HYU269" s="99"/>
      <c r="HYV269" s="98"/>
      <c r="HYW269" s="49"/>
      <c r="HYX269" s="405"/>
      <c r="HYY269" s="405"/>
      <c r="HYZ269" s="277"/>
      <c r="HZA269" s="277"/>
      <c r="HZB269" s="277"/>
      <c r="HZC269" s="277"/>
      <c r="HZD269" s="277"/>
      <c r="HZE269" s="277"/>
      <c r="HZF269" s="277"/>
      <c r="HZG269" s="277"/>
      <c r="HZH269" s="402"/>
      <c r="HZI269" s="404"/>
      <c r="HZJ269" s="49"/>
      <c r="HZK269" s="49"/>
      <c r="HZL269" s="49"/>
      <c r="HZM269" s="99"/>
      <c r="HZN269" s="98"/>
      <c r="HZO269" s="49"/>
      <c r="HZP269" s="405"/>
      <c r="HZQ269" s="405"/>
      <c r="HZR269" s="277"/>
      <c r="HZS269" s="277"/>
      <c r="HZT269" s="277"/>
      <c r="HZU269" s="277"/>
      <c r="HZV269" s="277"/>
      <c r="HZW269" s="277"/>
      <c r="HZX269" s="277"/>
      <c r="HZY269" s="277"/>
      <c r="HZZ269" s="402"/>
      <c r="IAA269" s="404"/>
      <c r="IAB269" s="49"/>
      <c r="IAC269" s="49"/>
      <c r="IAD269" s="49"/>
      <c r="IAE269" s="99"/>
      <c r="IAF269" s="98"/>
      <c r="IAG269" s="49"/>
      <c r="IAH269" s="405"/>
      <c r="IAI269" s="405"/>
      <c r="IAJ269" s="277"/>
      <c r="IAK269" s="277"/>
      <c r="IAL269" s="277"/>
      <c r="IAM269" s="277"/>
      <c r="IAN269" s="277"/>
      <c r="IAO269" s="277"/>
      <c r="IAP269" s="277"/>
      <c r="IAQ269" s="277"/>
      <c r="IAR269" s="402"/>
      <c r="IAS269" s="404"/>
      <c r="IAT269" s="49"/>
      <c r="IAU269" s="49"/>
      <c r="IAV269" s="49"/>
      <c r="IAW269" s="99"/>
      <c r="IAX269" s="98"/>
      <c r="IAY269" s="49"/>
      <c r="IAZ269" s="405"/>
      <c r="IBA269" s="405"/>
      <c r="IBB269" s="277"/>
      <c r="IBC269" s="277"/>
      <c r="IBD269" s="277"/>
      <c r="IBE269" s="277"/>
      <c r="IBF269" s="277"/>
      <c r="IBG269" s="277"/>
      <c r="IBH269" s="277"/>
      <c r="IBI269" s="277"/>
      <c r="IBJ269" s="402"/>
      <c r="IBK269" s="404"/>
      <c r="IBL269" s="49"/>
      <c r="IBM269" s="49"/>
      <c r="IBN269" s="49"/>
      <c r="IBO269" s="99"/>
      <c r="IBP269" s="98"/>
      <c r="IBQ269" s="49"/>
      <c r="IBR269" s="405"/>
      <c r="IBS269" s="405"/>
      <c r="IBT269" s="277"/>
      <c r="IBU269" s="277"/>
      <c r="IBV269" s="277"/>
      <c r="IBW269" s="277"/>
      <c r="IBX269" s="277"/>
      <c r="IBY269" s="277"/>
      <c r="IBZ269" s="277"/>
      <c r="ICA269" s="277"/>
      <c r="ICB269" s="402"/>
      <c r="ICC269" s="404"/>
      <c r="ICD269" s="49"/>
      <c r="ICE269" s="49"/>
      <c r="ICF269" s="49"/>
      <c r="ICG269" s="99"/>
      <c r="ICH269" s="98"/>
      <c r="ICI269" s="49"/>
      <c r="ICJ269" s="405"/>
      <c r="ICK269" s="405"/>
      <c r="ICL269" s="277"/>
      <c r="ICM269" s="277"/>
      <c r="ICN269" s="277"/>
      <c r="ICO269" s="277"/>
      <c r="ICP269" s="277"/>
      <c r="ICQ269" s="277"/>
      <c r="ICR269" s="277"/>
      <c r="ICS269" s="277"/>
      <c r="ICT269" s="402"/>
      <c r="ICU269" s="404"/>
      <c r="ICV269" s="49"/>
      <c r="ICW269" s="49"/>
      <c r="ICX269" s="49"/>
      <c r="ICY269" s="99"/>
      <c r="ICZ269" s="98"/>
      <c r="IDA269" s="49"/>
      <c r="IDB269" s="405"/>
      <c r="IDC269" s="405"/>
      <c r="IDD269" s="277"/>
      <c r="IDE269" s="277"/>
      <c r="IDF269" s="277"/>
      <c r="IDG269" s="277"/>
      <c r="IDH269" s="277"/>
      <c r="IDI269" s="277"/>
      <c r="IDJ269" s="277"/>
      <c r="IDK269" s="277"/>
      <c r="IDL269" s="402"/>
      <c r="IDM269" s="404"/>
      <c r="IDN269" s="49"/>
      <c r="IDO269" s="49"/>
      <c r="IDP269" s="49"/>
      <c r="IDQ269" s="99"/>
      <c r="IDR269" s="98"/>
      <c r="IDS269" s="49"/>
      <c r="IDT269" s="405"/>
      <c r="IDU269" s="405"/>
      <c r="IDV269" s="277"/>
      <c r="IDW269" s="277"/>
      <c r="IDX269" s="277"/>
      <c r="IDY269" s="277"/>
      <c r="IDZ269" s="277"/>
      <c r="IEA269" s="277"/>
      <c r="IEB269" s="277"/>
      <c r="IEC269" s="277"/>
      <c r="IED269" s="402"/>
      <c r="IEE269" s="404"/>
      <c r="IEF269" s="49"/>
      <c r="IEG269" s="49"/>
      <c r="IEH269" s="49"/>
      <c r="IEI269" s="99"/>
      <c r="IEJ269" s="98"/>
      <c r="IEK269" s="49"/>
      <c r="IEL269" s="405"/>
      <c r="IEM269" s="405"/>
      <c r="IEN269" s="277"/>
      <c r="IEO269" s="277"/>
      <c r="IEP269" s="277"/>
      <c r="IEQ269" s="277"/>
      <c r="IER269" s="277"/>
      <c r="IES269" s="277"/>
      <c r="IET269" s="277"/>
      <c r="IEU269" s="277"/>
      <c r="IEV269" s="402"/>
      <c r="IEW269" s="404"/>
      <c r="IEX269" s="49"/>
      <c r="IEY269" s="49"/>
      <c r="IEZ269" s="49"/>
      <c r="IFA269" s="99"/>
      <c r="IFB269" s="98"/>
      <c r="IFC269" s="49"/>
      <c r="IFD269" s="405"/>
      <c r="IFE269" s="405"/>
      <c r="IFF269" s="277"/>
      <c r="IFG269" s="277"/>
      <c r="IFH269" s="277"/>
      <c r="IFI269" s="277"/>
      <c r="IFJ269" s="277"/>
      <c r="IFK269" s="277"/>
      <c r="IFL269" s="277"/>
      <c r="IFM269" s="277"/>
      <c r="IFN269" s="402"/>
      <c r="IFO269" s="404"/>
      <c r="IFP269" s="49"/>
      <c r="IFQ269" s="49"/>
      <c r="IFR269" s="49"/>
      <c r="IFS269" s="99"/>
      <c r="IFT269" s="98"/>
      <c r="IFU269" s="49"/>
      <c r="IFV269" s="405"/>
      <c r="IFW269" s="405"/>
      <c r="IFX269" s="277"/>
      <c r="IFY269" s="277"/>
      <c r="IFZ269" s="277"/>
      <c r="IGA269" s="277"/>
      <c r="IGB269" s="277"/>
      <c r="IGC269" s="277"/>
      <c r="IGD269" s="277"/>
      <c r="IGE269" s="277"/>
      <c r="IGF269" s="402"/>
      <c r="IGG269" s="404"/>
      <c r="IGH269" s="49"/>
      <c r="IGI269" s="49"/>
      <c r="IGJ269" s="49"/>
      <c r="IGK269" s="99"/>
      <c r="IGL269" s="98"/>
      <c r="IGM269" s="49"/>
      <c r="IGN269" s="405"/>
      <c r="IGO269" s="405"/>
      <c r="IGP269" s="277"/>
      <c r="IGQ269" s="277"/>
      <c r="IGR269" s="277"/>
      <c r="IGS269" s="277"/>
      <c r="IGT269" s="277"/>
      <c r="IGU269" s="277"/>
      <c r="IGV269" s="277"/>
      <c r="IGW269" s="277"/>
      <c r="IGX269" s="402"/>
      <c r="IGY269" s="404"/>
      <c r="IGZ269" s="49"/>
      <c r="IHA269" s="49"/>
      <c r="IHB269" s="49"/>
      <c r="IHC269" s="99"/>
      <c r="IHD269" s="98"/>
      <c r="IHE269" s="49"/>
      <c r="IHF269" s="405"/>
      <c r="IHG269" s="405"/>
      <c r="IHH269" s="277"/>
      <c r="IHI269" s="277"/>
      <c r="IHJ269" s="277"/>
      <c r="IHK269" s="277"/>
      <c r="IHL269" s="277"/>
      <c r="IHM269" s="277"/>
      <c r="IHN269" s="277"/>
      <c r="IHO269" s="277"/>
      <c r="IHP269" s="402"/>
      <c r="IHQ269" s="404"/>
      <c r="IHR269" s="49"/>
      <c r="IHS269" s="49"/>
      <c r="IHT269" s="49"/>
      <c r="IHU269" s="99"/>
      <c r="IHV269" s="98"/>
      <c r="IHW269" s="49"/>
      <c r="IHX269" s="405"/>
      <c r="IHY269" s="405"/>
      <c r="IHZ269" s="277"/>
      <c r="IIA269" s="277"/>
      <c r="IIB269" s="277"/>
      <c r="IIC269" s="277"/>
      <c r="IID269" s="277"/>
      <c r="IIE269" s="277"/>
      <c r="IIF269" s="277"/>
      <c r="IIG269" s="277"/>
      <c r="IIH269" s="402"/>
      <c r="III269" s="404"/>
      <c r="IIJ269" s="49"/>
      <c r="IIK269" s="49"/>
      <c r="IIL269" s="49"/>
      <c r="IIM269" s="99"/>
      <c r="IIN269" s="98"/>
      <c r="IIO269" s="49"/>
      <c r="IIP269" s="405"/>
      <c r="IIQ269" s="405"/>
      <c r="IIR269" s="277"/>
      <c r="IIS269" s="277"/>
      <c r="IIT269" s="277"/>
      <c r="IIU269" s="277"/>
      <c r="IIV269" s="277"/>
      <c r="IIW269" s="277"/>
      <c r="IIX269" s="277"/>
      <c r="IIY269" s="277"/>
      <c r="IIZ269" s="402"/>
      <c r="IJA269" s="404"/>
      <c r="IJB269" s="49"/>
      <c r="IJC269" s="49"/>
      <c r="IJD269" s="49"/>
      <c r="IJE269" s="99"/>
      <c r="IJF269" s="98"/>
      <c r="IJG269" s="49"/>
      <c r="IJH269" s="405"/>
      <c r="IJI269" s="405"/>
      <c r="IJJ269" s="277"/>
      <c r="IJK269" s="277"/>
      <c r="IJL269" s="277"/>
      <c r="IJM269" s="277"/>
      <c r="IJN269" s="277"/>
      <c r="IJO269" s="277"/>
      <c r="IJP269" s="277"/>
      <c r="IJQ269" s="277"/>
      <c r="IJR269" s="402"/>
      <c r="IJS269" s="404"/>
      <c r="IJT269" s="49"/>
      <c r="IJU269" s="49"/>
      <c r="IJV269" s="49"/>
      <c r="IJW269" s="99"/>
      <c r="IJX269" s="98"/>
      <c r="IJY269" s="49"/>
      <c r="IJZ269" s="405"/>
      <c r="IKA269" s="405"/>
      <c r="IKB269" s="277"/>
      <c r="IKC269" s="277"/>
      <c r="IKD269" s="277"/>
      <c r="IKE269" s="277"/>
      <c r="IKF269" s="277"/>
      <c r="IKG269" s="277"/>
      <c r="IKH269" s="277"/>
      <c r="IKI269" s="277"/>
      <c r="IKJ269" s="402"/>
      <c r="IKK269" s="404"/>
      <c r="IKL269" s="49"/>
      <c r="IKM269" s="49"/>
      <c r="IKN269" s="49"/>
      <c r="IKO269" s="99"/>
      <c r="IKP269" s="98"/>
      <c r="IKQ269" s="49"/>
      <c r="IKR269" s="405"/>
      <c r="IKS269" s="405"/>
      <c r="IKT269" s="277"/>
      <c r="IKU269" s="277"/>
      <c r="IKV269" s="277"/>
      <c r="IKW269" s="277"/>
      <c r="IKX269" s="277"/>
      <c r="IKY269" s="277"/>
      <c r="IKZ269" s="277"/>
      <c r="ILA269" s="277"/>
      <c r="ILB269" s="402"/>
      <c r="ILC269" s="404"/>
      <c r="ILD269" s="49"/>
      <c r="ILE269" s="49"/>
      <c r="ILF269" s="49"/>
      <c r="ILG269" s="99"/>
      <c r="ILH269" s="98"/>
      <c r="ILI269" s="49"/>
      <c r="ILJ269" s="405"/>
      <c r="ILK269" s="405"/>
      <c r="ILL269" s="277"/>
      <c r="ILM269" s="277"/>
      <c r="ILN269" s="277"/>
      <c r="ILO269" s="277"/>
      <c r="ILP269" s="277"/>
      <c r="ILQ269" s="277"/>
      <c r="ILR269" s="277"/>
      <c r="ILS269" s="277"/>
      <c r="ILT269" s="402"/>
      <c r="ILU269" s="404"/>
      <c r="ILV269" s="49"/>
      <c r="ILW269" s="49"/>
      <c r="ILX269" s="49"/>
      <c r="ILY269" s="99"/>
      <c r="ILZ269" s="98"/>
      <c r="IMA269" s="49"/>
      <c r="IMB269" s="405"/>
      <c r="IMC269" s="405"/>
      <c r="IMD269" s="277"/>
      <c r="IME269" s="277"/>
      <c r="IMF269" s="277"/>
      <c r="IMG269" s="277"/>
      <c r="IMH269" s="277"/>
      <c r="IMI269" s="277"/>
      <c r="IMJ269" s="277"/>
      <c r="IMK269" s="277"/>
      <c r="IML269" s="402"/>
      <c r="IMM269" s="404"/>
      <c r="IMN269" s="49"/>
      <c r="IMO269" s="49"/>
      <c r="IMP269" s="49"/>
      <c r="IMQ269" s="99"/>
      <c r="IMR269" s="98"/>
      <c r="IMS269" s="49"/>
      <c r="IMT269" s="405"/>
      <c r="IMU269" s="405"/>
      <c r="IMV269" s="277"/>
      <c r="IMW269" s="277"/>
      <c r="IMX269" s="277"/>
      <c r="IMY269" s="277"/>
      <c r="IMZ269" s="277"/>
      <c r="INA269" s="277"/>
      <c r="INB269" s="277"/>
      <c r="INC269" s="277"/>
      <c r="IND269" s="402"/>
      <c r="INE269" s="404"/>
      <c r="INF269" s="49"/>
      <c r="ING269" s="49"/>
      <c r="INH269" s="49"/>
      <c r="INI269" s="99"/>
      <c r="INJ269" s="98"/>
      <c r="INK269" s="49"/>
      <c r="INL269" s="405"/>
      <c r="INM269" s="405"/>
      <c r="INN269" s="277"/>
      <c r="INO269" s="277"/>
      <c r="INP269" s="277"/>
      <c r="INQ269" s="277"/>
      <c r="INR269" s="277"/>
      <c r="INS269" s="277"/>
      <c r="INT269" s="277"/>
      <c r="INU269" s="277"/>
      <c r="INV269" s="402"/>
      <c r="INW269" s="404"/>
      <c r="INX269" s="49"/>
      <c r="INY269" s="49"/>
      <c r="INZ269" s="49"/>
      <c r="IOA269" s="99"/>
      <c r="IOB269" s="98"/>
      <c r="IOC269" s="49"/>
      <c r="IOD269" s="405"/>
      <c r="IOE269" s="405"/>
      <c r="IOF269" s="277"/>
      <c r="IOG269" s="277"/>
      <c r="IOH269" s="277"/>
      <c r="IOI269" s="277"/>
      <c r="IOJ269" s="277"/>
      <c r="IOK269" s="277"/>
      <c r="IOL269" s="277"/>
      <c r="IOM269" s="277"/>
      <c r="ION269" s="402"/>
      <c r="IOO269" s="404"/>
      <c r="IOP269" s="49"/>
      <c r="IOQ269" s="49"/>
      <c r="IOR269" s="49"/>
      <c r="IOS269" s="99"/>
      <c r="IOT269" s="98"/>
      <c r="IOU269" s="49"/>
      <c r="IOV269" s="405"/>
      <c r="IOW269" s="405"/>
      <c r="IOX269" s="277"/>
      <c r="IOY269" s="277"/>
      <c r="IOZ269" s="277"/>
      <c r="IPA269" s="277"/>
      <c r="IPB269" s="277"/>
      <c r="IPC269" s="277"/>
      <c r="IPD269" s="277"/>
      <c r="IPE269" s="277"/>
      <c r="IPF269" s="402"/>
      <c r="IPG269" s="404"/>
      <c r="IPH269" s="49"/>
      <c r="IPI269" s="49"/>
      <c r="IPJ269" s="49"/>
      <c r="IPK269" s="99"/>
      <c r="IPL269" s="98"/>
      <c r="IPM269" s="49"/>
      <c r="IPN269" s="405"/>
      <c r="IPO269" s="405"/>
      <c r="IPP269" s="277"/>
      <c r="IPQ269" s="277"/>
      <c r="IPR269" s="277"/>
      <c r="IPS269" s="277"/>
      <c r="IPT269" s="277"/>
      <c r="IPU269" s="277"/>
      <c r="IPV269" s="277"/>
      <c r="IPW269" s="277"/>
      <c r="IPX269" s="402"/>
      <c r="IPY269" s="404"/>
      <c r="IPZ269" s="49"/>
      <c r="IQA269" s="49"/>
      <c r="IQB269" s="49"/>
      <c r="IQC269" s="99"/>
      <c r="IQD269" s="98"/>
      <c r="IQE269" s="49"/>
      <c r="IQF269" s="405"/>
      <c r="IQG269" s="405"/>
      <c r="IQH269" s="277"/>
      <c r="IQI269" s="277"/>
      <c r="IQJ269" s="277"/>
      <c r="IQK269" s="277"/>
      <c r="IQL269" s="277"/>
      <c r="IQM269" s="277"/>
      <c r="IQN269" s="277"/>
      <c r="IQO269" s="277"/>
      <c r="IQP269" s="402"/>
      <c r="IQQ269" s="404"/>
      <c r="IQR269" s="49"/>
      <c r="IQS269" s="49"/>
      <c r="IQT269" s="49"/>
      <c r="IQU269" s="99"/>
      <c r="IQV269" s="98"/>
      <c r="IQW269" s="49"/>
      <c r="IQX269" s="405"/>
      <c r="IQY269" s="405"/>
      <c r="IQZ269" s="277"/>
      <c r="IRA269" s="277"/>
      <c r="IRB269" s="277"/>
      <c r="IRC269" s="277"/>
      <c r="IRD269" s="277"/>
      <c r="IRE269" s="277"/>
      <c r="IRF269" s="277"/>
      <c r="IRG269" s="277"/>
      <c r="IRH269" s="402"/>
      <c r="IRI269" s="404"/>
      <c r="IRJ269" s="49"/>
      <c r="IRK269" s="49"/>
      <c r="IRL269" s="49"/>
      <c r="IRM269" s="99"/>
      <c r="IRN269" s="98"/>
      <c r="IRO269" s="49"/>
      <c r="IRP269" s="405"/>
      <c r="IRQ269" s="405"/>
      <c r="IRR269" s="277"/>
      <c r="IRS269" s="277"/>
      <c r="IRT269" s="277"/>
      <c r="IRU269" s="277"/>
      <c r="IRV269" s="277"/>
      <c r="IRW269" s="277"/>
      <c r="IRX269" s="277"/>
      <c r="IRY269" s="277"/>
      <c r="IRZ269" s="402"/>
      <c r="ISA269" s="404"/>
      <c r="ISB269" s="49"/>
      <c r="ISC269" s="49"/>
      <c r="ISD269" s="49"/>
      <c r="ISE269" s="99"/>
      <c r="ISF269" s="98"/>
      <c r="ISG269" s="49"/>
      <c r="ISH269" s="405"/>
      <c r="ISI269" s="405"/>
      <c r="ISJ269" s="277"/>
      <c r="ISK269" s="277"/>
      <c r="ISL269" s="277"/>
      <c r="ISM269" s="277"/>
      <c r="ISN269" s="277"/>
      <c r="ISO269" s="277"/>
      <c r="ISP269" s="277"/>
      <c r="ISQ269" s="277"/>
      <c r="ISR269" s="402"/>
      <c r="ISS269" s="404"/>
      <c r="IST269" s="49"/>
      <c r="ISU269" s="49"/>
      <c r="ISV269" s="49"/>
      <c r="ISW269" s="99"/>
      <c r="ISX269" s="98"/>
      <c r="ISY269" s="49"/>
      <c r="ISZ269" s="405"/>
      <c r="ITA269" s="405"/>
      <c r="ITB269" s="277"/>
      <c r="ITC269" s="277"/>
      <c r="ITD269" s="277"/>
      <c r="ITE269" s="277"/>
      <c r="ITF269" s="277"/>
      <c r="ITG269" s="277"/>
      <c r="ITH269" s="277"/>
      <c r="ITI269" s="277"/>
      <c r="ITJ269" s="402"/>
      <c r="ITK269" s="404"/>
      <c r="ITL269" s="49"/>
      <c r="ITM269" s="49"/>
      <c r="ITN269" s="49"/>
      <c r="ITO269" s="99"/>
      <c r="ITP269" s="98"/>
      <c r="ITQ269" s="49"/>
      <c r="ITR269" s="405"/>
      <c r="ITS269" s="405"/>
      <c r="ITT269" s="277"/>
      <c r="ITU269" s="277"/>
      <c r="ITV269" s="277"/>
      <c r="ITW269" s="277"/>
      <c r="ITX269" s="277"/>
      <c r="ITY269" s="277"/>
      <c r="ITZ269" s="277"/>
      <c r="IUA269" s="277"/>
      <c r="IUB269" s="402"/>
      <c r="IUC269" s="404"/>
      <c r="IUD269" s="49"/>
      <c r="IUE269" s="49"/>
      <c r="IUF269" s="49"/>
      <c r="IUG269" s="99"/>
      <c r="IUH269" s="98"/>
      <c r="IUI269" s="49"/>
      <c r="IUJ269" s="405"/>
      <c r="IUK269" s="405"/>
      <c r="IUL269" s="277"/>
      <c r="IUM269" s="277"/>
      <c r="IUN269" s="277"/>
      <c r="IUO269" s="277"/>
      <c r="IUP269" s="277"/>
      <c r="IUQ269" s="277"/>
      <c r="IUR269" s="277"/>
      <c r="IUS269" s="277"/>
      <c r="IUT269" s="402"/>
      <c r="IUU269" s="404"/>
      <c r="IUV269" s="49"/>
      <c r="IUW269" s="49"/>
      <c r="IUX269" s="49"/>
      <c r="IUY269" s="99"/>
      <c r="IUZ269" s="98"/>
      <c r="IVA269" s="49"/>
      <c r="IVB269" s="405"/>
      <c r="IVC269" s="405"/>
      <c r="IVD269" s="277"/>
      <c r="IVE269" s="277"/>
      <c r="IVF269" s="277"/>
      <c r="IVG269" s="277"/>
      <c r="IVH269" s="277"/>
      <c r="IVI269" s="277"/>
      <c r="IVJ269" s="277"/>
      <c r="IVK269" s="277"/>
      <c r="IVL269" s="402"/>
      <c r="IVM269" s="404"/>
      <c r="IVN269" s="49"/>
      <c r="IVO269" s="49"/>
      <c r="IVP269" s="49"/>
      <c r="IVQ269" s="99"/>
      <c r="IVR269" s="98"/>
      <c r="IVS269" s="49"/>
      <c r="IVT269" s="405"/>
      <c r="IVU269" s="405"/>
      <c r="IVV269" s="277"/>
      <c r="IVW269" s="277"/>
      <c r="IVX269" s="277"/>
      <c r="IVY269" s="277"/>
      <c r="IVZ269" s="277"/>
      <c r="IWA269" s="277"/>
      <c r="IWB269" s="277"/>
      <c r="IWC269" s="277"/>
      <c r="IWD269" s="402"/>
      <c r="IWE269" s="404"/>
      <c r="IWF269" s="49"/>
      <c r="IWG269" s="49"/>
      <c r="IWH269" s="49"/>
      <c r="IWI269" s="99"/>
      <c r="IWJ269" s="98"/>
      <c r="IWK269" s="49"/>
      <c r="IWL269" s="405"/>
      <c r="IWM269" s="405"/>
      <c r="IWN269" s="277"/>
      <c r="IWO269" s="277"/>
      <c r="IWP269" s="277"/>
      <c r="IWQ269" s="277"/>
      <c r="IWR269" s="277"/>
      <c r="IWS269" s="277"/>
      <c r="IWT269" s="277"/>
      <c r="IWU269" s="277"/>
      <c r="IWV269" s="402"/>
      <c r="IWW269" s="404"/>
      <c r="IWX269" s="49"/>
      <c r="IWY269" s="49"/>
      <c r="IWZ269" s="49"/>
      <c r="IXA269" s="99"/>
      <c r="IXB269" s="98"/>
      <c r="IXC269" s="49"/>
      <c r="IXD269" s="405"/>
      <c r="IXE269" s="405"/>
      <c r="IXF269" s="277"/>
      <c r="IXG269" s="277"/>
      <c r="IXH269" s="277"/>
      <c r="IXI269" s="277"/>
      <c r="IXJ269" s="277"/>
      <c r="IXK269" s="277"/>
      <c r="IXL269" s="277"/>
      <c r="IXM269" s="277"/>
      <c r="IXN269" s="402"/>
      <c r="IXO269" s="404"/>
      <c r="IXP269" s="49"/>
      <c r="IXQ269" s="49"/>
      <c r="IXR269" s="49"/>
      <c r="IXS269" s="99"/>
      <c r="IXT269" s="98"/>
      <c r="IXU269" s="49"/>
      <c r="IXV269" s="405"/>
      <c r="IXW269" s="405"/>
      <c r="IXX269" s="277"/>
      <c r="IXY269" s="277"/>
      <c r="IXZ269" s="277"/>
      <c r="IYA269" s="277"/>
      <c r="IYB269" s="277"/>
      <c r="IYC269" s="277"/>
      <c r="IYD269" s="277"/>
      <c r="IYE269" s="277"/>
      <c r="IYF269" s="402"/>
      <c r="IYG269" s="404"/>
      <c r="IYH269" s="49"/>
      <c r="IYI269" s="49"/>
      <c r="IYJ269" s="49"/>
      <c r="IYK269" s="99"/>
      <c r="IYL269" s="98"/>
      <c r="IYM269" s="49"/>
      <c r="IYN269" s="405"/>
      <c r="IYO269" s="405"/>
      <c r="IYP269" s="277"/>
      <c r="IYQ269" s="277"/>
      <c r="IYR269" s="277"/>
      <c r="IYS269" s="277"/>
      <c r="IYT269" s="277"/>
      <c r="IYU269" s="277"/>
      <c r="IYV269" s="277"/>
      <c r="IYW269" s="277"/>
      <c r="IYX269" s="402"/>
      <c r="IYY269" s="404"/>
      <c r="IYZ269" s="49"/>
      <c r="IZA269" s="49"/>
      <c r="IZB269" s="49"/>
      <c r="IZC269" s="99"/>
      <c r="IZD269" s="98"/>
      <c r="IZE269" s="49"/>
      <c r="IZF269" s="405"/>
      <c r="IZG269" s="405"/>
      <c r="IZH269" s="277"/>
      <c r="IZI269" s="277"/>
      <c r="IZJ269" s="277"/>
      <c r="IZK269" s="277"/>
      <c r="IZL269" s="277"/>
      <c r="IZM269" s="277"/>
      <c r="IZN269" s="277"/>
      <c r="IZO269" s="277"/>
      <c r="IZP269" s="402"/>
      <c r="IZQ269" s="404"/>
      <c r="IZR269" s="49"/>
      <c r="IZS269" s="49"/>
      <c r="IZT269" s="49"/>
      <c r="IZU269" s="99"/>
      <c r="IZV269" s="98"/>
      <c r="IZW269" s="49"/>
      <c r="IZX269" s="405"/>
      <c r="IZY269" s="405"/>
      <c r="IZZ269" s="277"/>
      <c r="JAA269" s="277"/>
      <c r="JAB269" s="277"/>
      <c r="JAC269" s="277"/>
      <c r="JAD269" s="277"/>
      <c r="JAE269" s="277"/>
      <c r="JAF269" s="277"/>
      <c r="JAG269" s="277"/>
      <c r="JAH269" s="402"/>
      <c r="JAI269" s="404"/>
      <c r="JAJ269" s="49"/>
      <c r="JAK269" s="49"/>
      <c r="JAL269" s="49"/>
      <c r="JAM269" s="99"/>
      <c r="JAN269" s="98"/>
      <c r="JAO269" s="49"/>
      <c r="JAP269" s="405"/>
      <c r="JAQ269" s="405"/>
      <c r="JAR269" s="277"/>
      <c r="JAS269" s="277"/>
      <c r="JAT269" s="277"/>
      <c r="JAU269" s="277"/>
      <c r="JAV269" s="277"/>
      <c r="JAW269" s="277"/>
      <c r="JAX269" s="277"/>
      <c r="JAY269" s="277"/>
      <c r="JAZ269" s="402"/>
      <c r="JBA269" s="404"/>
      <c r="JBB269" s="49"/>
      <c r="JBC269" s="49"/>
      <c r="JBD269" s="49"/>
      <c r="JBE269" s="99"/>
      <c r="JBF269" s="98"/>
      <c r="JBG269" s="49"/>
      <c r="JBH269" s="405"/>
      <c r="JBI269" s="405"/>
      <c r="JBJ269" s="277"/>
      <c r="JBK269" s="277"/>
      <c r="JBL269" s="277"/>
      <c r="JBM269" s="277"/>
      <c r="JBN269" s="277"/>
      <c r="JBO269" s="277"/>
      <c r="JBP269" s="277"/>
      <c r="JBQ269" s="277"/>
      <c r="JBR269" s="402"/>
      <c r="JBS269" s="404"/>
      <c r="JBT269" s="49"/>
      <c r="JBU269" s="49"/>
      <c r="JBV269" s="49"/>
      <c r="JBW269" s="99"/>
      <c r="JBX269" s="98"/>
      <c r="JBY269" s="49"/>
      <c r="JBZ269" s="405"/>
      <c r="JCA269" s="405"/>
      <c r="JCB269" s="277"/>
      <c r="JCC269" s="277"/>
      <c r="JCD269" s="277"/>
      <c r="JCE269" s="277"/>
      <c r="JCF269" s="277"/>
      <c r="JCG269" s="277"/>
      <c r="JCH269" s="277"/>
      <c r="JCI269" s="277"/>
      <c r="JCJ269" s="402"/>
      <c r="JCK269" s="404"/>
      <c r="JCL269" s="49"/>
      <c r="JCM269" s="49"/>
      <c r="JCN269" s="49"/>
      <c r="JCO269" s="99"/>
      <c r="JCP269" s="98"/>
      <c r="JCQ269" s="49"/>
      <c r="JCR269" s="405"/>
      <c r="JCS269" s="405"/>
      <c r="JCT269" s="277"/>
      <c r="JCU269" s="277"/>
      <c r="JCV269" s="277"/>
      <c r="JCW269" s="277"/>
      <c r="JCX269" s="277"/>
      <c r="JCY269" s="277"/>
      <c r="JCZ269" s="277"/>
      <c r="JDA269" s="277"/>
      <c r="JDB269" s="402"/>
      <c r="JDC269" s="404"/>
      <c r="JDD269" s="49"/>
      <c r="JDE269" s="49"/>
      <c r="JDF269" s="49"/>
      <c r="JDG269" s="99"/>
      <c r="JDH269" s="98"/>
      <c r="JDI269" s="49"/>
      <c r="JDJ269" s="405"/>
      <c r="JDK269" s="405"/>
      <c r="JDL269" s="277"/>
      <c r="JDM269" s="277"/>
      <c r="JDN269" s="277"/>
      <c r="JDO269" s="277"/>
      <c r="JDP269" s="277"/>
      <c r="JDQ269" s="277"/>
      <c r="JDR269" s="277"/>
      <c r="JDS269" s="277"/>
      <c r="JDT269" s="402"/>
      <c r="JDU269" s="404"/>
      <c r="JDV269" s="49"/>
      <c r="JDW269" s="49"/>
      <c r="JDX269" s="49"/>
      <c r="JDY269" s="99"/>
      <c r="JDZ269" s="98"/>
      <c r="JEA269" s="49"/>
      <c r="JEB269" s="405"/>
      <c r="JEC269" s="405"/>
      <c r="JED269" s="277"/>
      <c r="JEE269" s="277"/>
      <c r="JEF269" s="277"/>
      <c r="JEG269" s="277"/>
      <c r="JEH269" s="277"/>
      <c r="JEI269" s="277"/>
      <c r="JEJ269" s="277"/>
      <c r="JEK269" s="277"/>
      <c r="JEL269" s="402"/>
      <c r="JEM269" s="404"/>
      <c r="JEN269" s="49"/>
      <c r="JEO269" s="49"/>
      <c r="JEP269" s="49"/>
      <c r="JEQ269" s="99"/>
      <c r="JER269" s="98"/>
      <c r="JES269" s="49"/>
      <c r="JET269" s="405"/>
      <c r="JEU269" s="405"/>
      <c r="JEV269" s="277"/>
      <c r="JEW269" s="277"/>
      <c r="JEX269" s="277"/>
      <c r="JEY269" s="277"/>
      <c r="JEZ269" s="277"/>
      <c r="JFA269" s="277"/>
      <c r="JFB269" s="277"/>
      <c r="JFC269" s="277"/>
      <c r="JFD269" s="402"/>
      <c r="JFE269" s="404"/>
      <c r="JFF269" s="49"/>
      <c r="JFG269" s="49"/>
      <c r="JFH269" s="49"/>
      <c r="JFI269" s="99"/>
      <c r="JFJ269" s="98"/>
      <c r="JFK269" s="49"/>
      <c r="JFL269" s="405"/>
      <c r="JFM269" s="405"/>
      <c r="JFN269" s="277"/>
      <c r="JFO269" s="277"/>
      <c r="JFP269" s="277"/>
      <c r="JFQ269" s="277"/>
      <c r="JFR269" s="277"/>
      <c r="JFS269" s="277"/>
      <c r="JFT269" s="277"/>
      <c r="JFU269" s="277"/>
      <c r="JFV269" s="402"/>
      <c r="JFW269" s="404"/>
      <c r="JFX269" s="49"/>
      <c r="JFY269" s="49"/>
      <c r="JFZ269" s="49"/>
      <c r="JGA269" s="99"/>
      <c r="JGB269" s="98"/>
      <c r="JGC269" s="49"/>
      <c r="JGD269" s="405"/>
      <c r="JGE269" s="405"/>
      <c r="JGF269" s="277"/>
      <c r="JGG269" s="277"/>
      <c r="JGH269" s="277"/>
      <c r="JGI269" s="277"/>
      <c r="JGJ269" s="277"/>
      <c r="JGK269" s="277"/>
      <c r="JGL269" s="277"/>
      <c r="JGM269" s="277"/>
      <c r="JGN269" s="402"/>
      <c r="JGO269" s="404"/>
      <c r="JGP269" s="49"/>
      <c r="JGQ269" s="49"/>
      <c r="JGR269" s="49"/>
      <c r="JGS269" s="99"/>
      <c r="JGT269" s="98"/>
      <c r="JGU269" s="49"/>
      <c r="JGV269" s="405"/>
      <c r="JGW269" s="405"/>
      <c r="JGX269" s="277"/>
      <c r="JGY269" s="277"/>
      <c r="JGZ269" s="277"/>
      <c r="JHA269" s="277"/>
      <c r="JHB269" s="277"/>
      <c r="JHC269" s="277"/>
      <c r="JHD269" s="277"/>
      <c r="JHE269" s="277"/>
      <c r="JHF269" s="402"/>
      <c r="JHG269" s="404"/>
      <c r="JHH269" s="49"/>
      <c r="JHI269" s="49"/>
      <c r="JHJ269" s="49"/>
      <c r="JHK269" s="99"/>
      <c r="JHL269" s="98"/>
      <c r="JHM269" s="49"/>
      <c r="JHN269" s="405"/>
      <c r="JHO269" s="405"/>
      <c r="JHP269" s="277"/>
      <c r="JHQ269" s="277"/>
      <c r="JHR269" s="277"/>
      <c r="JHS269" s="277"/>
      <c r="JHT269" s="277"/>
      <c r="JHU269" s="277"/>
      <c r="JHV269" s="277"/>
      <c r="JHW269" s="277"/>
      <c r="JHX269" s="402"/>
      <c r="JHY269" s="404"/>
      <c r="JHZ269" s="49"/>
      <c r="JIA269" s="49"/>
      <c r="JIB269" s="49"/>
      <c r="JIC269" s="99"/>
      <c r="JID269" s="98"/>
      <c r="JIE269" s="49"/>
      <c r="JIF269" s="405"/>
      <c r="JIG269" s="405"/>
      <c r="JIH269" s="277"/>
      <c r="JII269" s="277"/>
      <c r="JIJ269" s="277"/>
      <c r="JIK269" s="277"/>
      <c r="JIL269" s="277"/>
      <c r="JIM269" s="277"/>
      <c r="JIN269" s="277"/>
      <c r="JIO269" s="277"/>
      <c r="JIP269" s="402"/>
      <c r="JIQ269" s="404"/>
      <c r="JIR269" s="49"/>
      <c r="JIS269" s="49"/>
      <c r="JIT269" s="49"/>
      <c r="JIU269" s="99"/>
      <c r="JIV269" s="98"/>
      <c r="JIW269" s="49"/>
      <c r="JIX269" s="405"/>
      <c r="JIY269" s="405"/>
      <c r="JIZ269" s="277"/>
      <c r="JJA269" s="277"/>
      <c r="JJB269" s="277"/>
      <c r="JJC269" s="277"/>
      <c r="JJD269" s="277"/>
      <c r="JJE269" s="277"/>
      <c r="JJF269" s="277"/>
      <c r="JJG269" s="277"/>
      <c r="JJH269" s="402"/>
      <c r="JJI269" s="404"/>
      <c r="JJJ269" s="49"/>
      <c r="JJK269" s="49"/>
      <c r="JJL269" s="49"/>
      <c r="JJM269" s="99"/>
      <c r="JJN269" s="98"/>
      <c r="JJO269" s="49"/>
      <c r="JJP269" s="405"/>
      <c r="JJQ269" s="405"/>
      <c r="JJR269" s="277"/>
      <c r="JJS269" s="277"/>
      <c r="JJT269" s="277"/>
      <c r="JJU269" s="277"/>
      <c r="JJV269" s="277"/>
      <c r="JJW269" s="277"/>
      <c r="JJX269" s="277"/>
      <c r="JJY269" s="277"/>
      <c r="JJZ269" s="402"/>
      <c r="JKA269" s="404"/>
      <c r="JKB269" s="49"/>
      <c r="JKC269" s="49"/>
      <c r="JKD269" s="49"/>
      <c r="JKE269" s="99"/>
      <c r="JKF269" s="98"/>
      <c r="JKG269" s="49"/>
      <c r="JKH269" s="405"/>
      <c r="JKI269" s="405"/>
      <c r="JKJ269" s="277"/>
      <c r="JKK269" s="277"/>
      <c r="JKL269" s="277"/>
      <c r="JKM269" s="277"/>
      <c r="JKN269" s="277"/>
      <c r="JKO269" s="277"/>
      <c r="JKP269" s="277"/>
      <c r="JKQ269" s="277"/>
      <c r="JKR269" s="402"/>
      <c r="JKS269" s="404"/>
      <c r="JKT269" s="49"/>
      <c r="JKU269" s="49"/>
      <c r="JKV269" s="49"/>
      <c r="JKW269" s="99"/>
      <c r="JKX269" s="98"/>
      <c r="JKY269" s="49"/>
      <c r="JKZ269" s="405"/>
      <c r="JLA269" s="405"/>
      <c r="JLB269" s="277"/>
      <c r="JLC269" s="277"/>
      <c r="JLD269" s="277"/>
      <c r="JLE269" s="277"/>
      <c r="JLF269" s="277"/>
      <c r="JLG269" s="277"/>
      <c r="JLH269" s="277"/>
      <c r="JLI269" s="277"/>
      <c r="JLJ269" s="402"/>
      <c r="JLK269" s="404"/>
      <c r="JLL269" s="49"/>
      <c r="JLM269" s="49"/>
      <c r="JLN269" s="49"/>
      <c r="JLO269" s="99"/>
      <c r="JLP269" s="98"/>
      <c r="JLQ269" s="49"/>
      <c r="JLR269" s="405"/>
      <c r="JLS269" s="405"/>
      <c r="JLT269" s="277"/>
      <c r="JLU269" s="277"/>
      <c r="JLV269" s="277"/>
      <c r="JLW269" s="277"/>
      <c r="JLX269" s="277"/>
      <c r="JLY269" s="277"/>
      <c r="JLZ269" s="277"/>
      <c r="JMA269" s="277"/>
      <c r="JMB269" s="402"/>
      <c r="JMC269" s="404"/>
      <c r="JMD269" s="49"/>
      <c r="JME269" s="49"/>
      <c r="JMF269" s="49"/>
      <c r="JMG269" s="99"/>
      <c r="JMH269" s="98"/>
      <c r="JMI269" s="49"/>
      <c r="JMJ269" s="405"/>
      <c r="JMK269" s="405"/>
      <c r="JML269" s="277"/>
      <c r="JMM269" s="277"/>
      <c r="JMN269" s="277"/>
      <c r="JMO269" s="277"/>
      <c r="JMP269" s="277"/>
      <c r="JMQ269" s="277"/>
      <c r="JMR269" s="277"/>
      <c r="JMS269" s="277"/>
      <c r="JMT269" s="402"/>
      <c r="JMU269" s="404"/>
      <c r="JMV269" s="49"/>
      <c r="JMW269" s="49"/>
      <c r="JMX269" s="49"/>
      <c r="JMY269" s="99"/>
      <c r="JMZ269" s="98"/>
      <c r="JNA269" s="49"/>
      <c r="JNB269" s="405"/>
      <c r="JNC269" s="405"/>
      <c r="JND269" s="277"/>
      <c r="JNE269" s="277"/>
      <c r="JNF269" s="277"/>
      <c r="JNG269" s="277"/>
      <c r="JNH269" s="277"/>
      <c r="JNI269" s="277"/>
      <c r="JNJ269" s="277"/>
      <c r="JNK269" s="277"/>
      <c r="JNL269" s="402"/>
      <c r="JNM269" s="404"/>
      <c r="JNN269" s="49"/>
      <c r="JNO269" s="49"/>
      <c r="JNP269" s="49"/>
      <c r="JNQ269" s="99"/>
      <c r="JNR269" s="98"/>
      <c r="JNS269" s="49"/>
      <c r="JNT269" s="405"/>
      <c r="JNU269" s="405"/>
      <c r="JNV269" s="277"/>
      <c r="JNW269" s="277"/>
      <c r="JNX269" s="277"/>
      <c r="JNY269" s="277"/>
      <c r="JNZ269" s="277"/>
      <c r="JOA269" s="277"/>
      <c r="JOB269" s="277"/>
      <c r="JOC269" s="277"/>
      <c r="JOD269" s="402"/>
      <c r="JOE269" s="404"/>
      <c r="JOF269" s="49"/>
      <c r="JOG269" s="49"/>
      <c r="JOH269" s="49"/>
      <c r="JOI269" s="99"/>
      <c r="JOJ269" s="98"/>
      <c r="JOK269" s="49"/>
      <c r="JOL269" s="405"/>
      <c r="JOM269" s="405"/>
      <c r="JON269" s="277"/>
      <c r="JOO269" s="277"/>
      <c r="JOP269" s="277"/>
      <c r="JOQ269" s="277"/>
      <c r="JOR269" s="277"/>
      <c r="JOS269" s="277"/>
      <c r="JOT269" s="277"/>
      <c r="JOU269" s="277"/>
      <c r="JOV269" s="402"/>
      <c r="JOW269" s="404"/>
      <c r="JOX269" s="49"/>
      <c r="JOY269" s="49"/>
      <c r="JOZ269" s="49"/>
      <c r="JPA269" s="99"/>
      <c r="JPB269" s="98"/>
      <c r="JPC269" s="49"/>
      <c r="JPD269" s="405"/>
      <c r="JPE269" s="405"/>
      <c r="JPF269" s="277"/>
      <c r="JPG269" s="277"/>
      <c r="JPH269" s="277"/>
      <c r="JPI269" s="277"/>
      <c r="JPJ269" s="277"/>
      <c r="JPK269" s="277"/>
      <c r="JPL269" s="277"/>
      <c r="JPM269" s="277"/>
      <c r="JPN269" s="402"/>
      <c r="JPO269" s="404"/>
      <c r="JPP269" s="49"/>
      <c r="JPQ269" s="49"/>
      <c r="JPR269" s="49"/>
      <c r="JPS269" s="99"/>
      <c r="JPT269" s="98"/>
      <c r="JPU269" s="49"/>
      <c r="JPV269" s="405"/>
      <c r="JPW269" s="405"/>
      <c r="JPX269" s="277"/>
      <c r="JPY269" s="277"/>
      <c r="JPZ269" s="277"/>
      <c r="JQA269" s="277"/>
      <c r="JQB269" s="277"/>
      <c r="JQC269" s="277"/>
      <c r="JQD269" s="277"/>
      <c r="JQE269" s="277"/>
      <c r="JQF269" s="402"/>
      <c r="JQG269" s="404"/>
      <c r="JQH269" s="49"/>
      <c r="JQI269" s="49"/>
      <c r="JQJ269" s="49"/>
      <c r="JQK269" s="99"/>
      <c r="JQL269" s="98"/>
      <c r="JQM269" s="49"/>
      <c r="JQN269" s="405"/>
      <c r="JQO269" s="405"/>
      <c r="JQP269" s="277"/>
      <c r="JQQ269" s="277"/>
      <c r="JQR269" s="277"/>
      <c r="JQS269" s="277"/>
      <c r="JQT269" s="277"/>
      <c r="JQU269" s="277"/>
      <c r="JQV269" s="277"/>
      <c r="JQW269" s="277"/>
      <c r="JQX269" s="402"/>
      <c r="JQY269" s="404"/>
      <c r="JQZ269" s="49"/>
      <c r="JRA269" s="49"/>
      <c r="JRB269" s="49"/>
      <c r="JRC269" s="99"/>
      <c r="JRD269" s="98"/>
      <c r="JRE269" s="49"/>
      <c r="JRF269" s="405"/>
      <c r="JRG269" s="405"/>
      <c r="JRH269" s="277"/>
      <c r="JRI269" s="277"/>
      <c r="JRJ269" s="277"/>
      <c r="JRK269" s="277"/>
      <c r="JRL269" s="277"/>
      <c r="JRM269" s="277"/>
      <c r="JRN269" s="277"/>
      <c r="JRO269" s="277"/>
      <c r="JRP269" s="402"/>
      <c r="JRQ269" s="404"/>
      <c r="JRR269" s="49"/>
      <c r="JRS269" s="49"/>
      <c r="JRT269" s="49"/>
      <c r="JRU269" s="99"/>
      <c r="JRV269" s="98"/>
      <c r="JRW269" s="49"/>
      <c r="JRX269" s="405"/>
      <c r="JRY269" s="405"/>
      <c r="JRZ269" s="277"/>
      <c r="JSA269" s="277"/>
      <c r="JSB269" s="277"/>
      <c r="JSC269" s="277"/>
      <c r="JSD269" s="277"/>
      <c r="JSE269" s="277"/>
      <c r="JSF269" s="277"/>
      <c r="JSG269" s="277"/>
      <c r="JSH269" s="402"/>
      <c r="JSI269" s="404"/>
      <c r="JSJ269" s="49"/>
      <c r="JSK269" s="49"/>
      <c r="JSL269" s="49"/>
      <c r="JSM269" s="99"/>
      <c r="JSN269" s="98"/>
      <c r="JSO269" s="49"/>
      <c r="JSP269" s="405"/>
      <c r="JSQ269" s="405"/>
      <c r="JSR269" s="277"/>
      <c r="JSS269" s="277"/>
      <c r="JST269" s="277"/>
      <c r="JSU269" s="277"/>
      <c r="JSV269" s="277"/>
      <c r="JSW269" s="277"/>
      <c r="JSX269" s="277"/>
      <c r="JSY269" s="277"/>
      <c r="JSZ269" s="402"/>
      <c r="JTA269" s="404"/>
      <c r="JTB269" s="49"/>
      <c r="JTC269" s="49"/>
      <c r="JTD269" s="49"/>
      <c r="JTE269" s="99"/>
      <c r="JTF269" s="98"/>
      <c r="JTG269" s="49"/>
      <c r="JTH269" s="405"/>
      <c r="JTI269" s="405"/>
      <c r="JTJ269" s="277"/>
      <c r="JTK269" s="277"/>
      <c r="JTL269" s="277"/>
      <c r="JTM269" s="277"/>
      <c r="JTN269" s="277"/>
      <c r="JTO269" s="277"/>
      <c r="JTP269" s="277"/>
      <c r="JTQ269" s="277"/>
      <c r="JTR269" s="402"/>
      <c r="JTS269" s="404"/>
      <c r="JTT269" s="49"/>
      <c r="JTU269" s="49"/>
      <c r="JTV269" s="49"/>
      <c r="JTW269" s="99"/>
      <c r="JTX269" s="98"/>
      <c r="JTY269" s="49"/>
      <c r="JTZ269" s="405"/>
      <c r="JUA269" s="405"/>
      <c r="JUB269" s="277"/>
      <c r="JUC269" s="277"/>
      <c r="JUD269" s="277"/>
      <c r="JUE269" s="277"/>
      <c r="JUF269" s="277"/>
      <c r="JUG269" s="277"/>
      <c r="JUH269" s="277"/>
      <c r="JUI269" s="277"/>
      <c r="JUJ269" s="402"/>
      <c r="JUK269" s="404"/>
      <c r="JUL269" s="49"/>
      <c r="JUM269" s="49"/>
      <c r="JUN269" s="49"/>
      <c r="JUO269" s="99"/>
      <c r="JUP269" s="98"/>
      <c r="JUQ269" s="49"/>
      <c r="JUR269" s="405"/>
      <c r="JUS269" s="405"/>
      <c r="JUT269" s="277"/>
      <c r="JUU269" s="277"/>
      <c r="JUV269" s="277"/>
      <c r="JUW269" s="277"/>
      <c r="JUX269" s="277"/>
      <c r="JUY269" s="277"/>
      <c r="JUZ269" s="277"/>
      <c r="JVA269" s="277"/>
      <c r="JVB269" s="402"/>
      <c r="JVC269" s="404"/>
      <c r="JVD269" s="49"/>
      <c r="JVE269" s="49"/>
      <c r="JVF269" s="49"/>
      <c r="JVG269" s="99"/>
      <c r="JVH269" s="98"/>
      <c r="JVI269" s="49"/>
      <c r="JVJ269" s="405"/>
      <c r="JVK269" s="405"/>
      <c r="JVL269" s="277"/>
      <c r="JVM269" s="277"/>
      <c r="JVN269" s="277"/>
      <c r="JVO269" s="277"/>
      <c r="JVP269" s="277"/>
      <c r="JVQ269" s="277"/>
      <c r="JVR269" s="277"/>
      <c r="JVS269" s="277"/>
      <c r="JVT269" s="402"/>
      <c r="JVU269" s="404"/>
      <c r="JVV269" s="49"/>
      <c r="JVW269" s="49"/>
      <c r="JVX269" s="49"/>
      <c r="JVY269" s="99"/>
      <c r="JVZ269" s="98"/>
      <c r="JWA269" s="49"/>
      <c r="JWB269" s="405"/>
      <c r="JWC269" s="405"/>
      <c r="JWD269" s="277"/>
      <c r="JWE269" s="277"/>
      <c r="JWF269" s="277"/>
      <c r="JWG269" s="277"/>
      <c r="JWH269" s="277"/>
      <c r="JWI269" s="277"/>
      <c r="JWJ269" s="277"/>
      <c r="JWK269" s="277"/>
      <c r="JWL269" s="402"/>
      <c r="JWM269" s="404"/>
      <c r="JWN269" s="49"/>
      <c r="JWO269" s="49"/>
      <c r="JWP269" s="49"/>
      <c r="JWQ269" s="99"/>
      <c r="JWR269" s="98"/>
      <c r="JWS269" s="49"/>
      <c r="JWT269" s="405"/>
      <c r="JWU269" s="405"/>
      <c r="JWV269" s="277"/>
      <c r="JWW269" s="277"/>
      <c r="JWX269" s="277"/>
      <c r="JWY269" s="277"/>
      <c r="JWZ269" s="277"/>
      <c r="JXA269" s="277"/>
      <c r="JXB269" s="277"/>
      <c r="JXC269" s="277"/>
      <c r="JXD269" s="402"/>
      <c r="JXE269" s="404"/>
      <c r="JXF269" s="49"/>
      <c r="JXG269" s="49"/>
      <c r="JXH269" s="49"/>
      <c r="JXI269" s="99"/>
      <c r="JXJ269" s="98"/>
      <c r="JXK269" s="49"/>
      <c r="JXL269" s="405"/>
      <c r="JXM269" s="405"/>
      <c r="JXN269" s="277"/>
      <c r="JXO269" s="277"/>
      <c r="JXP269" s="277"/>
      <c r="JXQ269" s="277"/>
      <c r="JXR269" s="277"/>
      <c r="JXS269" s="277"/>
      <c r="JXT269" s="277"/>
      <c r="JXU269" s="277"/>
      <c r="JXV269" s="402"/>
      <c r="JXW269" s="404"/>
      <c r="JXX269" s="49"/>
      <c r="JXY269" s="49"/>
      <c r="JXZ269" s="49"/>
      <c r="JYA269" s="99"/>
      <c r="JYB269" s="98"/>
      <c r="JYC269" s="49"/>
      <c r="JYD269" s="405"/>
      <c r="JYE269" s="405"/>
      <c r="JYF269" s="277"/>
      <c r="JYG269" s="277"/>
      <c r="JYH269" s="277"/>
      <c r="JYI269" s="277"/>
      <c r="JYJ269" s="277"/>
      <c r="JYK269" s="277"/>
      <c r="JYL269" s="277"/>
      <c r="JYM269" s="277"/>
      <c r="JYN269" s="402"/>
      <c r="JYO269" s="404"/>
      <c r="JYP269" s="49"/>
      <c r="JYQ269" s="49"/>
      <c r="JYR269" s="49"/>
      <c r="JYS269" s="99"/>
      <c r="JYT269" s="98"/>
      <c r="JYU269" s="49"/>
      <c r="JYV269" s="405"/>
      <c r="JYW269" s="405"/>
      <c r="JYX269" s="277"/>
      <c r="JYY269" s="277"/>
      <c r="JYZ269" s="277"/>
      <c r="JZA269" s="277"/>
      <c r="JZB269" s="277"/>
      <c r="JZC269" s="277"/>
      <c r="JZD269" s="277"/>
      <c r="JZE269" s="277"/>
      <c r="JZF269" s="402"/>
      <c r="JZG269" s="404"/>
      <c r="JZH269" s="49"/>
      <c r="JZI269" s="49"/>
      <c r="JZJ269" s="49"/>
      <c r="JZK269" s="99"/>
      <c r="JZL269" s="98"/>
      <c r="JZM269" s="49"/>
      <c r="JZN269" s="405"/>
      <c r="JZO269" s="405"/>
      <c r="JZP269" s="277"/>
      <c r="JZQ269" s="277"/>
      <c r="JZR269" s="277"/>
      <c r="JZS269" s="277"/>
      <c r="JZT269" s="277"/>
      <c r="JZU269" s="277"/>
      <c r="JZV269" s="277"/>
      <c r="JZW269" s="277"/>
      <c r="JZX269" s="402"/>
      <c r="JZY269" s="404"/>
      <c r="JZZ269" s="49"/>
      <c r="KAA269" s="49"/>
      <c r="KAB269" s="49"/>
      <c r="KAC269" s="99"/>
      <c r="KAD269" s="98"/>
      <c r="KAE269" s="49"/>
      <c r="KAF269" s="405"/>
      <c r="KAG269" s="405"/>
      <c r="KAH269" s="277"/>
      <c r="KAI269" s="277"/>
      <c r="KAJ269" s="277"/>
      <c r="KAK269" s="277"/>
      <c r="KAL269" s="277"/>
      <c r="KAM269" s="277"/>
      <c r="KAN269" s="277"/>
      <c r="KAO269" s="277"/>
      <c r="KAP269" s="402"/>
      <c r="KAQ269" s="404"/>
      <c r="KAR269" s="49"/>
      <c r="KAS269" s="49"/>
      <c r="KAT269" s="49"/>
      <c r="KAU269" s="99"/>
      <c r="KAV269" s="98"/>
      <c r="KAW269" s="49"/>
      <c r="KAX269" s="405"/>
      <c r="KAY269" s="405"/>
      <c r="KAZ269" s="277"/>
      <c r="KBA269" s="277"/>
      <c r="KBB269" s="277"/>
      <c r="KBC269" s="277"/>
      <c r="KBD269" s="277"/>
      <c r="KBE269" s="277"/>
      <c r="KBF269" s="277"/>
      <c r="KBG269" s="277"/>
      <c r="KBH269" s="402"/>
      <c r="KBI269" s="404"/>
      <c r="KBJ269" s="49"/>
      <c r="KBK269" s="49"/>
      <c r="KBL269" s="49"/>
      <c r="KBM269" s="99"/>
      <c r="KBN269" s="98"/>
      <c r="KBO269" s="49"/>
      <c r="KBP269" s="405"/>
      <c r="KBQ269" s="405"/>
      <c r="KBR269" s="277"/>
      <c r="KBS269" s="277"/>
      <c r="KBT269" s="277"/>
      <c r="KBU269" s="277"/>
      <c r="KBV269" s="277"/>
      <c r="KBW269" s="277"/>
      <c r="KBX269" s="277"/>
      <c r="KBY269" s="277"/>
      <c r="KBZ269" s="402"/>
      <c r="KCA269" s="404"/>
      <c r="KCB269" s="49"/>
      <c r="KCC269" s="49"/>
      <c r="KCD269" s="49"/>
      <c r="KCE269" s="99"/>
      <c r="KCF269" s="98"/>
      <c r="KCG269" s="49"/>
      <c r="KCH269" s="405"/>
      <c r="KCI269" s="405"/>
      <c r="KCJ269" s="277"/>
      <c r="KCK269" s="277"/>
      <c r="KCL269" s="277"/>
      <c r="KCM269" s="277"/>
      <c r="KCN269" s="277"/>
      <c r="KCO269" s="277"/>
      <c r="KCP269" s="277"/>
      <c r="KCQ269" s="277"/>
      <c r="KCR269" s="402"/>
      <c r="KCS269" s="404"/>
      <c r="KCT269" s="49"/>
      <c r="KCU269" s="49"/>
      <c r="KCV269" s="49"/>
      <c r="KCW269" s="99"/>
      <c r="KCX269" s="98"/>
      <c r="KCY269" s="49"/>
      <c r="KCZ269" s="405"/>
      <c r="KDA269" s="405"/>
      <c r="KDB269" s="277"/>
      <c r="KDC269" s="277"/>
      <c r="KDD269" s="277"/>
      <c r="KDE269" s="277"/>
      <c r="KDF269" s="277"/>
      <c r="KDG269" s="277"/>
      <c r="KDH269" s="277"/>
      <c r="KDI269" s="277"/>
      <c r="KDJ269" s="402"/>
      <c r="KDK269" s="404"/>
      <c r="KDL269" s="49"/>
      <c r="KDM269" s="49"/>
      <c r="KDN269" s="49"/>
      <c r="KDO269" s="99"/>
      <c r="KDP269" s="98"/>
      <c r="KDQ269" s="49"/>
      <c r="KDR269" s="405"/>
      <c r="KDS269" s="405"/>
      <c r="KDT269" s="277"/>
      <c r="KDU269" s="277"/>
      <c r="KDV269" s="277"/>
      <c r="KDW269" s="277"/>
      <c r="KDX269" s="277"/>
      <c r="KDY269" s="277"/>
      <c r="KDZ269" s="277"/>
      <c r="KEA269" s="277"/>
      <c r="KEB269" s="402"/>
      <c r="KEC269" s="404"/>
      <c r="KED269" s="49"/>
      <c r="KEE269" s="49"/>
      <c r="KEF269" s="49"/>
      <c r="KEG269" s="99"/>
      <c r="KEH269" s="98"/>
      <c r="KEI269" s="49"/>
      <c r="KEJ269" s="405"/>
      <c r="KEK269" s="405"/>
      <c r="KEL269" s="277"/>
      <c r="KEM269" s="277"/>
      <c r="KEN269" s="277"/>
      <c r="KEO269" s="277"/>
      <c r="KEP269" s="277"/>
      <c r="KEQ269" s="277"/>
      <c r="KER269" s="277"/>
      <c r="KES269" s="277"/>
      <c r="KET269" s="402"/>
      <c r="KEU269" s="404"/>
      <c r="KEV269" s="49"/>
      <c r="KEW269" s="49"/>
      <c r="KEX269" s="49"/>
      <c r="KEY269" s="99"/>
      <c r="KEZ269" s="98"/>
      <c r="KFA269" s="49"/>
      <c r="KFB269" s="405"/>
      <c r="KFC269" s="405"/>
      <c r="KFD269" s="277"/>
      <c r="KFE269" s="277"/>
      <c r="KFF269" s="277"/>
      <c r="KFG269" s="277"/>
      <c r="KFH269" s="277"/>
      <c r="KFI269" s="277"/>
      <c r="KFJ269" s="277"/>
      <c r="KFK269" s="277"/>
      <c r="KFL269" s="402"/>
      <c r="KFM269" s="404"/>
      <c r="KFN269" s="49"/>
      <c r="KFO269" s="49"/>
      <c r="KFP269" s="49"/>
      <c r="KFQ269" s="99"/>
      <c r="KFR269" s="98"/>
      <c r="KFS269" s="49"/>
      <c r="KFT269" s="405"/>
      <c r="KFU269" s="405"/>
      <c r="KFV269" s="277"/>
      <c r="KFW269" s="277"/>
      <c r="KFX269" s="277"/>
      <c r="KFY269" s="277"/>
      <c r="KFZ269" s="277"/>
      <c r="KGA269" s="277"/>
      <c r="KGB269" s="277"/>
      <c r="KGC269" s="277"/>
      <c r="KGD269" s="402"/>
      <c r="KGE269" s="404"/>
      <c r="KGF269" s="49"/>
      <c r="KGG269" s="49"/>
      <c r="KGH269" s="49"/>
      <c r="KGI269" s="99"/>
      <c r="KGJ269" s="98"/>
      <c r="KGK269" s="49"/>
      <c r="KGL269" s="405"/>
      <c r="KGM269" s="405"/>
      <c r="KGN269" s="277"/>
      <c r="KGO269" s="277"/>
      <c r="KGP269" s="277"/>
      <c r="KGQ269" s="277"/>
      <c r="KGR269" s="277"/>
      <c r="KGS269" s="277"/>
      <c r="KGT269" s="277"/>
      <c r="KGU269" s="277"/>
      <c r="KGV269" s="402"/>
      <c r="KGW269" s="404"/>
      <c r="KGX269" s="49"/>
      <c r="KGY269" s="49"/>
      <c r="KGZ269" s="49"/>
      <c r="KHA269" s="99"/>
      <c r="KHB269" s="98"/>
      <c r="KHC269" s="49"/>
      <c r="KHD269" s="405"/>
      <c r="KHE269" s="405"/>
      <c r="KHF269" s="277"/>
      <c r="KHG269" s="277"/>
      <c r="KHH269" s="277"/>
      <c r="KHI269" s="277"/>
      <c r="KHJ269" s="277"/>
      <c r="KHK269" s="277"/>
      <c r="KHL269" s="277"/>
      <c r="KHM269" s="277"/>
      <c r="KHN269" s="402"/>
      <c r="KHO269" s="404"/>
      <c r="KHP269" s="49"/>
      <c r="KHQ269" s="49"/>
      <c r="KHR269" s="49"/>
      <c r="KHS269" s="99"/>
      <c r="KHT269" s="98"/>
      <c r="KHU269" s="49"/>
      <c r="KHV269" s="405"/>
      <c r="KHW269" s="405"/>
      <c r="KHX269" s="277"/>
      <c r="KHY269" s="277"/>
      <c r="KHZ269" s="277"/>
      <c r="KIA269" s="277"/>
      <c r="KIB269" s="277"/>
      <c r="KIC269" s="277"/>
      <c r="KID269" s="277"/>
      <c r="KIE269" s="277"/>
      <c r="KIF269" s="402"/>
      <c r="KIG269" s="404"/>
      <c r="KIH269" s="49"/>
      <c r="KII269" s="49"/>
      <c r="KIJ269" s="49"/>
      <c r="KIK269" s="99"/>
      <c r="KIL269" s="98"/>
      <c r="KIM269" s="49"/>
      <c r="KIN269" s="405"/>
      <c r="KIO269" s="405"/>
      <c r="KIP269" s="277"/>
      <c r="KIQ269" s="277"/>
      <c r="KIR269" s="277"/>
      <c r="KIS269" s="277"/>
      <c r="KIT269" s="277"/>
      <c r="KIU269" s="277"/>
      <c r="KIV269" s="277"/>
      <c r="KIW269" s="277"/>
      <c r="KIX269" s="402"/>
      <c r="KIY269" s="404"/>
      <c r="KIZ269" s="49"/>
      <c r="KJA269" s="49"/>
      <c r="KJB269" s="49"/>
      <c r="KJC269" s="99"/>
      <c r="KJD269" s="98"/>
      <c r="KJE269" s="49"/>
      <c r="KJF269" s="405"/>
      <c r="KJG269" s="405"/>
      <c r="KJH269" s="277"/>
      <c r="KJI269" s="277"/>
      <c r="KJJ269" s="277"/>
      <c r="KJK269" s="277"/>
      <c r="KJL269" s="277"/>
      <c r="KJM269" s="277"/>
      <c r="KJN269" s="277"/>
      <c r="KJO269" s="277"/>
      <c r="KJP269" s="402"/>
      <c r="KJQ269" s="404"/>
      <c r="KJR269" s="49"/>
      <c r="KJS269" s="49"/>
      <c r="KJT269" s="49"/>
      <c r="KJU269" s="99"/>
      <c r="KJV269" s="98"/>
      <c r="KJW269" s="49"/>
      <c r="KJX269" s="405"/>
      <c r="KJY269" s="405"/>
      <c r="KJZ269" s="277"/>
      <c r="KKA269" s="277"/>
      <c r="KKB269" s="277"/>
      <c r="KKC269" s="277"/>
      <c r="KKD269" s="277"/>
      <c r="KKE269" s="277"/>
      <c r="KKF269" s="277"/>
      <c r="KKG269" s="277"/>
      <c r="KKH269" s="402"/>
      <c r="KKI269" s="404"/>
      <c r="KKJ269" s="49"/>
      <c r="KKK269" s="49"/>
      <c r="KKL269" s="49"/>
      <c r="KKM269" s="99"/>
      <c r="KKN269" s="98"/>
      <c r="KKO269" s="49"/>
      <c r="KKP269" s="405"/>
      <c r="KKQ269" s="405"/>
      <c r="KKR269" s="277"/>
      <c r="KKS269" s="277"/>
      <c r="KKT269" s="277"/>
      <c r="KKU269" s="277"/>
      <c r="KKV269" s="277"/>
      <c r="KKW269" s="277"/>
      <c r="KKX269" s="277"/>
      <c r="KKY269" s="277"/>
      <c r="KKZ269" s="402"/>
      <c r="KLA269" s="404"/>
      <c r="KLB269" s="49"/>
      <c r="KLC269" s="49"/>
      <c r="KLD269" s="49"/>
      <c r="KLE269" s="99"/>
      <c r="KLF269" s="98"/>
      <c r="KLG269" s="49"/>
      <c r="KLH269" s="405"/>
      <c r="KLI269" s="405"/>
      <c r="KLJ269" s="277"/>
      <c r="KLK269" s="277"/>
      <c r="KLL269" s="277"/>
      <c r="KLM269" s="277"/>
      <c r="KLN269" s="277"/>
      <c r="KLO269" s="277"/>
      <c r="KLP269" s="277"/>
      <c r="KLQ269" s="277"/>
      <c r="KLR269" s="402"/>
      <c r="KLS269" s="404"/>
      <c r="KLT269" s="49"/>
      <c r="KLU269" s="49"/>
      <c r="KLV269" s="49"/>
      <c r="KLW269" s="99"/>
      <c r="KLX269" s="98"/>
      <c r="KLY269" s="49"/>
      <c r="KLZ269" s="405"/>
      <c r="KMA269" s="405"/>
      <c r="KMB269" s="277"/>
      <c r="KMC269" s="277"/>
      <c r="KMD269" s="277"/>
      <c r="KME269" s="277"/>
      <c r="KMF269" s="277"/>
      <c r="KMG269" s="277"/>
      <c r="KMH269" s="277"/>
      <c r="KMI269" s="277"/>
      <c r="KMJ269" s="402"/>
      <c r="KMK269" s="404"/>
      <c r="KML269" s="49"/>
      <c r="KMM269" s="49"/>
      <c r="KMN269" s="49"/>
      <c r="KMO269" s="99"/>
      <c r="KMP269" s="98"/>
      <c r="KMQ269" s="49"/>
      <c r="KMR269" s="405"/>
      <c r="KMS269" s="405"/>
      <c r="KMT269" s="277"/>
      <c r="KMU269" s="277"/>
      <c r="KMV269" s="277"/>
      <c r="KMW269" s="277"/>
      <c r="KMX269" s="277"/>
      <c r="KMY269" s="277"/>
      <c r="KMZ269" s="277"/>
      <c r="KNA269" s="277"/>
      <c r="KNB269" s="402"/>
      <c r="KNC269" s="404"/>
      <c r="KND269" s="49"/>
      <c r="KNE269" s="49"/>
      <c r="KNF269" s="49"/>
      <c r="KNG269" s="99"/>
      <c r="KNH269" s="98"/>
      <c r="KNI269" s="49"/>
      <c r="KNJ269" s="405"/>
      <c r="KNK269" s="405"/>
      <c r="KNL269" s="277"/>
      <c r="KNM269" s="277"/>
      <c r="KNN269" s="277"/>
      <c r="KNO269" s="277"/>
      <c r="KNP269" s="277"/>
      <c r="KNQ269" s="277"/>
      <c r="KNR269" s="277"/>
      <c r="KNS269" s="277"/>
      <c r="KNT269" s="402"/>
      <c r="KNU269" s="404"/>
      <c r="KNV269" s="49"/>
      <c r="KNW269" s="49"/>
      <c r="KNX269" s="49"/>
      <c r="KNY269" s="99"/>
      <c r="KNZ269" s="98"/>
      <c r="KOA269" s="49"/>
      <c r="KOB269" s="405"/>
      <c r="KOC269" s="405"/>
      <c r="KOD269" s="277"/>
      <c r="KOE269" s="277"/>
      <c r="KOF269" s="277"/>
      <c r="KOG269" s="277"/>
      <c r="KOH269" s="277"/>
      <c r="KOI269" s="277"/>
      <c r="KOJ269" s="277"/>
      <c r="KOK269" s="277"/>
      <c r="KOL269" s="402"/>
      <c r="KOM269" s="404"/>
      <c r="KON269" s="49"/>
      <c r="KOO269" s="49"/>
      <c r="KOP269" s="49"/>
      <c r="KOQ269" s="99"/>
      <c r="KOR269" s="98"/>
      <c r="KOS269" s="49"/>
      <c r="KOT269" s="405"/>
      <c r="KOU269" s="405"/>
      <c r="KOV269" s="277"/>
      <c r="KOW269" s="277"/>
      <c r="KOX269" s="277"/>
      <c r="KOY269" s="277"/>
      <c r="KOZ269" s="277"/>
      <c r="KPA269" s="277"/>
      <c r="KPB269" s="277"/>
      <c r="KPC269" s="277"/>
      <c r="KPD269" s="402"/>
      <c r="KPE269" s="404"/>
      <c r="KPF269" s="49"/>
      <c r="KPG269" s="49"/>
      <c r="KPH269" s="49"/>
      <c r="KPI269" s="99"/>
      <c r="KPJ269" s="98"/>
      <c r="KPK269" s="49"/>
      <c r="KPL269" s="405"/>
      <c r="KPM269" s="405"/>
      <c r="KPN269" s="277"/>
      <c r="KPO269" s="277"/>
      <c r="KPP269" s="277"/>
      <c r="KPQ269" s="277"/>
      <c r="KPR269" s="277"/>
      <c r="KPS269" s="277"/>
      <c r="KPT269" s="277"/>
      <c r="KPU269" s="277"/>
      <c r="KPV269" s="402"/>
      <c r="KPW269" s="404"/>
      <c r="KPX269" s="49"/>
      <c r="KPY269" s="49"/>
      <c r="KPZ269" s="49"/>
      <c r="KQA269" s="99"/>
      <c r="KQB269" s="98"/>
      <c r="KQC269" s="49"/>
      <c r="KQD269" s="405"/>
      <c r="KQE269" s="405"/>
      <c r="KQF269" s="277"/>
      <c r="KQG269" s="277"/>
      <c r="KQH269" s="277"/>
      <c r="KQI269" s="277"/>
      <c r="KQJ269" s="277"/>
      <c r="KQK269" s="277"/>
      <c r="KQL269" s="277"/>
      <c r="KQM269" s="277"/>
      <c r="KQN269" s="402"/>
      <c r="KQO269" s="404"/>
      <c r="KQP269" s="49"/>
      <c r="KQQ269" s="49"/>
      <c r="KQR269" s="49"/>
      <c r="KQS269" s="99"/>
      <c r="KQT269" s="98"/>
      <c r="KQU269" s="49"/>
      <c r="KQV269" s="405"/>
      <c r="KQW269" s="405"/>
      <c r="KQX269" s="277"/>
      <c r="KQY269" s="277"/>
      <c r="KQZ269" s="277"/>
      <c r="KRA269" s="277"/>
      <c r="KRB269" s="277"/>
      <c r="KRC269" s="277"/>
      <c r="KRD269" s="277"/>
      <c r="KRE269" s="277"/>
      <c r="KRF269" s="402"/>
      <c r="KRG269" s="404"/>
      <c r="KRH269" s="49"/>
      <c r="KRI269" s="49"/>
      <c r="KRJ269" s="49"/>
      <c r="KRK269" s="99"/>
      <c r="KRL269" s="98"/>
      <c r="KRM269" s="49"/>
      <c r="KRN269" s="405"/>
      <c r="KRO269" s="405"/>
      <c r="KRP269" s="277"/>
      <c r="KRQ269" s="277"/>
      <c r="KRR269" s="277"/>
      <c r="KRS269" s="277"/>
      <c r="KRT269" s="277"/>
      <c r="KRU269" s="277"/>
      <c r="KRV269" s="277"/>
      <c r="KRW269" s="277"/>
      <c r="KRX269" s="402"/>
      <c r="KRY269" s="404"/>
      <c r="KRZ269" s="49"/>
      <c r="KSA269" s="49"/>
      <c r="KSB269" s="49"/>
      <c r="KSC269" s="99"/>
      <c r="KSD269" s="98"/>
      <c r="KSE269" s="49"/>
      <c r="KSF269" s="405"/>
      <c r="KSG269" s="405"/>
      <c r="KSH269" s="277"/>
      <c r="KSI269" s="277"/>
      <c r="KSJ269" s="277"/>
      <c r="KSK269" s="277"/>
      <c r="KSL269" s="277"/>
      <c r="KSM269" s="277"/>
      <c r="KSN269" s="277"/>
      <c r="KSO269" s="277"/>
      <c r="KSP269" s="402"/>
      <c r="KSQ269" s="404"/>
      <c r="KSR269" s="49"/>
      <c r="KSS269" s="49"/>
      <c r="KST269" s="49"/>
      <c r="KSU269" s="99"/>
      <c r="KSV269" s="98"/>
      <c r="KSW269" s="49"/>
      <c r="KSX269" s="405"/>
      <c r="KSY269" s="405"/>
      <c r="KSZ269" s="277"/>
      <c r="KTA269" s="277"/>
      <c r="KTB269" s="277"/>
      <c r="KTC269" s="277"/>
      <c r="KTD269" s="277"/>
      <c r="KTE269" s="277"/>
      <c r="KTF269" s="277"/>
      <c r="KTG269" s="277"/>
      <c r="KTH269" s="402"/>
      <c r="KTI269" s="404"/>
      <c r="KTJ269" s="49"/>
      <c r="KTK269" s="49"/>
      <c r="KTL269" s="49"/>
      <c r="KTM269" s="99"/>
      <c r="KTN269" s="98"/>
      <c r="KTO269" s="49"/>
      <c r="KTP269" s="405"/>
      <c r="KTQ269" s="405"/>
      <c r="KTR269" s="277"/>
      <c r="KTS269" s="277"/>
      <c r="KTT269" s="277"/>
      <c r="KTU269" s="277"/>
      <c r="KTV269" s="277"/>
      <c r="KTW269" s="277"/>
      <c r="KTX269" s="277"/>
      <c r="KTY269" s="277"/>
      <c r="KTZ269" s="402"/>
      <c r="KUA269" s="404"/>
      <c r="KUB269" s="49"/>
      <c r="KUC269" s="49"/>
      <c r="KUD269" s="49"/>
      <c r="KUE269" s="99"/>
      <c r="KUF269" s="98"/>
      <c r="KUG269" s="49"/>
      <c r="KUH269" s="405"/>
      <c r="KUI269" s="405"/>
      <c r="KUJ269" s="277"/>
      <c r="KUK269" s="277"/>
      <c r="KUL269" s="277"/>
      <c r="KUM269" s="277"/>
      <c r="KUN269" s="277"/>
      <c r="KUO269" s="277"/>
      <c r="KUP269" s="277"/>
      <c r="KUQ269" s="277"/>
      <c r="KUR269" s="402"/>
      <c r="KUS269" s="404"/>
      <c r="KUT269" s="49"/>
      <c r="KUU269" s="49"/>
      <c r="KUV269" s="49"/>
      <c r="KUW269" s="99"/>
      <c r="KUX269" s="98"/>
      <c r="KUY269" s="49"/>
      <c r="KUZ269" s="405"/>
      <c r="KVA269" s="405"/>
      <c r="KVB269" s="277"/>
      <c r="KVC269" s="277"/>
      <c r="KVD269" s="277"/>
      <c r="KVE269" s="277"/>
      <c r="KVF269" s="277"/>
      <c r="KVG269" s="277"/>
      <c r="KVH269" s="277"/>
      <c r="KVI269" s="277"/>
      <c r="KVJ269" s="402"/>
      <c r="KVK269" s="404"/>
      <c r="KVL269" s="49"/>
      <c r="KVM269" s="49"/>
      <c r="KVN269" s="49"/>
      <c r="KVO269" s="99"/>
      <c r="KVP269" s="98"/>
      <c r="KVQ269" s="49"/>
      <c r="KVR269" s="405"/>
      <c r="KVS269" s="405"/>
      <c r="KVT269" s="277"/>
      <c r="KVU269" s="277"/>
      <c r="KVV269" s="277"/>
      <c r="KVW269" s="277"/>
      <c r="KVX269" s="277"/>
      <c r="KVY269" s="277"/>
      <c r="KVZ269" s="277"/>
      <c r="KWA269" s="277"/>
      <c r="KWB269" s="402"/>
      <c r="KWC269" s="404"/>
      <c r="KWD269" s="49"/>
      <c r="KWE269" s="49"/>
      <c r="KWF269" s="49"/>
      <c r="KWG269" s="99"/>
      <c r="KWH269" s="98"/>
      <c r="KWI269" s="49"/>
      <c r="KWJ269" s="405"/>
      <c r="KWK269" s="405"/>
      <c r="KWL269" s="277"/>
      <c r="KWM269" s="277"/>
      <c r="KWN269" s="277"/>
      <c r="KWO269" s="277"/>
      <c r="KWP269" s="277"/>
      <c r="KWQ269" s="277"/>
      <c r="KWR269" s="277"/>
      <c r="KWS269" s="277"/>
      <c r="KWT269" s="402"/>
      <c r="KWU269" s="404"/>
      <c r="KWV269" s="49"/>
      <c r="KWW269" s="49"/>
      <c r="KWX269" s="49"/>
      <c r="KWY269" s="99"/>
      <c r="KWZ269" s="98"/>
      <c r="KXA269" s="49"/>
      <c r="KXB269" s="405"/>
      <c r="KXC269" s="405"/>
      <c r="KXD269" s="277"/>
      <c r="KXE269" s="277"/>
      <c r="KXF269" s="277"/>
      <c r="KXG269" s="277"/>
      <c r="KXH269" s="277"/>
      <c r="KXI269" s="277"/>
      <c r="KXJ269" s="277"/>
      <c r="KXK269" s="277"/>
      <c r="KXL269" s="402"/>
      <c r="KXM269" s="404"/>
      <c r="KXN269" s="49"/>
      <c r="KXO269" s="49"/>
      <c r="KXP269" s="49"/>
      <c r="KXQ269" s="99"/>
      <c r="KXR269" s="98"/>
      <c r="KXS269" s="49"/>
      <c r="KXT269" s="405"/>
      <c r="KXU269" s="405"/>
      <c r="KXV269" s="277"/>
      <c r="KXW269" s="277"/>
      <c r="KXX269" s="277"/>
      <c r="KXY269" s="277"/>
      <c r="KXZ269" s="277"/>
      <c r="KYA269" s="277"/>
      <c r="KYB269" s="277"/>
      <c r="KYC269" s="277"/>
      <c r="KYD269" s="402"/>
      <c r="KYE269" s="404"/>
      <c r="KYF269" s="49"/>
      <c r="KYG269" s="49"/>
      <c r="KYH269" s="49"/>
      <c r="KYI269" s="99"/>
      <c r="KYJ269" s="98"/>
      <c r="KYK269" s="49"/>
      <c r="KYL269" s="405"/>
      <c r="KYM269" s="405"/>
      <c r="KYN269" s="277"/>
      <c r="KYO269" s="277"/>
      <c r="KYP269" s="277"/>
      <c r="KYQ269" s="277"/>
      <c r="KYR269" s="277"/>
      <c r="KYS269" s="277"/>
      <c r="KYT269" s="277"/>
      <c r="KYU269" s="277"/>
      <c r="KYV269" s="402"/>
      <c r="KYW269" s="404"/>
      <c r="KYX269" s="49"/>
      <c r="KYY269" s="49"/>
      <c r="KYZ269" s="49"/>
      <c r="KZA269" s="99"/>
      <c r="KZB269" s="98"/>
      <c r="KZC269" s="49"/>
      <c r="KZD269" s="405"/>
      <c r="KZE269" s="405"/>
      <c r="KZF269" s="277"/>
      <c r="KZG269" s="277"/>
      <c r="KZH269" s="277"/>
      <c r="KZI269" s="277"/>
      <c r="KZJ269" s="277"/>
      <c r="KZK269" s="277"/>
      <c r="KZL269" s="277"/>
      <c r="KZM269" s="277"/>
      <c r="KZN269" s="402"/>
      <c r="KZO269" s="404"/>
      <c r="KZP269" s="49"/>
      <c r="KZQ269" s="49"/>
      <c r="KZR269" s="49"/>
      <c r="KZS269" s="99"/>
      <c r="KZT269" s="98"/>
      <c r="KZU269" s="49"/>
      <c r="KZV269" s="405"/>
      <c r="KZW269" s="405"/>
      <c r="KZX269" s="277"/>
      <c r="KZY269" s="277"/>
      <c r="KZZ269" s="277"/>
      <c r="LAA269" s="277"/>
      <c r="LAB269" s="277"/>
      <c r="LAC269" s="277"/>
      <c r="LAD269" s="277"/>
      <c r="LAE269" s="277"/>
      <c r="LAF269" s="402"/>
      <c r="LAG269" s="404"/>
      <c r="LAH269" s="49"/>
      <c r="LAI269" s="49"/>
      <c r="LAJ269" s="49"/>
      <c r="LAK269" s="99"/>
      <c r="LAL269" s="98"/>
      <c r="LAM269" s="49"/>
      <c r="LAN269" s="405"/>
      <c r="LAO269" s="405"/>
      <c r="LAP269" s="277"/>
      <c r="LAQ269" s="277"/>
      <c r="LAR269" s="277"/>
      <c r="LAS269" s="277"/>
      <c r="LAT269" s="277"/>
      <c r="LAU269" s="277"/>
      <c r="LAV269" s="277"/>
      <c r="LAW269" s="277"/>
      <c r="LAX269" s="402"/>
      <c r="LAY269" s="404"/>
      <c r="LAZ269" s="49"/>
      <c r="LBA269" s="49"/>
      <c r="LBB269" s="49"/>
      <c r="LBC269" s="99"/>
      <c r="LBD269" s="98"/>
      <c r="LBE269" s="49"/>
      <c r="LBF269" s="405"/>
      <c r="LBG269" s="405"/>
      <c r="LBH269" s="277"/>
      <c r="LBI269" s="277"/>
      <c r="LBJ269" s="277"/>
      <c r="LBK269" s="277"/>
      <c r="LBL269" s="277"/>
      <c r="LBM269" s="277"/>
      <c r="LBN269" s="277"/>
      <c r="LBO269" s="277"/>
      <c r="LBP269" s="402"/>
      <c r="LBQ269" s="404"/>
      <c r="LBR269" s="49"/>
      <c r="LBS269" s="49"/>
      <c r="LBT269" s="49"/>
      <c r="LBU269" s="99"/>
      <c r="LBV269" s="98"/>
      <c r="LBW269" s="49"/>
      <c r="LBX269" s="405"/>
      <c r="LBY269" s="405"/>
      <c r="LBZ269" s="277"/>
      <c r="LCA269" s="277"/>
      <c r="LCB269" s="277"/>
      <c r="LCC269" s="277"/>
      <c r="LCD269" s="277"/>
      <c r="LCE269" s="277"/>
      <c r="LCF269" s="277"/>
      <c r="LCG269" s="277"/>
      <c r="LCH269" s="402"/>
      <c r="LCI269" s="404"/>
      <c r="LCJ269" s="49"/>
      <c r="LCK269" s="49"/>
      <c r="LCL269" s="49"/>
      <c r="LCM269" s="99"/>
      <c r="LCN269" s="98"/>
      <c r="LCO269" s="49"/>
      <c r="LCP269" s="405"/>
      <c r="LCQ269" s="405"/>
      <c r="LCR269" s="277"/>
      <c r="LCS269" s="277"/>
      <c r="LCT269" s="277"/>
      <c r="LCU269" s="277"/>
      <c r="LCV269" s="277"/>
      <c r="LCW269" s="277"/>
      <c r="LCX269" s="277"/>
      <c r="LCY269" s="277"/>
      <c r="LCZ269" s="402"/>
      <c r="LDA269" s="404"/>
      <c r="LDB269" s="49"/>
      <c r="LDC269" s="49"/>
      <c r="LDD269" s="49"/>
      <c r="LDE269" s="99"/>
      <c r="LDF269" s="98"/>
      <c r="LDG269" s="49"/>
      <c r="LDH269" s="405"/>
      <c r="LDI269" s="405"/>
      <c r="LDJ269" s="277"/>
      <c r="LDK269" s="277"/>
      <c r="LDL269" s="277"/>
      <c r="LDM269" s="277"/>
      <c r="LDN269" s="277"/>
      <c r="LDO269" s="277"/>
      <c r="LDP269" s="277"/>
      <c r="LDQ269" s="277"/>
      <c r="LDR269" s="402"/>
      <c r="LDS269" s="404"/>
      <c r="LDT269" s="49"/>
      <c r="LDU269" s="49"/>
      <c r="LDV269" s="49"/>
      <c r="LDW269" s="99"/>
      <c r="LDX269" s="98"/>
      <c r="LDY269" s="49"/>
      <c r="LDZ269" s="405"/>
      <c r="LEA269" s="405"/>
      <c r="LEB269" s="277"/>
      <c r="LEC269" s="277"/>
      <c r="LED269" s="277"/>
      <c r="LEE269" s="277"/>
      <c r="LEF269" s="277"/>
      <c r="LEG269" s="277"/>
      <c r="LEH269" s="277"/>
      <c r="LEI269" s="277"/>
      <c r="LEJ269" s="402"/>
      <c r="LEK269" s="404"/>
      <c r="LEL269" s="49"/>
      <c r="LEM269" s="49"/>
      <c r="LEN269" s="49"/>
      <c r="LEO269" s="99"/>
      <c r="LEP269" s="98"/>
      <c r="LEQ269" s="49"/>
      <c r="LER269" s="405"/>
      <c r="LES269" s="405"/>
      <c r="LET269" s="277"/>
      <c r="LEU269" s="277"/>
      <c r="LEV269" s="277"/>
      <c r="LEW269" s="277"/>
      <c r="LEX269" s="277"/>
      <c r="LEY269" s="277"/>
      <c r="LEZ269" s="277"/>
      <c r="LFA269" s="277"/>
      <c r="LFB269" s="402"/>
      <c r="LFC269" s="404"/>
      <c r="LFD269" s="49"/>
      <c r="LFE269" s="49"/>
      <c r="LFF269" s="49"/>
      <c r="LFG269" s="99"/>
      <c r="LFH269" s="98"/>
      <c r="LFI269" s="49"/>
      <c r="LFJ269" s="405"/>
      <c r="LFK269" s="405"/>
      <c r="LFL269" s="277"/>
      <c r="LFM269" s="277"/>
      <c r="LFN269" s="277"/>
      <c r="LFO269" s="277"/>
      <c r="LFP269" s="277"/>
      <c r="LFQ269" s="277"/>
      <c r="LFR269" s="277"/>
      <c r="LFS269" s="277"/>
      <c r="LFT269" s="402"/>
      <c r="LFU269" s="404"/>
      <c r="LFV269" s="49"/>
      <c r="LFW269" s="49"/>
      <c r="LFX269" s="49"/>
      <c r="LFY269" s="99"/>
      <c r="LFZ269" s="98"/>
      <c r="LGA269" s="49"/>
      <c r="LGB269" s="405"/>
      <c r="LGC269" s="405"/>
      <c r="LGD269" s="277"/>
      <c r="LGE269" s="277"/>
      <c r="LGF269" s="277"/>
      <c r="LGG269" s="277"/>
      <c r="LGH269" s="277"/>
      <c r="LGI269" s="277"/>
      <c r="LGJ269" s="277"/>
      <c r="LGK269" s="277"/>
      <c r="LGL269" s="402"/>
      <c r="LGM269" s="404"/>
      <c r="LGN269" s="49"/>
      <c r="LGO269" s="49"/>
      <c r="LGP269" s="49"/>
      <c r="LGQ269" s="99"/>
      <c r="LGR269" s="98"/>
      <c r="LGS269" s="49"/>
      <c r="LGT269" s="405"/>
      <c r="LGU269" s="405"/>
      <c r="LGV269" s="277"/>
      <c r="LGW269" s="277"/>
      <c r="LGX269" s="277"/>
      <c r="LGY269" s="277"/>
      <c r="LGZ269" s="277"/>
      <c r="LHA269" s="277"/>
      <c r="LHB269" s="277"/>
      <c r="LHC269" s="277"/>
      <c r="LHD269" s="402"/>
      <c r="LHE269" s="404"/>
      <c r="LHF269" s="49"/>
      <c r="LHG269" s="49"/>
      <c r="LHH269" s="49"/>
      <c r="LHI269" s="99"/>
      <c r="LHJ269" s="98"/>
      <c r="LHK269" s="49"/>
      <c r="LHL269" s="405"/>
      <c r="LHM269" s="405"/>
      <c r="LHN269" s="277"/>
      <c r="LHO269" s="277"/>
      <c r="LHP269" s="277"/>
      <c r="LHQ269" s="277"/>
      <c r="LHR269" s="277"/>
      <c r="LHS269" s="277"/>
      <c r="LHT269" s="277"/>
      <c r="LHU269" s="277"/>
      <c r="LHV269" s="402"/>
      <c r="LHW269" s="404"/>
      <c r="LHX269" s="49"/>
      <c r="LHY269" s="49"/>
      <c r="LHZ269" s="49"/>
      <c r="LIA269" s="99"/>
      <c r="LIB269" s="98"/>
      <c r="LIC269" s="49"/>
      <c r="LID269" s="405"/>
      <c r="LIE269" s="405"/>
      <c r="LIF269" s="277"/>
      <c r="LIG269" s="277"/>
      <c r="LIH269" s="277"/>
      <c r="LII269" s="277"/>
      <c r="LIJ269" s="277"/>
      <c r="LIK269" s="277"/>
      <c r="LIL269" s="277"/>
      <c r="LIM269" s="277"/>
      <c r="LIN269" s="402"/>
      <c r="LIO269" s="404"/>
      <c r="LIP269" s="49"/>
      <c r="LIQ269" s="49"/>
      <c r="LIR269" s="49"/>
      <c r="LIS269" s="99"/>
      <c r="LIT269" s="98"/>
      <c r="LIU269" s="49"/>
      <c r="LIV269" s="405"/>
      <c r="LIW269" s="405"/>
      <c r="LIX269" s="277"/>
      <c r="LIY269" s="277"/>
      <c r="LIZ269" s="277"/>
      <c r="LJA269" s="277"/>
      <c r="LJB269" s="277"/>
      <c r="LJC269" s="277"/>
      <c r="LJD269" s="277"/>
      <c r="LJE269" s="277"/>
      <c r="LJF269" s="402"/>
      <c r="LJG269" s="404"/>
      <c r="LJH269" s="49"/>
      <c r="LJI269" s="49"/>
      <c r="LJJ269" s="49"/>
      <c r="LJK269" s="99"/>
      <c r="LJL269" s="98"/>
      <c r="LJM269" s="49"/>
      <c r="LJN269" s="405"/>
      <c r="LJO269" s="405"/>
      <c r="LJP269" s="277"/>
      <c r="LJQ269" s="277"/>
      <c r="LJR269" s="277"/>
      <c r="LJS269" s="277"/>
      <c r="LJT269" s="277"/>
      <c r="LJU269" s="277"/>
      <c r="LJV269" s="277"/>
      <c r="LJW269" s="277"/>
      <c r="LJX269" s="402"/>
      <c r="LJY269" s="404"/>
      <c r="LJZ269" s="49"/>
      <c r="LKA269" s="49"/>
      <c r="LKB269" s="49"/>
      <c r="LKC269" s="99"/>
      <c r="LKD269" s="98"/>
      <c r="LKE269" s="49"/>
      <c r="LKF269" s="405"/>
      <c r="LKG269" s="405"/>
      <c r="LKH269" s="277"/>
      <c r="LKI269" s="277"/>
      <c r="LKJ269" s="277"/>
      <c r="LKK269" s="277"/>
      <c r="LKL269" s="277"/>
      <c r="LKM269" s="277"/>
      <c r="LKN269" s="277"/>
      <c r="LKO269" s="277"/>
      <c r="LKP269" s="402"/>
      <c r="LKQ269" s="404"/>
      <c r="LKR269" s="49"/>
      <c r="LKS269" s="49"/>
      <c r="LKT269" s="49"/>
      <c r="LKU269" s="99"/>
      <c r="LKV269" s="98"/>
      <c r="LKW269" s="49"/>
      <c r="LKX269" s="405"/>
      <c r="LKY269" s="405"/>
      <c r="LKZ269" s="277"/>
      <c r="LLA269" s="277"/>
      <c r="LLB269" s="277"/>
      <c r="LLC269" s="277"/>
      <c r="LLD269" s="277"/>
      <c r="LLE269" s="277"/>
      <c r="LLF269" s="277"/>
      <c r="LLG269" s="277"/>
      <c r="LLH269" s="402"/>
      <c r="LLI269" s="404"/>
      <c r="LLJ269" s="49"/>
      <c r="LLK269" s="49"/>
      <c r="LLL269" s="49"/>
      <c r="LLM269" s="99"/>
      <c r="LLN269" s="98"/>
      <c r="LLO269" s="49"/>
      <c r="LLP269" s="405"/>
      <c r="LLQ269" s="405"/>
      <c r="LLR269" s="277"/>
      <c r="LLS269" s="277"/>
      <c r="LLT269" s="277"/>
      <c r="LLU269" s="277"/>
      <c r="LLV269" s="277"/>
      <c r="LLW269" s="277"/>
      <c r="LLX269" s="277"/>
      <c r="LLY269" s="277"/>
      <c r="LLZ269" s="402"/>
      <c r="LMA269" s="404"/>
      <c r="LMB269" s="49"/>
      <c r="LMC269" s="49"/>
      <c r="LMD269" s="49"/>
      <c r="LME269" s="99"/>
      <c r="LMF269" s="98"/>
      <c r="LMG269" s="49"/>
      <c r="LMH269" s="405"/>
      <c r="LMI269" s="405"/>
      <c r="LMJ269" s="277"/>
      <c r="LMK269" s="277"/>
      <c r="LML269" s="277"/>
      <c r="LMM269" s="277"/>
      <c r="LMN269" s="277"/>
      <c r="LMO269" s="277"/>
      <c r="LMP269" s="277"/>
      <c r="LMQ269" s="277"/>
      <c r="LMR269" s="402"/>
      <c r="LMS269" s="404"/>
      <c r="LMT269" s="49"/>
      <c r="LMU269" s="49"/>
      <c r="LMV269" s="49"/>
      <c r="LMW269" s="99"/>
      <c r="LMX269" s="98"/>
      <c r="LMY269" s="49"/>
      <c r="LMZ269" s="405"/>
      <c r="LNA269" s="405"/>
      <c r="LNB269" s="277"/>
      <c r="LNC269" s="277"/>
      <c r="LND269" s="277"/>
      <c r="LNE269" s="277"/>
      <c r="LNF269" s="277"/>
      <c r="LNG269" s="277"/>
      <c r="LNH269" s="277"/>
      <c r="LNI269" s="277"/>
      <c r="LNJ269" s="402"/>
      <c r="LNK269" s="404"/>
      <c r="LNL269" s="49"/>
      <c r="LNM269" s="49"/>
      <c r="LNN269" s="49"/>
      <c r="LNO269" s="99"/>
      <c r="LNP269" s="98"/>
      <c r="LNQ269" s="49"/>
      <c r="LNR269" s="405"/>
      <c r="LNS269" s="405"/>
      <c r="LNT269" s="277"/>
      <c r="LNU269" s="277"/>
      <c r="LNV269" s="277"/>
      <c r="LNW269" s="277"/>
      <c r="LNX269" s="277"/>
      <c r="LNY269" s="277"/>
      <c r="LNZ269" s="277"/>
      <c r="LOA269" s="277"/>
      <c r="LOB269" s="402"/>
      <c r="LOC269" s="404"/>
      <c r="LOD269" s="49"/>
      <c r="LOE269" s="49"/>
      <c r="LOF269" s="49"/>
      <c r="LOG269" s="99"/>
      <c r="LOH269" s="98"/>
      <c r="LOI269" s="49"/>
      <c r="LOJ269" s="405"/>
      <c r="LOK269" s="405"/>
      <c r="LOL269" s="277"/>
      <c r="LOM269" s="277"/>
      <c r="LON269" s="277"/>
      <c r="LOO269" s="277"/>
      <c r="LOP269" s="277"/>
      <c r="LOQ269" s="277"/>
      <c r="LOR269" s="277"/>
      <c r="LOS269" s="277"/>
      <c r="LOT269" s="402"/>
      <c r="LOU269" s="404"/>
      <c r="LOV269" s="49"/>
      <c r="LOW269" s="49"/>
      <c r="LOX269" s="49"/>
      <c r="LOY269" s="99"/>
      <c r="LOZ269" s="98"/>
      <c r="LPA269" s="49"/>
      <c r="LPB269" s="405"/>
      <c r="LPC269" s="405"/>
      <c r="LPD269" s="277"/>
      <c r="LPE269" s="277"/>
      <c r="LPF269" s="277"/>
      <c r="LPG269" s="277"/>
      <c r="LPH269" s="277"/>
      <c r="LPI269" s="277"/>
      <c r="LPJ269" s="277"/>
      <c r="LPK269" s="277"/>
      <c r="LPL269" s="402"/>
      <c r="LPM269" s="404"/>
      <c r="LPN269" s="49"/>
      <c r="LPO269" s="49"/>
      <c r="LPP269" s="49"/>
      <c r="LPQ269" s="99"/>
      <c r="LPR269" s="98"/>
      <c r="LPS269" s="49"/>
      <c r="LPT269" s="405"/>
      <c r="LPU269" s="405"/>
      <c r="LPV269" s="277"/>
      <c r="LPW269" s="277"/>
      <c r="LPX269" s="277"/>
      <c r="LPY269" s="277"/>
      <c r="LPZ269" s="277"/>
      <c r="LQA269" s="277"/>
      <c r="LQB269" s="277"/>
      <c r="LQC269" s="277"/>
      <c r="LQD269" s="402"/>
      <c r="LQE269" s="404"/>
      <c r="LQF269" s="49"/>
      <c r="LQG269" s="49"/>
      <c r="LQH269" s="49"/>
      <c r="LQI269" s="99"/>
      <c r="LQJ269" s="98"/>
      <c r="LQK269" s="49"/>
      <c r="LQL269" s="405"/>
      <c r="LQM269" s="405"/>
      <c r="LQN269" s="277"/>
      <c r="LQO269" s="277"/>
      <c r="LQP269" s="277"/>
      <c r="LQQ269" s="277"/>
      <c r="LQR269" s="277"/>
      <c r="LQS269" s="277"/>
      <c r="LQT269" s="277"/>
      <c r="LQU269" s="277"/>
      <c r="LQV269" s="402"/>
      <c r="LQW269" s="404"/>
      <c r="LQX269" s="49"/>
      <c r="LQY269" s="49"/>
      <c r="LQZ269" s="49"/>
      <c r="LRA269" s="99"/>
      <c r="LRB269" s="98"/>
      <c r="LRC269" s="49"/>
      <c r="LRD269" s="405"/>
      <c r="LRE269" s="405"/>
      <c r="LRF269" s="277"/>
      <c r="LRG269" s="277"/>
      <c r="LRH269" s="277"/>
      <c r="LRI269" s="277"/>
      <c r="LRJ269" s="277"/>
      <c r="LRK269" s="277"/>
      <c r="LRL269" s="277"/>
      <c r="LRM269" s="277"/>
      <c r="LRN269" s="402"/>
      <c r="LRO269" s="404"/>
      <c r="LRP269" s="49"/>
      <c r="LRQ269" s="49"/>
      <c r="LRR269" s="49"/>
      <c r="LRS269" s="99"/>
      <c r="LRT269" s="98"/>
      <c r="LRU269" s="49"/>
      <c r="LRV269" s="405"/>
      <c r="LRW269" s="405"/>
      <c r="LRX269" s="277"/>
      <c r="LRY269" s="277"/>
      <c r="LRZ269" s="277"/>
      <c r="LSA269" s="277"/>
      <c r="LSB269" s="277"/>
      <c r="LSC269" s="277"/>
      <c r="LSD269" s="277"/>
      <c r="LSE269" s="277"/>
      <c r="LSF269" s="402"/>
      <c r="LSG269" s="404"/>
      <c r="LSH269" s="49"/>
      <c r="LSI269" s="49"/>
      <c r="LSJ269" s="49"/>
      <c r="LSK269" s="99"/>
      <c r="LSL269" s="98"/>
      <c r="LSM269" s="49"/>
      <c r="LSN269" s="405"/>
      <c r="LSO269" s="405"/>
      <c r="LSP269" s="277"/>
      <c r="LSQ269" s="277"/>
      <c r="LSR269" s="277"/>
      <c r="LSS269" s="277"/>
      <c r="LST269" s="277"/>
      <c r="LSU269" s="277"/>
      <c r="LSV269" s="277"/>
      <c r="LSW269" s="277"/>
      <c r="LSX269" s="402"/>
      <c r="LSY269" s="404"/>
      <c r="LSZ269" s="49"/>
      <c r="LTA269" s="49"/>
      <c r="LTB269" s="49"/>
      <c r="LTC269" s="99"/>
      <c r="LTD269" s="98"/>
      <c r="LTE269" s="49"/>
      <c r="LTF269" s="405"/>
      <c r="LTG269" s="405"/>
      <c r="LTH269" s="277"/>
      <c r="LTI269" s="277"/>
      <c r="LTJ269" s="277"/>
      <c r="LTK269" s="277"/>
      <c r="LTL269" s="277"/>
      <c r="LTM269" s="277"/>
      <c r="LTN269" s="277"/>
      <c r="LTO269" s="277"/>
      <c r="LTP269" s="402"/>
      <c r="LTQ269" s="404"/>
      <c r="LTR269" s="49"/>
      <c r="LTS269" s="49"/>
      <c r="LTT269" s="49"/>
      <c r="LTU269" s="99"/>
      <c r="LTV269" s="98"/>
      <c r="LTW269" s="49"/>
      <c r="LTX269" s="405"/>
      <c r="LTY269" s="405"/>
      <c r="LTZ269" s="277"/>
      <c r="LUA269" s="277"/>
      <c r="LUB269" s="277"/>
      <c r="LUC269" s="277"/>
      <c r="LUD269" s="277"/>
      <c r="LUE269" s="277"/>
      <c r="LUF269" s="277"/>
      <c r="LUG269" s="277"/>
      <c r="LUH269" s="402"/>
      <c r="LUI269" s="404"/>
      <c r="LUJ269" s="49"/>
      <c r="LUK269" s="49"/>
      <c r="LUL269" s="49"/>
      <c r="LUM269" s="99"/>
      <c r="LUN269" s="98"/>
      <c r="LUO269" s="49"/>
      <c r="LUP269" s="405"/>
      <c r="LUQ269" s="405"/>
      <c r="LUR269" s="277"/>
      <c r="LUS269" s="277"/>
      <c r="LUT269" s="277"/>
      <c r="LUU269" s="277"/>
      <c r="LUV269" s="277"/>
      <c r="LUW269" s="277"/>
      <c r="LUX269" s="277"/>
      <c r="LUY269" s="277"/>
      <c r="LUZ269" s="402"/>
      <c r="LVA269" s="404"/>
      <c r="LVB269" s="49"/>
      <c r="LVC269" s="49"/>
      <c r="LVD269" s="49"/>
      <c r="LVE269" s="99"/>
      <c r="LVF269" s="98"/>
      <c r="LVG269" s="49"/>
      <c r="LVH269" s="405"/>
      <c r="LVI269" s="405"/>
      <c r="LVJ269" s="277"/>
      <c r="LVK269" s="277"/>
      <c r="LVL269" s="277"/>
      <c r="LVM269" s="277"/>
      <c r="LVN269" s="277"/>
      <c r="LVO269" s="277"/>
      <c r="LVP269" s="277"/>
      <c r="LVQ269" s="277"/>
      <c r="LVR269" s="402"/>
      <c r="LVS269" s="404"/>
      <c r="LVT269" s="49"/>
      <c r="LVU269" s="49"/>
      <c r="LVV269" s="49"/>
      <c r="LVW269" s="99"/>
      <c r="LVX269" s="98"/>
      <c r="LVY269" s="49"/>
      <c r="LVZ269" s="405"/>
      <c r="LWA269" s="405"/>
      <c r="LWB269" s="277"/>
      <c r="LWC269" s="277"/>
      <c r="LWD269" s="277"/>
      <c r="LWE269" s="277"/>
      <c r="LWF269" s="277"/>
      <c r="LWG269" s="277"/>
      <c r="LWH269" s="277"/>
      <c r="LWI269" s="277"/>
      <c r="LWJ269" s="402"/>
      <c r="LWK269" s="404"/>
      <c r="LWL269" s="49"/>
      <c r="LWM269" s="49"/>
      <c r="LWN269" s="49"/>
      <c r="LWO269" s="99"/>
      <c r="LWP269" s="98"/>
      <c r="LWQ269" s="49"/>
      <c r="LWR269" s="405"/>
      <c r="LWS269" s="405"/>
      <c r="LWT269" s="277"/>
      <c r="LWU269" s="277"/>
      <c r="LWV269" s="277"/>
      <c r="LWW269" s="277"/>
      <c r="LWX269" s="277"/>
      <c r="LWY269" s="277"/>
      <c r="LWZ269" s="277"/>
      <c r="LXA269" s="277"/>
      <c r="LXB269" s="402"/>
      <c r="LXC269" s="404"/>
      <c r="LXD269" s="49"/>
      <c r="LXE269" s="49"/>
      <c r="LXF269" s="49"/>
      <c r="LXG269" s="99"/>
      <c r="LXH269" s="98"/>
      <c r="LXI269" s="49"/>
      <c r="LXJ269" s="405"/>
      <c r="LXK269" s="405"/>
      <c r="LXL269" s="277"/>
      <c r="LXM269" s="277"/>
      <c r="LXN269" s="277"/>
      <c r="LXO269" s="277"/>
      <c r="LXP269" s="277"/>
      <c r="LXQ269" s="277"/>
      <c r="LXR269" s="277"/>
      <c r="LXS269" s="277"/>
      <c r="LXT269" s="402"/>
      <c r="LXU269" s="404"/>
      <c r="LXV269" s="49"/>
      <c r="LXW269" s="49"/>
      <c r="LXX269" s="49"/>
      <c r="LXY269" s="99"/>
      <c r="LXZ269" s="98"/>
      <c r="LYA269" s="49"/>
      <c r="LYB269" s="405"/>
      <c r="LYC269" s="405"/>
      <c r="LYD269" s="277"/>
      <c r="LYE269" s="277"/>
      <c r="LYF269" s="277"/>
      <c r="LYG269" s="277"/>
      <c r="LYH269" s="277"/>
      <c r="LYI269" s="277"/>
      <c r="LYJ269" s="277"/>
      <c r="LYK269" s="277"/>
      <c r="LYL269" s="402"/>
      <c r="LYM269" s="404"/>
      <c r="LYN269" s="49"/>
      <c r="LYO269" s="49"/>
      <c r="LYP269" s="49"/>
      <c r="LYQ269" s="99"/>
      <c r="LYR269" s="98"/>
      <c r="LYS269" s="49"/>
      <c r="LYT269" s="405"/>
      <c r="LYU269" s="405"/>
      <c r="LYV269" s="277"/>
      <c r="LYW269" s="277"/>
      <c r="LYX269" s="277"/>
      <c r="LYY269" s="277"/>
      <c r="LYZ269" s="277"/>
      <c r="LZA269" s="277"/>
      <c r="LZB269" s="277"/>
      <c r="LZC269" s="277"/>
      <c r="LZD269" s="402"/>
      <c r="LZE269" s="404"/>
      <c r="LZF269" s="49"/>
      <c r="LZG269" s="49"/>
      <c r="LZH269" s="49"/>
      <c r="LZI269" s="99"/>
      <c r="LZJ269" s="98"/>
      <c r="LZK269" s="49"/>
      <c r="LZL269" s="405"/>
      <c r="LZM269" s="405"/>
      <c r="LZN269" s="277"/>
      <c r="LZO269" s="277"/>
      <c r="LZP269" s="277"/>
      <c r="LZQ269" s="277"/>
      <c r="LZR269" s="277"/>
      <c r="LZS269" s="277"/>
      <c r="LZT269" s="277"/>
      <c r="LZU269" s="277"/>
      <c r="LZV269" s="402"/>
      <c r="LZW269" s="404"/>
      <c r="LZX269" s="49"/>
      <c r="LZY269" s="49"/>
      <c r="LZZ269" s="49"/>
      <c r="MAA269" s="99"/>
      <c r="MAB269" s="98"/>
      <c r="MAC269" s="49"/>
      <c r="MAD269" s="405"/>
      <c r="MAE269" s="405"/>
      <c r="MAF269" s="277"/>
      <c r="MAG269" s="277"/>
      <c r="MAH269" s="277"/>
      <c r="MAI269" s="277"/>
      <c r="MAJ269" s="277"/>
      <c r="MAK269" s="277"/>
      <c r="MAL269" s="277"/>
      <c r="MAM269" s="277"/>
      <c r="MAN269" s="402"/>
      <c r="MAO269" s="404"/>
      <c r="MAP269" s="49"/>
      <c r="MAQ269" s="49"/>
      <c r="MAR269" s="49"/>
      <c r="MAS269" s="99"/>
      <c r="MAT269" s="98"/>
      <c r="MAU269" s="49"/>
      <c r="MAV269" s="405"/>
      <c r="MAW269" s="405"/>
      <c r="MAX269" s="277"/>
      <c r="MAY269" s="277"/>
      <c r="MAZ269" s="277"/>
      <c r="MBA269" s="277"/>
      <c r="MBB269" s="277"/>
      <c r="MBC269" s="277"/>
      <c r="MBD269" s="277"/>
      <c r="MBE269" s="277"/>
      <c r="MBF269" s="402"/>
      <c r="MBG269" s="404"/>
      <c r="MBH269" s="49"/>
      <c r="MBI269" s="49"/>
      <c r="MBJ269" s="49"/>
      <c r="MBK269" s="99"/>
      <c r="MBL269" s="98"/>
      <c r="MBM269" s="49"/>
      <c r="MBN269" s="405"/>
      <c r="MBO269" s="405"/>
      <c r="MBP269" s="277"/>
      <c r="MBQ269" s="277"/>
      <c r="MBR269" s="277"/>
      <c r="MBS269" s="277"/>
      <c r="MBT269" s="277"/>
      <c r="MBU269" s="277"/>
      <c r="MBV269" s="277"/>
      <c r="MBW269" s="277"/>
      <c r="MBX269" s="402"/>
      <c r="MBY269" s="404"/>
      <c r="MBZ269" s="49"/>
      <c r="MCA269" s="49"/>
      <c r="MCB269" s="49"/>
      <c r="MCC269" s="99"/>
      <c r="MCD269" s="98"/>
      <c r="MCE269" s="49"/>
      <c r="MCF269" s="405"/>
      <c r="MCG269" s="405"/>
      <c r="MCH269" s="277"/>
      <c r="MCI269" s="277"/>
      <c r="MCJ269" s="277"/>
      <c r="MCK269" s="277"/>
      <c r="MCL269" s="277"/>
      <c r="MCM269" s="277"/>
      <c r="MCN269" s="277"/>
      <c r="MCO269" s="277"/>
      <c r="MCP269" s="402"/>
      <c r="MCQ269" s="404"/>
      <c r="MCR269" s="49"/>
      <c r="MCS269" s="49"/>
      <c r="MCT269" s="49"/>
      <c r="MCU269" s="99"/>
      <c r="MCV269" s="98"/>
      <c r="MCW269" s="49"/>
      <c r="MCX269" s="405"/>
      <c r="MCY269" s="405"/>
      <c r="MCZ269" s="277"/>
      <c r="MDA269" s="277"/>
      <c r="MDB269" s="277"/>
      <c r="MDC269" s="277"/>
      <c r="MDD269" s="277"/>
      <c r="MDE269" s="277"/>
      <c r="MDF269" s="277"/>
      <c r="MDG269" s="277"/>
      <c r="MDH269" s="402"/>
      <c r="MDI269" s="404"/>
      <c r="MDJ269" s="49"/>
      <c r="MDK269" s="49"/>
      <c r="MDL269" s="49"/>
      <c r="MDM269" s="99"/>
      <c r="MDN269" s="98"/>
      <c r="MDO269" s="49"/>
      <c r="MDP269" s="405"/>
      <c r="MDQ269" s="405"/>
      <c r="MDR269" s="277"/>
      <c r="MDS269" s="277"/>
      <c r="MDT269" s="277"/>
      <c r="MDU269" s="277"/>
      <c r="MDV269" s="277"/>
      <c r="MDW269" s="277"/>
      <c r="MDX269" s="277"/>
      <c r="MDY269" s="277"/>
      <c r="MDZ269" s="402"/>
      <c r="MEA269" s="404"/>
      <c r="MEB269" s="49"/>
      <c r="MEC269" s="49"/>
      <c r="MED269" s="49"/>
      <c r="MEE269" s="99"/>
      <c r="MEF269" s="98"/>
      <c r="MEG269" s="49"/>
      <c r="MEH269" s="405"/>
      <c r="MEI269" s="405"/>
      <c r="MEJ269" s="277"/>
      <c r="MEK269" s="277"/>
      <c r="MEL269" s="277"/>
      <c r="MEM269" s="277"/>
      <c r="MEN269" s="277"/>
      <c r="MEO269" s="277"/>
      <c r="MEP269" s="277"/>
      <c r="MEQ269" s="277"/>
      <c r="MER269" s="402"/>
      <c r="MES269" s="404"/>
      <c r="MET269" s="49"/>
      <c r="MEU269" s="49"/>
      <c r="MEV269" s="49"/>
      <c r="MEW269" s="99"/>
      <c r="MEX269" s="98"/>
      <c r="MEY269" s="49"/>
      <c r="MEZ269" s="405"/>
      <c r="MFA269" s="405"/>
      <c r="MFB269" s="277"/>
      <c r="MFC269" s="277"/>
      <c r="MFD269" s="277"/>
      <c r="MFE269" s="277"/>
      <c r="MFF269" s="277"/>
      <c r="MFG269" s="277"/>
      <c r="MFH269" s="277"/>
      <c r="MFI269" s="277"/>
      <c r="MFJ269" s="402"/>
      <c r="MFK269" s="404"/>
      <c r="MFL269" s="49"/>
      <c r="MFM269" s="49"/>
      <c r="MFN269" s="49"/>
      <c r="MFO269" s="99"/>
      <c r="MFP269" s="98"/>
      <c r="MFQ269" s="49"/>
      <c r="MFR269" s="405"/>
      <c r="MFS269" s="405"/>
      <c r="MFT269" s="277"/>
      <c r="MFU269" s="277"/>
      <c r="MFV269" s="277"/>
      <c r="MFW269" s="277"/>
      <c r="MFX269" s="277"/>
      <c r="MFY269" s="277"/>
      <c r="MFZ269" s="277"/>
      <c r="MGA269" s="277"/>
      <c r="MGB269" s="402"/>
      <c r="MGC269" s="404"/>
      <c r="MGD269" s="49"/>
      <c r="MGE269" s="49"/>
      <c r="MGF269" s="49"/>
      <c r="MGG269" s="99"/>
      <c r="MGH269" s="98"/>
      <c r="MGI269" s="49"/>
      <c r="MGJ269" s="405"/>
      <c r="MGK269" s="405"/>
      <c r="MGL269" s="277"/>
      <c r="MGM269" s="277"/>
      <c r="MGN269" s="277"/>
      <c r="MGO269" s="277"/>
      <c r="MGP269" s="277"/>
      <c r="MGQ269" s="277"/>
      <c r="MGR269" s="277"/>
      <c r="MGS269" s="277"/>
      <c r="MGT269" s="402"/>
      <c r="MGU269" s="404"/>
      <c r="MGV269" s="49"/>
      <c r="MGW269" s="49"/>
      <c r="MGX269" s="49"/>
      <c r="MGY269" s="99"/>
      <c r="MGZ269" s="98"/>
      <c r="MHA269" s="49"/>
      <c r="MHB269" s="405"/>
      <c r="MHC269" s="405"/>
      <c r="MHD269" s="277"/>
      <c r="MHE269" s="277"/>
      <c r="MHF269" s="277"/>
      <c r="MHG269" s="277"/>
      <c r="MHH269" s="277"/>
      <c r="MHI269" s="277"/>
      <c r="MHJ269" s="277"/>
      <c r="MHK269" s="277"/>
      <c r="MHL269" s="402"/>
      <c r="MHM269" s="404"/>
      <c r="MHN269" s="49"/>
      <c r="MHO269" s="49"/>
      <c r="MHP269" s="49"/>
      <c r="MHQ269" s="99"/>
      <c r="MHR269" s="98"/>
      <c r="MHS269" s="49"/>
      <c r="MHT269" s="405"/>
      <c r="MHU269" s="405"/>
      <c r="MHV269" s="277"/>
      <c r="MHW269" s="277"/>
      <c r="MHX269" s="277"/>
      <c r="MHY269" s="277"/>
      <c r="MHZ269" s="277"/>
      <c r="MIA269" s="277"/>
      <c r="MIB269" s="277"/>
      <c r="MIC269" s="277"/>
      <c r="MID269" s="402"/>
      <c r="MIE269" s="404"/>
      <c r="MIF269" s="49"/>
      <c r="MIG269" s="49"/>
      <c r="MIH269" s="49"/>
      <c r="MII269" s="99"/>
      <c r="MIJ269" s="98"/>
      <c r="MIK269" s="49"/>
      <c r="MIL269" s="405"/>
      <c r="MIM269" s="405"/>
      <c r="MIN269" s="277"/>
      <c r="MIO269" s="277"/>
      <c r="MIP269" s="277"/>
      <c r="MIQ269" s="277"/>
      <c r="MIR269" s="277"/>
      <c r="MIS269" s="277"/>
      <c r="MIT269" s="277"/>
      <c r="MIU269" s="277"/>
      <c r="MIV269" s="402"/>
      <c r="MIW269" s="404"/>
      <c r="MIX269" s="49"/>
      <c r="MIY269" s="49"/>
      <c r="MIZ269" s="49"/>
      <c r="MJA269" s="99"/>
      <c r="MJB269" s="98"/>
      <c r="MJC269" s="49"/>
      <c r="MJD269" s="405"/>
      <c r="MJE269" s="405"/>
      <c r="MJF269" s="277"/>
      <c r="MJG269" s="277"/>
      <c r="MJH269" s="277"/>
      <c r="MJI269" s="277"/>
      <c r="MJJ269" s="277"/>
      <c r="MJK269" s="277"/>
      <c r="MJL269" s="277"/>
      <c r="MJM269" s="277"/>
      <c r="MJN269" s="402"/>
      <c r="MJO269" s="404"/>
      <c r="MJP269" s="49"/>
      <c r="MJQ269" s="49"/>
      <c r="MJR269" s="49"/>
      <c r="MJS269" s="99"/>
      <c r="MJT269" s="98"/>
      <c r="MJU269" s="49"/>
      <c r="MJV269" s="405"/>
      <c r="MJW269" s="405"/>
      <c r="MJX269" s="277"/>
      <c r="MJY269" s="277"/>
      <c r="MJZ269" s="277"/>
      <c r="MKA269" s="277"/>
      <c r="MKB269" s="277"/>
      <c r="MKC269" s="277"/>
      <c r="MKD269" s="277"/>
      <c r="MKE269" s="277"/>
      <c r="MKF269" s="402"/>
      <c r="MKG269" s="404"/>
      <c r="MKH269" s="49"/>
      <c r="MKI269" s="49"/>
      <c r="MKJ269" s="49"/>
      <c r="MKK269" s="99"/>
      <c r="MKL269" s="98"/>
      <c r="MKM269" s="49"/>
      <c r="MKN269" s="405"/>
      <c r="MKO269" s="405"/>
      <c r="MKP269" s="277"/>
      <c r="MKQ269" s="277"/>
      <c r="MKR269" s="277"/>
      <c r="MKS269" s="277"/>
      <c r="MKT269" s="277"/>
      <c r="MKU269" s="277"/>
      <c r="MKV269" s="277"/>
      <c r="MKW269" s="277"/>
      <c r="MKX269" s="402"/>
      <c r="MKY269" s="404"/>
      <c r="MKZ269" s="49"/>
      <c r="MLA269" s="49"/>
      <c r="MLB269" s="49"/>
      <c r="MLC269" s="99"/>
      <c r="MLD269" s="98"/>
      <c r="MLE269" s="49"/>
      <c r="MLF269" s="405"/>
      <c r="MLG269" s="405"/>
      <c r="MLH269" s="277"/>
      <c r="MLI269" s="277"/>
      <c r="MLJ269" s="277"/>
      <c r="MLK269" s="277"/>
      <c r="MLL269" s="277"/>
      <c r="MLM269" s="277"/>
      <c r="MLN269" s="277"/>
      <c r="MLO269" s="277"/>
      <c r="MLP269" s="402"/>
      <c r="MLQ269" s="404"/>
      <c r="MLR269" s="49"/>
      <c r="MLS269" s="49"/>
      <c r="MLT269" s="49"/>
      <c r="MLU269" s="99"/>
      <c r="MLV269" s="98"/>
      <c r="MLW269" s="49"/>
      <c r="MLX269" s="405"/>
      <c r="MLY269" s="405"/>
      <c r="MLZ269" s="277"/>
      <c r="MMA269" s="277"/>
      <c r="MMB269" s="277"/>
      <c r="MMC269" s="277"/>
      <c r="MMD269" s="277"/>
      <c r="MME269" s="277"/>
      <c r="MMF269" s="277"/>
      <c r="MMG269" s="277"/>
      <c r="MMH269" s="402"/>
      <c r="MMI269" s="404"/>
      <c r="MMJ269" s="49"/>
      <c r="MMK269" s="49"/>
      <c r="MML269" s="49"/>
      <c r="MMM269" s="99"/>
      <c r="MMN269" s="98"/>
      <c r="MMO269" s="49"/>
      <c r="MMP269" s="405"/>
      <c r="MMQ269" s="405"/>
      <c r="MMR269" s="277"/>
      <c r="MMS269" s="277"/>
      <c r="MMT269" s="277"/>
      <c r="MMU269" s="277"/>
      <c r="MMV269" s="277"/>
      <c r="MMW269" s="277"/>
      <c r="MMX269" s="277"/>
      <c r="MMY269" s="277"/>
      <c r="MMZ269" s="402"/>
      <c r="MNA269" s="404"/>
      <c r="MNB269" s="49"/>
      <c r="MNC269" s="49"/>
      <c r="MND269" s="49"/>
      <c r="MNE269" s="99"/>
      <c r="MNF269" s="98"/>
      <c r="MNG269" s="49"/>
      <c r="MNH269" s="405"/>
      <c r="MNI269" s="405"/>
      <c r="MNJ269" s="277"/>
      <c r="MNK269" s="277"/>
      <c r="MNL269" s="277"/>
      <c r="MNM269" s="277"/>
      <c r="MNN269" s="277"/>
      <c r="MNO269" s="277"/>
      <c r="MNP269" s="277"/>
      <c r="MNQ269" s="277"/>
      <c r="MNR269" s="402"/>
      <c r="MNS269" s="404"/>
      <c r="MNT269" s="49"/>
      <c r="MNU269" s="49"/>
      <c r="MNV269" s="49"/>
      <c r="MNW269" s="99"/>
      <c r="MNX269" s="98"/>
      <c r="MNY269" s="49"/>
      <c r="MNZ269" s="405"/>
      <c r="MOA269" s="405"/>
      <c r="MOB269" s="277"/>
      <c r="MOC269" s="277"/>
      <c r="MOD269" s="277"/>
      <c r="MOE269" s="277"/>
      <c r="MOF269" s="277"/>
      <c r="MOG269" s="277"/>
      <c r="MOH269" s="277"/>
      <c r="MOI269" s="277"/>
      <c r="MOJ269" s="402"/>
      <c r="MOK269" s="404"/>
      <c r="MOL269" s="49"/>
      <c r="MOM269" s="49"/>
      <c r="MON269" s="49"/>
      <c r="MOO269" s="99"/>
      <c r="MOP269" s="98"/>
      <c r="MOQ269" s="49"/>
      <c r="MOR269" s="405"/>
      <c r="MOS269" s="405"/>
      <c r="MOT269" s="277"/>
      <c r="MOU269" s="277"/>
      <c r="MOV269" s="277"/>
      <c r="MOW269" s="277"/>
      <c r="MOX269" s="277"/>
      <c r="MOY269" s="277"/>
      <c r="MOZ269" s="277"/>
      <c r="MPA269" s="277"/>
      <c r="MPB269" s="402"/>
      <c r="MPC269" s="404"/>
      <c r="MPD269" s="49"/>
      <c r="MPE269" s="49"/>
      <c r="MPF269" s="49"/>
      <c r="MPG269" s="99"/>
      <c r="MPH269" s="98"/>
      <c r="MPI269" s="49"/>
      <c r="MPJ269" s="405"/>
      <c r="MPK269" s="405"/>
      <c r="MPL269" s="277"/>
      <c r="MPM269" s="277"/>
      <c r="MPN269" s="277"/>
      <c r="MPO269" s="277"/>
      <c r="MPP269" s="277"/>
      <c r="MPQ269" s="277"/>
      <c r="MPR269" s="277"/>
      <c r="MPS269" s="277"/>
      <c r="MPT269" s="402"/>
      <c r="MPU269" s="404"/>
      <c r="MPV269" s="49"/>
      <c r="MPW269" s="49"/>
      <c r="MPX269" s="49"/>
      <c r="MPY269" s="99"/>
      <c r="MPZ269" s="98"/>
      <c r="MQA269" s="49"/>
      <c r="MQB269" s="405"/>
      <c r="MQC269" s="405"/>
      <c r="MQD269" s="277"/>
      <c r="MQE269" s="277"/>
      <c r="MQF269" s="277"/>
      <c r="MQG269" s="277"/>
      <c r="MQH269" s="277"/>
      <c r="MQI269" s="277"/>
      <c r="MQJ269" s="277"/>
      <c r="MQK269" s="277"/>
      <c r="MQL269" s="402"/>
      <c r="MQM269" s="404"/>
      <c r="MQN269" s="49"/>
      <c r="MQO269" s="49"/>
      <c r="MQP269" s="49"/>
      <c r="MQQ269" s="99"/>
      <c r="MQR269" s="98"/>
      <c r="MQS269" s="49"/>
      <c r="MQT269" s="405"/>
      <c r="MQU269" s="405"/>
      <c r="MQV269" s="277"/>
      <c r="MQW269" s="277"/>
      <c r="MQX269" s="277"/>
      <c r="MQY269" s="277"/>
      <c r="MQZ269" s="277"/>
      <c r="MRA269" s="277"/>
      <c r="MRB269" s="277"/>
      <c r="MRC269" s="277"/>
      <c r="MRD269" s="402"/>
      <c r="MRE269" s="404"/>
      <c r="MRF269" s="49"/>
      <c r="MRG269" s="49"/>
      <c r="MRH269" s="49"/>
      <c r="MRI269" s="99"/>
      <c r="MRJ269" s="98"/>
      <c r="MRK269" s="49"/>
      <c r="MRL269" s="405"/>
      <c r="MRM269" s="405"/>
      <c r="MRN269" s="277"/>
      <c r="MRO269" s="277"/>
      <c r="MRP269" s="277"/>
      <c r="MRQ269" s="277"/>
      <c r="MRR269" s="277"/>
      <c r="MRS269" s="277"/>
      <c r="MRT269" s="277"/>
      <c r="MRU269" s="277"/>
      <c r="MRV269" s="402"/>
      <c r="MRW269" s="404"/>
      <c r="MRX269" s="49"/>
      <c r="MRY269" s="49"/>
      <c r="MRZ269" s="49"/>
      <c r="MSA269" s="99"/>
      <c r="MSB269" s="98"/>
      <c r="MSC269" s="49"/>
      <c r="MSD269" s="405"/>
      <c r="MSE269" s="405"/>
      <c r="MSF269" s="277"/>
      <c r="MSG269" s="277"/>
      <c r="MSH269" s="277"/>
      <c r="MSI269" s="277"/>
      <c r="MSJ269" s="277"/>
      <c r="MSK269" s="277"/>
      <c r="MSL269" s="277"/>
      <c r="MSM269" s="277"/>
      <c r="MSN269" s="402"/>
      <c r="MSO269" s="404"/>
      <c r="MSP269" s="49"/>
      <c r="MSQ269" s="49"/>
      <c r="MSR269" s="49"/>
      <c r="MSS269" s="99"/>
      <c r="MST269" s="98"/>
      <c r="MSU269" s="49"/>
      <c r="MSV269" s="405"/>
      <c r="MSW269" s="405"/>
      <c r="MSX269" s="277"/>
      <c r="MSY269" s="277"/>
      <c r="MSZ269" s="277"/>
      <c r="MTA269" s="277"/>
      <c r="MTB269" s="277"/>
      <c r="MTC269" s="277"/>
      <c r="MTD269" s="277"/>
      <c r="MTE269" s="277"/>
      <c r="MTF269" s="402"/>
      <c r="MTG269" s="404"/>
      <c r="MTH269" s="49"/>
      <c r="MTI269" s="49"/>
      <c r="MTJ269" s="49"/>
      <c r="MTK269" s="99"/>
      <c r="MTL269" s="98"/>
      <c r="MTM269" s="49"/>
      <c r="MTN269" s="405"/>
      <c r="MTO269" s="405"/>
      <c r="MTP269" s="277"/>
      <c r="MTQ269" s="277"/>
      <c r="MTR269" s="277"/>
      <c r="MTS269" s="277"/>
      <c r="MTT269" s="277"/>
      <c r="MTU269" s="277"/>
      <c r="MTV269" s="277"/>
      <c r="MTW269" s="277"/>
      <c r="MTX269" s="402"/>
      <c r="MTY269" s="404"/>
      <c r="MTZ269" s="49"/>
      <c r="MUA269" s="49"/>
      <c r="MUB269" s="49"/>
      <c r="MUC269" s="99"/>
      <c r="MUD269" s="98"/>
      <c r="MUE269" s="49"/>
      <c r="MUF269" s="405"/>
      <c r="MUG269" s="405"/>
      <c r="MUH269" s="277"/>
      <c r="MUI269" s="277"/>
      <c r="MUJ269" s="277"/>
      <c r="MUK269" s="277"/>
      <c r="MUL269" s="277"/>
      <c r="MUM269" s="277"/>
      <c r="MUN269" s="277"/>
      <c r="MUO269" s="277"/>
      <c r="MUP269" s="402"/>
      <c r="MUQ269" s="404"/>
      <c r="MUR269" s="49"/>
      <c r="MUS269" s="49"/>
      <c r="MUT269" s="49"/>
      <c r="MUU269" s="99"/>
      <c r="MUV269" s="98"/>
      <c r="MUW269" s="49"/>
      <c r="MUX269" s="405"/>
      <c r="MUY269" s="405"/>
      <c r="MUZ269" s="277"/>
      <c r="MVA269" s="277"/>
      <c r="MVB269" s="277"/>
      <c r="MVC269" s="277"/>
      <c r="MVD269" s="277"/>
      <c r="MVE269" s="277"/>
      <c r="MVF269" s="277"/>
      <c r="MVG269" s="277"/>
      <c r="MVH269" s="402"/>
      <c r="MVI269" s="404"/>
      <c r="MVJ269" s="49"/>
      <c r="MVK269" s="49"/>
      <c r="MVL269" s="49"/>
      <c r="MVM269" s="99"/>
      <c r="MVN269" s="98"/>
      <c r="MVO269" s="49"/>
      <c r="MVP269" s="405"/>
      <c r="MVQ269" s="405"/>
      <c r="MVR269" s="277"/>
      <c r="MVS269" s="277"/>
      <c r="MVT269" s="277"/>
      <c r="MVU269" s="277"/>
      <c r="MVV269" s="277"/>
      <c r="MVW269" s="277"/>
      <c r="MVX269" s="277"/>
      <c r="MVY269" s="277"/>
      <c r="MVZ269" s="402"/>
      <c r="MWA269" s="404"/>
      <c r="MWB269" s="49"/>
      <c r="MWC269" s="49"/>
      <c r="MWD269" s="49"/>
      <c r="MWE269" s="99"/>
      <c r="MWF269" s="98"/>
      <c r="MWG269" s="49"/>
      <c r="MWH269" s="405"/>
      <c r="MWI269" s="405"/>
      <c r="MWJ269" s="277"/>
      <c r="MWK269" s="277"/>
      <c r="MWL269" s="277"/>
      <c r="MWM269" s="277"/>
      <c r="MWN269" s="277"/>
      <c r="MWO269" s="277"/>
      <c r="MWP269" s="277"/>
      <c r="MWQ269" s="277"/>
      <c r="MWR269" s="402"/>
      <c r="MWS269" s="404"/>
      <c r="MWT269" s="49"/>
      <c r="MWU269" s="49"/>
      <c r="MWV269" s="49"/>
      <c r="MWW269" s="99"/>
      <c r="MWX269" s="98"/>
      <c r="MWY269" s="49"/>
      <c r="MWZ269" s="405"/>
      <c r="MXA269" s="405"/>
      <c r="MXB269" s="277"/>
      <c r="MXC269" s="277"/>
      <c r="MXD269" s="277"/>
      <c r="MXE269" s="277"/>
      <c r="MXF269" s="277"/>
      <c r="MXG269" s="277"/>
      <c r="MXH269" s="277"/>
      <c r="MXI269" s="277"/>
      <c r="MXJ269" s="402"/>
      <c r="MXK269" s="404"/>
      <c r="MXL269" s="49"/>
      <c r="MXM269" s="49"/>
      <c r="MXN269" s="49"/>
      <c r="MXO269" s="99"/>
      <c r="MXP269" s="98"/>
      <c r="MXQ269" s="49"/>
      <c r="MXR269" s="405"/>
      <c r="MXS269" s="405"/>
      <c r="MXT269" s="277"/>
      <c r="MXU269" s="277"/>
      <c r="MXV269" s="277"/>
      <c r="MXW269" s="277"/>
      <c r="MXX269" s="277"/>
      <c r="MXY269" s="277"/>
      <c r="MXZ269" s="277"/>
      <c r="MYA269" s="277"/>
      <c r="MYB269" s="402"/>
      <c r="MYC269" s="404"/>
      <c r="MYD269" s="49"/>
      <c r="MYE269" s="49"/>
      <c r="MYF269" s="49"/>
      <c r="MYG269" s="99"/>
      <c r="MYH269" s="98"/>
      <c r="MYI269" s="49"/>
      <c r="MYJ269" s="405"/>
      <c r="MYK269" s="405"/>
      <c r="MYL269" s="277"/>
      <c r="MYM269" s="277"/>
      <c r="MYN269" s="277"/>
      <c r="MYO269" s="277"/>
      <c r="MYP269" s="277"/>
      <c r="MYQ269" s="277"/>
      <c r="MYR269" s="277"/>
      <c r="MYS269" s="277"/>
      <c r="MYT269" s="402"/>
      <c r="MYU269" s="404"/>
      <c r="MYV269" s="49"/>
      <c r="MYW269" s="49"/>
      <c r="MYX269" s="49"/>
      <c r="MYY269" s="99"/>
      <c r="MYZ269" s="98"/>
      <c r="MZA269" s="49"/>
      <c r="MZB269" s="405"/>
      <c r="MZC269" s="405"/>
      <c r="MZD269" s="277"/>
      <c r="MZE269" s="277"/>
      <c r="MZF269" s="277"/>
      <c r="MZG269" s="277"/>
      <c r="MZH269" s="277"/>
      <c r="MZI269" s="277"/>
      <c r="MZJ269" s="277"/>
      <c r="MZK269" s="277"/>
      <c r="MZL269" s="402"/>
      <c r="MZM269" s="404"/>
      <c r="MZN269" s="49"/>
      <c r="MZO269" s="49"/>
      <c r="MZP269" s="49"/>
      <c r="MZQ269" s="99"/>
      <c r="MZR269" s="98"/>
      <c r="MZS269" s="49"/>
      <c r="MZT269" s="405"/>
      <c r="MZU269" s="405"/>
      <c r="MZV269" s="277"/>
      <c r="MZW269" s="277"/>
      <c r="MZX269" s="277"/>
      <c r="MZY269" s="277"/>
      <c r="MZZ269" s="277"/>
      <c r="NAA269" s="277"/>
      <c r="NAB269" s="277"/>
      <c r="NAC269" s="277"/>
      <c r="NAD269" s="402"/>
      <c r="NAE269" s="404"/>
      <c r="NAF269" s="49"/>
      <c r="NAG269" s="49"/>
      <c r="NAH269" s="49"/>
      <c r="NAI269" s="99"/>
      <c r="NAJ269" s="98"/>
      <c r="NAK269" s="49"/>
      <c r="NAL269" s="405"/>
      <c r="NAM269" s="405"/>
      <c r="NAN269" s="277"/>
      <c r="NAO269" s="277"/>
      <c r="NAP269" s="277"/>
      <c r="NAQ269" s="277"/>
      <c r="NAR269" s="277"/>
      <c r="NAS269" s="277"/>
      <c r="NAT269" s="277"/>
      <c r="NAU269" s="277"/>
      <c r="NAV269" s="402"/>
      <c r="NAW269" s="404"/>
      <c r="NAX269" s="49"/>
      <c r="NAY269" s="49"/>
      <c r="NAZ269" s="49"/>
      <c r="NBA269" s="99"/>
      <c r="NBB269" s="98"/>
      <c r="NBC269" s="49"/>
      <c r="NBD269" s="405"/>
      <c r="NBE269" s="405"/>
      <c r="NBF269" s="277"/>
      <c r="NBG269" s="277"/>
      <c r="NBH269" s="277"/>
      <c r="NBI269" s="277"/>
      <c r="NBJ269" s="277"/>
      <c r="NBK269" s="277"/>
      <c r="NBL269" s="277"/>
      <c r="NBM269" s="277"/>
      <c r="NBN269" s="402"/>
      <c r="NBO269" s="404"/>
      <c r="NBP269" s="49"/>
      <c r="NBQ269" s="49"/>
      <c r="NBR269" s="49"/>
      <c r="NBS269" s="99"/>
      <c r="NBT269" s="98"/>
      <c r="NBU269" s="49"/>
      <c r="NBV269" s="405"/>
      <c r="NBW269" s="405"/>
      <c r="NBX269" s="277"/>
      <c r="NBY269" s="277"/>
      <c r="NBZ269" s="277"/>
      <c r="NCA269" s="277"/>
      <c r="NCB269" s="277"/>
      <c r="NCC269" s="277"/>
      <c r="NCD269" s="277"/>
      <c r="NCE269" s="277"/>
      <c r="NCF269" s="402"/>
      <c r="NCG269" s="404"/>
      <c r="NCH269" s="49"/>
      <c r="NCI269" s="49"/>
      <c r="NCJ269" s="49"/>
      <c r="NCK269" s="99"/>
      <c r="NCL269" s="98"/>
      <c r="NCM269" s="49"/>
      <c r="NCN269" s="405"/>
      <c r="NCO269" s="405"/>
      <c r="NCP269" s="277"/>
      <c r="NCQ269" s="277"/>
      <c r="NCR269" s="277"/>
      <c r="NCS269" s="277"/>
      <c r="NCT269" s="277"/>
      <c r="NCU269" s="277"/>
      <c r="NCV269" s="277"/>
      <c r="NCW269" s="277"/>
      <c r="NCX269" s="402"/>
      <c r="NCY269" s="404"/>
      <c r="NCZ269" s="49"/>
      <c r="NDA269" s="49"/>
      <c r="NDB269" s="49"/>
      <c r="NDC269" s="99"/>
      <c r="NDD269" s="98"/>
      <c r="NDE269" s="49"/>
      <c r="NDF269" s="405"/>
      <c r="NDG269" s="405"/>
      <c r="NDH269" s="277"/>
      <c r="NDI269" s="277"/>
      <c r="NDJ269" s="277"/>
      <c r="NDK269" s="277"/>
      <c r="NDL269" s="277"/>
      <c r="NDM269" s="277"/>
      <c r="NDN269" s="277"/>
      <c r="NDO269" s="277"/>
      <c r="NDP269" s="402"/>
      <c r="NDQ269" s="404"/>
      <c r="NDR269" s="49"/>
      <c r="NDS269" s="49"/>
      <c r="NDT269" s="49"/>
      <c r="NDU269" s="99"/>
      <c r="NDV269" s="98"/>
      <c r="NDW269" s="49"/>
      <c r="NDX269" s="405"/>
      <c r="NDY269" s="405"/>
      <c r="NDZ269" s="277"/>
      <c r="NEA269" s="277"/>
      <c r="NEB269" s="277"/>
      <c r="NEC269" s="277"/>
      <c r="NED269" s="277"/>
      <c r="NEE269" s="277"/>
      <c r="NEF269" s="277"/>
      <c r="NEG269" s="277"/>
      <c r="NEH269" s="402"/>
      <c r="NEI269" s="404"/>
      <c r="NEJ269" s="49"/>
      <c r="NEK269" s="49"/>
      <c r="NEL269" s="49"/>
      <c r="NEM269" s="99"/>
      <c r="NEN269" s="98"/>
      <c r="NEO269" s="49"/>
      <c r="NEP269" s="405"/>
      <c r="NEQ269" s="405"/>
      <c r="NER269" s="277"/>
      <c r="NES269" s="277"/>
      <c r="NET269" s="277"/>
      <c r="NEU269" s="277"/>
      <c r="NEV269" s="277"/>
      <c r="NEW269" s="277"/>
      <c r="NEX269" s="277"/>
      <c r="NEY269" s="277"/>
      <c r="NEZ269" s="402"/>
      <c r="NFA269" s="404"/>
      <c r="NFB269" s="49"/>
      <c r="NFC269" s="49"/>
      <c r="NFD269" s="49"/>
      <c r="NFE269" s="99"/>
      <c r="NFF269" s="98"/>
      <c r="NFG269" s="49"/>
      <c r="NFH269" s="405"/>
      <c r="NFI269" s="405"/>
      <c r="NFJ269" s="277"/>
      <c r="NFK269" s="277"/>
      <c r="NFL269" s="277"/>
      <c r="NFM269" s="277"/>
      <c r="NFN269" s="277"/>
      <c r="NFO269" s="277"/>
      <c r="NFP269" s="277"/>
      <c r="NFQ269" s="277"/>
      <c r="NFR269" s="402"/>
      <c r="NFS269" s="404"/>
      <c r="NFT269" s="49"/>
      <c r="NFU269" s="49"/>
      <c r="NFV269" s="49"/>
      <c r="NFW269" s="99"/>
      <c r="NFX269" s="98"/>
      <c r="NFY269" s="49"/>
      <c r="NFZ269" s="405"/>
      <c r="NGA269" s="405"/>
      <c r="NGB269" s="277"/>
      <c r="NGC269" s="277"/>
      <c r="NGD269" s="277"/>
      <c r="NGE269" s="277"/>
      <c r="NGF269" s="277"/>
      <c r="NGG269" s="277"/>
      <c r="NGH269" s="277"/>
      <c r="NGI269" s="277"/>
      <c r="NGJ269" s="402"/>
      <c r="NGK269" s="404"/>
      <c r="NGL269" s="49"/>
      <c r="NGM269" s="49"/>
      <c r="NGN269" s="49"/>
      <c r="NGO269" s="99"/>
      <c r="NGP269" s="98"/>
      <c r="NGQ269" s="49"/>
      <c r="NGR269" s="405"/>
      <c r="NGS269" s="405"/>
      <c r="NGT269" s="277"/>
      <c r="NGU269" s="277"/>
      <c r="NGV269" s="277"/>
      <c r="NGW269" s="277"/>
      <c r="NGX269" s="277"/>
      <c r="NGY269" s="277"/>
      <c r="NGZ269" s="277"/>
      <c r="NHA269" s="277"/>
      <c r="NHB269" s="402"/>
      <c r="NHC269" s="404"/>
      <c r="NHD269" s="49"/>
      <c r="NHE269" s="49"/>
      <c r="NHF269" s="49"/>
      <c r="NHG269" s="99"/>
      <c r="NHH269" s="98"/>
      <c r="NHI269" s="49"/>
      <c r="NHJ269" s="405"/>
      <c r="NHK269" s="405"/>
      <c r="NHL269" s="277"/>
      <c r="NHM269" s="277"/>
      <c r="NHN269" s="277"/>
      <c r="NHO269" s="277"/>
      <c r="NHP269" s="277"/>
      <c r="NHQ269" s="277"/>
      <c r="NHR269" s="277"/>
      <c r="NHS269" s="277"/>
      <c r="NHT269" s="402"/>
      <c r="NHU269" s="404"/>
      <c r="NHV269" s="49"/>
      <c r="NHW269" s="49"/>
      <c r="NHX269" s="49"/>
      <c r="NHY269" s="99"/>
      <c r="NHZ269" s="98"/>
      <c r="NIA269" s="49"/>
      <c r="NIB269" s="405"/>
      <c r="NIC269" s="405"/>
      <c r="NID269" s="277"/>
      <c r="NIE269" s="277"/>
      <c r="NIF269" s="277"/>
      <c r="NIG269" s="277"/>
      <c r="NIH269" s="277"/>
      <c r="NII269" s="277"/>
      <c r="NIJ269" s="277"/>
      <c r="NIK269" s="277"/>
      <c r="NIL269" s="402"/>
      <c r="NIM269" s="404"/>
      <c r="NIN269" s="49"/>
      <c r="NIO269" s="49"/>
      <c r="NIP269" s="49"/>
      <c r="NIQ269" s="99"/>
      <c r="NIR269" s="98"/>
      <c r="NIS269" s="49"/>
      <c r="NIT269" s="405"/>
      <c r="NIU269" s="405"/>
      <c r="NIV269" s="277"/>
      <c r="NIW269" s="277"/>
      <c r="NIX269" s="277"/>
      <c r="NIY269" s="277"/>
      <c r="NIZ269" s="277"/>
      <c r="NJA269" s="277"/>
      <c r="NJB269" s="277"/>
      <c r="NJC269" s="277"/>
      <c r="NJD269" s="402"/>
      <c r="NJE269" s="404"/>
      <c r="NJF269" s="49"/>
      <c r="NJG269" s="49"/>
      <c r="NJH269" s="49"/>
      <c r="NJI269" s="99"/>
      <c r="NJJ269" s="98"/>
      <c r="NJK269" s="49"/>
      <c r="NJL269" s="405"/>
      <c r="NJM269" s="405"/>
      <c r="NJN269" s="277"/>
      <c r="NJO269" s="277"/>
      <c r="NJP269" s="277"/>
      <c r="NJQ269" s="277"/>
      <c r="NJR269" s="277"/>
      <c r="NJS269" s="277"/>
      <c r="NJT269" s="277"/>
      <c r="NJU269" s="277"/>
      <c r="NJV269" s="402"/>
      <c r="NJW269" s="404"/>
      <c r="NJX269" s="49"/>
      <c r="NJY269" s="49"/>
      <c r="NJZ269" s="49"/>
      <c r="NKA269" s="99"/>
      <c r="NKB269" s="98"/>
      <c r="NKC269" s="49"/>
      <c r="NKD269" s="405"/>
      <c r="NKE269" s="405"/>
      <c r="NKF269" s="277"/>
      <c r="NKG269" s="277"/>
      <c r="NKH269" s="277"/>
      <c r="NKI269" s="277"/>
      <c r="NKJ269" s="277"/>
      <c r="NKK269" s="277"/>
      <c r="NKL269" s="277"/>
      <c r="NKM269" s="277"/>
      <c r="NKN269" s="402"/>
      <c r="NKO269" s="404"/>
      <c r="NKP269" s="49"/>
      <c r="NKQ269" s="49"/>
      <c r="NKR269" s="49"/>
      <c r="NKS269" s="99"/>
      <c r="NKT269" s="98"/>
      <c r="NKU269" s="49"/>
      <c r="NKV269" s="405"/>
      <c r="NKW269" s="405"/>
      <c r="NKX269" s="277"/>
      <c r="NKY269" s="277"/>
      <c r="NKZ269" s="277"/>
      <c r="NLA269" s="277"/>
      <c r="NLB269" s="277"/>
      <c r="NLC269" s="277"/>
      <c r="NLD269" s="277"/>
      <c r="NLE269" s="277"/>
      <c r="NLF269" s="402"/>
      <c r="NLG269" s="404"/>
      <c r="NLH269" s="49"/>
      <c r="NLI269" s="49"/>
      <c r="NLJ269" s="49"/>
      <c r="NLK269" s="99"/>
      <c r="NLL269" s="98"/>
      <c r="NLM269" s="49"/>
      <c r="NLN269" s="405"/>
      <c r="NLO269" s="405"/>
      <c r="NLP269" s="277"/>
      <c r="NLQ269" s="277"/>
      <c r="NLR269" s="277"/>
      <c r="NLS269" s="277"/>
      <c r="NLT269" s="277"/>
      <c r="NLU269" s="277"/>
      <c r="NLV269" s="277"/>
      <c r="NLW269" s="277"/>
      <c r="NLX269" s="402"/>
      <c r="NLY269" s="404"/>
      <c r="NLZ269" s="49"/>
      <c r="NMA269" s="49"/>
      <c r="NMB269" s="49"/>
      <c r="NMC269" s="99"/>
      <c r="NMD269" s="98"/>
      <c r="NME269" s="49"/>
      <c r="NMF269" s="405"/>
      <c r="NMG269" s="405"/>
      <c r="NMH269" s="277"/>
      <c r="NMI269" s="277"/>
      <c r="NMJ269" s="277"/>
      <c r="NMK269" s="277"/>
      <c r="NML269" s="277"/>
      <c r="NMM269" s="277"/>
      <c r="NMN269" s="277"/>
      <c r="NMO269" s="277"/>
      <c r="NMP269" s="402"/>
      <c r="NMQ269" s="404"/>
      <c r="NMR269" s="49"/>
      <c r="NMS269" s="49"/>
      <c r="NMT269" s="49"/>
      <c r="NMU269" s="99"/>
      <c r="NMV269" s="98"/>
      <c r="NMW269" s="49"/>
      <c r="NMX269" s="405"/>
      <c r="NMY269" s="405"/>
      <c r="NMZ269" s="277"/>
      <c r="NNA269" s="277"/>
      <c r="NNB269" s="277"/>
      <c r="NNC269" s="277"/>
      <c r="NND269" s="277"/>
      <c r="NNE269" s="277"/>
      <c r="NNF269" s="277"/>
      <c r="NNG269" s="277"/>
      <c r="NNH269" s="402"/>
      <c r="NNI269" s="404"/>
      <c r="NNJ269" s="49"/>
      <c r="NNK269" s="49"/>
      <c r="NNL269" s="49"/>
      <c r="NNM269" s="99"/>
      <c r="NNN269" s="98"/>
      <c r="NNO269" s="49"/>
      <c r="NNP269" s="405"/>
      <c r="NNQ269" s="405"/>
      <c r="NNR269" s="277"/>
      <c r="NNS269" s="277"/>
      <c r="NNT269" s="277"/>
      <c r="NNU269" s="277"/>
      <c r="NNV269" s="277"/>
      <c r="NNW269" s="277"/>
      <c r="NNX269" s="277"/>
      <c r="NNY269" s="277"/>
      <c r="NNZ269" s="402"/>
      <c r="NOA269" s="404"/>
      <c r="NOB269" s="49"/>
      <c r="NOC269" s="49"/>
      <c r="NOD269" s="49"/>
      <c r="NOE269" s="99"/>
      <c r="NOF269" s="98"/>
      <c r="NOG269" s="49"/>
      <c r="NOH269" s="405"/>
      <c r="NOI269" s="405"/>
      <c r="NOJ269" s="277"/>
      <c r="NOK269" s="277"/>
      <c r="NOL269" s="277"/>
      <c r="NOM269" s="277"/>
      <c r="NON269" s="277"/>
      <c r="NOO269" s="277"/>
      <c r="NOP269" s="277"/>
      <c r="NOQ269" s="277"/>
      <c r="NOR269" s="402"/>
      <c r="NOS269" s="404"/>
      <c r="NOT269" s="49"/>
      <c r="NOU269" s="49"/>
      <c r="NOV269" s="49"/>
      <c r="NOW269" s="99"/>
      <c r="NOX269" s="98"/>
      <c r="NOY269" s="49"/>
      <c r="NOZ269" s="405"/>
      <c r="NPA269" s="405"/>
      <c r="NPB269" s="277"/>
      <c r="NPC269" s="277"/>
      <c r="NPD269" s="277"/>
      <c r="NPE269" s="277"/>
      <c r="NPF269" s="277"/>
      <c r="NPG269" s="277"/>
      <c r="NPH269" s="277"/>
      <c r="NPI269" s="277"/>
      <c r="NPJ269" s="402"/>
      <c r="NPK269" s="404"/>
      <c r="NPL269" s="49"/>
      <c r="NPM269" s="49"/>
      <c r="NPN269" s="49"/>
      <c r="NPO269" s="99"/>
      <c r="NPP269" s="98"/>
      <c r="NPQ269" s="49"/>
      <c r="NPR269" s="405"/>
      <c r="NPS269" s="405"/>
      <c r="NPT269" s="277"/>
      <c r="NPU269" s="277"/>
      <c r="NPV269" s="277"/>
      <c r="NPW269" s="277"/>
      <c r="NPX269" s="277"/>
      <c r="NPY269" s="277"/>
      <c r="NPZ269" s="277"/>
      <c r="NQA269" s="277"/>
      <c r="NQB269" s="402"/>
      <c r="NQC269" s="404"/>
      <c r="NQD269" s="49"/>
      <c r="NQE269" s="49"/>
      <c r="NQF269" s="49"/>
      <c r="NQG269" s="99"/>
      <c r="NQH269" s="98"/>
      <c r="NQI269" s="49"/>
      <c r="NQJ269" s="405"/>
      <c r="NQK269" s="405"/>
      <c r="NQL269" s="277"/>
      <c r="NQM269" s="277"/>
      <c r="NQN269" s="277"/>
      <c r="NQO269" s="277"/>
      <c r="NQP269" s="277"/>
      <c r="NQQ269" s="277"/>
      <c r="NQR269" s="277"/>
      <c r="NQS269" s="277"/>
      <c r="NQT269" s="402"/>
      <c r="NQU269" s="404"/>
      <c r="NQV269" s="49"/>
      <c r="NQW269" s="49"/>
      <c r="NQX269" s="49"/>
      <c r="NQY269" s="99"/>
      <c r="NQZ269" s="98"/>
      <c r="NRA269" s="49"/>
      <c r="NRB269" s="405"/>
      <c r="NRC269" s="405"/>
      <c r="NRD269" s="277"/>
      <c r="NRE269" s="277"/>
      <c r="NRF269" s="277"/>
      <c r="NRG269" s="277"/>
      <c r="NRH269" s="277"/>
      <c r="NRI269" s="277"/>
      <c r="NRJ269" s="277"/>
      <c r="NRK269" s="277"/>
      <c r="NRL269" s="402"/>
      <c r="NRM269" s="404"/>
      <c r="NRN269" s="49"/>
      <c r="NRO269" s="49"/>
      <c r="NRP269" s="49"/>
      <c r="NRQ269" s="99"/>
      <c r="NRR269" s="98"/>
      <c r="NRS269" s="49"/>
      <c r="NRT269" s="405"/>
      <c r="NRU269" s="405"/>
      <c r="NRV269" s="277"/>
      <c r="NRW269" s="277"/>
      <c r="NRX269" s="277"/>
      <c r="NRY269" s="277"/>
      <c r="NRZ269" s="277"/>
      <c r="NSA269" s="277"/>
      <c r="NSB269" s="277"/>
      <c r="NSC269" s="277"/>
      <c r="NSD269" s="402"/>
      <c r="NSE269" s="404"/>
      <c r="NSF269" s="49"/>
      <c r="NSG269" s="49"/>
      <c r="NSH269" s="49"/>
      <c r="NSI269" s="99"/>
      <c r="NSJ269" s="98"/>
      <c r="NSK269" s="49"/>
      <c r="NSL269" s="405"/>
      <c r="NSM269" s="405"/>
      <c r="NSN269" s="277"/>
      <c r="NSO269" s="277"/>
      <c r="NSP269" s="277"/>
      <c r="NSQ269" s="277"/>
      <c r="NSR269" s="277"/>
      <c r="NSS269" s="277"/>
      <c r="NST269" s="277"/>
      <c r="NSU269" s="277"/>
      <c r="NSV269" s="402"/>
      <c r="NSW269" s="404"/>
      <c r="NSX269" s="49"/>
      <c r="NSY269" s="49"/>
      <c r="NSZ269" s="49"/>
      <c r="NTA269" s="99"/>
      <c r="NTB269" s="98"/>
      <c r="NTC269" s="49"/>
      <c r="NTD269" s="405"/>
      <c r="NTE269" s="405"/>
      <c r="NTF269" s="277"/>
      <c r="NTG269" s="277"/>
      <c r="NTH269" s="277"/>
      <c r="NTI269" s="277"/>
      <c r="NTJ269" s="277"/>
      <c r="NTK269" s="277"/>
      <c r="NTL269" s="277"/>
      <c r="NTM269" s="277"/>
      <c r="NTN269" s="402"/>
      <c r="NTO269" s="404"/>
      <c r="NTP269" s="49"/>
      <c r="NTQ269" s="49"/>
      <c r="NTR269" s="49"/>
      <c r="NTS269" s="99"/>
      <c r="NTT269" s="98"/>
      <c r="NTU269" s="49"/>
      <c r="NTV269" s="405"/>
      <c r="NTW269" s="405"/>
      <c r="NTX269" s="277"/>
      <c r="NTY269" s="277"/>
      <c r="NTZ269" s="277"/>
      <c r="NUA269" s="277"/>
      <c r="NUB269" s="277"/>
      <c r="NUC269" s="277"/>
      <c r="NUD269" s="277"/>
      <c r="NUE269" s="277"/>
      <c r="NUF269" s="402"/>
      <c r="NUG269" s="404"/>
      <c r="NUH269" s="49"/>
      <c r="NUI269" s="49"/>
      <c r="NUJ269" s="49"/>
      <c r="NUK269" s="99"/>
      <c r="NUL269" s="98"/>
      <c r="NUM269" s="49"/>
      <c r="NUN269" s="405"/>
      <c r="NUO269" s="405"/>
      <c r="NUP269" s="277"/>
      <c r="NUQ269" s="277"/>
      <c r="NUR269" s="277"/>
      <c r="NUS269" s="277"/>
      <c r="NUT269" s="277"/>
      <c r="NUU269" s="277"/>
      <c r="NUV269" s="277"/>
      <c r="NUW269" s="277"/>
      <c r="NUX269" s="402"/>
      <c r="NUY269" s="404"/>
      <c r="NUZ269" s="49"/>
      <c r="NVA269" s="49"/>
      <c r="NVB269" s="49"/>
      <c r="NVC269" s="99"/>
      <c r="NVD269" s="98"/>
      <c r="NVE269" s="49"/>
      <c r="NVF269" s="405"/>
      <c r="NVG269" s="405"/>
      <c r="NVH269" s="277"/>
      <c r="NVI269" s="277"/>
      <c r="NVJ269" s="277"/>
      <c r="NVK269" s="277"/>
      <c r="NVL269" s="277"/>
      <c r="NVM269" s="277"/>
      <c r="NVN269" s="277"/>
      <c r="NVO269" s="277"/>
      <c r="NVP269" s="402"/>
      <c r="NVQ269" s="404"/>
      <c r="NVR269" s="49"/>
      <c r="NVS269" s="49"/>
      <c r="NVT269" s="49"/>
      <c r="NVU269" s="99"/>
      <c r="NVV269" s="98"/>
      <c r="NVW269" s="49"/>
      <c r="NVX269" s="405"/>
      <c r="NVY269" s="405"/>
      <c r="NVZ269" s="277"/>
      <c r="NWA269" s="277"/>
      <c r="NWB269" s="277"/>
      <c r="NWC269" s="277"/>
      <c r="NWD269" s="277"/>
      <c r="NWE269" s="277"/>
      <c r="NWF269" s="277"/>
      <c r="NWG269" s="277"/>
      <c r="NWH269" s="402"/>
      <c r="NWI269" s="404"/>
      <c r="NWJ269" s="49"/>
      <c r="NWK269" s="49"/>
      <c r="NWL269" s="49"/>
      <c r="NWM269" s="99"/>
      <c r="NWN269" s="98"/>
      <c r="NWO269" s="49"/>
      <c r="NWP269" s="405"/>
      <c r="NWQ269" s="405"/>
      <c r="NWR269" s="277"/>
      <c r="NWS269" s="277"/>
      <c r="NWT269" s="277"/>
      <c r="NWU269" s="277"/>
      <c r="NWV269" s="277"/>
      <c r="NWW269" s="277"/>
      <c r="NWX269" s="277"/>
      <c r="NWY269" s="277"/>
      <c r="NWZ269" s="402"/>
      <c r="NXA269" s="404"/>
      <c r="NXB269" s="49"/>
      <c r="NXC269" s="49"/>
      <c r="NXD269" s="49"/>
      <c r="NXE269" s="99"/>
      <c r="NXF269" s="98"/>
      <c r="NXG269" s="49"/>
      <c r="NXH269" s="405"/>
      <c r="NXI269" s="405"/>
      <c r="NXJ269" s="277"/>
      <c r="NXK269" s="277"/>
      <c r="NXL269" s="277"/>
      <c r="NXM269" s="277"/>
      <c r="NXN269" s="277"/>
      <c r="NXO269" s="277"/>
      <c r="NXP269" s="277"/>
      <c r="NXQ269" s="277"/>
      <c r="NXR269" s="402"/>
      <c r="NXS269" s="404"/>
      <c r="NXT269" s="49"/>
      <c r="NXU269" s="49"/>
      <c r="NXV269" s="49"/>
      <c r="NXW269" s="99"/>
      <c r="NXX269" s="98"/>
      <c r="NXY269" s="49"/>
      <c r="NXZ269" s="405"/>
      <c r="NYA269" s="405"/>
      <c r="NYB269" s="277"/>
      <c r="NYC269" s="277"/>
      <c r="NYD269" s="277"/>
      <c r="NYE269" s="277"/>
      <c r="NYF269" s="277"/>
      <c r="NYG269" s="277"/>
      <c r="NYH269" s="277"/>
      <c r="NYI269" s="277"/>
      <c r="NYJ269" s="402"/>
      <c r="NYK269" s="404"/>
      <c r="NYL269" s="49"/>
      <c r="NYM269" s="49"/>
      <c r="NYN269" s="49"/>
      <c r="NYO269" s="99"/>
      <c r="NYP269" s="98"/>
      <c r="NYQ269" s="49"/>
      <c r="NYR269" s="405"/>
      <c r="NYS269" s="405"/>
      <c r="NYT269" s="277"/>
      <c r="NYU269" s="277"/>
      <c r="NYV269" s="277"/>
      <c r="NYW269" s="277"/>
      <c r="NYX269" s="277"/>
      <c r="NYY269" s="277"/>
      <c r="NYZ269" s="277"/>
      <c r="NZA269" s="277"/>
      <c r="NZB269" s="402"/>
      <c r="NZC269" s="404"/>
      <c r="NZD269" s="49"/>
      <c r="NZE269" s="49"/>
      <c r="NZF269" s="49"/>
      <c r="NZG269" s="99"/>
      <c r="NZH269" s="98"/>
      <c r="NZI269" s="49"/>
      <c r="NZJ269" s="405"/>
      <c r="NZK269" s="405"/>
      <c r="NZL269" s="277"/>
      <c r="NZM269" s="277"/>
      <c r="NZN269" s="277"/>
      <c r="NZO269" s="277"/>
      <c r="NZP269" s="277"/>
      <c r="NZQ269" s="277"/>
      <c r="NZR269" s="277"/>
      <c r="NZS269" s="277"/>
      <c r="NZT269" s="402"/>
      <c r="NZU269" s="404"/>
      <c r="NZV269" s="49"/>
      <c r="NZW269" s="49"/>
      <c r="NZX269" s="49"/>
      <c r="NZY269" s="99"/>
      <c r="NZZ269" s="98"/>
      <c r="OAA269" s="49"/>
      <c r="OAB269" s="405"/>
      <c r="OAC269" s="405"/>
      <c r="OAD269" s="277"/>
      <c r="OAE269" s="277"/>
      <c r="OAF269" s="277"/>
      <c r="OAG269" s="277"/>
      <c r="OAH269" s="277"/>
      <c r="OAI269" s="277"/>
      <c r="OAJ269" s="277"/>
      <c r="OAK269" s="277"/>
      <c r="OAL269" s="402"/>
      <c r="OAM269" s="404"/>
      <c r="OAN269" s="49"/>
      <c r="OAO269" s="49"/>
      <c r="OAP269" s="49"/>
      <c r="OAQ269" s="99"/>
      <c r="OAR269" s="98"/>
      <c r="OAS269" s="49"/>
      <c r="OAT269" s="405"/>
      <c r="OAU269" s="405"/>
      <c r="OAV269" s="277"/>
      <c r="OAW269" s="277"/>
      <c r="OAX269" s="277"/>
      <c r="OAY269" s="277"/>
      <c r="OAZ269" s="277"/>
      <c r="OBA269" s="277"/>
      <c r="OBB269" s="277"/>
      <c r="OBC269" s="277"/>
      <c r="OBD269" s="402"/>
      <c r="OBE269" s="404"/>
      <c r="OBF269" s="49"/>
      <c r="OBG269" s="49"/>
      <c r="OBH269" s="49"/>
      <c r="OBI269" s="99"/>
      <c r="OBJ269" s="98"/>
      <c r="OBK269" s="49"/>
      <c r="OBL269" s="405"/>
      <c r="OBM269" s="405"/>
      <c r="OBN269" s="277"/>
      <c r="OBO269" s="277"/>
      <c r="OBP269" s="277"/>
      <c r="OBQ269" s="277"/>
      <c r="OBR269" s="277"/>
      <c r="OBS269" s="277"/>
      <c r="OBT269" s="277"/>
      <c r="OBU269" s="277"/>
      <c r="OBV269" s="402"/>
      <c r="OBW269" s="404"/>
      <c r="OBX269" s="49"/>
      <c r="OBY269" s="49"/>
      <c r="OBZ269" s="49"/>
      <c r="OCA269" s="99"/>
      <c r="OCB269" s="98"/>
      <c r="OCC269" s="49"/>
      <c r="OCD269" s="405"/>
      <c r="OCE269" s="405"/>
      <c r="OCF269" s="277"/>
      <c r="OCG269" s="277"/>
      <c r="OCH269" s="277"/>
      <c r="OCI269" s="277"/>
      <c r="OCJ269" s="277"/>
      <c r="OCK269" s="277"/>
      <c r="OCL269" s="277"/>
      <c r="OCM269" s="277"/>
      <c r="OCN269" s="402"/>
      <c r="OCO269" s="404"/>
      <c r="OCP269" s="49"/>
      <c r="OCQ269" s="49"/>
      <c r="OCR269" s="49"/>
      <c r="OCS269" s="99"/>
      <c r="OCT269" s="98"/>
      <c r="OCU269" s="49"/>
      <c r="OCV269" s="405"/>
      <c r="OCW269" s="405"/>
      <c r="OCX269" s="277"/>
      <c r="OCY269" s="277"/>
      <c r="OCZ269" s="277"/>
      <c r="ODA269" s="277"/>
      <c r="ODB269" s="277"/>
      <c r="ODC269" s="277"/>
      <c r="ODD269" s="277"/>
      <c r="ODE269" s="277"/>
      <c r="ODF269" s="402"/>
      <c r="ODG269" s="404"/>
      <c r="ODH269" s="49"/>
      <c r="ODI269" s="49"/>
      <c r="ODJ269" s="49"/>
      <c r="ODK269" s="99"/>
      <c r="ODL269" s="98"/>
      <c r="ODM269" s="49"/>
      <c r="ODN269" s="405"/>
      <c r="ODO269" s="405"/>
      <c r="ODP269" s="277"/>
      <c r="ODQ269" s="277"/>
      <c r="ODR269" s="277"/>
      <c r="ODS269" s="277"/>
      <c r="ODT269" s="277"/>
      <c r="ODU269" s="277"/>
      <c r="ODV269" s="277"/>
      <c r="ODW269" s="277"/>
      <c r="ODX269" s="402"/>
      <c r="ODY269" s="404"/>
      <c r="ODZ269" s="49"/>
      <c r="OEA269" s="49"/>
      <c r="OEB269" s="49"/>
      <c r="OEC269" s="99"/>
      <c r="OED269" s="98"/>
      <c r="OEE269" s="49"/>
      <c r="OEF269" s="405"/>
      <c r="OEG269" s="405"/>
      <c r="OEH269" s="277"/>
      <c r="OEI269" s="277"/>
      <c r="OEJ269" s="277"/>
      <c r="OEK269" s="277"/>
      <c r="OEL269" s="277"/>
      <c r="OEM269" s="277"/>
      <c r="OEN269" s="277"/>
      <c r="OEO269" s="277"/>
      <c r="OEP269" s="402"/>
      <c r="OEQ269" s="404"/>
      <c r="OER269" s="49"/>
      <c r="OES269" s="49"/>
      <c r="OET269" s="49"/>
      <c r="OEU269" s="99"/>
      <c r="OEV269" s="98"/>
      <c r="OEW269" s="49"/>
      <c r="OEX269" s="405"/>
      <c r="OEY269" s="405"/>
      <c r="OEZ269" s="277"/>
      <c r="OFA269" s="277"/>
      <c r="OFB269" s="277"/>
      <c r="OFC269" s="277"/>
      <c r="OFD269" s="277"/>
      <c r="OFE269" s="277"/>
      <c r="OFF269" s="277"/>
      <c r="OFG269" s="277"/>
      <c r="OFH269" s="402"/>
      <c r="OFI269" s="404"/>
      <c r="OFJ269" s="49"/>
      <c r="OFK269" s="49"/>
      <c r="OFL269" s="49"/>
      <c r="OFM269" s="99"/>
      <c r="OFN269" s="98"/>
      <c r="OFO269" s="49"/>
      <c r="OFP269" s="405"/>
      <c r="OFQ269" s="405"/>
      <c r="OFR269" s="277"/>
      <c r="OFS269" s="277"/>
      <c r="OFT269" s="277"/>
      <c r="OFU269" s="277"/>
      <c r="OFV269" s="277"/>
      <c r="OFW269" s="277"/>
      <c r="OFX269" s="277"/>
      <c r="OFY269" s="277"/>
      <c r="OFZ269" s="402"/>
      <c r="OGA269" s="404"/>
      <c r="OGB269" s="49"/>
      <c r="OGC269" s="49"/>
      <c r="OGD269" s="49"/>
      <c r="OGE269" s="99"/>
      <c r="OGF269" s="98"/>
      <c r="OGG269" s="49"/>
      <c r="OGH269" s="405"/>
      <c r="OGI269" s="405"/>
      <c r="OGJ269" s="277"/>
      <c r="OGK269" s="277"/>
      <c r="OGL269" s="277"/>
      <c r="OGM269" s="277"/>
      <c r="OGN269" s="277"/>
      <c r="OGO269" s="277"/>
      <c r="OGP269" s="277"/>
      <c r="OGQ269" s="277"/>
      <c r="OGR269" s="402"/>
      <c r="OGS269" s="404"/>
      <c r="OGT269" s="49"/>
      <c r="OGU269" s="49"/>
      <c r="OGV269" s="49"/>
      <c r="OGW269" s="99"/>
      <c r="OGX269" s="98"/>
      <c r="OGY269" s="49"/>
      <c r="OGZ269" s="405"/>
      <c r="OHA269" s="405"/>
      <c r="OHB269" s="277"/>
      <c r="OHC269" s="277"/>
      <c r="OHD269" s="277"/>
      <c r="OHE269" s="277"/>
      <c r="OHF269" s="277"/>
      <c r="OHG269" s="277"/>
      <c r="OHH269" s="277"/>
      <c r="OHI269" s="277"/>
      <c r="OHJ269" s="402"/>
      <c r="OHK269" s="404"/>
      <c r="OHL269" s="49"/>
      <c r="OHM269" s="49"/>
      <c r="OHN269" s="49"/>
      <c r="OHO269" s="99"/>
      <c r="OHP269" s="98"/>
      <c r="OHQ269" s="49"/>
      <c r="OHR269" s="405"/>
      <c r="OHS269" s="405"/>
      <c r="OHT269" s="277"/>
      <c r="OHU269" s="277"/>
      <c r="OHV269" s="277"/>
      <c r="OHW269" s="277"/>
      <c r="OHX269" s="277"/>
      <c r="OHY269" s="277"/>
      <c r="OHZ269" s="277"/>
      <c r="OIA269" s="277"/>
      <c r="OIB269" s="402"/>
      <c r="OIC269" s="404"/>
      <c r="OID269" s="49"/>
      <c r="OIE269" s="49"/>
      <c r="OIF269" s="49"/>
      <c r="OIG269" s="99"/>
      <c r="OIH269" s="98"/>
      <c r="OII269" s="49"/>
      <c r="OIJ269" s="405"/>
      <c r="OIK269" s="405"/>
      <c r="OIL269" s="277"/>
      <c r="OIM269" s="277"/>
      <c r="OIN269" s="277"/>
      <c r="OIO269" s="277"/>
      <c r="OIP269" s="277"/>
      <c r="OIQ269" s="277"/>
      <c r="OIR269" s="277"/>
      <c r="OIS269" s="277"/>
      <c r="OIT269" s="402"/>
      <c r="OIU269" s="404"/>
      <c r="OIV269" s="49"/>
      <c r="OIW269" s="49"/>
      <c r="OIX269" s="49"/>
      <c r="OIY269" s="99"/>
      <c r="OIZ269" s="98"/>
      <c r="OJA269" s="49"/>
      <c r="OJB269" s="405"/>
      <c r="OJC269" s="405"/>
      <c r="OJD269" s="277"/>
      <c r="OJE269" s="277"/>
      <c r="OJF269" s="277"/>
      <c r="OJG269" s="277"/>
      <c r="OJH269" s="277"/>
      <c r="OJI269" s="277"/>
      <c r="OJJ269" s="277"/>
      <c r="OJK269" s="277"/>
      <c r="OJL269" s="402"/>
      <c r="OJM269" s="404"/>
      <c r="OJN269" s="49"/>
      <c r="OJO269" s="49"/>
      <c r="OJP269" s="49"/>
      <c r="OJQ269" s="99"/>
      <c r="OJR269" s="98"/>
      <c r="OJS269" s="49"/>
      <c r="OJT269" s="405"/>
      <c r="OJU269" s="405"/>
      <c r="OJV269" s="277"/>
      <c r="OJW269" s="277"/>
      <c r="OJX269" s="277"/>
      <c r="OJY269" s="277"/>
      <c r="OJZ269" s="277"/>
      <c r="OKA269" s="277"/>
      <c r="OKB269" s="277"/>
      <c r="OKC269" s="277"/>
      <c r="OKD269" s="402"/>
      <c r="OKE269" s="404"/>
      <c r="OKF269" s="49"/>
      <c r="OKG269" s="49"/>
      <c r="OKH269" s="49"/>
      <c r="OKI269" s="99"/>
      <c r="OKJ269" s="98"/>
      <c r="OKK269" s="49"/>
      <c r="OKL269" s="405"/>
      <c r="OKM269" s="405"/>
      <c r="OKN269" s="277"/>
      <c r="OKO269" s="277"/>
      <c r="OKP269" s="277"/>
      <c r="OKQ269" s="277"/>
      <c r="OKR269" s="277"/>
      <c r="OKS269" s="277"/>
      <c r="OKT269" s="277"/>
      <c r="OKU269" s="277"/>
      <c r="OKV269" s="402"/>
      <c r="OKW269" s="404"/>
      <c r="OKX269" s="49"/>
      <c r="OKY269" s="49"/>
      <c r="OKZ269" s="49"/>
      <c r="OLA269" s="99"/>
      <c r="OLB269" s="98"/>
      <c r="OLC269" s="49"/>
      <c r="OLD269" s="405"/>
      <c r="OLE269" s="405"/>
      <c r="OLF269" s="277"/>
      <c r="OLG269" s="277"/>
      <c r="OLH269" s="277"/>
      <c r="OLI269" s="277"/>
      <c r="OLJ269" s="277"/>
      <c r="OLK269" s="277"/>
      <c r="OLL269" s="277"/>
      <c r="OLM269" s="277"/>
      <c r="OLN269" s="402"/>
      <c r="OLO269" s="404"/>
      <c r="OLP269" s="49"/>
      <c r="OLQ269" s="49"/>
      <c r="OLR269" s="49"/>
      <c r="OLS269" s="99"/>
      <c r="OLT269" s="98"/>
      <c r="OLU269" s="49"/>
      <c r="OLV269" s="405"/>
      <c r="OLW269" s="405"/>
      <c r="OLX269" s="277"/>
      <c r="OLY269" s="277"/>
      <c r="OLZ269" s="277"/>
      <c r="OMA269" s="277"/>
      <c r="OMB269" s="277"/>
      <c r="OMC269" s="277"/>
      <c r="OMD269" s="277"/>
      <c r="OME269" s="277"/>
      <c r="OMF269" s="402"/>
      <c r="OMG269" s="404"/>
      <c r="OMH269" s="49"/>
      <c r="OMI269" s="49"/>
      <c r="OMJ269" s="49"/>
      <c r="OMK269" s="99"/>
      <c r="OML269" s="98"/>
      <c r="OMM269" s="49"/>
      <c r="OMN269" s="405"/>
      <c r="OMO269" s="405"/>
      <c r="OMP269" s="277"/>
      <c r="OMQ269" s="277"/>
      <c r="OMR269" s="277"/>
      <c r="OMS269" s="277"/>
      <c r="OMT269" s="277"/>
      <c r="OMU269" s="277"/>
      <c r="OMV269" s="277"/>
      <c r="OMW269" s="277"/>
      <c r="OMX269" s="402"/>
      <c r="OMY269" s="404"/>
      <c r="OMZ269" s="49"/>
      <c r="ONA269" s="49"/>
      <c r="ONB269" s="49"/>
      <c r="ONC269" s="99"/>
      <c r="OND269" s="98"/>
      <c r="ONE269" s="49"/>
      <c r="ONF269" s="405"/>
      <c r="ONG269" s="405"/>
      <c r="ONH269" s="277"/>
      <c r="ONI269" s="277"/>
      <c r="ONJ269" s="277"/>
      <c r="ONK269" s="277"/>
      <c r="ONL269" s="277"/>
      <c r="ONM269" s="277"/>
      <c r="ONN269" s="277"/>
      <c r="ONO269" s="277"/>
      <c r="ONP269" s="402"/>
      <c r="ONQ269" s="404"/>
      <c r="ONR269" s="49"/>
      <c r="ONS269" s="49"/>
      <c r="ONT269" s="49"/>
      <c r="ONU269" s="99"/>
      <c r="ONV269" s="98"/>
      <c r="ONW269" s="49"/>
      <c r="ONX269" s="405"/>
      <c r="ONY269" s="405"/>
      <c r="ONZ269" s="277"/>
      <c r="OOA269" s="277"/>
      <c r="OOB269" s="277"/>
      <c r="OOC269" s="277"/>
      <c r="OOD269" s="277"/>
      <c r="OOE269" s="277"/>
      <c r="OOF269" s="277"/>
      <c r="OOG269" s="277"/>
      <c r="OOH269" s="402"/>
      <c r="OOI269" s="404"/>
      <c r="OOJ269" s="49"/>
      <c r="OOK269" s="49"/>
      <c r="OOL269" s="49"/>
      <c r="OOM269" s="99"/>
      <c r="OON269" s="98"/>
      <c r="OOO269" s="49"/>
      <c r="OOP269" s="405"/>
      <c r="OOQ269" s="405"/>
      <c r="OOR269" s="277"/>
      <c r="OOS269" s="277"/>
      <c r="OOT269" s="277"/>
      <c r="OOU269" s="277"/>
      <c r="OOV269" s="277"/>
      <c r="OOW269" s="277"/>
      <c r="OOX269" s="277"/>
      <c r="OOY269" s="277"/>
      <c r="OOZ269" s="402"/>
      <c r="OPA269" s="404"/>
      <c r="OPB269" s="49"/>
      <c r="OPC269" s="49"/>
      <c r="OPD269" s="49"/>
      <c r="OPE269" s="99"/>
      <c r="OPF269" s="98"/>
      <c r="OPG269" s="49"/>
      <c r="OPH269" s="405"/>
      <c r="OPI269" s="405"/>
      <c r="OPJ269" s="277"/>
      <c r="OPK269" s="277"/>
      <c r="OPL269" s="277"/>
      <c r="OPM269" s="277"/>
      <c r="OPN269" s="277"/>
      <c r="OPO269" s="277"/>
      <c r="OPP269" s="277"/>
      <c r="OPQ269" s="277"/>
      <c r="OPR269" s="402"/>
      <c r="OPS269" s="404"/>
      <c r="OPT269" s="49"/>
      <c r="OPU269" s="49"/>
      <c r="OPV269" s="49"/>
      <c r="OPW269" s="99"/>
      <c r="OPX269" s="98"/>
      <c r="OPY269" s="49"/>
      <c r="OPZ269" s="405"/>
      <c r="OQA269" s="405"/>
      <c r="OQB269" s="277"/>
      <c r="OQC269" s="277"/>
      <c r="OQD269" s="277"/>
      <c r="OQE269" s="277"/>
      <c r="OQF269" s="277"/>
      <c r="OQG269" s="277"/>
      <c r="OQH269" s="277"/>
      <c r="OQI269" s="277"/>
      <c r="OQJ269" s="402"/>
      <c r="OQK269" s="404"/>
      <c r="OQL269" s="49"/>
      <c r="OQM269" s="49"/>
      <c r="OQN269" s="49"/>
      <c r="OQO269" s="99"/>
      <c r="OQP269" s="98"/>
      <c r="OQQ269" s="49"/>
      <c r="OQR269" s="405"/>
      <c r="OQS269" s="405"/>
      <c r="OQT269" s="277"/>
      <c r="OQU269" s="277"/>
      <c r="OQV269" s="277"/>
      <c r="OQW269" s="277"/>
      <c r="OQX269" s="277"/>
      <c r="OQY269" s="277"/>
      <c r="OQZ269" s="277"/>
      <c r="ORA269" s="277"/>
      <c r="ORB269" s="402"/>
      <c r="ORC269" s="404"/>
      <c r="ORD269" s="49"/>
      <c r="ORE269" s="49"/>
      <c r="ORF269" s="49"/>
      <c r="ORG269" s="99"/>
      <c r="ORH269" s="98"/>
      <c r="ORI269" s="49"/>
      <c r="ORJ269" s="405"/>
      <c r="ORK269" s="405"/>
      <c r="ORL269" s="277"/>
      <c r="ORM269" s="277"/>
      <c r="ORN269" s="277"/>
      <c r="ORO269" s="277"/>
      <c r="ORP269" s="277"/>
      <c r="ORQ269" s="277"/>
      <c r="ORR269" s="277"/>
      <c r="ORS269" s="277"/>
      <c r="ORT269" s="402"/>
      <c r="ORU269" s="404"/>
      <c r="ORV269" s="49"/>
      <c r="ORW269" s="49"/>
      <c r="ORX269" s="49"/>
      <c r="ORY269" s="99"/>
      <c r="ORZ269" s="98"/>
      <c r="OSA269" s="49"/>
      <c r="OSB269" s="405"/>
      <c r="OSC269" s="405"/>
      <c r="OSD269" s="277"/>
      <c r="OSE269" s="277"/>
      <c r="OSF269" s="277"/>
      <c r="OSG269" s="277"/>
      <c r="OSH269" s="277"/>
      <c r="OSI269" s="277"/>
      <c r="OSJ269" s="277"/>
      <c r="OSK269" s="277"/>
      <c r="OSL269" s="402"/>
      <c r="OSM269" s="404"/>
      <c r="OSN269" s="49"/>
      <c r="OSO269" s="49"/>
      <c r="OSP269" s="49"/>
      <c r="OSQ269" s="99"/>
      <c r="OSR269" s="98"/>
      <c r="OSS269" s="49"/>
      <c r="OST269" s="405"/>
      <c r="OSU269" s="405"/>
      <c r="OSV269" s="277"/>
      <c r="OSW269" s="277"/>
      <c r="OSX269" s="277"/>
      <c r="OSY269" s="277"/>
      <c r="OSZ269" s="277"/>
      <c r="OTA269" s="277"/>
      <c r="OTB269" s="277"/>
      <c r="OTC269" s="277"/>
      <c r="OTD269" s="402"/>
      <c r="OTE269" s="404"/>
      <c r="OTF269" s="49"/>
      <c r="OTG269" s="49"/>
      <c r="OTH269" s="49"/>
      <c r="OTI269" s="99"/>
      <c r="OTJ269" s="98"/>
      <c r="OTK269" s="49"/>
      <c r="OTL269" s="405"/>
      <c r="OTM269" s="405"/>
      <c r="OTN269" s="277"/>
      <c r="OTO269" s="277"/>
      <c r="OTP269" s="277"/>
      <c r="OTQ269" s="277"/>
      <c r="OTR269" s="277"/>
      <c r="OTS269" s="277"/>
      <c r="OTT269" s="277"/>
      <c r="OTU269" s="277"/>
      <c r="OTV269" s="402"/>
      <c r="OTW269" s="404"/>
      <c r="OTX269" s="49"/>
      <c r="OTY269" s="49"/>
      <c r="OTZ269" s="49"/>
      <c r="OUA269" s="99"/>
      <c r="OUB269" s="98"/>
      <c r="OUC269" s="49"/>
      <c r="OUD269" s="405"/>
      <c r="OUE269" s="405"/>
      <c r="OUF269" s="277"/>
      <c r="OUG269" s="277"/>
      <c r="OUH269" s="277"/>
      <c r="OUI269" s="277"/>
      <c r="OUJ269" s="277"/>
      <c r="OUK269" s="277"/>
      <c r="OUL269" s="277"/>
      <c r="OUM269" s="277"/>
      <c r="OUN269" s="402"/>
      <c r="OUO269" s="404"/>
      <c r="OUP269" s="49"/>
      <c r="OUQ269" s="49"/>
      <c r="OUR269" s="49"/>
      <c r="OUS269" s="99"/>
      <c r="OUT269" s="98"/>
      <c r="OUU269" s="49"/>
      <c r="OUV269" s="405"/>
      <c r="OUW269" s="405"/>
      <c r="OUX269" s="277"/>
      <c r="OUY269" s="277"/>
      <c r="OUZ269" s="277"/>
      <c r="OVA269" s="277"/>
      <c r="OVB269" s="277"/>
      <c r="OVC269" s="277"/>
      <c r="OVD269" s="277"/>
      <c r="OVE269" s="277"/>
      <c r="OVF269" s="402"/>
      <c r="OVG269" s="404"/>
      <c r="OVH269" s="49"/>
      <c r="OVI269" s="49"/>
      <c r="OVJ269" s="49"/>
      <c r="OVK269" s="99"/>
      <c r="OVL269" s="98"/>
      <c r="OVM269" s="49"/>
      <c r="OVN269" s="405"/>
      <c r="OVO269" s="405"/>
      <c r="OVP269" s="277"/>
      <c r="OVQ269" s="277"/>
      <c r="OVR269" s="277"/>
      <c r="OVS269" s="277"/>
      <c r="OVT269" s="277"/>
      <c r="OVU269" s="277"/>
      <c r="OVV269" s="277"/>
      <c r="OVW269" s="277"/>
      <c r="OVX269" s="402"/>
      <c r="OVY269" s="404"/>
      <c r="OVZ269" s="49"/>
      <c r="OWA269" s="49"/>
      <c r="OWB269" s="49"/>
      <c r="OWC269" s="99"/>
      <c r="OWD269" s="98"/>
      <c r="OWE269" s="49"/>
      <c r="OWF269" s="405"/>
      <c r="OWG269" s="405"/>
      <c r="OWH269" s="277"/>
      <c r="OWI269" s="277"/>
      <c r="OWJ269" s="277"/>
      <c r="OWK269" s="277"/>
      <c r="OWL269" s="277"/>
      <c r="OWM269" s="277"/>
      <c r="OWN269" s="277"/>
      <c r="OWO269" s="277"/>
      <c r="OWP269" s="402"/>
      <c r="OWQ269" s="404"/>
      <c r="OWR269" s="49"/>
      <c r="OWS269" s="49"/>
      <c r="OWT269" s="49"/>
      <c r="OWU269" s="99"/>
      <c r="OWV269" s="98"/>
      <c r="OWW269" s="49"/>
      <c r="OWX269" s="405"/>
      <c r="OWY269" s="405"/>
      <c r="OWZ269" s="277"/>
      <c r="OXA269" s="277"/>
      <c r="OXB269" s="277"/>
      <c r="OXC269" s="277"/>
      <c r="OXD269" s="277"/>
      <c r="OXE269" s="277"/>
      <c r="OXF269" s="277"/>
      <c r="OXG269" s="277"/>
      <c r="OXH269" s="402"/>
      <c r="OXI269" s="404"/>
      <c r="OXJ269" s="49"/>
      <c r="OXK269" s="49"/>
      <c r="OXL269" s="49"/>
      <c r="OXM269" s="99"/>
      <c r="OXN269" s="98"/>
      <c r="OXO269" s="49"/>
      <c r="OXP269" s="405"/>
      <c r="OXQ269" s="405"/>
      <c r="OXR269" s="277"/>
      <c r="OXS269" s="277"/>
      <c r="OXT269" s="277"/>
      <c r="OXU269" s="277"/>
      <c r="OXV269" s="277"/>
      <c r="OXW269" s="277"/>
      <c r="OXX269" s="277"/>
      <c r="OXY269" s="277"/>
      <c r="OXZ269" s="402"/>
      <c r="OYA269" s="404"/>
      <c r="OYB269" s="49"/>
      <c r="OYC269" s="49"/>
      <c r="OYD269" s="49"/>
      <c r="OYE269" s="99"/>
      <c r="OYF269" s="98"/>
      <c r="OYG269" s="49"/>
      <c r="OYH269" s="405"/>
      <c r="OYI269" s="405"/>
      <c r="OYJ269" s="277"/>
      <c r="OYK269" s="277"/>
      <c r="OYL269" s="277"/>
      <c r="OYM269" s="277"/>
      <c r="OYN269" s="277"/>
      <c r="OYO269" s="277"/>
      <c r="OYP269" s="277"/>
      <c r="OYQ269" s="277"/>
      <c r="OYR269" s="402"/>
      <c r="OYS269" s="404"/>
      <c r="OYT269" s="49"/>
      <c r="OYU269" s="49"/>
      <c r="OYV269" s="49"/>
      <c r="OYW269" s="99"/>
      <c r="OYX269" s="98"/>
      <c r="OYY269" s="49"/>
      <c r="OYZ269" s="405"/>
      <c r="OZA269" s="405"/>
      <c r="OZB269" s="277"/>
      <c r="OZC269" s="277"/>
      <c r="OZD269" s="277"/>
      <c r="OZE269" s="277"/>
      <c r="OZF269" s="277"/>
      <c r="OZG269" s="277"/>
      <c r="OZH269" s="277"/>
      <c r="OZI269" s="277"/>
      <c r="OZJ269" s="402"/>
      <c r="OZK269" s="404"/>
      <c r="OZL269" s="49"/>
      <c r="OZM269" s="49"/>
      <c r="OZN269" s="49"/>
      <c r="OZO269" s="99"/>
      <c r="OZP269" s="98"/>
      <c r="OZQ269" s="49"/>
      <c r="OZR269" s="405"/>
      <c r="OZS269" s="405"/>
      <c r="OZT269" s="277"/>
      <c r="OZU269" s="277"/>
      <c r="OZV269" s="277"/>
      <c r="OZW269" s="277"/>
      <c r="OZX269" s="277"/>
      <c r="OZY269" s="277"/>
      <c r="OZZ269" s="277"/>
      <c r="PAA269" s="277"/>
      <c r="PAB269" s="402"/>
      <c r="PAC269" s="404"/>
      <c r="PAD269" s="49"/>
      <c r="PAE269" s="49"/>
      <c r="PAF269" s="49"/>
      <c r="PAG269" s="99"/>
      <c r="PAH269" s="98"/>
      <c r="PAI269" s="49"/>
      <c r="PAJ269" s="405"/>
      <c r="PAK269" s="405"/>
      <c r="PAL269" s="277"/>
      <c r="PAM269" s="277"/>
      <c r="PAN269" s="277"/>
      <c r="PAO269" s="277"/>
      <c r="PAP269" s="277"/>
      <c r="PAQ269" s="277"/>
      <c r="PAR269" s="277"/>
      <c r="PAS269" s="277"/>
      <c r="PAT269" s="402"/>
      <c r="PAU269" s="404"/>
      <c r="PAV269" s="49"/>
      <c r="PAW269" s="49"/>
      <c r="PAX269" s="49"/>
      <c r="PAY269" s="99"/>
      <c r="PAZ269" s="98"/>
      <c r="PBA269" s="49"/>
      <c r="PBB269" s="405"/>
      <c r="PBC269" s="405"/>
      <c r="PBD269" s="277"/>
      <c r="PBE269" s="277"/>
      <c r="PBF269" s="277"/>
      <c r="PBG269" s="277"/>
      <c r="PBH269" s="277"/>
      <c r="PBI269" s="277"/>
      <c r="PBJ269" s="277"/>
      <c r="PBK269" s="277"/>
      <c r="PBL269" s="402"/>
      <c r="PBM269" s="404"/>
      <c r="PBN269" s="49"/>
      <c r="PBO269" s="49"/>
      <c r="PBP269" s="49"/>
      <c r="PBQ269" s="99"/>
      <c r="PBR269" s="98"/>
      <c r="PBS269" s="49"/>
      <c r="PBT269" s="405"/>
      <c r="PBU269" s="405"/>
      <c r="PBV269" s="277"/>
      <c r="PBW269" s="277"/>
      <c r="PBX269" s="277"/>
      <c r="PBY269" s="277"/>
      <c r="PBZ269" s="277"/>
      <c r="PCA269" s="277"/>
      <c r="PCB269" s="277"/>
      <c r="PCC269" s="277"/>
      <c r="PCD269" s="402"/>
      <c r="PCE269" s="404"/>
      <c r="PCF269" s="49"/>
      <c r="PCG269" s="49"/>
      <c r="PCH269" s="49"/>
      <c r="PCI269" s="99"/>
      <c r="PCJ269" s="98"/>
      <c r="PCK269" s="49"/>
      <c r="PCL269" s="405"/>
      <c r="PCM269" s="405"/>
      <c r="PCN269" s="277"/>
      <c r="PCO269" s="277"/>
      <c r="PCP269" s="277"/>
      <c r="PCQ269" s="277"/>
      <c r="PCR269" s="277"/>
      <c r="PCS269" s="277"/>
      <c r="PCT269" s="277"/>
      <c r="PCU269" s="277"/>
      <c r="PCV269" s="402"/>
      <c r="PCW269" s="404"/>
      <c r="PCX269" s="49"/>
      <c r="PCY269" s="49"/>
      <c r="PCZ269" s="49"/>
      <c r="PDA269" s="99"/>
      <c r="PDB269" s="98"/>
      <c r="PDC269" s="49"/>
      <c r="PDD269" s="405"/>
      <c r="PDE269" s="405"/>
      <c r="PDF269" s="277"/>
      <c r="PDG269" s="277"/>
      <c r="PDH269" s="277"/>
      <c r="PDI269" s="277"/>
      <c r="PDJ269" s="277"/>
      <c r="PDK269" s="277"/>
      <c r="PDL269" s="277"/>
      <c r="PDM269" s="277"/>
      <c r="PDN269" s="402"/>
      <c r="PDO269" s="404"/>
      <c r="PDP269" s="49"/>
      <c r="PDQ269" s="49"/>
      <c r="PDR269" s="49"/>
      <c r="PDS269" s="99"/>
      <c r="PDT269" s="98"/>
      <c r="PDU269" s="49"/>
      <c r="PDV269" s="405"/>
      <c r="PDW269" s="405"/>
      <c r="PDX269" s="277"/>
      <c r="PDY269" s="277"/>
      <c r="PDZ269" s="277"/>
      <c r="PEA269" s="277"/>
      <c r="PEB269" s="277"/>
      <c r="PEC269" s="277"/>
      <c r="PED269" s="277"/>
      <c r="PEE269" s="277"/>
      <c r="PEF269" s="402"/>
      <c r="PEG269" s="404"/>
      <c r="PEH269" s="49"/>
      <c r="PEI269" s="49"/>
      <c r="PEJ269" s="49"/>
      <c r="PEK269" s="99"/>
      <c r="PEL269" s="98"/>
      <c r="PEM269" s="49"/>
      <c r="PEN269" s="405"/>
      <c r="PEO269" s="405"/>
      <c r="PEP269" s="277"/>
      <c r="PEQ269" s="277"/>
      <c r="PER269" s="277"/>
      <c r="PES269" s="277"/>
      <c r="PET269" s="277"/>
      <c r="PEU269" s="277"/>
      <c r="PEV269" s="277"/>
      <c r="PEW269" s="277"/>
      <c r="PEX269" s="402"/>
      <c r="PEY269" s="404"/>
      <c r="PEZ269" s="49"/>
      <c r="PFA269" s="49"/>
      <c r="PFB269" s="49"/>
      <c r="PFC269" s="99"/>
      <c r="PFD269" s="98"/>
      <c r="PFE269" s="49"/>
      <c r="PFF269" s="405"/>
      <c r="PFG269" s="405"/>
      <c r="PFH269" s="277"/>
      <c r="PFI269" s="277"/>
      <c r="PFJ269" s="277"/>
      <c r="PFK269" s="277"/>
      <c r="PFL269" s="277"/>
      <c r="PFM269" s="277"/>
      <c r="PFN269" s="277"/>
      <c r="PFO269" s="277"/>
      <c r="PFP269" s="402"/>
      <c r="PFQ269" s="404"/>
      <c r="PFR269" s="49"/>
      <c r="PFS269" s="49"/>
      <c r="PFT269" s="49"/>
      <c r="PFU269" s="99"/>
      <c r="PFV269" s="98"/>
      <c r="PFW269" s="49"/>
      <c r="PFX269" s="405"/>
      <c r="PFY269" s="405"/>
      <c r="PFZ269" s="277"/>
      <c r="PGA269" s="277"/>
      <c r="PGB269" s="277"/>
      <c r="PGC269" s="277"/>
      <c r="PGD269" s="277"/>
      <c r="PGE269" s="277"/>
      <c r="PGF269" s="277"/>
      <c r="PGG269" s="277"/>
      <c r="PGH269" s="402"/>
      <c r="PGI269" s="404"/>
      <c r="PGJ269" s="49"/>
      <c r="PGK269" s="49"/>
      <c r="PGL269" s="49"/>
      <c r="PGM269" s="99"/>
      <c r="PGN269" s="98"/>
      <c r="PGO269" s="49"/>
      <c r="PGP269" s="405"/>
      <c r="PGQ269" s="405"/>
      <c r="PGR269" s="277"/>
      <c r="PGS269" s="277"/>
      <c r="PGT269" s="277"/>
      <c r="PGU269" s="277"/>
      <c r="PGV269" s="277"/>
      <c r="PGW269" s="277"/>
      <c r="PGX269" s="277"/>
      <c r="PGY269" s="277"/>
      <c r="PGZ269" s="402"/>
      <c r="PHA269" s="404"/>
      <c r="PHB269" s="49"/>
      <c r="PHC269" s="49"/>
      <c r="PHD269" s="49"/>
      <c r="PHE269" s="99"/>
      <c r="PHF269" s="98"/>
      <c r="PHG269" s="49"/>
      <c r="PHH269" s="405"/>
      <c r="PHI269" s="405"/>
      <c r="PHJ269" s="277"/>
      <c r="PHK269" s="277"/>
      <c r="PHL269" s="277"/>
      <c r="PHM269" s="277"/>
      <c r="PHN269" s="277"/>
      <c r="PHO269" s="277"/>
      <c r="PHP269" s="277"/>
      <c r="PHQ269" s="277"/>
      <c r="PHR269" s="402"/>
      <c r="PHS269" s="404"/>
      <c r="PHT269" s="49"/>
      <c r="PHU269" s="49"/>
      <c r="PHV269" s="49"/>
      <c r="PHW269" s="99"/>
      <c r="PHX269" s="98"/>
      <c r="PHY269" s="49"/>
      <c r="PHZ269" s="405"/>
      <c r="PIA269" s="405"/>
      <c r="PIB269" s="277"/>
      <c r="PIC269" s="277"/>
      <c r="PID269" s="277"/>
      <c r="PIE269" s="277"/>
      <c r="PIF269" s="277"/>
      <c r="PIG269" s="277"/>
      <c r="PIH269" s="277"/>
      <c r="PII269" s="277"/>
      <c r="PIJ269" s="402"/>
      <c r="PIK269" s="404"/>
      <c r="PIL269" s="49"/>
      <c r="PIM269" s="49"/>
      <c r="PIN269" s="49"/>
      <c r="PIO269" s="99"/>
      <c r="PIP269" s="98"/>
      <c r="PIQ269" s="49"/>
      <c r="PIR269" s="405"/>
      <c r="PIS269" s="405"/>
      <c r="PIT269" s="277"/>
      <c r="PIU269" s="277"/>
      <c r="PIV269" s="277"/>
      <c r="PIW269" s="277"/>
      <c r="PIX269" s="277"/>
      <c r="PIY269" s="277"/>
      <c r="PIZ269" s="277"/>
      <c r="PJA269" s="277"/>
      <c r="PJB269" s="402"/>
      <c r="PJC269" s="404"/>
      <c r="PJD269" s="49"/>
      <c r="PJE269" s="49"/>
      <c r="PJF269" s="49"/>
      <c r="PJG269" s="99"/>
      <c r="PJH269" s="98"/>
      <c r="PJI269" s="49"/>
      <c r="PJJ269" s="405"/>
      <c r="PJK269" s="405"/>
      <c r="PJL269" s="277"/>
      <c r="PJM269" s="277"/>
      <c r="PJN269" s="277"/>
      <c r="PJO269" s="277"/>
      <c r="PJP269" s="277"/>
      <c r="PJQ269" s="277"/>
      <c r="PJR269" s="277"/>
      <c r="PJS269" s="277"/>
      <c r="PJT269" s="402"/>
      <c r="PJU269" s="404"/>
      <c r="PJV269" s="49"/>
      <c r="PJW269" s="49"/>
      <c r="PJX269" s="49"/>
      <c r="PJY269" s="99"/>
      <c r="PJZ269" s="98"/>
      <c r="PKA269" s="49"/>
      <c r="PKB269" s="405"/>
      <c r="PKC269" s="405"/>
      <c r="PKD269" s="277"/>
      <c r="PKE269" s="277"/>
      <c r="PKF269" s="277"/>
      <c r="PKG269" s="277"/>
      <c r="PKH269" s="277"/>
      <c r="PKI269" s="277"/>
      <c r="PKJ269" s="277"/>
      <c r="PKK269" s="277"/>
      <c r="PKL269" s="402"/>
      <c r="PKM269" s="404"/>
      <c r="PKN269" s="49"/>
      <c r="PKO269" s="49"/>
      <c r="PKP269" s="49"/>
      <c r="PKQ269" s="99"/>
      <c r="PKR269" s="98"/>
      <c r="PKS269" s="49"/>
      <c r="PKT269" s="405"/>
      <c r="PKU269" s="405"/>
      <c r="PKV269" s="277"/>
      <c r="PKW269" s="277"/>
      <c r="PKX269" s="277"/>
      <c r="PKY269" s="277"/>
      <c r="PKZ269" s="277"/>
      <c r="PLA269" s="277"/>
      <c r="PLB269" s="277"/>
      <c r="PLC269" s="277"/>
      <c r="PLD269" s="402"/>
      <c r="PLE269" s="404"/>
      <c r="PLF269" s="49"/>
      <c r="PLG269" s="49"/>
      <c r="PLH269" s="49"/>
      <c r="PLI269" s="99"/>
      <c r="PLJ269" s="98"/>
      <c r="PLK269" s="49"/>
      <c r="PLL269" s="405"/>
      <c r="PLM269" s="405"/>
      <c r="PLN269" s="277"/>
      <c r="PLO269" s="277"/>
      <c r="PLP269" s="277"/>
      <c r="PLQ269" s="277"/>
      <c r="PLR269" s="277"/>
      <c r="PLS269" s="277"/>
      <c r="PLT269" s="277"/>
      <c r="PLU269" s="277"/>
      <c r="PLV269" s="402"/>
      <c r="PLW269" s="404"/>
      <c r="PLX269" s="49"/>
      <c r="PLY269" s="49"/>
      <c r="PLZ269" s="49"/>
      <c r="PMA269" s="99"/>
      <c r="PMB269" s="98"/>
      <c r="PMC269" s="49"/>
      <c r="PMD269" s="405"/>
      <c r="PME269" s="405"/>
      <c r="PMF269" s="277"/>
      <c r="PMG269" s="277"/>
      <c r="PMH269" s="277"/>
      <c r="PMI269" s="277"/>
      <c r="PMJ269" s="277"/>
      <c r="PMK269" s="277"/>
      <c r="PML269" s="277"/>
      <c r="PMM269" s="277"/>
      <c r="PMN269" s="402"/>
      <c r="PMO269" s="404"/>
      <c r="PMP269" s="49"/>
      <c r="PMQ269" s="49"/>
      <c r="PMR269" s="49"/>
      <c r="PMS269" s="99"/>
      <c r="PMT269" s="98"/>
      <c r="PMU269" s="49"/>
      <c r="PMV269" s="405"/>
      <c r="PMW269" s="405"/>
      <c r="PMX269" s="277"/>
      <c r="PMY269" s="277"/>
      <c r="PMZ269" s="277"/>
      <c r="PNA269" s="277"/>
      <c r="PNB269" s="277"/>
      <c r="PNC269" s="277"/>
      <c r="PND269" s="277"/>
      <c r="PNE269" s="277"/>
      <c r="PNF269" s="402"/>
      <c r="PNG269" s="404"/>
      <c r="PNH269" s="49"/>
      <c r="PNI269" s="49"/>
      <c r="PNJ269" s="49"/>
      <c r="PNK269" s="99"/>
      <c r="PNL269" s="98"/>
      <c r="PNM269" s="49"/>
      <c r="PNN269" s="405"/>
      <c r="PNO269" s="405"/>
      <c r="PNP269" s="277"/>
      <c r="PNQ269" s="277"/>
      <c r="PNR269" s="277"/>
      <c r="PNS269" s="277"/>
      <c r="PNT269" s="277"/>
      <c r="PNU269" s="277"/>
      <c r="PNV269" s="277"/>
      <c r="PNW269" s="277"/>
      <c r="PNX269" s="402"/>
      <c r="PNY269" s="404"/>
      <c r="PNZ269" s="49"/>
      <c r="POA269" s="49"/>
      <c r="POB269" s="49"/>
      <c r="POC269" s="99"/>
      <c r="POD269" s="98"/>
      <c r="POE269" s="49"/>
      <c r="POF269" s="405"/>
      <c r="POG269" s="405"/>
      <c r="POH269" s="277"/>
      <c r="POI269" s="277"/>
      <c r="POJ269" s="277"/>
      <c r="POK269" s="277"/>
      <c r="POL269" s="277"/>
      <c r="POM269" s="277"/>
      <c r="PON269" s="277"/>
      <c r="POO269" s="277"/>
      <c r="POP269" s="402"/>
      <c r="POQ269" s="404"/>
      <c r="POR269" s="49"/>
      <c r="POS269" s="49"/>
      <c r="POT269" s="49"/>
      <c r="POU269" s="99"/>
      <c r="POV269" s="98"/>
      <c r="POW269" s="49"/>
      <c r="POX269" s="405"/>
      <c r="POY269" s="405"/>
      <c r="POZ269" s="277"/>
      <c r="PPA269" s="277"/>
      <c r="PPB269" s="277"/>
      <c r="PPC269" s="277"/>
      <c r="PPD269" s="277"/>
      <c r="PPE269" s="277"/>
      <c r="PPF269" s="277"/>
      <c r="PPG269" s="277"/>
      <c r="PPH269" s="402"/>
      <c r="PPI269" s="404"/>
      <c r="PPJ269" s="49"/>
      <c r="PPK269" s="49"/>
      <c r="PPL269" s="49"/>
      <c r="PPM269" s="99"/>
      <c r="PPN269" s="98"/>
      <c r="PPO269" s="49"/>
      <c r="PPP269" s="405"/>
      <c r="PPQ269" s="405"/>
      <c r="PPR269" s="277"/>
      <c r="PPS269" s="277"/>
      <c r="PPT269" s="277"/>
      <c r="PPU269" s="277"/>
      <c r="PPV269" s="277"/>
      <c r="PPW269" s="277"/>
      <c r="PPX269" s="277"/>
      <c r="PPY269" s="277"/>
      <c r="PPZ269" s="402"/>
      <c r="PQA269" s="404"/>
      <c r="PQB269" s="49"/>
      <c r="PQC269" s="49"/>
      <c r="PQD269" s="49"/>
      <c r="PQE269" s="99"/>
      <c r="PQF269" s="98"/>
      <c r="PQG269" s="49"/>
      <c r="PQH269" s="405"/>
      <c r="PQI269" s="405"/>
      <c r="PQJ269" s="277"/>
      <c r="PQK269" s="277"/>
      <c r="PQL269" s="277"/>
      <c r="PQM269" s="277"/>
      <c r="PQN269" s="277"/>
      <c r="PQO269" s="277"/>
      <c r="PQP269" s="277"/>
      <c r="PQQ269" s="277"/>
      <c r="PQR269" s="402"/>
      <c r="PQS269" s="404"/>
      <c r="PQT269" s="49"/>
      <c r="PQU269" s="49"/>
      <c r="PQV269" s="49"/>
      <c r="PQW269" s="99"/>
      <c r="PQX269" s="98"/>
      <c r="PQY269" s="49"/>
      <c r="PQZ269" s="405"/>
      <c r="PRA269" s="405"/>
      <c r="PRB269" s="277"/>
      <c r="PRC269" s="277"/>
      <c r="PRD269" s="277"/>
      <c r="PRE269" s="277"/>
      <c r="PRF269" s="277"/>
      <c r="PRG269" s="277"/>
      <c r="PRH269" s="277"/>
      <c r="PRI269" s="277"/>
      <c r="PRJ269" s="402"/>
      <c r="PRK269" s="404"/>
      <c r="PRL269" s="49"/>
      <c r="PRM269" s="49"/>
      <c r="PRN269" s="49"/>
      <c r="PRO269" s="99"/>
      <c r="PRP269" s="98"/>
      <c r="PRQ269" s="49"/>
      <c r="PRR269" s="405"/>
      <c r="PRS269" s="405"/>
      <c r="PRT269" s="277"/>
      <c r="PRU269" s="277"/>
      <c r="PRV269" s="277"/>
      <c r="PRW269" s="277"/>
      <c r="PRX269" s="277"/>
      <c r="PRY269" s="277"/>
      <c r="PRZ269" s="277"/>
      <c r="PSA269" s="277"/>
      <c r="PSB269" s="402"/>
      <c r="PSC269" s="404"/>
      <c r="PSD269" s="49"/>
      <c r="PSE269" s="49"/>
      <c r="PSF269" s="49"/>
      <c r="PSG269" s="99"/>
      <c r="PSH269" s="98"/>
      <c r="PSI269" s="49"/>
      <c r="PSJ269" s="405"/>
      <c r="PSK269" s="405"/>
      <c r="PSL269" s="277"/>
      <c r="PSM269" s="277"/>
      <c r="PSN269" s="277"/>
      <c r="PSO269" s="277"/>
      <c r="PSP269" s="277"/>
      <c r="PSQ269" s="277"/>
      <c r="PSR269" s="277"/>
      <c r="PSS269" s="277"/>
      <c r="PST269" s="402"/>
      <c r="PSU269" s="404"/>
      <c r="PSV269" s="49"/>
      <c r="PSW269" s="49"/>
      <c r="PSX269" s="49"/>
      <c r="PSY269" s="99"/>
      <c r="PSZ269" s="98"/>
      <c r="PTA269" s="49"/>
      <c r="PTB269" s="405"/>
      <c r="PTC269" s="405"/>
      <c r="PTD269" s="277"/>
      <c r="PTE269" s="277"/>
      <c r="PTF269" s="277"/>
      <c r="PTG269" s="277"/>
      <c r="PTH269" s="277"/>
      <c r="PTI269" s="277"/>
      <c r="PTJ269" s="277"/>
      <c r="PTK269" s="277"/>
      <c r="PTL269" s="402"/>
      <c r="PTM269" s="404"/>
      <c r="PTN269" s="49"/>
      <c r="PTO269" s="49"/>
      <c r="PTP269" s="49"/>
      <c r="PTQ269" s="99"/>
      <c r="PTR269" s="98"/>
      <c r="PTS269" s="49"/>
      <c r="PTT269" s="405"/>
      <c r="PTU269" s="405"/>
      <c r="PTV269" s="277"/>
      <c r="PTW269" s="277"/>
      <c r="PTX269" s="277"/>
      <c r="PTY269" s="277"/>
      <c r="PTZ269" s="277"/>
      <c r="PUA269" s="277"/>
      <c r="PUB269" s="277"/>
      <c r="PUC269" s="277"/>
      <c r="PUD269" s="402"/>
      <c r="PUE269" s="404"/>
      <c r="PUF269" s="49"/>
      <c r="PUG269" s="49"/>
      <c r="PUH269" s="49"/>
      <c r="PUI269" s="99"/>
      <c r="PUJ269" s="98"/>
      <c r="PUK269" s="49"/>
      <c r="PUL269" s="405"/>
      <c r="PUM269" s="405"/>
      <c r="PUN269" s="277"/>
      <c r="PUO269" s="277"/>
      <c r="PUP269" s="277"/>
      <c r="PUQ269" s="277"/>
      <c r="PUR269" s="277"/>
      <c r="PUS269" s="277"/>
      <c r="PUT269" s="277"/>
      <c r="PUU269" s="277"/>
      <c r="PUV269" s="402"/>
      <c r="PUW269" s="404"/>
      <c r="PUX269" s="49"/>
      <c r="PUY269" s="49"/>
      <c r="PUZ269" s="49"/>
      <c r="PVA269" s="99"/>
      <c r="PVB269" s="98"/>
      <c r="PVC269" s="49"/>
      <c r="PVD269" s="405"/>
      <c r="PVE269" s="405"/>
      <c r="PVF269" s="277"/>
      <c r="PVG269" s="277"/>
      <c r="PVH269" s="277"/>
      <c r="PVI269" s="277"/>
      <c r="PVJ269" s="277"/>
      <c r="PVK269" s="277"/>
      <c r="PVL269" s="277"/>
      <c r="PVM269" s="277"/>
      <c r="PVN269" s="402"/>
      <c r="PVO269" s="404"/>
      <c r="PVP269" s="49"/>
      <c r="PVQ269" s="49"/>
      <c r="PVR269" s="49"/>
      <c r="PVS269" s="99"/>
      <c r="PVT269" s="98"/>
      <c r="PVU269" s="49"/>
      <c r="PVV269" s="405"/>
      <c r="PVW269" s="405"/>
      <c r="PVX269" s="277"/>
      <c r="PVY269" s="277"/>
      <c r="PVZ269" s="277"/>
      <c r="PWA269" s="277"/>
      <c r="PWB269" s="277"/>
      <c r="PWC269" s="277"/>
      <c r="PWD269" s="277"/>
      <c r="PWE269" s="277"/>
      <c r="PWF269" s="402"/>
      <c r="PWG269" s="404"/>
      <c r="PWH269" s="49"/>
      <c r="PWI269" s="49"/>
      <c r="PWJ269" s="49"/>
      <c r="PWK269" s="99"/>
      <c r="PWL269" s="98"/>
      <c r="PWM269" s="49"/>
      <c r="PWN269" s="405"/>
      <c r="PWO269" s="405"/>
      <c r="PWP269" s="277"/>
      <c r="PWQ269" s="277"/>
      <c r="PWR269" s="277"/>
      <c r="PWS269" s="277"/>
      <c r="PWT269" s="277"/>
      <c r="PWU269" s="277"/>
      <c r="PWV269" s="277"/>
      <c r="PWW269" s="277"/>
      <c r="PWX269" s="402"/>
      <c r="PWY269" s="404"/>
      <c r="PWZ269" s="49"/>
      <c r="PXA269" s="49"/>
      <c r="PXB269" s="49"/>
      <c r="PXC269" s="99"/>
      <c r="PXD269" s="98"/>
      <c r="PXE269" s="49"/>
      <c r="PXF269" s="405"/>
      <c r="PXG269" s="405"/>
      <c r="PXH269" s="277"/>
      <c r="PXI269" s="277"/>
      <c r="PXJ269" s="277"/>
      <c r="PXK269" s="277"/>
      <c r="PXL269" s="277"/>
      <c r="PXM269" s="277"/>
      <c r="PXN269" s="277"/>
      <c r="PXO269" s="277"/>
      <c r="PXP269" s="402"/>
      <c r="PXQ269" s="404"/>
      <c r="PXR269" s="49"/>
      <c r="PXS269" s="49"/>
      <c r="PXT269" s="49"/>
      <c r="PXU269" s="99"/>
      <c r="PXV269" s="98"/>
      <c r="PXW269" s="49"/>
      <c r="PXX269" s="405"/>
      <c r="PXY269" s="405"/>
      <c r="PXZ269" s="277"/>
      <c r="PYA269" s="277"/>
      <c r="PYB269" s="277"/>
      <c r="PYC269" s="277"/>
      <c r="PYD269" s="277"/>
      <c r="PYE269" s="277"/>
      <c r="PYF269" s="277"/>
      <c r="PYG269" s="277"/>
      <c r="PYH269" s="402"/>
      <c r="PYI269" s="404"/>
      <c r="PYJ269" s="49"/>
      <c r="PYK269" s="49"/>
      <c r="PYL269" s="49"/>
      <c r="PYM269" s="99"/>
      <c r="PYN269" s="98"/>
      <c r="PYO269" s="49"/>
      <c r="PYP269" s="405"/>
      <c r="PYQ269" s="405"/>
      <c r="PYR269" s="277"/>
      <c r="PYS269" s="277"/>
      <c r="PYT269" s="277"/>
      <c r="PYU269" s="277"/>
      <c r="PYV269" s="277"/>
      <c r="PYW269" s="277"/>
      <c r="PYX269" s="277"/>
      <c r="PYY269" s="277"/>
      <c r="PYZ269" s="402"/>
      <c r="PZA269" s="404"/>
      <c r="PZB269" s="49"/>
      <c r="PZC269" s="49"/>
      <c r="PZD269" s="49"/>
      <c r="PZE269" s="99"/>
      <c r="PZF269" s="98"/>
      <c r="PZG269" s="49"/>
      <c r="PZH269" s="405"/>
      <c r="PZI269" s="405"/>
      <c r="PZJ269" s="277"/>
      <c r="PZK269" s="277"/>
      <c r="PZL269" s="277"/>
      <c r="PZM269" s="277"/>
      <c r="PZN269" s="277"/>
      <c r="PZO269" s="277"/>
      <c r="PZP269" s="277"/>
      <c r="PZQ269" s="277"/>
      <c r="PZR269" s="402"/>
      <c r="PZS269" s="404"/>
      <c r="PZT269" s="49"/>
      <c r="PZU269" s="49"/>
      <c r="PZV269" s="49"/>
      <c r="PZW269" s="99"/>
      <c r="PZX269" s="98"/>
      <c r="PZY269" s="49"/>
      <c r="PZZ269" s="405"/>
      <c r="QAA269" s="405"/>
      <c r="QAB269" s="277"/>
      <c r="QAC269" s="277"/>
      <c r="QAD269" s="277"/>
      <c r="QAE269" s="277"/>
      <c r="QAF269" s="277"/>
      <c r="QAG269" s="277"/>
      <c r="QAH269" s="277"/>
      <c r="QAI269" s="277"/>
      <c r="QAJ269" s="402"/>
      <c r="QAK269" s="404"/>
      <c r="QAL269" s="49"/>
      <c r="QAM269" s="49"/>
      <c r="QAN269" s="49"/>
      <c r="QAO269" s="99"/>
      <c r="QAP269" s="98"/>
      <c r="QAQ269" s="49"/>
      <c r="QAR269" s="405"/>
      <c r="QAS269" s="405"/>
      <c r="QAT269" s="277"/>
      <c r="QAU269" s="277"/>
      <c r="QAV269" s="277"/>
      <c r="QAW269" s="277"/>
      <c r="QAX269" s="277"/>
      <c r="QAY269" s="277"/>
      <c r="QAZ269" s="277"/>
      <c r="QBA269" s="277"/>
      <c r="QBB269" s="402"/>
      <c r="QBC269" s="404"/>
      <c r="QBD269" s="49"/>
      <c r="QBE269" s="49"/>
      <c r="QBF269" s="49"/>
      <c r="QBG269" s="99"/>
      <c r="QBH269" s="98"/>
      <c r="QBI269" s="49"/>
      <c r="QBJ269" s="405"/>
      <c r="QBK269" s="405"/>
      <c r="QBL269" s="277"/>
      <c r="QBM269" s="277"/>
      <c r="QBN269" s="277"/>
      <c r="QBO269" s="277"/>
      <c r="QBP269" s="277"/>
      <c r="QBQ269" s="277"/>
      <c r="QBR269" s="277"/>
      <c r="QBS269" s="277"/>
      <c r="QBT269" s="402"/>
      <c r="QBU269" s="404"/>
      <c r="QBV269" s="49"/>
      <c r="QBW269" s="49"/>
      <c r="QBX269" s="49"/>
      <c r="QBY269" s="99"/>
      <c r="QBZ269" s="98"/>
      <c r="QCA269" s="49"/>
      <c r="QCB269" s="405"/>
      <c r="QCC269" s="405"/>
      <c r="QCD269" s="277"/>
      <c r="QCE269" s="277"/>
      <c r="QCF269" s="277"/>
      <c r="QCG269" s="277"/>
      <c r="QCH269" s="277"/>
      <c r="QCI269" s="277"/>
      <c r="QCJ269" s="277"/>
      <c r="QCK269" s="277"/>
      <c r="QCL269" s="402"/>
      <c r="QCM269" s="404"/>
      <c r="QCN269" s="49"/>
      <c r="QCO269" s="49"/>
      <c r="QCP269" s="49"/>
      <c r="QCQ269" s="99"/>
      <c r="QCR269" s="98"/>
      <c r="QCS269" s="49"/>
      <c r="QCT269" s="405"/>
      <c r="QCU269" s="405"/>
      <c r="QCV269" s="277"/>
      <c r="QCW269" s="277"/>
      <c r="QCX269" s="277"/>
      <c r="QCY269" s="277"/>
      <c r="QCZ269" s="277"/>
      <c r="QDA269" s="277"/>
      <c r="QDB269" s="277"/>
      <c r="QDC269" s="277"/>
      <c r="QDD269" s="402"/>
      <c r="QDE269" s="404"/>
      <c r="QDF269" s="49"/>
      <c r="QDG269" s="49"/>
      <c r="QDH269" s="49"/>
      <c r="QDI269" s="99"/>
      <c r="QDJ269" s="98"/>
      <c r="QDK269" s="49"/>
      <c r="QDL269" s="405"/>
      <c r="QDM269" s="405"/>
      <c r="QDN269" s="277"/>
      <c r="QDO269" s="277"/>
      <c r="QDP269" s="277"/>
      <c r="QDQ269" s="277"/>
      <c r="QDR269" s="277"/>
      <c r="QDS269" s="277"/>
      <c r="QDT269" s="277"/>
      <c r="QDU269" s="277"/>
      <c r="QDV269" s="402"/>
      <c r="QDW269" s="404"/>
      <c r="QDX269" s="49"/>
      <c r="QDY269" s="49"/>
      <c r="QDZ269" s="49"/>
      <c r="QEA269" s="99"/>
      <c r="QEB269" s="98"/>
      <c r="QEC269" s="49"/>
      <c r="QED269" s="405"/>
      <c r="QEE269" s="405"/>
      <c r="QEF269" s="277"/>
      <c r="QEG269" s="277"/>
      <c r="QEH269" s="277"/>
      <c r="QEI269" s="277"/>
      <c r="QEJ269" s="277"/>
      <c r="QEK269" s="277"/>
      <c r="QEL269" s="277"/>
      <c r="QEM269" s="277"/>
      <c r="QEN269" s="402"/>
      <c r="QEO269" s="404"/>
      <c r="QEP269" s="49"/>
      <c r="QEQ269" s="49"/>
      <c r="QER269" s="49"/>
      <c r="QES269" s="99"/>
      <c r="QET269" s="98"/>
      <c r="QEU269" s="49"/>
      <c r="QEV269" s="405"/>
      <c r="QEW269" s="405"/>
      <c r="QEX269" s="277"/>
      <c r="QEY269" s="277"/>
      <c r="QEZ269" s="277"/>
      <c r="QFA269" s="277"/>
      <c r="QFB269" s="277"/>
      <c r="QFC269" s="277"/>
      <c r="QFD269" s="277"/>
      <c r="QFE269" s="277"/>
      <c r="QFF269" s="402"/>
      <c r="QFG269" s="404"/>
      <c r="QFH269" s="49"/>
      <c r="QFI269" s="49"/>
      <c r="QFJ269" s="49"/>
      <c r="QFK269" s="99"/>
      <c r="QFL269" s="98"/>
      <c r="QFM269" s="49"/>
      <c r="QFN269" s="405"/>
      <c r="QFO269" s="405"/>
      <c r="QFP269" s="277"/>
      <c r="QFQ269" s="277"/>
      <c r="QFR269" s="277"/>
      <c r="QFS269" s="277"/>
      <c r="QFT269" s="277"/>
      <c r="QFU269" s="277"/>
      <c r="QFV269" s="277"/>
      <c r="QFW269" s="277"/>
      <c r="QFX269" s="402"/>
      <c r="QFY269" s="404"/>
      <c r="QFZ269" s="49"/>
      <c r="QGA269" s="49"/>
      <c r="QGB269" s="49"/>
      <c r="QGC269" s="99"/>
      <c r="QGD269" s="98"/>
      <c r="QGE269" s="49"/>
      <c r="QGF269" s="405"/>
      <c r="QGG269" s="405"/>
      <c r="QGH269" s="277"/>
      <c r="QGI269" s="277"/>
      <c r="QGJ269" s="277"/>
      <c r="QGK269" s="277"/>
      <c r="QGL269" s="277"/>
      <c r="QGM269" s="277"/>
      <c r="QGN269" s="277"/>
      <c r="QGO269" s="277"/>
      <c r="QGP269" s="402"/>
      <c r="QGQ269" s="404"/>
      <c r="QGR269" s="49"/>
      <c r="QGS269" s="49"/>
      <c r="QGT269" s="49"/>
      <c r="QGU269" s="99"/>
      <c r="QGV269" s="98"/>
      <c r="QGW269" s="49"/>
      <c r="QGX269" s="405"/>
      <c r="QGY269" s="405"/>
      <c r="QGZ269" s="277"/>
      <c r="QHA269" s="277"/>
      <c r="QHB269" s="277"/>
      <c r="QHC269" s="277"/>
      <c r="QHD269" s="277"/>
      <c r="QHE269" s="277"/>
      <c r="QHF269" s="277"/>
      <c r="QHG269" s="277"/>
      <c r="QHH269" s="402"/>
      <c r="QHI269" s="404"/>
      <c r="QHJ269" s="49"/>
      <c r="QHK269" s="49"/>
      <c r="QHL269" s="49"/>
      <c r="QHM269" s="99"/>
      <c r="QHN269" s="98"/>
      <c r="QHO269" s="49"/>
      <c r="QHP269" s="405"/>
      <c r="QHQ269" s="405"/>
      <c r="QHR269" s="277"/>
      <c r="QHS269" s="277"/>
      <c r="QHT269" s="277"/>
      <c r="QHU269" s="277"/>
      <c r="QHV269" s="277"/>
      <c r="QHW269" s="277"/>
      <c r="QHX269" s="277"/>
      <c r="QHY269" s="277"/>
      <c r="QHZ269" s="402"/>
      <c r="QIA269" s="404"/>
      <c r="QIB269" s="49"/>
      <c r="QIC269" s="49"/>
      <c r="QID269" s="49"/>
      <c r="QIE269" s="99"/>
      <c r="QIF269" s="98"/>
      <c r="QIG269" s="49"/>
      <c r="QIH269" s="405"/>
      <c r="QII269" s="405"/>
      <c r="QIJ269" s="277"/>
      <c r="QIK269" s="277"/>
      <c r="QIL269" s="277"/>
      <c r="QIM269" s="277"/>
      <c r="QIN269" s="277"/>
      <c r="QIO269" s="277"/>
      <c r="QIP269" s="277"/>
      <c r="QIQ269" s="277"/>
      <c r="QIR269" s="402"/>
      <c r="QIS269" s="404"/>
      <c r="QIT269" s="49"/>
      <c r="QIU269" s="49"/>
      <c r="QIV269" s="49"/>
      <c r="QIW269" s="99"/>
      <c r="QIX269" s="98"/>
      <c r="QIY269" s="49"/>
      <c r="QIZ269" s="405"/>
      <c r="QJA269" s="405"/>
      <c r="QJB269" s="277"/>
      <c r="QJC269" s="277"/>
      <c r="QJD269" s="277"/>
      <c r="QJE269" s="277"/>
      <c r="QJF269" s="277"/>
      <c r="QJG269" s="277"/>
      <c r="QJH269" s="277"/>
      <c r="QJI269" s="277"/>
      <c r="QJJ269" s="402"/>
      <c r="QJK269" s="404"/>
      <c r="QJL269" s="49"/>
      <c r="QJM269" s="49"/>
      <c r="QJN269" s="49"/>
      <c r="QJO269" s="99"/>
      <c r="QJP269" s="98"/>
      <c r="QJQ269" s="49"/>
      <c r="QJR269" s="405"/>
      <c r="QJS269" s="405"/>
      <c r="QJT269" s="277"/>
      <c r="QJU269" s="277"/>
      <c r="QJV269" s="277"/>
      <c r="QJW269" s="277"/>
      <c r="QJX269" s="277"/>
      <c r="QJY269" s="277"/>
      <c r="QJZ269" s="277"/>
      <c r="QKA269" s="277"/>
      <c r="QKB269" s="402"/>
      <c r="QKC269" s="404"/>
      <c r="QKD269" s="49"/>
      <c r="QKE269" s="49"/>
      <c r="QKF269" s="49"/>
      <c r="QKG269" s="99"/>
      <c r="QKH269" s="98"/>
      <c r="QKI269" s="49"/>
      <c r="QKJ269" s="405"/>
      <c r="QKK269" s="405"/>
      <c r="QKL269" s="277"/>
      <c r="QKM269" s="277"/>
      <c r="QKN269" s="277"/>
      <c r="QKO269" s="277"/>
      <c r="QKP269" s="277"/>
      <c r="QKQ269" s="277"/>
      <c r="QKR269" s="277"/>
      <c r="QKS269" s="277"/>
      <c r="QKT269" s="402"/>
      <c r="QKU269" s="404"/>
      <c r="QKV269" s="49"/>
      <c r="QKW269" s="49"/>
      <c r="QKX269" s="49"/>
      <c r="QKY269" s="99"/>
      <c r="QKZ269" s="98"/>
      <c r="QLA269" s="49"/>
      <c r="QLB269" s="405"/>
      <c r="QLC269" s="405"/>
      <c r="QLD269" s="277"/>
      <c r="QLE269" s="277"/>
      <c r="QLF269" s="277"/>
      <c r="QLG269" s="277"/>
      <c r="QLH269" s="277"/>
      <c r="QLI269" s="277"/>
      <c r="QLJ269" s="277"/>
      <c r="QLK269" s="277"/>
      <c r="QLL269" s="402"/>
      <c r="QLM269" s="404"/>
      <c r="QLN269" s="49"/>
      <c r="QLO269" s="49"/>
      <c r="QLP269" s="49"/>
      <c r="QLQ269" s="99"/>
      <c r="QLR269" s="98"/>
      <c r="QLS269" s="49"/>
      <c r="QLT269" s="405"/>
      <c r="QLU269" s="405"/>
      <c r="QLV269" s="277"/>
      <c r="QLW269" s="277"/>
      <c r="QLX269" s="277"/>
      <c r="QLY269" s="277"/>
      <c r="QLZ269" s="277"/>
      <c r="QMA269" s="277"/>
      <c r="QMB269" s="277"/>
      <c r="QMC269" s="277"/>
      <c r="QMD269" s="402"/>
      <c r="QME269" s="404"/>
      <c r="QMF269" s="49"/>
      <c r="QMG269" s="49"/>
      <c r="QMH269" s="49"/>
      <c r="QMI269" s="99"/>
      <c r="QMJ269" s="98"/>
      <c r="QMK269" s="49"/>
      <c r="QML269" s="405"/>
      <c r="QMM269" s="405"/>
      <c r="QMN269" s="277"/>
      <c r="QMO269" s="277"/>
      <c r="QMP269" s="277"/>
      <c r="QMQ269" s="277"/>
      <c r="QMR269" s="277"/>
      <c r="QMS269" s="277"/>
      <c r="QMT269" s="277"/>
      <c r="QMU269" s="277"/>
      <c r="QMV269" s="402"/>
      <c r="QMW269" s="404"/>
      <c r="QMX269" s="49"/>
      <c r="QMY269" s="49"/>
      <c r="QMZ269" s="49"/>
      <c r="QNA269" s="99"/>
      <c r="QNB269" s="98"/>
      <c r="QNC269" s="49"/>
      <c r="QND269" s="405"/>
      <c r="QNE269" s="405"/>
      <c r="QNF269" s="277"/>
      <c r="QNG269" s="277"/>
      <c r="QNH269" s="277"/>
      <c r="QNI269" s="277"/>
      <c r="QNJ269" s="277"/>
      <c r="QNK269" s="277"/>
      <c r="QNL269" s="277"/>
      <c r="QNM269" s="277"/>
      <c r="QNN269" s="402"/>
      <c r="QNO269" s="404"/>
      <c r="QNP269" s="49"/>
      <c r="QNQ269" s="49"/>
      <c r="QNR269" s="49"/>
      <c r="QNS269" s="99"/>
      <c r="QNT269" s="98"/>
      <c r="QNU269" s="49"/>
      <c r="QNV269" s="405"/>
      <c r="QNW269" s="405"/>
      <c r="QNX269" s="277"/>
      <c r="QNY269" s="277"/>
      <c r="QNZ269" s="277"/>
      <c r="QOA269" s="277"/>
      <c r="QOB269" s="277"/>
      <c r="QOC269" s="277"/>
      <c r="QOD269" s="277"/>
      <c r="QOE269" s="277"/>
      <c r="QOF269" s="402"/>
      <c r="QOG269" s="404"/>
      <c r="QOH269" s="49"/>
      <c r="QOI269" s="49"/>
      <c r="QOJ269" s="49"/>
      <c r="QOK269" s="99"/>
      <c r="QOL269" s="98"/>
      <c r="QOM269" s="49"/>
      <c r="QON269" s="405"/>
      <c r="QOO269" s="405"/>
      <c r="QOP269" s="277"/>
      <c r="QOQ269" s="277"/>
      <c r="QOR269" s="277"/>
      <c r="QOS269" s="277"/>
      <c r="QOT269" s="277"/>
      <c r="QOU269" s="277"/>
      <c r="QOV269" s="277"/>
      <c r="QOW269" s="277"/>
      <c r="QOX269" s="402"/>
      <c r="QOY269" s="404"/>
      <c r="QOZ269" s="49"/>
      <c r="QPA269" s="49"/>
      <c r="QPB269" s="49"/>
      <c r="QPC269" s="99"/>
      <c r="QPD269" s="98"/>
      <c r="QPE269" s="49"/>
      <c r="QPF269" s="405"/>
      <c r="QPG269" s="405"/>
      <c r="QPH269" s="277"/>
      <c r="QPI269" s="277"/>
      <c r="QPJ269" s="277"/>
      <c r="QPK269" s="277"/>
      <c r="QPL269" s="277"/>
      <c r="QPM269" s="277"/>
      <c r="QPN269" s="277"/>
      <c r="QPO269" s="277"/>
      <c r="QPP269" s="402"/>
      <c r="QPQ269" s="404"/>
      <c r="QPR269" s="49"/>
      <c r="QPS269" s="49"/>
      <c r="QPT269" s="49"/>
      <c r="QPU269" s="99"/>
      <c r="QPV269" s="98"/>
      <c r="QPW269" s="49"/>
      <c r="QPX269" s="405"/>
      <c r="QPY269" s="405"/>
      <c r="QPZ269" s="277"/>
      <c r="QQA269" s="277"/>
      <c r="QQB269" s="277"/>
      <c r="QQC269" s="277"/>
      <c r="QQD269" s="277"/>
      <c r="QQE269" s="277"/>
      <c r="QQF269" s="277"/>
      <c r="QQG269" s="277"/>
      <c r="QQH269" s="402"/>
      <c r="QQI269" s="404"/>
      <c r="QQJ269" s="49"/>
      <c r="QQK269" s="49"/>
      <c r="QQL269" s="49"/>
      <c r="QQM269" s="99"/>
      <c r="QQN269" s="98"/>
      <c r="QQO269" s="49"/>
      <c r="QQP269" s="405"/>
      <c r="QQQ269" s="405"/>
      <c r="QQR269" s="277"/>
      <c r="QQS269" s="277"/>
      <c r="QQT269" s="277"/>
      <c r="QQU269" s="277"/>
      <c r="QQV269" s="277"/>
      <c r="QQW269" s="277"/>
      <c r="QQX269" s="277"/>
      <c r="QQY269" s="277"/>
      <c r="QQZ269" s="402"/>
      <c r="QRA269" s="404"/>
      <c r="QRB269" s="49"/>
      <c r="QRC269" s="49"/>
      <c r="QRD269" s="49"/>
      <c r="QRE269" s="99"/>
      <c r="QRF269" s="98"/>
      <c r="QRG269" s="49"/>
      <c r="QRH269" s="405"/>
      <c r="QRI269" s="405"/>
      <c r="QRJ269" s="277"/>
      <c r="QRK269" s="277"/>
      <c r="QRL269" s="277"/>
      <c r="QRM269" s="277"/>
      <c r="QRN269" s="277"/>
      <c r="QRO269" s="277"/>
      <c r="QRP269" s="277"/>
      <c r="QRQ269" s="277"/>
      <c r="QRR269" s="402"/>
      <c r="QRS269" s="404"/>
      <c r="QRT269" s="49"/>
      <c r="QRU269" s="49"/>
      <c r="QRV269" s="49"/>
      <c r="QRW269" s="99"/>
      <c r="QRX269" s="98"/>
      <c r="QRY269" s="49"/>
      <c r="QRZ269" s="405"/>
      <c r="QSA269" s="405"/>
      <c r="QSB269" s="277"/>
      <c r="QSC269" s="277"/>
      <c r="QSD269" s="277"/>
      <c r="QSE269" s="277"/>
      <c r="QSF269" s="277"/>
      <c r="QSG269" s="277"/>
      <c r="QSH269" s="277"/>
      <c r="QSI269" s="277"/>
      <c r="QSJ269" s="402"/>
      <c r="QSK269" s="404"/>
      <c r="QSL269" s="49"/>
      <c r="QSM269" s="49"/>
      <c r="QSN269" s="49"/>
      <c r="QSO269" s="99"/>
      <c r="QSP269" s="98"/>
      <c r="QSQ269" s="49"/>
      <c r="QSR269" s="405"/>
      <c r="QSS269" s="405"/>
      <c r="QST269" s="277"/>
      <c r="QSU269" s="277"/>
      <c r="QSV269" s="277"/>
      <c r="QSW269" s="277"/>
      <c r="QSX269" s="277"/>
      <c r="QSY269" s="277"/>
      <c r="QSZ269" s="277"/>
      <c r="QTA269" s="277"/>
      <c r="QTB269" s="402"/>
      <c r="QTC269" s="404"/>
      <c r="QTD269" s="49"/>
      <c r="QTE269" s="49"/>
      <c r="QTF269" s="49"/>
      <c r="QTG269" s="99"/>
      <c r="QTH269" s="98"/>
      <c r="QTI269" s="49"/>
      <c r="QTJ269" s="405"/>
      <c r="QTK269" s="405"/>
      <c r="QTL269" s="277"/>
      <c r="QTM269" s="277"/>
      <c r="QTN269" s="277"/>
      <c r="QTO269" s="277"/>
      <c r="QTP269" s="277"/>
      <c r="QTQ269" s="277"/>
      <c r="QTR269" s="277"/>
      <c r="QTS269" s="277"/>
      <c r="QTT269" s="402"/>
      <c r="QTU269" s="404"/>
      <c r="QTV269" s="49"/>
      <c r="QTW269" s="49"/>
      <c r="QTX269" s="49"/>
      <c r="QTY269" s="99"/>
      <c r="QTZ269" s="98"/>
      <c r="QUA269" s="49"/>
      <c r="QUB269" s="405"/>
      <c r="QUC269" s="405"/>
      <c r="QUD269" s="277"/>
      <c r="QUE269" s="277"/>
      <c r="QUF269" s="277"/>
      <c r="QUG269" s="277"/>
      <c r="QUH269" s="277"/>
      <c r="QUI269" s="277"/>
      <c r="QUJ269" s="277"/>
      <c r="QUK269" s="277"/>
      <c r="QUL269" s="402"/>
      <c r="QUM269" s="404"/>
      <c r="QUN269" s="49"/>
      <c r="QUO269" s="49"/>
      <c r="QUP269" s="49"/>
      <c r="QUQ269" s="99"/>
      <c r="QUR269" s="98"/>
      <c r="QUS269" s="49"/>
      <c r="QUT269" s="405"/>
      <c r="QUU269" s="405"/>
      <c r="QUV269" s="277"/>
      <c r="QUW269" s="277"/>
      <c r="QUX269" s="277"/>
      <c r="QUY269" s="277"/>
      <c r="QUZ269" s="277"/>
      <c r="QVA269" s="277"/>
      <c r="QVB269" s="277"/>
      <c r="QVC269" s="277"/>
      <c r="QVD269" s="402"/>
      <c r="QVE269" s="404"/>
      <c r="QVF269" s="49"/>
      <c r="QVG269" s="49"/>
      <c r="QVH269" s="49"/>
      <c r="QVI269" s="99"/>
      <c r="QVJ269" s="98"/>
      <c r="QVK269" s="49"/>
      <c r="QVL269" s="405"/>
      <c r="QVM269" s="405"/>
      <c r="QVN269" s="277"/>
      <c r="QVO269" s="277"/>
      <c r="QVP269" s="277"/>
      <c r="QVQ269" s="277"/>
      <c r="QVR269" s="277"/>
      <c r="QVS269" s="277"/>
      <c r="QVT269" s="277"/>
      <c r="QVU269" s="277"/>
      <c r="QVV269" s="402"/>
      <c r="QVW269" s="404"/>
      <c r="QVX269" s="49"/>
      <c r="QVY269" s="49"/>
      <c r="QVZ269" s="49"/>
      <c r="QWA269" s="99"/>
      <c r="QWB269" s="98"/>
      <c r="QWC269" s="49"/>
      <c r="QWD269" s="405"/>
      <c r="QWE269" s="405"/>
      <c r="QWF269" s="277"/>
      <c r="QWG269" s="277"/>
      <c r="QWH269" s="277"/>
      <c r="QWI269" s="277"/>
      <c r="QWJ269" s="277"/>
      <c r="QWK269" s="277"/>
      <c r="QWL269" s="277"/>
      <c r="QWM269" s="277"/>
      <c r="QWN269" s="402"/>
      <c r="QWO269" s="404"/>
      <c r="QWP269" s="49"/>
      <c r="QWQ269" s="49"/>
      <c r="QWR269" s="49"/>
      <c r="QWS269" s="99"/>
      <c r="QWT269" s="98"/>
      <c r="QWU269" s="49"/>
      <c r="QWV269" s="405"/>
      <c r="QWW269" s="405"/>
      <c r="QWX269" s="277"/>
      <c r="QWY269" s="277"/>
      <c r="QWZ269" s="277"/>
      <c r="QXA269" s="277"/>
      <c r="QXB269" s="277"/>
      <c r="QXC269" s="277"/>
      <c r="QXD269" s="277"/>
      <c r="QXE269" s="277"/>
      <c r="QXF269" s="402"/>
      <c r="QXG269" s="404"/>
      <c r="QXH269" s="49"/>
      <c r="QXI269" s="49"/>
      <c r="QXJ269" s="49"/>
      <c r="QXK269" s="99"/>
      <c r="QXL269" s="98"/>
      <c r="QXM269" s="49"/>
      <c r="QXN269" s="405"/>
      <c r="QXO269" s="405"/>
      <c r="QXP269" s="277"/>
      <c r="QXQ269" s="277"/>
      <c r="QXR269" s="277"/>
      <c r="QXS269" s="277"/>
      <c r="QXT269" s="277"/>
      <c r="QXU269" s="277"/>
      <c r="QXV269" s="277"/>
      <c r="QXW269" s="277"/>
      <c r="QXX269" s="402"/>
      <c r="QXY269" s="404"/>
      <c r="QXZ269" s="49"/>
      <c r="QYA269" s="49"/>
      <c r="QYB269" s="49"/>
      <c r="QYC269" s="99"/>
      <c r="QYD269" s="98"/>
      <c r="QYE269" s="49"/>
      <c r="QYF269" s="405"/>
      <c r="QYG269" s="405"/>
      <c r="QYH269" s="277"/>
      <c r="QYI269" s="277"/>
      <c r="QYJ269" s="277"/>
      <c r="QYK269" s="277"/>
      <c r="QYL269" s="277"/>
      <c r="QYM269" s="277"/>
      <c r="QYN269" s="277"/>
      <c r="QYO269" s="277"/>
      <c r="QYP269" s="402"/>
      <c r="QYQ269" s="404"/>
      <c r="QYR269" s="49"/>
      <c r="QYS269" s="49"/>
      <c r="QYT269" s="49"/>
      <c r="QYU269" s="99"/>
      <c r="QYV269" s="98"/>
      <c r="QYW269" s="49"/>
      <c r="QYX269" s="405"/>
      <c r="QYY269" s="405"/>
      <c r="QYZ269" s="277"/>
      <c r="QZA269" s="277"/>
      <c r="QZB269" s="277"/>
      <c r="QZC269" s="277"/>
      <c r="QZD269" s="277"/>
      <c r="QZE269" s="277"/>
      <c r="QZF269" s="277"/>
      <c r="QZG269" s="277"/>
      <c r="QZH269" s="402"/>
      <c r="QZI269" s="404"/>
      <c r="QZJ269" s="49"/>
      <c r="QZK269" s="49"/>
      <c r="QZL269" s="49"/>
      <c r="QZM269" s="99"/>
      <c r="QZN269" s="98"/>
      <c r="QZO269" s="49"/>
      <c r="QZP269" s="405"/>
      <c r="QZQ269" s="405"/>
      <c r="QZR269" s="277"/>
      <c r="QZS269" s="277"/>
      <c r="QZT269" s="277"/>
      <c r="QZU269" s="277"/>
      <c r="QZV269" s="277"/>
      <c r="QZW269" s="277"/>
      <c r="QZX269" s="277"/>
      <c r="QZY269" s="277"/>
      <c r="QZZ269" s="402"/>
      <c r="RAA269" s="404"/>
      <c r="RAB269" s="49"/>
      <c r="RAC269" s="49"/>
      <c r="RAD269" s="49"/>
      <c r="RAE269" s="99"/>
      <c r="RAF269" s="98"/>
      <c r="RAG269" s="49"/>
      <c r="RAH269" s="405"/>
      <c r="RAI269" s="405"/>
      <c r="RAJ269" s="277"/>
      <c r="RAK269" s="277"/>
      <c r="RAL269" s="277"/>
      <c r="RAM269" s="277"/>
      <c r="RAN269" s="277"/>
      <c r="RAO269" s="277"/>
      <c r="RAP269" s="277"/>
      <c r="RAQ269" s="277"/>
      <c r="RAR269" s="402"/>
      <c r="RAS269" s="404"/>
      <c r="RAT269" s="49"/>
      <c r="RAU269" s="49"/>
      <c r="RAV269" s="49"/>
      <c r="RAW269" s="99"/>
      <c r="RAX269" s="98"/>
      <c r="RAY269" s="49"/>
      <c r="RAZ269" s="405"/>
      <c r="RBA269" s="405"/>
      <c r="RBB269" s="277"/>
      <c r="RBC269" s="277"/>
      <c r="RBD269" s="277"/>
      <c r="RBE269" s="277"/>
      <c r="RBF269" s="277"/>
      <c r="RBG269" s="277"/>
      <c r="RBH269" s="277"/>
      <c r="RBI269" s="277"/>
      <c r="RBJ269" s="402"/>
      <c r="RBK269" s="404"/>
      <c r="RBL269" s="49"/>
      <c r="RBM269" s="49"/>
      <c r="RBN269" s="49"/>
      <c r="RBO269" s="99"/>
      <c r="RBP269" s="98"/>
      <c r="RBQ269" s="49"/>
      <c r="RBR269" s="405"/>
      <c r="RBS269" s="405"/>
      <c r="RBT269" s="277"/>
      <c r="RBU269" s="277"/>
      <c r="RBV269" s="277"/>
      <c r="RBW269" s="277"/>
      <c r="RBX269" s="277"/>
      <c r="RBY269" s="277"/>
      <c r="RBZ269" s="277"/>
      <c r="RCA269" s="277"/>
      <c r="RCB269" s="402"/>
      <c r="RCC269" s="404"/>
      <c r="RCD269" s="49"/>
      <c r="RCE269" s="49"/>
      <c r="RCF269" s="49"/>
      <c r="RCG269" s="99"/>
      <c r="RCH269" s="98"/>
      <c r="RCI269" s="49"/>
      <c r="RCJ269" s="405"/>
      <c r="RCK269" s="405"/>
      <c r="RCL269" s="277"/>
      <c r="RCM269" s="277"/>
      <c r="RCN269" s="277"/>
      <c r="RCO269" s="277"/>
      <c r="RCP269" s="277"/>
      <c r="RCQ269" s="277"/>
      <c r="RCR269" s="277"/>
      <c r="RCS269" s="277"/>
      <c r="RCT269" s="402"/>
      <c r="RCU269" s="404"/>
      <c r="RCV269" s="49"/>
      <c r="RCW269" s="49"/>
      <c r="RCX269" s="49"/>
      <c r="RCY269" s="99"/>
      <c r="RCZ269" s="98"/>
      <c r="RDA269" s="49"/>
      <c r="RDB269" s="405"/>
      <c r="RDC269" s="405"/>
      <c r="RDD269" s="277"/>
      <c r="RDE269" s="277"/>
      <c r="RDF269" s="277"/>
      <c r="RDG269" s="277"/>
      <c r="RDH269" s="277"/>
      <c r="RDI269" s="277"/>
      <c r="RDJ269" s="277"/>
      <c r="RDK269" s="277"/>
      <c r="RDL269" s="402"/>
      <c r="RDM269" s="404"/>
      <c r="RDN269" s="49"/>
      <c r="RDO269" s="49"/>
      <c r="RDP269" s="49"/>
      <c r="RDQ269" s="99"/>
      <c r="RDR269" s="98"/>
      <c r="RDS269" s="49"/>
      <c r="RDT269" s="405"/>
      <c r="RDU269" s="405"/>
      <c r="RDV269" s="277"/>
      <c r="RDW269" s="277"/>
      <c r="RDX269" s="277"/>
      <c r="RDY269" s="277"/>
      <c r="RDZ269" s="277"/>
      <c r="REA269" s="277"/>
      <c r="REB269" s="277"/>
      <c r="REC269" s="277"/>
      <c r="RED269" s="402"/>
      <c r="REE269" s="404"/>
      <c r="REF269" s="49"/>
      <c r="REG269" s="49"/>
      <c r="REH269" s="49"/>
      <c r="REI269" s="99"/>
      <c r="REJ269" s="98"/>
      <c r="REK269" s="49"/>
      <c r="REL269" s="405"/>
      <c r="REM269" s="405"/>
      <c r="REN269" s="277"/>
      <c r="REO269" s="277"/>
      <c r="REP269" s="277"/>
      <c r="REQ269" s="277"/>
      <c r="RER269" s="277"/>
      <c r="RES269" s="277"/>
      <c r="RET269" s="277"/>
      <c r="REU269" s="277"/>
      <c r="REV269" s="402"/>
      <c r="REW269" s="404"/>
      <c r="REX269" s="49"/>
      <c r="REY269" s="49"/>
      <c r="REZ269" s="49"/>
      <c r="RFA269" s="99"/>
      <c r="RFB269" s="98"/>
      <c r="RFC269" s="49"/>
      <c r="RFD269" s="405"/>
      <c r="RFE269" s="405"/>
      <c r="RFF269" s="277"/>
      <c r="RFG269" s="277"/>
      <c r="RFH269" s="277"/>
      <c r="RFI269" s="277"/>
      <c r="RFJ269" s="277"/>
      <c r="RFK269" s="277"/>
      <c r="RFL269" s="277"/>
      <c r="RFM269" s="277"/>
      <c r="RFN269" s="402"/>
      <c r="RFO269" s="404"/>
      <c r="RFP269" s="49"/>
      <c r="RFQ269" s="49"/>
      <c r="RFR269" s="49"/>
      <c r="RFS269" s="99"/>
      <c r="RFT269" s="98"/>
      <c r="RFU269" s="49"/>
      <c r="RFV269" s="405"/>
      <c r="RFW269" s="405"/>
      <c r="RFX269" s="277"/>
      <c r="RFY269" s="277"/>
      <c r="RFZ269" s="277"/>
      <c r="RGA269" s="277"/>
      <c r="RGB269" s="277"/>
      <c r="RGC269" s="277"/>
      <c r="RGD269" s="277"/>
      <c r="RGE269" s="277"/>
      <c r="RGF269" s="402"/>
      <c r="RGG269" s="404"/>
      <c r="RGH269" s="49"/>
      <c r="RGI269" s="49"/>
      <c r="RGJ269" s="49"/>
      <c r="RGK269" s="99"/>
      <c r="RGL269" s="98"/>
      <c r="RGM269" s="49"/>
      <c r="RGN269" s="405"/>
      <c r="RGO269" s="405"/>
      <c r="RGP269" s="277"/>
      <c r="RGQ269" s="277"/>
      <c r="RGR269" s="277"/>
      <c r="RGS269" s="277"/>
      <c r="RGT269" s="277"/>
      <c r="RGU269" s="277"/>
      <c r="RGV269" s="277"/>
      <c r="RGW269" s="277"/>
      <c r="RGX269" s="402"/>
      <c r="RGY269" s="404"/>
      <c r="RGZ269" s="49"/>
      <c r="RHA269" s="49"/>
      <c r="RHB269" s="49"/>
      <c r="RHC269" s="99"/>
      <c r="RHD269" s="98"/>
      <c r="RHE269" s="49"/>
      <c r="RHF269" s="405"/>
      <c r="RHG269" s="405"/>
      <c r="RHH269" s="277"/>
      <c r="RHI269" s="277"/>
      <c r="RHJ269" s="277"/>
      <c r="RHK269" s="277"/>
      <c r="RHL269" s="277"/>
      <c r="RHM269" s="277"/>
      <c r="RHN269" s="277"/>
      <c r="RHO269" s="277"/>
      <c r="RHP269" s="402"/>
      <c r="RHQ269" s="404"/>
      <c r="RHR269" s="49"/>
      <c r="RHS269" s="49"/>
      <c r="RHT269" s="49"/>
      <c r="RHU269" s="99"/>
      <c r="RHV269" s="98"/>
      <c r="RHW269" s="49"/>
      <c r="RHX269" s="405"/>
      <c r="RHY269" s="405"/>
      <c r="RHZ269" s="277"/>
      <c r="RIA269" s="277"/>
      <c r="RIB269" s="277"/>
      <c r="RIC269" s="277"/>
      <c r="RID269" s="277"/>
      <c r="RIE269" s="277"/>
      <c r="RIF269" s="277"/>
      <c r="RIG269" s="277"/>
      <c r="RIH269" s="402"/>
      <c r="RII269" s="404"/>
      <c r="RIJ269" s="49"/>
      <c r="RIK269" s="49"/>
      <c r="RIL269" s="49"/>
      <c r="RIM269" s="99"/>
      <c r="RIN269" s="98"/>
      <c r="RIO269" s="49"/>
      <c r="RIP269" s="405"/>
      <c r="RIQ269" s="405"/>
      <c r="RIR269" s="277"/>
      <c r="RIS269" s="277"/>
      <c r="RIT269" s="277"/>
      <c r="RIU269" s="277"/>
      <c r="RIV269" s="277"/>
      <c r="RIW269" s="277"/>
      <c r="RIX269" s="277"/>
      <c r="RIY269" s="277"/>
      <c r="RIZ269" s="402"/>
      <c r="RJA269" s="404"/>
      <c r="RJB269" s="49"/>
      <c r="RJC269" s="49"/>
      <c r="RJD269" s="49"/>
      <c r="RJE269" s="99"/>
      <c r="RJF269" s="98"/>
      <c r="RJG269" s="49"/>
      <c r="RJH269" s="405"/>
      <c r="RJI269" s="405"/>
      <c r="RJJ269" s="277"/>
      <c r="RJK269" s="277"/>
      <c r="RJL269" s="277"/>
      <c r="RJM269" s="277"/>
      <c r="RJN269" s="277"/>
      <c r="RJO269" s="277"/>
      <c r="RJP269" s="277"/>
      <c r="RJQ269" s="277"/>
      <c r="RJR269" s="402"/>
      <c r="RJS269" s="404"/>
      <c r="RJT269" s="49"/>
      <c r="RJU269" s="49"/>
      <c r="RJV269" s="49"/>
      <c r="RJW269" s="99"/>
      <c r="RJX269" s="98"/>
      <c r="RJY269" s="49"/>
      <c r="RJZ269" s="405"/>
      <c r="RKA269" s="405"/>
      <c r="RKB269" s="277"/>
      <c r="RKC269" s="277"/>
      <c r="RKD269" s="277"/>
      <c r="RKE269" s="277"/>
      <c r="RKF269" s="277"/>
      <c r="RKG269" s="277"/>
      <c r="RKH269" s="277"/>
      <c r="RKI269" s="277"/>
      <c r="RKJ269" s="402"/>
      <c r="RKK269" s="404"/>
      <c r="RKL269" s="49"/>
      <c r="RKM269" s="49"/>
      <c r="RKN269" s="49"/>
      <c r="RKO269" s="99"/>
      <c r="RKP269" s="98"/>
      <c r="RKQ269" s="49"/>
      <c r="RKR269" s="405"/>
      <c r="RKS269" s="405"/>
      <c r="RKT269" s="277"/>
      <c r="RKU269" s="277"/>
      <c r="RKV269" s="277"/>
      <c r="RKW269" s="277"/>
      <c r="RKX269" s="277"/>
      <c r="RKY269" s="277"/>
      <c r="RKZ269" s="277"/>
      <c r="RLA269" s="277"/>
      <c r="RLB269" s="402"/>
      <c r="RLC269" s="404"/>
      <c r="RLD269" s="49"/>
      <c r="RLE269" s="49"/>
      <c r="RLF269" s="49"/>
      <c r="RLG269" s="99"/>
      <c r="RLH269" s="98"/>
      <c r="RLI269" s="49"/>
      <c r="RLJ269" s="405"/>
      <c r="RLK269" s="405"/>
      <c r="RLL269" s="277"/>
      <c r="RLM269" s="277"/>
      <c r="RLN269" s="277"/>
      <c r="RLO269" s="277"/>
      <c r="RLP269" s="277"/>
      <c r="RLQ269" s="277"/>
      <c r="RLR269" s="277"/>
      <c r="RLS269" s="277"/>
      <c r="RLT269" s="402"/>
      <c r="RLU269" s="404"/>
      <c r="RLV269" s="49"/>
      <c r="RLW269" s="49"/>
      <c r="RLX269" s="49"/>
      <c r="RLY269" s="99"/>
      <c r="RLZ269" s="98"/>
      <c r="RMA269" s="49"/>
      <c r="RMB269" s="405"/>
      <c r="RMC269" s="405"/>
      <c r="RMD269" s="277"/>
      <c r="RME269" s="277"/>
      <c r="RMF269" s="277"/>
      <c r="RMG269" s="277"/>
      <c r="RMH269" s="277"/>
      <c r="RMI269" s="277"/>
      <c r="RMJ269" s="277"/>
      <c r="RMK269" s="277"/>
      <c r="RML269" s="402"/>
      <c r="RMM269" s="404"/>
      <c r="RMN269" s="49"/>
      <c r="RMO269" s="49"/>
      <c r="RMP269" s="49"/>
      <c r="RMQ269" s="99"/>
      <c r="RMR269" s="98"/>
      <c r="RMS269" s="49"/>
      <c r="RMT269" s="405"/>
      <c r="RMU269" s="405"/>
      <c r="RMV269" s="277"/>
      <c r="RMW269" s="277"/>
      <c r="RMX269" s="277"/>
      <c r="RMY269" s="277"/>
      <c r="RMZ269" s="277"/>
      <c r="RNA269" s="277"/>
      <c r="RNB269" s="277"/>
      <c r="RNC269" s="277"/>
      <c r="RND269" s="402"/>
      <c r="RNE269" s="404"/>
      <c r="RNF269" s="49"/>
      <c r="RNG269" s="49"/>
      <c r="RNH269" s="49"/>
      <c r="RNI269" s="99"/>
      <c r="RNJ269" s="98"/>
      <c r="RNK269" s="49"/>
      <c r="RNL269" s="405"/>
      <c r="RNM269" s="405"/>
      <c r="RNN269" s="277"/>
      <c r="RNO269" s="277"/>
      <c r="RNP269" s="277"/>
      <c r="RNQ269" s="277"/>
      <c r="RNR269" s="277"/>
      <c r="RNS269" s="277"/>
      <c r="RNT269" s="277"/>
      <c r="RNU269" s="277"/>
      <c r="RNV269" s="402"/>
      <c r="RNW269" s="404"/>
      <c r="RNX269" s="49"/>
      <c r="RNY269" s="49"/>
      <c r="RNZ269" s="49"/>
      <c r="ROA269" s="99"/>
      <c r="ROB269" s="98"/>
      <c r="ROC269" s="49"/>
      <c r="ROD269" s="405"/>
      <c r="ROE269" s="405"/>
      <c r="ROF269" s="277"/>
      <c r="ROG269" s="277"/>
      <c r="ROH269" s="277"/>
      <c r="ROI269" s="277"/>
      <c r="ROJ269" s="277"/>
      <c r="ROK269" s="277"/>
      <c r="ROL269" s="277"/>
      <c r="ROM269" s="277"/>
      <c r="RON269" s="402"/>
      <c r="ROO269" s="404"/>
      <c r="ROP269" s="49"/>
      <c r="ROQ269" s="49"/>
      <c r="ROR269" s="49"/>
      <c r="ROS269" s="99"/>
      <c r="ROT269" s="98"/>
      <c r="ROU269" s="49"/>
      <c r="ROV269" s="405"/>
      <c r="ROW269" s="405"/>
      <c r="ROX269" s="277"/>
      <c r="ROY269" s="277"/>
      <c r="ROZ269" s="277"/>
      <c r="RPA269" s="277"/>
      <c r="RPB269" s="277"/>
      <c r="RPC269" s="277"/>
      <c r="RPD269" s="277"/>
      <c r="RPE269" s="277"/>
      <c r="RPF269" s="402"/>
      <c r="RPG269" s="404"/>
      <c r="RPH269" s="49"/>
      <c r="RPI269" s="49"/>
      <c r="RPJ269" s="49"/>
      <c r="RPK269" s="99"/>
      <c r="RPL269" s="98"/>
      <c r="RPM269" s="49"/>
      <c r="RPN269" s="405"/>
      <c r="RPO269" s="405"/>
      <c r="RPP269" s="277"/>
      <c r="RPQ269" s="277"/>
      <c r="RPR269" s="277"/>
      <c r="RPS269" s="277"/>
      <c r="RPT269" s="277"/>
      <c r="RPU269" s="277"/>
      <c r="RPV269" s="277"/>
      <c r="RPW269" s="277"/>
      <c r="RPX269" s="402"/>
      <c r="RPY269" s="404"/>
      <c r="RPZ269" s="49"/>
      <c r="RQA269" s="49"/>
      <c r="RQB269" s="49"/>
      <c r="RQC269" s="99"/>
      <c r="RQD269" s="98"/>
      <c r="RQE269" s="49"/>
      <c r="RQF269" s="405"/>
      <c r="RQG269" s="405"/>
      <c r="RQH269" s="277"/>
      <c r="RQI269" s="277"/>
      <c r="RQJ269" s="277"/>
      <c r="RQK269" s="277"/>
      <c r="RQL269" s="277"/>
      <c r="RQM269" s="277"/>
      <c r="RQN269" s="277"/>
      <c r="RQO269" s="277"/>
      <c r="RQP269" s="402"/>
      <c r="RQQ269" s="404"/>
      <c r="RQR269" s="49"/>
      <c r="RQS269" s="49"/>
      <c r="RQT269" s="49"/>
      <c r="RQU269" s="99"/>
      <c r="RQV269" s="98"/>
      <c r="RQW269" s="49"/>
      <c r="RQX269" s="405"/>
      <c r="RQY269" s="405"/>
      <c r="RQZ269" s="277"/>
      <c r="RRA269" s="277"/>
      <c r="RRB269" s="277"/>
      <c r="RRC269" s="277"/>
      <c r="RRD269" s="277"/>
      <c r="RRE269" s="277"/>
      <c r="RRF269" s="277"/>
      <c r="RRG269" s="277"/>
      <c r="RRH269" s="402"/>
      <c r="RRI269" s="404"/>
      <c r="RRJ269" s="49"/>
      <c r="RRK269" s="49"/>
      <c r="RRL269" s="49"/>
      <c r="RRM269" s="99"/>
      <c r="RRN269" s="98"/>
      <c r="RRO269" s="49"/>
      <c r="RRP269" s="405"/>
      <c r="RRQ269" s="405"/>
      <c r="RRR269" s="277"/>
      <c r="RRS269" s="277"/>
      <c r="RRT269" s="277"/>
      <c r="RRU269" s="277"/>
      <c r="RRV269" s="277"/>
      <c r="RRW269" s="277"/>
      <c r="RRX269" s="277"/>
      <c r="RRY269" s="277"/>
      <c r="RRZ269" s="402"/>
      <c r="RSA269" s="404"/>
      <c r="RSB269" s="49"/>
      <c r="RSC269" s="49"/>
      <c r="RSD269" s="49"/>
      <c r="RSE269" s="99"/>
      <c r="RSF269" s="98"/>
      <c r="RSG269" s="49"/>
      <c r="RSH269" s="405"/>
      <c r="RSI269" s="405"/>
      <c r="RSJ269" s="277"/>
      <c r="RSK269" s="277"/>
      <c r="RSL269" s="277"/>
      <c r="RSM269" s="277"/>
      <c r="RSN269" s="277"/>
      <c r="RSO269" s="277"/>
      <c r="RSP269" s="277"/>
      <c r="RSQ269" s="277"/>
      <c r="RSR269" s="402"/>
      <c r="RSS269" s="404"/>
      <c r="RST269" s="49"/>
      <c r="RSU269" s="49"/>
      <c r="RSV269" s="49"/>
      <c r="RSW269" s="99"/>
      <c r="RSX269" s="98"/>
      <c r="RSY269" s="49"/>
      <c r="RSZ269" s="405"/>
      <c r="RTA269" s="405"/>
      <c r="RTB269" s="277"/>
      <c r="RTC269" s="277"/>
      <c r="RTD269" s="277"/>
      <c r="RTE269" s="277"/>
      <c r="RTF269" s="277"/>
      <c r="RTG269" s="277"/>
      <c r="RTH269" s="277"/>
      <c r="RTI269" s="277"/>
      <c r="RTJ269" s="402"/>
      <c r="RTK269" s="404"/>
      <c r="RTL269" s="49"/>
      <c r="RTM269" s="49"/>
      <c r="RTN269" s="49"/>
      <c r="RTO269" s="99"/>
      <c r="RTP269" s="98"/>
      <c r="RTQ269" s="49"/>
      <c r="RTR269" s="405"/>
      <c r="RTS269" s="405"/>
      <c r="RTT269" s="277"/>
      <c r="RTU269" s="277"/>
      <c r="RTV269" s="277"/>
      <c r="RTW269" s="277"/>
      <c r="RTX269" s="277"/>
      <c r="RTY269" s="277"/>
      <c r="RTZ269" s="277"/>
      <c r="RUA269" s="277"/>
      <c r="RUB269" s="402"/>
      <c r="RUC269" s="404"/>
      <c r="RUD269" s="49"/>
      <c r="RUE269" s="49"/>
      <c r="RUF269" s="49"/>
      <c r="RUG269" s="99"/>
      <c r="RUH269" s="98"/>
      <c r="RUI269" s="49"/>
      <c r="RUJ269" s="405"/>
      <c r="RUK269" s="405"/>
      <c r="RUL269" s="277"/>
      <c r="RUM269" s="277"/>
      <c r="RUN269" s="277"/>
      <c r="RUO269" s="277"/>
      <c r="RUP269" s="277"/>
      <c r="RUQ269" s="277"/>
      <c r="RUR269" s="277"/>
      <c r="RUS269" s="277"/>
      <c r="RUT269" s="402"/>
      <c r="RUU269" s="404"/>
      <c r="RUV269" s="49"/>
      <c r="RUW269" s="49"/>
      <c r="RUX269" s="49"/>
      <c r="RUY269" s="99"/>
      <c r="RUZ269" s="98"/>
      <c r="RVA269" s="49"/>
      <c r="RVB269" s="405"/>
      <c r="RVC269" s="405"/>
      <c r="RVD269" s="277"/>
      <c r="RVE269" s="277"/>
      <c r="RVF269" s="277"/>
      <c r="RVG269" s="277"/>
      <c r="RVH269" s="277"/>
      <c r="RVI269" s="277"/>
      <c r="RVJ269" s="277"/>
      <c r="RVK269" s="277"/>
      <c r="RVL269" s="402"/>
      <c r="RVM269" s="404"/>
      <c r="RVN269" s="49"/>
      <c r="RVO269" s="49"/>
      <c r="RVP269" s="49"/>
      <c r="RVQ269" s="99"/>
      <c r="RVR269" s="98"/>
      <c r="RVS269" s="49"/>
      <c r="RVT269" s="405"/>
      <c r="RVU269" s="405"/>
      <c r="RVV269" s="277"/>
      <c r="RVW269" s="277"/>
      <c r="RVX269" s="277"/>
      <c r="RVY269" s="277"/>
      <c r="RVZ269" s="277"/>
      <c r="RWA269" s="277"/>
      <c r="RWB269" s="277"/>
      <c r="RWC269" s="277"/>
      <c r="RWD269" s="402"/>
      <c r="RWE269" s="404"/>
      <c r="RWF269" s="49"/>
      <c r="RWG269" s="49"/>
      <c r="RWH269" s="49"/>
      <c r="RWI269" s="99"/>
      <c r="RWJ269" s="98"/>
      <c r="RWK269" s="49"/>
      <c r="RWL269" s="405"/>
      <c r="RWM269" s="405"/>
      <c r="RWN269" s="277"/>
      <c r="RWO269" s="277"/>
      <c r="RWP269" s="277"/>
      <c r="RWQ269" s="277"/>
      <c r="RWR269" s="277"/>
      <c r="RWS269" s="277"/>
      <c r="RWT269" s="277"/>
      <c r="RWU269" s="277"/>
      <c r="RWV269" s="402"/>
      <c r="RWW269" s="404"/>
      <c r="RWX269" s="49"/>
      <c r="RWY269" s="49"/>
      <c r="RWZ269" s="49"/>
      <c r="RXA269" s="99"/>
      <c r="RXB269" s="98"/>
      <c r="RXC269" s="49"/>
      <c r="RXD269" s="405"/>
      <c r="RXE269" s="405"/>
      <c r="RXF269" s="277"/>
      <c r="RXG269" s="277"/>
      <c r="RXH269" s="277"/>
      <c r="RXI269" s="277"/>
      <c r="RXJ269" s="277"/>
      <c r="RXK269" s="277"/>
      <c r="RXL269" s="277"/>
      <c r="RXM269" s="277"/>
      <c r="RXN269" s="402"/>
      <c r="RXO269" s="404"/>
      <c r="RXP269" s="49"/>
      <c r="RXQ269" s="49"/>
      <c r="RXR269" s="49"/>
      <c r="RXS269" s="99"/>
      <c r="RXT269" s="98"/>
      <c r="RXU269" s="49"/>
      <c r="RXV269" s="405"/>
      <c r="RXW269" s="405"/>
      <c r="RXX269" s="277"/>
      <c r="RXY269" s="277"/>
      <c r="RXZ269" s="277"/>
      <c r="RYA269" s="277"/>
      <c r="RYB269" s="277"/>
      <c r="RYC269" s="277"/>
      <c r="RYD269" s="277"/>
      <c r="RYE269" s="277"/>
      <c r="RYF269" s="402"/>
      <c r="RYG269" s="404"/>
      <c r="RYH269" s="49"/>
      <c r="RYI269" s="49"/>
      <c r="RYJ269" s="49"/>
      <c r="RYK269" s="99"/>
      <c r="RYL269" s="98"/>
      <c r="RYM269" s="49"/>
      <c r="RYN269" s="405"/>
      <c r="RYO269" s="405"/>
      <c r="RYP269" s="277"/>
      <c r="RYQ269" s="277"/>
      <c r="RYR269" s="277"/>
      <c r="RYS269" s="277"/>
      <c r="RYT269" s="277"/>
      <c r="RYU269" s="277"/>
      <c r="RYV269" s="277"/>
      <c r="RYW269" s="277"/>
      <c r="RYX269" s="402"/>
      <c r="RYY269" s="404"/>
      <c r="RYZ269" s="49"/>
      <c r="RZA269" s="49"/>
      <c r="RZB269" s="49"/>
      <c r="RZC269" s="99"/>
      <c r="RZD269" s="98"/>
      <c r="RZE269" s="49"/>
      <c r="RZF269" s="405"/>
      <c r="RZG269" s="405"/>
      <c r="RZH269" s="277"/>
      <c r="RZI269" s="277"/>
      <c r="RZJ269" s="277"/>
      <c r="RZK269" s="277"/>
      <c r="RZL269" s="277"/>
      <c r="RZM269" s="277"/>
      <c r="RZN269" s="277"/>
      <c r="RZO269" s="277"/>
      <c r="RZP269" s="402"/>
      <c r="RZQ269" s="404"/>
      <c r="RZR269" s="49"/>
      <c r="RZS269" s="49"/>
      <c r="RZT269" s="49"/>
      <c r="RZU269" s="99"/>
      <c r="RZV269" s="98"/>
      <c r="RZW269" s="49"/>
      <c r="RZX269" s="405"/>
      <c r="RZY269" s="405"/>
      <c r="RZZ269" s="277"/>
      <c r="SAA269" s="277"/>
      <c r="SAB269" s="277"/>
      <c r="SAC269" s="277"/>
      <c r="SAD269" s="277"/>
      <c r="SAE269" s="277"/>
      <c r="SAF269" s="277"/>
      <c r="SAG269" s="277"/>
      <c r="SAH269" s="402"/>
      <c r="SAI269" s="404"/>
      <c r="SAJ269" s="49"/>
      <c r="SAK269" s="49"/>
      <c r="SAL269" s="49"/>
      <c r="SAM269" s="99"/>
      <c r="SAN269" s="98"/>
      <c r="SAO269" s="49"/>
      <c r="SAP269" s="405"/>
      <c r="SAQ269" s="405"/>
      <c r="SAR269" s="277"/>
      <c r="SAS269" s="277"/>
      <c r="SAT269" s="277"/>
      <c r="SAU269" s="277"/>
      <c r="SAV269" s="277"/>
      <c r="SAW269" s="277"/>
      <c r="SAX269" s="277"/>
      <c r="SAY269" s="277"/>
      <c r="SAZ269" s="402"/>
      <c r="SBA269" s="404"/>
      <c r="SBB269" s="49"/>
      <c r="SBC269" s="49"/>
      <c r="SBD269" s="49"/>
      <c r="SBE269" s="99"/>
      <c r="SBF269" s="98"/>
      <c r="SBG269" s="49"/>
      <c r="SBH269" s="405"/>
      <c r="SBI269" s="405"/>
      <c r="SBJ269" s="277"/>
      <c r="SBK269" s="277"/>
      <c r="SBL269" s="277"/>
      <c r="SBM269" s="277"/>
      <c r="SBN269" s="277"/>
      <c r="SBO269" s="277"/>
      <c r="SBP269" s="277"/>
      <c r="SBQ269" s="277"/>
      <c r="SBR269" s="402"/>
      <c r="SBS269" s="404"/>
      <c r="SBT269" s="49"/>
      <c r="SBU269" s="49"/>
      <c r="SBV269" s="49"/>
      <c r="SBW269" s="99"/>
      <c r="SBX269" s="98"/>
      <c r="SBY269" s="49"/>
      <c r="SBZ269" s="405"/>
      <c r="SCA269" s="405"/>
      <c r="SCB269" s="277"/>
      <c r="SCC269" s="277"/>
      <c r="SCD269" s="277"/>
      <c r="SCE269" s="277"/>
      <c r="SCF269" s="277"/>
      <c r="SCG269" s="277"/>
      <c r="SCH269" s="277"/>
      <c r="SCI269" s="277"/>
      <c r="SCJ269" s="402"/>
      <c r="SCK269" s="404"/>
      <c r="SCL269" s="49"/>
      <c r="SCM269" s="49"/>
      <c r="SCN269" s="49"/>
      <c r="SCO269" s="99"/>
      <c r="SCP269" s="98"/>
      <c r="SCQ269" s="49"/>
      <c r="SCR269" s="405"/>
      <c r="SCS269" s="405"/>
      <c r="SCT269" s="277"/>
      <c r="SCU269" s="277"/>
      <c r="SCV269" s="277"/>
      <c r="SCW269" s="277"/>
      <c r="SCX269" s="277"/>
      <c r="SCY269" s="277"/>
      <c r="SCZ269" s="277"/>
      <c r="SDA269" s="277"/>
      <c r="SDB269" s="402"/>
      <c r="SDC269" s="404"/>
      <c r="SDD269" s="49"/>
      <c r="SDE269" s="49"/>
      <c r="SDF269" s="49"/>
      <c r="SDG269" s="99"/>
      <c r="SDH269" s="98"/>
      <c r="SDI269" s="49"/>
      <c r="SDJ269" s="405"/>
      <c r="SDK269" s="405"/>
      <c r="SDL269" s="277"/>
      <c r="SDM269" s="277"/>
      <c r="SDN269" s="277"/>
      <c r="SDO269" s="277"/>
      <c r="SDP269" s="277"/>
      <c r="SDQ269" s="277"/>
      <c r="SDR269" s="277"/>
      <c r="SDS269" s="277"/>
      <c r="SDT269" s="402"/>
      <c r="SDU269" s="404"/>
      <c r="SDV269" s="49"/>
      <c r="SDW269" s="49"/>
      <c r="SDX269" s="49"/>
      <c r="SDY269" s="99"/>
      <c r="SDZ269" s="98"/>
      <c r="SEA269" s="49"/>
      <c r="SEB269" s="405"/>
      <c r="SEC269" s="405"/>
      <c r="SED269" s="277"/>
      <c r="SEE269" s="277"/>
      <c r="SEF269" s="277"/>
      <c r="SEG269" s="277"/>
      <c r="SEH269" s="277"/>
      <c r="SEI269" s="277"/>
      <c r="SEJ269" s="277"/>
      <c r="SEK269" s="277"/>
      <c r="SEL269" s="402"/>
      <c r="SEM269" s="404"/>
      <c r="SEN269" s="49"/>
      <c r="SEO269" s="49"/>
      <c r="SEP269" s="49"/>
      <c r="SEQ269" s="99"/>
      <c r="SER269" s="98"/>
      <c r="SES269" s="49"/>
      <c r="SET269" s="405"/>
      <c r="SEU269" s="405"/>
      <c r="SEV269" s="277"/>
      <c r="SEW269" s="277"/>
      <c r="SEX269" s="277"/>
      <c r="SEY269" s="277"/>
      <c r="SEZ269" s="277"/>
      <c r="SFA269" s="277"/>
      <c r="SFB269" s="277"/>
      <c r="SFC269" s="277"/>
      <c r="SFD269" s="402"/>
      <c r="SFE269" s="404"/>
      <c r="SFF269" s="49"/>
      <c r="SFG269" s="49"/>
      <c r="SFH269" s="49"/>
      <c r="SFI269" s="99"/>
      <c r="SFJ269" s="98"/>
      <c r="SFK269" s="49"/>
      <c r="SFL269" s="405"/>
      <c r="SFM269" s="405"/>
      <c r="SFN269" s="277"/>
      <c r="SFO269" s="277"/>
      <c r="SFP269" s="277"/>
      <c r="SFQ269" s="277"/>
      <c r="SFR269" s="277"/>
      <c r="SFS269" s="277"/>
      <c r="SFT269" s="277"/>
      <c r="SFU269" s="277"/>
      <c r="SFV269" s="402"/>
      <c r="SFW269" s="404"/>
      <c r="SFX269" s="49"/>
      <c r="SFY269" s="49"/>
      <c r="SFZ269" s="49"/>
      <c r="SGA269" s="99"/>
      <c r="SGB269" s="98"/>
      <c r="SGC269" s="49"/>
      <c r="SGD269" s="405"/>
      <c r="SGE269" s="405"/>
      <c r="SGF269" s="277"/>
      <c r="SGG269" s="277"/>
      <c r="SGH269" s="277"/>
      <c r="SGI269" s="277"/>
      <c r="SGJ269" s="277"/>
      <c r="SGK269" s="277"/>
      <c r="SGL269" s="277"/>
      <c r="SGM269" s="277"/>
      <c r="SGN269" s="402"/>
      <c r="SGO269" s="404"/>
      <c r="SGP269" s="49"/>
      <c r="SGQ269" s="49"/>
      <c r="SGR269" s="49"/>
      <c r="SGS269" s="99"/>
      <c r="SGT269" s="98"/>
      <c r="SGU269" s="49"/>
      <c r="SGV269" s="405"/>
      <c r="SGW269" s="405"/>
      <c r="SGX269" s="277"/>
      <c r="SGY269" s="277"/>
      <c r="SGZ269" s="277"/>
      <c r="SHA269" s="277"/>
      <c r="SHB269" s="277"/>
      <c r="SHC269" s="277"/>
      <c r="SHD269" s="277"/>
      <c r="SHE269" s="277"/>
      <c r="SHF269" s="402"/>
      <c r="SHG269" s="404"/>
      <c r="SHH269" s="49"/>
      <c r="SHI269" s="49"/>
      <c r="SHJ269" s="49"/>
      <c r="SHK269" s="99"/>
      <c r="SHL269" s="98"/>
      <c r="SHM269" s="49"/>
      <c r="SHN269" s="405"/>
      <c r="SHO269" s="405"/>
      <c r="SHP269" s="277"/>
      <c r="SHQ269" s="277"/>
      <c r="SHR269" s="277"/>
      <c r="SHS269" s="277"/>
      <c r="SHT269" s="277"/>
      <c r="SHU269" s="277"/>
      <c r="SHV269" s="277"/>
      <c r="SHW269" s="277"/>
      <c r="SHX269" s="402"/>
      <c r="SHY269" s="404"/>
      <c r="SHZ269" s="49"/>
      <c r="SIA269" s="49"/>
      <c r="SIB269" s="49"/>
      <c r="SIC269" s="99"/>
      <c r="SID269" s="98"/>
      <c r="SIE269" s="49"/>
      <c r="SIF269" s="405"/>
      <c r="SIG269" s="405"/>
      <c r="SIH269" s="277"/>
      <c r="SII269" s="277"/>
      <c r="SIJ269" s="277"/>
      <c r="SIK269" s="277"/>
      <c r="SIL269" s="277"/>
      <c r="SIM269" s="277"/>
      <c r="SIN269" s="277"/>
      <c r="SIO269" s="277"/>
      <c r="SIP269" s="402"/>
      <c r="SIQ269" s="404"/>
      <c r="SIR269" s="49"/>
      <c r="SIS269" s="49"/>
      <c r="SIT269" s="49"/>
      <c r="SIU269" s="99"/>
      <c r="SIV269" s="98"/>
      <c r="SIW269" s="49"/>
      <c r="SIX269" s="405"/>
      <c r="SIY269" s="405"/>
      <c r="SIZ269" s="277"/>
      <c r="SJA269" s="277"/>
      <c r="SJB269" s="277"/>
      <c r="SJC269" s="277"/>
      <c r="SJD269" s="277"/>
      <c r="SJE269" s="277"/>
      <c r="SJF269" s="277"/>
      <c r="SJG269" s="277"/>
      <c r="SJH269" s="402"/>
      <c r="SJI269" s="404"/>
      <c r="SJJ269" s="49"/>
      <c r="SJK269" s="49"/>
      <c r="SJL269" s="49"/>
      <c r="SJM269" s="99"/>
      <c r="SJN269" s="98"/>
      <c r="SJO269" s="49"/>
      <c r="SJP269" s="405"/>
      <c r="SJQ269" s="405"/>
      <c r="SJR269" s="277"/>
      <c r="SJS269" s="277"/>
      <c r="SJT269" s="277"/>
      <c r="SJU269" s="277"/>
      <c r="SJV269" s="277"/>
      <c r="SJW269" s="277"/>
      <c r="SJX269" s="277"/>
      <c r="SJY269" s="277"/>
      <c r="SJZ269" s="402"/>
      <c r="SKA269" s="404"/>
      <c r="SKB269" s="49"/>
      <c r="SKC269" s="49"/>
      <c r="SKD269" s="49"/>
      <c r="SKE269" s="99"/>
      <c r="SKF269" s="98"/>
      <c r="SKG269" s="49"/>
      <c r="SKH269" s="405"/>
      <c r="SKI269" s="405"/>
      <c r="SKJ269" s="277"/>
      <c r="SKK269" s="277"/>
      <c r="SKL269" s="277"/>
      <c r="SKM269" s="277"/>
      <c r="SKN269" s="277"/>
      <c r="SKO269" s="277"/>
      <c r="SKP269" s="277"/>
      <c r="SKQ269" s="277"/>
      <c r="SKR269" s="402"/>
      <c r="SKS269" s="404"/>
      <c r="SKT269" s="49"/>
      <c r="SKU269" s="49"/>
      <c r="SKV269" s="49"/>
      <c r="SKW269" s="99"/>
      <c r="SKX269" s="98"/>
      <c r="SKY269" s="49"/>
      <c r="SKZ269" s="405"/>
      <c r="SLA269" s="405"/>
      <c r="SLB269" s="277"/>
      <c r="SLC269" s="277"/>
      <c r="SLD269" s="277"/>
      <c r="SLE269" s="277"/>
      <c r="SLF269" s="277"/>
      <c r="SLG269" s="277"/>
      <c r="SLH269" s="277"/>
      <c r="SLI269" s="277"/>
      <c r="SLJ269" s="402"/>
      <c r="SLK269" s="404"/>
      <c r="SLL269" s="49"/>
      <c r="SLM269" s="49"/>
      <c r="SLN269" s="49"/>
      <c r="SLO269" s="99"/>
      <c r="SLP269" s="98"/>
      <c r="SLQ269" s="49"/>
      <c r="SLR269" s="405"/>
      <c r="SLS269" s="405"/>
      <c r="SLT269" s="277"/>
      <c r="SLU269" s="277"/>
      <c r="SLV269" s="277"/>
      <c r="SLW269" s="277"/>
      <c r="SLX269" s="277"/>
      <c r="SLY269" s="277"/>
      <c r="SLZ269" s="277"/>
      <c r="SMA269" s="277"/>
      <c r="SMB269" s="402"/>
      <c r="SMC269" s="404"/>
      <c r="SMD269" s="49"/>
      <c r="SME269" s="49"/>
      <c r="SMF269" s="49"/>
      <c r="SMG269" s="99"/>
      <c r="SMH269" s="98"/>
      <c r="SMI269" s="49"/>
      <c r="SMJ269" s="405"/>
      <c r="SMK269" s="405"/>
      <c r="SML269" s="277"/>
      <c r="SMM269" s="277"/>
      <c r="SMN269" s="277"/>
      <c r="SMO269" s="277"/>
      <c r="SMP269" s="277"/>
      <c r="SMQ269" s="277"/>
      <c r="SMR269" s="277"/>
      <c r="SMS269" s="277"/>
      <c r="SMT269" s="402"/>
      <c r="SMU269" s="404"/>
      <c r="SMV269" s="49"/>
      <c r="SMW269" s="49"/>
      <c r="SMX269" s="49"/>
      <c r="SMY269" s="99"/>
      <c r="SMZ269" s="98"/>
      <c r="SNA269" s="49"/>
      <c r="SNB269" s="405"/>
      <c r="SNC269" s="405"/>
      <c r="SND269" s="277"/>
      <c r="SNE269" s="277"/>
      <c r="SNF269" s="277"/>
      <c r="SNG269" s="277"/>
      <c r="SNH269" s="277"/>
      <c r="SNI269" s="277"/>
      <c r="SNJ269" s="277"/>
      <c r="SNK269" s="277"/>
      <c r="SNL269" s="402"/>
      <c r="SNM269" s="404"/>
      <c r="SNN269" s="49"/>
      <c r="SNO269" s="49"/>
      <c r="SNP269" s="49"/>
      <c r="SNQ269" s="99"/>
      <c r="SNR269" s="98"/>
      <c r="SNS269" s="49"/>
      <c r="SNT269" s="405"/>
      <c r="SNU269" s="405"/>
      <c r="SNV269" s="277"/>
      <c r="SNW269" s="277"/>
      <c r="SNX269" s="277"/>
      <c r="SNY269" s="277"/>
      <c r="SNZ269" s="277"/>
      <c r="SOA269" s="277"/>
      <c r="SOB269" s="277"/>
      <c r="SOC269" s="277"/>
      <c r="SOD269" s="402"/>
      <c r="SOE269" s="404"/>
      <c r="SOF269" s="49"/>
      <c r="SOG269" s="49"/>
      <c r="SOH269" s="49"/>
      <c r="SOI269" s="99"/>
      <c r="SOJ269" s="98"/>
      <c r="SOK269" s="49"/>
      <c r="SOL269" s="405"/>
      <c r="SOM269" s="405"/>
      <c r="SON269" s="277"/>
      <c r="SOO269" s="277"/>
      <c r="SOP269" s="277"/>
      <c r="SOQ269" s="277"/>
      <c r="SOR269" s="277"/>
      <c r="SOS269" s="277"/>
      <c r="SOT269" s="277"/>
      <c r="SOU269" s="277"/>
      <c r="SOV269" s="402"/>
      <c r="SOW269" s="404"/>
      <c r="SOX269" s="49"/>
      <c r="SOY269" s="49"/>
      <c r="SOZ269" s="49"/>
      <c r="SPA269" s="99"/>
      <c r="SPB269" s="98"/>
      <c r="SPC269" s="49"/>
      <c r="SPD269" s="405"/>
      <c r="SPE269" s="405"/>
      <c r="SPF269" s="277"/>
      <c r="SPG269" s="277"/>
      <c r="SPH269" s="277"/>
      <c r="SPI269" s="277"/>
      <c r="SPJ269" s="277"/>
      <c r="SPK269" s="277"/>
      <c r="SPL269" s="277"/>
      <c r="SPM269" s="277"/>
      <c r="SPN269" s="402"/>
      <c r="SPO269" s="404"/>
      <c r="SPP269" s="49"/>
      <c r="SPQ269" s="49"/>
      <c r="SPR269" s="49"/>
      <c r="SPS269" s="99"/>
      <c r="SPT269" s="98"/>
      <c r="SPU269" s="49"/>
      <c r="SPV269" s="405"/>
      <c r="SPW269" s="405"/>
      <c r="SPX269" s="277"/>
      <c r="SPY269" s="277"/>
      <c r="SPZ269" s="277"/>
      <c r="SQA269" s="277"/>
      <c r="SQB269" s="277"/>
      <c r="SQC269" s="277"/>
      <c r="SQD269" s="277"/>
      <c r="SQE269" s="277"/>
      <c r="SQF269" s="402"/>
      <c r="SQG269" s="404"/>
      <c r="SQH269" s="49"/>
      <c r="SQI269" s="49"/>
      <c r="SQJ269" s="49"/>
      <c r="SQK269" s="99"/>
      <c r="SQL269" s="98"/>
      <c r="SQM269" s="49"/>
      <c r="SQN269" s="405"/>
      <c r="SQO269" s="405"/>
      <c r="SQP269" s="277"/>
      <c r="SQQ269" s="277"/>
      <c r="SQR269" s="277"/>
      <c r="SQS269" s="277"/>
      <c r="SQT269" s="277"/>
      <c r="SQU269" s="277"/>
      <c r="SQV269" s="277"/>
      <c r="SQW269" s="277"/>
      <c r="SQX269" s="402"/>
      <c r="SQY269" s="404"/>
      <c r="SQZ269" s="49"/>
      <c r="SRA269" s="49"/>
      <c r="SRB269" s="49"/>
      <c r="SRC269" s="99"/>
      <c r="SRD269" s="98"/>
      <c r="SRE269" s="49"/>
      <c r="SRF269" s="405"/>
      <c r="SRG269" s="405"/>
      <c r="SRH269" s="277"/>
      <c r="SRI269" s="277"/>
      <c r="SRJ269" s="277"/>
      <c r="SRK269" s="277"/>
      <c r="SRL269" s="277"/>
      <c r="SRM269" s="277"/>
      <c r="SRN269" s="277"/>
      <c r="SRO269" s="277"/>
      <c r="SRP269" s="402"/>
      <c r="SRQ269" s="404"/>
      <c r="SRR269" s="49"/>
      <c r="SRS269" s="49"/>
      <c r="SRT269" s="49"/>
      <c r="SRU269" s="99"/>
      <c r="SRV269" s="98"/>
      <c r="SRW269" s="49"/>
      <c r="SRX269" s="405"/>
      <c r="SRY269" s="405"/>
      <c r="SRZ269" s="277"/>
      <c r="SSA269" s="277"/>
      <c r="SSB269" s="277"/>
      <c r="SSC269" s="277"/>
      <c r="SSD269" s="277"/>
      <c r="SSE269" s="277"/>
      <c r="SSF269" s="277"/>
      <c r="SSG269" s="277"/>
      <c r="SSH269" s="402"/>
      <c r="SSI269" s="404"/>
      <c r="SSJ269" s="49"/>
      <c r="SSK269" s="49"/>
      <c r="SSL269" s="49"/>
      <c r="SSM269" s="99"/>
      <c r="SSN269" s="98"/>
      <c r="SSO269" s="49"/>
      <c r="SSP269" s="405"/>
      <c r="SSQ269" s="405"/>
      <c r="SSR269" s="277"/>
      <c r="SSS269" s="277"/>
      <c r="SST269" s="277"/>
      <c r="SSU269" s="277"/>
      <c r="SSV269" s="277"/>
      <c r="SSW269" s="277"/>
      <c r="SSX269" s="277"/>
      <c r="SSY269" s="277"/>
      <c r="SSZ269" s="402"/>
      <c r="STA269" s="404"/>
      <c r="STB269" s="49"/>
      <c r="STC269" s="49"/>
      <c r="STD269" s="49"/>
      <c r="STE269" s="99"/>
      <c r="STF269" s="98"/>
      <c r="STG269" s="49"/>
      <c r="STH269" s="405"/>
      <c r="STI269" s="405"/>
      <c r="STJ269" s="277"/>
      <c r="STK269" s="277"/>
      <c r="STL269" s="277"/>
      <c r="STM269" s="277"/>
      <c r="STN269" s="277"/>
      <c r="STO269" s="277"/>
      <c r="STP269" s="277"/>
      <c r="STQ269" s="277"/>
      <c r="STR269" s="402"/>
      <c r="STS269" s="404"/>
      <c r="STT269" s="49"/>
      <c r="STU269" s="49"/>
      <c r="STV269" s="49"/>
      <c r="STW269" s="99"/>
      <c r="STX269" s="98"/>
      <c r="STY269" s="49"/>
      <c r="STZ269" s="405"/>
      <c r="SUA269" s="405"/>
      <c r="SUB269" s="277"/>
      <c r="SUC269" s="277"/>
      <c r="SUD269" s="277"/>
      <c r="SUE269" s="277"/>
      <c r="SUF269" s="277"/>
      <c r="SUG269" s="277"/>
      <c r="SUH269" s="277"/>
      <c r="SUI269" s="277"/>
      <c r="SUJ269" s="402"/>
      <c r="SUK269" s="404"/>
      <c r="SUL269" s="49"/>
      <c r="SUM269" s="49"/>
      <c r="SUN269" s="49"/>
      <c r="SUO269" s="99"/>
      <c r="SUP269" s="98"/>
      <c r="SUQ269" s="49"/>
      <c r="SUR269" s="405"/>
      <c r="SUS269" s="405"/>
      <c r="SUT269" s="277"/>
      <c r="SUU269" s="277"/>
      <c r="SUV269" s="277"/>
      <c r="SUW269" s="277"/>
      <c r="SUX269" s="277"/>
      <c r="SUY269" s="277"/>
      <c r="SUZ269" s="277"/>
      <c r="SVA269" s="277"/>
      <c r="SVB269" s="402"/>
      <c r="SVC269" s="404"/>
      <c r="SVD269" s="49"/>
      <c r="SVE269" s="49"/>
      <c r="SVF269" s="49"/>
      <c r="SVG269" s="99"/>
      <c r="SVH269" s="98"/>
      <c r="SVI269" s="49"/>
      <c r="SVJ269" s="405"/>
      <c r="SVK269" s="405"/>
      <c r="SVL269" s="277"/>
      <c r="SVM269" s="277"/>
      <c r="SVN269" s="277"/>
      <c r="SVO269" s="277"/>
      <c r="SVP269" s="277"/>
      <c r="SVQ269" s="277"/>
      <c r="SVR269" s="277"/>
      <c r="SVS269" s="277"/>
      <c r="SVT269" s="402"/>
      <c r="SVU269" s="404"/>
      <c r="SVV269" s="49"/>
      <c r="SVW269" s="49"/>
      <c r="SVX269" s="49"/>
      <c r="SVY269" s="99"/>
      <c r="SVZ269" s="98"/>
      <c r="SWA269" s="49"/>
      <c r="SWB269" s="405"/>
      <c r="SWC269" s="405"/>
      <c r="SWD269" s="277"/>
      <c r="SWE269" s="277"/>
      <c r="SWF269" s="277"/>
      <c r="SWG269" s="277"/>
      <c r="SWH269" s="277"/>
      <c r="SWI269" s="277"/>
      <c r="SWJ269" s="277"/>
      <c r="SWK269" s="277"/>
      <c r="SWL269" s="402"/>
      <c r="SWM269" s="404"/>
      <c r="SWN269" s="49"/>
      <c r="SWO269" s="49"/>
      <c r="SWP269" s="49"/>
      <c r="SWQ269" s="99"/>
      <c r="SWR269" s="98"/>
      <c r="SWS269" s="49"/>
      <c r="SWT269" s="405"/>
      <c r="SWU269" s="405"/>
      <c r="SWV269" s="277"/>
      <c r="SWW269" s="277"/>
      <c r="SWX269" s="277"/>
      <c r="SWY269" s="277"/>
      <c r="SWZ269" s="277"/>
      <c r="SXA269" s="277"/>
      <c r="SXB269" s="277"/>
      <c r="SXC269" s="277"/>
      <c r="SXD269" s="402"/>
      <c r="SXE269" s="404"/>
      <c r="SXF269" s="49"/>
      <c r="SXG269" s="49"/>
      <c r="SXH269" s="49"/>
      <c r="SXI269" s="99"/>
      <c r="SXJ269" s="98"/>
      <c r="SXK269" s="49"/>
      <c r="SXL269" s="405"/>
      <c r="SXM269" s="405"/>
      <c r="SXN269" s="277"/>
      <c r="SXO269" s="277"/>
      <c r="SXP269" s="277"/>
      <c r="SXQ269" s="277"/>
      <c r="SXR269" s="277"/>
      <c r="SXS269" s="277"/>
      <c r="SXT269" s="277"/>
      <c r="SXU269" s="277"/>
      <c r="SXV269" s="402"/>
      <c r="SXW269" s="404"/>
      <c r="SXX269" s="49"/>
      <c r="SXY269" s="49"/>
      <c r="SXZ269" s="49"/>
      <c r="SYA269" s="99"/>
      <c r="SYB269" s="98"/>
      <c r="SYC269" s="49"/>
      <c r="SYD269" s="405"/>
      <c r="SYE269" s="405"/>
      <c r="SYF269" s="277"/>
      <c r="SYG269" s="277"/>
      <c r="SYH269" s="277"/>
      <c r="SYI269" s="277"/>
      <c r="SYJ269" s="277"/>
      <c r="SYK269" s="277"/>
      <c r="SYL269" s="277"/>
      <c r="SYM269" s="277"/>
      <c r="SYN269" s="402"/>
      <c r="SYO269" s="404"/>
      <c r="SYP269" s="49"/>
      <c r="SYQ269" s="49"/>
      <c r="SYR269" s="49"/>
      <c r="SYS269" s="99"/>
      <c r="SYT269" s="98"/>
      <c r="SYU269" s="49"/>
      <c r="SYV269" s="405"/>
      <c r="SYW269" s="405"/>
      <c r="SYX269" s="277"/>
      <c r="SYY269" s="277"/>
      <c r="SYZ269" s="277"/>
      <c r="SZA269" s="277"/>
      <c r="SZB269" s="277"/>
      <c r="SZC269" s="277"/>
      <c r="SZD269" s="277"/>
      <c r="SZE269" s="277"/>
      <c r="SZF269" s="402"/>
      <c r="SZG269" s="404"/>
      <c r="SZH269" s="49"/>
      <c r="SZI269" s="49"/>
      <c r="SZJ269" s="49"/>
      <c r="SZK269" s="99"/>
      <c r="SZL269" s="98"/>
      <c r="SZM269" s="49"/>
      <c r="SZN269" s="405"/>
      <c r="SZO269" s="405"/>
      <c r="SZP269" s="277"/>
      <c r="SZQ269" s="277"/>
      <c r="SZR269" s="277"/>
      <c r="SZS269" s="277"/>
      <c r="SZT269" s="277"/>
      <c r="SZU269" s="277"/>
      <c r="SZV269" s="277"/>
      <c r="SZW269" s="277"/>
      <c r="SZX269" s="402"/>
      <c r="SZY269" s="404"/>
      <c r="SZZ269" s="49"/>
      <c r="TAA269" s="49"/>
      <c r="TAB269" s="49"/>
      <c r="TAC269" s="99"/>
      <c r="TAD269" s="98"/>
      <c r="TAE269" s="49"/>
      <c r="TAF269" s="405"/>
      <c r="TAG269" s="405"/>
      <c r="TAH269" s="277"/>
      <c r="TAI269" s="277"/>
      <c r="TAJ269" s="277"/>
      <c r="TAK269" s="277"/>
      <c r="TAL269" s="277"/>
      <c r="TAM269" s="277"/>
      <c r="TAN269" s="277"/>
      <c r="TAO269" s="277"/>
      <c r="TAP269" s="402"/>
      <c r="TAQ269" s="404"/>
      <c r="TAR269" s="49"/>
      <c r="TAS269" s="49"/>
      <c r="TAT269" s="49"/>
      <c r="TAU269" s="99"/>
      <c r="TAV269" s="98"/>
      <c r="TAW269" s="49"/>
      <c r="TAX269" s="405"/>
      <c r="TAY269" s="405"/>
      <c r="TAZ269" s="277"/>
      <c r="TBA269" s="277"/>
      <c r="TBB269" s="277"/>
      <c r="TBC269" s="277"/>
      <c r="TBD269" s="277"/>
      <c r="TBE269" s="277"/>
      <c r="TBF269" s="277"/>
      <c r="TBG269" s="277"/>
      <c r="TBH269" s="402"/>
      <c r="TBI269" s="404"/>
      <c r="TBJ269" s="49"/>
      <c r="TBK269" s="49"/>
      <c r="TBL269" s="49"/>
      <c r="TBM269" s="99"/>
      <c r="TBN269" s="98"/>
      <c r="TBO269" s="49"/>
      <c r="TBP269" s="405"/>
      <c r="TBQ269" s="405"/>
      <c r="TBR269" s="277"/>
      <c r="TBS269" s="277"/>
      <c r="TBT269" s="277"/>
      <c r="TBU269" s="277"/>
      <c r="TBV269" s="277"/>
      <c r="TBW269" s="277"/>
      <c r="TBX269" s="277"/>
      <c r="TBY269" s="277"/>
      <c r="TBZ269" s="402"/>
      <c r="TCA269" s="404"/>
      <c r="TCB269" s="49"/>
      <c r="TCC269" s="49"/>
      <c r="TCD269" s="49"/>
      <c r="TCE269" s="99"/>
      <c r="TCF269" s="98"/>
      <c r="TCG269" s="49"/>
      <c r="TCH269" s="405"/>
      <c r="TCI269" s="405"/>
      <c r="TCJ269" s="277"/>
      <c r="TCK269" s="277"/>
      <c r="TCL269" s="277"/>
      <c r="TCM269" s="277"/>
      <c r="TCN269" s="277"/>
      <c r="TCO269" s="277"/>
      <c r="TCP269" s="277"/>
      <c r="TCQ269" s="277"/>
      <c r="TCR269" s="402"/>
      <c r="TCS269" s="404"/>
      <c r="TCT269" s="49"/>
      <c r="TCU269" s="49"/>
      <c r="TCV269" s="49"/>
      <c r="TCW269" s="99"/>
      <c r="TCX269" s="98"/>
      <c r="TCY269" s="49"/>
      <c r="TCZ269" s="405"/>
      <c r="TDA269" s="405"/>
      <c r="TDB269" s="277"/>
      <c r="TDC269" s="277"/>
      <c r="TDD269" s="277"/>
      <c r="TDE269" s="277"/>
      <c r="TDF269" s="277"/>
      <c r="TDG269" s="277"/>
      <c r="TDH269" s="277"/>
      <c r="TDI269" s="277"/>
      <c r="TDJ269" s="402"/>
      <c r="TDK269" s="404"/>
      <c r="TDL269" s="49"/>
      <c r="TDM269" s="49"/>
      <c r="TDN269" s="49"/>
      <c r="TDO269" s="99"/>
      <c r="TDP269" s="98"/>
      <c r="TDQ269" s="49"/>
      <c r="TDR269" s="405"/>
      <c r="TDS269" s="405"/>
      <c r="TDT269" s="277"/>
      <c r="TDU269" s="277"/>
      <c r="TDV269" s="277"/>
      <c r="TDW269" s="277"/>
      <c r="TDX269" s="277"/>
      <c r="TDY269" s="277"/>
      <c r="TDZ269" s="277"/>
      <c r="TEA269" s="277"/>
      <c r="TEB269" s="402"/>
      <c r="TEC269" s="404"/>
      <c r="TED269" s="49"/>
      <c r="TEE269" s="49"/>
      <c r="TEF269" s="49"/>
      <c r="TEG269" s="99"/>
      <c r="TEH269" s="98"/>
      <c r="TEI269" s="49"/>
      <c r="TEJ269" s="405"/>
      <c r="TEK269" s="405"/>
      <c r="TEL269" s="277"/>
      <c r="TEM269" s="277"/>
      <c r="TEN269" s="277"/>
      <c r="TEO269" s="277"/>
      <c r="TEP269" s="277"/>
      <c r="TEQ269" s="277"/>
      <c r="TER269" s="277"/>
      <c r="TES269" s="277"/>
      <c r="TET269" s="402"/>
      <c r="TEU269" s="404"/>
      <c r="TEV269" s="49"/>
      <c r="TEW269" s="49"/>
      <c r="TEX269" s="49"/>
      <c r="TEY269" s="99"/>
      <c r="TEZ269" s="98"/>
      <c r="TFA269" s="49"/>
      <c r="TFB269" s="405"/>
      <c r="TFC269" s="405"/>
      <c r="TFD269" s="277"/>
      <c r="TFE269" s="277"/>
      <c r="TFF269" s="277"/>
      <c r="TFG269" s="277"/>
      <c r="TFH269" s="277"/>
      <c r="TFI269" s="277"/>
      <c r="TFJ269" s="277"/>
      <c r="TFK269" s="277"/>
      <c r="TFL269" s="402"/>
      <c r="TFM269" s="404"/>
      <c r="TFN269" s="49"/>
      <c r="TFO269" s="49"/>
      <c r="TFP269" s="49"/>
      <c r="TFQ269" s="99"/>
      <c r="TFR269" s="98"/>
      <c r="TFS269" s="49"/>
      <c r="TFT269" s="405"/>
      <c r="TFU269" s="405"/>
      <c r="TFV269" s="277"/>
      <c r="TFW269" s="277"/>
      <c r="TFX269" s="277"/>
      <c r="TFY269" s="277"/>
      <c r="TFZ269" s="277"/>
      <c r="TGA269" s="277"/>
      <c r="TGB269" s="277"/>
      <c r="TGC269" s="277"/>
      <c r="TGD269" s="402"/>
      <c r="TGE269" s="404"/>
      <c r="TGF269" s="49"/>
      <c r="TGG269" s="49"/>
      <c r="TGH269" s="49"/>
      <c r="TGI269" s="99"/>
      <c r="TGJ269" s="98"/>
      <c r="TGK269" s="49"/>
      <c r="TGL269" s="405"/>
      <c r="TGM269" s="405"/>
      <c r="TGN269" s="277"/>
      <c r="TGO269" s="277"/>
      <c r="TGP269" s="277"/>
      <c r="TGQ269" s="277"/>
      <c r="TGR269" s="277"/>
      <c r="TGS269" s="277"/>
      <c r="TGT269" s="277"/>
      <c r="TGU269" s="277"/>
      <c r="TGV269" s="402"/>
      <c r="TGW269" s="404"/>
      <c r="TGX269" s="49"/>
      <c r="TGY269" s="49"/>
      <c r="TGZ269" s="49"/>
      <c r="THA269" s="99"/>
      <c r="THB269" s="98"/>
      <c r="THC269" s="49"/>
      <c r="THD269" s="405"/>
      <c r="THE269" s="405"/>
      <c r="THF269" s="277"/>
      <c r="THG269" s="277"/>
      <c r="THH269" s="277"/>
      <c r="THI269" s="277"/>
      <c r="THJ269" s="277"/>
      <c r="THK269" s="277"/>
      <c r="THL269" s="277"/>
      <c r="THM269" s="277"/>
      <c r="THN269" s="402"/>
      <c r="THO269" s="404"/>
      <c r="THP269" s="49"/>
      <c r="THQ269" s="49"/>
      <c r="THR269" s="49"/>
      <c r="THS269" s="99"/>
      <c r="THT269" s="98"/>
      <c r="THU269" s="49"/>
      <c r="THV269" s="405"/>
      <c r="THW269" s="405"/>
      <c r="THX269" s="277"/>
      <c r="THY269" s="277"/>
      <c r="THZ269" s="277"/>
      <c r="TIA269" s="277"/>
      <c r="TIB269" s="277"/>
      <c r="TIC269" s="277"/>
      <c r="TID269" s="277"/>
      <c r="TIE269" s="277"/>
      <c r="TIF269" s="402"/>
      <c r="TIG269" s="404"/>
      <c r="TIH269" s="49"/>
      <c r="TII269" s="49"/>
      <c r="TIJ269" s="49"/>
      <c r="TIK269" s="99"/>
      <c r="TIL269" s="98"/>
      <c r="TIM269" s="49"/>
      <c r="TIN269" s="405"/>
      <c r="TIO269" s="405"/>
      <c r="TIP269" s="277"/>
      <c r="TIQ269" s="277"/>
      <c r="TIR269" s="277"/>
      <c r="TIS269" s="277"/>
      <c r="TIT269" s="277"/>
      <c r="TIU269" s="277"/>
      <c r="TIV269" s="277"/>
      <c r="TIW269" s="277"/>
      <c r="TIX269" s="402"/>
      <c r="TIY269" s="404"/>
      <c r="TIZ269" s="49"/>
      <c r="TJA269" s="49"/>
      <c r="TJB269" s="49"/>
      <c r="TJC269" s="99"/>
      <c r="TJD269" s="98"/>
      <c r="TJE269" s="49"/>
      <c r="TJF269" s="405"/>
      <c r="TJG269" s="405"/>
      <c r="TJH269" s="277"/>
      <c r="TJI269" s="277"/>
      <c r="TJJ269" s="277"/>
      <c r="TJK269" s="277"/>
      <c r="TJL269" s="277"/>
      <c r="TJM269" s="277"/>
      <c r="TJN269" s="277"/>
      <c r="TJO269" s="277"/>
      <c r="TJP269" s="402"/>
      <c r="TJQ269" s="404"/>
      <c r="TJR269" s="49"/>
      <c r="TJS269" s="49"/>
      <c r="TJT269" s="49"/>
      <c r="TJU269" s="99"/>
      <c r="TJV269" s="98"/>
      <c r="TJW269" s="49"/>
      <c r="TJX269" s="405"/>
      <c r="TJY269" s="405"/>
      <c r="TJZ269" s="277"/>
      <c r="TKA269" s="277"/>
      <c r="TKB269" s="277"/>
      <c r="TKC269" s="277"/>
      <c r="TKD269" s="277"/>
      <c r="TKE269" s="277"/>
      <c r="TKF269" s="277"/>
      <c r="TKG269" s="277"/>
      <c r="TKH269" s="402"/>
      <c r="TKI269" s="404"/>
      <c r="TKJ269" s="49"/>
      <c r="TKK269" s="49"/>
      <c r="TKL269" s="49"/>
      <c r="TKM269" s="99"/>
      <c r="TKN269" s="98"/>
      <c r="TKO269" s="49"/>
      <c r="TKP269" s="405"/>
      <c r="TKQ269" s="405"/>
      <c r="TKR269" s="277"/>
      <c r="TKS269" s="277"/>
      <c r="TKT269" s="277"/>
      <c r="TKU269" s="277"/>
      <c r="TKV269" s="277"/>
      <c r="TKW269" s="277"/>
      <c r="TKX269" s="277"/>
      <c r="TKY269" s="277"/>
      <c r="TKZ269" s="402"/>
      <c r="TLA269" s="404"/>
      <c r="TLB269" s="49"/>
      <c r="TLC269" s="49"/>
      <c r="TLD269" s="49"/>
      <c r="TLE269" s="99"/>
      <c r="TLF269" s="98"/>
      <c r="TLG269" s="49"/>
      <c r="TLH269" s="405"/>
      <c r="TLI269" s="405"/>
      <c r="TLJ269" s="277"/>
      <c r="TLK269" s="277"/>
      <c r="TLL269" s="277"/>
      <c r="TLM269" s="277"/>
      <c r="TLN269" s="277"/>
      <c r="TLO269" s="277"/>
      <c r="TLP269" s="277"/>
      <c r="TLQ269" s="277"/>
      <c r="TLR269" s="402"/>
      <c r="TLS269" s="404"/>
      <c r="TLT269" s="49"/>
      <c r="TLU269" s="49"/>
      <c r="TLV269" s="49"/>
      <c r="TLW269" s="99"/>
      <c r="TLX269" s="98"/>
      <c r="TLY269" s="49"/>
      <c r="TLZ269" s="405"/>
      <c r="TMA269" s="405"/>
      <c r="TMB269" s="277"/>
      <c r="TMC269" s="277"/>
      <c r="TMD269" s="277"/>
      <c r="TME269" s="277"/>
      <c r="TMF269" s="277"/>
      <c r="TMG269" s="277"/>
      <c r="TMH269" s="277"/>
      <c r="TMI269" s="277"/>
      <c r="TMJ269" s="402"/>
      <c r="TMK269" s="404"/>
      <c r="TML269" s="49"/>
      <c r="TMM269" s="49"/>
      <c r="TMN269" s="49"/>
      <c r="TMO269" s="99"/>
      <c r="TMP269" s="98"/>
      <c r="TMQ269" s="49"/>
      <c r="TMR269" s="405"/>
      <c r="TMS269" s="405"/>
      <c r="TMT269" s="277"/>
      <c r="TMU269" s="277"/>
      <c r="TMV269" s="277"/>
      <c r="TMW269" s="277"/>
      <c r="TMX269" s="277"/>
      <c r="TMY269" s="277"/>
      <c r="TMZ269" s="277"/>
      <c r="TNA269" s="277"/>
      <c r="TNB269" s="402"/>
      <c r="TNC269" s="404"/>
      <c r="TND269" s="49"/>
      <c r="TNE269" s="49"/>
      <c r="TNF269" s="49"/>
      <c r="TNG269" s="99"/>
      <c r="TNH269" s="98"/>
      <c r="TNI269" s="49"/>
      <c r="TNJ269" s="405"/>
      <c r="TNK269" s="405"/>
      <c r="TNL269" s="277"/>
      <c r="TNM269" s="277"/>
      <c r="TNN269" s="277"/>
      <c r="TNO269" s="277"/>
      <c r="TNP269" s="277"/>
      <c r="TNQ269" s="277"/>
      <c r="TNR269" s="277"/>
      <c r="TNS269" s="277"/>
      <c r="TNT269" s="402"/>
      <c r="TNU269" s="404"/>
      <c r="TNV269" s="49"/>
      <c r="TNW269" s="49"/>
      <c r="TNX269" s="49"/>
      <c r="TNY269" s="99"/>
      <c r="TNZ269" s="98"/>
      <c r="TOA269" s="49"/>
      <c r="TOB269" s="405"/>
      <c r="TOC269" s="405"/>
      <c r="TOD269" s="277"/>
      <c r="TOE269" s="277"/>
      <c r="TOF269" s="277"/>
      <c r="TOG269" s="277"/>
      <c r="TOH269" s="277"/>
      <c r="TOI269" s="277"/>
      <c r="TOJ269" s="277"/>
      <c r="TOK269" s="277"/>
      <c r="TOL269" s="402"/>
      <c r="TOM269" s="404"/>
      <c r="TON269" s="49"/>
      <c r="TOO269" s="49"/>
      <c r="TOP269" s="49"/>
      <c r="TOQ269" s="99"/>
      <c r="TOR269" s="98"/>
      <c r="TOS269" s="49"/>
      <c r="TOT269" s="405"/>
      <c r="TOU269" s="405"/>
      <c r="TOV269" s="277"/>
      <c r="TOW269" s="277"/>
      <c r="TOX269" s="277"/>
      <c r="TOY269" s="277"/>
      <c r="TOZ269" s="277"/>
      <c r="TPA269" s="277"/>
      <c r="TPB269" s="277"/>
      <c r="TPC269" s="277"/>
      <c r="TPD269" s="402"/>
      <c r="TPE269" s="404"/>
      <c r="TPF269" s="49"/>
      <c r="TPG269" s="49"/>
      <c r="TPH269" s="49"/>
      <c r="TPI269" s="99"/>
      <c r="TPJ269" s="98"/>
      <c r="TPK269" s="49"/>
      <c r="TPL269" s="405"/>
      <c r="TPM269" s="405"/>
      <c r="TPN269" s="277"/>
      <c r="TPO269" s="277"/>
      <c r="TPP269" s="277"/>
      <c r="TPQ269" s="277"/>
      <c r="TPR269" s="277"/>
      <c r="TPS269" s="277"/>
      <c r="TPT269" s="277"/>
      <c r="TPU269" s="277"/>
      <c r="TPV269" s="402"/>
      <c r="TPW269" s="404"/>
      <c r="TPX269" s="49"/>
      <c r="TPY269" s="49"/>
      <c r="TPZ269" s="49"/>
      <c r="TQA269" s="99"/>
      <c r="TQB269" s="98"/>
      <c r="TQC269" s="49"/>
      <c r="TQD269" s="405"/>
      <c r="TQE269" s="405"/>
      <c r="TQF269" s="277"/>
      <c r="TQG269" s="277"/>
      <c r="TQH269" s="277"/>
      <c r="TQI269" s="277"/>
      <c r="TQJ269" s="277"/>
      <c r="TQK269" s="277"/>
      <c r="TQL269" s="277"/>
      <c r="TQM269" s="277"/>
      <c r="TQN269" s="402"/>
      <c r="TQO269" s="404"/>
      <c r="TQP269" s="49"/>
      <c r="TQQ269" s="49"/>
      <c r="TQR269" s="49"/>
      <c r="TQS269" s="99"/>
      <c r="TQT269" s="98"/>
      <c r="TQU269" s="49"/>
      <c r="TQV269" s="405"/>
      <c r="TQW269" s="405"/>
      <c r="TQX269" s="277"/>
      <c r="TQY269" s="277"/>
      <c r="TQZ269" s="277"/>
      <c r="TRA269" s="277"/>
      <c r="TRB269" s="277"/>
      <c r="TRC269" s="277"/>
      <c r="TRD269" s="277"/>
      <c r="TRE269" s="277"/>
      <c r="TRF269" s="402"/>
      <c r="TRG269" s="404"/>
      <c r="TRH269" s="49"/>
      <c r="TRI269" s="49"/>
      <c r="TRJ269" s="49"/>
      <c r="TRK269" s="99"/>
      <c r="TRL269" s="98"/>
      <c r="TRM269" s="49"/>
      <c r="TRN269" s="405"/>
      <c r="TRO269" s="405"/>
      <c r="TRP269" s="277"/>
      <c r="TRQ269" s="277"/>
      <c r="TRR269" s="277"/>
      <c r="TRS269" s="277"/>
      <c r="TRT269" s="277"/>
      <c r="TRU269" s="277"/>
      <c r="TRV269" s="277"/>
      <c r="TRW269" s="277"/>
      <c r="TRX269" s="402"/>
      <c r="TRY269" s="404"/>
      <c r="TRZ269" s="49"/>
      <c r="TSA269" s="49"/>
      <c r="TSB269" s="49"/>
      <c r="TSC269" s="99"/>
      <c r="TSD269" s="98"/>
      <c r="TSE269" s="49"/>
      <c r="TSF269" s="405"/>
      <c r="TSG269" s="405"/>
      <c r="TSH269" s="277"/>
      <c r="TSI269" s="277"/>
      <c r="TSJ269" s="277"/>
      <c r="TSK269" s="277"/>
      <c r="TSL269" s="277"/>
      <c r="TSM269" s="277"/>
      <c r="TSN269" s="277"/>
      <c r="TSO269" s="277"/>
      <c r="TSP269" s="402"/>
      <c r="TSQ269" s="404"/>
      <c r="TSR269" s="49"/>
      <c r="TSS269" s="49"/>
      <c r="TST269" s="49"/>
      <c r="TSU269" s="99"/>
      <c r="TSV269" s="98"/>
      <c r="TSW269" s="49"/>
      <c r="TSX269" s="405"/>
      <c r="TSY269" s="405"/>
      <c r="TSZ269" s="277"/>
      <c r="TTA269" s="277"/>
      <c r="TTB269" s="277"/>
      <c r="TTC269" s="277"/>
      <c r="TTD269" s="277"/>
      <c r="TTE269" s="277"/>
      <c r="TTF269" s="277"/>
      <c r="TTG269" s="277"/>
      <c r="TTH269" s="402"/>
      <c r="TTI269" s="404"/>
      <c r="TTJ269" s="49"/>
      <c r="TTK269" s="49"/>
      <c r="TTL269" s="49"/>
      <c r="TTM269" s="99"/>
      <c r="TTN269" s="98"/>
      <c r="TTO269" s="49"/>
      <c r="TTP269" s="405"/>
      <c r="TTQ269" s="405"/>
      <c r="TTR269" s="277"/>
      <c r="TTS269" s="277"/>
      <c r="TTT269" s="277"/>
      <c r="TTU269" s="277"/>
      <c r="TTV269" s="277"/>
      <c r="TTW269" s="277"/>
      <c r="TTX269" s="277"/>
      <c r="TTY269" s="277"/>
      <c r="TTZ269" s="402"/>
      <c r="TUA269" s="404"/>
      <c r="TUB269" s="49"/>
      <c r="TUC269" s="49"/>
      <c r="TUD269" s="49"/>
      <c r="TUE269" s="99"/>
      <c r="TUF269" s="98"/>
      <c r="TUG269" s="49"/>
      <c r="TUH269" s="405"/>
      <c r="TUI269" s="405"/>
      <c r="TUJ269" s="277"/>
      <c r="TUK269" s="277"/>
      <c r="TUL269" s="277"/>
      <c r="TUM269" s="277"/>
      <c r="TUN269" s="277"/>
      <c r="TUO269" s="277"/>
      <c r="TUP269" s="277"/>
      <c r="TUQ269" s="277"/>
      <c r="TUR269" s="402"/>
      <c r="TUS269" s="404"/>
      <c r="TUT269" s="49"/>
      <c r="TUU269" s="49"/>
      <c r="TUV269" s="49"/>
      <c r="TUW269" s="99"/>
      <c r="TUX269" s="98"/>
      <c r="TUY269" s="49"/>
      <c r="TUZ269" s="405"/>
      <c r="TVA269" s="405"/>
      <c r="TVB269" s="277"/>
      <c r="TVC269" s="277"/>
      <c r="TVD269" s="277"/>
      <c r="TVE269" s="277"/>
      <c r="TVF269" s="277"/>
      <c r="TVG269" s="277"/>
      <c r="TVH269" s="277"/>
      <c r="TVI269" s="277"/>
      <c r="TVJ269" s="402"/>
      <c r="TVK269" s="404"/>
      <c r="TVL269" s="49"/>
      <c r="TVM269" s="49"/>
      <c r="TVN269" s="49"/>
      <c r="TVO269" s="99"/>
      <c r="TVP269" s="98"/>
      <c r="TVQ269" s="49"/>
      <c r="TVR269" s="405"/>
      <c r="TVS269" s="405"/>
      <c r="TVT269" s="277"/>
      <c r="TVU269" s="277"/>
      <c r="TVV269" s="277"/>
      <c r="TVW269" s="277"/>
      <c r="TVX269" s="277"/>
      <c r="TVY269" s="277"/>
      <c r="TVZ269" s="277"/>
      <c r="TWA269" s="277"/>
      <c r="TWB269" s="402"/>
      <c r="TWC269" s="404"/>
      <c r="TWD269" s="49"/>
      <c r="TWE269" s="49"/>
      <c r="TWF269" s="49"/>
      <c r="TWG269" s="99"/>
      <c r="TWH269" s="98"/>
      <c r="TWI269" s="49"/>
      <c r="TWJ269" s="405"/>
      <c r="TWK269" s="405"/>
      <c r="TWL269" s="277"/>
      <c r="TWM269" s="277"/>
      <c r="TWN269" s="277"/>
      <c r="TWO269" s="277"/>
      <c r="TWP269" s="277"/>
      <c r="TWQ269" s="277"/>
      <c r="TWR269" s="277"/>
      <c r="TWS269" s="277"/>
      <c r="TWT269" s="402"/>
      <c r="TWU269" s="404"/>
      <c r="TWV269" s="49"/>
      <c r="TWW269" s="49"/>
      <c r="TWX269" s="49"/>
      <c r="TWY269" s="99"/>
      <c r="TWZ269" s="98"/>
      <c r="TXA269" s="49"/>
      <c r="TXB269" s="405"/>
      <c r="TXC269" s="405"/>
      <c r="TXD269" s="277"/>
      <c r="TXE269" s="277"/>
      <c r="TXF269" s="277"/>
      <c r="TXG269" s="277"/>
      <c r="TXH269" s="277"/>
      <c r="TXI269" s="277"/>
      <c r="TXJ269" s="277"/>
      <c r="TXK269" s="277"/>
      <c r="TXL269" s="402"/>
      <c r="TXM269" s="404"/>
      <c r="TXN269" s="49"/>
      <c r="TXO269" s="49"/>
      <c r="TXP269" s="49"/>
      <c r="TXQ269" s="99"/>
      <c r="TXR269" s="98"/>
      <c r="TXS269" s="49"/>
      <c r="TXT269" s="405"/>
      <c r="TXU269" s="405"/>
      <c r="TXV269" s="277"/>
      <c r="TXW269" s="277"/>
      <c r="TXX269" s="277"/>
      <c r="TXY269" s="277"/>
      <c r="TXZ269" s="277"/>
      <c r="TYA269" s="277"/>
      <c r="TYB269" s="277"/>
      <c r="TYC269" s="277"/>
      <c r="TYD269" s="402"/>
      <c r="TYE269" s="404"/>
      <c r="TYF269" s="49"/>
      <c r="TYG269" s="49"/>
      <c r="TYH269" s="49"/>
      <c r="TYI269" s="99"/>
      <c r="TYJ269" s="98"/>
      <c r="TYK269" s="49"/>
      <c r="TYL269" s="405"/>
      <c r="TYM269" s="405"/>
      <c r="TYN269" s="277"/>
      <c r="TYO269" s="277"/>
      <c r="TYP269" s="277"/>
      <c r="TYQ269" s="277"/>
      <c r="TYR269" s="277"/>
      <c r="TYS269" s="277"/>
      <c r="TYT269" s="277"/>
      <c r="TYU269" s="277"/>
      <c r="TYV269" s="402"/>
      <c r="TYW269" s="404"/>
      <c r="TYX269" s="49"/>
      <c r="TYY269" s="49"/>
      <c r="TYZ269" s="49"/>
      <c r="TZA269" s="99"/>
      <c r="TZB269" s="98"/>
      <c r="TZC269" s="49"/>
      <c r="TZD269" s="405"/>
      <c r="TZE269" s="405"/>
      <c r="TZF269" s="277"/>
      <c r="TZG269" s="277"/>
      <c r="TZH269" s="277"/>
      <c r="TZI269" s="277"/>
      <c r="TZJ269" s="277"/>
      <c r="TZK269" s="277"/>
      <c r="TZL269" s="277"/>
      <c r="TZM269" s="277"/>
      <c r="TZN269" s="402"/>
      <c r="TZO269" s="404"/>
      <c r="TZP269" s="49"/>
      <c r="TZQ269" s="49"/>
      <c r="TZR269" s="49"/>
      <c r="TZS269" s="99"/>
      <c r="TZT269" s="98"/>
      <c r="TZU269" s="49"/>
      <c r="TZV269" s="405"/>
      <c r="TZW269" s="405"/>
      <c r="TZX269" s="277"/>
      <c r="TZY269" s="277"/>
      <c r="TZZ269" s="277"/>
      <c r="UAA269" s="277"/>
      <c r="UAB269" s="277"/>
      <c r="UAC269" s="277"/>
      <c r="UAD269" s="277"/>
      <c r="UAE269" s="277"/>
      <c r="UAF269" s="402"/>
      <c r="UAG269" s="404"/>
      <c r="UAH269" s="49"/>
      <c r="UAI269" s="49"/>
      <c r="UAJ269" s="49"/>
      <c r="UAK269" s="99"/>
      <c r="UAL269" s="98"/>
      <c r="UAM269" s="49"/>
      <c r="UAN269" s="405"/>
      <c r="UAO269" s="405"/>
      <c r="UAP269" s="277"/>
      <c r="UAQ269" s="277"/>
      <c r="UAR269" s="277"/>
      <c r="UAS269" s="277"/>
      <c r="UAT269" s="277"/>
      <c r="UAU269" s="277"/>
      <c r="UAV269" s="277"/>
      <c r="UAW269" s="277"/>
      <c r="UAX269" s="402"/>
      <c r="UAY269" s="404"/>
      <c r="UAZ269" s="49"/>
      <c r="UBA269" s="49"/>
      <c r="UBB269" s="49"/>
      <c r="UBC269" s="99"/>
      <c r="UBD269" s="98"/>
      <c r="UBE269" s="49"/>
      <c r="UBF269" s="405"/>
      <c r="UBG269" s="405"/>
      <c r="UBH269" s="277"/>
      <c r="UBI269" s="277"/>
      <c r="UBJ269" s="277"/>
      <c r="UBK269" s="277"/>
      <c r="UBL269" s="277"/>
      <c r="UBM269" s="277"/>
      <c r="UBN269" s="277"/>
      <c r="UBO269" s="277"/>
      <c r="UBP269" s="402"/>
      <c r="UBQ269" s="404"/>
      <c r="UBR269" s="49"/>
      <c r="UBS269" s="49"/>
      <c r="UBT269" s="49"/>
      <c r="UBU269" s="99"/>
      <c r="UBV269" s="98"/>
      <c r="UBW269" s="49"/>
      <c r="UBX269" s="405"/>
      <c r="UBY269" s="405"/>
      <c r="UBZ269" s="277"/>
      <c r="UCA269" s="277"/>
      <c r="UCB269" s="277"/>
      <c r="UCC269" s="277"/>
      <c r="UCD269" s="277"/>
      <c r="UCE269" s="277"/>
      <c r="UCF269" s="277"/>
      <c r="UCG269" s="277"/>
      <c r="UCH269" s="402"/>
      <c r="UCI269" s="404"/>
      <c r="UCJ269" s="49"/>
      <c r="UCK269" s="49"/>
      <c r="UCL269" s="49"/>
      <c r="UCM269" s="99"/>
      <c r="UCN269" s="98"/>
      <c r="UCO269" s="49"/>
      <c r="UCP269" s="405"/>
      <c r="UCQ269" s="405"/>
      <c r="UCR269" s="277"/>
      <c r="UCS269" s="277"/>
      <c r="UCT269" s="277"/>
      <c r="UCU269" s="277"/>
      <c r="UCV269" s="277"/>
      <c r="UCW269" s="277"/>
      <c r="UCX269" s="277"/>
      <c r="UCY269" s="277"/>
      <c r="UCZ269" s="402"/>
      <c r="UDA269" s="404"/>
      <c r="UDB269" s="49"/>
      <c r="UDC269" s="49"/>
      <c r="UDD269" s="49"/>
      <c r="UDE269" s="99"/>
      <c r="UDF269" s="98"/>
      <c r="UDG269" s="49"/>
      <c r="UDH269" s="405"/>
      <c r="UDI269" s="405"/>
      <c r="UDJ269" s="277"/>
      <c r="UDK269" s="277"/>
      <c r="UDL269" s="277"/>
      <c r="UDM269" s="277"/>
      <c r="UDN269" s="277"/>
      <c r="UDO269" s="277"/>
      <c r="UDP269" s="277"/>
      <c r="UDQ269" s="277"/>
      <c r="UDR269" s="402"/>
      <c r="UDS269" s="404"/>
      <c r="UDT269" s="49"/>
      <c r="UDU269" s="49"/>
      <c r="UDV269" s="49"/>
      <c r="UDW269" s="99"/>
      <c r="UDX269" s="98"/>
      <c r="UDY269" s="49"/>
      <c r="UDZ269" s="405"/>
      <c r="UEA269" s="405"/>
      <c r="UEB269" s="277"/>
      <c r="UEC269" s="277"/>
      <c r="UED269" s="277"/>
      <c r="UEE269" s="277"/>
      <c r="UEF269" s="277"/>
      <c r="UEG269" s="277"/>
      <c r="UEH269" s="277"/>
      <c r="UEI269" s="277"/>
      <c r="UEJ269" s="402"/>
      <c r="UEK269" s="404"/>
      <c r="UEL269" s="49"/>
      <c r="UEM269" s="49"/>
      <c r="UEN269" s="49"/>
      <c r="UEO269" s="99"/>
      <c r="UEP269" s="98"/>
      <c r="UEQ269" s="49"/>
      <c r="UER269" s="405"/>
      <c r="UES269" s="405"/>
      <c r="UET269" s="277"/>
      <c r="UEU269" s="277"/>
      <c r="UEV269" s="277"/>
      <c r="UEW269" s="277"/>
      <c r="UEX269" s="277"/>
      <c r="UEY269" s="277"/>
      <c r="UEZ269" s="277"/>
      <c r="UFA269" s="277"/>
      <c r="UFB269" s="402"/>
      <c r="UFC269" s="404"/>
      <c r="UFD269" s="49"/>
      <c r="UFE269" s="49"/>
      <c r="UFF269" s="49"/>
      <c r="UFG269" s="99"/>
      <c r="UFH269" s="98"/>
      <c r="UFI269" s="49"/>
      <c r="UFJ269" s="405"/>
      <c r="UFK269" s="405"/>
      <c r="UFL269" s="277"/>
      <c r="UFM269" s="277"/>
      <c r="UFN269" s="277"/>
      <c r="UFO269" s="277"/>
      <c r="UFP269" s="277"/>
      <c r="UFQ269" s="277"/>
      <c r="UFR269" s="277"/>
      <c r="UFS269" s="277"/>
      <c r="UFT269" s="402"/>
      <c r="UFU269" s="404"/>
      <c r="UFV269" s="49"/>
      <c r="UFW269" s="49"/>
      <c r="UFX269" s="49"/>
      <c r="UFY269" s="99"/>
      <c r="UFZ269" s="98"/>
      <c r="UGA269" s="49"/>
      <c r="UGB269" s="405"/>
      <c r="UGC269" s="405"/>
      <c r="UGD269" s="277"/>
      <c r="UGE269" s="277"/>
      <c r="UGF269" s="277"/>
      <c r="UGG269" s="277"/>
      <c r="UGH269" s="277"/>
      <c r="UGI269" s="277"/>
      <c r="UGJ269" s="277"/>
      <c r="UGK269" s="277"/>
      <c r="UGL269" s="402"/>
      <c r="UGM269" s="404"/>
      <c r="UGN269" s="49"/>
      <c r="UGO269" s="49"/>
      <c r="UGP269" s="49"/>
      <c r="UGQ269" s="99"/>
      <c r="UGR269" s="98"/>
      <c r="UGS269" s="49"/>
      <c r="UGT269" s="405"/>
      <c r="UGU269" s="405"/>
      <c r="UGV269" s="277"/>
      <c r="UGW269" s="277"/>
      <c r="UGX269" s="277"/>
      <c r="UGY269" s="277"/>
      <c r="UGZ269" s="277"/>
      <c r="UHA269" s="277"/>
      <c r="UHB269" s="277"/>
      <c r="UHC269" s="277"/>
      <c r="UHD269" s="402"/>
      <c r="UHE269" s="404"/>
      <c r="UHF269" s="49"/>
      <c r="UHG269" s="49"/>
      <c r="UHH269" s="49"/>
      <c r="UHI269" s="99"/>
      <c r="UHJ269" s="98"/>
      <c r="UHK269" s="49"/>
      <c r="UHL269" s="405"/>
      <c r="UHM269" s="405"/>
      <c r="UHN269" s="277"/>
      <c r="UHO269" s="277"/>
      <c r="UHP269" s="277"/>
      <c r="UHQ269" s="277"/>
      <c r="UHR269" s="277"/>
      <c r="UHS269" s="277"/>
      <c r="UHT269" s="277"/>
      <c r="UHU269" s="277"/>
      <c r="UHV269" s="402"/>
      <c r="UHW269" s="404"/>
      <c r="UHX269" s="49"/>
      <c r="UHY269" s="49"/>
      <c r="UHZ269" s="49"/>
      <c r="UIA269" s="99"/>
      <c r="UIB269" s="98"/>
      <c r="UIC269" s="49"/>
      <c r="UID269" s="405"/>
      <c r="UIE269" s="405"/>
      <c r="UIF269" s="277"/>
      <c r="UIG269" s="277"/>
      <c r="UIH269" s="277"/>
      <c r="UII269" s="277"/>
      <c r="UIJ269" s="277"/>
      <c r="UIK269" s="277"/>
      <c r="UIL269" s="277"/>
      <c r="UIM269" s="277"/>
      <c r="UIN269" s="402"/>
      <c r="UIO269" s="404"/>
      <c r="UIP269" s="49"/>
      <c r="UIQ269" s="49"/>
      <c r="UIR269" s="49"/>
      <c r="UIS269" s="99"/>
      <c r="UIT269" s="98"/>
      <c r="UIU269" s="49"/>
      <c r="UIV269" s="405"/>
      <c r="UIW269" s="405"/>
      <c r="UIX269" s="277"/>
      <c r="UIY269" s="277"/>
      <c r="UIZ269" s="277"/>
      <c r="UJA269" s="277"/>
      <c r="UJB269" s="277"/>
      <c r="UJC269" s="277"/>
      <c r="UJD269" s="277"/>
      <c r="UJE269" s="277"/>
      <c r="UJF269" s="402"/>
      <c r="UJG269" s="404"/>
      <c r="UJH269" s="49"/>
      <c r="UJI269" s="49"/>
      <c r="UJJ269" s="49"/>
      <c r="UJK269" s="99"/>
      <c r="UJL269" s="98"/>
      <c r="UJM269" s="49"/>
      <c r="UJN269" s="405"/>
      <c r="UJO269" s="405"/>
      <c r="UJP269" s="277"/>
      <c r="UJQ269" s="277"/>
      <c r="UJR269" s="277"/>
      <c r="UJS269" s="277"/>
      <c r="UJT269" s="277"/>
      <c r="UJU269" s="277"/>
      <c r="UJV269" s="277"/>
      <c r="UJW269" s="277"/>
      <c r="UJX269" s="402"/>
      <c r="UJY269" s="404"/>
      <c r="UJZ269" s="49"/>
      <c r="UKA269" s="49"/>
      <c r="UKB269" s="49"/>
      <c r="UKC269" s="99"/>
      <c r="UKD269" s="98"/>
      <c r="UKE269" s="49"/>
      <c r="UKF269" s="405"/>
      <c r="UKG269" s="405"/>
      <c r="UKH269" s="277"/>
      <c r="UKI269" s="277"/>
      <c r="UKJ269" s="277"/>
      <c r="UKK269" s="277"/>
      <c r="UKL269" s="277"/>
      <c r="UKM269" s="277"/>
      <c r="UKN269" s="277"/>
      <c r="UKO269" s="277"/>
      <c r="UKP269" s="402"/>
      <c r="UKQ269" s="404"/>
      <c r="UKR269" s="49"/>
      <c r="UKS269" s="49"/>
      <c r="UKT269" s="49"/>
      <c r="UKU269" s="99"/>
      <c r="UKV269" s="98"/>
      <c r="UKW269" s="49"/>
      <c r="UKX269" s="405"/>
      <c r="UKY269" s="405"/>
      <c r="UKZ269" s="277"/>
      <c r="ULA269" s="277"/>
      <c r="ULB269" s="277"/>
      <c r="ULC269" s="277"/>
      <c r="ULD269" s="277"/>
      <c r="ULE269" s="277"/>
      <c r="ULF269" s="277"/>
      <c r="ULG269" s="277"/>
      <c r="ULH269" s="402"/>
      <c r="ULI269" s="404"/>
      <c r="ULJ269" s="49"/>
      <c r="ULK269" s="49"/>
      <c r="ULL269" s="49"/>
      <c r="ULM269" s="99"/>
      <c r="ULN269" s="98"/>
      <c r="ULO269" s="49"/>
      <c r="ULP269" s="405"/>
      <c r="ULQ269" s="405"/>
      <c r="ULR269" s="277"/>
      <c r="ULS269" s="277"/>
      <c r="ULT269" s="277"/>
      <c r="ULU269" s="277"/>
      <c r="ULV269" s="277"/>
      <c r="ULW269" s="277"/>
      <c r="ULX269" s="277"/>
      <c r="ULY269" s="277"/>
      <c r="ULZ269" s="402"/>
      <c r="UMA269" s="404"/>
      <c r="UMB269" s="49"/>
      <c r="UMC269" s="49"/>
      <c r="UMD269" s="49"/>
      <c r="UME269" s="99"/>
      <c r="UMF269" s="98"/>
      <c r="UMG269" s="49"/>
      <c r="UMH269" s="405"/>
      <c r="UMI269" s="405"/>
      <c r="UMJ269" s="277"/>
      <c r="UMK269" s="277"/>
      <c r="UML269" s="277"/>
      <c r="UMM269" s="277"/>
      <c r="UMN269" s="277"/>
      <c r="UMO269" s="277"/>
      <c r="UMP269" s="277"/>
      <c r="UMQ269" s="277"/>
      <c r="UMR269" s="402"/>
      <c r="UMS269" s="404"/>
      <c r="UMT269" s="49"/>
      <c r="UMU269" s="49"/>
      <c r="UMV269" s="49"/>
      <c r="UMW269" s="99"/>
      <c r="UMX269" s="98"/>
      <c r="UMY269" s="49"/>
      <c r="UMZ269" s="405"/>
      <c r="UNA269" s="405"/>
      <c r="UNB269" s="277"/>
      <c r="UNC269" s="277"/>
      <c r="UND269" s="277"/>
      <c r="UNE269" s="277"/>
      <c r="UNF269" s="277"/>
      <c r="UNG269" s="277"/>
      <c r="UNH269" s="277"/>
      <c r="UNI269" s="277"/>
      <c r="UNJ269" s="402"/>
      <c r="UNK269" s="404"/>
      <c r="UNL269" s="49"/>
      <c r="UNM269" s="49"/>
      <c r="UNN269" s="49"/>
      <c r="UNO269" s="99"/>
      <c r="UNP269" s="98"/>
      <c r="UNQ269" s="49"/>
      <c r="UNR269" s="405"/>
      <c r="UNS269" s="405"/>
      <c r="UNT269" s="277"/>
      <c r="UNU269" s="277"/>
      <c r="UNV269" s="277"/>
      <c r="UNW269" s="277"/>
      <c r="UNX269" s="277"/>
      <c r="UNY269" s="277"/>
      <c r="UNZ269" s="277"/>
      <c r="UOA269" s="277"/>
      <c r="UOB269" s="402"/>
      <c r="UOC269" s="404"/>
      <c r="UOD269" s="49"/>
      <c r="UOE269" s="49"/>
      <c r="UOF269" s="49"/>
      <c r="UOG269" s="99"/>
      <c r="UOH269" s="98"/>
      <c r="UOI269" s="49"/>
      <c r="UOJ269" s="405"/>
      <c r="UOK269" s="405"/>
      <c r="UOL269" s="277"/>
      <c r="UOM269" s="277"/>
      <c r="UON269" s="277"/>
      <c r="UOO269" s="277"/>
      <c r="UOP269" s="277"/>
      <c r="UOQ269" s="277"/>
      <c r="UOR269" s="277"/>
      <c r="UOS269" s="277"/>
      <c r="UOT269" s="402"/>
      <c r="UOU269" s="404"/>
      <c r="UOV269" s="49"/>
      <c r="UOW269" s="49"/>
      <c r="UOX269" s="49"/>
      <c r="UOY269" s="99"/>
      <c r="UOZ269" s="98"/>
      <c r="UPA269" s="49"/>
      <c r="UPB269" s="405"/>
      <c r="UPC269" s="405"/>
      <c r="UPD269" s="277"/>
      <c r="UPE269" s="277"/>
      <c r="UPF269" s="277"/>
      <c r="UPG269" s="277"/>
      <c r="UPH269" s="277"/>
      <c r="UPI269" s="277"/>
      <c r="UPJ269" s="277"/>
      <c r="UPK269" s="277"/>
      <c r="UPL269" s="402"/>
      <c r="UPM269" s="404"/>
      <c r="UPN269" s="49"/>
      <c r="UPO269" s="49"/>
      <c r="UPP269" s="49"/>
      <c r="UPQ269" s="99"/>
      <c r="UPR269" s="98"/>
      <c r="UPS269" s="49"/>
      <c r="UPT269" s="405"/>
      <c r="UPU269" s="405"/>
      <c r="UPV269" s="277"/>
      <c r="UPW269" s="277"/>
      <c r="UPX269" s="277"/>
      <c r="UPY269" s="277"/>
      <c r="UPZ269" s="277"/>
      <c r="UQA269" s="277"/>
      <c r="UQB269" s="277"/>
      <c r="UQC269" s="277"/>
      <c r="UQD269" s="402"/>
      <c r="UQE269" s="404"/>
      <c r="UQF269" s="49"/>
      <c r="UQG269" s="49"/>
      <c r="UQH269" s="49"/>
      <c r="UQI269" s="99"/>
      <c r="UQJ269" s="98"/>
      <c r="UQK269" s="49"/>
      <c r="UQL269" s="405"/>
      <c r="UQM269" s="405"/>
      <c r="UQN269" s="277"/>
      <c r="UQO269" s="277"/>
      <c r="UQP269" s="277"/>
      <c r="UQQ269" s="277"/>
      <c r="UQR269" s="277"/>
      <c r="UQS269" s="277"/>
      <c r="UQT269" s="277"/>
      <c r="UQU269" s="277"/>
      <c r="UQV269" s="402"/>
      <c r="UQW269" s="404"/>
      <c r="UQX269" s="49"/>
      <c r="UQY269" s="49"/>
      <c r="UQZ269" s="49"/>
      <c r="URA269" s="99"/>
      <c r="URB269" s="98"/>
      <c r="URC269" s="49"/>
      <c r="URD269" s="405"/>
      <c r="URE269" s="405"/>
      <c r="URF269" s="277"/>
      <c r="URG269" s="277"/>
      <c r="URH269" s="277"/>
      <c r="URI269" s="277"/>
      <c r="URJ269" s="277"/>
      <c r="URK269" s="277"/>
      <c r="URL269" s="277"/>
      <c r="URM269" s="277"/>
      <c r="URN269" s="402"/>
      <c r="URO269" s="404"/>
      <c r="URP269" s="49"/>
      <c r="URQ269" s="49"/>
      <c r="URR269" s="49"/>
      <c r="URS269" s="99"/>
      <c r="URT269" s="98"/>
      <c r="URU269" s="49"/>
      <c r="URV269" s="405"/>
      <c r="URW269" s="405"/>
      <c r="URX269" s="277"/>
      <c r="URY269" s="277"/>
      <c r="URZ269" s="277"/>
      <c r="USA269" s="277"/>
      <c r="USB269" s="277"/>
      <c r="USC269" s="277"/>
      <c r="USD269" s="277"/>
      <c r="USE269" s="277"/>
      <c r="USF269" s="402"/>
      <c r="USG269" s="404"/>
      <c r="USH269" s="49"/>
      <c r="USI269" s="49"/>
      <c r="USJ269" s="49"/>
      <c r="USK269" s="99"/>
      <c r="USL269" s="98"/>
      <c r="USM269" s="49"/>
      <c r="USN269" s="405"/>
      <c r="USO269" s="405"/>
      <c r="USP269" s="277"/>
      <c r="USQ269" s="277"/>
      <c r="USR269" s="277"/>
      <c r="USS269" s="277"/>
      <c r="UST269" s="277"/>
      <c r="USU269" s="277"/>
      <c r="USV269" s="277"/>
      <c r="USW269" s="277"/>
      <c r="USX269" s="402"/>
      <c r="USY269" s="404"/>
      <c r="USZ269" s="49"/>
      <c r="UTA269" s="49"/>
      <c r="UTB269" s="49"/>
      <c r="UTC269" s="99"/>
      <c r="UTD269" s="98"/>
      <c r="UTE269" s="49"/>
      <c r="UTF269" s="405"/>
      <c r="UTG269" s="405"/>
      <c r="UTH269" s="277"/>
      <c r="UTI269" s="277"/>
      <c r="UTJ269" s="277"/>
      <c r="UTK269" s="277"/>
      <c r="UTL269" s="277"/>
      <c r="UTM269" s="277"/>
      <c r="UTN269" s="277"/>
      <c r="UTO269" s="277"/>
      <c r="UTP269" s="402"/>
      <c r="UTQ269" s="404"/>
      <c r="UTR269" s="49"/>
      <c r="UTS269" s="49"/>
      <c r="UTT269" s="49"/>
      <c r="UTU269" s="99"/>
      <c r="UTV269" s="98"/>
      <c r="UTW269" s="49"/>
      <c r="UTX269" s="405"/>
      <c r="UTY269" s="405"/>
      <c r="UTZ269" s="277"/>
      <c r="UUA269" s="277"/>
      <c r="UUB269" s="277"/>
      <c r="UUC269" s="277"/>
      <c r="UUD269" s="277"/>
      <c r="UUE269" s="277"/>
      <c r="UUF269" s="277"/>
      <c r="UUG269" s="277"/>
      <c r="UUH269" s="402"/>
      <c r="UUI269" s="404"/>
      <c r="UUJ269" s="49"/>
      <c r="UUK269" s="49"/>
      <c r="UUL269" s="49"/>
      <c r="UUM269" s="99"/>
      <c r="UUN269" s="98"/>
      <c r="UUO269" s="49"/>
      <c r="UUP269" s="405"/>
      <c r="UUQ269" s="405"/>
      <c r="UUR269" s="277"/>
      <c r="UUS269" s="277"/>
      <c r="UUT269" s="277"/>
      <c r="UUU269" s="277"/>
      <c r="UUV269" s="277"/>
      <c r="UUW269" s="277"/>
      <c r="UUX269" s="277"/>
      <c r="UUY269" s="277"/>
      <c r="UUZ269" s="402"/>
      <c r="UVA269" s="404"/>
      <c r="UVB269" s="49"/>
      <c r="UVC269" s="49"/>
      <c r="UVD269" s="49"/>
      <c r="UVE269" s="99"/>
      <c r="UVF269" s="98"/>
      <c r="UVG269" s="49"/>
      <c r="UVH269" s="405"/>
      <c r="UVI269" s="405"/>
      <c r="UVJ269" s="277"/>
      <c r="UVK269" s="277"/>
      <c r="UVL269" s="277"/>
      <c r="UVM269" s="277"/>
      <c r="UVN269" s="277"/>
      <c r="UVO269" s="277"/>
      <c r="UVP269" s="277"/>
      <c r="UVQ269" s="277"/>
      <c r="UVR269" s="402"/>
      <c r="UVS269" s="404"/>
      <c r="UVT269" s="49"/>
      <c r="UVU269" s="49"/>
      <c r="UVV269" s="49"/>
      <c r="UVW269" s="99"/>
      <c r="UVX269" s="98"/>
      <c r="UVY269" s="49"/>
      <c r="UVZ269" s="405"/>
      <c r="UWA269" s="405"/>
      <c r="UWB269" s="277"/>
      <c r="UWC269" s="277"/>
      <c r="UWD269" s="277"/>
      <c r="UWE269" s="277"/>
      <c r="UWF269" s="277"/>
      <c r="UWG269" s="277"/>
      <c r="UWH269" s="277"/>
      <c r="UWI269" s="277"/>
      <c r="UWJ269" s="402"/>
      <c r="UWK269" s="404"/>
      <c r="UWL269" s="49"/>
      <c r="UWM269" s="49"/>
      <c r="UWN269" s="49"/>
      <c r="UWO269" s="99"/>
      <c r="UWP269" s="98"/>
      <c r="UWQ269" s="49"/>
      <c r="UWR269" s="405"/>
      <c r="UWS269" s="405"/>
      <c r="UWT269" s="277"/>
      <c r="UWU269" s="277"/>
      <c r="UWV269" s="277"/>
      <c r="UWW269" s="277"/>
      <c r="UWX269" s="277"/>
      <c r="UWY269" s="277"/>
      <c r="UWZ269" s="277"/>
      <c r="UXA269" s="277"/>
      <c r="UXB269" s="402"/>
      <c r="UXC269" s="404"/>
      <c r="UXD269" s="49"/>
      <c r="UXE269" s="49"/>
      <c r="UXF269" s="49"/>
      <c r="UXG269" s="99"/>
      <c r="UXH269" s="98"/>
      <c r="UXI269" s="49"/>
      <c r="UXJ269" s="405"/>
      <c r="UXK269" s="405"/>
      <c r="UXL269" s="277"/>
      <c r="UXM269" s="277"/>
      <c r="UXN269" s="277"/>
      <c r="UXO269" s="277"/>
      <c r="UXP269" s="277"/>
      <c r="UXQ269" s="277"/>
      <c r="UXR269" s="277"/>
      <c r="UXS269" s="277"/>
      <c r="UXT269" s="402"/>
      <c r="UXU269" s="404"/>
      <c r="UXV269" s="49"/>
      <c r="UXW269" s="49"/>
      <c r="UXX269" s="49"/>
      <c r="UXY269" s="99"/>
      <c r="UXZ269" s="98"/>
      <c r="UYA269" s="49"/>
      <c r="UYB269" s="405"/>
      <c r="UYC269" s="405"/>
      <c r="UYD269" s="277"/>
      <c r="UYE269" s="277"/>
      <c r="UYF269" s="277"/>
      <c r="UYG269" s="277"/>
      <c r="UYH269" s="277"/>
      <c r="UYI269" s="277"/>
      <c r="UYJ269" s="277"/>
      <c r="UYK269" s="277"/>
      <c r="UYL269" s="402"/>
      <c r="UYM269" s="404"/>
      <c r="UYN269" s="49"/>
      <c r="UYO269" s="49"/>
      <c r="UYP269" s="49"/>
      <c r="UYQ269" s="99"/>
      <c r="UYR269" s="98"/>
      <c r="UYS269" s="49"/>
      <c r="UYT269" s="405"/>
      <c r="UYU269" s="405"/>
      <c r="UYV269" s="277"/>
      <c r="UYW269" s="277"/>
      <c r="UYX269" s="277"/>
      <c r="UYY269" s="277"/>
      <c r="UYZ269" s="277"/>
      <c r="UZA269" s="277"/>
      <c r="UZB269" s="277"/>
      <c r="UZC269" s="277"/>
      <c r="UZD269" s="402"/>
      <c r="UZE269" s="404"/>
      <c r="UZF269" s="49"/>
      <c r="UZG269" s="49"/>
      <c r="UZH269" s="49"/>
      <c r="UZI269" s="99"/>
      <c r="UZJ269" s="98"/>
      <c r="UZK269" s="49"/>
      <c r="UZL269" s="405"/>
      <c r="UZM269" s="405"/>
      <c r="UZN269" s="277"/>
      <c r="UZO269" s="277"/>
      <c r="UZP269" s="277"/>
      <c r="UZQ269" s="277"/>
      <c r="UZR269" s="277"/>
      <c r="UZS269" s="277"/>
      <c r="UZT269" s="277"/>
      <c r="UZU269" s="277"/>
      <c r="UZV269" s="402"/>
      <c r="UZW269" s="404"/>
      <c r="UZX269" s="49"/>
      <c r="UZY269" s="49"/>
      <c r="UZZ269" s="49"/>
      <c r="VAA269" s="99"/>
      <c r="VAB269" s="98"/>
      <c r="VAC269" s="49"/>
      <c r="VAD269" s="405"/>
      <c r="VAE269" s="405"/>
      <c r="VAF269" s="277"/>
      <c r="VAG269" s="277"/>
      <c r="VAH269" s="277"/>
      <c r="VAI269" s="277"/>
      <c r="VAJ269" s="277"/>
      <c r="VAK269" s="277"/>
      <c r="VAL269" s="277"/>
      <c r="VAM269" s="277"/>
      <c r="VAN269" s="402"/>
      <c r="VAO269" s="404"/>
      <c r="VAP269" s="49"/>
      <c r="VAQ269" s="49"/>
      <c r="VAR269" s="49"/>
      <c r="VAS269" s="99"/>
      <c r="VAT269" s="98"/>
      <c r="VAU269" s="49"/>
      <c r="VAV269" s="405"/>
      <c r="VAW269" s="405"/>
      <c r="VAX269" s="277"/>
      <c r="VAY269" s="277"/>
      <c r="VAZ269" s="277"/>
      <c r="VBA269" s="277"/>
      <c r="VBB269" s="277"/>
      <c r="VBC269" s="277"/>
      <c r="VBD269" s="277"/>
      <c r="VBE269" s="277"/>
      <c r="VBF269" s="402"/>
      <c r="VBG269" s="404"/>
      <c r="VBH269" s="49"/>
      <c r="VBI269" s="49"/>
      <c r="VBJ269" s="49"/>
      <c r="VBK269" s="99"/>
      <c r="VBL269" s="98"/>
      <c r="VBM269" s="49"/>
      <c r="VBN269" s="405"/>
      <c r="VBO269" s="405"/>
      <c r="VBP269" s="277"/>
      <c r="VBQ269" s="277"/>
      <c r="VBR269" s="277"/>
      <c r="VBS269" s="277"/>
      <c r="VBT269" s="277"/>
      <c r="VBU269" s="277"/>
      <c r="VBV269" s="277"/>
      <c r="VBW269" s="277"/>
      <c r="VBX269" s="402"/>
      <c r="VBY269" s="404"/>
      <c r="VBZ269" s="49"/>
      <c r="VCA269" s="49"/>
      <c r="VCB269" s="49"/>
      <c r="VCC269" s="99"/>
      <c r="VCD269" s="98"/>
      <c r="VCE269" s="49"/>
      <c r="VCF269" s="405"/>
      <c r="VCG269" s="405"/>
      <c r="VCH269" s="277"/>
      <c r="VCI269" s="277"/>
      <c r="VCJ269" s="277"/>
      <c r="VCK269" s="277"/>
      <c r="VCL269" s="277"/>
      <c r="VCM269" s="277"/>
      <c r="VCN269" s="277"/>
      <c r="VCO269" s="277"/>
      <c r="VCP269" s="402"/>
      <c r="VCQ269" s="404"/>
      <c r="VCR269" s="49"/>
      <c r="VCS269" s="49"/>
      <c r="VCT269" s="49"/>
      <c r="VCU269" s="99"/>
      <c r="VCV269" s="98"/>
      <c r="VCW269" s="49"/>
      <c r="VCX269" s="405"/>
      <c r="VCY269" s="405"/>
      <c r="VCZ269" s="277"/>
      <c r="VDA269" s="277"/>
      <c r="VDB269" s="277"/>
      <c r="VDC269" s="277"/>
      <c r="VDD269" s="277"/>
      <c r="VDE269" s="277"/>
      <c r="VDF269" s="277"/>
      <c r="VDG269" s="277"/>
      <c r="VDH269" s="402"/>
      <c r="VDI269" s="404"/>
      <c r="VDJ269" s="49"/>
      <c r="VDK269" s="49"/>
      <c r="VDL269" s="49"/>
      <c r="VDM269" s="99"/>
      <c r="VDN269" s="98"/>
      <c r="VDO269" s="49"/>
      <c r="VDP269" s="405"/>
      <c r="VDQ269" s="405"/>
      <c r="VDR269" s="277"/>
      <c r="VDS269" s="277"/>
      <c r="VDT269" s="277"/>
      <c r="VDU269" s="277"/>
      <c r="VDV269" s="277"/>
      <c r="VDW269" s="277"/>
      <c r="VDX269" s="277"/>
      <c r="VDY269" s="277"/>
      <c r="VDZ269" s="402"/>
      <c r="VEA269" s="404"/>
      <c r="VEB269" s="49"/>
      <c r="VEC269" s="49"/>
      <c r="VED269" s="49"/>
      <c r="VEE269" s="99"/>
      <c r="VEF269" s="98"/>
      <c r="VEG269" s="49"/>
      <c r="VEH269" s="405"/>
      <c r="VEI269" s="405"/>
      <c r="VEJ269" s="277"/>
      <c r="VEK269" s="277"/>
      <c r="VEL269" s="277"/>
      <c r="VEM269" s="277"/>
      <c r="VEN269" s="277"/>
      <c r="VEO269" s="277"/>
      <c r="VEP269" s="277"/>
      <c r="VEQ269" s="277"/>
      <c r="VER269" s="402"/>
      <c r="VES269" s="404"/>
      <c r="VET269" s="49"/>
      <c r="VEU269" s="49"/>
      <c r="VEV269" s="49"/>
      <c r="VEW269" s="99"/>
      <c r="VEX269" s="98"/>
      <c r="VEY269" s="49"/>
      <c r="VEZ269" s="405"/>
      <c r="VFA269" s="405"/>
      <c r="VFB269" s="277"/>
      <c r="VFC269" s="277"/>
      <c r="VFD269" s="277"/>
      <c r="VFE269" s="277"/>
      <c r="VFF269" s="277"/>
      <c r="VFG269" s="277"/>
      <c r="VFH269" s="277"/>
      <c r="VFI269" s="277"/>
      <c r="VFJ269" s="402"/>
      <c r="VFK269" s="404"/>
      <c r="VFL269" s="49"/>
      <c r="VFM269" s="49"/>
      <c r="VFN269" s="49"/>
      <c r="VFO269" s="99"/>
      <c r="VFP269" s="98"/>
      <c r="VFQ269" s="49"/>
      <c r="VFR269" s="405"/>
      <c r="VFS269" s="405"/>
      <c r="VFT269" s="277"/>
      <c r="VFU269" s="277"/>
      <c r="VFV269" s="277"/>
      <c r="VFW269" s="277"/>
      <c r="VFX269" s="277"/>
      <c r="VFY269" s="277"/>
      <c r="VFZ269" s="277"/>
      <c r="VGA269" s="277"/>
      <c r="VGB269" s="402"/>
      <c r="VGC269" s="404"/>
      <c r="VGD269" s="49"/>
      <c r="VGE269" s="49"/>
      <c r="VGF269" s="49"/>
      <c r="VGG269" s="99"/>
      <c r="VGH269" s="98"/>
      <c r="VGI269" s="49"/>
      <c r="VGJ269" s="405"/>
      <c r="VGK269" s="405"/>
      <c r="VGL269" s="277"/>
      <c r="VGM269" s="277"/>
      <c r="VGN269" s="277"/>
      <c r="VGO269" s="277"/>
      <c r="VGP269" s="277"/>
      <c r="VGQ269" s="277"/>
      <c r="VGR269" s="277"/>
      <c r="VGS269" s="277"/>
      <c r="VGT269" s="402"/>
      <c r="VGU269" s="404"/>
      <c r="VGV269" s="49"/>
      <c r="VGW269" s="49"/>
      <c r="VGX269" s="49"/>
      <c r="VGY269" s="99"/>
      <c r="VGZ269" s="98"/>
      <c r="VHA269" s="49"/>
      <c r="VHB269" s="405"/>
      <c r="VHC269" s="405"/>
      <c r="VHD269" s="277"/>
      <c r="VHE269" s="277"/>
      <c r="VHF269" s="277"/>
      <c r="VHG269" s="277"/>
      <c r="VHH269" s="277"/>
      <c r="VHI269" s="277"/>
      <c r="VHJ269" s="277"/>
      <c r="VHK269" s="277"/>
      <c r="VHL269" s="402"/>
      <c r="VHM269" s="404"/>
      <c r="VHN269" s="49"/>
      <c r="VHO269" s="49"/>
      <c r="VHP269" s="49"/>
      <c r="VHQ269" s="99"/>
      <c r="VHR269" s="98"/>
      <c r="VHS269" s="49"/>
      <c r="VHT269" s="405"/>
      <c r="VHU269" s="405"/>
      <c r="VHV269" s="277"/>
      <c r="VHW269" s="277"/>
      <c r="VHX269" s="277"/>
      <c r="VHY269" s="277"/>
      <c r="VHZ269" s="277"/>
      <c r="VIA269" s="277"/>
      <c r="VIB269" s="277"/>
      <c r="VIC269" s="277"/>
      <c r="VID269" s="402"/>
      <c r="VIE269" s="404"/>
      <c r="VIF269" s="49"/>
      <c r="VIG269" s="49"/>
      <c r="VIH269" s="49"/>
      <c r="VII269" s="99"/>
      <c r="VIJ269" s="98"/>
      <c r="VIK269" s="49"/>
      <c r="VIL269" s="405"/>
      <c r="VIM269" s="405"/>
      <c r="VIN269" s="277"/>
      <c r="VIO269" s="277"/>
      <c r="VIP269" s="277"/>
      <c r="VIQ269" s="277"/>
      <c r="VIR269" s="277"/>
      <c r="VIS269" s="277"/>
      <c r="VIT269" s="277"/>
      <c r="VIU269" s="277"/>
      <c r="VIV269" s="402"/>
      <c r="VIW269" s="404"/>
      <c r="VIX269" s="49"/>
      <c r="VIY269" s="49"/>
      <c r="VIZ269" s="49"/>
      <c r="VJA269" s="99"/>
      <c r="VJB269" s="98"/>
      <c r="VJC269" s="49"/>
      <c r="VJD269" s="405"/>
      <c r="VJE269" s="405"/>
      <c r="VJF269" s="277"/>
      <c r="VJG269" s="277"/>
      <c r="VJH269" s="277"/>
      <c r="VJI269" s="277"/>
      <c r="VJJ269" s="277"/>
      <c r="VJK269" s="277"/>
      <c r="VJL269" s="277"/>
      <c r="VJM269" s="277"/>
      <c r="VJN269" s="402"/>
      <c r="VJO269" s="404"/>
      <c r="VJP269" s="49"/>
      <c r="VJQ269" s="49"/>
      <c r="VJR269" s="49"/>
      <c r="VJS269" s="99"/>
      <c r="VJT269" s="98"/>
      <c r="VJU269" s="49"/>
      <c r="VJV269" s="405"/>
      <c r="VJW269" s="405"/>
      <c r="VJX269" s="277"/>
      <c r="VJY269" s="277"/>
      <c r="VJZ269" s="277"/>
      <c r="VKA269" s="277"/>
      <c r="VKB269" s="277"/>
      <c r="VKC269" s="277"/>
      <c r="VKD269" s="277"/>
      <c r="VKE269" s="277"/>
      <c r="VKF269" s="402"/>
      <c r="VKG269" s="404"/>
      <c r="VKH269" s="49"/>
      <c r="VKI269" s="49"/>
      <c r="VKJ269" s="49"/>
      <c r="VKK269" s="99"/>
      <c r="VKL269" s="98"/>
      <c r="VKM269" s="49"/>
      <c r="VKN269" s="405"/>
      <c r="VKO269" s="405"/>
      <c r="VKP269" s="277"/>
      <c r="VKQ269" s="277"/>
      <c r="VKR269" s="277"/>
      <c r="VKS269" s="277"/>
      <c r="VKT269" s="277"/>
      <c r="VKU269" s="277"/>
      <c r="VKV269" s="277"/>
      <c r="VKW269" s="277"/>
      <c r="VKX269" s="402"/>
      <c r="VKY269" s="404"/>
      <c r="VKZ269" s="49"/>
      <c r="VLA269" s="49"/>
      <c r="VLB269" s="49"/>
      <c r="VLC269" s="99"/>
      <c r="VLD269" s="98"/>
      <c r="VLE269" s="49"/>
      <c r="VLF269" s="405"/>
      <c r="VLG269" s="405"/>
      <c r="VLH269" s="277"/>
      <c r="VLI269" s="277"/>
      <c r="VLJ269" s="277"/>
      <c r="VLK269" s="277"/>
      <c r="VLL269" s="277"/>
      <c r="VLM269" s="277"/>
      <c r="VLN269" s="277"/>
      <c r="VLO269" s="277"/>
      <c r="VLP269" s="402"/>
      <c r="VLQ269" s="404"/>
      <c r="VLR269" s="49"/>
      <c r="VLS269" s="49"/>
      <c r="VLT269" s="49"/>
      <c r="VLU269" s="99"/>
      <c r="VLV269" s="98"/>
      <c r="VLW269" s="49"/>
      <c r="VLX269" s="405"/>
      <c r="VLY269" s="405"/>
      <c r="VLZ269" s="277"/>
      <c r="VMA269" s="277"/>
      <c r="VMB269" s="277"/>
      <c r="VMC269" s="277"/>
      <c r="VMD269" s="277"/>
      <c r="VME269" s="277"/>
      <c r="VMF269" s="277"/>
      <c r="VMG269" s="277"/>
      <c r="VMH269" s="402"/>
      <c r="VMI269" s="404"/>
      <c r="VMJ269" s="49"/>
      <c r="VMK269" s="49"/>
      <c r="VML269" s="49"/>
      <c r="VMM269" s="99"/>
      <c r="VMN269" s="98"/>
      <c r="VMO269" s="49"/>
      <c r="VMP269" s="405"/>
      <c r="VMQ269" s="405"/>
      <c r="VMR269" s="277"/>
      <c r="VMS269" s="277"/>
      <c r="VMT269" s="277"/>
      <c r="VMU269" s="277"/>
      <c r="VMV269" s="277"/>
      <c r="VMW269" s="277"/>
      <c r="VMX269" s="277"/>
      <c r="VMY269" s="277"/>
      <c r="VMZ269" s="402"/>
      <c r="VNA269" s="404"/>
      <c r="VNB269" s="49"/>
      <c r="VNC269" s="49"/>
      <c r="VND269" s="49"/>
      <c r="VNE269" s="99"/>
      <c r="VNF269" s="98"/>
      <c r="VNG269" s="49"/>
      <c r="VNH269" s="405"/>
      <c r="VNI269" s="405"/>
      <c r="VNJ269" s="277"/>
      <c r="VNK269" s="277"/>
      <c r="VNL269" s="277"/>
      <c r="VNM269" s="277"/>
      <c r="VNN269" s="277"/>
      <c r="VNO269" s="277"/>
      <c r="VNP269" s="277"/>
      <c r="VNQ269" s="277"/>
      <c r="VNR269" s="402"/>
      <c r="VNS269" s="404"/>
      <c r="VNT269" s="49"/>
      <c r="VNU269" s="49"/>
      <c r="VNV269" s="49"/>
      <c r="VNW269" s="99"/>
      <c r="VNX269" s="98"/>
      <c r="VNY269" s="49"/>
      <c r="VNZ269" s="405"/>
      <c r="VOA269" s="405"/>
      <c r="VOB269" s="277"/>
      <c r="VOC269" s="277"/>
      <c r="VOD269" s="277"/>
      <c r="VOE269" s="277"/>
      <c r="VOF269" s="277"/>
      <c r="VOG269" s="277"/>
      <c r="VOH269" s="277"/>
      <c r="VOI269" s="277"/>
      <c r="VOJ269" s="402"/>
      <c r="VOK269" s="404"/>
      <c r="VOL269" s="49"/>
      <c r="VOM269" s="49"/>
      <c r="VON269" s="49"/>
      <c r="VOO269" s="99"/>
      <c r="VOP269" s="98"/>
      <c r="VOQ269" s="49"/>
      <c r="VOR269" s="405"/>
      <c r="VOS269" s="405"/>
      <c r="VOT269" s="277"/>
      <c r="VOU269" s="277"/>
      <c r="VOV269" s="277"/>
      <c r="VOW269" s="277"/>
      <c r="VOX269" s="277"/>
      <c r="VOY269" s="277"/>
      <c r="VOZ269" s="277"/>
      <c r="VPA269" s="277"/>
      <c r="VPB269" s="402"/>
      <c r="VPC269" s="404"/>
      <c r="VPD269" s="49"/>
      <c r="VPE269" s="49"/>
      <c r="VPF269" s="49"/>
      <c r="VPG269" s="99"/>
      <c r="VPH269" s="98"/>
      <c r="VPI269" s="49"/>
      <c r="VPJ269" s="405"/>
      <c r="VPK269" s="405"/>
      <c r="VPL269" s="277"/>
      <c r="VPM269" s="277"/>
      <c r="VPN269" s="277"/>
      <c r="VPO269" s="277"/>
      <c r="VPP269" s="277"/>
      <c r="VPQ269" s="277"/>
      <c r="VPR269" s="277"/>
      <c r="VPS269" s="277"/>
      <c r="VPT269" s="402"/>
      <c r="VPU269" s="404"/>
      <c r="VPV269" s="49"/>
      <c r="VPW269" s="49"/>
      <c r="VPX269" s="49"/>
      <c r="VPY269" s="99"/>
      <c r="VPZ269" s="98"/>
      <c r="VQA269" s="49"/>
      <c r="VQB269" s="405"/>
      <c r="VQC269" s="405"/>
      <c r="VQD269" s="277"/>
      <c r="VQE269" s="277"/>
      <c r="VQF269" s="277"/>
      <c r="VQG269" s="277"/>
      <c r="VQH269" s="277"/>
      <c r="VQI269" s="277"/>
      <c r="VQJ269" s="277"/>
      <c r="VQK269" s="277"/>
      <c r="VQL269" s="402"/>
      <c r="VQM269" s="404"/>
      <c r="VQN269" s="49"/>
      <c r="VQO269" s="49"/>
      <c r="VQP269" s="49"/>
      <c r="VQQ269" s="99"/>
      <c r="VQR269" s="98"/>
      <c r="VQS269" s="49"/>
      <c r="VQT269" s="405"/>
      <c r="VQU269" s="405"/>
      <c r="VQV269" s="277"/>
      <c r="VQW269" s="277"/>
      <c r="VQX269" s="277"/>
      <c r="VQY269" s="277"/>
      <c r="VQZ269" s="277"/>
      <c r="VRA269" s="277"/>
      <c r="VRB269" s="277"/>
      <c r="VRC269" s="277"/>
      <c r="VRD269" s="402"/>
      <c r="VRE269" s="404"/>
      <c r="VRF269" s="49"/>
      <c r="VRG269" s="49"/>
      <c r="VRH269" s="49"/>
      <c r="VRI269" s="99"/>
      <c r="VRJ269" s="98"/>
      <c r="VRK269" s="49"/>
      <c r="VRL269" s="405"/>
      <c r="VRM269" s="405"/>
      <c r="VRN269" s="277"/>
      <c r="VRO269" s="277"/>
      <c r="VRP269" s="277"/>
      <c r="VRQ269" s="277"/>
      <c r="VRR269" s="277"/>
      <c r="VRS269" s="277"/>
      <c r="VRT269" s="277"/>
      <c r="VRU269" s="277"/>
      <c r="VRV269" s="402"/>
      <c r="VRW269" s="404"/>
      <c r="VRX269" s="49"/>
      <c r="VRY269" s="49"/>
      <c r="VRZ269" s="49"/>
      <c r="VSA269" s="99"/>
      <c r="VSB269" s="98"/>
      <c r="VSC269" s="49"/>
      <c r="VSD269" s="405"/>
      <c r="VSE269" s="405"/>
      <c r="VSF269" s="277"/>
      <c r="VSG269" s="277"/>
      <c r="VSH269" s="277"/>
      <c r="VSI269" s="277"/>
      <c r="VSJ269" s="277"/>
      <c r="VSK269" s="277"/>
      <c r="VSL269" s="277"/>
      <c r="VSM269" s="277"/>
      <c r="VSN269" s="402"/>
      <c r="VSO269" s="404"/>
      <c r="VSP269" s="49"/>
      <c r="VSQ269" s="49"/>
      <c r="VSR269" s="49"/>
      <c r="VSS269" s="99"/>
      <c r="VST269" s="98"/>
      <c r="VSU269" s="49"/>
      <c r="VSV269" s="405"/>
      <c r="VSW269" s="405"/>
      <c r="VSX269" s="277"/>
      <c r="VSY269" s="277"/>
      <c r="VSZ269" s="277"/>
      <c r="VTA269" s="277"/>
      <c r="VTB269" s="277"/>
      <c r="VTC269" s="277"/>
      <c r="VTD269" s="277"/>
      <c r="VTE269" s="277"/>
      <c r="VTF269" s="402"/>
      <c r="VTG269" s="404"/>
      <c r="VTH269" s="49"/>
      <c r="VTI269" s="49"/>
      <c r="VTJ269" s="49"/>
      <c r="VTK269" s="99"/>
      <c r="VTL269" s="98"/>
      <c r="VTM269" s="49"/>
      <c r="VTN269" s="405"/>
      <c r="VTO269" s="405"/>
      <c r="VTP269" s="277"/>
      <c r="VTQ269" s="277"/>
      <c r="VTR269" s="277"/>
      <c r="VTS269" s="277"/>
      <c r="VTT269" s="277"/>
      <c r="VTU269" s="277"/>
      <c r="VTV269" s="277"/>
      <c r="VTW269" s="277"/>
      <c r="VTX269" s="402"/>
      <c r="VTY269" s="404"/>
      <c r="VTZ269" s="49"/>
      <c r="VUA269" s="49"/>
      <c r="VUB269" s="49"/>
      <c r="VUC269" s="99"/>
      <c r="VUD269" s="98"/>
      <c r="VUE269" s="49"/>
      <c r="VUF269" s="405"/>
      <c r="VUG269" s="405"/>
      <c r="VUH269" s="277"/>
      <c r="VUI269" s="277"/>
      <c r="VUJ269" s="277"/>
      <c r="VUK269" s="277"/>
      <c r="VUL269" s="277"/>
      <c r="VUM269" s="277"/>
      <c r="VUN269" s="277"/>
      <c r="VUO269" s="277"/>
      <c r="VUP269" s="402"/>
      <c r="VUQ269" s="404"/>
      <c r="VUR269" s="49"/>
      <c r="VUS269" s="49"/>
      <c r="VUT269" s="49"/>
      <c r="VUU269" s="99"/>
      <c r="VUV269" s="98"/>
      <c r="VUW269" s="49"/>
      <c r="VUX269" s="405"/>
      <c r="VUY269" s="405"/>
      <c r="VUZ269" s="277"/>
      <c r="VVA269" s="277"/>
      <c r="VVB269" s="277"/>
      <c r="VVC269" s="277"/>
      <c r="VVD269" s="277"/>
      <c r="VVE269" s="277"/>
      <c r="VVF269" s="277"/>
      <c r="VVG269" s="277"/>
      <c r="VVH269" s="402"/>
      <c r="VVI269" s="404"/>
      <c r="VVJ269" s="49"/>
      <c r="VVK269" s="49"/>
      <c r="VVL269" s="49"/>
      <c r="VVM269" s="99"/>
      <c r="VVN269" s="98"/>
      <c r="VVO269" s="49"/>
      <c r="VVP269" s="405"/>
      <c r="VVQ269" s="405"/>
      <c r="VVR269" s="277"/>
      <c r="VVS269" s="277"/>
      <c r="VVT269" s="277"/>
      <c r="VVU269" s="277"/>
      <c r="VVV269" s="277"/>
      <c r="VVW269" s="277"/>
      <c r="VVX269" s="277"/>
      <c r="VVY269" s="277"/>
      <c r="VVZ269" s="402"/>
      <c r="VWA269" s="404"/>
      <c r="VWB269" s="49"/>
      <c r="VWC269" s="49"/>
      <c r="VWD269" s="49"/>
      <c r="VWE269" s="99"/>
      <c r="VWF269" s="98"/>
      <c r="VWG269" s="49"/>
      <c r="VWH269" s="405"/>
      <c r="VWI269" s="405"/>
      <c r="VWJ269" s="277"/>
      <c r="VWK269" s="277"/>
      <c r="VWL269" s="277"/>
      <c r="VWM269" s="277"/>
      <c r="VWN269" s="277"/>
      <c r="VWO269" s="277"/>
      <c r="VWP269" s="277"/>
      <c r="VWQ269" s="277"/>
      <c r="VWR269" s="402"/>
      <c r="VWS269" s="404"/>
      <c r="VWT269" s="49"/>
      <c r="VWU269" s="49"/>
      <c r="VWV269" s="49"/>
      <c r="VWW269" s="99"/>
      <c r="VWX269" s="98"/>
      <c r="VWY269" s="49"/>
      <c r="VWZ269" s="405"/>
      <c r="VXA269" s="405"/>
      <c r="VXB269" s="277"/>
      <c r="VXC269" s="277"/>
      <c r="VXD269" s="277"/>
      <c r="VXE269" s="277"/>
      <c r="VXF269" s="277"/>
      <c r="VXG269" s="277"/>
      <c r="VXH269" s="277"/>
      <c r="VXI269" s="277"/>
      <c r="VXJ269" s="402"/>
      <c r="VXK269" s="404"/>
      <c r="VXL269" s="49"/>
      <c r="VXM269" s="49"/>
      <c r="VXN269" s="49"/>
      <c r="VXO269" s="99"/>
      <c r="VXP269" s="98"/>
      <c r="VXQ269" s="49"/>
      <c r="VXR269" s="405"/>
      <c r="VXS269" s="405"/>
      <c r="VXT269" s="277"/>
      <c r="VXU269" s="277"/>
      <c r="VXV269" s="277"/>
      <c r="VXW269" s="277"/>
      <c r="VXX269" s="277"/>
      <c r="VXY269" s="277"/>
      <c r="VXZ269" s="277"/>
      <c r="VYA269" s="277"/>
      <c r="VYB269" s="402"/>
      <c r="VYC269" s="404"/>
      <c r="VYD269" s="49"/>
      <c r="VYE269" s="49"/>
      <c r="VYF269" s="49"/>
      <c r="VYG269" s="99"/>
      <c r="VYH269" s="98"/>
      <c r="VYI269" s="49"/>
      <c r="VYJ269" s="405"/>
      <c r="VYK269" s="405"/>
      <c r="VYL269" s="277"/>
      <c r="VYM269" s="277"/>
      <c r="VYN269" s="277"/>
      <c r="VYO269" s="277"/>
      <c r="VYP269" s="277"/>
      <c r="VYQ269" s="277"/>
      <c r="VYR269" s="277"/>
      <c r="VYS269" s="277"/>
      <c r="VYT269" s="402"/>
      <c r="VYU269" s="404"/>
      <c r="VYV269" s="49"/>
      <c r="VYW269" s="49"/>
      <c r="VYX269" s="49"/>
      <c r="VYY269" s="99"/>
      <c r="VYZ269" s="98"/>
      <c r="VZA269" s="49"/>
      <c r="VZB269" s="405"/>
      <c r="VZC269" s="405"/>
      <c r="VZD269" s="277"/>
      <c r="VZE269" s="277"/>
      <c r="VZF269" s="277"/>
      <c r="VZG269" s="277"/>
      <c r="VZH269" s="277"/>
      <c r="VZI269" s="277"/>
      <c r="VZJ269" s="277"/>
      <c r="VZK269" s="277"/>
      <c r="VZL269" s="402"/>
      <c r="VZM269" s="404"/>
      <c r="VZN269" s="49"/>
      <c r="VZO269" s="49"/>
      <c r="VZP269" s="49"/>
      <c r="VZQ269" s="99"/>
      <c r="VZR269" s="98"/>
      <c r="VZS269" s="49"/>
      <c r="VZT269" s="405"/>
      <c r="VZU269" s="405"/>
      <c r="VZV269" s="277"/>
      <c r="VZW269" s="277"/>
      <c r="VZX269" s="277"/>
      <c r="VZY269" s="277"/>
      <c r="VZZ269" s="277"/>
      <c r="WAA269" s="277"/>
      <c r="WAB269" s="277"/>
      <c r="WAC269" s="277"/>
      <c r="WAD269" s="402"/>
      <c r="WAE269" s="404"/>
      <c r="WAF269" s="49"/>
      <c r="WAG269" s="49"/>
      <c r="WAH269" s="49"/>
      <c r="WAI269" s="99"/>
      <c r="WAJ269" s="98"/>
      <c r="WAK269" s="49"/>
      <c r="WAL269" s="405"/>
      <c r="WAM269" s="405"/>
      <c r="WAN269" s="277"/>
      <c r="WAO269" s="277"/>
      <c r="WAP269" s="277"/>
      <c r="WAQ269" s="277"/>
      <c r="WAR269" s="277"/>
      <c r="WAS269" s="277"/>
      <c r="WAT269" s="277"/>
      <c r="WAU269" s="277"/>
      <c r="WAV269" s="402"/>
      <c r="WAW269" s="404"/>
      <c r="WAX269" s="49"/>
      <c r="WAY269" s="49"/>
      <c r="WAZ269" s="49"/>
      <c r="WBA269" s="99"/>
      <c r="WBB269" s="98"/>
      <c r="WBC269" s="49"/>
      <c r="WBD269" s="405"/>
      <c r="WBE269" s="405"/>
      <c r="WBF269" s="277"/>
      <c r="WBG269" s="277"/>
      <c r="WBH269" s="277"/>
      <c r="WBI269" s="277"/>
      <c r="WBJ269" s="277"/>
      <c r="WBK269" s="277"/>
      <c r="WBL269" s="277"/>
      <c r="WBM269" s="277"/>
      <c r="WBN269" s="402"/>
      <c r="WBO269" s="404"/>
      <c r="WBP269" s="49"/>
      <c r="WBQ269" s="49"/>
      <c r="WBR269" s="49"/>
      <c r="WBS269" s="99"/>
      <c r="WBT269" s="98"/>
      <c r="WBU269" s="49"/>
      <c r="WBV269" s="405"/>
      <c r="WBW269" s="405"/>
      <c r="WBX269" s="277"/>
      <c r="WBY269" s="277"/>
      <c r="WBZ269" s="277"/>
      <c r="WCA269" s="277"/>
      <c r="WCB269" s="277"/>
      <c r="WCC269" s="277"/>
      <c r="WCD269" s="277"/>
      <c r="WCE269" s="277"/>
      <c r="WCF269" s="402"/>
      <c r="WCG269" s="404"/>
      <c r="WCH269" s="49"/>
      <c r="WCI269" s="49"/>
      <c r="WCJ269" s="49"/>
      <c r="WCK269" s="99"/>
      <c r="WCL269" s="98"/>
      <c r="WCM269" s="49"/>
      <c r="WCN269" s="405"/>
      <c r="WCO269" s="405"/>
      <c r="WCP269" s="277"/>
      <c r="WCQ269" s="277"/>
      <c r="WCR269" s="277"/>
      <c r="WCS269" s="277"/>
      <c r="WCT269" s="277"/>
      <c r="WCU269" s="277"/>
      <c r="WCV269" s="277"/>
      <c r="WCW269" s="277"/>
      <c r="WCX269" s="402"/>
      <c r="WCY269" s="404"/>
      <c r="WCZ269" s="49"/>
      <c r="WDA269" s="49"/>
      <c r="WDB269" s="49"/>
      <c r="WDC269" s="99"/>
      <c r="WDD269" s="98"/>
      <c r="WDE269" s="49"/>
      <c r="WDF269" s="405"/>
      <c r="WDG269" s="405"/>
      <c r="WDH269" s="277"/>
      <c r="WDI269" s="277"/>
      <c r="WDJ269" s="277"/>
      <c r="WDK269" s="277"/>
      <c r="WDL269" s="277"/>
      <c r="WDM269" s="277"/>
      <c r="WDN269" s="277"/>
      <c r="WDO269" s="277"/>
      <c r="WDP269" s="402"/>
      <c r="WDQ269" s="404"/>
      <c r="WDR269" s="49"/>
      <c r="WDS269" s="49"/>
      <c r="WDT269" s="49"/>
      <c r="WDU269" s="99"/>
      <c r="WDV269" s="98"/>
      <c r="WDW269" s="49"/>
      <c r="WDX269" s="405"/>
      <c r="WDY269" s="405"/>
      <c r="WDZ269" s="277"/>
      <c r="WEA269" s="277"/>
      <c r="WEB269" s="277"/>
      <c r="WEC269" s="277"/>
      <c r="WED269" s="277"/>
      <c r="WEE269" s="277"/>
      <c r="WEF269" s="277"/>
      <c r="WEG269" s="277"/>
      <c r="WEH269" s="402"/>
      <c r="WEI269" s="404"/>
      <c r="WEJ269" s="49"/>
      <c r="WEK269" s="49"/>
      <c r="WEL269" s="49"/>
      <c r="WEM269" s="99"/>
      <c r="WEN269" s="98"/>
      <c r="WEO269" s="49"/>
      <c r="WEP269" s="405"/>
      <c r="WEQ269" s="405"/>
      <c r="WER269" s="277"/>
      <c r="WES269" s="277"/>
      <c r="WET269" s="277"/>
      <c r="WEU269" s="277"/>
      <c r="WEV269" s="277"/>
      <c r="WEW269" s="277"/>
      <c r="WEX269" s="277"/>
      <c r="WEY269" s="277"/>
      <c r="WEZ269" s="402"/>
      <c r="WFA269" s="404"/>
      <c r="WFB269" s="49"/>
      <c r="WFC269" s="49"/>
      <c r="WFD269" s="49"/>
      <c r="WFE269" s="99"/>
      <c r="WFF269" s="98"/>
      <c r="WFG269" s="49"/>
      <c r="WFH269" s="405"/>
      <c r="WFI269" s="405"/>
      <c r="WFJ269" s="277"/>
      <c r="WFK269" s="277"/>
      <c r="WFL269" s="277"/>
      <c r="WFM269" s="277"/>
      <c r="WFN269" s="277"/>
      <c r="WFO269" s="277"/>
      <c r="WFP269" s="277"/>
      <c r="WFQ269" s="277"/>
      <c r="WFR269" s="402"/>
      <c r="WFS269" s="404"/>
      <c r="WFT269" s="49"/>
      <c r="WFU269" s="49"/>
      <c r="WFV269" s="49"/>
      <c r="WFW269" s="99"/>
      <c r="WFX269" s="98"/>
      <c r="WFY269" s="49"/>
      <c r="WFZ269" s="405"/>
      <c r="WGA269" s="405"/>
      <c r="WGB269" s="277"/>
      <c r="WGC269" s="277"/>
      <c r="WGD269" s="277"/>
      <c r="WGE269" s="277"/>
      <c r="WGF269" s="277"/>
      <c r="WGG269" s="277"/>
      <c r="WGH269" s="277"/>
      <c r="WGI269" s="277"/>
      <c r="WGJ269" s="402"/>
      <c r="WGK269" s="404"/>
      <c r="WGL269" s="49"/>
      <c r="WGM269" s="49"/>
      <c r="WGN269" s="49"/>
      <c r="WGO269" s="99"/>
      <c r="WGP269" s="98"/>
      <c r="WGQ269" s="49"/>
      <c r="WGR269" s="405"/>
      <c r="WGS269" s="405"/>
      <c r="WGT269" s="277"/>
      <c r="WGU269" s="277"/>
      <c r="WGV269" s="277"/>
      <c r="WGW269" s="277"/>
      <c r="WGX269" s="277"/>
      <c r="WGY269" s="277"/>
      <c r="WGZ269" s="277"/>
      <c r="WHA269" s="277"/>
      <c r="WHB269" s="402"/>
      <c r="WHC269" s="404"/>
      <c r="WHD269" s="49"/>
      <c r="WHE269" s="49"/>
      <c r="WHF269" s="49"/>
      <c r="WHG269" s="99"/>
      <c r="WHH269" s="98"/>
      <c r="WHI269" s="49"/>
      <c r="WHJ269" s="405"/>
      <c r="WHK269" s="405"/>
      <c r="WHL269" s="277"/>
      <c r="WHM269" s="277"/>
      <c r="WHN269" s="277"/>
      <c r="WHO269" s="277"/>
      <c r="WHP269" s="277"/>
      <c r="WHQ269" s="277"/>
      <c r="WHR269" s="277"/>
      <c r="WHS269" s="277"/>
      <c r="WHT269" s="402"/>
      <c r="WHU269" s="404"/>
      <c r="WHV269" s="49"/>
      <c r="WHW269" s="49"/>
      <c r="WHX269" s="49"/>
      <c r="WHY269" s="99"/>
      <c r="WHZ269" s="98"/>
      <c r="WIA269" s="49"/>
      <c r="WIB269" s="405"/>
      <c r="WIC269" s="405"/>
      <c r="WID269" s="277"/>
      <c r="WIE269" s="277"/>
      <c r="WIF269" s="277"/>
      <c r="WIG269" s="277"/>
      <c r="WIH269" s="277"/>
      <c r="WII269" s="277"/>
      <c r="WIJ269" s="277"/>
      <c r="WIK269" s="277"/>
      <c r="WIL269" s="402"/>
      <c r="WIM269" s="404"/>
      <c r="WIN269" s="49"/>
      <c r="WIO269" s="49"/>
      <c r="WIP269" s="49"/>
      <c r="WIQ269" s="99"/>
      <c r="WIR269" s="98"/>
      <c r="WIS269" s="49"/>
      <c r="WIT269" s="405"/>
      <c r="WIU269" s="405"/>
      <c r="WIV269" s="277"/>
      <c r="WIW269" s="277"/>
      <c r="WIX269" s="277"/>
      <c r="WIY269" s="277"/>
      <c r="WIZ269" s="277"/>
      <c r="WJA269" s="277"/>
      <c r="WJB269" s="277"/>
      <c r="WJC269" s="277"/>
      <c r="WJD269" s="402"/>
      <c r="WJE269" s="404"/>
      <c r="WJF269" s="49"/>
      <c r="WJG269" s="49"/>
      <c r="WJH269" s="49"/>
      <c r="WJI269" s="99"/>
      <c r="WJJ269" s="98"/>
      <c r="WJK269" s="49"/>
      <c r="WJL269" s="405"/>
      <c r="WJM269" s="405"/>
      <c r="WJN269" s="277"/>
      <c r="WJO269" s="277"/>
      <c r="WJP269" s="277"/>
      <c r="WJQ269" s="277"/>
      <c r="WJR269" s="277"/>
      <c r="WJS269" s="277"/>
      <c r="WJT269" s="277"/>
      <c r="WJU269" s="277"/>
      <c r="WJV269" s="402"/>
      <c r="WJW269" s="404"/>
      <c r="WJX269" s="49"/>
      <c r="WJY269" s="49"/>
      <c r="WJZ269" s="49"/>
      <c r="WKA269" s="99"/>
      <c r="WKB269" s="98"/>
      <c r="WKC269" s="49"/>
      <c r="WKD269" s="405"/>
      <c r="WKE269" s="405"/>
      <c r="WKF269" s="277"/>
      <c r="WKG269" s="277"/>
      <c r="WKH269" s="277"/>
      <c r="WKI269" s="277"/>
      <c r="WKJ269" s="277"/>
      <c r="WKK269" s="277"/>
      <c r="WKL269" s="277"/>
      <c r="WKM269" s="277"/>
      <c r="WKN269" s="402"/>
      <c r="WKO269" s="404"/>
      <c r="WKP269" s="49"/>
      <c r="WKQ269" s="49"/>
      <c r="WKR269" s="49"/>
      <c r="WKS269" s="99"/>
      <c r="WKT269" s="98"/>
      <c r="WKU269" s="49"/>
      <c r="WKV269" s="405"/>
      <c r="WKW269" s="405"/>
      <c r="WKX269" s="277"/>
      <c r="WKY269" s="277"/>
      <c r="WKZ269" s="277"/>
      <c r="WLA269" s="277"/>
      <c r="WLB269" s="277"/>
      <c r="WLC269" s="277"/>
      <c r="WLD269" s="277"/>
      <c r="WLE269" s="277"/>
      <c r="WLF269" s="402"/>
      <c r="WLG269" s="404"/>
      <c r="WLH269" s="49"/>
      <c r="WLI269" s="49"/>
      <c r="WLJ269" s="49"/>
      <c r="WLK269" s="99"/>
      <c r="WLL269" s="98"/>
      <c r="WLM269" s="49"/>
      <c r="WLN269" s="405"/>
      <c r="WLO269" s="405"/>
      <c r="WLP269" s="277"/>
      <c r="WLQ269" s="277"/>
      <c r="WLR269" s="277"/>
      <c r="WLS269" s="277"/>
      <c r="WLT269" s="277"/>
      <c r="WLU269" s="277"/>
      <c r="WLV269" s="277"/>
      <c r="WLW269" s="277"/>
      <c r="WLX269" s="402"/>
      <c r="WLY269" s="404"/>
      <c r="WLZ269" s="49"/>
      <c r="WMA269" s="49"/>
      <c r="WMB269" s="49"/>
      <c r="WMC269" s="99"/>
      <c r="WMD269" s="98"/>
      <c r="WME269" s="49"/>
      <c r="WMF269" s="405"/>
      <c r="WMG269" s="405"/>
      <c r="WMH269" s="277"/>
      <c r="WMI269" s="277"/>
      <c r="WMJ269" s="277"/>
      <c r="WMK269" s="277"/>
      <c r="WML269" s="277"/>
      <c r="WMM269" s="277"/>
      <c r="WMN269" s="277"/>
      <c r="WMO269" s="277"/>
      <c r="WMP269" s="402"/>
      <c r="WMQ269" s="404"/>
      <c r="WMR269" s="49"/>
      <c r="WMS269" s="49"/>
      <c r="WMT269" s="49"/>
      <c r="WMU269" s="99"/>
      <c r="WMV269" s="98"/>
      <c r="WMW269" s="49"/>
      <c r="WMX269" s="405"/>
      <c r="WMY269" s="405"/>
      <c r="WMZ269" s="277"/>
      <c r="WNA269" s="277"/>
      <c r="WNB269" s="277"/>
      <c r="WNC269" s="277"/>
      <c r="WND269" s="277"/>
      <c r="WNE269" s="277"/>
      <c r="WNF269" s="277"/>
      <c r="WNG269" s="277"/>
      <c r="WNH269" s="402"/>
      <c r="WNI269" s="404"/>
      <c r="WNJ269" s="49"/>
      <c r="WNK269" s="49"/>
      <c r="WNL269" s="49"/>
      <c r="WNM269" s="99"/>
      <c r="WNN269" s="98"/>
      <c r="WNO269" s="49"/>
      <c r="WNP269" s="405"/>
      <c r="WNQ269" s="405"/>
      <c r="WNR269" s="277"/>
      <c r="WNS269" s="277"/>
      <c r="WNT269" s="277"/>
      <c r="WNU269" s="277"/>
      <c r="WNV269" s="277"/>
      <c r="WNW269" s="277"/>
      <c r="WNX269" s="277"/>
      <c r="WNY269" s="277"/>
      <c r="WNZ269" s="402"/>
      <c r="WOA269" s="404"/>
      <c r="WOB269" s="49"/>
      <c r="WOC269" s="49"/>
      <c r="WOD269" s="49"/>
      <c r="WOE269" s="99"/>
      <c r="WOF269" s="98"/>
      <c r="WOG269" s="49"/>
      <c r="WOH269" s="405"/>
      <c r="WOI269" s="405"/>
      <c r="WOJ269" s="277"/>
      <c r="WOK269" s="277"/>
      <c r="WOL269" s="277"/>
      <c r="WOM269" s="277"/>
      <c r="WON269" s="277"/>
      <c r="WOO269" s="277"/>
      <c r="WOP269" s="277"/>
      <c r="WOQ269" s="277"/>
      <c r="WOR269" s="402"/>
      <c r="WOS269" s="404"/>
      <c r="WOT269" s="49"/>
      <c r="WOU269" s="49"/>
      <c r="WOV269" s="49"/>
      <c r="WOW269" s="99"/>
      <c r="WOX269" s="98"/>
      <c r="WOY269" s="49"/>
      <c r="WOZ269" s="405"/>
      <c r="WPA269" s="405"/>
      <c r="WPB269" s="277"/>
      <c r="WPC269" s="277"/>
      <c r="WPD269" s="277"/>
      <c r="WPE269" s="277"/>
      <c r="WPF269" s="277"/>
      <c r="WPG269" s="277"/>
      <c r="WPH269" s="277"/>
      <c r="WPI269" s="277"/>
      <c r="WPJ269" s="402"/>
      <c r="WPK269" s="404"/>
      <c r="WPL269" s="49"/>
      <c r="WPM269" s="49"/>
      <c r="WPN269" s="49"/>
      <c r="WPO269" s="99"/>
      <c r="WPP269" s="98"/>
      <c r="WPQ269" s="49"/>
      <c r="WPR269" s="405"/>
      <c r="WPS269" s="405"/>
      <c r="WPT269" s="277"/>
      <c r="WPU269" s="277"/>
      <c r="WPV269" s="277"/>
      <c r="WPW269" s="277"/>
      <c r="WPX269" s="277"/>
      <c r="WPY269" s="277"/>
      <c r="WPZ269" s="277"/>
      <c r="WQA269" s="277"/>
      <c r="WQB269" s="402"/>
      <c r="WQC269" s="404"/>
      <c r="WQD269" s="49"/>
      <c r="WQE269" s="49"/>
      <c r="WQF269" s="49"/>
      <c r="WQG269" s="99"/>
      <c r="WQH269" s="98"/>
      <c r="WQI269" s="49"/>
      <c r="WQJ269" s="405"/>
      <c r="WQK269" s="405"/>
      <c r="WQL269" s="277"/>
      <c r="WQM269" s="277"/>
      <c r="WQN269" s="277"/>
      <c r="WQO269" s="277"/>
      <c r="WQP269" s="277"/>
      <c r="WQQ269" s="277"/>
      <c r="WQR269" s="277"/>
      <c r="WQS269" s="277"/>
      <c r="WQT269" s="402"/>
      <c r="WQU269" s="404"/>
      <c r="WQV269" s="49"/>
      <c r="WQW269" s="49"/>
      <c r="WQX269" s="49"/>
      <c r="WQY269" s="99"/>
      <c r="WQZ269" s="98"/>
      <c r="WRA269" s="49"/>
      <c r="WRB269" s="405"/>
      <c r="WRC269" s="405"/>
      <c r="WRD269" s="277"/>
      <c r="WRE269" s="277"/>
      <c r="WRF269" s="277"/>
      <c r="WRG269" s="277"/>
      <c r="WRH269" s="277"/>
      <c r="WRI269" s="277"/>
      <c r="WRJ269" s="277"/>
      <c r="WRK269" s="277"/>
      <c r="WRL269" s="402"/>
      <c r="WRM269" s="404"/>
      <c r="WRN269" s="49"/>
      <c r="WRO269" s="49"/>
      <c r="WRP269" s="49"/>
      <c r="WRQ269" s="99"/>
      <c r="WRR269" s="98"/>
      <c r="WRS269" s="49"/>
      <c r="WRT269" s="405"/>
      <c r="WRU269" s="405"/>
      <c r="WRV269" s="277"/>
      <c r="WRW269" s="277"/>
      <c r="WRX269" s="277"/>
      <c r="WRY269" s="277"/>
      <c r="WRZ269" s="277"/>
      <c r="WSA269" s="277"/>
      <c r="WSB269" s="277"/>
      <c r="WSC269" s="277"/>
      <c r="WSD269" s="402"/>
      <c r="WSE269" s="404"/>
      <c r="WSF269" s="49"/>
      <c r="WSG269" s="49"/>
      <c r="WSH269" s="49"/>
      <c r="WSI269" s="99"/>
      <c r="WSJ269" s="98"/>
      <c r="WSK269" s="49"/>
      <c r="WSL269" s="405"/>
      <c r="WSM269" s="405"/>
      <c r="WSN269" s="277"/>
      <c r="WSO269" s="277"/>
      <c r="WSP269" s="277"/>
      <c r="WSQ269" s="277"/>
      <c r="WSR269" s="277"/>
      <c r="WSS269" s="277"/>
      <c r="WST269" s="277"/>
      <c r="WSU269" s="277"/>
      <c r="WSV269" s="402"/>
      <c r="WSW269" s="404"/>
      <c r="WSX269" s="49"/>
      <c r="WSY269" s="49"/>
      <c r="WSZ269" s="49"/>
      <c r="WTA269" s="99"/>
      <c r="WTB269" s="98"/>
      <c r="WTC269" s="49"/>
      <c r="WTD269" s="405"/>
      <c r="WTE269" s="405"/>
      <c r="WTF269" s="277"/>
      <c r="WTG269" s="277"/>
      <c r="WTH269" s="277"/>
      <c r="WTI269" s="277"/>
      <c r="WTJ269" s="277"/>
      <c r="WTK269" s="277"/>
      <c r="WTL269" s="277"/>
      <c r="WTM269" s="277"/>
      <c r="WTN269" s="402"/>
      <c r="WTO269" s="404"/>
      <c r="WTP269" s="49"/>
      <c r="WTQ269" s="49"/>
      <c r="WTR269" s="49"/>
      <c r="WTS269" s="99"/>
      <c r="WTT269" s="98"/>
      <c r="WTU269" s="49"/>
      <c r="WTV269" s="405"/>
      <c r="WTW269" s="405"/>
      <c r="WTX269" s="277"/>
      <c r="WTY269" s="277"/>
      <c r="WTZ269" s="277"/>
      <c r="WUA269" s="277"/>
      <c r="WUB269" s="277"/>
      <c r="WUC269" s="277"/>
      <c r="WUD269" s="277"/>
      <c r="WUE269" s="277"/>
      <c r="WUF269" s="402"/>
      <c r="WUG269" s="404"/>
      <c r="WUH269" s="49"/>
      <c r="WUI269" s="49"/>
      <c r="WUJ269" s="49"/>
      <c r="WUK269" s="99"/>
      <c r="WUL269" s="98"/>
      <c r="WUM269" s="49"/>
      <c r="WUN269" s="405"/>
      <c r="WUO269" s="405"/>
      <c r="WUP269" s="277"/>
      <c r="WUQ269" s="277"/>
      <c r="WUR269" s="277"/>
      <c r="WUS269" s="277"/>
      <c r="WUT269" s="277"/>
      <c r="WUU269" s="277"/>
      <c r="WUV269" s="277"/>
      <c r="WUW269" s="277"/>
      <c r="WUX269" s="402"/>
      <c r="WUY269" s="404"/>
      <c r="WUZ269" s="49"/>
      <c r="WVA269" s="49"/>
      <c r="WVB269" s="49"/>
      <c r="WVC269" s="99"/>
      <c r="WVD269" s="98"/>
      <c r="WVE269" s="49"/>
      <c r="WVF269" s="405"/>
      <c r="WVG269" s="405"/>
      <c r="WVH269" s="277"/>
      <c r="WVI269" s="277"/>
      <c r="WVJ269" s="277"/>
      <c r="WVK269" s="277"/>
      <c r="WVL269" s="277"/>
      <c r="WVM269" s="277"/>
      <c r="WVN269" s="277"/>
      <c r="WVO269" s="277"/>
      <c r="WVP269" s="402"/>
      <c r="WVQ269" s="404"/>
      <c r="WVR269" s="49"/>
      <c r="WVS269" s="49"/>
      <c r="WVT269" s="49"/>
      <c r="WVU269" s="99"/>
      <c r="WVV269" s="98"/>
      <c r="WVW269" s="49"/>
      <c r="WVX269" s="405"/>
      <c r="WVY269" s="405"/>
      <c r="WVZ269" s="277"/>
      <c r="WWA269" s="277"/>
      <c r="WWB269" s="277"/>
      <c r="WWC269" s="277"/>
      <c r="WWD269" s="277"/>
      <c r="WWE269" s="277"/>
      <c r="WWF269" s="277"/>
      <c r="WWG269" s="277"/>
      <c r="WWH269" s="402"/>
      <c r="WWI269" s="404"/>
      <c r="WWJ269" s="49"/>
      <c r="WWK269" s="49"/>
      <c r="WWL269" s="49"/>
      <c r="WWM269" s="99"/>
      <c r="WWN269" s="98"/>
      <c r="WWO269" s="49"/>
      <c r="WWP269" s="405"/>
      <c r="WWQ269" s="405"/>
      <c r="WWR269" s="277"/>
      <c r="WWS269" s="277"/>
      <c r="WWT269" s="277"/>
      <c r="WWU269" s="277"/>
      <c r="WWV269" s="277"/>
      <c r="WWW269" s="277"/>
      <c r="WWX269" s="277"/>
      <c r="WWY269" s="277"/>
      <c r="WWZ269" s="402"/>
      <c r="WXA269" s="404"/>
      <c r="WXB269" s="49"/>
      <c r="WXC269" s="49"/>
      <c r="WXD269" s="49"/>
      <c r="WXE269" s="99"/>
      <c r="WXF269" s="98"/>
      <c r="WXG269" s="49"/>
      <c r="WXH269" s="405"/>
      <c r="WXI269" s="405"/>
      <c r="WXJ269" s="277"/>
      <c r="WXK269" s="277"/>
      <c r="WXL269" s="277"/>
      <c r="WXM269" s="277"/>
      <c r="WXN269" s="277"/>
      <c r="WXO269" s="277"/>
      <c r="WXP269" s="277"/>
      <c r="WXQ269" s="277"/>
      <c r="WXR269" s="402"/>
      <c r="WXS269" s="404"/>
      <c r="WXT269" s="49"/>
      <c r="WXU269" s="49"/>
      <c r="WXV269" s="49"/>
      <c r="WXW269" s="99"/>
      <c r="WXX269" s="98"/>
      <c r="WXY269" s="49"/>
      <c r="WXZ269" s="405"/>
      <c r="WYA269" s="405"/>
      <c r="WYB269" s="277"/>
      <c r="WYC269" s="277"/>
      <c r="WYD269" s="277"/>
      <c r="WYE269" s="277"/>
      <c r="WYF269" s="277"/>
      <c r="WYG269" s="277"/>
      <c r="WYH269" s="277"/>
      <c r="WYI269" s="277"/>
      <c r="WYJ269" s="402"/>
      <c r="WYK269" s="404"/>
      <c r="WYL269" s="49"/>
      <c r="WYM269" s="49"/>
      <c r="WYN269" s="49"/>
      <c r="WYO269" s="99"/>
      <c r="WYP269" s="98"/>
      <c r="WYQ269" s="49"/>
      <c r="WYR269" s="405"/>
      <c r="WYS269" s="405"/>
      <c r="WYT269" s="277"/>
      <c r="WYU269" s="277"/>
      <c r="WYV269" s="277"/>
      <c r="WYW269" s="277"/>
      <c r="WYX269" s="277"/>
      <c r="WYY269" s="277"/>
      <c r="WYZ269" s="277"/>
      <c r="WZA269" s="277"/>
      <c r="WZB269" s="402"/>
      <c r="WZC269" s="404"/>
      <c r="WZD269" s="49"/>
      <c r="WZE269" s="49"/>
      <c r="WZF269" s="49"/>
      <c r="WZG269" s="99"/>
      <c r="WZH269" s="98"/>
      <c r="WZI269" s="49"/>
      <c r="WZJ269" s="405"/>
      <c r="WZK269" s="405"/>
      <c r="WZL269" s="277"/>
      <c r="WZM269" s="277"/>
      <c r="WZN269" s="277"/>
      <c r="WZO269" s="277"/>
      <c r="WZP269" s="277"/>
      <c r="WZQ269" s="277"/>
      <c r="WZR269" s="277"/>
      <c r="WZS269" s="277"/>
      <c r="WZT269" s="402"/>
      <c r="WZU269" s="404"/>
      <c r="WZV269" s="49"/>
      <c r="WZW269" s="49"/>
      <c r="WZX269" s="49"/>
      <c r="WZY269" s="99"/>
      <c r="WZZ269" s="98"/>
      <c r="XAA269" s="49"/>
      <c r="XAB269" s="405"/>
      <c r="XAC269" s="405"/>
      <c r="XAD269" s="277"/>
      <c r="XAE269" s="277"/>
      <c r="XAF269" s="277"/>
      <c r="XAG269" s="277"/>
      <c r="XAH269" s="277"/>
      <c r="XAI269" s="277"/>
      <c r="XAJ269" s="277"/>
      <c r="XAK269" s="277"/>
      <c r="XAL269" s="402"/>
      <c r="XAM269" s="404"/>
      <c r="XAN269" s="49"/>
      <c r="XAO269" s="49"/>
      <c r="XAP269" s="49"/>
      <c r="XAQ269" s="99"/>
      <c r="XAR269" s="98"/>
      <c r="XAS269" s="49"/>
      <c r="XAT269" s="405"/>
      <c r="XAU269" s="405"/>
      <c r="XAV269" s="277"/>
      <c r="XAW269" s="277"/>
      <c r="XAX269" s="277"/>
      <c r="XAY269" s="277"/>
      <c r="XAZ269" s="277"/>
      <c r="XBA269" s="277"/>
      <c r="XBB269" s="277"/>
      <c r="XBC269" s="277"/>
      <c r="XBD269" s="402"/>
      <c r="XBE269" s="404"/>
      <c r="XBF269" s="49"/>
      <c r="XBG269" s="49"/>
      <c r="XBH269" s="49"/>
      <c r="XBI269" s="99"/>
      <c r="XBJ269" s="98"/>
      <c r="XBK269" s="49"/>
      <c r="XBL269" s="405"/>
      <c r="XBM269" s="405"/>
      <c r="XBN269" s="277"/>
      <c r="XBO269" s="277"/>
      <c r="XBP269" s="277"/>
      <c r="XBQ269" s="277"/>
      <c r="XBR269" s="277"/>
      <c r="XBS269" s="277"/>
      <c r="XBT269" s="277"/>
      <c r="XBU269" s="277"/>
      <c r="XBV269" s="402"/>
      <c r="XBW269" s="404"/>
      <c r="XBX269" s="49"/>
      <c r="XBY269" s="49"/>
      <c r="XBZ269" s="49"/>
      <c r="XCA269" s="99"/>
      <c r="XCB269" s="98"/>
      <c r="XCC269" s="49"/>
      <c r="XCD269" s="405"/>
      <c r="XCE269" s="405"/>
      <c r="XCF269" s="277"/>
      <c r="XCG269" s="277"/>
      <c r="XCH269" s="277"/>
      <c r="XCI269" s="277"/>
      <c r="XCJ269" s="277"/>
      <c r="XCK269" s="277"/>
      <c r="XCL269" s="277"/>
      <c r="XCM269" s="277"/>
      <c r="XCN269" s="402"/>
      <c r="XCO269" s="404"/>
      <c r="XCP269" s="49"/>
      <c r="XCQ269" s="49"/>
      <c r="XCR269" s="49"/>
      <c r="XCS269" s="99"/>
      <c r="XCT269" s="98"/>
      <c r="XCU269" s="49"/>
      <c r="XCV269" s="405"/>
      <c r="XCW269" s="405"/>
      <c r="XCX269" s="277"/>
      <c r="XCY269" s="277"/>
      <c r="XCZ269" s="277"/>
      <c r="XDA269" s="277"/>
      <c r="XDB269" s="277"/>
      <c r="XDC269" s="277"/>
      <c r="XDD269" s="277"/>
      <c r="XDE269" s="277"/>
      <c r="XDF269" s="402"/>
      <c r="XDG269" s="404"/>
      <c r="XDH269" s="49"/>
      <c r="XDI269" s="49"/>
      <c r="XDJ269" s="49"/>
    </row>
    <row r="270" spans="1:16338" s="407" customFormat="1" x14ac:dyDescent="0.2">
      <c r="A270" s="234"/>
      <c r="B270" s="208"/>
      <c r="C270" s="208"/>
      <c r="D270" s="208">
        <v>840</v>
      </c>
      <c r="E270" s="362"/>
      <c r="F270" s="376" t="s">
        <v>746</v>
      </c>
      <c r="G270" s="202"/>
      <c r="H270" s="207"/>
      <c r="I270" s="207"/>
      <c r="J270" s="572">
        <v>100</v>
      </c>
      <c r="K270" s="207"/>
      <c r="L270" s="417">
        <v>100</v>
      </c>
      <c r="M270" s="549"/>
      <c r="N270" s="320"/>
      <c r="O270" s="522"/>
      <c r="P270" s="522"/>
      <c r="Q270" s="522"/>
      <c r="R270" s="485"/>
      <c r="S270" s="277"/>
      <c r="T270" s="277"/>
      <c r="U270" s="277"/>
      <c r="V270" s="277"/>
      <c r="W270" s="277"/>
      <c r="X270" s="277"/>
      <c r="Y270" s="277"/>
      <c r="Z270" s="402"/>
      <c r="AA270" s="404"/>
      <c r="AB270" s="49"/>
      <c r="AC270" s="49"/>
      <c r="AD270" s="49"/>
      <c r="AE270" s="99"/>
      <c r="AF270" s="98"/>
      <c r="AG270" s="49"/>
      <c r="AH270" s="405"/>
      <c r="AI270" s="405"/>
      <c r="AJ270" s="277"/>
      <c r="AK270" s="277"/>
      <c r="AL270" s="277"/>
      <c r="AM270" s="277"/>
      <c r="AN270" s="277"/>
      <c r="AO270" s="277"/>
      <c r="AP270" s="277"/>
      <c r="AQ270" s="277"/>
      <c r="AR270" s="402"/>
      <c r="AS270" s="404"/>
      <c r="AT270" s="49"/>
      <c r="AU270" s="49"/>
      <c r="AV270" s="49"/>
      <c r="AW270" s="99"/>
      <c r="AX270" s="98"/>
      <c r="AY270" s="49"/>
      <c r="AZ270" s="405"/>
      <c r="BA270" s="405"/>
      <c r="BB270" s="277"/>
      <c r="BC270" s="277"/>
      <c r="BD270" s="277"/>
      <c r="BE270" s="277"/>
      <c r="BF270" s="277"/>
      <c r="BG270" s="277"/>
      <c r="BH270" s="277"/>
      <c r="BI270" s="277"/>
      <c r="BJ270" s="402"/>
      <c r="BK270" s="404"/>
      <c r="BL270" s="49"/>
      <c r="BM270" s="49"/>
      <c r="BN270" s="49"/>
      <c r="BO270" s="99"/>
      <c r="BP270" s="98"/>
      <c r="BQ270" s="49"/>
      <c r="BR270" s="405"/>
      <c r="BS270" s="405"/>
      <c r="BT270" s="277"/>
      <c r="BU270" s="277"/>
      <c r="BV270" s="277"/>
      <c r="BW270" s="277"/>
      <c r="BX270" s="277"/>
      <c r="BY270" s="277"/>
      <c r="BZ270" s="277"/>
      <c r="CA270" s="277"/>
      <c r="CB270" s="402"/>
      <c r="CC270" s="404"/>
      <c r="CD270" s="49"/>
      <c r="CE270" s="49"/>
      <c r="CF270" s="49"/>
      <c r="CG270" s="99"/>
      <c r="CH270" s="98"/>
      <c r="CI270" s="49"/>
      <c r="CJ270" s="405"/>
      <c r="CK270" s="405"/>
      <c r="CL270" s="277"/>
      <c r="CM270" s="277"/>
      <c r="CN270" s="277"/>
      <c r="CO270" s="277"/>
      <c r="CP270" s="277"/>
      <c r="CQ270" s="277"/>
      <c r="CR270" s="277"/>
      <c r="CS270" s="277"/>
      <c r="CT270" s="402"/>
      <c r="CU270" s="404"/>
      <c r="CV270" s="49"/>
      <c r="CW270" s="49"/>
      <c r="CX270" s="49"/>
      <c r="CY270" s="99"/>
      <c r="CZ270" s="98"/>
      <c r="DA270" s="49"/>
      <c r="DB270" s="405"/>
      <c r="DC270" s="405"/>
      <c r="DD270" s="277"/>
      <c r="DE270" s="277"/>
      <c r="DF270" s="277"/>
      <c r="DG270" s="277"/>
      <c r="DH270" s="277"/>
      <c r="DI270" s="277"/>
      <c r="DJ270" s="277"/>
      <c r="DK270" s="277"/>
      <c r="DL270" s="402"/>
      <c r="DM270" s="404"/>
      <c r="DN270" s="49"/>
      <c r="DO270" s="49"/>
      <c r="DP270" s="49"/>
      <c r="DQ270" s="99"/>
      <c r="DR270" s="98"/>
      <c r="DS270" s="49"/>
      <c r="DT270" s="405"/>
      <c r="DU270" s="405"/>
      <c r="DV270" s="277"/>
      <c r="DW270" s="277"/>
      <c r="DX270" s="277"/>
      <c r="DY270" s="277"/>
      <c r="DZ270" s="277"/>
      <c r="EA270" s="277"/>
      <c r="EB270" s="277"/>
      <c r="EC270" s="277"/>
      <c r="ED270" s="402"/>
      <c r="EE270" s="404"/>
      <c r="EF270" s="49"/>
      <c r="EG270" s="49"/>
      <c r="EH270" s="49"/>
      <c r="EI270" s="99"/>
      <c r="EJ270" s="98"/>
      <c r="EK270" s="49"/>
      <c r="EL270" s="405"/>
      <c r="EM270" s="405"/>
      <c r="EN270" s="277"/>
      <c r="EO270" s="277"/>
      <c r="EP270" s="277"/>
      <c r="EQ270" s="277"/>
      <c r="ER270" s="277"/>
      <c r="ES270" s="277"/>
      <c r="ET270" s="277"/>
      <c r="EU270" s="277"/>
      <c r="EV270" s="402"/>
      <c r="EW270" s="404"/>
      <c r="EX270" s="49"/>
      <c r="EY270" s="49"/>
      <c r="EZ270" s="49"/>
      <c r="FA270" s="99"/>
      <c r="FB270" s="98"/>
      <c r="FC270" s="49"/>
      <c r="FD270" s="405"/>
      <c r="FE270" s="405"/>
      <c r="FF270" s="277"/>
      <c r="FG270" s="277"/>
      <c r="FH270" s="277"/>
      <c r="FI270" s="277"/>
      <c r="FJ270" s="277"/>
      <c r="FK270" s="277"/>
      <c r="FL270" s="277"/>
      <c r="FM270" s="277"/>
      <c r="FN270" s="402"/>
      <c r="FO270" s="404"/>
      <c r="FP270" s="49"/>
      <c r="FQ270" s="49"/>
      <c r="FR270" s="49"/>
      <c r="FS270" s="99"/>
      <c r="FT270" s="98"/>
      <c r="FU270" s="49"/>
      <c r="FV270" s="405"/>
      <c r="FW270" s="405"/>
      <c r="FX270" s="277"/>
      <c r="FY270" s="277"/>
      <c r="FZ270" s="277"/>
      <c r="GA270" s="277"/>
      <c r="GB270" s="277"/>
      <c r="GC270" s="277"/>
      <c r="GD270" s="277"/>
      <c r="GE270" s="277"/>
      <c r="GF270" s="402"/>
      <c r="GG270" s="404"/>
      <c r="GH270" s="49"/>
      <c r="GI270" s="49"/>
      <c r="GJ270" s="49"/>
      <c r="GK270" s="99"/>
      <c r="GL270" s="98"/>
      <c r="GM270" s="49"/>
      <c r="GN270" s="405"/>
      <c r="GO270" s="405"/>
      <c r="GP270" s="277"/>
      <c r="GQ270" s="277"/>
      <c r="GR270" s="277"/>
      <c r="GS270" s="277"/>
      <c r="GT270" s="277"/>
      <c r="GU270" s="277"/>
      <c r="GV270" s="277"/>
      <c r="GW270" s="277"/>
      <c r="GX270" s="402"/>
      <c r="GY270" s="404"/>
      <c r="GZ270" s="49"/>
      <c r="HA270" s="49"/>
      <c r="HB270" s="49"/>
      <c r="HC270" s="99"/>
      <c r="HD270" s="98"/>
      <c r="HE270" s="49"/>
      <c r="HF270" s="405"/>
      <c r="HG270" s="405"/>
      <c r="HH270" s="277"/>
      <c r="HI270" s="277"/>
      <c r="HJ270" s="277"/>
      <c r="HK270" s="277"/>
      <c r="HL270" s="277"/>
      <c r="HM270" s="277"/>
      <c r="HN270" s="277"/>
      <c r="HO270" s="277"/>
      <c r="HP270" s="402"/>
      <c r="HQ270" s="404"/>
      <c r="HR270" s="49"/>
      <c r="HS270" s="49"/>
      <c r="HT270" s="49"/>
      <c r="HU270" s="99"/>
      <c r="HV270" s="98"/>
      <c r="HW270" s="49"/>
      <c r="HX270" s="405"/>
      <c r="HY270" s="405"/>
      <c r="HZ270" s="277"/>
      <c r="IA270" s="277"/>
      <c r="IB270" s="277"/>
      <c r="IC270" s="277"/>
      <c r="ID270" s="277"/>
      <c r="IE270" s="277"/>
      <c r="IF270" s="277"/>
      <c r="IG270" s="277"/>
      <c r="IH270" s="402"/>
      <c r="II270" s="404"/>
      <c r="IJ270" s="49"/>
      <c r="IK270" s="49"/>
      <c r="IL270" s="49"/>
      <c r="IM270" s="99"/>
      <c r="IN270" s="98"/>
      <c r="IO270" s="49"/>
      <c r="IP270" s="405"/>
      <c r="IQ270" s="405"/>
      <c r="IR270" s="277"/>
      <c r="IS270" s="277"/>
      <c r="IT270" s="277"/>
      <c r="IU270" s="277"/>
      <c r="IV270" s="277"/>
      <c r="IW270" s="277"/>
      <c r="IX270" s="277"/>
      <c r="IY270" s="277"/>
      <c r="IZ270" s="402"/>
      <c r="JA270" s="404"/>
      <c r="JB270" s="49"/>
      <c r="JC270" s="49"/>
      <c r="JD270" s="49"/>
      <c r="JE270" s="99"/>
      <c r="JF270" s="98"/>
      <c r="JG270" s="49"/>
      <c r="JH270" s="405"/>
      <c r="JI270" s="405"/>
      <c r="JJ270" s="277"/>
      <c r="JK270" s="277"/>
      <c r="JL270" s="277"/>
      <c r="JM270" s="277"/>
      <c r="JN270" s="277"/>
      <c r="JO270" s="277"/>
      <c r="JP270" s="277"/>
      <c r="JQ270" s="277"/>
      <c r="JR270" s="402"/>
      <c r="JS270" s="404"/>
      <c r="JT270" s="49"/>
      <c r="JU270" s="49"/>
      <c r="JV270" s="49"/>
      <c r="JW270" s="99"/>
      <c r="JX270" s="98"/>
      <c r="JY270" s="49"/>
      <c r="JZ270" s="405"/>
      <c r="KA270" s="405"/>
      <c r="KB270" s="277"/>
      <c r="KC270" s="277"/>
      <c r="KD270" s="277"/>
      <c r="KE270" s="277"/>
      <c r="KF270" s="277"/>
      <c r="KG270" s="277"/>
      <c r="KH270" s="277"/>
      <c r="KI270" s="277"/>
      <c r="KJ270" s="402"/>
      <c r="KK270" s="404"/>
      <c r="KL270" s="49"/>
      <c r="KM270" s="49"/>
      <c r="KN270" s="49"/>
      <c r="KO270" s="99"/>
      <c r="KP270" s="98"/>
      <c r="KQ270" s="49"/>
      <c r="KR270" s="405"/>
      <c r="KS270" s="405"/>
      <c r="KT270" s="277"/>
      <c r="KU270" s="277"/>
      <c r="KV270" s="277"/>
      <c r="KW270" s="277"/>
      <c r="KX270" s="277"/>
      <c r="KY270" s="277"/>
      <c r="KZ270" s="277"/>
      <c r="LA270" s="277"/>
      <c r="LB270" s="402"/>
      <c r="LC270" s="404"/>
      <c r="LD270" s="49"/>
      <c r="LE270" s="49"/>
      <c r="LF270" s="49"/>
      <c r="LG270" s="99"/>
      <c r="LH270" s="98"/>
      <c r="LI270" s="49"/>
      <c r="LJ270" s="405"/>
      <c r="LK270" s="405"/>
      <c r="LL270" s="277"/>
      <c r="LM270" s="277"/>
      <c r="LN270" s="277"/>
      <c r="LO270" s="277"/>
      <c r="LP270" s="277"/>
      <c r="LQ270" s="277"/>
      <c r="LR270" s="277"/>
      <c r="LS270" s="277"/>
      <c r="LT270" s="402"/>
      <c r="LU270" s="404"/>
      <c r="LV270" s="49"/>
      <c r="LW270" s="49"/>
      <c r="LX270" s="49"/>
      <c r="LY270" s="99"/>
      <c r="LZ270" s="98"/>
      <c r="MA270" s="49"/>
      <c r="MB270" s="405"/>
      <c r="MC270" s="405"/>
      <c r="MD270" s="277"/>
      <c r="ME270" s="277"/>
      <c r="MF270" s="277"/>
      <c r="MG270" s="277"/>
      <c r="MH270" s="277"/>
      <c r="MI270" s="277"/>
      <c r="MJ270" s="277"/>
      <c r="MK270" s="277"/>
      <c r="ML270" s="402"/>
      <c r="MM270" s="404"/>
      <c r="MN270" s="49"/>
      <c r="MO270" s="49"/>
      <c r="MP270" s="49"/>
      <c r="MQ270" s="99"/>
      <c r="MR270" s="98"/>
      <c r="MS270" s="49"/>
      <c r="MT270" s="405"/>
      <c r="MU270" s="405"/>
      <c r="MV270" s="277"/>
      <c r="MW270" s="277"/>
      <c r="MX270" s="277"/>
      <c r="MY270" s="277"/>
      <c r="MZ270" s="277"/>
      <c r="NA270" s="277"/>
      <c r="NB270" s="277"/>
      <c r="NC270" s="277"/>
      <c r="ND270" s="402"/>
      <c r="NE270" s="404"/>
      <c r="NF270" s="49"/>
      <c r="NG270" s="49"/>
      <c r="NH270" s="49"/>
      <c r="NI270" s="99"/>
      <c r="NJ270" s="98"/>
      <c r="NK270" s="49"/>
      <c r="NL270" s="405"/>
      <c r="NM270" s="405"/>
      <c r="NN270" s="277"/>
      <c r="NO270" s="277"/>
      <c r="NP270" s="277"/>
      <c r="NQ270" s="277"/>
      <c r="NR270" s="277"/>
      <c r="NS270" s="277"/>
      <c r="NT270" s="277"/>
      <c r="NU270" s="277"/>
      <c r="NV270" s="402"/>
      <c r="NW270" s="404"/>
      <c r="NX270" s="49"/>
      <c r="NY270" s="49"/>
      <c r="NZ270" s="49"/>
      <c r="OA270" s="99"/>
      <c r="OB270" s="98"/>
      <c r="OC270" s="49"/>
      <c r="OD270" s="405"/>
      <c r="OE270" s="405"/>
      <c r="OF270" s="277"/>
      <c r="OG270" s="277"/>
      <c r="OH270" s="277"/>
      <c r="OI270" s="277"/>
      <c r="OJ270" s="277"/>
      <c r="OK270" s="277"/>
      <c r="OL270" s="277"/>
      <c r="OM270" s="277"/>
      <c r="ON270" s="402"/>
      <c r="OO270" s="404"/>
      <c r="OP270" s="49"/>
      <c r="OQ270" s="49"/>
      <c r="OR270" s="49"/>
      <c r="OS270" s="99"/>
      <c r="OT270" s="98"/>
      <c r="OU270" s="49"/>
      <c r="OV270" s="405"/>
      <c r="OW270" s="405"/>
      <c r="OX270" s="277"/>
      <c r="OY270" s="277"/>
      <c r="OZ270" s="277"/>
      <c r="PA270" s="277"/>
      <c r="PB270" s="277"/>
      <c r="PC270" s="277"/>
      <c r="PD270" s="277"/>
      <c r="PE270" s="277"/>
      <c r="PF270" s="402"/>
      <c r="PG270" s="404"/>
      <c r="PH270" s="49"/>
      <c r="PI270" s="49"/>
      <c r="PJ270" s="49"/>
      <c r="PK270" s="99"/>
      <c r="PL270" s="98"/>
      <c r="PM270" s="49"/>
      <c r="PN270" s="405"/>
      <c r="PO270" s="405"/>
      <c r="PP270" s="277"/>
      <c r="PQ270" s="277"/>
      <c r="PR270" s="277"/>
      <c r="PS270" s="277"/>
      <c r="PT270" s="277"/>
      <c r="PU270" s="277"/>
      <c r="PV270" s="277"/>
      <c r="PW270" s="277"/>
      <c r="PX270" s="402"/>
      <c r="PY270" s="404"/>
      <c r="PZ270" s="49"/>
      <c r="QA270" s="49"/>
      <c r="QB270" s="49"/>
      <c r="QC270" s="99"/>
      <c r="QD270" s="98"/>
      <c r="QE270" s="49"/>
      <c r="QF270" s="405"/>
      <c r="QG270" s="405"/>
      <c r="QH270" s="277"/>
      <c r="QI270" s="277"/>
      <c r="QJ270" s="277"/>
      <c r="QK270" s="277"/>
      <c r="QL270" s="277"/>
      <c r="QM270" s="277"/>
      <c r="QN270" s="277"/>
      <c r="QO270" s="277"/>
      <c r="QP270" s="402"/>
      <c r="QQ270" s="404"/>
      <c r="QR270" s="49"/>
      <c r="QS270" s="49"/>
      <c r="QT270" s="49"/>
      <c r="QU270" s="99"/>
      <c r="QV270" s="98"/>
      <c r="QW270" s="49"/>
      <c r="QX270" s="405"/>
      <c r="QY270" s="405"/>
      <c r="QZ270" s="277"/>
      <c r="RA270" s="277"/>
      <c r="RB270" s="277"/>
      <c r="RC270" s="277"/>
      <c r="RD270" s="277"/>
      <c r="RE270" s="277"/>
      <c r="RF270" s="277"/>
      <c r="RG270" s="277"/>
      <c r="RH270" s="402"/>
      <c r="RI270" s="404"/>
      <c r="RJ270" s="49"/>
      <c r="RK270" s="49"/>
      <c r="RL270" s="49"/>
      <c r="RM270" s="99"/>
      <c r="RN270" s="98"/>
      <c r="RO270" s="49"/>
      <c r="RP270" s="405"/>
      <c r="RQ270" s="405"/>
      <c r="RR270" s="277"/>
      <c r="RS270" s="277"/>
      <c r="RT270" s="277"/>
      <c r="RU270" s="277"/>
      <c r="RV270" s="277"/>
      <c r="RW270" s="277"/>
      <c r="RX270" s="277"/>
      <c r="RY270" s="277"/>
      <c r="RZ270" s="402"/>
      <c r="SA270" s="404"/>
      <c r="SB270" s="49"/>
      <c r="SC270" s="49"/>
      <c r="SD270" s="49"/>
      <c r="SE270" s="99"/>
      <c r="SF270" s="98"/>
      <c r="SG270" s="49"/>
      <c r="SH270" s="405"/>
      <c r="SI270" s="405"/>
      <c r="SJ270" s="277"/>
      <c r="SK270" s="277"/>
      <c r="SL270" s="277"/>
      <c r="SM270" s="277"/>
      <c r="SN270" s="277"/>
      <c r="SO270" s="277"/>
      <c r="SP270" s="277"/>
      <c r="SQ270" s="277"/>
      <c r="SR270" s="402"/>
      <c r="SS270" s="404"/>
      <c r="ST270" s="49"/>
      <c r="SU270" s="49"/>
      <c r="SV270" s="49"/>
      <c r="SW270" s="99"/>
      <c r="SX270" s="98"/>
      <c r="SY270" s="49"/>
      <c r="SZ270" s="405"/>
      <c r="TA270" s="405"/>
      <c r="TB270" s="277"/>
      <c r="TC270" s="277"/>
      <c r="TD270" s="277"/>
      <c r="TE270" s="277"/>
      <c r="TF270" s="277"/>
      <c r="TG270" s="277"/>
      <c r="TH270" s="277"/>
      <c r="TI270" s="277"/>
      <c r="TJ270" s="402"/>
      <c r="TK270" s="404"/>
      <c r="TL270" s="49"/>
      <c r="TM270" s="49"/>
      <c r="TN270" s="49"/>
      <c r="TO270" s="99"/>
      <c r="TP270" s="98"/>
      <c r="TQ270" s="49"/>
      <c r="TR270" s="405"/>
      <c r="TS270" s="405"/>
      <c r="TT270" s="277"/>
      <c r="TU270" s="277"/>
      <c r="TV270" s="277"/>
      <c r="TW270" s="277"/>
      <c r="TX270" s="277"/>
      <c r="TY270" s="277"/>
      <c r="TZ270" s="277"/>
      <c r="UA270" s="277"/>
      <c r="UB270" s="402"/>
      <c r="UC270" s="404"/>
      <c r="UD270" s="49"/>
      <c r="UE270" s="49"/>
      <c r="UF270" s="49"/>
      <c r="UG270" s="99"/>
      <c r="UH270" s="98"/>
      <c r="UI270" s="49"/>
      <c r="UJ270" s="405"/>
      <c r="UK270" s="405"/>
      <c r="UL270" s="277"/>
      <c r="UM270" s="277"/>
      <c r="UN270" s="277"/>
      <c r="UO270" s="277"/>
      <c r="UP270" s="277"/>
      <c r="UQ270" s="277"/>
      <c r="UR270" s="277"/>
      <c r="US270" s="277"/>
      <c r="UT270" s="402"/>
      <c r="UU270" s="404"/>
      <c r="UV270" s="49"/>
      <c r="UW270" s="49"/>
      <c r="UX270" s="49"/>
      <c r="UY270" s="99"/>
      <c r="UZ270" s="98"/>
      <c r="VA270" s="49"/>
      <c r="VB270" s="405"/>
      <c r="VC270" s="405"/>
      <c r="VD270" s="277"/>
      <c r="VE270" s="277"/>
      <c r="VF270" s="277"/>
      <c r="VG270" s="277"/>
      <c r="VH270" s="277"/>
      <c r="VI270" s="277"/>
      <c r="VJ270" s="277"/>
      <c r="VK270" s="277"/>
      <c r="VL270" s="402"/>
      <c r="VM270" s="404"/>
      <c r="VN270" s="49"/>
      <c r="VO270" s="49"/>
      <c r="VP270" s="49"/>
      <c r="VQ270" s="99"/>
      <c r="VR270" s="98"/>
      <c r="VS270" s="49"/>
      <c r="VT270" s="405"/>
      <c r="VU270" s="405"/>
      <c r="VV270" s="277"/>
      <c r="VW270" s="277"/>
      <c r="VX270" s="277"/>
      <c r="VY270" s="277"/>
      <c r="VZ270" s="277"/>
      <c r="WA270" s="277"/>
      <c r="WB270" s="277"/>
      <c r="WC270" s="277"/>
      <c r="WD270" s="402"/>
      <c r="WE270" s="404"/>
      <c r="WF270" s="49"/>
      <c r="WG270" s="49"/>
      <c r="WH270" s="49"/>
      <c r="WI270" s="99"/>
      <c r="WJ270" s="98"/>
      <c r="WK270" s="49"/>
      <c r="WL270" s="405"/>
      <c r="WM270" s="405"/>
      <c r="WN270" s="277"/>
      <c r="WO270" s="277"/>
      <c r="WP270" s="277"/>
      <c r="WQ270" s="277"/>
      <c r="WR270" s="277"/>
      <c r="WS270" s="277"/>
      <c r="WT270" s="277"/>
      <c r="WU270" s="277"/>
      <c r="WV270" s="402"/>
      <c r="WW270" s="404"/>
      <c r="WX270" s="49"/>
      <c r="WY270" s="49"/>
      <c r="WZ270" s="49"/>
      <c r="XA270" s="99"/>
      <c r="XB270" s="98"/>
      <c r="XC270" s="49"/>
      <c r="XD270" s="405"/>
      <c r="XE270" s="405"/>
      <c r="XF270" s="277"/>
      <c r="XG270" s="277"/>
      <c r="XH270" s="277"/>
      <c r="XI270" s="277"/>
      <c r="XJ270" s="277"/>
      <c r="XK270" s="277"/>
      <c r="XL270" s="277"/>
      <c r="XM270" s="277"/>
      <c r="XN270" s="402"/>
      <c r="XO270" s="404"/>
      <c r="XP270" s="49"/>
      <c r="XQ270" s="49"/>
      <c r="XR270" s="49"/>
      <c r="XS270" s="99"/>
      <c r="XT270" s="98"/>
      <c r="XU270" s="49"/>
      <c r="XV270" s="405"/>
      <c r="XW270" s="405"/>
      <c r="XX270" s="277"/>
      <c r="XY270" s="277"/>
      <c r="XZ270" s="277"/>
      <c r="YA270" s="277"/>
      <c r="YB270" s="277"/>
      <c r="YC270" s="277"/>
      <c r="YD270" s="277"/>
      <c r="YE270" s="277"/>
      <c r="YF270" s="402"/>
      <c r="YG270" s="404"/>
      <c r="YH270" s="49"/>
      <c r="YI270" s="49"/>
      <c r="YJ270" s="49"/>
      <c r="YK270" s="99"/>
      <c r="YL270" s="98"/>
      <c r="YM270" s="49"/>
      <c r="YN270" s="405"/>
      <c r="YO270" s="405"/>
      <c r="YP270" s="277"/>
      <c r="YQ270" s="277"/>
      <c r="YR270" s="277"/>
      <c r="YS270" s="277"/>
      <c r="YT270" s="277"/>
      <c r="YU270" s="277"/>
      <c r="YV270" s="277"/>
      <c r="YW270" s="277"/>
      <c r="YX270" s="402"/>
      <c r="YY270" s="404"/>
      <c r="YZ270" s="49"/>
      <c r="ZA270" s="49"/>
      <c r="ZB270" s="49"/>
      <c r="ZC270" s="99"/>
      <c r="ZD270" s="98"/>
      <c r="ZE270" s="49"/>
      <c r="ZF270" s="405"/>
      <c r="ZG270" s="405"/>
      <c r="ZH270" s="277"/>
      <c r="ZI270" s="277"/>
      <c r="ZJ270" s="277"/>
      <c r="ZK270" s="277"/>
      <c r="ZL270" s="277"/>
      <c r="ZM270" s="277"/>
      <c r="ZN270" s="277"/>
      <c r="ZO270" s="277"/>
      <c r="ZP270" s="402"/>
      <c r="ZQ270" s="404"/>
      <c r="ZR270" s="49"/>
      <c r="ZS270" s="49"/>
      <c r="ZT270" s="49"/>
      <c r="ZU270" s="99"/>
      <c r="ZV270" s="98"/>
      <c r="ZW270" s="49"/>
      <c r="ZX270" s="405"/>
      <c r="ZY270" s="405"/>
      <c r="ZZ270" s="277"/>
      <c r="AAA270" s="277"/>
      <c r="AAB270" s="277"/>
      <c r="AAC270" s="277"/>
      <c r="AAD270" s="277"/>
      <c r="AAE270" s="277"/>
      <c r="AAF270" s="277"/>
      <c r="AAG270" s="277"/>
      <c r="AAH270" s="402"/>
      <c r="AAI270" s="404"/>
      <c r="AAJ270" s="49"/>
      <c r="AAK270" s="49"/>
      <c r="AAL270" s="49"/>
      <c r="AAM270" s="99"/>
      <c r="AAN270" s="98"/>
      <c r="AAO270" s="49"/>
      <c r="AAP270" s="405"/>
      <c r="AAQ270" s="405"/>
      <c r="AAR270" s="277"/>
      <c r="AAS270" s="277"/>
      <c r="AAT270" s="277"/>
      <c r="AAU270" s="277"/>
      <c r="AAV270" s="277"/>
      <c r="AAW270" s="277"/>
      <c r="AAX270" s="277"/>
      <c r="AAY270" s="277"/>
      <c r="AAZ270" s="402"/>
      <c r="ABA270" s="404"/>
      <c r="ABB270" s="49"/>
      <c r="ABC270" s="49"/>
      <c r="ABD270" s="49"/>
      <c r="ABE270" s="99"/>
      <c r="ABF270" s="98"/>
      <c r="ABG270" s="49"/>
      <c r="ABH270" s="405"/>
      <c r="ABI270" s="405"/>
      <c r="ABJ270" s="277"/>
      <c r="ABK270" s="277"/>
      <c r="ABL270" s="277"/>
      <c r="ABM270" s="277"/>
      <c r="ABN270" s="277"/>
      <c r="ABO270" s="277"/>
      <c r="ABP270" s="277"/>
      <c r="ABQ270" s="277"/>
      <c r="ABR270" s="402"/>
      <c r="ABS270" s="404"/>
      <c r="ABT270" s="49"/>
      <c r="ABU270" s="49"/>
      <c r="ABV270" s="49"/>
      <c r="ABW270" s="99"/>
      <c r="ABX270" s="98"/>
      <c r="ABY270" s="49"/>
      <c r="ABZ270" s="405"/>
      <c r="ACA270" s="405"/>
      <c r="ACB270" s="277"/>
      <c r="ACC270" s="277"/>
      <c r="ACD270" s="277"/>
      <c r="ACE270" s="277"/>
      <c r="ACF270" s="277"/>
      <c r="ACG270" s="277"/>
      <c r="ACH270" s="277"/>
      <c r="ACI270" s="277"/>
      <c r="ACJ270" s="402"/>
      <c r="ACK270" s="404"/>
      <c r="ACL270" s="49"/>
      <c r="ACM270" s="49"/>
      <c r="ACN270" s="49"/>
      <c r="ACO270" s="99"/>
      <c r="ACP270" s="98"/>
      <c r="ACQ270" s="49"/>
      <c r="ACR270" s="405"/>
      <c r="ACS270" s="405"/>
      <c r="ACT270" s="277"/>
      <c r="ACU270" s="277"/>
      <c r="ACV270" s="277"/>
      <c r="ACW270" s="277"/>
      <c r="ACX270" s="277"/>
      <c r="ACY270" s="277"/>
      <c r="ACZ270" s="277"/>
      <c r="ADA270" s="277"/>
      <c r="ADB270" s="402"/>
      <c r="ADC270" s="404"/>
      <c r="ADD270" s="49"/>
      <c r="ADE270" s="49"/>
      <c r="ADF270" s="49"/>
      <c r="ADG270" s="99"/>
      <c r="ADH270" s="98"/>
      <c r="ADI270" s="49"/>
      <c r="ADJ270" s="405"/>
      <c r="ADK270" s="405"/>
      <c r="ADL270" s="277"/>
      <c r="ADM270" s="277"/>
      <c r="ADN270" s="277"/>
      <c r="ADO270" s="277"/>
      <c r="ADP270" s="277"/>
      <c r="ADQ270" s="277"/>
      <c r="ADR270" s="277"/>
      <c r="ADS270" s="277"/>
      <c r="ADT270" s="402"/>
      <c r="ADU270" s="404"/>
      <c r="ADV270" s="49"/>
      <c r="ADW270" s="49"/>
      <c r="ADX270" s="49"/>
      <c r="ADY270" s="99"/>
      <c r="ADZ270" s="98"/>
      <c r="AEA270" s="49"/>
      <c r="AEB270" s="405"/>
      <c r="AEC270" s="405"/>
      <c r="AED270" s="277"/>
      <c r="AEE270" s="277"/>
      <c r="AEF270" s="277"/>
      <c r="AEG270" s="277"/>
      <c r="AEH270" s="277"/>
      <c r="AEI270" s="277"/>
      <c r="AEJ270" s="277"/>
      <c r="AEK270" s="277"/>
      <c r="AEL270" s="402"/>
      <c r="AEM270" s="404"/>
      <c r="AEN270" s="49"/>
      <c r="AEO270" s="49"/>
      <c r="AEP270" s="49"/>
      <c r="AEQ270" s="99"/>
      <c r="AER270" s="98"/>
      <c r="AES270" s="49"/>
      <c r="AET270" s="405"/>
      <c r="AEU270" s="405"/>
      <c r="AEV270" s="277"/>
      <c r="AEW270" s="277"/>
      <c r="AEX270" s="277"/>
      <c r="AEY270" s="277"/>
      <c r="AEZ270" s="277"/>
      <c r="AFA270" s="277"/>
      <c r="AFB270" s="277"/>
      <c r="AFC270" s="277"/>
      <c r="AFD270" s="402"/>
      <c r="AFE270" s="404"/>
      <c r="AFF270" s="49"/>
      <c r="AFG270" s="49"/>
      <c r="AFH270" s="49"/>
      <c r="AFI270" s="99"/>
      <c r="AFJ270" s="98"/>
      <c r="AFK270" s="49"/>
      <c r="AFL270" s="405"/>
      <c r="AFM270" s="405"/>
      <c r="AFN270" s="277"/>
      <c r="AFO270" s="277"/>
      <c r="AFP270" s="277"/>
      <c r="AFQ270" s="277"/>
      <c r="AFR270" s="277"/>
      <c r="AFS270" s="277"/>
      <c r="AFT270" s="277"/>
      <c r="AFU270" s="277"/>
      <c r="AFV270" s="402"/>
      <c r="AFW270" s="404"/>
      <c r="AFX270" s="49"/>
      <c r="AFY270" s="49"/>
      <c r="AFZ270" s="49"/>
      <c r="AGA270" s="99"/>
      <c r="AGB270" s="98"/>
      <c r="AGC270" s="49"/>
      <c r="AGD270" s="405"/>
      <c r="AGE270" s="405"/>
      <c r="AGF270" s="277"/>
      <c r="AGG270" s="277"/>
      <c r="AGH270" s="277"/>
      <c r="AGI270" s="277"/>
      <c r="AGJ270" s="277"/>
      <c r="AGK270" s="277"/>
      <c r="AGL270" s="277"/>
      <c r="AGM270" s="277"/>
      <c r="AGN270" s="402"/>
      <c r="AGO270" s="404"/>
      <c r="AGP270" s="49"/>
      <c r="AGQ270" s="49"/>
      <c r="AGR270" s="49"/>
      <c r="AGS270" s="99"/>
      <c r="AGT270" s="98"/>
      <c r="AGU270" s="49"/>
      <c r="AGV270" s="405"/>
      <c r="AGW270" s="405"/>
      <c r="AGX270" s="277"/>
      <c r="AGY270" s="277"/>
      <c r="AGZ270" s="277"/>
      <c r="AHA270" s="277"/>
      <c r="AHB270" s="277"/>
      <c r="AHC270" s="277"/>
      <c r="AHD270" s="277"/>
      <c r="AHE270" s="277"/>
      <c r="AHF270" s="402"/>
      <c r="AHG270" s="404"/>
      <c r="AHH270" s="49"/>
      <c r="AHI270" s="49"/>
      <c r="AHJ270" s="49"/>
      <c r="AHK270" s="99"/>
      <c r="AHL270" s="98"/>
      <c r="AHM270" s="49"/>
      <c r="AHN270" s="405"/>
      <c r="AHO270" s="405"/>
      <c r="AHP270" s="277"/>
      <c r="AHQ270" s="277"/>
      <c r="AHR270" s="277"/>
      <c r="AHS270" s="277"/>
      <c r="AHT270" s="277"/>
      <c r="AHU270" s="277"/>
      <c r="AHV270" s="277"/>
      <c r="AHW270" s="277"/>
      <c r="AHX270" s="402"/>
      <c r="AHY270" s="404"/>
      <c r="AHZ270" s="49"/>
      <c r="AIA270" s="49"/>
      <c r="AIB270" s="49"/>
      <c r="AIC270" s="99"/>
      <c r="AID270" s="98"/>
      <c r="AIE270" s="49"/>
      <c r="AIF270" s="405"/>
      <c r="AIG270" s="405"/>
      <c r="AIH270" s="277"/>
      <c r="AII270" s="277"/>
      <c r="AIJ270" s="277"/>
      <c r="AIK270" s="277"/>
      <c r="AIL270" s="277"/>
      <c r="AIM270" s="277"/>
      <c r="AIN270" s="277"/>
      <c r="AIO270" s="277"/>
      <c r="AIP270" s="402"/>
      <c r="AIQ270" s="404"/>
      <c r="AIR270" s="49"/>
      <c r="AIS270" s="49"/>
      <c r="AIT270" s="49"/>
      <c r="AIU270" s="99"/>
      <c r="AIV270" s="98"/>
      <c r="AIW270" s="49"/>
      <c r="AIX270" s="405"/>
      <c r="AIY270" s="405"/>
      <c r="AIZ270" s="277"/>
      <c r="AJA270" s="277"/>
      <c r="AJB270" s="277"/>
      <c r="AJC270" s="277"/>
      <c r="AJD270" s="277"/>
      <c r="AJE270" s="277"/>
      <c r="AJF270" s="277"/>
      <c r="AJG270" s="277"/>
      <c r="AJH270" s="402"/>
      <c r="AJI270" s="404"/>
      <c r="AJJ270" s="49"/>
      <c r="AJK270" s="49"/>
      <c r="AJL270" s="49"/>
      <c r="AJM270" s="99"/>
      <c r="AJN270" s="98"/>
      <c r="AJO270" s="49"/>
      <c r="AJP270" s="405"/>
      <c r="AJQ270" s="405"/>
      <c r="AJR270" s="277"/>
      <c r="AJS270" s="277"/>
      <c r="AJT270" s="277"/>
      <c r="AJU270" s="277"/>
      <c r="AJV270" s="277"/>
      <c r="AJW270" s="277"/>
      <c r="AJX270" s="277"/>
      <c r="AJY270" s="277"/>
      <c r="AJZ270" s="402"/>
      <c r="AKA270" s="404"/>
      <c r="AKB270" s="49"/>
      <c r="AKC270" s="49"/>
      <c r="AKD270" s="49"/>
      <c r="AKE270" s="99"/>
      <c r="AKF270" s="98"/>
      <c r="AKG270" s="49"/>
      <c r="AKH270" s="405"/>
      <c r="AKI270" s="405"/>
      <c r="AKJ270" s="277"/>
      <c r="AKK270" s="277"/>
      <c r="AKL270" s="277"/>
      <c r="AKM270" s="277"/>
      <c r="AKN270" s="277"/>
      <c r="AKO270" s="277"/>
      <c r="AKP270" s="277"/>
      <c r="AKQ270" s="277"/>
      <c r="AKR270" s="402"/>
      <c r="AKS270" s="404"/>
      <c r="AKT270" s="49"/>
      <c r="AKU270" s="49"/>
      <c r="AKV270" s="49"/>
      <c r="AKW270" s="99"/>
      <c r="AKX270" s="98"/>
      <c r="AKY270" s="49"/>
      <c r="AKZ270" s="405"/>
      <c r="ALA270" s="405"/>
      <c r="ALB270" s="277"/>
      <c r="ALC270" s="277"/>
      <c r="ALD270" s="277"/>
      <c r="ALE270" s="277"/>
      <c r="ALF270" s="277"/>
      <c r="ALG270" s="277"/>
      <c r="ALH270" s="277"/>
      <c r="ALI270" s="277"/>
      <c r="ALJ270" s="402"/>
      <c r="ALK270" s="404"/>
      <c r="ALL270" s="49"/>
      <c r="ALM270" s="49"/>
      <c r="ALN270" s="49"/>
      <c r="ALO270" s="99"/>
      <c r="ALP270" s="98"/>
      <c r="ALQ270" s="49"/>
      <c r="ALR270" s="405"/>
      <c r="ALS270" s="405"/>
      <c r="ALT270" s="277"/>
      <c r="ALU270" s="277"/>
      <c r="ALV270" s="277"/>
      <c r="ALW270" s="277"/>
      <c r="ALX270" s="277"/>
      <c r="ALY270" s="277"/>
      <c r="ALZ270" s="277"/>
      <c r="AMA270" s="277"/>
      <c r="AMB270" s="402"/>
      <c r="AMC270" s="404"/>
      <c r="AMD270" s="49"/>
      <c r="AME270" s="49"/>
      <c r="AMF270" s="49"/>
      <c r="AMG270" s="99"/>
      <c r="AMH270" s="98"/>
      <c r="AMI270" s="49"/>
      <c r="AMJ270" s="405"/>
      <c r="AMK270" s="405"/>
      <c r="AML270" s="277"/>
      <c r="AMM270" s="277"/>
      <c r="AMN270" s="277"/>
      <c r="AMO270" s="277"/>
      <c r="AMP270" s="277"/>
      <c r="AMQ270" s="277"/>
      <c r="AMR270" s="277"/>
      <c r="AMS270" s="277"/>
      <c r="AMT270" s="402"/>
      <c r="AMU270" s="404"/>
      <c r="AMV270" s="49"/>
      <c r="AMW270" s="49"/>
      <c r="AMX270" s="49"/>
      <c r="AMY270" s="99"/>
      <c r="AMZ270" s="98"/>
      <c r="ANA270" s="49"/>
      <c r="ANB270" s="405"/>
      <c r="ANC270" s="405"/>
      <c r="AND270" s="277"/>
      <c r="ANE270" s="277"/>
      <c r="ANF270" s="277"/>
      <c r="ANG270" s="277"/>
      <c r="ANH270" s="277"/>
      <c r="ANI270" s="277"/>
      <c r="ANJ270" s="277"/>
      <c r="ANK270" s="277"/>
      <c r="ANL270" s="402"/>
      <c r="ANM270" s="404"/>
      <c r="ANN270" s="49"/>
      <c r="ANO270" s="49"/>
      <c r="ANP270" s="49"/>
      <c r="ANQ270" s="99"/>
      <c r="ANR270" s="98"/>
      <c r="ANS270" s="49"/>
      <c r="ANT270" s="405"/>
      <c r="ANU270" s="405"/>
      <c r="ANV270" s="277"/>
      <c r="ANW270" s="277"/>
      <c r="ANX270" s="277"/>
      <c r="ANY270" s="277"/>
      <c r="ANZ270" s="277"/>
      <c r="AOA270" s="277"/>
      <c r="AOB270" s="277"/>
      <c r="AOC270" s="277"/>
      <c r="AOD270" s="402"/>
      <c r="AOE270" s="404"/>
      <c r="AOF270" s="49"/>
      <c r="AOG270" s="49"/>
      <c r="AOH270" s="49"/>
      <c r="AOI270" s="99"/>
      <c r="AOJ270" s="98"/>
      <c r="AOK270" s="49"/>
      <c r="AOL270" s="405"/>
      <c r="AOM270" s="405"/>
      <c r="AON270" s="277"/>
      <c r="AOO270" s="277"/>
      <c r="AOP270" s="277"/>
      <c r="AOQ270" s="277"/>
      <c r="AOR270" s="277"/>
      <c r="AOS270" s="277"/>
      <c r="AOT270" s="277"/>
      <c r="AOU270" s="277"/>
      <c r="AOV270" s="402"/>
      <c r="AOW270" s="404"/>
      <c r="AOX270" s="49"/>
      <c r="AOY270" s="49"/>
      <c r="AOZ270" s="49"/>
      <c r="APA270" s="99"/>
      <c r="APB270" s="98"/>
      <c r="APC270" s="49"/>
      <c r="APD270" s="405"/>
      <c r="APE270" s="405"/>
      <c r="APF270" s="277"/>
      <c r="APG270" s="277"/>
      <c r="APH270" s="277"/>
      <c r="API270" s="277"/>
      <c r="APJ270" s="277"/>
      <c r="APK270" s="277"/>
      <c r="APL270" s="277"/>
      <c r="APM270" s="277"/>
      <c r="APN270" s="402"/>
      <c r="APO270" s="404"/>
      <c r="APP270" s="49"/>
      <c r="APQ270" s="49"/>
      <c r="APR270" s="49"/>
      <c r="APS270" s="99"/>
      <c r="APT270" s="98"/>
      <c r="APU270" s="49"/>
      <c r="APV270" s="405"/>
      <c r="APW270" s="405"/>
      <c r="APX270" s="277"/>
      <c r="APY270" s="277"/>
      <c r="APZ270" s="277"/>
      <c r="AQA270" s="277"/>
      <c r="AQB270" s="277"/>
      <c r="AQC270" s="277"/>
      <c r="AQD270" s="277"/>
      <c r="AQE270" s="277"/>
      <c r="AQF270" s="402"/>
      <c r="AQG270" s="404"/>
      <c r="AQH270" s="49"/>
      <c r="AQI270" s="49"/>
      <c r="AQJ270" s="49"/>
      <c r="AQK270" s="99"/>
      <c r="AQL270" s="98"/>
      <c r="AQM270" s="49"/>
      <c r="AQN270" s="405"/>
      <c r="AQO270" s="405"/>
      <c r="AQP270" s="277"/>
      <c r="AQQ270" s="277"/>
      <c r="AQR270" s="277"/>
      <c r="AQS270" s="277"/>
      <c r="AQT270" s="277"/>
      <c r="AQU270" s="277"/>
      <c r="AQV270" s="277"/>
      <c r="AQW270" s="277"/>
      <c r="AQX270" s="402"/>
      <c r="AQY270" s="404"/>
      <c r="AQZ270" s="49"/>
      <c r="ARA270" s="49"/>
      <c r="ARB270" s="49"/>
      <c r="ARC270" s="99"/>
      <c r="ARD270" s="98"/>
      <c r="ARE270" s="49"/>
      <c r="ARF270" s="405"/>
      <c r="ARG270" s="405"/>
      <c r="ARH270" s="277"/>
      <c r="ARI270" s="277"/>
      <c r="ARJ270" s="277"/>
      <c r="ARK270" s="277"/>
      <c r="ARL270" s="277"/>
      <c r="ARM270" s="277"/>
      <c r="ARN270" s="277"/>
      <c r="ARO270" s="277"/>
      <c r="ARP270" s="402"/>
      <c r="ARQ270" s="404"/>
      <c r="ARR270" s="49"/>
      <c r="ARS270" s="49"/>
      <c r="ART270" s="49"/>
      <c r="ARU270" s="99"/>
      <c r="ARV270" s="98"/>
      <c r="ARW270" s="49"/>
      <c r="ARX270" s="405"/>
      <c r="ARY270" s="405"/>
      <c r="ARZ270" s="277"/>
      <c r="ASA270" s="277"/>
      <c r="ASB270" s="277"/>
      <c r="ASC270" s="277"/>
      <c r="ASD270" s="277"/>
      <c r="ASE270" s="277"/>
      <c r="ASF270" s="277"/>
      <c r="ASG270" s="277"/>
      <c r="ASH270" s="402"/>
      <c r="ASI270" s="404"/>
      <c r="ASJ270" s="49"/>
      <c r="ASK270" s="49"/>
      <c r="ASL270" s="49"/>
      <c r="ASM270" s="99"/>
      <c r="ASN270" s="98"/>
      <c r="ASO270" s="49"/>
      <c r="ASP270" s="405"/>
      <c r="ASQ270" s="405"/>
      <c r="ASR270" s="277"/>
      <c r="ASS270" s="277"/>
      <c r="AST270" s="277"/>
      <c r="ASU270" s="277"/>
      <c r="ASV270" s="277"/>
      <c r="ASW270" s="277"/>
      <c r="ASX270" s="277"/>
      <c r="ASY270" s="277"/>
      <c r="ASZ270" s="402"/>
      <c r="ATA270" s="404"/>
      <c r="ATB270" s="49"/>
      <c r="ATC270" s="49"/>
      <c r="ATD270" s="49"/>
      <c r="ATE270" s="99"/>
      <c r="ATF270" s="98"/>
      <c r="ATG270" s="49"/>
      <c r="ATH270" s="405"/>
      <c r="ATI270" s="405"/>
      <c r="ATJ270" s="277"/>
      <c r="ATK270" s="277"/>
      <c r="ATL270" s="277"/>
      <c r="ATM270" s="277"/>
      <c r="ATN270" s="277"/>
      <c r="ATO270" s="277"/>
      <c r="ATP270" s="277"/>
      <c r="ATQ270" s="277"/>
      <c r="ATR270" s="402"/>
      <c r="ATS270" s="404"/>
      <c r="ATT270" s="49"/>
      <c r="ATU270" s="49"/>
      <c r="ATV270" s="49"/>
      <c r="ATW270" s="99"/>
      <c r="ATX270" s="98"/>
      <c r="ATY270" s="49"/>
      <c r="ATZ270" s="405"/>
      <c r="AUA270" s="405"/>
      <c r="AUB270" s="277"/>
      <c r="AUC270" s="277"/>
      <c r="AUD270" s="277"/>
      <c r="AUE270" s="277"/>
      <c r="AUF270" s="277"/>
      <c r="AUG270" s="277"/>
      <c r="AUH270" s="277"/>
      <c r="AUI270" s="277"/>
      <c r="AUJ270" s="402"/>
      <c r="AUK270" s="404"/>
      <c r="AUL270" s="49"/>
      <c r="AUM270" s="49"/>
      <c r="AUN270" s="49"/>
      <c r="AUO270" s="99"/>
      <c r="AUP270" s="98"/>
      <c r="AUQ270" s="49"/>
      <c r="AUR270" s="405"/>
      <c r="AUS270" s="405"/>
      <c r="AUT270" s="277"/>
      <c r="AUU270" s="277"/>
      <c r="AUV270" s="277"/>
      <c r="AUW270" s="277"/>
      <c r="AUX270" s="277"/>
      <c r="AUY270" s="277"/>
      <c r="AUZ270" s="277"/>
      <c r="AVA270" s="277"/>
      <c r="AVB270" s="402"/>
      <c r="AVC270" s="404"/>
      <c r="AVD270" s="49"/>
      <c r="AVE270" s="49"/>
      <c r="AVF270" s="49"/>
      <c r="AVG270" s="99"/>
      <c r="AVH270" s="98"/>
      <c r="AVI270" s="49"/>
      <c r="AVJ270" s="405"/>
      <c r="AVK270" s="405"/>
      <c r="AVL270" s="277"/>
      <c r="AVM270" s="277"/>
      <c r="AVN270" s="277"/>
      <c r="AVO270" s="277"/>
      <c r="AVP270" s="277"/>
      <c r="AVQ270" s="277"/>
      <c r="AVR270" s="277"/>
      <c r="AVS270" s="277"/>
      <c r="AVT270" s="402"/>
      <c r="AVU270" s="404"/>
      <c r="AVV270" s="49"/>
      <c r="AVW270" s="49"/>
      <c r="AVX270" s="49"/>
      <c r="AVY270" s="99"/>
      <c r="AVZ270" s="98"/>
      <c r="AWA270" s="49"/>
      <c r="AWB270" s="405"/>
      <c r="AWC270" s="405"/>
      <c r="AWD270" s="277"/>
      <c r="AWE270" s="277"/>
      <c r="AWF270" s="277"/>
      <c r="AWG270" s="277"/>
      <c r="AWH270" s="277"/>
      <c r="AWI270" s="277"/>
      <c r="AWJ270" s="277"/>
      <c r="AWK270" s="277"/>
      <c r="AWL270" s="402"/>
      <c r="AWM270" s="404"/>
      <c r="AWN270" s="49"/>
      <c r="AWO270" s="49"/>
      <c r="AWP270" s="49"/>
      <c r="AWQ270" s="99"/>
      <c r="AWR270" s="98"/>
      <c r="AWS270" s="49"/>
      <c r="AWT270" s="405"/>
      <c r="AWU270" s="405"/>
      <c r="AWV270" s="277"/>
      <c r="AWW270" s="277"/>
      <c r="AWX270" s="277"/>
      <c r="AWY270" s="277"/>
      <c r="AWZ270" s="277"/>
      <c r="AXA270" s="277"/>
      <c r="AXB270" s="277"/>
      <c r="AXC270" s="277"/>
      <c r="AXD270" s="402"/>
      <c r="AXE270" s="404"/>
      <c r="AXF270" s="49"/>
      <c r="AXG270" s="49"/>
      <c r="AXH270" s="49"/>
      <c r="AXI270" s="99"/>
      <c r="AXJ270" s="98"/>
      <c r="AXK270" s="49"/>
      <c r="AXL270" s="405"/>
      <c r="AXM270" s="405"/>
      <c r="AXN270" s="277"/>
      <c r="AXO270" s="277"/>
      <c r="AXP270" s="277"/>
      <c r="AXQ270" s="277"/>
      <c r="AXR270" s="277"/>
      <c r="AXS270" s="277"/>
      <c r="AXT270" s="277"/>
      <c r="AXU270" s="277"/>
      <c r="AXV270" s="402"/>
      <c r="AXW270" s="404"/>
      <c r="AXX270" s="49"/>
      <c r="AXY270" s="49"/>
      <c r="AXZ270" s="49"/>
      <c r="AYA270" s="99"/>
      <c r="AYB270" s="98"/>
      <c r="AYC270" s="49"/>
      <c r="AYD270" s="405"/>
      <c r="AYE270" s="405"/>
      <c r="AYF270" s="277"/>
      <c r="AYG270" s="277"/>
      <c r="AYH270" s="277"/>
      <c r="AYI270" s="277"/>
      <c r="AYJ270" s="277"/>
      <c r="AYK270" s="277"/>
      <c r="AYL270" s="277"/>
      <c r="AYM270" s="277"/>
      <c r="AYN270" s="402"/>
      <c r="AYO270" s="404"/>
      <c r="AYP270" s="49"/>
      <c r="AYQ270" s="49"/>
      <c r="AYR270" s="49"/>
      <c r="AYS270" s="99"/>
      <c r="AYT270" s="98"/>
      <c r="AYU270" s="49"/>
      <c r="AYV270" s="405"/>
      <c r="AYW270" s="405"/>
      <c r="AYX270" s="277"/>
      <c r="AYY270" s="277"/>
      <c r="AYZ270" s="277"/>
      <c r="AZA270" s="277"/>
      <c r="AZB270" s="277"/>
      <c r="AZC270" s="277"/>
      <c r="AZD270" s="277"/>
      <c r="AZE270" s="277"/>
      <c r="AZF270" s="402"/>
      <c r="AZG270" s="404"/>
      <c r="AZH270" s="49"/>
      <c r="AZI270" s="49"/>
      <c r="AZJ270" s="49"/>
      <c r="AZK270" s="99"/>
      <c r="AZL270" s="98"/>
      <c r="AZM270" s="49"/>
      <c r="AZN270" s="405"/>
      <c r="AZO270" s="405"/>
      <c r="AZP270" s="277"/>
      <c r="AZQ270" s="277"/>
      <c r="AZR270" s="277"/>
      <c r="AZS270" s="277"/>
      <c r="AZT270" s="277"/>
      <c r="AZU270" s="277"/>
      <c r="AZV270" s="277"/>
      <c r="AZW270" s="277"/>
      <c r="AZX270" s="402"/>
      <c r="AZY270" s="404"/>
      <c r="AZZ270" s="49"/>
      <c r="BAA270" s="49"/>
      <c r="BAB270" s="49"/>
      <c r="BAC270" s="99"/>
      <c r="BAD270" s="98"/>
      <c r="BAE270" s="49"/>
      <c r="BAF270" s="405"/>
      <c r="BAG270" s="405"/>
      <c r="BAH270" s="277"/>
      <c r="BAI270" s="277"/>
      <c r="BAJ270" s="277"/>
      <c r="BAK270" s="277"/>
      <c r="BAL270" s="277"/>
      <c r="BAM270" s="277"/>
      <c r="BAN270" s="277"/>
      <c r="BAO270" s="277"/>
      <c r="BAP270" s="402"/>
      <c r="BAQ270" s="404"/>
      <c r="BAR270" s="49"/>
      <c r="BAS270" s="49"/>
      <c r="BAT270" s="49"/>
      <c r="BAU270" s="99"/>
      <c r="BAV270" s="98"/>
      <c r="BAW270" s="49"/>
      <c r="BAX270" s="405"/>
      <c r="BAY270" s="405"/>
      <c r="BAZ270" s="277"/>
      <c r="BBA270" s="277"/>
      <c r="BBB270" s="277"/>
      <c r="BBC270" s="277"/>
      <c r="BBD270" s="277"/>
      <c r="BBE270" s="277"/>
      <c r="BBF270" s="277"/>
      <c r="BBG270" s="277"/>
      <c r="BBH270" s="402"/>
      <c r="BBI270" s="404"/>
      <c r="BBJ270" s="49"/>
      <c r="BBK270" s="49"/>
      <c r="BBL270" s="49"/>
      <c r="BBM270" s="99"/>
      <c r="BBN270" s="98"/>
      <c r="BBO270" s="49"/>
      <c r="BBP270" s="405"/>
      <c r="BBQ270" s="405"/>
      <c r="BBR270" s="277"/>
      <c r="BBS270" s="277"/>
      <c r="BBT270" s="277"/>
      <c r="BBU270" s="277"/>
      <c r="BBV270" s="277"/>
      <c r="BBW270" s="277"/>
      <c r="BBX270" s="277"/>
      <c r="BBY270" s="277"/>
      <c r="BBZ270" s="402"/>
      <c r="BCA270" s="404"/>
      <c r="BCB270" s="49"/>
      <c r="BCC270" s="49"/>
      <c r="BCD270" s="49"/>
      <c r="BCE270" s="99"/>
      <c r="BCF270" s="98"/>
      <c r="BCG270" s="49"/>
      <c r="BCH270" s="405"/>
      <c r="BCI270" s="405"/>
      <c r="BCJ270" s="277"/>
      <c r="BCK270" s="277"/>
      <c r="BCL270" s="277"/>
      <c r="BCM270" s="277"/>
      <c r="BCN270" s="277"/>
      <c r="BCO270" s="277"/>
      <c r="BCP270" s="277"/>
      <c r="BCQ270" s="277"/>
      <c r="BCR270" s="402"/>
      <c r="BCS270" s="404"/>
      <c r="BCT270" s="49"/>
      <c r="BCU270" s="49"/>
      <c r="BCV270" s="49"/>
      <c r="BCW270" s="99"/>
      <c r="BCX270" s="98"/>
      <c r="BCY270" s="49"/>
      <c r="BCZ270" s="405"/>
      <c r="BDA270" s="405"/>
      <c r="BDB270" s="277"/>
      <c r="BDC270" s="277"/>
      <c r="BDD270" s="277"/>
      <c r="BDE270" s="277"/>
      <c r="BDF270" s="277"/>
      <c r="BDG270" s="277"/>
      <c r="BDH270" s="277"/>
      <c r="BDI270" s="277"/>
      <c r="BDJ270" s="402"/>
      <c r="BDK270" s="404"/>
      <c r="BDL270" s="49"/>
      <c r="BDM270" s="49"/>
      <c r="BDN270" s="49"/>
      <c r="BDO270" s="99"/>
      <c r="BDP270" s="98"/>
      <c r="BDQ270" s="49"/>
      <c r="BDR270" s="405"/>
      <c r="BDS270" s="405"/>
      <c r="BDT270" s="277"/>
      <c r="BDU270" s="277"/>
      <c r="BDV270" s="277"/>
      <c r="BDW270" s="277"/>
      <c r="BDX270" s="277"/>
      <c r="BDY270" s="277"/>
      <c r="BDZ270" s="277"/>
      <c r="BEA270" s="277"/>
      <c r="BEB270" s="402"/>
      <c r="BEC270" s="404"/>
      <c r="BED270" s="49"/>
      <c r="BEE270" s="49"/>
      <c r="BEF270" s="49"/>
      <c r="BEG270" s="99"/>
      <c r="BEH270" s="98"/>
      <c r="BEI270" s="49"/>
      <c r="BEJ270" s="405"/>
      <c r="BEK270" s="405"/>
      <c r="BEL270" s="277"/>
      <c r="BEM270" s="277"/>
      <c r="BEN270" s="277"/>
      <c r="BEO270" s="277"/>
      <c r="BEP270" s="277"/>
      <c r="BEQ270" s="277"/>
      <c r="BER270" s="277"/>
      <c r="BES270" s="277"/>
      <c r="BET270" s="402"/>
      <c r="BEU270" s="404"/>
      <c r="BEV270" s="49"/>
      <c r="BEW270" s="49"/>
      <c r="BEX270" s="49"/>
      <c r="BEY270" s="99"/>
      <c r="BEZ270" s="98"/>
      <c r="BFA270" s="49"/>
      <c r="BFB270" s="405"/>
      <c r="BFC270" s="405"/>
      <c r="BFD270" s="277"/>
      <c r="BFE270" s="277"/>
      <c r="BFF270" s="277"/>
      <c r="BFG270" s="277"/>
      <c r="BFH270" s="277"/>
      <c r="BFI270" s="277"/>
      <c r="BFJ270" s="277"/>
      <c r="BFK270" s="277"/>
      <c r="BFL270" s="402"/>
      <c r="BFM270" s="404"/>
      <c r="BFN270" s="49"/>
      <c r="BFO270" s="49"/>
      <c r="BFP270" s="49"/>
      <c r="BFQ270" s="99"/>
      <c r="BFR270" s="98"/>
      <c r="BFS270" s="49"/>
      <c r="BFT270" s="405"/>
      <c r="BFU270" s="405"/>
      <c r="BFV270" s="277"/>
      <c r="BFW270" s="277"/>
      <c r="BFX270" s="277"/>
      <c r="BFY270" s="277"/>
      <c r="BFZ270" s="277"/>
      <c r="BGA270" s="277"/>
      <c r="BGB270" s="277"/>
      <c r="BGC270" s="277"/>
      <c r="BGD270" s="402"/>
      <c r="BGE270" s="404"/>
      <c r="BGF270" s="49"/>
      <c r="BGG270" s="49"/>
      <c r="BGH270" s="49"/>
      <c r="BGI270" s="99"/>
      <c r="BGJ270" s="98"/>
      <c r="BGK270" s="49"/>
      <c r="BGL270" s="405"/>
      <c r="BGM270" s="405"/>
      <c r="BGN270" s="277"/>
      <c r="BGO270" s="277"/>
      <c r="BGP270" s="277"/>
      <c r="BGQ270" s="277"/>
      <c r="BGR270" s="277"/>
      <c r="BGS270" s="277"/>
      <c r="BGT270" s="277"/>
      <c r="BGU270" s="277"/>
      <c r="BGV270" s="402"/>
      <c r="BGW270" s="404"/>
      <c r="BGX270" s="49"/>
      <c r="BGY270" s="49"/>
      <c r="BGZ270" s="49"/>
      <c r="BHA270" s="99"/>
      <c r="BHB270" s="98"/>
      <c r="BHC270" s="49"/>
      <c r="BHD270" s="405"/>
      <c r="BHE270" s="405"/>
      <c r="BHF270" s="277"/>
      <c r="BHG270" s="277"/>
      <c r="BHH270" s="277"/>
      <c r="BHI270" s="277"/>
      <c r="BHJ270" s="277"/>
      <c r="BHK270" s="277"/>
      <c r="BHL270" s="277"/>
      <c r="BHM270" s="277"/>
      <c r="BHN270" s="402"/>
      <c r="BHO270" s="404"/>
      <c r="BHP270" s="49"/>
      <c r="BHQ270" s="49"/>
      <c r="BHR270" s="49"/>
      <c r="BHS270" s="99"/>
      <c r="BHT270" s="98"/>
      <c r="BHU270" s="49"/>
      <c r="BHV270" s="405"/>
      <c r="BHW270" s="405"/>
      <c r="BHX270" s="277"/>
      <c r="BHY270" s="277"/>
      <c r="BHZ270" s="277"/>
      <c r="BIA270" s="277"/>
      <c r="BIB270" s="277"/>
      <c r="BIC270" s="277"/>
      <c r="BID270" s="277"/>
      <c r="BIE270" s="277"/>
      <c r="BIF270" s="402"/>
      <c r="BIG270" s="404"/>
      <c r="BIH270" s="49"/>
      <c r="BII270" s="49"/>
      <c r="BIJ270" s="49"/>
      <c r="BIK270" s="99"/>
      <c r="BIL270" s="98"/>
      <c r="BIM270" s="49"/>
      <c r="BIN270" s="405"/>
      <c r="BIO270" s="405"/>
      <c r="BIP270" s="277"/>
      <c r="BIQ270" s="277"/>
      <c r="BIR270" s="277"/>
      <c r="BIS270" s="277"/>
      <c r="BIT270" s="277"/>
      <c r="BIU270" s="277"/>
      <c r="BIV270" s="277"/>
      <c r="BIW270" s="277"/>
      <c r="BIX270" s="402"/>
      <c r="BIY270" s="404"/>
      <c r="BIZ270" s="49"/>
      <c r="BJA270" s="49"/>
      <c r="BJB270" s="49"/>
      <c r="BJC270" s="99"/>
      <c r="BJD270" s="98"/>
      <c r="BJE270" s="49"/>
      <c r="BJF270" s="405"/>
      <c r="BJG270" s="405"/>
      <c r="BJH270" s="277"/>
      <c r="BJI270" s="277"/>
      <c r="BJJ270" s="277"/>
      <c r="BJK270" s="277"/>
      <c r="BJL270" s="277"/>
      <c r="BJM270" s="277"/>
      <c r="BJN270" s="277"/>
      <c r="BJO270" s="277"/>
      <c r="BJP270" s="402"/>
      <c r="BJQ270" s="404"/>
      <c r="BJR270" s="49"/>
      <c r="BJS270" s="49"/>
      <c r="BJT270" s="49"/>
      <c r="BJU270" s="99"/>
      <c r="BJV270" s="98"/>
      <c r="BJW270" s="49"/>
      <c r="BJX270" s="405"/>
      <c r="BJY270" s="405"/>
      <c r="BJZ270" s="277"/>
      <c r="BKA270" s="277"/>
      <c r="BKB270" s="277"/>
      <c r="BKC270" s="277"/>
      <c r="BKD270" s="277"/>
      <c r="BKE270" s="277"/>
      <c r="BKF270" s="277"/>
      <c r="BKG270" s="277"/>
      <c r="BKH270" s="402"/>
      <c r="BKI270" s="404"/>
      <c r="BKJ270" s="49"/>
      <c r="BKK270" s="49"/>
      <c r="BKL270" s="49"/>
      <c r="BKM270" s="99"/>
      <c r="BKN270" s="98"/>
      <c r="BKO270" s="49"/>
      <c r="BKP270" s="405"/>
      <c r="BKQ270" s="405"/>
      <c r="BKR270" s="277"/>
      <c r="BKS270" s="277"/>
      <c r="BKT270" s="277"/>
      <c r="BKU270" s="277"/>
      <c r="BKV270" s="277"/>
      <c r="BKW270" s="277"/>
      <c r="BKX270" s="277"/>
      <c r="BKY270" s="277"/>
      <c r="BKZ270" s="402"/>
      <c r="BLA270" s="404"/>
      <c r="BLB270" s="49"/>
      <c r="BLC270" s="49"/>
      <c r="BLD270" s="49"/>
      <c r="BLE270" s="99"/>
      <c r="BLF270" s="98"/>
      <c r="BLG270" s="49"/>
      <c r="BLH270" s="405"/>
      <c r="BLI270" s="405"/>
      <c r="BLJ270" s="277"/>
      <c r="BLK270" s="277"/>
      <c r="BLL270" s="277"/>
      <c r="BLM270" s="277"/>
      <c r="BLN270" s="277"/>
      <c r="BLO270" s="277"/>
      <c r="BLP270" s="277"/>
      <c r="BLQ270" s="277"/>
      <c r="BLR270" s="402"/>
      <c r="BLS270" s="404"/>
      <c r="BLT270" s="49"/>
      <c r="BLU270" s="49"/>
      <c r="BLV270" s="49"/>
      <c r="BLW270" s="99"/>
      <c r="BLX270" s="98"/>
      <c r="BLY270" s="49"/>
      <c r="BLZ270" s="405"/>
      <c r="BMA270" s="405"/>
      <c r="BMB270" s="277"/>
      <c r="BMC270" s="277"/>
      <c r="BMD270" s="277"/>
      <c r="BME270" s="277"/>
      <c r="BMF270" s="277"/>
      <c r="BMG270" s="277"/>
      <c r="BMH270" s="277"/>
      <c r="BMI270" s="277"/>
      <c r="BMJ270" s="402"/>
      <c r="BMK270" s="404"/>
      <c r="BML270" s="49"/>
      <c r="BMM270" s="49"/>
      <c r="BMN270" s="49"/>
      <c r="BMO270" s="99"/>
      <c r="BMP270" s="98"/>
      <c r="BMQ270" s="49"/>
      <c r="BMR270" s="405"/>
      <c r="BMS270" s="405"/>
      <c r="BMT270" s="277"/>
      <c r="BMU270" s="277"/>
      <c r="BMV270" s="277"/>
      <c r="BMW270" s="277"/>
      <c r="BMX270" s="277"/>
      <c r="BMY270" s="277"/>
      <c r="BMZ270" s="277"/>
      <c r="BNA270" s="277"/>
      <c r="BNB270" s="402"/>
      <c r="BNC270" s="404"/>
      <c r="BND270" s="49"/>
      <c r="BNE270" s="49"/>
      <c r="BNF270" s="49"/>
      <c r="BNG270" s="99"/>
      <c r="BNH270" s="98"/>
      <c r="BNI270" s="49"/>
      <c r="BNJ270" s="405"/>
      <c r="BNK270" s="405"/>
      <c r="BNL270" s="277"/>
      <c r="BNM270" s="277"/>
      <c r="BNN270" s="277"/>
      <c r="BNO270" s="277"/>
      <c r="BNP270" s="277"/>
      <c r="BNQ270" s="277"/>
      <c r="BNR270" s="277"/>
      <c r="BNS270" s="277"/>
      <c r="BNT270" s="402"/>
      <c r="BNU270" s="404"/>
      <c r="BNV270" s="49"/>
      <c r="BNW270" s="49"/>
      <c r="BNX270" s="49"/>
      <c r="BNY270" s="99"/>
      <c r="BNZ270" s="98"/>
      <c r="BOA270" s="49"/>
      <c r="BOB270" s="405"/>
      <c r="BOC270" s="405"/>
      <c r="BOD270" s="277"/>
      <c r="BOE270" s="277"/>
      <c r="BOF270" s="277"/>
      <c r="BOG270" s="277"/>
      <c r="BOH270" s="277"/>
      <c r="BOI270" s="277"/>
      <c r="BOJ270" s="277"/>
      <c r="BOK270" s="277"/>
      <c r="BOL270" s="402"/>
      <c r="BOM270" s="404"/>
      <c r="BON270" s="49"/>
      <c r="BOO270" s="49"/>
      <c r="BOP270" s="49"/>
      <c r="BOQ270" s="99"/>
      <c r="BOR270" s="98"/>
      <c r="BOS270" s="49"/>
      <c r="BOT270" s="405"/>
      <c r="BOU270" s="405"/>
      <c r="BOV270" s="277"/>
      <c r="BOW270" s="277"/>
      <c r="BOX270" s="277"/>
      <c r="BOY270" s="277"/>
      <c r="BOZ270" s="277"/>
      <c r="BPA270" s="277"/>
      <c r="BPB270" s="277"/>
      <c r="BPC270" s="277"/>
      <c r="BPD270" s="402"/>
      <c r="BPE270" s="404"/>
      <c r="BPF270" s="49"/>
      <c r="BPG270" s="49"/>
      <c r="BPH270" s="49"/>
      <c r="BPI270" s="99"/>
      <c r="BPJ270" s="98"/>
      <c r="BPK270" s="49"/>
      <c r="BPL270" s="405"/>
      <c r="BPM270" s="405"/>
      <c r="BPN270" s="277"/>
      <c r="BPO270" s="277"/>
      <c r="BPP270" s="277"/>
      <c r="BPQ270" s="277"/>
      <c r="BPR270" s="277"/>
      <c r="BPS270" s="277"/>
      <c r="BPT270" s="277"/>
      <c r="BPU270" s="277"/>
      <c r="BPV270" s="402"/>
      <c r="BPW270" s="404"/>
      <c r="BPX270" s="49"/>
      <c r="BPY270" s="49"/>
      <c r="BPZ270" s="49"/>
      <c r="BQA270" s="99"/>
      <c r="BQB270" s="98"/>
      <c r="BQC270" s="49"/>
      <c r="BQD270" s="405"/>
      <c r="BQE270" s="405"/>
      <c r="BQF270" s="277"/>
      <c r="BQG270" s="277"/>
      <c r="BQH270" s="277"/>
      <c r="BQI270" s="277"/>
      <c r="BQJ270" s="277"/>
      <c r="BQK270" s="277"/>
      <c r="BQL270" s="277"/>
      <c r="BQM270" s="277"/>
      <c r="BQN270" s="402"/>
      <c r="BQO270" s="404"/>
      <c r="BQP270" s="49"/>
      <c r="BQQ270" s="49"/>
      <c r="BQR270" s="49"/>
      <c r="BQS270" s="99"/>
      <c r="BQT270" s="98"/>
      <c r="BQU270" s="49"/>
      <c r="BQV270" s="405"/>
      <c r="BQW270" s="405"/>
      <c r="BQX270" s="277"/>
      <c r="BQY270" s="277"/>
      <c r="BQZ270" s="277"/>
      <c r="BRA270" s="277"/>
      <c r="BRB270" s="277"/>
      <c r="BRC270" s="277"/>
      <c r="BRD270" s="277"/>
      <c r="BRE270" s="277"/>
      <c r="BRF270" s="402"/>
      <c r="BRG270" s="404"/>
      <c r="BRH270" s="49"/>
      <c r="BRI270" s="49"/>
      <c r="BRJ270" s="49"/>
      <c r="BRK270" s="99"/>
      <c r="BRL270" s="98"/>
      <c r="BRM270" s="49"/>
      <c r="BRN270" s="405"/>
      <c r="BRO270" s="405"/>
      <c r="BRP270" s="277"/>
      <c r="BRQ270" s="277"/>
      <c r="BRR270" s="277"/>
      <c r="BRS270" s="277"/>
      <c r="BRT270" s="277"/>
      <c r="BRU270" s="277"/>
      <c r="BRV270" s="277"/>
      <c r="BRW270" s="277"/>
      <c r="BRX270" s="402"/>
      <c r="BRY270" s="404"/>
      <c r="BRZ270" s="49"/>
      <c r="BSA270" s="49"/>
      <c r="BSB270" s="49"/>
      <c r="BSC270" s="99"/>
      <c r="BSD270" s="98"/>
      <c r="BSE270" s="49"/>
      <c r="BSF270" s="405"/>
      <c r="BSG270" s="405"/>
      <c r="BSH270" s="277"/>
      <c r="BSI270" s="277"/>
      <c r="BSJ270" s="277"/>
      <c r="BSK270" s="277"/>
      <c r="BSL270" s="277"/>
      <c r="BSM270" s="277"/>
      <c r="BSN270" s="277"/>
      <c r="BSO270" s="277"/>
      <c r="BSP270" s="402"/>
      <c r="BSQ270" s="404"/>
      <c r="BSR270" s="49"/>
      <c r="BSS270" s="49"/>
      <c r="BST270" s="49"/>
      <c r="BSU270" s="99"/>
      <c r="BSV270" s="98"/>
      <c r="BSW270" s="49"/>
      <c r="BSX270" s="405"/>
      <c r="BSY270" s="405"/>
      <c r="BSZ270" s="277"/>
      <c r="BTA270" s="277"/>
      <c r="BTB270" s="277"/>
      <c r="BTC270" s="277"/>
      <c r="BTD270" s="277"/>
      <c r="BTE270" s="277"/>
      <c r="BTF270" s="277"/>
      <c r="BTG270" s="277"/>
      <c r="BTH270" s="402"/>
      <c r="BTI270" s="404"/>
      <c r="BTJ270" s="49"/>
      <c r="BTK270" s="49"/>
      <c r="BTL270" s="49"/>
      <c r="BTM270" s="99"/>
      <c r="BTN270" s="98"/>
      <c r="BTO270" s="49"/>
      <c r="BTP270" s="405"/>
      <c r="BTQ270" s="405"/>
      <c r="BTR270" s="277"/>
      <c r="BTS270" s="277"/>
      <c r="BTT270" s="277"/>
      <c r="BTU270" s="277"/>
      <c r="BTV270" s="277"/>
      <c r="BTW270" s="277"/>
      <c r="BTX270" s="277"/>
      <c r="BTY270" s="277"/>
      <c r="BTZ270" s="402"/>
      <c r="BUA270" s="404"/>
      <c r="BUB270" s="49"/>
      <c r="BUC270" s="49"/>
      <c r="BUD270" s="49"/>
      <c r="BUE270" s="99"/>
      <c r="BUF270" s="98"/>
      <c r="BUG270" s="49"/>
      <c r="BUH270" s="405"/>
      <c r="BUI270" s="405"/>
      <c r="BUJ270" s="277"/>
      <c r="BUK270" s="277"/>
      <c r="BUL270" s="277"/>
      <c r="BUM270" s="277"/>
      <c r="BUN270" s="277"/>
      <c r="BUO270" s="277"/>
      <c r="BUP270" s="277"/>
      <c r="BUQ270" s="277"/>
      <c r="BUR270" s="402"/>
      <c r="BUS270" s="404"/>
      <c r="BUT270" s="49"/>
      <c r="BUU270" s="49"/>
      <c r="BUV270" s="49"/>
      <c r="BUW270" s="99"/>
      <c r="BUX270" s="98"/>
      <c r="BUY270" s="49"/>
      <c r="BUZ270" s="405"/>
      <c r="BVA270" s="405"/>
      <c r="BVB270" s="277"/>
      <c r="BVC270" s="277"/>
      <c r="BVD270" s="277"/>
      <c r="BVE270" s="277"/>
      <c r="BVF270" s="277"/>
      <c r="BVG270" s="277"/>
      <c r="BVH270" s="277"/>
      <c r="BVI270" s="277"/>
      <c r="BVJ270" s="402"/>
      <c r="BVK270" s="404"/>
      <c r="BVL270" s="49"/>
      <c r="BVM270" s="49"/>
      <c r="BVN270" s="49"/>
      <c r="BVO270" s="99"/>
      <c r="BVP270" s="98"/>
      <c r="BVQ270" s="49"/>
      <c r="BVR270" s="405"/>
      <c r="BVS270" s="405"/>
      <c r="BVT270" s="277"/>
      <c r="BVU270" s="277"/>
      <c r="BVV270" s="277"/>
      <c r="BVW270" s="277"/>
      <c r="BVX270" s="277"/>
      <c r="BVY270" s="277"/>
      <c r="BVZ270" s="277"/>
      <c r="BWA270" s="277"/>
      <c r="BWB270" s="402"/>
      <c r="BWC270" s="404"/>
      <c r="BWD270" s="49"/>
      <c r="BWE270" s="49"/>
      <c r="BWF270" s="49"/>
      <c r="BWG270" s="99"/>
      <c r="BWH270" s="98"/>
      <c r="BWI270" s="49"/>
      <c r="BWJ270" s="405"/>
      <c r="BWK270" s="405"/>
      <c r="BWL270" s="277"/>
      <c r="BWM270" s="277"/>
      <c r="BWN270" s="277"/>
      <c r="BWO270" s="277"/>
      <c r="BWP270" s="277"/>
      <c r="BWQ270" s="277"/>
      <c r="BWR270" s="277"/>
      <c r="BWS270" s="277"/>
      <c r="BWT270" s="402"/>
      <c r="BWU270" s="404"/>
      <c r="BWV270" s="49"/>
      <c r="BWW270" s="49"/>
      <c r="BWX270" s="49"/>
      <c r="BWY270" s="99"/>
      <c r="BWZ270" s="98"/>
      <c r="BXA270" s="49"/>
      <c r="BXB270" s="405"/>
      <c r="BXC270" s="405"/>
      <c r="BXD270" s="277"/>
      <c r="BXE270" s="277"/>
      <c r="BXF270" s="277"/>
      <c r="BXG270" s="277"/>
      <c r="BXH270" s="277"/>
      <c r="BXI270" s="277"/>
      <c r="BXJ270" s="277"/>
      <c r="BXK270" s="277"/>
      <c r="BXL270" s="402"/>
      <c r="BXM270" s="404"/>
      <c r="BXN270" s="49"/>
      <c r="BXO270" s="49"/>
      <c r="BXP270" s="49"/>
      <c r="BXQ270" s="99"/>
      <c r="BXR270" s="98"/>
      <c r="BXS270" s="49"/>
      <c r="BXT270" s="405"/>
      <c r="BXU270" s="405"/>
      <c r="BXV270" s="277"/>
      <c r="BXW270" s="277"/>
      <c r="BXX270" s="277"/>
      <c r="BXY270" s="277"/>
      <c r="BXZ270" s="277"/>
      <c r="BYA270" s="277"/>
      <c r="BYB270" s="277"/>
      <c r="BYC270" s="277"/>
      <c r="BYD270" s="402"/>
      <c r="BYE270" s="404"/>
      <c r="BYF270" s="49"/>
      <c r="BYG270" s="49"/>
      <c r="BYH270" s="49"/>
      <c r="BYI270" s="99"/>
      <c r="BYJ270" s="98"/>
      <c r="BYK270" s="49"/>
      <c r="BYL270" s="405"/>
      <c r="BYM270" s="405"/>
      <c r="BYN270" s="277"/>
      <c r="BYO270" s="277"/>
      <c r="BYP270" s="277"/>
      <c r="BYQ270" s="277"/>
      <c r="BYR270" s="277"/>
      <c r="BYS270" s="277"/>
      <c r="BYT270" s="277"/>
      <c r="BYU270" s="277"/>
      <c r="BYV270" s="402"/>
      <c r="BYW270" s="404"/>
      <c r="BYX270" s="49"/>
      <c r="BYY270" s="49"/>
      <c r="BYZ270" s="49"/>
      <c r="BZA270" s="99"/>
      <c r="BZB270" s="98"/>
      <c r="BZC270" s="49"/>
      <c r="BZD270" s="405"/>
      <c r="BZE270" s="405"/>
      <c r="BZF270" s="277"/>
      <c r="BZG270" s="277"/>
      <c r="BZH270" s="277"/>
      <c r="BZI270" s="277"/>
      <c r="BZJ270" s="277"/>
      <c r="BZK270" s="277"/>
      <c r="BZL270" s="277"/>
      <c r="BZM270" s="277"/>
      <c r="BZN270" s="402"/>
      <c r="BZO270" s="404"/>
      <c r="BZP270" s="49"/>
      <c r="BZQ270" s="49"/>
      <c r="BZR270" s="49"/>
      <c r="BZS270" s="99"/>
      <c r="BZT270" s="98"/>
      <c r="BZU270" s="49"/>
      <c r="BZV270" s="405"/>
      <c r="BZW270" s="405"/>
      <c r="BZX270" s="277"/>
      <c r="BZY270" s="277"/>
      <c r="BZZ270" s="277"/>
      <c r="CAA270" s="277"/>
      <c r="CAB270" s="277"/>
      <c r="CAC270" s="277"/>
      <c r="CAD270" s="277"/>
      <c r="CAE270" s="277"/>
      <c r="CAF270" s="402"/>
      <c r="CAG270" s="404"/>
      <c r="CAH270" s="49"/>
      <c r="CAI270" s="49"/>
      <c r="CAJ270" s="49"/>
      <c r="CAK270" s="99"/>
      <c r="CAL270" s="98"/>
      <c r="CAM270" s="49"/>
      <c r="CAN270" s="405"/>
      <c r="CAO270" s="405"/>
      <c r="CAP270" s="277"/>
      <c r="CAQ270" s="277"/>
      <c r="CAR270" s="277"/>
      <c r="CAS270" s="277"/>
      <c r="CAT270" s="277"/>
      <c r="CAU270" s="277"/>
      <c r="CAV270" s="277"/>
      <c r="CAW270" s="277"/>
      <c r="CAX270" s="402"/>
      <c r="CAY270" s="404"/>
      <c r="CAZ270" s="49"/>
      <c r="CBA270" s="49"/>
      <c r="CBB270" s="49"/>
      <c r="CBC270" s="99"/>
      <c r="CBD270" s="98"/>
      <c r="CBE270" s="49"/>
      <c r="CBF270" s="405"/>
      <c r="CBG270" s="405"/>
      <c r="CBH270" s="277"/>
      <c r="CBI270" s="277"/>
      <c r="CBJ270" s="277"/>
      <c r="CBK270" s="277"/>
      <c r="CBL270" s="277"/>
      <c r="CBM270" s="277"/>
      <c r="CBN270" s="277"/>
      <c r="CBO270" s="277"/>
      <c r="CBP270" s="402"/>
      <c r="CBQ270" s="404"/>
      <c r="CBR270" s="49"/>
      <c r="CBS270" s="49"/>
      <c r="CBT270" s="49"/>
      <c r="CBU270" s="99"/>
      <c r="CBV270" s="98"/>
      <c r="CBW270" s="49"/>
      <c r="CBX270" s="405"/>
      <c r="CBY270" s="405"/>
      <c r="CBZ270" s="277"/>
      <c r="CCA270" s="277"/>
      <c r="CCB270" s="277"/>
      <c r="CCC270" s="277"/>
      <c r="CCD270" s="277"/>
      <c r="CCE270" s="277"/>
      <c r="CCF270" s="277"/>
      <c r="CCG270" s="277"/>
      <c r="CCH270" s="402"/>
      <c r="CCI270" s="404"/>
      <c r="CCJ270" s="49"/>
      <c r="CCK270" s="49"/>
      <c r="CCL270" s="49"/>
      <c r="CCM270" s="99"/>
      <c r="CCN270" s="98"/>
      <c r="CCO270" s="49"/>
      <c r="CCP270" s="405"/>
      <c r="CCQ270" s="405"/>
      <c r="CCR270" s="277"/>
      <c r="CCS270" s="277"/>
      <c r="CCT270" s="277"/>
      <c r="CCU270" s="277"/>
      <c r="CCV270" s="277"/>
      <c r="CCW270" s="277"/>
      <c r="CCX270" s="277"/>
      <c r="CCY270" s="277"/>
      <c r="CCZ270" s="402"/>
      <c r="CDA270" s="404"/>
      <c r="CDB270" s="49"/>
      <c r="CDC270" s="49"/>
      <c r="CDD270" s="49"/>
      <c r="CDE270" s="99"/>
      <c r="CDF270" s="98"/>
      <c r="CDG270" s="49"/>
      <c r="CDH270" s="405"/>
      <c r="CDI270" s="405"/>
      <c r="CDJ270" s="277"/>
      <c r="CDK270" s="277"/>
      <c r="CDL270" s="277"/>
      <c r="CDM270" s="277"/>
      <c r="CDN270" s="277"/>
      <c r="CDO270" s="277"/>
      <c r="CDP270" s="277"/>
      <c r="CDQ270" s="277"/>
      <c r="CDR270" s="402"/>
      <c r="CDS270" s="404"/>
      <c r="CDT270" s="49"/>
      <c r="CDU270" s="49"/>
      <c r="CDV270" s="49"/>
      <c r="CDW270" s="99"/>
      <c r="CDX270" s="98"/>
      <c r="CDY270" s="49"/>
      <c r="CDZ270" s="405"/>
      <c r="CEA270" s="405"/>
      <c r="CEB270" s="277"/>
      <c r="CEC270" s="277"/>
      <c r="CED270" s="277"/>
      <c r="CEE270" s="277"/>
      <c r="CEF270" s="277"/>
      <c r="CEG270" s="277"/>
      <c r="CEH270" s="277"/>
      <c r="CEI270" s="277"/>
      <c r="CEJ270" s="402"/>
      <c r="CEK270" s="404"/>
      <c r="CEL270" s="49"/>
      <c r="CEM270" s="49"/>
      <c r="CEN270" s="49"/>
      <c r="CEO270" s="99"/>
      <c r="CEP270" s="98"/>
      <c r="CEQ270" s="49"/>
      <c r="CER270" s="405"/>
      <c r="CES270" s="405"/>
      <c r="CET270" s="277"/>
      <c r="CEU270" s="277"/>
      <c r="CEV270" s="277"/>
      <c r="CEW270" s="277"/>
      <c r="CEX270" s="277"/>
      <c r="CEY270" s="277"/>
      <c r="CEZ270" s="277"/>
      <c r="CFA270" s="277"/>
      <c r="CFB270" s="402"/>
      <c r="CFC270" s="404"/>
      <c r="CFD270" s="49"/>
      <c r="CFE270" s="49"/>
      <c r="CFF270" s="49"/>
      <c r="CFG270" s="99"/>
      <c r="CFH270" s="98"/>
      <c r="CFI270" s="49"/>
      <c r="CFJ270" s="405"/>
      <c r="CFK270" s="405"/>
      <c r="CFL270" s="277"/>
      <c r="CFM270" s="277"/>
      <c r="CFN270" s="277"/>
      <c r="CFO270" s="277"/>
      <c r="CFP270" s="277"/>
      <c r="CFQ270" s="277"/>
      <c r="CFR270" s="277"/>
      <c r="CFS270" s="277"/>
      <c r="CFT270" s="402"/>
      <c r="CFU270" s="404"/>
      <c r="CFV270" s="49"/>
      <c r="CFW270" s="49"/>
      <c r="CFX270" s="49"/>
      <c r="CFY270" s="99"/>
      <c r="CFZ270" s="98"/>
      <c r="CGA270" s="49"/>
      <c r="CGB270" s="405"/>
      <c r="CGC270" s="405"/>
      <c r="CGD270" s="277"/>
      <c r="CGE270" s="277"/>
      <c r="CGF270" s="277"/>
      <c r="CGG270" s="277"/>
      <c r="CGH270" s="277"/>
      <c r="CGI270" s="277"/>
      <c r="CGJ270" s="277"/>
      <c r="CGK270" s="277"/>
      <c r="CGL270" s="402"/>
      <c r="CGM270" s="404"/>
      <c r="CGN270" s="49"/>
      <c r="CGO270" s="49"/>
      <c r="CGP270" s="49"/>
      <c r="CGQ270" s="99"/>
      <c r="CGR270" s="98"/>
      <c r="CGS270" s="49"/>
      <c r="CGT270" s="405"/>
      <c r="CGU270" s="405"/>
      <c r="CGV270" s="277"/>
      <c r="CGW270" s="277"/>
      <c r="CGX270" s="277"/>
      <c r="CGY270" s="277"/>
      <c r="CGZ270" s="277"/>
      <c r="CHA270" s="277"/>
      <c r="CHB270" s="277"/>
      <c r="CHC270" s="277"/>
      <c r="CHD270" s="402"/>
      <c r="CHE270" s="404"/>
      <c r="CHF270" s="49"/>
      <c r="CHG270" s="49"/>
      <c r="CHH270" s="49"/>
      <c r="CHI270" s="99"/>
      <c r="CHJ270" s="98"/>
      <c r="CHK270" s="49"/>
      <c r="CHL270" s="405"/>
      <c r="CHM270" s="405"/>
      <c r="CHN270" s="277"/>
      <c r="CHO270" s="277"/>
      <c r="CHP270" s="277"/>
      <c r="CHQ270" s="277"/>
      <c r="CHR270" s="277"/>
      <c r="CHS270" s="277"/>
      <c r="CHT270" s="277"/>
      <c r="CHU270" s="277"/>
      <c r="CHV270" s="402"/>
      <c r="CHW270" s="404"/>
      <c r="CHX270" s="49"/>
      <c r="CHY270" s="49"/>
      <c r="CHZ270" s="49"/>
      <c r="CIA270" s="99"/>
      <c r="CIB270" s="98"/>
      <c r="CIC270" s="49"/>
      <c r="CID270" s="405"/>
      <c r="CIE270" s="405"/>
      <c r="CIF270" s="277"/>
      <c r="CIG270" s="277"/>
      <c r="CIH270" s="277"/>
      <c r="CII270" s="277"/>
      <c r="CIJ270" s="277"/>
      <c r="CIK270" s="277"/>
      <c r="CIL270" s="277"/>
      <c r="CIM270" s="277"/>
      <c r="CIN270" s="402"/>
      <c r="CIO270" s="404"/>
      <c r="CIP270" s="49"/>
      <c r="CIQ270" s="49"/>
      <c r="CIR270" s="49"/>
      <c r="CIS270" s="99"/>
      <c r="CIT270" s="98"/>
      <c r="CIU270" s="49"/>
      <c r="CIV270" s="405"/>
      <c r="CIW270" s="405"/>
      <c r="CIX270" s="277"/>
      <c r="CIY270" s="277"/>
      <c r="CIZ270" s="277"/>
      <c r="CJA270" s="277"/>
      <c r="CJB270" s="277"/>
      <c r="CJC270" s="277"/>
      <c r="CJD270" s="277"/>
      <c r="CJE270" s="277"/>
      <c r="CJF270" s="402"/>
      <c r="CJG270" s="404"/>
      <c r="CJH270" s="49"/>
      <c r="CJI270" s="49"/>
      <c r="CJJ270" s="49"/>
      <c r="CJK270" s="99"/>
      <c r="CJL270" s="98"/>
      <c r="CJM270" s="49"/>
      <c r="CJN270" s="405"/>
      <c r="CJO270" s="405"/>
      <c r="CJP270" s="277"/>
      <c r="CJQ270" s="277"/>
      <c r="CJR270" s="277"/>
      <c r="CJS270" s="277"/>
      <c r="CJT270" s="277"/>
      <c r="CJU270" s="277"/>
      <c r="CJV270" s="277"/>
      <c r="CJW270" s="277"/>
      <c r="CJX270" s="402"/>
      <c r="CJY270" s="404"/>
      <c r="CJZ270" s="49"/>
      <c r="CKA270" s="49"/>
      <c r="CKB270" s="49"/>
      <c r="CKC270" s="99"/>
      <c r="CKD270" s="98"/>
      <c r="CKE270" s="49"/>
      <c r="CKF270" s="405"/>
      <c r="CKG270" s="405"/>
      <c r="CKH270" s="277"/>
      <c r="CKI270" s="277"/>
      <c r="CKJ270" s="277"/>
      <c r="CKK270" s="277"/>
      <c r="CKL270" s="277"/>
      <c r="CKM270" s="277"/>
      <c r="CKN270" s="277"/>
      <c r="CKO270" s="277"/>
      <c r="CKP270" s="402"/>
      <c r="CKQ270" s="404"/>
      <c r="CKR270" s="49"/>
      <c r="CKS270" s="49"/>
      <c r="CKT270" s="49"/>
      <c r="CKU270" s="99"/>
      <c r="CKV270" s="98"/>
      <c r="CKW270" s="49"/>
      <c r="CKX270" s="405"/>
      <c r="CKY270" s="405"/>
      <c r="CKZ270" s="277"/>
      <c r="CLA270" s="277"/>
      <c r="CLB270" s="277"/>
      <c r="CLC270" s="277"/>
      <c r="CLD270" s="277"/>
      <c r="CLE270" s="277"/>
      <c r="CLF270" s="277"/>
      <c r="CLG270" s="277"/>
      <c r="CLH270" s="402"/>
      <c r="CLI270" s="404"/>
      <c r="CLJ270" s="49"/>
      <c r="CLK270" s="49"/>
      <c r="CLL270" s="49"/>
      <c r="CLM270" s="99"/>
      <c r="CLN270" s="98"/>
      <c r="CLO270" s="49"/>
      <c r="CLP270" s="405"/>
      <c r="CLQ270" s="405"/>
      <c r="CLR270" s="277"/>
      <c r="CLS270" s="277"/>
      <c r="CLT270" s="277"/>
      <c r="CLU270" s="277"/>
      <c r="CLV270" s="277"/>
      <c r="CLW270" s="277"/>
      <c r="CLX270" s="277"/>
      <c r="CLY270" s="277"/>
      <c r="CLZ270" s="402"/>
      <c r="CMA270" s="404"/>
      <c r="CMB270" s="49"/>
      <c r="CMC270" s="49"/>
      <c r="CMD270" s="49"/>
      <c r="CME270" s="99"/>
      <c r="CMF270" s="98"/>
      <c r="CMG270" s="49"/>
      <c r="CMH270" s="405"/>
      <c r="CMI270" s="405"/>
      <c r="CMJ270" s="277"/>
      <c r="CMK270" s="277"/>
      <c r="CML270" s="277"/>
      <c r="CMM270" s="277"/>
      <c r="CMN270" s="277"/>
      <c r="CMO270" s="277"/>
      <c r="CMP270" s="277"/>
      <c r="CMQ270" s="277"/>
      <c r="CMR270" s="402"/>
      <c r="CMS270" s="404"/>
      <c r="CMT270" s="49"/>
      <c r="CMU270" s="49"/>
      <c r="CMV270" s="49"/>
      <c r="CMW270" s="99"/>
      <c r="CMX270" s="98"/>
      <c r="CMY270" s="49"/>
      <c r="CMZ270" s="405"/>
      <c r="CNA270" s="405"/>
      <c r="CNB270" s="277"/>
      <c r="CNC270" s="277"/>
      <c r="CND270" s="277"/>
      <c r="CNE270" s="277"/>
      <c r="CNF270" s="277"/>
      <c r="CNG270" s="277"/>
      <c r="CNH270" s="277"/>
      <c r="CNI270" s="277"/>
      <c r="CNJ270" s="402"/>
      <c r="CNK270" s="404"/>
      <c r="CNL270" s="49"/>
      <c r="CNM270" s="49"/>
      <c r="CNN270" s="49"/>
      <c r="CNO270" s="99"/>
      <c r="CNP270" s="98"/>
      <c r="CNQ270" s="49"/>
      <c r="CNR270" s="405"/>
      <c r="CNS270" s="405"/>
      <c r="CNT270" s="277"/>
      <c r="CNU270" s="277"/>
      <c r="CNV270" s="277"/>
      <c r="CNW270" s="277"/>
      <c r="CNX270" s="277"/>
      <c r="CNY270" s="277"/>
      <c r="CNZ270" s="277"/>
      <c r="COA270" s="277"/>
      <c r="COB270" s="402"/>
      <c r="COC270" s="404"/>
      <c r="COD270" s="49"/>
      <c r="COE270" s="49"/>
      <c r="COF270" s="49"/>
      <c r="COG270" s="99"/>
      <c r="COH270" s="98"/>
      <c r="COI270" s="49"/>
      <c r="COJ270" s="405"/>
      <c r="COK270" s="405"/>
      <c r="COL270" s="277"/>
      <c r="COM270" s="277"/>
      <c r="CON270" s="277"/>
      <c r="COO270" s="277"/>
      <c r="COP270" s="277"/>
      <c r="COQ270" s="277"/>
      <c r="COR270" s="277"/>
      <c r="COS270" s="277"/>
      <c r="COT270" s="402"/>
      <c r="COU270" s="404"/>
      <c r="COV270" s="49"/>
      <c r="COW270" s="49"/>
      <c r="COX270" s="49"/>
      <c r="COY270" s="99"/>
      <c r="COZ270" s="98"/>
      <c r="CPA270" s="49"/>
      <c r="CPB270" s="405"/>
      <c r="CPC270" s="405"/>
      <c r="CPD270" s="277"/>
      <c r="CPE270" s="277"/>
      <c r="CPF270" s="277"/>
      <c r="CPG270" s="277"/>
      <c r="CPH270" s="277"/>
      <c r="CPI270" s="277"/>
      <c r="CPJ270" s="277"/>
      <c r="CPK270" s="277"/>
      <c r="CPL270" s="402"/>
      <c r="CPM270" s="404"/>
      <c r="CPN270" s="49"/>
      <c r="CPO270" s="49"/>
      <c r="CPP270" s="49"/>
      <c r="CPQ270" s="99"/>
      <c r="CPR270" s="98"/>
      <c r="CPS270" s="49"/>
      <c r="CPT270" s="405"/>
      <c r="CPU270" s="405"/>
      <c r="CPV270" s="277"/>
      <c r="CPW270" s="277"/>
      <c r="CPX270" s="277"/>
      <c r="CPY270" s="277"/>
      <c r="CPZ270" s="277"/>
      <c r="CQA270" s="277"/>
      <c r="CQB270" s="277"/>
      <c r="CQC270" s="277"/>
      <c r="CQD270" s="402"/>
      <c r="CQE270" s="404"/>
      <c r="CQF270" s="49"/>
      <c r="CQG270" s="49"/>
      <c r="CQH270" s="49"/>
      <c r="CQI270" s="99"/>
      <c r="CQJ270" s="98"/>
      <c r="CQK270" s="49"/>
      <c r="CQL270" s="405"/>
      <c r="CQM270" s="405"/>
      <c r="CQN270" s="277"/>
      <c r="CQO270" s="277"/>
      <c r="CQP270" s="277"/>
      <c r="CQQ270" s="277"/>
      <c r="CQR270" s="277"/>
      <c r="CQS270" s="277"/>
      <c r="CQT270" s="277"/>
      <c r="CQU270" s="277"/>
      <c r="CQV270" s="402"/>
      <c r="CQW270" s="404"/>
      <c r="CQX270" s="49"/>
      <c r="CQY270" s="49"/>
      <c r="CQZ270" s="49"/>
      <c r="CRA270" s="99"/>
      <c r="CRB270" s="98"/>
      <c r="CRC270" s="49"/>
      <c r="CRD270" s="405"/>
      <c r="CRE270" s="405"/>
      <c r="CRF270" s="277"/>
      <c r="CRG270" s="277"/>
      <c r="CRH270" s="277"/>
      <c r="CRI270" s="277"/>
      <c r="CRJ270" s="277"/>
      <c r="CRK270" s="277"/>
      <c r="CRL270" s="277"/>
      <c r="CRM270" s="277"/>
      <c r="CRN270" s="402"/>
      <c r="CRO270" s="404"/>
      <c r="CRP270" s="49"/>
      <c r="CRQ270" s="49"/>
      <c r="CRR270" s="49"/>
      <c r="CRS270" s="99"/>
      <c r="CRT270" s="98"/>
      <c r="CRU270" s="49"/>
      <c r="CRV270" s="405"/>
      <c r="CRW270" s="405"/>
      <c r="CRX270" s="277"/>
      <c r="CRY270" s="277"/>
      <c r="CRZ270" s="277"/>
      <c r="CSA270" s="277"/>
      <c r="CSB270" s="277"/>
      <c r="CSC270" s="277"/>
      <c r="CSD270" s="277"/>
      <c r="CSE270" s="277"/>
      <c r="CSF270" s="402"/>
      <c r="CSG270" s="404"/>
      <c r="CSH270" s="49"/>
      <c r="CSI270" s="49"/>
      <c r="CSJ270" s="49"/>
      <c r="CSK270" s="99"/>
      <c r="CSL270" s="98"/>
      <c r="CSM270" s="49"/>
      <c r="CSN270" s="405"/>
      <c r="CSO270" s="405"/>
      <c r="CSP270" s="277"/>
      <c r="CSQ270" s="277"/>
      <c r="CSR270" s="277"/>
      <c r="CSS270" s="277"/>
      <c r="CST270" s="277"/>
      <c r="CSU270" s="277"/>
      <c r="CSV270" s="277"/>
      <c r="CSW270" s="277"/>
      <c r="CSX270" s="402"/>
      <c r="CSY270" s="404"/>
      <c r="CSZ270" s="49"/>
      <c r="CTA270" s="49"/>
      <c r="CTB270" s="49"/>
      <c r="CTC270" s="99"/>
      <c r="CTD270" s="98"/>
      <c r="CTE270" s="49"/>
      <c r="CTF270" s="405"/>
      <c r="CTG270" s="405"/>
      <c r="CTH270" s="277"/>
      <c r="CTI270" s="277"/>
      <c r="CTJ270" s="277"/>
      <c r="CTK270" s="277"/>
      <c r="CTL270" s="277"/>
      <c r="CTM270" s="277"/>
      <c r="CTN270" s="277"/>
      <c r="CTO270" s="277"/>
      <c r="CTP270" s="402"/>
      <c r="CTQ270" s="404"/>
      <c r="CTR270" s="49"/>
      <c r="CTS270" s="49"/>
      <c r="CTT270" s="49"/>
      <c r="CTU270" s="99"/>
      <c r="CTV270" s="98"/>
      <c r="CTW270" s="49"/>
      <c r="CTX270" s="405"/>
      <c r="CTY270" s="405"/>
      <c r="CTZ270" s="277"/>
      <c r="CUA270" s="277"/>
      <c r="CUB270" s="277"/>
      <c r="CUC270" s="277"/>
      <c r="CUD270" s="277"/>
      <c r="CUE270" s="277"/>
      <c r="CUF270" s="277"/>
      <c r="CUG270" s="277"/>
      <c r="CUH270" s="402"/>
      <c r="CUI270" s="404"/>
      <c r="CUJ270" s="49"/>
      <c r="CUK270" s="49"/>
      <c r="CUL270" s="49"/>
      <c r="CUM270" s="99"/>
      <c r="CUN270" s="98"/>
      <c r="CUO270" s="49"/>
      <c r="CUP270" s="405"/>
      <c r="CUQ270" s="405"/>
      <c r="CUR270" s="277"/>
      <c r="CUS270" s="277"/>
      <c r="CUT270" s="277"/>
      <c r="CUU270" s="277"/>
      <c r="CUV270" s="277"/>
      <c r="CUW270" s="277"/>
      <c r="CUX270" s="277"/>
      <c r="CUY270" s="277"/>
      <c r="CUZ270" s="402"/>
      <c r="CVA270" s="404"/>
      <c r="CVB270" s="49"/>
      <c r="CVC270" s="49"/>
      <c r="CVD270" s="49"/>
      <c r="CVE270" s="99"/>
      <c r="CVF270" s="98"/>
      <c r="CVG270" s="49"/>
      <c r="CVH270" s="405"/>
      <c r="CVI270" s="405"/>
      <c r="CVJ270" s="277"/>
      <c r="CVK270" s="277"/>
      <c r="CVL270" s="277"/>
      <c r="CVM270" s="277"/>
      <c r="CVN270" s="277"/>
      <c r="CVO270" s="277"/>
      <c r="CVP270" s="277"/>
      <c r="CVQ270" s="277"/>
      <c r="CVR270" s="402"/>
      <c r="CVS270" s="404"/>
      <c r="CVT270" s="49"/>
      <c r="CVU270" s="49"/>
      <c r="CVV270" s="49"/>
      <c r="CVW270" s="99"/>
      <c r="CVX270" s="98"/>
      <c r="CVY270" s="49"/>
      <c r="CVZ270" s="405"/>
      <c r="CWA270" s="405"/>
      <c r="CWB270" s="277"/>
      <c r="CWC270" s="277"/>
      <c r="CWD270" s="277"/>
      <c r="CWE270" s="277"/>
      <c r="CWF270" s="277"/>
      <c r="CWG270" s="277"/>
      <c r="CWH270" s="277"/>
      <c r="CWI270" s="277"/>
      <c r="CWJ270" s="402"/>
      <c r="CWK270" s="404"/>
      <c r="CWL270" s="49"/>
      <c r="CWM270" s="49"/>
      <c r="CWN270" s="49"/>
      <c r="CWO270" s="99"/>
      <c r="CWP270" s="98"/>
      <c r="CWQ270" s="49"/>
      <c r="CWR270" s="405"/>
      <c r="CWS270" s="405"/>
      <c r="CWT270" s="277"/>
      <c r="CWU270" s="277"/>
      <c r="CWV270" s="277"/>
      <c r="CWW270" s="277"/>
      <c r="CWX270" s="277"/>
      <c r="CWY270" s="277"/>
      <c r="CWZ270" s="277"/>
      <c r="CXA270" s="277"/>
      <c r="CXB270" s="402"/>
      <c r="CXC270" s="404"/>
      <c r="CXD270" s="49"/>
      <c r="CXE270" s="49"/>
      <c r="CXF270" s="49"/>
      <c r="CXG270" s="99"/>
      <c r="CXH270" s="98"/>
      <c r="CXI270" s="49"/>
      <c r="CXJ270" s="405"/>
      <c r="CXK270" s="405"/>
      <c r="CXL270" s="277"/>
      <c r="CXM270" s="277"/>
      <c r="CXN270" s="277"/>
      <c r="CXO270" s="277"/>
      <c r="CXP270" s="277"/>
      <c r="CXQ270" s="277"/>
      <c r="CXR270" s="277"/>
      <c r="CXS270" s="277"/>
      <c r="CXT270" s="402"/>
      <c r="CXU270" s="404"/>
      <c r="CXV270" s="49"/>
      <c r="CXW270" s="49"/>
      <c r="CXX270" s="49"/>
      <c r="CXY270" s="99"/>
      <c r="CXZ270" s="98"/>
      <c r="CYA270" s="49"/>
      <c r="CYB270" s="405"/>
      <c r="CYC270" s="405"/>
      <c r="CYD270" s="277"/>
      <c r="CYE270" s="277"/>
      <c r="CYF270" s="277"/>
      <c r="CYG270" s="277"/>
      <c r="CYH270" s="277"/>
      <c r="CYI270" s="277"/>
      <c r="CYJ270" s="277"/>
      <c r="CYK270" s="277"/>
      <c r="CYL270" s="402"/>
      <c r="CYM270" s="404"/>
      <c r="CYN270" s="49"/>
      <c r="CYO270" s="49"/>
      <c r="CYP270" s="49"/>
      <c r="CYQ270" s="99"/>
      <c r="CYR270" s="98"/>
      <c r="CYS270" s="49"/>
      <c r="CYT270" s="405"/>
      <c r="CYU270" s="405"/>
      <c r="CYV270" s="277"/>
      <c r="CYW270" s="277"/>
      <c r="CYX270" s="277"/>
      <c r="CYY270" s="277"/>
      <c r="CYZ270" s="277"/>
      <c r="CZA270" s="277"/>
      <c r="CZB270" s="277"/>
      <c r="CZC270" s="277"/>
      <c r="CZD270" s="402"/>
      <c r="CZE270" s="404"/>
      <c r="CZF270" s="49"/>
      <c r="CZG270" s="49"/>
      <c r="CZH270" s="49"/>
      <c r="CZI270" s="99"/>
      <c r="CZJ270" s="98"/>
      <c r="CZK270" s="49"/>
      <c r="CZL270" s="405"/>
      <c r="CZM270" s="405"/>
      <c r="CZN270" s="277"/>
      <c r="CZO270" s="277"/>
      <c r="CZP270" s="277"/>
      <c r="CZQ270" s="277"/>
      <c r="CZR270" s="277"/>
      <c r="CZS270" s="277"/>
      <c r="CZT270" s="277"/>
      <c r="CZU270" s="277"/>
      <c r="CZV270" s="402"/>
      <c r="CZW270" s="404"/>
      <c r="CZX270" s="49"/>
      <c r="CZY270" s="49"/>
      <c r="CZZ270" s="49"/>
      <c r="DAA270" s="99"/>
      <c r="DAB270" s="98"/>
      <c r="DAC270" s="49"/>
      <c r="DAD270" s="405"/>
      <c r="DAE270" s="405"/>
      <c r="DAF270" s="277"/>
      <c r="DAG270" s="277"/>
      <c r="DAH270" s="277"/>
      <c r="DAI270" s="277"/>
      <c r="DAJ270" s="277"/>
      <c r="DAK270" s="277"/>
      <c r="DAL270" s="277"/>
      <c r="DAM270" s="277"/>
      <c r="DAN270" s="402"/>
      <c r="DAO270" s="404"/>
      <c r="DAP270" s="49"/>
      <c r="DAQ270" s="49"/>
      <c r="DAR270" s="49"/>
      <c r="DAS270" s="99"/>
      <c r="DAT270" s="98"/>
      <c r="DAU270" s="49"/>
      <c r="DAV270" s="405"/>
      <c r="DAW270" s="405"/>
      <c r="DAX270" s="277"/>
      <c r="DAY270" s="277"/>
      <c r="DAZ270" s="277"/>
      <c r="DBA270" s="277"/>
      <c r="DBB270" s="277"/>
      <c r="DBC270" s="277"/>
      <c r="DBD270" s="277"/>
      <c r="DBE270" s="277"/>
      <c r="DBF270" s="402"/>
      <c r="DBG270" s="404"/>
      <c r="DBH270" s="49"/>
      <c r="DBI270" s="49"/>
      <c r="DBJ270" s="49"/>
      <c r="DBK270" s="99"/>
      <c r="DBL270" s="98"/>
      <c r="DBM270" s="49"/>
      <c r="DBN270" s="405"/>
      <c r="DBO270" s="405"/>
      <c r="DBP270" s="277"/>
      <c r="DBQ270" s="277"/>
      <c r="DBR270" s="277"/>
      <c r="DBS270" s="277"/>
      <c r="DBT270" s="277"/>
      <c r="DBU270" s="277"/>
      <c r="DBV270" s="277"/>
      <c r="DBW270" s="277"/>
      <c r="DBX270" s="402"/>
      <c r="DBY270" s="404"/>
      <c r="DBZ270" s="49"/>
      <c r="DCA270" s="49"/>
      <c r="DCB270" s="49"/>
      <c r="DCC270" s="99"/>
      <c r="DCD270" s="98"/>
      <c r="DCE270" s="49"/>
      <c r="DCF270" s="405"/>
      <c r="DCG270" s="405"/>
      <c r="DCH270" s="277"/>
      <c r="DCI270" s="277"/>
      <c r="DCJ270" s="277"/>
      <c r="DCK270" s="277"/>
      <c r="DCL270" s="277"/>
      <c r="DCM270" s="277"/>
      <c r="DCN270" s="277"/>
      <c r="DCO270" s="277"/>
      <c r="DCP270" s="402"/>
      <c r="DCQ270" s="404"/>
      <c r="DCR270" s="49"/>
      <c r="DCS270" s="49"/>
      <c r="DCT270" s="49"/>
      <c r="DCU270" s="99"/>
      <c r="DCV270" s="98"/>
      <c r="DCW270" s="49"/>
      <c r="DCX270" s="405"/>
      <c r="DCY270" s="405"/>
      <c r="DCZ270" s="277"/>
      <c r="DDA270" s="277"/>
      <c r="DDB270" s="277"/>
      <c r="DDC270" s="277"/>
      <c r="DDD270" s="277"/>
      <c r="DDE270" s="277"/>
      <c r="DDF270" s="277"/>
      <c r="DDG270" s="277"/>
      <c r="DDH270" s="402"/>
      <c r="DDI270" s="404"/>
      <c r="DDJ270" s="49"/>
      <c r="DDK270" s="49"/>
      <c r="DDL270" s="49"/>
      <c r="DDM270" s="99"/>
      <c r="DDN270" s="98"/>
      <c r="DDO270" s="49"/>
      <c r="DDP270" s="405"/>
      <c r="DDQ270" s="405"/>
      <c r="DDR270" s="277"/>
      <c r="DDS270" s="277"/>
      <c r="DDT270" s="277"/>
      <c r="DDU270" s="277"/>
      <c r="DDV270" s="277"/>
      <c r="DDW270" s="277"/>
      <c r="DDX270" s="277"/>
      <c r="DDY270" s="277"/>
      <c r="DDZ270" s="402"/>
      <c r="DEA270" s="404"/>
      <c r="DEB270" s="49"/>
      <c r="DEC270" s="49"/>
      <c r="DED270" s="49"/>
      <c r="DEE270" s="99"/>
      <c r="DEF270" s="98"/>
      <c r="DEG270" s="49"/>
      <c r="DEH270" s="405"/>
      <c r="DEI270" s="405"/>
      <c r="DEJ270" s="277"/>
      <c r="DEK270" s="277"/>
      <c r="DEL270" s="277"/>
      <c r="DEM270" s="277"/>
      <c r="DEN270" s="277"/>
      <c r="DEO270" s="277"/>
      <c r="DEP270" s="277"/>
      <c r="DEQ270" s="277"/>
      <c r="DER270" s="402"/>
      <c r="DES270" s="404"/>
      <c r="DET270" s="49"/>
      <c r="DEU270" s="49"/>
      <c r="DEV270" s="49"/>
      <c r="DEW270" s="99"/>
      <c r="DEX270" s="98"/>
      <c r="DEY270" s="49"/>
      <c r="DEZ270" s="405"/>
      <c r="DFA270" s="405"/>
      <c r="DFB270" s="277"/>
      <c r="DFC270" s="277"/>
      <c r="DFD270" s="277"/>
      <c r="DFE270" s="277"/>
      <c r="DFF270" s="277"/>
      <c r="DFG270" s="277"/>
      <c r="DFH270" s="277"/>
      <c r="DFI270" s="277"/>
      <c r="DFJ270" s="402"/>
      <c r="DFK270" s="404"/>
      <c r="DFL270" s="49"/>
      <c r="DFM270" s="49"/>
      <c r="DFN270" s="49"/>
      <c r="DFO270" s="99"/>
      <c r="DFP270" s="98"/>
      <c r="DFQ270" s="49"/>
      <c r="DFR270" s="405"/>
      <c r="DFS270" s="405"/>
      <c r="DFT270" s="277"/>
      <c r="DFU270" s="277"/>
      <c r="DFV270" s="277"/>
      <c r="DFW270" s="277"/>
      <c r="DFX270" s="277"/>
      <c r="DFY270" s="277"/>
      <c r="DFZ270" s="277"/>
      <c r="DGA270" s="277"/>
      <c r="DGB270" s="402"/>
      <c r="DGC270" s="404"/>
      <c r="DGD270" s="49"/>
      <c r="DGE270" s="49"/>
      <c r="DGF270" s="49"/>
      <c r="DGG270" s="99"/>
      <c r="DGH270" s="98"/>
      <c r="DGI270" s="49"/>
      <c r="DGJ270" s="405"/>
      <c r="DGK270" s="405"/>
      <c r="DGL270" s="277"/>
      <c r="DGM270" s="277"/>
      <c r="DGN270" s="277"/>
      <c r="DGO270" s="277"/>
      <c r="DGP270" s="277"/>
      <c r="DGQ270" s="277"/>
      <c r="DGR270" s="277"/>
      <c r="DGS270" s="277"/>
      <c r="DGT270" s="402"/>
      <c r="DGU270" s="404"/>
      <c r="DGV270" s="49"/>
      <c r="DGW270" s="49"/>
      <c r="DGX270" s="49"/>
      <c r="DGY270" s="99"/>
      <c r="DGZ270" s="98"/>
      <c r="DHA270" s="49"/>
      <c r="DHB270" s="405"/>
      <c r="DHC270" s="405"/>
      <c r="DHD270" s="277"/>
      <c r="DHE270" s="277"/>
      <c r="DHF270" s="277"/>
      <c r="DHG270" s="277"/>
      <c r="DHH270" s="277"/>
      <c r="DHI270" s="277"/>
      <c r="DHJ270" s="277"/>
      <c r="DHK270" s="277"/>
      <c r="DHL270" s="402"/>
      <c r="DHM270" s="404"/>
      <c r="DHN270" s="49"/>
      <c r="DHO270" s="49"/>
      <c r="DHP270" s="49"/>
      <c r="DHQ270" s="99"/>
      <c r="DHR270" s="98"/>
      <c r="DHS270" s="49"/>
      <c r="DHT270" s="405"/>
      <c r="DHU270" s="405"/>
      <c r="DHV270" s="277"/>
      <c r="DHW270" s="277"/>
      <c r="DHX270" s="277"/>
      <c r="DHY270" s="277"/>
      <c r="DHZ270" s="277"/>
      <c r="DIA270" s="277"/>
      <c r="DIB270" s="277"/>
      <c r="DIC270" s="277"/>
      <c r="DID270" s="402"/>
      <c r="DIE270" s="404"/>
      <c r="DIF270" s="49"/>
      <c r="DIG270" s="49"/>
      <c r="DIH270" s="49"/>
      <c r="DII270" s="99"/>
      <c r="DIJ270" s="98"/>
      <c r="DIK270" s="49"/>
      <c r="DIL270" s="405"/>
      <c r="DIM270" s="405"/>
      <c r="DIN270" s="277"/>
      <c r="DIO270" s="277"/>
      <c r="DIP270" s="277"/>
      <c r="DIQ270" s="277"/>
      <c r="DIR270" s="277"/>
      <c r="DIS270" s="277"/>
      <c r="DIT270" s="277"/>
      <c r="DIU270" s="277"/>
      <c r="DIV270" s="402"/>
      <c r="DIW270" s="404"/>
      <c r="DIX270" s="49"/>
      <c r="DIY270" s="49"/>
      <c r="DIZ270" s="49"/>
      <c r="DJA270" s="99"/>
      <c r="DJB270" s="98"/>
      <c r="DJC270" s="49"/>
      <c r="DJD270" s="405"/>
      <c r="DJE270" s="405"/>
      <c r="DJF270" s="277"/>
      <c r="DJG270" s="277"/>
      <c r="DJH270" s="277"/>
      <c r="DJI270" s="277"/>
      <c r="DJJ270" s="277"/>
      <c r="DJK270" s="277"/>
      <c r="DJL270" s="277"/>
      <c r="DJM270" s="277"/>
      <c r="DJN270" s="402"/>
      <c r="DJO270" s="404"/>
      <c r="DJP270" s="49"/>
      <c r="DJQ270" s="49"/>
      <c r="DJR270" s="49"/>
      <c r="DJS270" s="99"/>
      <c r="DJT270" s="98"/>
      <c r="DJU270" s="49"/>
      <c r="DJV270" s="405"/>
      <c r="DJW270" s="405"/>
      <c r="DJX270" s="277"/>
      <c r="DJY270" s="277"/>
      <c r="DJZ270" s="277"/>
      <c r="DKA270" s="277"/>
      <c r="DKB270" s="277"/>
      <c r="DKC270" s="277"/>
      <c r="DKD270" s="277"/>
      <c r="DKE270" s="277"/>
      <c r="DKF270" s="402"/>
      <c r="DKG270" s="404"/>
      <c r="DKH270" s="49"/>
      <c r="DKI270" s="49"/>
      <c r="DKJ270" s="49"/>
      <c r="DKK270" s="99"/>
      <c r="DKL270" s="98"/>
      <c r="DKM270" s="49"/>
      <c r="DKN270" s="405"/>
      <c r="DKO270" s="405"/>
      <c r="DKP270" s="277"/>
      <c r="DKQ270" s="277"/>
      <c r="DKR270" s="277"/>
      <c r="DKS270" s="277"/>
      <c r="DKT270" s="277"/>
      <c r="DKU270" s="277"/>
      <c r="DKV270" s="277"/>
      <c r="DKW270" s="277"/>
      <c r="DKX270" s="402"/>
      <c r="DKY270" s="404"/>
      <c r="DKZ270" s="49"/>
      <c r="DLA270" s="49"/>
      <c r="DLB270" s="49"/>
      <c r="DLC270" s="99"/>
      <c r="DLD270" s="98"/>
      <c r="DLE270" s="49"/>
      <c r="DLF270" s="405"/>
      <c r="DLG270" s="405"/>
      <c r="DLH270" s="277"/>
      <c r="DLI270" s="277"/>
      <c r="DLJ270" s="277"/>
      <c r="DLK270" s="277"/>
      <c r="DLL270" s="277"/>
      <c r="DLM270" s="277"/>
      <c r="DLN270" s="277"/>
      <c r="DLO270" s="277"/>
      <c r="DLP270" s="402"/>
      <c r="DLQ270" s="404"/>
      <c r="DLR270" s="49"/>
      <c r="DLS270" s="49"/>
      <c r="DLT270" s="49"/>
      <c r="DLU270" s="99"/>
      <c r="DLV270" s="98"/>
      <c r="DLW270" s="49"/>
      <c r="DLX270" s="405"/>
      <c r="DLY270" s="405"/>
      <c r="DLZ270" s="277"/>
      <c r="DMA270" s="277"/>
      <c r="DMB270" s="277"/>
      <c r="DMC270" s="277"/>
      <c r="DMD270" s="277"/>
      <c r="DME270" s="277"/>
      <c r="DMF270" s="277"/>
      <c r="DMG270" s="277"/>
      <c r="DMH270" s="402"/>
      <c r="DMI270" s="404"/>
      <c r="DMJ270" s="49"/>
      <c r="DMK270" s="49"/>
      <c r="DML270" s="49"/>
      <c r="DMM270" s="99"/>
      <c r="DMN270" s="98"/>
      <c r="DMO270" s="49"/>
      <c r="DMP270" s="405"/>
      <c r="DMQ270" s="405"/>
      <c r="DMR270" s="277"/>
      <c r="DMS270" s="277"/>
      <c r="DMT270" s="277"/>
      <c r="DMU270" s="277"/>
      <c r="DMV270" s="277"/>
      <c r="DMW270" s="277"/>
      <c r="DMX270" s="277"/>
      <c r="DMY270" s="277"/>
      <c r="DMZ270" s="402"/>
      <c r="DNA270" s="404"/>
      <c r="DNB270" s="49"/>
      <c r="DNC270" s="49"/>
      <c r="DND270" s="49"/>
      <c r="DNE270" s="99"/>
      <c r="DNF270" s="98"/>
      <c r="DNG270" s="49"/>
      <c r="DNH270" s="405"/>
      <c r="DNI270" s="405"/>
      <c r="DNJ270" s="277"/>
      <c r="DNK270" s="277"/>
      <c r="DNL270" s="277"/>
      <c r="DNM270" s="277"/>
      <c r="DNN270" s="277"/>
      <c r="DNO270" s="277"/>
      <c r="DNP270" s="277"/>
      <c r="DNQ270" s="277"/>
      <c r="DNR270" s="402"/>
      <c r="DNS270" s="404"/>
      <c r="DNT270" s="49"/>
      <c r="DNU270" s="49"/>
      <c r="DNV270" s="49"/>
      <c r="DNW270" s="99"/>
      <c r="DNX270" s="98"/>
      <c r="DNY270" s="49"/>
      <c r="DNZ270" s="405"/>
      <c r="DOA270" s="405"/>
      <c r="DOB270" s="277"/>
      <c r="DOC270" s="277"/>
      <c r="DOD270" s="277"/>
      <c r="DOE270" s="277"/>
      <c r="DOF270" s="277"/>
      <c r="DOG270" s="277"/>
      <c r="DOH270" s="277"/>
      <c r="DOI270" s="277"/>
      <c r="DOJ270" s="402"/>
      <c r="DOK270" s="404"/>
      <c r="DOL270" s="49"/>
      <c r="DOM270" s="49"/>
      <c r="DON270" s="49"/>
      <c r="DOO270" s="99"/>
      <c r="DOP270" s="98"/>
      <c r="DOQ270" s="49"/>
      <c r="DOR270" s="405"/>
      <c r="DOS270" s="405"/>
      <c r="DOT270" s="277"/>
      <c r="DOU270" s="277"/>
      <c r="DOV270" s="277"/>
      <c r="DOW270" s="277"/>
      <c r="DOX270" s="277"/>
      <c r="DOY270" s="277"/>
      <c r="DOZ270" s="277"/>
      <c r="DPA270" s="277"/>
      <c r="DPB270" s="402"/>
      <c r="DPC270" s="404"/>
      <c r="DPD270" s="49"/>
      <c r="DPE270" s="49"/>
      <c r="DPF270" s="49"/>
      <c r="DPG270" s="99"/>
      <c r="DPH270" s="98"/>
      <c r="DPI270" s="49"/>
      <c r="DPJ270" s="405"/>
      <c r="DPK270" s="405"/>
      <c r="DPL270" s="277"/>
      <c r="DPM270" s="277"/>
      <c r="DPN270" s="277"/>
      <c r="DPO270" s="277"/>
      <c r="DPP270" s="277"/>
      <c r="DPQ270" s="277"/>
      <c r="DPR270" s="277"/>
      <c r="DPS270" s="277"/>
      <c r="DPT270" s="402"/>
      <c r="DPU270" s="404"/>
      <c r="DPV270" s="49"/>
      <c r="DPW270" s="49"/>
      <c r="DPX270" s="49"/>
      <c r="DPY270" s="99"/>
      <c r="DPZ270" s="98"/>
      <c r="DQA270" s="49"/>
      <c r="DQB270" s="405"/>
      <c r="DQC270" s="405"/>
      <c r="DQD270" s="277"/>
      <c r="DQE270" s="277"/>
      <c r="DQF270" s="277"/>
      <c r="DQG270" s="277"/>
      <c r="DQH270" s="277"/>
      <c r="DQI270" s="277"/>
      <c r="DQJ270" s="277"/>
      <c r="DQK270" s="277"/>
      <c r="DQL270" s="402"/>
      <c r="DQM270" s="404"/>
      <c r="DQN270" s="49"/>
      <c r="DQO270" s="49"/>
      <c r="DQP270" s="49"/>
      <c r="DQQ270" s="99"/>
      <c r="DQR270" s="98"/>
      <c r="DQS270" s="49"/>
      <c r="DQT270" s="405"/>
      <c r="DQU270" s="405"/>
      <c r="DQV270" s="277"/>
      <c r="DQW270" s="277"/>
      <c r="DQX270" s="277"/>
      <c r="DQY270" s="277"/>
      <c r="DQZ270" s="277"/>
      <c r="DRA270" s="277"/>
      <c r="DRB270" s="277"/>
      <c r="DRC270" s="277"/>
      <c r="DRD270" s="402"/>
      <c r="DRE270" s="404"/>
      <c r="DRF270" s="49"/>
      <c r="DRG270" s="49"/>
      <c r="DRH270" s="49"/>
      <c r="DRI270" s="99"/>
      <c r="DRJ270" s="98"/>
      <c r="DRK270" s="49"/>
      <c r="DRL270" s="405"/>
      <c r="DRM270" s="405"/>
      <c r="DRN270" s="277"/>
      <c r="DRO270" s="277"/>
      <c r="DRP270" s="277"/>
      <c r="DRQ270" s="277"/>
      <c r="DRR270" s="277"/>
      <c r="DRS270" s="277"/>
      <c r="DRT270" s="277"/>
      <c r="DRU270" s="277"/>
      <c r="DRV270" s="402"/>
      <c r="DRW270" s="404"/>
      <c r="DRX270" s="49"/>
      <c r="DRY270" s="49"/>
      <c r="DRZ270" s="49"/>
      <c r="DSA270" s="99"/>
      <c r="DSB270" s="98"/>
      <c r="DSC270" s="49"/>
      <c r="DSD270" s="405"/>
      <c r="DSE270" s="405"/>
      <c r="DSF270" s="277"/>
      <c r="DSG270" s="277"/>
      <c r="DSH270" s="277"/>
      <c r="DSI270" s="277"/>
      <c r="DSJ270" s="277"/>
      <c r="DSK270" s="277"/>
      <c r="DSL270" s="277"/>
      <c r="DSM270" s="277"/>
      <c r="DSN270" s="402"/>
      <c r="DSO270" s="404"/>
      <c r="DSP270" s="49"/>
      <c r="DSQ270" s="49"/>
      <c r="DSR270" s="49"/>
      <c r="DSS270" s="99"/>
      <c r="DST270" s="98"/>
      <c r="DSU270" s="49"/>
      <c r="DSV270" s="405"/>
      <c r="DSW270" s="405"/>
      <c r="DSX270" s="277"/>
      <c r="DSY270" s="277"/>
      <c r="DSZ270" s="277"/>
      <c r="DTA270" s="277"/>
      <c r="DTB270" s="277"/>
      <c r="DTC270" s="277"/>
      <c r="DTD270" s="277"/>
      <c r="DTE270" s="277"/>
      <c r="DTF270" s="402"/>
      <c r="DTG270" s="404"/>
      <c r="DTH270" s="49"/>
      <c r="DTI270" s="49"/>
      <c r="DTJ270" s="49"/>
      <c r="DTK270" s="99"/>
      <c r="DTL270" s="98"/>
      <c r="DTM270" s="49"/>
      <c r="DTN270" s="405"/>
      <c r="DTO270" s="405"/>
      <c r="DTP270" s="277"/>
      <c r="DTQ270" s="277"/>
      <c r="DTR270" s="277"/>
      <c r="DTS270" s="277"/>
      <c r="DTT270" s="277"/>
      <c r="DTU270" s="277"/>
      <c r="DTV270" s="277"/>
      <c r="DTW270" s="277"/>
      <c r="DTX270" s="402"/>
      <c r="DTY270" s="404"/>
      <c r="DTZ270" s="49"/>
      <c r="DUA270" s="49"/>
      <c r="DUB270" s="49"/>
      <c r="DUC270" s="99"/>
      <c r="DUD270" s="98"/>
      <c r="DUE270" s="49"/>
      <c r="DUF270" s="405"/>
      <c r="DUG270" s="405"/>
      <c r="DUH270" s="277"/>
      <c r="DUI270" s="277"/>
      <c r="DUJ270" s="277"/>
      <c r="DUK270" s="277"/>
      <c r="DUL270" s="277"/>
      <c r="DUM270" s="277"/>
      <c r="DUN270" s="277"/>
      <c r="DUO270" s="277"/>
      <c r="DUP270" s="402"/>
      <c r="DUQ270" s="404"/>
      <c r="DUR270" s="49"/>
      <c r="DUS270" s="49"/>
      <c r="DUT270" s="49"/>
      <c r="DUU270" s="99"/>
      <c r="DUV270" s="98"/>
      <c r="DUW270" s="49"/>
      <c r="DUX270" s="405"/>
      <c r="DUY270" s="405"/>
      <c r="DUZ270" s="277"/>
      <c r="DVA270" s="277"/>
      <c r="DVB270" s="277"/>
      <c r="DVC270" s="277"/>
      <c r="DVD270" s="277"/>
      <c r="DVE270" s="277"/>
      <c r="DVF270" s="277"/>
      <c r="DVG270" s="277"/>
      <c r="DVH270" s="402"/>
      <c r="DVI270" s="404"/>
      <c r="DVJ270" s="49"/>
      <c r="DVK270" s="49"/>
      <c r="DVL270" s="49"/>
      <c r="DVM270" s="99"/>
      <c r="DVN270" s="98"/>
      <c r="DVO270" s="49"/>
      <c r="DVP270" s="405"/>
      <c r="DVQ270" s="405"/>
      <c r="DVR270" s="277"/>
      <c r="DVS270" s="277"/>
      <c r="DVT270" s="277"/>
      <c r="DVU270" s="277"/>
      <c r="DVV270" s="277"/>
      <c r="DVW270" s="277"/>
      <c r="DVX270" s="277"/>
      <c r="DVY270" s="277"/>
      <c r="DVZ270" s="402"/>
      <c r="DWA270" s="404"/>
      <c r="DWB270" s="49"/>
      <c r="DWC270" s="49"/>
      <c r="DWD270" s="49"/>
      <c r="DWE270" s="99"/>
      <c r="DWF270" s="98"/>
      <c r="DWG270" s="49"/>
      <c r="DWH270" s="405"/>
      <c r="DWI270" s="405"/>
      <c r="DWJ270" s="277"/>
      <c r="DWK270" s="277"/>
      <c r="DWL270" s="277"/>
      <c r="DWM270" s="277"/>
      <c r="DWN270" s="277"/>
      <c r="DWO270" s="277"/>
      <c r="DWP270" s="277"/>
      <c r="DWQ270" s="277"/>
      <c r="DWR270" s="402"/>
      <c r="DWS270" s="404"/>
      <c r="DWT270" s="49"/>
      <c r="DWU270" s="49"/>
      <c r="DWV270" s="49"/>
      <c r="DWW270" s="99"/>
      <c r="DWX270" s="98"/>
      <c r="DWY270" s="49"/>
      <c r="DWZ270" s="405"/>
      <c r="DXA270" s="405"/>
      <c r="DXB270" s="277"/>
      <c r="DXC270" s="277"/>
      <c r="DXD270" s="277"/>
      <c r="DXE270" s="277"/>
      <c r="DXF270" s="277"/>
      <c r="DXG270" s="277"/>
      <c r="DXH270" s="277"/>
      <c r="DXI270" s="277"/>
      <c r="DXJ270" s="402"/>
      <c r="DXK270" s="404"/>
      <c r="DXL270" s="49"/>
      <c r="DXM270" s="49"/>
      <c r="DXN270" s="49"/>
      <c r="DXO270" s="99"/>
      <c r="DXP270" s="98"/>
      <c r="DXQ270" s="49"/>
      <c r="DXR270" s="405"/>
      <c r="DXS270" s="405"/>
      <c r="DXT270" s="277"/>
      <c r="DXU270" s="277"/>
      <c r="DXV270" s="277"/>
      <c r="DXW270" s="277"/>
      <c r="DXX270" s="277"/>
      <c r="DXY270" s="277"/>
      <c r="DXZ270" s="277"/>
      <c r="DYA270" s="277"/>
      <c r="DYB270" s="402"/>
      <c r="DYC270" s="404"/>
      <c r="DYD270" s="49"/>
      <c r="DYE270" s="49"/>
      <c r="DYF270" s="49"/>
      <c r="DYG270" s="99"/>
      <c r="DYH270" s="98"/>
      <c r="DYI270" s="49"/>
      <c r="DYJ270" s="405"/>
      <c r="DYK270" s="405"/>
      <c r="DYL270" s="277"/>
      <c r="DYM270" s="277"/>
      <c r="DYN270" s="277"/>
      <c r="DYO270" s="277"/>
      <c r="DYP270" s="277"/>
      <c r="DYQ270" s="277"/>
      <c r="DYR270" s="277"/>
      <c r="DYS270" s="277"/>
      <c r="DYT270" s="402"/>
      <c r="DYU270" s="404"/>
      <c r="DYV270" s="49"/>
      <c r="DYW270" s="49"/>
      <c r="DYX270" s="49"/>
      <c r="DYY270" s="99"/>
      <c r="DYZ270" s="98"/>
      <c r="DZA270" s="49"/>
      <c r="DZB270" s="405"/>
      <c r="DZC270" s="405"/>
      <c r="DZD270" s="277"/>
      <c r="DZE270" s="277"/>
      <c r="DZF270" s="277"/>
      <c r="DZG270" s="277"/>
      <c r="DZH270" s="277"/>
      <c r="DZI270" s="277"/>
      <c r="DZJ270" s="277"/>
      <c r="DZK270" s="277"/>
      <c r="DZL270" s="402"/>
      <c r="DZM270" s="404"/>
      <c r="DZN270" s="49"/>
      <c r="DZO270" s="49"/>
      <c r="DZP270" s="49"/>
      <c r="DZQ270" s="99"/>
      <c r="DZR270" s="98"/>
      <c r="DZS270" s="49"/>
      <c r="DZT270" s="405"/>
      <c r="DZU270" s="405"/>
      <c r="DZV270" s="277"/>
      <c r="DZW270" s="277"/>
      <c r="DZX270" s="277"/>
      <c r="DZY270" s="277"/>
      <c r="DZZ270" s="277"/>
      <c r="EAA270" s="277"/>
      <c r="EAB270" s="277"/>
      <c r="EAC270" s="277"/>
      <c r="EAD270" s="402"/>
      <c r="EAE270" s="404"/>
      <c r="EAF270" s="49"/>
      <c r="EAG270" s="49"/>
      <c r="EAH270" s="49"/>
      <c r="EAI270" s="99"/>
      <c r="EAJ270" s="98"/>
      <c r="EAK270" s="49"/>
      <c r="EAL270" s="405"/>
      <c r="EAM270" s="405"/>
      <c r="EAN270" s="277"/>
      <c r="EAO270" s="277"/>
      <c r="EAP270" s="277"/>
      <c r="EAQ270" s="277"/>
      <c r="EAR270" s="277"/>
      <c r="EAS270" s="277"/>
      <c r="EAT270" s="277"/>
      <c r="EAU270" s="277"/>
      <c r="EAV270" s="402"/>
      <c r="EAW270" s="404"/>
      <c r="EAX270" s="49"/>
      <c r="EAY270" s="49"/>
      <c r="EAZ270" s="49"/>
      <c r="EBA270" s="99"/>
      <c r="EBB270" s="98"/>
      <c r="EBC270" s="49"/>
      <c r="EBD270" s="405"/>
      <c r="EBE270" s="405"/>
      <c r="EBF270" s="277"/>
      <c r="EBG270" s="277"/>
      <c r="EBH270" s="277"/>
      <c r="EBI270" s="277"/>
      <c r="EBJ270" s="277"/>
      <c r="EBK270" s="277"/>
      <c r="EBL270" s="277"/>
      <c r="EBM270" s="277"/>
      <c r="EBN270" s="402"/>
      <c r="EBO270" s="404"/>
      <c r="EBP270" s="49"/>
      <c r="EBQ270" s="49"/>
      <c r="EBR270" s="49"/>
      <c r="EBS270" s="99"/>
      <c r="EBT270" s="98"/>
      <c r="EBU270" s="49"/>
      <c r="EBV270" s="405"/>
      <c r="EBW270" s="405"/>
      <c r="EBX270" s="277"/>
      <c r="EBY270" s="277"/>
      <c r="EBZ270" s="277"/>
      <c r="ECA270" s="277"/>
      <c r="ECB270" s="277"/>
      <c r="ECC270" s="277"/>
      <c r="ECD270" s="277"/>
      <c r="ECE270" s="277"/>
      <c r="ECF270" s="402"/>
      <c r="ECG270" s="404"/>
      <c r="ECH270" s="49"/>
      <c r="ECI270" s="49"/>
      <c r="ECJ270" s="49"/>
      <c r="ECK270" s="99"/>
      <c r="ECL270" s="98"/>
      <c r="ECM270" s="49"/>
      <c r="ECN270" s="405"/>
      <c r="ECO270" s="405"/>
      <c r="ECP270" s="277"/>
      <c r="ECQ270" s="277"/>
      <c r="ECR270" s="277"/>
      <c r="ECS270" s="277"/>
      <c r="ECT270" s="277"/>
      <c r="ECU270" s="277"/>
      <c r="ECV270" s="277"/>
      <c r="ECW270" s="277"/>
      <c r="ECX270" s="402"/>
      <c r="ECY270" s="404"/>
      <c r="ECZ270" s="49"/>
      <c r="EDA270" s="49"/>
      <c r="EDB270" s="49"/>
      <c r="EDC270" s="99"/>
      <c r="EDD270" s="98"/>
      <c r="EDE270" s="49"/>
      <c r="EDF270" s="405"/>
      <c r="EDG270" s="405"/>
      <c r="EDH270" s="277"/>
      <c r="EDI270" s="277"/>
      <c r="EDJ270" s="277"/>
      <c r="EDK270" s="277"/>
      <c r="EDL270" s="277"/>
      <c r="EDM270" s="277"/>
      <c r="EDN270" s="277"/>
      <c r="EDO270" s="277"/>
      <c r="EDP270" s="402"/>
      <c r="EDQ270" s="404"/>
      <c r="EDR270" s="49"/>
      <c r="EDS270" s="49"/>
      <c r="EDT270" s="49"/>
      <c r="EDU270" s="99"/>
      <c r="EDV270" s="98"/>
      <c r="EDW270" s="49"/>
      <c r="EDX270" s="405"/>
      <c r="EDY270" s="405"/>
      <c r="EDZ270" s="277"/>
      <c r="EEA270" s="277"/>
      <c r="EEB270" s="277"/>
      <c r="EEC270" s="277"/>
      <c r="EED270" s="277"/>
      <c r="EEE270" s="277"/>
      <c r="EEF270" s="277"/>
      <c r="EEG270" s="277"/>
      <c r="EEH270" s="402"/>
      <c r="EEI270" s="404"/>
      <c r="EEJ270" s="49"/>
      <c r="EEK270" s="49"/>
      <c r="EEL270" s="49"/>
      <c r="EEM270" s="99"/>
      <c r="EEN270" s="98"/>
      <c r="EEO270" s="49"/>
      <c r="EEP270" s="405"/>
      <c r="EEQ270" s="405"/>
      <c r="EER270" s="277"/>
      <c r="EES270" s="277"/>
      <c r="EET270" s="277"/>
      <c r="EEU270" s="277"/>
      <c r="EEV270" s="277"/>
      <c r="EEW270" s="277"/>
      <c r="EEX270" s="277"/>
      <c r="EEY270" s="277"/>
      <c r="EEZ270" s="402"/>
      <c r="EFA270" s="404"/>
      <c r="EFB270" s="49"/>
      <c r="EFC270" s="49"/>
      <c r="EFD270" s="49"/>
      <c r="EFE270" s="99"/>
      <c r="EFF270" s="98"/>
      <c r="EFG270" s="49"/>
      <c r="EFH270" s="405"/>
      <c r="EFI270" s="405"/>
      <c r="EFJ270" s="277"/>
      <c r="EFK270" s="277"/>
      <c r="EFL270" s="277"/>
      <c r="EFM270" s="277"/>
      <c r="EFN270" s="277"/>
      <c r="EFO270" s="277"/>
      <c r="EFP270" s="277"/>
      <c r="EFQ270" s="277"/>
      <c r="EFR270" s="402"/>
      <c r="EFS270" s="404"/>
      <c r="EFT270" s="49"/>
      <c r="EFU270" s="49"/>
      <c r="EFV270" s="49"/>
      <c r="EFW270" s="99"/>
      <c r="EFX270" s="98"/>
      <c r="EFY270" s="49"/>
      <c r="EFZ270" s="405"/>
      <c r="EGA270" s="405"/>
      <c r="EGB270" s="277"/>
      <c r="EGC270" s="277"/>
      <c r="EGD270" s="277"/>
      <c r="EGE270" s="277"/>
      <c r="EGF270" s="277"/>
      <c r="EGG270" s="277"/>
      <c r="EGH270" s="277"/>
      <c r="EGI270" s="277"/>
      <c r="EGJ270" s="402"/>
      <c r="EGK270" s="404"/>
      <c r="EGL270" s="49"/>
      <c r="EGM270" s="49"/>
      <c r="EGN270" s="49"/>
      <c r="EGO270" s="99"/>
      <c r="EGP270" s="98"/>
      <c r="EGQ270" s="49"/>
      <c r="EGR270" s="405"/>
      <c r="EGS270" s="405"/>
      <c r="EGT270" s="277"/>
      <c r="EGU270" s="277"/>
      <c r="EGV270" s="277"/>
      <c r="EGW270" s="277"/>
      <c r="EGX270" s="277"/>
      <c r="EGY270" s="277"/>
      <c r="EGZ270" s="277"/>
      <c r="EHA270" s="277"/>
      <c r="EHB270" s="402"/>
      <c r="EHC270" s="404"/>
      <c r="EHD270" s="49"/>
      <c r="EHE270" s="49"/>
      <c r="EHF270" s="49"/>
      <c r="EHG270" s="99"/>
      <c r="EHH270" s="98"/>
      <c r="EHI270" s="49"/>
      <c r="EHJ270" s="405"/>
      <c r="EHK270" s="405"/>
      <c r="EHL270" s="277"/>
      <c r="EHM270" s="277"/>
      <c r="EHN270" s="277"/>
      <c r="EHO270" s="277"/>
      <c r="EHP270" s="277"/>
      <c r="EHQ270" s="277"/>
      <c r="EHR270" s="277"/>
      <c r="EHS270" s="277"/>
      <c r="EHT270" s="402"/>
      <c r="EHU270" s="404"/>
      <c r="EHV270" s="49"/>
      <c r="EHW270" s="49"/>
      <c r="EHX270" s="49"/>
      <c r="EHY270" s="99"/>
      <c r="EHZ270" s="98"/>
      <c r="EIA270" s="49"/>
      <c r="EIB270" s="405"/>
      <c r="EIC270" s="405"/>
      <c r="EID270" s="277"/>
      <c r="EIE270" s="277"/>
      <c r="EIF270" s="277"/>
      <c r="EIG270" s="277"/>
      <c r="EIH270" s="277"/>
      <c r="EII270" s="277"/>
      <c r="EIJ270" s="277"/>
      <c r="EIK270" s="277"/>
      <c r="EIL270" s="402"/>
      <c r="EIM270" s="404"/>
      <c r="EIN270" s="49"/>
      <c r="EIO270" s="49"/>
      <c r="EIP270" s="49"/>
      <c r="EIQ270" s="99"/>
      <c r="EIR270" s="98"/>
      <c r="EIS270" s="49"/>
      <c r="EIT270" s="405"/>
      <c r="EIU270" s="405"/>
      <c r="EIV270" s="277"/>
      <c r="EIW270" s="277"/>
      <c r="EIX270" s="277"/>
      <c r="EIY270" s="277"/>
      <c r="EIZ270" s="277"/>
      <c r="EJA270" s="277"/>
      <c r="EJB270" s="277"/>
      <c r="EJC270" s="277"/>
      <c r="EJD270" s="402"/>
      <c r="EJE270" s="404"/>
      <c r="EJF270" s="49"/>
      <c r="EJG270" s="49"/>
      <c r="EJH270" s="49"/>
      <c r="EJI270" s="99"/>
      <c r="EJJ270" s="98"/>
      <c r="EJK270" s="49"/>
      <c r="EJL270" s="405"/>
      <c r="EJM270" s="405"/>
      <c r="EJN270" s="277"/>
      <c r="EJO270" s="277"/>
      <c r="EJP270" s="277"/>
      <c r="EJQ270" s="277"/>
      <c r="EJR270" s="277"/>
      <c r="EJS270" s="277"/>
      <c r="EJT270" s="277"/>
      <c r="EJU270" s="277"/>
      <c r="EJV270" s="402"/>
      <c r="EJW270" s="404"/>
      <c r="EJX270" s="49"/>
      <c r="EJY270" s="49"/>
      <c r="EJZ270" s="49"/>
      <c r="EKA270" s="99"/>
      <c r="EKB270" s="98"/>
      <c r="EKC270" s="49"/>
      <c r="EKD270" s="405"/>
      <c r="EKE270" s="405"/>
      <c r="EKF270" s="277"/>
      <c r="EKG270" s="277"/>
      <c r="EKH270" s="277"/>
      <c r="EKI270" s="277"/>
      <c r="EKJ270" s="277"/>
      <c r="EKK270" s="277"/>
      <c r="EKL270" s="277"/>
      <c r="EKM270" s="277"/>
      <c r="EKN270" s="402"/>
      <c r="EKO270" s="404"/>
      <c r="EKP270" s="49"/>
      <c r="EKQ270" s="49"/>
      <c r="EKR270" s="49"/>
      <c r="EKS270" s="99"/>
      <c r="EKT270" s="98"/>
      <c r="EKU270" s="49"/>
      <c r="EKV270" s="405"/>
      <c r="EKW270" s="405"/>
      <c r="EKX270" s="277"/>
      <c r="EKY270" s="277"/>
      <c r="EKZ270" s="277"/>
      <c r="ELA270" s="277"/>
      <c r="ELB270" s="277"/>
      <c r="ELC270" s="277"/>
      <c r="ELD270" s="277"/>
      <c r="ELE270" s="277"/>
      <c r="ELF270" s="402"/>
      <c r="ELG270" s="404"/>
      <c r="ELH270" s="49"/>
      <c r="ELI270" s="49"/>
      <c r="ELJ270" s="49"/>
      <c r="ELK270" s="99"/>
      <c r="ELL270" s="98"/>
      <c r="ELM270" s="49"/>
      <c r="ELN270" s="405"/>
      <c r="ELO270" s="405"/>
      <c r="ELP270" s="277"/>
      <c r="ELQ270" s="277"/>
      <c r="ELR270" s="277"/>
      <c r="ELS270" s="277"/>
      <c r="ELT270" s="277"/>
      <c r="ELU270" s="277"/>
      <c r="ELV270" s="277"/>
      <c r="ELW270" s="277"/>
      <c r="ELX270" s="402"/>
      <c r="ELY270" s="404"/>
      <c r="ELZ270" s="49"/>
      <c r="EMA270" s="49"/>
      <c r="EMB270" s="49"/>
      <c r="EMC270" s="99"/>
      <c r="EMD270" s="98"/>
      <c r="EME270" s="49"/>
      <c r="EMF270" s="405"/>
      <c r="EMG270" s="405"/>
      <c r="EMH270" s="277"/>
      <c r="EMI270" s="277"/>
      <c r="EMJ270" s="277"/>
      <c r="EMK270" s="277"/>
      <c r="EML270" s="277"/>
      <c r="EMM270" s="277"/>
      <c r="EMN270" s="277"/>
      <c r="EMO270" s="277"/>
      <c r="EMP270" s="402"/>
      <c r="EMQ270" s="404"/>
      <c r="EMR270" s="49"/>
      <c r="EMS270" s="49"/>
      <c r="EMT270" s="49"/>
      <c r="EMU270" s="99"/>
      <c r="EMV270" s="98"/>
      <c r="EMW270" s="49"/>
      <c r="EMX270" s="405"/>
      <c r="EMY270" s="405"/>
      <c r="EMZ270" s="277"/>
      <c r="ENA270" s="277"/>
      <c r="ENB270" s="277"/>
      <c r="ENC270" s="277"/>
      <c r="END270" s="277"/>
      <c r="ENE270" s="277"/>
      <c r="ENF270" s="277"/>
      <c r="ENG270" s="277"/>
      <c r="ENH270" s="402"/>
      <c r="ENI270" s="404"/>
      <c r="ENJ270" s="49"/>
      <c r="ENK270" s="49"/>
      <c r="ENL270" s="49"/>
      <c r="ENM270" s="99"/>
      <c r="ENN270" s="98"/>
      <c r="ENO270" s="49"/>
      <c r="ENP270" s="405"/>
      <c r="ENQ270" s="405"/>
      <c r="ENR270" s="277"/>
      <c r="ENS270" s="277"/>
      <c r="ENT270" s="277"/>
      <c r="ENU270" s="277"/>
      <c r="ENV270" s="277"/>
      <c r="ENW270" s="277"/>
      <c r="ENX270" s="277"/>
      <c r="ENY270" s="277"/>
      <c r="ENZ270" s="402"/>
      <c r="EOA270" s="404"/>
      <c r="EOB270" s="49"/>
      <c r="EOC270" s="49"/>
      <c r="EOD270" s="49"/>
      <c r="EOE270" s="99"/>
      <c r="EOF270" s="98"/>
      <c r="EOG270" s="49"/>
      <c r="EOH270" s="405"/>
      <c r="EOI270" s="405"/>
      <c r="EOJ270" s="277"/>
      <c r="EOK270" s="277"/>
      <c r="EOL270" s="277"/>
      <c r="EOM270" s="277"/>
      <c r="EON270" s="277"/>
      <c r="EOO270" s="277"/>
      <c r="EOP270" s="277"/>
      <c r="EOQ270" s="277"/>
      <c r="EOR270" s="402"/>
      <c r="EOS270" s="404"/>
      <c r="EOT270" s="49"/>
      <c r="EOU270" s="49"/>
      <c r="EOV270" s="49"/>
      <c r="EOW270" s="99"/>
      <c r="EOX270" s="98"/>
      <c r="EOY270" s="49"/>
      <c r="EOZ270" s="405"/>
      <c r="EPA270" s="405"/>
      <c r="EPB270" s="277"/>
      <c r="EPC270" s="277"/>
      <c r="EPD270" s="277"/>
      <c r="EPE270" s="277"/>
      <c r="EPF270" s="277"/>
      <c r="EPG270" s="277"/>
      <c r="EPH270" s="277"/>
      <c r="EPI270" s="277"/>
      <c r="EPJ270" s="402"/>
      <c r="EPK270" s="404"/>
      <c r="EPL270" s="49"/>
      <c r="EPM270" s="49"/>
      <c r="EPN270" s="49"/>
      <c r="EPO270" s="99"/>
      <c r="EPP270" s="98"/>
      <c r="EPQ270" s="49"/>
      <c r="EPR270" s="405"/>
      <c r="EPS270" s="405"/>
      <c r="EPT270" s="277"/>
      <c r="EPU270" s="277"/>
      <c r="EPV270" s="277"/>
      <c r="EPW270" s="277"/>
      <c r="EPX270" s="277"/>
      <c r="EPY270" s="277"/>
      <c r="EPZ270" s="277"/>
      <c r="EQA270" s="277"/>
      <c r="EQB270" s="402"/>
      <c r="EQC270" s="404"/>
      <c r="EQD270" s="49"/>
      <c r="EQE270" s="49"/>
      <c r="EQF270" s="49"/>
      <c r="EQG270" s="99"/>
      <c r="EQH270" s="98"/>
      <c r="EQI270" s="49"/>
      <c r="EQJ270" s="405"/>
      <c r="EQK270" s="405"/>
      <c r="EQL270" s="277"/>
      <c r="EQM270" s="277"/>
      <c r="EQN270" s="277"/>
      <c r="EQO270" s="277"/>
      <c r="EQP270" s="277"/>
      <c r="EQQ270" s="277"/>
      <c r="EQR270" s="277"/>
      <c r="EQS270" s="277"/>
      <c r="EQT270" s="402"/>
      <c r="EQU270" s="404"/>
      <c r="EQV270" s="49"/>
      <c r="EQW270" s="49"/>
      <c r="EQX270" s="49"/>
      <c r="EQY270" s="99"/>
      <c r="EQZ270" s="98"/>
      <c r="ERA270" s="49"/>
      <c r="ERB270" s="405"/>
      <c r="ERC270" s="405"/>
      <c r="ERD270" s="277"/>
      <c r="ERE270" s="277"/>
      <c r="ERF270" s="277"/>
      <c r="ERG270" s="277"/>
      <c r="ERH270" s="277"/>
      <c r="ERI270" s="277"/>
      <c r="ERJ270" s="277"/>
      <c r="ERK270" s="277"/>
      <c r="ERL270" s="402"/>
      <c r="ERM270" s="404"/>
      <c r="ERN270" s="49"/>
      <c r="ERO270" s="49"/>
      <c r="ERP270" s="49"/>
      <c r="ERQ270" s="99"/>
      <c r="ERR270" s="98"/>
      <c r="ERS270" s="49"/>
      <c r="ERT270" s="405"/>
      <c r="ERU270" s="405"/>
      <c r="ERV270" s="277"/>
      <c r="ERW270" s="277"/>
      <c r="ERX270" s="277"/>
      <c r="ERY270" s="277"/>
      <c r="ERZ270" s="277"/>
      <c r="ESA270" s="277"/>
      <c r="ESB270" s="277"/>
      <c r="ESC270" s="277"/>
      <c r="ESD270" s="402"/>
      <c r="ESE270" s="404"/>
      <c r="ESF270" s="49"/>
      <c r="ESG270" s="49"/>
      <c r="ESH270" s="49"/>
      <c r="ESI270" s="99"/>
      <c r="ESJ270" s="98"/>
      <c r="ESK270" s="49"/>
      <c r="ESL270" s="405"/>
      <c r="ESM270" s="405"/>
      <c r="ESN270" s="277"/>
      <c r="ESO270" s="277"/>
      <c r="ESP270" s="277"/>
      <c r="ESQ270" s="277"/>
      <c r="ESR270" s="277"/>
      <c r="ESS270" s="277"/>
      <c r="EST270" s="277"/>
      <c r="ESU270" s="277"/>
      <c r="ESV270" s="402"/>
      <c r="ESW270" s="404"/>
      <c r="ESX270" s="49"/>
      <c r="ESY270" s="49"/>
      <c r="ESZ270" s="49"/>
      <c r="ETA270" s="99"/>
      <c r="ETB270" s="98"/>
      <c r="ETC270" s="49"/>
      <c r="ETD270" s="405"/>
      <c r="ETE270" s="405"/>
      <c r="ETF270" s="277"/>
      <c r="ETG270" s="277"/>
      <c r="ETH270" s="277"/>
      <c r="ETI270" s="277"/>
      <c r="ETJ270" s="277"/>
      <c r="ETK270" s="277"/>
      <c r="ETL270" s="277"/>
      <c r="ETM270" s="277"/>
      <c r="ETN270" s="402"/>
      <c r="ETO270" s="404"/>
      <c r="ETP270" s="49"/>
      <c r="ETQ270" s="49"/>
      <c r="ETR270" s="49"/>
      <c r="ETS270" s="99"/>
      <c r="ETT270" s="98"/>
      <c r="ETU270" s="49"/>
      <c r="ETV270" s="405"/>
      <c r="ETW270" s="405"/>
      <c r="ETX270" s="277"/>
      <c r="ETY270" s="277"/>
      <c r="ETZ270" s="277"/>
      <c r="EUA270" s="277"/>
      <c r="EUB270" s="277"/>
      <c r="EUC270" s="277"/>
      <c r="EUD270" s="277"/>
      <c r="EUE270" s="277"/>
      <c r="EUF270" s="402"/>
      <c r="EUG270" s="404"/>
      <c r="EUH270" s="49"/>
      <c r="EUI270" s="49"/>
      <c r="EUJ270" s="49"/>
      <c r="EUK270" s="99"/>
      <c r="EUL270" s="98"/>
      <c r="EUM270" s="49"/>
      <c r="EUN270" s="405"/>
      <c r="EUO270" s="405"/>
      <c r="EUP270" s="277"/>
      <c r="EUQ270" s="277"/>
      <c r="EUR270" s="277"/>
      <c r="EUS270" s="277"/>
      <c r="EUT270" s="277"/>
      <c r="EUU270" s="277"/>
      <c r="EUV270" s="277"/>
      <c r="EUW270" s="277"/>
      <c r="EUX270" s="402"/>
      <c r="EUY270" s="404"/>
      <c r="EUZ270" s="49"/>
      <c r="EVA270" s="49"/>
      <c r="EVB270" s="49"/>
      <c r="EVC270" s="99"/>
      <c r="EVD270" s="98"/>
      <c r="EVE270" s="49"/>
      <c r="EVF270" s="405"/>
      <c r="EVG270" s="405"/>
      <c r="EVH270" s="277"/>
      <c r="EVI270" s="277"/>
      <c r="EVJ270" s="277"/>
      <c r="EVK270" s="277"/>
      <c r="EVL270" s="277"/>
      <c r="EVM270" s="277"/>
      <c r="EVN270" s="277"/>
      <c r="EVO270" s="277"/>
      <c r="EVP270" s="402"/>
      <c r="EVQ270" s="404"/>
      <c r="EVR270" s="49"/>
      <c r="EVS270" s="49"/>
      <c r="EVT270" s="49"/>
      <c r="EVU270" s="99"/>
      <c r="EVV270" s="98"/>
      <c r="EVW270" s="49"/>
      <c r="EVX270" s="405"/>
      <c r="EVY270" s="405"/>
      <c r="EVZ270" s="277"/>
      <c r="EWA270" s="277"/>
      <c r="EWB270" s="277"/>
      <c r="EWC270" s="277"/>
      <c r="EWD270" s="277"/>
      <c r="EWE270" s="277"/>
      <c r="EWF270" s="277"/>
      <c r="EWG270" s="277"/>
      <c r="EWH270" s="402"/>
      <c r="EWI270" s="404"/>
      <c r="EWJ270" s="49"/>
      <c r="EWK270" s="49"/>
      <c r="EWL270" s="49"/>
      <c r="EWM270" s="99"/>
      <c r="EWN270" s="98"/>
      <c r="EWO270" s="49"/>
      <c r="EWP270" s="405"/>
      <c r="EWQ270" s="405"/>
      <c r="EWR270" s="277"/>
      <c r="EWS270" s="277"/>
      <c r="EWT270" s="277"/>
      <c r="EWU270" s="277"/>
      <c r="EWV270" s="277"/>
      <c r="EWW270" s="277"/>
      <c r="EWX270" s="277"/>
      <c r="EWY270" s="277"/>
      <c r="EWZ270" s="402"/>
      <c r="EXA270" s="404"/>
      <c r="EXB270" s="49"/>
      <c r="EXC270" s="49"/>
      <c r="EXD270" s="49"/>
      <c r="EXE270" s="99"/>
      <c r="EXF270" s="98"/>
      <c r="EXG270" s="49"/>
      <c r="EXH270" s="405"/>
      <c r="EXI270" s="405"/>
      <c r="EXJ270" s="277"/>
      <c r="EXK270" s="277"/>
      <c r="EXL270" s="277"/>
      <c r="EXM270" s="277"/>
      <c r="EXN270" s="277"/>
      <c r="EXO270" s="277"/>
      <c r="EXP270" s="277"/>
      <c r="EXQ270" s="277"/>
      <c r="EXR270" s="402"/>
      <c r="EXS270" s="404"/>
      <c r="EXT270" s="49"/>
      <c r="EXU270" s="49"/>
      <c r="EXV270" s="49"/>
      <c r="EXW270" s="99"/>
      <c r="EXX270" s="98"/>
      <c r="EXY270" s="49"/>
      <c r="EXZ270" s="405"/>
      <c r="EYA270" s="405"/>
      <c r="EYB270" s="277"/>
      <c r="EYC270" s="277"/>
      <c r="EYD270" s="277"/>
      <c r="EYE270" s="277"/>
      <c r="EYF270" s="277"/>
      <c r="EYG270" s="277"/>
      <c r="EYH270" s="277"/>
      <c r="EYI270" s="277"/>
      <c r="EYJ270" s="402"/>
      <c r="EYK270" s="404"/>
      <c r="EYL270" s="49"/>
      <c r="EYM270" s="49"/>
      <c r="EYN270" s="49"/>
      <c r="EYO270" s="99"/>
      <c r="EYP270" s="98"/>
      <c r="EYQ270" s="49"/>
      <c r="EYR270" s="405"/>
      <c r="EYS270" s="405"/>
      <c r="EYT270" s="277"/>
      <c r="EYU270" s="277"/>
      <c r="EYV270" s="277"/>
      <c r="EYW270" s="277"/>
      <c r="EYX270" s="277"/>
      <c r="EYY270" s="277"/>
      <c r="EYZ270" s="277"/>
      <c r="EZA270" s="277"/>
      <c r="EZB270" s="402"/>
      <c r="EZC270" s="404"/>
      <c r="EZD270" s="49"/>
      <c r="EZE270" s="49"/>
      <c r="EZF270" s="49"/>
      <c r="EZG270" s="99"/>
      <c r="EZH270" s="98"/>
      <c r="EZI270" s="49"/>
      <c r="EZJ270" s="405"/>
      <c r="EZK270" s="405"/>
      <c r="EZL270" s="277"/>
      <c r="EZM270" s="277"/>
      <c r="EZN270" s="277"/>
      <c r="EZO270" s="277"/>
      <c r="EZP270" s="277"/>
      <c r="EZQ270" s="277"/>
      <c r="EZR270" s="277"/>
      <c r="EZS270" s="277"/>
      <c r="EZT270" s="402"/>
      <c r="EZU270" s="404"/>
      <c r="EZV270" s="49"/>
      <c r="EZW270" s="49"/>
      <c r="EZX270" s="49"/>
      <c r="EZY270" s="99"/>
      <c r="EZZ270" s="98"/>
      <c r="FAA270" s="49"/>
      <c r="FAB270" s="405"/>
      <c r="FAC270" s="405"/>
      <c r="FAD270" s="277"/>
      <c r="FAE270" s="277"/>
      <c r="FAF270" s="277"/>
      <c r="FAG270" s="277"/>
      <c r="FAH270" s="277"/>
      <c r="FAI270" s="277"/>
      <c r="FAJ270" s="277"/>
      <c r="FAK270" s="277"/>
      <c r="FAL270" s="402"/>
      <c r="FAM270" s="404"/>
      <c r="FAN270" s="49"/>
      <c r="FAO270" s="49"/>
      <c r="FAP270" s="49"/>
      <c r="FAQ270" s="99"/>
      <c r="FAR270" s="98"/>
      <c r="FAS270" s="49"/>
      <c r="FAT270" s="405"/>
      <c r="FAU270" s="405"/>
      <c r="FAV270" s="277"/>
      <c r="FAW270" s="277"/>
      <c r="FAX270" s="277"/>
      <c r="FAY270" s="277"/>
      <c r="FAZ270" s="277"/>
      <c r="FBA270" s="277"/>
      <c r="FBB270" s="277"/>
      <c r="FBC270" s="277"/>
      <c r="FBD270" s="402"/>
      <c r="FBE270" s="404"/>
      <c r="FBF270" s="49"/>
      <c r="FBG270" s="49"/>
      <c r="FBH270" s="49"/>
      <c r="FBI270" s="99"/>
      <c r="FBJ270" s="98"/>
      <c r="FBK270" s="49"/>
      <c r="FBL270" s="405"/>
      <c r="FBM270" s="405"/>
      <c r="FBN270" s="277"/>
      <c r="FBO270" s="277"/>
      <c r="FBP270" s="277"/>
      <c r="FBQ270" s="277"/>
      <c r="FBR270" s="277"/>
      <c r="FBS270" s="277"/>
      <c r="FBT270" s="277"/>
      <c r="FBU270" s="277"/>
      <c r="FBV270" s="402"/>
      <c r="FBW270" s="404"/>
      <c r="FBX270" s="49"/>
      <c r="FBY270" s="49"/>
      <c r="FBZ270" s="49"/>
      <c r="FCA270" s="99"/>
      <c r="FCB270" s="98"/>
      <c r="FCC270" s="49"/>
      <c r="FCD270" s="405"/>
      <c r="FCE270" s="405"/>
      <c r="FCF270" s="277"/>
      <c r="FCG270" s="277"/>
      <c r="FCH270" s="277"/>
      <c r="FCI270" s="277"/>
      <c r="FCJ270" s="277"/>
      <c r="FCK270" s="277"/>
      <c r="FCL270" s="277"/>
      <c r="FCM270" s="277"/>
      <c r="FCN270" s="402"/>
      <c r="FCO270" s="404"/>
      <c r="FCP270" s="49"/>
      <c r="FCQ270" s="49"/>
      <c r="FCR270" s="49"/>
      <c r="FCS270" s="99"/>
      <c r="FCT270" s="98"/>
      <c r="FCU270" s="49"/>
      <c r="FCV270" s="405"/>
      <c r="FCW270" s="405"/>
      <c r="FCX270" s="277"/>
      <c r="FCY270" s="277"/>
      <c r="FCZ270" s="277"/>
      <c r="FDA270" s="277"/>
      <c r="FDB270" s="277"/>
      <c r="FDC270" s="277"/>
      <c r="FDD270" s="277"/>
      <c r="FDE270" s="277"/>
      <c r="FDF270" s="402"/>
      <c r="FDG270" s="404"/>
      <c r="FDH270" s="49"/>
      <c r="FDI270" s="49"/>
      <c r="FDJ270" s="49"/>
      <c r="FDK270" s="99"/>
      <c r="FDL270" s="98"/>
      <c r="FDM270" s="49"/>
      <c r="FDN270" s="405"/>
      <c r="FDO270" s="405"/>
      <c r="FDP270" s="277"/>
      <c r="FDQ270" s="277"/>
      <c r="FDR270" s="277"/>
      <c r="FDS270" s="277"/>
      <c r="FDT270" s="277"/>
      <c r="FDU270" s="277"/>
      <c r="FDV270" s="277"/>
      <c r="FDW270" s="277"/>
      <c r="FDX270" s="402"/>
      <c r="FDY270" s="404"/>
      <c r="FDZ270" s="49"/>
      <c r="FEA270" s="49"/>
      <c r="FEB270" s="49"/>
      <c r="FEC270" s="99"/>
      <c r="FED270" s="98"/>
      <c r="FEE270" s="49"/>
      <c r="FEF270" s="405"/>
      <c r="FEG270" s="405"/>
      <c r="FEH270" s="277"/>
      <c r="FEI270" s="277"/>
      <c r="FEJ270" s="277"/>
      <c r="FEK270" s="277"/>
      <c r="FEL270" s="277"/>
      <c r="FEM270" s="277"/>
      <c r="FEN270" s="277"/>
      <c r="FEO270" s="277"/>
      <c r="FEP270" s="402"/>
      <c r="FEQ270" s="404"/>
      <c r="FER270" s="49"/>
      <c r="FES270" s="49"/>
      <c r="FET270" s="49"/>
      <c r="FEU270" s="99"/>
      <c r="FEV270" s="98"/>
      <c r="FEW270" s="49"/>
      <c r="FEX270" s="405"/>
      <c r="FEY270" s="405"/>
      <c r="FEZ270" s="277"/>
      <c r="FFA270" s="277"/>
      <c r="FFB270" s="277"/>
      <c r="FFC270" s="277"/>
      <c r="FFD270" s="277"/>
      <c r="FFE270" s="277"/>
      <c r="FFF270" s="277"/>
      <c r="FFG270" s="277"/>
      <c r="FFH270" s="402"/>
      <c r="FFI270" s="404"/>
      <c r="FFJ270" s="49"/>
      <c r="FFK270" s="49"/>
      <c r="FFL270" s="49"/>
      <c r="FFM270" s="99"/>
      <c r="FFN270" s="98"/>
      <c r="FFO270" s="49"/>
      <c r="FFP270" s="405"/>
      <c r="FFQ270" s="405"/>
      <c r="FFR270" s="277"/>
      <c r="FFS270" s="277"/>
      <c r="FFT270" s="277"/>
      <c r="FFU270" s="277"/>
      <c r="FFV270" s="277"/>
      <c r="FFW270" s="277"/>
      <c r="FFX270" s="277"/>
      <c r="FFY270" s="277"/>
      <c r="FFZ270" s="402"/>
      <c r="FGA270" s="404"/>
      <c r="FGB270" s="49"/>
      <c r="FGC270" s="49"/>
      <c r="FGD270" s="49"/>
      <c r="FGE270" s="99"/>
      <c r="FGF270" s="98"/>
      <c r="FGG270" s="49"/>
      <c r="FGH270" s="405"/>
      <c r="FGI270" s="405"/>
      <c r="FGJ270" s="277"/>
      <c r="FGK270" s="277"/>
      <c r="FGL270" s="277"/>
      <c r="FGM270" s="277"/>
      <c r="FGN270" s="277"/>
      <c r="FGO270" s="277"/>
      <c r="FGP270" s="277"/>
      <c r="FGQ270" s="277"/>
      <c r="FGR270" s="402"/>
      <c r="FGS270" s="404"/>
      <c r="FGT270" s="49"/>
      <c r="FGU270" s="49"/>
      <c r="FGV270" s="49"/>
      <c r="FGW270" s="99"/>
      <c r="FGX270" s="98"/>
      <c r="FGY270" s="49"/>
      <c r="FGZ270" s="405"/>
      <c r="FHA270" s="405"/>
      <c r="FHB270" s="277"/>
      <c r="FHC270" s="277"/>
      <c r="FHD270" s="277"/>
      <c r="FHE270" s="277"/>
      <c r="FHF270" s="277"/>
      <c r="FHG270" s="277"/>
      <c r="FHH270" s="277"/>
      <c r="FHI270" s="277"/>
      <c r="FHJ270" s="402"/>
      <c r="FHK270" s="404"/>
      <c r="FHL270" s="49"/>
      <c r="FHM270" s="49"/>
      <c r="FHN270" s="49"/>
      <c r="FHO270" s="99"/>
      <c r="FHP270" s="98"/>
      <c r="FHQ270" s="49"/>
      <c r="FHR270" s="405"/>
      <c r="FHS270" s="405"/>
      <c r="FHT270" s="277"/>
      <c r="FHU270" s="277"/>
      <c r="FHV270" s="277"/>
      <c r="FHW270" s="277"/>
      <c r="FHX270" s="277"/>
      <c r="FHY270" s="277"/>
      <c r="FHZ270" s="277"/>
      <c r="FIA270" s="277"/>
      <c r="FIB270" s="402"/>
      <c r="FIC270" s="404"/>
      <c r="FID270" s="49"/>
      <c r="FIE270" s="49"/>
      <c r="FIF270" s="49"/>
      <c r="FIG270" s="99"/>
      <c r="FIH270" s="98"/>
      <c r="FII270" s="49"/>
      <c r="FIJ270" s="405"/>
      <c r="FIK270" s="405"/>
      <c r="FIL270" s="277"/>
      <c r="FIM270" s="277"/>
      <c r="FIN270" s="277"/>
      <c r="FIO270" s="277"/>
      <c r="FIP270" s="277"/>
      <c r="FIQ270" s="277"/>
      <c r="FIR270" s="277"/>
      <c r="FIS270" s="277"/>
      <c r="FIT270" s="402"/>
      <c r="FIU270" s="404"/>
      <c r="FIV270" s="49"/>
      <c r="FIW270" s="49"/>
      <c r="FIX270" s="49"/>
      <c r="FIY270" s="99"/>
      <c r="FIZ270" s="98"/>
      <c r="FJA270" s="49"/>
      <c r="FJB270" s="405"/>
      <c r="FJC270" s="405"/>
      <c r="FJD270" s="277"/>
      <c r="FJE270" s="277"/>
      <c r="FJF270" s="277"/>
      <c r="FJG270" s="277"/>
      <c r="FJH270" s="277"/>
      <c r="FJI270" s="277"/>
      <c r="FJJ270" s="277"/>
      <c r="FJK270" s="277"/>
      <c r="FJL270" s="402"/>
      <c r="FJM270" s="404"/>
      <c r="FJN270" s="49"/>
      <c r="FJO270" s="49"/>
      <c r="FJP270" s="49"/>
      <c r="FJQ270" s="99"/>
      <c r="FJR270" s="98"/>
      <c r="FJS270" s="49"/>
      <c r="FJT270" s="405"/>
      <c r="FJU270" s="405"/>
      <c r="FJV270" s="277"/>
      <c r="FJW270" s="277"/>
      <c r="FJX270" s="277"/>
      <c r="FJY270" s="277"/>
      <c r="FJZ270" s="277"/>
      <c r="FKA270" s="277"/>
      <c r="FKB270" s="277"/>
      <c r="FKC270" s="277"/>
      <c r="FKD270" s="402"/>
      <c r="FKE270" s="404"/>
      <c r="FKF270" s="49"/>
      <c r="FKG270" s="49"/>
      <c r="FKH270" s="49"/>
      <c r="FKI270" s="99"/>
      <c r="FKJ270" s="98"/>
      <c r="FKK270" s="49"/>
      <c r="FKL270" s="405"/>
      <c r="FKM270" s="405"/>
      <c r="FKN270" s="277"/>
      <c r="FKO270" s="277"/>
      <c r="FKP270" s="277"/>
      <c r="FKQ270" s="277"/>
      <c r="FKR270" s="277"/>
      <c r="FKS270" s="277"/>
      <c r="FKT270" s="277"/>
      <c r="FKU270" s="277"/>
      <c r="FKV270" s="402"/>
      <c r="FKW270" s="404"/>
      <c r="FKX270" s="49"/>
      <c r="FKY270" s="49"/>
      <c r="FKZ270" s="49"/>
      <c r="FLA270" s="99"/>
      <c r="FLB270" s="98"/>
      <c r="FLC270" s="49"/>
      <c r="FLD270" s="405"/>
      <c r="FLE270" s="405"/>
      <c r="FLF270" s="277"/>
      <c r="FLG270" s="277"/>
      <c r="FLH270" s="277"/>
      <c r="FLI270" s="277"/>
      <c r="FLJ270" s="277"/>
      <c r="FLK270" s="277"/>
      <c r="FLL270" s="277"/>
      <c r="FLM270" s="277"/>
      <c r="FLN270" s="402"/>
      <c r="FLO270" s="404"/>
      <c r="FLP270" s="49"/>
      <c r="FLQ270" s="49"/>
      <c r="FLR270" s="49"/>
      <c r="FLS270" s="99"/>
      <c r="FLT270" s="98"/>
      <c r="FLU270" s="49"/>
      <c r="FLV270" s="405"/>
      <c r="FLW270" s="405"/>
      <c r="FLX270" s="277"/>
      <c r="FLY270" s="277"/>
      <c r="FLZ270" s="277"/>
      <c r="FMA270" s="277"/>
      <c r="FMB270" s="277"/>
      <c r="FMC270" s="277"/>
      <c r="FMD270" s="277"/>
      <c r="FME270" s="277"/>
      <c r="FMF270" s="402"/>
      <c r="FMG270" s="404"/>
      <c r="FMH270" s="49"/>
      <c r="FMI270" s="49"/>
      <c r="FMJ270" s="49"/>
      <c r="FMK270" s="99"/>
      <c r="FML270" s="98"/>
      <c r="FMM270" s="49"/>
      <c r="FMN270" s="405"/>
      <c r="FMO270" s="405"/>
      <c r="FMP270" s="277"/>
      <c r="FMQ270" s="277"/>
      <c r="FMR270" s="277"/>
      <c r="FMS270" s="277"/>
      <c r="FMT270" s="277"/>
      <c r="FMU270" s="277"/>
      <c r="FMV270" s="277"/>
      <c r="FMW270" s="277"/>
      <c r="FMX270" s="402"/>
      <c r="FMY270" s="404"/>
      <c r="FMZ270" s="49"/>
      <c r="FNA270" s="49"/>
      <c r="FNB270" s="49"/>
      <c r="FNC270" s="99"/>
      <c r="FND270" s="98"/>
      <c r="FNE270" s="49"/>
      <c r="FNF270" s="405"/>
      <c r="FNG270" s="405"/>
      <c r="FNH270" s="277"/>
      <c r="FNI270" s="277"/>
      <c r="FNJ270" s="277"/>
      <c r="FNK270" s="277"/>
      <c r="FNL270" s="277"/>
      <c r="FNM270" s="277"/>
      <c r="FNN270" s="277"/>
      <c r="FNO270" s="277"/>
      <c r="FNP270" s="402"/>
      <c r="FNQ270" s="404"/>
      <c r="FNR270" s="49"/>
      <c r="FNS270" s="49"/>
      <c r="FNT270" s="49"/>
      <c r="FNU270" s="99"/>
      <c r="FNV270" s="98"/>
      <c r="FNW270" s="49"/>
      <c r="FNX270" s="405"/>
      <c r="FNY270" s="405"/>
      <c r="FNZ270" s="277"/>
      <c r="FOA270" s="277"/>
      <c r="FOB270" s="277"/>
      <c r="FOC270" s="277"/>
      <c r="FOD270" s="277"/>
      <c r="FOE270" s="277"/>
      <c r="FOF270" s="277"/>
      <c r="FOG270" s="277"/>
      <c r="FOH270" s="402"/>
      <c r="FOI270" s="404"/>
      <c r="FOJ270" s="49"/>
      <c r="FOK270" s="49"/>
      <c r="FOL270" s="49"/>
      <c r="FOM270" s="99"/>
      <c r="FON270" s="98"/>
      <c r="FOO270" s="49"/>
      <c r="FOP270" s="405"/>
      <c r="FOQ270" s="405"/>
      <c r="FOR270" s="277"/>
      <c r="FOS270" s="277"/>
      <c r="FOT270" s="277"/>
      <c r="FOU270" s="277"/>
      <c r="FOV270" s="277"/>
      <c r="FOW270" s="277"/>
      <c r="FOX270" s="277"/>
      <c r="FOY270" s="277"/>
      <c r="FOZ270" s="402"/>
      <c r="FPA270" s="404"/>
      <c r="FPB270" s="49"/>
      <c r="FPC270" s="49"/>
      <c r="FPD270" s="49"/>
      <c r="FPE270" s="99"/>
      <c r="FPF270" s="98"/>
      <c r="FPG270" s="49"/>
      <c r="FPH270" s="405"/>
      <c r="FPI270" s="405"/>
      <c r="FPJ270" s="277"/>
      <c r="FPK270" s="277"/>
      <c r="FPL270" s="277"/>
      <c r="FPM270" s="277"/>
      <c r="FPN270" s="277"/>
      <c r="FPO270" s="277"/>
      <c r="FPP270" s="277"/>
      <c r="FPQ270" s="277"/>
      <c r="FPR270" s="402"/>
      <c r="FPS270" s="404"/>
      <c r="FPT270" s="49"/>
      <c r="FPU270" s="49"/>
      <c r="FPV270" s="49"/>
      <c r="FPW270" s="99"/>
      <c r="FPX270" s="98"/>
      <c r="FPY270" s="49"/>
      <c r="FPZ270" s="405"/>
      <c r="FQA270" s="405"/>
      <c r="FQB270" s="277"/>
      <c r="FQC270" s="277"/>
      <c r="FQD270" s="277"/>
      <c r="FQE270" s="277"/>
      <c r="FQF270" s="277"/>
      <c r="FQG270" s="277"/>
      <c r="FQH270" s="277"/>
      <c r="FQI270" s="277"/>
      <c r="FQJ270" s="402"/>
      <c r="FQK270" s="404"/>
      <c r="FQL270" s="49"/>
      <c r="FQM270" s="49"/>
      <c r="FQN270" s="49"/>
      <c r="FQO270" s="99"/>
      <c r="FQP270" s="98"/>
      <c r="FQQ270" s="49"/>
      <c r="FQR270" s="405"/>
      <c r="FQS270" s="405"/>
      <c r="FQT270" s="277"/>
      <c r="FQU270" s="277"/>
      <c r="FQV270" s="277"/>
      <c r="FQW270" s="277"/>
      <c r="FQX270" s="277"/>
      <c r="FQY270" s="277"/>
      <c r="FQZ270" s="277"/>
      <c r="FRA270" s="277"/>
      <c r="FRB270" s="402"/>
      <c r="FRC270" s="404"/>
      <c r="FRD270" s="49"/>
      <c r="FRE270" s="49"/>
      <c r="FRF270" s="49"/>
      <c r="FRG270" s="99"/>
      <c r="FRH270" s="98"/>
      <c r="FRI270" s="49"/>
      <c r="FRJ270" s="405"/>
      <c r="FRK270" s="405"/>
      <c r="FRL270" s="277"/>
      <c r="FRM270" s="277"/>
      <c r="FRN270" s="277"/>
      <c r="FRO270" s="277"/>
      <c r="FRP270" s="277"/>
      <c r="FRQ270" s="277"/>
      <c r="FRR270" s="277"/>
      <c r="FRS270" s="277"/>
      <c r="FRT270" s="402"/>
      <c r="FRU270" s="404"/>
      <c r="FRV270" s="49"/>
      <c r="FRW270" s="49"/>
      <c r="FRX270" s="49"/>
      <c r="FRY270" s="99"/>
      <c r="FRZ270" s="98"/>
      <c r="FSA270" s="49"/>
      <c r="FSB270" s="405"/>
      <c r="FSC270" s="405"/>
      <c r="FSD270" s="277"/>
      <c r="FSE270" s="277"/>
      <c r="FSF270" s="277"/>
      <c r="FSG270" s="277"/>
      <c r="FSH270" s="277"/>
      <c r="FSI270" s="277"/>
      <c r="FSJ270" s="277"/>
      <c r="FSK270" s="277"/>
      <c r="FSL270" s="402"/>
      <c r="FSM270" s="404"/>
      <c r="FSN270" s="49"/>
      <c r="FSO270" s="49"/>
      <c r="FSP270" s="49"/>
      <c r="FSQ270" s="99"/>
      <c r="FSR270" s="98"/>
      <c r="FSS270" s="49"/>
      <c r="FST270" s="405"/>
      <c r="FSU270" s="405"/>
      <c r="FSV270" s="277"/>
      <c r="FSW270" s="277"/>
      <c r="FSX270" s="277"/>
      <c r="FSY270" s="277"/>
      <c r="FSZ270" s="277"/>
      <c r="FTA270" s="277"/>
      <c r="FTB270" s="277"/>
      <c r="FTC270" s="277"/>
      <c r="FTD270" s="402"/>
      <c r="FTE270" s="404"/>
      <c r="FTF270" s="49"/>
      <c r="FTG270" s="49"/>
      <c r="FTH270" s="49"/>
      <c r="FTI270" s="99"/>
      <c r="FTJ270" s="98"/>
      <c r="FTK270" s="49"/>
      <c r="FTL270" s="405"/>
      <c r="FTM270" s="405"/>
      <c r="FTN270" s="277"/>
      <c r="FTO270" s="277"/>
      <c r="FTP270" s="277"/>
      <c r="FTQ270" s="277"/>
      <c r="FTR270" s="277"/>
      <c r="FTS270" s="277"/>
      <c r="FTT270" s="277"/>
      <c r="FTU270" s="277"/>
      <c r="FTV270" s="402"/>
      <c r="FTW270" s="404"/>
      <c r="FTX270" s="49"/>
      <c r="FTY270" s="49"/>
      <c r="FTZ270" s="49"/>
      <c r="FUA270" s="99"/>
      <c r="FUB270" s="98"/>
      <c r="FUC270" s="49"/>
      <c r="FUD270" s="405"/>
      <c r="FUE270" s="405"/>
      <c r="FUF270" s="277"/>
      <c r="FUG270" s="277"/>
      <c r="FUH270" s="277"/>
      <c r="FUI270" s="277"/>
      <c r="FUJ270" s="277"/>
      <c r="FUK270" s="277"/>
      <c r="FUL270" s="277"/>
      <c r="FUM270" s="277"/>
      <c r="FUN270" s="402"/>
      <c r="FUO270" s="404"/>
      <c r="FUP270" s="49"/>
      <c r="FUQ270" s="49"/>
      <c r="FUR270" s="49"/>
      <c r="FUS270" s="99"/>
      <c r="FUT270" s="98"/>
      <c r="FUU270" s="49"/>
      <c r="FUV270" s="405"/>
      <c r="FUW270" s="405"/>
      <c r="FUX270" s="277"/>
      <c r="FUY270" s="277"/>
      <c r="FUZ270" s="277"/>
      <c r="FVA270" s="277"/>
      <c r="FVB270" s="277"/>
      <c r="FVC270" s="277"/>
      <c r="FVD270" s="277"/>
      <c r="FVE270" s="277"/>
      <c r="FVF270" s="402"/>
      <c r="FVG270" s="404"/>
      <c r="FVH270" s="49"/>
      <c r="FVI270" s="49"/>
      <c r="FVJ270" s="49"/>
      <c r="FVK270" s="99"/>
      <c r="FVL270" s="98"/>
      <c r="FVM270" s="49"/>
      <c r="FVN270" s="405"/>
      <c r="FVO270" s="405"/>
      <c r="FVP270" s="277"/>
      <c r="FVQ270" s="277"/>
      <c r="FVR270" s="277"/>
      <c r="FVS270" s="277"/>
      <c r="FVT270" s="277"/>
      <c r="FVU270" s="277"/>
      <c r="FVV270" s="277"/>
      <c r="FVW270" s="277"/>
      <c r="FVX270" s="402"/>
      <c r="FVY270" s="404"/>
      <c r="FVZ270" s="49"/>
      <c r="FWA270" s="49"/>
      <c r="FWB270" s="49"/>
      <c r="FWC270" s="99"/>
      <c r="FWD270" s="98"/>
      <c r="FWE270" s="49"/>
      <c r="FWF270" s="405"/>
      <c r="FWG270" s="405"/>
      <c r="FWH270" s="277"/>
      <c r="FWI270" s="277"/>
      <c r="FWJ270" s="277"/>
      <c r="FWK270" s="277"/>
      <c r="FWL270" s="277"/>
      <c r="FWM270" s="277"/>
      <c r="FWN270" s="277"/>
      <c r="FWO270" s="277"/>
      <c r="FWP270" s="402"/>
      <c r="FWQ270" s="404"/>
      <c r="FWR270" s="49"/>
      <c r="FWS270" s="49"/>
      <c r="FWT270" s="49"/>
      <c r="FWU270" s="99"/>
      <c r="FWV270" s="98"/>
      <c r="FWW270" s="49"/>
      <c r="FWX270" s="405"/>
      <c r="FWY270" s="405"/>
      <c r="FWZ270" s="277"/>
      <c r="FXA270" s="277"/>
      <c r="FXB270" s="277"/>
      <c r="FXC270" s="277"/>
      <c r="FXD270" s="277"/>
      <c r="FXE270" s="277"/>
      <c r="FXF270" s="277"/>
      <c r="FXG270" s="277"/>
      <c r="FXH270" s="402"/>
      <c r="FXI270" s="404"/>
      <c r="FXJ270" s="49"/>
      <c r="FXK270" s="49"/>
      <c r="FXL270" s="49"/>
      <c r="FXM270" s="99"/>
      <c r="FXN270" s="98"/>
      <c r="FXO270" s="49"/>
      <c r="FXP270" s="405"/>
      <c r="FXQ270" s="405"/>
      <c r="FXR270" s="277"/>
      <c r="FXS270" s="277"/>
      <c r="FXT270" s="277"/>
      <c r="FXU270" s="277"/>
      <c r="FXV270" s="277"/>
      <c r="FXW270" s="277"/>
      <c r="FXX270" s="277"/>
      <c r="FXY270" s="277"/>
      <c r="FXZ270" s="402"/>
      <c r="FYA270" s="404"/>
      <c r="FYB270" s="49"/>
      <c r="FYC270" s="49"/>
      <c r="FYD270" s="49"/>
      <c r="FYE270" s="99"/>
      <c r="FYF270" s="98"/>
      <c r="FYG270" s="49"/>
      <c r="FYH270" s="405"/>
      <c r="FYI270" s="405"/>
      <c r="FYJ270" s="277"/>
      <c r="FYK270" s="277"/>
      <c r="FYL270" s="277"/>
      <c r="FYM270" s="277"/>
      <c r="FYN270" s="277"/>
      <c r="FYO270" s="277"/>
      <c r="FYP270" s="277"/>
      <c r="FYQ270" s="277"/>
      <c r="FYR270" s="402"/>
      <c r="FYS270" s="404"/>
      <c r="FYT270" s="49"/>
      <c r="FYU270" s="49"/>
      <c r="FYV270" s="49"/>
      <c r="FYW270" s="99"/>
      <c r="FYX270" s="98"/>
      <c r="FYY270" s="49"/>
      <c r="FYZ270" s="405"/>
      <c r="FZA270" s="405"/>
      <c r="FZB270" s="277"/>
      <c r="FZC270" s="277"/>
      <c r="FZD270" s="277"/>
      <c r="FZE270" s="277"/>
      <c r="FZF270" s="277"/>
      <c r="FZG270" s="277"/>
      <c r="FZH270" s="277"/>
      <c r="FZI270" s="277"/>
      <c r="FZJ270" s="402"/>
      <c r="FZK270" s="404"/>
      <c r="FZL270" s="49"/>
      <c r="FZM270" s="49"/>
      <c r="FZN270" s="49"/>
      <c r="FZO270" s="99"/>
      <c r="FZP270" s="98"/>
      <c r="FZQ270" s="49"/>
      <c r="FZR270" s="405"/>
      <c r="FZS270" s="405"/>
      <c r="FZT270" s="277"/>
      <c r="FZU270" s="277"/>
      <c r="FZV270" s="277"/>
      <c r="FZW270" s="277"/>
      <c r="FZX270" s="277"/>
      <c r="FZY270" s="277"/>
      <c r="FZZ270" s="277"/>
      <c r="GAA270" s="277"/>
      <c r="GAB270" s="402"/>
      <c r="GAC270" s="404"/>
      <c r="GAD270" s="49"/>
      <c r="GAE270" s="49"/>
      <c r="GAF270" s="49"/>
      <c r="GAG270" s="99"/>
      <c r="GAH270" s="98"/>
      <c r="GAI270" s="49"/>
      <c r="GAJ270" s="405"/>
      <c r="GAK270" s="405"/>
      <c r="GAL270" s="277"/>
      <c r="GAM270" s="277"/>
      <c r="GAN270" s="277"/>
      <c r="GAO270" s="277"/>
      <c r="GAP270" s="277"/>
      <c r="GAQ270" s="277"/>
      <c r="GAR270" s="277"/>
      <c r="GAS270" s="277"/>
      <c r="GAT270" s="402"/>
      <c r="GAU270" s="404"/>
      <c r="GAV270" s="49"/>
      <c r="GAW270" s="49"/>
      <c r="GAX270" s="49"/>
      <c r="GAY270" s="99"/>
      <c r="GAZ270" s="98"/>
      <c r="GBA270" s="49"/>
      <c r="GBB270" s="405"/>
      <c r="GBC270" s="405"/>
      <c r="GBD270" s="277"/>
      <c r="GBE270" s="277"/>
      <c r="GBF270" s="277"/>
      <c r="GBG270" s="277"/>
      <c r="GBH270" s="277"/>
      <c r="GBI270" s="277"/>
      <c r="GBJ270" s="277"/>
      <c r="GBK270" s="277"/>
      <c r="GBL270" s="402"/>
      <c r="GBM270" s="404"/>
      <c r="GBN270" s="49"/>
      <c r="GBO270" s="49"/>
      <c r="GBP270" s="49"/>
      <c r="GBQ270" s="99"/>
      <c r="GBR270" s="98"/>
      <c r="GBS270" s="49"/>
      <c r="GBT270" s="405"/>
      <c r="GBU270" s="405"/>
      <c r="GBV270" s="277"/>
      <c r="GBW270" s="277"/>
      <c r="GBX270" s="277"/>
      <c r="GBY270" s="277"/>
      <c r="GBZ270" s="277"/>
      <c r="GCA270" s="277"/>
      <c r="GCB270" s="277"/>
      <c r="GCC270" s="277"/>
      <c r="GCD270" s="402"/>
      <c r="GCE270" s="404"/>
      <c r="GCF270" s="49"/>
      <c r="GCG270" s="49"/>
      <c r="GCH270" s="49"/>
      <c r="GCI270" s="99"/>
      <c r="GCJ270" s="98"/>
      <c r="GCK270" s="49"/>
      <c r="GCL270" s="405"/>
      <c r="GCM270" s="405"/>
      <c r="GCN270" s="277"/>
      <c r="GCO270" s="277"/>
      <c r="GCP270" s="277"/>
      <c r="GCQ270" s="277"/>
      <c r="GCR270" s="277"/>
      <c r="GCS270" s="277"/>
      <c r="GCT270" s="277"/>
      <c r="GCU270" s="277"/>
      <c r="GCV270" s="402"/>
      <c r="GCW270" s="404"/>
      <c r="GCX270" s="49"/>
      <c r="GCY270" s="49"/>
      <c r="GCZ270" s="49"/>
      <c r="GDA270" s="99"/>
      <c r="GDB270" s="98"/>
      <c r="GDC270" s="49"/>
      <c r="GDD270" s="405"/>
      <c r="GDE270" s="405"/>
      <c r="GDF270" s="277"/>
      <c r="GDG270" s="277"/>
      <c r="GDH270" s="277"/>
      <c r="GDI270" s="277"/>
      <c r="GDJ270" s="277"/>
      <c r="GDK270" s="277"/>
      <c r="GDL270" s="277"/>
      <c r="GDM270" s="277"/>
      <c r="GDN270" s="402"/>
      <c r="GDO270" s="404"/>
      <c r="GDP270" s="49"/>
      <c r="GDQ270" s="49"/>
      <c r="GDR270" s="49"/>
      <c r="GDS270" s="99"/>
      <c r="GDT270" s="98"/>
      <c r="GDU270" s="49"/>
      <c r="GDV270" s="405"/>
      <c r="GDW270" s="405"/>
      <c r="GDX270" s="277"/>
      <c r="GDY270" s="277"/>
      <c r="GDZ270" s="277"/>
      <c r="GEA270" s="277"/>
      <c r="GEB270" s="277"/>
      <c r="GEC270" s="277"/>
      <c r="GED270" s="277"/>
      <c r="GEE270" s="277"/>
      <c r="GEF270" s="402"/>
      <c r="GEG270" s="404"/>
      <c r="GEH270" s="49"/>
      <c r="GEI270" s="49"/>
      <c r="GEJ270" s="49"/>
      <c r="GEK270" s="99"/>
      <c r="GEL270" s="98"/>
      <c r="GEM270" s="49"/>
      <c r="GEN270" s="405"/>
      <c r="GEO270" s="405"/>
      <c r="GEP270" s="277"/>
      <c r="GEQ270" s="277"/>
      <c r="GER270" s="277"/>
      <c r="GES270" s="277"/>
      <c r="GET270" s="277"/>
      <c r="GEU270" s="277"/>
      <c r="GEV270" s="277"/>
      <c r="GEW270" s="277"/>
      <c r="GEX270" s="402"/>
      <c r="GEY270" s="404"/>
      <c r="GEZ270" s="49"/>
      <c r="GFA270" s="49"/>
      <c r="GFB270" s="49"/>
      <c r="GFC270" s="99"/>
      <c r="GFD270" s="98"/>
      <c r="GFE270" s="49"/>
      <c r="GFF270" s="405"/>
      <c r="GFG270" s="405"/>
      <c r="GFH270" s="277"/>
      <c r="GFI270" s="277"/>
      <c r="GFJ270" s="277"/>
      <c r="GFK270" s="277"/>
      <c r="GFL270" s="277"/>
      <c r="GFM270" s="277"/>
      <c r="GFN270" s="277"/>
      <c r="GFO270" s="277"/>
      <c r="GFP270" s="402"/>
      <c r="GFQ270" s="404"/>
      <c r="GFR270" s="49"/>
      <c r="GFS270" s="49"/>
      <c r="GFT270" s="49"/>
      <c r="GFU270" s="99"/>
      <c r="GFV270" s="98"/>
      <c r="GFW270" s="49"/>
      <c r="GFX270" s="405"/>
      <c r="GFY270" s="405"/>
      <c r="GFZ270" s="277"/>
      <c r="GGA270" s="277"/>
      <c r="GGB270" s="277"/>
      <c r="GGC270" s="277"/>
      <c r="GGD270" s="277"/>
      <c r="GGE270" s="277"/>
      <c r="GGF270" s="277"/>
      <c r="GGG270" s="277"/>
      <c r="GGH270" s="402"/>
      <c r="GGI270" s="404"/>
      <c r="GGJ270" s="49"/>
      <c r="GGK270" s="49"/>
      <c r="GGL270" s="49"/>
      <c r="GGM270" s="99"/>
      <c r="GGN270" s="98"/>
      <c r="GGO270" s="49"/>
      <c r="GGP270" s="405"/>
      <c r="GGQ270" s="405"/>
      <c r="GGR270" s="277"/>
      <c r="GGS270" s="277"/>
      <c r="GGT270" s="277"/>
      <c r="GGU270" s="277"/>
      <c r="GGV270" s="277"/>
      <c r="GGW270" s="277"/>
      <c r="GGX270" s="277"/>
      <c r="GGY270" s="277"/>
      <c r="GGZ270" s="402"/>
      <c r="GHA270" s="404"/>
      <c r="GHB270" s="49"/>
      <c r="GHC270" s="49"/>
      <c r="GHD270" s="49"/>
      <c r="GHE270" s="99"/>
      <c r="GHF270" s="98"/>
      <c r="GHG270" s="49"/>
      <c r="GHH270" s="405"/>
      <c r="GHI270" s="405"/>
      <c r="GHJ270" s="277"/>
      <c r="GHK270" s="277"/>
      <c r="GHL270" s="277"/>
      <c r="GHM270" s="277"/>
      <c r="GHN270" s="277"/>
      <c r="GHO270" s="277"/>
      <c r="GHP270" s="277"/>
      <c r="GHQ270" s="277"/>
      <c r="GHR270" s="402"/>
      <c r="GHS270" s="404"/>
      <c r="GHT270" s="49"/>
      <c r="GHU270" s="49"/>
      <c r="GHV270" s="49"/>
      <c r="GHW270" s="99"/>
      <c r="GHX270" s="98"/>
      <c r="GHY270" s="49"/>
      <c r="GHZ270" s="405"/>
      <c r="GIA270" s="405"/>
      <c r="GIB270" s="277"/>
      <c r="GIC270" s="277"/>
      <c r="GID270" s="277"/>
      <c r="GIE270" s="277"/>
      <c r="GIF270" s="277"/>
      <c r="GIG270" s="277"/>
      <c r="GIH270" s="277"/>
      <c r="GII270" s="277"/>
      <c r="GIJ270" s="402"/>
      <c r="GIK270" s="404"/>
      <c r="GIL270" s="49"/>
      <c r="GIM270" s="49"/>
      <c r="GIN270" s="49"/>
      <c r="GIO270" s="99"/>
      <c r="GIP270" s="98"/>
      <c r="GIQ270" s="49"/>
      <c r="GIR270" s="405"/>
      <c r="GIS270" s="405"/>
      <c r="GIT270" s="277"/>
      <c r="GIU270" s="277"/>
      <c r="GIV270" s="277"/>
      <c r="GIW270" s="277"/>
      <c r="GIX270" s="277"/>
      <c r="GIY270" s="277"/>
      <c r="GIZ270" s="277"/>
      <c r="GJA270" s="277"/>
      <c r="GJB270" s="402"/>
      <c r="GJC270" s="404"/>
      <c r="GJD270" s="49"/>
      <c r="GJE270" s="49"/>
      <c r="GJF270" s="49"/>
      <c r="GJG270" s="99"/>
      <c r="GJH270" s="98"/>
      <c r="GJI270" s="49"/>
      <c r="GJJ270" s="405"/>
      <c r="GJK270" s="405"/>
      <c r="GJL270" s="277"/>
      <c r="GJM270" s="277"/>
      <c r="GJN270" s="277"/>
      <c r="GJO270" s="277"/>
      <c r="GJP270" s="277"/>
      <c r="GJQ270" s="277"/>
      <c r="GJR270" s="277"/>
      <c r="GJS270" s="277"/>
      <c r="GJT270" s="402"/>
      <c r="GJU270" s="404"/>
      <c r="GJV270" s="49"/>
      <c r="GJW270" s="49"/>
      <c r="GJX270" s="49"/>
      <c r="GJY270" s="99"/>
      <c r="GJZ270" s="98"/>
      <c r="GKA270" s="49"/>
      <c r="GKB270" s="405"/>
      <c r="GKC270" s="405"/>
      <c r="GKD270" s="277"/>
      <c r="GKE270" s="277"/>
      <c r="GKF270" s="277"/>
      <c r="GKG270" s="277"/>
      <c r="GKH270" s="277"/>
      <c r="GKI270" s="277"/>
      <c r="GKJ270" s="277"/>
      <c r="GKK270" s="277"/>
      <c r="GKL270" s="402"/>
      <c r="GKM270" s="404"/>
      <c r="GKN270" s="49"/>
      <c r="GKO270" s="49"/>
      <c r="GKP270" s="49"/>
      <c r="GKQ270" s="99"/>
      <c r="GKR270" s="98"/>
      <c r="GKS270" s="49"/>
      <c r="GKT270" s="405"/>
      <c r="GKU270" s="405"/>
      <c r="GKV270" s="277"/>
      <c r="GKW270" s="277"/>
      <c r="GKX270" s="277"/>
      <c r="GKY270" s="277"/>
      <c r="GKZ270" s="277"/>
      <c r="GLA270" s="277"/>
      <c r="GLB270" s="277"/>
      <c r="GLC270" s="277"/>
      <c r="GLD270" s="402"/>
      <c r="GLE270" s="404"/>
      <c r="GLF270" s="49"/>
      <c r="GLG270" s="49"/>
      <c r="GLH270" s="49"/>
      <c r="GLI270" s="99"/>
      <c r="GLJ270" s="98"/>
      <c r="GLK270" s="49"/>
      <c r="GLL270" s="405"/>
      <c r="GLM270" s="405"/>
      <c r="GLN270" s="277"/>
      <c r="GLO270" s="277"/>
      <c r="GLP270" s="277"/>
      <c r="GLQ270" s="277"/>
      <c r="GLR270" s="277"/>
      <c r="GLS270" s="277"/>
      <c r="GLT270" s="277"/>
      <c r="GLU270" s="277"/>
      <c r="GLV270" s="402"/>
      <c r="GLW270" s="404"/>
      <c r="GLX270" s="49"/>
      <c r="GLY270" s="49"/>
      <c r="GLZ270" s="49"/>
      <c r="GMA270" s="99"/>
      <c r="GMB270" s="98"/>
      <c r="GMC270" s="49"/>
      <c r="GMD270" s="405"/>
      <c r="GME270" s="405"/>
      <c r="GMF270" s="277"/>
      <c r="GMG270" s="277"/>
      <c r="GMH270" s="277"/>
      <c r="GMI270" s="277"/>
      <c r="GMJ270" s="277"/>
      <c r="GMK270" s="277"/>
      <c r="GML270" s="277"/>
      <c r="GMM270" s="277"/>
      <c r="GMN270" s="402"/>
      <c r="GMO270" s="404"/>
      <c r="GMP270" s="49"/>
      <c r="GMQ270" s="49"/>
      <c r="GMR270" s="49"/>
      <c r="GMS270" s="99"/>
      <c r="GMT270" s="98"/>
      <c r="GMU270" s="49"/>
      <c r="GMV270" s="405"/>
      <c r="GMW270" s="405"/>
      <c r="GMX270" s="277"/>
      <c r="GMY270" s="277"/>
      <c r="GMZ270" s="277"/>
      <c r="GNA270" s="277"/>
      <c r="GNB270" s="277"/>
      <c r="GNC270" s="277"/>
      <c r="GND270" s="277"/>
      <c r="GNE270" s="277"/>
      <c r="GNF270" s="402"/>
      <c r="GNG270" s="404"/>
      <c r="GNH270" s="49"/>
      <c r="GNI270" s="49"/>
      <c r="GNJ270" s="49"/>
      <c r="GNK270" s="99"/>
      <c r="GNL270" s="98"/>
      <c r="GNM270" s="49"/>
      <c r="GNN270" s="405"/>
      <c r="GNO270" s="405"/>
      <c r="GNP270" s="277"/>
      <c r="GNQ270" s="277"/>
      <c r="GNR270" s="277"/>
      <c r="GNS270" s="277"/>
      <c r="GNT270" s="277"/>
      <c r="GNU270" s="277"/>
      <c r="GNV270" s="277"/>
      <c r="GNW270" s="277"/>
      <c r="GNX270" s="402"/>
      <c r="GNY270" s="404"/>
      <c r="GNZ270" s="49"/>
      <c r="GOA270" s="49"/>
      <c r="GOB270" s="49"/>
      <c r="GOC270" s="99"/>
      <c r="GOD270" s="98"/>
      <c r="GOE270" s="49"/>
      <c r="GOF270" s="405"/>
      <c r="GOG270" s="405"/>
      <c r="GOH270" s="277"/>
      <c r="GOI270" s="277"/>
      <c r="GOJ270" s="277"/>
      <c r="GOK270" s="277"/>
      <c r="GOL270" s="277"/>
      <c r="GOM270" s="277"/>
      <c r="GON270" s="277"/>
      <c r="GOO270" s="277"/>
      <c r="GOP270" s="402"/>
      <c r="GOQ270" s="404"/>
      <c r="GOR270" s="49"/>
      <c r="GOS270" s="49"/>
      <c r="GOT270" s="49"/>
      <c r="GOU270" s="99"/>
      <c r="GOV270" s="98"/>
      <c r="GOW270" s="49"/>
      <c r="GOX270" s="405"/>
      <c r="GOY270" s="405"/>
      <c r="GOZ270" s="277"/>
      <c r="GPA270" s="277"/>
      <c r="GPB270" s="277"/>
      <c r="GPC270" s="277"/>
      <c r="GPD270" s="277"/>
      <c r="GPE270" s="277"/>
      <c r="GPF270" s="277"/>
      <c r="GPG270" s="277"/>
      <c r="GPH270" s="402"/>
      <c r="GPI270" s="404"/>
      <c r="GPJ270" s="49"/>
      <c r="GPK270" s="49"/>
      <c r="GPL270" s="49"/>
      <c r="GPM270" s="99"/>
      <c r="GPN270" s="98"/>
      <c r="GPO270" s="49"/>
      <c r="GPP270" s="405"/>
      <c r="GPQ270" s="405"/>
      <c r="GPR270" s="277"/>
      <c r="GPS270" s="277"/>
      <c r="GPT270" s="277"/>
      <c r="GPU270" s="277"/>
      <c r="GPV270" s="277"/>
      <c r="GPW270" s="277"/>
      <c r="GPX270" s="277"/>
      <c r="GPY270" s="277"/>
      <c r="GPZ270" s="402"/>
      <c r="GQA270" s="404"/>
      <c r="GQB270" s="49"/>
      <c r="GQC270" s="49"/>
      <c r="GQD270" s="49"/>
      <c r="GQE270" s="99"/>
      <c r="GQF270" s="98"/>
      <c r="GQG270" s="49"/>
      <c r="GQH270" s="405"/>
      <c r="GQI270" s="405"/>
      <c r="GQJ270" s="277"/>
      <c r="GQK270" s="277"/>
      <c r="GQL270" s="277"/>
      <c r="GQM270" s="277"/>
      <c r="GQN270" s="277"/>
      <c r="GQO270" s="277"/>
      <c r="GQP270" s="277"/>
      <c r="GQQ270" s="277"/>
      <c r="GQR270" s="402"/>
      <c r="GQS270" s="404"/>
      <c r="GQT270" s="49"/>
      <c r="GQU270" s="49"/>
      <c r="GQV270" s="49"/>
      <c r="GQW270" s="99"/>
      <c r="GQX270" s="98"/>
      <c r="GQY270" s="49"/>
      <c r="GQZ270" s="405"/>
      <c r="GRA270" s="405"/>
      <c r="GRB270" s="277"/>
      <c r="GRC270" s="277"/>
      <c r="GRD270" s="277"/>
      <c r="GRE270" s="277"/>
      <c r="GRF270" s="277"/>
      <c r="GRG270" s="277"/>
      <c r="GRH270" s="277"/>
      <c r="GRI270" s="277"/>
      <c r="GRJ270" s="402"/>
      <c r="GRK270" s="404"/>
      <c r="GRL270" s="49"/>
      <c r="GRM270" s="49"/>
      <c r="GRN270" s="49"/>
      <c r="GRO270" s="99"/>
      <c r="GRP270" s="98"/>
      <c r="GRQ270" s="49"/>
      <c r="GRR270" s="405"/>
      <c r="GRS270" s="405"/>
      <c r="GRT270" s="277"/>
      <c r="GRU270" s="277"/>
      <c r="GRV270" s="277"/>
      <c r="GRW270" s="277"/>
      <c r="GRX270" s="277"/>
      <c r="GRY270" s="277"/>
      <c r="GRZ270" s="277"/>
      <c r="GSA270" s="277"/>
      <c r="GSB270" s="402"/>
      <c r="GSC270" s="404"/>
      <c r="GSD270" s="49"/>
      <c r="GSE270" s="49"/>
      <c r="GSF270" s="49"/>
      <c r="GSG270" s="99"/>
      <c r="GSH270" s="98"/>
      <c r="GSI270" s="49"/>
      <c r="GSJ270" s="405"/>
      <c r="GSK270" s="405"/>
      <c r="GSL270" s="277"/>
      <c r="GSM270" s="277"/>
      <c r="GSN270" s="277"/>
      <c r="GSO270" s="277"/>
      <c r="GSP270" s="277"/>
      <c r="GSQ270" s="277"/>
      <c r="GSR270" s="277"/>
      <c r="GSS270" s="277"/>
      <c r="GST270" s="402"/>
      <c r="GSU270" s="404"/>
      <c r="GSV270" s="49"/>
      <c r="GSW270" s="49"/>
      <c r="GSX270" s="49"/>
      <c r="GSY270" s="99"/>
      <c r="GSZ270" s="98"/>
      <c r="GTA270" s="49"/>
      <c r="GTB270" s="405"/>
      <c r="GTC270" s="405"/>
      <c r="GTD270" s="277"/>
      <c r="GTE270" s="277"/>
      <c r="GTF270" s="277"/>
      <c r="GTG270" s="277"/>
      <c r="GTH270" s="277"/>
      <c r="GTI270" s="277"/>
      <c r="GTJ270" s="277"/>
      <c r="GTK270" s="277"/>
      <c r="GTL270" s="402"/>
      <c r="GTM270" s="404"/>
      <c r="GTN270" s="49"/>
      <c r="GTO270" s="49"/>
      <c r="GTP270" s="49"/>
      <c r="GTQ270" s="99"/>
      <c r="GTR270" s="98"/>
      <c r="GTS270" s="49"/>
      <c r="GTT270" s="405"/>
      <c r="GTU270" s="405"/>
      <c r="GTV270" s="277"/>
      <c r="GTW270" s="277"/>
      <c r="GTX270" s="277"/>
      <c r="GTY270" s="277"/>
      <c r="GTZ270" s="277"/>
      <c r="GUA270" s="277"/>
      <c r="GUB270" s="277"/>
      <c r="GUC270" s="277"/>
      <c r="GUD270" s="402"/>
      <c r="GUE270" s="404"/>
      <c r="GUF270" s="49"/>
      <c r="GUG270" s="49"/>
      <c r="GUH270" s="49"/>
      <c r="GUI270" s="99"/>
      <c r="GUJ270" s="98"/>
      <c r="GUK270" s="49"/>
      <c r="GUL270" s="405"/>
      <c r="GUM270" s="405"/>
      <c r="GUN270" s="277"/>
      <c r="GUO270" s="277"/>
      <c r="GUP270" s="277"/>
      <c r="GUQ270" s="277"/>
      <c r="GUR270" s="277"/>
      <c r="GUS270" s="277"/>
      <c r="GUT270" s="277"/>
      <c r="GUU270" s="277"/>
      <c r="GUV270" s="402"/>
      <c r="GUW270" s="404"/>
      <c r="GUX270" s="49"/>
      <c r="GUY270" s="49"/>
      <c r="GUZ270" s="49"/>
      <c r="GVA270" s="99"/>
      <c r="GVB270" s="98"/>
      <c r="GVC270" s="49"/>
      <c r="GVD270" s="405"/>
      <c r="GVE270" s="405"/>
      <c r="GVF270" s="277"/>
      <c r="GVG270" s="277"/>
      <c r="GVH270" s="277"/>
      <c r="GVI270" s="277"/>
      <c r="GVJ270" s="277"/>
      <c r="GVK270" s="277"/>
      <c r="GVL270" s="277"/>
      <c r="GVM270" s="277"/>
      <c r="GVN270" s="402"/>
      <c r="GVO270" s="404"/>
      <c r="GVP270" s="49"/>
      <c r="GVQ270" s="49"/>
      <c r="GVR270" s="49"/>
      <c r="GVS270" s="99"/>
      <c r="GVT270" s="98"/>
      <c r="GVU270" s="49"/>
      <c r="GVV270" s="405"/>
      <c r="GVW270" s="405"/>
      <c r="GVX270" s="277"/>
      <c r="GVY270" s="277"/>
      <c r="GVZ270" s="277"/>
      <c r="GWA270" s="277"/>
      <c r="GWB270" s="277"/>
      <c r="GWC270" s="277"/>
      <c r="GWD270" s="277"/>
      <c r="GWE270" s="277"/>
      <c r="GWF270" s="402"/>
      <c r="GWG270" s="404"/>
      <c r="GWH270" s="49"/>
      <c r="GWI270" s="49"/>
      <c r="GWJ270" s="49"/>
      <c r="GWK270" s="99"/>
      <c r="GWL270" s="98"/>
      <c r="GWM270" s="49"/>
      <c r="GWN270" s="405"/>
      <c r="GWO270" s="405"/>
      <c r="GWP270" s="277"/>
      <c r="GWQ270" s="277"/>
      <c r="GWR270" s="277"/>
      <c r="GWS270" s="277"/>
      <c r="GWT270" s="277"/>
      <c r="GWU270" s="277"/>
      <c r="GWV270" s="277"/>
      <c r="GWW270" s="277"/>
      <c r="GWX270" s="402"/>
      <c r="GWY270" s="404"/>
      <c r="GWZ270" s="49"/>
      <c r="GXA270" s="49"/>
      <c r="GXB270" s="49"/>
      <c r="GXC270" s="99"/>
      <c r="GXD270" s="98"/>
      <c r="GXE270" s="49"/>
      <c r="GXF270" s="405"/>
      <c r="GXG270" s="405"/>
      <c r="GXH270" s="277"/>
      <c r="GXI270" s="277"/>
      <c r="GXJ270" s="277"/>
      <c r="GXK270" s="277"/>
      <c r="GXL270" s="277"/>
      <c r="GXM270" s="277"/>
      <c r="GXN270" s="277"/>
      <c r="GXO270" s="277"/>
      <c r="GXP270" s="402"/>
      <c r="GXQ270" s="404"/>
      <c r="GXR270" s="49"/>
      <c r="GXS270" s="49"/>
      <c r="GXT270" s="49"/>
      <c r="GXU270" s="99"/>
      <c r="GXV270" s="98"/>
      <c r="GXW270" s="49"/>
      <c r="GXX270" s="405"/>
      <c r="GXY270" s="405"/>
      <c r="GXZ270" s="277"/>
      <c r="GYA270" s="277"/>
      <c r="GYB270" s="277"/>
      <c r="GYC270" s="277"/>
      <c r="GYD270" s="277"/>
      <c r="GYE270" s="277"/>
      <c r="GYF270" s="277"/>
      <c r="GYG270" s="277"/>
      <c r="GYH270" s="402"/>
      <c r="GYI270" s="404"/>
      <c r="GYJ270" s="49"/>
      <c r="GYK270" s="49"/>
      <c r="GYL270" s="49"/>
      <c r="GYM270" s="99"/>
      <c r="GYN270" s="98"/>
      <c r="GYO270" s="49"/>
      <c r="GYP270" s="405"/>
      <c r="GYQ270" s="405"/>
      <c r="GYR270" s="277"/>
      <c r="GYS270" s="277"/>
      <c r="GYT270" s="277"/>
      <c r="GYU270" s="277"/>
      <c r="GYV270" s="277"/>
      <c r="GYW270" s="277"/>
      <c r="GYX270" s="277"/>
      <c r="GYY270" s="277"/>
      <c r="GYZ270" s="402"/>
      <c r="GZA270" s="404"/>
      <c r="GZB270" s="49"/>
      <c r="GZC270" s="49"/>
      <c r="GZD270" s="49"/>
      <c r="GZE270" s="99"/>
      <c r="GZF270" s="98"/>
      <c r="GZG270" s="49"/>
      <c r="GZH270" s="405"/>
      <c r="GZI270" s="405"/>
      <c r="GZJ270" s="277"/>
      <c r="GZK270" s="277"/>
      <c r="GZL270" s="277"/>
      <c r="GZM270" s="277"/>
      <c r="GZN270" s="277"/>
      <c r="GZO270" s="277"/>
      <c r="GZP270" s="277"/>
      <c r="GZQ270" s="277"/>
      <c r="GZR270" s="402"/>
      <c r="GZS270" s="404"/>
      <c r="GZT270" s="49"/>
      <c r="GZU270" s="49"/>
      <c r="GZV270" s="49"/>
      <c r="GZW270" s="99"/>
      <c r="GZX270" s="98"/>
      <c r="GZY270" s="49"/>
      <c r="GZZ270" s="405"/>
      <c r="HAA270" s="405"/>
      <c r="HAB270" s="277"/>
      <c r="HAC270" s="277"/>
      <c r="HAD270" s="277"/>
      <c r="HAE270" s="277"/>
      <c r="HAF270" s="277"/>
      <c r="HAG270" s="277"/>
      <c r="HAH270" s="277"/>
      <c r="HAI270" s="277"/>
      <c r="HAJ270" s="402"/>
      <c r="HAK270" s="404"/>
      <c r="HAL270" s="49"/>
      <c r="HAM270" s="49"/>
      <c r="HAN270" s="49"/>
      <c r="HAO270" s="99"/>
      <c r="HAP270" s="98"/>
      <c r="HAQ270" s="49"/>
      <c r="HAR270" s="405"/>
      <c r="HAS270" s="405"/>
      <c r="HAT270" s="277"/>
      <c r="HAU270" s="277"/>
      <c r="HAV270" s="277"/>
      <c r="HAW270" s="277"/>
      <c r="HAX270" s="277"/>
      <c r="HAY270" s="277"/>
      <c r="HAZ270" s="277"/>
      <c r="HBA270" s="277"/>
      <c r="HBB270" s="402"/>
      <c r="HBC270" s="404"/>
      <c r="HBD270" s="49"/>
      <c r="HBE270" s="49"/>
      <c r="HBF270" s="49"/>
      <c r="HBG270" s="99"/>
      <c r="HBH270" s="98"/>
      <c r="HBI270" s="49"/>
      <c r="HBJ270" s="405"/>
      <c r="HBK270" s="405"/>
      <c r="HBL270" s="277"/>
      <c r="HBM270" s="277"/>
      <c r="HBN270" s="277"/>
      <c r="HBO270" s="277"/>
      <c r="HBP270" s="277"/>
      <c r="HBQ270" s="277"/>
      <c r="HBR270" s="277"/>
      <c r="HBS270" s="277"/>
      <c r="HBT270" s="402"/>
      <c r="HBU270" s="404"/>
      <c r="HBV270" s="49"/>
      <c r="HBW270" s="49"/>
      <c r="HBX270" s="49"/>
      <c r="HBY270" s="99"/>
      <c r="HBZ270" s="98"/>
      <c r="HCA270" s="49"/>
      <c r="HCB270" s="405"/>
      <c r="HCC270" s="405"/>
      <c r="HCD270" s="277"/>
      <c r="HCE270" s="277"/>
      <c r="HCF270" s="277"/>
      <c r="HCG270" s="277"/>
      <c r="HCH270" s="277"/>
      <c r="HCI270" s="277"/>
      <c r="HCJ270" s="277"/>
      <c r="HCK270" s="277"/>
      <c r="HCL270" s="402"/>
      <c r="HCM270" s="404"/>
      <c r="HCN270" s="49"/>
      <c r="HCO270" s="49"/>
      <c r="HCP270" s="49"/>
      <c r="HCQ270" s="99"/>
      <c r="HCR270" s="98"/>
      <c r="HCS270" s="49"/>
      <c r="HCT270" s="405"/>
      <c r="HCU270" s="405"/>
      <c r="HCV270" s="277"/>
      <c r="HCW270" s="277"/>
      <c r="HCX270" s="277"/>
      <c r="HCY270" s="277"/>
      <c r="HCZ270" s="277"/>
      <c r="HDA270" s="277"/>
      <c r="HDB270" s="277"/>
      <c r="HDC270" s="277"/>
      <c r="HDD270" s="402"/>
      <c r="HDE270" s="404"/>
      <c r="HDF270" s="49"/>
      <c r="HDG270" s="49"/>
      <c r="HDH270" s="49"/>
      <c r="HDI270" s="99"/>
      <c r="HDJ270" s="98"/>
      <c r="HDK270" s="49"/>
      <c r="HDL270" s="405"/>
      <c r="HDM270" s="405"/>
      <c r="HDN270" s="277"/>
      <c r="HDO270" s="277"/>
      <c r="HDP270" s="277"/>
      <c r="HDQ270" s="277"/>
      <c r="HDR270" s="277"/>
      <c r="HDS270" s="277"/>
      <c r="HDT270" s="277"/>
      <c r="HDU270" s="277"/>
      <c r="HDV270" s="402"/>
      <c r="HDW270" s="404"/>
      <c r="HDX270" s="49"/>
      <c r="HDY270" s="49"/>
      <c r="HDZ270" s="49"/>
      <c r="HEA270" s="99"/>
      <c r="HEB270" s="98"/>
      <c r="HEC270" s="49"/>
      <c r="HED270" s="405"/>
      <c r="HEE270" s="405"/>
      <c r="HEF270" s="277"/>
      <c r="HEG270" s="277"/>
      <c r="HEH270" s="277"/>
      <c r="HEI270" s="277"/>
      <c r="HEJ270" s="277"/>
      <c r="HEK270" s="277"/>
      <c r="HEL270" s="277"/>
      <c r="HEM270" s="277"/>
      <c r="HEN270" s="402"/>
      <c r="HEO270" s="404"/>
      <c r="HEP270" s="49"/>
      <c r="HEQ270" s="49"/>
      <c r="HER270" s="49"/>
      <c r="HES270" s="99"/>
      <c r="HET270" s="98"/>
      <c r="HEU270" s="49"/>
      <c r="HEV270" s="405"/>
      <c r="HEW270" s="405"/>
      <c r="HEX270" s="277"/>
      <c r="HEY270" s="277"/>
      <c r="HEZ270" s="277"/>
      <c r="HFA270" s="277"/>
      <c r="HFB270" s="277"/>
      <c r="HFC270" s="277"/>
      <c r="HFD270" s="277"/>
      <c r="HFE270" s="277"/>
      <c r="HFF270" s="402"/>
      <c r="HFG270" s="404"/>
      <c r="HFH270" s="49"/>
      <c r="HFI270" s="49"/>
      <c r="HFJ270" s="49"/>
      <c r="HFK270" s="99"/>
      <c r="HFL270" s="98"/>
      <c r="HFM270" s="49"/>
      <c r="HFN270" s="405"/>
      <c r="HFO270" s="405"/>
      <c r="HFP270" s="277"/>
      <c r="HFQ270" s="277"/>
      <c r="HFR270" s="277"/>
      <c r="HFS270" s="277"/>
      <c r="HFT270" s="277"/>
      <c r="HFU270" s="277"/>
      <c r="HFV270" s="277"/>
      <c r="HFW270" s="277"/>
      <c r="HFX270" s="402"/>
      <c r="HFY270" s="404"/>
      <c r="HFZ270" s="49"/>
      <c r="HGA270" s="49"/>
      <c r="HGB270" s="49"/>
      <c r="HGC270" s="99"/>
      <c r="HGD270" s="98"/>
      <c r="HGE270" s="49"/>
      <c r="HGF270" s="405"/>
      <c r="HGG270" s="405"/>
      <c r="HGH270" s="277"/>
      <c r="HGI270" s="277"/>
      <c r="HGJ270" s="277"/>
      <c r="HGK270" s="277"/>
      <c r="HGL270" s="277"/>
      <c r="HGM270" s="277"/>
      <c r="HGN270" s="277"/>
      <c r="HGO270" s="277"/>
      <c r="HGP270" s="402"/>
      <c r="HGQ270" s="404"/>
      <c r="HGR270" s="49"/>
      <c r="HGS270" s="49"/>
      <c r="HGT270" s="49"/>
      <c r="HGU270" s="99"/>
      <c r="HGV270" s="98"/>
      <c r="HGW270" s="49"/>
      <c r="HGX270" s="405"/>
      <c r="HGY270" s="405"/>
      <c r="HGZ270" s="277"/>
      <c r="HHA270" s="277"/>
      <c r="HHB270" s="277"/>
      <c r="HHC270" s="277"/>
      <c r="HHD270" s="277"/>
      <c r="HHE270" s="277"/>
      <c r="HHF270" s="277"/>
      <c r="HHG270" s="277"/>
      <c r="HHH270" s="402"/>
      <c r="HHI270" s="404"/>
      <c r="HHJ270" s="49"/>
      <c r="HHK270" s="49"/>
      <c r="HHL270" s="49"/>
      <c r="HHM270" s="99"/>
      <c r="HHN270" s="98"/>
      <c r="HHO270" s="49"/>
      <c r="HHP270" s="405"/>
      <c r="HHQ270" s="405"/>
      <c r="HHR270" s="277"/>
      <c r="HHS270" s="277"/>
      <c r="HHT270" s="277"/>
      <c r="HHU270" s="277"/>
      <c r="HHV270" s="277"/>
      <c r="HHW270" s="277"/>
      <c r="HHX270" s="277"/>
      <c r="HHY270" s="277"/>
      <c r="HHZ270" s="402"/>
      <c r="HIA270" s="404"/>
      <c r="HIB270" s="49"/>
      <c r="HIC270" s="49"/>
      <c r="HID270" s="49"/>
      <c r="HIE270" s="99"/>
      <c r="HIF270" s="98"/>
      <c r="HIG270" s="49"/>
      <c r="HIH270" s="405"/>
      <c r="HII270" s="405"/>
      <c r="HIJ270" s="277"/>
      <c r="HIK270" s="277"/>
      <c r="HIL270" s="277"/>
      <c r="HIM270" s="277"/>
      <c r="HIN270" s="277"/>
      <c r="HIO270" s="277"/>
      <c r="HIP270" s="277"/>
      <c r="HIQ270" s="277"/>
      <c r="HIR270" s="402"/>
      <c r="HIS270" s="404"/>
      <c r="HIT270" s="49"/>
      <c r="HIU270" s="49"/>
      <c r="HIV270" s="49"/>
      <c r="HIW270" s="99"/>
      <c r="HIX270" s="98"/>
      <c r="HIY270" s="49"/>
      <c r="HIZ270" s="405"/>
      <c r="HJA270" s="405"/>
      <c r="HJB270" s="277"/>
      <c r="HJC270" s="277"/>
      <c r="HJD270" s="277"/>
      <c r="HJE270" s="277"/>
      <c r="HJF270" s="277"/>
      <c r="HJG270" s="277"/>
      <c r="HJH270" s="277"/>
      <c r="HJI270" s="277"/>
      <c r="HJJ270" s="402"/>
      <c r="HJK270" s="404"/>
      <c r="HJL270" s="49"/>
      <c r="HJM270" s="49"/>
      <c r="HJN270" s="49"/>
      <c r="HJO270" s="99"/>
      <c r="HJP270" s="98"/>
      <c r="HJQ270" s="49"/>
      <c r="HJR270" s="405"/>
      <c r="HJS270" s="405"/>
      <c r="HJT270" s="277"/>
      <c r="HJU270" s="277"/>
      <c r="HJV270" s="277"/>
      <c r="HJW270" s="277"/>
      <c r="HJX270" s="277"/>
      <c r="HJY270" s="277"/>
      <c r="HJZ270" s="277"/>
      <c r="HKA270" s="277"/>
      <c r="HKB270" s="402"/>
      <c r="HKC270" s="404"/>
      <c r="HKD270" s="49"/>
      <c r="HKE270" s="49"/>
      <c r="HKF270" s="49"/>
      <c r="HKG270" s="99"/>
      <c r="HKH270" s="98"/>
      <c r="HKI270" s="49"/>
      <c r="HKJ270" s="405"/>
      <c r="HKK270" s="405"/>
      <c r="HKL270" s="277"/>
      <c r="HKM270" s="277"/>
      <c r="HKN270" s="277"/>
      <c r="HKO270" s="277"/>
      <c r="HKP270" s="277"/>
      <c r="HKQ270" s="277"/>
      <c r="HKR270" s="277"/>
      <c r="HKS270" s="277"/>
      <c r="HKT270" s="402"/>
      <c r="HKU270" s="404"/>
      <c r="HKV270" s="49"/>
      <c r="HKW270" s="49"/>
      <c r="HKX270" s="49"/>
      <c r="HKY270" s="99"/>
      <c r="HKZ270" s="98"/>
      <c r="HLA270" s="49"/>
      <c r="HLB270" s="405"/>
      <c r="HLC270" s="405"/>
      <c r="HLD270" s="277"/>
      <c r="HLE270" s="277"/>
      <c r="HLF270" s="277"/>
      <c r="HLG270" s="277"/>
      <c r="HLH270" s="277"/>
      <c r="HLI270" s="277"/>
      <c r="HLJ270" s="277"/>
      <c r="HLK270" s="277"/>
      <c r="HLL270" s="402"/>
      <c r="HLM270" s="404"/>
      <c r="HLN270" s="49"/>
      <c r="HLO270" s="49"/>
      <c r="HLP270" s="49"/>
      <c r="HLQ270" s="99"/>
      <c r="HLR270" s="98"/>
      <c r="HLS270" s="49"/>
      <c r="HLT270" s="405"/>
      <c r="HLU270" s="405"/>
      <c r="HLV270" s="277"/>
      <c r="HLW270" s="277"/>
      <c r="HLX270" s="277"/>
      <c r="HLY270" s="277"/>
      <c r="HLZ270" s="277"/>
      <c r="HMA270" s="277"/>
      <c r="HMB270" s="277"/>
      <c r="HMC270" s="277"/>
      <c r="HMD270" s="402"/>
      <c r="HME270" s="404"/>
      <c r="HMF270" s="49"/>
      <c r="HMG270" s="49"/>
      <c r="HMH270" s="49"/>
      <c r="HMI270" s="99"/>
      <c r="HMJ270" s="98"/>
      <c r="HMK270" s="49"/>
      <c r="HML270" s="405"/>
      <c r="HMM270" s="405"/>
      <c r="HMN270" s="277"/>
      <c r="HMO270" s="277"/>
      <c r="HMP270" s="277"/>
      <c r="HMQ270" s="277"/>
      <c r="HMR270" s="277"/>
      <c r="HMS270" s="277"/>
      <c r="HMT270" s="277"/>
      <c r="HMU270" s="277"/>
      <c r="HMV270" s="402"/>
      <c r="HMW270" s="404"/>
      <c r="HMX270" s="49"/>
      <c r="HMY270" s="49"/>
      <c r="HMZ270" s="49"/>
      <c r="HNA270" s="99"/>
      <c r="HNB270" s="98"/>
      <c r="HNC270" s="49"/>
      <c r="HND270" s="405"/>
      <c r="HNE270" s="405"/>
      <c r="HNF270" s="277"/>
      <c r="HNG270" s="277"/>
      <c r="HNH270" s="277"/>
      <c r="HNI270" s="277"/>
      <c r="HNJ270" s="277"/>
      <c r="HNK270" s="277"/>
      <c r="HNL270" s="277"/>
      <c r="HNM270" s="277"/>
      <c r="HNN270" s="402"/>
      <c r="HNO270" s="404"/>
      <c r="HNP270" s="49"/>
      <c r="HNQ270" s="49"/>
      <c r="HNR270" s="49"/>
      <c r="HNS270" s="99"/>
      <c r="HNT270" s="98"/>
      <c r="HNU270" s="49"/>
      <c r="HNV270" s="405"/>
      <c r="HNW270" s="405"/>
      <c r="HNX270" s="277"/>
      <c r="HNY270" s="277"/>
      <c r="HNZ270" s="277"/>
      <c r="HOA270" s="277"/>
      <c r="HOB270" s="277"/>
      <c r="HOC270" s="277"/>
      <c r="HOD270" s="277"/>
      <c r="HOE270" s="277"/>
      <c r="HOF270" s="402"/>
      <c r="HOG270" s="404"/>
      <c r="HOH270" s="49"/>
      <c r="HOI270" s="49"/>
      <c r="HOJ270" s="49"/>
      <c r="HOK270" s="99"/>
      <c r="HOL270" s="98"/>
      <c r="HOM270" s="49"/>
      <c r="HON270" s="405"/>
      <c r="HOO270" s="405"/>
      <c r="HOP270" s="277"/>
      <c r="HOQ270" s="277"/>
      <c r="HOR270" s="277"/>
      <c r="HOS270" s="277"/>
      <c r="HOT270" s="277"/>
      <c r="HOU270" s="277"/>
      <c r="HOV270" s="277"/>
      <c r="HOW270" s="277"/>
      <c r="HOX270" s="402"/>
      <c r="HOY270" s="404"/>
      <c r="HOZ270" s="49"/>
      <c r="HPA270" s="49"/>
      <c r="HPB270" s="49"/>
      <c r="HPC270" s="99"/>
      <c r="HPD270" s="98"/>
      <c r="HPE270" s="49"/>
      <c r="HPF270" s="405"/>
      <c r="HPG270" s="405"/>
      <c r="HPH270" s="277"/>
      <c r="HPI270" s="277"/>
      <c r="HPJ270" s="277"/>
      <c r="HPK270" s="277"/>
      <c r="HPL270" s="277"/>
      <c r="HPM270" s="277"/>
      <c r="HPN270" s="277"/>
      <c r="HPO270" s="277"/>
      <c r="HPP270" s="402"/>
      <c r="HPQ270" s="404"/>
      <c r="HPR270" s="49"/>
      <c r="HPS270" s="49"/>
      <c r="HPT270" s="49"/>
      <c r="HPU270" s="99"/>
      <c r="HPV270" s="98"/>
      <c r="HPW270" s="49"/>
      <c r="HPX270" s="405"/>
      <c r="HPY270" s="405"/>
      <c r="HPZ270" s="277"/>
      <c r="HQA270" s="277"/>
      <c r="HQB270" s="277"/>
      <c r="HQC270" s="277"/>
      <c r="HQD270" s="277"/>
      <c r="HQE270" s="277"/>
      <c r="HQF270" s="277"/>
      <c r="HQG270" s="277"/>
      <c r="HQH270" s="402"/>
      <c r="HQI270" s="404"/>
      <c r="HQJ270" s="49"/>
      <c r="HQK270" s="49"/>
      <c r="HQL270" s="49"/>
      <c r="HQM270" s="99"/>
      <c r="HQN270" s="98"/>
      <c r="HQO270" s="49"/>
      <c r="HQP270" s="405"/>
      <c r="HQQ270" s="405"/>
      <c r="HQR270" s="277"/>
      <c r="HQS270" s="277"/>
      <c r="HQT270" s="277"/>
      <c r="HQU270" s="277"/>
      <c r="HQV270" s="277"/>
      <c r="HQW270" s="277"/>
      <c r="HQX270" s="277"/>
      <c r="HQY270" s="277"/>
      <c r="HQZ270" s="402"/>
      <c r="HRA270" s="404"/>
      <c r="HRB270" s="49"/>
      <c r="HRC270" s="49"/>
      <c r="HRD270" s="49"/>
      <c r="HRE270" s="99"/>
      <c r="HRF270" s="98"/>
      <c r="HRG270" s="49"/>
      <c r="HRH270" s="405"/>
      <c r="HRI270" s="405"/>
      <c r="HRJ270" s="277"/>
      <c r="HRK270" s="277"/>
      <c r="HRL270" s="277"/>
      <c r="HRM270" s="277"/>
      <c r="HRN270" s="277"/>
      <c r="HRO270" s="277"/>
      <c r="HRP270" s="277"/>
      <c r="HRQ270" s="277"/>
      <c r="HRR270" s="402"/>
      <c r="HRS270" s="404"/>
      <c r="HRT270" s="49"/>
      <c r="HRU270" s="49"/>
      <c r="HRV270" s="49"/>
      <c r="HRW270" s="99"/>
      <c r="HRX270" s="98"/>
      <c r="HRY270" s="49"/>
      <c r="HRZ270" s="405"/>
      <c r="HSA270" s="405"/>
      <c r="HSB270" s="277"/>
      <c r="HSC270" s="277"/>
      <c r="HSD270" s="277"/>
      <c r="HSE270" s="277"/>
      <c r="HSF270" s="277"/>
      <c r="HSG270" s="277"/>
      <c r="HSH270" s="277"/>
      <c r="HSI270" s="277"/>
      <c r="HSJ270" s="402"/>
      <c r="HSK270" s="404"/>
      <c r="HSL270" s="49"/>
      <c r="HSM270" s="49"/>
      <c r="HSN270" s="49"/>
      <c r="HSO270" s="99"/>
      <c r="HSP270" s="98"/>
      <c r="HSQ270" s="49"/>
      <c r="HSR270" s="405"/>
      <c r="HSS270" s="405"/>
      <c r="HST270" s="277"/>
      <c r="HSU270" s="277"/>
      <c r="HSV270" s="277"/>
      <c r="HSW270" s="277"/>
      <c r="HSX270" s="277"/>
      <c r="HSY270" s="277"/>
      <c r="HSZ270" s="277"/>
      <c r="HTA270" s="277"/>
      <c r="HTB270" s="402"/>
      <c r="HTC270" s="404"/>
      <c r="HTD270" s="49"/>
      <c r="HTE270" s="49"/>
      <c r="HTF270" s="49"/>
      <c r="HTG270" s="99"/>
      <c r="HTH270" s="98"/>
      <c r="HTI270" s="49"/>
      <c r="HTJ270" s="405"/>
      <c r="HTK270" s="405"/>
      <c r="HTL270" s="277"/>
      <c r="HTM270" s="277"/>
      <c r="HTN270" s="277"/>
      <c r="HTO270" s="277"/>
      <c r="HTP270" s="277"/>
      <c r="HTQ270" s="277"/>
      <c r="HTR270" s="277"/>
      <c r="HTS270" s="277"/>
      <c r="HTT270" s="402"/>
      <c r="HTU270" s="404"/>
      <c r="HTV270" s="49"/>
      <c r="HTW270" s="49"/>
      <c r="HTX270" s="49"/>
      <c r="HTY270" s="99"/>
      <c r="HTZ270" s="98"/>
      <c r="HUA270" s="49"/>
      <c r="HUB270" s="405"/>
      <c r="HUC270" s="405"/>
      <c r="HUD270" s="277"/>
      <c r="HUE270" s="277"/>
      <c r="HUF270" s="277"/>
      <c r="HUG270" s="277"/>
      <c r="HUH270" s="277"/>
      <c r="HUI270" s="277"/>
      <c r="HUJ270" s="277"/>
      <c r="HUK270" s="277"/>
      <c r="HUL270" s="402"/>
      <c r="HUM270" s="404"/>
      <c r="HUN270" s="49"/>
      <c r="HUO270" s="49"/>
      <c r="HUP270" s="49"/>
      <c r="HUQ270" s="99"/>
      <c r="HUR270" s="98"/>
      <c r="HUS270" s="49"/>
      <c r="HUT270" s="405"/>
      <c r="HUU270" s="405"/>
      <c r="HUV270" s="277"/>
      <c r="HUW270" s="277"/>
      <c r="HUX270" s="277"/>
      <c r="HUY270" s="277"/>
      <c r="HUZ270" s="277"/>
      <c r="HVA270" s="277"/>
      <c r="HVB270" s="277"/>
      <c r="HVC270" s="277"/>
      <c r="HVD270" s="402"/>
      <c r="HVE270" s="404"/>
      <c r="HVF270" s="49"/>
      <c r="HVG270" s="49"/>
      <c r="HVH270" s="49"/>
      <c r="HVI270" s="99"/>
      <c r="HVJ270" s="98"/>
      <c r="HVK270" s="49"/>
      <c r="HVL270" s="405"/>
      <c r="HVM270" s="405"/>
      <c r="HVN270" s="277"/>
      <c r="HVO270" s="277"/>
      <c r="HVP270" s="277"/>
      <c r="HVQ270" s="277"/>
      <c r="HVR270" s="277"/>
      <c r="HVS270" s="277"/>
      <c r="HVT270" s="277"/>
      <c r="HVU270" s="277"/>
      <c r="HVV270" s="402"/>
      <c r="HVW270" s="404"/>
      <c r="HVX270" s="49"/>
      <c r="HVY270" s="49"/>
      <c r="HVZ270" s="49"/>
      <c r="HWA270" s="99"/>
      <c r="HWB270" s="98"/>
      <c r="HWC270" s="49"/>
      <c r="HWD270" s="405"/>
      <c r="HWE270" s="405"/>
      <c r="HWF270" s="277"/>
      <c r="HWG270" s="277"/>
      <c r="HWH270" s="277"/>
      <c r="HWI270" s="277"/>
      <c r="HWJ270" s="277"/>
      <c r="HWK270" s="277"/>
      <c r="HWL270" s="277"/>
      <c r="HWM270" s="277"/>
      <c r="HWN270" s="402"/>
      <c r="HWO270" s="404"/>
      <c r="HWP270" s="49"/>
      <c r="HWQ270" s="49"/>
      <c r="HWR270" s="49"/>
      <c r="HWS270" s="99"/>
      <c r="HWT270" s="98"/>
      <c r="HWU270" s="49"/>
      <c r="HWV270" s="405"/>
      <c r="HWW270" s="405"/>
      <c r="HWX270" s="277"/>
      <c r="HWY270" s="277"/>
      <c r="HWZ270" s="277"/>
      <c r="HXA270" s="277"/>
      <c r="HXB270" s="277"/>
      <c r="HXC270" s="277"/>
      <c r="HXD270" s="277"/>
      <c r="HXE270" s="277"/>
      <c r="HXF270" s="402"/>
      <c r="HXG270" s="404"/>
      <c r="HXH270" s="49"/>
      <c r="HXI270" s="49"/>
      <c r="HXJ270" s="49"/>
      <c r="HXK270" s="99"/>
      <c r="HXL270" s="98"/>
      <c r="HXM270" s="49"/>
      <c r="HXN270" s="405"/>
      <c r="HXO270" s="405"/>
      <c r="HXP270" s="277"/>
      <c r="HXQ270" s="277"/>
      <c r="HXR270" s="277"/>
      <c r="HXS270" s="277"/>
      <c r="HXT270" s="277"/>
      <c r="HXU270" s="277"/>
      <c r="HXV270" s="277"/>
      <c r="HXW270" s="277"/>
      <c r="HXX270" s="402"/>
      <c r="HXY270" s="404"/>
      <c r="HXZ270" s="49"/>
      <c r="HYA270" s="49"/>
      <c r="HYB270" s="49"/>
      <c r="HYC270" s="99"/>
      <c r="HYD270" s="98"/>
      <c r="HYE270" s="49"/>
      <c r="HYF270" s="405"/>
      <c r="HYG270" s="405"/>
      <c r="HYH270" s="277"/>
      <c r="HYI270" s="277"/>
      <c r="HYJ270" s="277"/>
      <c r="HYK270" s="277"/>
      <c r="HYL270" s="277"/>
      <c r="HYM270" s="277"/>
      <c r="HYN270" s="277"/>
      <c r="HYO270" s="277"/>
      <c r="HYP270" s="402"/>
      <c r="HYQ270" s="404"/>
      <c r="HYR270" s="49"/>
      <c r="HYS270" s="49"/>
      <c r="HYT270" s="49"/>
      <c r="HYU270" s="99"/>
      <c r="HYV270" s="98"/>
      <c r="HYW270" s="49"/>
      <c r="HYX270" s="405"/>
      <c r="HYY270" s="405"/>
      <c r="HYZ270" s="277"/>
      <c r="HZA270" s="277"/>
      <c r="HZB270" s="277"/>
      <c r="HZC270" s="277"/>
      <c r="HZD270" s="277"/>
      <c r="HZE270" s="277"/>
      <c r="HZF270" s="277"/>
      <c r="HZG270" s="277"/>
      <c r="HZH270" s="402"/>
      <c r="HZI270" s="404"/>
      <c r="HZJ270" s="49"/>
      <c r="HZK270" s="49"/>
      <c r="HZL270" s="49"/>
      <c r="HZM270" s="99"/>
      <c r="HZN270" s="98"/>
      <c r="HZO270" s="49"/>
      <c r="HZP270" s="405"/>
      <c r="HZQ270" s="405"/>
      <c r="HZR270" s="277"/>
      <c r="HZS270" s="277"/>
      <c r="HZT270" s="277"/>
      <c r="HZU270" s="277"/>
      <c r="HZV270" s="277"/>
      <c r="HZW270" s="277"/>
      <c r="HZX270" s="277"/>
      <c r="HZY270" s="277"/>
      <c r="HZZ270" s="402"/>
      <c r="IAA270" s="404"/>
      <c r="IAB270" s="49"/>
      <c r="IAC270" s="49"/>
      <c r="IAD270" s="49"/>
      <c r="IAE270" s="99"/>
      <c r="IAF270" s="98"/>
      <c r="IAG270" s="49"/>
      <c r="IAH270" s="405"/>
      <c r="IAI270" s="405"/>
      <c r="IAJ270" s="277"/>
      <c r="IAK270" s="277"/>
      <c r="IAL270" s="277"/>
      <c r="IAM270" s="277"/>
      <c r="IAN270" s="277"/>
      <c r="IAO270" s="277"/>
      <c r="IAP270" s="277"/>
      <c r="IAQ270" s="277"/>
      <c r="IAR270" s="402"/>
      <c r="IAS270" s="404"/>
      <c r="IAT270" s="49"/>
      <c r="IAU270" s="49"/>
      <c r="IAV270" s="49"/>
      <c r="IAW270" s="99"/>
      <c r="IAX270" s="98"/>
      <c r="IAY270" s="49"/>
      <c r="IAZ270" s="405"/>
      <c r="IBA270" s="405"/>
      <c r="IBB270" s="277"/>
      <c r="IBC270" s="277"/>
      <c r="IBD270" s="277"/>
      <c r="IBE270" s="277"/>
      <c r="IBF270" s="277"/>
      <c r="IBG270" s="277"/>
      <c r="IBH270" s="277"/>
      <c r="IBI270" s="277"/>
      <c r="IBJ270" s="402"/>
      <c r="IBK270" s="404"/>
      <c r="IBL270" s="49"/>
      <c r="IBM270" s="49"/>
      <c r="IBN270" s="49"/>
      <c r="IBO270" s="99"/>
      <c r="IBP270" s="98"/>
      <c r="IBQ270" s="49"/>
      <c r="IBR270" s="405"/>
      <c r="IBS270" s="405"/>
      <c r="IBT270" s="277"/>
      <c r="IBU270" s="277"/>
      <c r="IBV270" s="277"/>
      <c r="IBW270" s="277"/>
      <c r="IBX270" s="277"/>
      <c r="IBY270" s="277"/>
      <c r="IBZ270" s="277"/>
      <c r="ICA270" s="277"/>
      <c r="ICB270" s="402"/>
      <c r="ICC270" s="404"/>
      <c r="ICD270" s="49"/>
      <c r="ICE270" s="49"/>
      <c r="ICF270" s="49"/>
      <c r="ICG270" s="99"/>
      <c r="ICH270" s="98"/>
      <c r="ICI270" s="49"/>
      <c r="ICJ270" s="405"/>
      <c r="ICK270" s="405"/>
      <c r="ICL270" s="277"/>
      <c r="ICM270" s="277"/>
      <c r="ICN270" s="277"/>
      <c r="ICO270" s="277"/>
      <c r="ICP270" s="277"/>
      <c r="ICQ270" s="277"/>
      <c r="ICR270" s="277"/>
      <c r="ICS270" s="277"/>
      <c r="ICT270" s="402"/>
      <c r="ICU270" s="404"/>
      <c r="ICV270" s="49"/>
      <c r="ICW270" s="49"/>
      <c r="ICX270" s="49"/>
      <c r="ICY270" s="99"/>
      <c r="ICZ270" s="98"/>
      <c r="IDA270" s="49"/>
      <c r="IDB270" s="405"/>
      <c r="IDC270" s="405"/>
      <c r="IDD270" s="277"/>
      <c r="IDE270" s="277"/>
      <c r="IDF270" s="277"/>
      <c r="IDG270" s="277"/>
      <c r="IDH270" s="277"/>
      <c r="IDI270" s="277"/>
      <c r="IDJ270" s="277"/>
      <c r="IDK270" s="277"/>
      <c r="IDL270" s="402"/>
      <c r="IDM270" s="404"/>
      <c r="IDN270" s="49"/>
      <c r="IDO270" s="49"/>
      <c r="IDP270" s="49"/>
      <c r="IDQ270" s="99"/>
      <c r="IDR270" s="98"/>
      <c r="IDS270" s="49"/>
      <c r="IDT270" s="405"/>
      <c r="IDU270" s="405"/>
      <c r="IDV270" s="277"/>
      <c r="IDW270" s="277"/>
      <c r="IDX270" s="277"/>
      <c r="IDY270" s="277"/>
      <c r="IDZ270" s="277"/>
      <c r="IEA270" s="277"/>
      <c r="IEB270" s="277"/>
      <c r="IEC270" s="277"/>
      <c r="IED270" s="402"/>
      <c r="IEE270" s="404"/>
      <c r="IEF270" s="49"/>
      <c r="IEG270" s="49"/>
      <c r="IEH270" s="49"/>
      <c r="IEI270" s="99"/>
      <c r="IEJ270" s="98"/>
      <c r="IEK270" s="49"/>
      <c r="IEL270" s="405"/>
      <c r="IEM270" s="405"/>
      <c r="IEN270" s="277"/>
      <c r="IEO270" s="277"/>
      <c r="IEP270" s="277"/>
      <c r="IEQ270" s="277"/>
      <c r="IER270" s="277"/>
      <c r="IES270" s="277"/>
      <c r="IET270" s="277"/>
      <c r="IEU270" s="277"/>
      <c r="IEV270" s="402"/>
      <c r="IEW270" s="404"/>
      <c r="IEX270" s="49"/>
      <c r="IEY270" s="49"/>
      <c r="IEZ270" s="49"/>
      <c r="IFA270" s="99"/>
      <c r="IFB270" s="98"/>
      <c r="IFC270" s="49"/>
      <c r="IFD270" s="405"/>
      <c r="IFE270" s="405"/>
      <c r="IFF270" s="277"/>
      <c r="IFG270" s="277"/>
      <c r="IFH270" s="277"/>
      <c r="IFI270" s="277"/>
      <c r="IFJ270" s="277"/>
      <c r="IFK270" s="277"/>
      <c r="IFL270" s="277"/>
      <c r="IFM270" s="277"/>
      <c r="IFN270" s="402"/>
      <c r="IFO270" s="404"/>
      <c r="IFP270" s="49"/>
      <c r="IFQ270" s="49"/>
      <c r="IFR270" s="49"/>
      <c r="IFS270" s="99"/>
      <c r="IFT270" s="98"/>
      <c r="IFU270" s="49"/>
      <c r="IFV270" s="405"/>
      <c r="IFW270" s="405"/>
      <c r="IFX270" s="277"/>
      <c r="IFY270" s="277"/>
      <c r="IFZ270" s="277"/>
      <c r="IGA270" s="277"/>
      <c r="IGB270" s="277"/>
      <c r="IGC270" s="277"/>
      <c r="IGD270" s="277"/>
      <c r="IGE270" s="277"/>
      <c r="IGF270" s="402"/>
      <c r="IGG270" s="404"/>
      <c r="IGH270" s="49"/>
      <c r="IGI270" s="49"/>
      <c r="IGJ270" s="49"/>
      <c r="IGK270" s="99"/>
      <c r="IGL270" s="98"/>
      <c r="IGM270" s="49"/>
      <c r="IGN270" s="405"/>
      <c r="IGO270" s="405"/>
      <c r="IGP270" s="277"/>
      <c r="IGQ270" s="277"/>
      <c r="IGR270" s="277"/>
      <c r="IGS270" s="277"/>
      <c r="IGT270" s="277"/>
      <c r="IGU270" s="277"/>
      <c r="IGV270" s="277"/>
      <c r="IGW270" s="277"/>
      <c r="IGX270" s="402"/>
      <c r="IGY270" s="404"/>
      <c r="IGZ270" s="49"/>
      <c r="IHA270" s="49"/>
      <c r="IHB270" s="49"/>
      <c r="IHC270" s="99"/>
      <c r="IHD270" s="98"/>
      <c r="IHE270" s="49"/>
      <c r="IHF270" s="405"/>
      <c r="IHG270" s="405"/>
      <c r="IHH270" s="277"/>
      <c r="IHI270" s="277"/>
      <c r="IHJ270" s="277"/>
      <c r="IHK270" s="277"/>
      <c r="IHL270" s="277"/>
      <c r="IHM270" s="277"/>
      <c r="IHN270" s="277"/>
      <c r="IHO270" s="277"/>
      <c r="IHP270" s="402"/>
      <c r="IHQ270" s="404"/>
      <c r="IHR270" s="49"/>
      <c r="IHS270" s="49"/>
      <c r="IHT270" s="49"/>
      <c r="IHU270" s="99"/>
      <c r="IHV270" s="98"/>
      <c r="IHW270" s="49"/>
      <c r="IHX270" s="405"/>
      <c r="IHY270" s="405"/>
      <c r="IHZ270" s="277"/>
      <c r="IIA270" s="277"/>
      <c r="IIB270" s="277"/>
      <c r="IIC270" s="277"/>
      <c r="IID270" s="277"/>
      <c r="IIE270" s="277"/>
      <c r="IIF270" s="277"/>
      <c r="IIG270" s="277"/>
      <c r="IIH270" s="402"/>
      <c r="III270" s="404"/>
      <c r="IIJ270" s="49"/>
      <c r="IIK270" s="49"/>
      <c r="IIL270" s="49"/>
      <c r="IIM270" s="99"/>
      <c r="IIN270" s="98"/>
      <c r="IIO270" s="49"/>
      <c r="IIP270" s="405"/>
      <c r="IIQ270" s="405"/>
      <c r="IIR270" s="277"/>
      <c r="IIS270" s="277"/>
      <c r="IIT270" s="277"/>
      <c r="IIU270" s="277"/>
      <c r="IIV270" s="277"/>
      <c r="IIW270" s="277"/>
      <c r="IIX270" s="277"/>
      <c r="IIY270" s="277"/>
      <c r="IIZ270" s="402"/>
      <c r="IJA270" s="404"/>
      <c r="IJB270" s="49"/>
      <c r="IJC270" s="49"/>
      <c r="IJD270" s="49"/>
      <c r="IJE270" s="99"/>
      <c r="IJF270" s="98"/>
      <c r="IJG270" s="49"/>
      <c r="IJH270" s="405"/>
      <c r="IJI270" s="405"/>
      <c r="IJJ270" s="277"/>
      <c r="IJK270" s="277"/>
      <c r="IJL270" s="277"/>
      <c r="IJM270" s="277"/>
      <c r="IJN270" s="277"/>
      <c r="IJO270" s="277"/>
      <c r="IJP270" s="277"/>
      <c r="IJQ270" s="277"/>
      <c r="IJR270" s="402"/>
      <c r="IJS270" s="404"/>
      <c r="IJT270" s="49"/>
      <c r="IJU270" s="49"/>
      <c r="IJV270" s="49"/>
      <c r="IJW270" s="99"/>
      <c r="IJX270" s="98"/>
      <c r="IJY270" s="49"/>
      <c r="IJZ270" s="405"/>
      <c r="IKA270" s="405"/>
      <c r="IKB270" s="277"/>
      <c r="IKC270" s="277"/>
      <c r="IKD270" s="277"/>
      <c r="IKE270" s="277"/>
      <c r="IKF270" s="277"/>
      <c r="IKG270" s="277"/>
      <c r="IKH270" s="277"/>
      <c r="IKI270" s="277"/>
      <c r="IKJ270" s="402"/>
      <c r="IKK270" s="404"/>
      <c r="IKL270" s="49"/>
      <c r="IKM270" s="49"/>
      <c r="IKN270" s="49"/>
      <c r="IKO270" s="99"/>
      <c r="IKP270" s="98"/>
      <c r="IKQ270" s="49"/>
      <c r="IKR270" s="405"/>
      <c r="IKS270" s="405"/>
      <c r="IKT270" s="277"/>
      <c r="IKU270" s="277"/>
      <c r="IKV270" s="277"/>
      <c r="IKW270" s="277"/>
      <c r="IKX270" s="277"/>
      <c r="IKY270" s="277"/>
      <c r="IKZ270" s="277"/>
      <c r="ILA270" s="277"/>
      <c r="ILB270" s="402"/>
      <c r="ILC270" s="404"/>
      <c r="ILD270" s="49"/>
      <c r="ILE270" s="49"/>
      <c r="ILF270" s="49"/>
      <c r="ILG270" s="99"/>
      <c r="ILH270" s="98"/>
      <c r="ILI270" s="49"/>
      <c r="ILJ270" s="405"/>
      <c r="ILK270" s="405"/>
      <c r="ILL270" s="277"/>
      <c r="ILM270" s="277"/>
      <c r="ILN270" s="277"/>
      <c r="ILO270" s="277"/>
      <c r="ILP270" s="277"/>
      <c r="ILQ270" s="277"/>
      <c r="ILR270" s="277"/>
      <c r="ILS270" s="277"/>
      <c r="ILT270" s="402"/>
      <c r="ILU270" s="404"/>
      <c r="ILV270" s="49"/>
      <c r="ILW270" s="49"/>
      <c r="ILX270" s="49"/>
      <c r="ILY270" s="99"/>
      <c r="ILZ270" s="98"/>
      <c r="IMA270" s="49"/>
      <c r="IMB270" s="405"/>
      <c r="IMC270" s="405"/>
      <c r="IMD270" s="277"/>
      <c r="IME270" s="277"/>
      <c r="IMF270" s="277"/>
      <c r="IMG270" s="277"/>
      <c r="IMH270" s="277"/>
      <c r="IMI270" s="277"/>
      <c r="IMJ270" s="277"/>
      <c r="IMK270" s="277"/>
      <c r="IML270" s="402"/>
      <c r="IMM270" s="404"/>
      <c r="IMN270" s="49"/>
      <c r="IMO270" s="49"/>
      <c r="IMP270" s="49"/>
      <c r="IMQ270" s="99"/>
      <c r="IMR270" s="98"/>
      <c r="IMS270" s="49"/>
      <c r="IMT270" s="405"/>
      <c r="IMU270" s="405"/>
      <c r="IMV270" s="277"/>
      <c r="IMW270" s="277"/>
      <c r="IMX270" s="277"/>
      <c r="IMY270" s="277"/>
      <c r="IMZ270" s="277"/>
      <c r="INA270" s="277"/>
      <c r="INB270" s="277"/>
      <c r="INC270" s="277"/>
      <c r="IND270" s="402"/>
      <c r="INE270" s="404"/>
      <c r="INF270" s="49"/>
      <c r="ING270" s="49"/>
      <c r="INH270" s="49"/>
      <c r="INI270" s="99"/>
      <c r="INJ270" s="98"/>
      <c r="INK270" s="49"/>
      <c r="INL270" s="405"/>
      <c r="INM270" s="405"/>
      <c r="INN270" s="277"/>
      <c r="INO270" s="277"/>
      <c r="INP270" s="277"/>
      <c r="INQ270" s="277"/>
      <c r="INR270" s="277"/>
      <c r="INS270" s="277"/>
      <c r="INT270" s="277"/>
      <c r="INU270" s="277"/>
      <c r="INV270" s="402"/>
      <c r="INW270" s="404"/>
      <c r="INX270" s="49"/>
      <c r="INY270" s="49"/>
      <c r="INZ270" s="49"/>
      <c r="IOA270" s="99"/>
      <c r="IOB270" s="98"/>
      <c r="IOC270" s="49"/>
      <c r="IOD270" s="405"/>
      <c r="IOE270" s="405"/>
      <c r="IOF270" s="277"/>
      <c r="IOG270" s="277"/>
      <c r="IOH270" s="277"/>
      <c r="IOI270" s="277"/>
      <c r="IOJ270" s="277"/>
      <c r="IOK270" s="277"/>
      <c r="IOL270" s="277"/>
      <c r="IOM270" s="277"/>
      <c r="ION270" s="402"/>
      <c r="IOO270" s="404"/>
      <c r="IOP270" s="49"/>
      <c r="IOQ270" s="49"/>
      <c r="IOR270" s="49"/>
      <c r="IOS270" s="99"/>
      <c r="IOT270" s="98"/>
      <c r="IOU270" s="49"/>
      <c r="IOV270" s="405"/>
      <c r="IOW270" s="405"/>
      <c r="IOX270" s="277"/>
      <c r="IOY270" s="277"/>
      <c r="IOZ270" s="277"/>
      <c r="IPA270" s="277"/>
      <c r="IPB270" s="277"/>
      <c r="IPC270" s="277"/>
      <c r="IPD270" s="277"/>
      <c r="IPE270" s="277"/>
      <c r="IPF270" s="402"/>
      <c r="IPG270" s="404"/>
      <c r="IPH270" s="49"/>
      <c r="IPI270" s="49"/>
      <c r="IPJ270" s="49"/>
      <c r="IPK270" s="99"/>
      <c r="IPL270" s="98"/>
      <c r="IPM270" s="49"/>
      <c r="IPN270" s="405"/>
      <c r="IPO270" s="405"/>
      <c r="IPP270" s="277"/>
      <c r="IPQ270" s="277"/>
      <c r="IPR270" s="277"/>
      <c r="IPS270" s="277"/>
      <c r="IPT270" s="277"/>
      <c r="IPU270" s="277"/>
      <c r="IPV270" s="277"/>
      <c r="IPW270" s="277"/>
      <c r="IPX270" s="402"/>
      <c r="IPY270" s="404"/>
      <c r="IPZ270" s="49"/>
      <c r="IQA270" s="49"/>
      <c r="IQB270" s="49"/>
      <c r="IQC270" s="99"/>
      <c r="IQD270" s="98"/>
      <c r="IQE270" s="49"/>
      <c r="IQF270" s="405"/>
      <c r="IQG270" s="405"/>
      <c r="IQH270" s="277"/>
      <c r="IQI270" s="277"/>
      <c r="IQJ270" s="277"/>
      <c r="IQK270" s="277"/>
      <c r="IQL270" s="277"/>
      <c r="IQM270" s="277"/>
      <c r="IQN270" s="277"/>
      <c r="IQO270" s="277"/>
      <c r="IQP270" s="402"/>
      <c r="IQQ270" s="404"/>
      <c r="IQR270" s="49"/>
      <c r="IQS270" s="49"/>
      <c r="IQT270" s="49"/>
      <c r="IQU270" s="99"/>
      <c r="IQV270" s="98"/>
      <c r="IQW270" s="49"/>
      <c r="IQX270" s="405"/>
      <c r="IQY270" s="405"/>
      <c r="IQZ270" s="277"/>
      <c r="IRA270" s="277"/>
      <c r="IRB270" s="277"/>
      <c r="IRC270" s="277"/>
      <c r="IRD270" s="277"/>
      <c r="IRE270" s="277"/>
      <c r="IRF270" s="277"/>
      <c r="IRG270" s="277"/>
      <c r="IRH270" s="402"/>
      <c r="IRI270" s="404"/>
      <c r="IRJ270" s="49"/>
      <c r="IRK270" s="49"/>
      <c r="IRL270" s="49"/>
      <c r="IRM270" s="99"/>
      <c r="IRN270" s="98"/>
      <c r="IRO270" s="49"/>
      <c r="IRP270" s="405"/>
      <c r="IRQ270" s="405"/>
      <c r="IRR270" s="277"/>
      <c r="IRS270" s="277"/>
      <c r="IRT270" s="277"/>
      <c r="IRU270" s="277"/>
      <c r="IRV270" s="277"/>
      <c r="IRW270" s="277"/>
      <c r="IRX270" s="277"/>
      <c r="IRY270" s="277"/>
      <c r="IRZ270" s="402"/>
      <c r="ISA270" s="404"/>
      <c r="ISB270" s="49"/>
      <c r="ISC270" s="49"/>
      <c r="ISD270" s="49"/>
      <c r="ISE270" s="99"/>
      <c r="ISF270" s="98"/>
      <c r="ISG270" s="49"/>
      <c r="ISH270" s="405"/>
      <c r="ISI270" s="405"/>
      <c r="ISJ270" s="277"/>
      <c r="ISK270" s="277"/>
      <c r="ISL270" s="277"/>
      <c r="ISM270" s="277"/>
      <c r="ISN270" s="277"/>
      <c r="ISO270" s="277"/>
      <c r="ISP270" s="277"/>
      <c r="ISQ270" s="277"/>
      <c r="ISR270" s="402"/>
      <c r="ISS270" s="404"/>
      <c r="IST270" s="49"/>
      <c r="ISU270" s="49"/>
      <c r="ISV270" s="49"/>
      <c r="ISW270" s="99"/>
      <c r="ISX270" s="98"/>
      <c r="ISY270" s="49"/>
      <c r="ISZ270" s="405"/>
      <c r="ITA270" s="405"/>
      <c r="ITB270" s="277"/>
      <c r="ITC270" s="277"/>
      <c r="ITD270" s="277"/>
      <c r="ITE270" s="277"/>
      <c r="ITF270" s="277"/>
      <c r="ITG270" s="277"/>
      <c r="ITH270" s="277"/>
      <c r="ITI270" s="277"/>
      <c r="ITJ270" s="402"/>
      <c r="ITK270" s="404"/>
      <c r="ITL270" s="49"/>
      <c r="ITM270" s="49"/>
      <c r="ITN270" s="49"/>
      <c r="ITO270" s="99"/>
      <c r="ITP270" s="98"/>
      <c r="ITQ270" s="49"/>
      <c r="ITR270" s="405"/>
      <c r="ITS270" s="405"/>
      <c r="ITT270" s="277"/>
      <c r="ITU270" s="277"/>
      <c r="ITV270" s="277"/>
      <c r="ITW270" s="277"/>
      <c r="ITX270" s="277"/>
      <c r="ITY270" s="277"/>
      <c r="ITZ270" s="277"/>
      <c r="IUA270" s="277"/>
      <c r="IUB270" s="402"/>
      <c r="IUC270" s="404"/>
      <c r="IUD270" s="49"/>
      <c r="IUE270" s="49"/>
      <c r="IUF270" s="49"/>
      <c r="IUG270" s="99"/>
      <c r="IUH270" s="98"/>
      <c r="IUI270" s="49"/>
      <c r="IUJ270" s="405"/>
      <c r="IUK270" s="405"/>
      <c r="IUL270" s="277"/>
      <c r="IUM270" s="277"/>
      <c r="IUN270" s="277"/>
      <c r="IUO270" s="277"/>
      <c r="IUP270" s="277"/>
      <c r="IUQ270" s="277"/>
      <c r="IUR270" s="277"/>
      <c r="IUS270" s="277"/>
      <c r="IUT270" s="402"/>
      <c r="IUU270" s="404"/>
      <c r="IUV270" s="49"/>
      <c r="IUW270" s="49"/>
      <c r="IUX270" s="49"/>
      <c r="IUY270" s="99"/>
      <c r="IUZ270" s="98"/>
      <c r="IVA270" s="49"/>
      <c r="IVB270" s="405"/>
      <c r="IVC270" s="405"/>
      <c r="IVD270" s="277"/>
      <c r="IVE270" s="277"/>
      <c r="IVF270" s="277"/>
      <c r="IVG270" s="277"/>
      <c r="IVH270" s="277"/>
      <c r="IVI270" s="277"/>
      <c r="IVJ270" s="277"/>
      <c r="IVK270" s="277"/>
      <c r="IVL270" s="402"/>
      <c r="IVM270" s="404"/>
      <c r="IVN270" s="49"/>
      <c r="IVO270" s="49"/>
      <c r="IVP270" s="49"/>
      <c r="IVQ270" s="99"/>
      <c r="IVR270" s="98"/>
      <c r="IVS270" s="49"/>
      <c r="IVT270" s="405"/>
      <c r="IVU270" s="405"/>
      <c r="IVV270" s="277"/>
      <c r="IVW270" s="277"/>
      <c r="IVX270" s="277"/>
      <c r="IVY270" s="277"/>
      <c r="IVZ270" s="277"/>
      <c r="IWA270" s="277"/>
      <c r="IWB270" s="277"/>
      <c r="IWC270" s="277"/>
      <c r="IWD270" s="402"/>
      <c r="IWE270" s="404"/>
      <c r="IWF270" s="49"/>
      <c r="IWG270" s="49"/>
      <c r="IWH270" s="49"/>
      <c r="IWI270" s="99"/>
      <c r="IWJ270" s="98"/>
      <c r="IWK270" s="49"/>
      <c r="IWL270" s="405"/>
      <c r="IWM270" s="405"/>
      <c r="IWN270" s="277"/>
      <c r="IWO270" s="277"/>
      <c r="IWP270" s="277"/>
      <c r="IWQ270" s="277"/>
      <c r="IWR270" s="277"/>
      <c r="IWS270" s="277"/>
      <c r="IWT270" s="277"/>
      <c r="IWU270" s="277"/>
      <c r="IWV270" s="402"/>
      <c r="IWW270" s="404"/>
      <c r="IWX270" s="49"/>
      <c r="IWY270" s="49"/>
      <c r="IWZ270" s="49"/>
      <c r="IXA270" s="99"/>
      <c r="IXB270" s="98"/>
      <c r="IXC270" s="49"/>
      <c r="IXD270" s="405"/>
      <c r="IXE270" s="405"/>
      <c r="IXF270" s="277"/>
      <c r="IXG270" s="277"/>
      <c r="IXH270" s="277"/>
      <c r="IXI270" s="277"/>
      <c r="IXJ270" s="277"/>
      <c r="IXK270" s="277"/>
      <c r="IXL270" s="277"/>
      <c r="IXM270" s="277"/>
      <c r="IXN270" s="402"/>
      <c r="IXO270" s="404"/>
      <c r="IXP270" s="49"/>
      <c r="IXQ270" s="49"/>
      <c r="IXR270" s="49"/>
      <c r="IXS270" s="99"/>
      <c r="IXT270" s="98"/>
      <c r="IXU270" s="49"/>
      <c r="IXV270" s="405"/>
      <c r="IXW270" s="405"/>
      <c r="IXX270" s="277"/>
      <c r="IXY270" s="277"/>
      <c r="IXZ270" s="277"/>
      <c r="IYA270" s="277"/>
      <c r="IYB270" s="277"/>
      <c r="IYC270" s="277"/>
      <c r="IYD270" s="277"/>
      <c r="IYE270" s="277"/>
      <c r="IYF270" s="402"/>
      <c r="IYG270" s="404"/>
      <c r="IYH270" s="49"/>
      <c r="IYI270" s="49"/>
      <c r="IYJ270" s="49"/>
      <c r="IYK270" s="99"/>
      <c r="IYL270" s="98"/>
      <c r="IYM270" s="49"/>
      <c r="IYN270" s="405"/>
      <c r="IYO270" s="405"/>
      <c r="IYP270" s="277"/>
      <c r="IYQ270" s="277"/>
      <c r="IYR270" s="277"/>
      <c r="IYS270" s="277"/>
      <c r="IYT270" s="277"/>
      <c r="IYU270" s="277"/>
      <c r="IYV270" s="277"/>
      <c r="IYW270" s="277"/>
      <c r="IYX270" s="402"/>
      <c r="IYY270" s="404"/>
      <c r="IYZ270" s="49"/>
      <c r="IZA270" s="49"/>
      <c r="IZB270" s="49"/>
      <c r="IZC270" s="99"/>
      <c r="IZD270" s="98"/>
      <c r="IZE270" s="49"/>
      <c r="IZF270" s="405"/>
      <c r="IZG270" s="405"/>
      <c r="IZH270" s="277"/>
      <c r="IZI270" s="277"/>
      <c r="IZJ270" s="277"/>
      <c r="IZK270" s="277"/>
      <c r="IZL270" s="277"/>
      <c r="IZM270" s="277"/>
      <c r="IZN270" s="277"/>
      <c r="IZO270" s="277"/>
      <c r="IZP270" s="402"/>
      <c r="IZQ270" s="404"/>
      <c r="IZR270" s="49"/>
      <c r="IZS270" s="49"/>
      <c r="IZT270" s="49"/>
      <c r="IZU270" s="99"/>
      <c r="IZV270" s="98"/>
      <c r="IZW270" s="49"/>
      <c r="IZX270" s="405"/>
      <c r="IZY270" s="405"/>
      <c r="IZZ270" s="277"/>
      <c r="JAA270" s="277"/>
      <c r="JAB270" s="277"/>
      <c r="JAC270" s="277"/>
      <c r="JAD270" s="277"/>
      <c r="JAE270" s="277"/>
      <c r="JAF270" s="277"/>
      <c r="JAG270" s="277"/>
      <c r="JAH270" s="402"/>
      <c r="JAI270" s="404"/>
      <c r="JAJ270" s="49"/>
      <c r="JAK270" s="49"/>
      <c r="JAL270" s="49"/>
      <c r="JAM270" s="99"/>
      <c r="JAN270" s="98"/>
      <c r="JAO270" s="49"/>
      <c r="JAP270" s="405"/>
      <c r="JAQ270" s="405"/>
      <c r="JAR270" s="277"/>
      <c r="JAS270" s="277"/>
      <c r="JAT270" s="277"/>
      <c r="JAU270" s="277"/>
      <c r="JAV270" s="277"/>
      <c r="JAW270" s="277"/>
      <c r="JAX270" s="277"/>
      <c r="JAY270" s="277"/>
      <c r="JAZ270" s="402"/>
      <c r="JBA270" s="404"/>
      <c r="JBB270" s="49"/>
      <c r="JBC270" s="49"/>
      <c r="JBD270" s="49"/>
      <c r="JBE270" s="99"/>
      <c r="JBF270" s="98"/>
      <c r="JBG270" s="49"/>
      <c r="JBH270" s="405"/>
      <c r="JBI270" s="405"/>
      <c r="JBJ270" s="277"/>
      <c r="JBK270" s="277"/>
      <c r="JBL270" s="277"/>
      <c r="JBM270" s="277"/>
      <c r="JBN270" s="277"/>
      <c r="JBO270" s="277"/>
      <c r="JBP270" s="277"/>
      <c r="JBQ270" s="277"/>
      <c r="JBR270" s="402"/>
      <c r="JBS270" s="404"/>
      <c r="JBT270" s="49"/>
      <c r="JBU270" s="49"/>
      <c r="JBV270" s="49"/>
      <c r="JBW270" s="99"/>
      <c r="JBX270" s="98"/>
      <c r="JBY270" s="49"/>
      <c r="JBZ270" s="405"/>
      <c r="JCA270" s="405"/>
      <c r="JCB270" s="277"/>
      <c r="JCC270" s="277"/>
      <c r="JCD270" s="277"/>
      <c r="JCE270" s="277"/>
      <c r="JCF270" s="277"/>
      <c r="JCG270" s="277"/>
      <c r="JCH270" s="277"/>
      <c r="JCI270" s="277"/>
      <c r="JCJ270" s="402"/>
      <c r="JCK270" s="404"/>
      <c r="JCL270" s="49"/>
      <c r="JCM270" s="49"/>
      <c r="JCN270" s="49"/>
      <c r="JCO270" s="99"/>
      <c r="JCP270" s="98"/>
      <c r="JCQ270" s="49"/>
      <c r="JCR270" s="405"/>
      <c r="JCS270" s="405"/>
      <c r="JCT270" s="277"/>
      <c r="JCU270" s="277"/>
      <c r="JCV270" s="277"/>
      <c r="JCW270" s="277"/>
      <c r="JCX270" s="277"/>
      <c r="JCY270" s="277"/>
      <c r="JCZ270" s="277"/>
      <c r="JDA270" s="277"/>
      <c r="JDB270" s="402"/>
      <c r="JDC270" s="404"/>
      <c r="JDD270" s="49"/>
      <c r="JDE270" s="49"/>
      <c r="JDF270" s="49"/>
      <c r="JDG270" s="99"/>
      <c r="JDH270" s="98"/>
      <c r="JDI270" s="49"/>
      <c r="JDJ270" s="405"/>
      <c r="JDK270" s="405"/>
      <c r="JDL270" s="277"/>
      <c r="JDM270" s="277"/>
      <c r="JDN270" s="277"/>
      <c r="JDO270" s="277"/>
      <c r="JDP270" s="277"/>
      <c r="JDQ270" s="277"/>
      <c r="JDR270" s="277"/>
      <c r="JDS270" s="277"/>
      <c r="JDT270" s="402"/>
      <c r="JDU270" s="404"/>
      <c r="JDV270" s="49"/>
      <c r="JDW270" s="49"/>
      <c r="JDX270" s="49"/>
      <c r="JDY270" s="99"/>
      <c r="JDZ270" s="98"/>
      <c r="JEA270" s="49"/>
      <c r="JEB270" s="405"/>
      <c r="JEC270" s="405"/>
      <c r="JED270" s="277"/>
      <c r="JEE270" s="277"/>
      <c r="JEF270" s="277"/>
      <c r="JEG270" s="277"/>
      <c r="JEH270" s="277"/>
      <c r="JEI270" s="277"/>
      <c r="JEJ270" s="277"/>
      <c r="JEK270" s="277"/>
      <c r="JEL270" s="402"/>
      <c r="JEM270" s="404"/>
      <c r="JEN270" s="49"/>
      <c r="JEO270" s="49"/>
      <c r="JEP270" s="49"/>
      <c r="JEQ270" s="99"/>
      <c r="JER270" s="98"/>
      <c r="JES270" s="49"/>
      <c r="JET270" s="405"/>
      <c r="JEU270" s="405"/>
      <c r="JEV270" s="277"/>
      <c r="JEW270" s="277"/>
      <c r="JEX270" s="277"/>
      <c r="JEY270" s="277"/>
      <c r="JEZ270" s="277"/>
      <c r="JFA270" s="277"/>
      <c r="JFB270" s="277"/>
      <c r="JFC270" s="277"/>
      <c r="JFD270" s="402"/>
      <c r="JFE270" s="404"/>
      <c r="JFF270" s="49"/>
      <c r="JFG270" s="49"/>
      <c r="JFH270" s="49"/>
      <c r="JFI270" s="99"/>
      <c r="JFJ270" s="98"/>
      <c r="JFK270" s="49"/>
      <c r="JFL270" s="405"/>
      <c r="JFM270" s="405"/>
      <c r="JFN270" s="277"/>
      <c r="JFO270" s="277"/>
      <c r="JFP270" s="277"/>
      <c r="JFQ270" s="277"/>
      <c r="JFR270" s="277"/>
      <c r="JFS270" s="277"/>
      <c r="JFT270" s="277"/>
      <c r="JFU270" s="277"/>
      <c r="JFV270" s="402"/>
      <c r="JFW270" s="404"/>
      <c r="JFX270" s="49"/>
      <c r="JFY270" s="49"/>
      <c r="JFZ270" s="49"/>
      <c r="JGA270" s="99"/>
      <c r="JGB270" s="98"/>
      <c r="JGC270" s="49"/>
      <c r="JGD270" s="405"/>
      <c r="JGE270" s="405"/>
      <c r="JGF270" s="277"/>
      <c r="JGG270" s="277"/>
      <c r="JGH270" s="277"/>
      <c r="JGI270" s="277"/>
      <c r="JGJ270" s="277"/>
      <c r="JGK270" s="277"/>
      <c r="JGL270" s="277"/>
      <c r="JGM270" s="277"/>
      <c r="JGN270" s="402"/>
      <c r="JGO270" s="404"/>
      <c r="JGP270" s="49"/>
      <c r="JGQ270" s="49"/>
      <c r="JGR270" s="49"/>
      <c r="JGS270" s="99"/>
      <c r="JGT270" s="98"/>
      <c r="JGU270" s="49"/>
      <c r="JGV270" s="405"/>
      <c r="JGW270" s="405"/>
      <c r="JGX270" s="277"/>
      <c r="JGY270" s="277"/>
      <c r="JGZ270" s="277"/>
      <c r="JHA270" s="277"/>
      <c r="JHB270" s="277"/>
      <c r="JHC270" s="277"/>
      <c r="JHD270" s="277"/>
      <c r="JHE270" s="277"/>
      <c r="JHF270" s="402"/>
      <c r="JHG270" s="404"/>
      <c r="JHH270" s="49"/>
      <c r="JHI270" s="49"/>
      <c r="JHJ270" s="49"/>
      <c r="JHK270" s="99"/>
      <c r="JHL270" s="98"/>
      <c r="JHM270" s="49"/>
      <c r="JHN270" s="405"/>
      <c r="JHO270" s="405"/>
      <c r="JHP270" s="277"/>
      <c r="JHQ270" s="277"/>
      <c r="JHR270" s="277"/>
      <c r="JHS270" s="277"/>
      <c r="JHT270" s="277"/>
      <c r="JHU270" s="277"/>
      <c r="JHV270" s="277"/>
      <c r="JHW270" s="277"/>
      <c r="JHX270" s="402"/>
      <c r="JHY270" s="404"/>
      <c r="JHZ270" s="49"/>
      <c r="JIA270" s="49"/>
      <c r="JIB270" s="49"/>
      <c r="JIC270" s="99"/>
      <c r="JID270" s="98"/>
      <c r="JIE270" s="49"/>
      <c r="JIF270" s="405"/>
      <c r="JIG270" s="405"/>
      <c r="JIH270" s="277"/>
      <c r="JII270" s="277"/>
      <c r="JIJ270" s="277"/>
      <c r="JIK270" s="277"/>
      <c r="JIL270" s="277"/>
      <c r="JIM270" s="277"/>
      <c r="JIN270" s="277"/>
      <c r="JIO270" s="277"/>
      <c r="JIP270" s="402"/>
      <c r="JIQ270" s="404"/>
      <c r="JIR270" s="49"/>
      <c r="JIS270" s="49"/>
      <c r="JIT270" s="49"/>
      <c r="JIU270" s="99"/>
      <c r="JIV270" s="98"/>
      <c r="JIW270" s="49"/>
      <c r="JIX270" s="405"/>
      <c r="JIY270" s="405"/>
      <c r="JIZ270" s="277"/>
      <c r="JJA270" s="277"/>
      <c r="JJB270" s="277"/>
      <c r="JJC270" s="277"/>
      <c r="JJD270" s="277"/>
      <c r="JJE270" s="277"/>
      <c r="JJF270" s="277"/>
      <c r="JJG270" s="277"/>
      <c r="JJH270" s="402"/>
      <c r="JJI270" s="404"/>
      <c r="JJJ270" s="49"/>
      <c r="JJK270" s="49"/>
      <c r="JJL270" s="49"/>
      <c r="JJM270" s="99"/>
      <c r="JJN270" s="98"/>
      <c r="JJO270" s="49"/>
      <c r="JJP270" s="405"/>
      <c r="JJQ270" s="405"/>
      <c r="JJR270" s="277"/>
      <c r="JJS270" s="277"/>
      <c r="JJT270" s="277"/>
      <c r="JJU270" s="277"/>
      <c r="JJV270" s="277"/>
      <c r="JJW270" s="277"/>
      <c r="JJX270" s="277"/>
      <c r="JJY270" s="277"/>
      <c r="JJZ270" s="402"/>
      <c r="JKA270" s="404"/>
      <c r="JKB270" s="49"/>
      <c r="JKC270" s="49"/>
      <c r="JKD270" s="49"/>
      <c r="JKE270" s="99"/>
      <c r="JKF270" s="98"/>
      <c r="JKG270" s="49"/>
      <c r="JKH270" s="405"/>
      <c r="JKI270" s="405"/>
      <c r="JKJ270" s="277"/>
      <c r="JKK270" s="277"/>
      <c r="JKL270" s="277"/>
      <c r="JKM270" s="277"/>
      <c r="JKN270" s="277"/>
      <c r="JKO270" s="277"/>
      <c r="JKP270" s="277"/>
      <c r="JKQ270" s="277"/>
      <c r="JKR270" s="402"/>
      <c r="JKS270" s="404"/>
      <c r="JKT270" s="49"/>
      <c r="JKU270" s="49"/>
      <c r="JKV270" s="49"/>
      <c r="JKW270" s="99"/>
      <c r="JKX270" s="98"/>
      <c r="JKY270" s="49"/>
      <c r="JKZ270" s="405"/>
      <c r="JLA270" s="405"/>
      <c r="JLB270" s="277"/>
      <c r="JLC270" s="277"/>
      <c r="JLD270" s="277"/>
      <c r="JLE270" s="277"/>
      <c r="JLF270" s="277"/>
      <c r="JLG270" s="277"/>
      <c r="JLH270" s="277"/>
      <c r="JLI270" s="277"/>
      <c r="JLJ270" s="402"/>
      <c r="JLK270" s="404"/>
      <c r="JLL270" s="49"/>
      <c r="JLM270" s="49"/>
      <c r="JLN270" s="49"/>
      <c r="JLO270" s="99"/>
      <c r="JLP270" s="98"/>
      <c r="JLQ270" s="49"/>
      <c r="JLR270" s="405"/>
      <c r="JLS270" s="405"/>
      <c r="JLT270" s="277"/>
      <c r="JLU270" s="277"/>
      <c r="JLV270" s="277"/>
      <c r="JLW270" s="277"/>
      <c r="JLX270" s="277"/>
      <c r="JLY270" s="277"/>
      <c r="JLZ270" s="277"/>
      <c r="JMA270" s="277"/>
      <c r="JMB270" s="402"/>
      <c r="JMC270" s="404"/>
      <c r="JMD270" s="49"/>
      <c r="JME270" s="49"/>
      <c r="JMF270" s="49"/>
      <c r="JMG270" s="99"/>
      <c r="JMH270" s="98"/>
      <c r="JMI270" s="49"/>
      <c r="JMJ270" s="405"/>
      <c r="JMK270" s="405"/>
      <c r="JML270" s="277"/>
      <c r="JMM270" s="277"/>
      <c r="JMN270" s="277"/>
      <c r="JMO270" s="277"/>
      <c r="JMP270" s="277"/>
      <c r="JMQ270" s="277"/>
      <c r="JMR270" s="277"/>
      <c r="JMS270" s="277"/>
      <c r="JMT270" s="402"/>
      <c r="JMU270" s="404"/>
      <c r="JMV270" s="49"/>
      <c r="JMW270" s="49"/>
      <c r="JMX270" s="49"/>
      <c r="JMY270" s="99"/>
      <c r="JMZ270" s="98"/>
      <c r="JNA270" s="49"/>
      <c r="JNB270" s="405"/>
      <c r="JNC270" s="405"/>
      <c r="JND270" s="277"/>
      <c r="JNE270" s="277"/>
      <c r="JNF270" s="277"/>
      <c r="JNG270" s="277"/>
      <c r="JNH270" s="277"/>
      <c r="JNI270" s="277"/>
      <c r="JNJ270" s="277"/>
      <c r="JNK270" s="277"/>
      <c r="JNL270" s="402"/>
      <c r="JNM270" s="404"/>
      <c r="JNN270" s="49"/>
      <c r="JNO270" s="49"/>
      <c r="JNP270" s="49"/>
      <c r="JNQ270" s="99"/>
      <c r="JNR270" s="98"/>
      <c r="JNS270" s="49"/>
      <c r="JNT270" s="405"/>
      <c r="JNU270" s="405"/>
      <c r="JNV270" s="277"/>
      <c r="JNW270" s="277"/>
      <c r="JNX270" s="277"/>
      <c r="JNY270" s="277"/>
      <c r="JNZ270" s="277"/>
      <c r="JOA270" s="277"/>
      <c r="JOB270" s="277"/>
      <c r="JOC270" s="277"/>
      <c r="JOD270" s="402"/>
      <c r="JOE270" s="404"/>
      <c r="JOF270" s="49"/>
      <c r="JOG270" s="49"/>
      <c r="JOH270" s="49"/>
      <c r="JOI270" s="99"/>
      <c r="JOJ270" s="98"/>
      <c r="JOK270" s="49"/>
      <c r="JOL270" s="405"/>
      <c r="JOM270" s="405"/>
      <c r="JON270" s="277"/>
      <c r="JOO270" s="277"/>
      <c r="JOP270" s="277"/>
      <c r="JOQ270" s="277"/>
      <c r="JOR270" s="277"/>
      <c r="JOS270" s="277"/>
      <c r="JOT270" s="277"/>
      <c r="JOU270" s="277"/>
      <c r="JOV270" s="402"/>
      <c r="JOW270" s="404"/>
      <c r="JOX270" s="49"/>
      <c r="JOY270" s="49"/>
      <c r="JOZ270" s="49"/>
      <c r="JPA270" s="99"/>
      <c r="JPB270" s="98"/>
      <c r="JPC270" s="49"/>
      <c r="JPD270" s="405"/>
      <c r="JPE270" s="405"/>
      <c r="JPF270" s="277"/>
      <c r="JPG270" s="277"/>
      <c r="JPH270" s="277"/>
      <c r="JPI270" s="277"/>
      <c r="JPJ270" s="277"/>
      <c r="JPK270" s="277"/>
      <c r="JPL270" s="277"/>
      <c r="JPM270" s="277"/>
      <c r="JPN270" s="402"/>
      <c r="JPO270" s="404"/>
      <c r="JPP270" s="49"/>
      <c r="JPQ270" s="49"/>
      <c r="JPR270" s="49"/>
      <c r="JPS270" s="99"/>
      <c r="JPT270" s="98"/>
      <c r="JPU270" s="49"/>
      <c r="JPV270" s="405"/>
      <c r="JPW270" s="405"/>
      <c r="JPX270" s="277"/>
      <c r="JPY270" s="277"/>
      <c r="JPZ270" s="277"/>
      <c r="JQA270" s="277"/>
      <c r="JQB270" s="277"/>
      <c r="JQC270" s="277"/>
      <c r="JQD270" s="277"/>
      <c r="JQE270" s="277"/>
      <c r="JQF270" s="402"/>
      <c r="JQG270" s="404"/>
      <c r="JQH270" s="49"/>
      <c r="JQI270" s="49"/>
      <c r="JQJ270" s="49"/>
      <c r="JQK270" s="99"/>
      <c r="JQL270" s="98"/>
      <c r="JQM270" s="49"/>
      <c r="JQN270" s="405"/>
      <c r="JQO270" s="405"/>
      <c r="JQP270" s="277"/>
      <c r="JQQ270" s="277"/>
      <c r="JQR270" s="277"/>
      <c r="JQS270" s="277"/>
      <c r="JQT270" s="277"/>
      <c r="JQU270" s="277"/>
      <c r="JQV270" s="277"/>
      <c r="JQW270" s="277"/>
      <c r="JQX270" s="402"/>
      <c r="JQY270" s="404"/>
      <c r="JQZ270" s="49"/>
      <c r="JRA270" s="49"/>
      <c r="JRB270" s="49"/>
      <c r="JRC270" s="99"/>
      <c r="JRD270" s="98"/>
      <c r="JRE270" s="49"/>
      <c r="JRF270" s="405"/>
      <c r="JRG270" s="405"/>
      <c r="JRH270" s="277"/>
      <c r="JRI270" s="277"/>
      <c r="JRJ270" s="277"/>
      <c r="JRK270" s="277"/>
      <c r="JRL270" s="277"/>
      <c r="JRM270" s="277"/>
      <c r="JRN270" s="277"/>
      <c r="JRO270" s="277"/>
      <c r="JRP270" s="402"/>
      <c r="JRQ270" s="404"/>
      <c r="JRR270" s="49"/>
      <c r="JRS270" s="49"/>
      <c r="JRT270" s="49"/>
      <c r="JRU270" s="99"/>
      <c r="JRV270" s="98"/>
      <c r="JRW270" s="49"/>
      <c r="JRX270" s="405"/>
      <c r="JRY270" s="405"/>
      <c r="JRZ270" s="277"/>
      <c r="JSA270" s="277"/>
      <c r="JSB270" s="277"/>
      <c r="JSC270" s="277"/>
      <c r="JSD270" s="277"/>
      <c r="JSE270" s="277"/>
      <c r="JSF270" s="277"/>
      <c r="JSG270" s="277"/>
      <c r="JSH270" s="402"/>
      <c r="JSI270" s="404"/>
      <c r="JSJ270" s="49"/>
      <c r="JSK270" s="49"/>
      <c r="JSL270" s="49"/>
      <c r="JSM270" s="99"/>
      <c r="JSN270" s="98"/>
      <c r="JSO270" s="49"/>
      <c r="JSP270" s="405"/>
      <c r="JSQ270" s="405"/>
      <c r="JSR270" s="277"/>
      <c r="JSS270" s="277"/>
      <c r="JST270" s="277"/>
      <c r="JSU270" s="277"/>
      <c r="JSV270" s="277"/>
      <c r="JSW270" s="277"/>
      <c r="JSX270" s="277"/>
      <c r="JSY270" s="277"/>
      <c r="JSZ270" s="402"/>
      <c r="JTA270" s="404"/>
      <c r="JTB270" s="49"/>
      <c r="JTC270" s="49"/>
      <c r="JTD270" s="49"/>
      <c r="JTE270" s="99"/>
      <c r="JTF270" s="98"/>
      <c r="JTG270" s="49"/>
      <c r="JTH270" s="405"/>
      <c r="JTI270" s="405"/>
      <c r="JTJ270" s="277"/>
      <c r="JTK270" s="277"/>
      <c r="JTL270" s="277"/>
      <c r="JTM270" s="277"/>
      <c r="JTN270" s="277"/>
      <c r="JTO270" s="277"/>
      <c r="JTP270" s="277"/>
      <c r="JTQ270" s="277"/>
      <c r="JTR270" s="402"/>
      <c r="JTS270" s="404"/>
      <c r="JTT270" s="49"/>
      <c r="JTU270" s="49"/>
      <c r="JTV270" s="49"/>
      <c r="JTW270" s="99"/>
      <c r="JTX270" s="98"/>
      <c r="JTY270" s="49"/>
      <c r="JTZ270" s="405"/>
      <c r="JUA270" s="405"/>
      <c r="JUB270" s="277"/>
      <c r="JUC270" s="277"/>
      <c r="JUD270" s="277"/>
      <c r="JUE270" s="277"/>
      <c r="JUF270" s="277"/>
      <c r="JUG270" s="277"/>
      <c r="JUH270" s="277"/>
      <c r="JUI270" s="277"/>
      <c r="JUJ270" s="402"/>
      <c r="JUK270" s="404"/>
      <c r="JUL270" s="49"/>
      <c r="JUM270" s="49"/>
      <c r="JUN270" s="49"/>
      <c r="JUO270" s="99"/>
      <c r="JUP270" s="98"/>
      <c r="JUQ270" s="49"/>
      <c r="JUR270" s="405"/>
      <c r="JUS270" s="405"/>
      <c r="JUT270" s="277"/>
      <c r="JUU270" s="277"/>
      <c r="JUV270" s="277"/>
      <c r="JUW270" s="277"/>
      <c r="JUX270" s="277"/>
      <c r="JUY270" s="277"/>
      <c r="JUZ270" s="277"/>
      <c r="JVA270" s="277"/>
      <c r="JVB270" s="402"/>
      <c r="JVC270" s="404"/>
      <c r="JVD270" s="49"/>
      <c r="JVE270" s="49"/>
      <c r="JVF270" s="49"/>
      <c r="JVG270" s="99"/>
      <c r="JVH270" s="98"/>
      <c r="JVI270" s="49"/>
      <c r="JVJ270" s="405"/>
      <c r="JVK270" s="405"/>
      <c r="JVL270" s="277"/>
      <c r="JVM270" s="277"/>
      <c r="JVN270" s="277"/>
      <c r="JVO270" s="277"/>
      <c r="JVP270" s="277"/>
      <c r="JVQ270" s="277"/>
      <c r="JVR270" s="277"/>
      <c r="JVS270" s="277"/>
      <c r="JVT270" s="402"/>
      <c r="JVU270" s="404"/>
      <c r="JVV270" s="49"/>
      <c r="JVW270" s="49"/>
      <c r="JVX270" s="49"/>
      <c r="JVY270" s="99"/>
      <c r="JVZ270" s="98"/>
      <c r="JWA270" s="49"/>
      <c r="JWB270" s="405"/>
      <c r="JWC270" s="405"/>
      <c r="JWD270" s="277"/>
      <c r="JWE270" s="277"/>
      <c r="JWF270" s="277"/>
      <c r="JWG270" s="277"/>
      <c r="JWH270" s="277"/>
      <c r="JWI270" s="277"/>
      <c r="JWJ270" s="277"/>
      <c r="JWK270" s="277"/>
      <c r="JWL270" s="402"/>
      <c r="JWM270" s="404"/>
      <c r="JWN270" s="49"/>
      <c r="JWO270" s="49"/>
      <c r="JWP270" s="49"/>
      <c r="JWQ270" s="99"/>
      <c r="JWR270" s="98"/>
      <c r="JWS270" s="49"/>
      <c r="JWT270" s="405"/>
      <c r="JWU270" s="405"/>
      <c r="JWV270" s="277"/>
      <c r="JWW270" s="277"/>
      <c r="JWX270" s="277"/>
      <c r="JWY270" s="277"/>
      <c r="JWZ270" s="277"/>
      <c r="JXA270" s="277"/>
      <c r="JXB270" s="277"/>
      <c r="JXC270" s="277"/>
      <c r="JXD270" s="402"/>
      <c r="JXE270" s="404"/>
      <c r="JXF270" s="49"/>
      <c r="JXG270" s="49"/>
      <c r="JXH270" s="49"/>
      <c r="JXI270" s="99"/>
      <c r="JXJ270" s="98"/>
      <c r="JXK270" s="49"/>
      <c r="JXL270" s="405"/>
      <c r="JXM270" s="405"/>
      <c r="JXN270" s="277"/>
      <c r="JXO270" s="277"/>
      <c r="JXP270" s="277"/>
      <c r="JXQ270" s="277"/>
      <c r="JXR270" s="277"/>
      <c r="JXS270" s="277"/>
      <c r="JXT270" s="277"/>
      <c r="JXU270" s="277"/>
      <c r="JXV270" s="402"/>
      <c r="JXW270" s="404"/>
      <c r="JXX270" s="49"/>
      <c r="JXY270" s="49"/>
      <c r="JXZ270" s="49"/>
      <c r="JYA270" s="99"/>
      <c r="JYB270" s="98"/>
      <c r="JYC270" s="49"/>
      <c r="JYD270" s="405"/>
      <c r="JYE270" s="405"/>
      <c r="JYF270" s="277"/>
      <c r="JYG270" s="277"/>
      <c r="JYH270" s="277"/>
      <c r="JYI270" s="277"/>
      <c r="JYJ270" s="277"/>
      <c r="JYK270" s="277"/>
      <c r="JYL270" s="277"/>
      <c r="JYM270" s="277"/>
      <c r="JYN270" s="402"/>
      <c r="JYO270" s="404"/>
      <c r="JYP270" s="49"/>
      <c r="JYQ270" s="49"/>
      <c r="JYR270" s="49"/>
      <c r="JYS270" s="99"/>
      <c r="JYT270" s="98"/>
      <c r="JYU270" s="49"/>
      <c r="JYV270" s="405"/>
      <c r="JYW270" s="405"/>
      <c r="JYX270" s="277"/>
      <c r="JYY270" s="277"/>
      <c r="JYZ270" s="277"/>
      <c r="JZA270" s="277"/>
      <c r="JZB270" s="277"/>
      <c r="JZC270" s="277"/>
      <c r="JZD270" s="277"/>
      <c r="JZE270" s="277"/>
      <c r="JZF270" s="402"/>
      <c r="JZG270" s="404"/>
      <c r="JZH270" s="49"/>
      <c r="JZI270" s="49"/>
      <c r="JZJ270" s="49"/>
      <c r="JZK270" s="99"/>
      <c r="JZL270" s="98"/>
      <c r="JZM270" s="49"/>
      <c r="JZN270" s="405"/>
      <c r="JZO270" s="405"/>
      <c r="JZP270" s="277"/>
      <c r="JZQ270" s="277"/>
      <c r="JZR270" s="277"/>
      <c r="JZS270" s="277"/>
      <c r="JZT270" s="277"/>
      <c r="JZU270" s="277"/>
      <c r="JZV270" s="277"/>
      <c r="JZW270" s="277"/>
      <c r="JZX270" s="402"/>
      <c r="JZY270" s="404"/>
      <c r="JZZ270" s="49"/>
      <c r="KAA270" s="49"/>
      <c r="KAB270" s="49"/>
      <c r="KAC270" s="99"/>
      <c r="KAD270" s="98"/>
      <c r="KAE270" s="49"/>
      <c r="KAF270" s="405"/>
      <c r="KAG270" s="405"/>
      <c r="KAH270" s="277"/>
      <c r="KAI270" s="277"/>
      <c r="KAJ270" s="277"/>
      <c r="KAK270" s="277"/>
      <c r="KAL270" s="277"/>
      <c r="KAM270" s="277"/>
      <c r="KAN270" s="277"/>
      <c r="KAO270" s="277"/>
      <c r="KAP270" s="402"/>
      <c r="KAQ270" s="404"/>
      <c r="KAR270" s="49"/>
      <c r="KAS270" s="49"/>
      <c r="KAT270" s="49"/>
      <c r="KAU270" s="99"/>
      <c r="KAV270" s="98"/>
      <c r="KAW270" s="49"/>
      <c r="KAX270" s="405"/>
      <c r="KAY270" s="405"/>
      <c r="KAZ270" s="277"/>
      <c r="KBA270" s="277"/>
      <c r="KBB270" s="277"/>
      <c r="KBC270" s="277"/>
      <c r="KBD270" s="277"/>
      <c r="KBE270" s="277"/>
      <c r="KBF270" s="277"/>
      <c r="KBG270" s="277"/>
      <c r="KBH270" s="402"/>
      <c r="KBI270" s="404"/>
      <c r="KBJ270" s="49"/>
      <c r="KBK270" s="49"/>
      <c r="KBL270" s="49"/>
      <c r="KBM270" s="99"/>
      <c r="KBN270" s="98"/>
      <c r="KBO270" s="49"/>
      <c r="KBP270" s="405"/>
      <c r="KBQ270" s="405"/>
      <c r="KBR270" s="277"/>
      <c r="KBS270" s="277"/>
      <c r="KBT270" s="277"/>
      <c r="KBU270" s="277"/>
      <c r="KBV270" s="277"/>
      <c r="KBW270" s="277"/>
      <c r="KBX270" s="277"/>
      <c r="KBY270" s="277"/>
      <c r="KBZ270" s="402"/>
      <c r="KCA270" s="404"/>
      <c r="KCB270" s="49"/>
      <c r="KCC270" s="49"/>
      <c r="KCD270" s="49"/>
      <c r="KCE270" s="99"/>
      <c r="KCF270" s="98"/>
      <c r="KCG270" s="49"/>
      <c r="KCH270" s="405"/>
      <c r="KCI270" s="405"/>
      <c r="KCJ270" s="277"/>
      <c r="KCK270" s="277"/>
      <c r="KCL270" s="277"/>
      <c r="KCM270" s="277"/>
      <c r="KCN270" s="277"/>
      <c r="KCO270" s="277"/>
      <c r="KCP270" s="277"/>
      <c r="KCQ270" s="277"/>
      <c r="KCR270" s="402"/>
      <c r="KCS270" s="404"/>
      <c r="KCT270" s="49"/>
      <c r="KCU270" s="49"/>
      <c r="KCV270" s="49"/>
      <c r="KCW270" s="99"/>
      <c r="KCX270" s="98"/>
      <c r="KCY270" s="49"/>
      <c r="KCZ270" s="405"/>
      <c r="KDA270" s="405"/>
      <c r="KDB270" s="277"/>
      <c r="KDC270" s="277"/>
      <c r="KDD270" s="277"/>
      <c r="KDE270" s="277"/>
      <c r="KDF270" s="277"/>
      <c r="KDG270" s="277"/>
      <c r="KDH270" s="277"/>
      <c r="KDI270" s="277"/>
      <c r="KDJ270" s="402"/>
      <c r="KDK270" s="404"/>
      <c r="KDL270" s="49"/>
      <c r="KDM270" s="49"/>
      <c r="KDN270" s="49"/>
      <c r="KDO270" s="99"/>
      <c r="KDP270" s="98"/>
      <c r="KDQ270" s="49"/>
      <c r="KDR270" s="405"/>
      <c r="KDS270" s="405"/>
      <c r="KDT270" s="277"/>
      <c r="KDU270" s="277"/>
      <c r="KDV270" s="277"/>
      <c r="KDW270" s="277"/>
      <c r="KDX270" s="277"/>
      <c r="KDY270" s="277"/>
      <c r="KDZ270" s="277"/>
      <c r="KEA270" s="277"/>
      <c r="KEB270" s="402"/>
      <c r="KEC270" s="404"/>
      <c r="KED270" s="49"/>
      <c r="KEE270" s="49"/>
      <c r="KEF270" s="49"/>
      <c r="KEG270" s="99"/>
      <c r="KEH270" s="98"/>
      <c r="KEI270" s="49"/>
      <c r="KEJ270" s="405"/>
      <c r="KEK270" s="405"/>
      <c r="KEL270" s="277"/>
      <c r="KEM270" s="277"/>
      <c r="KEN270" s="277"/>
      <c r="KEO270" s="277"/>
      <c r="KEP270" s="277"/>
      <c r="KEQ270" s="277"/>
      <c r="KER270" s="277"/>
      <c r="KES270" s="277"/>
      <c r="KET270" s="402"/>
      <c r="KEU270" s="404"/>
      <c r="KEV270" s="49"/>
      <c r="KEW270" s="49"/>
      <c r="KEX270" s="49"/>
      <c r="KEY270" s="99"/>
      <c r="KEZ270" s="98"/>
      <c r="KFA270" s="49"/>
      <c r="KFB270" s="405"/>
      <c r="KFC270" s="405"/>
      <c r="KFD270" s="277"/>
      <c r="KFE270" s="277"/>
      <c r="KFF270" s="277"/>
      <c r="KFG270" s="277"/>
      <c r="KFH270" s="277"/>
      <c r="KFI270" s="277"/>
      <c r="KFJ270" s="277"/>
      <c r="KFK270" s="277"/>
      <c r="KFL270" s="402"/>
      <c r="KFM270" s="404"/>
      <c r="KFN270" s="49"/>
      <c r="KFO270" s="49"/>
      <c r="KFP270" s="49"/>
      <c r="KFQ270" s="99"/>
      <c r="KFR270" s="98"/>
      <c r="KFS270" s="49"/>
      <c r="KFT270" s="405"/>
      <c r="KFU270" s="405"/>
      <c r="KFV270" s="277"/>
      <c r="KFW270" s="277"/>
      <c r="KFX270" s="277"/>
      <c r="KFY270" s="277"/>
      <c r="KFZ270" s="277"/>
      <c r="KGA270" s="277"/>
      <c r="KGB270" s="277"/>
      <c r="KGC270" s="277"/>
      <c r="KGD270" s="402"/>
      <c r="KGE270" s="404"/>
      <c r="KGF270" s="49"/>
      <c r="KGG270" s="49"/>
      <c r="KGH270" s="49"/>
      <c r="KGI270" s="99"/>
      <c r="KGJ270" s="98"/>
      <c r="KGK270" s="49"/>
      <c r="KGL270" s="405"/>
      <c r="KGM270" s="405"/>
      <c r="KGN270" s="277"/>
      <c r="KGO270" s="277"/>
      <c r="KGP270" s="277"/>
      <c r="KGQ270" s="277"/>
      <c r="KGR270" s="277"/>
      <c r="KGS270" s="277"/>
      <c r="KGT270" s="277"/>
      <c r="KGU270" s="277"/>
      <c r="KGV270" s="402"/>
      <c r="KGW270" s="404"/>
      <c r="KGX270" s="49"/>
      <c r="KGY270" s="49"/>
      <c r="KGZ270" s="49"/>
      <c r="KHA270" s="99"/>
      <c r="KHB270" s="98"/>
      <c r="KHC270" s="49"/>
      <c r="KHD270" s="405"/>
      <c r="KHE270" s="405"/>
      <c r="KHF270" s="277"/>
      <c r="KHG270" s="277"/>
      <c r="KHH270" s="277"/>
      <c r="KHI270" s="277"/>
      <c r="KHJ270" s="277"/>
      <c r="KHK270" s="277"/>
      <c r="KHL270" s="277"/>
      <c r="KHM270" s="277"/>
      <c r="KHN270" s="402"/>
      <c r="KHO270" s="404"/>
      <c r="KHP270" s="49"/>
      <c r="KHQ270" s="49"/>
      <c r="KHR270" s="49"/>
      <c r="KHS270" s="99"/>
      <c r="KHT270" s="98"/>
      <c r="KHU270" s="49"/>
      <c r="KHV270" s="405"/>
      <c r="KHW270" s="405"/>
      <c r="KHX270" s="277"/>
      <c r="KHY270" s="277"/>
      <c r="KHZ270" s="277"/>
      <c r="KIA270" s="277"/>
      <c r="KIB270" s="277"/>
      <c r="KIC270" s="277"/>
      <c r="KID270" s="277"/>
      <c r="KIE270" s="277"/>
      <c r="KIF270" s="402"/>
      <c r="KIG270" s="404"/>
      <c r="KIH270" s="49"/>
      <c r="KII270" s="49"/>
      <c r="KIJ270" s="49"/>
      <c r="KIK270" s="99"/>
      <c r="KIL270" s="98"/>
      <c r="KIM270" s="49"/>
      <c r="KIN270" s="405"/>
      <c r="KIO270" s="405"/>
      <c r="KIP270" s="277"/>
      <c r="KIQ270" s="277"/>
      <c r="KIR270" s="277"/>
      <c r="KIS270" s="277"/>
      <c r="KIT270" s="277"/>
      <c r="KIU270" s="277"/>
      <c r="KIV270" s="277"/>
      <c r="KIW270" s="277"/>
      <c r="KIX270" s="402"/>
      <c r="KIY270" s="404"/>
      <c r="KIZ270" s="49"/>
      <c r="KJA270" s="49"/>
      <c r="KJB270" s="49"/>
      <c r="KJC270" s="99"/>
      <c r="KJD270" s="98"/>
      <c r="KJE270" s="49"/>
      <c r="KJF270" s="405"/>
      <c r="KJG270" s="405"/>
      <c r="KJH270" s="277"/>
      <c r="KJI270" s="277"/>
      <c r="KJJ270" s="277"/>
      <c r="KJK270" s="277"/>
      <c r="KJL270" s="277"/>
      <c r="KJM270" s="277"/>
      <c r="KJN270" s="277"/>
      <c r="KJO270" s="277"/>
      <c r="KJP270" s="402"/>
      <c r="KJQ270" s="404"/>
      <c r="KJR270" s="49"/>
      <c r="KJS270" s="49"/>
      <c r="KJT270" s="49"/>
      <c r="KJU270" s="99"/>
      <c r="KJV270" s="98"/>
      <c r="KJW270" s="49"/>
      <c r="KJX270" s="405"/>
      <c r="KJY270" s="405"/>
      <c r="KJZ270" s="277"/>
      <c r="KKA270" s="277"/>
      <c r="KKB270" s="277"/>
      <c r="KKC270" s="277"/>
      <c r="KKD270" s="277"/>
      <c r="KKE270" s="277"/>
      <c r="KKF270" s="277"/>
      <c r="KKG270" s="277"/>
      <c r="KKH270" s="402"/>
      <c r="KKI270" s="404"/>
      <c r="KKJ270" s="49"/>
      <c r="KKK270" s="49"/>
      <c r="KKL270" s="49"/>
      <c r="KKM270" s="99"/>
      <c r="KKN270" s="98"/>
      <c r="KKO270" s="49"/>
      <c r="KKP270" s="405"/>
      <c r="KKQ270" s="405"/>
      <c r="KKR270" s="277"/>
      <c r="KKS270" s="277"/>
      <c r="KKT270" s="277"/>
      <c r="KKU270" s="277"/>
      <c r="KKV270" s="277"/>
      <c r="KKW270" s="277"/>
      <c r="KKX270" s="277"/>
      <c r="KKY270" s="277"/>
      <c r="KKZ270" s="402"/>
      <c r="KLA270" s="404"/>
      <c r="KLB270" s="49"/>
      <c r="KLC270" s="49"/>
      <c r="KLD270" s="49"/>
      <c r="KLE270" s="99"/>
      <c r="KLF270" s="98"/>
      <c r="KLG270" s="49"/>
      <c r="KLH270" s="405"/>
      <c r="KLI270" s="405"/>
      <c r="KLJ270" s="277"/>
      <c r="KLK270" s="277"/>
      <c r="KLL270" s="277"/>
      <c r="KLM270" s="277"/>
      <c r="KLN270" s="277"/>
      <c r="KLO270" s="277"/>
      <c r="KLP270" s="277"/>
      <c r="KLQ270" s="277"/>
      <c r="KLR270" s="402"/>
      <c r="KLS270" s="404"/>
      <c r="KLT270" s="49"/>
      <c r="KLU270" s="49"/>
      <c r="KLV270" s="49"/>
      <c r="KLW270" s="99"/>
      <c r="KLX270" s="98"/>
      <c r="KLY270" s="49"/>
      <c r="KLZ270" s="405"/>
      <c r="KMA270" s="405"/>
      <c r="KMB270" s="277"/>
      <c r="KMC270" s="277"/>
      <c r="KMD270" s="277"/>
      <c r="KME270" s="277"/>
      <c r="KMF270" s="277"/>
      <c r="KMG270" s="277"/>
      <c r="KMH270" s="277"/>
      <c r="KMI270" s="277"/>
      <c r="KMJ270" s="402"/>
      <c r="KMK270" s="404"/>
      <c r="KML270" s="49"/>
      <c r="KMM270" s="49"/>
      <c r="KMN270" s="49"/>
      <c r="KMO270" s="99"/>
      <c r="KMP270" s="98"/>
      <c r="KMQ270" s="49"/>
      <c r="KMR270" s="405"/>
      <c r="KMS270" s="405"/>
      <c r="KMT270" s="277"/>
      <c r="KMU270" s="277"/>
      <c r="KMV270" s="277"/>
      <c r="KMW270" s="277"/>
      <c r="KMX270" s="277"/>
      <c r="KMY270" s="277"/>
      <c r="KMZ270" s="277"/>
      <c r="KNA270" s="277"/>
      <c r="KNB270" s="402"/>
      <c r="KNC270" s="404"/>
      <c r="KND270" s="49"/>
      <c r="KNE270" s="49"/>
      <c r="KNF270" s="49"/>
      <c r="KNG270" s="99"/>
      <c r="KNH270" s="98"/>
      <c r="KNI270" s="49"/>
      <c r="KNJ270" s="405"/>
      <c r="KNK270" s="405"/>
      <c r="KNL270" s="277"/>
      <c r="KNM270" s="277"/>
      <c r="KNN270" s="277"/>
      <c r="KNO270" s="277"/>
      <c r="KNP270" s="277"/>
      <c r="KNQ270" s="277"/>
      <c r="KNR270" s="277"/>
      <c r="KNS270" s="277"/>
      <c r="KNT270" s="402"/>
      <c r="KNU270" s="404"/>
      <c r="KNV270" s="49"/>
      <c r="KNW270" s="49"/>
      <c r="KNX270" s="49"/>
      <c r="KNY270" s="99"/>
      <c r="KNZ270" s="98"/>
      <c r="KOA270" s="49"/>
      <c r="KOB270" s="405"/>
      <c r="KOC270" s="405"/>
      <c r="KOD270" s="277"/>
      <c r="KOE270" s="277"/>
      <c r="KOF270" s="277"/>
      <c r="KOG270" s="277"/>
      <c r="KOH270" s="277"/>
      <c r="KOI270" s="277"/>
      <c r="KOJ270" s="277"/>
      <c r="KOK270" s="277"/>
      <c r="KOL270" s="402"/>
      <c r="KOM270" s="404"/>
      <c r="KON270" s="49"/>
      <c r="KOO270" s="49"/>
      <c r="KOP270" s="49"/>
      <c r="KOQ270" s="99"/>
      <c r="KOR270" s="98"/>
      <c r="KOS270" s="49"/>
      <c r="KOT270" s="405"/>
      <c r="KOU270" s="405"/>
      <c r="KOV270" s="277"/>
      <c r="KOW270" s="277"/>
      <c r="KOX270" s="277"/>
      <c r="KOY270" s="277"/>
      <c r="KOZ270" s="277"/>
      <c r="KPA270" s="277"/>
      <c r="KPB270" s="277"/>
      <c r="KPC270" s="277"/>
      <c r="KPD270" s="402"/>
      <c r="KPE270" s="404"/>
      <c r="KPF270" s="49"/>
      <c r="KPG270" s="49"/>
      <c r="KPH270" s="49"/>
      <c r="KPI270" s="99"/>
      <c r="KPJ270" s="98"/>
      <c r="KPK270" s="49"/>
      <c r="KPL270" s="405"/>
      <c r="KPM270" s="405"/>
      <c r="KPN270" s="277"/>
      <c r="KPO270" s="277"/>
      <c r="KPP270" s="277"/>
      <c r="KPQ270" s="277"/>
      <c r="KPR270" s="277"/>
      <c r="KPS270" s="277"/>
      <c r="KPT270" s="277"/>
      <c r="KPU270" s="277"/>
      <c r="KPV270" s="402"/>
      <c r="KPW270" s="404"/>
      <c r="KPX270" s="49"/>
      <c r="KPY270" s="49"/>
      <c r="KPZ270" s="49"/>
      <c r="KQA270" s="99"/>
      <c r="KQB270" s="98"/>
      <c r="KQC270" s="49"/>
      <c r="KQD270" s="405"/>
      <c r="KQE270" s="405"/>
      <c r="KQF270" s="277"/>
      <c r="KQG270" s="277"/>
      <c r="KQH270" s="277"/>
      <c r="KQI270" s="277"/>
      <c r="KQJ270" s="277"/>
      <c r="KQK270" s="277"/>
      <c r="KQL270" s="277"/>
      <c r="KQM270" s="277"/>
      <c r="KQN270" s="402"/>
      <c r="KQO270" s="404"/>
      <c r="KQP270" s="49"/>
      <c r="KQQ270" s="49"/>
      <c r="KQR270" s="49"/>
      <c r="KQS270" s="99"/>
      <c r="KQT270" s="98"/>
      <c r="KQU270" s="49"/>
      <c r="KQV270" s="405"/>
      <c r="KQW270" s="405"/>
      <c r="KQX270" s="277"/>
      <c r="KQY270" s="277"/>
      <c r="KQZ270" s="277"/>
      <c r="KRA270" s="277"/>
      <c r="KRB270" s="277"/>
      <c r="KRC270" s="277"/>
      <c r="KRD270" s="277"/>
      <c r="KRE270" s="277"/>
      <c r="KRF270" s="402"/>
      <c r="KRG270" s="404"/>
      <c r="KRH270" s="49"/>
      <c r="KRI270" s="49"/>
      <c r="KRJ270" s="49"/>
      <c r="KRK270" s="99"/>
      <c r="KRL270" s="98"/>
      <c r="KRM270" s="49"/>
      <c r="KRN270" s="405"/>
      <c r="KRO270" s="405"/>
      <c r="KRP270" s="277"/>
      <c r="KRQ270" s="277"/>
      <c r="KRR270" s="277"/>
      <c r="KRS270" s="277"/>
      <c r="KRT270" s="277"/>
      <c r="KRU270" s="277"/>
      <c r="KRV270" s="277"/>
      <c r="KRW270" s="277"/>
      <c r="KRX270" s="402"/>
      <c r="KRY270" s="404"/>
      <c r="KRZ270" s="49"/>
      <c r="KSA270" s="49"/>
      <c r="KSB270" s="49"/>
      <c r="KSC270" s="99"/>
      <c r="KSD270" s="98"/>
      <c r="KSE270" s="49"/>
      <c r="KSF270" s="405"/>
      <c r="KSG270" s="405"/>
      <c r="KSH270" s="277"/>
      <c r="KSI270" s="277"/>
      <c r="KSJ270" s="277"/>
      <c r="KSK270" s="277"/>
      <c r="KSL270" s="277"/>
      <c r="KSM270" s="277"/>
      <c r="KSN270" s="277"/>
      <c r="KSO270" s="277"/>
      <c r="KSP270" s="402"/>
      <c r="KSQ270" s="404"/>
      <c r="KSR270" s="49"/>
      <c r="KSS270" s="49"/>
      <c r="KST270" s="49"/>
      <c r="KSU270" s="99"/>
      <c r="KSV270" s="98"/>
      <c r="KSW270" s="49"/>
      <c r="KSX270" s="405"/>
      <c r="KSY270" s="405"/>
      <c r="KSZ270" s="277"/>
      <c r="KTA270" s="277"/>
      <c r="KTB270" s="277"/>
      <c r="KTC270" s="277"/>
      <c r="KTD270" s="277"/>
      <c r="KTE270" s="277"/>
      <c r="KTF270" s="277"/>
      <c r="KTG270" s="277"/>
      <c r="KTH270" s="402"/>
      <c r="KTI270" s="404"/>
      <c r="KTJ270" s="49"/>
      <c r="KTK270" s="49"/>
      <c r="KTL270" s="49"/>
      <c r="KTM270" s="99"/>
      <c r="KTN270" s="98"/>
      <c r="KTO270" s="49"/>
      <c r="KTP270" s="405"/>
      <c r="KTQ270" s="405"/>
      <c r="KTR270" s="277"/>
      <c r="KTS270" s="277"/>
      <c r="KTT270" s="277"/>
      <c r="KTU270" s="277"/>
      <c r="KTV270" s="277"/>
      <c r="KTW270" s="277"/>
      <c r="KTX270" s="277"/>
      <c r="KTY270" s="277"/>
      <c r="KTZ270" s="402"/>
      <c r="KUA270" s="404"/>
      <c r="KUB270" s="49"/>
      <c r="KUC270" s="49"/>
      <c r="KUD270" s="49"/>
      <c r="KUE270" s="99"/>
      <c r="KUF270" s="98"/>
      <c r="KUG270" s="49"/>
      <c r="KUH270" s="405"/>
      <c r="KUI270" s="405"/>
      <c r="KUJ270" s="277"/>
      <c r="KUK270" s="277"/>
      <c r="KUL270" s="277"/>
      <c r="KUM270" s="277"/>
      <c r="KUN270" s="277"/>
      <c r="KUO270" s="277"/>
      <c r="KUP270" s="277"/>
      <c r="KUQ270" s="277"/>
      <c r="KUR270" s="402"/>
      <c r="KUS270" s="404"/>
      <c r="KUT270" s="49"/>
      <c r="KUU270" s="49"/>
      <c r="KUV270" s="49"/>
      <c r="KUW270" s="99"/>
      <c r="KUX270" s="98"/>
      <c r="KUY270" s="49"/>
      <c r="KUZ270" s="405"/>
      <c r="KVA270" s="405"/>
      <c r="KVB270" s="277"/>
      <c r="KVC270" s="277"/>
      <c r="KVD270" s="277"/>
      <c r="KVE270" s="277"/>
      <c r="KVF270" s="277"/>
      <c r="KVG270" s="277"/>
      <c r="KVH270" s="277"/>
      <c r="KVI270" s="277"/>
      <c r="KVJ270" s="402"/>
      <c r="KVK270" s="404"/>
      <c r="KVL270" s="49"/>
      <c r="KVM270" s="49"/>
      <c r="KVN270" s="49"/>
      <c r="KVO270" s="99"/>
      <c r="KVP270" s="98"/>
      <c r="KVQ270" s="49"/>
      <c r="KVR270" s="405"/>
      <c r="KVS270" s="405"/>
      <c r="KVT270" s="277"/>
      <c r="KVU270" s="277"/>
      <c r="KVV270" s="277"/>
      <c r="KVW270" s="277"/>
      <c r="KVX270" s="277"/>
      <c r="KVY270" s="277"/>
      <c r="KVZ270" s="277"/>
      <c r="KWA270" s="277"/>
      <c r="KWB270" s="402"/>
      <c r="KWC270" s="404"/>
      <c r="KWD270" s="49"/>
      <c r="KWE270" s="49"/>
      <c r="KWF270" s="49"/>
      <c r="KWG270" s="99"/>
      <c r="KWH270" s="98"/>
      <c r="KWI270" s="49"/>
      <c r="KWJ270" s="405"/>
      <c r="KWK270" s="405"/>
      <c r="KWL270" s="277"/>
      <c r="KWM270" s="277"/>
      <c r="KWN270" s="277"/>
      <c r="KWO270" s="277"/>
      <c r="KWP270" s="277"/>
      <c r="KWQ270" s="277"/>
      <c r="KWR270" s="277"/>
      <c r="KWS270" s="277"/>
      <c r="KWT270" s="402"/>
      <c r="KWU270" s="404"/>
      <c r="KWV270" s="49"/>
      <c r="KWW270" s="49"/>
      <c r="KWX270" s="49"/>
      <c r="KWY270" s="99"/>
      <c r="KWZ270" s="98"/>
      <c r="KXA270" s="49"/>
      <c r="KXB270" s="405"/>
      <c r="KXC270" s="405"/>
      <c r="KXD270" s="277"/>
      <c r="KXE270" s="277"/>
      <c r="KXF270" s="277"/>
      <c r="KXG270" s="277"/>
      <c r="KXH270" s="277"/>
      <c r="KXI270" s="277"/>
      <c r="KXJ270" s="277"/>
      <c r="KXK270" s="277"/>
      <c r="KXL270" s="402"/>
      <c r="KXM270" s="404"/>
      <c r="KXN270" s="49"/>
      <c r="KXO270" s="49"/>
      <c r="KXP270" s="49"/>
      <c r="KXQ270" s="99"/>
      <c r="KXR270" s="98"/>
      <c r="KXS270" s="49"/>
      <c r="KXT270" s="405"/>
      <c r="KXU270" s="405"/>
      <c r="KXV270" s="277"/>
      <c r="KXW270" s="277"/>
      <c r="KXX270" s="277"/>
      <c r="KXY270" s="277"/>
      <c r="KXZ270" s="277"/>
      <c r="KYA270" s="277"/>
      <c r="KYB270" s="277"/>
      <c r="KYC270" s="277"/>
      <c r="KYD270" s="402"/>
      <c r="KYE270" s="404"/>
      <c r="KYF270" s="49"/>
      <c r="KYG270" s="49"/>
      <c r="KYH270" s="49"/>
      <c r="KYI270" s="99"/>
      <c r="KYJ270" s="98"/>
      <c r="KYK270" s="49"/>
      <c r="KYL270" s="405"/>
      <c r="KYM270" s="405"/>
      <c r="KYN270" s="277"/>
      <c r="KYO270" s="277"/>
      <c r="KYP270" s="277"/>
      <c r="KYQ270" s="277"/>
      <c r="KYR270" s="277"/>
      <c r="KYS270" s="277"/>
      <c r="KYT270" s="277"/>
      <c r="KYU270" s="277"/>
      <c r="KYV270" s="402"/>
      <c r="KYW270" s="404"/>
      <c r="KYX270" s="49"/>
      <c r="KYY270" s="49"/>
      <c r="KYZ270" s="49"/>
      <c r="KZA270" s="99"/>
      <c r="KZB270" s="98"/>
      <c r="KZC270" s="49"/>
      <c r="KZD270" s="405"/>
      <c r="KZE270" s="405"/>
      <c r="KZF270" s="277"/>
      <c r="KZG270" s="277"/>
      <c r="KZH270" s="277"/>
      <c r="KZI270" s="277"/>
      <c r="KZJ270" s="277"/>
      <c r="KZK270" s="277"/>
      <c r="KZL270" s="277"/>
      <c r="KZM270" s="277"/>
      <c r="KZN270" s="402"/>
      <c r="KZO270" s="404"/>
      <c r="KZP270" s="49"/>
      <c r="KZQ270" s="49"/>
      <c r="KZR270" s="49"/>
      <c r="KZS270" s="99"/>
      <c r="KZT270" s="98"/>
      <c r="KZU270" s="49"/>
      <c r="KZV270" s="405"/>
      <c r="KZW270" s="405"/>
      <c r="KZX270" s="277"/>
      <c r="KZY270" s="277"/>
      <c r="KZZ270" s="277"/>
      <c r="LAA270" s="277"/>
      <c r="LAB270" s="277"/>
      <c r="LAC270" s="277"/>
      <c r="LAD270" s="277"/>
      <c r="LAE270" s="277"/>
      <c r="LAF270" s="402"/>
      <c r="LAG270" s="404"/>
      <c r="LAH270" s="49"/>
      <c r="LAI270" s="49"/>
      <c r="LAJ270" s="49"/>
      <c r="LAK270" s="99"/>
      <c r="LAL270" s="98"/>
      <c r="LAM270" s="49"/>
      <c r="LAN270" s="405"/>
      <c r="LAO270" s="405"/>
      <c r="LAP270" s="277"/>
      <c r="LAQ270" s="277"/>
      <c r="LAR270" s="277"/>
      <c r="LAS270" s="277"/>
      <c r="LAT270" s="277"/>
      <c r="LAU270" s="277"/>
      <c r="LAV270" s="277"/>
      <c r="LAW270" s="277"/>
      <c r="LAX270" s="402"/>
      <c r="LAY270" s="404"/>
      <c r="LAZ270" s="49"/>
      <c r="LBA270" s="49"/>
      <c r="LBB270" s="49"/>
      <c r="LBC270" s="99"/>
      <c r="LBD270" s="98"/>
      <c r="LBE270" s="49"/>
      <c r="LBF270" s="405"/>
      <c r="LBG270" s="405"/>
      <c r="LBH270" s="277"/>
      <c r="LBI270" s="277"/>
      <c r="LBJ270" s="277"/>
      <c r="LBK270" s="277"/>
      <c r="LBL270" s="277"/>
      <c r="LBM270" s="277"/>
      <c r="LBN270" s="277"/>
      <c r="LBO270" s="277"/>
      <c r="LBP270" s="402"/>
      <c r="LBQ270" s="404"/>
      <c r="LBR270" s="49"/>
      <c r="LBS270" s="49"/>
      <c r="LBT270" s="49"/>
      <c r="LBU270" s="99"/>
      <c r="LBV270" s="98"/>
      <c r="LBW270" s="49"/>
      <c r="LBX270" s="405"/>
      <c r="LBY270" s="405"/>
      <c r="LBZ270" s="277"/>
      <c r="LCA270" s="277"/>
      <c r="LCB270" s="277"/>
      <c r="LCC270" s="277"/>
      <c r="LCD270" s="277"/>
      <c r="LCE270" s="277"/>
      <c r="LCF270" s="277"/>
      <c r="LCG270" s="277"/>
      <c r="LCH270" s="402"/>
      <c r="LCI270" s="404"/>
      <c r="LCJ270" s="49"/>
      <c r="LCK270" s="49"/>
      <c r="LCL270" s="49"/>
      <c r="LCM270" s="99"/>
      <c r="LCN270" s="98"/>
      <c r="LCO270" s="49"/>
      <c r="LCP270" s="405"/>
      <c r="LCQ270" s="405"/>
      <c r="LCR270" s="277"/>
      <c r="LCS270" s="277"/>
      <c r="LCT270" s="277"/>
      <c r="LCU270" s="277"/>
      <c r="LCV270" s="277"/>
      <c r="LCW270" s="277"/>
      <c r="LCX270" s="277"/>
      <c r="LCY270" s="277"/>
      <c r="LCZ270" s="402"/>
      <c r="LDA270" s="404"/>
      <c r="LDB270" s="49"/>
      <c r="LDC270" s="49"/>
      <c r="LDD270" s="49"/>
      <c r="LDE270" s="99"/>
      <c r="LDF270" s="98"/>
      <c r="LDG270" s="49"/>
      <c r="LDH270" s="405"/>
      <c r="LDI270" s="405"/>
      <c r="LDJ270" s="277"/>
      <c r="LDK270" s="277"/>
      <c r="LDL270" s="277"/>
      <c r="LDM270" s="277"/>
      <c r="LDN270" s="277"/>
      <c r="LDO270" s="277"/>
      <c r="LDP270" s="277"/>
      <c r="LDQ270" s="277"/>
      <c r="LDR270" s="402"/>
      <c r="LDS270" s="404"/>
      <c r="LDT270" s="49"/>
      <c r="LDU270" s="49"/>
      <c r="LDV270" s="49"/>
      <c r="LDW270" s="99"/>
      <c r="LDX270" s="98"/>
      <c r="LDY270" s="49"/>
      <c r="LDZ270" s="405"/>
      <c r="LEA270" s="405"/>
      <c r="LEB270" s="277"/>
      <c r="LEC270" s="277"/>
      <c r="LED270" s="277"/>
      <c r="LEE270" s="277"/>
      <c r="LEF270" s="277"/>
      <c r="LEG270" s="277"/>
      <c r="LEH270" s="277"/>
      <c r="LEI270" s="277"/>
      <c r="LEJ270" s="402"/>
      <c r="LEK270" s="404"/>
      <c r="LEL270" s="49"/>
      <c r="LEM270" s="49"/>
      <c r="LEN270" s="49"/>
      <c r="LEO270" s="99"/>
      <c r="LEP270" s="98"/>
      <c r="LEQ270" s="49"/>
      <c r="LER270" s="405"/>
      <c r="LES270" s="405"/>
      <c r="LET270" s="277"/>
      <c r="LEU270" s="277"/>
      <c r="LEV270" s="277"/>
      <c r="LEW270" s="277"/>
      <c r="LEX270" s="277"/>
      <c r="LEY270" s="277"/>
      <c r="LEZ270" s="277"/>
      <c r="LFA270" s="277"/>
      <c r="LFB270" s="402"/>
      <c r="LFC270" s="404"/>
      <c r="LFD270" s="49"/>
      <c r="LFE270" s="49"/>
      <c r="LFF270" s="49"/>
      <c r="LFG270" s="99"/>
      <c r="LFH270" s="98"/>
      <c r="LFI270" s="49"/>
      <c r="LFJ270" s="405"/>
      <c r="LFK270" s="405"/>
      <c r="LFL270" s="277"/>
      <c r="LFM270" s="277"/>
      <c r="LFN270" s="277"/>
      <c r="LFO270" s="277"/>
      <c r="LFP270" s="277"/>
      <c r="LFQ270" s="277"/>
      <c r="LFR270" s="277"/>
      <c r="LFS270" s="277"/>
      <c r="LFT270" s="402"/>
      <c r="LFU270" s="404"/>
      <c r="LFV270" s="49"/>
      <c r="LFW270" s="49"/>
      <c r="LFX270" s="49"/>
      <c r="LFY270" s="99"/>
      <c r="LFZ270" s="98"/>
      <c r="LGA270" s="49"/>
      <c r="LGB270" s="405"/>
      <c r="LGC270" s="405"/>
      <c r="LGD270" s="277"/>
      <c r="LGE270" s="277"/>
      <c r="LGF270" s="277"/>
      <c r="LGG270" s="277"/>
      <c r="LGH270" s="277"/>
      <c r="LGI270" s="277"/>
      <c r="LGJ270" s="277"/>
      <c r="LGK270" s="277"/>
      <c r="LGL270" s="402"/>
      <c r="LGM270" s="404"/>
      <c r="LGN270" s="49"/>
      <c r="LGO270" s="49"/>
      <c r="LGP270" s="49"/>
      <c r="LGQ270" s="99"/>
      <c r="LGR270" s="98"/>
      <c r="LGS270" s="49"/>
      <c r="LGT270" s="405"/>
      <c r="LGU270" s="405"/>
      <c r="LGV270" s="277"/>
      <c r="LGW270" s="277"/>
      <c r="LGX270" s="277"/>
      <c r="LGY270" s="277"/>
      <c r="LGZ270" s="277"/>
      <c r="LHA270" s="277"/>
      <c r="LHB270" s="277"/>
      <c r="LHC270" s="277"/>
      <c r="LHD270" s="402"/>
      <c r="LHE270" s="404"/>
      <c r="LHF270" s="49"/>
      <c r="LHG270" s="49"/>
      <c r="LHH270" s="49"/>
      <c r="LHI270" s="99"/>
      <c r="LHJ270" s="98"/>
      <c r="LHK270" s="49"/>
      <c r="LHL270" s="405"/>
      <c r="LHM270" s="405"/>
      <c r="LHN270" s="277"/>
      <c r="LHO270" s="277"/>
      <c r="LHP270" s="277"/>
      <c r="LHQ270" s="277"/>
      <c r="LHR270" s="277"/>
      <c r="LHS270" s="277"/>
      <c r="LHT270" s="277"/>
      <c r="LHU270" s="277"/>
      <c r="LHV270" s="402"/>
      <c r="LHW270" s="404"/>
      <c r="LHX270" s="49"/>
      <c r="LHY270" s="49"/>
      <c r="LHZ270" s="49"/>
      <c r="LIA270" s="99"/>
      <c r="LIB270" s="98"/>
      <c r="LIC270" s="49"/>
      <c r="LID270" s="405"/>
      <c r="LIE270" s="405"/>
      <c r="LIF270" s="277"/>
      <c r="LIG270" s="277"/>
      <c r="LIH270" s="277"/>
      <c r="LII270" s="277"/>
      <c r="LIJ270" s="277"/>
      <c r="LIK270" s="277"/>
      <c r="LIL270" s="277"/>
      <c r="LIM270" s="277"/>
      <c r="LIN270" s="402"/>
      <c r="LIO270" s="404"/>
      <c r="LIP270" s="49"/>
      <c r="LIQ270" s="49"/>
      <c r="LIR270" s="49"/>
      <c r="LIS270" s="99"/>
      <c r="LIT270" s="98"/>
      <c r="LIU270" s="49"/>
      <c r="LIV270" s="405"/>
      <c r="LIW270" s="405"/>
      <c r="LIX270" s="277"/>
      <c r="LIY270" s="277"/>
      <c r="LIZ270" s="277"/>
      <c r="LJA270" s="277"/>
      <c r="LJB270" s="277"/>
      <c r="LJC270" s="277"/>
      <c r="LJD270" s="277"/>
      <c r="LJE270" s="277"/>
      <c r="LJF270" s="402"/>
      <c r="LJG270" s="404"/>
      <c r="LJH270" s="49"/>
      <c r="LJI270" s="49"/>
      <c r="LJJ270" s="49"/>
      <c r="LJK270" s="99"/>
      <c r="LJL270" s="98"/>
      <c r="LJM270" s="49"/>
      <c r="LJN270" s="405"/>
      <c r="LJO270" s="405"/>
      <c r="LJP270" s="277"/>
      <c r="LJQ270" s="277"/>
      <c r="LJR270" s="277"/>
      <c r="LJS270" s="277"/>
      <c r="LJT270" s="277"/>
      <c r="LJU270" s="277"/>
      <c r="LJV270" s="277"/>
      <c r="LJW270" s="277"/>
      <c r="LJX270" s="402"/>
      <c r="LJY270" s="404"/>
      <c r="LJZ270" s="49"/>
      <c r="LKA270" s="49"/>
      <c r="LKB270" s="49"/>
      <c r="LKC270" s="99"/>
      <c r="LKD270" s="98"/>
      <c r="LKE270" s="49"/>
      <c r="LKF270" s="405"/>
      <c r="LKG270" s="405"/>
      <c r="LKH270" s="277"/>
      <c r="LKI270" s="277"/>
      <c r="LKJ270" s="277"/>
      <c r="LKK270" s="277"/>
      <c r="LKL270" s="277"/>
      <c r="LKM270" s="277"/>
      <c r="LKN270" s="277"/>
      <c r="LKO270" s="277"/>
      <c r="LKP270" s="402"/>
      <c r="LKQ270" s="404"/>
      <c r="LKR270" s="49"/>
      <c r="LKS270" s="49"/>
      <c r="LKT270" s="49"/>
      <c r="LKU270" s="99"/>
      <c r="LKV270" s="98"/>
      <c r="LKW270" s="49"/>
      <c r="LKX270" s="405"/>
      <c r="LKY270" s="405"/>
      <c r="LKZ270" s="277"/>
      <c r="LLA270" s="277"/>
      <c r="LLB270" s="277"/>
      <c r="LLC270" s="277"/>
      <c r="LLD270" s="277"/>
      <c r="LLE270" s="277"/>
      <c r="LLF270" s="277"/>
      <c r="LLG270" s="277"/>
      <c r="LLH270" s="402"/>
      <c r="LLI270" s="404"/>
      <c r="LLJ270" s="49"/>
      <c r="LLK270" s="49"/>
      <c r="LLL270" s="49"/>
      <c r="LLM270" s="99"/>
      <c r="LLN270" s="98"/>
      <c r="LLO270" s="49"/>
      <c r="LLP270" s="405"/>
      <c r="LLQ270" s="405"/>
      <c r="LLR270" s="277"/>
      <c r="LLS270" s="277"/>
      <c r="LLT270" s="277"/>
      <c r="LLU270" s="277"/>
      <c r="LLV270" s="277"/>
      <c r="LLW270" s="277"/>
      <c r="LLX270" s="277"/>
      <c r="LLY270" s="277"/>
      <c r="LLZ270" s="402"/>
      <c r="LMA270" s="404"/>
      <c r="LMB270" s="49"/>
      <c r="LMC270" s="49"/>
      <c r="LMD270" s="49"/>
      <c r="LME270" s="99"/>
      <c r="LMF270" s="98"/>
      <c r="LMG270" s="49"/>
      <c r="LMH270" s="405"/>
      <c r="LMI270" s="405"/>
      <c r="LMJ270" s="277"/>
      <c r="LMK270" s="277"/>
      <c r="LML270" s="277"/>
      <c r="LMM270" s="277"/>
      <c r="LMN270" s="277"/>
      <c r="LMO270" s="277"/>
      <c r="LMP270" s="277"/>
      <c r="LMQ270" s="277"/>
      <c r="LMR270" s="402"/>
      <c r="LMS270" s="404"/>
      <c r="LMT270" s="49"/>
      <c r="LMU270" s="49"/>
      <c r="LMV270" s="49"/>
      <c r="LMW270" s="99"/>
      <c r="LMX270" s="98"/>
      <c r="LMY270" s="49"/>
      <c r="LMZ270" s="405"/>
      <c r="LNA270" s="405"/>
      <c r="LNB270" s="277"/>
      <c r="LNC270" s="277"/>
      <c r="LND270" s="277"/>
      <c r="LNE270" s="277"/>
      <c r="LNF270" s="277"/>
      <c r="LNG270" s="277"/>
      <c r="LNH270" s="277"/>
      <c r="LNI270" s="277"/>
      <c r="LNJ270" s="402"/>
      <c r="LNK270" s="404"/>
      <c r="LNL270" s="49"/>
      <c r="LNM270" s="49"/>
      <c r="LNN270" s="49"/>
      <c r="LNO270" s="99"/>
      <c r="LNP270" s="98"/>
      <c r="LNQ270" s="49"/>
      <c r="LNR270" s="405"/>
      <c r="LNS270" s="405"/>
      <c r="LNT270" s="277"/>
      <c r="LNU270" s="277"/>
      <c r="LNV270" s="277"/>
      <c r="LNW270" s="277"/>
      <c r="LNX270" s="277"/>
      <c r="LNY270" s="277"/>
      <c r="LNZ270" s="277"/>
      <c r="LOA270" s="277"/>
      <c r="LOB270" s="402"/>
      <c r="LOC270" s="404"/>
      <c r="LOD270" s="49"/>
      <c r="LOE270" s="49"/>
      <c r="LOF270" s="49"/>
      <c r="LOG270" s="99"/>
      <c r="LOH270" s="98"/>
      <c r="LOI270" s="49"/>
      <c r="LOJ270" s="405"/>
      <c r="LOK270" s="405"/>
      <c r="LOL270" s="277"/>
      <c r="LOM270" s="277"/>
      <c r="LON270" s="277"/>
      <c r="LOO270" s="277"/>
      <c r="LOP270" s="277"/>
      <c r="LOQ270" s="277"/>
      <c r="LOR270" s="277"/>
      <c r="LOS270" s="277"/>
      <c r="LOT270" s="402"/>
      <c r="LOU270" s="404"/>
      <c r="LOV270" s="49"/>
      <c r="LOW270" s="49"/>
      <c r="LOX270" s="49"/>
      <c r="LOY270" s="99"/>
      <c r="LOZ270" s="98"/>
      <c r="LPA270" s="49"/>
      <c r="LPB270" s="405"/>
      <c r="LPC270" s="405"/>
      <c r="LPD270" s="277"/>
      <c r="LPE270" s="277"/>
      <c r="LPF270" s="277"/>
      <c r="LPG270" s="277"/>
      <c r="LPH270" s="277"/>
      <c r="LPI270" s="277"/>
      <c r="LPJ270" s="277"/>
      <c r="LPK270" s="277"/>
      <c r="LPL270" s="402"/>
      <c r="LPM270" s="404"/>
      <c r="LPN270" s="49"/>
      <c r="LPO270" s="49"/>
      <c r="LPP270" s="49"/>
      <c r="LPQ270" s="99"/>
      <c r="LPR270" s="98"/>
      <c r="LPS270" s="49"/>
      <c r="LPT270" s="405"/>
      <c r="LPU270" s="405"/>
      <c r="LPV270" s="277"/>
      <c r="LPW270" s="277"/>
      <c r="LPX270" s="277"/>
      <c r="LPY270" s="277"/>
      <c r="LPZ270" s="277"/>
      <c r="LQA270" s="277"/>
      <c r="LQB270" s="277"/>
      <c r="LQC270" s="277"/>
      <c r="LQD270" s="402"/>
      <c r="LQE270" s="404"/>
      <c r="LQF270" s="49"/>
      <c r="LQG270" s="49"/>
      <c r="LQH270" s="49"/>
      <c r="LQI270" s="99"/>
      <c r="LQJ270" s="98"/>
      <c r="LQK270" s="49"/>
      <c r="LQL270" s="405"/>
      <c r="LQM270" s="405"/>
      <c r="LQN270" s="277"/>
      <c r="LQO270" s="277"/>
      <c r="LQP270" s="277"/>
      <c r="LQQ270" s="277"/>
      <c r="LQR270" s="277"/>
      <c r="LQS270" s="277"/>
      <c r="LQT270" s="277"/>
      <c r="LQU270" s="277"/>
      <c r="LQV270" s="402"/>
      <c r="LQW270" s="404"/>
      <c r="LQX270" s="49"/>
      <c r="LQY270" s="49"/>
      <c r="LQZ270" s="49"/>
      <c r="LRA270" s="99"/>
      <c r="LRB270" s="98"/>
      <c r="LRC270" s="49"/>
      <c r="LRD270" s="405"/>
      <c r="LRE270" s="405"/>
      <c r="LRF270" s="277"/>
      <c r="LRG270" s="277"/>
      <c r="LRH270" s="277"/>
      <c r="LRI270" s="277"/>
      <c r="LRJ270" s="277"/>
      <c r="LRK270" s="277"/>
      <c r="LRL270" s="277"/>
      <c r="LRM270" s="277"/>
      <c r="LRN270" s="402"/>
      <c r="LRO270" s="404"/>
      <c r="LRP270" s="49"/>
      <c r="LRQ270" s="49"/>
      <c r="LRR270" s="49"/>
      <c r="LRS270" s="99"/>
      <c r="LRT270" s="98"/>
      <c r="LRU270" s="49"/>
      <c r="LRV270" s="405"/>
      <c r="LRW270" s="405"/>
      <c r="LRX270" s="277"/>
      <c r="LRY270" s="277"/>
      <c r="LRZ270" s="277"/>
      <c r="LSA270" s="277"/>
      <c r="LSB270" s="277"/>
      <c r="LSC270" s="277"/>
      <c r="LSD270" s="277"/>
      <c r="LSE270" s="277"/>
      <c r="LSF270" s="402"/>
      <c r="LSG270" s="404"/>
      <c r="LSH270" s="49"/>
      <c r="LSI270" s="49"/>
      <c r="LSJ270" s="49"/>
      <c r="LSK270" s="99"/>
      <c r="LSL270" s="98"/>
      <c r="LSM270" s="49"/>
      <c r="LSN270" s="405"/>
      <c r="LSO270" s="405"/>
      <c r="LSP270" s="277"/>
      <c r="LSQ270" s="277"/>
      <c r="LSR270" s="277"/>
      <c r="LSS270" s="277"/>
      <c r="LST270" s="277"/>
      <c r="LSU270" s="277"/>
      <c r="LSV270" s="277"/>
      <c r="LSW270" s="277"/>
      <c r="LSX270" s="402"/>
      <c r="LSY270" s="404"/>
      <c r="LSZ270" s="49"/>
      <c r="LTA270" s="49"/>
      <c r="LTB270" s="49"/>
      <c r="LTC270" s="99"/>
      <c r="LTD270" s="98"/>
      <c r="LTE270" s="49"/>
      <c r="LTF270" s="405"/>
      <c r="LTG270" s="405"/>
      <c r="LTH270" s="277"/>
      <c r="LTI270" s="277"/>
      <c r="LTJ270" s="277"/>
      <c r="LTK270" s="277"/>
      <c r="LTL270" s="277"/>
      <c r="LTM270" s="277"/>
      <c r="LTN270" s="277"/>
      <c r="LTO270" s="277"/>
      <c r="LTP270" s="402"/>
      <c r="LTQ270" s="404"/>
      <c r="LTR270" s="49"/>
      <c r="LTS270" s="49"/>
      <c r="LTT270" s="49"/>
      <c r="LTU270" s="99"/>
      <c r="LTV270" s="98"/>
      <c r="LTW270" s="49"/>
      <c r="LTX270" s="405"/>
      <c r="LTY270" s="405"/>
      <c r="LTZ270" s="277"/>
      <c r="LUA270" s="277"/>
      <c r="LUB270" s="277"/>
      <c r="LUC270" s="277"/>
      <c r="LUD270" s="277"/>
      <c r="LUE270" s="277"/>
      <c r="LUF270" s="277"/>
      <c r="LUG270" s="277"/>
      <c r="LUH270" s="402"/>
      <c r="LUI270" s="404"/>
      <c r="LUJ270" s="49"/>
      <c r="LUK270" s="49"/>
      <c r="LUL270" s="49"/>
      <c r="LUM270" s="99"/>
      <c r="LUN270" s="98"/>
      <c r="LUO270" s="49"/>
      <c r="LUP270" s="405"/>
      <c r="LUQ270" s="405"/>
      <c r="LUR270" s="277"/>
      <c r="LUS270" s="277"/>
      <c r="LUT270" s="277"/>
      <c r="LUU270" s="277"/>
      <c r="LUV270" s="277"/>
      <c r="LUW270" s="277"/>
      <c r="LUX270" s="277"/>
      <c r="LUY270" s="277"/>
      <c r="LUZ270" s="402"/>
      <c r="LVA270" s="404"/>
      <c r="LVB270" s="49"/>
      <c r="LVC270" s="49"/>
      <c r="LVD270" s="49"/>
      <c r="LVE270" s="99"/>
      <c r="LVF270" s="98"/>
      <c r="LVG270" s="49"/>
      <c r="LVH270" s="405"/>
      <c r="LVI270" s="405"/>
      <c r="LVJ270" s="277"/>
      <c r="LVK270" s="277"/>
      <c r="LVL270" s="277"/>
      <c r="LVM270" s="277"/>
      <c r="LVN270" s="277"/>
      <c r="LVO270" s="277"/>
      <c r="LVP270" s="277"/>
      <c r="LVQ270" s="277"/>
      <c r="LVR270" s="402"/>
      <c r="LVS270" s="404"/>
      <c r="LVT270" s="49"/>
      <c r="LVU270" s="49"/>
      <c r="LVV270" s="49"/>
      <c r="LVW270" s="99"/>
      <c r="LVX270" s="98"/>
      <c r="LVY270" s="49"/>
      <c r="LVZ270" s="405"/>
      <c r="LWA270" s="405"/>
      <c r="LWB270" s="277"/>
      <c r="LWC270" s="277"/>
      <c r="LWD270" s="277"/>
      <c r="LWE270" s="277"/>
      <c r="LWF270" s="277"/>
      <c r="LWG270" s="277"/>
      <c r="LWH270" s="277"/>
      <c r="LWI270" s="277"/>
      <c r="LWJ270" s="402"/>
      <c r="LWK270" s="404"/>
      <c r="LWL270" s="49"/>
      <c r="LWM270" s="49"/>
      <c r="LWN270" s="49"/>
      <c r="LWO270" s="99"/>
      <c r="LWP270" s="98"/>
      <c r="LWQ270" s="49"/>
      <c r="LWR270" s="405"/>
      <c r="LWS270" s="405"/>
      <c r="LWT270" s="277"/>
      <c r="LWU270" s="277"/>
      <c r="LWV270" s="277"/>
      <c r="LWW270" s="277"/>
      <c r="LWX270" s="277"/>
      <c r="LWY270" s="277"/>
      <c r="LWZ270" s="277"/>
      <c r="LXA270" s="277"/>
      <c r="LXB270" s="402"/>
      <c r="LXC270" s="404"/>
      <c r="LXD270" s="49"/>
      <c r="LXE270" s="49"/>
      <c r="LXF270" s="49"/>
      <c r="LXG270" s="99"/>
      <c r="LXH270" s="98"/>
      <c r="LXI270" s="49"/>
      <c r="LXJ270" s="405"/>
      <c r="LXK270" s="405"/>
      <c r="LXL270" s="277"/>
      <c r="LXM270" s="277"/>
      <c r="LXN270" s="277"/>
      <c r="LXO270" s="277"/>
      <c r="LXP270" s="277"/>
      <c r="LXQ270" s="277"/>
      <c r="LXR270" s="277"/>
      <c r="LXS270" s="277"/>
      <c r="LXT270" s="402"/>
      <c r="LXU270" s="404"/>
      <c r="LXV270" s="49"/>
      <c r="LXW270" s="49"/>
      <c r="LXX270" s="49"/>
      <c r="LXY270" s="99"/>
      <c r="LXZ270" s="98"/>
      <c r="LYA270" s="49"/>
      <c r="LYB270" s="405"/>
      <c r="LYC270" s="405"/>
      <c r="LYD270" s="277"/>
      <c r="LYE270" s="277"/>
      <c r="LYF270" s="277"/>
      <c r="LYG270" s="277"/>
      <c r="LYH270" s="277"/>
      <c r="LYI270" s="277"/>
      <c r="LYJ270" s="277"/>
      <c r="LYK270" s="277"/>
      <c r="LYL270" s="402"/>
      <c r="LYM270" s="404"/>
      <c r="LYN270" s="49"/>
      <c r="LYO270" s="49"/>
      <c r="LYP270" s="49"/>
      <c r="LYQ270" s="99"/>
      <c r="LYR270" s="98"/>
      <c r="LYS270" s="49"/>
      <c r="LYT270" s="405"/>
      <c r="LYU270" s="405"/>
      <c r="LYV270" s="277"/>
      <c r="LYW270" s="277"/>
      <c r="LYX270" s="277"/>
      <c r="LYY270" s="277"/>
      <c r="LYZ270" s="277"/>
      <c r="LZA270" s="277"/>
      <c r="LZB270" s="277"/>
      <c r="LZC270" s="277"/>
      <c r="LZD270" s="402"/>
      <c r="LZE270" s="404"/>
      <c r="LZF270" s="49"/>
      <c r="LZG270" s="49"/>
      <c r="LZH270" s="49"/>
      <c r="LZI270" s="99"/>
      <c r="LZJ270" s="98"/>
      <c r="LZK270" s="49"/>
      <c r="LZL270" s="405"/>
      <c r="LZM270" s="405"/>
      <c r="LZN270" s="277"/>
      <c r="LZO270" s="277"/>
      <c r="LZP270" s="277"/>
      <c r="LZQ270" s="277"/>
      <c r="LZR270" s="277"/>
      <c r="LZS270" s="277"/>
      <c r="LZT270" s="277"/>
      <c r="LZU270" s="277"/>
      <c r="LZV270" s="402"/>
      <c r="LZW270" s="404"/>
      <c r="LZX270" s="49"/>
      <c r="LZY270" s="49"/>
      <c r="LZZ270" s="49"/>
      <c r="MAA270" s="99"/>
      <c r="MAB270" s="98"/>
      <c r="MAC270" s="49"/>
      <c r="MAD270" s="405"/>
      <c r="MAE270" s="405"/>
      <c r="MAF270" s="277"/>
      <c r="MAG270" s="277"/>
      <c r="MAH270" s="277"/>
      <c r="MAI270" s="277"/>
      <c r="MAJ270" s="277"/>
      <c r="MAK270" s="277"/>
      <c r="MAL270" s="277"/>
      <c r="MAM270" s="277"/>
      <c r="MAN270" s="402"/>
      <c r="MAO270" s="404"/>
      <c r="MAP270" s="49"/>
      <c r="MAQ270" s="49"/>
      <c r="MAR270" s="49"/>
      <c r="MAS270" s="99"/>
      <c r="MAT270" s="98"/>
      <c r="MAU270" s="49"/>
      <c r="MAV270" s="405"/>
      <c r="MAW270" s="405"/>
      <c r="MAX270" s="277"/>
      <c r="MAY270" s="277"/>
      <c r="MAZ270" s="277"/>
      <c r="MBA270" s="277"/>
      <c r="MBB270" s="277"/>
      <c r="MBC270" s="277"/>
      <c r="MBD270" s="277"/>
      <c r="MBE270" s="277"/>
      <c r="MBF270" s="402"/>
      <c r="MBG270" s="404"/>
      <c r="MBH270" s="49"/>
      <c r="MBI270" s="49"/>
      <c r="MBJ270" s="49"/>
      <c r="MBK270" s="99"/>
      <c r="MBL270" s="98"/>
      <c r="MBM270" s="49"/>
      <c r="MBN270" s="405"/>
      <c r="MBO270" s="405"/>
      <c r="MBP270" s="277"/>
      <c r="MBQ270" s="277"/>
      <c r="MBR270" s="277"/>
      <c r="MBS270" s="277"/>
      <c r="MBT270" s="277"/>
      <c r="MBU270" s="277"/>
      <c r="MBV270" s="277"/>
      <c r="MBW270" s="277"/>
      <c r="MBX270" s="402"/>
      <c r="MBY270" s="404"/>
      <c r="MBZ270" s="49"/>
      <c r="MCA270" s="49"/>
      <c r="MCB270" s="49"/>
      <c r="MCC270" s="99"/>
      <c r="MCD270" s="98"/>
      <c r="MCE270" s="49"/>
      <c r="MCF270" s="405"/>
      <c r="MCG270" s="405"/>
      <c r="MCH270" s="277"/>
      <c r="MCI270" s="277"/>
      <c r="MCJ270" s="277"/>
      <c r="MCK270" s="277"/>
      <c r="MCL270" s="277"/>
      <c r="MCM270" s="277"/>
      <c r="MCN270" s="277"/>
      <c r="MCO270" s="277"/>
      <c r="MCP270" s="402"/>
      <c r="MCQ270" s="404"/>
      <c r="MCR270" s="49"/>
      <c r="MCS270" s="49"/>
      <c r="MCT270" s="49"/>
      <c r="MCU270" s="99"/>
      <c r="MCV270" s="98"/>
      <c r="MCW270" s="49"/>
      <c r="MCX270" s="405"/>
      <c r="MCY270" s="405"/>
      <c r="MCZ270" s="277"/>
      <c r="MDA270" s="277"/>
      <c r="MDB270" s="277"/>
      <c r="MDC270" s="277"/>
      <c r="MDD270" s="277"/>
      <c r="MDE270" s="277"/>
      <c r="MDF270" s="277"/>
      <c r="MDG270" s="277"/>
      <c r="MDH270" s="402"/>
      <c r="MDI270" s="404"/>
      <c r="MDJ270" s="49"/>
      <c r="MDK270" s="49"/>
      <c r="MDL270" s="49"/>
      <c r="MDM270" s="99"/>
      <c r="MDN270" s="98"/>
      <c r="MDO270" s="49"/>
      <c r="MDP270" s="405"/>
      <c r="MDQ270" s="405"/>
      <c r="MDR270" s="277"/>
      <c r="MDS270" s="277"/>
      <c r="MDT270" s="277"/>
      <c r="MDU270" s="277"/>
      <c r="MDV270" s="277"/>
      <c r="MDW270" s="277"/>
      <c r="MDX270" s="277"/>
      <c r="MDY270" s="277"/>
      <c r="MDZ270" s="402"/>
      <c r="MEA270" s="404"/>
      <c r="MEB270" s="49"/>
      <c r="MEC270" s="49"/>
      <c r="MED270" s="49"/>
      <c r="MEE270" s="99"/>
      <c r="MEF270" s="98"/>
      <c r="MEG270" s="49"/>
      <c r="MEH270" s="405"/>
      <c r="MEI270" s="405"/>
      <c r="MEJ270" s="277"/>
      <c r="MEK270" s="277"/>
      <c r="MEL270" s="277"/>
      <c r="MEM270" s="277"/>
      <c r="MEN270" s="277"/>
      <c r="MEO270" s="277"/>
      <c r="MEP270" s="277"/>
      <c r="MEQ270" s="277"/>
      <c r="MER270" s="402"/>
      <c r="MES270" s="404"/>
      <c r="MET270" s="49"/>
      <c r="MEU270" s="49"/>
      <c r="MEV270" s="49"/>
      <c r="MEW270" s="99"/>
      <c r="MEX270" s="98"/>
      <c r="MEY270" s="49"/>
      <c r="MEZ270" s="405"/>
      <c r="MFA270" s="405"/>
      <c r="MFB270" s="277"/>
      <c r="MFC270" s="277"/>
      <c r="MFD270" s="277"/>
      <c r="MFE270" s="277"/>
      <c r="MFF270" s="277"/>
      <c r="MFG270" s="277"/>
      <c r="MFH270" s="277"/>
      <c r="MFI270" s="277"/>
      <c r="MFJ270" s="402"/>
      <c r="MFK270" s="404"/>
      <c r="MFL270" s="49"/>
      <c r="MFM270" s="49"/>
      <c r="MFN270" s="49"/>
      <c r="MFO270" s="99"/>
      <c r="MFP270" s="98"/>
      <c r="MFQ270" s="49"/>
      <c r="MFR270" s="405"/>
      <c r="MFS270" s="405"/>
      <c r="MFT270" s="277"/>
      <c r="MFU270" s="277"/>
      <c r="MFV270" s="277"/>
      <c r="MFW270" s="277"/>
      <c r="MFX270" s="277"/>
      <c r="MFY270" s="277"/>
      <c r="MFZ270" s="277"/>
      <c r="MGA270" s="277"/>
      <c r="MGB270" s="402"/>
      <c r="MGC270" s="404"/>
      <c r="MGD270" s="49"/>
      <c r="MGE270" s="49"/>
      <c r="MGF270" s="49"/>
      <c r="MGG270" s="99"/>
      <c r="MGH270" s="98"/>
      <c r="MGI270" s="49"/>
      <c r="MGJ270" s="405"/>
      <c r="MGK270" s="405"/>
      <c r="MGL270" s="277"/>
      <c r="MGM270" s="277"/>
      <c r="MGN270" s="277"/>
      <c r="MGO270" s="277"/>
      <c r="MGP270" s="277"/>
      <c r="MGQ270" s="277"/>
      <c r="MGR270" s="277"/>
      <c r="MGS270" s="277"/>
      <c r="MGT270" s="402"/>
      <c r="MGU270" s="404"/>
      <c r="MGV270" s="49"/>
      <c r="MGW270" s="49"/>
      <c r="MGX270" s="49"/>
      <c r="MGY270" s="99"/>
      <c r="MGZ270" s="98"/>
      <c r="MHA270" s="49"/>
      <c r="MHB270" s="405"/>
      <c r="MHC270" s="405"/>
      <c r="MHD270" s="277"/>
      <c r="MHE270" s="277"/>
      <c r="MHF270" s="277"/>
      <c r="MHG270" s="277"/>
      <c r="MHH270" s="277"/>
      <c r="MHI270" s="277"/>
      <c r="MHJ270" s="277"/>
      <c r="MHK270" s="277"/>
      <c r="MHL270" s="402"/>
      <c r="MHM270" s="404"/>
      <c r="MHN270" s="49"/>
      <c r="MHO270" s="49"/>
      <c r="MHP270" s="49"/>
      <c r="MHQ270" s="99"/>
      <c r="MHR270" s="98"/>
      <c r="MHS270" s="49"/>
      <c r="MHT270" s="405"/>
      <c r="MHU270" s="405"/>
      <c r="MHV270" s="277"/>
      <c r="MHW270" s="277"/>
      <c r="MHX270" s="277"/>
      <c r="MHY270" s="277"/>
      <c r="MHZ270" s="277"/>
      <c r="MIA270" s="277"/>
      <c r="MIB270" s="277"/>
      <c r="MIC270" s="277"/>
      <c r="MID270" s="402"/>
      <c r="MIE270" s="404"/>
      <c r="MIF270" s="49"/>
      <c r="MIG270" s="49"/>
      <c r="MIH270" s="49"/>
      <c r="MII270" s="99"/>
      <c r="MIJ270" s="98"/>
      <c r="MIK270" s="49"/>
      <c r="MIL270" s="405"/>
      <c r="MIM270" s="405"/>
      <c r="MIN270" s="277"/>
      <c r="MIO270" s="277"/>
      <c r="MIP270" s="277"/>
      <c r="MIQ270" s="277"/>
      <c r="MIR270" s="277"/>
      <c r="MIS270" s="277"/>
      <c r="MIT270" s="277"/>
      <c r="MIU270" s="277"/>
      <c r="MIV270" s="402"/>
      <c r="MIW270" s="404"/>
      <c r="MIX270" s="49"/>
      <c r="MIY270" s="49"/>
      <c r="MIZ270" s="49"/>
      <c r="MJA270" s="99"/>
      <c r="MJB270" s="98"/>
      <c r="MJC270" s="49"/>
      <c r="MJD270" s="405"/>
      <c r="MJE270" s="405"/>
      <c r="MJF270" s="277"/>
      <c r="MJG270" s="277"/>
      <c r="MJH270" s="277"/>
      <c r="MJI270" s="277"/>
      <c r="MJJ270" s="277"/>
      <c r="MJK270" s="277"/>
      <c r="MJL270" s="277"/>
      <c r="MJM270" s="277"/>
      <c r="MJN270" s="402"/>
      <c r="MJO270" s="404"/>
      <c r="MJP270" s="49"/>
      <c r="MJQ270" s="49"/>
      <c r="MJR270" s="49"/>
      <c r="MJS270" s="99"/>
      <c r="MJT270" s="98"/>
      <c r="MJU270" s="49"/>
      <c r="MJV270" s="405"/>
      <c r="MJW270" s="405"/>
      <c r="MJX270" s="277"/>
      <c r="MJY270" s="277"/>
      <c r="MJZ270" s="277"/>
      <c r="MKA270" s="277"/>
      <c r="MKB270" s="277"/>
      <c r="MKC270" s="277"/>
      <c r="MKD270" s="277"/>
      <c r="MKE270" s="277"/>
      <c r="MKF270" s="402"/>
      <c r="MKG270" s="404"/>
      <c r="MKH270" s="49"/>
      <c r="MKI270" s="49"/>
      <c r="MKJ270" s="49"/>
      <c r="MKK270" s="99"/>
      <c r="MKL270" s="98"/>
      <c r="MKM270" s="49"/>
      <c r="MKN270" s="405"/>
      <c r="MKO270" s="405"/>
      <c r="MKP270" s="277"/>
      <c r="MKQ270" s="277"/>
      <c r="MKR270" s="277"/>
      <c r="MKS270" s="277"/>
      <c r="MKT270" s="277"/>
      <c r="MKU270" s="277"/>
      <c r="MKV270" s="277"/>
      <c r="MKW270" s="277"/>
      <c r="MKX270" s="402"/>
      <c r="MKY270" s="404"/>
      <c r="MKZ270" s="49"/>
      <c r="MLA270" s="49"/>
      <c r="MLB270" s="49"/>
      <c r="MLC270" s="99"/>
      <c r="MLD270" s="98"/>
      <c r="MLE270" s="49"/>
      <c r="MLF270" s="405"/>
      <c r="MLG270" s="405"/>
      <c r="MLH270" s="277"/>
      <c r="MLI270" s="277"/>
      <c r="MLJ270" s="277"/>
      <c r="MLK270" s="277"/>
      <c r="MLL270" s="277"/>
      <c r="MLM270" s="277"/>
      <c r="MLN270" s="277"/>
      <c r="MLO270" s="277"/>
      <c r="MLP270" s="402"/>
      <c r="MLQ270" s="404"/>
      <c r="MLR270" s="49"/>
      <c r="MLS270" s="49"/>
      <c r="MLT270" s="49"/>
      <c r="MLU270" s="99"/>
      <c r="MLV270" s="98"/>
      <c r="MLW270" s="49"/>
      <c r="MLX270" s="405"/>
      <c r="MLY270" s="405"/>
      <c r="MLZ270" s="277"/>
      <c r="MMA270" s="277"/>
      <c r="MMB270" s="277"/>
      <c r="MMC270" s="277"/>
      <c r="MMD270" s="277"/>
      <c r="MME270" s="277"/>
      <c r="MMF270" s="277"/>
      <c r="MMG270" s="277"/>
      <c r="MMH270" s="402"/>
      <c r="MMI270" s="404"/>
      <c r="MMJ270" s="49"/>
      <c r="MMK270" s="49"/>
      <c r="MML270" s="49"/>
      <c r="MMM270" s="99"/>
      <c r="MMN270" s="98"/>
      <c r="MMO270" s="49"/>
      <c r="MMP270" s="405"/>
      <c r="MMQ270" s="405"/>
      <c r="MMR270" s="277"/>
      <c r="MMS270" s="277"/>
      <c r="MMT270" s="277"/>
      <c r="MMU270" s="277"/>
      <c r="MMV270" s="277"/>
      <c r="MMW270" s="277"/>
      <c r="MMX270" s="277"/>
      <c r="MMY270" s="277"/>
      <c r="MMZ270" s="402"/>
      <c r="MNA270" s="404"/>
      <c r="MNB270" s="49"/>
      <c r="MNC270" s="49"/>
      <c r="MND270" s="49"/>
      <c r="MNE270" s="99"/>
      <c r="MNF270" s="98"/>
      <c r="MNG270" s="49"/>
      <c r="MNH270" s="405"/>
      <c r="MNI270" s="405"/>
      <c r="MNJ270" s="277"/>
      <c r="MNK270" s="277"/>
      <c r="MNL270" s="277"/>
      <c r="MNM270" s="277"/>
      <c r="MNN270" s="277"/>
      <c r="MNO270" s="277"/>
      <c r="MNP270" s="277"/>
      <c r="MNQ270" s="277"/>
      <c r="MNR270" s="402"/>
      <c r="MNS270" s="404"/>
      <c r="MNT270" s="49"/>
      <c r="MNU270" s="49"/>
      <c r="MNV270" s="49"/>
      <c r="MNW270" s="99"/>
      <c r="MNX270" s="98"/>
      <c r="MNY270" s="49"/>
      <c r="MNZ270" s="405"/>
      <c r="MOA270" s="405"/>
      <c r="MOB270" s="277"/>
      <c r="MOC270" s="277"/>
      <c r="MOD270" s="277"/>
      <c r="MOE270" s="277"/>
      <c r="MOF270" s="277"/>
      <c r="MOG270" s="277"/>
      <c r="MOH270" s="277"/>
      <c r="MOI270" s="277"/>
      <c r="MOJ270" s="402"/>
      <c r="MOK270" s="404"/>
      <c r="MOL270" s="49"/>
      <c r="MOM270" s="49"/>
      <c r="MON270" s="49"/>
      <c r="MOO270" s="99"/>
      <c r="MOP270" s="98"/>
      <c r="MOQ270" s="49"/>
      <c r="MOR270" s="405"/>
      <c r="MOS270" s="405"/>
      <c r="MOT270" s="277"/>
      <c r="MOU270" s="277"/>
      <c r="MOV270" s="277"/>
      <c r="MOW270" s="277"/>
      <c r="MOX270" s="277"/>
      <c r="MOY270" s="277"/>
      <c r="MOZ270" s="277"/>
      <c r="MPA270" s="277"/>
      <c r="MPB270" s="402"/>
      <c r="MPC270" s="404"/>
      <c r="MPD270" s="49"/>
      <c r="MPE270" s="49"/>
      <c r="MPF270" s="49"/>
      <c r="MPG270" s="99"/>
      <c r="MPH270" s="98"/>
      <c r="MPI270" s="49"/>
      <c r="MPJ270" s="405"/>
      <c r="MPK270" s="405"/>
      <c r="MPL270" s="277"/>
      <c r="MPM270" s="277"/>
      <c r="MPN270" s="277"/>
      <c r="MPO270" s="277"/>
      <c r="MPP270" s="277"/>
      <c r="MPQ270" s="277"/>
      <c r="MPR270" s="277"/>
      <c r="MPS270" s="277"/>
      <c r="MPT270" s="402"/>
      <c r="MPU270" s="404"/>
      <c r="MPV270" s="49"/>
      <c r="MPW270" s="49"/>
      <c r="MPX270" s="49"/>
      <c r="MPY270" s="99"/>
      <c r="MPZ270" s="98"/>
      <c r="MQA270" s="49"/>
      <c r="MQB270" s="405"/>
      <c r="MQC270" s="405"/>
      <c r="MQD270" s="277"/>
      <c r="MQE270" s="277"/>
      <c r="MQF270" s="277"/>
      <c r="MQG270" s="277"/>
      <c r="MQH270" s="277"/>
      <c r="MQI270" s="277"/>
      <c r="MQJ270" s="277"/>
      <c r="MQK270" s="277"/>
      <c r="MQL270" s="402"/>
      <c r="MQM270" s="404"/>
      <c r="MQN270" s="49"/>
      <c r="MQO270" s="49"/>
      <c r="MQP270" s="49"/>
      <c r="MQQ270" s="99"/>
      <c r="MQR270" s="98"/>
      <c r="MQS270" s="49"/>
      <c r="MQT270" s="405"/>
      <c r="MQU270" s="405"/>
      <c r="MQV270" s="277"/>
      <c r="MQW270" s="277"/>
      <c r="MQX270" s="277"/>
      <c r="MQY270" s="277"/>
      <c r="MQZ270" s="277"/>
      <c r="MRA270" s="277"/>
      <c r="MRB270" s="277"/>
      <c r="MRC270" s="277"/>
      <c r="MRD270" s="402"/>
      <c r="MRE270" s="404"/>
      <c r="MRF270" s="49"/>
      <c r="MRG270" s="49"/>
      <c r="MRH270" s="49"/>
      <c r="MRI270" s="99"/>
      <c r="MRJ270" s="98"/>
      <c r="MRK270" s="49"/>
      <c r="MRL270" s="405"/>
      <c r="MRM270" s="405"/>
      <c r="MRN270" s="277"/>
      <c r="MRO270" s="277"/>
      <c r="MRP270" s="277"/>
      <c r="MRQ270" s="277"/>
      <c r="MRR270" s="277"/>
      <c r="MRS270" s="277"/>
      <c r="MRT270" s="277"/>
      <c r="MRU270" s="277"/>
      <c r="MRV270" s="402"/>
      <c r="MRW270" s="404"/>
      <c r="MRX270" s="49"/>
      <c r="MRY270" s="49"/>
      <c r="MRZ270" s="49"/>
      <c r="MSA270" s="99"/>
      <c r="MSB270" s="98"/>
      <c r="MSC270" s="49"/>
      <c r="MSD270" s="405"/>
      <c r="MSE270" s="405"/>
      <c r="MSF270" s="277"/>
      <c r="MSG270" s="277"/>
      <c r="MSH270" s="277"/>
      <c r="MSI270" s="277"/>
      <c r="MSJ270" s="277"/>
      <c r="MSK270" s="277"/>
      <c r="MSL270" s="277"/>
      <c r="MSM270" s="277"/>
      <c r="MSN270" s="402"/>
      <c r="MSO270" s="404"/>
      <c r="MSP270" s="49"/>
      <c r="MSQ270" s="49"/>
      <c r="MSR270" s="49"/>
      <c r="MSS270" s="99"/>
      <c r="MST270" s="98"/>
      <c r="MSU270" s="49"/>
      <c r="MSV270" s="405"/>
      <c r="MSW270" s="405"/>
      <c r="MSX270" s="277"/>
      <c r="MSY270" s="277"/>
      <c r="MSZ270" s="277"/>
      <c r="MTA270" s="277"/>
      <c r="MTB270" s="277"/>
      <c r="MTC270" s="277"/>
      <c r="MTD270" s="277"/>
      <c r="MTE270" s="277"/>
      <c r="MTF270" s="402"/>
      <c r="MTG270" s="404"/>
      <c r="MTH270" s="49"/>
      <c r="MTI270" s="49"/>
      <c r="MTJ270" s="49"/>
      <c r="MTK270" s="99"/>
      <c r="MTL270" s="98"/>
      <c r="MTM270" s="49"/>
      <c r="MTN270" s="405"/>
      <c r="MTO270" s="405"/>
      <c r="MTP270" s="277"/>
      <c r="MTQ270" s="277"/>
      <c r="MTR270" s="277"/>
      <c r="MTS270" s="277"/>
      <c r="MTT270" s="277"/>
      <c r="MTU270" s="277"/>
      <c r="MTV270" s="277"/>
      <c r="MTW270" s="277"/>
      <c r="MTX270" s="402"/>
      <c r="MTY270" s="404"/>
      <c r="MTZ270" s="49"/>
      <c r="MUA270" s="49"/>
      <c r="MUB270" s="49"/>
      <c r="MUC270" s="99"/>
      <c r="MUD270" s="98"/>
      <c r="MUE270" s="49"/>
      <c r="MUF270" s="405"/>
      <c r="MUG270" s="405"/>
      <c r="MUH270" s="277"/>
      <c r="MUI270" s="277"/>
      <c r="MUJ270" s="277"/>
      <c r="MUK270" s="277"/>
      <c r="MUL270" s="277"/>
      <c r="MUM270" s="277"/>
      <c r="MUN270" s="277"/>
      <c r="MUO270" s="277"/>
      <c r="MUP270" s="402"/>
      <c r="MUQ270" s="404"/>
      <c r="MUR270" s="49"/>
      <c r="MUS270" s="49"/>
      <c r="MUT270" s="49"/>
      <c r="MUU270" s="99"/>
      <c r="MUV270" s="98"/>
      <c r="MUW270" s="49"/>
      <c r="MUX270" s="405"/>
      <c r="MUY270" s="405"/>
      <c r="MUZ270" s="277"/>
      <c r="MVA270" s="277"/>
      <c r="MVB270" s="277"/>
      <c r="MVC270" s="277"/>
      <c r="MVD270" s="277"/>
      <c r="MVE270" s="277"/>
      <c r="MVF270" s="277"/>
      <c r="MVG270" s="277"/>
      <c r="MVH270" s="402"/>
      <c r="MVI270" s="404"/>
      <c r="MVJ270" s="49"/>
      <c r="MVK270" s="49"/>
      <c r="MVL270" s="49"/>
      <c r="MVM270" s="99"/>
      <c r="MVN270" s="98"/>
      <c r="MVO270" s="49"/>
      <c r="MVP270" s="405"/>
      <c r="MVQ270" s="405"/>
      <c r="MVR270" s="277"/>
      <c r="MVS270" s="277"/>
      <c r="MVT270" s="277"/>
      <c r="MVU270" s="277"/>
      <c r="MVV270" s="277"/>
      <c r="MVW270" s="277"/>
      <c r="MVX270" s="277"/>
      <c r="MVY270" s="277"/>
      <c r="MVZ270" s="402"/>
      <c r="MWA270" s="404"/>
      <c r="MWB270" s="49"/>
      <c r="MWC270" s="49"/>
      <c r="MWD270" s="49"/>
      <c r="MWE270" s="99"/>
      <c r="MWF270" s="98"/>
      <c r="MWG270" s="49"/>
      <c r="MWH270" s="405"/>
      <c r="MWI270" s="405"/>
      <c r="MWJ270" s="277"/>
      <c r="MWK270" s="277"/>
      <c r="MWL270" s="277"/>
      <c r="MWM270" s="277"/>
      <c r="MWN270" s="277"/>
      <c r="MWO270" s="277"/>
      <c r="MWP270" s="277"/>
      <c r="MWQ270" s="277"/>
      <c r="MWR270" s="402"/>
      <c r="MWS270" s="404"/>
      <c r="MWT270" s="49"/>
      <c r="MWU270" s="49"/>
      <c r="MWV270" s="49"/>
      <c r="MWW270" s="99"/>
      <c r="MWX270" s="98"/>
      <c r="MWY270" s="49"/>
      <c r="MWZ270" s="405"/>
      <c r="MXA270" s="405"/>
      <c r="MXB270" s="277"/>
      <c r="MXC270" s="277"/>
      <c r="MXD270" s="277"/>
      <c r="MXE270" s="277"/>
      <c r="MXF270" s="277"/>
      <c r="MXG270" s="277"/>
      <c r="MXH270" s="277"/>
      <c r="MXI270" s="277"/>
      <c r="MXJ270" s="402"/>
      <c r="MXK270" s="404"/>
      <c r="MXL270" s="49"/>
      <c r="MXM270" s="49"/>
      <c r="MXN270" s="49"/>
      <c r="MXO270" s="99"/>
      <c r="MXP270" s="98"/>
      <c r="MXQ270" s="49"/>
      <c r="MXR270" s="405"/>
      <c r="MXS270" s="405"/>
      <c r="MXT270" s="277"/>
      <c r="MXU270" s="277"/>
      <c r="MXV270" s="277"/>
      <c r="MXW270" s="277"/>
      <c r="MXX270" s="277"/>
      <c r="MXY270" s="277"/>
      <c r="MXZ270" s="277"/>
      <c r="MYA270" s="277"/>
      <c r="MYB270" s="402"/>
      <c r="MYC270" s="404"/>
      <c r="MYD270" s="49"/>
      <c r="MYE270" s="49"/>
      <c r="MYF270" s="49"/>
      <c r="MYG270" s="99"/>
      <c r="MYH270" s="98"/>
      <c r="MYI270" s="49"/>
      <c r="MYJ270" s="405"/>
      <c r="MYK270" s="405"/>
      <c r="MYL270" s="277"/>
      <c r="MYM270" s="277"/>
      <c r="MYN270" s="277"/>
      <c r="MYO270" s="277"/>
      <c r="MYP270" s="277"/>
      <c r="MYQ270" s="277"/>
      <c r="MYR270" s="277"/>
      <c r="MYS270" s="277"/>
      <c r="MYT270" s="402"/>
      <c r="MYU270" s="404"/>
      <c r="MYV270" s="49"/>
      <c r="MYW270" s="49"/>
      <c r="MYX270" s="49"/>
      <c r="MYY270" s="99"/>
      <c r="MYZ270" s="98"/>
      <c r="MZA270" s="49"/>
      <c r="MZB270" s="405"/>
      <c r="MZC270" s="405"/>
      <c r="MZD270" s="277"/>
      <c r="MZE270" s="277"/>
      <c r="MZF270" s="277"/>
      <c r="MZG270" s="277"/>
      <c r="MZH270" s="277"/>
      <c r="MZI270" s="277"/>
      <c r="MZJ270" s="277"/>
      <c r="MZK270" s="277"/>
      <c r="MZL270" s="402"/>
      <c r="MZM270" s="404"/>
      <c r="MZN270" s="49"/>
      <c r="MZO270" s="49"/>
      <c r="MZP270" s="49"/>
      <c r="MZQ270" s="99"/>
      <c r="MZR270" s="98"/>
      <c r="MZS270" s="49"/>
      <c r="MZT270" s="405"/>
      <c r="MZU270" s="405"/>
      <c r="MZV270" s="277"/>
      <c r="MZW270" s="277"/>
      <c r="MZX270" s="277"/>
      <c r="MZY270" s="277"/>
      <c r="MZZ270" s="277"/>
      <c r="NAA270" s="277"/>
      <c r="NAB270" s="277"/>
      <c r="NAC270" s="277"/>
      <c r="NAD270" s="402"/>
      <c r="NAE270" s="404"/>
      <c r="NAF270" s="49"/>
      <c r="NAG270" s="49"/>
      <c r="NAH270" s="49"/>
      <c r="NAI270" s="99"/>
      <c r="NAJ270" s="98"/>
      <c r="NAK270" s="49"/>
      <c r="NAL270" s="405"/>
      <c r="NAM270" s="405"/>
      <c r="NAN270" s="277"/>
      <c r="NAO270" s="277"/>
      <c r="NAP270" s="277"/>
      <c r="NAQ270" s="277"/>
      <c r="NAR270" s="277"/>
      <c r="NAS270" s="277"/>
      <c r="NAT270" s="277"/>
      <c r="NAU270" s="277"/>
      <c r="NAV270" s="402"/>
      <c r="NAW270" s="404"/>
      <c r="NAX270" s="49"/>
      <c r="NAY270" s="49"/>
      <c r="NAZ270" s="49"/>
      <c r="NBA270" s="99"/>
      <c r="NBB270" s="98"/>
      <c r="NBC270" s="49"/>
      <c r="NBD270" s="405"/>
      <c r="NBE270" s="405"/>
      <c r="NBF270" s="277"/>
      <c r="NBG270" s="277"/>
      <c r="NBH270" s="277"/>
      <c r="NBI270" s="277"/>
      <c r="NBJ270" s="277"/>
      <c r="NBK270" s="277"/>
      <c r="NBL270" s="277"/>
      <c r="NBM270" s="277"/>
      <c r="NBN270" s="402"/>
      <c r="NBO270" s="404"/>
      <c r="NBP270" s="49"/>
      <c r="NBQ270" s="49"/>
      <c r="NBR270" s="49"/>
      <c r="NBS270" s="99"/>
      <c r="NBT270" s="98"/>
      <c r="NBU270" s="49"/>
      <c r="NBV270" s="405"/>
      <c r="NBW270" s="405"/>
      <c r="NBX270" s="277"/>
      <c r="NBY270" s="277"/>
      <c r="NBZ270" s="277"/>
      <c r="NCA270" s="277"/>
      <c r="NCB270" s="277"/>
      <c r="NCC270" s="277"/>
      <c r="NCD270" s="277"/>
      <c r="NCE270" s="277"/>
      <c r="NCF270" s="402"/>
      <c r="NCG270" s="404"/>
      <c r="NCH270" s="49"/>
      <c r="NCI270" s="49"/>
      <c r="NCJ270" s="49"/>
      <c r="NCK270" s="99"/>
      <c r="NCL270" s="98"/>
      <c r="NCM270" s="49"/>
      <c r="NCN270" s="405"/>
      <c r="NCO270" s="405"/>
      <c r="NCP270" s="277"/>
      <c r="NCQ270" s="277"/>
      <c r="NCR270" s="277"/>
      <c r="NCS270" s="277"/>
      <c r="NCT270" s="277"/>
      <c r="NCU270" s="277"/>
      <c r="NCV270" s="277"/>
      <c r="NCW270" s="277"/>
      <c r="NCX270" s="402"/>
      <c r="NCY270" s="404"/>
      <c r="NCZ270" s="49"/>
      <c r="NDA270" s="49"/>
      <c r="NDB270" s="49"/>
      <c r="NDC270" s="99"/>
      <c r="NDD270" s="98"/>
      <c r="NDE270" s="49"/>
      <c r="NDF270" s="405"/>
      <c r="NDG270" s="405"/>
      <c r="NDH270" s="277"/>
      <c r="NDI270" s="277"/>
      <c r="NDJ270" s="277"/>
      <c r="NDK270" s="277"/>
      <c r="NDL270" s="277"/>
      <c r="NDM270" s="277"/>
      <c r="NDN270" s="277"/>
      <c r="NDO270" s="277"/>
      <c r="NDP270" s="402"/>
      <c r="NDQ270" s="404"/>
      <c r="NDR270" s="49"/>
      <c r="NDS270" s="49"/>
      <c r="NDT270" s="49"/>
      <c r="NDU270" s="99"/>
      <c r="NDV270" s="98"/>
      <c r="NDW270" s="49"/>
      <c r="NDX270" s="405"/>
      <c r="NDY270" s="405"/>
      <c r="NDZ270" s="277"/>
      <c r="NEA270" s="277"/>
      <c r="NEB270" s="277"/>
      <c r="NEC270" s="277"/>
      <c r="NED270" s="277"/>
      <c r="NEE270" s="277"/>
      <c r="NEF270" s="277"/>
      <c r="NEG270" s="277"/>
      <c r="NEH270" s="402"/>
      <c r="NEI270" s="404"/>
      <c r="NEJ270" s="49"/>
      <c r="NEK270" s="49"/>
      <c r="NEL270" s="49"/>
      <c r="NEM270" s="99"/>
      <c r="NEN270" s="98"/>
      <c r="NEO270" s="49"/>
      <c r="NEP270" s="405"/>
      <c r="NEQ270" s="405"/>
      <c r="NER270" s="277"/>
      <c r="NES270" s="277"/>
      <c r="NET270" s="277"/>
      <c r="NEU270" s="277"/>
      <c r="NEV270" s="277"/>
      <c r="NEW270" s="277"/>
      <c r="NEX270" s="277"/>
      <c r="NEY270" s="277"/>
      <c r="NEZ270" s="402"/>
      <c r="NFA270" s="404"/>
      <c r="NFB270" s="49"/>
      <c r="NFC270" s="49"/>
      <c r="NFD270" s="49"/>
      <c r="NFE270" s="99"/>
      <c r="NFF270" s="98"/>
      <c r="NFG270" s="49"/>
      <c r="NFH270" s="405"/>
      <c r="NFI270" s="405"/>
      <c r="NFJ270" s="277"/>
      <c r="NFK270" s="277"/>
      <c r="NFL270" s="277"/>
      <c r="NFM270" s="277"/>
      <c r="NFN270" s="277"/>
      <c r="NFO270" s="277"/>
      <c r="NFP270" s="277"/>
      <c r="NFQ270" s="277"/>
      <c r="NFR270" s="402"/>
      <c r="NFS270" s="404"/>
      <c r="NFT270" s="49"/>
      <c r="NFU270" s="49"/>
      <c r="NFV270" s="49"/>
      <c r="NFW270" s="99"/>
      <c r="NFX270" s="98"/>
      <c r="NFY270" s="49"/>
      <c r="NFZ270" s="405"/>
      <c r="NGA270" s="405"/>
      <c r="NGB270" s="277"/>
      <c r="NGC270" s="277"/>
      <c r="NGD270" s="277"/>
      <c r="NGE270" s="277"/>
      <c r="NGF270" s="277"/>
      <c r="NGG270" s="277"/>
      <c r="NGH270" s="277"/>
      <c r="NGI270" s="277"/>
      <c r="NGJ270" s="402"/>
      <c r="NGK270" s="404"/>
      <c r="NGL270" s="49"/>
      <c r="NGM270" s="49"/>
      <c r="NGN270" s="49"/>
      <c r="NGO270" s="99"/>
      <c r="NGP270" s="98"/>
      <c r="NGQ270" s="49"/>
      <c r="NGR270" s="405"/>
      <c r="NGS270" s="405"/>
      <c r="NGT270" s="277"/>
      <c r="NGU270" s="277"/>
      <c r="NGV270" s="277"/>
      <c r="NGW270" s="277"/>
      <c r="NGX270" s="277"/>
      <c r="NGY270" s="277"/>
      <c r="NGZ270" s="277"/>
      <c r="NHA270" s="277"/>
      <c r="NHB270" s="402"/>
      <c r="NHC270" s="404"/>
      <c r="NHD270" s="49"/>
      <c r="NHE270" s="49"/>
      <c r="NHF270" s="49"/>
      <c r="NHG270" s="99"/>
      <c r="NHH270" s="98"/>
      <c r="NHI270" s="49"/>
      <c r="NHJ270" s="405"/>
      <c r="NHK270" s="405"/>
      <c r="NHL270" s="277"/>
      <c r="NHM270" s="277"/>
      <c r="NHN270" s="277"/>
      <c r="NHO270" s="277"/>
      <c r="NHP270" s="277"/>
      <c r="NHQ270" s="277"/>
      <c r="NHR270" s="277"/>
      <c r="NHS270" s="277"/>
      <c r="NHT270" s="402"/>
      <c r="NHU270" s="404"/>
      <c r="NHV270" s="49"/>
      <c r="NHW270" s="49"/>
      <c r="NHX270" s="49"/>
      <c r="NHY270" s="99"/>
      <c r="NHZ270" s="98"/>
      <c r="NIA270" s="49"/>
      <c r="NIB270" s="405"/>
      <c r="NIC270" s="405"/>
      <c r="NID270" s="277"/>
      <c r="NIE270" s="277"/>
      <c r="NIF270" s="277"/>
      <c r="NIG270" s="277"/>
      <c r="NIH270" s="277"/>
      <c r="NII270" s="277"/>
      <c r="NIJ270" s="277"/>
      <c r="NIK270" s="277"/>
      <c r="NIL270" s="402"/>
      <c r="NIM270" s="404"/>
      <c r="NIN270" s="49"/>
      <c r="NIO270" s="49"/>
      <c r="NIP270" s="49"/>
      <c r="NIQ270" s="99"/>
      <c r="NIR270" s="98"/>
      <c r="NIS270" s="49"/>
      <c r="NIT270" s="405"/>
      <c r="NIU270" s="405"/>
      <c r="NIV270" s="277"/>
      <c r="NIW270" s="277"/>
      <c r="NIX270" s="277"/>
      <c r="NIY270" s="277"/>
      <c r="NIZ270" s="277"/>
      <c r="NJA270" s="277"/>
      <c r="NJB270" s="277"/>
      <c r="NJC270" s="277"/>
      <c r="NJD270" s="402"/>
      <c r="NJE270" s="404"/>
      <c r="NJF270" s="49"/>
      <c r="NJG270" s="49"/>
      <c r="NJH270" s="49"/>
      <c r="NJI270" s="99"/>
      <c r="NJJ270" s="98"/>
      <c r="NJK270" s="49"/>
      <c r="NJL270" s="405"/>
      <c r="NJM270" s="405"/>
      <c r="NJN270" s="277"/>
      <c r="NJO270" s="277"/>
      <c r="NJP270" s="277"/>
      <c r="NJQ270" s="277"/>
      <c r="NJR270" s="277"/>
      <c r="NJS270" s="277"/>
      <c r="NJT270" s="277"/>
      <c r="NJU270" s="277"/>
      <c r="NJV270" s="402"/>
      <c r="NJW270" s="404"/>
      <c r="NJX270" s="49"/>
      <c r="NJY270" s="49"/>
      <c r="NJZ270" s="49"/>
      <c r="NKA270" s="99"/>
      <c r="NKB270" s="98"/>
      <c r="NKC270" s="49"/>
      <c r="NKD270" s="405"/>
      <c r="NKE270" s="405"/>
      <c r="NKF270" s="277"/>
      <c r="NKG270" s="277"/>
      <c r="NKH270" s="277"/>
      <c r="NKI270" s="277"/>
      <c r="NKJ270" s="277"/>
      <c r="NKK270" s="277"/>
      <c r="NKL270" s="277"/>
      <c r="NKM270" s="277"/>
      <c r="NKN270" s="402"/>
      <c r="NKO270" s="404"/>
      <c r="NKP270" s="49"/>
      <c r="NKQ270" s="49"/>
      <c r="NKR270" s="49"/>
      <c r="NKS270" s="99"/>
      <c r="NKT270" s="98"/>
      <c r="NKU270" s="49"/>
      <c r="NKV270" s="405"/>
      <c r="NKW270" s="405"/>
      <c r="NKX270" s="277"/>
      <c r="NKY270" s="277"/>
      <c r="NKZ270" s="277"/>
      <c r="NLA270" s="277"/>
      <c r="NLB270" s="277"/>
      <c r="NLC270" s="277"/>
      <c r="NLD270" s="277"/>
      <c r="NLE270" s="277"/>
      <c r="NLF270" s="402"/>
      <c r="NLG270" s="404"/>
      <c r="NLH270" s="49"/>
      <c r="NLI270" s="49"/>
      <c r="NLJ270" s="49"/>
      <c r="NLK270" s="99"/>
      <c r="NLL270" s="98"/>
      <c r="NLM270" s="49"/>
      <c r="NLN270" s="405"/>
      <c r="NLO270" s="405"/>
      <c r="NLP270" s="277"/>
      <c r="NLQ270" s="277"/>
      <c r="NLR270" s="277"/>
      <c r="NLS270" s="277"/>
      <c r="NLT270" s="277"/>
      <c r="NLU270" s="277"/>
      <c r="NLV270" s="277"/>
      <c r="NLW270" s="277"/>
      <c r="NLX270" s="402"/>
      <c r="NLY270" s="404"/>
      <c r="NLZ270" s="49"/>
      <c r="NMA270" s="49"/>
      <c r="NMB270" s="49"/>
      <c r="NMC270" s="99"/>
      <c r="NMD270" s="98"/>
      <c r="NME270" s="49"/>
      <c r="NMF270" s="405"/>
      <c r="NMG270" s="405"/>
      <c r="NMH270" s="277"/>
      <c r="NMI270" s="277"/>
      <c r="NMJ270" s="277"/>
      <c r="NMK270" s="277"/>
      <c r="NML270" s="277"/>
      <c r="NMM270" s="277"/>
      <c r="NMN270" s="277"/>
      <c r="NMO270" s="277"/>
      <c r="NMP270" s="402"/>
      <c r="NMQ270" s="404"/>
      <c r="NMR270" s="49"/>
      <c r="NMS270" s="49"/>
      <c r="NMT270" s="49"/>
      <c r="NMU270" s="99"/>
      <c r="NMV270" s="98"/>
      <c r="NMW270" s="49"/>
      <c r="NMX270" s="405"/>
      <c r="NMY270" s="405"/>
      <c r="NMZ270" s="277"/>
      <c r="NNA270" s="277"/>
      <c r="NNB270" s="277"/>
      <c r="NNC270" s="277"/>
      <c r="NND270" s="277"/>
      <c r="NNE270" s="277"/>
      <c r="NNF270" s="277"/>
      <c r="NNG270" s="277"/>
      <c r="NNH270" s="402"/>
      <c r="NNI270" s="404"/>
      <c r="NNJ270" s="49"/>
      <c r="NNK270" s="49"/>
      <c r="NNL270" s="49"/>
      <c r="NNM270" s="99"/>
      <c r="NNN270" s="98"/>
      <c r="NNO270" s="49"/>
      <c r="NNP270" s="405"/>
      <c r="NNQ270" s="405"/>
      <c r="NNR270" s="277"/>
      <c r="NNS270" s="277"/>
      <c r="NNT270" s="277"/>
      <c r="NNU270" s="277"/>
      <c r="NNV270" s="277"/>
      <c r="NNW270" s="277"/>
      <c r="NNX270" s="277"/>
      <c r="NNY270" s="277"/>
      <c r="NNZ270" s="402"/>
      <c r="NOA270" s="404"/>
      <c r="NOB270" s="49"/>
      <c r="NOC270" s="49"/>
      <c r="NOD270" s="49"/>
      <c r="NOE270" s="99"/>
      <c r="NOF270" s="98"/>
      <c r="NOG270" s="49"/>
      <c r="NOH270" s="405"/>
      <c r="NOI270" s="405"/>
      <c r="NOJ270" s="277"/>
      <c r="NOK270" s="277"/>
      <c r="NOL270" s="277"/>
      <c r="NOM270" s="277"/>
      <c r="NON270" s="277"/>
      <c r="NOO270" s="277"/>
      <c r="NOP270" s="277"/>
      <c r="NOQ270" s="277"/>
      <c r="NOR270" s="402"/>
      <c r="NOS270" s="404"/>
      <c r="NOT270" s="49"/>
      <c r="NOU270" s="49"/>
      <c r="NOV270" s="49"/>
      <c r="NOW270" s="99"/>
      <c r="NOX270" s="98"/>
      <c r="NOY270" s="49"/>
      <c r="NOZ270" s="405"/>
      <c r="NPA270" s="405"/>
      <c r="NPB270" s="277"/>
      <c r="NPC270" s="277"/>
      <c r="NPD270" s="277"/>
      <c r="NPE270" s="277"/>
      <c r="NPF270" s="277"/>
      <c r="NPG270" s="277"/>
      <c r="NPH270" s="277"/>
      <c r="NPI270" s="277"/>
      <c r="NPJ270" s="402"/>
      <c r="NPK270" s="404"/>
      <c r="NPL270" s="49"/>
      <c r="NPM270" s="49"/>
      <c r="NPN270" s="49"/>
      <c r="NPO270" s="99"/>
      <c r="NPP270" s="98"/>
      <c r="NPQ270" s="49"/>
      <c r="NPR270" s="405"/>
      <c r="NPS270" s="405"/>
      <c r="NPT270" s="277"/>
      <c r="NPU270" s="277"/>
      <c r="NPV270" s="277"/>
      <c r="NPW270" s="277"/>
      <c r="NPX270" s="277"/>
      <c r="NPY270" s="277"/>
      <c r="NPZ270" s="277"/>
      <c r="NQA270" s="277"/>
      <c r="NQB270" s="402"/>
      <c r="NQC270" s="404"/>
      <c r="NQD270" s="49"/>
      <c r="NQE270" s="49"/>
      <c r="NQF270" s="49"/>
      <c r="NQG270" s="99"/>
      <c r="NQH270" s="98"/>
      <c r="NQI270" s="49"/>
      <c r="NQJ270" s="405"/>
      <c r="NQK270" s="405"/>
      <c r="NQL270" s="277"/>
      <c r="NQM270" s="277"/>
      <c r="NQN270" s="277"/>
      <c r="NQO270" s="277"/>
      <c r="NQP270" s="277"/>
      <c r="NQQ270" s="277"/>
      <c r="NQR270" s="277"/>
      <c r="NQS270" s="277"/>
      <c r="NQT270" s="402"/>
      <c r="NQU270" s="404"/>
      <c r="NQV270" s="49"/>
      <c r="NQW270" s="49"/>
      <c r="NQX270" s="49"/>
      <c r="NQY270" s="99"/>
      <c r="NQZ270" s="98"/>
      <c r="NRA270" s="49"/>
      <c r="NRB270" s="405"/>
      <c r="NRC270" s="405"/>
      <c r="NRD270" s="277"/>
      <c r="NRE270" s="277"/>
      <c r="NRF270" s="277"/>
      <c r="NRG270" s="277"/>
      <c r="NRH270" s="277"/>
      <c r="NRI270" s="277"/>
      <c r="NRJ270" s="277"/>
      <c r="NRK270" s="277"/>
      <c r="NRL270" s="402"/>
      <c r="NRM270" s="404"/>
      <c r="NRN270" s="49"/>
      <c r="NRO270" s="49"/>
      <c r="NRP270" s="49"/>
      <c r="NRQ270" s="99"/>
      <c r="NRR270" s="98"/>
      <c r="NRS270" s="49"/>
      <c r="NRT270" s="405"/>
      <c r="NRU270" s="405"/>
      <c r="NRV270" s="277"/>
      <c r="NRW270" s="277"/>
      <c r="NRX270" s="277"/>
      <c r="NRY270" s="277"/>
      <c r="NRZ270" s="277"/>
      <c r="NSA270" s="277"/>
      <c r="NSB270" s="277"/>
      <c r="NSC270" s="277"/>
      <c r="NSD270" s="402"/>
      <c r="NSE270" s="404"/>
      <c r="NSF270" s="49"/>
      <c r="NSG270" s="49"/>
      <c r="NSH270" s="49"/>
      <c r="NSI270" s="99"/>
      <c r="NSJ270" s="98"/>
      <c r="NSK270" s="49"/>
      <c r="NSL270" s="405"/>
      <c r="NSM270" s="405"/>
      <c r="NSN270" s="277"/>
      <c r="NSO270" s="277"/>
      <c r="NSP270" s="277"/>
      <c r="NSQ270" s="277"/>
      <c r="NSR270" s="277"/>
      <c r="NSS270" s="277"/>
      <c r="NST270" s="277"/>
      <c r="NSU270" s="277"/>
      <c r="NSV270" s="402"/>
      <c r="NSW270" s="404"/>
      <c r="NSX270" s="49"/>
      <c r="NSY270" s="49"/>
      <c r="NSZ270" s="49"/>
      <c r="NTA270" s="99"/>
      <c r="NTB270" s="98"/>
      <c r="NTC270" s="49"/>
      <c r="NTD270" s="405"/>
      <c r="NTE270" s="405"/>
      <c r="NTF270" s="277"/>
      <c r="NTG270" s="277"/>
      <c r="NTH270" s="277"/>
      <c r="NTI270" s="277"/>
      <c r="NTJ270" s="277"/>
      <c r="NTK270" s="277"/>
      <c r="NTL270" s="277"/>
      <c r="NTM270" s="277"/>
      <c r="NTN270" s="402"/>
      <c r="NTO270" s="404"/>
      <c r="NTP270" s="49"/>
      <c r="NTQ270" s="49"/>
      <c r="NTR270" s="49"/>
      <c r="NTS270" s="99"/>
      <c r="NTT270" s="98"/>
      <c r="NTU270" s="49"/>
      <c r="NTV270" s="405"/>
      <c r="NTW270" s="405"/>
      <c r="NTX270" s="277"/>
      <c r="NTY270" s="277"/>
      <c r="NTZ270" s="277"/>
      <c r="NUA270" s="277"/>
      <c r="NUB270" s="277"/>
      <c r="NUC270" s="277"/>
      <c r="NUD270" s="277"/>
      <c r="NUE270" s="277"/>
      <c r="NUF270" s="402"/>
      <c r="NUG270" s="404"/>
      <c r="NUH270" s="49"/>
      <c r="NUI270" s="49"/>
      <c r="NUJ270" s="49"/>
      <c r="NUK270" s="99"/>
      <c r="NUL270" s="98"/>
      <c r="NUM270" s="49"/>
      <c r="NUN270" s="405"/>
      <c r="NUO270" s="405"/>
      <c r="NUP270" s="277"/>
      <c r="NUQ270" s="277"/>
      <c r="NUR270" s="277"/>
      <c r="NUS270" s="277"/>
      <c r="NUT270" s="277"/>
      <c r="NUU270" s="277"/>
      <c r="NUV270" s="277"/>
      <c r="NUW270" s="277"/>
      <c r="NUX270" s="402"/>
      <c r="NUY270" s="404"/>
      <c r="NUZ270" s="49"/>
      <c r="NVA270" s="49"/>
      <c r="NVB270" s="49"/>
      <c r="NVC270" s="99"/>
      <c r="NVD270" s="98"/>
      <c r="NVE270" s="49"/>
      <c r="NVF270" s="405"/>
      <c r="NVG270" s="405"/>
      <c r="NVH270" s="277"/>
      <c r="NVI270" s="277"/>
      <c r="NVJ270" s="277"/>
      <c r="NVK270" s="277"/>
      <c r="NVL270" s="277"/>
      <c r="NVM270" s="277"/>
      <c r="NVN270" s="277"/>
      <c r="NVO270" s="277"/>
      <c r="NVP270" s="402"/>
      <c r="NVQ270" s="404"/>
      <c r="NVR270" s="49"/>
      <c r="NVS270" s="49"/>
      <c r="NVT270" s="49"/>
      <c r="NVU270" s="99"/>
      <c r="NVV270" s="98"/>
      <c r="NVW270" s="49"/>
      <c r="NVX270" s="405"/>
      <c r="NVY270" s="405"/>
      <c r="NVZ270" s="277"/>
      <c r="NWA270" s="277"/>
      <c r="NWB270" s="277"/>
      <c r="NWC270" s="277"/>
      <c r="NWD270" s="277"/>
      <c r="NWE270" s="277"/>
      <c r="NWF270" s="277"/>
      <c r="NWG270" s="277"/>
      <c r="NWH270" s="402"/>
      <c r="NWI270" s="404"/>
      <c r="NWJ270" s="49"/>
      <c r="NWK270" s="49"/>
      <c r="NWL270" s="49"/>
      <c r="NWM270" s="99"/>
      <c r="NWN270" s="98"/>
      <c r="NWO270" s="49"/>
      <c r="NWP270" s="405"/>
      <c r="NWQ270" s="405"/>
      <c r="NWR270" s="277"/>
      <c r="NWS270" s="277"/>
      <c r="NWT270" s="277"/>
      <c r="NWU270" s="277"/>
      <c r="NWV270" s="277"/>
      <c r="NWW270" s="277"/>
      <c r="NWX270" s="277"/>
      <c r="NWY270" s="277"/>
      <c r="NWZ270" s="402"/>
      <c r="NXA270" s="404"/>
      <c r="NXB270" s="49"/>
      <c r="NXC270" s="49"/>
      <c r="NXD270" s="49"/>
      <c r="NXE270" s="99"/>
      <c r="NXF270" s="98"/>
      <c r="NXG270" s="49"/>
      <c r="NXH270" s="405"/>
      <c r="NXI270" s="405"/>
      <c r="NXJ270" s="277"/>
      <c r="NXK270" s="277"/>
      <c r="NXL270" s="277"/>
      <c r="NXM270" s="277"/>
      <c r="NXN270" s="277"/>
      <c r="NXO270" s="277"/>
      <c r="NXP270" s="277"/>
      <c r="NXQ270" s="277"/>
      <c r="NXR270" s="402"/>
      <c r="NXS270" s="404"/>
      <c r="NXT270" s="49"/>
      <c r="NXU270" s="49"/>
      <c r="NXV270" s="49"/>
      <c r="NXW270" s="99"/>
      <c r="NXX270" s="98"/>
      <c r="NXY270" s="49"/>
      <c r="NXZ270" s="405"/>
      <c r="NYA270" s="405"/>
      <c r="NYB270" s="277"/>
      <c r="NYC270" s="277"/>
      <c r="NYD270" s="277"/>
      <c r="NYE270" s="277"/>
      <c r="NYF270" s="277"/>
      <c r="NYG270" s="277"/>
      <c r="NYH270" s="277"/>
      <c r="NYI270" s="277"/>
      <c r="NYJ270" s="402"/>
      <c r="NYK270" s="404"/>
      <c r="NYL270" s="49"/>
      <c r="NYM270" s="49"/>
      <c r="NYN270" s="49"/>
      <c r="NYO270" s="99"/>
      <c r="NYP270" s="98"/>
      <c r="NYQ270" s="49"/>
      <c r="NYR270" s="405"/>
      <c r="NYS270" s="405"/>
      <c r="NYT270" s="277"/>
      <c r="NYU270" s="277"/>
      <c r="NYV270" s="277"/>
      <c r="NYW270" s="277"/>
      <c r="NYX270" s="277"/>
      <c r="NYY270" s="277"/>
      <c r="NYZ270" s="277"/>
      <c r="NZA270" s="277"/>
      <c r="NZB270" s="402"/>
      <c r="NZC270" s="404"/>
      <c r="NZD270" s="49"/>
      <c r="NZE270" s="49"/>
      <c r="NZF270" s="49"/>
      <c r="NZG270" s="99"/>
      <c r="NZH270" s="98"/>
      <c r="NZI270" s="49"/>
      <c r="NZJ270" s="405"/>
      <c r="NZK270" s="405"/>
      <c r="NZL270" s="277"/>
      <c r="NZM270" s="277"/>
      <c r="NZN270" s="277"/>
      <c r="NZO270" s="277"/>
      <c r="NZP270" s="277"/>
      <c r="NZQ270" s="277"/>
      <c r="NZR270" s="277"/>
      <c r="NZS270" s="277"/>
      <c r="NZT270" s="402"/>
      <c r="NZU270" s="404"/>
      <c r="NZV270" s="49"/>
      <c r="NZW270" s="49"/>
      <c r="NZX270" s="49"/>
      <c r="NZY270" s="99"/>
      <c r="NZZ270" s="98"/>
      <c r="OAA270" s="49"/>
      <c r="OAB270" s="405"/>
      <c r="OAC270" s="405"/>
      <c r="OAD270" s="277"/>
      <c r="OAE270" s="277"/>
      <c r="OAF270" s="277"/>
      <c r="OAG270" s="277"/>
      <c r="OAH270" s="277"/>
      <c r="OAI270" s="277"/>
      <c r="OAJ270" s="277"/>
      <c r="OAK270" s="277"/>
      <c r="OAL270" s="402"/>
      <c r="OAM270" s="404"/>
      <c r="OAN270" s="49"/>
      <c r="OAO270" s="49"/>
      <c r="OAP270" s="49"/>
      <c r="OAQ270" s="99"/>
      <c r="OAR270" s="98"/>
      <c r="OAS270" s="49"/>
      <c r="OAT270" s="405"/>
      <c r="OAU270" s="405"/>
      <c r="OAV270" s="277"/>
      <c r="OAW270" s="277"/>
      <c r="OAX270" s="277"/>
      <c r="OAY270" s="277"/>
      <c r="OAZ270" s="277"/>
      <c r="OBA270" s="277"/>
      <c r="OBB270" s="277"/>
      <c r="OBC270" s="277"/>
      <c r="OBD270" s="402"/>
      <c r="OBE270" s="404"/>
      <c r="OBF270" s="49"/>
      <c r="OBG270" s="49"/>
      <c r="OBH270" s="49"/>
      <c r="OBI270" s="99"/>
      <c r="OBJ270" s="98"/>
      <c r="OBK270" s="49"/>
      <c r="OBL270" s="405"/>
      <c r="OBM270" s="405"/>
      <c r="OBN270" s="277"/>
      <c r="OBO270" s="277"/>
      <c r="OBP270" s="277"/>
      <c r="OBQ270" s="277"/>
      <c r="OBR270" s="277"/>
      <c r="OBS270" s="277"/>
      <c r="OBT270" s="277"/>
      <c r="OBU270" s="277"/>
      <c r="OBV270" s="402"/>
      <c r="OBW270" s="404"/>
      <c r="OBX270" s="49"/>
      <c r="OBY270" s="49"/>
      <c r="OBZ270" s="49"/>
      <c r="OCA270" s="99"/>
      <c r="OCB270" s="98"/>
      <c r="OCC270" s="49"/>
      <c r="OCD270" s="405"/>
      <c r="OCE270" s="405"/>
      <c r="OCF270" s="277"/>
      <c r="OCG270" s="277"/>
      <c r="OCH270" s="277"/>
      <c r="OCI270" s="277"/>
      <c r="OCJ270" s="277"/>
      <c r="OCK270" s="277"/>
      <c r="OCL270" s="277"/>
      <c r="OCM270" s="277"/>
      <c r="OCN270" s="402"/>
      <c r="OCO270" s="404"/>
      <c r="OCP270" s="49"/>
      <c r="OCQ270" s="49"/>
      <c r="OCR270" s="49"/>
      <c r="OCS270" s="99"/>
      <c r="OCT270" s="98"/>
      <c r="OCU270" s="49"/>
      <c r="OCV270" s="405"/>
      <c r="OCW270" s="405"/>
      <c r="OCX270" s="277"/>
      <c r="OCY270" s="277"/>
      <c r="OCZ270" s="277"/>
      <c r="ODA270" s="277"/>
      <c r="ODB270" s="277"/>
      <c r="ODC270" s="277"/>
      <c r="ODD270" s="277"/>
      <c r="ODE270" s="277"/>
      <c r="ODF270" s="402"/>
      <c r="ODG270" s="404"/>
      <c r="ODH270" s="49"/>
      <c r="ODI270" s="49"/>
      <c r="ODJ270" s="49"/>
      <c r="ODK270" s="99"/>
      <c r="ODL270" s="98"/>
      <c r="ODM270" s="49"/>
      <c r="ODN270" s="405"/>
      <c r="ODO270" s="405"/>
      <c r="ODP270" s="277"/>
      <c r="ODQ270" s="277"/>
      <c r="ODR270" s="277"/>
      <c r="ODS270" s="277"/>
      <c r="ODT270" s="277"/>
      <c r="ODU270" s="277"/>
      <c r="ODV270" s="277"/>
      <c r="ODW270" s="277"/>
      <c r="ODX270" s="402"/>
      <c r="ODY270" s="404"/>
      <c r="ODZ270" s="49"/>
      <c r="OEA270" s="49"/>
      <c r="OEB270" s="49"/>
      <c r="OEC270" s="99"/>
      <c r="OED270" s="98"/>
      <c r="OEE270" s="49"/>
      <c r="OEF270" s="405"/>
      <c r="OEG270" s="405"/>
      <c r="OEH270" s="277"/>
      <c r="OEI270" s="277"/>
      <c r="OEJ270" s="277"/>
      <c r="OEK270" s="277"/>
      <c r="OEL270" s="277"/>
      <c r="OEM270" s="277"/>
      <c r="OEN270" s="277"/>
      <c r="OEO270" s="277"/>
      <c r="OEP270" s="402"/>
      <c r="OEQ270" s="404"/>
      <c r="OER270" s="49"/>
      <c r="OES270" s="49"/>
      <c r="OET270" s="49"/>
      <c r="OEU270" s="99"/>
      <c r="OEV270" s="98"/>
      <c r="OEW270" s="49"/>
      <c r="OEX270" s="405"/>
      <c r="OEY270" s="405"/>
      <c r="OEZ270" s="277"/>
      <c r="OFA270" s="277"/>
      <c r="OFB270" s="277"/>
      <c r="OFC270" s="277"/>
      <c r="OFD270" s="277"/>
      <c r="OFE270" s="277"/>
      <c r="OFF270" s="277"/>
      <c r="OFG270" s="277"/>
      <c r="OFH270" s="402"/>
      <c r="OFI270" s="404"/>
      <c r="OFJ270" s="49"/>
      <c r="OFK270" s="49"/>
      <c r="OFL270" s="49"/>
      <c r="OFM270" s="99"/>
      <c r="OFN270" s="98"/>
      <c r="OFO270" s="49"/>
      <c r="OFP270" s="405"/>
      <c r="OFQ270" s="405"/>
      <c r="OFR270" s="277"/>
      <c r="OFS270" s="277"/>
      <c r="OFT270" s="277"/>
      <c r="OFU270" s="277"/>
      <c r="OFV270" s="277"/>
      <c r="OFW270" s="277"/>
      <c r="OFX270" s="277"/>
      <c r="OFY270" s="277"/>
      <c r="OFZ270" s="402"/>
      <c r="OGA270" s="404"/>
      <c r="OGB270" s="49"/>
      <c r="OGC270" s="49"/>
      <c r="OGD270" s="49"/>
      <c r="OGE270" s="99"/>
      <c r="OGF270" s="98"/>
      <c r="OGG270" s="49"/>
      <c r="OGH270" s="405"/>
      <c r="OGI270" s="405"/>
      <c r="OGJ270" s="277"/>
      <c r="OGK270" s="277"/>
      <c r="OGL270" s="277"/>
      <c r="OGM270" s="277"/>
      <c r="OGN270" s="277"/>
      <c r="OGO270" s="277"/>
      <c r="OGP270" s="277"/>
      <c r="OGQ270" s="277"/>
      <c r="OGR270" s="402"/>
      <c r="OGS270" s="404"/>
      <c r="OGT270" s="49"/>
      <c r="OGU270" s="49"/>
      <c r="OGV270" s="49"/>
      <c r="OGW270" s="99"/>
      <c r="OGX270" s="98"/>
      <c r="OGY270" s="49"/>
      <c r="OGZ270" s="405"/>
      <c r="OHA270" s="405"/>
      <c r="OHB270" s="277"/>
      <c r="OHC270" s="277"/>
      <c r="OHD270" s="277"/>
      <c r="OHE270" s="277"/>
      <c r="OHF270" s="277"/>
      <c r="OHG270" s="277"/>
      <c r="OHH270" s="277"/>
      <c r="OHI270" s="277"/>
      <c r="OHJ270" s="402"/>
      <c r="OHK270" s="404"/>
      <c r="OHL270" s="49"/>
      <c r="OHM270" s="49"/>
      <c r="OHN270" s="49"/>
      <c r="OHO270" s="99"/>
      <c r="OHP270" s="98"/>
      <c r="OHQ270" s="49"/>
      <c r="OHR270" s="405"/>
      <c r="OHS270" s="405"/>
      <c r="OHT270" s="277"/>
      <c r="OHU270" s="277"/>
      <c r="OHV270" s="277"/>
      <c r="OHW270" s="277"/>
      <c r="OHX270" s="277"/>
      <c r="OHY270" s="277"/>
      <c r="OHZ270" s="277"/>
      <c r="OIA270" s="277"/>
      <c r="OIB270" s="402"/>
      <c r="OIC270" s="404"/>
      <c r="OID270" s="49"/>
      <c r="OIE270" s="49"/>
      <c r="OIF270" s="49"/>
      <c r="OIG270" s="99"/>
      <c r="OIH270" s="98"/>
      <c r="OII270" s="49"/>
      <c r="OIJ270" s="405"/>
      <c r="OIK270" s="405"/>
      <c r="OIL270" s="277"/>
      <c r="OIM270" s="277"/>
      <c r="OIN270" s="277"/>
      <c r="OIO270" s="277"/>
      <c r="OIP270" s="277"/>
      <c r="OIQ270" s="277"/>
      <c r="OIR270" s="277"/>
      <c r="OIS270" s="277"/>
      <c r="OIT270" s="402"/>
      <c r="OIU270" s="404"/>
      <c r="OIV270" s="49"/>
      <c r="OIW270" s="49"/>
      <c r="OIX270" s="49"/>
      <c r="OIY270" s="99"/>
      <c r="OIZ270" s="98"/>
      <c r="OJA270" s="49"/>
      <c r="OJB270" s="405"/>
      <c r="OJC270" s="405"/>
      <c r="OJD270" s="277"/>
      <c r="OJE270" s="277"/>
      <c r="OJF270" s="277"/>
      <c r="OJG270" s="277"/>
      <c r="OJH270" s="277"/>
      <c r="OJI270" s="277"/>
      <c r="OJJ270" s="277"/>
      <c r="OJK270" s="277"/>
      <c r="OJL270" s="402"/>
      <c r="OJM270" s="404"/>
      <c r="OJN270" s="49"/>
      <c r="OJO270" s="49"/>
      <c r="OJP270" s="49"/>
      <c r="OJQ270" s="99"/>
      <c r="OJR270" s="98"/>
      <c r="OJS270" s="49"/>
      <c r="OJT270" s="405"/>
      <c r="OJU270" s="405"/>
      <c r="OJV270" s="277"/>
      <c r="OJW270" s="277"/>
      <c r="OJX270" s="277"/>
      <c r="OJY270" s="277"/>
      <c r="OJZ270" s="277"/>
      <c r="OKA270" s="277"/>
      <c r="OKB270" s="277"/>
      <c r="OKC270" s="277"/>
      <c r="OKD270" s="402"/>
      <c r="OKE270" s="404"/>
      <c r="OKF270" s="49"/>
      <c r="OKG270" s="49"/>
      <c r="OKH270" s="49"/>
      <c r="OKI270" s="99"/>
      <c r="OKJ270" s="98"/>
      <c r="OKK270" s="49"/>
      <c r="OKL270" s="405"/>
      <c r="OKM270" s="405"/>
      <c r="OKN270" s="277"/>
      <c r="OKO270" s="277"/>
      <c r="OKP270" s="277"/>
      <c r="OKQ270" s="277"/>
      <c r="OKR270" s="277"/>
      <c r="OKS270" s="277"/>
      <c r="OKT270" s="277"/>
      <c r="OKU270" s="277"/>
      <c r="OKV270" s="402"/>
      <c r="OKW270" s="404"/>
      <c r="OKX270" s="49"/>
      <c r="OKY270" s="49"/>
      <c r="OKZ270" s="49"/>
      <c r="OLA270" s="99"/>
      <c r="OLB270" s="98"/>
      <c r="OLC270" s="49"/>
      <c r="OLD270" s="405"/>
      <c r="OLE270" s="405"/>
      <c r="OLF270" s="277"/>
      <c r="OLG270" s="277"/>
      <c r="OLH270" s="277"/>
      <c r="OLI270" s="277"/>
      <c r="OLJ270" s="277"/>
      <c r="OLK270" s="277"/>
      <c r="OLL270" s="277"/>
      <c r="OLM270" s="277"/>
      <c r="OLN270" s="402"/>
      <c r="OLO270" s="404"/>
      <c r="OLP270" s="49"/>
      <c r="OLQ270" s="49"/>
      <c r="OLR270" s="49"/>
      <c r="OLS270" s="99"/>
      <c r="OLT270" s="98"/>
      <c r="OLU270" s="49"/>
      <c r="OLV270" s="405"/>
      <c r="OLW270" s="405"/>
      <c r="OLX270" s="277"/>
      <c r="OLY270" s="277"/>
      <c r="OLZ270" s="277"/>
      <c r="OMA270" s="277"/>
      <c r="OMB270" s="277"/>
      <c r="OMC270" s="277"/>
      <c r="OMD270" s="277"/>
      <c r="OME270" s="277"/>
      <c r="OMF270" s="402"/>
      <c r="OMG270" s="404"/>
      <c r="OMH270" s="49"/>
      <c r="OMI270" s="49"/>
      <c r="OMJ270" s="49"/>
      <c r="OMK270" s="99"/>
      <c r="OML270" s="98"/>
      <c r="OMM270" s="49"/>
      <c r="OMN270" s="405"/>
      <c r="OMO270" s="405"/>
      <c r="OMP270" s="277"/>
      <c r="OMQ270" s="277"/>
      <c r="OMR270" s="277"/>
      <c r="OMS270" s="277"/>
      <c r="OMT270" s="277"/>
      <c r="OMU270" s="277"/>
      <c r="OMV270" s="277"/>
      <c r="OMW270" s="277"/>
      <c r="OMX270" s="402"/>
      <c r="OMY270" s="404"/>
      <c r="OMZ270" s="49"/>
      <c r="ONA270" s="49"/>
      <c r="ONB270" s="49"/>
      <c r="ONC270" s="99"/>
      <c r="OND270" s="98"/>
      <c r="ONE270" s="49"/>
      <c r="ONF270" s="405"/>
      <c r="ONG270" s="405"/>
      <c r="ONH270" s="277"/>
      <c r="ONI270" s="277"/>
      <c r="ONJ270" s="277"/>
      <c r="ONK270" s="277"/>
      <c r="ONL270" s="277"/>
      <c r="ONM270" s="277"/>
      <c r="ONN270" s="277"/>
      <c r="ONO270" s="277"/>
      <c r="ONP270" s="402"/>
      <c r="ONQ270" s="404"/>
      <c r="ONR270" s="49"/>
      <c r="ONS270" s="49"/>
      <c r="ONT270" s="49"/>
      <c r="ONU270" s="99"/>
      <c r="ONV270" s="98"/>
      <c r="ONW270" s="49"/>
      <c r="ONX270" s="405"/>
      <c r="ONY270" s="405"/>
      <c r="ONZ270" s="277"/>
      <c r="OOA270" s="277"/>
      <c r="OOB270" s="277"/>
      <c r="OOC270" s="277"/>
      <c r="OOD270" s="277"/>
      <c r="OOE270" s="277"/>
      <c r="OOF270" s="277"/>
      <c r="OOG270" s="277"/>
      <c r="OOH270" s="402"/>
      <c r="OOI270" s="404"/>
      <c r="OOJ270" s="49"/>
      <c r="OOK270" s="49"/>
      <c r="OOL270" s="49"/>
      <c r="OOM270" s="99"/>
      <c r="OON270" s="98"/>
      <c r="OOO270" s="49"/>
      <c r="OOP270" s="405"/>
      <c r="OOQ270" s="405"/>
      <c r="OOR270" s="277"/>
      <c r="OOS270" s="277"/>
      <c r="OOT270" s="277"/>
      <c r="OOU270" s="277"/>
      <c r="OOV270" s="277"/>
      <c r="OOW270" s="277"/>
      <c r="OOX270" s="277"/>
      <c r="OOY270" s="277"/>
      <c r="OOZ270" s="402"/>
      <c r="OPA270" s="404"/>
      <c r="OPB270" s="49"/>
      <c r="OPC270" s="49"/>
      <c r="OPD270" s="49"/>
      <c r="OPE270" s="99"/>
      <c r="OPF270" s="98"/>
      <c r="OPG270" s="49"/>
      <c r="OPH270" s="405"/>
      <c r="OPI270" s="405"/>
      <c r="OPJ270" s="277"/>
      <c r="OPK270" s="277"/>
      <c r="OPL270" s="277"/>
      <c r="OPM270" s="277"/>
      <c r="OPN270" s="277"/>
      <c r="OPO270" s="277"/>
      <c r="OPP270" s="277"/>
      <c r="OPQ270" s="277"/>
      <c r="OPR270" s="402"/>
      <c r="OPS270" s="404"/>
      <c r="OPT270" s="49"/>
      <c r="OPU270" s="49"/>
      <c r="OPV270" s="49"/>
      <c r="OPW270" s="99"/>
      <c r="OPX270" s="98"/>
      <c r="OPY270" s="49"/>
      <c r="OPZ270" s="405"/>
      <c r="OQA270" s="405"/>
      <c r="OQB270" s="277"/>
      <c r="OQC270" s="277"/>
      <c r="OQD270" s="277"/>
      <c r="OQE270" s="277"/>
      <c r="OQF270" s="277"/>
      <c r="OQG270" s="277"/>
      <c r="OQH270" s="277"/>
      <c r="OQI270" s="277"/>
      <c r="OQJ270" s="402"/>
      <c r="OQK270" s="404"/>
      <c r="OQL270" s="49"/>
      <c r="OQM270" s="49"/>
      <c r="OQN270" s="49"/>
      <c r="OQO270" s="99"/>
      <c r="OQP270" s="98"/>
      <c r="OQQ270" s="49"/>
      <c r="OQR270" s="405"/>
      <c r="OQS270" s="405"/>
      <c r="OQT270" s="277"/>
      <c r="OQU270" s="277"/>
      <c r="OQV270" s="277"/>
      <c r="OQW270" s="277"/>
      <c r="OQX270" s="277"/>
      <c r="OQY270" s="277"/>
      <c r="OQZ270" s="277"/>
      <c r="ORA270" s="277"/>
      <c r="ORB270" s="402"/>
      <c r="ORC270" s="404"/>
      <c r="ORD270" s="49"/>
      <c r="ORE270" s="49"/>
      <c r="ORF270" s="49"/>
      <c r="ORG270" s="99"/>
      <c r="ORH270" s="98"/>
      <c r="ORI270" s="49"/>
      <c r="ORJ270" s="405"/>
      <c r="ORK270" s="405"/>
      <c r="ORL270" s="277"/>
      <c r="ORM270" s="277"/>
      <c r="ORN270" s="277"/>
      <c r="ORO270" s="277"/>
      <c r="ORP270" s="277"/>
      <c r="ORQ270" s="277"/>
      <c r="ORR270" s="277"/>
      <c r="ORS270" s="277"/>
      <c r="ORT270" s="402"/>
      <c r="ORU270" s="404"/>
      <c r="ORV270" s="49"/>
      <c r="ORW270" s="49"/>
      <c r="ORX270" s="49"/>
      <c r="ORY270" s="99"/>
      <c r="ORZ270" s="98"/>
      <c r="OSA270" s="49"/>
      <c r="OSB270" s="405"/>
      <c r="OSC270" s="405"/>
      <c r="OSD270" s="277"/>
      <c r="OSE270" s="277"/>
      <c r="OSF270" s="277"/>
      <c r="OSG270" s="277"/>
      <c r="OSH270" s="277"/>
      <c r="OSI270" s="277"/>
      <c r="OSJ270" s="277"/>
      <c r="OSK270" s="277"/>
      <c r="OSL270" s="402"/>
      <c r="OSM270" s="404"/>
      <c r="OSN270" s="49"/>
      <c r="OSO270" s="49"/>
      <c r="OSP270" s="49"/>
      <c r="OSQ270" s="99"/>
      <c r="OSR270" s="98"/>
      <c r="OSS270" s="49"/>
      <c r="OST270" s="405"/>
      <c r="OSU270" s="405"/>
      <c r="OSV270" s="277"/>
      <c r="OSW270" s="277"/>
      <c r="OSX270" s="277"/>
      <c r="OSY270" s="277"/>
      <c r="OSZ270" s="277"/>
      <c r="OTA270" s="277"/>
      <c r="OTB270" s="277"/>
      <c r="OTC270" s="277"/>
      <c r="OTD270" s="402"/>
      <c r="OTE270" s="404"/>
      <c r="OTF270" s="49"/>
      <c r="OTG270" s="49"/>
      <c r="OTH270" s="49"/>
      <c r="OTI270" s="99"/>
      <c r="OTJ270" s="98"/>
      <c r="OTK270" s="49"/>
      <c r="OTL270" s="405"/>
      <c r="OTM270" s="405"/>
      <c r="OTN270" s="277"/>
      <c r="OTO270" s="277"/>
      <c r="OTP270" s="277"/>
      <c r="OTQ270" s="277"/>
      <c r="OTR270" s="277"/>
      <c r="OTS270" s="277"/>
      <c r="OTT270" s="277"/>
      <c r="OTU270" s="277"/>
      <c r="OTV270" s="402"/>
      <c r="OTW270" s="404"/>
      <c r="OTX270" s="49"/>
      <c r="OTY270" s="49"/>
      <c r="OTZ270" s="49"/>
      <c r="OUA270" s="99"/>
      <c r="OUB270" s="98"/>
      <c r="OUC270" s="49"/>
      <c r="OUD270" s="405"/>
      <c r="OUE270" s="405"/>
      <c r="OUF270" s="277"/>
      <c r="OUG270" s="277"/>
      <c r="OUH270" s="277"/>
      <c r="OUI270" s="277"/>
      <c r="OUJ270" s="277"/>
      <c r="OUK270" s="277"/>
      <c r="OUL270" s="277"/>
      <c r="OUM270" s="277"/>
      <c r="OUN270" s="402"/>
      <c r="OUO270" s="404"/>
      <c r="OUP270" s="49"/>
      <c r="OUQ270" s="49"/>
      <c r="OUR270" s="49"/>
      <c r="OUS270" s="99"/>
      <c r="OUT270" s="98"/>
      <c r="OUU270" s="49"/>
      <c r="OUV270" s="405"/>
      <c r="OUW270" s="405"/>
      <c r="OUX270" s="277"/>
      <c r="OUY270" s="277"/>
      <c r="OUZ270" s="277"/>
      <c r="OVA270" s="277"/>
      <c r="OVB270" s="277"/>
      <c r="OVC270" s="277"/>
      <c r="OVD270" s="277"/>
      <c r="OVE270" s="277"/>
      <c r="OVF270" s="402"/>
      <c r="OVG270" s="404"/>
      <c r="OVH270" s="49"/>
      <c r="OVI270" s="49"/>
      <c r="OVJ270" s="49"/>
      <c r="OVK270" s="99"/>
      <c r="OVL270" s="98"/>
      <c r="OVM270" s="49"/>
      <c r="OVN270" s="405"/>
      <c r="OVO270" s="405"/>
      <c r="OVP270" s="277"/>
      <c r="OVQ270" s="277"/>
      <c r="OVR270" s="277"/>
      <c r="OVS270" s="277"/>
      <c r="OVT270" s="277"/>
      <c r="OVU270" s="277"/>
      <c r="OVV270" s="277"/>
      <c r="OVW270" s="277"/>
      <c r="OVX270" s="402"/>
      <c r="OVY270" s="404"/>
      <c r="OVZ270" s="49"/>
      <c r="OWA270" s="49"/>
      <c r="OWB270" s="49"/>
      <c r="OWC270" s="99"/>
      <c r="OWD270" s="98"/>
      <c r="OWE270" s="49"/>
      <c r="OWF270" s="405"/>
      <c r="OWG270" s="405"/>
      <c r="OWH270" s="277"/>
      <c r="OWI270" s="277"/>
      <c r="OWJ270" s="277"/>
      <c r="OWK270" s="277"/>
      <c r="OWL270" s="277"/>
      <c r="OWM270" s="277"/>
      <c r="OWN270" s="277"/>
      <c r="OWO270" s="277"/>
      <c r="OWP270" s="402"/>
      <c r="OWQ270" s="404"/>
      <c r="OWR270" s="49"/>
      <c r="OWS270" s="49"/>
      <c r="OWT270" s="49"/>
      <c r="OWU270" s="99"/>
      <c r="OWV270" s="98"/>
      <c r="OWW270" s="49"/>
      <c r="OWX270" s="405"/>
      <c r="OWY270" s="405"/>
      <c r="OWZ270" s="277"/>
      <c r="OXA270" s="277"/>
      <c r="OXB270" s="277"/>
      <c r="OXC270" s="277"/>
      <c r="OXD270" s="277"/>
      <c r="OXE270" s="277"/>
      <c r="OXF270" s="277"/>
      <c r="OXG270" s="277"/>
      <c r="OXH270" s="402"/>
      <c r="OXI270" s="404"/>
      <c r="OXJ270" s="49"/>
      <c r="OXK270" s="49"/>
      <c r="OXL270" s="49"/>
      <c r="OXM270" s="99"/>
      <c r="OXN270" s="98"/>
      <c r="OXO270" s="49"/>
      <c r="OXP270" s="405"/>
      <c r="OXQ270" s="405"/>
      <c r="OXR270" s="277"/>
      <c r="OXS270" s="277"/>
      <c r="OXT270" s="277"/>
      <c r="OXU270" s="277"/>
      <c r="OXV270" s="277"/>
      <c r="OXW270" s="277"/>
      <c r="OXX270" s="277"/>
      <c r="OXY270" s="277"/>
      <c r="OXZ270" s="402"/>
      <c r="OYA270" s="404"/>
      <c r="OYB270" s="49"/>
      <c r="OYC270" s="49"/>
      <c r="OYD270" s="49"/>
      <c r="OYE270" s="99"/>
      <c r="OYF270" s="98"/>
      <c r="OYG270" s="49"/>
      <c r="OYH270" s="405"/>
      <c r="OYI270" s="405"/>
      <c r="OYJ270" s="277"/>
      <c r="OYK270" s="277"/>
      <c r="OYL270" s="277"/>
      <c r="OYM270" s="277"/>
      <c r="OYN270" s="277"/>
      <c r="OYO270" s="277"/>
      <c r="OYP270" s="277"/>
      <c r="OYQ270" s="277"/>
      <c r="OYR270" s="402"/>
      <c r="OYS270" s="404"/>
      <c r="OYT270" s="49"/>
      <c r="OYU270" s="49"/>
      <c r="OYV270" s="49"/>
      <c r="OYW270" s="99"/>
      <c r="OYX270" s="98"/>
      <c r="OYY270" s="49"/>
      <c r="OYZ270" s="405"/>
      <c r="OZA270" s="405"/>
      <c r="OZB270" s="277"/>
      <c r="OZC270" s="277"/>
      <c r="OZD270" s="277"/>
      <c r="OZE270" s="277"/>
      <c r="OZF270" s="277"/>
      <c r="OZG270" s="277"/>
      <c r="OZH270" s="277"/>
      <c r="OZI270" s="277"/>
      <c r="OZJ270" s="402"/>
      <c r="OZK270" s="404"/>
      <c r="OZL270" s="49"/>
      <c r="OZM270" s="49"/>
      <c r="OZN270" s="49"/>
      <c r="OZO270" s="99"/>
      <c r="OZP270" s="98"/>
      <c r="OZQ270" s="49"/>
      <c r="OZR270" s="405"/>
      <c r="OZS270" s="405"/>
      <c r="OZT270" s="277"/>
      <c r="OZU270" s="277"/>
      <c r="OZV270" s="277"/>
      <c r="OZW270" s="277"/>
      <c r="OZX270" s="277"/>
      <c r="OZY270" s="277"/>
      <c r="OZZ270" s="277"/>
      <c r="PAA270" s="277"/>
      <c r="PAB270" s="402"/>
      <c r="PAC270" s="404"/>
      <c r="PAD270" s="49"/>
      <c r="PAE270" s="49"/>
      <c r="PAF270" s="49"/>
      <c r="PAG270" s="99"/>
      <c r="PAH270" s="98"/>
      <c r="PAI270" s="49"/>
      <c r="PAJ270" s="405"/>
      <c r="PAK270" s="405"/>
      <c r="PAL270" s="277"/>
      <c r="PAM270" s="277"/>
      <c r="PAN270" s="277"/>
      <c r="PAO270" s="277"/>
      <c r="PAP270" s="277"/>
      <c r="PAQ270" s="277"/>
      <c r="PAR270" s="277"/>
      <c r="PAS270" s="277"/>
      <c r="PAT270" s="402"/>
      <c r="PAU270" s="404"/>
      <c r="PAV270" s="49"/>
      <c r="PAW270" s="49"/>
      <c r="PAX270" s="49"/>
      <c r="PAY270" s="99"/>
      <c r="PAZ270" s="98"/>
      <c r="PBA270" s="49"/>
      <c r="PBB270" s="405"/>
      <c r="PBC270" s="405"/>
      <c r="PBD270" s="277"/>
      <c r="PBE270" s="277"/>
      <c r="PBF270" s="277"/>
      <c r="PBG270" s="277"/>
      <c r="PBH270" s="277"/>
      <c r="PBI270" s="277"/>
      <c r="PBJ270" s="277"/>
      <c r="PBK270" s="277"/>
      <c r="PBL270" s="402"/>
      <c r="PBM270" s="404"/>
      <c r="PBN270" s="49"/>
      <c r="PBO270" s="49"/>
      <c r="PBP270" s="49"/>
      <c r="PBQ270" s="99"/>
      <c r="PBR270" s="98"/>
      <c r="PBS270" s="49"/>
      <c r="PBT270" s="405"/>
      <c r="PBU270" s="405"/>
      <c r="PBV270" s="277"/>
      <c r="PBW270" s="277"/>
      <c r="PBX270" s="277"/>
      <c r="PBY270" s="277"/>
      <c r="PBZ270" s="277"/>
      <c r="PCA270" s="277"/>
      <c r="PCB270" s="277"/>
      <c r="PCC270" s="277"/>
      <c r="PCD270" s="402"/>
      <c r="PCE270" s="404"/>
      <c r="PCF270" s="49"/>
      <c r="PCG270" s="49"/>
      <c r="PCH270" s="49"/>
      <c r="PCI270" s="99"/>
      <c r="PCJ270" s="98"/>
      <c r="PCK270" s="49"/>
      <c r="PCL270" s="405"/>
      <c r="PCM270" s="405"/>
      <c r="PCN270" s="277"/>
      <c r="PCO270" s="277"/>
      <c r="PCP270" s="277"/>
      <c r="PCQ270" s="277"/>
      <c r="PCR270" s="277"/>
      <c r="PCS270" s="277"/>
      <c r="PCT270" s="277"/>
      <c r="PCU270" s="277"/>
      <c r="PCV270" s="402"/>
      <c r="PCW270" s="404"/>
      <c r="PCX270" s="49"/>
      <c r="PCY270" s="49"/>
      <c r="PCZ270" s="49"/>
      <c r="PDA270" s="99"/>
      <c r="PDB270" s="98"/>
      <c r="PDC270" s="49"/>
      <c r="PDD270" s="405"/>
      <c r="PDE270" s="405"/>
      <c r="PDF270" s="277"/>
      <c r="PDG270" s="277"/>
      <c r="PDH270" s="277"/>
      <c r="PDI270" s="277"/>
      <c r="PDJ270" s="277"/>
      <c r="PDK270" s="277"/>
      <c r="PDL270" s="277"/>
      <c r="PDM270" s="277"/>
      <c r="PDN270" s="402"/>
      <c r="PDO270" s="404"/>
      <c r="PDP270" s="49"/>
      <c r="PDQ270" s="49"/>
      <c r="PDR270" s="49"/>
      <c r="PDS270" s="99"/>
      <c r="PDT270" s="98"/>
      <c r="PDU270" s="49"/>
      <c r="PDV270" s="405"/>
      <c r="PDW270" s="405"/>
      <c r="PDX270" s="277"/>
      <c r="PDY270" s="277"/>
      <c r="PDZ270" s="277"/>
      <c r="PEA270" s="277"/>
      <c r="PEB270" s="277"/>
      <c r="PEC270" s="277"/>
      <c r="PED270" s="277"/>
      <c r="PEE270" s="277"/>
      <c r="PEF270" s="402"/>
      <c r="PEG270" s="404"/>
      <c r="PEH270" s="49"/>
      <c r="PEI270" s="49"/>
      <c r="PEJ270" s="49"/>
      <c r="PEK270" s="99"/>
      <c r="PEL270" s="98"/>
      <c r="PEM270" s="49"/>
      <c r="PEN270" s="405"/>
      <c r="PEO270" s="405"/>
      <c r="PEP270" s="277"/>
      <c r="PEQ270" s="277"/>
      <c r="PER270" s="277"/>
      <c r="PES270" s="277"/>
      <c r="PET270" s="277"/>
      <c r="PEU270" s="277"/>
      <c r="PEV270" s="277"/>
      <c r="PEW270" s="277"/>
      <c r="PEX270" s="402"/>
      <c r="PEY270" s="404"/>
      <c r="PEZ270" s="49"/>
      <c r="PFA270" s="49"/>
      <c r="PFB270" s="49"/>
      <c r="PFC270" s="99"/>
      <c r="PFD270" s="98"/>
      <c r="PFE270" s="49"/>
      <c r="PFF270" s="405"/>
      <c r="PFG270" s="405"/>
      <c r="PFH270" s="277"/>
      <c r="PFI270" s="277"/>
      <c r="PFJ270" s="277"/>
      <c r="PFK270" s="277"/>
      <c r="PFL270" s="277"/>
      <c r="PFM270" s="277"/>
      <c r="PFN270" s="277"/>
      <c r="PFO270" s="277"/>
      <c r="PFP270" s="402"/>
      <c r="PFQ270" s="404"/>
      <c r="PFR270" s="49"/>
      <c r="PFS270" s="49"/>
      <c r="PFT270" s="49"/>
      <c r="PFU270" s="99"/>
      <c r="PFV270" s="98"/>
      <c r="PFW270" s="49"/>
      <c r="PFX270" s="405"/>
      <c r="PFY270" s="405"/>
      <c r="PFZ270" s="277"/>
      <c r="PGA270" s="277"/>
      <c r="PGB270" s="277"/>
      <c r="PGC270" s="277"/>
      <c r="PGD270" s="277"/>
      <c r="PGE270" s="277"/>
      <c r="PGF270" s="277"/>
      <c r="PGG270" s="277"/>
      <c r="PGH270" s="402"/>
      <c r="PGI270" s="404"/>
      <c r="PGJ270" s="49"/>
      <c r="PGK270" s="49"/>
      <c r="PGL270" s="49"/>
      <c r="PGM270" s="99"/>
      <c r="PGN270" s="98"/>
      <c r="PGO270" s="49"/>
      <c r="PGP270" s="405"/>
      <c r="PGQ270" s="405"/>
      <c r="PGR270" s="277"/>
      <c r="PGS270" s="277"/>
      <c r="PGT270" s="277"/>
      <c r="PGU270" s="277"/>
      <c r="PGV270" s="277"/>
      <c r="PGW270" s="277"/>
      <c r="PGX270" s="277"/>
      <c r="PGY270" s="277"/>
      <c r="PGZ270" s="402"/>
      <c r="PHA270" s="404"/>
      <c r="PHB270" s="49"/>
      <c r="PHC270" s="49"/>
      <c r="PHD270" s="49"/>
      <c r="PHE270" s="99"/>
      <c r="PHF270" s="98"/>
      <c r="PHG270" s="49"/>
      <c r="PHH270" s="405"/>
      <c r="PHI270" s="405"/>
      <c r="PHJ270" s="277"/>
      <c r="PHK270" s="277"/>
      <c r="PHL270" s="277"/>
      <c r="PHM270" s="277"/>
      <c r="PHN270" s="277"/>
      <c r="PHO270" s="277"/>
      <c r="PHP270" s="277"/>
      <c r="PHQ270" s="277"/>
      <c r="PHR270" s="402"/>
      <c r="PHS270" s="404"/>
      <c r="PHT270" s="49"/>
      <c r="PHU270" s="49"/>
      <c r="PHV270" s="49"/>
      <c r="PHW270" s="99"/>
      <c r="PHX270" s="98"/>
      <c r="PHY270" s="49"/>
      <c r="PHZ270" s="405"/>
      <c r="PIA270" s="405"/>
      <c r="PIB270" s="277"/>
      <c r="PIC270" s="277"/>
      <c r="PID270" s="277"/>
      <c r="PIE270" s="277"/>
      <c r="PIF270" s="277"/>
      <c r="PIG270" s="277"/>
      <c r="PIH270" s="277"/>
      <c r="PII270" s="277"/>
      <c r="PIJ270" s="402"/>
      <c r="PIK270" s="404"/>
      <c r="PIL270" s="49"/>
      <c r="PIM270" s="49"/>
      <c r="PIN270" s="49"/>
      <c r="PIO270" s="99"/>
      <c r="PIP270" s="98"/>
      <c r="PIQ270" s="49"/>
      <c r="PIR270" s="405"/>
      <c r="PIS270" s="405"/>
      <c r="PIT270" s="277"/>
      <c r="PIU270" s="277"/>
      <c r="PIV270" s="277"/>
      <c r="PIW270" s="277"/>
      <c r="PIX270" s="277"/>
      <c r="PIY270" s="277"/>
      <c r="PIZ270" s="277"/>
      <c r="PJA270" s="277"/>
      <c r="PJB270" s="402"/>
      <c r="PJC270" s="404"/>
      <c r="PJD270" s="49"/>
      <c r="PJE270" s="49"/>
      <c r="PJF270" s="49"/>
      <c r="PJG270" s="99"/>
      <c r="PJH270" s="98"/>
      <c r="PJI270" s="49"/>
      <c r="PJJ270" s="405"/>
      <c r="PJK270" s="405"/>
      <c r="PJL270" s="277"/>
      <c r="PJM270" s="277"/>
      <c r="PJN270" s="277"/>
      <c r="PJO270" s="277"/>
      <c r="PJP270" s="277"/>
      <c r="PJQ270" s="277"/>
      <c r="PJR270" s="277"/>
      <c r="PJS270" s="277"/>
      <c r="PJT270" s="402"/>
      <c r="PJU270" s="404"/>
      <c r="PJV270" s="49"/>
      <c r="PJW270" s="49"/>
      <c r="PJX270" s="49"/>
      <c r="PJY270" s="99"/>
      <c r="PJZ270" s="98"/>
      <c r="PKA270" s="49"/>
      <c r="PKB270" s="405"/>
      <c r="PKC270" s="405"/>
      <c r="PKD270" s="277"/>
      <c r="PKE270" s="277"/>
      <c r="PKF270" s="277"/>
      <c r="PKG270" s="277"/>
      <c r="PKH270" s="277"/>
      <c r="PKI270" s="277"/>
      <c r="PKJ270" s="277"/>
      <c r="PKK270" s="277"/>
      <c r="PKL270" s="402"/>
      <c r="PKM270" s="404"/>
      <c r="PKN270" s="49"/>
      <c r="PKO270" s="49"/>
      <c r="PKP270" s="49"/>
      <c r="PKQ270" s="99"/>
      <c r="PKR270" s="98"/>
      <c r="PKS270" s="49"/>
      <c r="PKT270" s="405"/>
      <c r="PKU270" s="405"/>
      <c r="PKV270" s="277"/>
      <c r="PKW270" s="277"/>
      <c r="PKX270" s="277"/>
      <c r="PKY270" s="277"/>
      <c r="PKZ270" s="277"/>
      <c r="PLA270" s="277"/>
      <c r="PLB270" s="277"/>
      <c r="PLC270" s="277"/>
      <c r="PLD270" s="402"/>
      <c r="PLE270" s="404"/>
      <c r="PLF270" s="49"/>
      <c r="PLG270" s="49"/>
      <c r="PLH270" s="49"/>
      <c r="PLI270" s="99"/>
      <c r="PLJ270" s="98"/>
      <c r="PLK270" s="49"/>
      <c r="PLL270" s="405"/>
      <c r="PLM270" s="405"/>
      <c r="PLN270" s="277"/>
      <c r="PLO270" s="277"/>
      <c r="PLP270" s="277"/>
      <c r="PLQ270" s="277"/>
      <c r="PLR270" s="277"/>
      <c r="PLS270" s="277"/>
      <c r="PLT270" s="277"/>
      <c r="PLU270" s="277"/>
      <c r="PLV270" s="402"/>
      <c r="PLW270" s="404"/>
      <c r="PLX270" s="49"/>
      <c r="PLY270" s="49"/>
      <c r="PLZ270" s="49"/>
      <c r="PMA270" s="99"/>
      <c r="PMB270" s="98"/>
      <c r="PMC270" s="49"/>
      <c r="PMD270" s="405"/>
      <c r="PME270" s="405"/>
      <c r="PMF270" s="277"/>
      <c r="PMG270" s="277"/>
      <c r="PMH270" s="277"/>
      <c r="PMI270" s="277"/>
      <c r="PMJ270" s="277"/>
      <c r="PMK270" s="277"/>
      <c r="PML270" s="277"/>
      <c r="PMM270" s="277"/>
      <c r="PMN270" s="402"/>
      <c r="PMO270" s="404"/>
      <c r="PMP270" s="49"/>
      <c r="PMQ270" s="49"/>
      <c r="PMR270" s="49"/>
      <c r="PMS270" s="99"/>
      <c r="PMT270" s="98"/>
      <c r="PMU270" s="49"/>
      <c r="PMV270" s="405"/>
      <c r="PMW270" s="405"/>
      <c r="PMX270" s="277"/>
      <c r="PMY270" s="277"/>
      <c r="PMZ270" s="277"/>
      <c r="PNA270" s="277"/>
      <c r="PNB270" s="277"/>
      <c r="PNC270" s="277"/>
      <c r="PND270" s="277"/>
      <c r="PNE270" s="277"/>
      <c r="PNF270" s="402"/>
      <c r="PNG270" s="404"/>
      <c r="PNH270" s="49"/>
      <c r="PNI270" s="49"/>
      <c r="PNJ270" s="49"/>
      <c r="PNK270" s="99"/>
      <c r="PNL270" s="98"/>
      <c r="PNM270" s="49"/>
      <c r="PNN270" s="405"/>
      <c r="PNO270" s="405"/>
      <c r="PNP270" s="277"/>
      <c r="PNQ270" s="277"/>
      <c r="PNR270" s="277"/>
      <c r="PNS270" s="277"/>
      <c r="PNT270" s="277"/>
      <c r="PNU270" s="277"/>
      <c r="PNV270" s="277"/>
      <c r="PNW270" s="277"/>
      <c r="PNX270" s="402"/>
      <c r="PNY270" s="404"/>
      <c r="PNZ270" s="49"/>
      <c r="POA270" s="49"/>
      <c r="POB270" s="49"/>
      <c r="POC270" s="99"/>
      <c r="POD270" s="98"/>
      <c r="POE270" s="49"/>
      <c r="POF270" s="405"/>
      <c r="POG270" s="405"/>
      <c r="POH270" s="277"/>
      <c r="POI270" s="277"/>
      <c r="POJ270" s="277"/>
      <c r="POK270" s="277"/>
      <c r="POL270" s="277"/>
      <c r="POM270" s="277"/>
      <c r="PON270" s="277"/>
      <c r="POO270" s="277"/>
      <c r="POP270" s="402"/>
      <c r="POQ270" s="404"/>
      <c r="POR270" s="49"/>
      <c r="POS270" s="49"/>
      <c r="POT270" s="49"/>
      <c r="POU270" s="99"/>
      <c r="POV270" s="98"/>
      <c r="POW270" s="49"/>
      <c r="POX270" s="405"/>
      <c r="POY270" s="405"/>
      <c r="POZ270" s="277"/>
      <c r="PPA270" s="277"/>
      <c r="PPB270" s="277"/>
      <c r="PPC270" s="277"/>
      <c r="PPD270" s="277"/>
      <c r="PPE270" s="277"/>
      <c r="PPF270" s="277"/>
      <c r="PPG270" s="277"/>
      <c r="PPH270" s="402"/>
      <c r="PPI270" s="404"/>
      <c r="PPJ270" s="49"/>
      <c r="PPK270" s="49"/>
      <c r="PPL270" s="49"/>
      <c r="PPM270" s="99"/>
      <c r="PPN270" s="98"/>
      <c r="PPO270" s="49"/>
      <c r="PPP270" s="405"/>
      <c r="PPQ270" s="405"/>
      <c r="PPR270" s="277"/>
      <c r="PPS270" s="277"/>
      <c r="PPT270" s="277"/>
      <c r="PPU270" s="277"/>
      <c r="PPV270" s="277"/>
      <c r="PPW270" s="277"/>
      <c r="PPX270" s="277"/>
      <c r="PPY270" s="277"/>
      <c r="PPZ270" s="402"/>
      <c r="PQA270" s="404"/>
      <c r="PQB270" s="49"/>
      <c r="PQC270" s="49"/>
      <c r="PQD270" s="49"/>
      <c r="PQE270" s="99"/>
      <c r="PQF270" s="98"/>
      <c r="PQG270" s="49"/>
      <c r="PQH270" s="405"/>
      <c r="PQI270" s="405"/>
      <c r="PQJ270" s="277"/>
      <c r="PQK270" s="277"/>
      <c r="PQL270" s="277"/>
      <c r="PQM270" s="277"/>
      <c r="PQN270" s="277"/>
      <c r="PQO270" s="277"/>
      <c r="PQP270" s="277"/>
      <c r="PQQ270" s="277"/>
      <c r="PQR270" s="402"/>
      <c r="PQS270" s="404"/>
      <c r="PQT270" s="49"/>
      <c r="PQU270" s="49"/>
      <c r="PQV270" s="49"/>
      <c r="PQW270" s="99"/>
      <c r="PQX270" s="98"/>
      <c r="PQY270" s="49"/>
      <c r="PQZ270" s="405"/>
      <c r="PRA270" s="405"/>
      <c r="PRB270" s="277"/>
      <c r="PRC270" s="277"/>
      <c r="PRD270" s="277"/>
      <c r="PRE270" s="277"/>
      <c r="PRF270" s="277"/>
      <c r="PRG270" s="277"/>
      <c r="PRH270" s="277"/>
      <c r="PRI270" s="277"/>
      <c r="PRJ270" s="402"/>
      <c r="PRK270" s="404"/>
      <c r="PRL270" s="49"/>
      <c r="PRM270" s="49"/>
      <c r="PRN270" s="49"/>
      <c r="PRO270" s="99"/>
      <c r="PRP270" s="98"/>
      <c r="PRQ270" s="49"/>
      <c r="PRR270" s="405"/>
      <c r="PRS270" s="405"/>
      <c r="PRT270" s="277"/>
      <c r="PRU270" s="277"/>
      <c r="PRV270" s="277"/>
      <c r="PRW270" s="277"/>
      <c r="PRX270" s="277"/>
      <c r="PRY270" s="277"/>
      <c r="PRZ270" s="277"/>
      <c r="PSA270" s="277"/>
      <c r="PSB270" s="402"/>
      <c r="PSC270" s="404"/>
      <c r="PSD270" s="49"/>
      <c r="PSE270" s="49"/>
      <c r="PSF270" s="49"/>
      <c r="PSG270" s="99"/>
      <c r="PSH270" s="98"/>
      <c r="PSI270" s="49"/>
      <c r="PSJ270" s="405"/>
      <c r="PSK270" s="405"/>
      <c r="PSL270" s="277"/>
      <c r="PSM270" s="277"/>
      <c r="PSN270" s="277"/>
      <c r="PSO270" s="277"/>
      <c r="PSP270" s="277"/>
      <c r="PSQ270" s="277"/>
      <c r="PSR270" s="277"/>
      <c r="PSS270" s="277"/>
      <c r="PST270" s="402"/>
      <c r="PSU270" s="404"/>
      <c r="PSV270" s="49"/>
      <c r="PSW270" s="49"/>
      <c r="PSX270" s="49"/>
      <c r="PSY270" s="99"/>
      <c r="PSZ270" s="98"/>
      <c r="PTA270" s="49"/>
      <c r="PTB270" s="405"/>
      <c r="PTC270" s="405"/>
      <c r="PTD270" s="277"/>
      <c r="PTE270" s="277"/>
      <c r="PTF270" s="277"/>
      <c r="PTG270" s="277"/>
      <c r="PTH270" s="277"/>
      <c r="PTI270" s="277"/>
      <c r="PTJ270" s="277"/>
      <c r="PTK270" s="277"/>
      <c r="PTL270" s="402"/>
      <c r="PTM270" s="404"/>
      <c r="PTN270" s="49"/>
      <c r="PTO270" s="49"/>
      <c r="PTP270" s="49"/>
      <c r="PTQ270" s="99"/>
      <c r="PTR270" s="98"/>
      <c r="PTS270" s="49"/>
      <c r="PTT270" s="405"/>
      <c r="PTU270" s="405"/>
      <c r="PTV270" s="277"/>
      <c r="PTW270" s="277"/>
      <c r="PTX270" s="277"/>
      <c r="PTY270" s="277"/>
      <c r="PTZ270" s="277"/>
      <c r="PUA270" s="277"/>
      <c r="PUB270" s="277"/>
      <c r="PUC270" s="277"/>
      <c r="PUD270" s="402"/>
      <c r="PUE270" s="404"/>
      <c r="PUF270" s="49"/>
      <c r="PUG270" s="49"/>
      <c r="PUH270" s="49"/>
      <c r="PUI270" s="99"/>
      <c r="PUJ270" s="98"/>
      <c r="PUK270" s="49"/>
      <c r="PUL270" s="405"/>
      <c r="PUM270" s="405"/>
      <c r="PUN270" s="277"/>
      <c r="PUO270" s="277"/>
      <c r="PUP270" s="277"/>
      <c r="PUQ270" s="277"/>
      <c r="PUR270" s="277"/>
      <c r="PUS270" s="277"/>
      <c r="PUT270" s="277"/>
      <c r="PUU270" s="277"/>
      <c r="PUV270" s="402"/>
      <c r="PUW270" s="404"/>
      <c r="PUX270" s="49"/>
      <c r="PUY270" s="49"/>
      <c r="PUZ270" s="49"/>
      <c r="PVA270" s="99"/>
      <c r="PVB270" s="98"/>
      <c r="PVC270" s="49"/>
      <c r="PVD270" s="405"/>
      <c r="PVE270" s="405"/>
      <c r="PVF270" s="277"/>
      <c r="PVG270" s="277"/>
      <c r="PVH270" s="277"/>
      <c r="PVI270" s="277"/>
      <c r="PVJ270" s="277"/>
      <c r="PVK270" s="277"/>
      <c r="PVL270" s="277"/>
      <c r="PVM270" s="277"/>
      <c r="PVN270" s="402"/>
      <c r="PVO270" s="404"/>
      <c r="PVP270" s="49"/>
      <c r="PVQ270" s="49"/>
      <c r="PVR270" s="49"/>
      <c r="PVS270" s="99"/>
      <c r="PVT270" s="98"/>
      <c r="PVU270" s="49"/>
      <c r="PVV270" s="405"/>
      <c r="PVW270" s="405"/>
      <c r="PVX270" s="277"/>
      <c r="PVY270" s="277"/>
      <c r="PVZ270" s="277"/>
      <c r="PWA270" s="277"/>
      <c r="PWB270" s="277"/>
      <c r="PWC270" s="277"/>
      <c r="PWD270" s="277"/>
      <c r="PWE270" s="277"/>
      <c r="PWF270" s="402"/>
      <c r="PWG270" s="404"/>
      <c r="PWH270" s="49"/>
      <c r="PWI270" s="49"/>
      <c r="PWJ270" s="49"/>
      <c r="PWK270" s="99"/>
      <c r="PWL270" s="98"/>
      <c r="PWM270" s="49"/>
      <c r="PWN270" s="405"/>
      <c r="PWO270" s="405"/>
      <c r="PWP270" s="277"/>
      <c r="PWQ270" s="277"/>
      <c r="PWR270" s="277"/>
      <c r="PWS270" s="277"/>
      <c r="PWT270" s="277"/>
      <c r="PWU270" s="277"/>
      <c r="PWV270" s="277"/>
      <c r="PWW270" s="277"/>
      <c r="PWX270" s="402"/>
      <c r="PWY270" s="404"/>
      <c r="PWZ270" s="49"/>
      <c r="PXA270" s="49"/>
      <c r="PXB270" s="49"/>
      <c r="PXC270" s="99"/>
      <c r="PXD270" s="98"/>
      <c r="PXE270" s="49"/>
      <c r="PXF270" s="405"/>
      <c r="PXG270" s="405"/>
      <c r="PXH270" s="277"/>
      <c r="PXI270" s="277"/>
      <c r="PXJ270" s="277"/>
      <c r="PXK270" s="277"/>
      <c r="PXL270" s="277"/>
      <c r="PXM270" s="277"/>
      <c r="PXN270" s="277"/>
      <c r="PXO270" s="277"/>
      <c r="PXP270" s="402"/>
      <c r="PXQ270" s="404"/>
      <c r="PXR270" s="49"/>
      <c r="PXS270" s="49"/>
      <c r="PXT270" s="49"/>
      <c r="PXU270" s="99"/>
      <c r="PXV270" s="98"/>
      <c r="PXW270" s="49"/>
      <c r="PXX270" s="405"/>
      <c r="PXY270" s="405"/>
      <c r="PXZ270" s="277"/>
      <c r="PYA270" s="277"/>
      <c r="PYB270" s="277"/>
      <c r="PYC270" s="277"/>
      <c r="PYD270" s="277"/>
      <c r="PYE270" s="277"/>
      <c r="PYF270" s="277"/>
      <c r="PYG270" s="277"/>
      <c r="PYH270" s="402"/>
      <c r="PYI270" s="404"/>
      <c r="PYJ270" s="49"/>
      <c r="PYK270" s="49"/>
      <c r="PYL270" s="49"/>
      <c r="PYM270" s="99"/>
      <c r="PYN270" s="98"/>
      <c r="PYO270" s="49"/>
      <c r="PYP270" s="405"/>
      <c r="PYQ270" s="405"/>
      <c r="PYR270" s="277"/>
      <c r="PYS270" s="277"/>
      <c r="PYT270" s="277"/>
      <c r="PYU270" s="277"/>
      <c r="PYV270" s="277"/>
      <c r="PYW270" s="277"/>
      <c r="PYX270" s="277"/>
      <c r="PYY270" s="277"/>
      <c r="PYZ270" s="402"/>
      <c r="PZA270" s="404"/>
      <c r="PZB270" s="49"/>
      <c r="PZC270" s="49"/>
      <c r="PZD270" s="49"/>
      <c r="PZE270" s="99"/>
      <c r="PZF270" s="98"/>
      <c r="PZG270" s="49"/>
      <c r="PZH270" s="405"/>
      <c r="PZI270" s="405"/>
      <c r="PZJ270" s="277"/>
      <c r="PZK270" s="277"/>
      <c r="PZL270" s="277"/>
      <c r="PZM270" s="277"/>
      <c r="PZN270" s="277"/>
      <c r="PZO270" s="277"/>
      <c r="PZP270" s="277"/>
      <c r="PZQ270" s="277"/>
      <c r="PZR270" s="402"/>
      <c r="PZS270" s="404"/>
      <c r="PZT270" s="49"/>
      <c r="PZU270" s="49"/>
      <c r="PZV270" s="49"/>
      <c r="PZW270" s="99"/>
      <c r="PZX270" s="98"/>
      <c r="PZY270" s="49"/>
      <c r="PZZ270" s="405"/>
      <c r="QAA270" s="405"/>
      <c r="QAB270" s="277"/>
      <c r="QAC270" s="277"/>
      <c r="QAD270" s="277"/>
      <c r="QAE270" s="277"/>
      <c r="QAF270" s="277"/>
      <c r="QAG270" s="277"/>
      <c r="QAH270" s="277"/>
      <c r="QAI270" s="277"/>
      <c r="QAJ270" s="402"/>
      <c r="QAK270" s="404"/>
      <c r="QAL270" s="49"/>
      <c r="QAM270" s="49"/>
      <c r="QAN270" s="49"/>
      <c r="QAO270" s="99"/>
      <c r="QAP270" s="98"/>
      <c r="QAQ270" s="49"/>
      <c r="QAR270" s="405"/>
      <c r="QAS270" s="405"/>
      <c r="QAT270" s="277"/>
      <c r="QAU270" s="277"/>
      <c r="QAV270" s="277"/>
      <c r="QAW270" s="277"/>
      <c r="QAX270" s="277"/>
      <c r="QAY270" s="277"/>
      <c r="QAZ270" s="277"/>
      <c r="QBA270" s="277"/>
      <c r="QBB270" s="402"/>
      <c r="QBC270" s="404"/>
      <c r="QBD270" s="49"/>
      <c r="QBE270" s="49"/>
      <c r="QBF270" s="49"/>
      <c r="QBG270" s="99"/>
      <c r="QBH270" s="98"/>
      <c r="QBI270" s="49"/>
      <c r="QBJ270" s="405"/>
      <c r="QBK270" s="405"/>
      <c r="QBL270" s="277"/>
      <c r="QBM270" s="277"/>
      <c r="QBN270" s="277"/>
      <c r="QBO270" s="277"/>
      <c r="QBP270" s="277"/>
      <c r="QBQ270" s="277"/>
      <c r="QBR270" s="277"/>
      <c r="QBS270" s="277"/>
      <c r="QBT270" s="402"/>
      <c r="QBU270" s="404"/>
      <c r="QBV270" s="49"/>
      <c r="QBW270" s="49"/>
      <c r="QBX270" s="49"/>
      <c r="QBY270" s="99"/>
      <c r="QBZ270" s="98"/>
      <c r="QCA270" s="49"/>
      <c r="QCB270" s="405"/>
      <c r="QCC270" s="405"/>
      <c r="QCD270" s="277"/>
      <c r="QCE270" s="277"/>
      <c r="QCF270" s="277"/>
      <c r="QCG270" s="277"/>
      <c r="QCH270" s="277"/>
      <c r="QCI270" s="277"/>
      <c r="QCJ270" s="277"/>
      <c r="QCK270" s="277"/>
      <c r="QCL270" s="402"/>
      <c r="QCM270" s="404"/>
      <c r="QCN270" s="49"/>
      <c r="QCO270" s="49"/>
      <c r="QCP270" s="49"/>
      <c r="QCQ270" s="99"/>
      <c r="QCR270" s="98"/>
      <c r="QCS270" s="49"/>
      <c r="QCT270" s="405"/>
      <c r="QCU270" s="405"/>
      <c r="QCV270" s="277"/>
      <c r="QCW270" s="277"/>
      <c r="QCX270" s="277"/>
      <c r="QCY270" s="277"/>
      <c r="QCZ270" s="277"/>
      <c r="QDA270" s="277"/>
      <c r="QDB270" s="277"/>
      <c r="QDC270" s="277"/>
      <c r="QDD270" s="402"/>
      <c r="QDE270" s="404"/>
      <c r="QDF270" s="49"/>
      <c r="QDG270" s="49"/>
      <c r="QDH270" s="49"/>
      <c r="QDI270" s="99"/>
      <c r="QDJ270" s="98"/>
      <c r="QDK270" s="49"/>
      <c r="QDL270" s="405"/>
      <c r="QDM270" s="405"/>
      <c r="QDN270" s="277"/>
      <c r="QDO270" s="277"/>
      <c r="QDP270" s="277"/>
      <c r="QDQ270" s="277"/>
      <c r="QDR270" s="277"/>
      <c r="QDS270" s="277"/>
      <c r="QDT270" s="277"/>
      <c r="QDU270" s="277"/>
      <c r="QDV270" s="402"/>
      <c r="QDW270" s="404"/>
      <c r="QDX270" s="49"/>
      <c r="QDY270" s="49"/>
      <c r="QDZ270" s="49"/>
      <c r="QEA270" s="99"/>
      <c r="QEB270" s="98"/>
      <c r="QEC270" s="49"/>
      <c r="QED270" s="405"/>
      <c r="QEE270" s="405"/>
      <c r="QEF270" s="277"/>
      <c r="QEG270" s="277"/>
      <c r="QEH270" s="277"/>
      <c r="QEI270" s="277"/>
      <c r="QEJ270" s="277"/>
      <c r="QEK270" s="277"/>
      <c r="QEL270" s="277"/>
      <c r="QEM270" s="277"/>
      <c r="QEN270" s="402"/>
      <c r="QEO270" s="404"/>
      <c r="QEP270" s="49"/>
      <c r="QEQ270" s="49"/>
      <c r="QER270" s="49"/>
      <c r="QES270" s="99"/>
      <c r="QET270" s="98"/>
      <c r="QEU270" s="49"/>
      <c r="QEV270" s="405"/>
      <c r="QEW270" s="405"/>
      <c r="QEX270" s="277"/>
      <c r="QEY270" s="277"/>
      <c r="QEZ270" s="277"/>
      <c r="QFA270" s="277"/>
      <c r="QFB270" s="277"/>
      <c r="QFC270" s="277"/>
      <c r="QFD270" s="277"/>
      <c r="QFE270" s="277"/>
      <c r="QFF270" s="402"/>
      <c r="QFG270" s="404"/>
      <c r="QFH270" s="49"/>
      <c r="QFI270" s="49"/>
      <c r="QFJ270" s="49"/>
      <c r="QFK270" s="99"/>
      <c r="QFL270" s="98"/>
      <c r="QFM270" s="49"/>
      <c r="QFN270" s="405"/>
      <c r="QFO270" s="405"/>
      <c r="QFP270" s="277"/>
      <c r="QFQ270" s="277"/>
      <c r="QFR270" s="277"/>
      <c r="QFS270" s="277"/>
      <c r="QFT270" s="277"/>
      <c r="QFU270" s="277"/>
      <c r="QFV270" s="277"/>
      <c r="QFW270" s="277"/>
      <c r="QFX270" s="402"/>
      <c r="QFY270" s="404"/>
      <c r="QFZ270" s="49"/>
      <c r="QGA270" s="49"/>
      <c r="QGB270" s="49"/>
      <c r="QGC270" s="99"/>
      <c r="QGD270" s="98"/>
      <c r="QGE270" s="49"/>
      <c r="QGF270" s="405"/>
      <c r="QGG270" s="405"/>
      <c r="QGH270" s="277"/>
      <c r="QGI270" s="277"/>
      <c r="QGJ270" s="277"/>
      <c r="QGK270" s="277"/>
      <c r="QGL270" s="277"/>
      <c r="QGM270" s="277"/>
      <c r="QGN270" s="277"/>
      <c r="QGO270" s="277"/>
      <c r="QGP270" s="402"/>
      <c r="QGQ270" s="404"/>
      <c r="QGR270" s="49"/>
      <c r="QGS270" s="49"/>
      <c r="QGT270" s="49"/>
      <c r="QGU270" s="99"/>
      <c r="QGV270" s="98"/>
      <c r="QGW270" s="49"/>
      <c r="QGX270" s="405"/>
      <c r="QGY270" s="405"/>
      <c r="QGZ270" s="277"/>
      <c r="QHA270" s="277"/>
      <c r="QHB270" s="277"/>
      <c r="QHC270" s="277"/>
      <c r="QHD270" s="277"/>
      <c r="QHE270" s="277"/>
      <c r="QHF270" s="277"/>
      <c r="QHG270" s="277"/>
      <c r="QHH270" s="402"/>
      <c r="QHI270" s="404"/>
      <c r="QHJ270" s="49"/>
      <c r="QHK270" s="49"/>
      <c r="QHL270" s="49"/>
      <c r="QHM270" s="99"/>
      <c r="QHN270" s="98"/>
      <c r="QHO270" s="49"/>
      <c r="QHP270" s="405"/>
      <c r="QHQ270" s="405"/>
      <c r="QHR270" s="277"/>
      <c r="QHS270" s="277"/>
      <c r="QHT270" s="277"/>
      <c r="QHU270" s="277"/>
      <c r="QHV270" s="277"/>
      <c r="QHW270" s="277"/>
      <c r="QHX270" s="277"/>
      <c r="QHY270" s="277"/>
      <c r="QHZ270" s="402"/>
      <c r="QIA270" s="404"/>
      <c r="QIB270" s="49"/>
      <c r="QIC270" s="49"/>
      <c r="QID270" s="49"/>
      <c r="QIE270" s="99"/>
      <c r="QIF270" s="98"/>
      <c r="QIG270" s="49"/>
      <c r="QIH270" s="405"/>
      <c r="QII270" s="405"/>
      <c r="QIJ270" s="277"/>
      <c r="QIK270" s="277"/>
      <c r="QIL270" s="277"/>
      <c r="QIM270" s="277"/>
      <c r="QIN270" s="277"/>
      <c r="QIO270" s="277"/>
      <c r="QIP270" s="277"/>
      <c r="QIQ270" s="277"/>
      <c r="QIR270" s="402"/>
      <c r="QIS270" s="404"/>
      <c r="QIT270" s="49"/>
      <c r="QIU270" s="49"/>
      <c r="QIV270" s="49"/>
      <c r="QIW270" s="99"/>
      <c r="QIX270" s="98"/>
      <c r="QIY270" s="49"/>
      <c r="QIZ270" s="405"/>
      <c r="QJA270" s="405"/>
      <c r="QJB270" s="277"/>
      <c r="QJC270" s="277"/>
      <c r="QJD270" s="277"/>
      <c r="QJE270" s="277"/>
      <c r="QJF270" s="277"/>
      <c r="QJG270" s="277"/>
      <c r="QJH270" s="277"/>
      <c r="QJI270" s="277"/>
      <c r="QJJ270" s="402"/>
      <c r="QJK270" s="404"/>
      <c r="QJL270" s="49"/>
      <c r="QJM270" s="49"/>
      <c r="QJN270" s="49"/>
      <c r="QJO270" s="99"/>
      <c r="QJP270" s="98"/>
      <c r="QJQ270" s="49"/>
      <c r="QJR270" s="405"/>
      <c r="QJS270" s="405"/>
      <c r="QJT270" s="277"/>
      <c r="QJU270" s="277"/>
      <c r="QJV270" s="277"/>
      <c r="QJW270" s="277"/>
      <c r="QJX270" s="277"/>
      <c r="QJY270" s="277"/>
      <c r="QJZ270" s="277"/>
      <c r="QKA270" s="277"/>
      <c r="QKB270" s="402"/>
      <c r="QKC270" s="404"/>
      <c r="QKD270" s="49"/>
      <c r="QKE270" s="49"/>
      <c r="QKF270" s="49"/>
      <c r="QKG270" s="99"/>
      <c r="QKH270" s="98"/>
      <c r="QKI270" s="49"/>
      <c r="QKJ270" s="405"/>
      <c r="QKK270" s="405"/>
      <c r="QKL270" s="277"/>
      <c r="QKM270" s="277"/>
      <c r="QKN270" s="277"/>
      <c r="QKO270" s="277"/>
      <c r="QKP270" s="277"/>
      <c r="QKQ270" s="277"/>
      <c r="QKR270" s="277"/>
      <c r="QKS270" s="277"/>
      <c r="QKT270" s="402"/>
      <c r="QKU270" s="404"/>
      <c r="QKV270" s="49"/>
      <c r="QKW270" s="49"/>
      <c r="QKX270" s="49"/>
      <c r="QKY270" s="99"/>
      <c r="QKZ270" s="98"/>
      <c r="QLA270" s="49"/>
      <c r="QLB270" s="405"/>
      <c r="QLC270" s="405"/>
      <c r="QLD270" s="277"/>
      <c r="QLE270" s="277"/>
      <c r="QLF270" s="277"/>
      <c r="QLG270" s="277"/>
      <c r="QLH270" s="277"/>
      <c r="QLI270" s="277"/>
      <c r="QLJ270" s="277"/>
      <c r="QLK270" s="277"/>
      <c r="QLL270" s="402"/>
      <c r="QLM270" s="404"/>
      <c r="QLN270" s="49"/>
      <c r="QLO270" s="49"/>
      <c r="QLP270" s="49"/>
      <c r="QLQ270" s="99"/>
      <c r="QLR270" s="98"/>
      <c r="QLS270" s="49"/>
      <c r="QLT270" s="405"/>
      <c r="QLU270" s="405"/>
      <c r="QLV270" s="277"/>
      <c r="QLW270" s="277"/>
      <c r="QLX270" s="277"/>
      <c r="QLY270" s="277"/>
      <c r="QLZ270" s="277"/>
      <c r="QMA270" s="277"/>
      <c r="QMB270" s="277"/>
      <c r="QMC270" s="277"/>
      <c r="QMD270" s="402"/>
      <c r="QME270" s="404"/>
      <c r="QMF270" s="49"/>
      <c r="QMG270" s="49"/>
      <c r="QMH270" s="49"/>
      <c r="QMI270" s="99"/>
      <c r="QMJ270" s="98"/>
      <c r="QMK270" s="49"/>
      <c r="QML270" s="405"/>
      <c r="QMM270" s="405"/>
      <c r="QMN270" s="277"/>
      <c r="QMO270" s="277"/>
      <c r="QMP270" s="277"/>
      <c r="QMQ270" s="277"/>
      <c r="QMR270" s="277"/>
      <c r="QMS270" s="277"/>
      <c r="QMT270" s="277"/>
      <c r="QMU270" s="277"/>
      <c r="QMV270" s="402"/>
      <c r="QMW270" s="404"/>
      <c r="QMX270" s="49"/>
      <c r="QMY270" s="49"/>
      <c r="QMZ270" s="49"/>
      <c r="QNA270" s="99"/>
      <c r="QNB270" s="98"/>
      <c r="QNC270" s="49"/>
      <c r="QND270" s="405"/>
      <c r="QNE270" s="405"/>
      <c r="QNF270" s="277"/>
      <c r="QNG270" s="277"/>
      <c r="QNH270" s="277"/>
      <c r="QNI270" s="277"/>
      <c r="QNJ270" s="277"/>
      <c r="QNK270" s="277"/>
      <c r="QNL270" s="277"/>
      <c r="QNM270" s="277"/>
      <c r="QNN270" s="402"/>
      <c r="QNO270" s="404"/>
      <c r="QNP270" s="49"/>
      <c r="QNQ270" s="49"/>
      <c r="QNR270" s="49"/>
      <c r="QNS270" s="99"/>
      <c r="QNT270" s="98"/>
      <c r="QNU270" s="49"/>
      <c r="QNV270" s="405"/>
      <c r="QNW270" s="405"/>
      <c r="QNX270" s="277"/>
      <c r="QNY270" s="277"/>
      <c r="QNZ270" s="277"/>
      <c r="QOA270" s="277"/>
      <c r="QOB270" s="277"/>
      <c r="QOC270" s="277"/>
      <c r="QOD270" s="277"/>
      <c r="QOE270" s="277"/>
      <c r="QOF270" s="402"/>
      <c r="QOG270" s="404"/>
      <c r="QOH270" s="49"/>
      <c r="QOI270" s="49"/>
      <c r="QOJ270" s="49"/>
      <c r="QOK270" s="99"/>
      <c r="QOL270" s="98"/>
      <c r="QOM270" s="49"/>
      <c r="QON270" s="405"/>
      <c r="QOO270" s="405"/>
      <c r="QOP270" s="277"/>
      <c r="QOQ270" s="277"/>
      <c r="QOR270" s="277"/>
      <c r="QOS270" s="277"/>
      <c r="QOT270" s="277"/>
      <c r="QOU270" s="277"/>
      <c r="QOV270" s="277"/>
      <c r="QOW270" s="277"/>
      <c r="QOX270" s="402"/>
      <c r="QOY270" s="404"/>
      <c r="QOZ270" s="49"/>
      <c r="QPA270" s="49"/>
      <c r="QPB270" s="49"/>
      <c r="QPC270" s="99"/>
      <c r="QPD270" s="98"/>
      <c r="QPE270" s="49"/>
      <c r="QPF270" s="405"/>
      <c r="QPG270" s="405"/>
      <c r="QPH270" s="277"/>
      <c r="QPI270" s="277"/>
      <c r="QPJ270" s="277"/>
      <c r="QPK270" s="277"/>
      <c r="QPL270" s="277"/>
      <c r="QPM270" s="277"/>
      <c r="QPN270" s="277"/>
      <c r="QPO270" s="277"/>
      <c r="QPP270" s="402"/>
      <c r="QPQ270" s="404"/>
      <c r="QPR270" s="49"/>
      <c r="QPS270" s="49"/>
      <c r="QPT270" s="49"/>
      <c r="QPU270" s="99"/>
      <c r="QPV270" s="98"/>
      <c r="QPW270" s="49"/>
      <c r="QPX270" s="405"/>
      <c r="QPY270" s="405"/>
      <c r="QPZ270" s="277"/>
      <c r="QQA270" s="277"/>
      <c r="QQB270" s="277"/>
      <c r="QQC270" s="277"/>
      <c r="QQD270" s="277"/>
      <c r="QQE270" s="277"/>
      <c r="QQF270" s="277"/>
      <c r="QQG270" s="277"/>
      <c r="QQH270" s="402"/>
      <c r="QQI270" s="404"/>
      <c r="QQJ270" s="49"/>
      <c r="QQK270" s="49"/>
      <c r="QQL270" s="49"/>
      <c r="QQM270" s="99"/>
      <c r="QQN270" s="98"/>
      <c r="QQO270" s="49"/>
      <c r="QQP270" s="405"/>
      <c r="QQQ270" s="405"/>
      <c r="QQR270" s="277"/>
      <c r="QQS270" s="277"/>
      <c r="QQT270" s="277"/>
      <c r="QQU270" s="277"/>
      <c r="QQV270" s="277"/>
      <c r="QQW270" s="277"/>
      <c r="QQX270" s="277"/>
      <c r="QQY270" s="277"/>
      <c r="QQZ270" s="402"/>
      <c r="QRA270" s="404"/>
      <c r="QRB270" s="49"/>
      <c r="QRC270" s="49"/>
      <c r="QRD270" s="49"/>
      <c r="QRE270" s="99"/>
      <c r="QRF270" s="98"/>
      <c r="QRG270" s="49"/>
      <c r="QRH270" s="405"/>
      <c r="QRI270" s="405"/>
      <c r="QRJ270" s="277"/>
      <c r="QRK270" s="277"/>
      <c r="QRL270" s="277"/>
      <c r="QRM270" s="277"/>
      <c r="QRN270" s="277"/>
      <c r="QRO270" s="277"/>
      <c r="QRP270" s="277"/>
      <c r="QRQ270" s="277"/>
      <c r="QRR270" s="402"/>
      <c r="QRS270" s="404"/>
      <c r="QRT270" s="49"/>
      <c r="QRU270" s="49"/>
      <c r="QRV270" s="49"/>
      <c r="QRW270" s="99"/>
      <c r="QRX270" s="98"/>
      <c r="QRY270" s="49"/>
      <c r="QRZ270" s="405"/>
      <c r="QSA270" s="405"/>
      <c r="QSB270" s="277"/>
      <c r="QSC270" s="277"/>
      <c r="QSD270" s="277"/>
      <c r="QSE270" s="277"/>
      <c r="QSF270" s="277"/>
      <c r="QSG270" s="277"/>
      <c r="QSH270" s="277"/>
      <c r="QSI270" s="277"/>
      <c r="QSJ270" s="402"/>
      <c r="QSK270" s="404"/>
      <c r="QSL270" s="49"/>
      <c r="QSM270" s="49"/>
      <c r="QSN270" s="49"/>
      <c r="QSO270" s="99"/>
      <c r="QSP270" s="98"/>
      <c r="QSQ270" s="49"/>
      <c r="QSR270" s="405"/>
      <c r="QSS270" s="405"/>
      <c r="QST270" s="277"/>
      <c r="QSU270" s="277"/>
      <c r="QSV270" s="277"/>
      <c r="QSW270" s="277"/>
      <c r="QSX270" s="277"/>
      <c r="QSY270" s="277"/>
      <c r="QSZ270" s="277"/>
      <c r="QTA270" s="277"/>
      <c r="QTB270" s="402"/>
      <c r="QTC270" s="404"/>
      <c r="QTD270" s="49"/>
      <c r="QTE270" s="49"/>
      <c r="QTF270" s="49"/>
      <c r="QTG270" s="99"/>
      <c r="QTH270" s="98"/>
      <c r="QTI270" s="49"/>
      <c r="QTJ270" s="405"/>
      <c r="QTK270" s="405"/>
      <c r="QTL270" s="277"/>
      <c r="QTM270" s="277"/>
      <c r="QTN270" s="277"/>
      <c r="QTO270" s="277"/>
      <c r="QTP270" s="277"/>
      <c r="QTQ270" s="277"/>
      <c r="QTR270" s="277"/>
      <c r="QTS270" s="277"/>
      <c r="QTT270" s="402"/>
      <c r="QTU270" s="404"/>
      <c r="QTV270" s="49"/>
      <c r="QTW270" s="49"/>
      <c r="QTX270" s="49"/>
      <c r="QTY270" s="99"/>
      <c r="QTZ270" s="98"/>
      <c r="QUA270" s="49"/>
      <c r="QUB270" s="405"/>
      <c r="QUC270" s="405"/>
      <c r="QUD270" s="277"/>
      <c r="QUE270" s="277"/>
      <c r="QUF270" s="277"/>
      <c r="QUG270" s="277"/>
      <c r="QUH270" s="277"/>
      <c r="QUI270" s="277"/>
      <c r="QUJ270" s="277"/>
      <c r="QUK270" s="277"/>
      <c r="QUL270" s="402"/>
      <c r="QUM270" s="404"/>
      <c r="QUN270" s="49"/>
      <c r="QUO270" s="49"/>
      <c r="QUP270" s="49"/>
      <c r="QUQ270" s="99"/>
      <c r="QUR270" s="98"/>
      <c r="QUS270" s="49"/>
      <c r="QUT270" s="405"/>
      <c r="QUU270" s="405"/>
      <c r="QUV270" s="277"/>
      <c r="QUW270" s="277"/>
      <c r="QUX270" s="277"/>
      <c r="QUY270" s="277"/>
      <c r="QUZ270" s="277"/>
      <c r="QVA270" s="277"/>
      <c r="QVB270" s="277"/>
      <c r="QVC270" s="277"/>
      <c r="QVD270" s="402"/>
      <c r="QVE270" s="404"/>
      <c r="QVF270" s="49"/>
      <c r="QVG270" s="49"/>
      <c r="QVH270" s="49"/>
      <c r="QVI270" s="99"/>
      <c r="QVJ270" s="98"/>
      <c r="QVK270" s="49"/>
      <c r="QVL270" s="405"/>
      <c r="QVM270" s="405"/>
      <c r="QVN270" s="277"/>
      <c r="QVO270" s="277"/>
      <c r="QVP270" s="277"/>
      <c r="QVQ270" s="277"/>
      <c r="QVR270" s="277"/>
      <c r="QVS270" s="277"/>
      <c r="QVT270" s="277"/>
      <c r="QVU270" s="277"/>
      <c r="QVV270" s="402"/>
      <c r="QVW270" s="404"/>
      <c r="QVX270" s="49"/>
      <c r="QVY270" s="49"/>
      <c r="QVZ270" s="49"/>
      <c r="QWA270" s="99"/>
      <c r="QWB270" s="98"/>
      <c r="QWC270" s="49"/>
      <c r="QWD270" s="405"/>
      <c r="QWE270" s="405"/>
      <c r="QWF270" s="277"/>
      <c r="QWG270" s="277"/>
      <c r="QWH270" s="277"/>
      <c r="QWI270" s="277"/>
      <c r="QWJ270" s="277"/>
      <c r="QWK270" s="277"/>
      <c r="QWL270" s="277"/>
      <c r="QWM270" s="277"/>
      <c r="QWN270" s="402"/>
      <c r="QWO270" s="404"/>
      <c r="QWP270" s="49"/>
      <c r="QWQ270" s="49"/>
      <c r="QWR270" s="49"/>
      <c r="QWS270" s="99"/>
      <c r="QWT270" s="98"/>
      <c r="QWU270" s="49"/>
      <c r="QWV270" s="405"/>
      <c r="QWW270" s="405"/>
      <c r="QWX270" s="277"/>
      <c r="QWY270" s="277"/>
      <c r="QWZ270" s="277"/>
      <c r="QXA270" s="277"/>
      <c r="QXB270" s="277"/>
      <c r="QXC270" s="277"/>
      <c r="QXD270" s="277"/>
      <c r="QXE270" s="277"/>
      <c r="QXF270" s="402"/>
      <c r="QXG270" s="404"/>
      <c r="QXH270" s="49"/>
      <c r="QXI270" s="49"/>
      <c r="QXJ270" s="49"/>
      <c r="QXK270" s="99"/>
      <c r="QXL270" s="98"/>
      <c r="QXM270" s="49"/>
      <c r="QXN270" s="405"/>
      <c r="QXO270" s="405"/>
      <c r="QXP270" s="277"/>
      <c r="QXQ270" s="277"/>
      <c r="QXR270" s="277"/>
      <c r="QXS270" s="277"/>
      <c r="QXT270" s="277"/>
      <c r="QXU270" s="277"/>
      <c r="QXV270" s="277"/>
      <c r="QXW270" s="277"/>
      <c r="QXX270" s="402"/>
      <c r="QXY270" s="404"/>
      <c r="QXZ270" s="49"/>
      <c r="QYA270" s="49"/>
      <c r="QYB270" s="49"/>
      <c r="QYC270" s="99"/>
      <c r="QYD270" s="98"/>
      <c r="QYE270" s="49"/>
      <c r="QYF270" s="405"/>
      <c r="QYG270" s="405"/>
      <c r="QYH270" s="277"/>
      <c r="QYI270" s="277"/>
      <c r="QYJ270" s="277"/>
      <c r="QYK270" s="277"/>
      <c r="QYL270" s="277"/>
      <c r="QYM270" s="277"/>
      <c r="QYN270" s="277"/>
      <c r="QYO270" s="277"/>
      <c r="QYP270" s="402"/>
      <c r="QYQ270" s="404"/>
      <c r="QYR270" s="49"/>
      <c r="QYS270" s="49"/>
      <c r="QYT270" s="49"/>
      <c r="QYU270" s="99"/>
      <c r="QYV270" s="98"/>
      <c r="QYW270" s="49"/>
      <c r="QYX270" s="405"/>
      <c r="QYY270" s="405"/>
      <c r="QYZ270" s="277"/>
      <c r="QZA270" s="277"/>
      <c r="QZB270" s="277"/>
      <c r="QZC270" s="277"/>
      <c r="QZD270" s="277"/>
      <c r="QZE270" s="277"/>
      <c r="QZF270" s="277"/>
      <c r="QZG270" s="277"/>
      <c r="QZH270" s="402"/>
      <c r="QZI270" s="404"/>
      <c r="QZJ270" s="49"/>
      <c r="QZK270" s="49"/>
      <c r="QZL270" s="49"/>
      <c r="QZM270" s="99"/>
      <c r="QZN270" s="98"/>
      <c r="QZO270" s="49"/>
      <c r="QZP270" s="405"/>
      <c r="QZQ270" s="405"/>
      <c r="QZR270" s="277"/>
      <c r="QZS270" s="277"/>
      <c r="QZT270" s="277"/>
      <c r="QZU270" s="277"/>
      <c r="QZV270" s="277"/>
      <c r="QZW270" s="277"/>
      <c r="QZX270" s="277"/>
      <c r="QZY270" s="277"/>
      <c r="QZZ270" s="402"/>
      <c r="RAA270" s="404"/>
      <c r="RAB270" s="49"/>
      <c r="RAC270" s="49"/>
      <c r="RAD270" s="49"/>
      <c r="RAE270" s="99"/>
      <c r="RAF270" s="98"/>
      <c r="RAG270" s="49"/>
      <c r="RAH270" s="405"/>
      <c r="RAI270" s="405"/>
      <c r="RAJ270" s="277"/>
      <c r="RAK270" s="277"/>
      <c r="RAL270" s="277"/>
      <c r="RAM270" s="277"/>
      <c r="RAN270" s="277"/>
      <c r="RAO270" s="277"/>
      <c r="RAP270" s="277"/>
      <c r="RAQ270" s="277"/>
      <c r="RAR270" s="402"/>
      <c r="RAS270" s="404"/>
      <c r="RAT270" s="49"/>
      <c r="RAU270" s="49"/>
      <c r="RAV270" s="49"/>
      <c r="RAW270" s="99"/>
      <c r="RAX270" s="98"/>
      <c r="RAY270" s="49"/>
      <c r="RAZ270" s="405"/>
      <c r="RBA270" s="405"/>
      <c r="RBB270" s="277"/>
      <c r="RBC270" s="277"/>
      <c r="RBD270" s="277"/>
      <c r="RBE270" s="277"/>
      <c r="RBF270" s="277"/>
      <c r="RBG270" s="277"/>
      <c r="RBH270" s="277"/>
      <c r="RBI270" s="277"/>
      <c r="RBJ270" s="402"/>
      <c r="RBK270" s="404"/>
      <c r="RBL270" s="49"/>
      <c r="RBM270" s="49"/>
      <c r="RBN270" s="49"/>
      <c r="RBO270" s="99"/>
      <c r="RBP270" s="98"/>
      <c r="RBQ270" s="49"/>
      <c r="RBR270" s="405"/>
      <c r="RBS270" s="405"/>
      <c r="RBT270" s="277"/>
      <c r="RBU270" s="277"/>
      <c r="RBV270" s="277"/>
      <c r="RBW270" s="277"/>
      <c r="RBX270" s="277"/>
      <c r="RBY270" s="277"/>
      <c r="RBZ270" s="277"/>
      <c r="RCA270" s="277"/>
      <c r="RCB270" s="402"/>
      <c r="RCC270" s="404"/>
      <c r="RCD270" s="49"/>
      <c r="RCE270" s="49"/>
      <c r="RCF270" s="49"/>
      <c r="RCG270" s="99"/>
      <c r="RCH270" s="98"/>
      <c r="RCI270" s="49"/>
      <c r="RCJ270" s="405"/>
      <c r="RCK270" s="405"/>
      <c r="RCL270" s="277"/>
      <c r="RCM270" s="277"/>
      <c r="RCN270" s="277"/>
      <c r="RCO270" s="277"/>
      <c r="RCP270" s="277"/>
      <c r="RCQ270" s="277"/>
      <c r="RCR270" s="277"/>
      <c r="RCS270" s="277"/>
      <c r="RCT270" s="402"/>
      <c r="RCU270" s="404"/>
      <c r="RCV270" s="49"/>
      <c r="RCW270" s="49"/>
      <c r="RCX270" s="49"/>
      <c r="RCY270" s="99"/>
      <c r="RCZ270" s="98"/>
      <c r="RDA270" s="49"/>
      <c r="RDB270" s="405"/>
      <c r="RDC270" s="405"/>
      <c r="RDD270" s="277"/>
      <c r="RDE270" s="277"/>
      <c r="RDF270" s="277"/>
      <c r="RDG270" s="277"/>
      <c r="RDH270" s="277"/>
      <c r="RDI270" s="277"/>
      <c r="RDJ270" s="277"/>
      <c r="RDK270" s="277"/>
      <c r="RDL270" s="402"/>
      <c r="RDM270" s="404"/>
      <c r="RDN270" s="49"/>
      <c r="RDO270" s="49"/>
      <c r="RDP270" s="49"/>
      <c r="RDQ270" s="99"/>
      <c r="RDR270" s="98"/>
      <c r="RDS270" s="49"/>
      <c r="RDT270" s="405"/>
      <c r="RDU270" s="405"/>
      <c r="RDV270" s="277"/>
      <c r="RDW270" s="277"/>
      <c r="RDX270" s="277"/>
      <c r="RDY270" s="277"/>
      <c r="RDZ270" s="277"/>
      <c r="REA270" s="277"/>
      <c r="REB270" s="277"/>
      <c r="REC270" s="277"/>
      <c r="RED270" s="402"/>
      <c r="REE270" s="404"/>
      <c r="REF270" s="49"/>
      <c r="REG270" s="49"/>
      <c r="REH270" s="49"/>
      <c r="REI270" s="99"/>
      <c r="REJ270" s="98"/>
      <c r="REK270" s="49"/>
      <c r="REL270" s="405"/>
      <c r="REM270" s="405"/>
      <c r="REN270" s="277"/>
      <c r="REO270" s="277"/>
      <c r="REP270" s="277"/>
      <c r="REQ270" s="277"/>
      <c r="RER270" s="277"/>
      <c r="RES270" s="277"/>
      <c r="RET270" s="277"/>
      <c r="REU270" s="277"/>
      <c r="REV270" s="402"/>
      <c r="REW270" s="404"/>
      <c r="REX270" s="49"/>
      <c r="REY270" s="49"/>
      <c r="REZ270" s="49"/>
      <c r="RFA270" s="99"/>
      <c r="RFB270" s="98"/>
      <c r="RFC270" s="49"/>
      <c r="RFD270" s="405"/>
      <c r="RFE270" s="405"/>
      <c r="RFF270" s="277"/>
      <c r="RFG270" s="277"/>
      <c r="RFH270" s="277"/>
      <c r="RFI270" s="277"/>
      <c r="RFJ270" s="277"/>
      <c r="RFK270" s="277"/>
      <c r="RFL270" s="277"/>
      <c r="RFM270" s="277"/>
      <c r="RFN270" s="402"/>
      <c r="RFO270" s="404"/>
      <c r="RFP270" s="49"/>
      <c r="RFQ270" s="49"/>
      <c r="RFR270" s="49"/>
      <c r="RFS270" s="99"/>
      <c r="RFT270" s="98"/>
      <c r="RFU270" s="49"/>
      <c r="RFV270" s="405"/>
      <c r="RFW270" s="405"/>
      <c r="RFX270" s="277"/>
      <c r="RFY270" s="277"/>
      <c r="RFZ270" s="277"/>
      <c r="RGA270" s="277"/>
      <c r="RGB270" s="277"/>
      <c r="RGC270" s="277"/>
      <c r="RGD270" s="277"/>
      <c r="RGE270" s="277"/>
      <c r="RGF270" s="402"/>
      <c r="RGG270" s="404"/>
      <c r="RGH270" s="49"/>
      <c r="RGI270" s="49"/>
      <c r="RGJ270" s="49"/>
      <c r="RGK270" s="99"/>
      <c r="RGL270" s="98"/>
      <c r="RGM270" s="49"/>
      <c r="RGN270" s="405"/>
      <c r="RGO270" s="405"/>
      <c r="RGP270" s="277"/>
      <c r="RGQ270" s="277"/>
      <c r="RGR270" s="277"/>
      <c r="RGS270" s="277"/>
      <c r="RGT270" s="277"/>
      <c r="RGU270" s="277"/>
      <c r="RGV270" s="277"/>
      <c r="RGW270" s="277"/>
      <c r="RGX270" s="402"/>
      <c r="RGY270" s="404"/>
      <c r="RGZ270" s="49"/>
      <c r="RHA270" s="49"/>
      <c r="RHB270" s="49"/>
      <c r="RHC270" s="99"/>
      <c r="RHD270" s="98"/>
      <c r="RHE270" s="49"/>
      <c r="RHF270" s="405"/>
      <c r="RHG270" s="405"/>
      <c r="RHH270" s="277"/>
      <c r="RHI270" s="277"/>
      <c r="RHJ270" s="277"/>
      <c r="RHK270" s="277"/>
      <c r="RHL270" s="277"/>
      <c r="RHM270" s="277"/>
      <c r="RHN270" s="277"/>
      <c r="RHO270" s="277"/>
      <c r="RHP270" s="402"/>
      <c r="RHQ270" s="404"/>
      <c r="RHR270" s="49"/>
      <c r="RHS270" s="49"/>
      <c r="RHT270" s="49"/>
      <c r="RHU270" s="99"/>
      <c r="RHV270" s="98"/>
      <c r="RHW270" s="49"/>
      <c r="RHX270" s="405"/>
      <c r="RHY270" s="405"/>
      <c r="RHZ270" s="277"/>
      <c r="RIA270" s="277"/>
      <c r="RIB270" s="277"/>
      <c r="RIC270" s="277"/>
      <c r="RID270" s="277"/>
      <c r="RIE270" s="277"/>
      <c r="RIF270" s="277"/>
      <c r="RIG270" s="277"/>
      <c r="RIH270" s="402"/>
      <c r="RII270" s="404"/>
      <c r="RIJ270" s="49"/>
      <c r="RIK270" s="49"/>
      <c r="RIL270" s="49"/>
      <c r="RIM270" s="99"/>
      <c r="RIN270" s="98"/>
      <c r="RIO270" s="49"/>
      <c r="RIP270" s="405"/>
      <c r="RIQ270" s="405"/>
      <c r="RIR270" s="277"/>
      <c r="RIS270" s="277"/>
      <c r="RIT270" s="277"/>
      <c r="RIU270" s="277"/>
      <c r="RIV270" s="277"/>
      <c r="RIW270" s="277"/>
      <c r="RIX270" s="277"/>
      <c r="RIY270" s="277"/>
      <c r="RIZ270" s="402"/>
      <c r="RJA270" s="404"/>
      <c r="RJB270" s="49"/>
      <c r="RJC270" s="49"/>
      <c r="RJD270" s="49"/>
      <c r="RJE270" s="99"/>
      <c r="RJF270" s="98"/>
      <c r="RJG270" s="49"/>
      <c r="RJH270" s="405"/>
      <c r="RJI270" s="405"/>
      <c r="RJJ270" s="277"/>
      <c r="RJK270" s="277"/>
      <c r="RJL270" s="277"/>
      <c r="RJM270" s="277"/>
      <c r="RJN270" s="277"/>
      <c r="RJO270" s="277"/>
      <c r="RJP270" s="277"/>
      <c r="RJQ270" s="277"/>
      <c r="RJR270" s="402"/>
      <c r="RJS270" s="404"/>
      <c r="RJT270" s="49"/>
      <c r="RJU270" s="49"/>
      <c r="RJV270" s="49"/>
      <c r="RJW270" s="99"/>
      <c r="RJX270" s="98"/>
      <c r="RJY270" s="49"/>
      <c r="RJZ270" s="405"/>
      <c r="RKA270" s="405"/>
      <c r="RKB270" s="277"/>
      <c r="RKC270" s="277"/>
      <c r="RKD270" s="277"/>
      <c r="RKE270" s="277"/>
      <c r="RKF270" s="277"/>
      <c r="RKG270" s="277"/>
      <c r="RKH270" s="277"/>
      <c r="RKI270" s="277"/>
      <c r="RKJ270" s="402"/>
      <c r="RKK270" s="404"/>
      <c r="RKL270" s="49"/>
      <c r="RKM270" s="49"/>
      <c r="RKN270" s="49"/>
      <c r="RKO270" s="99"/>
      <c r="RKP270" s="98"/>
      <c r="RKQ270" s="49"/>
      <c r="RKR270" s="405"/>
      <c r="RKS270" s="405"/>
      <c r="RKT270" s="277"/>
      <c r="RKU270" s="277"/>
      <c r="RKV270" s="277"/>
      <c r="RKW270" s="277"/>
      <c r="RKX270" s="277"/>
      <c r="RKY270" s="277"/>
      <c r="RKZ270" s="277"/>
      <c r="RLA270" s="277"/>
      <c r="RLB270" s="402"/>
      <c r="RLC270" s="404"/>
      <c r="RLD270" s="49"/>
      <c r="RLE270" s="49"/>
      <c r="RLF270" s="49"/>
      <c r="RLG270" s="99"/>
      <c r="RLH270" s="98"/>
      <c r="RLI270" s="49"/>
      <c r="RLJ270" s="405"/>
      <c r="RLK270" s="405"/>
      <c r="RLL270" s="277"/>
      <c r="RLM270" s="277"/>
      <c r="RLN270" s="277"/>
      <c r="RLO270" s="277"/>
      <c r="RLP270" s="277"/>
      <c r="RLQ270" s="277"/>
      <c r="RLR270" s="277"/>
      <c r="RLS270" s="277"/>
      <c r="RLT270" s="402"/>
      <c r="RLU270" s="404"/>
      <c r="RLV270" s="49"/>
      <c r="RLW270" s="49"/>
      <c r="RLX270" s="49"/>
      <c r="RLY270" s="99"/>
      <c r="RLZ270" s="98"/>
      <c r="RMA270" s="49"/>
      <c r="RMB270" s="405"/>
      <c r="RMC270" s="405"/>
      <c r="RMD270" s="277"/>
      <c r="RME270" s="277"/>
      <c r="RMF270" s="277"/>
      <c r="RMG270" s="277"/>
      <c r="RMH270" s="277"/>
      <c r="RMI270" s="277"/>
      <c r="RMJ270" s="277"/>
      <c r="RMK270" s="277"/>
      <c r="RML270" s="402"/>
      <c r="RMM270" s="404"/>
      <c r="RMN270" s="49"/>
      <c r="RMO270" s="49"/>
      <c r="RMP270" s="49"/>
      <c r="RMQ270" s="99"/>
      <c r="RMR270" s="98"/>
      <c r="RMS270" s="49"/>
      <c r="RMT270" s="405"/>
      <c r="RMU270" s="405"/>
      <c r="RMV270" s="277"/>
      <c r="RMW270" s="277"/>
      <c r="RMX270" s="277"/>
      <c r="RMY270" s="277"/>
      <c r="RMZ270" s="277"/>
      <c r="RNA270" s="277"/>
      <c r="RNB270" s="277"/>
      <c r="RNC270" s="277"/>
      <c r="RND270" s="402"/>
      <c r="RNE270" s="404"/>
      <c r="RNF270" s="49"/>
      <c r="RNG270" s="49"/>
      <c r="RNH270" s="49"/>
      <c r="RNI270" s="99"/>
      <c r="RNJ270" s="98"/>
      <c r="RNK270" s="49"/>
      <c r="RNL270" s="405"/>
      <c r="RNM270" s="405"/>
      <c r="RNN270" s="277"/>
      <c r="RNO270" s="277"/>
      <c r="RNP270" s="277"/>
      <c r="RNQ270" s="277"/>
      <c r="RNR270" s="277"/>
      <c r="RNS270" s="277"/>
      <c r="RNT270" s="277"/>
      <c r="RNU270" s="277"/>
      <c r="RNV270" s="402"/>
      <c r="RNW270" s="404"/>
      <c r="RNX270" s="49"/>
      <c r="RNY270" s="49"/>
      <c r="RNZ270" s="49"/>
      <c r="ROA270" s="99"/>
      <c r="ROB270" s="98"/>
      <c r="ROC270" s="49"/>
      <c r="ROD270" s="405"/>
      <c r="ROE270" s="405"/>
      <c r="ROF270" s="277"/>
      <c r="ROG270" s="277"/>
      <c r="ROH270" s="277"/>
      <c r="ROI270" s="277"/>
      <c r="ROJ270" s="277"/>
      <c r="ROK270" s="277"/>
      <c r="ROL270" s="277"/>
      <c r="ROM270" s="277"/>
      <c r="RON270" s="402"/>
      <c r="ROO270" s="404"/>
      <c r="ROP270" s="49"/>
      <c r="ROQ270" s="49"/>
      <c r="ROR270" s="49"/>
      <c r="ROS270" s="99"/>
      <c r="ROT270" s="98"/>
      <c r="ROU270" s="49"/>
      <c r="ROV270" s="405"/>
      <c r="ROW270" s="405"/>
      <c r="ROX270" s="277"/>
      <c r="ROY270" s="277"/>
      <c r="ROZ270" s="277"/>
      <c r="RPA270" s="277"/>
      <c r="RPB270" s="277"/>
      <c r="RPC270" s="277"/>
      <c r="RPD270" s="277"/>
      <c r="RPE270" s="277"/>
      <c r="RPF270" s="402"/>
      <c r="RPG270" s="404"/>
      <c r="RPH270" s="49"/>
      <c r="RPI270" s="49"/>
      <c r="RPJ270" s="49"/>
      <c r="RPK270" s="99"/>
      <c r="RPL270" s="98"/>
      <c r="RPM270" s="49"/>
      <c r="RPN270" s="405"/>
      <c r="RPO270" s="405"/>
      <c r="RPP270" s="277"/>
      <c r="RPQ270" s="277"/>
      <c r="RPR270" s="277"/>
      <c r="RPS270" s="277"/>
      <c r="RPT270" s="277"/>
      <c r="RPU270" s="277"/>
      <c r="RPV270" s="277"/>
      <c r="RPW270" s="277"/>
      <c r="RPX270" s="402"/>
      <c r="RPY270" s="404"/>
      <c r="RPZ270" s="49"/>
      <c r="RQA270" s="49"/>
      <c r="RQB270" s="49"/>
      <c r="RQC270" s="99"/>
      <c r="RQD270" s="98"/>
      <c r="RQE270" s="49"/>
      <c r="RQF270" s="405"/>
      <c r="RQG270" s="405"/>
      <c r="RQH270" s="277"/>
      <c r="RQI270" s="277"/>
      <c r="RQJ270" s="277"/>
      <c r="RQK270" s="277"/>
      <c r="RQL270" s="277"/>
      <c r="RQM270" s="277"/>
      <c r="RQN270" s="277"/>
      <c r="RQO270" s="277"/>
      <c r="RQP270" s="402"/>
      <c r="RQQ270" s="404"/>
      <c r="RQR270" s="49"/>
      <c r="RQS270" s="49"/>
      <c r="RQT270" s="49"/>
      <c r="RQU270" s="99"/>
      <c r="RQV270" s="98"/>
      <c r="RQW270" s="49"/>
      <c r="RQX270" s="405"/>
      <c r="RQY270" s="405"/>
      <c r="RQZ270" s="277"/>
      <c r="RRA270" s="277"/>
      <c r="RRB270" s="277"/>
      <c r="RRC270" s="277"/>
      <c r="RRD270" s="277"/>
      <c r="RRE270" s="277"/>
      <c r="RRF270" s="277"/>
      <c r="RRG270" s="277"/>
      <c r="RRH270" s="402"/>
      <c r="RRI270" s="404"/>
      <c r="RRJ270" s="49"/>
      <c r="RRK270" s="49"/>
      <c r="RRL270" s="49"/>
      <c r="RRM270" s="99"/>
      <c r="RRN270" s="98"/>
      <c r="RRO270" s="49"/>
      <c r="RRP270" s="405"/>
      <c r="RRQ270" s="405"/>
      <c r="RRR270" s="277"/>
      <c r="RRS270" s="277"/>
      <c r="RRT270" s="277"/>
      <c r="RRU270" s="277"/>
      <c r="RRV270" s="277"/>
      <c r="RRW270" s="277"/>
      <c r="RRX270" s="277"/>
      <c r="RRY270" s="277"/>
      <c r="RRZ270" s="402"/>
      <c r="RSA270" s="404"/>
      <c r="RSB270" s="49"/>
      <c r="RSC270" s="49"/>
      <c r="RSD270" s="49"/>
      <c r="RSE270" s="99"/>
      <c r="RSF270" s="98"/>
      <c r="RSG270" s="49"/>
      <c r="RSH270" s="405"/>
      <c r="RSI270" s="405"/>
      <c r="RSJ270" s="277"/>
      <c r="RSK270" s="277"/>
      <c r="RSL270" s="277"/>
      <c r="RSM270" s="277"/>
      <c r="RSN270" s="277"/>
      <c r="RSO270" s="277"/>
      <c r="RSP270" s="277"/>
      <c r="RSQ270" s="277"/>
      <c r="RSR270" s="402"/>
      <c r="RSS270" s="404"/>
      <c r="RST270" s="49"/>
      <c r="RSU270" s="49"/>
      <c r="RSV270" s="49"/>
      <c r="RSW270" s="99"/>
      <c r="RSX270" s="98"/>
      <c r="RSY270" s="49"/>
      <c r="RSZ270" s="405"/>
      <c r="RTA270" s="405"/>
      <c r="RTB270" s="277"/>
      <c r="RTC270" s="277"/>
      <c r="RTD270" s="277"/>
      <c r="RTE270" s="277"/>
      <c r="RTF270" s="277"/>
      <c r="RTG270" s="277"/>
      <c r="RTH270" s="277"/>
      <c r="RTI270" s="277"/>
      <c r="RTJ270" s="402"/>
      <c r="RTK270" s="404"/>
      <c r="RTL270" s="49"/>
      <c r="RTM270" s="49"/>
      <c r="RTN270" s="49"/>
      <c r="RTO270" s="99"/>
      <c r="RTP270" s="98"/>
      <c r="RTQ270" s="49"/>
      <c r="RTR270" s="405"/>
      <c r="RTS270" s="405"/>
      <c r="RTT270" s="277"/>
      <c r="RTU270" s="277"/>
      <c r="RTV270" s="277"/>
      <c r="RTW270" s="277"/>
      <c r="RTX270" s="277"/>
      <c r="RTY270" s="277"/>
      <c r="RTZ270" s="277"/>
      <c r="RUA270" s="277"/>
      <c r="RUB270" s="402"/>
      <c r="RUC270" s="404"/>
      <c r="RUD270" s="49"/>
      <c r="RUE270" s="49"/>
      <c r="RUF270" s="49"/>
      <c r="RUG270" s="99"/>
      <c r="RUH270" s="98"/>
      <c r="RUI270" s="49"/>
      <c r="RUJ270" s="405"/>
      <c r="RUK270" s="405"/>
      <c r="RUL270" s="277"/>
      <c r="RUM270" s="277"/>
      <c r="RUN270" s="277"/>
      <c r="RUO270" s="277"/>
      <c r="RUP270" s="277"/>
      <c r="RUQ270" s="277"/>
      <c r="RUR270" s="277"/>
      <c r="RUS270" s="277"/>
      <c r="RUT270" s="402"/>
      <c r="RUU270" s="404"/>
      <c r="RUV270" s="49"/>
      <c r="RUW270" s="49"/>
      <c r="RUX270" s="49"/>
      <c r="RUY270" s="99"/>
      <c r="RUZ270" s="98"/>
      <c r="RVA270" s="49"/>
      <c r="RVB270" s="405"/>
      <c r="RVC270" s="405"/>
      <c r="RVD270" s="277"/>
      <c r="RVE270" s="277"/>
      <c r="RVF270" s="277"/>
      <c r="RVG270" s="277"/>
      <c r="RVH270" s="277"/>
      <c r="RVI270" s="277"/>
      <c r="RVJ270" s="277"/>
      <c r="RVK270" s="277"/>
      <c r="RVL270" s="402"/>
      <c r="RVM270" s="404"/>
      <c r="RVN270" s="49"/>
      <c r="RVO270" s="49"/>
      <c r="RVP270" s="49"/>
      <c r="RVQ270" s="99"/>
      <c r="RVR270" s="98"/>
      <c r="RVS270" s="49"/>
      <c r="RVT270" s="405"/>
      <c r="RVU270" s="405"/>
      <c r="RVV270" s="277"/>
      <c r="RVW270" s="277"/>
      <c r="RVX270" s="277"/>
      <c r="RVY270" s="277"/>
      <c r="RVZ270" s="277"/>
      <c r="RWA270" s="277"/>
      <c r="RWB270" s="277"/>
      <c r="RWC270" s="277"/>
      <c r="RWD270" s="402"/>
      <c r="RWE270" s="404"/>
      <c r="RWF270" s="49"/>
      <c r="RWG270" s="49"/>
      <c r="RWH270" s="49"/>
      <c r="RWI270" s="99"/>
      <c r="RWJ270" s="98"/>
      <c r="RWK270" s="49"/>
      <c r="RWL270" s="405"/>
      <c r="RWM270" s="405"/>
      <c r="RWN270" s="277"/>
      <c r="RWO270" s="277"/>
      <c r="RWP270" s="277"/>
      <c r="RWQ270" s="277"/>
      <c r="RWR270" s="277"/>
      <c r="RWS270" s="277"/>
      <c r="RWT270" s="277"/>
      <c r="RWU270" s="277"/>
      <c r="RWV270" s="402"/>
      <c r="RWW270" s="404"/>
      <c r="RWX270" s="49"/>
      <c r="RWY270" s="49"/>
      <c r="RWZ270" s="49"/>
      <c r="RXA270" s="99"/>
      <c r="RXB270" s="98"/>
      <c r="RXC270" s="49"/>
      <c r="RXD270" s="405"/>
      <c r="RXE270" s="405"/>
      <c r="RXF270" s="277"/>
      <c r="RXG270" s="277"/>
      <c r="RXH270" s="277"/>
      <c r="RXI270" s="277"/>
      <c r="RXJ270" s="277"/>
      <c r="RXK270" s="277"/>
      <c r="RXL270" s="277"/>
      <c r="RXM270" s="277"/>
      <c r="RXN270" s="402"/>
      <c r="RXO270" s="404"/>
      <c r="RXP270" s="49"/>
      <c r="RXQ270" s="49"/>
      <c r="RXR270" s="49"/>
      <c r="RXS270" s="99"/>
      <c r="RXT270" s="98"/>
      <c r="RXU270" s="49"/>
      <c r="RXV270" s="405"/>
      <c r="RXW270" s="405"/>
      <c r="RXX270" s="277"/>
      <c r="RXY270" s="277"/>
      <c r="RXZ270" s="277"/>
      <c r="RYA270" s="277"/>
      <c r="RYB270" s="277"/>
      <c r="RYC270" s="277"/>
      <c r="RYD270" s="277"/>
      <c r="RYE270" s="277"/>
      <c r="RYF270" s="402"/>
      <c r="RYG270" s="404"/>
      <c r="RYH270" s="49"/>
      <c r="RYI270" s="49"/>
      <c r="RYJ270" s="49"/>
      <c r="RYK270" s="99"/>
      <c r="RYL270" s="98"/>
      <c r="RYM270" s="49"/>
      <c r="RYN270" s="405"/>
      <c r="RYO270" s="405"/>
      <c r="RYP270" s="277"/>
      <c r="RYQ270" s="277"/>
      <c r="RYR270" s="277"/>
      <c r="RYS270" s="277"/>
      <c r="RYT270" s="277"/>
      <c r="RYU270" s="277"/>
      <c r="RYV270" s="277"/>
      <c r="RYW270" s="277"/>
      <c r="RYX270" s="402"/>
      <c r="RYY270" s="404"/>
      <c r="RYZ270" s="49"/>
      <c r="RZA270" s="49"/>
      <c r="RZB270" s="49"/>
      <c r="RZC270" s="99"/>
      <c r="RZD270" s="98"/>
      <c r="RZE270" s="49"/>
      <c r="RZF270" s="405"/>
      <c r="RZG270" s="405"/>
      <c r="RZH270" s="277"/>
      <c r="RZI270" s="277"/>
      <c r="RZJ270" s="277"/>
      <c r="RZK270" s="277"/>
      <c r="RZL270" s="277"/>
      <c r="RZM270" s="277"/>
      <c r="RZN270" s="277"/>
      <c r="RZO270" s="277"/>
      <c r="RZP270" s="402"/>
      <c r="RZQ270" s="404"/>
      <c r="RZR270" s="49"/>
      <c r="RZS270" s="49"/>
      <c r="RZT270" s="49"/>
      <c r="RZU270" s="99"/>
      <c r="RZV270" s="98"/>
      <c r="RZW270" s="49"/>
      <c r="RZX270" s="405"/>
      <c r="RZY270" s="405"/>
      <c r="RZZ270" s="277"/>
      <c r="SAA270" s="277"/>
      <c r="SAB270" s="277"/>
      <c r="SAC270" s="277"/>
      <c r="SAD270" s="277"/>
      <c r="SAE270" s="277"/>
      <c r="SAF270" s="277"/>
      <c r="SAG270" s="277"/>
      <c r="SAH270" s="402"/>
      <c r="SAI270" s="404"/>
      <c r="SAJ270" s="49"/>
      <c r="SAK270" s="49"/>
      <c r="SAL270" s="49"/>
      <c r="SAM270" s="99"/>
      <c r="SAN270" s="98"/>
      <c r="SAO270" s="49"/>
      <c r="SAP270" s="405"/>
      <c r="SAQ270" s="405"/>
      <c r="SAR270" s="277"/>
      <c r="SAS270" s="277"/>
      <c r="SAT270" s="277"/>
      <c r="SAU270" s="277"/>
      <c r="SAV270" s="277"/>
      <c r="SAW270" s="277"/>
      <c r="SAX270" s="277"/>
      <c r="SAY270" s="277"/>
      <c r="SAZ270" s="402"/>
      <c r="SBA270" s="404"/>
      <c r="SBB270" s="49"/>
      <c r="SBC270" s="49"/>
      <c r="SBD270" s="49"/>
      <c r="SBE270" s="99"/>
      <c r="SBF270" s="98"/>
      <c r="SBG270" s="49"/>
      <c r="SBH270" s="405"/>
      <c r="SBI270" s="405"/>
      <c r="SBJ270" s="277"/>
      <c r="SBK270" s="277"/>
      <c r="SBL270" s="277"/>
      <c r="SBM270" s="277"/>
      <c r="SBN270" s="277"/>
      <c r="SBO270" s="277"/>
      <c r="SBP270" s="277"/>
      <c r="SBQ270" s="277"/>
      <c r="SBR270" s="402"/>
      <c r="SBS270" s="404"/>
      <c r="SBT270" s="49"/>
      <c r="SBU270" s="49"/>
      <c r="SBV270" s="49"/>
      <c r="SBW270" s="99"/>
      <c r="SBX270" s="98"/>
      <c r="SBY270" s="49"/>
      <c r="SBZ270" s="405"/>
      <c r="SCA270" s="405"/>
      <c r="SCB270" s="277"/>
      <c r="SCC270" s="277"/>
      <c r="SCD270" s="277"/>
      <c r="SCE270" s="277"/>
      <c r="SCF270" s="277"/>
      <c r="SCG270" s="277"/>
      <c r="SCH270" s="277"/>
      <c r="SCI270" s="277"/>
      <c r="SCJ270" s="402"/>
      <c r="SCK270" s="404"/>
      <c r="SCL270" s="49"/>
      <c r="SCM270" s="49"/>
      <c r="SCN270" s="49"/>
      <c r="SCO270" s="99"/>
      <c r="SCP270" s="98"/>
      <c r="SCQ270" s="49"/>
      <c r="SCR270" s="405"/>
      <c r="SCS270" s="405"/>
      <c r="SCT270" s="277"/>
      <c r="SCU270" s="277"/>
      <c r="SCV270" s="277"/>
      <c r="SCW270" s="277"/>
      <c r="SCX270" s="277"/>
      <c r="SCY270" s="277"/>
      <c r="SCZ270" s="277"/>
      <c r="SDA270" s="277"/>
      <c r="SDB270" s="402"/>
      <c r="SDC270" s="404"/>
      <c r="SDD270" s="49"/>
      <c r="SDE270" s="49"/>
      <c r="SDF270" s="49"/>
      <c r="SDG270" s="99"/>
      <c r="SDH270" s="98"/>
      <c r="SDI270" s="49"/>
      <c r="SDJ270" s="405"/>
      <c r="SDK270" s="405"/>
      <c r="SDL270" s="277"/>
      <c r="SDM270" s="277"/>
      <c r="SDN270" s="277"/>
      <c r="SDO270" s="277"/>
      <c r="SDP270" s="277"/>
      <c r="SDQ270" s="277"/>
      <c r="SDR270" s="277"/>
      <c r="SDS270" s="277"/>
      <c r="SDT270" s="402"/>
      <c r="SDU270" s="404"/>
      <c r="SDV270" s="49"/>
      <c r="SDW270" s="49"/>
      <c r="SDX270" s="49"/>
      <c r="SDY270" s="99"/>
      <c r="SDZ270" s="98"/>
      <c r="SEA270" s="49"/>
      <c r="SEB270" s="405"/>
      <c r="SEC270" s="405"/>
      <c r="SED270" s="277"/>
      <c r="SEE270" s="277"/>
      <c r="SEF270" s="277"/>
      <c r="SEG270" s="277"/>
      <c r="SEH270" s="277"/>
      <c r="SEI270" s="277"/>
      <c r="SEJ270" s="277"/>
      <c r="SEK270" s="277"/>
      <c r="SEL270" s="402"/>
      <c r="SEM270" s="404"/>
      <c r="SEN270" s="49"/>
      <c r="SEO270" s="49"/>
      <c r="SEP270" s="49"/>
      <c r="SEQ270" s="99"/>
      <c r="SER270" s="98"/>
      <c r="SES270" s="49"/>
      <c r="SET270" s="405"/>
      <c r="SEU270" s="405"/>
      <c r="SEV270" s="277"/>
      <c r="SEW270" s="277"/>
      <c r="SEX270" s="277"/>
      <c r="SEY270" s="277"/>
      <c r="SEZ270" s="277"/>
      <c r="SFA270" s="277"/>
      <c r="SFB270" s="277"/>
      <c r="SFC270" s="277"/>
      <c r="SFD270" s="402"/>
      <c r="SFE270" s="404"/>
      <c r="SFF270" s="49"/>
      <c r="SFG270" s="49"/>
      <c r="SFH270" s="49"/>
      <c r="SFI270" s="99"/>
      <c r="SFJ270" s="98"/>
      <c r="SFK270" s="49"/>
      <c r="SFL270" s="405"/>
      <c r="SFM270" s="405"/>
      <c r="SFN270" s="277"/>
      <c r="SFO270" s="277"/>
      <c r="SFP270" s="277"/>
      <c r="SFQ270" s="277"/>
      <c r="SFR270" s="277"/>
      <c r="SFS270" s="277"/>
      <c r="SFT270" s="277"/>
      <c r="SFU270" s="277"/>
      <c r="SFV270" s="402"/>
      <c r="SFW270" s="404"/>
      <c r="SFX270" s="49"/>
      <c r="SFY270" s="49"/>
      <c r="SFZ270" s="49"/>
      <c r="SGA270" s="99"/>
      <c r="SGB270" s="98"/>
      <c r="SGC270" s="49"/>
      <c r="SGD270" s="405"/>
      <c r="SGE270" s="405"/>
      <c r="SGF270" s="277"/>
      <c r="SGG270" s="277"/>
      <c r="SGH270" s="277"/>
      <c r="SGI270" s="277"/>
      <c r="SGJ270" s="277"/>
      <c r="SGK270" s="277"/>
      <c r="SGL270" s="277"/>
      <c r="SGM270" s="277"/>
      <c r="SGN270" s="402"/>
      <c r="SGO270" s="404"/>
      <c r="SGP270" s="49"/>
      <c r="SGQ270" s="49"/>
      <c r="SGR270" s="49"/>
      <c r="SGS270" s="99"/>
      <c r="SGT270" s="98"/>
      <c r="SGU270" s="49"/>
      <c r="SGV270" s="405"/>
      <c r="SGW270" s="405"/>
      <c r="SGX270" s="277"/>
      <c r="SGY270" s="277"/>
      <c r="SGZ270" s="277"/>
      <c r="SHA270" s="277"/>
      <c r="SHB270" s="277"/>
      <c r="SHC270" s="277"/>
      <c r="SHD270" s="277"/>
      <c r="SHE270" s="277"/>
      <c r="SHF270" s="402"/>
      <c r="SHG270" s="404"/>
      <c r="SHH270" s="49"/>
      <c r="SHI270" s="49"/>
      <c r="SHJ270" s="49"/>
      <c r="SHK270" s="99"/>
      <c r="SHL270" s="98"/>
      <c r="SHM270" s="49"/>
      <c r="SHN270" s="405"/>
      <c r="SHO270" s="405"/>
      <c r="SHP270" s="277"/>
      <c r="SHQ270" s="277"/>
      <c r="SHR270" s="277"/>
      <c r="SHS270" s="277"/>
      <c r="SHT270" s="277"/>
      <c r="SHU270" s="277"/>
      <c r="SHV270" s="277"/>
      <c r="SHW270" s="277"/>
      <c r="SHX270" s="402"/>
      <c r="SHY270" s="404"/>
      <c r="SHZ270" s="49"/>
      <c r="SIA270" s="49"/>
      <c r="SIB270" s="49"/>
      <c r="SIC270" s="99"/>
      <c r="SID270" s="98"/>
      <c r="SIE270" s="49"/>
      <c r="SIF270" s="405"/>
      <c r="SIG270" s="405"/>
      <c r="SIH270" s="277"/>
      <c r="SII270" s="277"/>
      <c r="SIJ270" s="277"/>
      <c r="SIK270" s="277"/>
      <c r="SIL270" s="277"/>
      <c r="SIM270" s="277"/>
      <c r="SIN270" s="277"/>
      <c r="SIO270" s="277"/>
      <c r="SIP270" s="402"/>
      <c r="SIQ270" s="404"/>
      <c r="SIR270" s="49"/>
      <c r="SIS270" s="49"/>
      <c r="SIT270" s="49"/>
      <c r="SIU270" s="99"/>
      <c r="SIV270" s="98"/>
      <c r="SIW270" s="49"/>
      <c r="SIX270" s="405"/>
      <c r="SIY270" s="405"/>
      <c r="SIZ270" s="277"/>
      <c r="SJA270" s="277"/>
      <c r="SJB270" s="277"/>
      <c r="SJC270" s="277"/>
      <c r="SJD270" s="277"/>
      <c r="SJE270" s="277"/>
      <c r="SJF270" s="277"/>
      <c r="SJG270" s="277"/>
      <c r="SJH270" s="402"/>
      <c r="SJI270" s="404"/>
      <c r="SJJ270" s="49"/>
      <c r="SJK270" s="49"/>
      <c r="SJL270" s="49"/>
      <c r="SJM270" s="99"/>
      <c r="SJN270" s="98"/>
      <c r="SJO270" s="49"/>
      <c r="SJP270" s="405"/>
      <c r="SJQ270" s="405"/>
      <c r="SJR270" s="277"/>
      <c r="SJS270" s="277"/>
      <c r="SJT270" s="277"/>
      <c r="SJU270" s="277"/>
      <c r="SJV270" s="277"/>
      <c r="SJW270" s="277"/>
      <c r="SJX270" s="277"/>
      <c r="SJY270" s="277"/>
      <c r="SJZ270" s="402"/>
      <c r="SKA270" s="404"/>
      <c r="SKB270" s="49"/>
      <c r="SKC270" s="49"/>
      <c r="SKD270" s="49"/>
      <c r="SKE270" s="99"/>
      <c r="SKF270" s="98"/>
      <c r="SKG270" s="49"/>
      <c r="SKH270" s="405"/>
      <c r="SKI270" s="405"/>
      <c r="SKJ270" s="277"/>
      <c r="SKK270" s="277"/>
      <c r="SKL270" s="277"/>
      <c r="SKM270" s="277"/>
      <c r="SKN270" s="277"/>
      <c r="SKO270" s="277"/>
      <c r="SKP270" s="277"/>
      <c r="SKQ270" s="277"/>
      <c r="SKR270" s="402"/>
      <c r="SKS270" s="404"/>
      <c r="SKT270" s="49"/>
      <c r="SKU270" s="49"/>
      <c r="SKV270" s="49"/>
      <c r="SKW270" s="99"/>
      <c r="SKX270" s="98"/>
      <c r="SKY270" s="49"/>
      <c r="SKZ270" s="405"/>
      <c r="SLA270" s="405"/>
      <c r="SLB270" s="277"/>
      <c r="SLC270" s="277"/>
      <c r="SLD270" s="277"/>
      <c r="SLE270" s="277"/>
      <c r="SLF270" s="277"/>
      <c r="SLG270" s="277"/>
      <c r="SLH270" s="277"/>
      <c r="SLI270" s="277"/>
      <c r="SLJ270" s="402"/>
      <c r="SLK270" s="404"/>
      <c r="SLL270" s="49"/>
      <c r="SLM270" s="49"/>
      <c r="SLN270" s="49"/>
      <c r="SLO270" s="99"/>
      <c r="SLP270" s="98"/>
      <c r="SLQ270" s="49"/>
      <c r="SLR270" s="405"/>
      <c r="SLS270" s="405"/>
      <c r="SLT270" s="277"/>
      <c r="SLU270" s="277"/>
      <c r="SLV270" s="277"/>
      <c r="SLW270" s="277"/>
      <c r="SLX270" s="277"/>
      <c r="SLY270" s="277"/>
      <c r="SLZ270" s="277"/>
      <c r="SMA270" s="277"/>
      <c r="SMB270" s="402"/>
      <c r="SMC270" s="404"/>
      <c r="SMD270" s="49"/>
      <c r="SME270" s="49"/>
      <c r="SMF270" s="49"/>
      <c r="SMG270" s="99"/>
      <c r="SMH270" s="98"/>
      <c r="SMI270" s="49"/>
      <c r="SMJ270" s="405"/>
      <c r="SMK270" s="405"/>
      <c r="SML270" s="277"/>
      <c r="SMM270" s="277"/>
      <c r="SMN270" s="277"/>
      <c r="SMO270" s="277"/>
      <c r="SMP270" s="277"/>
      <c r="SMQ270" s="277"/>
      <c r="SMR270" s="277"/>
      <c r="SMS270" s="277"/>
      <c r="SMT270" s="402"/>
      <c r="SMU270" s="404"/>
      <c r="SMV270" s="49"/>
      <c r="SMW270" s="49"/>
      <c r="SMX270" s="49"/>
      <c r="SMY270" s="99"/>
      <c r="SMZ270" s="98"/>
      <c r="SNA270" s="49"/>
      <c r="SNB270" s="405"/>
      <c r="SNC270" s="405"/>
      <c r="SND270" s="277"/>
      <c r="SNE270" s="277"/>
      <c r="SNF270" s="277"/>
      <c r="SNG270" s="277"/>
      <c r="SNH270" s="277"/>
      <c r="SNI270" s="277"/>
      <c r="SNJ270" s="277"/>
      <c r="SNK270" s="277"/>
      <c r="SNL270" s="402"/>
      <c r="SNM270" s="404"/>
      <c r="SNN270" s="49"/>
      <c r="SNO270" s="49"/>
      <c r="SNP270" s="49"/>
      <c r="SNQ270" s="99"/>
      <c r="SNR270" s="98"/>
      <c r="SNS270" s="49"/>
      <c r="SNT270" s="405"/>
      <c r="SNU270" s="405"/>
      <c r="SNV270" s="277"/>
      <c r="SNW270" s="277"/>
      <c r="SNX270" s="277"/>
      <c r="SNY270" s="277"/>
      <c r="SNZ270" s="277"/>
      <c r="SOA270" s="277"/>
      <c r="SOB270" s="277"/>
      <c r="SOC270" s="277"/>
      <c r="SOD270" s="402"/>
      <c r="SOE270" s="404"/>
      <c r="SOF270" s="49"/>
      <c r="SOG270" s="49"/>
      <c r="SOH270" s="49"/>
      <c r="SOI270" s="99"/>
      <c r="SOJ270" s="98"/>
      <c r="SOK270" s="49"/>
      <c r="SOL270" s="405"/>
      <c r="SOM270" s="405"/>
      <c r="SON270" s="277"/>
      <c r="SOO270" s="277"/>
      <c r="SOP270" s="277"/>
      <c r="SOQ270" s="277"/>
      <c r="SOR270" s="277"/>
      <c r="SOS270" s="277"/>
      <c r="SOT270" s="277"/>
      <c r="SOU270" s="277"/>
      <c r="SOV270" s="402"/>
      <c r="SOW270" s="404"/>
      <c r="SOX270" s="49"/>
      <c r="SOY270" s="49"/>
      <c r="SOZ270" s="49"/>
      <c r="SPA270" s="99"/>
      <c r="SPB270" s="98"/>
      <c r="SPC270" s="49"/>
      <c r="SPD270" s="405"/>
      <c r="SPE270" s="405"/>
      <c r="SPF270" s="277"/>
      <c r="SPG270" s="277"/>
      <c r="SPH270" s="277"/>
      <c r="SPI270" s="277"/>
      <c r="SPJ270" s="277"/>
      <c r="SPK270" s="277"/>
      <c r="SPL270" s="277"/>
      <c r="SPM270" s="277"/>
      <c r="SPN270" s="402"/>
      <c r="SPO270" s="404"/>
      <c r="SPP270" s="49"/>
      <c r="SPQ270" s="49"/>
      <c r="SPR270" s="49"/>
      <c r="SPS270" s="99"/>
      <c r="SPT270" s="98"/>
      <c r="SPU270" s="49"/>
      <c r="SPV270" s="405"/>
      <c r="SPW270" s="405"/>
      <c r="SPX270" s="277"/>
      <c r="SPY270" s="277"/>
      <c r="SPZ270" s="277"/>
      <c r="SQA270" s="277"/>
      <c r="SQB270" s="277"/>
      <c r="SQC270" s="277"/>
      <c r="SQD270" s="277"/>
      <c r="SQE270" s="277"/>
      <c r="SQF270" s="402"/>
      <c r="SQG270" s="404"/>
      <c r="SQH270" s="49"/>
      <c r="SQI270" s="49"/>
      <c r="SQJ270" s="49"/>
      <c r="SQK270" s="99"/>
      <c r="SQL270" s="98"/>
      <c r="SQM270" s="49"/>
      <c r="SQN270" s="405"/>
      <c r="SQO270" s="405"/>
      <c r="SQP270" s="277"/>
      <c r="SQQ270" s="277"/>
      <c r="SQR270" s="277"/>
      <c r="SQS270" s="277"/>
      <c r="SQT270" s="277"/>
      <c r="SQU270" s="277"/>
      <c r="SQV270" s="277"/>
      <c r="SQW270" s="277"/>
      <c r="SQX270" s="402"/>
      <c r="SQY270" s="404"/>
      <c r="SQZ270" s="49"/>
      <c r="SRA270" s="49"/>
      <c r="SRB270" s="49"/>
      <c r="SRC270" s="99"/>
      <c r="SRD270" s="98"/>
      <c r="SRE270" s="49"/>
      <c r="SRF270" s="405"/>
      <c r="SRG270" s="405"/>
      <c r="SRH270" s="277"/>
      <c r="SRI270" s="277"/>
      <c r="SRJ270" s="277"/>
      <c r="SRK270" s="277"/>
      <c r="SRL270" s="277"/>
      <c r="SRM270" s="277"/>
      <c r="SRN270" s="277"/>
      <c r="SRO270" s="277"/>
      <c r="SRP270" s="402"/>
      <c r="SRQ270" s="404"/>
      <c r="SRR270" s="49"/>
      <c r="SRS270" s="49"/>
      <c r="SRT270" s="49"/>
      <c r="SRU270" s="99"/>
      <c r="SRV270" s="98"/>
      <c r="SRW270" s="49"/>
      <c r="SRX270" s="405"/>
      <c r="SRY270" s="405"/>
      <c r="SRZ270" s="277"/>
      <c r="SSA270" s="277"/>
      <c r="SSB270" s="277"/>
      <c r="SSC270" s="277"/>
      <c r="SSD270" s="277"/>
      <c r="SSE270" s="277"/>
      <c r="SSF270" s="277"/>
      <c r="SSG270" s="277"/>
      <c r="SSH270" s="402"/>
      <c r="SSI270" s="404"/>
      <c r="SSJ270" s="49"/>
      <c r="SSK270" s="49"/>
      <c r="SSL270" s="49"/>
      <c r="SSM270" s="99"/>
      <c r="SSN270" s="98"/>
      <c r="SSO270" s="49"/>
      <c r="SSP270" s="405"/>
      <c r="SSQ270" s="405"/>
      <c r="SSR270" s="277"/>
      <c r="SSS270" s="277"/>
      <c r="SST270" s="277"/>
      <c r="SSU270" s="277"/>
      <c r="SSV270" s="277"/>
      <c r="SSW270" s="277"/>
      <c r="SSX270" s="277"/>
      <c r="SSY270" s="277"/>
      <c r="SSZ270" s="402"/>
      <c r="STA270" s="404"/>
      <c r="STB270" s="49"/>
      <c r="STC270" s="49"/>
      <c r="STD270" s="49"/>
      <c r="STE270" s="99"/>
      <c r="STF270" s="98"/>
      <c r="STG270" s="49"/>
      <c r="STH270" s="405"/>
      <c r="STI270" s="405"/>
      <c r="STJ270" s="277"/>
      <c r="STK270" s="277"/>
      <c r="STL270" s="277"/>
      <c r="STM270" s="277"/>
      <c r="STN270" s="277"/>
      <c r="STO270" s="277"/>
      <c r="STP270" s="277"/>
      <c r="STQ270" s="277"/>
      <c r="STR270" s="402"/>
      <c r="STS270" s="404"/>
      <c r="STT270" s="49"/>
      <c r="STU270" s="49"/>
      <c r="STV270" s="49"/>
      <c r="STW270" s="99"/>
      <c r="STX270" s="98"/>
      <c r="STY270" s="49"/>
      <c r="STZ270" s="405"/>
      <c r="SUA270" s="405"/>
      <c r="SUB270" s="277"/>
      <c r="SUC270" s="277"/>
      <c r="SUD270" s="277"/>
      <c r="SUE270" s="277"/>
      <c r="SUF270" s="277"/>
      <c r="SUG270" s="277"/>
      <c r="SUH270" s="277"/>
      <c r="SUI270" s="277"/>
      <c r="SUJ270" s="402"/>
      <c r="SUK270" s="404"/>
      <c r="SUL270" s="49"/>
      <c r="SUM270" s="49"/>
      <c r="SUN270" s="49"/>
      <c r="SUO270" s="99"/>
      <c r="SUP270" s="98"/>
      <c r="SUQ270" s="49"/>
      <c r="SUR270" s="405"/>
      <c r="SUS270" s="405"/>
      <c r="SUT270" s="277"/>
      <c r="SUU270" s="277"/>
      <c r="SUV270" s="277"/>
      <c r="SUW270" s="277"/>
      <c r="SUX270" s="277"/>
      <c r="SUY270" s="277"/>
      <c r="SUZ270" s="277"/>
      <c r="SVA270" s="277"/>
      <c r="SVB270" s="402"/>
      <c r="SVC270" s="404"/>
      <c r="SVD270" s="49"/>
      <c r="SVE270" s="49"/>
      <c r="SVF270" s="49"/>
      <c r="SVG270" s="99"/>
      <c r="SVH270" s="98"/>
      <c r="SVI270" s="49"/>
      <c r="SVJ270" s="405"/>
      <c r="SVK270" s="405"/>
      <c r="SVL270" s="277"/>
      <c r="SVM270" s="277"/>
      <c r="SVN270" s="277"/>
      <c r="SVO270" s="277"/>
      <c r="SVP270" s="277"/>
      <c r="SVQ270" s="277"/>
      <c r="SVR270" s="277"/>
      <c r="SVS270" s="277"/>
      <c r="SVT270" s="402"/>
      <c r="SVU270" s="404"/>
      <c r="SVV270" s="49"/>
      <c r="SVW270" s="49"/>
      <c r="SVX270" s="49"/>
      <c r="SVY270" s="99"/>
      <c r="SVZ270" s="98"/>
      <c r="SWA270" s="49"/>
      <c r="SWB270" s="405"/>
      <c r="SWC270" s="405"/>
      <c r="SWD270" s="277"/>
      <c r="SWE270" s="277"/>
      <c r="SWF270" s="277"/>
      <c r="SWG270" s="277"/>
      <c r="SWH270" s="277"/>
      <c r="SWI270" s="277"/>
      <c r="SWJ270" s="277"/>
      <c r="SWK270" s="277"/>
      <c r="SWL270" s="402"/>
      <c r="SWM270" s="404"/>
      <c r="SWN270" s="49"/>
      <c r="SWO270" s="49"/>
      <c r="SWP270" s="49"/>
      <c r="SWQ270" s="99"/>
      <c r="SWR270" s="98"/>
      <c r="SWS270" s="49"/>
      <c r="SWT270" s="405"/>
      <c r="SWU270" s="405"/>
      <c r="SWV270" s="277"/>
      <c r="SWW270" s="277"/>
      <c r="SWX270" s="277"/>
      <c r="SWY270" s="277"/>
      <c r="SWZ270" s="277"/>
      <c r="SXA270" s="277"/>
      <c r="SXB270" s="277"/>
      <c r="SXC270" s="277"/>
      <c r="SXD270" s="402"/>
      <c r="SXE270" s="404"/>
      <c r="SXF270" s="49"/>
      <c r="SXG270" s="49"/>
      <c r="SXH270" s="49"/>
      <c r="SXI270" s="99"/>
      <c r="SXJ270" s="98"/>
      <c r="SXK270" s="49"/>
      <c r="SXL270" s="405"/>
      <c r="SXM270" s="405"/>
      <c r="SXN270" s="277"/>
      <c r="SXO270" s="277"/>
      <c r="SXP270" s="277"/>
      <c r="SXQ270" s="277"/>
      <c r="SXR270" s="277"/>
      <c r="SXS270" s="277"/>
      <c r="SXT270" s="277"/>
      <c r="SXU270" s="277"/>
      <c r="SXV270" s="402"/>
      <c r="SXW270" s="404"/>
      <c r="SXX270" s="49"/>
      <c r="SXY270" s="49"/>
      <c r="SXZ270" s="49"/>
      <c r="SYA270" s="99"/>
      <c r="SYB270" s="98"/>
      <c r="SYC270" s="49"/>
      <c r="SYD270" s="405"/>
      <c r="SYE270" s="405"/>
      <c r="SYF270" s="277"/>
      <c r="SYG270" s="277"/>
      <c r="SYH270" s="277"/>
      <c r="SYI270" s="277"/>
      <c r="SYJ270" s="277"/>
      <c r="SYK270" s="277"/>
      <c r="SYL270" s="277"/>
      <c r="SYM270" s="277"/>
      <c r="SYN270" s="402"/>
      <c r="SYO270" s="404"/>
      <c r="SYP270" s="49"/>
      <c r="SYQ270" s="49"/>
      <c r="SYR270" s="49"/>
      <c r="SYS270" s="99"/>
      <c r="SYT270" s="98"/>
      <c r="SYU270" s="49"/>
      <c r="SYV270" s="405"/>
      <c r="SYW270" s="405"/>
      <c r="SYX270" s="277"/>
      <c r="SYY270" s="277"/>
      <c r="SYZ270" s="277"/>
      <c r="SZA270" s="277"/>
      <c r="SZB270" s="277"/>
      <c r="SZC270" s="277"/>
      <c r="SZD270" s="277"/>
      <c r="SZE270" s="277"/>
      <c r="SZF270" s="402"/>
      <c r="SZG270" s="404"/>
      <c r="SZH270" s="49"/>
      <c r="SZI270" s="49"/>
      <c r="SZJ270" s="49"/>
      <c r="SZK270" s="99"/>
      <c r="SZL270" s="98"/>
      <c r="SZM270" s="49"/>
      <c r="SZN270" s="405"/>
      <c r="SZO270" s="405"/>
      <c r="SZP270" s="277"/>
      <c r="SZQ270" s="277"/>
      <c r="SZR270" s="277"/>
      <c r="SZS270" s="277"/>
      <c r="SZT270" s="277"/>
      <c r="SZU270" s="277"/>
      <c r="SZV270" s="277"/>
      <c r="SZW270" s="277"/>
      <c r="SZX270" s="402"/>
      <c r="SZY270" s="404"/>
      <c r="SZZ270" s="49"/>
      <c r="TAA270" s="49"/>
      <c r="TAB270" s="49"/>
      <c r="TAC270" s="99"/>
      <c r="TAD270" s="98"/>
      <c r="TAE270" s="49"/>
      <c r="TAF270" s="405"/>
      <c r="TAG270" s="405"/>
      <c r="TAH270" s="277"/>
      <c r="TAI270" s="277"/>
      <c r="TAJ270" s="277"/>
      <c r="TAK270" s="277"/>
      <c r="TAL270" s="277"/>
      <c r="TAM270" s="277"/>
      <c r="TAN270" s="277"/>
      <c r="TAO270" s="277"/>
      <c r="TAP270" s="402"/>
      <c r="TAQ270" s="404"/>
      <c r="TAR270" s="49"/>
      <c r="TAS270" s="49"/>
      <c r="TAT270" s="49"/>
      <c r="TAU270" s="99"/>
      <c r="TAV270" s="98"/>
      <c r="TAW270" s="49"/>
      <c r="TAX270" s="405"/>
      <c r="TAY270" s="405"/>
      <c r="TAZ270" s="277"/>
      <c r="TBA270" s="277"/>
      <c r="TBB270" s="277"/>
      <c r="TBC270" s="277"/>
      <c r="TBD270" s="277"/>
      <c r="TBE270" s="277"/>
      <c r="TBF270" s="277"/>
      <c r="TBG270" s="277"/>
      <c r="TBH270" s="402"/>
      <c r="TBI270" s="404"/>
      <c r="TBJ270" s="49"/>
      <c r="TBK270" s="49"/>
      <c r="TBL270" s="49"/>
      <c r="TBM270" s="99"/>
      <c r="TBN270" s="98"/>
      <c r="TBO270" s="49"/>
      <c r="TBP270" s="405"/>
      <c r="TBQ270" s="405"/>
      <c r="TBR270" s="277"/>
      <c r="TBS270" s="277"/>
      <c r="TBT270" s="277"/>
      <c r="TBU270" s="277"/>
      <c r="TBV270" s="277"/>
      <c r="TBW270" s="277"/>
      <c r="TBX270" s="277"/>
      <c r="TBY270" s="277"/>
      <c r="TBZ270" s="402"/>
      <c r="TCA270" s="404"/>
      <c r="TCB270" s="49"/>
      <c r="TCC270" s="49"/>
      <c r="TCD270" s="49"/>
      <c r="TCE270" s="99"/>
      <c r="TCF270" s="98"/>
      <c r="TCG270" s="49"/>
      <c r="TCH270" s="405"/>
      <c r="TCI270" s="405"/>
      <c r="TCJ270" s="277"/>
      <c r="TCK270" s="277"/>
      <c r="TCL270" s="277"/>
      <c r="TCM270" s="277"/>
      <c r="TCN270" s="277"/>
      <c r="TCO270" s="277"/>
      <c r="TCP270" s="277"/>
      <c r="TCQ270" s="277"/>
      <c r="TCR270" s="402"/>
      <c r="TCS270" s="404"/>
      <c r="TCT270" s="49"/>
      <c r="TCU270" s="49"/>
      <c r="TCV270" s="49"/>
      <c r="TCW270" s="99"/>
      <c r="TCX270" s="98"/>
      <c r="TCY270" s="49"/>
      <c r="TCZ270" s="405"/>
      <c r="TDA270" s="405"/>
      <c r="TDB270" s="277"/>
      <c r="TDC270" s="277"/>
      <c r="TDD270" s="277"/>
      <c r="TDE270" s="277"/>
      <c r="TDF270" s="277"/>
      <c r="TDG270" s="277"/>
      <c r="TDH270" s="277"/>
      <c r="TDI270" s="277"/>
      <c r="TDJ270" s="402"/>
      <c r="TDK270" s="404"/>
      <c r="TDL270" s="49"/>
      <c r="TDM270" s="49"/>
      <c r="TDN270" s="49"/>
      <c r="TDO270" s="99"/>
      <c r="TDP270" s="98"/>
      <c r="TDQ270" s="49"/>
      <c r="TDR270" s="405"/>
      <c r="TDS270" s="405"/>
      <c r="TDT270" s="277"/>
      <c r="TDU270" s="277"/>
      <c r="TDV270" s="277"/>
      <c r="TDW270" s="277"/>
      <c r="TDX270" s="277"/>
      <c r="TDY270" s="277"/>
      <c r="TDZ270" s="277"/>
      <c r="TEA270" s="277"/>
      <c r="TEB270" s="402"/>
      <c r="TEC270" s="404"/>
      <c r="TED270" s="49"/>
      <c r="TEE270" s="49"/>
      <c r="TEF270" s="49"/>
      <c r="TEG270" s="99"/>
      <c r="TEH270" s="98"/>
      <c r="TEI270" s="49"/>
      <c r="TEJ270" s="405"/>
      <c r="TEK270" s="405"/>
      <c r="TEL270" s="277"/>
      <c r="TEM270" s="277"/>
      <c r="TEN270" s="277"/>
      <c r="TEO270" s="277"/>
      <c r="TEP270" s="277"/>
      <c r="TEQ270" s="277"/>
      <c r="TER270" s="277"/>
      <c r="TES270" s="277"/>
      <c r="TET270" s="402"/>
      <c r="TEU270" s="404"/>
      <c r="TEV270" s="49"/>
      <c r="TEW270" s="49"/>
      <c r="TEX270" s="49"/>
      <c r="TEY270" s="99"/>
      <c r="TEZ270" s="98"/>
      <c r="TFA270" s="49"/>
      <c r="TFB270" s="405"/>
      <c r="TFC270" s="405"/>
      <c r="TFD270" s="277"/>
      <c r="TFE270" s="277"/>
      <c r="TFF270" s="277"/>
      <c r="TFG270" s="277"/>
      <c r="TFH270" s="277"/>
      <c r="TFI270" s="277"/>
      <c r="TFJ270" s="277"/>
      <c r="TFK270" s="277"/>
      <c r="TFL270" s="402"/>
      <c r="TFM270" s="404"/>
      <c r="TFN270" s="49"/>
      <c r="TFO270" s="49"/>
      <c r="TFP270" s="49"/>
      <c r="TFQ270" s="99"/>
      <c r="TFR270" s="98"/>
      <c r="TFS270" s="49"/>
      <c r="TFT270" s="405"/>
      <c r="TFU270" s="405"/>
      <c r="TFV270" s="277"/>
      <c r="TFW270" s="277"/>
      <c r="TFX270" s="277"/>
      <c r="TFY270" s="277"/>
      <c r="TFZ270" s="277"/>
      <c r="TGA270" s="277"/>
      <c r="TGB270" s="277"/>
      <c r="TGC270" s="277"/>
      <c r="TGD270" s="402"/>
      <c r="TGE270" s="404"/>
      <c r="TGF270" s="49"/>
      <c r="TGG270" s="49"/>
      <c r="TGH270" s="49"/>
      <c r="TGI270" s="99"/>
      <c r="TGJ270" s="98"/>
      <c r="TGK270" s="49"/>
      <c r="TGL270" s="405"/>
      <c r="TGM270" s="405"/>
      <c r="TGN270" s="277"/>
      <c r="TGO270" s="277"/>
      <c r="TGP270" s="277"/>
      <c r="TGQ270" s="277"/>
      <c r="TGR270" s="277"/>
      <c r="TGS270" s="277"/>
      <c r="TGT270" s="277"/>
      <c r="TGU270" s="277"/>
      <c r="TGV270" s="402"/>
      <c r="TGW270" s="404"/>
      <c r="TGX270" s="49"/>
      <c r="TGY270" s="49"/>
      <c r="TGZ270" s="49"/>
      <c r="THA270" s="99"/>
      <c r="THB270" s="98"/>
      <c r="THC270" s="49"/>
      <c r="THD270" s="405"/>
      <c r="THE270" s="405"/>
      <c r="THF270" s="277"/>
      <c r="THG270" s="277"/>
      <c r="THH270" s="277"/>
      <c r="THI270" s="277"/>
      <c r="THJ270" s="277"/>
      <c r="THK270" s="277"/>
      <c r="THL270" s="277"/>
      <c r="THM270" s="277"/>
      <c r="THN270" s="402"/>
      <c r="THO270" s="404"/>
      <c r="THP270" s="49"/>
      <c r="THQ270" s="49"/>
      <c r="THR270" s="49"/>
      <c r="THS270" s="99"/>
      <c r="THT270" s="98"/>
      <c r="THU270" s="49"/>
      <c r="THV270" s="405"/>
      <c r="THW270" s="405"/>
      <c r="THX270" s="277"/>
      <c r="THY270" s="277"/>
      <c r="THZ270" s="277"/>
      <c r="TIA270" s="277"/>
      <c r="TIB270" s="277"/>
      <c r="TIC270" s="277"/>
      <c r="TID270" s="277"/>
      <c r="TIE270" s="277"/>
      <c r="TIF270" s="402"/>
      <c r="TIG270" s="404"/>
      <c r="TIH270" s="49"/>
      <c r="TII270" s="49"/>
      <c r="TIJ270" s="49"/>
      <c r="TIK270" s="99"/>
      <c r="TIL270" s="98"/>
      <c r="TIM270" s="49"/>
      <c r="TIN270" s="405"/>
      <c r="TIO270" s="405"/>
      <c r="TIP270" s="277"/>
      <c r="TIQ270" s="277"/>
      <c r="TIR270" s="277"/>
      <c r="TIS270" s="277"/>
      <c r="TIT270" s="277"/>
      <c r="TIU270" s="277"/>
      <c r="TIV270" s="277"/>
      <c r="TIW270" s="277"/>
      <c r="TIX270" s="402"/>
      <c r="TIY270" s="404"/>
      <c r="TIZ270" s="49"/>
      <c r="TJA270" s="49"/>
      <c r="TJB270" s="49"/>
      <c r="TJC270" s="99"/>
      <c r="TJD270" s="98"/>
      <c r="TJE270" s="49"/>
      <c r="TJF270" s="405"/>
      <c r="TJG270" s="405"/>
      <c r="TJH270" s="277"/>
      <c r="TJI270" s="277"/>
      <c r="TJJ270" s="277"/>
      <c r="TJK270" s="277"/>
      <c r="TJL270" s="277"/>
      <c r="TJM270" s="277"/>
      <c r="TJN270" s="277"/>
      <c r="TJO270" s="277"/>
      <c r="TJP270" s="402"/>
      <c r="TJQ270" s="404"/>
      <c r="TJR270" s="49"/>
      <c r="TJS270" s="49"/>
      <c r="TJT270" s="49"/>
      <c r="TJU270" s="99"/>
      <c r="TJV270" s="98"/>
      <c r="TJW270" s="49"/>
      <c r="TJX270" s="405"/>
      <c r="TJY270" s="405"/>
      <c r="TJZ270" s="277"/>
      <c r="TKA270" s="277"/>
      <c r="TKB270" s="277"/>
      <c r="TKC270" s="277"/>
      <c r="TKD270" s="277"/>
      <c r="TKE270" s="277"/>
      <c r="TKF270" s="277"/>
      <c r="TKG270" s="277"/>
      <c r="TKH270" s="402"/>
      <c r="TKI270" s="404"/>
      <c r="TKJ270" s="49"/>
      <c r="TKK270" s="49"/>
      <c r="TKL270" s="49"/>
      <c r="TKM270" s="99"/>
      <c r="TKN270" s="98"/>
      <c r="TKO270" s="49"/>
      <c r="TKP270" s="405"/>
      <c r="TKQ270" s="405"/>
      <c r="TKR270" s="277"/>
      <c r="TKS270" s="277"/>
      <c r="TKT270" s="277"/>
      <c r="TKU270" s="277"/>
      <c r="TKV270" s="277"/>
      <c r="TKW270" s="277"/>
      <c r="TKX270" s="277"/>
      <c r="TKY270" s="277"/>
      <c r="TKZ270" s="402"/>
      <c r="TLA270" s="404"/>
      <c r="TLB270" s="49"/>
      <c r="TLC270" s="49"/>
      <c r="TLD270" s="49"/>
      <c r="TLE270" s="99"/>
      <c r="TLF270" s="98"/>
      <c r="TLG270" s="49"/>
      <c r="TLH270" s="405"/>
      <c r="TLI270" s="405"/>
      <c r="TLJ270" s="277"/>
      <c r="TLK270" s="277"/>
      <c r="TLL270" s="277"/>
      <c r="TLM270" s="277"/>
      <c r="TLN270" s="277"/>
      <c r="TLO270" s="277"/>
      <c r="TLP270" s="277"/>
      <c r="TLQ270" s="277"/>
      <c r="TLR270" s="402"/>
      <c r="TLS270" s="404"/>
      <c r="TLT270" s="49"/>
      <c r="TLU270" s="49"/>
      <c r="TLV270" s="49"/>
      <c r="TLW270" s="99"/>
      <c r="TLX270" s="98"/>
      <c r="TLY270" s="49"/>
      <c r="TLZ270" s="405"/>
      <c r="TMA270" s="405"/>
      <c r="TMB270" s="277"/>
      <c r="TMC270" s="277"/>
      <c r="TMD270" s="277"/>
      <c r="TME270" s="277"/>
      <c r="TMF270" s="277"/>
      <c r="TMG270" s="277"/>
      <c r="TMH270" s="277"/>
      <c r="TMI270" s="277"/>
      <c r="TMJ270" s="402"/>
      <c r="TMK270" s="404"/>
      <c r="TML270" s="49"/>
      <c r="TMM270" s="49"/>
      <c r="TMN270" s="49"/>
      <c r="TMO270" s="99"/>
      <c r="TMP270" s="98"/>
      <c r="TMQ270" s="49"/>
      <c r="TMR270" s="405"/>
      <c r="TMS270" s="405"/>
      <c r="TMT270" s="277"/>
      <c r="TMU270" s="277"/>
      <c r="TMV270" s="277"/>
      <c r="TMW270" s="277"/>
      <c r="TMX270" s="277"/>
      <c r="TMY270" s="277"/>
      <c r="TMZ270" s="277"/>
      <c r="TNA270" s="277"/>
      <c r="TNB270" s="402"/>
      <c r="TNC270" s="404"/>
      <c r="TND270" s="49"/>
      <c r="TNE270" s="49"/>
      <c r="TNF270" s="49"/>
      <c r="TNG270" s="99"/>
      <c r="TNH270" s="98"/>
      <c r="TNI270" s="49"/>
      <c r="TNJ270" s="405"/>
      <c r="TNK270" s="405"/>
      <c r="TNL270" s="277"/>
      <c r="TNM270" s="277"/>
      <c r="TNN270" s="277"/>
      <c r="TNO270" s="277"/>
      <c r="TNP270" s="277"/>
      <c r="TNQ270" s="277"/>
      <c r="TNR270" s="277"/>
      <c r="TNS270" s="277"/>
      <c r="TNT270" s="402"/>
      <c r="TNU270" s="404"/>
      <c r="TNV270" s="49"/>
      <c r="TNW270" s="49"/>
      <c r="TNX270" s="49"/>
      <c r="TNY270" s="99"/>
      <c r="TNZ270" s="98"/>
      <c r="TOA270" s="49"/>
      <c r="TOB270" s="405"/>
      <c r="TOC270" s="405"/>
      <c r="TOD270" s="277"/>
      <c r="TOE270" s="277"/>
      <c r="TOF270" s="277"/>
      <c r="TOG270" s="277"/>
      <c r="TOH270" s="277"/>
      <c r="TOI270" s="277"/>
      <c r="TOJ270" s="277"/>
      <c r="TOK270" s="277"/>
      <c r="TOL270" s="402"/>
      <c r="TOM270" s="404"/>
      <c r="TON270" s="49"/>
      <c r="TOO270" s="49"/>
      <c r="TOP270" s="49"/>
      <c r="TOQ270" s="99"/>
      <c r="TOR270" s="98"/>
      <c r="TOS270" s="49"/>
      <c r="TOT270" s="405"/>
      <c r="TOU270" s="405"/>
      <c r="TOV270" s="277"/>
      <c r="TOW270" s="277"/>
      <c r="TOX270" s="277"/>
      <c r="TOY270" s="277"/>
      <c r="TOZ270" s="277"/>
      <c r="TPA270" s="277"/>
      <c r="TPB270" s="277"/>
      <c r="TPC270" s="277"/>
      <c r="TPD270" s="402"/>
      <c r="TPE270" s="404"/>
      <c r="TPF270" s="49"/>
      <c r="TPG270" s="49"/>
      <c r="TPH270" s="49"/>
      <c r="TPI270" s="99"/>
      <c r="TPJ270" s="98"/>
      <c r="TPK270" s="49"/>
      <c r="TPL270" s="405"/>
      <c r="TPM270" s="405"/>
      <c r="TPN270" s="277"/>
      <c r="TPO270" s="277"/>
      <c r="TPP270" s="277"/>
      <c r="TPQ270" s="277"/>
      <c r="TPR270" s="277"/>
      <c r="TPS270" s="277"/>
      <c r="TPT270" s="277"/>
      <c r="TPU270" s="277"/>
      <c r="TPV270" s="402"/>
      <c r="TPW270" s="404"/>
      <c r="TPX270" s="49"/>
      <c r="TPY270" s="49"/>
      <c r="TPZ270" s="49"/>
      <c r="TQA270" s="99"/>
      <c r="TQB270" s="98"/>
      <c r="TQC270" s="49"/>
      <c r="TQD270" s="405"/>
      <c r="TQE270" s="405"/>
      <c r="TQF270" s="277"/>
      <c r="TQG270" s="277"/>
      <c r="TQH270" s="277"/>
      <c r="TQI270" s="277"/>
      <c r="TQJ270" s="277"/>
      <c r="TQK270" s="277"/>
      <c r="TQL270" s="277"/>
      <c r="TQM270" s="277"/>
      <c r="TQN270" s="402"/>
      <c r="TQO270" s="404"/>
      <c r="TQP270" s="49"/>
      <c r="TQQ270" s="49"/>
      <c r="TQR270" s="49"/>
      <c r="TQS270" s="99"/>
      <c r="TQT270" s="98"/>
      <c r="TQU270" s="49"/>
      <c r="TQV270" s="405"/>
      <c r="TQW270" s="405"/>
      <c r="TQX270" s="277"/>
      <c r="TQY270" s="277"/>
      <c r="TQZ270" s="277"/>
      <c r="TRA270" s="277"/>
      <c r="TRB270" s="277"/>
      <c r="TRC270" s="277"/>
      <c r="TRD270" s="277"/>
      <c r="TRE270" s="277"/>
      <c r="TRF270" s="402"/>
      <c r="TRG270" s="404"/>
      <c r="TRH270" s="49"/>
      <c r="TRI270" s="49"/>
      <c r="TRJ270" s="49"/>
      <c r="TRK270" s="99"/>
      <c r="TRL270" s="98"/>
      <c r="TRM270" s="49"/>
      <c r="TRN270" s="405"/>
      <c r="TRO270" s="405"/>
      <c r="TRP270" s="277"/>
      <c r="TRQ270" s="277"/>
      <c r="TRR270" s="277"/>
      <c r="TRS270" s="277"/>
      <c r="TRT270" s="277"/>
      <c r="TRU270" s="277"/>
      <c r="TRV270" s="277"/>
      <c r="TRW270" s="277"/>
      <c r="TRX270" s="402"/>
      <c r="TRY270" s="404"/>
      <c r="TRZ270" s="49"/>
      <c r="TSA270" s="49"/>
      <c r="TSB270" s="49"/>
      <c r="TSC270" s="99"/>
      <c r="TSD270" s="98"/>
      <c r="TSE270" s="49"/>
      <c r="TSF270" s="405"/>
      <c r="TSG270" s="405"/>
      <c r="TSH270" s="277"/>
      <c r="TSI270" s="277"/>
      <c r="TSJ270" s="277"/>
      <c r="TSK270" s="277"/>
      <c r="TSL270" s="277"/>
      <c r="TSM270" s="277"/>
      <c r="TSN270" s="277"/>
      <c r="TSO270" s="277"/>
      <c r="TSP270" s="402"/>
      <c r="TSQ270" s="404"/>
      <c r="TSR270" s="49"/>
      <c r="TSS270" s="49"/>
      <c r="TST270" s="49"/>
      <c r="TSU270" s="99"/>
      <c r="TSV270" s="98"/>
      <c r="TSW270" s="49"/>
      <c r="TSX270" s="405"/>
      <c r="TSY270" s="405"/>
      <c r="TSZ270" s="277"/>
      <c r="TTA270" s="277"/>
      <c r="TTB270" s="277"/>
      <c r="TTC270" s="277"/>
      <c r="TTD270" s="277"/>
      <c r="TTE270" s="277"/>
      <c r="TTF270" s="277"/>
      <c r="TTG270" s="277"/>
      <c r="TTH270" s="402"/>
      <c r="TTI270" s="404"/>
      <c r="TTJ270" s="49"/>
      <c r="TTK270" s="49"/>
      <c r="TTL270" s="49"/>
      <c r="TTM270" s="99"/>
      <c r="TTN270" s="98"/>
      <c r="TTO270" s="49"/>
      <c r="TTP270" s="405"/>
      <c r="TTQ270" s="405"/>
      <c r="TTR270" s="277"/>
      <c r="TTS270" s="277"/>
      <c r="TTT270" s="277"/>
      <c r="TTU270" s="277"/>
      <c r="TTV270" s="277"/>
      <c r="TTW270" s="277"/>
      <c r="TTX270" s="277"/>
      <c r="TTY270" s="277"/>
      <c r="TTZ270" s="402"/>
      <c r="TUA270" s="404"/>
      <c r="TUB270" s="49"/>
      <c r="TUC270" s="49"/>
      <c r="TUD270" s="49"/>
      <c r="TUE270" s="99"/>
      <c r="TUF270" s="98"/>
      <c r="TUG270" s="49"/>
      <c r="TUH270" s="405"/>
      <c r="TUI270" s="405"/>
      <c r="TUJ270" s="277"/>
      <c r="TUK270" s="277"/>
      <c r="TUL270" s="277"/>
      <c r="TUM270" s="277"/>
      <c r="TUN270" s="277"/>
      <c r="TUO270" s="277"/>
      <c r="TUP270" s="277"/>
      <c r="TUQ270" s="277"/>
      <c r="TUR270" s="402"/>
      <c r="TUS270" s="404"/>
      <c r="TUT270" s="49"/>
      <c r="TUU270" s="49"/>
      <c r="TUV270" s="49"/>
      <c r="TUW270" s="99"/>
      <c r="TUX270" s="98"/>
      <c r="TUY270" s="49"/>
      <c r="TUZ270" s="405"/>
      <c r="TVA270" s="405"/>
      <c r="TVB270" s="277"/>
      <c r="TVC270" s="277"/>
      <c r="TVD270" s="277"/>
      <c r="TVE270" s="277"/>
      <c r="TVF270" s="277"/>
      <c r="TVG270" s="277"/>
      <c r="TVH270" s="277"/>
      <c r="TVI270" s="277"/>
      <c r="TVJ270" s="402"/>
      <c r="TVK270" s="404"/>
      <c r="TVL270" s="49"/>
      <c r="TVM270" s="49"/>
      <c r="TVN270" s="49"/>
      <c r="TVO270" s="99"/>
      <c r="TVP270" s="98"/>
      <c r="TVQ270" s="49"/>
      <c r="TVR270" s="405"/>
      <c r="TVS270" s="405"/>
      <c r="TVT270" s="277"/>
      <c r="TVU270" s="277"/>
      <c r="TVV270" s="277"/>
      <c r="TVW270" s="277"/>
      <c r="TVX270" s="277"/>
      <c r="TVY270" s="277"/>
      <c r="TVZ270" s="277"/>
      <c r="TWA270" s="277"/>
      <c r="TWB270" s="402"/>
      <c r="TWC270" s="404"/>
      <c r="TWD270" s="49"/>
      <c r="TWE270" s="49"/>
      <c r="TWF270" s="49"/>
      <c r="TWG270" s="99"/>
      <c r="TWH270" s="98"/>
      <c r="TWI270" s="49"/>
      <c r="TWJ270" s="405"/>
      <c r="TWK270" s="405"/>
      <c r="TWL270" s="277"/>
      <c r="TWM270" s="277"/>
      <c r="TWN270" s="277"/>
      <c r="TWO270" s="277"/>
      <c r="TWP270" s="277"/>
      <c r="TWQ270" s="277"/>
      <c r="TWR270" s="277"/>
      <c r="TWS270" s="277"/>
      <c r="TWT270" s="402"/>
      <c r="TWU270" s="404"/>
      <c r="TWV270" s="49"/>
      <c r="TWW270" s="49"/>
      <c r="TWX270" s="49"/>
      <c r="TWY270" s="99"/>
      <c r="TWZ270" s="98"/>
      <c r="TXA270" s="49"/>
      <c r="TXB270" s="405"/>
      <c r="TXC270" s="405"/>
      <c r="TXD270" s="277"/>
      <c r="TXE270" s="277"/>
      <c r="TXF270" s="277"/>
      <c r="TXG270" s="277"/>
      <c r="TXH270" s="277"/>
      <c r="TXI270" s="277"/>
      <c r="TXJ270" s="277"/>
      <c r="TXK270" s="277"/>
      <c r="TXL270" s="402"/>
      <c r="TXM270" s="404"/>
      <c r="TXN270" s="49"/>
      <c r="TXO270" s="49"/>
      <c r="TXP270" s="49"/>
      <c r="TXQ270" s="99"/>
      <c r="TXR270" s="98"/>
      <c r="TXS270" s="49"/>
      <c r="TXT270" s="405"/>
      <c r="TXU270" s="405"/>
      <c r="TXV270" s="277"/>
      <c r="TXW270" s="277"/>
      <c r="TXX270" s="277"/>
      <c r="TXY270" s="277"/>
      <c r="TXZ270" s="277"/>
      <c r="TYA270" s="277"/>
      <c r="TYB270" s="277"/>
      <c r="TYC270" s="277"/>
      <c r="TYD270" s="402"/>
      <c r="TYE270" s="404"/>
      <c r="TYF270" s="49"/>
      <c r="TYG270" s="49"/>
      <c r="TYH270" s="49"/>
      <c r="TYI270" s="99"/>
      <c r="TYJ270" s="98"/>
      <c r="TYK270" s="49"/>
      <c r="TYL270" s="405"/>
      <c r="TYM270" s="405"/>
      <c r="TYN270" s="277"/>
      <c r="TYO270" s="277"/>
      <c r="TYP270" s="277"/>
      <c r="TYQ270" s="277"/>
      <c r="TYR270" s="277"/>
      <c r="TYS270" s="277"/>
      <c r="TYT270" s="277"/>
      <c r="TYU270" s="277"/>
      <c r="TYV270" s="402"/>
      <c r="TYW270" s="404"/>
      <c r="TYX270" s="49"/>
      <c r="TYY270" s="49"/>
      <c r="TYZ270" s="49"/>
      <c r="TZA270" s="99"/>
      <c r="TZB270" s="98"/>
      <c r="TZC270" s="49"/>
      <c r="TZD270" s="405"/>
      <c r="TZE270" s="405"/>
      <c r="TZF270" s="277"/>
      <c r="TZG270" s="277"/>
      <c r="TZH270" s="277"/>
      <c r="TZI270" s="277"/>
      <c r="TZJ270" s="277"/>
      <c r="TZK270" s="277"/>
      <c r="TZL270" s="277"/>
      <c r="TZM270" s="277"/>
      <c r="TZN270" s="402"/>
      <c r="TZO270" s="404"/>
      <c r="TZP270" s="49"/>
      <c r="TZQ270" s="49"/>
      <c r="TZR270" s="49"/>
      <c r="TZS270" s="99"/>
      <c r="TZT270" s="98"/>
      <c r="TZU270" s="49"/>
      <c r="TZV270" s="405"/>
      <c r="TZW270" s="405"/>
      <c r="TZX270" s="277"/>
      <c r="TZY270" s="277"/>
      <c r="TZZ270" s="277"/>
      <c r="UAA270" s="277"/>
      <c r="UAB270" s="277"/>
      <c r="UAC270" s="277"/>
      <c r="UAD270" s="277"/>
      <c r="UAE270" s="277"/>
      <c r="UAF270" s="402"/>
      <c r="UAG270" s="404"/>
      <c r="UAH270" s="49"/>
      <c r="UAI270" s="49"/>
      <c r="UAJ270" s="49"/>
      <c r="UAK270" s="99"/>
      <c r="UAL270" s="98"/>
      <c r="UAM270" s="49"/>
      <c r="UAN270" s="405"/>
      <c r="UAO270" s="405"/>
      <c r="UAP270" s="277"/>
      <c r="UAQ270" s="277"/>
      <c r="UAR270" s="277"/>
      <c r="UAS270" s="277"/>
      <c r="UAT270" s="277"/>
      <c r="UAU270" s="277"/>
      <c r="UAV270" s="277"/>
      <c r="UAW270" s="277"/>
      <c r="UAX270" s="402"/>
      <c r="UAY270" s="404"/>
      <c r="UAZ270" s="49"/>
      <c r="UBA270" s="49"/>
      <c r="UBB270" s="49"/>
      <c r="UBC270" s="99"/>
      <c r="UBD270" s="98"/>
      <c r="UBE270" s="49"/>
      <c r="UBF270" s="405"/>
      <c r="UBG270" s="405"/>
      <c r="UBH270" s="277"/>
      <c r="UBI270" s="277"/>
      <c r="UBJ270" s="277"/>
      <c r="UBK270" s="277"/>
      <c r="UBL270" s="277"/>
      <c r="UBM270" s="277"/>
      <c r="UBN270" s="277"/>
      <c r="UBO270" s="277"/>
      <c r="UBP270" s="402"/>
      <c r="UBQ270" s="404"/>
      <c r="UBR270" s="49"/>
      <c r="UBS270" s="49"/>
      <c r="UBT270" s="49"/>
      <c r="UBU270" s="99"/>
      <c r="UBV270" s="98"/>
      <c r="UBW270" s="49"/>
      <c r="UBX270" s="405"/>
      <c r="UBY270" s="405"/>
      <c r="UBZ270" s="277"/>
      <c r="UCA270" s="277"/>
      <c r="UCB270" s="277"/>
      <c r="UCC270" s="277"/>
      <c r="UCD270" s="277"/>
      <c r="UCE270" s="277"/>
      <c r="UCF270" s="277"/>
      <c r="UCG270" s="277"/>
      <c r="UCH270" s="402"/>
      <c r="UCI270" s="404"/>
      <c r="UCJ270" s="49"/>
      <c r="UCK270" s="49"/>
      <c r="UCL270" s="49"/>
      <c r="UCM270" s="99"/>
      <c r="UCN270" s="98"/>
      <c r="UCO270" s="49"/>
      <c r="UCP270" s="405"/>
      <c r="UCQ270" s="405"/>
      <c r="UCR270" s="277"/>
      <c r="UCS270" s="277"/>
      <c r="UCT270" s="277"/>
      <c r="UCU270" s="277"/>
      <c r="UCV270" s="277"/>
      <c r="UCW270" s="277"/>
      <c r="UCX270" s="277"/>
      <c r="UCY270" s="277"/>
      <c r="UCZ270" s="402"/>
      <c r="UDA270" s="404"/>
      <c r="UDB270" s="49"/>
      <c r="UDC270" s="49"/>
      <c r="UDD270" s="49"/>
      <c r="UDE270" s="99"/>
      <c r="UDF270" s="98"/>
      <c r="UDG270" s="49"/>
      <c r="UDH270" s="405"/>
      <c r="UDI270" s="405"/>
      <c r="UDJ270" s="277"/>
      <c r="UDK270" s="277"/>
      <c r="UDL270" s="277"/>
      <c r="UDM270" s="277"/>
      <c r="UDN270" s="277"/>
      <c r="UDO270" s="277"/>
      <c r="UDP270" s="277"/>
      <c r="UDQ270" s="277"/>
      <c r="UDR270" s="402"/>
      <c r="UDS270" s="404"/>
      <c r="UDT270" s="49"/>
      <c r="UDU270" s="49"/>
      <c r="UDV270" s="49"/>
      <c r="UDW270" s="99"/>
      <c r="UDX270" s="98"/>
      <c r="UDY270" s="49"/>
      <c r="UDZ270" s="405"/>
      <c r="UEA270" s="405"/>
      <c r="UEB270" s="277"/>
      <c r="UEC270" s="277"/>
      <c r="UED270" s="277"/>
      <c r="UEE270" s="277"/>
      <c r="UEF270" s="277"/>
      <c r="UEG270" s="277"/>
      <c r="UEH270" s="277"/>
      <c r="UEI270" s="277"/>
      <c r="UEJ270" s="402"/>
      <c r="UEK270" s="404"/>
      <c r="UEL270" s="49"/>
      <c r="UEM270" s="49"/>
      <c r="UEN270" s="49"/>
      <c r="UEO270" s="99"/>
      <c r="UEP270" s="98"/>
      <c r="UEQ270" s="49"/>
      <c r="UER270" s="405"/>
      <c r="UES270" s="405"/>
      <c r="UET270" s="277"/>
      <c r="UEU270" s="277"/>
      <c r="UEV270" s="277"/>
      <c r="UEW270" s="277"/>
      <c r="UEX270" s="277"/>
      <c r="UEY270" s="277"/>
      <c r="UEZ270" s="277"/>
      <c r="UFA270" s="277"/>
      <c r="UFB270" s="402"/>
      <c r="UFC270" s="404"/>
      <c r="UFD270" s="49"/>
      <c r="UFE270" s="49"/>
      <c r="UFF270" s="49"/>
      <c r="UFG270" s="99"/>
      <c r="UFH270" s="98"/>
      <c r="UFI270" s="49"/>
      <c r="UFJ270" s="405"/>
      <c r="UFK270" s="405"/>
      <c r="UFL270" s="277"/>
      <c r="UFM270" s="277"/>
      <c r="UFN270" s="277"/>
      <c r="UFO270" s="277"/>
      <c r="UFP270" s="277"/>
      <c r="UFQ270" s="277"/>
      <c r="UFR270" s="277"/>
      <c r="UFS270" s="277"/>
      <c r="UFT270" s="402"/>
      <c r="UFU270" s="404"/>
      <c r="UFV270" s="49"/>
      <c r="UFW270" s="49"/>
      <c r="UFX270" s="49"/>
      <c r="UFY270" s="99"/>
      <c r="UFZ270" s="98"/>
      <c r="UGA270" s="49"/>
      <c r="UGB270" s="405"/>
      <c r="UGC270" s="405"/>
      <c r="UGD270" s="277"/>
      <c r="UGE270" s="277"/>
      <c r="UGF270" s="277"/>
      <c r="UGG270" s="277"/>
      <c r="UGH270" s="277"/>
      <c r="UGI270" s="277"/>
      <c r="UGJ270" s="277"/>
      <c r="UGK270" s="277"/>
      <c r="UGL270" s="402"/>
      <c r="UGM270" s="404"/>
      <c r="UGN270" s="49"/>
      <c r="UGO270" s="49"/>
      <c r="UGP270" s="49"/>
      <c r="UGQ270" s="99"/>
      <c r="UGR270" s="98"/>
      <c r="UGS270" s="49"/>
      <c r="UGT270" s="405"/>
      <c r="UGU270" s="405"/>
      <c r="UGV270" s="277"/>
      <c r="UGW270" s="277"/>
      <c r="UGX270" s="277"/>
      <c r="UGY270" s="277"/>
      <c r="UGZ270" s="277"/>
      <c r="UHA270" s="277"/>
      <c r="UHB270" s="277"/>
      <c r="UHC270" s="277"/>
      <c r="UHD270" s="402"/>
      <c r="UHE270" s="404"/>
      <c r="UHF270" s="49"/>
      <c r="UHG270" s="49"/>
      <c r="UHH270" s="49"/>
      <c r="UHI270" s="99"/>
      <c r="UHJ270" s="98"/>
      <c r="UHK270" s="49"/>
      <c r="UHL270" s="405"/>
      <c r="UHM270" s="405"/>
      <c r="UHN270" s="277"/>
      <c r="UHO270" s="277"/>
      <c r="UHP270" s="277"/>
      <c r="UHQ270" s="277"/>
      <c r="UHR270" s="277"/>
      <c r="UHS270" s="277"/>
      <c r="UHT270" s="277"/>
      <c r="UHU270" s="277"/>
      <c r="UHV270" s="402"/>
      <c r="UHW270" s="404"/>
      <c r="UHX270" s="49"/>
      <c r="UHY270" s="49"/>
      <c r="UHZ270" s="49"/>
      <c r="UIA270" s="99"/>
      <c r="UIB270" s="98"/>
      <c r="UIC270" s="49"/>
      <c r="UID270" s="405"/>
      <c r="UIE270" s="405"/>
      <c r="UIF270" s="277"/>
      <c r="UIG270" s="277"/>
      <c r="UIH270" s="277"/>
      <c r="UII270" s="277"/>
      <c r="UIJ270" s="277"/>
      <c r="UIK270" s="277"/>
      <c r="UIL270" s="277"/>
      <c r="UIM270" s="277"/>
      <c r="UIN270" s="402"/>
      <c r="UIO270" s="404"/>
      <c r="UIP270" s="49"/>
      <c r="UIQ270" s="49"/>
      <c r="UIR270" s="49"/>
      <c r="UIS270" s="99"/>
      <c r="UIT270" s="98"/>
      <c r="UIU270" s="49"/>
      <c r="UIV270" s="405"/>
      <c r="UIW270" s="405"/>
      <c r="UIX270" s="277"/>
      <c r="UIY270" s="277"/>
      <c r="UIZ270" s="277"/>
      <c r="UJA270" s="277"/>
      <c r="UJB270" s="277"/>
      <c r="UJC270" s="277"/>
      <c r="UJD270" s="277"/>
      <c r="UJE270" s="277"/>
      <c r="UJF270" s="402"/>
      <c r="UJG270" s="404"/>
      <c r="UJH270" s="49"/>
      <c r="UJI270" s="49"/>
      <c r="UJJ270" s="49"/>
      <c r="UJK270" s="99"/>
      <c r="UJL270" s="98"/>
      <c r="UJM270" s="49"/>
      <c r="UJN270" s="405"/>
      <c r="UJO270" s="405"/>
      <c r="UJP270" s="277"/>
      <c r="UJQ270" s="277"/>
      <c r="UJR270" s="277"/>
      <c r="UJS270" s="277"/>
      <c r="UJT270" s="277"/>
      <c r="UJU270" s="277"/>
      <c r="UJV270" s="277"/>
      <c r="UJW270" s="277"/>
      <c r="UJX270" s="402"/>
      <c r="UJY270" s="404"/>
      <c r="UJZ270" s="49"/>
      <c r="UKA270" s="49"/>
      <c r="UKB270" s="49"/>
      <c r="UKC270" s="99"/>
      <c r="UKD270" s="98"/>
      <c r="UKE270" s="49"/>
      <c r="UKF270" s="405"/>
      <c r="UKG270" s="405"/>
      <c r="UKH270" s="277"/>
      <c r="UKI270" s="277"/>
      <c r="UKJ270" s="277"/>
      <c r="UKK270" s="277"/>
      <c r="UKL270" s="277"/>
      <c r="UKM270" s="277"/>
      <c r="UKN270" s="277"/>
      <c r="UKO270" s="277"/>
      <c r="UKP270" s="402"/>
      <c r="UKQ270" s="404"/>
      <c r="UKR270" s="49"/>
      <c r="UKS270" s="49"/>
      <c r="UKT270" s="49"/>
      <c r="UKU270" s="99"/>
      <c r="UKV270" s="98"/>
      <c r="UKW270" s="49"/>
      <c r="UKX270" s="405"/>
      <c r="UKY270" s="405"/>
      <c r="UKZ270" s="277"/>
      <c r="ULA270" s="277"/>
      <c r="ULB270" s="277"/>
      <c r="ULC270" s="277"/>
      <c r="ULD270" s="277"/>
      <c r="ULE270" s="277"/>
      <c r="ULF270" s="277"/>
      <c r="ULG270" s="277"/>
      <c r="ULH270" s="402"/>
      <c r="ULI270" s="404"/>
      <c r="ULJ270" s="49"/>
      <c r="ULK270" s="49"/>
      <c r="ULL270" s="49"/>
      <c r="ULM270" s="99"/>
      <c r="ULN270" s="98"/>
      <c r="ULO270" s="49"/>
      <c r="ULP270" s="405"/>
      <c r="ULQ270" s="405"/>
      <c r="ULR270" s="277"/>
      <c r="ULS270" s="277"/>
      <c r="ULT270" s="277"/>
      <c r="ULU270" s="277"/>
      <c r="ULV270" s="277"/>
      <c r="ULW270" s="277"/>
      <c r="ULX270" s="277"/>
      <c r="ULY270" s="277"/>
      <c r="ULZ270" s="402"/>
      <c r="UMA270" s="404"/>
      <c r="UMB270" s="49"/>
      <c r="UMC270" s="49"/>
      <c r="UMD270" s="49"/>
      <c r="UME270" s="99"/>
      <c r="UMF270" s="98"/>
      <c r="UMG270" s="49"/>
      <c r="UMH270" s="405"/>
      <c r="UMI270" s="405"/>
      <c r="UMJ270" s="277"/>
      <c r="UMK270" s="277"/>
      <c r="UML270" s="277"/>
      <c r="UMM270" s="277"/>
      <c r="UMN270" s="277"/>
      <c r="UMO270" s="277"/>
      <c r="UMP270" s="277"/>
      <c r="UMQ270" s="277"/>
      <c r="UMR270" s="402"/>
      <c r="UMS270" s="404"/>
      <c r="UMT270" s="49"/>
      <c r="UMU270" s="49"/>
      <c r="UMV270" s="49"/>
      <c r="UMW270" s="99"/>
      <c r="UMX270" s="98"/>
      <c r="UMY270" s="49"/>
      <c r="UMZ270" s="405"/>
      <c r="UNA270" s="405"/>
      <c r="UNB270" s="277"/>
      <c r="UNC270" s="277"/>
      <c r="UND270" s="277"/>
      <c r="UNE270" s="277"/>
      <c r="UNF270" s="277"/>
      <c r="UNG270" s="277"/>
      <c r="UNH270" s="277"/>
      <c r="UNI270" s="277"/>
      <c r="UNJ270" s="402"/>
      <c r="UNK270" s="404"/>
      <c r="UNL270" s="49"/>
      <c r="UNM270" s="49"/>
      <c r="UNN270" s="49"/>
      <c r="UNO270" s="99"/>
      <c r="UNP270" s="98"/>
      <c r="UNQ270" s="49"/>
      <c r="UNR270" s="405"/>
      <c r="UNS270" s="405"/>
      <c r="UNT270" s="277"/>
      <c r="UNU270" s="277"/>
      <c r="UNV270" s="277"/>
      <c r="UNW270" s="277"/>
      <c r="UNX270" s="277"/>
      <c r="UNY270" s="277"/>
      <c r="UNZ270" s="277"/>
      <c r="UOA270" s="277"/>
      <c r="UOB270" s="402"/>
      <c r="UOC270" s="404"/>
      <c r="UOD270" s="49"/>
      <c r="UOE270" s="49"/>
      <c r="UOF270" s="49"/>
      <c r="UOG270" s="99"/>
      <c r="UOH270" s="98"/>
      <c r="UOI270" s="49"/>
      <c r="UOJ270" s="405"/>
      <c r="UOK270" s="405"/>
      <c r="UOL270" s="277"/>
      <c r="UOM270" s="277"/>
      <c r="UON270" s="277"/>
      <c r="UOO270" s="277"/>
      <c r="UOP270" s="277"/>
      <c r="UOQ270" s="277"/>
      <c r="UOR270" s="277"/>
      <c r="UOS270" s="277"/>
      <c r="UOT270" s="402"/>
      <c r="UOU270" s="404"/>
      <c r="UOV270" s="49"/>
      <c r="UOW270" s="49"/>
      <c r="UOX270" s="49"/>
      <c r="UOY270" s="99"/>
      <c r="UOZ270" s="98"/>
      <c r="UPA270" s="49"/>
      <c r="UPB270" s="405"/>
      <c r="UPC270" s="405"/>
      <c r="UPD270" s="277"/>
      <c r="UPE270" s="277"/>
      <c r="UPF270" s="277"/>
      <c r="UPG270" s="277"/>
      <c r="UPH270" s="277"/>
      <c r="UPI270" s="277"/>
      <c r="UPJ270" s="277"/>
      <c r="UPK270" s="277"/>
      <c r="UPL270" s="402"/>
      <c r="UPM270" s="404"/>
      <c r="UPN270" s="49"/>
      <c r="UPO270" s="49"/>
      <c r="UPP270" s="49"/>
      <c r="UPQ270" s="99"/>
      <c r="UPR270" s="98"/>
      <c r="UPS270" s="49"/>
      <c r="UPT270" s="405"/>
      <c r="UPU270" s="405"/>
      <c r="UPV270" s="277"/>
      <c r="UPW270" s="277"/>
      <c r="UPX270" s="277"/>
      <c r="UPY270" s="277"/>
      <c r="UPZ270" s="277"/>
      <c r="UQA270" s="277"/>
      <c r="UQB270" s="277"/>
      <c r="UQC270" s="277"/>
      <c r="UQD270" s="402"/>
      <c r="UQE270" s="404"/>
      <c r="UQF270" s="49"/>
      <c r="UQG270" s="49"/>
      <c r="UQH270" s="49"/>
      <c r="UQI270" s="99"/>
      <c r="UQJ270" s="98"/>
      <c r="UQK270" s="49"/>
      <c r="UQL270" s="405"/>
      <c r="UQM270" s="405"/>
      <c r="UQN270" s="277"/>
      <c r="UQO270" s="277"/>
      <c r="UQP270" s="277"/>
      <c r="UQQ270" s="277"/>
      <c r="UQR270" s="277"/>
      <c r="UQS270" s="277"/>
      <c r="UQT270" s="277"/>
      <c r="UQU270" s="277"/>
      <c r="UQV270" s="402"/>
      <c r="UQW270" s="404"/>
      <c r="UQX270" s="49"/>
      <c r="UQY270" s="49"/>
      <c r="UQZ270" s="49"/>
      <c r="URA270" s="99"/>
      <c r="URB270" s="98"/>
      <c r="URC270" s="49"/>
      <c r="URD270" s="405"/>
      <c r="URE270" s="405"/>
      <c r="URF270" s="277"/>
      <c r="URG270" s="277"/>
      <c r="URH270" s="277"/>
      <c r="URI270" s="277"/>
      <c r="URJ270" s="277"/>
      <c r="URK270" s="277"/>
      <c r="URL270" s="277"/>
      <c r="URM270" s="277"/>
      <c r="URN270" s="402"/>
      <c r="URO270" s="404"/>
      <c r="URP270" s="49"/>
      <c r="URQ270" s="49"/>
      <c r="URR270" s="49"/>
      <c r="URS270" s="99"/>
      <c r="URT270" s="98"/>
      <c r="URU270" s="49"/>
      <c r="URV270" s="405"/>
      <c r="URW270" s="405"/>
      <c r="URX270" s="277"/>
      <c r="URY270" s="277"/>
      <c r="URZ270" s="277"/>
      <c r="USA270" s="277"/>
      <c r="USB270" s="277"/>
      <c r="USC270" s="277"/>
      <c r="USD270" s="277"/>
      <c r="USE270" s="277"/>
      <c r="USF270" s="402"/>
      <c r="USG270" s="404"/>
      <c r="USH270" s="49"/>
      <c r="USI270" s="49"/>
      <c r="USJ270" s="49"/>
      <c r="USK270" s="99"/>
      <c r="USL270" s="98"/>
      <c r="USM270" s="49"/>
      <c r="USN270" s="405"/>
      <c r="USO270" s="405"/>
      <c r="USP270" s="277"/>
      <c r="USQ270" s="277"/>
      <c r="USR270" s="277"/>
      <c r="USS270" s="277"/>
      <c r="UST270" s="277"/>
      <c r="USU270" s="277"/>
      <c r="USV270" s="277"/>
      <c r="USW270" s="277"/>
      <c r="USX270" s="402"/>
      <c r="USY270" s="404"/>
      <c r="USZ270" s="49"/>
      <c r="UTA270" s="49"/>
      <c r="UTB270" s="49"/>
      <c r="UTC270" s="99"/>
      <c r="UTD270" s="98"/>
      <c r="UTE270" s="49"/>
      <c r="UTF270" s="405"/>
      <c r="UTG270" s="405"/>
      <c r="UTH270" s="277"/>
      <c r="UTI270" s="277"/>
      <c r="UTJ270" s="277"/>
      <c r="UTK270" s="277"/>
      <c r="UTL270" s="277"/>
      <c r="UTM270" s="277"/>
      <c r="UTN270" s="277"/>
      <c r="UTO270" s="277"/>
      <c r="UTP270" s="402"/>
      <c r="UTQ270" s="404"/>
      <c r="UTR270" s="49"/>
      <c r="UTS270" s="49"/>
      <c r="UTT270" s="49"/>
      <c r="UTU270" s="99"/>
      <c r="UTV270" s="98"/>
      <c r="UTW270" s="49"/>
      <c r="UTX270" s="405"/>
      <c r="UTY270" s="405"/>
      <c r="UTZ270" s="277"/>
      <c r="UUA270" s="277"/>
      <c r="UUB270" s="277"/>
      <c r="UUC270" s="277"/>
      <c r="UUD270" s="277"/>
      <c r="UUE270" s="277"/>
      <c r="UUF270" s="277"/>
      <c r="UUG270" s="277"/>
      <c r="UUH270" s="402"/>
      <c r="UUI270" s="404"/>
      <c r="UUJ270" s="49"/>
      <c r="UUK270" s="49"/>
      <c r="UUL270" s="49"/>
      <c r="UUM270" s="99"/>
      <c r="UUN270" s="98"/>
      <c r="UUO270" s="49"/>
      <c r="UUP270" s="405"/>
      <c r="UUQ270" s="405"/>
      <c r="UUR270" s="277"/>
      <c r="UUS270" s="277"/>
      <c r="UUT270" s="277"/>
      <c r="UUU270" s="277"/>
      <c r="UUV270" s="277"/>
      <c r="UUW270" s="277"/>
      <c r="UUX270" s="277"/>
      <c r="UUY270" s="277"/>
      <c r="UUZ270" s="402"/>
      <c r="UVA270" s="404"/>
      <c r="UVB270" s="49"/>
      <c r="UVC270" s="49"/>
      <c r="UVD270" s="49"/>
      <c r="UVE270" s="99"/>
      <c r="UVF270" s="98"/>
      <c r="UVG270" s="49"/>
      <c r="UVH270" s="405"/>
      <c r="UVI270" s="405"/>
      <c r="UVJ270" s="277"/>
      <c r="UVK270" s="277"/>
      <c r="UVL270" s="277"/>
      <c r="UVM270" s="277"/>
      <c r="UVN270" s="277"/>
      <c r="UVO270" s="277"/>
      <c r="UVP270" s="277"/>
      <c r="UVQ270" s="277"/>
      <c r="UVR270" s="402"/>
      <c r="UVS270" s="404"/>
      <c r="UVT270" s="49"/>
      <c r="UVU270" s="49"/>
      <c r="UVV270" s="49"/>
      <c r="UVW270" s="99"/>
      <c r="UVX270" s="98"/>
      <c r="UVY270" s="49"/>
      <c r="UVZ270" s="405"/>
      <c r="UWA270" s="405"/>
      <c r="UWB270" s="277"/>
      <c r="UWC270" s="277"/>
      <c r="UWD270" s="277"/>
      <c r="UWE270" s="277"/>
      <c r="UWF270" s="277"/>
      <c r="UWG270" s="277"/>
      <c r="UWH270" s="277"/>
      <c r="UWI270" s="277"/>
      <c r="UWJ270" s="402"/>
      <c r="UWK270" s="404"/>
      <c r="UWL270" s="49"/>
      <c r="UWM270" s="49"/>
      <c r="UWN270" s="49"/>
      <c r="UWO270" s="99"/>
      <c r="UWP270" s="98"/>
      <c r="UWQ270" s="49"/>
      <c r="UWR270" s="405"/>
      <c r="UWS270" s="405"/>
      <c r="UWT270" s="277"/>
      <c r="UWU270" s="277"/>
      <c r="UWV270" s="277"/>
      <c r="UWW270" s="277"/>
      <c r="UWX270" s="277"/>
      <c r="UWY270" s="277"/>
      <c r="UWZ270" s="277"/>
      <c r="UXA270" s="277"/>
      <c r="UXB270" s="402"/>
      <c r="UXC270" s="404"/>
      <c r="UXD270" s="49"/>
      <c r="UXE270" s="49"/>
      <c r="UXF270" s="49"/>
      <c r="UXG270" s="99"/>
      <c r="UXH270" s="98"/>
      <c r="UXI270" s="49"/>
      <c r="UXJ270" s="405"/>
      <c r="UXK270" s="405"/>
      <c r="UXL270" s="277"/>
      <c r="UXM270" s="277"/>
      <c r="UXN270" s="277"/>
      <c r="UXO270" s="277"/>
      <c r="UXP270" s="277"/>
      <c r="UXQ270" s="277"/>
      <c r="UXR270" s="277"/>
      <c r="UXS270" s="277"/>
      <c r="UXT270" s="402"/>
      <c r="UXU270" s="404"/>
      <c r="UXV270" s="49"/>
      <c r="UXW270" s="49"/>
      <c r="UXX270" s="49"/>
      <c r="UXY270" s="99"/>
      <c r="UXZ270" s="98"/>
      <c r="UYA270" s="49"/>
      <c r="UYB270" s="405"/>
      <c r="UYC270" s="405"/>
      <c r="UYD270" s="277"/>
      <c r="UYE270" s="277"/>
      <c r="UYF270" s="277"/>
      <c r="UYG270" s="277"/>
      <c r="UYH270" s="277"/>
      <c r="UYI270" s="277"/>
      <c r="UYJ270" s="277"/>
      <c r="UYK270" s="277"/>
      <c r="UYL270" s="402"/>
      <c r="UYM270" s="404"/>
      <c r="UYN270" s="49"/>
      <c r="UYO270" s="49"/>
      <c r="UYP270" s="49"/>
      <c r="UYQ270" s="99"/>
      <c r="UYR270" s="98"/>
      <c r="UYS270" s="49"/>
      <c r="UYT270" s="405"/>
      <c r="UYU270" s="405"/>
      <c r="UYV270" s="277"/>
      <c r="UYW270" s="277"/>
      <c r="UYX270" s="277"/>
      <c r="UYY270" s="277"/>
      <c r="UYZ270" s="277"/>
      <c r="UZA270" s="277"/>
      <c r="UZB270" s="277"/>
      <c r="UZC270" s="277"/>
      <c r="UZD270" s="402"/>
      <c r="UZE270" s="404"/>
      <c r="UZF270" s="49"/>
      <c r="UZG270" s="49"/>
      <c r="UZH270" s="49"/>
      <c r="UZI270" s="99"/>
      <c r="UZJ270" s="98"/>
      <c r="UZK270" s="49"/>
      <c r="UZL270" s="405"/>
      <c r="UZM270" s="405"/>
      <c r="UZN270" s="277"/>
      <c r="UZO270" s="277"/>
      <c r="UZP270" s="277"/>
      <c r="UZQ270" s="277"/>
      <c r="UZR270" s="277"/>
      <c r="UZS270" s="277"/>
      <c r="UZT270" s="277"/>
      <c r="UZU270" s="277"/>
      <c r="UZV270" s="402"/>
      <c r="UZW270" s="404"/>
      <c r="UZX270" s="49"/>
      <c r="UZY270" s="49"/>
      <c r="UZZ270" s="49"/>
      <c r="VAA270" s="99"/>
      <c r="VAB270" s="98"/>
      <c r="VAC270" s="49"/>
      <c r="VAD270" s="405"/>
      <c r="VAE270" s="405"/>
      <c r="VAF270" s="277"/>
      <c r="VAG270" s="277"/>
      <c r="VAH270" s="277"/>
      <c r="VAI270" s="277"/>
      <c r="VAJ270" s="277"/>
      <c r="VAK270" s="277"/>
      <c r="VAL270" s="277"/>
      <c r="VAM270" s="277"/>
      <c r="VAN270" s="402"/>
      <c r="VAO270" s="404"/>
      <c r="VAP270" s="49"/>
      <c r="VAQ270" s="49"/>
      <c r="VAR270" s="49"/>
      <c r="VAS270" s="99"/>
      <c r="VAT270" s="98"/>
      <c r="VAU270" s="49"/>
      <c r="VAV270" s="405"/>
      <c r="VAW270" s="405"/>
      <c r="VAX270" s="277"/>
      <c r="VAY270" s="277"/>
      <c r="VAZ270" s="277"/>
      <c r="VBA270" s="277"/>
      <c r="VBB270" s="277"/>
      <c r="VBC270" s="277"/>
      <c r="VBD270" s="277"/>
      <c r="VBE270" s="277"/>
      <c r="VBF270" s="402"/>
      <c r="VBG270" s="404"/>
      <c r="VBH270" s="49"/>
      <c r="VBI270" s="49"/>
      <c r="VBJ270" s="49"/>
      <c r="VBK270" s="99"/>
      <c r="VBL270" s="98"/>
      <c r="VBM270" s="49"/>
      <c r="VBN270" s="405"/>
      <c r="VBO270" s="405"/>
      <c r="VBP270" s="277"/>
      <c r="VBQ270" s="277"/>
      <c r="VBR270" s="277"/>
      <c r="VBS270" s="277"/>
      <c r="VBT270" s="277"/>
      <c r="VBU270" s="277"/>
      <c r="VBV270" s="277"/>
      <c r="VBW270" s="277"/>
      <c r="VBX270" s="402"/>
      <c r="VBY270" s="404"/>
      <c r="VBZ270" s="49"/>
      <c r="VCA270" s="49"/>
      <c r="VCB270" s="49"/>
      <c r="VCC270" s="99"/>
      <c r="VCD270" s="98"/>
      <c r="VCE270" s="49"/>
      <c r="VCF270" s="405"/>
      <c r="VCG270" s="405"/>
      <c r="VCH270" s="277"/>
      <c r="VCI270" s="277"/>
      <c r="VCJ270" s="277"/>
      <c r="VCK270" s="277"/>
      <c r="VCL270" s="277"/>
      <c r="VCM270" s="277"/>
      <c r="VCN270" s="277"/>
      <c r="VCO270" s="277"/>
      <c r="VCP270" s="402"/>
      <c r="VCQ270" s="404"/>
      <c r="VCR270" s="49"/>
      <c r="VCS270" s="49"/>
      <c r="VCT270" s="49"/>
      <c r="VCU270" s="99"/>
      <c r="VCV270" s="98"/>
      <c r="VCW270" s="49"/>
      <c r="VCX270" s="405"/>
      <c r="VCY270" s="405"/>
      <c r="VCZ270" s="277"/>
      <c r="VDA270" s="277"/>
      <c r="VDB270" s="277"/>
      <c r="VDC270" s="277"/>
      <c r="VDD270" s="277"/>
      <c r="VDE270" s="277"/>
      <c r="VDF270" s="277"/>
      <c r="VDG270" s="277"/>
      <c r="VDH270" s="402"/>
      <c r="VDI270" s="404"/>
      <c r="VDJ270" s="49"/>
      <c r="VDK270" s="49"/>
      <c r="VDL270" s="49"/>
      <c r="VDM270" s="99"/>
      <c r="VDN270" s="98"/>
      <c r="VDO270" s="49"/>
      <c r="VDP270" s="405"/>
      <c r="VDQ270" s="405"/>
      <c r="VDR270" s="277"/>
      <c r="VDS270" s="277"/>
      <c r="VDT270" s="277"/>
      <c r="VDU270" s="277"/>
      <c r="VDV270" s="277"/>
      <c r="VDW270" s="277"/>
      <c r="VDX270" s="277"/>
      <c r="VDY270" s="277"/>
      <c r="VDZ270" s="402"/>
      <c r="VEA270" s="404"/>
      <c r="VEB270" s="49"/>
      <c r="VEC270" s="49"/>
      <c r="VED270" s="49"/>
      <c r="VEE270" s="99"/>
      <c r="VEF270" s="98"/>
      <c r="VEG270" s="49"/>
      <c r="VEH270" s="405"/>
      <c r="VEI270" s="405"/>
      <c r="VEJ270" s="277"/>
      <c r="VEK270" s="277"/>
      <c r="VEL270" s="277"/>
      <c r="VEM270" s="277"/>
      <c r="VEN270" s="277"/>
      <c r="VEO270" s="277"/>
      <c r="VEP270" s="277"/>
      <c r="VEQ270" s="277"/>
      <c r="VER270" s="402"/>
      <c r="VES270" s="404"/>
      <c r="VET270" s="49"/>
      <c r="VEU270" s="49"/>
      <c r="VEV270" s="49"/>
      <c r="VEW270" s="99"/>
      <c r="VEX270" s="98"/>
      <c r="VEY270" s="49"/>
      <c r="VEZ270" s="405"/>
      <c r="VFA270" s="405"/>
      <c r="VFB270" s="277"/>
      <c r="VFC270" s="277"/>
      <c r="VFD270" s="277"/>
      <c r="VFE270" s="277"/>
      <c r="VFF270" s="277"/>
      <c r="VFG270" s="277"/>
      <c r="VFH270" s="277"/>
      <c r="VFI270" s="277"/>
      <c r="VFJ270" s="402"/>
      <c r="VFK270" s="404"/>
      <c r="VFL270" s="49"/>
      <c r="VFM270" s="49"/>
      <c r="VFN270" s="49"/>
      <c r="VFO270" s="99"/>
      <c r="VFP270" s="98"/>
      <c r="VFQ270" s="49"/>
      <c r="VFR270" s="405"/>
      <c r="VFS270" s="405"/>
      <c r="VFT270" s="277"/>
      <c r="VFU270" s="277"/>
      <c r="VFV270" s="277"/>
      <c r="VFW270" s="277"/>
      <c r="VFX270" s="277"/>
      <c r="VFY270" s="277"/>
      <c r="VFZ270" s="277"/>
      <c r="VGA270" s="277"/>
      <c r="VGB270" s="402"/>
      <c r="VGC270" s="404"/>
      <c r="VGD270" s="49"/>
      <c r="VGE270" s="49"/>
      <c r="VGF270" s="49"/>
      <c r="VGG270" s="99"/>
      <c r="VGH270" s="98"/>
      <c r="VGI270" s="49"/>
      <c r="VGJ270" s="405"/>
      <c r="VGK270" s="405"/>
      <c r="VGL270" s="277"/>
      <c r="VGM270" s="277"/>
      <c r="VGN270" s="277"/>
      <c r="VGO270" s="277"/>
      <c r="VGP270" s="277"/>
      <c r="VGQ270" s="277"/>
      <c r="VGR270" s="277"/>
      <c r="VGS270" s="277"/>
      <c r="VGT270" s="402"/>
      <c r="VGU270" s="404"/>
      <c r="VGV270" s="49"/>
      <c r="VGW270" s="49"/>
      <c r="VGX270" s="49"/>
      <c r="VGY270" s="99"/>
      <c r="VGZ270" s="98"/>
      <c r="VHA270" s="49"/>
      <c r="VHB270" s="405"/>
      <c r="VHC270" s="405"/>
      <c r="VHD270" s="277"/>
      <c r="VHE270" s="277"/>
      <c r="VHF270" s="277"/>
      <c r="VHG270" s="277"/>
      <c r="VHH270" s="277"/>
      <c r="VHI270" s="277"/>
      <c r="VHJ270" s="277"/>
      <c r="VHK270" s="277"/>
      <c r="VHL270" s="402"/>
      <c r="VHM270" s="404"/>
      <c r="VHN270" s="49"/>
      <c r="VHO270" s="49"/>
      <c r="VHP270" s="49"/>
      <c r="VHQ270" s="99"/>
      <c r="VHR270" s="98"/>
      <c r="VHS270" s="49"/>
      <c r="VHT270" s="405"/>
      <c r="VHU270" s="405"/>
      <c r="VHV270" s="277"/>
      <c r="VHW270" s="277"/>
      <c r="VHX270" s="277"/>
      <c r="VHY270" s="277"/>
      <c r="VHZ270" s="277"/>
      <c r="VIA270" s="277"/>
      <c r="VIB270" s="277"/>
      <c r="VIC270" s="277"/>
      <c r="VID270" s="402"/>
      <c r="VIE270" s="404"/>
      <c r="VIF270" s="49"/>
      <c r="VIG270" s="49"/>
      <c r="VIH270" s="49"/>
      <c r="VII270" s="99"/>
      <c r="VIJ270" s="98"/>
      <c r="VIK270" s="49"/>
      <c r="VIL270" s="405"/>
      <c r="VIM270" s="405"/>
      <c r="VIN270" s="277"/>
      <c r="VIO270" s="277"/>
      <c r="VIP270" s="277"/>
      <c r="VIQ270" s="277"/>
      <c r="VIR270" s="277"/>
      <c r="VIS270" s="277"/>
      <c r="VIT270" s="277"/>
      <c r="VIU270" s="277"/>
      <c r="VIV270" s="402"/>
      <c r="VIW270" s="404"/>
      <c r="VIX270" s="49"/>
      <c r="VIY270" s="49"/>
      <c r="VIZ270" s="49"/>
      <c r="VJA270" s="99"/>
      <c r="VJB270" s="98"/>
      <c r="VJC270" s="49"/>
      <c r="VJD270" s="405"/>
      <c r="VJE270" s="405"/>
      <c r="VJF270" s="277"/>
      <c r="VJG270" s="277"/>
      <c r="VJH270" s="277"/>
      <c r="VJI270" s="277"/>
      <c r="VJJ270" s="277"/>
      <c r="VJK270" s="277"/>
      <c r="VJL270" s="277"/>
      <c r="VJM270" s="277"/>
      <c r="VJN270" s="402"/>
      <c r="VJO270" s="404"/>
      <c r="VJP270" s="49"/>
      <c r="VJQ270" s="49"/>
      <c r="VJR270" s="49"/>
      <c r="VJS270" s="99"/>
      <c r="VJT270" s="98"/>
      <c r="VJU270" s="49"/>
      <c r="VJV270" s="405"/>
      <c r="VJW270" s="405"/>
      <c r="VJX270" s="277"/>
      <c r="VJY270" s="277"/>
      <c r="VJZ270" s="277"/>
      <c r="VKA270" s="277"/>
      <c r="VKB270" s="277"/>
      <c r="VKC270" s="277"/>
      <c r="VKD270" s="277"/>
      <c r="VKE270" s="277"/>
      <c r="VKF270" s="402"/>
      <c r="VKG270" s="404"/>
      <c r="VKH270" s="49"/>
      <c r="VKI270" s="49"/>
      <c r="VKJ270" s="49"/>
      <c r="VKK270" s="99"/>
      <c r="VKL270" s="98"/>
      <c r="VKM270" s="49"/>
      <c r="VKN270" s="405"/>
      <c r="VKO270" s="405"/>
      <c r="VKP270" s="277"/>
      <c r="VKQ270" s="277"/>
      <c r="VKR270" s="277"/>
      <c r="VKS270" s="277"/>
      <c r="VKT270" s="277"/>
      <c r="VKU270" s="277"/>
      <c r="VKV270" s="277"/>
      <c r="VKW270" s="277"/>
      <c r="VKX270" s="402"/>
      <c r="VKY270" s="404"/>
      <c r="VKZ270" s="49"/>
      <c r="VLA270" s="49"/>
      <c r="VLB270" s="49"/>
      <c r="VLC270" s="99"/>
      <c r="VLD270" s="98"/>
      <c r="VLE270" s="49"/>
      <c r="VLF270" s="405"/>
      <c r="VLG270" s="405"/>
      <c r="VLH270" s="277"/>
      <c r="VLI270" s="277"/>
      <c r="VLJ270" s="277"/>
      <c r="VLK270" s="277"/>
      <c r="VLL270" s="277"/>
      <c r="VLM270" s="277"/>
      <c r="VLN270" s="277"/>
      <c r="VLO270" s="277"/>
      <c r="VLP270" s="402"/>
      <c r="VLQ270" s="404"/>
      <c r="VLR270" s="49"/>
      <c r="VLS270" s="49"/>
      <c r="VLT270" s="49"/>
      <c r="VLU270" s="99"/>
      <c r="VLV270" s="98"/>
      <c r="VLW270" s="49"/>
      <c r="VLX270" s="405"/>
      <c r="VLY270" s="405"/>
      <c r="VLZ270" s="277"/>
      <c r="VMA270" s="277"/>
      <c r="VMB270" s="277"/>
      <c r="VMC270" s="277"/>
      <c r="VMD270" s="277"/>
      <c r="VME270" s="277"/>
      <c r="VMF270" s="277"/>
      <c r="VMG270" s="277"/>
      <c r="VMH270" s="402"/>
      <c r="VMI270" s="404"/>
      <c r="VMJ270" s="49"/>
      <c r="VMK270" s="49"/>
      <c r="VML270" s="49"/>
      <c r="VMM270" s="99"/>
      <c r="VMN270" s="98"/>
      <c r="VMO270" s="49"/>
      <c r="VMP270" s="405"/>
      <c r="VMQ270" s="405"/>
      <c r="VMR270" s="277"/>
      <c r="VMS270" s="277"/>
      <c r="VMT270" s="277"/>
      <c r="VMU270" s="277"/>
      <c r="VMV270" s="277"/>
      <c r="VMW270" s="277"/>
      <c r="VMX270" s="277"/>
      <c r="VMY270" s="277"/>
      <c r="VMZ270" s="402"/>
      <c r="VNA270" s="404"/>
      <c r="VNB270" s="49"/>
      <c r="VNC270" s="49"/>
      <c r="VND270" s="49"/>
      <c r="VNE270" s="99"/>
      <c r="VNF270" s="98"/>
      <c r="VNG270" s="49"/>
      <c r="VNH270" s="405"/>
      <c r="VNI270" s="405"/>
      <c r="VNJ270" s="277"/>
      <c r="VNK270" s="277"/>
      <c r="VNL270" s="277"/>
      <c r="VNM270" s="277"/>
      <c r="VNN270" s="277"/>
      <c r="VNO270" s="277"/>
      <c r="VNP270" s="277"/>
      <c r="VNQ270" s="277"/>
      <c r="VNR270" s="402"/>
      <c r="VNS270" s="404"/>
      <c r="VNT270" s="49"/>
      <c r="VNU270" s="49"/>
      <c r="VNV270" s="49"/>
      <c r="VNW270" s="99"/>
      <c r="VNX270" s="98"/>
      <c r="VNY270" s="49"/>
      <c r="VNZ270" s="405"/>
      <c r="VOA270" s="405"/>
      <c r="VOB270" s="277"/>
      <c r="VOC270" s="277"/>
      <c r="VOD270" s="277"/>
      <c r="VOE270" s="277"/>
      <c r="VOF270" s="277"/>
      <c r="VOG270" s="277"/>
      <c r="VOH270" s="277"/>
      <c r="VOI270" s="277"/>
      <c r="VOJ270" s="402"/>
      <c r="VOK270" s="404"/>
      <c r="VOL270" s="49"/>
      <c r="VOM270" s="49"/>
      <c r="VON270" s="49"/>
      <c r="VOO270" s="99"/>
      <c r="VOP270" s="98"/>
      <c r="VOQ270" s="49"/>
      <c r="VOR270" s="405"/>
      <c r="VOS270" s="405"/>
      <c r="VOT270" s="277"/>
      <c r="VOU270" s="277"/>
      <c r="VOV270" s="277"/>
      <c r="VOW270" s="277"/>
      <c r="VOX270" s="277"/>
      <c r="VOY270" s="277"/>
      <c r="VOZ270" s="277"/>
      <c r="VPA270" s="277"/>
      <c r="VPB270" s="402"/>
      <c r="VPC270" s="404"/>
      <c r="VPD270" s="49"/>
      <c r="VPE270" s="49"/>
      <c r="VPF270" s="49"/>
      <c r="VPG270" s="99"/>
      <c r="VPH270" s="98"/>
      <c r="VPI270" s="49"/>
      <c r="VPJ270" s="405"/>
      <c r="VPK270" s="405"/>
      <c r="VPL270" s="277"/>
      <c r="VPM270" s="277"/>
      <c r="VPN270" s="277"/>
      <c r="VPO270" s="277"/>
      <c r="VPP270" s="277"/>
      <c r="VPQ270" s="277"/>
      <c r="VPR270" s="277"/>
      <c r="VPS270" s="277"/>
      <c r="VPT270" s="402"/>
      <c r="VPU270" s="404"/>
      <c r="VPV270" s="49"/>
      <c r="VPW270" s="49"/>
      <c r="VPX270" s="49"/>
      <c r="VPY270" s="99"/>
      <c r="VPZ270" s="98"/>
      <c r="VQA270" s="49"/>
      <c r="VQB270" s="405"/>
      <c r="VQC270" s="405"/>
      <c r="VQD270" s="277"/>
      <c r="VQE270" s="277"/>
      <c r="VQF270" s="277"/>
      <c r="VQG270" s="277"/>
      <c r="VQH270" s="277"/>
      <c r="VQI270" s="277"/>
      <c r="VQJ270" s="277"/>
      <c r="VQK270" s="277"/>
      <c r="VQL270" s="402"/>
      <c r="VQM270" s="404"/>
      <c r="VQN270" s="49"/>
      <c r="VQO270" s="49"/>
      <c r="VQP270" s="49"/>
      <c r="VQQ270" s="99"/>
      <c r="VQR270" s="98"/>
      <c r="VQS270" s="49"/>
      <c r="VQT270" s="405"/>
      <c r="VQU270" s="405"/>
      <c r="VQV270" s="277"/>
      <c r="VQW270" s="277"/>
      <c r="VQX270" s="277"/>
      <c r="VQY270" s="277"/>
      <c r="VQZ270" s="277"/>
      <c r="VRA270" s="277"/>
      <c r="VRB270" s="277"/>
      <c r="VRC270" s="277"/>
      <c r="VRD270" s="402"/>
      <c r="VRE270" s="404"/>
      <c r="VRF270" s="49"/>
      <c r="VRG270" s="49"/>
      <c r="VRH270" s="49"/>
      <c r="VRI270" s="99"/>
      <c r="VRJ270" s="98"/>
      <c r="VRK270" s="49"/>
      <c r="VRL270" s="405"/>
      <c r="VRM270" s="405"/>
      <c r="VRN270" s="277"/>
      <c r="VRO270" s="277"/>
      <c r="VRP270" s="277"/>
      <c r="VRQ270" s="277"/>
      <c r="VRR270" s="277"/>
      <c r="VRS270" s="277"/>
      <c r="VRT270" s="277"/>
      <c r="VRU270" s="277"/>
      <c r="VRV270" s="402"/>
      <c r="VRW270" s="404"/>
      <c r="VRX270" s="49"/>
      <c r="VRY270" s="49"/>
      <c r="VRZ270" s="49"/>
      <c r="VSA270" s="99"/>
      <c r="VSB270" s="98"/>
      <c r="VSC270" s="49"/>
      <c r="VSD270" s="405"/>
      <c r="VSE270" s="405"/>
      <c r="VSF270" s="277"/>
      <c r="VSG270" s="277"/>
      <c r="VSH270" s="277"/>
      <c r="VSI270" s="277"/>
      <c r="VSJ270" s="277"/>
      <c r="VSK270" s="277"/>
      <c r="VSL270" s="277"/>
      <c r="VSM270" s="277"/>
      <c r="VSN270" s="402"/>
      <c r="VSO270" s="404"/>
      <c r="VSP270" s="49"/>
      <c r="VSQ270" s="49"/>
      <c r="VSR270" s="49"/>
      <c r="VSS270" s="99"/>
      <c r="VST270" s="98"/>
      <c r="VSU270" s="49"/>
      <c r="VSV270" s="405"/>
      <c r="VSW270" s="405"/>
      <c r="VSX270" s="277"/>
      <c r="VSY270" s="277"/>
      <c r="VSZ270" s="277"/>
      <c r="VTA270" s="277"/>
      <c r="VTB270" s="277"/>
      <c r="VTC270" s="277"/>
      <c r="VTD270" s="277"/>
      <c r="VTE270" s="277"/>
      <c r="VTF270" s="402"/>
      <c r="VTG270" s="404"/>
      <c r="VTH270" s="49"/>
      <c r="VTI270" s="49"/>
      <c r="VTJ270" s="49"/>
      <c r="VTK270" s="99"/>
      <c r="VTL270" s="98"/>
      <c r="VTM270" s="49"/>
      <c r="VTN270" s="405"/>
      <c r="VTO270" s="405"/>
      <c r="VTP270" s="277"/>
      <c r="VTQ270" s="277"/>
      <c r="VTR270" s="277"/>
      <c r="VTS270" s="277"/>
      <c r="VTT270" s="277"/>
      <c r="VTU270" s="277"/>
      <c r="VTV270" s="277"/>
      <c r="VTW270" s="277"/>
      <c r="VTX270" s="402"/>
      <c r="VTY270" s="404"/>
      <c r="VTZ270" s="49"/>
      <c r="VUA270" s="49"/>
      <c r="VUB270" s="49"/>
      <c r="VUC270" s="99"/>
      <c r="VUD270" s="98"/>
      <c r="VUE270" s="49"/>
      <c r="VUF270" s="405"/>
      <c r="VUG270" s="405"/>
      <c r="VUH270" s="277"/>
      <c r="VUI270" s="277"/>
      <c r="VUJ270" s="277"/>
      <c r="VUK270" s="277"/>
      <c r="VUL270" s="277"/>
      <c r="VUM270" s="277"/>
      <c r="VUN270" s="277"/>
      <c r="VUO270" s="277"/>
      <c r="VUP270" s="402"/>
      <c r="VUQ270" s="404"/>
      <c r="VUR270" s="49"/>
      <c r="VUS270" s="49"/>
      <c r="VUT270" s="49"/>
      <c r="VUU270" s="99"/>
      <c r="VUV270" s="98"/>
      <c r="VUW270" s="49"/>
      <c r="VUX270" s="405"/>
      <c r="VUY270" s="405"/>
      <c r="VUZ270" s="277"/>
      <c r="VVA270" s="277"/>
      <c r="VVB270" s="277"/>
      <c r="VVC270" s="277"/>
      <c r="VVD270" s="277"/>
      <c r="VVE270" s="277"/>
      <c r="VVF270" s="277"/>
      <c r="VVG270" s="277"/>
      <c r="VVH270" s="402"/>
      <c r="VVI270" s="404"/>
      <c r="VVJ270" s="49"/>
      <c r="VVK270" s="49"/>
      <c r="VVL270" s="49"/>
      <c r="VVM270" s="99"/>
      <c r="VVN270" s="98"/>
      <c r="VVO270" s="49"/>
      <c r="VVP270" s="405"/>
      <c r="VVQ270" s="405"/>
      <c r="VVR270" s="277"/>
      <c r="VVS270" s="277"/>
      <c r="VVT270" s="277"/>
      <c r="VVU270" s="277"/>
      <c r="VVV270" s="277"/>
      <c r="VVW270" s="277"/>
      <c r="VVX270" s="277"/>
      <c r="VVY270" s="277"/>
      <c r="VVZ270" s="402"/>
      <c r="VWA270" s="404"/>
      <c r="VWB270" s="49"/>
      <c r="VWC270" s="49"/>
      <c r="VWD270" s="49"/>
      <c r="VWE270" s="99"/>
      <c r="VWF270" s="98"/>
      <c r="VWG270" s="49"/>
      <c r="VWH270" s="405"/>
      <c r="VWI270" s="405"/>
      <c r="VWJ270" s="277"/>
      <c r="VWK270" s="277"/>
      <c r="VWL270" s="277"/>
      <c r="VWM270" s="277"/>
      <c r="VWN270" s="277"/>
      <c r="VWO270" s="277"/>
      <c r="VWP270" s="277"/>
      <c r="VWQ270" s="277"/>
      <c r="VWR270" s="402"/>
      <c r="VWS270" s="404"/>
      <c r="VWT270" s="49"/>
      <c r="VWU270" s="49"/>
      <c r="VWV270" s="49"/>
      <c r="VWW270" s="99"/>
      <c r="VWX270" s="98"/>
      <c r="VWY270" s="49"/>
      <c r="VWZ270" s="405"/>
      <c r="VXA270" s="405"/>
      <c r="VXB270" s="277"/>
      <c r="VXC270" s="277"/>
      <c r="VXD270" s="277"/>
      <c r="VXE270" s="277"/>
      <c r="VXF270" s="277"/>
      <c r="VXG270" s="277"/>
      <c r="VXH270" s="277"/>
      <c r="VXI270" s="277"/>
      <c r="VXJ270" s="402"/>
      <c r="VXK270" s="404"/>
      <c r="VXL270" s="49"/>
      <c r="VXM270" s="49"/>
      <c r="VXN270" s="49"/>
      <c r="VXO270" s="99"/>
      <c r="VXP270" s="98"/>
      <c r="VXQ270" s="49"/>
      <c r="VXR270" s="405"/>
      <c r="VXS270" s="405"/>
      <c r="VXT270" s="277"/>
      <c r="VXU270" s="277"/>
      <c r="VXV270" s="277"/>
      <c r="VXW270" s="277"/>
      <c r="VXX270" s="277"/>
      <c r="VXY270" s="277"/>
      <c r="VXZ270" s="277"/>
      <c r="VYA270" s="277"/>
      <c r="VYB270" s="402"/>
      <c r="VYC270" s="404"/>
      <c r="VYD270" s="49"/>
      <c r="VYE270" s="49"/>
      <c r="VYF270" s="49"/>
      <c r="VYG270" s="99"/>
      <c r="VYH270" s="98"/>
      <c r="VYI270" s="49"/>
      <c r="VYJ270" s="405"/>
      <c r="VYK270" s="405"/>
      <c r="VYL270" s="277"/>
      <c r="VYM270" s="277"/>
      <c r="VYN270" s="277"/>
      <c r="VYO270" s="277"/>
      <c r="VYP270" s="277"/>
      <c r="VYQ270" s="277"/>
      <c r="VYR270" s="277"/>
      <c r="VYS270" s="277"/>
      <c r="VYT270" s="402"/>
      <c r="VYU270" s="404"/>
      <c r="VYV270" s="49"/>
      <c r="VYW270" s="49"/>
      <c r="VYX270" s="49"/>
      <c r="VYY270" s="99"/>
      <c r="VYZ270" s="98"/>
      <c r="VZA270" s="49"/>
      <c r="VZB270" s="405"/>
      <c r="VZC270" s="405"/>
      <c r="VZD270" s="277"/>
      <c r="VZE270" s="277"/>
      <c r="VZF270" s="277"/>
      <c r="VZG270" s="277"/>
      <c r="VZH270" s="277"/>
      <c r="VZI270" s="277"/>
      <c r="VZJ270" s="277"/>
      <c r="VZK270" s="277"/>
      <c r="VZL270" s="402"/>
      <c r="VZM270" s="404"/>
      <c r="VZN270" s="49"/>
      <c r="VZO270" s="49"/>
      <c r="VZP270" s="49"/>
      <c r="VZQ270" s="99"/>
      <c r="VZR270" s="98"/>
      <c r="VZS270" s="49"/>
      <c r="VZT270" s="405"/>
      <c r="VZU270" s="405"/>
      <c r="VZV270" s="277"/>
      <c r="VZW270" s="277"/>
      <c r="VZX270" s="277"/>
      <c r="VZY270" s="277"/>
      <c r="VZZ270" s="277"/>
      <c r="WAA270" s="277"/>
      <c r="WAB270" s="277"/>
      <c r="WAC270" s="277"/>
      <c r="WAD270" s="402"/>
      <c r="WAE270" s="404"/>
      <c r="WAF270" s="49"/>
      <c r="WAG270" s="49"/>
      <c r="WAH270" s="49"/>
      <c r="WAI270" s="99"/>
      <c r="WAJ270" s="98"/>
      <c r="WAK270" s="49"/>
      <c r="WAL270" s="405"/>
      <c r="WAM270" s="405"/>
      <c r="WAN270" s="277"/>
      <c r="WAO270" s="277"/>
      <c r="WAP270" s="277"/>
      <c r="WAQ270" s="277"/>
      <c r="WAR270" s="277"/>
      <c r="WAS270" s="277"/>
      <c r="WAT270" s="277"/>
      <c r="WAU270" s="277"/>
      <c r="WAV270" s="402"/>
      <c r="WAW270" s="404"/>
      <c r="WAX270" s="49"/>
      <c r="WAY270" s="49"/>
      <c r="WAZ270" s="49"/>
      <c r="WBA270" s="99"/>
      <c r="WBB270" s="98"/>
      <c r="WBC270" s="49"/>
      <c r="WBD270" s="405"/>
      <c r="WBE270" s="405"/>
      <c r="WBF270" s="277"/>
      <c r="WBG270" s="277"/>
      <c r="WBH270" s="277"/>
      <c r="WBI270" s="277"/>
      <c r="WBJ270" s="277"/>
      <c r="WBK270" s="277"/>
      <c r="WBL270" s="277"/>
      <c r="WBM270" s="277"/>
      <c r="WBN270" s="402"/>
      <c r="WBO270" s="404"/>
      <c r="WBP270" s="49"/>
      <c r="WBQ270" s="49"/>
      <c r="WBR270" s="49"/>
      <c r="WBS270" s="99"/>
      <c r="WBT270" s="98"/>
      <c r="WBU270" s="49"/>
      <c r="WBV270" s="405"/>
      <c r="WBW270" s="405"/>
      <c r="WBX270" s="277"/>
      <c r="WBY270" s="277"/>
      <c r="WBZ270" s="277"/>
      <c r="WCA270" s="277"/>
      <c r="WCB270" s="277"/>
      <c r="WCC270" s="277"/>
      <c r="WCD270" s="277"/>
      <c r="WCE270" s="277"/>
      <c r="WCF270" s="402"/>
      <c r="WCG270" s="404"/>
      <c r="WCH270" s="49"/>
      <c r="WCI270" s="49"/>
      <c r="WCJ270" s="49"/>
      <c r="WCK270" s="99"/>
      <c r="WCL270" s="98"/>
      <c r="WCM270" s="49"/>
      <c r="WCN270" s="405"/>
      <c r="WCO270" s="405"/>
      <c r="WCP270" s="277"/>
      <c r="WCQ270" s="277"/>
      <c r="WCR270" s="277"/>
      <c r="WCS270" s="277"/>
      <c r="WCT270" s="277"/>
      <c r="WCU270" s="277"/>
      <c r="WCV270" s="277"/>
      <c r="WCW270" s="277"/>
      <c r="WCX270" s="402"/>
      <c r="WCY270" s="404"/>
      <c r="WCZ270" s="49"/>
      <c r="WDA270" s="49"/>
      <c r="WDB270" s="49"/>
      <c r="WDC270" s="99"/>
      <c r="WDD270" s="98"/>
      <c r="WDE270" s="49"/>
      <c r="WDF270" s="405"/>
      <c r="WDG270" s="405"/>
      <c r="WDH270" s="277"/>
      <c r="WDI270" s="277"/>
      <c r="WDJ270" s="277"/>
      <c r="WDK270" s="277"/>
      <c r="WDL270" s="277"/>
      <c r="WDM270" s="277"/>
      <c r="WDN270" s="277"/>
      <c r="WDO270" s="277"/>
      <c r="WDP270" s="402"/>
      <c r="WDQ270" s="404"/>
      <c r="WDR270" s="49"/>
      <c r="WDS270" s="49"/>
      <c r="WDT270" s="49"/>
      <c r="WDU270" s="99"/>
      <c r="WDV270" s="98"/>
      <c r="WDW270" s="49"/>
      <c r="WDX270" s="405"/>
      <c r="WDY270" s="405"/>
      <c r="WDZ270" s="277"/>
      <c r="WEA270" s="277"/>
      <c r="WEB270" s="277"/>
      <c r="WEC270" s="277"/>
      <c r="WED270" s="277"/>
      <c r="WEE270" s="277"/>
      <c r="WEF270" s="277"/>
      <c r="WEG270" s="277"/>
      <c r="WEH270" s="402"/>
      <c r="WEI270" s="404"/>
      <c r="WEJ270" s="49"/>
      <c r="WEK270" s="49"/>
      <c r="WEL270" s="49"/>
      <c r="WEM270" s="99"/>
      <c r="WEN270" s="98"/>
      <c r="WEO270" s="49"/>
      <c r="WEP270" s="405"/>
      <c r="WEQ270" s="405"/>
      <c r="WER270" s="277"/>
      <c r="WES270" s="277"/>
      <c r="WET270" s="277"/>
      <c r="WEU270" s="277"/>
      <c r="WEV270" s="277"/>
      <c r="WEW270" s="277"/>
      <c r="WEX270" s="277"/>
      <c r="WEY270" s="277"/>
      <c r="WEZ270" s="402"/>
      <c r="WFA270" s="404"/>
      <c r="WFB270" s="49"/>
      <c r="WFC270" s="49"/>
      <c r="WFD270" s="49"/>
      <c r="WFE270" s="99"/>
      <c r="WFF270" s="98"/>
      <c r="WFG270" s="49"/>
      <c r="WFH270" s="405"/>
      <c r="WFI270" s="405"/>
      <c r="WFJ270" s="277"/>
      <c r="WFK270" s="277"/>
      <c r="WFL270" s="277"/>
      <c r="WFM270" s="277"/>
      <c r="WFN270" s="277"/>
      <c r="WFO270" s="277"/>
      <c r="WFP270" s="277"/>
      <c r="WFQ270" s="277"/>
      <c r="WFR270" s="402"/>
      <c r="WFS270" s="404"/>
      <c r="WFT270" s="49"/>
      <c r="WFU270" s="49"/>
      <c r="WFV270" s="49"/>
      <c r="WFW270" s="99"/>
      <c r="WFX270" s="98"/>
      <c r="WFY270" s="49"/>
      <c r="WFZ270" s="405"/>
      <c r="WGA270" s="405"/>
      <c r="WGB270" s="277"/>
      <c r="WGC270" s="277"/>
      <c r="WGD270" s="277"/>
      <c r="WGE270" s="277"/>
      <c r="WGF270" s="277"/>
      <c r="WGG270" s="277"/>
      <c r="WGH270" s="277"/>
      <c r="WGI270" s="277"/>
      <c r="WGJ270" s="402"/>
      <c r="WGK270" s="404"/>
      <c r="WGL270" s="49"/>
      <c r="WGM270" s="49"/>
      <c r="WGN270" s="49"/>
      <c r="WGO270" s="99"/>
      <c r="WGP270" s="98"/>
      <c r="WGQ270" s="49"/>
      <c r="WGR270" s="405"/>
      <c r="WGS270" s="405"/>
      <c r="WGT270" s="277"/>
      <c r="WGU270" s="277"/>
      <c r="WGV270" s="277"/>
      <c r="WGW270" s="277"/>
      <c r="WGX270" s="277"/>
      <c r="WGY270" s="277"/>
      <c r="WGZ270" s="277"/>
      <c r="WHA270" s="277"/>
      <c r="WHB270" s="402"/>
      <c r="WHC270" s="404"/>
      <c r="WHD270" s="49"/>
      <c r="WHE270" s="49"/>
      <c r="WHF270" s="49"/>
      <c r="WHG270" s="99"/>
      <c r="WHH270" s="98"/>
      <c r="WHI270" s="49"/>
      <c r="WHJ270" s="405"/>
      <c r="WHK270" s="405"/>
      <c r="WHL270" s="277"/>
      <c r="WHM270" s="277"/>
      <c r="WHN270" s="277"/>
      <c r="WHO270" s="277"/>
      <c r="WHP270" s="277"/>
      <c r="WHQ270" s="277"/>
      <c r="WHR270" s="277"/>
      <c r="WHS270" s="277"/>
      <c r="WHT270" s="402"/>
      <c r="WHU270" s="404"/>
      <c r="WHV270" s="49"/>
      <c r="WHW270" s="49"/>
      <c r="WHX270" s="49"/>
      <c r="WHY270" s="99"/>
      <c r="WHZ270" s="98"/>
      <c r="WIA270" s="49"/>
      <c r="WIB270" s="405"/>
      <c r="WIC270" s="405"/>
      <c r="WID270" s="277"/>
      <c r="WIE270" s="277"/>
      <c r="WIF270" s="277"/>
      <c r="WIG270" s="277"/>
      <c r="WIH270" s="277"/>
      <c r="WII270" s="277"/>
      <c r="WIJ270" s="277"/>
      <c r="WIK270" s="277"/>
      <c r="WIL270" s="402"/>
      <c r="WIM270" s="404"/>
      <c r="WIN270" s="49"/>
      <c r="WIO270" s="49"/>
      <c r="WIP270" s="49"/>
      <c r="WIQ270" s="99"/>
      <c r="WIR270" s="98"/>
      <c r="WIS270" s="49"/>
      <c r="WIT270" s="405"/>
      <c r="WIU270" s="405"/>
      <c r="WIV270" s="277"/>
      <c r="WIW270" s="277"/>
      <c r="WIX270" s="277"/>
      <c r="WIY270" s="277"/>
      <c r="WIZ270" s="277"/>
      <c r="WJA270" s="277"/>
      <c r="WJB270" s="277"/>
      <c r="WJC270" s="277"/>
      <c r="WJD270" s="402"/>
      <c r="WJE270" s="404"/>
      <c r="WJF270" s="49"/>
      <c r="WJG270" s="49"/>
      <c r="WJH270" s="49"/>
      <c r="WJI270" s="99"/>
      <c r="WJJ270" s="98"/>
      <c r="WJK270" s="49"/>
      <c r="WJL270" s="405"/>
      <c r="WJM270" s="405"/>
      <c r="WJN270" s="277"/>
      <c r="WJO270" s="277"/>
      <c r="WJP270" s="277"/>
      <c r="WJQ270" s="277"/>
      <c r="WJR270" s="277"/>
      <c r="WJS270" s="277"/>
      <c r="WJT270" s="277"/>
      <c r="WJU270" s="277"/>
      <c r="WJV270" s="402"/>
      <c r="WJW270" s="404"/>
      <c r="WJX270" s="49"/>
      <c r="WJY270" s="49"/>
      <c r="WJZ270" s="49"/>
      <c r="WKA270" s="99"/>
      <c r="WKB270" s="98"/>
      <c r="WKC270" s="49"/>
      <c r="WKD270" s="405"/>
      <c r="WKE270" s="405"/>
      <c r="WKF270" s="277"/>
      <c r="WKG270" s="277"/>
      <c r="WKH270" s="277"/>
      <c r="WKI270" s="277"/>
      <c r="WKJ270" s="277"/>
      <c r="WKK270" s="277"/>
      <c r="WKL270" s="277"/>
      <c r="WKM270" s="277"/>
      <c r="WKN270" s="402"/>
      <c r="WKO270" s="404"/>
      <c r="WKP270" s="49"/>
      <c r="WKQ270" s="49"/>
      <c r="WKR270" s="49"/>
      <c r="WKS270" s="99"/>
      <c r="WKT270" s="98"/>
      <c r="WKU270" s="49"/>
      <c r="WKV270" s="405"/>
      <c r="WKW270" s="405"/>
      <c r="WKX270" s="277"/>
      <c r="WKY270" s="277"/>
      <c r="WKZ270" s="277"/>
      <c r="WLA270" s="277"/>
      <c r="WLB270" s="277"/>
      <c r="WLC270" s="277"/>
      <c r="WLD270" s="277"/>
      <c r="WLE270" s="277"/>
      <c r="WLF270" s="402"/>
      <c r="WLG270" s="404"/>
      <c r="WLH270" s="49"/>
      <c r="WLI270" s="49"/>
      <c r="WLJ270" s="49"/>
      <c r="WLK270" s="99"/>
      <c r="WLL270" s="98"/>
      <c r="WLM270" s="49"/>
      <c r="WLN270" s="405"/>
      <c r="WLO270" s="405"/>
      <c r="WLP270" s="277"/>
      <c r="WLQ270" s="277"/>
      <c r="WLR270" s="277"/>
      <c r="WLS270" s="277"/>
      <c r="WLT270" s="277"/>
      <c r="WLU270" s="277"/>
      <c r="WLV270" s="277"/>
      <c r="WLW270" s="277"/>
      <c r="WLX270" s="402"/>
      <c r="WLY270" s="404"/>
      <c r="WLZ270" s="49"/>
      <c r="WMA270" s="49"/>
      <c r="WMB270" s="49"/>
      <c r="WMC270" s="99"/>
      <c r="WMD270" s="98"/>
      <c r="WME270" s="49"/>
      <c r="WMF270" s="405"/>
      <c r="WMG270" s="405"/>
      <c r="WMH270" s="277"/>
      <c r="WMI270" s="277"/>
      <c r="WMJ270" s="277"/>
      <c r="WMK270" s="277"/>
      <c r="WML270" s="277"/>
      <c r="WMM270" s="277"/>
      <c r="WMN270" s="277"/>
      <c r="WMO270" s="277"/>
      <c r="WMP270" s="402"/>
      <c r="WMQ270" s="404"/>
      <c r="WMR270" s="49"/>
      <c r="WMS270" s="49"/>
      <c r="WMT270" s="49"/>
      <c r="WMU270" s="99"/>
      <c r="WMV270" s="98"/>
      <c r="WMW270" s="49"/>
      <c r="WMX270" s="405"/>
      <c r="WMY270" s="405"/>
      <c r="WMZ270" s="277"/>
      <c r="WNA270" s="277"/>
      <c r="WNB270" s="277"/>
      <c r="WNC270" s="277"/>
      <c r="WND270" s="277"/>
      <c r="WNE270" s="277"/>
      <c r="WNF270" s="277"/>
      <c r="WNG270" s="277"/>
      <c r="WNH270" s="402"/>
      <c r="WNI270" s="404"/>
      <c r="WNJ270" s="49"/>
      <c r="WNK270" s="49"/>
      <c r="WNL270" s="49"/>
      <c r="WNM270" s="99"/>
      <c r="WNN270" s="98"/>
      <c r="WNO270" s="49"/>
      <c r="WNP270" s="405"/>
      <c r="WNQ270" s="405"/>
      <c r="WNR270" s="277"/>
      <c r="WNS270" s="277"/>
      <c r="WNT270" s="277"/>
      <c r="WNU270" s="277"/>
      <c r="WNV270" s="277"/>
      <c r="WNW270" s="277"/>
      <c r="WNX270" s="277"/>
      <c r="WNY270" s="277"/>
      <c r="WNZ270" s="402"/>
      <c r="WOA270" s="404"/>
      <c r="WOB270" s="49"/>
      <c r="WOC270" s="49"/>
      <c r="WOD270" s="49"/>
      <c r="WOE270" s="99"/>
      <c r="WOF270" s="98"/>
      <c r="WOG270" s="49"/>
      <c r="WOH270" s="405"/>
      <c r="WOI270" s="405"/>
      <c r="WOJ270" s="277"/>
      <c r="WOK270" s="277"/>
      <c r="WOL270" s="277"/>
      <c r="WOM270" s="277"/>
      <c r="WON270" s="277"/>
      <c r="WOO270" s="277"/>
      <c r="WOP270" s="277"/>
      <c r="WOQ270" s="277"/>
      <c r="WOR270" s="402"/>
      <c r="WOS270" s="404"/>
      <c r="WOT270" s="49"/>
      <c r="WOU270" s="49"/>
      <c r="WOV270" s="49"/>
      <c r="WOW270" s="99"/>
      <c r="WOX270" s="98"/>
      <c r="WOY270" s="49"/>
      <c r="WOZ270" s="405"/>
      <c r="WPA270" s="405"/>
      <c r="WPB270" s="277"/>
      <c r="WPC270" s="277"/>
      <c r="WPD270" s="277"/>
      <c r="WPE270" s="277"/>
      <c r="WPF270" s="277"/>
      <c r="WPG270" s="277"/>
      <c r="WPH270" s="277"/>
      <c r="WPI270" s="277"/>
      <c r="WPJ270" s="402"/>
      <c r="WPK270" s="404"/>
      <c r="WPL270" s="49"/>
      <c r="WPM270" s="49"/>
      <c r="WPN270" s="49"/>
      <c r="WPO270" s="99"/>
      <c r="WPP270" s="98"/>
      <c r="WPQ270" s="49"/>
      <c r="WPR270" s="405"/>
      <c r="WPS270" s="405"/>
      <c r="WPT270" s="277"/>
      <c r="WPU270" s="277"/>
      <c r="WPV270" s="277"/>
      <c r="WPW270" s="277"/>
      <c r="WPX270" s="277"/>
      <c r="WPY270" s="277"/>
      <c r="WPZ270" s="277"/>
      <c r="WQA270" s="277"/>
      <c r="WQB270" s="402"/>
      <c r="WQC270" s="404"/>
      <c r="WQD270" s="49"/>
      <c r="WQE270" s="49"/>
      <c r="WQF270" s="49"/>
      <c r="WQG270" s="99"/>
      <c r="WQH270" s="98"/>
      <c r="WQI270" s="49"/>
      <c r="WQJ270" s="405"/>
      <c r="WQK270" s="405"/>
      <c r="WQL270" s="277"/>
      <c r="WQM270" s="277"/>
      <c r="WQN270" s="277"/>
      <c r="WQO270" s="277"/>
      <c r="WQP270" s="277"/>
      <c r="WQQ270" s="277"/>
      <c r="WQR270" s="277"/>
      <c r="WQS270" s="277"/>
      <c r="WQT270" s="402"/>
      <c r="WQU270" s="404"/>
      <c r="WQV270" s="49"/>
      <c r="WQW270" s="49"/>
      <c r="WQX270" s="49"/>
      <c r="WQY270" s="99"/>
      <c r="WQZ270" s="98"/>
      <c r="WRA270" s="49"/>
      <c r="WRB270" s="405"/>
      <c r="WRC270" s="405"/>
      <c r="WRD270" s="277"/>
      <c r="WRE270" s="277"/>
      <c r="WRF270" s="277"/>
      <c r="WRG270" s="277"/>
      <c r="WRH270" s="277"/>
      <c r="WRI270" s="277"/>
      <c r="WRJ270" s="277"/>
      <c r="WRK270" s="277"/>
      <c r="WRL270" s="402"/>
      <c r="WRM270" s="404"/>
      <c r="WRN270" s="49"/>
      <c r="WRO270" s="49"/>
      <c r="WRP270" s="49"/>
      <c r="WRQ270" s="99"/>
      <c r="WRR270" s="98"/>
      <c r="WRS270" s="49"/>
      <c r="WRT270" s="405"/>
      <c r="WRU270" s="405"/>
      <c r="WRV270" s="277"/>
      <c r="WRW270" s="277"/>
      <c r="WRX270" s="277"/>
      <c r="WRY270" s="277"/>
      <c r="WRZ270" s="277"/>
      <c r="WSA270" s="277"/>
      <c r="WSB270" s="277"/>
      <c r="WSC270" s="277"/>
      <c r="WSD270" s="402"/>
      <c r="WSE270" s="404"/>
      <c r="WSF270" s="49"/>
      <c r="WSG270" s="49"/>
      <c r="WSH270" s="49"/>
      <c r="WSI270" s="99"/>
      <c r="WSJ270" s="98"/>
      <c r="WSK270" s="49"/>
      <c r="WSL270" s="405"/>
      <c r="WSM270" s="405"/>
      <c r="WSN270" s="277"/>
      <c r="WSO270" s="277"/>
      <c r="WSP270" s="277"/>
      <c r="WSQ270" s="277"/>
      <c r="WSR270" s="277"/>
      <c r="WSS270" s="277"/>
      <c r="WST270" s="277"/>
      <c r="WSU270" s="277"/>
      <c r="WSV270" s="402"/>
      <c r="WSW270" s="404"/>
      <c r="WSX270" s="49"/>
      <c r="WSY270" s="49"/>
      <c r="WSZ270" s="49"/>
      <c r="WTA270" s="99"/>
      <c r="WTB270" s="98"/>
      <c r="WTC270" s="49"/>
      <c r="WTD270" s="405"/>
      <c r="WTE270" s="405"/>
      <c r="WTF270" s="277"/>
      <c r="WTG270" s="277"/>
      <c r="WTH270" s="277"/>
      <c r="WTI270" s="277"/>
      <c r="WTJ270" s="277"/>
      <c r="WTK270" s="277"/>
      <c r="WTL270" s="277"/>
      <c r="WTM270" s="277"/>
      <c r="WTN270" s="402"/>
      <c r="WTO270" s="404"/>
      <c r="WTP270" s="49"/>
      <c r="WTQ270" s="49"/>
      <c r="WTR270" s="49"/>
      <c r="WTS270" s="99"/>
      <c r="WTT270" s="98"/>
      <c r="WTU270" s="49"/>
      <c r="WTV270" s="405"/>
      <c r="WTW270" s="405"/>
      <c r="WTX270" s="277"/>
      <c r="WTY270" s="277"/>
      <c r="WTZ270" s="277"/>
      <c r="WUA270" s="277"/>
      <c r="WUB270" s="277"/>
      <c r="WUC270" s="277"/>
      <c r="WUD270" s="277"/>
      <c r="WUE270" s="277"/>
      <c r="WUF270" s="402"/>
      <c r="WUG270" s="404"/>
      <c r="WUH270" s="49"/>
      <c r="WUI270" s="49"/>
      <c r="WUJ270" s="49"/>
      <c r="WUK270" s="99"/>
      <c r="WUL270" s="98"/>
      <c r="WUM270" s="49"/>
      <c r="WUN270" s="405"/>
      <c r="WUO270" s="405"/>
      <c r="WUP270" s="277"/>
      <c r="WUQ270" s="277"/>
      <c r="WUR270" s="277"/>
      <c r="WUS270" s="277"/>
      <c r="WUT270" s="277"/>
      <c r="WUU270" s="277"/>
      <c r="WUV270" s="277"/>
      <c r="WUW270" s="277"/>
      <c r="WUX270" s="402"/>
      <c r="WUY270" s="404"/>
      <c r="WUZ270" s="49"/>
      <c r="WVA270" s="49"/>
      <c r="WVB270" s="49"/>
      <c r="WVC270" s="99"/>
      <c r="WVD270" s="98"/>
      <c r="WVE270" s="49"/>
      <c r="WVF270" s="405"/>
      <c r="WVG270" s="405"/>
      <c r="WVH270" s="277"/>
      <c r="WVI270" s="277"/>
      <c r="WVJ270" s="277"/>
      <c r="WVK270" s="277"/>
      <c r="WVL270" s="277"/>
      <c r="WVM270" s="277"/>
      <c r="WVN270" s="277"/>
      <c r="WVO270" s="277"/>
      <c r="WVP270" s="402"/>
      <c r="WVQ270" s="404"/>
      <c r="WVR270" s="49"/>
      <c r="WVS270" s="49"/>
      <c r="WVT270" s="49"/>
      <c r="WVU270" s="99"/>
      <c r="WVV270" s="98"/>
      <c r="WVW270" s="49"/>
      <c r="WVX270" s="405"/>
      <c r="WVY270" s="405"/>
      <c r="WVZ270" s="277"/>
      <c r="WWA270" s="277"/>
      <c r="WWB270" s="277"/>
      <c r="WWC270" s="277"/>
      <c r="WWD270" s="277"/>
      <c r="WWE270" s="277"/>
      <c r="WWF270" s="277"/>
      <c r="WWG270" s="277"/>
      <c r="WWH270" s="402"/>
      <c r="WWI270" s="404"/>
      <c r="WWJ270" s="49"/>
      <c r="WWK270" s="49"/>
      <c r="WWL270" s="49"/>
      <c r="WWM270" s="99"/>
      <c r="WWN270" s="98"/>
      <c r="WWO270" s="49"/>
      <c r="WWP270" s="405"/>
      <c r="WWQ270" s="405"/>
      <c r="WWR270" s="277"/>
      <c r="WWS270" s="277"/>
      <c r="WWT270" s="277"/>
      <c r="WWU270" s="277"/>
      <c r="WWV270" s="277"/>
      <c r="WWW270" s="277"/>
      <c r="WWX270" s="277"/>
      <c r="WWY270" s="277"/>
      <c r="WWZ270" s="402"/>
      <c r="WXA270" s="404"/>
      <c r="WXB270" s="49"/>
      <c r="WXC270" s="49"/>
      <c r="WXD270" s="49"/>
      <c r="WXE270" s="99"/>
      <c r="WXF270" s="98"/>
      <c r="WXG270" s="49"/>
      <c r="WXH270" s="405"/>
      <c r="WXI270" s="405"/>
      <c r="WXJ270" s="277"/>
      <c r="WXK270" s="277"/>
      <c r="WXL270" s="277"/>
      <c r="WXM270" s="277"/>
      <c r="WXN270" s="277"/>
      <c r="WXO270" s="277"/>
      <c r="WXP270" s="277"/>
      <c r="WXQ270" s="277"/>
      <c r="WXR270" s="402"/>
      <c r="WXS270" s="404"/>
      <c r="WXT270" s="49"/>
      <c r="WXU270" s="49"/>
      <c r="WXV270" s="49"/>
      <c r="WXW270" s="99"/>
      <c r="WXX270" s="98"/>
      <c r="WXY270" s="49"/>
      <c r="WXZ270" s="405"/>
      <c r="WYA270" s="405"/>
      <c r="WYB270" s="277"/>
      <c r="WYC270" s="277"/>
      <c r="WYD270" s="277"/>
      <c r="WYE270" s="277"/>
      <c r="WYF270" s="277"/>
      <c r="WYG270" s="277"/>
      <c r="WYH270" s="277"/>
      <c r="WYI270" s="277"/>
      <c r="WYJ270" s="402"/>
      <c r="WYK270" s="404"/>
      <c r="WYL270" s="49"/>
      <c r="WYM270" s="49"/>
      <c r="WYN270" s="49"/>
      <c r="WYO270" s="99"/>
      <c r="WYP270" s="98"/>
      <c r="WYQ270" s="49"/>
      <c r="WYR270" s="405"/>
      <c r="WYS270" s="405"/>
      <c r="WYT270" s="277"/>
      <c r="WYU270" s="277"/>
      <c r="WYV270" s="277"/>
      <c r="WYW270" s="277"/>
      <c r="WYX270" s="277"/>
      <c r="WYY270" s="277"/>
      <c r="WYZ270" s="277"/>
      <c r="WZA270" s="277"/>
      <c r="WZB270" s="402"/>
      <c r="WZC270" s="404"/>
      <c r="WZD270" s="49"/>
      <c r="WZE270" s="49"/>
      <c r="WZF270" s="49"/>
      <c r="WZG270" s="99"/>
      <c r="WZH270" s="98"/>
      <c r="WZI270" s="49"/>
      <c r="WZJ270" s="405"/>
      <c r="WZK270" s="405"/>
      <c r="WZL270" s="277"/>
      <c r="WZM270" s="277"/>
      <c r="WZN270" s="277"/>
      <c r="WZO270" s="277"/>
      <c r="WZP270" s="277"/>
      <c r="WZQ270" s="277"/>
      <c r="WZR270" s="277"/>
      <c r="WZS270" s="277"/>
      <c r="WZT270" s="402"/>
      <c r="WZU270" s="404"/>
      <c r="WZV270" s="49"/>
      <c r="WZW270" s="49"/>
      <c r="WZX270" s="49"/>
      <c r="WZY270" s="99"/>
      <c r="WZZ270" s="98"/>
      <c r="XAA270" s="49"/>
      <c r="XAB270" s="405"/>
      <c r="XAC270" s="405"/>
      <c r="XAD270" s="277"/>
      <c r="XAE270" s="277"/>
      <c r="XAF270" s="277"/>
      <c r="XAG270" s="277"/>
      <c r="XAH270" s="277"/>
      <c r="XAI270" s="277"/>
      <c r="XAJ270" s="277"/>
      <c r="XAK270" s="277"/>
      <c r="XAL270" s="402"/>
      <c r="XAM270" s="404"/>
      <c r="XAN270" s="49"/>
      <c r="XAO270" s="49"/>
      <c r="XAP270" s="49"/>
      <c r="XAQ270" s="99"/>
      <c r="XAR270" s="98"/>
      <c r="XAS270" s="49"/>
      <c r="XAT270" s="405"/>
      <c r="XAU270" s="405"/>
      <c r="XAV270" s="277"/>
      <c r="XAW270" s="277"/>
      <c r="XAX270" s="277"/>
      <c r="XAY270" s="277"/>
      <c r="XAZ270" s="277"/>
      <c r="XBA270" s="277"/>
      <c r="XBB270" s="277"/>
      <c r="XBC270" s="277"/>
      <c r="XBD270" s="402"/>
      <c r="XBE270" s="404"/>
      <c r="XBF270" s="49"/>
      <c r="XBG270" s="49"/>
      <c r="XBH270" s="49"/>
      <c r="XBI270" s="99"/>
      <c r="XBJ270" s="98"/>
      <c r="XBK270" s="49"/>
      <c r="XBL270" s="405"/>
      <c r="XBM270" s="405"/>
      <c r="XBN270" s="277"/>
      <c r="XBO270" s="277"/>
      <c r="XBP270" s="277"/>
      <c r="XBQ270" s="277"/>
      <c r="XBR270" s="277"/>
      <c r="XBS270" s="277"/>
      <c r="XBT270" s="277"/>
      <c r="XBU270" s="277"/>
      <c r="XBV270" s="402"/>
      <c r="XBW270" s="404"/>
      <c r="XBX270" s="49"/>
      <c r="XBY270" s="49"/>
      <c r="XBZ270" s="49"/>
      <c r="XCA270" s="99"/>
      <c r="XCB270" s="98"/>
      <c r="XCC270" s="49"/>
      <c r="XCD270" s="405"/>
      <c r="XCE270" s="405"/>
      <c r="XCF270" s="277"/>
      <c r="XCG270" s="277"/>
      <c r="XCH270" s="277"/>
      <c r="XCI270" s="277"/>
      <c r="XCJ270" s="277"/>
      <c r="XCK270" s="277"/>
      <c r="XCL270" s="277"/>
      <c r="XCM270" s="277"/>
      <c r="XCN270" s="402"/>
      <c r="XCO270" s="404"/>
      <c r="XCP270" s="49"/>
      <c r="XCQ270" s="49"/>
      <c r="XCR270" s="49"/>
      <c r="XCS270" s="99"/>
      <c r="XCT270" s="98"/>
      <c r="XCU270" s="49"/>
      <c r="XCV270" s="405"/>
      <c r="XCW270" s="405"/>
      <c r="XCX270" s="277"/>
      <c r="XCY270" s="277"/>
      <c r="XCZ270" s="277"/>
      <c r="XDA270" s="277"/>
      <c r="XDB270" s="277"/>
      <c r="XDC270" s="277"/>
      <c r="XDD270" s="277"/>
      <c r="XDE270" s="277"/>
      <c r="XDF270" s="402"/>
      <c r="XDG270" s="404"/>
      <c r="XDH270" s="49"/>
      <c r="XDI270" s="49"/>
      <c r="XDJ270" s="49"/>
    </row>
    <row r="271" spans="1:16338" s="407" customFormat="1" x14ac:dyDescent="0.2">
      <c r="A271" s="234"/>
      <c r="B271" s="208"/>
      <c r="C271" s="208"/>
      <c r="D271" s="208"/>
      <c r="E271" s="477"/>
      <c r="F271" s="376" t="s">
        <v>1101</v>
      </c>
      <c r="G271" s="202"/>
      <c r="H271" s="207"/>
      <c r="I271" s="207"/>
      <c r="J271" s="572"/>
      <c r="K271" s="207"/>
      <c r="L271" s="417">
        <v>45</v>
      </c>
      <c r="M271" s="549"/>
      <c r="N271" s="320"/>
      <c r="O271" s="522"/>
      <c r="P271" s="522"/>
      <c r="Q271" s="522"/>
      <c r="R271" s="485"/>
      <c r="S271" s="277"/>
      <c r="T271" s="277"/>
      <c r="U271" s="277"/>
      <c r="V271" s="277"/>
      <c r="W271" s="277"/>
      <c r="X271" s="277"/>
      <c r="Y271" s="277"/>
      <c r="Z271" s="402"/>
      <c r="AA271" s="404"/>
      <c r="AB271" s="49"/>
      <c r="AC271" s="49"/>
      <c r="AD271" s="49"/>
      <c r="AE271" s="99"/>
      <c r="AF271" s="98"/>
      <c r="AG271" s="49"/>
      <c r="AH271" s="405"/>
      <c r="AI271" s="405"/>
      <c r="AJ271" s="277"/>
      <c r="AK271" s="277"/>
      <c r="AL271" s="277"/>
      <c r="AM271" s="277"/>
      <c r="AN271" s="277"/>
      <c r="AO271" s="277"/>
      <c r="AP271" s="277"/>
      <c r="AQ271" s="277"/>
      <c r="AR271" s="402"/>
      <c r="AS271" s="404"/>
      <c r="AT271" s="49"/>
      <c r="AU271" s="49"/>
      <c r="AV271" s="49"/>
      <c r="AW271" s="99"/>
      <c r="AX271" s="98"/>
      <c r="AY271" s="49"/>
      <c r="AZ271" s="405"/>
      <c r="BA271" s="405"/>
      <c r="BB271" s="277"/>
      <c r="BC271" s="277"/>
      <c r="BD271" s="277"/>
      <c r="BE271" s="277"/>
      <c r="BF271" s="277"/>
      <c r="BG271" s="277"/>
      <c r="BH271" s="277"/>
      <c r="BI271" s="277"/>
      <c r="BJ271" s="402"/>
      <c r="BK271" s="404"/>
      <c r="BL271" s="49"/>
      <c r="BM271" s="49"/>
      <c r="BN271" s="49"/>
      <c r="BO271" s="99"/>
      <c r="BP271" s="98"/>
      <c r="BQ271" s="49"/>
      <c r="BR271" s="405"/>
      <c r="BS271" s="405"/>
      <c r="BT271" s="277"/>
      <c r="BU271" s="277"/>
      <c r="BV271" s="277"/>
      <c r="BW271" s="277"/>
      <c r="BX271" s="277"/>
      <c r="BY271" s="277"/>
      <c r="BZ271" s="277"/>
      <c r="CA271" s="277"/>
      <c r="CB271" s="402"/>
      <c r="CC271" s="404"/>
      <c r="CD271" s="49"/>
      <c r="CE271" s="49"/>
      <c r="CF271" s="49"/>
      <c r="CG271" s="99"/>
      <c r="CH271" s="98"/>
      <c r="CI271" s="49"/>
      <c r="CJ271" s="405"/>
      <c r="CK271" s="405"/>
      <c r="CL271" s="277"/>
      <c r="CM271" s="277"/>
      <c r="CN271" s="277"/>
      <c r="CO271" s="277"/>
      <c r="CP271" s="277"/>
      <c r="CQ271" s="277"/>
      <c r="CR271" s="277"/>
      <c r="CS271" s="277"/>
      <c r="CT271" s="402"/>
      <c r="CU271" s="404"/>
      <c r="CV271" s="49"/>
      <c r="CW271" s="49"/>
      <c r="CX271" s="49"/>
      <c r="CY271" s="99"/>
      <c r="CZ271" s="98"/>
      <c r="DA271" s="49"/>
      <c r="DB271" s="405"/>
      <c r="DC271" s="405"/>
      <c r="DD271" s="277"/>
      <c r="DE271" s="277"/>
      <c r="DF271" s="277"/>
      <c r="DG271" s="277"/>
      <c r="DH271" s="277"/>
      <c r="DI271" s="277"/>
      <c r="DJ271" s="277"/>
      <c r="DK271" s="277"/>
      <c r="DL271" s="402"/>
      <c r="DM271" s="404"/>
      <c r="DN271" s="49"/>
      <c r="DO271" s="49"/>
      <c r="DP271" s="49"/>
      <c r="DQ271" s="99"/>
      <c r="DR271" s="98"/>
      <c r="DS271" s="49"/>
      <c r="DT271" s="405"/>
      <c r="DU271" s="405"/>
      <c r="DV271" s="277"/>
      <c r="DW271" s="277"/>
      <c r="DX271" s="277"/>
      <c r="DY271" s="277"/>
      <c r="DZ271" s="277"/>
      <c r="EA271" s="277"/>
      <c r="EB271" s="277"/>
      <c r="EC271" s="277"/>
      <c r="ED271" s="402"/>
      <c r="EE271" s="404"/>
      <c r="EF271" s="49"/>
      <c r="EG271" s="49"/>
      <c r="EH271" s="49"/>
      <c r="EI271" s="99"/>
      <c r="EJ271" s="98"/>
      <c r="EK271" s="49"/>
      <c r="EL271" s="405"/>
      <c r="EM271" s="405"/>
      <c r="EN271" s="277"/>
      <c r="EO271" s="277"/>
      <c r="EP271" s="277"/>
      <c r="EQ271" s="277"/>
      <c r="ER271" s="277"/>
      <c r="ES271" s="277"/>
      <c r="ET271" s="277"/>
      <c r="EU271" s="277"/>
      <c r="EV271" s="402"/>
      <c r="EW271" s="404"/>
      <c r="EX271" s="49"/>
      <c r="EY271" s="49"/>
      <c r="EZ271" s="49"/>
      <c r="FA271" s="99"/>
      <c r="FB271" s="98"/>
      <c r="FC271" s="49"/>
      <c r="FD271" s="405"/>
      <c r="FE271" s="405"/>
      <c r="FF271" s="277"/>
      <c r="FG271" s="277"/>
      <c r="FH271" s="277"/>
      <c r="FI271" s="277"/>
      <c r="FJ271" s="277"/>
      <c r="FK271" s="277"/>
      <c r="FL271" s="277"/>
      <c r="FM271" s="277"/>
      <c r="FN271" s="402"/>
      <c r="FO271" s="404"/>
      <c r="FP271" s="49"/>
      <c r="FQ271" s="49"/>
      <c r="FR271" s="49"/>
      <c r="FS271" s="99"/>
      <c r="FT271" s="98"/>
      <c r="FU271" s="49"/>
      <c r="FV271" s="405"/>
      <c r="FW271" s="405"/>
      <c r="FX271" s="277"/>
      <c r="FY271" s="277"/>
      <c r="FZ271" s="277"/>
      <c r="GA271" s="277"/>
      <c r="GB271" s="277"/>
      <c r="GC271" s="277"/>
      <c r="GD271" s="277"/>
      <c r="GE271" s="277"/>
      <c r="GF271" s="402"/>
      <c r="GG271" s="404"/>
      <c r="GH271" s="49"/>
      <c r="GI271" s="49"/>
      <c r="GJ271" s="49"/>
      <c r="GK271" s="99"/>
      <c r="GL271" s="98"/>
      <c r="GM271" s="49"/>
      <c r="GN271" s="405"/>
      <c r="GO271" s="405"/>
      <c r="GP271" s="277"/>
      <c r="GQ271" s="277"/>
      <c r="GR271" s="277"/>
      <c r="GS271" s="277"/>
      <c r="GT271" s="277"/>
      <c r="GU271" s="277"/>
      <c r="GV271" s="277"/>
      <c r="GW271" s="277"/>
      <c r="GX271" s="402"/>
      <c r="GY271" s="404"/>
      <c r="GZ271" s="49"/>
      <c r="HA271" s="49"/>
      <c r="HB271" s="49"/>
      <c r="HC271" s="99"/>
      <c r="HD271" s="98"/>
      <c r="HE271" s="49"/>
      <c r="HF271" s="405"/>
      <c r="HG271" s="405"/>
      <c r="HH271" s="277"/>
      <c r="HI271" s="277"/>
      <c r="HJ271" s="277"/>
      <c r="HK271" s="277"/>
      <c r="HL271" s="277"/>
      <c r="HM271" s="277"/>
      <c r="HN271" s="277"/>
      <c r="HO271" s="277"/>
      <c r="HP271" s="402"/>
      <c r="HQ271" s="404"/>
      <c r="HR271" s="49"/>
      <c r="HS271" s="49"/>
      <c r="HT271" s="49"/>
      <c r="HU271" s="99"/>
      <c r="HV271" s="98"/>
      <c r="HW271" s="49"/>
      <c r="HX271" s="405"/>
      <c r="HY271" s="405"/>
      <c r="HZ271" s="277"/>
      <c r="IA271" s="277"/>
      <c r="IB271" s="277"/>
      <c r="IC271" s="277"/>
      <c r="ID271" s="277"/>
      <c r="IE271" s="277"/>
      <c r="IF271" s="277"/>
      <c r="IG271" s="277"/>
      <c r="IH271" s="402"/>
      <c r="II271" s="404"/>
      <c r="IJ271" s="49"/>
      <c r="IK271" s="49"/>
      <c r="IL271" s="49"/>
      <c r="IM271" s="99"/>
      <c r="IN271" s="98"/>
      <c r="IO271" s="49"/>
      <c r="IP271" s="405"/>
      <c r="IQ271" s="405"/>
      <c r="IR271" s="277"/>
      <c r="IS271" s="277"/>
      <c r="IT271" s="277"/>
      <c r="IU271" s="277"/>
      <c r="IV271" s="277"/>
      <c r="IW271" s="277"/>
      <c r="IX271" s="277"/>
      <c r="IY271" s="277"/>
      <c r="IZ271" s="402"/>
      <c r="JA271" s="404"/>
      <c r="JB271" s="49"/>
      <c r="JC271" s="49"/>
      <c r="JD271" s="49"/>
      <c r="JE271" s="99"/>
      <c r="JF271" s="98"/>
      <c r="JG271" s="49"/>
      <c r="JH271" s="405"/>
      <c r="JI271" s="405"/>
      <c r="JJ271" s="277"/>
      <c r="JK271" s="277"/>
      <c r="JL271" s="277"/>
      <c r="JM271" s="277"/>
      <c r="JN271" s="277"/>
      <c r="JO271" s="277"/>
      <c r="JP271" s="277"/>
      <c r="JQ271" s="277"/>
      <c r="JR271" s="402"/>
      <c r="JS271" s="404"/>
      <c r="JT271" s="49"/>
      <c r="JU271" s="49"/>
      <c r="JV271" s="49"/>
      <c r="JW271" s="99"/>
      <c r="JX271" s="98"/>
      <c r="JY271" s="49"/>
      <c r="JZ271" s="405"/>
      <c r="KA271" s="405"/>
      <c r="KB271" s="277"/>
      <c r="KC271" s="277"/>
      <c r="KD271" s="277"/>
      <c r="KE271" s="277"/>
      <c r="KF271" s="277"/>
      <c r="KG271" s="277"/>
      <c r="KH271" s="277"/>
      <c r="KI271" s="277"/>
      <c r="KJ271" s="402"/>
      <c r="KK271" s="404"/>
      <c r="KL271" s="49"/>
      <c r="KM271" s="49"/>
      <c r="KN271" s="49"/>
      <c r="KO271" s="99"/>
      <c r="KP271" s="98"/>
      <c r="KQ271" s="49"/>
      <c r="KR271" s="405"/>
      <c r="KS271" s="405"/>
      <c r="KT271" s="277"/>
      <c r="KU271" s="277"/>
      <c r="KV271" s="277"/>
      <c r="KW271" s="277"/>
      <c r="KX271" s="277"/>
      <c r="KY271" s="277"/>
      <c r="KZ271" s="277"/>
      <c r="LA271" s="277"/>
      <c r="LB271" s="402"/>
      <c r="LC271" s="404"/>
      <c r="LD271" s="49"/>
      <c r="LE271" s="49"/>
      <c r="LF271" s="49"/>
      <c r="LG271" s="99"/>
      <c r="LH271" s="98"/>
      <c r="LI271" s="49"/>
      <c r="LJ271" s="405"/>
      <c r="LK271" s="405"/>
      <c r="LL271" s="277"/>
      <c r="LM271" s="277"/>
      <c r="LN271" s="277"/>
      <c r="LO271" s="277"/>
      <c r="LP271" s="277"/>
      <c r="LQ271" s="277"/>
      <c r="LR271" s="277"/>
      <c r="LS271" s="277"/>
      <c r="LT271" s="402"/>
      <c r="LU271" s="404"/>
      <c r="LV271" s="49"/>
      <c r="LW271" s="49"/>
      <c r="LX271" s="49"/>
      <c r="LY271" s="99"/>
      <c r="LZ271" s="98"/>
      <c r="MA271" s="49"/>
      <c r="MB271" s="405"/>
      <c r="MC271" s="405"/>
      <c r="MD271" s="277"/>
      <c r="ME271" s="277"/>
      <c r="MF271" s="277"/>
      <c r="MG271" s="277"/>
      <c r="MH271" s="277"/>
      <c r="MI271" s="277"/>
      <c r="MJ271" s="277"/>
      <c r="MK271" s="277"/>
      <c r="ML271" s="402"/>
      <c r="MM271" s="404"/>
      <c r="MN271" s="49"/>
      <c r="MO271" s="49"/>
      <c r="MP271" s="49"/>
      <c r="MQ271" s="99"/>
      <c r="MR271" s="98"/>
      <c r="MS271" s="49"/>
      <c r="MT271" s="405"/>
      <c r="MU271" s="405"/>
      <c r="MV271" s="277"/>
      <c r="MW271" s="277"/>
      <c r="MX271" s="277"/>
      <c r="MY271" s="277"/>
      <c r="MZ271" s="277"/>
      <c r="NA271" s="277"/>
      <c r="NB271" s="277"/>
      <c r="NC271" s="277"/>
      <c r="ND271" s="402"/>
      <c r="NE271" s="404"/>
      <c r="NF271" s="49"/>
      <c r="NG271" s="49"/>
      <c r="NH271" s="49"/>
      <c r="NI271" s="99"/>
      <c r="NJ271" s="98"/>
      <c r="NK271" s="49"/>
      <c r="NL271" s="405"/>
      <c r="NM271" s="405"/>
      <c r="NN271" s="277"/>
      <c r="NO271" s="277"/>
      <c r="NP271" s="277"/>
      <c r="NQ271" s="277"/>
      <c r="NR271" s="277"/>
      <c r="NS271" s="277"/>
      <c r="NT271" s="277"/>
      <c r="NU271" s="277"/>
      <c r="NV271" s="402"/>
      <c r="NW271" s="404"/>
      <c r="NX271" s="49"/>
      <c r="NY271" s="49"/>
      <c r="NZ271" s="49"/>
      <c r="OA271" s="99"/>
      <c r="OB271" s="98"/>
      <c r="OC271" s="49"/>
      <c r="OD271" s="405"/>
      <c r="OE271" s="405"/>
      <c r="OF271" s="277"/>
      <c r="OG271" s="277"/>
      <c r="OH271" s="277"/>
      <c r="OI271" s="277"/>
      <c r="OJ271" s="277"/>
      <c r="OK271" s="277"/>
      <c r="OL271" s="277"/>
      <c r="OM271" s="277"/>
      <c r="ON271" s="402"/>
      <c r="OO271" s="404"/>
      <c r="OP271" s="49"/>
      <c r="OQ271" s="49"/>
      <c r="OR271" s="49"/>
      <c r="OS271" s="99"/>
      <c r="OT271" s="98"/>
      <c r="OU271" s="49"/>
      <c r="OV271" s="405"/>
      <c r="OW271" s="405"/>
      <c r="OX271" s="277"/>
      <c r="OY271" s="277"/>
      <c r="OZ271" s="277"/>
      <c r="PA271" s="277"/>
      <c r="PB271" s="277"/>
      <c r="PC271" s="277"/>
      <c r="PD271" s="277"/>
      <c r="PE271" s="277"/>
      <c r="PF271" s="402"/>
      <c r="PG271" s="404"/>
      <c r="PH271" s="49"/>
      <c r="PI271" s="49"/>
      <c r="PJ271" s="49"/>
      <c r="PK271" s="99"/>
      <c r="PL271" s="98"/>
      <c r="PM271" s="49"/>
      <c r="PN271" s="405"/>
      <c r="PO271" s="405"/>
      <c r="PP271" s="277"/>
      <c r="PQ271" s="277"/>
      <c r="PR271" s="277"/>
      <c r="PS271" s="277"/>
      <c r="PT271" s="277"/>
      <c r="PU271" s="277"/>
      <c r="PV271" s="277"/>
      <c r="PW271" s="277"/>
      <c r="PX271" s="402"/>
      <c r="PY271" s="404"/>
      <c r="PZ271" s="49"/>
      <c r="QA271" s="49"/>
      <c r="QB271" s="49"/>
      <c r="QC271" s="99"/>
      <c r="QD271" s="98"/>
      <c r="QE271" s="49"/>
      <c r="QF271" s="405"/>
      <c r="QG271" s="405"/>
      <c r="QH271" s="277"/>
      <c r="QI271" s="277"/>
      <c r="QJ271" s="277"/>
      <c r="QK271" s="277"/>
      <c r="QL271" s="277"/>
      <c r="QM271" s="277"/>
      <c r="QN271" s="277"/>
      <c r="QO271" s="277"/>
      <c r="QP271" s="402"/>
      <c r="QQ271" s="404"/>
      <c r="QR271" s="49"/>
      <c r="QS271" s="49"/>
      <c r="QT271" s="49"/>
      <c r="QU271" s="99"/>
      <c r="QV271" s="98"/>
      <c r="QW271" s="49"/>
      <c r="QX271" s="405"/>
      <c r="QY271" s="405"/>
      <c r="QZ271" s="277"/>
      <c r="RA271" s="277"/>
      <c r="RB271" s="277"/>
      <c r="RC271" s="277"/>
      <c r="RD271" s="277"/>
      <c r="RE271" s="277"/>
      <c r="RF271" s="277"/>
      <c r="RG271" s="277"/>
      <c r="RH271" s="402"/>
      <c r="RI271" s="404"/>
      <c r="RJ271" s="49"/>
      <c r="RK271" s="49"/>
      <c r="RL271" s="49"/>
      <c r="RM271" s="99"/>
      <c r="RN271" s="98"/>
      <c r="RO271" s="49"/>
      <c r="RP271" s="405"/>
      <c r="RQ271" s="405"/>
      <c r="RR271" s="277"/>
      <c r="RS271" s="277"/>
      <c r="RT271" s="277"/>
      <c r="RU271" s="277"/>
      <c r="RV271" s="277"/>
      <c r="RW271" s="277"/>
      <c r="RX271" s="277"/>
      <c r="RY271" s="277"/>
      <c r="RZ271" s="402"/>
      <c r="SA271" s="404"/>
      <c r="SB271" s="49"/>
      <c r="SC271" s="49"/>
      <c r="SD271" s="49"/>
      <c r="SE271" s="99"/>
      <c r="SF271" s="98"/>
      <c r="SG271" s="49"/>
      <c r="SH271" s="405"/>
      <c r="SI271" s="405"/>
      <c r="SJ271" s="277"/>
      <c r="SK271" s="277"/>
      <c r="SL271" s="277"/>
      <c r="SM271" s="277"/>
      <c r="SN271" s="277"/>
      <c r="SO271" s="277"/>
      <c r="SP271" s="277"/>
      <c r="SQ271" s="277"/>
      <c r="SR271" s="402"/>
      <c r="SS271" s="404"/>
      <c r="ST271" s="49"/>
      <c r="SU271" s="49"/>
      <c r="SV271" s="49"/>
      <c r="SW271" s="99"/>
      <c r="SX271" s="98"/>
      <c r="SY271" s="49"/>
      <c r="SZ271" s="405"/>
      <c r="TA271" s="405"/>
      <c r="TB271" s="277"/>
      <c r="TC271" s="277"/>
      <c r="TD271" s="277"/>
      <c r="TE271" s="277"/>
      <c r="TF271" s="277"/>
      <c r="TG271" s="277"/>
      <c r="TH271" s="277"/>
      <c r="TI271" s="277"/>
      <c r="TJ271" s="402"/>
      <c r="TK271" s="404"/>
      <c r="TL271" s="49"/>
      <c r="TM271" s="49"/>
      <c r="TN271" s="49"/>
      <c r="TO271" s="99"/>
      <c r="TP271" s="98"/>
      <c r="TQ271" s="49"/>
      <c r="TR271" s="405"/>
      <c r="TS271" s="405"/>
      <c r="TT271" s="277"/>
      <c r="TU271" s="277"/>
      <c r="TV271" s="277"/>
      <c r="TW271" s="277"/>
      <c r="TX271" s="277"/>
      <c r="TY271" s="277"/>
      <c r="TZ271" s="277"/>
      <c r="UA271" s="277"/>
      <c r="UB271" s="402"/>
      <c r="UC271" s="404"/>
      <c r="UD271" s="49"/>
      <c r="UE271" s="49"/>
      <c r="UF271" s="49"/>
      <c r="UG271" s="99"/>
      <c r="UH271" s="98"/>
      <c r="UI271" s="49"/>
      <c r="UJ271" s="405"/>
      <c r="UK271" s="405"/>
      <c r="UL271" s="277"/>
      <c r="UM271" s="277"/>
      <c r="UN271" s="277"/>
      <c r="UO271" s="277"/>
      <c r="UP271" s="277"/>
      <c r="UQ271" s="277"/>
      <c r="UR271" s="277"/>
      <c r="US271" s="277"/>
      <c r="UT271" s="402"/>
      <c r="UU271" s="404"/>
      <c r="UV271" s="49"/>
      <c r="UW271" s="49"/>
      <c r="UX271" s="49"/>
      <c r="UY271" s="99"/>
      <c r="UZ271" s="98"/>
      <c r="VA271" s="49"/>
      <c r="VB271" s="405"/>
      <c r="VC271" s="405"/>
      <c r="VD271" s="277"/>
      <c r="VE271" s="277"/>
      <c r="VF271" s="277"/>
      <c r="VG271" s="277"/>
      <c r="VH271" s="277"/>
      <c r="VI271" s="277"/>
      <c r="VJ271" s="277"/>
      <c r="VK271" s="277"/>
      <c r="VL271" s="402"/>
      <c r="VM271" s="404"/>
      <c r="VN271" s="49"/>
      <c r="VO271" s="49"/>
      <c r="VP271" s="49"/>
      <c r="VQ271" s="99"/>
      <c r="VR271" s="98"/>
      <c r="VS271" s="49"/>
      <c r="VT271" s="405"/>
      <c r="VU271" s="405"/>
      <c r="VV271" s="277"/>
      <c r="VW271" s="277"/>
      <c r="VX271" s="277"/>
      <c r="VY271" s="277"/>
      <c r="VZ271" s="277"/>
      <c r="WA271" s="277"/>
      <c r="WB271" s="277"/>
      <c r="WC271" s="277"/>
      <c r="WD271" s="402"/>
      <c r="WE271" s="404"/>
      <c r="WF271" s="49"/>
      <c r="WG271" s="49"/>
      <c r="WH271" s="49"/>
      <c r="WI271" s="99"/>
      <c r="WJ271" s="98"/>
      <c r="WK271" s="49"/>
      <c r="WL271" s="405"/>
      <c r="WM271" s="405"/>
      <c r="WN271" s="277"/>
      <c r="WO271" s="277"/>
      <c r="WP271" s="277"/>
      <c r="WQ271" s="277"/>
      <c r="WR271" s="277"/>
      <c r="WS271" s="277"/>
      <c r="WT271" s="277"/>
      <c r="WU271" s="277"/>
      <c r="WV271" s="402"/>
      <c r="WW271" s="404"/>
      <c r="WX271" s="49"/>
      <c r="WY271" s="49"/>
      <c r="WZ271" s="49"/>
      <c r="XA271" s="99"/>
      <c r="XB271" s="98"/>
      <c r="XC271" s="49"/>
      <c r="XD271" s="405"/>
      <c r="XE271" s="405"/>
      <c r="XF271" s="277"/>
      <c r="XG271" s="277"/>
      <c r="XH271" s="277"/>
      <c r="XI271" s="277"/>
      <c r="XJ271" s="277"/>
      <c r="XK271" s="277"/>
      <c r="XL271" s="277"/>
      <c r="XM271" s="277"/>
      <c r="XN271" s="402"/>
      <c r="XO271" s="404"/>
      <c r="XP271" s="49"/>
      <c r="XQ271" s="49"/>
      <c r="XR271" s="49"/>
      <c r="XS271" s="99"/>
      <c r="XT271" s="98"/>
      <c r="XU271" s="49"/>
      <c r="XV271" s="405"/>
      <c r="XW271" s="405"/>
      <c r="XX271" s="277"/>
      <c r="XY271" s="277"/>
      <c r="XZ271" s="277"/>
      <c r="YA271" s="277"/>
      <c r="YB271" s="277"/>
      <c r="YC271" s="277"/>
      <c r="YD271" s="277"/>
      <c r="YE271" s="277"/>
      <c r="YF271" s="402"/>
      <c r="YG271" s="404"/>
      <c r="YH271" s="49"/>
      <c r="YI271" s="49"/>
      <c r="YJ271" s="49"/>
      <c r="YK271" s="99"/>
      <c r="YL271" s="98"/>
      <c r="YM271" s="49"/>
      <c r="YN271" s="405"/>
      <c r="YO271" s="405"/>
      <c r="YP271" s="277"/>
      <c r="YQ271" s="277"/>
      <c r="YR271" s="277"/>
      <c r="YS271" s="277"/>
      <c r="YT271" s="277"/>
      <c r="YU271" s="277"/>
      <c r="YV271" s="277"/>
      <c r="YW271" s="277"/>
      <c r="YX271" s="402"/>
      <c r="YY271" s="404"/>
      <c r="YZ271" s="49"/>
      <c r="ZA271" s="49"/>
      <c r="ZB271" s="49"/>
      <c r="ZC271" s="99"/>
      <c r="ZD271" s="98"/>
      <c r="ZE271" s="49"/>
      <c r="ZF271" s="405"/>
      <c r="ZG271" s="405"/>
      <c r="ZH271" s="277"/>
      <c r="ZI271" s="277"/>
      <c r="ZJ271" s="277"/>
      <c r="ZK271" s="277"/>
      <c r="ZL271" s="277"/>
      <c r="ZM271" s="277"/>
      <c r="ZN271" s="277"/>
      <c r="ZO271" s="277"/>
      <c r="ZP271" s="402"/>
      <c r="ZQ271" s="404"/>
      <c r="ZR271" s="49"/>
      <c r="ZS271" s="49"/>
      <c r="ZT271" s="49"/>
      <c r="ZU271" s="99"/>
      <c r="ZV271" s="98"/>
      <c r="ZW271" s="49"/>
      <c r="ZX271" s="405"/>
      <c r="ZY271" s="405"/>
      <c r="ZZ271" s="277"/>
      <c r="AAA271" s="277"/>
      <c r="AAB271" s="277"/>
      <c r="AAC271" s="277"/>
      <c r="AAD271" s="277"/>
      <c r="AAE271" s="277"/>
      <c r="AAF271" s="277"/>
      <c r="AAG271" s="277"/>
      <c r="AAH271" s="402"/>
      <c r="AAI271" s="404"/>
      <c r="AAJ271" s="49"/>
      <c r="AAK271" s="49"/>
      <c r="AAL271" s="49"/>
      <c r="AAM271" s="99"/>
      <c r="AAN271" s="98"/>
      <c r="AAO271" s="49"/>
      <c r="AAP271" s="405"/>
      <c r="AAQ271" s="405"/>
      <c r="AAR271" s="277"/>
      <c r="AAS271" s="277"/>
      <c r="AAT271" s="277"/>
      <c r="AAU271" s="277"/>
      <c r="AAV271" s="277"/>
      <c r="AAW271" s="277"/>
      <c r="AAX271" s="277"/>
      <c r="AAY271" s="277"/>
      <c r="AAZ271" s="402"/>
      <c r="ABA271" s="404"/>
      <c r="ABB271" s="49"/>
      <c r="ABC271" s="49"/>
      <c r="ABD271" s="49"/>
      <c r="ABE271" s="99"/>
      <c r="ABF271" s="98"/>
      <c r="ABG271" s="49"/>
      <c r="ABH271" s="405"/>
      <c r="ABI271" s="405"/>
      <c r="ABJ271" s="277"/>
      <c r="ABK271" s="277"/>
      <c r="ABL271" s="277"/>
      <c r="ABM271" s="277"/>
      <c r="ABN271" s="277"/>
      <c r="ABO271" s="277"/>
      <c r="ABP271" s="277"/>
      <c r="ABQ271" s="277"/>
      <c r="ABR271" s="402"/>
      <c r="ABS271" s="404"/>
      <c r="ABT271" s="49"/>
      <c r="ABU271" s="49"/>
      <c r="ABV271" s="49"/>
      <c r="ABW271" s="99"/>
      <c r="ABX271" s="98"/>
      <c r="ABY271" s="49"/>
      <c r="ABZ271" s="405"/>
      <c r="ACA271" s="405"/>
      <c r="ACB271" s="277"/>
      <c r="ACC271" s="277"/>
      <c r="ACD271" s="277"/>
      <c r="ACE271" s="277"/>
      <c r="ACF271" s="277"/>
      <c r="ACG271" s="277"/>
      <c r="ACH271" s="277"/>
      <c r="ACI271" s="277"/>
      <c r="ACJ271" s="402"/>
      <c r="ACK271" s="404"/>
      <c r="ACL271" s="49"/>
      <c r="ACM271" s="49"/>
      <c r="ACN271" s="49"/>
      <c r="ACO271" s="99"/>
      <c r="ACP271" s="98"/>
      <c r="ACQ271" s="49"/>
      <c r="ACR271" s="405"/>
      <c r="ACS271" s="405"/>
      <c r="ACT271" s="277"/>
      <c r="ACU271" s="277"/>
      <c r="ACV271" s="277"/>
      <c r="ACW271" s="277"/>
      <c r="ACX271" s="277"/>
      <c r="ACY271" s="277"/>
      <c r="ACZ271" s="277"/>
      <c r="ADA271" s="277"/>
      <c r="ADB271" s="402"/>
      <c r="ADC271" s="404"/>
      <c r="ADD271" s="49"/>
      <c r="ADE271" s="49"/>
      <c r="ADF271" s="49"/>
      <c r="ADG271" s="99"/>
      <c r="ADH271" s="98"/>
      <c r="ADI271" s="49"/>
      <c r="ADJ271" s="405"/>
      <c r="ADK271" s="405"/>
      <c r="ADL271" s="277"/>
      <c r="ADM271" s="277"/>
      <c r="ADN271" s="277"/>
      <c r="ADO271" s="277"/>
      <c r="ADP271" s="277"/>
      <c r="ADQ271" s="277"/>
      <c r="ADR271" s="277"/>
      <c r="ADS271" s="277"/>
      <c r="ADT271" s="402"/>
      <c r="ADU271" s="404"/>
      <c r="ADV271" s="49"/>
      <c r="ADW271" s="49"/>
      <c r="ADX271" s="49"/>
      <c r="ADY271" s="99"/>
      <c r="ADZ271" s="98"/>
      <c r="AEA271" s="49"/>
      <c r="AEB271" s="405"/>
      <c r="AEC271" s="405"/>
      <c r="AED271" s="277"/>
      <c r="AEE271" s="277"/>
      <c r="AEF271" s="277"/>
      <c r="AEG271" s="277"/>
      <c r="AEH271" s="277"/>
      <c r="AEI271" s="277"/>
      <c r="AEJ271" s="277"/>
      <c r="AEK271" s="277"/>
      <c r="AEL271" s="402"/>
      <c r="AEM271" s="404"/>
      <c r="AEN271" s="49"/>
      <c r="AEO271" s="49"/>
      <c r="AEP271" s="49"/>
      <c r="AEQ271" s="99"/>
      <c r="AER271" s="98"/>
      <c r="AES271" s="49"/>
      <c r="AET271" s="405"/>
      <c r="AEU271" s="405"/>
      <c r="AEV271" s="277"/>
      <c r="AEW271" s="277"/>
      <c r="AEX271" s="277"/>
      <c r="AEY271" s="277"/>
      <c r="AEZ271" s="277"/>
      <c r="AFA271" s="277"/>
      <c r="AFB271" s="277"/>
      <c r="AFC271" s="277"/>
      <c r="AFD271" s="402"/>
      <c r="AFE271" s="404"/>
      <c r="AFF271" s="49"/>
      <c r="AFG271" s="49"/>
      <c r="AFH271" s="49"/>
      <c r="AFI271" s="99"/>
      <c r="AFJ271" s="98"/>
      <c r="AFK271" s="49"/>
      <c r="AFL271" s="405"/>
      <c r="AFM271" s="405"/>
      <c r="AFN271" s="277"/>
      <c r="AFO271" s="277"/>
      <c r="AFP271" s="277"/>
      <c r="AFQ271" s="277"/>
      <c r="AFR271" s="277"/>
      <c r="AFS271" s="277"/>
      <c r="AFT271" s="277"/>
      <c r="AFU271" s="277"/>
      <c r="AFV271" s="402"/>
      <c r="AFW271" s="404"/>
      <c r="AFX271" s="49"/>
      <c r="AFY271" s="49"/>
      <c r="AFZ271" s="49"/>
      <c r="AGA271" s="99"/>
      <c r="AGB271" s="98"/>
      <c r="AGC271" s="49"/>
      <c r="AGD271" s="405"/>
      <c r="AGE271" s="405"/>
      <c r="AGF271" s="277"/>
      <c r="AGG271" s="277"/>
      <c r="AGH271" s="277"/>
      <c r="AGI271" s="277"/>
      <c r="AGJ271" s="277"/>
      <c r="AGK271" s="277"/>
      <c r="AGL271" s="277"/>
      <c r="AGM271" s="277"/>
      <c r="AGN271" s="402"/>
      <c r="AGO271" s="404"/>
      <c r="AGP271" s="49"/>
      <c r="AGQ271" s="49"/>
      <c r="AGR271" s="49"/>
      <c r="AGS271" s="99"/>
      <c r="AGT271" s="98"/>
      <c r="AGU271" s="49"/>
      <c r="AGV271" s="405"/>
      <c r="AGW271" s="405"/>
      <c r="AGX271" s="277"/>
      <c r="AGY271" s="277"/>
      <c r="AGZ271" s="277"/>
      <c r="AHA271" s="277"/>
      <c r="AHB271" s="277"/>
      <c r="AHC271" s="277"/>
      <c r="AHD271" s="277"/>
      <c r="AHE271" s="277"/>
      <c r="AHF271" s="402"/>
      <c r="AHG271" s="404"/>
      <c r="AHH271" s="49"/>
      <c r="AHI271" s="49"/>
      <c r="AHJ271" s="49"/>
      <c r="AHK271" s="99"/>
      <c r="AHL271" s="98"/>
      <c r="AHM271" s="49"/>
      <c r="AHN271" s="405"/>
      <c r="AHO271" s="405"/>
      <c r="AHP271" s="277"/>
      <c r="AHQ271" s="277"/>
      <c r="AHR271" s="277"/>
      <c r="AHS271" s="277"/>
      <c r="AHT271" s="277"/>
      <c r="AHU271" s="277"/>
      <c r="AHV271" s="277"/>
      <c r="AHW271" s="277"/>
      <c r="AHX271" s="402"/>
      <c r="AHY271" s="404"/>
      <c r="AHZ271" s="49"/>
      <c r="AIA271" s="49"/>
      <c r="AIB271" s="49"/>
      <c r="AIC271" s="99"/>
      <c r="AID271" s="98"/>
      <c r="AIE271" s="49"/>
      <c r="AIF271" s="405"/>
      <c r="AIG271" s="405"/>
      <c r="AIH271" s="277"/>
      <c r="AII271" s="277"/>
      <c r="AIJ271" s="277"/>
      <c r="AIK271" s="277"/>
      <c r="AIL271" s="277"/>
      <c r="AIM271" s="277"/>
      <c r="AIN271" s="277"/>
      <c r="AIO271" s="277"/>
      <c r="AIP271" s="402"/>
      <c r="AIQ271" s="404"/>
      <c r="AIR271" s="49"/>
      <c r="AIS271" s="49"/>
      <c r="AIT271" s="49"/>
      <c r="AIU271" s="99"/>
      <c r="AIV271" s="98"/>
      <c r="AIW271" s="49"/>
      <c r="AIX271" s="405"/>
      <c r="AIY271" s="405"/>
      <c r="AIZ271" s="277"/>
      <c r="AJA271" s="277"/>
      <c r="AJB271" s="277"/>
      <c r="AJC271" s="277"/>
      <c r="AJD271" s="277"/>
      <c r="AJE271" s="277"/>
      <c r="AJF271" s="277"/>
      <c r="AJG271" s="277"/>
      <c r="AJH271" s="402"/>
      <c r="AJI271" s="404"/>
      <c r="AJJ271" s="49"/>
      <c r="AJK271" s="49"/>
      <c r="AJL271" s="49"/>
      <c r="AJM271" s="99"/>
      <c r="AJN271" s="98"/>
      <c r="AJO271" s="49"/>
      <c r="AJP271" s="405"/>
      <c r="AJQ271" s="405"/>
      <c r="AJR271" s="277"/>
      <c r="AJS271" s="277"/>
      <c r="AJT271" s="277"/>
      <c r="AJU271" s="277"/>
      <c r="AJV271" s="277"/>
      <c r="AJW271" s="277"/>
      <c r="AJX271" s="277"/>
      <c r="AJY271" s="277"/>
      <c r="AJZ271" s="402"/>
      <c r="AKA271" s="404"/>
      <c r="AKB271" s="49"/>
      <c r="AKC271" s="49"/>
      <c r="AKD271" s="49"/>
      <c r="AKE271" s="99"/>
      <c r="AKF271" s="98"/>
      <c r="AKG271" s="49"/>
      <c r="AKH271" s="405"/>
      <c r="AKI271" s="405"/>
      <c r="AKJ271" s="277"/>
      <c r="AKK271" s="277"/>
      <c r="AKL271" s="277"/>
      <c r="AKM271" s="277"/>
      <c r="AKN271" s="277"/>
      <c r="AKO271" s="277"/>
      <c r="AKP271" s="277"/>
      <c r="AKQ271" s="277"/>
      <c r="AKR271" s="402"/>
      <c r="AKS271" s="404"/>
      <c r="AKT271" s="49"/>
      <c r="AKU271" s="49"/>
      <c r="AKV271" s="49"/>
      <c r="AKW271" s="99"/>
      <c r="AKX271" s="98"/>
      <c r="AKY271" s="49"/>
      <c r="AKZ271" s="405"/>
      <c r="ALA271" s="405"/>
      <c r="ALB271" s="277"/>
      <c r="ALC271" s="277"/>
      <c r="ALD271" s="277"/>
      <c r="ALE271" s="277"/>
      <c r="ALF271" s="277"/>
      <c r="ALG271" s="277"/>
      <c r="ALH271" s="277"/>
      <c r="ALI271" s="277"/>
      <c r="ALJ271" s="402"/>
      <c r="ALK271" s="404"/>
      <c r="ALL271" s="49"/>
      <c r="ALM271" s="49"/>
      <c r="ALN271" s="49"/>
      <c r="ALO271" s="99"/>
      <c r="ALP271" s="98"/>
      <c r="ALQ271" s="49"/>
      <c r="ALR271" s="405"/>
      <c r="ALS271" s="405"/>
      <c r="ALT271" s="277"/>
      <c r="ALU271" s="277"/>
      <c r="ALV271" s="277"/>
      <c r="ALW271" s="277"/>
      <c r="ALX271" s="277"/>
      <c r="ALY271" s="277"/>
      <c r="ALZ271" s="277"/>
      <c r="AMA271" s="277"/>
      <c r="AMB271" s="402"/>
      <c r="AMC271" s="404"/>
      <c r="AMD271" s="49"/>
      <c r="AME271" s="49"/>
      <c r="AMF271" s="49"/>
      <c r="AMG271" s="99"/>
      <c r="AMH271" s="98"/>
      <c r="AMI271" s="49"/>
      <c r="AMJ271" s="405"/>
      <c r="AMK271" s="405"/>
      <c r="AML271" s="277"/>
      <c r="AMM271" s="277"/>
      <c r="AMN271" s="277"/>
      <c r="AMO271" s="277"/>
      <c r="AMP271" s="277"/>
      <c r="AMQ271" s="277"/>
      <c r="AMR271" s="277"/>
      <c r="AMS271" s="277"/>
      <c r="AMT271" s="402"/>
      <c r="AMU271" s="404"/>
      <c r="AMV271" s="49"/>
      <c r="AMW271" s="49"/>
      <c r="AMX271" s="49"/>
      <c r="AMY271" s="99"/>
      <c r="AMZ271" s="98"/>
      <c r="ANA271" s="49"/>
      <c r="ANB271" s="405"/>
      <c r="ANC271" s="405"/>
      <c r="AND271" s="277"/>
      <c r="ANE271" s="277"/>
      <c r="ANF271" s="277"/>
      <c r="ANG271" s="277"/>
      <c r="ANH271" s="277"/>
      <c r="ANI271" s="277"/>
      <c r="ANJ271" s="277"/>
      <c r="ANK271" s="277"/>
      <c r="ANL271" s="402"/>
      <c r="ANM271" s="404"/>
      <c r="ANN271" s="49"/>
      <c r="ANO271" s="49"/>
      <c r="ANP271" s="49"/>
      <c r="ANQ271" s="99"/>
      <c r="ANR271" s="98"/>
      <c r="ANS271" s="49"/>
      <c r="ANT271" s="405"/>
      <c r="ANU271" s="405"/>
      <c r="ANV271" s="277"/>
      <c r="ANW271" s="277"/>
      <c r="ANX271" s="277"/>
      <c r="ANY271" s="277"/>
      <c r="ANZ271" s="277"/>
      <c r="AOA271" s="277"/>
      <c r="AOB271" s="277"/>
      <c r="AOC271" s="277"/>
      <c r="AOD271" s="402"/>
      <c r="AOE271" s="404"/>
      <c r="AOF271" s="49"/>
      <c r="AOG271" s="49"/>
      <c r="AOH271" s="49"/>
      <c r="AOI271" s="99"/>
      <c r="AOJ271" s="98"/>
      <c r="AOK271" s="49"/>
      <c r="AOL271" s="405"/>
      <c r="AOM271" s="405"/>
      <c r="AON271" s="277"/>
      <c r="AOO271" s="277"/>
      <c r="AOP271" s="277"/>
      <c r="AOQ271" s="277"/>
      <c r="AOR271" s="277"/>
      <c r="AOS271" s="277"/>
      <c r="AOT271" s="277"/>
      <c r="AOU271" s="277"/>
      <c r="AOV271" s="402"/>
      <c r="AOW271" s="404"/>
      <c r="AOX271" s="49"/>
      <c r="AOY271" s="49"/>
      <c r="AOZ271" s="49"/>
      <c r="APA271" s="99"/>
      <c r="APB271" s="98"/>
      <c r="APC271" s="49"/>
      <c r="APD271" s="405"/>
      <c r="APE271" s="405"/>
      <c r="APF271" s="277"/>
      <c r="APG271" s="277"/>
      <c r="APH271" s="277"/>
      <c r="API271" s="277"/>
      <c r="APJ271" s="277"/>
      <c r="APK271" s="277"/>
      <c r="APL271" s="277"/>
      <c r="APM271" s="277"/>
      <c r="APN271" s="402"/>
      <c r="APO271" s="404"/>
      <c r="APP271" s="49"/>
      <c r="APQ271" s="49"/>
      <c r="APR271" s="49"/>
      <c r="APS271" s="99"/>
      <c r="APT271" s="98"/>
      <c r="APU271" s="49"/>
      <c r="APV271" s="405"/>
      <c r="APW271" s="405"/>
      <c r="APX271" s="277"/>
      <c r="APY271" s="277"/>
      <c r="APZ271" s="277"/>
      <c r="AQA271" s="277"/>
      <c r="AQB271" s="277"/>
      <c r="AQC271" s="277"/>
      <c r="AQD271" s="277"/>
      <c r="AQE271" s="277"/>
      <c r="AQF271" s="402"/>
      <c r="AQG271" s="404"/>
      <c r="AQH271" s="49"/>
      <c r="AQI271" s="49"/>
      <c r="AQJ271" s="49"/>
      <c r="AQK271" s="99"/>
      <c r="AQL271" s="98"/>
      <c r="AQM271" s="49"/>
      <c r="AQN271" s="405"/>
      <c r="AQO271" s="405"/>
      <c r="AQP271" s="277"/>
      <c r="AQQ271" s="277"/>
      <c r="AQR271" s="277"/>
      <c r="AQS271" s="277"/>
      <c r="AQT271" s="277"/>
      <c r="AQU271" s="277"/>
      <c r="AQV271" s="277"/>
      <c r="AQW271" s="277"/>
      <c r="AQX271" s="402"/>
      <c r="AQY271" s="404"/>
      <c r="AQZ271" s="49"/>
      <c r="ARA271" s="49"/>
      <c r="ARB271" s="49"/>
      <c r="ARC271" s="99"/>
      <c r="ARD271" s="98"/>
      <c r="ARE271" s="49"/>
      <c r="ARF271" s="405"/>
      <c r="ARG271" s="405"/>
      <c r="ARH271" s="277"/>
      <c r="ARI271" s="277"/>
      <c r="ARJ271" s="277"/>
      <c r="ARK271" s="277"/>
      <c r="ARL271" s="277"/>
      <c r="ARM271" s="277"/>
      <c r="ARN271" s="277"/>
      <c r="ARO271" s="277"/>
      <c r="ARP271" s="402"/>
      <c r="ARQ271" s="404"/>
      <c r="ARR271" s="49"/>
      <c r="ARS271" s="49"/>
      <c r="ART271" s="49"/>
      <c r="ARU271" s="99"/>
      <c r="ARV271" s="98"/>
      <c r="ARW271" s="49"/>
      <c r="ARX271" s="405"/>
      <c r="ARY271" s="405"/>
      <c r="ARZ271" s="277"/>
      <c r="ASA271" s="277"/>
      <c r="ASB271" s="277"/>
      <c r="ASC271" s="277"/>
      <c r="ASD271" s="277"/>
      <c r="ASE271" s="277"/>
      <c r="ASF271" s="277"/>
      <c r="ASG271" s="277"/>
      <c r="ASH271" s="402"/>
      <c r="ASI271" s="404"/>
      <c r="ASJ271" s="49"/>
      <c r="ASK271" s="49"/>
      <c r="ASL271" s="49"/>
      <c r="ASM271" s="99"/>
      <c r="ASN271" s="98"/>
      <c r="ASO271" s="49"/>
      <c r="ASP271" s="405"/>
      <c r="ASQ271" s="405"/>
      <c r="ASR271" s="277"/>
      <c r="ASS271" s="277"/>
      <c r="AST271" s="277"/>
      <c r="ASU271" s="277"/>
      <c r="ASV271" s="277"/>
      <c r="ASW271" s="277"/>
      <c r="ASX271" s="277"/>
      <c r="ASY271" s="277"/>
      <c r="ASZ271" s="402"/>
      <c r="ATA271" s="404"/>
      <c r="ATB271" s="49"/>
      <c r="ATC271" s="49"/>
      <c r="ATD271" s="49"/>
      <c r="ATE271" s="99"/>
      <c r="ATF271" s="98"/>
      <c r="ATG271" s="49"/>
      <c r="ATH271" s="405"/>
      <c r="ATI271" s="405"/>
      <c r="ATJ271" s="277"/>
      <c r="ATK271" s="277"/>
      <c r="ATL271" s="277"/>
      <c r="ATM271" s="277"/>
      <c r="ATN271" s="277"/>
      <c r="ATO271" s="277"/>
      <c r="ATP271" s="277"/>
      <c r="ATQ271" s="277"/>
      <c r="ATR271" s="402"/>
      <c r="ATS271" s="404"/>
      <c r="ATT271" s="49"/>
      <c r="ATU271" s="49"/>
      <c r="ATV271" s="49"/>
      <c r="ATW271" s="99"/>
      <c r="ATX271" s="98"/>
      <c r="ATY271" s="49"/>
      <c r="ATZ271" s="405"/>
      <c r="AUA271" s="405"/>
      <c r="AUB271" s="277"/>
      <c r="AUC271" s="277"/>
      <c r="AUD271" s="277"/>
      <c r="AUE271" s="277"/>
      <c r="AUF271" s="277"/>
      <c r="AUG271" s="277"/>
      <c r="AUH271" s="277"/>
      <c r="AUI271" s="277"/>
      <c r="AUJ271" s="402"/>
      <c r="AUK271" s="404"/>
      <c r="AUL271" s="49"/>
      <c r="AUM271" s="49"/>
      <c r="AUN271" s="49"/>
      <c r="AUO271" s="99"/>
      <c r="AUP271" s="98"/>
      <c r="AUQ271" s="49"/>
      <c r="AUR271" s="405"/>
      <c r="AUS271" s="405"/>
      <c r="AUT271" s="277"/>
      <c r="AUU271" s="277"/>
      <c r="AUV271" s="277"/>
      <c r="AUW271" s="277"/>
      <c r="AUX271" s="277"/>
      <c r="AUY271" s="277"/>
      <c r="AUZ271" s="277"/>
      <c r="AVA271" s="277"/>
      <c r="AVB271" s="402"/>
      <c r="AVC271" s="404"/>
      <c r="AVD271" s="49"/>
      <c r="AVE271" s="49"/>
      <c r="AVF271" s="49"/>
      <c r="AVG271" s="99"/>
      <c r="AVH271" s="98"/>
      <c r="AVI271" s="49"/>
      <c r="AVJ271" s="405"/>
      <c r="AVK271" s="405"/>
      <c r="AVL271" s="277"/>
      <c r="AVM271" s="277"/>
      <c r="AVN271" s="277"/>
      <c r="AVO271" s="277"/>
      <c r="AVP271" s="277"/>
      <c r="AVQ271" s="277"/>
      <c r="AVR271" s="277"/>
      <c r="AVS271" s="277"/>
      <c r="AVT271" s="402"/>
      <c r="AVU271" s="404"/>
      <c r="AVV271" s="49"/>
      <c r="AVW271" s="49"/>
      <c r="AVX271" s="49"/>
      <c r="AVY271" s="99"/>
      <c r="AVZ271" s="98"/>
      <c r="AWA271" s="49"/>
      <c r="AWB271" s="405"/>
      <c r="AWC271" s="405"/>
      <c r="AWD271" s="277"/>
      <c r="AWE271" s="277"/>
      <c r="AWF271" s="277"/>
      <c r="AWG271" s="277"/>
      <c r="AWH271" s="277"/>
      <c r="AWI271" s="277"/>
      <c r="AWJ271" s="277"/>
      <c r="AWK271" s="277"/>
      <c r="AWL271" s="402"/>
      <c r="AWM271" s="404"/>
      <c r="AWN271" s="49"/>
      <c r="AWO271" s="49"/>
      <c r="AWP271" s="49"/>
      <c r="AWQ271" s="99"/>
      <c r="AWR271" s="98"/>
      <c r="AWS271" s="49"/>
      <c r="AWT271" s="405"/>
      <c r="AWU271" s="405"/>
      <c r="AWV271" s="277"/>
      <c r="AWW271" s="277"/>
      <c r="AWX271" s="277"/>
      <c r="AWY271" s="277"/>
      <c r="AWZ271" s="277"/>
      <c r="AXA271" s="277"/>
      <c r="AXB271" s="277"/>
      <c r="AXC271" s="277"/>
      <c r="AXD271" s="402"/>
      <c r="AXE271" s="404"/>
      <c r="AXF271" s="49"/>
      <c r="AXG271" s="49"/>
      <c r="AXH271" s="49"/>
      <c r="AXI271" s="99"/>
      <c r="AXJ271" s="98"/>
      <c r="AXK271" s="49"/>
      <c r="AXL271" s="405"/>
      <c r="AXM271" s="405"/>
      <c r="AXN271" s="277"/>
      <c r="AXO271" s="277"/>
      <c r="AXP271" s="277"/>
      <c r="AXQ271" s="277"/>
      <c r="AXR271" s="277"/>
      <c r="AXS271" s="277"/>
      <c r="AXT271" s="277"/>
      <c r="AXU271" s="277"/>
      <c r="AXV271" s="402"/>
      <c r="AXW271" s="404"/>
      <c r="AXX271" s="49"/>
      <c r="AXY271" s="49"/>
      <c r="AXZ271" s="49"/>
      <c r="AYA271" s="99"/>
      <c r="AYB271" s="98"/>
      <c r="AYC271" s="49"/>
      <c r="AYD271" s="405"/>
      <c r="AYE271" s="405"/>
      <c r="AYF271" s="277"/>
      <c r="AYG271" s="277"/>
      <c r="AYH271" s="277"/>
      <c r="AYI271" s="277"/>
      <c r="AYJ271" s="277"/>
      <c r="AYK271" s="277"/>
      <c r="AYL271" s="277"/>
      <c r="AYM271" s="277"/>
      <c r="AYN271" s="402"/>
      <c r="AYO271" s="404"/>
      <c r="AYP271" s="49"/>
      <c r="AYQ271" s="49"/>
      <c r="AYR271" s="49"/>
      <c r="AYS271" s="99"/>
      <c r="AYT271" s="98"/>
      <c r="AYU271" s="49"/>
      <c r="AYV271" s="405"/>
      <c r="AYW271" s="405"/>
      <c r="AYX271" s="277"/>
      <c r="AYY271" s="277"/>
      <c r="AYZ271" s="277"/>
      <c r="AZA271" s="277"/>
      <c r="AZB271" s="277"/>
      <c r="AZC271" s="277"/>
      <c r="AZD271" s="277"/>
      <c r="AZE271" s="277"/>
      <c r="AZF271" s="402"/>
      <c r="AZG271" s="404"/>
      <c r="AZH271" s="49"/>
      <c r="AZI271" s="49"/>
      <c r="AZJ271" s="49"/>
      <c r="AZK271" s="99"/>
      <c r="AZL271" s="98"/>
      <c r="AZM271" s="49"/>
      <c r="AZN271" s="405"/>
      <c r="AZO271" s="405"/>
      <c r="AZP271" s="277"/>
      <c r="AZQ271" s="277"/>
      <c r="AZR271" s="277"/>
      <c r="AZS271" s="277"/>
      <c r="AZT271" s="277"/>
      <c r="AZU271" s="277"/>
      <c r="AZV271" s="277"/>
      <c r="AZW271" s="277"/>
      <c r="AZX271" s="402"/>
      <c r="AZY271" s="404"/>
      <c r="AZZ271" s="49"/>
      <c r="BAA271" s="49"/>
      <c r="BAB271" s="49"/>
      <c r="BAC271" s="99"/>
      <c r="BAD271" s="98"/>
      <c r="BAE271" s="49"/>
      <c r="BAF271" s="405"/>
      <c r="BAG271" s="405"/>
      <c r="BAH271" s="277"/>
      <c r="BAI271" s="277"/>
      <c r="BAJ271" s="277"/>
      <c r="BAK271" s="277"/>
      <c r="BAL271" s="277"/>
      <c r="BAM271" s="277"/>
      <c r="BAN271" s="277"/>
      <c r="BAO271" s="277"/>
      <c r="BAP271" s="402"/>
      <c r="BAQ271" s="404"/>
      <c r="BAR271" s="49"/>
      <c r="BAS271" s="49"/>
      <c r="BAT271" s="49"/>
      <c r="BAU271" s="99"/>
      <c r="BAV271" s="98"/>
      <c r="BAW271" s="49"/>
      <c r="BAX271" s="405"/>
      <c r="BAY271" s="405"/>
      <c r="BAZ271" s="277"/>
      <c r="BBA271" s="277"/>
      <c r="BBB271" s="277"/>
      <c r="BBC271" s="277"/>
      <c r="BBD271" s="277"/>
      <c r="BBE271" s="277"/>
      <c r="BBF271" s="277"/>
      <c r="BBG271" s="277"/>
      <c r="BBH271" s="402"/>
      <c r="BBI271" s="404"/>
      <c r="BBJ271" s="49"/>
      <c r="BBK271" s="49"/>
      <c r="BBL271" s="49"/>
      <c r="BBM271" s="99"/>
      <c r="BBN271" s="98"/>
      <c r="BBO271" s="49"/>
      <c r="BBP271" s="405"/>
      <c r="BBQ271" s="405"/>
      <c r="BBR271" s="277"/>
      <c r="BBS271" s="277"/>
      <c r="BBT271" s="277"/>
      <c r="BBU271" s="277"/>
      <c r="BBV271" s="277"/>
      <c r="BBW271" s="277"/>
      <c r="BBX271" s="277"/>
      <c r="BBY271" s="277"/>
      <c r="BBZ271" s="402"/>
      <c r="BCA271" s="404"/>
      <c r="BCB271" s="49"/>
      <c r="BCC271" s="49"/>
      <c r="BCD271" s="49"/>
      <c r="BCE271" s="99"/>
      <c r="BCF271" s="98"/>
      <c r="BCG271" s="49"/>
      <c r="BCH271" s="405"/>
      <c r="BCI271" s="405"/>
      <c r="BCJ271" s="277"/>
      <c r="BCK271" s="277"/>
      <c r="BCL271" s="277"/>
      <c r="BCM271" s="277"/>
      <c r="BCN271" s="277"/>
      <c r="BCO271" s="277"/>
      <c r="BCP271" s="277"/>
      <c r="BCQ271" s="277"/>
      <c r="BCR271" s="402"/>
      <c r="BCS271" s="404"/>
      <c r="BCT271" s="49"/>
      <c r="BCU271" s="49"/>
      <c r="BCV271" s="49"/>
      <c r="BCW271" s="99"/>
      <c r="BCX271" s="98"/>
      <c r="BCY271" s="49"/>
      <c r="BCZ271" s="405"/>
      <c r="BDA271" s="405"/>
      <c r="BDB271" s="277"/>
      <c r="BDC271" s="277"/>
      <c r="BDD271" s="277"/>
      <c r="BDE271" s="277"/>
      <c r="BDF271" s="277"/>
      <c r="BDG271" s="277"/>
      <c r="BDH271" s="277"/>
      <c r="BDI271" s="277"/>
      <c r="BDJ271" s="402"/>
      <c r="BDK271" s="404"/>
      <c r="BDL271" s="49"/>
      <c r="BDM271" s="49"/>
      <c r="BDN271" s="49"/>
      <c r="BDO271" s="99"/>
      <c r="BDP271" s="98"/>
      <c r="BDQ271" s="49"/>
      <c r="BDR271" s="405"/>
      <c r="BDS271" s="405"/>
      <c r="BDT271" s="277"/>
      <c r="BDU271" s="277"/>
      <c r="BDV271" s="277"/>
      <c r="BDW271" s="277"/>
      <c r="BDX271" s="277"/>
      <c r="BDY271" s="277"/>
      <c r="BDZ271" s="277"/>
      <c r="BEA271" s="277"/>
      <c r="BEB271" s="402"/>
      <c r="BEC271" s="404"/>
      <c r="BED271" s="49"/>
      <c r="BEE271" s="49"/>
      <c r="BEF271" s="49"/>
      <c r="BEG271" s="99"/>
      <c r="BEH271" s="98"/>
      <c r="BEI271" s="49"/>
      <c r="BEJ271" s="405"/>
      <c r="BEK271" s="405"/>
      <c r="BEL271" s="277"/>
      <c r="BEM271" s="277"/>
      <c r="BEN271" s="277"/>
      <c r="BEO271" s="277"/>
      <c r="BEP271" s="277"/>
      <c r="BEQ271" s="277"/>
      <c r="BER271" s="277"/>
      <c r="BES271" s="277"/>
      <c r="BET271" s="402"/>
      <c r="BEU271" s="404"/>
      <c r="BEV271" s="49"/>
      <c r="BEW271" s="49"/>
      <c r="BEX271" s="49"/>
      <c r="BEY271" s="99"/>
      <c r="BEZ271" s="98"/>
      <c r="BFA271" s="49"/>
      <c r="BFB271" s="405"/>
      <c r="BFC271" s="405"/>
      <c r="BFD271" s="277"/>
      <c r="BFE271" s="277"/>
      <c r="BFF271" s="277"/>
      <c r="BFG271" s="277"/>
      <c r="BFH271" s="277"/>
      <c r="BFI271" s="277"/>
      <c r="BFJ271" s="277"/>
      <c r="BFK271" s="277"/>
      <c r="BFL271" s="402"/>
      <c r="BFM271" s="404"/>
      <c r="BFN271" s="49"/>
      <c r="BFO271" s="49"/>
      <c r="BFP271" s="49"/>
      <c r="BFQ271" s="99"/>
      <c r="BFR271" s="98"/>
      <c r="BFS271" s="49"/>
      <c r="BFT271" s="405"/>
      <c r="BFU271" s="405"/>
      <c r="BFV271" s="277"/>
      <c r="BFW271" s="277"/>
      <c r="BFX271" s="277"/>
      <c r="BFY271" s="277"/>
      <c r="BFZ271" s="277"/>
      <c r="BGA271" s="277"/>
      <c r="BGB271" s="277"/>
      <c r="BGC271" s="277"/>
      <c r="BGD271" s="402"/>
      <c r="BGE271" s="404"/>
      <c r="BGF271" s="49"/>
      <c r="BGG271" s="49"/>
      <c r="BGH271" s="49"/>
      <c r="BGI271" s="99"/>
      <c r="BGJ271" s="98"/>
      <c r="BGK271" s="49"/>
      <c r="BGL271" s="405"/>
      <c r="BGM271" s="405"/>
      <c r="BGN271" s="277"/>
      <c r="BGO271" s="277"/>
      <c r="BGP271" s="277"/>
      <c r="BGQ271" s="277"/>
      <c r="BGR271" s="277"/>
      <c r="BGS271" s="277"/>
      <c r="BGT271" s="277"/>
      <c r="BGU271" s="277"/>
      <c r="BGV271" s="402"/>
      <c r="BGW271" s="404"/>
      <c r="BGX271" s="49"/>
      <c r="BGY271" s="49"/>
      <c r="BGZ271" s="49"/>
      <c r="BHA271" s="99"/>
      <c r="BHB271" s="98"/>
      <c r="BHC271" s="49"/>
      <c r="BHD271" s="405"/>
      <c r="BHE271" s="405"/>
      <c r="BHF271" s="277"/>
      <c r="BHG271" s="277"/>
      <c r="BHH271" s="277"/>
      <c r="BHI271" s="277"/>
      <c r="BHJ271" s="277"/>
      <c r="BHK271" s="277"/>
      <c r="BHL271" s="277"/>
      <c r="BHM271" s="277"/>
      <c r="BHN271" s="402"/>
      <c r="BHO271" s="404"/>
      <c r="BHP271" s="49"/>
      <c r="BHQ271" s="49"/>
      <c r="BHR271" s="49"/>
      <c r="BHS271" s="99"/>
      <c r="BHT271" s="98"/>
      <c r="BHU271" s="49"/>
      <c r="BHV271" s="405"/>
      <c r="BHW271" s="405"/>
      <c r="BHX271" s="277"/>
      <c r="BHY271" s="277"/>
      <c r="BHZ271" s="277"/>
      <c r="BIA271" s="277"/>
      <c r="BIB271" s="277"/>
      <c r="BIC271" s="277"/>
      <c r="BID271" s="277"/>
      <c r="BIE271" s="277"/>
      <c r="BIF271" s="402"/>
      <c r="BIG271" s="404"/>
      <c r="BIH271" s="49"/>
      <c r="BII271" s="49"/>
      <c r="BIJ271" s="49"/>
      <c r="BIK271" s="99"/>
      <c r="BIL271" s="98"/>
      <c r="BIM271" s="49"/>
      <c r="BIN271" s="405"/>
      <c r="BIO271" s="405"/>
      <c r="BIP271" s="277"/>
      <c r="BIQ271" s="277"/>
      <c r="BIR271" s="277"/>
      <c r="BIS271" s="277"/>
      <c r="BIT271" s="277"/>
      <c r="BIU271" s="277"/>
      <c r="BIV271" s="277"/>
      <c r="BIW271" s="277"/>
      <c r="BIX271" s="402"/>
      <c r="BIY271" s="404"/>
      <c r="BIZ271" s="49"/>
      <c r="BJA271" s="49"/>
      <c r="BJB271" s="49"/>
      <c r="BJC271" s="99"/>
      <c r="BJD271" s="98"/>
      <c r="BJE271" s="49"/>
      <c r="BJF271" s="405"/>
      <c r="BJG271" s="405"/>
      <c r="BJH271" s="277"/>
      <c r="BJI271" s="277"/>
      <c r="BJJ271" s="277"/>
      <c r="BJK271" s="277"/>
      <c r="BJL271" s="277"/>
      <c r="BJM271" s="277"/>
      <c r="BJN271" s="277"/>
      <c r="BJO271" s="277"/>
      <c r="BJP271" s="402"/>
      <c r="BJQ271" s="404"/>
      <c r="BJR271" s="49"/>
      <c r="BJS271" s="49"/>
      <c r="BJT271" s="49"/>
      <c r="BJU271" s="99"/>
      <c r="BJV271" s="98"/>
      <c r="BJW271" s="49"/>
      <c r="BJX271" s="405"/>
      <c r="BJY271" s="405"/>
      <c r="BJZ271" s="277"/>
      <c r="BKA271" s="277"/>
      <c r="BKB271" s="277"/>
      <c r="BKC271" s="277"/>
      <c r="BKD271" s="277"/>
      <c r="BKE271" s="277"/>
      <c r="BKF271" s="277"/>
      <c r="BKG271" s="277"/>
      <c r="BKH271" s="402"/>
      <c r="BKI271" s="404"/>
      <c r="BKJ271" s="49"/>
      <c r="BKK271" s="49"/>
      <c r="BKL271" s="49"/>
      <c r="BKM271" s="99"/>
      <c r="BKN271" s="98"/>
      <c r="BKO271" s="49"/>
      <c r="BKP271" s="405"/>
      <c r="BKQ271" s="405"/>
      <c r="BKR271" s="277"/>
      <c r="BKS271" s="277"/>
      <c r="BKT271" s="277"/>
      <c r="BKU271" s="277"/>
      <c r="BKV271" s="277"/>
      <c r="BKW271" s="277"/>
      <c r="BKX271" s="277"/>
      <c r="BKY271" s="277"/>
      <c r="BKZ271" s="402"/>
      <c r="BLA271" s="404"/>
      <c r="BLB271" s="49"/>
      <c r="BLC271" s="49"/>
      <c r="BLD271" s="49"/>
      <c r="BLE271" s="99"/>
      <c r="BLF271" s="98"/>
      <c r="BLG271" s="49"/>
      <c r="BLH271" s="405"/>
      <c r="BLI271" s="405"/>
      <c r="BLJ271" s="277"/>
      <c r="BLK271" s="277"/>
      <c r="BLL271" s="277"/>
      <c r="BLM271" s="277"/>
      <c r="BLN271" s="277"/>
      <c r="BLO271" s="277"/>
      <c r="BLP271" s="277"/>
      <c r="BLQ271" s="277"/>
      <c r="BLR271" s="402"/>
      <c r="BLS271" s="404"/>
      <c r="BLT271" s="49"/>
      <c r="BLU271" s="49"/>
      <c r="BLV271" s="49"/>
      <c r="BLW271" s="99"/>
      <c r="BLX271" s="98"/>
      <c r="BLY271" s="49"/>
      <c r="BLZ271" s="405"/>
      <c r="BMA271" s="405"/>
      <c r="BMB271" s="277"/>
      <c r="BMC271" s="277"/>
      <c r="BMD271" s="277"/>
      <c r="BME271" s="277"/>
      <c r="BMF271" s="277"/>
      <c r="BMG271" s="277"/>
      <c r="BMH271" s="277"/>
      <c r="BMI271" s="277"/>
      <c r="BMJ271" s="402"/>
      <c r="BMK271" s="404"/>
      <c r="BML271" s="49"/>
      <c r="BMM271" s="49"/>
      <c r="BMN271" s="49"/>
      <c r="BMO271" s="99"/>
      <c r="BMP271" s="98"/>
      <c r="BMQ271" s="49"/>
      <c r="BMR271" s="405"/>
      <c r="BMS271" s="405"/>
      <c r="BMT271" s="277"/>
      <c r="BMU271" s="277"/>
      <c r="BMV271" s="277"/>
      <c r="BMW271" s="277"/>
      <c r="BMX271" s="277"/>
      <c r="BMY271" s="277"/>
      <c r="BMZ271" s="277"/>
      <c r="BNA271" s="277"/>
      <c r="BNB271" s="402"/>
      <c r="BNC271" s="404"/>
      <c r="BND271" s="49"/>
      <c r="BNE271" s="49"/>
      <c r="BNF271" s="49"/>
      <c r="BNG271" s="99"/>
      <c r="BNH271" s="98"/>
      <c r="BNI271" s="49"/>
      <c r="BNJ271" s="405"/>
      <c r="BNK271" s="405"/>
      <c r="BNL271" s="277"/>
      <c r="BNM271" s="277"/>
      <c r="BNN271" s="277"/>
      <c r="BNO271" s="277"/>
      <c r="BNP271" s="277"/>
      <c r="BNQ271" s="277"/>
      <c r="BNR271" s="277"/>
      <c r="BNS271" s="277"/>
      <c r="BNT271" s="402"/>
      <c r="BNU271" s="404"/>
      <c r="BNV271" s="49"/>
      <c r="BNW271" s="49"/>
      <c r="BNX271" s="49"/>
      <c r="BNY271" s="99"/>
      <c r="BNZ271" s="98"/>
      <c r="BOA271" s="49"/>
      <c r="BOB271" s="405"/>
      <c r="BOC271" s="405"/>
      <c r="BOD271" s="277"/>
      <c r="BOE271" s="277"/>
      <c r="BOF271" s="277"/>
      <c r="BOG271" s="277"/>
      <c r="BOH271" s="277"/>
      <c r="BOI271" s="277"/>
      <c r="BOJ271" s="277"/>
      <c r="BOK271" s="277"/>
      <c r="BOL271" s="402"/>
      <c r="BOM271" s="404"/>
      <c r="BON271" s="49"/>
      <c r="BOO271" s="49"/>
      <c r="BOP271" s="49"/>
      <c r="BOQ271" s="99"/>
      <c r="BOR271" s="98"/>
      <c r="BOS271" s="49"/>
      <c r="BOT271" s="405"/>
      <c r="BOU271" s="405"/>
      <c r="BOV271" s="277"/>
      <c r="BOW271" s="277"/>
      <c r="BOX271" s="277"/>
      <c r="BOY271" s="277"/>
      <c r="BOZ271" s="277"/>
      <c r="BPA271" s="277"/>
      <c r="BPB271" s="277"/>
      <c r="BPC271" s="277"/>
      <c r="BPD271" s="402"/>
      <c r="BPE271" s="404"/>
      <c r="BPF271" s="49"/>
      <c r="BPG271" s="49"/>
      <c r="BPH271" s="49"/>
      <c r="BPI271" s="99"/>
      <c r="BPJ271" s="98"/>
      <c r="BPK271" s="49"/>
      <c r="BPL271" s="405"/>
      <c r="BPM271" s="405"/>
      <c r="BPN271" s="277"/>
      <c r="BPO271" s="277"/>
      <c r="BPP271" s="277"/>
      <c r="BPQ271" s="277"/>
      <c r="BPR271" s="277"/>
      <c r="BPS271" s="277"/>
      <c r="BPT271" s="277"/>
      <c r="BPU271" s="277"/>
      <c r="BPV271" s="402"/>
      <c r="BPW271" s="404"/>
      <c r="BPX271" s="49"/>
      <c r="BPY271" s="49"/>
      <c r="BPZ271" s="49"/>
      <c r="BQA271" s="99"/>
      <c r="BQB271" s="98"/>
      <c r="BQC271" s="49"/>
      <c r="BQD271" s="405"/>
      <c r="BQE271" s="405"/>
      <c r="BQF271" s="277"/>
      <c r="BQG271" s="277"/>
      <c r="BQH271" s="277"/>
      <c r="BQI271" s="277"/>
      <c r="BQJ271" s="277"/>
      <c r="BQK271" s="277"/>
      <c r="BQL271" s="277"/>
      <c r="BQM271" s="277"/>
      <c r="BQN271" s="402"/>
      <c r="BQO271" s="404"/>
      <c r="BQP271" s="49"/>
      <c r="BQQ271" s="49"/>
      <c r="BQR271" s="49"/>
      <c r="BQS271" s="99"/>
      <c r="BQT271" s="98"/>
      <c r="BQU271" s="49"/>
      <c r="BQV271" s="405"/>
      <c r="BQW271" s="405"/>
      <c r="BQX271" s="277"/>
      <c r="BQY271" s="277"/>
      <c r="BQZ271" s="277"/>
      <c r="BRA271" s="277"/>
      <c r="BRB271" s="277"/>
      <c r="BRC271" s="277"/>
      <c r="BRD271" s="277"/>
      <c r="BRE271" s="277"/>
      <c r="BRF271" s="402"/>
      <c r="BRG271" s="404"/>
      <c r="BRH271" s="49"/>
      <c r="BRI271" s="49"/>
      <c r="BRJ271" s="49"/>
      <c r="BRK271" s="99"/>
      <c r="BRL271" s="98"/>
      <c r="BRM271" s="49"/>
      <c r="BRN271" s="405"/>
      <c r="BRO271" s="405"/>
      <c r="BRP271" s="277"/>
      <c r="BRQ271" s="277"/>
      <c r="BRR271" s="277"/>
      <c r="BRS271" s="277"/>
      <c r="BRT271" s="277"/>
      <c r="BRU271" s="277"/>
      <c r="BRV271" s="277"/>
      <c r="BRW271" s="277"/>
      <c r="BRX271" s="402"/>
      <c r="BRY271" s="404"/>
      <c r="BRZ271" s="49"/>
      <c r="BSA271" s="49"/>
      <c r="BSB271" s="49"/>
      <c r="BSC271" s="99"/>
      <c r="BSD271" s="98"/>
      <c r="BSE271" s="49"/>
      <c r="BSF271" s="405"/>
      <c r="BSG271" s="405"/>
      <c r="BSH271" s="277"/>
      <c r="BSI271" s="277"/>
      <c r="BSJ271" s="277"/>
      <c r="BSK271" s="277"/>
      <c r="BSL271" s="277"/>
      <c r="BSM271" s="277"/>
      <c r="BSN271" s="277"/>
      <c r="BSO271" s="277"/>
      <c r="BSP271" s="402"/>
      <c r="BSQ271" s="404"/>
      <c r="BSR271" s="49"/>
      <c r="BSS271" s="49"/>
      <c r="BST271" s="49"/>
      <c r="BSU271" s="99"/>
      <c r="BSV271" s="98"/>
      <c r="BSW271" s="49"/>
      <c r="BSX271" s="405"/>
      <c r="BSY271" s="405"/>
      <c r="BSZ271" s="277"/>
      <c r="BTA271" s="277"/>
      <c r="BTB271" s="277"/>
      <c r="BTC271" s="277"/>
      <c r="BTD271" s="277"/>
      <c r="BTE271" s="277"/>
      <c r="BTF271" s="277"/>
      <c r="BTG271" s="277"/>
      <c r="BTH271" s="402"/>
      <c r="BTI271" s="404"/>
      <c r="BTJ271" s="49"/>
      <c r="BTK271" s="49"/>
      <c r="BTL271" s="49"/>
      <c r="BTM271" s="99"/>
      <c r="BTN271" s="98"/>
      <c r="BTO271" s="49"/>
      <c r="BTP271" s="405"/>
      <c r="BTQ271" s="405"/>
      <c r="BTR271" s="277"/>
      <c r="BTS271" s="277"/>
      <c r="BTT271" s="277"/>
      <c r="BTU271" s="277"/>
      <c r="BTV271" s="277"/>
      <c r="BTW271" s="277"/>
      <c r="BTX271" s="277"/>
      <c r="BTY271" s="277"/>
      <c r="BTZ271" s="402"/>
      <c r="BUA271" s="404"/>
      <c r="BUB271" s="49"/>
      <c r="BUC271" s="49"/>
      <c r="BUD271" s="49"/>
      <c r="BUE271" s="99"/>
      <c r="BUF271" s="98"/>
      <c r="BUG271" s="49"/>
      <c r="BUH271" s="405"/>
      <c r="BUI271" s="405"/>
      <c r="BUJ271" s="277"/>
      <c r="BUK271" s="277"/>
      <c r="BUL271" s="277"/>
      <c r="BUM271" s="277"/>
      <c r="BUN271" s="277"/>
      <c r="BUO271" s="277"/>
      <c r="BUP271" s="277"/>
      <c r="BUQ271" s="277"/>
      <c r="BUR271" s="402"/>
      <c r="BUS271" s="404"/>
      <c r="BUT271" s="49"/>
      <c r="BUU271" s="49"/>
      <c r="BUV271" s="49"/>
      <c r="BUW271" s="99"/>
      <c r="BUX271" s="98"/>
      <c r="BUY271" s="49"/>
      <c r="BUZ271" s="405"/>
      <c r="BVA271" s="405"/>
      <c r="BVB271" s="277"/>
      <c r="BVC271" s="277"/>
      <c r="BVD271" s="277"/>
      <c r="BVE271" s="277"/>
      <c r="BVF271" s="277"/>
      <c r="BVG271" s="277"/>
      <c r="BVH271" s="277"/>
      <c r="BVI271" s="277"/>
      <c r="BVJ271" s="402"/>
      <c r="BVK271" s="404"/>
      <c r="BVL271" s="49"/>
      <c r="BVM271" s="49"/>
      <c r="BVN271" s="49"/>
      <c r="BVO271" s="99"/>
      <c r="BVP271" s="98"/>
      <c r="BVQ271" s="49"/>
      <c r="BVR271" s="405"/>
      <c r="BVS271" s="405"/>
      <c r="BVT271" s="277"/>
      <c r="BVU271" s="277"/>
      <c r="BVV271" s="277"/>
      <c r="BVW271" s="277"/>
      <c r="BVX271" s="277"/>
      <c r="BVY271" s="277"/>
      <c r="BVZ271" s="277"/>
      <c r="BWA271" s="277"/>
      <c r="BWB271" s="402"/>
      <c r="BWC271" s="404"/>
      <c r="BWD271" s="49"/>
      <c r="BWE271" s="49"/>
      <c r="BWF271" s="49"/>
      <c r="BWG271" s="99"/>
      <c r="BWH271" s="98"/>
      <c r="BWI271" s="49"/>
      <c r="BWJ271" s="405"/>
      <c r="BWK271" s="405"/>
      <c r="BWL271" s="277"/>
      <c r="BWM271" s="277"/>
      <c r="BWN271" s="277"/>
      <c r="BWO271" s="277"/>
      <c r="BWP271" s="277"/>
      <c r="BWQ271" s="277"/>
      <c r="BWR271" s="277"/>
      <c r="BWS271" s="277"/>
      <c r="BWT271" s="402"/>
      <c r="BWU271" s="404"/>
      <c r="BWV271" s="49"/>
      <c r="BWW271" s="49"/>
      <c r="BWX271" s="49"/>
      <c r="BWY271" s="99"/>
      <c r="BWZ271" s="98"/>
      <c r="BXA271" s="49"/>
      <c r="BXB271" s="405"/>
      <c r="BXC271" s="405"/>
      <c r="BXD271" s="277"/>
      <c r="BXE271" s="277"/>
      <c r="BXF271" s="277"/>
      <c r="BXG271" s="277"/>
      <c r="BXH271" s="277"/>
      <c r="BXI271" s="277"/>
      <c r="BXJ271" s="277"/>
      <c r="BXK271" s="277"/>
      <c r="BXL271" s="402"/>
      <c r="BXM271" s="404"/>
      <c r="BXN271" s="49"/>
      <c r="BXO271" s="49"/>
      <c r="BXP271" s="49"/>
      <c r="BXQ271" s="99"/>
      <c r="BXR271" s="98"/>
      <c r="BXS271" s="49"/>
      <c r="BXT271" s="405"/>
      <c r="BXU271" s="405"/>
      <c r="BXV271" s="277"/>
      <c r="BXW271" s="277"/>
      <c r="BXX271" s="277"/>
      <c r="BXY271" s="277"/>
      <c r="BXZ271" s="277"/>
      <c r="BYA271" s="277"/>
      <c r="BYB271" s="277"/>
      <c r="BYC271" s="277"/>
      <c r="BYD271" s="402"/>
      <c r="BYE271" s="404"/>
      <c r="BYF271" s="49"/>
      <c r="BYG271" s="49"/>
      <c r="BYH271" s="49"/>
      <c r="BYI271" s="99"/>
      <c r="BYJ271" s="98"/>
      <c r="BYK271" s="49"/>
      <c r="BYL271" s="405"/>
      <c r="BYM271" s="405"/>
      <c r="BYN271" s="277"/>
      <c r="BYO271" s="277"/>
      <c r="BYP271" s="277"/>
      <c r="BYQ271" s="277"/>
      <c r="BYR271" s="277"/>
      <c r="BYS271" s="277"/>
      <c r="BYT271" s="277"/>
      <c r="BYU271" s="277"/>
      <c r="BYV271" s="402"/>
      <c r="BYW271" s="404"/>
      <c r="BYX271" s="49"/>
      <c r="BYY271" s="49"/>
      <c r="BYZ271" s="49"/>
      <c r="BZA271" s="99"/>
      <c r="BZB271" s="98"/>
      <c r="BZC271" s="49"/>
      <c r="BZD271" s="405"/>
      <c r="BZE271" s="405"/>
      <c r="BZF271" s="277"/>
      <c r="BZG271" s="277"/>
      <c r="BZH271" s="277"/>
      <c r="BZI271" s="277"/>
      <c r="BZJ271" s="277"/>
      <c r="BZK271" s="277"/>
      <c r="BZL271" s="277"/>
      <c r="BZM271" s="277"/>
      <c r="BZN271" s="402"/>
      <c r="BZO271" s="404"/>
      <c r="BZP271" s="49"/>
      <c r="BZQ271" s="49"/>
      <c r="BZR271" s="49"/>
      <c r="BZS271" s="99"/>
      <c r="BZT271" s="98"/>
      <c r="BZU271" s="49"/>
      <c r="BZV271" s="405"/>
      <c r="BZW271" s="405"/>
      <c r="BZX271" s="277"/>
      <c r="BZY271" s="277"/>
      <c r="BZZ271" s="277"/>
      <c r="CAA271" s="277"/>
      <c r="CAB271" s="277"/>
      <c r="CAC271" s="277"/>
      <c r="CAD271" s="277"/>
      <c r="CAE271" s="277"/>
      <c r="CAF271" s="402"/>
      <c r="CAG271" s="404"/>
      <c r="CAH271" s="49"/>
      <c r="CAI271" s="49"/>
      <c r="CAJ271" s="49"/>
      <c r="CAK271" s="99"/>
      <c r="CAL271" s="98"/>
      <c r="CAM271" s="49"/>
      <c r="CAN271" s="405"/>
      <c r="CAO271" s="405"/>
      <c r="CAP271" s="277"/>
      <c r="CAQ271" s="277"/>
      <c r="CAR271" s="277"/>
      <c r="CAS271" s="277"/>
      <c r="CAT271" s="277"/>
      <c r="CAU271" s="277"/>
      <c r="CAV271" s="277"/>
      <c r="CAW271" s="277"/>
      <c r="CAX271" s="402"/>
      <c r="CAY271" s="404"/>
      <c r="CAZ271" s="49"/>
      <c r="CBA271" s="49"/>
      <c r="CBB271" s="49"/>
      <c r="CBC271" s="99"/>
      <c r="CBD271" s="98"/>
      <c r="CBE271" s="49"/>
      <c r="CBF271" s="405"/>
      <c r="CBG271" s="405"/>
      <c r="CBH271" s="277"/>
      <c r="CBI271" s="277"/>
      <c r="CBJ271" s="277"/>
      <c r="CBK271" s="277"/>
      <c r="CBL271" s="277"/>
      <c r="CBM271" s="277"/>
      <c r="CBN271" s="277"/>
      <c r="CBO271" s="277"/>
      <c r="CBP271" s="402"/>
      <c r="CBQ271" s="404"/>
      <c r="CBR271" s="49"/>
      <c r="CBS271" s="49"/>
      <c r="CBT271" s="49"/>
      <c r="CBU271" s="99"/>
      <c r="CBV271" s="98"/>
      <c r="CBW271" s="49"/>
      <c r="CBX271" s="405"/>
      <c r="CBY271" s="405"/>
      <c r="CBZ271" s="277"/>
      <c r="CCA271" s="277"/>
      <c r="CCB271" s="277"/>
      <c r="CCC271" s="277"/>
      <c r="CCD271" s="277"/>
      <c r="CCE271" s="277"/>
      <c r="CCF271" s="277"/>
      <c r="CCG271" s="277"/>
      <c r="CCH271" s="402"/>
      <c r="CCI271" s="404"/>
      <c r="CCJ271" s="49"/>
      <c r="CCK271" s="49"/>
      <c r="CCL271" s="49"/>
      <c r="CCM271" s="99"/>
      <c r="CCN271" s="98"/>
      <c r="CCO271" s="49"/>
      <c r="CCP271" s="405"/>
      <c r="CCQ271" s="405"/>
      <c r="CCR271" s="277"/>
      <c r="CCS271" s="277"/>
      <c r="CCT271" s="277"/>
      <c r="CCU271" s="277"/>
      <c r="CCV271" s="277"/>
      <c r="CCW271" s="277"/>
      <c r="CCX271" s="277"/>
      <c r="CCY271" s="277"/>
      <c r="CCZ271" s="402"/>
      <c r="CDA271" s="404"/>
      <c r="CDB271" s="49"/>
      <c r="CDC271" s="49"/>
      <c r="CDD271" s="49"/>
      <c r="CDE271" s="99"/>
      <c r="CDF271" s="98"/>
      <c r="CDG271" s="49"/>
      <c r="CDH271" s="405"/>
      <c r="CDI271" s="405"/>
      <c r="CDJ271" s="277"/>
      <c r="CDK271" s="277"/>
      <c r="CDL271" s="277"/>
      <c r="CDM271" s="277"/>
      <c r="CDN271" s="277"/>
      <c r="CDO271" s="277"/>
      <c r="CDP271" s="277"/>
      <c r="CDQ271" s="277"/>
      <c r="CDR271" s="402"/>
      <c r="CDS271" s="404"/>
      <c r="CDT271" s="49"/>
      <c r="CDU271" s="49"/>
      <c r="CDV271" s="49"/>
      <c r="CDW271" s="99"/>
      <c r="CDX271" s="98"/>
      <c r="CDY271" s="49"/>
      <c r="CDZ271" s="405"/>
      <c r="CEA271" s="405"/>
      <c r="CEB271" s="277"/>
      <c r="CEC271" s="277"/>
      <c r="CED271" s="277"/>
      <c r="CEE271" s="277"/>
      <c r="CEF271" s="277"/>
      <c r="CEG271" s="277"/>
      <c r="CEH271" s="277"/>
      <c r="CEI271" s="277"/>
      <c r="CEJ271" s="402"/>
      <c r="CEK271" s="404"/>
      <c r="CEL271" s="49"/>
      <c r="CEM271" s="49"/>
      <c r="CEN271" s="49"/>
      <c r="CEO271" s="99"/>
      <c r="CEP271" s="98"/>
      <c r="CEQ271" s="49"/>
      <c r="CER271" s="405"/>
      <c r="CES271" s="405"/>
      <c r="CET271" s="277"/>
      <c r="CEU271" s="277"/>
      <c r="CEV271" s="277"/>
      <c r="CEW271" s="277"/>
      <c r="CEX271" s="277"/>
      <c r="CEY271" s="277"/>
      <c r="CEZ271" s="277"/>
      <c r="CFA271" s="277"/>
      <c r="CFB271" s="402"/>
      <c r="CFC271" s="404"/>
      <c r="CFD271" s="49"/>
      <c r="CFE271" s="49"/>
      <c r="CFF271" s="49"/>
      <c r="CFG271" s="99"/>
      <c r="CFH271" s="98"/>
      <c r="CFI271" s="49"/>
      <c r="CFJ271" s="405"/>
      <c r="CFK271" s="405"/>
      <c r="CFL271" s="277"/>
      <c r="CFM271" s="277"/>
      <c r="CFN271" s="277"/>
      <c r="CFO271" s="277"/>
      <c r="CFP271" s="277"/>
      <c r="CFQ271" s="277"/>
      <c r="CFR271" s="277"/>
      <c r="CFS271" s="277"/>
      <c r="CFT271" s="402"/>
      <c r="CFU271" s="404"/>
      <c r="CFV271" s="49"/>
      <c r="CFW271" s="49"/>
      <c r="CFX271" s="49"/>
      <c r="CFY271" s="99"/>
      <c r="CFZ271" s="98"/>
      <c r="CGA271" s="49"/>
      <c r="CGB271" s="405"/>
      <c r="CGC271" s="405"/>
      <c r="CGD271" s="277"/>
      <c r="CGE271" s="277"/>
      <c r="CGF271" s="277"/>
      <c r="CGG271" s="277"/>
      <c r="CGH271" s="277"/>
      <c r="CGI271" s="277"/>
      <c r="CGJ271" s="277"/>
      <c r="CGK271" s="277"/>
      <c r="CGL271" s="402"/>
      <c r="CGM271" s="404"/>
      <c r="CGN271" s="49"/>
      <c r="CGO271" s="49"/>
      <c r="CGP271" s="49"/>
      <c r="CGQ271" s="99"/>
      <c r="CGR271" s="98"/>
      <c r="CGS271" s="49"/>
      <c r="CGT271" s="405"/>
      <c r="CGU271" s="405"/>
      <c r="CGV271" s="277"/>
      <c r="CGW271" s="277"/>
      <c r="CGX271" s="277"/>
      <c r="CGY271" s="277"/>
      <c r="CGZ271" s="277"/>
      <c r="CHA271" s="277"/>
      <c r="CHB271" s="277"/>
      <c r="CHC271" s="277"/>
      <c r="CHD271" s="402"/>
      <c r="CHE271" s="404"/>
      <c r="CHF271" s="49"/>
      <c r="CHG271" s="49"/>
      <c r="CHH271" s="49"/>
      <c r="CHI271" s="99"/>
      <c r="CHJ271" s="98"/>
      <c r="CHK271" s="49"/>
      <c r="CHL271" s="405"/>
      <c r="CHM271" s="405"/>
      <c r="CHN271" s="277"/>
      <c r="CHO271" s="277"/>
      <c r="CHP271" s="277"/>
      <c r="CHQ271" s="277"/>
      <c r="CHR271" s="277"/>
      <c r="CHS271" s="277"/>
      <c r="CHT271" s="277"/>
      <c r="CHU271" s="277"/>
      <c r="CHV271" s="402"/>
      <c r="CHW271" s="404"/>
      <c r="CHX271" s="49"/>
      <c r="CHY271" s="49"/>
      <c r="CHZ271" s="49"/>
      <c r="CIA271" s="99"/>
      <c r="CIB271" s="98"/>
      <c r="CIC271" s="49"/>
      <c r="CID271" s="405"/>
      <c r="CIE271" s="405"/>
      <c r="CIF271" s="277"/>
      <c r="CIG271" s="277"/>
      <c r="CIH271" s="277"/>
      <c r="CII271" s="277"/>
      <c r="CIJ271" s="277"/>
      <c r="CIK271" s="277"/>
      <c r="CIL271" s="277"/>
      <c r="CIM271" s="277"/>
      <c r="CIN271" s="402"/>
      <c r="CIO271" s="404"/>
      <c r="CIP271" s="49"/>
      <c r="CIQ271" s="49"/>
      <c r="CIR271" s="49"/>
      <c r="CIS271" s="99"/>
      <c r="CIT271" s="98"/>
      <c r="CIU271" s="49"/>
      <c r="CIV271" s="405"/>
      <c r="CIW271" s="405"/>
      <c r="CIX271" s="277"/>
      <c r="CIY271" s="277"/>
      <c r="CIZ271" s="277"/>
      <c r="CJA271" s="277"/>
      <c r="CJB271" s="277"/>
      <c r="CJC271" s="277"/>
      <c r="CJD271" s="277"/>
      <c r="CJE271" s="277"/>
      <c r="CJF271" s="402"/>
      <c r="CJG271" s="404"/>
      <c r="CJH271" s="49"/>
      <c r="CJI271" s="49"/>
      <c r="CJJ271" s="49"/>
      <c r="CJK271" s="99"/>
      <c r="CJL271" s="98"/>
      <c r="CJM271" s="49"/>
      <c r="CJN271" s="405"/>
      <c r="CJO271" s="405"/>
      <c r="CJP271" s="277"/>
      <c r="CJQ271" s="277"/>
      <c r="CJR271" s="277"/>
      <c r="CJS271" s="277"/>
      <c r="CJT271" s="277"/>
      <c r="CJU271" s="277"/>
      <c r="CJV271" s="277"/>
      <c r="CJW271" s="277"/>
      <c r="CJX271" s="402"/>
      <c r="CJY271" s="404"/>
      <c r="CJZ271" s="49"/>
      <c r="CKA271" s="49"/>
      <c r="CKB271" s="49"/>
      <c r="CKC271" s="99"/>
      <c r="CKD271" s="98"/>
      <c r="CKE271" s="49"/>
      <c r="CKF271" s="405"/>
      <c r="CKG271" s="405"/>
      <c r="CKH271" s="277"/>
      <c r="CKI271" s="277"/>
      <c r="CKJ271" s="277"/>
      <c r="CKK271" s="277"/>
      <c r="CKL271" s="277"/>
      <c r="CKM271" s="277"/>
      <c r="CKN271" s="277"/>
      <c r="CKO271" s="277"/>
      <c r="CKP271" s="402"/>
      <c r="CKQ271" s="404"/>
      <c r="CKR271" s="49"/>
      <c r="CKS271" s="49"/>
      <c r="CKT271" s="49"/>
      <c r="CKU271" s="99"/>
      <c r="CKV271" s="98"/>
      <c r="CKW271" s="49"/>
      <c r="CKX271" s="405"/>
      <c r="CKY271" s="405"/>
      <c r="CKZ271" s="277"/>
      <c r="CLA271" s="277"/>
      <c r="CLB271" s="277"/>
      <c r="CLC271" s="277"/>
      <c r="CLD271" s="277"/>
      <c r="CLE271" s="277"/>
      <c r="CLF271" s="277"/>
      <c r="CLG271" s="277"/>
      <c r="CLH271" s="402"/>
      <c r="CLI271" s="404"/>
      <c r="CLJ271" s="49"/>
      <c r="CLK271" s="49"/>
      <c r="CLL271" s="49"/>
      <c r="CLM271" s="99"/>
      <c r="CLN271" s="98"/>
      <c r="CLO271" s="49"/>
      <c r="CLP271" s="405"/>
      <c r="CLQ271" s="405"/>
      <c r="CLR271" s="277"/>
      <c r="CLS271" s="277"/>
      <c r="CLT271" s="277"/>
      <c r="CLU271" s="277"/>
      <c r="CLV271" s="277"/>
      <c r="CLW271" s="277"/>
      <c r="CLX271" s="277"/>
      <c r="CLY271" s="277"/>
      <c r="CLZ271" s="402"/>
      <c r="CMA271" s="404"/>
      <c r="CMB271" s="49"/>
      <c r="CMC271" s="49"/>
      <c r="CMD271" s="49"/>
      <c r="CME271" s="99"/>
      <c r="CMF271" s="98"/>
      <c r="CMG271" s="49"/>
      <c r="CMH271" s="405"/>
      <c r="CMI271" s="405"/>
      <c r="CMJ271" s="277"/>
      <c r="CMK271" s="277"/>
      <c r="CML271" s="277"/>
      <c r="CMM271" s="277"/>
      <c r="CMN271" s="277"/>
      <c r="CMO271" s="277"/>
      <c r="CMP271" s="277"/>
      <c r="CMQ271" s="277"/>
      <c r="CMR271" s="402"/>
      <c r="CMS271" s="404"/>
      <c r="CMT271" s="49"/>
      <c r="CMU271" s="49"/>
      <c r="CMV271" s="49"/>
      <c r="CMW271" s="99"/>
      <c r="CMX271" s="98"/>
      <c r="CMY271" s="49"/>
      <c r="CMZ271" s="405"/>
      <c r="CNA271" s="405"/>
      <c r="CNB271" s="277"/>
      <c r="CNC271" s="277"/>
      <c r="CND271" s="277"/>
      <c r="CNE271" s="277"/>
      <c r="CNF271" s="277"/>
      <c r="CNG271" s="277"/>
      <c r="CNH271" s="277"/>
      <c r="CNI271" s="277"/>
      <c r="CNJ271" s="402"/>
      <c r="CNK271" s="404"/>
      <c r="CNL271" s="49"/>
      <c r="CNM271" s="49"/>
      <c r="CNN271" s="49"/>
      <c r="CNO271" s="99"/>
      <c r="CNP271" s="98"/>
      <c r="CNQ271" s="49"/>
      <c r="CNR271" s="405"/>
      <c r="CNS271" s="405"/>
      <c r="CNT271" s="277"/>
      <c r="CNU271" s="277"/>
      <c r="CNV271" s="277"/>
      <c r="CNW271" s="277"/>
      <c r="CNX271" s="277"/>
      <c r="CNY271" s="277"/>
      <c r="CNZ271" s="277"/>
      <c r="COA271" s="277"/>
      <c r="COB271" s="402"/>
      <c r="COC271" s="404"/>
      <c r="COD271" s="49"/>
      <c r="COE271" s="49"/>
      <c r="COF271" s="49"/>
      <c r="COG271" s="99"/>
      <c r="COH271" s="98"/>
      <c r="COI271" s="49"/>
      <c r="COJ271" s="405"/>
      <c r="COK271" s="405"/>
      <c r="COL271" s="277"/>
      <c r="COM271" s="277"/>
      <c r="CON271" s="277"/>
      <c r="COO271" s="277"/>
      <c r="COP271" s="277"/>
      <c r="COQ271" s="277"/>
      <c r="COR271" s="277"/>
      <c r="COS271" s="277"/>
      <c r="COT271" s="402"/>
      <c r="COU271" s="404"/>
      <c r="COV271" s="49"/>
      <c r="COW271" s="49"/>
      <c r="COX271" s="49"/>
      <c r="COY271" s="99"/>
      <c r="COZ271" s="98"/>
      <c r="CPA271" s="49"/>
      <c r="CPB271" s="405"/>
      <c r="CPC271" s="405"/>
      <c r="CPD271" s="277"/>
      <c r="CPE271" s="277"/>
      <c r="CPF271" s="277"/>
      <c r="CPG271" s="277"/>
      <c r="CPH271" s="277"/>
      <c r="CPI271" s="277"/>
      <c r="CPJ271" s="277"/>
      <c r="CPK271" s="277"/>
      <c r="CPL271" s="402"/>
      <c r="CPM271" s="404"/>
      <c r="CPN271" s="49"/>
      <c r="CPO271" s="49"/>
      <c r="CPP271" s="49"/>
      <c r="CPQ271" s="99"/>
      <c r="CPR271" s="98"/>
      <c r="CPS271" s="49"/>
      <c r="CPT271" s="405"/>
      <c r="CPU271" s="405"/>
      <c r="CPV271" s="277"/>
      <c r="CPW271" s="277"/>
      <c r="CPX271" s="277"/>
      <c r="CPY271" s="277"/>
      <c r="CPZ271" s="277"/>
      <c r="CQA271" s="277"/>
      <c r="CQB271" s="277"/>
      <c r="CQC271" s="277"/>
      <c r="CQD271" s="402"/>
      <c r="CQE271" s="404"/>
      <c r="CQF271" s="49"/>
      <c r="CQG271" s="49"/>
      <c r="CQH271" s="49"/>
      <c r="CQI271" s="99"/>
      <c r="CQJ271" s="98"/>
      <c r="CQK271" s="49"/>
      <c r="CQL271" s="405"/>
      <c r="CQM271" s="405"/>
      <c r="CQN271" s="277"/>
      <c r="CQO271" s="277"/>
      <c r="CQP271" s="277"/>
      <c r="CQQ271" s="277"/>
      <c r="CQR271" s="277"/>
      <c r="CQS271" s="277"/>
      <c r="CQT271" s="277"/>
      <c r="CQU271" s="277"/>
      <c r="CQV271" s="402"/>
      <c r="CQW271" s="404"/>
      <c r="CQX271" s="49"/>
      <c r="CQY271" s="49"/>
      <c r="CQZ271" s="49"/>
      <c r="CRA271" s="99"/>
      <c r="CRB271" s="98"/>
      <c r="CRC271" s="49"/>
      <c r="CRD271" s="405"/>
      <c r="CRE271" s="405"/>
      <c r="CRF271" s="277"/>
      <c r="CRG271" s="277"/>
      <c r="CRH271" s="277"/>
      <c r="CRI271" s="277"/>
      <c r="CRJ271" s="277"/>
      <c r="CRK271" s="277"/>
      <c r="CRL271" s="277"/>
      <c r="CRM271" s="277"/>
      <c r="CRN271" s="402"/>
      <c r="CRO271" s="404"/>
      <c r="CRP271" s="49"/>
      <c r="CRQ271" s="49"/>
      <c r="CRR271" s="49"/>
      <c r="CRS271" s="99"/>
      <c r="CRT271" s="98"/>
      <c r="CRU271" s="49"/>
      <c r="CRV271" s="405"/>
      <c r="CRW271" s="405"/>
      <c r="CRX271" s="277"/>
      <c r="CRY271" s="277"/>
      <c r="CRZ271" s="277"/>
      <c r="CSA271" s="277"/>
      <c r="CSB271" s="277"/>
      <c r="CSC271" s="277"/>
      <c r="CSD271" s="277"/>
      <c r="CSE271" s="277"/>
      <c r="CSF271" s="402"/>
      <c r="CSG271" s="404"/>
      <c r="CSH271" s="49"/>
      <c r="CSI271" s="49"/>
      <c r="CSJ271" s="49"/>
      <c r="CSK271" s="99"/>
      <c r="CSL271" s="98"/>
      <c r="CSM271" s="49"/>
      <c r="CSN271" s="405"/>
      <c r="CSO271" s="405"/>
      <c r="CSP271" s="277"/>
      <c r="CSQ271" s="277"/>
      <c r="CSR271" s="277"/>
      <c r="CSS271" s="277"/>
      <c r="CST271" s="277"/>
      <c r="CSU271" s="277"/>
      <c r="CSV271" s="277"/>
      <c r="CSW271" s="277"/>
      <c r="CSX271" s="402"/>
      <c r="CSY271" s="404"/>
      <c r="CSZ271" s="49"/>
      <c r="CTA271" s="49"/>
      <c r="CTB271" s="49"/>
      <c r="CTC271" s="99"/>
      <c r="CTD271" s="98"/>
      <c r="CTE271" s="49"/>
      <c r="CTF271" s="405"/>
      <c r="CTG271" s="405"/>
      <c r="CTH271" s="277"/>
      <c r="CTI271" s="277"/>
      <c r="CTJ271" s="277"/>
      <c r="CTK271" s="277"/>
      <c r="CTL271" s="277"/>
      <c r="CTM271" s="277"/>
      <c r="CTN271" s="277"/>
      <c r="CTO271" s="277"/>
      <c r="CTP271" s="402"/>
      <c r="CTQ271" s="404"/>
      <c r="CTR271" s="49"/>
      <c r="CTS271" s="49"/>
      <c r="CTT271" s="49"/>
      <c r="CTU271" s="99"/>
      <c r="CTV271" s="98"/>
      <c r="CTW271" s="49"/>
      <c r="CTX271" s="405"/>
      <c r="CTY271" s="405"/>
      <c r="CTZ271" s="277"/>
      <c r="CUA271" s="277"/>
      <c r="CUB271" s="277"/>
      <c r="CUC271" s="277"/>
      <c r="CUD271" s="277"/>
      <c r="CUE271" s="277"/>
      <c r="CUF271" s="277"/>
      <c r="CUG271" s="277"/>
      <c r="CUH271" s="402"/>
      <c r="CUI271" s="404"/>
      <c r="CUJ271" s="49"/>
      <c r="CUK271" s="49"/>
      <c r="CUL271" s="49"/>
      <c r="CUM271" s="99"/>
      <c r="CUN271" s="98"/>
      <c r="CUO271" s="49"/>
      <c r="CUP271" s="405"/>
      <c r="CUQ271" s="405"/>
      <c r="CUR271" s="277"/>
      <c r="CUS271" s="277"/>
      <c r="CUT271" s="277"/>
      <c r="CUU271" s="277"/>
      <c r="CUV271" s="277"/>
      <c r="CUW271" s="277"/>
      <c r="CUX271" s="277"/>
      <c r="CUY271" s="277"/>
      <c r="CUZ271" s="402"/>
      <c r="CVA271" s="404"/>
      <c r="CVB271" s="49"/>
      <c r="CVC271" s="49"/>
      <c r="CVD271" s="49"/>
      <c r="CVE271" s="99"/>
      <c r="CVF271" s="98"/>
      <c r="CVG271" s="49"/>
      <c r="CVH271" s="405"/>
      <c r="CVI271" s="405"/>
      <c r="CVJ271" s="277"/>
      <c r="CVK271" s="277"/>
      <c r="CVL271" s="277"/>
      <c r="CVM271" s="277"/>
      <c r="CVN271" s="277"/>
      <c r="CVO271" s="277"/>
      <c r="CVP271" s="277"/>
      <c r="CVQ271" s="277"/>
      <c r="CVR271" s="402"/>
      <c r="CVS271" s="404"/>
      <c r="CVT271" s="49"/>
      <c r="CVU271" s="49"/>
      <c r="CVV271" s="49"/>
      <c r="CVW271" s="99"/>
      <c r="CVX271" s="98"/>
      <c r="CVY271" s="49"/>
      <c r="CVZ271" s="405"/>
      <c r="CWA271" s="405"/>
      <c r="CWB271" s="277"/>
      <c r="CWC271" s="277"/>
      <c r="CWD271" s="277"/>
      <c r="CWE271" s="277"/>
      <c r="CWF271" s="277"/>
      <c r="CWG271" s="277"/>
      <c r="CWH271" s="277"/>
      <c r="CWI271" s="277"/>
      <c r="CWJ271" s="402"/>
      <c r="CWK271" s="404"/>
      <c r="CWL271" s="49"/>
      <c r="CWM271" s="49"/>
      <c r="CWN271" s="49"/>
      <c r="CWO271" s="99"/>
      <c r="CWP271" s="98"/>
      <c r="CWQ271" s="49"/>
      <c r="CWR271" s="405"/>
      <c r="CWS271" s="405"/>
      <c r="CWT271" s="277"/>
      <c r="CWU271" s="277"/>
      <c r="CWV271" s="277"/>
      <c r="CWW271" s="277"/>
      <c r="CWX271" s="277"/>
      <c r="CWY271" s="277"/>
      <c r="CWZ271" s="277"/>
      <c r="CXA271" s="277"/>
      <c r="CXB271" s="402"/>
      <c r="CXC271" s="404"/>
      <c r="CXD271" s="49"/>
      <c r="CXE271" s="49"/>
      <c r="CXF271" s="49"/>
      <c r="CXG271" s="99"/>
      <c r="CXH271" s="98"/>
      <c r="CXI271" s="49"/>
      <c r="CXJ271" s="405"/>
      <c r="CXK271" s="405"/>
      <c r="CXL271" s="277"/>
      <c r="CXM271" s="277"/>
      <c r="CXN271" s="277"/>
      <c r="CXO271" s="277"/>
      <c r="CXP271" s="277"/>
      <c r="CXQ271" s="277"/>
      <c r="CXR271" s="277"/>
      <c r="CXS271" s="277"/>
      <c r="CXT271" s="402"/>
      <c r="CXU271" s="404"/>
      <c r="CXV271" s="49"/>
      <c r="CXW271" s="49"/>
      <c r="CXX271" s="49"/>
      <c r="CXY271" s="99"/>
      <c r="CXZ271" s="98"/>
      <c r="CYA271" s="49"/>
      <c r="CYB271" s="405"/>
      <c r="CYC271" s="405"/>
      <c r="CYD271" s="277"/>
      <c r="CYE271" s="277"/>
      <c r="CYF271" s="277"/>
      <c r="CYG271" s="277"/>
      <c r="CYH271" s="277"/>
      <c r="CYI271" s="277"/>
      <c r="CYJ271" s="277"/>
      <c r="CYK271" s="277"/>
      <c r="CYL271" s="402"/>
      <c r="CYM271" s="404"/>
      <c r="CYN271" s="49"/>
      <c r="CYO271" s="49"/>
      <c r="CYP271" s="49"/>
      <c r="CYQ271" s="99"/>
      <c r="CYR271" s="98"/>
      <c r="CYS271" s="49"/>
      <c r="CYT271" s="405"/>
      <c r="CYU271" s="405"/>
      <c r="CYV271" s="277"/>
      <c r="CYW271" s="277"/>
      <c r="CYX271" s="277"/>
      <c r="CYY271" s="277"/>
      <c r="CYZ271" s="277"/>
      <c r="CZA271" s="277"/>
      <c r="CZB271" s="277"/>
      <c r="CZC271" s="277"/>
      <c r="CZD271" s="402"/>
      <c r="CZE271" s="404"/>
      <c r="CZF271" s="49"/>
      <c r="CZG271" s="49"/>
      <c r="CZH271" s="49"/>
      <c r="CZI271" s="99"/>
      <c r="CZJ271" s="98"/>
      <c r="CZK271" s="49"/>
      <c r="CZL271" s="405"/>
      <c r="CZM271" s="405"/>
      <c r="CZN271" s="277"/>
      <c r="CZO271" s="277"/>
      <c r="CZP271" s="277"/>
      <c r="CZQ271" s="277"/>
      <c r="CZR271" s="277"/>
      <c r="CZS271" s="277"/>
      <c r="CZT271" s="277"/>
      <c r="CZU271" s="277"/>
      <c r="CZV271" s="402"/>
      <c r="CZW271" s="404"/>
      <c r="CZX271" s="49"/>
      <c r="CZY271" s="49"/>
      <c r="CZZ271" s="49"/>
      <c r="DAA271" s="99"/>
      <c r="DAB271" s="98"/>
      <c r="DAC271" s="49"/>
      <c r="DAD271" s="405"/>
      <c r="DAE271" s="405"/>
      <c r="DAF271" s="277"/>
      <c r="DAG271" s="277"/>
      <c r="DAH271" s="277"/>
      <c r="DAI271" s="277"/>
      <c r="DAJ271" s="277"/>
      <c r="DAK271" s="277"/>
      <c r="DAL271" s="277"/>
      <c r="DAM271" s="277"/>
      <c r="DAN271" s="402"/>
      <c r="DAO271" s="404"/>
      <c r="DAP271" s="49"/>
      <c r="DAQ271" s="49"/>
      <c r="DAR271" s="49"/>
      <c r="DAS271" s="99"/>
      <c r="DAT271" s="98"/>
      <c r="DAU271" s="49"/>
      <c r="DAV271" s="405"/>
      <c r="DAW271" s="405"/>
      <c r="DAX271" s="277"/>
      <c r="DAY271" s="277"/>
      <c r="DAZ271" s="277"/>
      <c r="DBA271" s="277"/>
      <c r="DBB271" s="277"/>
      <c r="DBC271" s="277"/>
      <c r="DBD271" s="277"/>
      <c r="DBE271" s="277"/>
      <c r="DBF271" s="402"/>
      <c r="DBG271" s="404"/>
      <c r="DBH271" s="49"/>
      <c r="DBI271" s="49"/>
      <c r="DBJ271" s="49"/>
      <c r="DBK271" s="99"/>
      <c r="DBL271" s="98"/>
      <c r="DBM271" s="49"/>
      <c r="DBN271" s="405"/>
      <c r="DBO271" s="405"/>
      <c r="DBP271" s="277"/>
      <c r="DBQ271" s="277"/>
      <c r="DBR271" s="277"/>
      <c r="DBS271" s="277"/>
      <c r="DBT271" s="277"/>
      <c r="DBU271" s="277"/>
      <c r="DBV271" s="277"/>
      <c r="DBW271" s="277"/>
      <c r="DBX271" s="402"/>
      <c r="DBY271" s="404"/>
      <c r="DBZ271" s="49"/>
      <c r="DCA271" s="49"/>
      <c r="DCB271" s="49"/>
      <c r="DCC271" s="99"/>
      <c r="DCD271" s="98"/>
      <c r="DCE271" s="49"/>
      <c r="DCF271" s="405"/>
      <c r="DCG271" s="405"/>
      <c r="DCH271" s="277"/>
      <c r="DCI271" s="277"/>
      <c r="DCJ271" s="277"/>
      <c r="DCK271" s="277"/>
      <c r="DCL271" s="277"/>
      <c r="DCM271" s="277"/>
      <c r="DCN271" s="277"/>
      <c r="DCO271" s="277"/>
      <c r="DCP271" s="402"/>
      <c r="DCQ271" s="404"/>
      <c r="DCR271" s="49"/>
      <c r="DCS271" s="49"/>
      <c r="DCT271" s="49"/>
      <c r="DCU271" s="99"/>
      <c r="DCV271" s="98"/>
      <c r="DCW271" s="49"/>
      <c r="DCX271" s="405"/>
      <c r="DCY271" s="405"/>
      <c r="DCZ271" s="277"/>
      <c r="DDA271" s="277"/>
      <c r="DDB271" s="277"/>
      <c r="DDC271" s="277"/>
      <c r="DDD271" s="277"/>
      <c r="DDE271" s="277"/>
      <c r="DDF271" s="277"/>
      <c r="DDG271" s="277"/>
      <c r="DDH271" s="402"/>
      <c r="DDI271" s="404"/>
      <c r="DDJ271" s="49"/>
      <c r="DDK271" s="49"/>
      <c r="DDL271" s="49"/>
      <c r="DDM271" s="99"/>
      <c r="DDN271" s="98"/>
      <c r="DDO271" s="49"/>
      <c r="DDP271" s="405"/>
      <c r="DDQ271" s="405"/>
      <c r="DDR271" s="277"/>
      <c r="DDS271" s="277"/>
      <c r="DDT271" s="277"/>
      <c r="DDU271" s="277"/>
      <c r="DDV271" s="277"/>
      <c r="DDW271" s="277"/>
      <c r="DDX271" s="277"/>
      <c r="DDY271" s="277"/>
      <c r="DDZ271" s="402"/>
      <c r="DEA271" s="404"/>
      <c r="DEB271" s="49"/>
      <c r="DEC271" s="49"/>
      <c r="DED271" s="49"/>
      <c r="DEE271" s="99"/>
      <c r="DEF271" s="98"/>
      <c r="DEG271" s="49"/>
      <c r="DEH271" s="405"/>
      <c r="DEI271" s="405"/>
      <c r="DEJ271" s="277"/>
      <c r="DEK271" s="277"/>
      <c r="DEL271" s="277"/>
      <c r="DEM271" s="277"/>
      <c r="DEN271" s="277"/>
      <c r="DEO271" s="277"/>
      <c r="DEP271" s="277"/>
      <c r="DEQ271" s="277"/>
      <c r="DER271" s="402"/>
      <c r="DES271" s="404"/>
      <c r="DET271" s="49"/>
      <c r="DEU271" s="49"/>
      <c r="DEV271" s="49"/>
      <c r="DEW271" s="99"/>
      <c r="DEX271" s="98"/>
      <c r="DEY271" s="49"/>
      <c r="DEZ271" s="405"/>
      <c r="DFA271" s="405"/>
      <c r="DFB271" s="277"/>
      <c r="DFC271" s="277"/>
      <c r="DFD271" s="277"/>
      <c r="DFE271" s="277"/>
      <c r="DFF271" s="277"/>
      <c r="DFG271" s="277"/>
      <c r="DFH271" s="277"/>
      <c r="DFI271" s="277"/>
      <c r="DFJ271" s="402"/>
      <c r="DFK271" s="404"/>
      <c r="DFL271" s="49"/>
      <c r="DFM271" s="49"/>
      <c r="DFN271" s="49"/>
      <c r="DFO271" s="99"/>
      <c r="DFP271" s="98"/>
      <c r="DFQ271" s="49"/>
      <c r="DFR271" s="405"/>
      <c r="DFS271" s="405"/>
      <c r="DFT271" s="277"/>
      <c r="DFU271" s="277"/>
      <c r="DFV271" s="277"/>
      <c r="DFW271" s="277"/>
      <c r="DFX271" s="277"/>
      <c r="DFY271" s="277"/>
      <c r="DFZ271" s="277"/>
      <c r="DGA271" s="277"/>
      <c r="DGB271" s="402"/>
      <c r="DGC271" s="404"/>
      <c r="DGD271" s="49"/>
      <c r="DGE271" s="49"/>
      <c r="DGF271" s="49"/>
      <c r="DGG271" s="99"/>
      <c r="DGH271" s="98"/>
      <c r="DGI271" s="49"/>
      <c r="DGJ271" s="405"/>
      <c r="DGK271" s="405"/>
      <c r="DGL271" s="277"/>
      <c r="DGM271" s="277"/>
      <c r="DGN271" s="277"/>
      <c r="DGO271" s="277"/>
      <c r="DGP271" s="277"/>
      <c r="DGQ271" s="277"/>
      <c r="DGR271" s="277"/>
      <c r="DGS271" s="277"/>
      <c r="DGT271" s="402"/>
      <c r="DGU271" s="404"/>
      <c r="DGV271" s="49"/>
      <c r="DGW271" s="49"/>
      <c r="DGX271" s="49"/>
      <c r="DGY271" s="99"/>
      <c r="DGZ271" s="98"/>
      <c r="DHA271" s="49"/>
      <c r="DHB271" s="405"/>
      <c r="DHC271" s="405"/>
      <c r="DHD271" s="277"/>
      <c r="DHE271" s="277"/>
      <c r="DHF271" s="277"/>
      <c r="DHG271" s="277"/>
      <c r="DHH271" s="277"/>
      <c r="DHI271" s="277"/>
      <c r="DHJ271" s="277"/>
      <c r="DHK271" s="277"/>
      <c r="DHL271" s="402"/>
      <c r="DHM271" s="404"/>
      <c r="DHN271" s="49"/>
      <c r="DHO271" s="49"/>
      <c r="DHP271" s="49"/>
      <c r="DHQ271" s="99"/>
      <c r="DHR271" s="98"/>
      <c r="DHS271" s="49"/>
      <c r="DHT271" s="405"/>
      <c r="DHU271" s="405"/>
      <c r="DHV271" s="277"/>
      <c r="DHW271" s="277"/>
      <c r="DHX271" s="277"/>
      <c r="DHY271" s="277"/>
      <c r="DHZ271" s="277"/>
      <c r="DIA271" s="277"/>
      <c r="DIB271" s="277"/>
      <c r="DIC271" s="277"/>
      <c r="DID271" s="402"/>
      <c r="DIE271" s="404"/>
      <c r="DIF271" s="49"/>
      <c r="DIG271" s="49"/>
      <c r="DIH271" s="49"/>
      <c r="DII271" s="99"/>
      <c r="DIJ271" s="98"/>
      <c r="DIK271" s="49"/>
      <c r="DIL271" s="405"/>
      <c r="DIM271" s="405"/>
      <c r="DIN271" s="277"/>
      <c r="DIO271" s="277"/>
      <c r="DIP271" s="277"/>
      <c r="DIQ271" s="277"/>
      <c r="DIR271" s="277"/>
      <c r="DIS271" s="277"/>
      <c r="DIT271" s="277"/>
      <c r="DIU271" s="277"/>
      <c r="DIV271" s="402"/>
      <c r="DIW271" s="404"/>
      <c r="DIX271" s="49"/>
      <c r="DIY271" s="49"/>
      <c r="DIZ271" s="49"/>
      <c r="DJA271" s="99"/>
      <c r="DJB271" s="98"/>
      <c r="DJC271" s="49"/>
      <c r="DJD271" s="405"/>
      <c r="DJE271" s="405"/>
      <c r="DJF271" s="277"/>
      <c r="DJG271" s="277"/>
      <c r="DJH271" s="277"/>
      <c r="DJI271" s="277"/>
      <c r="DJJ271" s="277"/>
      <c r="DJK271" s="277"/>
      <c r="DJL271" s="277"/>
      <c r="DJM271" s="277"/>
      <c r="DJN271" s="402"/>
      <c r="DJO271" s="404"/>
      <c r="DJP271" s="49"/>
      <c r="DJQ271" s="49"/>
      <c r="DJR271" s="49"/>
      <c r="DJS271" s="99"/>
      <c r="DJT271" s="98"/>
      <c r="DJU271" s="49"/>
      <c r="DJV271" s="405"/>
      <c r="DJW271" s="405"/>
      <c r="DJX271" s="277"/>
      <c r="DJY271" s="277"/>
      <c r="DJZ271" s="277"/>
      <c r="DKA271" s="277"/>
      <c r="DKB271" s="277"/>
      <c r="DKC271" s="277"/>
      <c r="DKD271" s="277"/>
      <c r="DKE271" s="277"/>
      <c r="DKF271" s="402"/>
      <c r="DKG271" s="404"/>
      <c r="DKH271" s="49"/>
      <c r="DKI271" s="49"/>
      <c r="DKJ271" s="49"/>
      <c r="DKK271" s="99"/>
      <c r="DKL271" s="98"/>
      <c r="DKM271" s="49"/>
      <c r="DKN271" s="405"/>
      <c r="DKO271" s="405"/>
      <c r="DKP271" s="277"/>
      <c r="DKQ271" s="277"/>
      <c r="DKR271" s="277"/>
      <c r="DKS271" s="277"/>
      <c r="DKT271" s="277"/>
      <c r="DKU271" s="277"/>
      <c r="DKV271" s="277"/>
      <c r="DKW271" s="277"/>
      <c r="DKX271" s="402"/>
      <c r="DKY271" s="404"/>
      <c r="DKZ271" s="49"/>
      <c r="DLA271" s="49"/>
      <c r="DLB271" s="49"/>
      <c r="DLC271" s="99"/>
      <c r="DLD271" s="98"/>
      <c r="DLE271" s="49"/>
      <c r="DLF271" s="405"/>
      <c r="DLG271" s="405"/>
      <c r="DLH271" s="277"/>
      <c r="DLI271" s="277"/>
      <c r="DLJ271" s="277"/>
      <c r="DLK271" s="277"/>
      <c r="DLL271" s="277"/>
      <c r="DLM271" s="277"/>
      <c r="DLN271" s="277"/>
      <c r="DLO271" s="277"/>
      <c r="DLP271" s="402"/>
      <c r="DLQ271" s="404"/>
      <c r="DLR271" s="49"/>
      <c r="DLS271" s="49"/>
      <c r="DLT271" s="49"/>
      <c r="DLU271" s="99"/>
      <c r="DLV271" s="98"/>
      <c r="DLW271" s="49"/>
      <c r="DLX271" s="405"/>
      <c r="DLY271" s="405"/>
      <c r="DLZ271" s="277"/>
      <c r="DMA271" s="277"/>
      <c r="DMB271" s="277"/>
      <c r="DMC271" s="277"/>
      <c r="DMD271" s="277"/>
      <c r="DME271" s="277"/>
      <c r="DMF271" s="277"/>
      <c r="DMG271" s="277"/>
      <c r="DMH271" s="402"/>
      <c r="DMI271" s="404"/>
      <c r="DMJ271" s="49"/>
      <c r="DMK271" s="49"/>
      <c r="DML271" s="49"/>
      <c r="DMM271" s="99"/>
      <c r="DMN271" s="98"/>
      <c r="DMO271" s="49"/>
      <c r="DMP271" s="405"/>
      <c r="DMQ271" s="405"/>
      <c r="DMR271" s="277"/>
      <c r="DMS271" s="277"/>
      <c r="DMT271" s="277"/>
      <c r="DMU271" s="277"/>
      <c r="DMV271" s="277"/>
      <c r="DMW271" s="277"/>
      <c r="DMX271" s="277"/>
      <c r="DMY271" s="277"/>
      <c r="DMZ271" s="402"/>
      <c r="DNA271" s="404"/>
      <c r="DNB271" s="49"/>
      <c r="DNC271" s="49"/>
      <c r="DND271" s="49"/>
      <c r="DNE271" s="99"/>
      <c r="DNF271" s="98"/>
      <c r="DNG271" s="49"/>
      <c r="DNH271" s="405"/>
      <c r="DNI271" s="405"/>
      <c r="DNJ271" s="277"/>
      <c r="DNK271" s="277"/>
      <c r="DNL271" s="277"/>
      <c r="DNM271" s="277"/>
      <c r="DNN271" s="277"/>
      <c r="DNO271" s="277"/>
      <c r="DNP271" s="277"/>
      <c r="DNQ271" s="277"/>
      <c r="DNR271" s="402"/>
      <c r="DNS271" s="404"/>
      <c r="DNT271" s="49"/>
      <c r="DNU271" s="49"/>
      <c r="DNV271" s="49"/>
      <c r="DNW271" s="99"/>
      <c r="DNX271" s="98"/>
      <c r="DNY271" s="49"/>
      <c r="DNZ271" s="405"/>
      <c r="DOA271" s="405"/>
      <c r="DOB271" s="277"/>
      <c r="DOC271" s="277"/>
      <c r="DOD271" s="277"/>
      <c r="DOE271" s="277"/>
      <c r="DOF271" s="277"/>
      <c r="DOG271" s="277"/>
      <c r="DOH271" s="277"/>
      <c r="DOI271" s="277"/>
      <c r="DOJ271" s="402"/>
      <c r="DOK271" s="404"/>
      <c r="DOL271" s="49"/>
      <c r="DOM271" s="49"/>
      <c r="DON271" s="49"/>
      <c r="DOO271" s="99"/>
      <c r="DOP271" s="98"/>
      <c r="DOQ271" s="49"/>
      <c r="DOR271" s="405"/>
      <c r="DOS271" s="405"/>
      <c r="DOT271" s="277"/>
      <c r="DOU271" s="277"/>
      <c r="DOV271" s="277"/>
      <c r="DOW271" s="277"/>
      <c r="DOX271" s="277"/>
      <c r="DOY271" s="277"/>
      <c r="DOZ271" s="277"/>
      <c r="DPA271" s="277"/>
      <c r="DPB271" s="402"/>
      <c r="DPC271" s="404"/>
      <c r="DPD271" s="49"/>
      <c r="DPE271" s="49"/>
      <c r="DPF271" s="49"/>
      <c r="DPG271" s="99"/>
      <c r="DPH271" s="98"/>
      <c r="DPI271" s="49"/>
      <c r="DPJ271" s="405"/>
      <c r="DPK271" s="405"/>
      <c r="DPL271" s="277"/>
      <c r="DPM271" s="277"/>
      <c r="DPN271" s="277"/>
      <c r="DPO271" s="277"/>
      <c r="DPP271" s="277"/>
      <c r="DPQ271" s="277"/>
      <c r="DPR271" s="277"/>
      <c r="DPS271" s="277"/>
      <c r="DPT271" s="402"/>
      <c r="DPU271" s="404"/>
      <c r="DPV271" s="49"/>
      <c r="DPW271" s="49"/>
      <c r="DPX271" s="49"/>
      <c r="DPY271" s="99"/>
      <c r="DPZ271" s="98"/>
      <c r="DQA271" s="49"/>
      <c r="DQB271" s="405"/>
      <c r="DQC271" s="405"/>
      <c r="DQD271" s="277"/>
      <c r="DQE271" s="277"/>
      <c r="DQF271" s="277"/>
      <c r="DQG271" s="277"/>
      <c r="DQH271" s="277"/>
      <c r="DQI271" s="277"/>
      <c r="DQJ271" s="277"/>
      <c r="DQK271" s="277"/>
      <c r="DQL271" s="402"/>
      <c r="DQM271" s="404"/>
      <c r="DQN271" s="49"/>
      <c r="DQO271" s="49"/>
      <c r="DQP271" s="49"/>
      <c r="DQQ271" s="99"/>
      <c r="DQR271" s="98"/>
      <c r="DQS271" s="49"/>
      <c r="DQT271" s="405"/>
      <c r="DQU271" s="405"/>
      <c r="DQV271" s="277"/>
      <c r="DQW271" s="277"/>
      <c r="DQX271" s="277"/>
      <c r="DQY271" s="277"/>
      <c r="DQZ271" s="277"/>
      <c r="DRA271" s="277"/>
      <c r="DRB271" s="277"/>
      <c r="DRC271" s="277"/>
      <c r="DRD271" s="402"/>
      <c r="DRE271" s="404"/>
      <c r="DRF271" s="49"/>
      <c r="DRG271" s="49"/>
      <c r="DRH271" s="49"/>
      <c r="DRI271" s="99"/>
      <c r="DRJ271" s="98"/>
      <c r="DRK271" s="49"/>
      <c r="DRL271" s="405"/>
      <c r="DRM271" s="405"/>
      <c r="DRN271" s="277"/>
      <c r="DRO271" s="277"/>
      <c r="DRP271" s="277"/>
      <c r="DRQ271" s="277"/>
      <c r="DRR271" s="277"/>
      <c r="DRS271" s="277"/>
      <c r="DRT271" s="277"/>
      <c r="DRU271" s="277"/>
      <c r="DRV271" s="402"/>
      <c r="DRW271" s="404"/>
      <c r="DRX271" s="49"/>
      <c r="DRY271" s="49"/>
      <c r="DRZ271" s="49"/>
      <c r="DSA271" s="99"/>
      <c r="DSB271" s="98"/>
      <c r="DSC271" s="49"/>
      <c r="DSD271" s="405"/>
      <c r="DSE271" s="405"/>
      <c r="DSF271" s="277"/>
      <c r="DSG271" s="277"/>
      <c r="DSH271" s="277"/>
      <c r="DSI271" s="277"/>
      <c r="DSJ271" s="277"/>
      <c r="DSK271" s="277"/>
      <c r="DSL271" s="277"/>
      <c r="DSM271" s="277"/>
      <c r="DSN271" s="402"/>
      <c r="DSO271" s="404"/>
      <c r="DSP271" s="49"/>
      <c r="DSQ271" s="49"/>
      <c r="DSR271" s="49"/>
      <c r="DSS271" s="99"/>
      <c r="DST271" s="98"/>
      <c r="DSU271" s="49"/>
      <c r="DSV271" s="405"/>
      <c r="DSW271" s="405"/>
      <c r="DSX271" s="277"/>
      <c r="DSY271" s="277"/>
      <c r="DSZ271" s="277"/>
      <c r="DTA271" s="277"/>
      <c r="DTB271" s="277"/>
      <c r="DTC271" s="277"/>
      <c r="DTD271" s="277"/>
      <c r="DTE271" s="277"/>
      <c r="DTF271" s="402"/>
      <c r="DTG271" s="404"/>
      <c r="DTH271" s="49"/>
      <c r="DTI271" s="49"/>
      <c r="DTJ271" s="49"/>
      <c r="DTK271" s="99"/>
      <c r="DTL271" s="98"/>
      <c r="DTM271" s="49"/>
      <c r="DTN271" s="405"/>
      <c r="DTO271" s="405"/>
      <c r="DTP271" s="277"/>
      <c r="DTQ271" s="277"/>
      <c r="DTR271" s="277"/>
      <c r="DTS271" s="277"/>
      <c r="DTT271" s="277"/>
      <c r="DTU271" s="277"/>
      <c r="DTV271" s="277"/>
      <c r="DTW271" s="277"/>
      <c r="DTX271" s="402"/>
      <c r="DTY271" s="404"/>
      <c r="DTZ271" s="49"/>
      <c r="DUA271" s="49"/>
      <c r="DUB271" s="49"/>
      <c r="DUC271" s="99"/>
      <c r="DUD271" s="98"/>
      <c r="DUE271" s="49"/>
      <c r="DUF271" s="405"/>
      <c r="DUG271" s="405"/>
      <c r="DUH271" s="277"/>
      <c r="DUI271" s="277"/>
      <c r="DUJ271" s="277"/>
      <c r="DUK271" s="277"/>
      <c r="DUL271" s="277"/>
      <c r="DUM271" s="277"/>
      <c r="DUN271" s="277"/>
      <c r="DUO271" s="277"/>
      <c r="DUP271" s="402"/>
      <c r="DUQ271" s="404"/>
      <c r="DUR271" s="49"/>
      <c r="DUS271" s="49"/>
      <c r="DUT271" s="49"/>
      <c r="DUU271" s="99"/>
      <c r="DUV271" s="98"/>
      <c r="DUW271" s="49"/>
      <c r="DUX271" s="405"/>
      <c r="DUY271" s="405"/>
      <c r="DUZ271" s="277"/>
      <c r="DVA271" s="277"/>
      <c r="DVB271" s="277"/>
      <c r="DVC271" s="277"/>
      <c r="DVD271" s="277"/>
      <c r="DVE271" s="277"/>
      <c r="DVF271" s="277"/>
      <c r="DVG271" s="277"/>
      <c r="DVH271" s="402"/>
      <c r="DVI271" s="404"/>
      <c r="DVJ271" s="49"/>
      <c r="DVK271" s="49"/>
      <c r="DVL271" s="49"/>
      <c r="DVM271" s="99"/>
      <c r="DVN271" s="98"/>
      <c r="DVO271" s="49"/>
      <c r="DVP271" s="405"/>
      <c r="DVQ271" s="405"/>
      <c r="DVR271" s="277"/>
      <c r="DVS271" s="277"/>
      <c r="DVT271" s="277"/>
      <c r="DVU271" s="277"/>
      <c r="DVV271" s="277"/>
      <c r="DVW271" s="277"/>
      <c r="DVX271" s="277"/>
      <c r="DVY271" s="277"/>
      <c r="DVZ271" s="402"/>
      <c r="DWA271" s="404"/>
      <c r="DWB271" s="49"/>
      <c r="DWC271" s="49"/>
      <c r="DWD271" s="49"/>
      <c r="DWE271" s="99"/>
      <c r="DWF271" s="98"/>
      <c r="DWG271" s="49"/>
      <c r="DWH271" s="405"/>
      <c r="DWI271" s="405"/>
      <c r="DWJ271" s="277"/>
      <c r="DWK271" s="277"/>
      <c r="DWL271" s="277"/>
      <c r="DWM271" s="277"/>
      <c r="DWN271" s="277"/>
      <c r="DWO271" s="277"/>
      <c r="DWP271" s="277"/>
      <c r="DWQ271" s="277"/>
      <c r="DWR271" s="402"/>
      <c r="DWS271" s="404"/>
      <c r="DWT271" s="49"/>
      <c r="DWU271" s="49"/>
      <c r="DWV271" s="49"/>
      <c r="DWW271" s="99"/>
      <c r="DWX271" s="98"/>
      <c r="DWY271" s="49"/>
      <c r="DWZ271" s="405"/>
      <c r="DXA271" s="405"/>
      <c r="DXB271" s="277"/>
      <c r="DXC271" s="277"/>
      <c r="DXD271" s="277"/>
      <c r="DXE271" s="277"/>
      <c r="DXF271" s="277"/>
      <c r="DXG271" s="277"/>
      <c r="DXH271" s="277"/>
      <c r="DXI271" s="277"/>
      <c r="DXJ271" s="402"/>
      <c r="DXK271" s="404"/>
      <c r="DXL271" s="49"/>
      <c r="DXM271" s="49"/>
      <c r="DXN271" s="49"/>
      <c r="DXO271" s="99"/>
      <c r="DXP271" s="98"/>
      <c r="DXQ271" s="49"/>
      <c r="DXR271" s="405"/>
      <c r="DXS271" s="405"/>
      <c r="DXT271" s="277"/>
      <c r="DXU271" s="277"/>
      <c r="DXV271" s="277"/>
      <c r="DXW271" s="277"/>
      <c r="DXX271" s="277"/>
      <c r="DXY271" s="277"/>
      <c r="DXZ271" s="277"/>
      <c r="DYA271" s="277"/>
      <c r="DYB271" s="402"/>
      <c r="DYC271" s="404"/>
      <c r="DYD271" s="49"/>
      <c r="DYE271" s="49"/>
      <c r="DYF271" s="49"/>
      <c r="DYG271" s="99"/>
      <c r="DYH271" s="98"/>
      <c r="DYI271" s="49"/>
      <c r="DYJ271" s="405"/>
      <c r="DYK271" s="405"/>
      <c r="DYL271" s="277"/>
      <c r="DYM271" s="277"/>
      <c r="DYN271" s="277"/>
      <c r="DYO271" s="277"/>
      <c r="DYP271" s="277"/>
      <c r="DYQ271" s="277"/>
      <c r="DYR271" s="277"/>
      <c r="DYS271" s="277"/>
      <c r="DYT271" s="402"/>
      <c r="DYU271" s="404"/>
      <c r="DYV271" s="49"/>
      <c r="DYW271" s="49"/>
      <c r="DYX271" s="49"/>
      <c r="DYY271" s="99"/>
      <c r="DYZ271" s="98"/>
      <c r="DZA271" s="49"/>
      <c r="DZB271" s="405"/>
      <c r="DZC271" s="405"/>
      <c r="DZD271" s="277"/>
      <c r="DZE271" s="277"/>
      <c r="DZF271" s="277"/>
      <c r="DZG271" s="277"/>
      <c r="DZH271" s="277"/>
      <c r="DZI271" s="277"/>
      <c r="DZJ271" s="277"/>
      <c r="DZK271" s="277"/>
      <c r="DZL271" s="402"/>
      <c r="DZM271" s="404"/>
      <c r="DZN271" s="49"/>
      <c r="DZO271" s="49"/>
      <c r="DZP271" s="49"/>
      <c r="DZQ271" s="99"/>
      <c r="DZR271" s="98"/>
      <c r="DZS271" s="49"/>
      <c r="DZT271" s="405"/>
      <c r="DZU271" s="405"/>
      <c r="DZV271" s="277"/>
      <c r="DZW271" s="277"/>
      <c r="DZX271" s="277"/>
      <c r="DZY271" s="277"/>
      <c r="DZZ271" s="277"/>
      <c r="EAA271" s="277"/>
      <c r="EAB271" s="277"/>
      <c r="EAC271" s="277"/>
      <c r="EAD271" s="402"/>
      <c r="EAE271" s="404"/>
      <c r="EAF271" s="49"/>
      <c r="EAG271" s="49"/>
      <c r="EAH271" s="49"/>
      <c r="EAI271" s="99"/>
      <c r="EAJ271" s="98"/>
      <c r="EAK271" s="49"/>
      <c r="EAL271" s="405"/>
      <c r="EAM271" s="405"/>
      <c r="EAN271" s="277"/>
      <c r="EAO271" s="277"/>
      <c r="EAP271" s="277"/>
      <c r="EAQ271" s="277"/>
      <c r="EAR271" s="277"/>
      <c r="EAS271" s="277"/>
      <c r="EAT271" s="277"/>
      <c r="EAU271" s="277"/>
      <c r="EAV271" s="402"/>
      <c r="EAW271" s="404"/>
      <c r="EAX271" s="49"/>
      <c r="EAY271" s="49"/>
      <c r="EAZ271" s="49"/>
      <c r="EBA271" s="99"/>
      <c r="EBB271" s="98"/>
      <c r="EBC271" s="49"/>
      <c r="EBD271" s="405"/>
      <c r="EBE271" s="405"/>
      <c r="EBF271" s="277"/>
      <c r="EBG271" s="277"/>
      <c r="EBH271" s="277"/>
      <c r="EBI271" s="277"/>
      <c r="EBJ271" s="277"/>
      <c r="EBK271" s="277"/>
      <c r="EBL271" s="277"/>
      <c r="EBM271" s="277"/>
      <c r="EBN271" s="402"/>
      <c r="EBO271" s="404"/>
      <c r="EBP271" s="49"/>
      <c r="EBQ271" s="49"/>
      <c r="EBR271" s="49"/>
      <c r="EBS271" s="99"/>
      <c r="EBT271" s="98"/>
      <c r="EBU271" s="49"/>
      <c r="EBV271" s="405"/>
      <c r="EBW271" s="405"/>
      <c r="EBX271" s="277"/>
      <c r="EBY271" s="277"/>
      <c r="EBZ271" s="277"/>
      <c r="ECA271" s="277"/>
      <c r="ECB271" s="277"/>
      <c r="ECC271" s="277"/>
      <c r="ECD271" s="277"/>
      <c r="ECE271" s="277"/>
      <c r="ECF271" s="402"/>
      <c r="ECG271" s="404"/>
      <c r="ECH271" s="49"/>
      <c r="ECI271" s="49"/>
      <c r="ECJ271" s="49"/>
      <c r="ECK271" s="99"/>
      <c r="ECL271" s="98"/>
      <c r="ECM271" s="49"/>
      <c r="ECN271" s="405"/>
      <c r="ECO271" s="405"/>
      <c r="ECP271" s="277"/>
      <c r="ECQ271" s="277"/>
      <c r="ECR271" s="277"/>
      <c r="ECS271" s="277"/>
      <c r="ECT271" s="277"/>
      <c r="ECU271" s="277"/>
      <c r="ECV271" s="277"/>
      <c r="ECW271" s="277"/>
      <c r="ECX271" s="402"/>
      <c r="ECY271" s="404"/>
      <c r="ECZ271" s="49"/>
      <c r="EDA271" s="49"/>
      <c r="EDB271" s="49"/>
      <c r="EDC271" s="99"/>
      <c r="EDD271" s="98"/>
      <c r="EDE271" s="49"/>
      <c r="EDF271" s="405"/>
      <c r="EDG271" s="405"/>
      <c r="EDH271" s="277"/>
      <c r="EDI271" s="277"/>
      <c r="EDJ271" s="277"/>
      <c r="EDK271" s="277"/>
      <c r="EDL271" s="277"/>
      <c r="EDM271" s="277"/>
      <c r="EDN271" s="277"/>
      <c r="EDO271" s="277"/>
      <c r="EDP271" s="402"/>
      <c r="EDQ271" s="404"/>
      <c r="EDR271" s="49"/>
      <c r="EDS271" s="49"/>
      <c r="EDT271" s="49"/>
      <c r="EDU271" s="99"/>
      <c r="EDV271" s="98"/>
      <c r="EDW271" s="49"/>
      <c r="EDX271" s="405"/>
      <c r="EDY271" s="405"/>
      <c r="EDZ271" s="277"/>
      <c r="EEA271" s="277"/>
      <c r="EEB271" s="277"/>
      <c r="EEC271" s="277"/>
      <c r="EED271" s="277"/>
      <c r="EEE271" s="277"/>
      <c r="EEF271" s="277"/>
      <c r="EEG271" s="277"/>
      <c r="EEH271" s="402"/>
      <c r="EEI271" s="404"/>
      <c r="EEJ271" s="49"/>
      <c r="EEK271" s="49"/>
      <c r="EEL271" s="49"/>
      <c r="EEM271" s="99"/>
      <c r="EEN271" s="98"/>
      <c r="EEO271" s="49"/>
      <c r="EEP271" s="405"/>
      <c r="EEQ271" s="405"/>
      <c r="EER271" s="277"/>
      <c r="EES271" s="277"/>
      <c r="EET271" s="277"/>
      <c r="EEU271" s="277"/>
      <c r="EEV271" s="277"/>
      <c r="EEW271" s="277"/>
      <c r="EEX271" s="277"/>
      <c r="EEY271" s="277"/>
      <c r="EEZ271" s="402"/>
      <c r="EFA271" s="404"/>
      <c r="EFB271" s="49"/>
      <c r="EFC271" s="49"/>
      <c r="EFD271" s="49"/>
      <c r="EFE271" s="99"/>
      <c r="EFF271" s="98"/>
      <c r="EFG271" s="49"/>
      <c r="EFH271" s="405"/>
      <c r="EFI271" s="405"/>
      <c r="EFJ271" s="277"/>
      <c r="EFK271" s="277"/>
      <c r="EFL271" s="277"/>
      <c r="EFM271" s="277"/>
      <c r="EFN271" s="277"/>
      <c r="EFO271" s="277"/>
      <c r="EFP271" s="277"/>
      <c r="EFQ271" s="277"/>
      <c r="EFR271" s="402"/>
      <c r="EFS271" s="404"/>
      <c r="EFT271" s="49"/>
      <c r="EFU271" s="49"/>
      <c r="EFV271" s="49"/>
      <c r="EFW271" s="99"/>
      <c r="EFX271" s="98"/>
      <c r="EFY271" s="49"/>
      <c r="EFZ271" s="405"/>
      <c r="EGA271" s="405"/>
      <c r="EGB271" s="277"/>
      <c r="EGC271" s="277"/>
      <c r="EGD271" s="277"/>
      <c r="EGE271" s="277"/>
      <c r="EGF271" s="277"/>
      <c r="EGG271" s="277"/>
      <c r="EGH271" s="277"/>
      <c r="EGI271" s="277"/>
      <c r="EGJ271" s="402"/>
      <c r="EGK271" s="404"/>
      <c r="EGL271" s="49"/>
      <c r="EGM271" s="49"/>
      <c r="EGN271" s="49"/>
      <c r="EGO271" s="99"/>
      <c r="EGP271" s="98"/>
      <c r="EGQ271" s="49"/>
      <c r="EGR271" s="405"/>
      <c r="EGS271" s="405"/>
      <c r="EGT271" s="277"/>
      <c r="EGU271" s="277"/>
      <c r="EGV271" s="277"/>
      <c r="EGW271" s="277"/>
      <c r="EGX271" s="277"/>
      <c r="EGY271" s="277"/>
      <c r="EGZ271" s="277"/>
      <c r="EHA271" s="277"/>
      <c r="EHB271" s="402"/>
      <c r="EHC271" s="404"/>
      <c r="EHD271" s="49"/>
      <c r="EHE271" s="49"/>
      <c r="EHF271" s="49"/>
      <c r="EHG271" s="99"/>
      <c r="EHH271" s="98"/>
      <c r="EHI271" s="49"/>
      <c r="EHJ271" s="405"/>
      <c r="EHK271" s="405"/>
      <c r="EHL271" s="277"/>
      <c r="EHM271" s="277"/>
      <c r="EHN271" s="277"/>
      <c r="EHO271" s="277"/>
      <c r="EHP271" s="277"/>
      <c r="EHQ271" s="277"/>
      <c r="EHR271" s="277"/>
      <c r="EHS271" s="277"/>
      <c r="EHT271" s="402"/>
      <c r="EHU271" s="404"/>
      <c r="EHV271" s="49"/>
      <c r="EHW271" s="49"/>
      <c r="EHX271" s="49"/>
      <c r="EHY271" s="99"/>
      <c r="EHZ271" s="98"/>
      <c r="EIA271" s="49"/>
      <c r="EIB271" s="405"/>
      <c r="EIC271" s="405"/>
      <c r="EID271" s="277"/>
      <c r="EIE271" s="277"/>
      <c r="EIF271" s="277"/>
      <c r="EIG271" s="277"/>
      <c r="EIH271" s="277"/>
      <c r="EII271" s="277"/>
      <c r="EIJ271" s="277"/>
      <c r="EIK271" s="277"/>
      <c r="EIL271" s="402"/>
      <c r="EIM271" s="404"/>
      <c r="EIN271" s="49"/>
      <c r="EIO271" s="49"/>
      <c r="EIP271" s="49"/>
      <c r="EIQ271" s="99"/>
      <c r="EIR271" s="98"/>
      <c r="EIS271" s="49"/>
      <c r="EIT271" s="405"/>
      <c r="EIU271" s="405"/>
      <c r="EIV271" s="277"/>
      <c r="EIW271" s="277"/>
      <c r="EIX271" s="277"/>
      <c r="EIY271" s="277"/>
      <c r="EIZ271" s="277"/>
      <c r="EJA271" s="277"/>
      <c r="EJB271" s="277"/>
      <c r="EJC271" s="277"/>
      <c r="EJD271" s="402"/>
      <c r="EJE271" s="404"/>
      <c r="EJF271" s="49"/>
      <c r="EJG271" s="49"/>
      <c r="EJH271" s="49"/>
      <c r="EJI271" s="99"/>
      <c r="EJJ271" s="98"/>
      <c r="EJK271" s="49"/>
      <c r="EJL271" s="405"/>
      <c r="EJM271" s="405"/>
      <c r="EJN271" s="277"/>
      <c r="EJO271" s="277"/>
      <c r="EJP271" s="277"/>
      <c r="EJQ271" s="277"/>
      <c r="EJR271" s="277"/>
      <c r="EJS271" s="277"/>
      <c r="EJT271" s="277"/>
      <c r="EJU271" s="277"/>
      <c r="EJV271" s="402"/>
      <c r="EJW271" s="404"/>
      <c r="EJX271" s="49"/>
      <c r="EJY271" s="49"/>
      <c r="EJZ271" s="49"/>
      <c r="EKA271" s="99"/>
      <c r="EKB271" s="98"/>
      <c r="EKC271" s="49"/>
      <c r="EKD271" s="405"/>
      <c r="EKE271" s="405"/>
      <c r="EKF271" s="277"/>
      <c r="EKG271" s="277"/>
      <c r="EKH271" s="277"/>
      <c r="EKI271" s="277"/>
      <c r="EKJ271" s="277"/>
      <c r="EKK271" s="277"/>
      <c r="EKL271" s="277"/>
      <c r="EKM271" s="277"/>
      <c r="EKN271" s="402"/>
      <c r="EKO271" s="404"/>
      <c r="EKP271" s="49"/>
      <c r="EKQ271" s="49"/>
      <c r="EKR271" s="49"/>
      <c r="EKS271" s="99"/>
      <c r="EKT271" s="98"/>
      <c r="EKU271" s="49"/>
      <c r="EKV271" s="405"/>
      <c r="EKW271" s="405"/>
      <c r="EKX271" s="277"/>
      <c r="EKY271" s="277"/>
      <c r="EKZ271" s="277"/>
      <c r="ELA271" s="277"/>
      <c r="ELB271" s="277"/>
      <c r="ELC271" s="277"/>
      <c r="ELD271" s="277"/>
      <c r="ELE271" s="277"/>
      <c r="ELF271" s="402"/>
      <c r="ELG271" s="404"/>
      <c r="ELH271" s="49"/>
      <c r="ELI271" s="49"/>
      <c r="ELJ271" s="49"/>
      <c r="ELK271" s="99"/>
      <c r="ELL271" s="98"/>
      <c r="ELM271" s="49"/>
      <c r="ELN271" s="405"/>
      <c r="ELO271" s="405"/>
      <c r="ELP271" s="277"/>
      <c r="ELQ271" s="277"/>
      <c r="ELR271" s="277"/>
      <c r="ELS271" s="277"/>
      <c r="ELT271" s="277"/>
      <c r="ELU271" s="277"/>
      <c r="ELV271" s="277"/>
      <c r="ELW271" s="277"/>
      <c r="ELX271" s="402"/>
      <c r="ELY271" s="404"/>
      <c r="ELZ271" s="49"/>
      <c r="EMA271" s="49"/>
      <c r="EMB271" s="49"/>
      <c r="EMC271" s="99"/>
      <c r="EMD271" s="98"/>
      <c r="EME271" s="49"/>
      <c r="EMF271" s="405"/>
      <c r="EMG271" s="405"/>
      <c r="EMH271" s="277"/>
      <c r="EMI271" s="277"/>
      <c r="EMJ271" s="277"/>
      <c r="EMK271" s="277"/>
      <c r="EML271" s="277"/>
      <c r="EMM271" s="277"/>
      <c r="EMN271" s="277"/>
      <c r="EMO271" s="277"/>
      <c r="EMP271" s="402"/>
      <c r="EMQ271" s="404"/>
      <c r="EMR271" s="49"/>
      <c r="EMS271" s="49"/>
      <c r="EMT271" s="49"/>
      <c r="EMU271" s="99"/>
      <c r="EMV271" s="98"/>
      <c r="EMW271" s="49"/>
      <c r="EMX271" s="405"/>
      <c r="EMY271" s="405"/>
      <c r="EMZ271" s="277"/>
      <c r="ENA271" s="277"/>
      <c r="ENB271" s="277"/>
      <c r="ENC271" s="277"/>
      <c r="END271" s="277"/>
      <c r="ENE271" s="277"/>
      <c r="ENF271" s="277"/>
      <c r="ENG271" s="277"/>
      <c r="ENH271" s="402"/>
      <c r="ENI271" s="404"/>
      <c r="ENJ271" s="49"/>
      <c r="ENK271" s="49"/>
      <c r="ENL271" s="49"/>
      <c r="ENM271" s="99"/>
      <c r="ENN271" s="98"/>
      <c r="ENO271" s="49"/>
      <c r="ENP271" s="405"/>
      <c r="ENQ271" s="405"/>
      <c r="ENR271" s="277"/>
      <c r="ENS271" s="277"/>
      <c r="ENT271" s="277"/>
      <c r="ENU271" s="277"/>
      <c r="ENV271" s="277"/>
      <c r="ENW271" s="277"/>
      <c r="ENX271" s="277"/>
      <c r="ENY271" s="277"/>
      <c r="ENZ271" s="402"/>
      <c r="EOA271" s="404"/>
      <c r="EOB271" s="49"/>
      <c r="EOC271" s="49"/>
      <c r="EOD271" s="49"/>
      <c r="EOE271" s="99"/>
      <c r="EOF271" s="98"/>
      <c r="EOG271" s="49"/>
      <c r="EOH271" s="405"/>
      <c r="EOI271" s="405"/>
      <c r="EOJ271" s="277"/>
      <c r="EOK271" s="277"/>
      <c r="EOL271" s="277"/>
      <c r="EOM271" s="277"/>
      <c r="EON271" s="277"/>
      <c r="EOO271" s="277"/>
      <c r="EOP271" s="277"/>
      <c r="EOQ271" s="277"/>
      <c r="EOR271" s="402"/>
      <c r="EOS271" s="404"/>
      <c r="EOT271" s="49"/>
      <c r="EOU271" s="49"/>
      <c r="EOV271" s="49"/>
      <c r="EOW271" s="99"/>
      <c r="EOX271" s="98"/>
      <c r="EOY271" s="49"/>
      <c r="EOZ271" s="405"/>
      <c r="EPA271" s="405"/>
      <c r="EPB271" s="277"/>
      <c r="EPC271" s="277"/>
      <c r="EPD271" s="277"/>
      <c r="EPE271" s="277"/>
      <c r="EPF271" s="277"/>
      <c r="EPG271" s="277"/>
      <c r="EPH271" s="277"/>
      <c r="EPI271" s="277"/>
      <c r="EPJ271" s="402"/>
      <c r="EPK271" s="404"/>
      <c r="EPL271" s="49"/>
      <c r="EPM271" s="49"/>
      <c r="EPN271" s="49"/>
      <c r="EPO271" s="99"/>
      <c r="EPP271" s="98"/>
      <c r="EPQ271" s="49"/>
      <c r="EPR271" s="405"/>
      <c r="EPS271" s="405"/>
      <c r="EPT271" s="277"/>
      <c r="EPU271" s="277"/>
      <c r="EPV271" s="277"/>
      <c r="EPW271" s="277"/>
      <c r="EPX271" s="277"/>
      <c r="EPY271" s="277"/>
      <c r="EPZ271" s="277"/>
      <c r="EQA271" s="277"/>
      <c r="EQB271" s="402"/>
      <c r="EQC271" s="404"/>
      <c r="EQD271" s="49"/>
      <c r="EQE271" s="49"/>
      <c r="EQF271" s="49"/>
      <c r="EQG271" s="99"/>
      <c r="EQH271" s="98"/>
      <c r="EQI271" s="49"/>
      <c r="EQJ271" s="405"/>
      <c r="EQK271" s="405"/>
      <c r="EQL271" s="277"/>
      <c r="EQM271" s="277"/>
      <c r="EQN271" s="277"/>
      <c r="EQO271" s="277"/>
      <c r="EQP271" s="277"/>
      <c r="EQQ271" s="277"/>
      <c r="EQR271" s="277"/>
      <c r="EQS271" s="277"/>
      <c r="EQT271" s="402"/>
      <c r="EQU271" s="404"/>
      <c r="EQV271" s="49"/>
      <c r="EQW271" s="49"/>
      <c r="EQX271" s="49"/>
      <c r="EQY271" s="99"/>
      <c r="EQZ271" s="98"/>
      <c r="ERA271" s="49"/>
      <c r="ERB271" s="405"/>
      <c r="ERC271" s="405"/>
      <c r="ERD271" s="277"/>
      <c r="ERE271" s="277"/>
      <c r="ERF271" s="277"/>
      <c r="ERG271" s="277"/>
      <c r="ERH271" s="277"/>
      <c r="ERI271" s="277"/>
      <c r="ERJ271" s="277"/>
      <c r="ERK271" s="277"/>
      <c r="ERL271" s="402"/>
      <c r="ERM271" s="404"/>
      <c r="ERN271" s="49"/>
      <c r="ERO271" s="49"/>
      <c r="ERP271" s="49"/>
      <c r="ERQ271" s="99"/>
      <c r="ERR271" s="98"/>
      <c r="ERS271" s="49"/>
      <c r="ERT271" s="405"/>
      <c r="ERU271" s="405"/>
      <c r="ERV271" s="277"/>
      <c r="ERW271" s="277"/>
      <c r="ERX271" s="277"/>
      <c r="ERY271" s="277"/>
      <c r="ERZ271" s="277"/>
      <c r="ESA271" s="277"/>
      <c r="ESB271" s="277"/>
      <c r="ESC271" s="277"/>
      <c r="ESD271" s="402"/>
      <c r="ESE271" s="404"/>
      <c r="ESF271" s="49"/>
      <c r="ESG271" s="49"/>
      <c r="ESH271" s="49"/>
      <c r="ESI271" s="99"/>
      <c r="ESJ271" s="98"/>
      <c r="ESK271" s="49"/>
      <c r="ESL271" s="405"/>
      <c r="ESM271" s="405"/>
      <c r="ESN271" s="277"/>
      <c r="ESO271" s="277"/>
      <c r="ESP271" s="277"/>
      <c r="ESQ271" s="277"/>
      <c r="ESR271" s="277"/>
      <c r="ESS271" s="277"/>
      <c r="EST271" s="277"/>
      <c r="ESU271" s="277"/>
      <c r="ESV271" s="402"/>
      <c r="ESW271" s="404"/>
      <c r="ESX271" s="49"/>
      <c r="ESY271" s="49"/>
      <c r="ESZ271" s="49"/>
      <c r="ETA271" s="99"/>
      <c r="ETB271" s="98"/>
      <c r="ETC271" s="49"/>
      <c r="ETD271" s="405"/>
      <c r="ETE271" s="405"/>
      <c r="ETF271" s="277"/>
      <c r="ETG271" s="277"/>
      <c r="ETH271" s="277"/>
      <c r="ETI271" s="277"/>
      <c r="ETJ271" s="277"/>
      <c r="ETK271" s="277"/>
      <c r="ETL271" s="277"/>
      <c r="ETM271" s="277"/>
      <c r="ETN271" s="402"/>
      <c r="ETO271" s="404"/>
      <c r="ETP271" s="49"/>
      <c r="ETQ271" s="49"/>
      <c r="ETR271" s="49"/>
      <c r="ETS271" s="99"/>
      <c r="ETT271" s="98"/>
      <c r="ETU271" s="49"/>
      <c r="ETV271" s="405"/>
      <c r="ETW271" s="405"/>
      <c r="ETX271" s="277"/>
      <c r="ETY271" s="277"/>
      <c r="ETZ271" s="277"/>
      <c r="EUA271" s="277"/>
      <c r="EUB271" s="277"/>
      <c r="EUC271" s="277"/>
      <c r="EUD271" s="277"/>
      <c r="EUE271" s="277"/>
      <c r="EUF271" s="402"/>
      <c r="EUG271" s="404"/>
      <c r="EUH271" s="49"/>
      <c r="EUI271" s="49"/>
      <c r="EUJ271" s="49"/>
      <c r="EUK271" s="99"/>
      <c r="EUL271" s="98"/>
      <c r="EUM271" s="49"/>
      <c r="EUN271" s="405"/>
      <c r="EUO271" s="405"/>
      <c r="EUP271" s="277"/>
      <c r="EUQ271" s="277"/>
      <c r="EUR271" s="277"/>
      <c r="EUS271" s="277"/>
      <c r="EUT271" s="277"/>
      <c r="EUU271" s="277"/>
      <c r="EUV271" s="277"/>
      <c r="EUW271" s="277"/>
      <c r="EUX271" s="402"/>
      <c r="EUY271" s="404"/>
      <c r="EUZ271" s="49"/>
      <c r="EVA271" s="49"/>
      <c r="EVB271" s="49"/>
      <c r="EVC271" s="99"/>
      <c r="EVD271" s="98"/>
      <c r="EVE271" s="49"/>
      <c r="EVF271" s="405"/>
      <c r="EVG271" s="405"/>
      <c r="EVH271" s="277"/>
      <c r="EVI271" s="277"/>
      <c r="EVJ271" s="277"/>
      <c r="EVK271" s="277"/>
      <c r="EVL271" s="277"/>
      <c r="EVM271" s="277"/>
      <c r="EVN271" s="277"/>
      <c r="EVO271" s="277"/>
      <c r="EVP271" s="402"/>
      <c r="EVQ271" s="404"/>
      <c r="EVR271" s="49"/>
      <c r="EVS271" s="49"/>
      <c r="EVT271" s="49"/>
      <c r="EVU271" s="99"/>
      <c r="EVV271" s="98"/>
      <c r="EVW271" s="49"/>
      <c r="EVX271" s="405"/>
      <c r="EVY271" s="405"/>
      <c r="EVZ271" s="277"/>
      <c r="EWA271" s="277"/>
      <c r="EWB271" s="277"/>
      <c r="EWC271" s="277"/>
      <c r="EWD271" s="277"/>
      <c r="EWE271" s="277"/>
      <c r="EWF271" s="277"/>
      <c r="EWG271" s="277"/>
      <c r="EWH271" s="402"/>
      <c r="EWI271" s="404"/>
      <c r="EWJ271" s="49"/>
      <c r="EWK271" s="49"/>
      <c r="EWL271" s="49"/>
      <c r="EWM271" s="99"/>
      <c r="EWN271" s="98"/>
      <c r="EWO271" s="49"/>
      <c r="EWP271" s="405"/>
      <c r="EWQ271" s="405"/>
      <c r="EWR271" s="277"/>
      <c r="EWS271" s="277"/>
      <c r="EWT271" s="277"/>
      <c r="EWU271" s="277"/>
      <c r="EWV271" s="277"/>
      <c r="EWW271" s="277"/>
      <c r="EWX271" s="277"/>
      <c r="EWY271" s="277"/>
      <c r="EWZ271" s="402"/>
      <c r="EXA271" s="404"/>
      <c r="EXB271" s="49"/>
      <c r="EXC271" s="49"/>
      <c r="EXD271" s="49"/>
      <c r="EXE271" s="99"/>
      <c r="EXF271" s="98"/>
      <c r="EXG271" s="49"/>
      <c r="EXH271" s="405"/>
      <c r="EXI271" s="405"/>
      <c r="EXJ271" s="277"/>
      <c r="EXK271" s="277"/>
      <c r="EXL271" s="277"/>
      <c r="EXM271" s="277"/>
      <c r="EXN271" s="277"/>
      <c r="EXO271" s="277"/>
      <c r="EXP271" s="277"/>
      <c r="EXQ271" s="277"/>
      <c r="EXR271" s="402"/>
      <c r="EXS271" s="404"/>
      <c r="EXT271" s="49"/>
      <c r="EXU271" s="49"/>
      <c r="EXV271" s="49"/>
      <c r="EXW271" s="99"/>
      <c r="EXX271" s="98"/>
      <c r="EXY271" s="49"/>
      <c r="EXZ271" s="405"/>
      <c r="EYA271" s="405"/>
      <c r="EYB271" s="277"/>
      <c r="EYC271" s="277"/>
      <c r="EYD271" s="277"/>
      <c r="EYE271" s="277"/>
      <c r="EYF271" s="277"/>
      <c r="EYG271" s="277"/>
      <c r="EYH271" s="277"/>
      <c r="EYI271" s="277"/>
      <c r="EYJ271" s="402"/>
      <c r="EYK271" s="404"/>
      <c r="EYL271" s="49"/>
      <c r="EYM271" s="49"/>
      <c r="EYN271" s="49"/>
      <c r="EYO271" s="99"/>
      <c r="EYP271" s="98"/>
      <c r="EYQ271" s="49"/>
      <c r="EYR271" s="405"/>
      <c r="EYS271" s="405"/>
      <c r="EYT271" s="277"/>
      <c r="EYU271" s="277"/>
      <c r="EYV271" s="277"/>
      <c r="EYW271" s="277"/>
      <c r="EYX271" s="277"/>
      <c r="EYY271" s="277"/>
      <c r="EYZ271" s="277"/>
      <c r="EZA271" s="277"/>
      <c r="EZB271" s="402"/>
      <c r="EZC271" s="404"/>
      <c r="EZD271" s="49"/>
      <c r="EZE271" s="49"/>
      <c r="EZF271" s="49"/>
      <c r="EZG271" s="99"/>
      <c r="EZH271" s="98"/>
      <c r="EZI271" s="49"/>
      <c r="EZJ271" s="405"/>
      <c r="EZK271" s="405"/>
      <c r="EZL271" s="277"/>
      <c r="EZM271" s="277"/>
      <c r="EZN271" s="277"/>
      <c r="EZO271" s="277"/>
      <c r="EZP271" s="277"/>
      <c r="EZQ271" s="277"/>
      <c r="EZR271" s="277"/>
      <c r="EZS271" s="277"/>
      <c r="EZT271" s="402"/>
      <c r="EZU271" s="404"/>
      <c r="EZV271" s="49"/>
      <c r="EZW271" s="49"/>
      <c r="EZX271" s="49"/>
      <c r="EZY271" s="99"/>
      <c r="EZZ271" s="98"/>
      <c r="FAA271" s="49"/>
      <c r="FAB271" s="405"/>
      <c r="FAC271" s="405"/>
      <c r="FAD271" s="277"/>
      <c r="FAE271" s="277"/>
      <c r="FAF271" s="277"/>
      <c r="FAG271" s="277"/>
      <c r="FAH271" s="277"/>
      <c r="FAI271" s="277"/>
      <c r="FAJ271" s="277"/>
      <c r="FAK271" s="277"/>
      <c r="FAL271" s="402"/>
      <c r="FAM271" s="404"/>
      <c r="FAN271" s="49"/>
      <c r="FAO271" s="49"/>
      <c r="FAP271" s="49"/>
      <c r="FAQ271" s="99"/>
      <c r="FAR271" s="98"/>
      <c r="FAS271" s="49"/>
      <c r="FAT271" s="405"/>
      <c r="FAU271" s="405"/>
      <c r="FAV271" s="277"/>
      <c r="FAW271" s="277"/>
      <c r="FAX271" s="277"/>
      <c r="FAY271" s="277"/>
      <c r="FAZ271" s="277"/>
      <c r="FBA271" s="277"/>
      <c r="FBB271" s="277"/>
      <c r="FBC271" s="277"/>
      <c r="FBD271" s="402"/>
      <c r="FBE271" s="404"/>
      <c r="FBF271" s="49"/>
      <c r="FBG271" s="49"/>
      <c r="FBH271" s="49"/>
      <c r="FBI271" s="99"/>
      <c r="FBJ271" s="98"/>
      <c r="FBK271" s="49"/>
      <c r="FBL271" s="405"/>
      <c r="FBM271" s="405"/>
      <c r="FBN271" s="277"/>
      <c r="FBO271" s="277"/>
      <c r="FBP271" s="277"/>
      <c r="FBQ271" s="277"/>
      <c r="FBR271" s="277"/>
      <c r="FBS271" s="277"/>
      <c r="FBT271" s="277"/>
      <c r="FBU271" s="277"/>
      <c r="FBV271" s="402"/>
      <c r="FBW271" s="404"/>
      <c r="FBX271" s="49"/>
      <c r="FBY271" s="49"/>
      <c r="FBZ271" s="49"/>
      <c r="FCA271" s="99"/>
      <c r="FCB271" s="98"/>
      <c r="FCC271" s="49"/>
      <c r="FCD271" s="405"/>
      <c r="FCE271" s="405"/>
      <c r="FCF271" s="277"/>
      <c r="FCG271" s="277"/>
      <c r="FCH271" s="277"/>
      <c r="FCI271" s="277"/>
      <c r="FCJ271" s="277"/>
      <c r="FCK271" s="277"/>
      <c r="FCL271" s="277"/>
      <c r="FCM271" s="277"/>
      <c r="FCN271" s="402"/>
      <c r="FCO271" s="404"/>
      <c r="FCP271" s="49"/>
      <c r="FCQ271" s="49"/>
      <c r="FCR271" s="49"/>
      <c r="FCS271" s="99"/>
      <c r="FCT271" s="98"/>
      <c r="FCU271" s="49"/>
      <c r="FCV271" s="405"/>
      <c r="FCW271" s="405"/>
      <c r="FCX271" s="277"/>
      <c r="FCY271" s="277"/>
      <c r="FCZ271" s="277"/>
      <c r="FDA271" s="277"/>
      <c r="FDB271" s="277"/>
      <c r="FDC271" s="277"/>
      <c r="FDD271" s="277"/>
      <c r="FDE271" s="277"/>
      <c r="FDF271" s="402"/>
      <c r="FDG271" s="404"/>
      <c r="FDH271" s="49"/>
      <c r="FDI271" s="49"/>
      <c r="FDJ271" s="49"/>
      <c r="FDK271" s="99"/>
      <c r="FDL271" s="98"/>
      <c r="FDM271" s="49"/>
      <c r="FDN271" s="405"/>
      <c r="FDO271" s="405"/>
      <c r="FDP271" s="277"/>
      <c r="FDQ271" s="277"/>
      <c r="FDR271" s="277"/>
      <c r="FDS271" s="277"/>
      <c r="FDT271" s="277"/>
      <c r="FDU271" s="277"/>
      <c r="FDV271" s="277"/>
      <c r="FDW271" s="277"/>
      <c r="FDX271" s="402"/>
      <c r="FDY271" s="404"/>
      <c r="FDZ271" s="49"/>
      <c r="FEA271" s="49"/>
      <c r="FEB271" s="49"/>
      <c r="FEC271" s="99"/>
      <c r="FED271" s="98"/>
      <c r="FEE271" s="49"/>
      <c r="FEF271" s="405"/>
      <c r="FEG271" s="405"/>
      <c r="FEH271" s="277"/>
      <c r="FEI271" s="277"/>
      <c r="FEJ271" s="277"/>
      <c r="FEK271" s="277"/>
      <c r="FEL271" s="277"/>
      <c r="FEM271" s="277"/>
      <c r="FEN271" s="277"/>
      <c r="FEO271" s="277"/>
      <c r="FEP271" s="402"/>
      <c r="FEQ271" s="404"/>
      <c r="FER271" s="49"/>
      <c r="FES271" s="49"/>
      <c r="FET271" s="49"/>
      <c r="FEU271" s="99"/>
      <c r="FEV271" s="98"/>
      <c r="FEW271" s="49"/>
      <c r="FEX271" s="405"/>
      <c r="FEY271" s="405"/>
      <c r="FEZ271" s="277"/>
      <c r="FFA271" s="277"/>
      <c r="FFB271" s="277"/>
      <c r="FFC271" s="277"/>
      <c r="FFD271" s="277"/>
      <c r="FFE271" s="277"/>
      <c r="FFF271" s="277"/>
      <c r="FFG271" s="277"/>
      <c r="FFH271" s="402"/>
      <c r="FFI271" s="404"/>
      <c r="FFJ271" s="49"/>
      <c r="FFK271" s="49"/>
      <c r="FFL271" s="49"/>
      <c r="FFM271" s="99"/>
      <c r="FFN271" s="98"/>
      <c r="FFO271" s="49"/>
      <c r="FFP271" s="405"/>
      <c r="FFQ271" s="405"/>
      <c r="FFR271" s="277"/>
      <c r="FFS271" s="277"/>
      <c r="FFT271" s="277"/>
      <c r="FFU271" s="277"/>
      <c r="FFV271" s="277"/>
      <c r="FFW271" s="277"/>
      <c r="FFX271" s="277"/>
      <c r="FFY271" s="277"/>
      <c r="FFZ271" s="402"/>
      <c r="FGA271" s="404"/>
      <c r="FGB271" s="49"/>
      <c r="FGC271" s="49"/>
      <c r="FGD271" s="49"/>
      <c r="FGE271" s="99"/>
      <c r="FGF271" s="98"/>
      <c r="FGG271" s="49"/>
      <c r="FGH271" s="405"/>
      <c r="FGI271" s="405"/>
      <c r="FGJ271" s="277"/>
      <c r="FGK271" s="277"/>
      <c r="FGL271" s="277"/>
      <c r="FGM271" s="277"/>
      <c r="FGN271" s="277"/>
      <c r="FGO271" s="277"/>
      <c r="FGP271" s="277"/>
      <c r="FGQ271" s="277"/>
      <c r="FGR271" s="402"/>
      <c r="FGS271" s="404"/>
      <c r="FGT271" s="49"/>
      <c r="FGU271" s="49"/>
      <c r="FGV271" s="49"/>
      <c r="FGW271" s="99"/>
      <c r="FGX271" s="98"/>
      <c r="FGY271" s="49"/>
      <c r="FGZ271" s="405"/>
      <c r="FHA271" s="405"/>
      <c r="FHB271" s="277"/>
      <c r="FHC271" s="277"/>
      <c r="FHD271" s="277"/>
      <c r="FHE271" s="277"/>
      <c r="FHF271" s="277"/>
      <c r="FHG271" s="277"/>
      <c r="FHH271" s="277"/>
      <c r="FHI271" s="277"/>
      <c r="FHJ271" s="402"/>
      <c r="FHK271" s="404"/>
      <c r="FHL271" s="49"/>
      <c r="FHM271" s="49"/>
      <c r="FHN271" s="49"/>
      <c r="FHO271" s="99"/>
      <c r="FHP271" s="98"/>
      <c r="FHQ271" s="49"/>
      <c r="FHR271" s="405"/>
      <c r="FHS271" s="405"/>
      <c r="FHT271" s="277"/>
      <c r="FHU271" s="277"/>
      <c r="FHV271" s="277"/>
      <c r="FHW271" s="277"/>
      <c r="FHX271" s="277"/>
      <c r="FHY271" s="277"/>
      <c r="FHZ271" s="277"/>
      <c r="FIA271" s="277"/>
      <c r="FIB271" s="402"/>
      <c r="FIC271" s="404"/>
      <c r="FID271" s="49"/>
      <c r="FIE271" s="49"/>
      <c r="FIF271" s="49"/>
      <c r="FIG271" s="99"/>
      <c r="FIH271" s="98"/>
      <c r="FII271" s="49"/>
      <c r="FIJ271" s="405"/>
      <c r="FIK271" s="405"/>
      <c r="FIL271" s="277"/>
      <c r="FIM271" s="277"/>
      <c r="FIN271" s="277"/>
      <c r="FIO271" s="277"/>
      <c r="FIP271" s="277"/>
      <c r="FIQ271" s="277"/>
      <c r="FIR271" s="277"/>
      <c r="FIS271" s="277"/>
      <c r="FIT271" s="402"/>
      <c r="FIU271" s="404"/>
      <c r="FIV271" s="49"/>
      <c r="FIW271" s="49"/>
      <c r="FIX271" s="49"/>
      <c r="FIY271" s="99"/>
      <c r="FIZ271" s="98"/>
      <c r="FJA271" s="49"/>
      <c r="FJB271" s="405"/>
      <c r="FJC271" s="405"/>
      <c r="FJD271" s="277"/>
      <c r="FJE271" s="277"/>
      <c r="FJF271" s="277"/>
      <c r="FJG271" s="277"/>
      <c r="FJH271" s="277"/>
      <c r="FJI271" s="277"/>
      <c r="FJJ271" s="277"/>
      <c r="FJK271" s="277"/>
      <c r="FJL271" s="402"/>
      <c r="FJM271" s="404"/>
      <c r="FJN271" s="49"/>
      <c r="FJO271" s="49"/>
      <c r="FJP271" s="49"/>
      <c r="FJQ271" s="99"/>
      <c r="FJR271" s="98"/>
      <c r="FJS271" s="49"/>
      <c r="FJT271" s="405"/>
      <c r="FJU271" s="405"/>
      <c r="FJV271" s="277"/>
      <c r="FJW271" s="277"/>
      <c r="FJX271" s="277"/>
      <c r="FJY271" s="277"/>
      <c r="FJZ271" s="277"/>
      <c r="FKA271" s="277"/>
      <c r="FKB271" s="277"/>
      <c r="FKC271" s="277"/>
      <c r="FKD271" s="402"/>
      <c r="FKE271" s="404"/>
      <c r="FKF271" s="49"/>
      <c r="FKG271" s="49"/>
      <c r="FKH271" s="49"/>
      <c r="FKI271" s="99"/>
      <c r="FKJ271" s="98"/>
      <c r="FKK271" s="49"/>
      <c r="FKL271" s="405"/>
      <c r="FKM271" s="405"/>
      <c r="FKN271" s="277"/>
      <c r="FKO271" s="277"/>
      <c r="FKP271" s="277"/>
      <c r="FKQ271" s="277"/>
      <c r="FKR271" s="277"/>
      <c r="FKS271" s="277"/>
      <c r="FKT271" s="277"/>
      <c r="FKU271" s="277"/>
      <c r="FKV271" s="402"/>
      <c r="FKW271" s="404"/>
      <c r="FKX271" s="49"/>
      <c r="FKY271" s="49"/>
      <c r="FKZ271" s="49"/>
      <c r="FLA271" s="99"/>
      <c r="FLB271" s="98"/>
      <c r="FLC271" s="49"/>
      <c r="FLD271" s="405"/>
      <c r="FLE271" s="405"/>
      <c r="FLF271" s="277"/>
      <c r="FLG271" s="277"/>
      <c r="FLH271" s="277"/>
      <c r="FLI271" s="277"/>
      <c r="FLJ271" s="277"/>
      <c r="FLK271" s="277"/>
      <c r="FLL271" s="277"/>
      <c r="FLM271" s="277"/>
      <c r="FLN271" s="402"/>
      <c r="FLO271" s="404"/>
      <c r="FLP271" s="49"/>
      <c r="FLQ271" s="49"/>
      <c r="FLR271" s="49"/>
      <c r="FLS271" s="99"/>
      <c r="FLT271" s="98"/>
      <c r="FLU271" s="49"/>
      <c r="FLV271" s="405"/>
      <c r="FLW271" s="405"/>
      <c r="FLX271" s="277"/>
      <c r="FLY271" s="277"/>
      <c r="FLZ271" s="277"/>
      <c r="FMA271" s="277"/>
      <c r="FMB271" s="277"/>
      <c r="FMC271" s="277"/>
      <c r="FMD271" s="277"/>
      <c r="FME271" s="277"/>
      <c r="FMF271" s="402"/>
      <c r="FMG271" s="404"/>
      <c r="FMH271" s="49"/>
      <c r="FMI271" s="49"/>
      <c r="FMJ271" s="49"/>
      <c r="FMK271" s="99"/>
      <c r="FML271" s="98"/>
      <c r="FMM271" s="49"/>
      <c r="FMN271" s="405"/>
      <c r="FMO271" s="405"/>
      <c r="FMP271" s="277"/>
      <c r="FMQ271" s="277"/>
      <c r="FMR271" s="277"/>
      <c r="FMS271" s="277"/>
      <c r="FMT271" s="277"/>
      <c r="FMU271" s="277"/>
      <c r="FMV271" s="277"/>
      <c r="FMW271" s="277"/>
      <c r="FMX271" s="402"/>
      <c r="FMY271" s="404"/>
      <c r="FMZ271" s="49"/>
      <c r="FNA271" s="49"/>
      <c r="FNB271" s="49"/>
      <c r="FNC271" s="99"/>
      <c r="FND271" s="98"/>
      <c r="FNE271" s="49"/>
      <c r="FNF271" s="405"/>
      <c r="FNG271" s="405"/>
      <c r="FNH271" s="277"/>
      <c r="FNI271" s="277"/>
      <c r="FNJ271" s="277"/>
      <c r="FNK271" s="277"/>
      <c r="FNL271" s="277"/>
      <c r="FNM271" s="277"/>
      <c r="FNN271" s="277"/>
      <c r="FNO271" s="277"/>
      <c r="FNP271" s="402"/>
      <c r="FNQ271" s="404"/>
      <c r="FNR271" s="49"/>
      <c r="FNS271" s="49"/>
      <c r="FNT271" s="49"/>
      <c r="FNU271" s="99"/>
      <c r="FNV271" s="98"/>
      <c r="FNW271" s="49"/>
      <c r="FNX271" s="405"/>
      <c r="FNY271" s="405"/>
      <c r="FNZ271" s="277"/>
      <c r="FOA271" s="277"/>
      <c r="FOB271" s="277"/>
      <c r="FOC271" s="277"/>
      <c r="FOD271" s="277"/>
      <c r="FOE271" s="277"/>
      <c r="FOF271" s="277"/>
      <c r="FOG271" s="277"/>
      <c r="FOH271" s="402"/>
      <c r="FOI271" s="404"/>
      <c r="FOJ271" s="49"/>
      <c r="FOK271" s="49"/>
      <c r="FOL271" s="49"/>
      <c r="FOM271" s="99"/>
      <c r="FON271" s="98"/>
      <c r="FOO271" s="49"/>
      <c r="FOP271" s="405"/>
      <c r="FOQ271" s="405"/>
      <c r="FOR271" s="277"/>
      <c r="FOS271" s="277"/>
      <c r="FOT271" s="277"/>
      <c r="FOU271" s="277"/>
      <c r="FOV271" s="277"/>
      <c r="FOW271" s="277"/>
      <c r="FOX271" s="277"/>
      <c r="FOY271" s="277"/>
      <c r="FOZ271" s="402"/>
      <c r="FPA271" s="404"/>
      <c r="FPB271" s="49"/>
      <c r="FPC271" s="49"/>
      <c r="FPD271" s="49"/>
      <c r="FPE271" s="99"/>
      <c r="FPF271" s="98"/>
      <c r="FPG271" s="49"/>
      <c r="FPH271" s="405"/>
      <c r="FPI271" s="405"/>
      <c r="FPJ271" s="277"/>
      <c r="FPK271" s="277"/>
      <c r="FPL271" s="277"/>
      <c r="FPM271" s="277"/>
      <c r="FPN271" s="277"/>
      <c r="FPO271" s="277"/>
      <c r="FPP271" s="277"/>
      <c r="FPQ271" s="277"/>
      <c r="FPR271" s="402"/>
      <c r="FPS271" s="404"/>
      <c r="FPT271" s="49"/>
      <c r="FPU271" s="49"/>
      <c r="FPV271" s="49"/>
      <c r="FPW271" s="99"/>
      <c r="FPX271" s="98"/>
      <c r="FPY271" s="49"/>
      <c r="FPZ271" s="405"/>
      <c r="FQA271" s="405"/>
      <c r="FQB271" s="277"/>
      <c r="FQC271" s="277"/>
      <c r="FQD271" s="277"/>
      <c r="FQE271" s="277"/>
      <c r="FQF271" s="277"/>
      <c r="FQG271" s="277"/>
      <c r="FQH271" s="277"/>
      <c r="FQI271" s="277"/>
      <c r="FQJ271" s="402"/>
      <c r="FQK271" s="404"/>
      <c r="FQL271" s="49"/>
      <c r="FQM271" s="49"/>
      <c r="FQN271" s="49"/>
      <c r="FQO271" s="99"/>
      <c r="FQP271" s="98"/>
      <c r="FQQ271" s="49"/>
      <c r="FQR271" s="405"/>
      <c r="FQS271" s="405"/>
      <c r="FQT271" s="277"/>
      <c r="FQU271" s="277"/>
      <c r="FQV271" s="277"/>
      <c r="FQW271" s="277"/>
      <c r="FQX271" s="277"/>
      <c r="FQY271" s="277"/>
      <c r="FQZ271" s="277"/>
      <c r="FRA271" s="277"/>
      <c r="FRB271" s="402"/>
      <c r="FRC271" s="404"/>
      <c r="FRD271" s="49"/>
      <c r="FRE271" s="49"/>
      <c r="FRF271" s="49"/>
      <c r="FRG271" s="99"/>
      <c r="FRH271" s="98"/>
      <c r="FRI271" s="49"/>
      <c r="FRJ271" s="405"/>
      <c r="FRK271" s="405"/>
      <c r="FRL271" s="277"/>
      <c r="FRM271" s="277"/>
      <c r="FRN271" s="277"/>
      <c r="FRO271" s="277"/>
      <c r="FRP271" s="277"/>
      <c r="FRQ271" s="277"/>
      <c r="FRR271" s="277"/>
      <c r="FRS271" s="277"/>
      <c r="FRT271" s="402"/>
      <c r="FRU271" s="404"/>
      <c r="FRV271" s="49"/>
      <c r="FRW271" s="49"/>
      <c r="FRX271" s="49"/>
      <c r="FRY271" s="99"/>
      <c r="FRZ271" s="98"/>
      <c r="FSA271" s="49"/>
      <c r="FSB271" s="405"/>
      <c r="FSC271" s="405"/>
      <c r="FSD271" s="277"/>
      <c r="FSE271" s="277"/>
      <c r="FSF271" s="277"/>
      <c r="FSG271" s="277"/>
      <c r="FSH271" s="277"/>
      <c r="FSI271" s="277"/>
      <c r="FSJ271" s="277"/>
      <c r="FSK271" s="277"/>
      <c r="FSL271" s="402"/>
      <c r="FSM271" s="404"/>
      <c r="FSN271" s="49"/>
      <c r="FSO271" s="49"/>
      <c r="FSP271" s="49"/>
      <c r="FSQ271" s="99"/>
      <c r="FSR271" s="98"/>
      <c r="FSS271" s="49"/>
      <c r="FST271" s="405"/>
      <c r="FSU271" s="405"/>
      <c r="FSV271" s="277"/>
      <c r="FSW271" s="277"/>
      <c r="FSX271" s="277"/>
      <c r="FSY271" s="277"/>
      <c r="FSZ271" s="277"/>
      <c r="FTA271" s="277"/>
      <c r="FTB271" s="277"/>
      <c r="FTC271" s="277"/>
      <c r="FTD271" s="402"/>
      <c r="FTE271" s="404"/>
      <c r="FTF271" s="49"/>
      <c r="FTG271" s="49"/>
      <c r="FTH271" s="49"/>
      <c r="FTI271" s="99"/>
      <c r="FTJ271" s="98"/>
      <c r="FTK271" s="49"/>
      <c r="FTL271" s="405"/>
      <c r="FTM271" s="405"/>
      <c r="FTN271" s="277"/>
      <c r="FTO271" s="277"/>
      <c r="FTP271" s="277"/>
      <c r="FTQ271" s="277"/>
      <c r="FTR271" s="277"/>
      <c r="FTS271" s="277"/>
      <c r="FTT271" s="277"/>
      <c r="FTU271" s="277"/>
      <c r="FTV271" s="402"/>
      <c r="FTW271" s="404"/>
      <c r="FTX271" s="49"/>
      <c r="FTY271" s="49"/>
      <c r="FTZ271" s="49"/>
      <c r="FUA271" s="99"/>
      <c r="FUB271" s="98"/>
      <c r="FUC271" s="49"/>
      <c r="FUD271" s="405"/>
      <c r="FUE271" s="405"/>
      <c r="FUF271" s="277"/>
      <c r="FUG271" s="277"/>
      <c r="FUH271" s="277"/>
      <c r="FUI271" s="277"/>
      <c r="FUJ271" s="277"/>
      <c r="FUK271" s="277"/>
      <c r="FUL271" s="277"/>
      <c r="FUM271" s="277"/>
      <c r="FUN271" s="402"/>
      <c r="FUO271" s="404"/>
      <c r="FUP271" s="49"/>
      <c r="FUQ271" s="49"/>
      <c r="FUR271" s="49"/>
      <c r="FUS271" s="99"/>
      <c r="FUT271" s="98"/>
      <c r="FUU271" s="49"/>
      <c r="FUV271" s="405"/>
      <c r="FUW271" s="405"/>
      <c r="FUX271" s="277"/>
      <c r="FUY271" s="277"/>
      <c r="FUZ271" s="277"/>
      <c r="FVA271" s="277"/>
      <c r="FVB271" s="277"/>
      <c r="FVC271" s="277"/>
      <c r="FVD271" s="277"/>
      <c r="FVE271" s="277"/>
      <c r="FVF271" s="402"/>
      <c r="FVG271" s="404"/>
      <c r="FVH271" s="49"/>
      <c r="FVI271" s="49"/>
      <c r="FVJ271" s="49"/>
      <c r="FVK271" s="99"/>
      <c r="FVL271" s="98"/>
      <c r="FVM271" s="49"/>
      <c r="FVN271" s="405"/>
      <c r="FVO271" s="405"/>
      <c r="FVP271" s="277"/>
      <c r="FVQ271" s="277"/>
      <c r="FVR271" s="277"/>
      <c r="FVS271" s="277"/>
      <c r="FVT271" s="277"/>
      <c r="FVU271" s="277"/>
      <c r="FVV271" s="277"/>
      <c r="FVW271" s="277"/>
      <c r="FVX271" s="402"/>
      <c r="FVY271" s="404"/>
      <c r="FVZ271" s="49"/>
      <c r="FWA271" s="49"/>
      <c r="FWB271" s="49"/>
      <c r="FWC271" s="99"/>
      <c r="FWD271" s="98"/>
      <c r="FWE271" s="49"/>
      <c r="FWF271" s="405"/>
      <c r="FWG271" s="405"/>
      <c r="FWH271" s="277"/>
      <c r="FWI271" s="277"/>
      <c r="FWJ271" s="277"/>
      <c r="FWK271" s="277"/>
      <c r="FWL271" s="277"/>
      <c r="FWM271" s="277"/>
      <c r="FWN271" s="277"/>
      <c r="FWO271" s="277"/>
      <c r="FWP271" s="402"/>
      <c r="FWQ271" s="404"/>
      <c r="FWR271" s="49"/>
      <c r="FWS271" s="49"/>
      <c r="FWT271" s="49"/>
      <c r="FWU271" s="99"/>
      <c r="FWV271" s="98"/>
      <c r="FWW271" s="49"/>
      <c r="FWX271" s="405"/>
      <c r="FWY271" s="405"/>
      <c r="FWZ271" s="277"/>
      <c r="FXA271" s="277"/>
      <c r="FXB271" s="277"/>
      <c r="FXC271" s="277"/>
      <c r="FXD271" s="277"/>
      <c r="FXE271" s="277"/>
      <c r="FXF271" s="277"/>
      <c r="FXG271" s="277"/>
      <c r="FXH271" s="402"/>
      <c r="FXI271" s="404"/>
      <c r="FXJ271" s="49"/>
      <c r="FXK271" s="49"/>
      <c r="FXL271" s="49"/>
      <c r="FXM271" s="99"/>
      <c r="FXN271" s="98"/>
      <c r="FXO271" s="49"/>
      <c r="FXP271" s="405"/>
      <c r="FXQ271" s="405"/>
      <c r="FXR271" s="277"/>
      <c r="FXS271" s="277"/>
      <c r="FXT271" s="277"/>
      <c r="FXU271" s="277"/>
      <c r="FXV271" s="277"/>
      <c r="FXW271" s="277"/>
      <c r="FXX271" s="277"/>
      <c r="FXY271" s="277"/>
      <c r="FXZ271" s="402"/>
      <c r="FYA271" s="404"/>
      <c r="FYB271" s="49"/>
      <c r="FYC271" s="49"/>
      <c r="FYD271" s="49"/>
      <c r="FYE271" s="99"/>
      <c r="FYF271" s="98"/>
      <c r="FYG271" s="49"/>
      <c r="FYH271" s="405"/>
      <c r="FYI271" s="405"/>
      <c r="FYJ271" s="277"/>
      <c r="FYK271" s="277"/>
      <c r="FYL271" s="277"/>
      <c r="FYM271" s="277"/>
      <c r="FYN271" s="277"/>
      <c r="FYO271" s="277"/>
      <c r="FYP271" s="277"/>
      <c r="FYQ271" s="277"/>
      <c r="FYR271" s="402"/>
      <c r="FYS271" s="404"/>
      <c r="FYT271" s="49"/>
      <c r="FYU271" s="49"/>
      <c r="FYV271" s="49"/>
      <c r="FYW271" s="99"/>
      <c r="FYX271" s="98"/>
      <c r="FYY271" s="49"/>
      <c r="FYZ271" s="405"/>
      <c r="FZA271" s="405"/>
      <c r="FZB271" s="277"/>
      <c r="FZC271" s="277"/>
      <c r="FZD271" s="277"/>
      <c r="FZE271" s="277"/>
      <c r="FZF271" s="277"/>
      <c r="FZG271" s="277"/>
      <c r="FZH271" s="277"/>
      <c r="FZI271" s="277"/>
      <c r="FZJ271" s="402"/>
      <c r="FZK271" s="404"/>
      <c r="FZL271" s="49"/>
      <c r="FZM271" s="49"/>
      <c r="FZN271" s="49"/>
      <c r="FZO271" s="99"/>
      <c r="FZP271" s="98"/>
      <c r="FZQ271" s="49"/>
      <c r="FZR271" s="405"/>
      <c r="FZS271" s="405"/>
      <c r="FZT271" s="277"/>
      <c r="FZU271" s="277"/>
      <c r="FZV271" s="277"/>
      <c r="FZW271" s="277"/>
      <c r="FZX271" s="277"/>
      <c r="FZY271" s="277"/>
      <c r="FZZ271" s="277"/>
      <c r="GAA271" s="277"/>
      <c r="GAB271" s="402"/>
      <c r="GAC271" s="404"/>
      <c r="GAD271" s="49"/>
      <c r="GAE271" s="49"/>
      <c r="GAF271" s="49"/>
      <c r="GAG271" s="99"/>
      <c r="GAH271" s="98"/>
      <c r="GAI271" s="49"/>
      <c r="GAJ271" s="405"/>
      <c r="GAK271" s="405"/>
      <c r="GAL271" s="277"/>
      <c r="GAM271" s="277"/>
      <c r="GAN271" s="277"/>
      <c r="GAO271" s="277"/>
      <c r="GAP271" s="277"/>
      <c r="GAQ271" s="277"/>
      <c r="GAR271" s="277"/>
      <c r="GAS271" s="277"/>
      <c r="GAT271" s="402"/>
      <c r="GAU271" s="404"/>
      <c r="GAV271" s="49"/>
      <c r="GAW271" s="49"/>
      <c r="GAX271" s="49"/>
      <c r="GAY271" s="99"/>
      <c r="GAZ271" s="98"/>
      <c r="GBA271" s="49"/>
      <c r="GBB271" s="405"/>
      <c r="GBC271" s="405"/>
      <c r="GBD271" s="277"/>
      <c r="GBE271" s="277"/>
      <c r="GBF271" s="277"/>
      <c r="GBG271" s="277"/>
      <c r="GBH271" s="277"/>
      <c r="GBI271" s="277"/>
      <c r="GBJ271" s="277"/>
      <c r="GBK271" s="277"/>
      <c r="GBL271" s="402"/>
      <c r="GBM271" s="404"/>
      <c r="GBN271" s="49"/>
      <c r="GBO271" s="49"/>
      <c r="GBP271" s="49"/>
      <c r="GBQ271" s="99"/>
      <c r="GBR271" s="98"/>
      <c r="GBS271" s="49"/>
      <c r="GBT271" s="405"/>
      <c r="GBU271" s="405"/>
      <c r="GBV271" s="277"/>
      <c r="GBW271" s="277"/>
      <c r="GBX271" s="277"/>
      <c r="GBY271" s="277"/>
      <c r="GBZ271" s="277"/>
      <c r="GCA271" s="277"/>
      <c r="GCB271" s="277"/>
      <c r="GCC271" s="277"/>
      <c r="GCD271" s="402"/>
      <c r="GCE271" s="404"/>
      <c r="GCF271" s="49"/>
      <c r="GCG271" s="49"/>
      <c r="GCH271" s="49"/>
      <c r="GCI271" s="99"/>
      <c r="GCJ271" s="98"/>
      <c r="GCK271" s="49"/>
      <c r="GCL271" s="405"/>
      <c r="GCM271" s="405"/>
      <c r="GCN271" s="277"/>
      <c r="GCO271" s="277"/>
      <c r="GCP271" s="277"/>
      <c r="GCQ271" s="277"/>
      <c r="GCR271" s="277"/>
      <c r="GCS271" s="277"/>
      <c r="GCT271" s="277"/>
      <c r="GCU271" s="277"/>
      <c r="GCV271" s="402"/>
      <c r="GCW271" s="404"/>
      <c r="GCX271" s="49"/>
      <c r="GCY271" s="49"/>
      <c r="GCZ271" s="49"/>
      <c r="GDA271" s="99"/>
      <c r="GDB271" s="98"/>
      <c r="GDC271" s="49"/>
      <c r="GDD271" s="405"/>
      <c r="GDE271" s="405"/>
      <c r="GDF271" s="277"/>
      <c r="GDG271" s="277"/>
      <c r="GDH271" s="277"/>
      <c r="GDI271" s="277"/>
      <c r="GDJ271" s="277"/>
      <c r="GDK271" s="277"/>
      <c r="GDL271" s="277"/>
      <c r="GDM271" s="277"/>
      <c r="GDN271" s="402"/>
      <c r="GDO271" s="404"/>
      <c r="GDP271" s="49"/>
      <c r="GDQ271" s="49"/>
      <c r="GDR271" s="49"/>
      <c r="GDS271" s="99"/>
      <c r="GDT271" s="98"/>
      <c r="GDU271" s="49"/>
      <c r="GDV271" s="405"/>
      <c r="GDW271" s="405"/>
      <c r="GDX271" s="277"/>
      <c r="GDY271" s="277"/>
      <c r="GDZ271" s="277"/>
      <c r="GEA271" s="277"/>
      <c r="GEB271" s="277"/>
      <c r="GEC271" s="277"/>
      <c r="GED271" s="277"/>
      <c r="GEE271" s="277"/>
      <c r="GEF271" s="402"/>
      <c r="GEG271" s="404"/>
      <c r="GEH271" s="49"/>
      <c r="GEI271" s="49"/>
      <c r="GEJ271" s="49"/>
      <c r="GEK271" s="99"/>
      <c r="GEL271" s="98"/>
      <c r="GEM271" s="49"/>
      <c r="GEN271" s="405"/>
      <c r="GEO271" s="405"/>
      <c r="GEP271" s="277"/>
      <c r="GEQ271" s="277"/>
      <c r="GER271" s="277"/>
      <c r="GES271" s="277"/>
      <c r="GET271" s="277"/>
      <c r="GEU271" s="277"/>
      <c r="GEV271" s="277"/>
      <c r="GEW271" s="277"/>
      <c r="GEX271" s="402"/>
      <c r="GEY271" s="404"/>
      <c r="GEZ271" s="49"/>
      <c r="GFA271" s="49"/>
      <c r="GFB271" s="49"/>
      <c r="GFC271" s="99"/>
      <c r="GFD271" s="98"/>
      <c r="GFE271" s="49"/>
      <c r="GFF271" s="405"/>
      <c r="GFG271" s="405"/>
      <c r="GFH271" s="277"/>
      <c r="GFI271" s="277"/>
      <c r="GFJ271" s="277"/>
      <c r="GFK271" s="277"/>
      <c r="GFL271" s="277"/>
      <c r="GFM271" s="277"/>
      <c r="GFN271" s="277"/>
      <c r="GFO271" s="277"/>
      <c r="GFP271" s="402"/>
      <c r="GFQ271" s="404"/>
      <c r="GFR271" s="49"/>
      <c r="GFS271" s="49"/>
      <c r="GFT271" s="49"/>
      <c r="GFU271" s="99"/>
      <c r="GFV271" s="98"/>
      <c r="GFW271" s="49"/>
      <c r="GFX271" s="405"/>
      <c r="GFY271" s="405"/>
      <c r="GFZ271" s="277"/>
      <c r="GGA271" s="277"/>
      <c r="GGB271" s="277"/>
      <c r="GGC271" s="277"/>
      <c r="GGD271" s="277"/>
      <c r="GGE271" s="277"/>
      <c r="GGF271" s="277"/>
      <c r="GGG271" s="277"/>
      <c r="GGH271" s="402"/>
      <c r="GGI271" s="404"/>
      <c r="GGJ271" s="49"/>
      <c r="GGK271" s="49"/>
      <c r="GGL271" s="49"/>
      <c r="GGM271" s="99"/>
      <c r="GGN271" s="98"/>
      <c r="GGO271" s="49"/>
      <c r="GGP271" s="405"/>
      <c r="GGQ271" s="405"/>
      <c r="GGR271" s="277"/>
      <c r="GGS271" s="277"/>
      <c r="GGT271" s="277"/>
      <c r="GGU271" s="277"/>
      <c r="GGV271" s="277"/>
      <c r="GGW271" s="277"/>
      <c r="GGX271" s="277"/>
      <c r="GGY271" s="277"/>
      <c r="GGZ271" s="402"/>
      <c r="GHA271" s="404"/>
      <c r="GHB271" s="49"/>
      <c r="GHC271" s="49"/>
      <c r="GHD271" s="49"/>
      <c r="GHE271" s="99"/>
      <c r="GHF271" s="98"/>
      <c r="GHG271" s="49"/>
      <c r="GHH271" s="405"/>
      <c r="GHI271" s="405"/>
      <c r="GHJ271" s="277"/>
      <c r="GHK271" s="277"/>
      <c r="GHL271" s="277"/>
      <c r="GHM271" s="277"/>
      <c r="GHN271" s="277"/>
      <c r="GHO271" s="277"/>
      <c r="GHP271" s="277"/>
      <c r="GHQ271" s="277"/>
      <c r="GHR271" s="402"/>
      <c r="GHS271" s="404"/>
      <c r="GHT271" s="49"/>
      <c r="GHU271" s="49"/>
      <c r="GHV271" s="49"/>
      <c r="GHW271" s="99"/>
      <c r="GHX271" s="98"/>
      <c r="GHY271" s="49"/>
      <c r="GHZ271" s="405"/>
      <c r="GIA271" s="405"/>
      <c r="GIB271" s="277"/>
      <c r="GIC271" s="277"/>
      <c r="GID271" s="277"/>
      <c r="GIE271" s="277"/>
      <c r="GIF271" s="277"/>
      <c r="GIG271" s="277"/>
      <c r="GIH271" s="277"/>
      <c r="GII271" s="277"/>
      <c r="GIJ271" s="402"/>
      <c r="GIK271" s="404"/>
      <c r="GIL271" s="49"/>
      <c r="GIM271" s="49"/>
      <c r="GIN271" s="49"/>
      <c r="GIO271" s="99"/>
      <c r="GIP271" s="98"/>
      <c r="GIQ271" s="49"/>
      <c r="GIR271" s="405"/>
      <c r="GIS271" s="405"/>
      <c r="GIT271" s="277"/>
      <c r="GIU271" s="277"/>
      <c r="GIV271" s="277"/>
      <c r="GIW271" s="277"/>
      <c r="GIX271" s="277"/>
      <c r="GIY271" s="277"/>
      <c r="GIZ271" s="277"/>
      <c r="GJA271" s="277"/>
      <c r="GJB271" s="402"/>
      <c r="GJC271" s="404"/>
      <c r="GJD271" s="49"/>
      <c r="GJE271" s="49"/>
      <c r="GJF271" s="49"/>
      <c r="GJG271" s="99"/>
      <c r="GJH271" s="98"/>
      <c r="GJI271" s="49"/>
      <c r="GJJ271" s="405"/>
      <c r="GJK271" s="405"/>
      <c r="GJL271" s="277"/>
      <c r="GJM271" s="277"/>
      <c r="GJN271" s="277"/>
      <c r="GJO271" s="277"/>
      <c r="GJP271" s="277"/>
      <c r="GJQ271" s="277"/>
      <c r="GJR271" s="277"/>
      <c r="GJS271" s="277"/>
      <c r="GJT271" s="402"/>
      <c r="GJU271" s="404"/>
      <c r="GJV271" s="49"/>
      <c r="GJW271" s="49"/>
      <c r="GJX271" s="49"/>
      <c r="GJY271" s="99"/>
      <c r="GJZ271" s="98"/>
      <c r="GKA271" s="49"/>
      <c r="GKB271" s="405"/>
      <c r="GKC271" s="405"/>
      <c r="GKD271" s="277"/>
      <c r="GKE271" s="277"/>
      <c r="GKF271" s="277"/>
      <c r="GKG271" s="277"/>
      <c r="GKH271" s="277"/>
      <c r="GKI271" s="277"/>
      <c r="GKJ271" s="277"/>
      <c r="GKK271" s="277"/>
      <c r="GKL271" s="402"/>
      <c r="GKM271" s="404"/>
      <c r="GKN271" s="49"/>
      <c r="GKO271" s="49"/>
      <c r="GKP271" s="49"/>
      <c r="GKQ271" s="99"/>
      <c r="GKR271" s="98"/>
      <c r="GKS271" s="49"/>
      <c r="GKT271" s="405"/>
      <c r="GKU271" s="405"/>
      <c r="GKV271" s="277"/>
      <c r="GKW271" s="277"/>
      <c r="GKX271" s="277"/>
      <c r="GKY271" s="277"/>
      <c r="GKZ271" s="277"/>
      <c r="GLA271" s="277"/>
      <c r="GLB271" s="277"/>
      <c r="GLC271" s="277"/>
      <c r="GLD271" s="402"/>
      <c r="GLE271" s="404"/>
      <c r="GLF271" s="49"/>
      <c r="GLG271" s="49"/>
      <c r="GLH271" s="49"/>
      <c r="GLI271" s="99"/>
      <c r="GLJ271" s="98"/>
      <c r="GLK271" s="49"/>
      <c r="GLL271" s="405"/>
      <c r="GLM271" s="405"/>
      <c r="GLN271" s="277"/>
      <c r="GLO271" s="277"/>
      <c r="GLP271" s="277"/>
      <c r="GLQ271" s="277"/>
      <c r="GLR271" s="277"/>
      <c r="GLS271" s="277"/>
      <c r="GLT271" s="277"/>
      <c r="GLU271" s="277"/>
      <c r="GLV271" s="402"/>
      <c r="GLW271" s="404"/>
      <c r="GLX271" s="49"/>
      <c r="GLY271" s="49"/>
      <c r="GLZ271" s="49"/>
      <c r="GMA271" s="99"/>
      <c r="GMB271" s="98"/>
      <c r="GMC271" s="49"/>
      <c r="GMD271" s="405"/>
      <c r="GME271" s="405"/>
      <c r="GMF271" s="277"/>
      <c r="GMG271" s="277"/>
      <c r="GMH271" s="277"/>
      <c r="GMI271" s="277"/>
      <c r="GMJ271" s="277"/>
      <c r="GMK271" s="277"/>
      <c r="GML271" s="277"/>
      <c r="GMM271" s="277"/>
      <c r="GMN271" s="402"/>
      <c r="GMO271" s="404"/>
      <c r="GMP271" s="49"/>
      <c r="GMQ271" s="49"/>
      <c r="GMR271" s="49"/>
      <c r="GMS271" s="99"/>
      <c r="GMT271" s="98"/>
      <c r="GMU271" s="49"/>
      <c r="GMV271" s="405"/>
      <c r="GMW271" s="405"/>
      <c r="GMX271" s="277"/>
      <c r="GMY271" s="277"/>
      <c r="GMZ271" s="277"/>
      <c r="GNA271" s="277"/>
      <c r="GNB271" s="277"/>
      <c r="GNC271" s="277"/>
      <c r="GND271" s="277"/>
      <c r="GNE271" s="277"/>
      <c r="GNF271" s="402"/>
      <c r="GNG271" s="404"/>
      <c r="GNH271" s="49"/>
      <c r="GNI271" s="49"/>
      <c r="GNJ271" s="49"/>
      <c r="GNK271" s="99"/>
      <c r="GNL271" s="98"/>
      <c r="GNM271" s="49"/>
      <c r="GNN271" s="405"/>
      <c r="GNO271" s="405"/>
      <c r="GNP271" s="277"/>
      <c r="GNQ271" s="277"/>
      <c r="GNR271" s="277"/>
      <c r="GNS271" s="277"/>
      <c r="GNT271" s="277"/>
      <c r="GNU271" s="277"/>
      <c r="GNV271" s="277"/>
      <c r="GNW271" s="277"/>
      <c r="GNX271" s="402"/>
      <c r="GNY271" s="404"/>
      <c r="GNZ271" s="49"/>
      <c r="GOA271" s="49"/>
      <c r="GOB271" s="49"/>
      <c r="GOC271" s="99"/>
      <c r="GOD271" s="98"/>
      <c r="GOE271" s="49"/>
      <c r="GOF271" s="405"/>
      <c r="GOG271" s="405"/>
      <c r="GOH271" s="277"/>
      <c r="GOI271" s="277"/>
      <c r="GOJ271" s="277"/>
      <c r="GOK271" s="277"/>
      <c r="GOL271" s="277"/>
      <c r="GOM271" s="277"/>
      <c r="GON271" s="277"/>
      <c r="GOO271" s="277"/>
      <c r="GOP271" s="402"/>
      <c r="GOQ271" s="404"/>
      <c r="GOR271" s="49"/>
      <c r="GOS271" s="49"/>
      <c r="GOT271" s="49"/>
      <c r="GOU271" s="99"/>
      <c r="GOV271" s="98"/>
      <c r="GOW271" s="49"/>
      <c r="GOX271" s="405"/>
      <c r="GOY271" s="405"/>
      <c r="GOZ271" s="277"/>
      <c r="GPA271" s="277"/>
      <c r="GPB271" s="277"/>
      <c r="GPC271" s="277"/>
      <c r="GPD271" s="277"/>
      <c r="GPE271" s="277"/>
      <c r="GPF271" s="277"/>
      <c r="GPG271" s="277"/>
      <c r="GPH271" s="402"/>
      <c r="GPI271" s="404"/>
      <c r="GPJ271" s="49"/>
      <c r="GPK271" s="49"/>
      <c r="GPL271" s="49"/>
      <c r="GPM271" s="99"/>
      <c r="GPN271" s="98"/>
      <c r="GPO271" s="49"/>
      <c r="GPP271" s="405"/>
      <c r="GPQ271" s="405"/>
      <c r="GPR271" s="277"/>
      <c r="GPS271" s="277"/>
      <c r="GPT271" s="277"/>
      <c r="GPU271" s="277"/>
      <c r="GPV271" s="277"/>
      <c r="GPW271" s="277"/>
      <c r="GPX271" s="277"/>
      <c r="GPY271" s="277"/>
      <c r="GPZ271" s="402"/>
      <c r="GQA271" s="404"/>
      <c r="GQB271" s="49"/>
      <c r="GQC271" s="49"/>
      <c r="GQD271" s="49"/>
      <c r="GQE271" s="99"/>
      <c r="GQF271" s="98"/>
      <c r="GQG271" s="49"/>
      <c r="GQH271" s="405"/>
      <c r="GQI271" s="405"/>
      <c r="GQJ271" s="277"/>
      <c r="GQK271" s="277"/>
      <c r="GQL271" s="277"/>
      <c r="GQM271" s="277"/>
      <c r="GQN271" s="277"/>
      <c r="GQO271" s="277"/>
      <c r="GQP271" s="277"/>
      <c r="GQQ271" s="277"/>
      <c r="GQR271" s="402"/>
      <c r="GQS271" s="404"/>
      <c r="GQT271" s="49"/>
      <c r="GQU271" s="49"/>
      <c r="GQV271" s="49"/>
      <c r="GQW271" s="99"/>
      <c r="GQX271" s="98"/>
      <c r="GQY271" s="49"/>
      <c r="GQZ271" s="405"/>
      <c r="GRA271" s="405"/>
      <c r="GRB271" s="277"/>
      <c r="GRC271" s="277"/>
      <c r="GRD271" s="277"/>
      <c r="GRE271" s="277"/>
      <c r="GRF271" s="277"/>
      <c r="GRG271" s="277"/>
      <c r="GRH271" s="277"/>
      <c r="GRI271" s="277"/>
      <c r="GRJ271" s="402"/>
      <c r="GRK271" s="404"/>
      <c r="GRL271" s="49"/>
      <c r="GRM271" s="49"/>
      <c r="GRN271" s="49"/>
      <c r="GRO271" s="99"/>
      <c r="GRP271" s="98"/>
      <c r="GRQ271" s="49"/>
      <c r="GRR271" s="405"/>
      <c r="GRS271" s="405"/>
      <c r="GRT271" s="277"/>
      <c r="GRU271" s="277"/>
      <c r="GRV271" s="277"/>
      <c r="GRW271" s="277"/>
      <c r="GRX271" s="277"/>
      <c r="GRY271" s="277"/>
      <c r="GRZ271" s="277"/>
      <c r="GSA271" s="277"/>
      <c r="GSB271" s="402"/>
      <c r="GSC271" s="404"/>
      <c r="GSD271" s="49"/>
      <c r="GSE271" s="49"/>
      <c r="GSF271" s="49"/>
      <c r="GSG271" s="99"/>
      <c r="GSH271" s="98"/>
      <c r="GSI271" s="49"/>
      <c r="GSJ271" s="405"/>
      <c r="GSK271" s="405"/>
      <c r="GSL271" s="277"/>
      <c r="GSM271" s="277"/>
      <c r="GSN271" s="277"/>
      <c r="GSO271" s="277"/>
      <c r="GSP271" s="277"/>
      <c r="GSQ271" s="277"/>
      <c r="GSR271" s="277"/>
      <c r="GSS271" s="277"/>
      <c r="GST271" s="402"/>
      <c r="GSU271" s="404"/>
      <c r="GSV271" s="49"/>
      <c r="GSW271" s="49"/>
      <c r="GSX271" s="49"/>
      <c r="GSY271" s="99"/>
      <c r="GSZ271" s="98"/>
      <c r="GTA271" s="49"/>
      <c r="GTB271" s="405"/>
      <c r="GTC271" s="405"/>
      <c r="GTD271" s="277"/>
      <c r="GTE271" s="277"/>
      <c r="GTF271" s="277"/>
      <c r="GTG271" s="277"/>
      <c r="GTH271" s="277"/>
      <c r="GTI271" s="277"/>
      <c r="GTJ271" s="277"/>
      <c r="GTK271" s="277"/>
      <c r="GTL271" s="402"/>
      <c r="GTM271" s="404"/>
      <c r="GTN271" s="49"/>
      <c r="GTO271" s="49"/>
      <c r="GTP271" s="49"/>
      <c r="GTQ271" s="99"/>
      <c r="GTR271" s="98"/>
      <c r="GTS271" s="49"/>
      <c r="GTT271" s="405"/>
      <c r="GTU271" s="405"/>
      <c r="GTV271" s="277"/>
      <c r="GTW271" s="277"/>
      <c r="GTX271" s="277"/>
      <c r="GTY271" s="277"/>
      <c r="GTZ271" s="277"/>
      <c r="GUA271" s="277"/>
      <c r="GUB271" s="277"/>
      <c r="GUC271" s="277"/>
      <c r="GUD271" s="402"/>
      <c r="GUE271" s="404"/>
      <c r="GUF271" s="49"/>
      <c r="GUG271" s="49"/>
      <c r="GUH271" s="49"/>
      <c r="GUI271" s="99"/>
      <c r="GUJ271" s="98"/>
      <c r="GUK271" s="49"/>
      <c r="GUL271" s="405"/>
      <c r="GUM271" s="405"/>
      <c r="GUN271" s="277"/>
      <c r="GUO271" s="277"/>
      <c r="GUP271" s="277"/>
      <c r="GUQ271" s="277"/>
      <c r="GUR271" s="277"/>
      <c r="GUS271" s="277"/>
      <c r="GUT271" s="277"/>
      <c r="GUU271" s="277"/>
      <c r="GUV271" s="402"/>
      <c r="GUW271" s="404"/>
      <c r="GUX271" s="49"/>
      <c r="GUY271" s="49"/>
      <c r="GUZ271" s="49"/>
      <c r="GVA271" s="99"/>
      <c r="GVB271" s="98"/>
      <c r="GVC271" s="49"/>
      <c r="GVD271" s="405"/>
      <c r="GVE271" s="405"/>
      <c r="GVF271" s="277"/>
      <c r="GVG271" s="277"/>
      <c r="GVH271" s="277"/>
      <c r="GVI271" s="277"/>
      <c r="GVJ271" s="277"/>
      <c r="GVK271" s="277"/>
      <c r="GVL271" s="277"/>
      <c r="GVM271" s="277"/>
      <c r="GVN271" s="402"/>
      <c r="GVO271" s="404"/>
      <c r="GVP271" s="49"/>
      <c r="GVQ271" s="49"/>
      <c r="GVR271" s="49"/>
      <c r="GVS271" s="99"/>
      <c r="GVT271" s="98"/>
      <c r="GVU271" s="49"/>
      <c r="GVV271" s="405"/>
      <c r="GVW271" s="405"/>
      <c r="GVX271" s="277"/>
      <c r="GVY271" s="277"/>
      <c r="GVZ271" s="277"/>
      <c r="GWA271" s="277"/>
      <c r="GWB271" s="277"/>
      <c r="GWC271" s="277"/>
      <c r="GWD271" s="277"/>
      <c r="GWE271" s="277"/>
      <c r="GWF271" s="402"/>
      <c r="GWG271" s="404"/>
      <c r="GWH271" s="49"/>
      <c r="GWI271" s="49"/>
      <c r="GWJ271" s="49"/>
      <c r="GWK271" s="99"/>
      <c r="GWL271" s="98"/>
      <c r="GWM271" s="49"/>
      <c r="GWN271" s="405"/>
      <c r="GWO271" s="405"/>
      <c r="GWP271" s="277"/>
      <c r="GWQ271" s="277"/>
      <c r="GWR271" s="277"/>
      <c r="GWS271" s="277"/>
      <c r="GWT271" s="277"/>
      <c r="GWU271" s="277"/>
      <c r="GWV271" s="277"/>
      <c r="GWW271" s="277"/>
      <c r="GWX271" s="402"/>
      <c r="GWY271" s="404"/>
      <c r="GWZ271" s="49"/>
      <c r="GXA271" s="49"/>
      <c r="GXB271" s="49"/>
      <c r="GXC271" s="99"/>
      <c r="GXD271" s="98"/>
      <c r="GXE271" s="49"/>
      <c r="GXF271" s="405"/>
      <c r="GXG271" s="405"/>
      <c r="GXH271" s="277"/>
      <c r="GXI271" s="277"/>
      <c r="GXJ271" s="277"/>
      <c r="GXK271" s="277"/>
      <c r="GXL271" s="277"/>
      <c r="GXM271" s="277"/>
      <c r="GXN271" s="277"/>
      <c r="GXO271" s="277"/>
      <c r="GXP271" s="402"/>
      <c r="GXQ271" s="404"/>
      <c r="GXR271" s="49"/>
      <c r="GXS271" s="49"/>
      <c r="GXT271" s="49"/>
      <c r="GXU271" s="99"/>
      <c r="GXV271" s="98"/>
      <c r="GXW271" s="49"/>
      <c r="GXX271" s="405"/>
      <c r="GXY271" s="405"/>
      <c r="GXZ271" s="277"/>
      <c r="GYA271" s="277"/>
      <c r="GYB271" s="277"/>
      <c r="GYC271" s="277"/>
      <c r="GYD271" s="277"/>
      <c r="GYE271" s="277"/>
      <c r="GYF271" s="277"/>
      <c r="GYG271" s="277"/>
      <c r="GYH271" s="402"/>
      <c r="GYI271" s="404"/>
      <c r="GYJ271" s="49"/>
      <c r="GYK271" s="49"/>
      <c r="GYL271" s="49"/>
      <c r="GYM271" s="99"/>
      <c r="GYN271" s="98"/>
      <c r="GYO271" s="49"/>
      <c r="GYP271" s="405"/>
      <c r="GYQ271" s="405"/>
      <c r="GYR271" s="277"/>
      <c r="GYS271" s="277"/>
      <c r="GYT271" s="277"/>
      <c r="GYU271" s="277"/>
      <c r="GYV271" s="277"/>
      <c r="GYW271" s="277"/>
      <c r="GYX271" s="277"/>
      <c r="GYY271" s="277"/>
      <c r="GYZ271" s="402"/>
      <c r="GZA271" s="404"/>
      <c r="GZB271" s="49"/>
      <c r="GZC271" s="49"/>
      <c r="GZD271" s="49"/>
      <c r="GZE271" s="99"/>
      <c r="GZF271" s="98"/>
      <c r="GZG271" s="49"/>
      <c r="GZH271" s="405"/>
      <c r="GZI271" s="405"/>
      <c r="GZJ271" s="277"/>
      <c r="GZK271" s="277"/>
      <c r="GZL271" s="277"/>
      <c r="GZM271" s="277"/>
      <c r="GZN271" s="277"/>
      <c r="GZO271" s="277"/>
      <c r="GZP271" s="277"/>
      <c r="GZQ271" s="277"/>
      <c r="GZR271" s="402"/>
      <c r="GZS271" s="404"/>
      <c r="GZT271" s="49"/>
      <c r="GZU271" s="49"/>
      <c r="GZV271" s="49"/>
      <c r="GZW271" s="99"/>
      <c r="GZX271" s="98"/>
      <c r="GZY271" s="49"/>
      <c r="GZZ271" s="405"/>
      <c r="HAA271" s="405"/>
      <c r="HAB271" s="277"/>
      <c r="HAC271" s="277"/>
      <c r="HAD271" s="277"/>
      <c r="HAE271" s="277"/>
      <c r="HAF271" s="277"/>
      <c r="HAG271" s="277"/>
      <c r="HAH271" s="277"/>
      <c r="HAI271" s="277"/>
      <c r="HAJ271" s="402"/>
      <c r="HAK271" s="404"/>
      <c r="HAL271" s="49"/>
      <c r="HAM271" s="49"/>
      <c r="HAN271" s="49"/>
      <c r="HAO271" s="99"/>
      <c r="HAP271" s="98"/>
      <c r="HAQ271" s="49"/>
      <c r="HAR271" s="405"/>
      <c r="HAS271" s="405"/>
      <c r="HAT271" s="277"/>
      <c r="HAU271" s="277"/>
      <c r="HAV271" s="277"/>
      <c r="HAW271" s="277"/>
      <c r="HAX271" s="277"/>
      <c r="HAY271" s="277"/>
      <c r="HAZ271" s="277"/>
      <c r="HBA271" s="277"/>
      <c r="HBB271" s="402"/>
      <c r="HBC271" s="404"/>
      <c r="HBD271" s="49"/>
      <c r="HBE271" s="49"/>
      <c r="HBF271" s="49"/>
      <c r="HBG271" s="99"/>
      <c r="HBH271" s="98"/>
      <c r="HBI271" s="49"/>
      <c r="HBJ271" s="405"/>
      <c r="HBK271" s="405"/>
      <c r="HBL271" s="277"/>
      <c r="HBM271" s="277"/>
      <c r="HBN271" s="277"/>
      <c r="HBO271" s="277"/>
      <c r="HBP271" s="277"/>
      <c r="HBQ271" s="277"/>
      <c r="HBR271" s="277"/>
      <c r="HBS271" s="277"/>
      <c r="HBT271" s="402"/>
      <c r="HBU271" s="404"/>
      <c r="HBV271" s="49"/>
      <c r="HBW271" s="49"/>
      <c r="HBX271" s="49"/>
      <c r="HBY271" s="99"/>
      <c r="HBZ271" s="98"/>
      <c r="HCA271" s="49"/>
      <c r="HCB271" s="405"/>
      <c r="HCC271" s="405"/>
      <c r="HCD271" s="277"/>
      <c r="HCE271" s="277"/>
      <c r="HCF271" s="277"/>
      <c r="HCG271" s="277"/>
      <c r="HCH271" s="277"/>
      <c r="HCI271" s="277"/>
      <c r="HCJ271" s="277"/>
      <c r="HCK271" s="277"/>
      <c r="HCL271" s="402"/>
      <c r="HCM271" s="404"/>
      <c r="HCN271" s="49"/>
      <c r="HCO271" s="49"/>
      <c r="HCP271" s="49"/>
      <c r="HCQ271" s="99"/>
      <c r="HCR271" s="98"/>
      <c r="HCS271" s="49"/>
      <c r="HCT271" s="405"/>
      <c r="HCU271" s="405"/>
      <c r="HCV271" s="277"/>
      <c r="HCW271" s="277"/>
      <c r="HCX271" s="277"/>
      <c r="HCY271" s="277"/>
      <c r="HCZ271" s="277"/>
      <c r="HDA271" s="277"/>
      <c r="HDB271" s="277"/>
      <c r="HDC271" s="277"/>
      <c r="HDD271" s="402"/>
      <c r="HDE271" s="404"/>
      <c r="HDF271" s="49"/>
      <c r="HDG271" s="49"/>
      <c r="HDH271" s="49"/>
      <c r="HDI271" s="99"/>
      <c r="HDJ271" s="98"/>
      <c r="HDK271" s="49"/>
      <c r="HDL271" s="405"/>
      <c r="HDM271" s="405"/>
      <c r="HDN271" s="277"/>
      <c r="HDO271" s="277"/>
      <c r="HDP271" s="277"/>
      <c r="HDQ271" s="277"/>
      <c r="HDR271" s="277"/>
      <c r="HDS271" s="277"/>
      <c r="HDT271" s="277"/>
      <c r="HDU271" s="277"/>
      <c r="HDV271" s="402"/>
      <c r="HDW271" s="404"/>
      <c r="HDX271" s="49"/>
      <c r="HDY271" s="49"/>
      <c r="HDZ271" s="49"/>
      <c r="HEA271" s="99"/>
      <c r="HEB271" s="98"/>
      <c r="HEC271" s="49"/>
      <c r="HED271" s="405"/>
      <c r="HEE271" s="405"/>
      <c r="HEF271" s="277"/>
      <c r="HEG271" s="277"/>
      <c r="HEH271" s="277"/>
      <c r="HEI271" s="277"/>
      <c r="HEJ271" s="277"/>
      <c r="HEK271" s="277"/>
      <c r="HEL271" s="277"/>
      <c r="HEM271" s="277"/>
      <c r="HEN271" s="402"/>
      <c r="HEO271" s="404"/>
      <c r="HEP271" s="49"/>
      <c r="HEQ271" s="49"/>
      <c r="HER271" s="49"/>
      <c r="HES271" s="99"/>
      <c r="HET271" s="98"/>
      <c r="HEU271" s="49"/>
      <c r="HEV271" s="405"/>
      <c r="HEW271" s="405"/>
      <c r="HEX271" s="277"/>
      <c r="HEY271" s="277"/>
      <c r="HEZ271" s="277"/>
      <c r="HFA271" s="277"/>
      <c r="HFB271" s="277"/>
      <c r="HFC271" s="277"/>
      <c r="HFD271" s="277"/>
      <c r="HFE271" s="277"/>
      <c r="HFF271" s="402"/>
      <c r="HFG271" s="404"/>
      <c r="HFH271" s="49"/>
      <c r="HFI271" s="49"/>
      <c r="HFJ271" s="49"/>
      <c r="HFK271" s="99"/>
      <c r="HFL271" s="98"/>
      <c r="HFM271" s="49"/>
      <c r="HFN271" s="405"/>
      <c r="HFO271" s="405"/>
      <c r="HFP271" s="277"/>
      <c r="HFQ271" s="277"/>
      <c r="HFR271" s="277"/>
      <c r="HFS271" s="277"/>
      <c r="HFT271" s="277"/>
      <c r="HFU271" s="277"/>
      <c r="HFV271" s="277"/>
      <c r="HFW271" s="277"/>
      <c r="HFX271" s="402"/>
      <c r="HFY271" s="404"/>
      <c r="HFZ271" s="49"/>
      <c r="HGA271" s="49"/>
      <c r="HGB271" s="49"/>
      <c r="HGC271" s="99"/>
      <c r="HGD271" s="98"/>
      <c r="HGE271" s="49"/>
      <c r="HGF271" s="405"/>
      <c r="HGG271" s="405"/>
      <c r="HGH271" s="277"/>
      <c r="HGI271" s="277"/>
      <c r="HGJ271" s="277"/>
      <c r="HGK271" s="277"/>
      <c r="HGL271" s="277"/>
      <c r="HGM271" s="277"/>
      <c r="HGN271" s="277"/>
      <c r="HGO271" s="277"/>
      <c r="HGP271" s="402"/>
      <c r="HGQ271" s="404"/>
      <c r="HGR271" s="49"/>
      <c r="HGS271" s="49"/>
      <c r="HGT271" s="49"/>
      <c r="HGU271" s="99"/>
      <c r="HGV271" s="98"/>
      <c r="HGW271" s="49"/>
      <c r="HGX271" s="405"/>
      <c r="HGY271" s="405"/>
      <c r="HGZ271" s="277"/>
      <c r="HHA271" s="277"/>
      <c r="HHB271" s="277"/>
      <c r="HHC271" s="277"/>
      <c r="HHD271" s="277"/>
      <c r="HHE271" s="277"/>
      <c r="HHF271" s="277"/>
      <c r="HHG271" s="277"/>
      <c r="HHH271" s="402"/>
      <c r="HHI271" s="404"/>
      <c r="HHJ271" s="49"/>
      <c r="HHK271" s="49"/>
      <c r="HHL271" s="49"/>
      <c r="HHM271" s="99"/>
      <c r="HHN271" s="98"/>
      <c r="HHO271" s="49"/>
      <c r="HHP271" s="405"/>
      <c r="HHQ271" s="405"/>
      <c r="HHR271" s="277"/>
      <c r="HHS271" s="277"/>
      <c r="HHT271" s="277"/>
      <c r="HHU271" s="277"/>
      <c r="HHV271" s="277"/>
      <c r="HHW271" s="277"/>
      <c r="HHX271" s="277"/>
      <c r="HHY271" s="277"/>
      <c r="HHZ271" s="402"/>
      <c r="HIA271" s="404"/>
      <c r="HIB271" s="49"/>
      <c r="HIC271" s="49"/>
      <c r="HID271" s="49"/>
      <c r="HIE271" s="99"/>
      <c r="HIF271" s="98"/>
      <c r="HIG271" s="49"/>
      <c r="HIH271" s="405"/>
      <c r="HII271" s="405"/>
      <c r="HIJ271" s="277"/>
      <c r="HIK271" s="277"/>
      <c r="HIL271" s="277"/>
      <c r="HIM271" s="277"/>
      <c r="HIN271" s="277"/>
      <c r="HIO271" s="277"/>
      <c r="HIP271" s="277"/>
      <c r="HIQ271" s="277"/>
      <c r="HIR271" s="402"/>
      <c r="HIS271" s="404"/>
      <c r="HIT271" s="49"/>
      <c r="HIU271" s="49"/>
      <c r="HIV271" s="49"/>
      <c r="HIW271" s="99"/>
      <c r="HIX271" s="98"/>
      <c r="HIY271" s="49"/>
      <c r="HIZ271" s="405"/>
      <c r="HJA271" s="405"/>
      <c r="HJB271" s="277"/>
      <c r="HJC271" s="277"/>
      <c r="HJD271" s="277"/>
      <c r="HJE271" s="277"/>
      <c r="HJF271" s="277"/>
      <c r="HJG271" s="277"/>
      <c r="HJH271" s="277"/>
      <c r="HJI271" s="277"/>
      <c r="HJJ271" s="402"/>
      <c r="HJK271" s="404"/>
      <c r="HJL271" s="49"/>
      <c r="HJM271" s="49"/>
      <c r="HJN271" s="49"/>
      <c r="HJO271" s="99"/>
      <c r="HJP271" s="98"/>
      <c r="HJQ271" s="49"/>
      <c r="HJR271" s="405"/>
      <c r="HJS271" s="405"/>
      <c r="HJT271" s="277"/>
      <c r="HJU271" s="277"/>
      <c r="HJV271" s="277"/>
      <c r="HJW271" s="277"/>
      <c r="HJX271" s="277"/>
      <c r="HJY271" s="277"/>
      <c r="HJZ271" s="277"/>
      <c r="HKA271" s="277"/>
      <c r="HKB271" s="402"/>
      <c r="HKC271" s="404"/>
      <c r="HKD271" s="49"/>
      <c r="HKE271" s="49"/>
      <c r="HKF271" s="49"/>
      <c r="HKG271" s="99"/>
      <c r="HKH271" s="98"/>
      <c r="HKI271" s="49"/>
      <c r="HKJ271" s="405"/>
      <c r="HKK271" s="405"/>
      <c r="HKL271" s="277"/>
      <c r="HKM271" s="277"/>
      <c r="HKN271" s="277"/>
      <c r="HKO271" s="277"/>
      <c r="HKP271" s="277"/>
      <c r="HKQ271" s="277"/>
      <c r="HKR271" s="277"/>
      <c r="HKS271" s="277"/>
      <c r="HKT271" s="402"/>
      <c r="HKU271" s="404"/>
      <c r="HKV271" s="49"/>
      <c r="HKW271" s="49"/>
      <c r="HKX271" s="49"/>
      <c r="HKY271" s="99"/>
      <c r="HKZ271" s="98"/>
      <c r="HLA271" s="49"/>
      <c r="HLB271" s="405"/>
      <c r="HLC271" s="405"/>
      <c r="HLD271" s="277"/>
      <c r="HLE271" s="277"/>
      <c r="HLF271" s="277"/>
      <c r="HLG271" s="277"/>
      <c r="HLH271" s="277"/>
      <c r="HLI271" s="277"/>
      <c r="HLJ271" s="277"/>
      <c r="HLK271" s="277"/>
      <c r="HLL271" s="402"/>
      <c r="HLM271" s="404"/>
      <c r="HLN271" s="49"/>
      <c r="HLO271" s="49"/>
      <c r="HLP271" s="49"/>
      <c r="HLQ271" s="99"/>
      <c r="HLR271" s="98"/>
      <c r="HLS271" s="49"/>
      <c r="HLT271" s="405"/>
      <c r="HLU271" s="405"/>
      <c r="HLV271" s="277"/>
      <c r="HLW271" s="277"/>
      <c r="HLX271" s="277"/>
      <c r="HLY271" s="277"/>
      <c r="HLZ271" s="277"/>
      <c r="HMA271" s="277"/>
      <c r="HMB271" s="277"/>
      <c r="HMC271" s="277"/>
      <c r="HMD271" s="402"/>
      <c r="HME271" s="404"/>
      <c r="HMF271" s="49"/>
      <c r="HMG271" s="49"/>
      <c r="HMH271" s="49"/>
      <c r="HMI271" s="99"/>
      <c r="HMJ271" s="98"/>
      <c r="HMK271" s="49"/>
      <c r="HML271" s="405"/>
      <c r="HMM271" s="405"/>
      <c r="HMN271" s="277"/>
      <c r="HMO271" s="277"/>
      <c r="HMP271" s="277"/>
      <c r="HMQ271" s="277"/>
      <c r="HMR271" s="277"/>
      <c r="HMS271" s="277"/>
      <c r="HMT271" s="277"/>
      <c r="HMU271" s="277"/>
      <c r="HMV271" s="402"/>
      <c r="HMW271" s="404"/>
      <c r="HMX271" s="49"/>
      <c r="HMY271" s="49"/>
      <c r="HMZ271" s="49"/>
      <c r="HNA271" s="99"/>
      <c r="HNB271" s="98"/>
      <c r="HNC271" s="49"/>
      <c r="HND271" s="405"/>
      <c r="HNE271" s="405"/>
      <c r="HNF271" s="277"/>
      <c r="HNG271" s="277"/>
      <c r="HNH271" s="277"/>
      <c r="HNI271" s="277"/>
      <c r="HNJ271" s="277"/>
      <c r="HNK271" s="277"/>
      <c r="HNL271" s="277"/>
      <c r="HNM271" s="277"/>
      <c r="HNN271" s="402"/>
      <c r="HNO271" s="404"/>
      <c r="HNP271" s="49"/>
      <c r="HNQ271" s="49"/>
      <c r="HNR271" s="49"/>
      <c r="HNS271" s="99"/>
      <c r="HNT271" s="98"/>
      <c r="HNU271" s="49"/>
      <c r="HNV271" s="405"/>
      <c r="HNW271" s="405"/>
      <c r="HNX271" s="277"/>
      <c r="HNY271" s="277"/>
      <c r="HNZ271" s="277"/>
      <c r="HOA271" s="277"/>
      <c r="HOB271" s="277"/>
      <c r="HOC271" s="277"/>
      <c r="HOD271" s="277"/>
      <c r="HOE271" s="277"/>
      <c r="HOF271" s="402"/>
      <c r="HOG271" s="404"/>
      <c r="HOH271" s="49"/>
      <c r="HOI271" s="49"/>
      <c r="HOJ271" s="49"/>
      <c r="HOK271" s="99"/>
      <c r="HOL271" s="98"/>
      <c r="HOM271" s="49"/>
      <c r="HON271" s="405"/>
      <c r="HOO271" s="405"/>
      <c r="HOP271" s="277"/>
      <c r="HOQ271" s="277"/>
      <c r="HOR271" s="277"/>
      <c r="HOS271" s="277"/>
      <c r="HOT271" s="277"/>
      <c r="HOU271" s="277"/>
      <c r="HOV271" s="277"/>
      <c r="HOW271" s="277"/>
      <c r="HOX271" s="402"/>
      <c r="HOY271" s="404"/>
      <c r="HOZ271" s="49"/>
      <c r="HPA271" s="49"/>
      <c r="HPB271" s="49"/>
      <c r="HPC271" s="99"/>
      <c r="HPD271" s="98"/>
      <c r="HPE271" s="49"/>
      <c r="HPF271" s="405"/>
      <c r="HPG271" s="405"/>
      <c r="HPH271" s="277"/>
      <c r="HPI271" s="277"/>
      <c r="HPJ271" s="277"/>
      <c r="HPK271" s="277"/>
      <c r="HPL271" s="277"/>
      <c r="HPM271" s="277"/>
      <c r="HPN271" s="277"/>
      <c r="HPO271" s="277"/>
      <c r="HPP271" s="402"/>
      <c r="HPQ271" s="404"/>
      <c r="HPR271" s="49"/>
      <c r="HPS271" s="49"/>
      <c r="HPT271" s="49"/>
      <c r="HPU271" s="99"/>
      <c r="HPV271" s="98"/>
      <c r="HPW271" s="49"/>
      <c r="HPX271" s="405"/>
      <c r="HPY271" s="405"/>
      <c r="HPZ271" s="277"/>
      <c r="HQA271" s="277"/>
      <c r="HQB271" s="277"/>
      <c r="HQC271" s="277"/>
      <c r="HQD271" s="277"/>
      <c r="HQE271" s="277"/>
      <c r="HQF271" s="277"/>
      <c r="HQG271" s="277"/>
      <c r="HQH271" s="402"/>
      <c r="HQI271" s="404"/>
      <c r="HQJ271" s="49"/>
      <c r="HQK271" s="49"/>
      <c r="HQL271" s="49"/>
      <c r="HQM271" s="99"/>
      <c r="HQN271" s="98"/>
      <c r="HQO271" s="49"/>
      <c r="HQP271" s="405"/>
      <c r="HQQ271" s="405"/>
      <c r="HQR271" s="277"/>
      <c r="HQS271" s="277"/>
      <c r="HQT271" s="277"/>
      <c r="HQU271" s="277"/>
      <c r="HQV271" s="277"/>
      <c r="HQW271" s="277"/>
      <c r="HQX271" s="277"/>
      <c r="HQY271" s="277"/>
      <c r="HQZ271" s="402"/>
      <c r="HRA271" s="404"/>
      <c r="HRB271" s="49"/>
      <c r="HRC271" s="49"/>
      <c r="HRD271" s="49"/>
      <c r="HRE271" s="99"/>
      <c r="HRF271" s="98"/>
      <c r="HRG271" s="49"/>
      <c r="HRH271" s="405"/>
      <c r="HRI271" s="405"/>
      <c r="HRJ271" s="277"/>
      <c r="HRK271" s="277"/>
      <c r="HRL271" s="277"/>
      <c r="HRM271" s="277"/>
      <c r="HRN271" s="277"/>
      <c r="HRO271" s="277"/>
      <c r="HRP271" s="277"/>
      <c r="HRQ271" s="277"/>
      <c r="HRR271" s="402"/>
      <c r="HRS271" s="404"/>
      <c r="HRT271" s="49"/>
      <c r="HRU271" s="49"/>
      <c r="HRV271" s="49"/>
      <c r="HRW271" s="99"/>
      <c r="HRX271" s="98"/>
      <c r="HRY271" s="49"/>
      <c r="HRZ271" s="405"/>
      <c r="HSA271" s="405"/>
      <c r="HSB271" s="277"/>
      <c r="HSC271" s="277"/>
      <c r="HSD271" s="277"/>
      <c r="HSE271" s="277"/>
      <c r="HSF271" s="277"/>
      <c r="HSG271" s="277"/>
      <c r="HSH271" s="277"/>
      <c r="HSI271" s="277"/>
      <c r="HSJ271" s="402"/>
      <c r="HSK271" s="404"/>
      <c r="HSL271" s="49"/>
      <c r="HSM271" s="49"/>
      <c r="HSN271" s="49"/>
      <c r="HSO271" s="99"/>
      <c r="HSP271" s="98"/>
      <c r="HSQ271" s="49"/>
      <c r="HSR271" s="405"/>
      <c r="HSS271" s="405"/>
      <c r="HST271" s="277"/>
      <c r="HSU271" s="277"/>
      <c r="HSV271" s="277"/>
      <c r="HSW271" s="277"/>
      <c r="HSX271" s="277"/>
      <c r="HSY271" s="277"/>
      <c r="HSZ271" s="277"/>
      <c r="HTA271" s="277"/>
      <c r="HTB271" s="402"/>
      <c r="HTC271" s="404"/>
      <c r="HTD271" s="49"/>
      <c r="HTE271" s="49"/>
      <c r="HTF271" s="49"/>
      <c r="HTG271" s="99"/>
      <c r="HTH271" s="98"/>
      <c r="HTI271" s="49"/>
      <c r="HTJ271" s="405"/>
      <c r="HTK271" s="405"/>
      <c r="HTL271" s="277"/>
      <c r="HTM271" s="277"/>
      <c r="HTN271" s="277"/>
      <c r="HTO271" s="277"/>
      <c r="HTP271" s="277"/>
      <c r="HTQ271" s="277"/>
      <c r="HTR271" s="277"/>
      <c r="HTS271" s="277"/>
      <c r="HTT271" s="402"/>
      <c r="HTU271" s="404"/>
      <c r="HTV271" s="49"/>
      <c r="HTW271" s="49"/>
      <c r="HTX271" s="49"/>
      <c r="HTY271" s="99"/>
      <c r="HTZ271" s="98"/>
      <c r="HUA271" s="49"/>
      <c r="HUB271" s="405"/>
      <c r="HUC271" s="405"/>
      <c r="HUD271" s="277"/>
      <c r="HUE271" s="277"/>
      <c r="HUF271" s="277"/>
      <c r="HUG271" s="277"/>
      <c r="HUH271" s="277"/>
      <c r="HUI271" s="277"/>
      <c r="HUJ271" s="277"/>
      <c r="HUK271" s="277"/>
      <c r="HUL271" s="402"/>
      <c r="HUM271" s="404"/>
      <c r="HUN271" s="49"/>
      <c r="HUO271" s="49"/>
      <c r="HUP271" s="49"/>
      <c r="HUQ271" s="99"/>
      <c r="HUR271" s="98"/>
      <c r="HUS271" s="49"/>
      <c r="HUT271" s="405"/>
      <c r="HUU271" s="405"/>
      <c r="HUV271" s="277"/>
      <c r="HUW271" s="277"/>
      <c r="HUX271" s="277"/>
      <c r="HUY271" s="277"/>
      <c r="HUZ271" s="277"/>
      <c r="HVA271" s="277"/>
      <c r="HVB271" s="277"/>
      <c r="HVC271" s="277"/>
      <c r="HVD271" s="402"/>
      <c r="HVE271" s="404"/>
      <c r="HVF271" s="49"/>
      <c r="HVG271" s="49"/>
      <c r="HVH271" s="49"/>
      <c r="HVI271" s="99"/>
      <c r="HVJ271" s="98"/>
      <c r="HVK271" s="49"/>
      <c r="HVL271" s="405"/>
      <c r="HVM271" s="405"/>
      <c r="HVN271" s="277"/>
      <c r="HVO271" s="277"/>
      <c r="HVP271" s="277"/>
      <c r="HVQ271" s="277"/>
      <c r="HVR271" s="277"/>
      <c r="HVS271" s="277"/>
      <c r="HVT271" s="277"/>
      <c r="HVU271" s="277"/>
      <c r="HVV271" s="402"/>
      <c r="HVW271" s="404"/>
      <c r="HVX271" s="49"/>
      <c r="HVY271" s="49"/>
      <c r="HVZ271" s="49"/>
      <c r="HWA271" s="99"/>
      <c r="HWB271" s="98"/>
      <c r="HWC271" s="49"/>
      <c r="HWD271" s="405"/>
      <c r="HWE271" s="405"/>
      <c r="HWF271" s="277"/>
      <c r="HWG271" s="277"/>
      <c r="HWH271" s="277"/>
      <c r="HWI271" s="277"/>
      <c r="HWJ271" s="277"/>
      <c r="HWK271" s="277"/>
      <c r="HWL271" s="277"/>
      <c r="HWM271" s="277"/>
      <c r="HWN271" s="402"/>
      <c r="HWO271" s="404"/>
      <c r="HWP271" s="49"/>
      <c r="HWQ271" s="49"/>
      <c r="HWR271" s="49"/>
      <c r="HWS271" s="99"/>
      <c r="HWT271" s="98"/>
      <c r="HWU271" s="49"/>
      <c r="HWV271" s="405"/>
      <c r="HWW271" s="405"/>
      <c r="HWX271" s="277"/>
      <c r="HWY271" s="277"/>
      <c r="HWZ271" s="277"/>
      <c r="HXA271" s="277"/>
      <c r="HXB271" s="277"/>
      <c r="HXC271" s="277"/>
      <c r="HXD271" s="277"/>
      <c r="HXE271" s="277"/>
      <c r="HXF271" s="402"/>
      <c r="HXG271" s="404"/>
      <c r="HXH271" s="49"/>
      <c r="HXI271" s="49"/>
      <c r="HXJ271" s="49"/>
      <c r="HXK271" s="99"/>
      <c r="HXL271" s="98"/>
      <c r="HXM271" s="49"/>
      <c r="HXN271" s="405"/>
      <c r="HXO271" s="405"/>
      <c r="HXP271" s="277"/>
      <c r="HXQ271" s="277"/>
      <c r="HXR271" s="277"/>
      <c r="HXS271" s="277"/>
      <c r="HXT271" s="277"/>
      <c r="HXU271" s="277"/>
      <c r="HXV271" s="277"/>
      <c r="HXW271" s="277"/>
      <c r="HXX271" s="402"/>
      <c r="HXY271" s="404"/>
      <c r="HXZ271" s="49"/>
      <c r="HYA271" s="49"/>
      <c r="HYB271" s="49"/>
      <c r="HYC271" s="99"/>
      <c r="HYD271" s="98"/>
      <c r="HYE271" s="49"/>
      <c r="HYF271" s="405"/>
      <c r="HYG271" s="405"/>
      <c r="HYH271" s="277"/>
      <c r="HYI271" s="277"/>
      <c r="HYJ271" s="277"/>
      <c r="HYK271" s="277"/>
      <c r="HYL271" s="277"/>
      <c r="HYM271" s="277"/>
      <c r="HYN271" s="277"/>
      <c r="HYO271" s="277"/>
      <c r="HYP271" s="402"/>
      <c r="HYQ271" s="404"/>
      <c r="HYR271" s="49"/>
      <c r="HYS271" s="49"/>
      <c r="HYT271" s="49"/>
      <c r="HYU271" s="99"/>
      <c r="HYV271" s="98"/>
      <c r="HYW271" s="49"/>
      <c r="HYX271" s="405"/>
      <c r="HYY271" s="405"/>
      <c r="HYZ271" s="277"/>
      <c r="HZA271" s="277"/>
      <c r="HZB271" s="277"/>
      <c r="HZC271" s="277"/>
      <c r="HZD271" s="277"/>
      <c r="HZE271" s="277"/>
      <c r="HZF271" s="277"/>
      <c r="HZG271" s="277"/>
      <c r="HZH271" s="402"/>
      <c r="HZI271" s="404"/>
      <c r="HZJ271" s="49"/>
      <c r="HZK271" s="49"/>
      <c r="HZL271" s="49"/>
      <c r="HZM271" s="99"/>
      <c r="HZN271" s="98"/>
      <c r="HZO271" s="49"/>
      <c r="HZP271" s="405"/>
      <c r="HZQ271" s="405"/>
      <c r="HZR271" s="277"/>
      <c r="HZS271" s="277"/>
      <c r="HZT271" s="277"/>
      <c r="HZU271" s="277"/>
      <c r="HZV271" s="277"/>
      <c r="HZW271" s="277"/>
      <c r="HZX271" s="277"/>
      <c r="HZY271" s="277"/>
      <c r="HZZ271" s="402"/>
      <c r="IAA271" s="404"/>
      <c r="IAB271" s="49"/>
      <c r="IAC271" s="49"/>
      <c r="IAD271" s="49"/>
      <c r="IAE271" s="99"/>
      <c r="IAF271" s="98"/>
      <c r="IAG271" s="49"/>
      <c r="IAH271" s="405"/>
      <c r="IAI271" s="405"/>
      <c r="IAJ271" s="277"/>
      <c r="IAK271" s="277"/>
      <c r="IAL271" s="277"/>
      <c r="IAM271" s="277"/>
      <c r="IAN271" s="277"/>
      <c r="IAO271" s="277"/>
      <c r="IAP271" s="277"/>
      <c r="IAQ271" s="277"/>
      <c r="IAR271" s="402"/>
      <c r="IAS271" s="404"/>
      <c r="IAT271" s="49"/>
      <c r="IAU271" s="49"/>
      <c r="IAV271" s="49"/>
      <c r="IAW271" s="99"/>
      <c r="IAX271" s="98"/>
      <c r="IAY271" s="49"/>
      <c r="IAZ271" s="405"/>
      <c r="IBA271" s="405"/>
      <c r="IBB271" s="277"/>
      <c r="IBC271" s="277"/>
      <c r="IBD271" s="277"/>
      <c r="IBE271" s="277"/>
      <c r="IBF271" s="277"/>
      <c r="IBG271" s="277"/>
      <c r="IBH271" s="277"/>
      <c r="IBI271" s="277"/>
      <c r="IBJ271" s="402"/>
      <c r="IBK271" s="404"/>
      <c r="IBL271" s="49"/>
      <c r="IBM271" s="49"/>
      <c r="IBN271" s="49"/>
      <c r="IBO271" s="99"/>
      <c r="IBP271" s="98"/>
      <c r="IBQ271" s="49"/>
      <c r="IBR271" s="405"/>
      <c r="IBS271" s="405"/>
      <c r="IBT271" s="277"/>
      <c r="IBU271" s="277"/>
      <c r="IBV271" s="277"/>
      <c r="IBW271" s="277"/>
      <c r="IBX271" s="277"/>
      <c r="IBY271" s="277"/>
      <c r="IBZ271" s="277"/>
      <c r="ICA271" s="277"/>
      <c r="ICB271" s="402"/>
      <c r="ICC271" s="404"/>
      <c r="ICD271" s="49"/>
      <c r="ICE271" s="49"/>
      <c r="ICF271" s="49"/>
      <c r="ICG271" s="99"/>
      <c r="ICH271" s="98"/>
      <c r="ICI271" s="49"/>
      <c r="ICJ271" s="405"/>
      <c r="ICK271" s="405"/>
      <c r="ICL271" s="277"/>
      <c r="ICM271" s="277"/>
      <c r="ICN271" s="277"/>
      <c r="ICO271" s="277"/>
      <c r="ICP271" s="277"/>
      <c r="ICQ271" s="277"/>
      <c r="ICR271" s="277"/>
      <c r="ICS271" s="277"/>
      <c r="ICT271" s="402"/>
      <c r="ICU271" s="404"/>
      <c r="ICV271" s="49"/>
      <c r="ICW271" s="49"/>
      <c r="ICX271" s="49"/>
      <c r="ICY271" s="99"/>
      <c r="ICZ271" s="98"/>
      <c r="IDA271" s="49"/>
      <c r="IDB271" s="405"/>
      <c r="IDC271" s="405"/>
      <c r="IDD271" s="277"/>
      <c r="IDE271" s="277"/>
      <c r="IDF271" s="277"/>
      <c r="IDG271" s="277"/>
      <c r="IDH271" s="277"/>
      <c r="IDI271" s="277"/>
      <c r="IDJ271" s="277"/>
      <c r="IDK271" s="277"/>
      <c r="IDL271" s="402"/>
      <c r="IDM271" s="404"/>
      <c r="IDN271" s="49"/>
      <c r="IDO271" s="49"/>
      <c r="IDP271" s="49"/>
      <c r="IDQ271" s="99"/>
      <c r="IDR271" s="98"/>
      <c r="IDS271" s="49"/>
      <c r="IDT271" s="405"/>
      <c r="IDU271" s="405"/>
      <c r="IDV271" s="277"/>
      <c r="IDW271" s="277"/>
      <c r="IDX271" s="277"/>
      <c r="IDY271" s="277"/>
      <c r="IDZ271" s="277"/>
      <c r="IEA271" s="277"/>
      <c r="IEB271" s="277"/>
      <c r="IEC271" s="277"/>
      <c r="IED271" s="402"/>
      <c r="IEE271" s="404"/>
      <c r="IEF271" s="49"/>
      <c r="IEG271" s="49"/>
      <c r="IEH271" s="49"/>
      <c r="IEI271" s="99"/>
      <c r="IEJ271" s="98"/>
      <c r="IEK271" s="49"/>
      <c r="IEL271" s="405"/>
      <c r="IEM271" s="405"/>
      <c r="IEN271" s="277"/>
      <c r="IEO271" s="277"/>
      <c r="IEP271" s="277"/>
      <c r="IEQ271" s="277"/>
      <c r="IER271" s="277"/>
      <c r="IES271" s="277"/>
      <c r="IET271" s="277"/>
      <c r="IEU271" s="277"/>
      <c r="IEV271" s="402"/>
      <c r="IEW271" s="404"/>
      <c r="IEX271" s="49"/>
      <c r="IEY271" s="49"/>
      <c r="IEZ271" s="49"/>
      <c r="IFA271" s="99"/>
      <c r="IFB271" s="98"/>
      <c r="IFC271" s="49"/>
      <c r="IFD271" s="405"/>
      <c r="IFE271" s="405"/>
      <c r="IFF271" s="277"/>
      <c r="IFG271" s="277"/>
      <c r="IFH271" s="277"/>
      <c r="IFI271" s="277"/>
      <c r="IFJ271" s="277"/>
      <c r="IFK271" s="277"/>
      <c r="IFL271" s="277"/>
      <c r="IFM271" s="277"/>
      <c r="IFN271" s="402"/>
      <c r="IFO271" s="404"/>
      <c r="IFP271" s="49"/>
      <c r="IFQ271" s="49"/>
      <c r="IFR271" s="49"/>
      <c r="IFS271" s="99"/>
      <c r="IFT271" s="98"/>
      <c r="IFU271" s="49"/>
      <c r="IFV271" s="405"/>
      <c r="IFW271" s="405"/>
      <c r="IFX271" s="277"/>
      <c r="IFY271" s="277"/>
      <c r="IFZ271" s="277"/>
      <c r="IGA271" s="277"/>
      <c r="IGB271" s="277"/>
      <c r="IGC271" s="277"/>
      <c r="IGD271" s="277"/>
      <c r="IGE271" s="277"/>
      <c r="IGF271" s="402"/>
      <c r="IGG271" s="404"/>
      <c r="IGH271" s="49"/>
      <c r="IGI271" s="49"/>
      <c r="IGJ271" s="49"/>
      <c r="IGK271" s="99"/>
      <c r="IGL271" s="98"/>
      <c r="IGM271" s="49"/>
      <c r="IGN271" s="405"/>
      <c r="IGO271" s="405"/>
      <c r="IGP271" s="277"/>
      <c r="IGQ271" s="277"/>
      <c r="IGR271" s="277"/>
      <c r="IGS271" s="277"/>
      <c r="IGT271" s="277"/>
      <c r="IGU271" s="277"/>
      <c r="IGV271" s="277"/>
      <c r="IGW271" s="277"/>
      <c r="IGX271" s="402"/>
      <c r="IGY271" s="404"/>
      <c r="IGZ271" s="49"/>
      <c r="IHA271" s="49"/>
      <c r="IHB271" s="49"/>
      <c r="IHC271" s="99"/>
      <c r="IHD271" s="98"/>
      <c r="IHE271" s="49"/>
      <c r="IHF271" s="405"/>
      <c r="IHG271" s="405"/>
      <c r="IHH271" s="277"/>
      <c r="IHI271" s="277"/>
      <c r="IHJ271" s="277"/>
      <c r="IHK271" s="277"/>
      <c r="IHL271" s="277"/>
      <c r="IHM271" s="277"/>
      <c r="IHN271" s="277"/>
      <c r="IHO271" s="277"/>
      <c r="IHP271" s="402"/>
      <c r="IHQ271" s="404"/>
      <c r="IHR271" s="49"/>
      <c r="IHS271" s="49"/>
      <c r="IHT271" s="49"/>
      <c r="IHU271" s="99"/>
      <c r="IHV271" s="98"/>
      <c r="IHW271" s="49"/>
      <c r="IHX271" s="405"/>
      <c r="IHY271" s="405"/>
      <c r="IHZ271" s="277"/>
      <c r="IIA271" s="277"/>
      <c r="IIB271" s="277"/>
      <c r="IIC271" s="277"/>
      <c r="IID271" s="277"/>
      <c r="IIE271" s="277"/>
      <c r="IIF271" s="277"/>
      <c r="IIG271" s="277"/>
      <c r="IIH271" s="402"/>
      <c r="III271" s="404"/>
      <c r="IIJ271" s="49"/>
      <c r="IIK271" s="49"/>
      <c r="IIL271" s="49"/>
      <c r="IIM271" s="99"/>
      <c r="IIN271" s="98"/>
      <c r="IIO271" s="49"/>
      <c r="IIP271" s="405"/>
      <c r="IIQ271" s="405"/>
      <c r="IIR271" s="277"/>
      <c r="IIS271" s="277"/>
      <c r="IIT271" s="277"/>
      <c r="IIU271" s="277"/>
      <c r="IIV271" s="277"/>
      <c r="IIW271" s="277"/>
      <c r="IIX271" s="277"/>
      <c r="IIY271" s="277"/>
      <c r="IIZ271" s="402"/>
      <c r="IJA271" s="404"/>
      <c r="IJB271" s="49"/>
      <c r="IJC271" s="49"/>
      <c r="IJD271" s="49"/>
      <c r="IJE271" s="99"/>
      <c r="IJF271" s="98"/>
      <c r="IJG271" s="49"/>
      <c r="IJH271" s="405"/>
      <c r="IJI271" s="405"/>
      <c r="IJJ271" s="277"/>
      <c r="IJK271" s="277"/>
      <c r="IJL271" s="277"/>
      <c r="IJM271" s="277"/>
      <c r="IJN271" s="277"/>
      <c r="IJO271" s="277"/>
      <c r="IJP271" s="277"/>
      <c r="IJQ271" s="277"/>
      <c r="IJR271" s="402"/>
      <c r="IJS271" s="404"/>
      <c r="IJT271" s="49"/>
      <c r="IJU271" s="49"/>
      <c r="IJV271" s="49"/>
      <c r="IJW271" s="99"/>
      <c r="IJX271" s="98"/>
      <c r="IJY271" s="49"/>
      <c r="IJZ271" s="405"/>
      <c r="IKA271" s="405"/>
      <c r="IKB271" s="277"/>
      <c r="IKC271" s="277"/>
      <c r="IKD271" s="277"/>
      <c r="IKE271" s="277"/>
      <c r="IKF271" s="277"/>
      <c r="IKG271" s="277"/>
      <c r="IKH271" s="277"/>
      <c r="IKI271" s="277"/>
      <c r="IKJ271" s="402"/>
      <c r="IKK271" s="404"/>
      <c r="IKL271" s="49"/>
      <c r="IKM271" s="49"/>
      <c r="IKN271" s="49"/>
      <c r="IKO271" s="99"/>
      <c r="IKP271" s="98"/>
      <c r="IKQ271" s="49"/>
      <c r="IKR271" s="405"/>
      <c r="IKS271" s="405"/>
      <c r="IKT271" s="277"/>
      <c r="IKU271" s="277"/>
      <c r="IKV271" s="277"/>
      <c r="IKW271" s="277"/>
      <c r="IKX271" s="277"/>
      <c r="IKY271" s="277"/>
      <c r="IKZ271" s="277"/>
      <c r="ILA271" s="277"/>
      <c r="ILB271" s="402"/>
      <c r="ILC271" s="404"/>
      <c r="ILD271" s="49"/>
      <c r="ILE271" s="49"/>
      <c r="ILF271" s="49"/>
      <c r="ILG271" s="99"/>
      <c r="ILH271" s="98"/>
      <c r="ILI271" s="49"/>
      <c r="ILJ271" s="405"/>
      <c r="ILK271" s="405"/>
      <c r="ILL271" s="277"/>
      <c r="ILM271" s="277"/>
      <c r="ILN271" s="277"/>
      <c r="ILO271" s="277"/>
      <c r="ILP271" s="277"/>
      <c r="ILQ271" s="277"/>
      <c r="ILR271" s="277"/>
      <c r="ILS271" s="277"/>
      <c r="ILT271" s="402"/>
      <c r="ILU271" s="404"/>
      <c r="ILV271" s="49"/>
      <c r="ILW271" s="49"/>
      <c r="ILX271" s="49"/>
      <c r="ILY271" s="99"/>
      <c r="ILZ271" s="98"/>
      <c r="IMA271" s="49"/>
      <c r="IMB271" s="405"/>
      <c r="IMC271" s="405"/>
      <c r="IMD271" s="277"/>
      <c r="IME271" s="277"/>
      <c r="IMF271" s="277"/>
      <c r="IMG271" s="277"/>
      <c r="IMH271" s="277"/>
      <c r="IMI271" s="277"/>
      <c r="IMJ271" s="277"/>
      <c r="IMK271" s="277"/>
      <c r="IML271" s="402"/>
      <c r="IMM271" s="404"/>
      <c r="IMN271" s="49"/>
      <c r="IMO271" s="49"/>
      <c r="IMP271" s="49"/>
      <c r="IMQ271" s="99"/>
      <c r="IMR271" s="98"/>
      <c r="IMS271" s="49"/>
      <c r="IMT271" s="405"/>
      <c r="IMU271" s="405"/>
      <c r="IMV271" s="277"/>
      <c r="IMW271" s="277"/>
      <c r="IMX271" s="277"/>
      <c r="IMY271" s="277"/>
      <c r="IMZ271" s="277"/>
      <c r="INA271" s="277"/>
      <c r="INB271" s="277"/>
      <c r="INC271" s="277"/>
      <c r="IND271" s="402"/>
      <c r="INE271" s="404"/>
      <c r="INF271" s="49"/>
      <c r="ING271" s="49"/>
      <c r="INH271" s="49"/>
      <c r="INI271" s="99"/>
      <c r="INJ271" s="98"/>
      <c r="INK271" s="49"/>
      <c r="INL271" s="405"/>
      <c r="INM271" s="405"/>
      <c r="INN271" s="277"/>
      <c r="INO271" s="277"/>
      <c r="INP271" s="277"/>
      <c r="INQ271" s="277"/>
      <c r="INR271" s="277"/>
      <c r="INS271" s="277"/>
      <c r="INT271" s="277"/>
      <c r="INU271" s="277"/>
      <c r="INV271" s="402"/>
      <c r="INW271" s="404"/>
      <c r="INX271" s="49"/>
      <c r="INY271" s="49"/>
      <c r="INZ271" s="49"/>
      <c r="IOA271" s="99"/>
      <c r="IOB271" s="98"/>
      <c r="IOC271" s="49"/>
      <c r="IOD271" s="405"/>
      <c r="IOE271" s="405"/>
      <c r="IOF271" s="277"/>
      <c r="IOG271" s="277"/>
      <c r="IOH271" s="277"/>
      <c r="IOI271" s="277"/>
      <c r="IOJ271" s="277"/>
      <c r="IOK271" s="277"/>
      <c r="IOL271" s="277"/>
      <c r="IOM271" s="277"/>
      <c r="ION271" s="402"/>
      <c r="IOO271" s="404"/>
      <c r="IOP271" s="49"/>
      <c r="IOQ271" s="49"/>
      <c r="IOR271" s="49"/>
      <c r="IOS271" s="99"/>
      <c r="IOT271" s="98"/>
      <c r="IOU271" s="49"/>
      <c r="IOV271" s="405"/>
      <c r="IOW271" s="405"/>
      <c r="IOX271" s="277"/>
      <c r="IOY271" s="277"/>
      <c r="IOZ271" s="277"/>
      <c r="IPA271" s="277"/>
      <c r="IPB271" s="277"/>
      <c r="IPC271" s="277"/>
      <c r="IPD271" s="277"/>
      <c r="IPE271" s="277"/>
      <c r="IPF271" s="402"/>
      <c r="IPG271" s="404"/>
      <c r="IPH271" s="49"/>
      <c r="IPI271" s="49"/>
      <c r="IPJ271" s="49"/>
      <c r="IPK271" s="99"/>
      <c r="IPL271" s="98"/>
      <c r="IPM271" s="49"/>
      <c r="IPN271" s="405"/>
      <c r="IPO271" s="405"/>
      <c r="IPP271" s="277"/>
      <c r="IPQ271" s="277"/>
      <c r="IPR271" s="277"/>
      <c r="IPS271" s="277"/>
      <c r="IPT271" s="277"/>
      <c r="IPU271" s="277"/>
      <c r="IPV271" s="277"/>
      <c r="IPW271" s="277"/>
      <c r="IPX271" s="402"/>
      <c r="IPY271" s="404"/>
      <c r="IPZ271" s="49"/>
      <c r="IQA271" s="49"/>
      <c r="IQB271" s="49"/>
      <c r="IQC271" s="99"/>
      <c r="IQD271" s="98"/>
      <c r="IQE271" s="49"/>
      <c r="IQF271" s="405"/>
      <c r="IQG271" s="405"/>
      <c r="IQH271" s="277"/>
      <c r="IQI271" s="277"/>
      <c r="IQJ271" s="277"/>
      <c r="IQK271" s="277"/>
      <c r="IQL271" s="277"/>
      <c r="IQM271" s="277"/>
      <c r="IQN271" s="277"/>
      <c r="IQO271" s="277"/>
      <c r="IQP271" s="402"/>
      <c r="IQQ271" s="404"/>
      <c r="IQR271" s="49"/>
      <c r="IQS271" s="49"/>
      <c r="IQT271" s="49"/>
      <c r="IQU271" s="99"/>
      <c r="IQV271" s="98"/>
      <c r="IQW271" s="49"/>
      <c r="IQX271" s="405"/>
      <c r="IQY271" s="405"/>
      <c r="IQZ271" s="277"/>
      <c r="IRA271" s="277"/>
      <c r="IRB271" s="277"/>
      <c r="IRC271" s="277"/>
      <c r="IRD271" s="277"/>
      <c r="IRE271" s="277"/>
      <c r="IRF271" s="277"/>
      <c r="IRG271" s="277"/>
      <c r="IRH271" s="402"/>
      <c r="IRI271" s="404"/>
      <c r="IRJ271" s="49"/>
      <c r="IRK271" s="49"/>
      <c r="IRL271" s="49"/>
      <c r="IRM271" s="99"/>
      <c r="IRN271" s="98"/>
      <c r="IRO271" s="49"/>
      <c r="IRP271" s="405"/>
      <c r="IRQ271" s="405"/>
      <c r="IRR271" s="277"/>
      <c r="IRS271" s="277"/>
      <c r="IRT271" s="277"/>
      <c r="IRU271" s="277"/>
      <c r="IRV271" s="277"/>
      <c r="IRW271" s="277"/>
      <c r="IRX271" s="277"/>
      <c r="IRY271" s="277"/>
      <c r="IRZ271" s="402"/>
      <c r="ISA271" s="404"/>
      <c r="ISB271" s="49"/>
      <c r="ISC271" s="49"/>
      <c r="ISD271" s="49"/>
      <c r="ISE271" s="99"/>
      <c r="ISF271" s="98"/>
      <c r="ISG271" s="49"/>
      <c r="ISH271" s="405"/>
      <c r="ISI271" s="405"/>
      <c r="ISJ271" s="277"/>
      <c r="ISK271" s="277"/>
      <c r="ISL271" s="277"/>
      <c r="ISM271" s="277"/>
      <c r="ISN271" s="277"/>
      <c r="ISO271" s="277"/>
      <c r="ISP271" s="277"/>
      <c r="ISQ271" s="277"/>
      <c r="ISR271" s="402"/>
      <c r="ISS271" s="404"/>
      <c r="IST271" s="49"/>
      <c r="ISU271" s="49"/>
      <c r="ISV271" s="49"/>
      <c r="ISW271" s="99"/>
      <c r="ISX271" s="98"/>
      <c r="ISY271" s="49"/>
      <c r="ISZ271" s="405"/>
      <c r="ITA271" s="405"/>
      <c r="ITB271" s="277"/>
      <c r="ITC271" s="277"/>
      <c r="ITD271" s="277"/>
      <c r="ITE271" s="277"/>
      <c r="ITF271" s="277"/>
      <c r="ITG271" s="277"/>
      <c r="ITH271" s="277"/>
      <c r="ITI271" s="277"/>
      <c r="ITJ271" s="402"/>
      <c r="ITK271" s="404"/>
      <c r="ITL271" s="49"/>
      <c r="ITM271" s="49"/>
      <c r="ITN271" s="49"/>
      <c r="ITO271" s="99"/>
      <c r="ITP271" s="98"/>
      <c r="ITQ271" s="49"/>
      <c r="ITR271" s="405"/>
      <c r="ITS271" s="405"/>
      <c r="ITT271" s="277"/>
      <c r="ITU271" s="277"/>
      <c r="ITV271" s="277"/>
      <c r="ITW271" s="277"/>
      <c r="ITX271" s="277"/>
      <c r="ITY271" s="277"/>
      <c r="ITZ271" s="277"/>
      <c r="IUA271" s="277"/>
      <c r="IUB271" s="402"/>
      <c r="IUC271" s="404"/>
      <c r="IUD271" s="49"/>
      <c r="IUE271" s="49"/>
      <c r="IUF271" s="49"/>
      <c r="IUG271" s="99"/>
      <c r="IUH271" s="98"/>
      <c r="IUI271" s="49"/>
      <c r="IUJ271" s="405"/>
      <c r="IUK271" s="405"/>
      <c r="IUL271" s="277"/>
      <c r="IUM271" s="277"/>
      <c r="IUN271" s="277"/>
      <c r="IUO271" s="277"/>
      <c r="IUP271" s="277"/>
      <c r="IUQ271" s="277"/>
      <c r="IUR271" s="277"/>
      <c r="IUS271" s="277"/>
      <c r="IUT271" s="402"/>
      <c r="IUU271" s="404"/>
      <c r="IUV271" s="49"/>
      <c r="IUW271" s="49"/>
      <c r="IUX271" s="49"/>
      <c r="IUY271" s="99"/>
      <c r="IUZ271" s="98"/>
      <c r="IVA271" s="49"/>
      <c r="IVB271" s="405"/>
      <c r="IVC271" s="405"/>
      <c r="IVD271" s="277"/>
      <c r="IVE271" s="277"/>
      <c r="IVF271" s="277"/>
      <c r="IVG271" s="277"/>
      <c r="IVH271" s="277"/>
      <c r="IVI271" s="277"/>
      <c r="IVJ271" s="277"/>
      <c r="IVK271" s="277"/>
      <c r="IVL271" s="402"/>
      <c r="IVM271" s="404"/>
      <c r="IVN271" s="49"/>
      <c r="IVO271" s="49"/>
      <c r="IVP271" s="49"/>
      <c r="IVQ271" s="99"/>
      <c r="IVR271" s="98"/>
      <c r="IVS271" s="49"/>
      <c r="IVT271" s="405"/>
      <c r="IVU271" s="405"/>
      <c r="IVV271" s="277"/>
      <c r="IVW271" s="277"/>
      <c r="IVX271" s="277"/>
      <c r="IVY271" s="277"/>
      <c r="IVZ271" s="277"/>
      <c r="IWA271" s="277"/>
      <c r="IWB271" s="277"/>
      <c r="IWC271" s="277"/>
      <c r="IWD271" s="402"/>
      <c r="IWE271" s="404"/>
      <c r="IWF271" s="49"/>
      <c r="IWG271" s="49"/>
      <c r="IWH271" s="49"/>
      <c r="IWI271" s="99"/>
      <c r="IWJ271" s="98"/>
      <c r="IWK271" s="49"/>
      <c r="IWL271" s="405"/>
      <c r="IWM271" s="405"/>
      <c r="IWN271" s="277"/>
      <c r="IWO271" s="277"/>
      <c r="IWP271" s="277"/>
      <c r="IWQ271" s="277"/>
      <c r="IWR271" s="277"/>
      <c r="IWS271" s="277"/>
      <c r="IWT271" s="277"/>
      <c r="IWU271" s="277"/>
      <c r="IWV271" s="402"/>
      <c r="IWW271" s="404"/>
      <c r="IWX271" s="49"/>
      <c r="IWY271" s="49"/>
      <c r="IWZ271" s="49"/>
      <c r="IXA271" s="99"/>
      <c r="IXB271" s="98"/>
      <c r="IXC271" s="49"/>
      <c r="IXD271" s="405"/>
      <c r="IXE271" s="405"/>
      <c r="IXF271" s="277"/>
      <c r="IXG271" s="277"/>
      <c r="IXH271" s="277"/>
      <c r="IXI271" s="277"/>
      <c r="IXJ271" s="277"/>
      <c r="IXK271" s="277"/>
      <c r="IXL271" s="277"/>
      <c r="IXM271" s="277"/>
      <c r="IXN271" s="402"/>
      <c r="IXO271" s="404"/>
      <c r="IXP271" s="49"/>
      <c r="IXQ271" s="49"/>
      <c r="IXR271" s="49"/>
      <c r="IXS271" s="99"/>
      <c r="IXT271" s="98"/>
      <c r="IXU271" s="49"/>
      <c r="IXV271" s="405"/>
      <c r="IXW271" s="405"/>
      <c r="IXX271" s="277"/>
      <c r="IXY271" s="277"/>
      <c r="IXZ271" s="277"/>
      <c r="IYA271" s="277"/>
      <c r="IYB271" s="277"/>
      <c r="IYC271" s="277"/>
      <c r="IYD271" s="277"/>
      <c r="IYE271" s="277"/>
      <c r="IYF271" s="402"/>
      <c r="IYG271" s="404"/>
      <c r="IYH271" s="49"/>
      <c r="IYI271" s="49"/>
      <c r="IYJ271" s="49"/>
      <c r="IYK271" s="99"/>
      <c r="IYL271" s="98"/>
      <c r="IYM271" s="49"/>
      <c r="IYN271" s="405"/>
      <c r="IYO271" s="405"/>
      <c r="IYP271" s="277"/>
      <c r="IYQ271" s="277"/>
      <c r="IYR271" s="277"/>
      <c r="IYS271" s="277"/>
      <c r="IYT271" s="277"/>
      <c r="IYU271" s="277"/>
      <c r="IYV271" s="277"/>
      <c r="IYW271" s="277"/>
      <c r="IYX271" s="402"/>
      <c r="IYY271" s="404"/>
      <c r="IYZ271" s="49"/>
      <c r="IZA271" s="49"/>
      <c r="IZB271" s="49"/>
      <c r="IZC271" s="99"/>
      <c r="IZD271" s="98"/>
      <c r="IZE271" s="49"/>
      <c r="IZF271" s="405"/>
      <c r="IZG271" s="405"/>
      <c r="IZH271" s="277"/>
      <c r="IZI271" s="277"/>
      <c r="IZJ271" s="277"/>
      <c r="IZK271" s="277"/>
      <c r="IZL271" s="277"/>
      <c r="IZM271" s="277"/>
      <c r="IZN271" s="277"/>
      <c r="IZO271" s="277"/>
      <c r="IZP271" s="402"/>
      <c r="IZQ271" s="404"/>
      <c r="IZR271" s="49"/>
      <c r="IZS271" s="49"/>
      <c r="IZT271" s="49"/>
      <c r="IZU271" s="99"/>
      <c r="IZV271" s="98"/>
      <c r="IZW271" s="49"/>
      <c r="IZX271" s="405"/>
      <c r="IZY271" s="405"/>
      <c r="IZZ271" s="277"/>
      <c r="JAA271" s="277"/>
      <c r="JAB271" s="277"/>
      <c r="JAC271" s="277"/>
      <c r="JAD271" s="277"/>
      <c r="JAE271" s="277"/>
      <c r="JAF271" s="277"/>
      <c r="JAG271" s="277"/>
      <c r="JAH271" s="402"/>
      <c r="JAI271" s="404"/>
      <c r="JAJ271" s="49"/>
      <c r="JAK271" s="49"/>
      <c r="JAL271" s="49"/>
      <c r="JAM271" s="99"/>
      <c r="JAN271" s="98"/>
      <c r="JAO271" s="49"/>
      <c r="JAP271" s="405"/>
      <c r="JAQ271" s="405"/>
      <c r="JAR271" s="277"/>
      <c r="JAS271" s="277"/>
      <c r="JAT271" s="277"/>
      <c r="JAU271" s="277"/>
      <c r="JAV271" s="277"/>
      <c r="JAW271" s="277"/>
      <c r="JAX271" s="277"/>
      <c r="JAY271" s="277"/>
      <c r="JAZ271" s="402"/>
      <c r="JBA271" s="404"/>
      <c r="JBB271" s="49"/>
      <c r="JBC271" s="49"/>
      <c r="JBD271" s="49"/>
      <c r="JBE271" s="99"/>
      <c r="JBF271" s="98"/>
      <c r="JBG271" s="49"/>
      <c r="JBH271" s="405"/>
      <c r="JBI271" s="405"/>
      <c r="JBJ271" s="277"/>
      <c r="JBK271" s="277"/>
      <c r="JBL271" s="277"/>
      <c r="JBM271" s="277"/>
      <c r="JBN271" s="277"/>
      <c r="JBO271" s="277"/>
      <c r="JBP271" s="277"/>
      <c r="JBQ271" s="277"/>
      <c r="JBR271" s="402"/>
      <c r="JBS271" s="404"/>
      <c r="JBT271" s="49"/>
      <c r="JBU271" s="49"/>
      <c r="JBV271" s="49"/>
      <c r="JBW271" s="99"/>
      <c r="JBX271" s="98"/>
      <c r="JBY271" s="49"/>
      <c r="JBZ271" s="405"/>
      <c r="JCA271" s="405"/>
      <c r="JCB271" s="277"/>
      <c r="JCC271" s="277"/>
      <c r="JCD271" s="277"/>
      <c r="JCE271" s="277"/>
      <c r="JCF271" s="277"/>
      <c r="JCG271" s="277"/>
      <c r="JCH271" s="277"/>
      <c r="JCI271" s="277"/>
      <c r="JCJ271" s="402"/>
      <c r="JCK271" s="404"/>
      <c r="JCL271" s="49"/>
      <c r="JCM271" s="49"/>
      <c r="JCN271" s="49"/>
      <c r="JCO271" s="99"/>
      <c r="JCP271" s="98"/>
      <c r="JCQ271" s="49"/>
      <c r="JCR271" s="405"/>
      <c r="JCS271" s="405"/>
      <c r="JCT271" s="277"/>
      <c r="JCU271" s="277"/>
      <c r="JCV271" s="277"/>
      <c r="JCW271" s="277"/>
      <c r="JCX271" s="277"/>
      <c r="JCY271" s="277"/>
      <c r="JCZ271" s="277"/>
      <c r="JDA271" s="277"/>
      <c r="JDB271" s="402"/>
      <c r="JDC271" s="404"/>
      <c r="JDD271" s="49"/>
      <c r="JDE271" s="49"/>
      <c r="JDF271" s="49"/>
      <c r="JDG271" s="99"/>
      <c r="JDH271" s="98"/>
      <c r="JDI271" s="49"/>
      <c r="JDJ271" s="405"/>
      <c r="JDK271" s="405"/>
      <c r="JDL271" s="277"/>
      <c r="JDM271" s="277"/>
      <c r="JDN271" s="277"/>
      <c r="JDO271" s="277"/>
      <c r="JDP271" s="277"/>
      <c r="JDQ271" s="277"/>
      <c r="JDR271" s="277"/>
      <c r="JDS271" s="277"/>
      <c r="JDT271" s="402"/>
      <c r="JDU271" s="404"/>
      <c r="JDV271" s="49"/>
      <c r="JDW271" s="49"/>
      <c r="JDX271" s="49"/>
      <c r="JDY271" s="99"/>
      <c r="JDZ271" s="98"/>
      <c r="JEA271" s="49"/>
      <c r="JEB271" s="405"/>
      <c r="JEC271" s="405"/>
      <c r="JED271" s="277"/>
      <c r="JEE271" s="277"/>
      <c r="JEF271" s="277"/>
      <c r="JEG271" s="277"/>
      <c r="JEH271" s="277"/>
      <c r="JEI271" s="277"/>
      <c r="JEJ271" s="277"/>
      <c r="JEK271" s="277"/>
      <c r="JEL271" s="402"/>
      <c r="JEM271" s="404"/>
      <c r="JEN271" s="49"/>
      <c r="JEO271" s="49"/>
      <c r="JEP271" s="49"/>
      <c r="JEQ271" s="99"/>
      <c r="JER271" s="98"/>
      <c r="JES271" s="49"/>
      <c r="JET271" s="405"/>
      <c r="JEU271" s="405"/>
      <c r="JEV271" s="277"/>
      <c r="JEW271" s="277"/>
      <c r="JEX271" s="277"/>
      <c r="JEY271" s="277"/>
      <c r="JEZ271" s="277"/>
      <c r="JFA271" s="277"/>
      <c r="JFB271" s="277"/>
      <c r="JFC271" s="277"/>
      <c r="JFD271" s="402"/>
      <c r="JFE271" s="404"/>
      <c r="JFF271" s="49"/>
      <c r="JFG271" s="49"/>
      <c r="JFH271" s="49"/>
      <c r="JFI271" s="99"/>
      <c r="JFJ271" s="98"/>
      <c r="JFK271" s="49"/>
      <c r="JFL271" s="405"/>
      <c r="JFM271" s="405"/>
      <c r="JFN271" s="277"/>
      <c r="JFO271" s="277"/>
      <c r="JFP271" s="277"/>
      <c r="JFQ271" s="277"/>
      <c r="JFR271" s="277"/>
      <c r="JFS271" s="277"/>
      <c r="JFT271" s="277"/>
      <c r="JFU271" s="277"/>
      <c r="JFV271" s="402"/>
      <c r="JFW271" s="404"/>
      <c r="JFX271" s="49"/>
      <c r="JFY271" s="49"/>
      <c r="JFZ271" s="49"/>
      <c r="JGA271" s="99"/>
      <c r="JGB271" s="98"/>
      <c r="JGC271" s="49"/>
      <c r="JGD271" s="405"/>
      <c r="JGE271" s="405"/>
      <c r="JGF271" s="277"/>
      <c r="JGG271" s="277"/>
      <c r="JGH271" s="277"/>
      <c r="JGI271" s="277"/>
      <c r="JGJ271" s="277"/>
      <c r="JGK271" s="277"/>
      <c r="JGL271" s="277"/>
      <c r="JGM271" s="277"/>
      <c r="JGN271" s="402"/>
      <c r="JGO271" s="404"/>
      <c r="JGP271" s="49"/>
      <c r="JGQ271" s="49"/>
      <c r="JGR271" s="49"/>
      <c r="JGS271" s="99"/>
      <c r="JGT271" s="98"/>
      <c r="JGU271" s="49"/>
      <c r="JGV271" s="405"/>
      <c r="JGW271" s="405"/>
      <c r="JGX271" s="277"/>
      <c r="JGY271" s="277"/>
      <c r="JGZ271" s="277"/>
      <c r="JHA271" s="277"/>
      <c r="JHB271" s="277"/>
      <c r="JHC271" s="277"/>
      <c r="JHD271" s="277"/>
      <c r="JHE271" s="277"/>
      <c r="JHF271" s="402"/>
      <c r="JHG271" s="404"/>
      <c r="JHH271" s="49"/>
      <c r="JHI271" s="49"/>
      <c r="JHJ271" s="49"/>
      <c r="JHK271" s="99"/>
      <c r="JHL271" s="98"/>
      <c r="JHM271" s="49"/>
      <c r="JHN271" s="405"/>
      <c r="JHO271" s="405"/>
      <c r="JHP271" s="277"/>
      <c r="JHQ271" s="277"/>
      <c r="JHR271" s="277"/>
      <c r="JHS271" s="277"/>
      <c r="JHT271" s="277"/>
      <c r="JHU271" s="277"/>
      <c r="JHV271" s="277"/>
      <c r="JHW271" s="277"/>
      <c r="JHX271" s="402"/>
      <c r="JHY271" s="404"/>
      <c r="JHZ271" s="49"/>
      <c r="JIA271" s="49"/>
      <c r="JIB271" s="49"/>
      <c r="JIC271" s="99"/>
      <c r="JID271" s="98"/>
      <c r="JIE271" s="49"/>
      <c r="JIF271" s="405"/>
      <c r="JIG271" s="405"/>
      <c r="JIH271" s="277"/>
      <c r="JII271" s="277"/>
      <c r="JIJ271" s="277"/>
      <c r="JIK271" s="277"/>
      <c r="JIL271" s="277"/>
      <c r="JIM271" s="277"/>
      <c r="JIN271" s="277"/>
      <c r="JIO271" s="277"/>
      <c r="JIP271" s="402"/>
      <c r="JIQ271" s="404"/>
      <c r="JIR271" s="49"/>
      <c r="JIS271" s="49"/>
      <c r="JIT271" s="49"/>
      <c r="JIU271" s="99"/>
      <c r="JIV271" s="98"/>
      <c r="JIW271" s="49"/>
      <c r="JIX271" s="405"/>
      <c r="JIY271" s="405"/>
      <c r="JIZ271" s="277"/>
      <c r="JJA271" s="277"/>
      <c r="JJB271" s="277"/>
      <c r="JJC271" s="277"/>
      <c r="JJD271" s="277"/>
      <c r="JJE271" s="277"/>
      <c r="JJF271" s="277"/>
      <c r="JJG271" s="277"/>
      <c r="JJH271" s="402"/>
      <c r="JJI271" s="404"/>
      <c r="JJJ271" s="49"/>
      <c r="JJK271" s="49"/>
      <c r="JJL271" s="49"/>
      <c r="JJM271" s="99"/>
      <c r="JJN271" s="98"/>
      <c r="JJO271" s="49"/>
      <c r="JJP271" s="405"/>
      <c r="JJQ271" s="405"/>
      <c r="JJR271" s="277"/>
      <c r="JJS271" s="277"/>
      <c r="JJT271" s="277"/>
      <c r="JJU271" s="277"/>
      <c r="JJV271" s="277"/>
      <c r="JJW271" s="277"/>
      <c r="JJX271" s="277"/>
      <c r="JJY271" s="277"/>
      <c r="JJZ271" s="402"/>
      <c r="JKA271" s="404"/>
      <c r="JKB271" s="49"/>
      <c r="JKC271" s="49"/>
      <c r="JKD271" s="49"/>
      <c r="JKE271" s="99"/>
      <c r="JKF271" s="98"/>
      <c r="JKG271" s="49"/>
      <c r="JKH271" s="405"/>
      <c r="JKI271" s="405"/>
      <c r="JKJ271" s="277"/>
      <c r="JKK271" s="277"/>
      <c r="JKL271" s="277"/>
      <c r="JKM271" s="277"/>
      <c r="JKN271" s="277"/>
      <c r="JKO271" s="277"/>
      <c r="JKP271" s="277"/>
      <c r="JKQ271" s="277"/>
      <c r="JKR271" s="402"/>
      <c r="JKS271" s="404"/>
      <c r="JKT271" s="49"/>
      <c r="JKU271" s="49"/>
      <c r="JKV271" s="49"/>
      <c r="JKW271" s="99"/>
      <c r="JKX271" s="98"/>
      <c r="JKY271" s="49"/>
      <c r="JKZ271" s="405"/>
      <c r="JLA271" s="405"/>
      <c r="JLB271" s="277"/>
      <c r="JLC271" s="277"/>
      <c r="JLD271" s="277"/>
      <c r="JLE271" s="277"/>
      <c r="JLF271" s="277"/>
      <c r="JLG271" s="277"/>
      <c r="JLH271" s="277"/>
      <c r="JLI271" s="277"/>
      <c r="JLJ271" s="402"/>
      <c r="JLK271" s="404"/>
      <c r="JLL271" s="49"/>
      <c r="JLM271" s="49"/>
      <c r="JLN271" s="49"/>
      <c r="JLO271" s="99"/>
      <c r="JLP271" s="98"/>
      <c r="JLQ271" s="49"/>
      <c r="JLR271" s="405"/>
      <c r="JLS271" s="405"/>
      <c r="JLT271" s="277"/>
      <c r="JLU271" s="277"/>
      <c r="JLV271" s="277"/>
      <c r="JLW271" s="277"/>
      <c r="JLX271" s="277"/>
      <c r="JLY271" s="277"/>
      <c r="JLZ271" s="277"/>
      <c r="JMA271" s="277"/>
      <c r="JMB271" s="402"/>
      <c r="JMC271" s="404"/>
      <c r="JMD271" s="49"/>
      <c r="JME271" s="49"/>
      <c r="JMF271" s="49"/>
      <c r="JMG271" s="99"/>
      <c r="JMH271" s="98"/>
      <c r="JMI271" s="49"/>
      <c r="JMJ271" s="405"/>
      <c r="JMK271" s="405"/>
      <c r="JML271" s="277"/>
      <c r="JMM271" s="277"/>
      <c r="JMN271" s="277"/>
      <c r="JMO271" s="277"/>
      <c r="JMP271" s="277"/>
      <c r="JMQ271" s="277"/>
      <c r="JMR271" s="277"/>
      <c r="JMS271" s="277"/>
      <c r="JMT271" s="402"/>
      <c r="JMU271" s="404"/>
      <c r="JMV271" s="49"/>
      <c r="JMW271" s="49"/>
      <c r="JMX271" s="49"/>
      <c r="JMY271" s="99"/>
      <c r="JMZ271" s="98"/>
      <c r="JNA271" s="49"/>
      <c r="JNB271" s="405"/>
      <c r="JNC271" s="405"/>
      <c r="JND271" s="277"/>
      <c r="JNE271" s="277"/>
      <c r="JNF271" s="277"/>
      <c r="JNG271" s="277"/>
      <c r="JNH271" s="277"/>
      <c r="JNI271" s="277"/>
      <c r="JNJ271" s="277"/>
      <c r="JNK271" s="277"/>
      <c r="JNL271" s="402"/>
      <c r="JNM271" s="404"/>
      <c r="JNN271" s="49"/>
      <c r="JNO271" s="49"/>
      <c r="JNP271" s="49"/>
      <c r="JNQ271" s="99"/>
      <c r="JNR271" s="98"/>
      <c r="JNS271" s="49"/>
      <c r="JNT271" s="405"/>
      <c r="JNU271" s="405"/>
      <c r="JNV271" s="277"/>
      <c r="JNW271" s="277"/>
      <c r="JNX271" s="277"/>
      <c r="JNY271" s="277"/>
      <c r="JNZ271" s="277"/>
      <c r="JOA271" s="277"/>
      <c r="JOB271" s="277"/>
      <c r="JOC271" s="277"/>
      <c r="JOD271" s="402"/>
      <c r="JOE271" s="404"/>
      <c r="JOF271" s="49"/>
      <c r="JOG271" s="49"/>
      <c r="JOH271" s="49"/>
      <c r="JOI271" s="99"/>
      <c r="JOJ271" s="98"/>
      <c r="JOK271" s="49"/>
      <c r="JOL271" s="405"/>
      <c r="JOM271" s="405"/>
      <c r="JON271" s="277"/>
      <c r="JOO271" s="277"/>
      <c r="JOP271" s="277"/>
      <c r="JOQ271" s="277"/>
      <c r="JOR271" s="277"/>
      <c r="JOS271" s="277"/>
      <c r="JOT271" s="277"/>
      <c r="JOU271" s="277"/>
      <c r="JOV271" s="402"/>
      <c r="JOW271" s="404"/>
      <c r="JOX271" s="49"/>
      <c r="JOY271" s="49"/>
      <c r="JOZ271" s="49"/>
      <c r="JPA271" s="99"/>
      <c r="JPB271" s="98"/>
      <c r="JPC271" s="49"/>
      <c r="JPD271" s="405"/>
      <c r="JPE271" s="405"/>
      <c r="JPF271" s="277"/>
      <c r="JPG271" s="277"/>
      <c r="JPH271" s="277"/>
      <c r="JPI271" s="277"/>
      <c r="JPJ271" s="277"/>
      <c r="JPK271" s="277"/>
      <c r="JPL271" s="277"/>
      <c r="JPM271" s="277"/>
      <c r="JPN271" s="402"/>
      <c r="JPO271" s="404"/>
      <c r="JPP271" s="49"/>
      <c r="JPQ271" s="49"/>
      <c r="JPR271" s="49"/>
      <c r="JPS271" s="99"/>
      <c r="JPT271" s="98"/>
      <c r="JPU271" s="49"/>
      <c r="JPV271" s="405"/>
      <c r="JPW271" s="405"/>
      <c r="JPX271" s="277"/>
      <c r="JPY271" s="277"/>
      <c r="JPZ271" s="277"/>
      <c r="JQA271" s="277"/>
      <c r="JQB271" s="277"/>
      <c r="JQC271" s="277"/>
      <c r="JQD271" s="277"/>
      <c r="JQE271" s="277"/>
      <c r="JQF271" s="402"/>
      <c r="JQG271" s="404"/>
      <c r="JQH271" s="49"/>
      <c r="JQI271" s="49"/>
      <c r="JQJ271" s="49"/>
      <c r="JQK271" s="99"/>
      <c r="JQL271" s="98"/>
      <c r="JQM271" s="49"/>
      <c r="JQN271" s="405"/>
      <c r="JQO271" s="405"/>
      <c r="JQP271" s="277"/>
      <c r="JQQ271" s="277"/>
      <c r="JQR271" s="277"/>
      <c r="JQS271" s="277"/>
      <c r="JQT271" s="277"/>
      <c r="JQU271" s="277"/>
      <c r="JQV271" s="277"/>
      <c r="JQW271" s="277"/>
      <c r="JQX271" s="402"/>
      <c r="JQY271" s="404"/>
      <c r="JQZ271" s="49"/>
      <c r="JRA271" s="49"/>
      <c r="JRB271" s="49"/>
      <c r="JRC271" s="99"/>
      <c r="JRD271" s="98"/>
      <c r="JRE271" s="49"/>
      <c r="JRF271" s="405"/>
      <c r="JRG271" s="405"/>
      <c r="JRH271" s="277"/>
      <c r="JRI271" s="277"/>
      <c r="JRJ271" s="277"/>
      <c r="JRK271" s="277"/>
      <c r="JRL271" s="277"/>
      <c r="JRM271" s="277"/>
      <c r="JRN271" s="277"/>
      <c r="JRO271" s="277"/>
      <c r="JRP271" s="402"/>
      <c r="JRQ271" s="404"/>
      <c r="JRR271" s="49"/>
      <c r="JRS271" s="49"/>
      <c r="JRT271" s="49"/>
      <c r="JRU271" s="99"/>
      <c r="JRV271" s="98"/>
      <c r="JRW271" s="49"/>
      <c r="JRX271" s="405"/>
      <c r="JRY271" s="405"/>
      <c r="JRZ271" s="277"/>
      <c r="JSA271" s="277"/>
      <c r="JSB271" s="277"/>
      <c r="JSC271" s="277"/>
      <c r="JSD271" s="277"/>
      <c r="JSE271" s="277"/>
      <c r="JSF271" s="277"/>
      <c r="JSG271" s="277"/>
      <c r="JSH271" s="402"/>
      <c r="JSI271" s="404"/>
      <c r="JSJ271" s="49"/>
      <c r="JSK271" s="49"/>
      <c r="JSL271" s="49"/>
      <c r="JSM271" s="99"/>
      <c r="JSN271" s="98"/>
      <c r="JSO271" s="49"/>
      <c r="JSP271" s="405"/>
      <c r="JSQ271" s="405"/>
      <c r="JSR271" s="277"/>
      <c r="JSS271" s="277"/>
      <c r="JST271" s="277"/>
      <c r="JSU271" s="277"/>
      <c r="JSV271" s="277"/>
      <c r="JSW271" s="277"/>
      <c r="JSX271" s="277"/>
      <c r="JSY271" s="277"/>
      <c r="JSZ271" s="402"/>
      <c r="JTA271" s="404"/>
      <c r="JTB271" s="49"/>
      <c r="JTC271" s="49"/>
      <c r="JTD271" s="49"/>
      <c r="JTE271" s="99"/>
      <c r="JTF271" s="98"/>
      <c r="JTG271" s="49"/>
      <c r="JTH271" s="405"/>
      <c r="JTI271" s="405"/>
      <c r="JTJ271" s="277"/>
      <c r="JTK271" s="277"/>
      <c r="JTL271" s="277"/>
      <c r="JTM271" s="277"/>
      <c r="JTN271" s="277"/>
      <c r="JTO271" s="277"/>
      <c r="JTP271" s="277"/>
      <c r="JTQ271" s="277"/>
      <c r="JTR271" s="402"/>
      <c r="JTS271" s="404"/>
      <c r="JTT271" s="49"/>
      <c r="JTU271" s="49"/>
      <c r="JTV271" s="49"/>
      <c r="JTW271" s="99"/>
      <c r="JTX271" s="98"/>
      <c r="JTY271" s="49"/>
      <c r="JTZ271" s="405"/>
      <c r="JUA271" s="405"/>
      <c r="JUB271" s="277"/>
      <c r="JUC271" s="277"/>
      <c r="JUD271" s="277"/>
      <c r="JUE271" s="277"/>
      <c r="JUF271" s="277"/>
      <c r="JUG271" s="277"/>
      <c r="JUH271" s="277"/>
      <c r="JUI271" s="277"/>
      <c r="JUJ271" s="402"/>
      <c r="JUK271" s="404"/>
      <c r="JUL271" s="49"/>
      <c r="JUM271" s="49"/>
      <c r="JUN271" s="49"/>
      <c r="JUO271" s="99"/>
      <c r="JUP271" s="98"/>
      <c r="JUQ271" s="49"/>
      <c r="JUR271" s="405"/>
      <c r="JUS271" s="405"/>
      <c r="JUT271" s="277"/>
      <c r="JUU271" s="277"/>
      <c r="JUV271" s="277"/>
      <c r="JUW271" s="277"/>
      <c r="JUX271" s="277"/>
      <c r="JUY271" s="277"/>
      <c r="JUZ271" s="277"/>
      <c r="JVA271" s="277"/>
      <c r="JVB271" s="402"/>
      <c r="JVC271" s="404"/>
      <c r="JVD271" s="49"/>
      <c r="JVE271" s="49"/>
      <c r="JVF271" s="49"/>
      <c r="JVG271" s="99"/>
      <c r="JVH271" s="98"/>
      <c r="JVI271" s="49"/>
      <c r="JVJ271" s="405"/>
      <c r="JVK271" s="405"/>
      <c r="JVL271" s="277"/>
      <c r="JVM271" s="277"/>
      <c r="JVN271" s="277"/>
      <c r="JVO271" s="277"/>
      <c r="JVP271" s="277"/>
      <c r="JVQ271" s="277"/>
      <c r="JVR271" s="277"/>
      <c r="JVS271" s="277"/>
      <c r="JVT271" s="402"/>
      <c r="JVU271" s="404"/>
      <c r="JVV271" s="49"/>
      <c r="JVW271" s="49"/>
      <c r="JVX271" s="49"/>
      <c r="JVY271" s="99"/>
      <c r="JVZ271" s="98"/>
      <c r="JWA271" s="49"/>
      <c r="JWB271" s="405"/>
      <c r="JWC271" s="405"/>
      <c r="JWD271" s="277"/>
      <c r="JWE271" s="277"/>
      <c r="JWF271" s="277"/>
      <c r="JWG271" s="277"/>
      <c r="JWH271" s="277"/>
      <c r="JWI271" s="277"/>
      <c r="JWJ271" s="277"/>
      <c r="JWK271" s="277"/>
      <c r="JWL271" s="402"/>
      <c r="JWM271" s="404"/>
      <c r="JWN271" s="49"/>
      <c r="JWO271" s="49"/>
      <c r="JWP271" s="49"/>
      <c r="JWQ271" s="99"/>
      <c r="JWR271" s="98"/>
      <c r="JWS271" s="49"/>
      <c r="JWT271" s="405"/>
      <c r="JWU271" s="405"/>
      <c r="JWV271" s="277"/>
      <c r="JWW271" s="277"/>
      <c r="JWX271" s="277"/>
      <c r="JWY271" s="277"/>
      <c r="JWZ271" s="277"/>
      <c r="JXA271" s="277"/>
      <c r="JXB271" s="277"/>
      <c r="JXC271" s="277"/>
      <c r="JXD271" s="402"/>
      <c r="JXE271" s="404"/>
      <c r="JXF271" s="49"/>
      <c r="JXG271" s="49"/>
      <c r="JXH271" s="49"/>
      <c r="JXI271" s="99"/>
      <c r="JXJ271" s="98"/>
      <c r="JXK271" s="49"/>
      <c r="JXL271" s="405"/>
      <c r="JXM271" s="405"/>
      <c r="JXN271" s="277"/>
      <c r="JXO271" s="277"/>
      <c r="JXP271" s="277"/>
      <c r="JXQ271" s="277"/>
      <c r="JXR271" s="277"/>
      <c r="JXS271" s="277"/>
      <c r="JXT271" s="277"/>
      <c r="JXU271" s="277"/>
      <c r="JXV271" s="402"/>
      <c r="JXW271" s="404"/>
      <c r="JXX271" s="49"/>
      <c r="JXY271" s="49"/>
      <c r="JXZ271" s="49"/>
      <c r="JYA271" s="99"/>
      <c r="JYB271" s="98"/>
      <c r="JYC271" s="49"/>
      <c r="JYD271" s="405"/>
      <c r="JYE271" s="405"/>
      <c r="JYF271" s="277"/>
      <c r="JYG271" s="277"/>
      <c r="JYH271" s="277"/>
      <c r="JYI271" s="277"/>
      <c r="JYJ271" s="277"/>
      <c r="JYK271" s="277"/>
      <c r="JYL271" s="277"/>
      <c r="JYM271" s="277"/>
      <c r="JYN271" s="402"/>
      <c r="JYO271" s="404"/>
      <c r="JYP271" s="49"/>
      <c r="JYQ271" s="49"/>
      <c r="JYR271" s="49"/>
      <c r="JYS271" s="99"/>
      <c r="JYT271" s="98"/>
      <c r="JYU271" s="49"/>
      <c r="JYV271" s="405"/>
      <c r="JYW271" s="405"/>
      <c r="JYX271" s="277"/>
      <c r="JYY271" s="277"/>
      <c r="JYZ271" s="277"/>
      <c r="JZA271" s="277"/>
      <c r="JZB271" s="277"/>
      <c r="JZC271" s="277"/>
      <c r="JZD271" s="277"/>
      <c r="JZE271" s="277"/>
      <c r="JZF271" s="402"/>
      <c r="JZG271" s="404"/>
      <c r="JZH271" s="49"/>
      <c r="JZI271" s="49"/>
      <c r="JZJ271" s="49"/>
      <c r="JZK271" s="99"/>
      <c r="JZL271" s="98"/>
      <c r="JZM271" s="49"/>
      <c r="JZN271" s="405"/>
      <c r="JZO271" s="405"/>
      <c r="JZP271" s="277"/>
      <c r="JZQ271" s="277"/>
      <c r="JZR271" s="277"/>
      <c r="JZS271" s="277"/>
      <c r="JZT271" s="277"/>
      <c r="JZU271" s="277"/>
      <c r="JZV271" s="277"/>
      <c r="JZW271" s="277"/>
      <c r="JZX271" s="402"/>
      <c r="JZY271" s="404"/>
      <c r="JZZ271" s="49"/>
      <c r="KAA271" s="49"/>
      <c r="KAB271" s="49"/>
      <c r="KAC271" s="99"/>
      <c r="KAD271" s="98"/>
      <c r="KAE271" s="49"/>
      <c r="KAF271" s="405"/>
      <c r="KAG271" s="405"/>
      <c r="KAH271" s="277"/>
      <c r="KAI271" s="277"/>
      <c r="KAJ271" s="277"/>
      <c r="KAK271" s="277"/>
      <c r="KAL271" s="277"/>
      <c r="KAM271" s="277"/>
      <c r="KAN271" s="277"/>
      <c r="KAO271" s="277"/>
      <c r="KAP271" s="402"/>
      <c r="KAQ271" s="404"/>
      <c r="KAR271" s="49"/>
      <c r="KAS271" s="49"/>
      <c r="KAT271" s="49"/>
      <c r="KAU271" s="99"/>
      <c r="KAV271" s="98"/>
      <c r="KAW271" s="49"/>
      <c r="KAX271" s="405"/>
      <c r="KAY271" s="405"/>
      <c r="KAZ271" s="277"/>
      <c r="KBA271" s="277"/>
      <c r="KBB271" s="277"/>
      <c r="KBC271" s="277"/>
      <c r="KBD271" s="277"/>
      <c r="KBE271" s="277"/>
      <c r="KBF271" s="277"/>
      <c r="KBG271" s="277"/>
      <c r="KBH271" s="402"/>
      <c r="KBI271" s="404"/>
      <c r="KBJ271" s="49"/>
      <c r="KBK271" s="49"/>
      <c r="KBL271" s="49"/>
      <c r="KBM271" s="99"/>
      <c r="KBN271" s="98"/>
      <c r="KBO271" s="49"/>
      <c r="KBP271" s="405"/>
      <c r="KBQ271" s="405"/>
      <c r="KBR271" s="277"/>
      <c r="KBS271" s="277"/>
      <c r="KBT271" s="277"/>
      <c r="KBU271" s="277"/>
      <c r="KBV271" s="277"/>
      <c r="KBW271" s="277"/>
      <c r="KBX271" s="277"/>
      <c r="KBY271" s="277"/>
      <c r="KBZ271" s="402"/>
      <c r="KCA271" s="404"/>
      <c r="KCB271" s="49"/>
      <c r="KCC271" s="49"/>
      <c r="KCD271" s="49"/>
      <c r="KCE271" s="99"/>
      <c r="KCF271" s="98"/>
      <c r="KCG271" s="49"/>
      <c r="KCH271" s="405"/>
      <c r="KCI271" s="405"/>
      <c r="KCJ271" s="277"/>
      <c r="KCK271" s="277"/>
      <c r="KCL271" s="277"/>
      <c r="KCM271" s="277"/>
      <c r="KCN271" s="277"/>
      <c r="KCO271" s="277"/>
      <c r="KCP271" s="277"/>
      <c r="KCQ271" s="277"/>
      <c r="KCR271" s="402"/>
      <c r="KCS271" s="404"/>
      <c r="KCT271" s="49"/>
      <c r="KCU271" s="49"/>
      <c r="KCV271" s="49"/>
      <c r="KCW271" s="99"/>
      <c r="KCX271" s="98"/>
      <c r="KCY271" s="49"/>
      <c r="KCZ271" s="405"/>
      <c r="KDA271" s="405"/>
      <c r="KDB271" s="277"/>
      <c r="KDC271" s="277"/>
      <c r="KDD271" s="277"/>
      <c r="KDE271" s="277"/>
      <c r="KDF271" s="277"/>
      <c r="KDG271" s="277"/>
      <c r="KDH271" s="277"/>
      <c r="KDI271" s="277"/>
      <c r="KDJ271" s="402"/>
      <c r="KDK271" s="404"/>
      <c r="KDL271" s="49"/>
      <c r="KDM271" s="49"/>
      <c r="KDN271" s="49"/>
      <c r="KDO271" s="99"/>
      <c r="KDP271" s="98"/>
      <c r="KDQ271" s="49"/>
      <c r="KDR271" s="405"/>
      <c r="KDS271" s="405"/>
      <c r="KDT271" s="277"/>
      <c r="KDU271" s="277"/>
      <c r="KDV271" s="277"/>
      <c r="KDW271" s="277"/>
      <c r="KDX271" s="277"/>
      <c r="KDY271" s="277"/>
      <c r="KDZ271" s="277"/>
      <c r="KEA271" s="277"/>
      <c r="KEB271" s="402"/>
      <c r="KEC271" s="404"/>
      <c r="KED271" s="49"/>
      <c r="KEE271" s="49"/>
      <c r="KEF271" s="49"/>
      <c r="KEG271" s="99"/>
      <c r="KEH271" s="98"/>
      <c r="KEI271" s="49"/>
      <c r="KEJ271" s="405"/>
      <c r="KEK271" s="405"/>
      <c r="KEL271" s="277"/>
      <c r="KEM271" s="277"/>
      <c r="KEN271" s="277"/>
      <c r="KEO271" s="277"/>
      <c r="KEP271" s="277"/>
      <c r="KEQ271" s="277"/>
      <c r="KER271" s="277"/>
      <c r="KES271" s="277"/>
      <c r="KET271" s="402"/>
      <c r="KEU271" s="404"/>
      <c r="KEV271" s="49"/>
      <c r="KEW271" s="49"/>
      <c r="KEX271" s="49"/>
      <c r="KEY271" s="99"/>
      <c r="KEZ271" s="98"/>
      <c r="KFA271" s="49"/>
      <c r="KFB271" s="405"/>
      <c r="KFC271" s="405"/>
      <c r="KFD271" s="277"/>
      <c r="KFE271" s="277"/>
      <c r="KFF271" s="277"/>
      <c r="KFG271" s="277"/>
      <c r="KFH271" s="277"/>
      <c r="KFI271" s="277"/>
      <c r="KFJ271" s="277"/>
      <c r="KFK271" s="277"/>
      <c r="KFL271" s="402"/>
      <c r="KFM271" s="404"/>
      <c r="KFN271" s="49"/>
      <c r="KFO271" s="49"/>
      <c r="KFP271" s="49"/>
      <c r="KFQ271" s="99"/>
      <c r="KFR271" s="98"/>
      <c r="KFS271" s="49"/>
      <c r="KFT271" s="405"/>
      <c r="KFU271" s="405"/>
      <c r="KFV271" s="277"/>
      <c r="KFW271" s="277"/>
      <c r="KFX271" s="277"/>
      <c r="KFY271" s="277"/>
      <c r="KFZ271" s="277"/>
      <c r="KGA271" s="277"/>
      <c r="KGB271" s="277"/>
      <c r="KGC271" s="277"/>
      <c r="KGD271" s="402"/>
      <c r="KGE271" s="404"/>
      <c r="KGF271" s="49"/>
      <c r="KGG271" s="49"/>
      <c r="KGH271" s="49"/>
      <c r="KGI271" s="99"/>
      <c r="KGJ271" s="98"/>
      <c r="KGK271" s="49"/>
      <c r="KGL271" s="405"/>
      <c r="KGM271" s="405"/>
      <c r="KGN271" s="277"/>
      <c r="KGO271" s="277"/>
      <c r="KGP271" s="277"/>
      <c r="KGQ271" s="277"/>
      <c r="KGR271" s="277"/>
      <c r="KGS271" s="277"/>
      <c r="KGT271" s="277"/>
      <c r="KGU271" s="277"/>
      <c r="KGV271" s="402"/>
      <c r="KGW271" s="404"/>
      <c r="KGX271" s="49"/>
      <c r="KGY271" s="49"/>
      <c r="KGZ271" s="49"/>
      <c r="KHA271" s="99"/>
      <c r="KHB271" s="98"/>
      <c r="KHC271" s="49"/>
      <c r="KHD271" s="405"/>
      <c r="KHE271" s="405"/>
      <c r="KHF271" s="277"/>
      <c r="KHG271" s="277"/>
      <c r="KHH271" s="277"/>
      <c r="KHI271" s="277"/>
      <c r="KHJ271" s="277"/>
      <c r="KHK271" s="277"/>
      <c r="KHL271" s="277"/>
      <c r="KHM271" s="277"/>
      <c r="KHN271" s="402"/>
      <c r="KHO271" s="404"/>
      <c r="KHP271" s="49"/>
      <c r="KHQ271" s="49"/>
      <c r="KHR271" s="49"/>
      <c r="KHS271" s="99"/>
      <c r="KHT271" s="98"/>
      <c r="KHU271" s="49"/>
      <c r="KHV271" s="405"/>
      <c r="KHW271" s="405"/>
      <c r="KHX271" s="277"/>
      <c r="KHY271" s="277"/>
      <c r="KHZ271" s="277"/>
      <c r="KIA271" s="277"/>
      <c r="KIB271" s="277"/>
      <c r="KIC271" s="277"/>
      <c r="KID271" s="277"/>
      <c r="KIE271" s="277"/>
      <c r="KIF271" s="402"/>
      <c r="KIG271" s="404"/>
      <c r="KIH271" s="49"/>
      <c r="KII271" s="49"/>
      <c r="KIJ271" s="49"/>
      <c r="KIK271" s="99"/>
      <c r="KIL271" s="98"/>
      <c r="KIM271" s="49"/>
      <c r="KIN271" s="405"/>
      <c r="KIO271" s="405"/>
      <c r="KIP271" s="277"/>
      <c r="KIQ271" s="277"/>
      <c r="KIR271" s="277"/>
      <c r="KIS271" s="277"/>
      <c r="KIT271" s="277"/>
      <c r="KIU271" s="277"/>
      <c r="KIV271" s="277"/>
      <c r="KIW271" s="277"/>
      <c r="KIX271" s="402"/>
      <c r="KIY271" s="404"/>
      <c r="KIZ271" s="49"/>
      <c r="KJA271" s="49"/>
      <c r="KJB271" s="49"/>
      <c r="KJC271" s="99"/>
      <c r="KJD271" s="98"/>
      <c r="KJE271" s="49"/>
      <c r="KJF271" s="405"/>
      <c r="KJG271" s="405"/>
      <c r="KJH271" s="277"/>
      <c r="KJI271" s="277"/>
      <c r="KJJ271" s="277"/>
      <c r="KJK271" s="277"/>
      <c r="KJL271" s="277"/>
      <c r="KJM271" s="277"/>
      <c r="KJN271" s="277"/>
      <c r="KJO271" s="277"/>
      <c r="KJP271" s="402"/>
      <c r="KJQ271" s="404"/>
      <c r="KJR271" s="49"/>
      <c r="KJS271" s="49"/>
      <c r="KJT271" s="49"/>
      <c r="KJU271" s="99"/>
      <c r="KJV271" s="98"/>
      <c r="KJW271" s="49"/>
      <c r="KJX271" s="405"/>
      <c r="KJY271" s="405"/>
      <c r="KJZ271" s="277"/>
      <c r="KKA271" s="277"/>
      <c r="KKB271" s="277"/>
      <c r="KKC271" s="277"/>
      <c r="KKD271" s="277"/>
      <c r="KKE271" s="277"/>
      <c r="KKF271" s="277"/>
      <c r="KKG271" s="277"/>
      <c r="KKH271" s="402"/>
      <c r="KKI271" s="404"/>
      <c r="KKJ271" s="49"/>
      <c r="KKK271" s="49"/>
      <c r="KKL271" s="49"/>
      <c r="KKM271" s="99"/>
      <c r="KKN271" s="98"/>
      <c r="KKO271" s="49"/>
      <c r="KKP271" s="405"/>
      <c r="KKQ271" s="405"/>
      <c r="KKR271" s="277"/>
      <c r="KKS271" s="277"/>
      <c r="KKT271" s="277"/>
      <c r="KKU271" s="277"/>
      <c r="KKV271" s="277"/>
      <c r="KKW271" s="277"/>
      <c r="KKX271" s="277"/>
      <c r="KKY271" s="277"/>
      <c r="KKZ271" s="402"/>
      <c r="KLA271" s="404"/>
      <c r="KLB271" s="49"/>
      <c r="KLC271" s="49"/>
      <c r="KLD271" s="49"/>
      <c r="KLE271" s="99"/>
      <c r="KLF271" s="98"/>
      <c r="KLG271" s="49"/>
      <c r="KLH271" s="405"/>
      <c r="KLI271" s="405"/>
      <c r="KLJ271" s="277"/>
      <c r="KLK271" s="277"/>
      <c r="KLL271" s="277"/>
      <c r="KLM271" s="277"/>
      <c r="KLN271" s="277"/>
      <c r="KLO271" s="277"/>
      <c r="KLP271" s="277"/>
      <c r="KLQ271" s="277"/>
      <c r="KLR271" s="402"/>
      <c r="KLS271" s="404"/>
      <c r="KLT271" s="49"/>
      <c r="KLU271" s="49"/>
      <c r="KLV271" s="49"/>
      <c r="KLW271" s="99"/>
      <c r="KLX271" s="98"/>
      <c r="KLY271" s="49"/>
      <c r="KLZ271" s="405"/>
      <c r="KMA271" s="405"/>
      <c r="KMB271" s="277"/>
      <c r="KMC271" s="277"/>
      <c r="KMD271" s="277"/>
      <c r="KME271" s="277"/>
      <c r="KMF271" s="277"/>
      <c r="KMG271" s="277"/>
      <c r="KMH271" s="277"/>
      <c r="KMI271" s="277"/>
      <c r="KMJ271" s="402"/>
      <c r="KMK271" s="404"/>
      <c r="KML271" s="49"/>
      <c r="KMM271" s="49"/>
      <c r="KMN271" s="49"/>
      <c r="KMO271" s="99"/>
      <c r="KMP271" s="98"/>
      <c r="KMQ271" s="49"/>
      <c r="KMR271" s="405"/>
      <c r="KMS271" s="405"/>
      <c r="KMT271" s="277"/>
      <c r="KMU271" s="277"/>
      <c r="KMV271" s="277"/>
      <c r="KMW271" s="277"/>
      <c r="KMX271" s="277"/>
      <c r="KMY271" s="277"/>
      <c r="KMZ271" s="277"/>
      <c r="KNA271" s="277"/>
      <c r="KNB271" s="402"/>
      <c r="KNC271" s="404"/>
      <c r="KND271" s="49"/>
      <c r="KNE271" s="49"/>
      <c r="KNF271" s="49"/>
      <c r="KNG271" s="99"/>
      <c r="KNH271" s="98"/>
      <c r="KNI271" s="49"/>
      <c r="KNJ271" s="405"/>
      <c r="KNK271" s="405"/>
      <c r="KNL271" s="277"/>
      <c r="KNM271" s="277"/>
      <c r="KNN271" s="277"/>
      <c r="KNO271" s="277"/>
      <c r="KNP271" s="277"/>
      <c r="KNQ271" s="277"/>
      <c r="KNR271" s="277"/>
      <c r="KNS271" s="277"/>
      <c r="KNT271" s="402"/>
      <c r="KNU271" s="404"/>
      <c r="KNV271" s="49"/>
      <c r="KNW271" s="49"/>
      <c r="KNX271" s="49"/>
      <c r="KNY271" s="99"/>
      <c r="KNZ271" s="98"/>
      <c r="KOA271" s="49"/>
      <c r="KOB271" s="405"/>
      <c r="KOC271" s="405"/>
      <c r="KOD271" s="277"/>
      <c r="KOE271" s="277"/>
      <c r="KOF271" s="277"/>
      <c r="KOG271" s="277"/>
      <c r="KOH271" s="277"/>
      <c r="KOI271" s="277"/>
      <c r="KOJ271" s="277"/>
      <c r="KOK271" s="277"/>
      <c r="KOL271" s="402"/>
      <c r="KOM271" s="404"/>
      <c r="KON271" s="49"/>
      <c r="KOO271" s="49"/>
      <c r="KOP271" s="49"/>
      <c r="KOQ271" s="99"/>
      <c r="KOR271" s="98"/>
      <c r="KOS271" s="49"/>
      <c r="KOT271" s="405"/>
      <c r="KOU271" s="405"/>
      <c r="KOV271" s="277"/>
      <c r="KOW271" s="277"/>
      <c r="KOX271" s="277"/>
      <c r="KOY271" s="277"/>
      <c r="KOZ271" s="277"/>
      <c r="KPA271" s="277"/>
      <c r="KPB271" s="277"/>
      <c r="KPC271" s="277"/>
      <c r="KPD271" s="402"/>
      <c r="KPE271" s="404"/>
      <c r="KPF271" s="49"/>
      <c r="KPG271" s="49"/>
      <c r="KPH271" s="49"/>
      <c r="KPI271" s="99"/>
      <c r="KPJ271" s="98"/>
      <c r="KPK271" s="49"/>
      <c r="KPL271" s="405"/>
      <c r="KPM271" s="405"/>
      <c r="KPN271" s="277"/>
      <c r="KPO271" s="277"/>
      <c r="KPP271" s="277"/>
      <c r="KPQ271" s="277"/>
      <c r="KPR271" s="277"/>
      <c r="KPS271" s="277"/>
      <c r="KPT271" s="277"/>
      <c r="KPU271" s="277"/>
      <c r="KPV271" s="402"/>
      <c r="KPW271" s="404"/>
      <c r="KPX271" s="49"/>
      <c r="KPY271" s="49"/>
      <c r="KPZ271" s="49"/>
      <c r="KQA271" s="99"/>
      <c r="KQB271" s="98"/>
      <c r="KQC271" s="49"/>
      <c r="KQD271" s="405"/>
      <c r="KQE271" s="405"/>
      <c r="KQF271" s="277"/>
      <c r="KQG271" s="277"/>
      <c r="KQH271" s="277"/>
      <c r="KQI271" s="277"/>
      <c r="KQJ271" s="277"/>
      <c r="KQK271" s="277"/>
      <c r="KQL271" s="277"/>
      <c r="KQM271" s="277"/>
      <c r="KQN271" s="402"/>
      <c r="KQO271" s="404"/>
      <c r="KQP271" s="49"/>
      <c r="KQQ271" s="49"/>
      <c r="KQR271" s="49"/>
      <c r="KQS271" s="99"/>
      <c r="KQT271" s="98"/>
      <c r="KQU271" s="49"/>
      <c r="KQV271" s="405"/>
      <c r="KQW271" s="405"/>
      <c r="KQX271" s="277"/>
      <c r="KQY271" s="277"/>
      <c r="KQZ271" s="277"/>
      <c r="KRA271" s="277"/>
      <c r="KRB271" s="277"/>
      <c r="KRC271" s="277"/>
      <c r="KRD271" s="277"/>
      <c r="KRE271" s="277"/>
      <c r="KRF271" s="402"/>
      <c r="KRG271" s="404"/>
      <c r="KRH271" s="49"/>
      <c r="KRI271" s="49"/>
      <c r="KRJ271" s="49"/>
      <c r="KRK271" s="99"/>
      <c r="KRL271" s="98"/>
      <c r="KRM271" s="49"/>
      <c r="KRN271" s="405"/>
      <c r="KRO271" s="405"/>
      <c r="KRP271" s="277"/>
      <c r="KRQ271" s="277"/>
      <c r="KRR271" s="277"/>
      <c r="KRS271" s="277"/>
      <c r="KRT271" s="277"/>
      <c r="KRU271" s="277"/>
      <c r="KRV271" s="277"/>
      <c r="KRW271" s="277"/>
      <c r="KRX271" s="402"/>
      <c r="KRY271" s="404"/>
      <c r="KRZ271" s="49"/>
      <c r="KSA271" s="49"/>
      <c r="KSB271" s="49"/>
      <c r="KSC271" s="99"/>
      <c r="KSD271" s="98"/>
      <c r="KSE271" s="49"/>
      <c r="KSF271" s="405"/>
      <c r="KSG271" s="405"/>
      <c r="KSH271" s="277"/>
      <c r="KSI271" s="277"/>
      <c r="KSJ271" s="277"/>
      <c r="KSK271" s="277"/>
      <c r="KSL271" s="277"/>
      <c r="KSM271" s="277"/>
      <c r="KSN271" s="277"/>
      <c r="KSO271" s="277"/>
      <c r="KSP271" s="402"/>
      <c r="KSQ271" s="404"/>
      <c r="KSR271" s="49"/>
      <c r="KSS271" s="49"/>
      <c r="KST271" s="49"/>
      <c r="KSU271" s="99"/>
      <c r="KSV271" s="98"/>
      <c r="KSW271" s="49"/>
      <c r="KSX271" s="405"/>
      <c r="KSY271" s="405"/>
      <c r="KSZ271" s="277"/>
      <c r="KTA271" s="277"/>
      <c r="KTB271" s="277"/>
      <c r="KTC271" s="277"/>
      <c r="KTD271" s="277"/>
      <c r="KTE271" s="277"/>
      <c r="KTF271" s="277"/>
      <c r="KTG271" s="277"/>
      <c r="KTH271" s="402"/>
      <c r="KTI271" s="404"/>
      <c r="KTJ271" s="49"/>
      <c r="KTK271" s="49"/>
      <c r="KTL271" s="49"/>
      <c r="KTM271" s="99"/>
      <c r="KTN271" s="98"/>
      <c r="KTO271" s="49"/>
      <c r="KTP271" s="405"/>
      <c r="KTQ271" s="405"/>
      <c r="KTR271" s="277"/>
      <c r="KTS271" s="277"/>
      <c r="KTT271" s="277"/>
      <c r="KTU271" s="277"/>
      <c r="KTV271" s="277"/>
      <c r="KTW271" s="277"/>
      <c r="KTX271" s="277"/>
      <c r="KTY271" s="277"/>
      <c r="KTZ271" s="402"/>
      <c r="KUA271" s="404"/>
      <c r="KUB271" s="49"/>
      <c r="KUC271" s="49"/>
      <c r="KUD271" s="49"/>
      <c r="KUE271" s="99"/>
      <c r="KUF271" s="98"/>
      <c r="KUG271" s="49"/>
      <c r="KUH271" s="405"/>
      <c r="KUI271" s="405"/>
      <c r="KUJ271" s="277"/>
      <c r="KUK271" s="277"/>
      <c r="KUL271" s="277"/>
      <c r="KUM271" s="277"/>
      <c r="KUN271" s="277"/>
      <c r="KUO271" s="277"/>
      <c r="KUP271" s="277"/>
      <c r="KUQ271" s="277"/>
      <c r="KUR271" s="402"/>
      <c r="KUS271" s="404"/>
      <c r="KUT271" s="49"/>
      <c r="KUU271" s="49"/>
      <c r="KUV271" s="49"/>
      <c r="KUW271" s="99"/>
      <c r="KUX271" s="98"/>
      <c r="KUY271" s="49"/>
      <c r="KUZ271" s="405"/>
      <c r="KVA271" s="405"/>
      <c r="KVB271" s="277"/>
      <c r="KVC271" s="277"/>
      <c r="KVD271" s="277"/>
      <c r="KVE271" s="277"/>
      <c r="KVF271" s="277"/>
      <c r="KVG271" s="277"/>
      <c r="KVH271" s="277"/>
      <c r="KVI271" s="277"/>
      <c r="KVJ271" s="402"/>
      <c r="KVK271" s="404"/>
      <c r="KVL271" s="49"/>
      <c r="KVM271" s="49"/>
      <c r="KVN271" s="49"/>
      <c r="KVO271" s="99"/>
      <c r="KVP271" s="98"/>
      <c r="KVQ271" s="49"/>
      <c r="KVR271" s="405"/>
      <c r="KVS271" s="405"/>
      <c r="KVT271" s="277"/>
      <c r="KVU271" s="277"/>
      <c r="KVV271" s="277"/>
      <c r="KVW271" s="277"/>
      <c r="KVX271" s="277"/>
      <c r="KVY271" s="277"/>
      <c r="KVZ271" s="277"/>
      <c r="KWA271" s="277"/>
      <c r="KWB271" s="402"/>
      <c r="KWC271" s="404"/>
      <c r="KWD271" s="49"/>
      <c r="KWE271" s="49"/>
      <c r="KWF271" s="49"/>
      <c r="KWG271" s="99"/>
      <c r="KWH271" s="98"/>
      <c r="KWI271" s="49"/>
      <c r="KWJ271" s="405"/>
      <c r="KWK271" s="405"/>
      <c r="KWL271" s="277"/>
      <c r="KWM271" s="277"/>
      <c r="KWN271" s="277"/>
      <c r="KWO271" s="277"/>
      <c r="KWP271" s="277"/>
      <c r="KWQ271" s="277"/>
      <c r="KWR271" s="277"/>
      <c r="KWS271" s="277"/>
      <c r="KWT271" s="402"/>
      <c r="KWU271" s="404"/>
      <c r="KWV271" s="49"/>
      <c r="KWW271" s="49"/>
      <c r="KWX271" s="49"/>
      <c r="KWY271" s="99"/>
      <c r="KWZ271" s="98"/>
      <c r="KXA271" s="49"/>
      <c r="KXB271" s="405"/>
      <c r="KXC271" s="405"/>
      <c r="KXD271" s="277"/>
      <c r="KXE271" s="277"/>
      <c r="KXF271" s="277"/>
      <c r="KXG271" s="277"/>
      <c r="KXH271" s="277"/>
      <c r="KXI271" s="277"/>
      <c r="KXJ271" s="277"/>
      <c r="KXK271" s="277"/>
      <c r="KXL271" s="402"/>
      <c r="KXM271" s="404"/>
      <c r="KXN271" s="49"/>
      <c r="KXO271" s="49"/>
      <c r="KXP271" s="49"/>
      <c r="KXQ271" s="99"/>
      <c r="KXR271" s="98"/>
      <c r="KXS271" s="49"/>
      <c r="KXT271" s="405"/>
      <c r="KXU271" s="405"/>
      <c r="KXV271" s="277"/>
      <c r="KXW271" s="277"/>
      <c r="KXX271" s="277"/>
      <c r="KXY271" s="277"/>
      <c r="KXZ271" s="277"/>
      <c r="KYA271" s="277"/>
      <c r="KYB271" s="277"/>
      <c r="KYC271" s="277"/>
      <c r="KYD271" s="402"/>
      <c r="KYE271" s="404"/>
      <c r="KYF271" s="49"/>
      <c r="KYG271" s="49"/>
      <c r="KYH271" s="49"/>
      <c r="KYI271" s="99"/>
      <c r="KYJ271" s="98"/>
      <c r="KYK271" s="49"/>
      <c r="KYL271" s="405"/>
      <c r="KYM271" s="405"/>
      <c r="KYN271" s="277"/>
      <c r="KYO271" s="277"/>
      <c r="KYP271" s="277"/>
      <c r="KYQ271" s="277"/>
      <c r="KYR271" s="277"/>
      <c r="KYS271" s="277"/>
      <c r="KYT271" s="277"/>
      <c r="KYU271" s="277"/>
      <c r="KYV271" s="402"/>
      <c r="KYW271" s="404"/>
      <c r="KYX271" s="49"/>
      <c r="KYY271" s="49"/>
      <c r="KYZ271" s="49"/>
      <c r="KZA271" s="99"/>
      <c r="KZB271" s="98"/>
      <c r="KZC271" s="49"/>
      <c r="KZD271" s="405"/>
      <c r="KZE271" s="405"/>
      <c r="KZF271" s="277"/>
      <c r="KZG271" s="277"/>
      <c r="KZH271" s="277"/>
      <c r="KZI271" s="277"/>
      <c r="KZJ271" s="277"/>
      <c r="KZK271" s="277"/>
      <c r="KZL271" s="277"/>
      <c r="KZM271" s="277"/>
      <c r="KZN271" s="402"/>
      <c r="KZO271" s="404"/>
      <c r="KZP271" s="49"/>
      <c r="KZQ271" s="49"/>
      <c r="KZR271" s="49"/>
      <c r="KZS271" s="99"/>
      <c r="KZT271" s="98"/>
      <c r="KZU271" s="49"/>
      <c r="KZV271" s="405"/>
      <c r="KZW271" s="405"/>
      <c r="KZX271" s="277"/>
      <c r="KZY271" s="277"/>
      <c r="KZZ271" s="277"/>
      <c r="LAA271" s="277"/>
      <c r="LAB271" s="277"/>
      <c r="LAC271" s="277"/>
      <c r="LAD271" s="277"/>
      <c r="LAE271" s="277"/>
      <c r="LAF271" s="402"/>
      <c r="LAG271" s="404"/>
      <c r="LAH271" s="49"/>
      <c r="LAI271" s="49"/>
      <c r="LAJ271" s="49"/>
      <c r="LAK271" s="99"/>
      <c r="LAL271" s="98"/>
      <c r="LAM271" s="49"/>
      <c r="LAN271" s="405"/>
      <c r="LAO271" s="405"/>
      <c r="LAP271" s="277"/>
      <c r="LAQ271" s="277"/>
      <c r="LAR271" s="277"/>
      <c r="LAS271" s="277"/>
      <c r="LAT271" s="277"/>
      <c r="LAU271" s="277"/>
      <c r="LAV271" s="277"/>
      <c r="LAW271" s="277"/>
      <c r="LAX271" s="402"/>
      <c r="LAY271" s="404"/>
      <c r="LAZ271" s="49"/>
      <c r="LBA271" s="49"/>
      <c r="LBB271" s="49"/>
      <c r="LBC271" s="99"/>
      <c r="LBD271" s="98"/>
      <c r="LBE271" s="49"/>
      <c r="LBF271" s="405"/>
      <c r="LBG271" s="405"/>
      <c r="LBH271" s="277"/>
      <c r="LBI271" s="277"/>
      <c r="LBJ271" s="277"/>
      <c r="LBK271" s="277"/>
      <c r="LBL271" s="277"/>
      <c r="LBM271" s="277"/>
      <c r="LBN271" s="277"/>
      <c r="LBO271" s="277"/>
      <c r="LBP271" s="402"/>
      <c r="LBQ271" s="404"/>
      <c r="LBR271" s="49"/>
      <c r="LBS271" s="49"/>
      <c r="LBT271" s="49"/>
      <c r="LBU271" s="99"/>
      <c r="LBV271" s="98"/>
      <c r="LBW271" s="49"/>
      <c r="LBX271" s="405"/>
      <c r="LBY271" s="405"/>
      <c r="LBZ271" s="277"/>
      <c r="LCA271" s="277"/>
      <c r="LCB271" s="277"/>
      <c r="LCC271" s="277"/>
      <c r="LCD271" s="277"/>
      <c r="LCE271" s="277"/>
      <c r="LCF271" s="277"/>
      <c r="LCG271" s="277"/>
      <c r="LCH271" s="402"/>
      <c r="LCI271" s="404"/>
      <c r="LCJ271" s="49"/>
      <c r="LCK271" s="49"/>
      <c r="LCL271" s="49"/>
      <c r="LCM271" s="99"/>
      <c r="LCN271" s="98"/>
      <c r="LCO271" s="49"/>
      <c r="LCP271" s="405"/>
      <c r="LCQ271" s="405"/>
      <c r="LCR271" s="277"/>
      <c r="LCS271" s="277"/>
      <c r="LCT271" s="277"/>
      <c r="LCU271" s="277"/>
      <c r="LCV271" s="277"/>
      <c r="LCW271" s="277"/>
      <c r="LCX271" s="277"/>
      <c r="LCY271" s="277"/>
      <c r="LCZ271" s="402"/>
      <c r="LDA271" s="404"/>
      <c r="LDB271" s="49"/>
      <c r="LDC271" s="49"/>
      <c r="LDD271" s="49"/>
      <c r="LDE271" s="99"/>
      <c r="LDF271" s="98"/>
      <c r="LDG271" s="49"/>
      <c r="LDH271" s="405"/>
      <c r="LDI271" s="405"/>
      <c r="LDJ271" s="277"/>
      <c r="LDK271" s="277"/>
      <c r="LDL271" s="277"/>
      <c r="LDM271" s="277"/>
      <c r="LDN271" s="277"/>
      <c r="LDO271" s="277"/>
      <c r="LDP271" s="277"/>
      <c r="LDQ271" s="277"/>
      <c r="LDR271" s="402"/>
      <c r="LDS271" s="404"/>
      <c r="LDT271" s="49"/>
      <c r="LDU271" s="49"/>
      <c r="LDV271" s="49"/>
      <c r="LDW271" s="99"/>
      <c r="LDX271" s="98"/>
      <c r="LDY271" s="49"/>
      <c r="LDZ271" s="405"/>
      <c r="LEA271" s="405"/>
      <c r="LEB271" s="277"/>
      <c r="LEC271" s="277"/>
      <c r="LED271" s="277"/>
      <c r="LEE271" s="277"/>
      <c r="LEF271" s="277"/>
      <c r="LEG271" s="277"/>
      <c r="LEH271" s="277"/>
      <c r="LEI271" s="277"/>
      <c r="LEJ271" s="402"/>
      <c r="LEK271" s="404"/>
      <c r="LEL271" s="49"/>
      <c r="LEM271" s="49"/>
      <c r="LEN271" s="49"/>
      <c r="LEO271" s="99"/>
      <c r="LEP271" s="98"/>
      <c r="LEQ271" s="49"/>
      <c r="LER271" s="405"/>
      <c r="LES271" s="405"/>
      <c r="LET271" s="277"/>
      <c r="LEU271" s="277"/>
      <c r="LEV271" s="277"/>
      <c r="LEW271" s="277"/>
      <c r="LEX271" s="277"/>
      <c r="LEY271" s="277"/>
      <c r="LEZ271" s="277"/>
      <c r="LFA271" s="277"/>
      <c r="LFB271" s="402"/>
      <c r="LFC271" s="404"/>
      <c r="LFD271" s="49"/>
      <c r="LFE271" s="49"/>
      <c r="LFF271" s="49"/>
      <c r="LFG271" s="99"/>
      <c r="LFH271" s="98"/>
      <c r="LFI271" s="49"/>
      <c r="LFJ271" s="405"/>
      <c r="LFK271" s="405"/>
      <c r="LFL271" s="277"/>
      <c r="LFM271" s="277"/>
      <c r="LFN271" s="277"/>
      <c r="LFO271" s="277"/>
      <c r="LFP271" s="277"/>
      <c r="LFQ271" s="277"/>
      <c r="LFR271" s="277"/>
      <c r="LFS271" s="277"/>
      <c r="LFT271" s="402"/>
      <c r="LFU271" s="404"/>
      <c r="LFV271" s="49"/>
      <c r="LFW271" s="49"/>
      <c r="LFX271" s="49"/>
      <c r="LFY271" s="99"/>
      <c r="LFZ271" s="98"/>
      <c r="LGA271" s="49"/>
      <c r="LGB271" s="405"/>
      <c r="LGC271" s="405"/>
      <c r="LGD271" s="277"/>
      <c r="LGE271" s="277"/>
      <c r="LGF271" s="277"/>
      <c r="LGG271" s="277"/>
      <c r="LGH271" s="277"/>
      <c r="LGI271" s="277"/>
      <c r="LGJ271" s="277"/>
      <c r="LGK271" s="277"/>
      <c r="LGL271" s="402"/>
      <c r="LGM271" s="404"/>
      <c r="LGN271" s="49"/>
      <c r="LGO271" s="49"/>
      <c r="LGP271" s="49"/>
      <c r="LGQ271" s="99"/>
      <c r="LGR271" s="98"/>
      <c r="LGS271" s="49"/>
      <c r="LGT271" s="405"/>
      <c r="LGU271" s="405"/>
      <c r="LGV271" s="277"/>
      <c r="LGW271" s="277"/>
      <c r="LGX271" s="277"/>
      <c r="LGY271" s="277"/>
      <c r="LGZ271" s="277"/>
      <c r="LHA271" s="277"/>
      <c r="LHB271" s="277"/>
      <c r="LHC271" s="277"/>
      <c r="LHD271" s="402"/>
      <c r="LHE271" s="404"/>
      <c r="LHF271" s="49"/>
      <c r="LHG271" s="49"/>
      <c r="LHH271" s="49"/>
      <c r="LHI271" s="99"/>
      <c r="LHJ271" s="98"/>
      <c r="LHK271" s="49"/>
      <c r="LHL271" s="405"/>
      <c r="LHM271" s="405"/>
      <c r="LHN271" s="277"/>
      <c r="LHO271" s="277"/>
      <c r="LHP271" s="277"/>
      <c r="LHQ271" s="277"/>
      <c r="LHR271" s="277"/>
      <c r="LHS271" s="277"/>
      <c r="LHT271" s="277"/>
      <c r="LHU271" s="277"/>
      <c r="LHV271" s="402"/>
      <c r="LHW271" s="404"/>
      <c r="LHX271" s="49"/>
      <c r="LHY271" s="49"/>
      <c r="LHZ271" s="49"/>
      <c r="LIA271" s="99"/>
      <c r="LIB271" s="98"/>
      <c r="LIC271" s="49"/>
      <c r="LID271" s="405"/>
      <c r="LIE271" s="405"/>
      <c r="LIF271" s="277"/>
      <c r="LIG271" s="277"/>
      <c r="LIH271" s="277"/>
      <c r="LII271" s="277"/>
      <c r="LIJ271" s="277"/>
      <c r="LIK271" s="277"/>
      <c r="LIL271" s="277"/>
      <c r="LIM271" s="277"/>
      <c r="LIN271" s="402"/>
      <c r="LIO271" s="404"/>
      <c r="LIP271" s="49"/>
      <c r="LIQ271" s="49"/>
      <c r="LIR271" s="49"/>
      <c r="LIS271" s="99"/>
      <c r="LIT271" s="98"/>
      <c r="LIU271" s="49"/>
      <c r="LIV271" s="405"/>
      <c r="LIW271" s="405"/>
      <c r="LIX271" s="277"/>
      <c r="LIY271" s="277"/>
      <c r="LIZ271" s="277"/>
      <c r="LJA271" s="277"/>
      <c r="LJB271" s="277"/>
      <c r="LJC271" s="277"/>
      <c r="LJD271" s="277"/>
      <c r="LJE271" s="277"/>
      <c r="LJF271" s="402"/>
      <c r="LJG271" s="404"/>
      <c r="LJH271" s="49"/>
      <c r="LJI271" s="49"/>
      <c r="LJJ271" s="49"/>
      <c r="LJK271" s="99"/>
      <c r="LJL271" s="98"/>
      <c r="LJM271" s="49"/>
      <c r="LJN271" s="405"/>
      <c r="LJO271" s="405"/>
      <c r="LJP271" s="277"/>
      <c r="LJQ271" s="277"/>
      <c r="LJR271" s="277"/>
      <c r="LJS271" s="277"/>
      <c r="LJT271" s="277"/>
      <c r="LJU271" s="277"/>
      <c r="LJV271" s="277"/>
      <c r="LJW271" s="277"/>
      <c r="LJX271" s="402"/>
      <c r="LJY271" s="404"/>
      <c r="LJZ271" s="49"/>
      <c r="LKA271" s="49"/>
      <c r="LKB271" s="49"/>
      <c r="LKC271" s="99"/>
      <c r="LKD271" s="98"/>
      <c r="LKE271" s="49"/>
      <c r="LKF271" s="405"/>
      <c r="LKG271" s="405"/>
      <c r="LKH271" s="277"/>
      <c r="LKI271" s="277"/>
      <c r="LKJ271" s="277"/>
      <c r="LKK271" s="277"/>
      <c r="LKL271" s="277"/>
      <c r="LKM271" s="277"/>
      <c r="LKN271" s="277"/>
      <c r="LKO271" s="277"/>
      <c r="LKP271" s="402"/>
      <c r="LKQ271" s="404"/>
      <c r="LKR271" s="49"/>
      <c r="LKS271" s="49"/>
      <c r="LKT271" s="49"/>
      <c r="LKU271" s="99"/>
      <c r="LKV271" s="98"/>
      <c r="LKW271" s="49"/>
      <c r="LKX271" s="405"/>
      <c r="LKY271" s="405"/>
      <c r="LKZ271" s="277"/>
      <c r="LLA271" s="277"/>
      <c r="LLB271" s="277"/>
      <c r="LLC271" s="277"/>
      <c r="LLD271" s="277"/>
      <c r="LLE271" s="277"/>
      <c r="LLF271" s="277"/>
      <c r="LLG271" s="277"/>
      <c r="LLH271" s="402"/>
      <c r="LLI271" s="404"/>
      <c r="LLJ271" s="49"/>
      <c r="LLK271" s="49"/>
      <c r="LLL271" s="49"/>
      <c r="LLM271" s="99"/>
      <c r="LLN271" s="98"/>
      <c r="LLO271" s="49"/>
      <c r="LLP271" s="405"/>
      <c r="LLQ271" s="405"/>
      <c r="LLR271" s="277"/>
      <c r="LLS271" s="277"/>
      <c r="LLT271" s="277"/>
      <c r="LLU271" s="277"/>
      <c r="LLV271" s="277"/>
      <c r="LLW271" s="277"/>
      <c r="LLX271" s="277"/>
      <c r="LLY271" s="277"/>
      <c r="LLZ271" s="402"/>
      <c r="LMA271" s="404"/>
      <c r="LMB271" s="49"/>
      <c r="LMC271" s="49"/>
      <c r="LMD271" s="49"/>
      <c r="LME271" s="99"/>
      <c r="LMF271" s="98"/>
      <c r="LMG271" s="49"/>
      <c r="LMH271" s="405"/>
      <c r="LMI271" s="405"/>
      <c r="LMJ271" s="277"/>
      <c r="LMK271" s="277"/>
      <c r="LML271" s="277"/>
      <c r="LMM271" s="277"/>
      <c r="LMN271" s="277"/>
      <c r="LMO271" s="277"/>
      <c r="LMP271" s="277"/>
      <c r="LMQ271" s="277"/>
      <c r="LMR271" s="402"/>
      <c r="LMS271" s="404"/>
      <c r="LMT271" s="49"/>
      <c r="LMU271" s="49"/>
      <c r="LMV271" s="49"/>
      <c r="LMW271" s="99"/>
      <c r="LMX271" s="98"/>
      <c r="LMY271" s="49"/>
      <c r="LMZ271" s="405"/>
      <c r="LNA271" s="405"/>
      <c r="LNB271" s="277"/>
      <c r="LNC271" s="277"/>
      <c r="LND271" s="277"/>
      <c r="LNE271" s="277"/>
      <c r="LNF271" s="277"/>
      <c r="LNG271" s="277"/>
      <c r="LNH271" s="277"/>
      <c r="LNI271" s="277"/>
      <c r="LNJ271" s="402"/>
      <c r="LNK271" s="404"/>
      <c r="LNL271" s="49"/>
      <c r="LNM271" s="49"/>
      <c r="LNN271" s="49"/>
      <c r="LNO271" s="99"/>
      <c r="LNP271" s="98"/>
      <c r="LNQ271" s="49"/>
      <c r="LNR271" s="405"/>
      <c r="LNS271" s="405"/>
      <c r="LNT271" s="277"/>
      <c r="LNU271" s="277"/>
      <c r="LNV271" s="277"/>
      <c r="LNW271" s="277"/>
      <c r="LNX271" s="277"/>
      <c r="LNY271" s="277"/>
      <c r="LNZ271" s="277"/>
      <c r="LOA271" s="277"/>
      <c r="LOB271" s="402"/>
      <c r="LOC271" s="404"/>
      <c r="LOD271" s="49"/>
      <c r="LOE271" s="49"/>
      <c r="LOF271" s="49"/>
      <c r="LOG271" s="99"/>
      <c r="LOH271" s="98"/>
      <c r="LOI271" s="49"/>
      <c r="LOJ271" s="405"/>
      <c r="LOK271" s="405"/>
      <c r="LOL271" s="277"/>
      <c r="LOM271" s="277"/>
      <c r="LON271" s="277"/>
      <c r="LOO271" s="277"/>
      <c r="LOP271" s="277"/>
      <c r="LOQ271" s="277"/>
      <c r="LOR271" s="277"/>
      <c r="LOS271" s="277"/>
      <c r="LOT271" s="402"/>
      <c r="LOU271" s="404"/>
      <c r="LOV271" s="49"/>
      <c r="LOW271" s="49"/>
      <c r="LOX271" s="49"/>
      <c r="LOY271" s="99"/>
      <c r="LOZ271" s="98"/>
      <c r="LPA271" s="49"/>
      <c r="LPB271" s="405"/>
      <c r="LPC271" s="405"/>
      <c r="LPD271" s="277"/>
      <c r="LPE271" s="277"/>
      <c r="LPF271" s="277"/>
      <c r="LPG271" s="277"/>
      <c r="LPH271" s="277"/>
      <c r="LPI271" s="277"/>
      <c r="LPJ271" s="277"/>
      <c r="LPK271" s="277"/>
      <c r="LPL271" s="402"/>
      <c r="LPM271" s="404"/>
      <c r="LPN271" s="49"/>
      <c r="LPO271" s="49"/>
      <c r="LPP271" s="49"/>
      <c r="LPQ271" s="99"/>
      <c r="LPR271" s="98"/>
      <c r="LPS271" s="49"/>
      <c r="LPT271" s="405"/>
      <c r="LPU271" s="405"/>
      <c r="LPV271" s="277"/>
      <c r="LPW271" s="277"/>
      <c r="LPX271" s="277"/>
      <c r="LPY271" s="277"/>
      <c r="LPZ271" s="277"/>
      <c r="LQA271" s="277"/>
      <c r="LQB271" s="277"/>
      <c r="LQC271" s="277"/>
      <c r="LQD271" s="402"/>
      <c r="LQE271" s="404"/>
      <c r="LQF271" s="49"/>
      <c r="LQG271" s="49"/>
      <c r="LQH271" s="49"/>
      <c r="LQI271" s="99"/>
      <c r="LQJ271" s="98"/>
      <c r="LQK271" s="49"/>
      <c r="LQL271" s="405"/>
      <c r="LQM271" s="405"/>
      <c r="LQN271" s="277"/>
      <c r="LQO271" s="277"/>
      <c r="LQP271" s="277"/>
      <c r="LQQ271" s="277"/>
      <c r="LQR271" s="277"/>
      <c r="LQS271" s="277"/>
      <c r="LQT271" s="277"/>
      <c r="LQU271" s="277"/>
      <c r="LQV271" s="402"/>
      <c r="LQW271" s="404"/>
      <c r="LQX271" s="49"/>
      <c r="LQY271" s="49"/>
      <c r="LQZ271" s="49"/>
      <c r="LRA271" s="99"/>
      <c r="LRB271" s="98"/>
      <c r="LRC271" s="49"/>
      <c r="LRD271" s="405"/>
      <c r="LRE271" s="405"/>
      <c r="LRF271" s="277"/>
      <c r="LRG271" s="277"/>
      <c r="LRH271" s="277"/>
      <c r="LRI271" s="277"/>
      <c r="LRJ271" s="277"/>
      <c r="LRK271" s="277"/>
      <c r="LRL271" s="277"/>
      <c r="LRM271" s="277"/>
      <c r="LRN271" s="402"/>
      <c r="LRO271" s="404"/>
      <c r="LRP271" s="49"/>
      <c r="LRQ271" s="49"/>
      <c r="LRR271" s="49"/>
      <c r="LRS271" s="99"/>
      <c r="LRT271" s="98"/>
      <c r="LRU271" s="49"/>
      <c r="LRV271" s="405"/>
      <c r="LRW271" s="405"/>
      <c r="LRX271" s="277"/>
      <c r="LRY271" s="277"/>
      <c r="LRZ271" s="277"/>
      <c r="LSA271" s="277"/>
      <c r="LSB271" s="277"/>
      <c r="LSC271" s="277"/>
      <c r="LSD271" s="277"/>
      <c r="LSE271" s="277"/>
      <c r="LSF271" s="402"/>
      <c r="LSG271" s="404"/>
      <c r="LSH271" s="49"/>
      <c r="LSI271" s="49"/>
      <c r="LSJ271" s="49"/>
      <c r="LSK271" s="99"/>
      <c r="LSL271" s="98"/>
      <c r="LSM271" s="49"/>
      <c r="LSN271" s="405"/>
      <c r="LSO271" s="405"/>
      <c r="LSP271" s="277"/>
      <c r="LSQ271" s="277"/>
      <c r="LSR271" s="277"/>
      <c r="LSS271" s="277"/>
      <c r="LST271" s="277"/>
      <c r="LSU271" s="277"/>
      <c r="LSV271" s="277"/>
      <c r="LSW271" s="277"/>
      <c r="LSX271" s="402"/>
      <c r="LSY271" s="404"/>
      <c r="LSZ271" s="49"/>
      <c r="LTA271" s="49"/>
      <c r="LTB271" s="49"/>
      <c r="LTC271" s="99"/>
      <c r="LTD271" s="98"/>
      <c r="LTE271" s="49"/>
      <c r="LTF271" s="405"/>
      <c r="LTG271" s="405"/>
      <c r="LTH271" s="277"/>
      <c r="LTI271" s="277"/>
      <c r="LTJ271" s="277"/>
      <c r="LTK271" s="277"/>
      <c r="LTL271" s="277"/>
      <c r="LTM271" s="277"/>
      <c r="LTN271" s="277"/>
      <c r="LTO271" s="277"/>
      <c r="LTP271" s="402"/>
      <c r="LTQ271" s="404"/>
      <c r="LTR271" s="49"/>
      <c r="LTS271" s="49"/>
      <c r="LTT271" s="49"/>
      <c r="LTU271" s="99"/>
      <c r="LTV271" s="98"/>
      <c r="LTW271" s="49"/>
      <c r="LTX271" s="405"/>
      <c r="LTY271" s="405"/>
      <c r="LTZ271" s="277"/>
      <c r="LUA271" s="277"/>
      <c r="LUB271" s="277"/>
      <c r="LUC271" s="277"/>
      <c r="LUD271" s="277"/>
      <c r="LUE271" s="277"/>
      <c r="LUF271" s="277"/>
      <c r="LUG271" s="277"/>
      <c r="LUH271" s="402"/>
      <c r="LUI271" s="404"/>
      <c r="LUJ271" s="49"/>
      <c r="LUK271" s="49"/>
      <c r="LUL271" s="49"/>
      <c r="LUM271" s="99"/>
      <c r="LUN271" s="98"/>
      <c r="LUO271" s="49"/>
      <c r="LUP271" s="405"/>
      <c r="LUQ271" s="405"/>
      <c r="LUR271" s="277"/>
      <c r="LUS271" s="277"/>
      <c r="LUT271" s="277"/>
      <c r="LUU271" s="277"/>
      <c r="LUV271" s="277"/>
      <c r="LUW271" s="277"/>
      <c r="LUX271" s="277"/>
      <c r="LUY271" s="277"/>
      <c r="LUZ271" s="402"/>
      <c r="LVA271" s="404"/>
      <c r="LVB271" s="49"/>
      <c r="LVC271" s="49"/>
      <c r="LVD271" s="49"/>
      <c r="LVE271" s="99"/>
      <c r="LVF271" s="98"/>
      <c r="LVG271" s="49"/>
      <c r="LVH271" s="405"/>
      <c r="LVI271" s="405"/>
      <c r="LVJ271" s="277"/>
      <c r="LVK271" s="277"/>
      <c r="LVL271" s="277"/>
      <c r="LVM271" s="277"/>
      <c r="LVN271" s="277"/>
      <c r="LVO271" s="277"/>
      <c r="LVP271" s="277"/>
      <c r="LVQ271" s="277"/>
      <c r="LVR271" s="402"/>
      <c r="LVS271" s="404"/>
      <c r="LVT271" s="49"/>
      <c r="LVU271" s="49"/>
      <c r="LVV271" s="49"/>
      <c r="LVW271" s="99"/>
      <c r="LVX271" s="98"/>
      <c r="LVY271" s="49"/>
      <c r="LVZ271" s="405"/>
      <c r="LWA271" s="405"/>
      <c r="LWB271" s="277"/>
      <c r="LWC271" s="277"/>
      <c r="LWD271" s="277"/>
      <c r="LWE271" s="277"/>
      <c r="LWF271" s="277"/>
      <c r="LWG271" s="277"/>
      <c r="LWH271" s="277"/>
      <c r="LWI271" s="277"/>
      <c r="LWJ271" s="402"/>
      <c r="LWK271" s="404"/>
      <c r="LWL271" s="49"/>
      <c r="LWM271" s="49"/>
      <c r="LWN271" s="49"/>
      <c r="LWO271" s="99"/>
      <c r="LWP271" s="98"/>
      <c r="LWQ271" s="49"/>
      <c r="LWR271" s="405"/>
      <c r="LWS271" s="405"/>
      <c r="LWT271" s="277"/>
      <c r="LWU271" s="277"/>
      <c r="LWV271" s="277"/>
      <c r="LWW271" s="277"/>
      <c r="LWX271" s="277"/>
      <c r="LWY271" s="277"/>
      <c r="LWZ271" s="277"/>
      <c r="LXA271" s="277"/>
      <c r="LXB271" s="402"/>
      <c r="LXC271" s="404"/>
      <c r="LXD271" s="49"/>
      <c r="LXE271" s="49"/>
      <c r="LXF271" s="49"/>
      <c r="LXG271" s="99"/>
      <c r="LXH271" s="98"/>
      <c r="LXI271" s="49"/>
      <c r="LXJ271" s="405"/>
      <c r="LXK271" s="405"/>
      <c r="LXL271" s="277"/>
      <c r="LXM271" s="277"/>
      <c r="LXN271" s="277"/>
      <c r="LXO271" s="277"/>
      <c r="LXP271" s="277"/>
      <c r="LXQ271" s="277"/>
      <c r="LXR271" s="277"/>
      <c r="LXS271" s="277"/>
      <c r="LXT271" s="402"/>
      <c r="LXU271" s="404"/>
      <c r="LXV271" s="49"/>
      <c r="LXW271" s="49"/>
      <c r="LXX271" s="49"/>
      <c r="LXY271" s="99"/>
      <c r="LXZ271" s="98"/>
      <c r="LYA271" s="49"/>
      <c r="LYB271" s="405"/>
      <c r="LYC271" s="405"/>
      <c r="LYD271" s="277"/>
      <c r="LYE271" s="277"/>
      <c r="LYF271" s="277"/>
      <c r="LYG271" s="277"/>
      <c r="LYH271" s="277"/>
      <c r="LYI271" s="277"/>
      <c r="LYJ271" s="277"/>
      <c r="LYK271" s="277"/>
      <c r="LYL271" s="402"/>
      <c r="LYM271" s="404"/>
      <c r="LYN271" s="49"/>
      <c r="LYO271" s="49"/>
      <c r="LYP271" s="49"/>
      <c r="LYQ271" s="99"/>
      <c r="LYR271" s="98"/>
      <c r="LYS271" s="49"/>
      <c r="LYT271" s="405"/>
      <c r="LYU271" s="405"/>
      <c r="LYV271" s="277"/>
      <c r="LYW271" s="277"/>
      <c r="LYX271" s="277"/>
      <c r="LYY271" s="277"/>
      <c r="LYZ271" s="277"/>
      <c r="LZA271" s="277"/>
      <c r="LZB271" s="277"/>
      <c r="LZC271" s="277"/>
      <c r="LZD271" s="402"/>
      <c r="LZE271" s="404"/>
      <c r="LZF271" s="49"/>
      <c r="LZG271" s="49"/>
      <c r="LZH271" s="49"/>
      <c r="LZI271" s="99"/>
      <c r="LZJ271" s="98"/>
      <c r="LZK271" s="49"/>
      <c r="LZL271" s="405"/>
      <c r="LZM271" s="405"/>
      <c r="LZN271" s="277"/>
      <c r="LZO271" s="277"/>
      <c r="LZP271" s="277"/>
      <c r="LZQ271" s="277"/>
      <c r="LZR271" s="277"/>
      <c r="LZS271" s="277"/>
      <c r="LZT271" s="277"/>
      <c r="LZU271" s="277"/>
      <c r="LZV271" s="402"/>
      <c r="LZW271" s="404"/>
      <c r="LZX271" s="49"/>
      <c r="LZY271" s="49"/>
      <c r="LZZ271" s="49"/>
      <c r="MAA271" s="99"/>
      <c r="MAB271" s="98"/>
      <c r="MAC271" s="49"/>
      <c r="MAD271" s="405"/>
      <c r="MAE271" s="405"/>
      <c r="MAF271" s="277"/>
      <c r="MAG271" s="277"/>
      <c r="MAH271" s="277"/>
      <c r="MAI271" s="277"/>
      <c r="MAJ271" s="277"/>
      <c r="MAK271" s="277"/>
      <c r="MAL271" s="277"/>
      <c r="MAM271" s="277"/>
      <c r="MAN271" s="402"/>
      <c r="MAO271" s="404"/>
      <c r="MAP271" s="49"/>
      <c r="MAQ271" s="49"/>
      <c r="MAR271" s="49"/>
      <c r="MAS271" s="99"/>
      <c r="MAT271" s="98"/>
      <c r="MAU271" s="49"/>
      <c r="MAV271" s="405"/>
      <c r="MAW271" s="405"/>
      <c r="MAX271" s="277"/>
      <c r="MAY271" s="277"/>
      <c r="MAZ271" s="277"/>
      <c r="MBA271" s="277"/>
      <c r="MBB271" s="277"/>
      <c r="MBC271" s="277"/>
      <c r="MBD271" s="277"/>
      <c r="MBE271" s="277"/>
      <c r="MBF271" s="402"/>
      <c r="MBG271" s="404"/>
      <c r="MBH271" s="49"/>
      <c r="MBI271" s="49"/>
      <c r="MBJ271" s="49"/>
      <c r="MBK271" s="99"/>
      <c r="MBL271" s="98"/>
      <c r="MBM271" s="49"/>
      <c r="MBN271" s="405"/>
      <c r="MBO271" s="405"/>
      <c r="MBP271" s="277"/>
      <c r="MBQ271" s="277"/>
      <c r="MBR271" s="277"/>
      <c r="MBS271" s="277"/>
      <c r="MBT271" s="277"/>
      <c r="MBU271" s="277"/>
      <c r="MBV271" s="277"/>
      <c r="MBW271" s="277"/>
      <c r="MBX271" s="402"/>
      <c r="MBY271" s="404"/>
      <c r="MBZ271" s="49"/>
      <c r="MCA271" s="49"/>
      <c r="MCB271" s="49"/>
      <c r="MCC271" s="99"/>
      <c r="MCD271" s="98"/>
      <c r="MCE271" s="49"/>
      <c r="MCF271" s="405"/>
      <c r="MCG271" s="405"/>
      <c r="MCH271" s="277"/>
      <c r="MCI271" s="277"/>
      <c r="MCJ271" s="277"/>
      <c r="MCK271" s="277"/>
      <c r="MCL271" s="277"/>
      <c r="MCM271" s="277"/>
      <c r="MCN271" s="277"/>
      <c r="MCO271" s="277"/>
      <c r="MCP271" s="402"/>
      <c r="MCQ271" s="404"/>
      <c r="MCR271" s="49"/>
      <c r="MCS271" s="49"/>
      <c r="MCT271" s="49"/>
      <c r="MCU271" s="99"/>
      <c r="MCV271" s="98"/>
      <c r="MCW271" s="49"/>
      <c r="MCX271" s="405"/>
      <c r="MCY271" s="405"/>
      <c r="MCZ271" s="277"/>
      <c r="MDA271" s="277"/>
      <c r="MDB271" s="277"/>
      <c r="MDC271" s="277"/>
      <c r="MDD271" s="277"/>
      <c r="MDE271" s="277"/>
      <c r="MDF271" s="277"/>
      <c r="MDG271" s="277"/>
      <c r="MDH271" s="402"/>
      <c r="MDI271" s="404"/>
      <c r="MDJ271" s="49"/>
      <c r="MDK271" s="49"/>
      <c r="MDL271" s="49"/>
      <c r="MDM271" s="99"/>
      <c r="MDN271" s="98"/>
      <c r="MDO271" s="49"/>
      <c r="MDP271" s="405"/>
      <c r="MDQ271" s="405"/>
      <c r="MDR271" s="277"/>
      <c r="MDS271" s="277"/>
      <c r="MDT271" s="277"/>
      <c r="MDU271" s="277"/>
      <c r="MDV271" s="277"/>
      <c r="MDW271" s="277"/>
      <c r="MDX271" s="277"/>
      <c r="MDY271" s="277"/>
      <c r="MDZ271" s="402"/>
      <c r="MEA271" s="404"/>
      <c r="MEB271" s="49"/>
      <c r="MEC271" s="49"/>
      <c r="MED271" s="49"/>
      <c r="MEE271" s="99"/>
      <c r="MEF271" s="98"/>
      <c r="MEG271" s="49"/>
      <c r="MEH271" s="405"/>
      <c r="MEI271" s="405"/>
      <c r="MEJ271" s="277"/>
      <c r="MEK271" s="277"/>
      <c r="MEL271" s="277"/>
      <c r="MEM271" s="277"/>
      <c r="MEN271" s="277"/>
      <c r="MEO271" s="277"/>
      <c r="MEP271" s="277"/>
      <c r="MEQ271" s="277"/>
      <c r="MER271" s="402"/>
      <c r="MES271" s="404"/>
      <c r="MET271" s="49"/>
      <c r="MEU271" s="49"/>
      <c r="MEV271" s="49"/>
      <c r="MEW271" s="99"/>
      <c r="MEX271" s="98"/>
      <c r="MEY271" s="49"/>
      <c r="MEZ271" s="405"/>
      <c r="MFA271" s="405"/>
      <c r="MFB271" s="277"/>
      <c r="MFC271" s="277"/>
      <c r="MFD271" s="277"/>
      <c r="MFE271" s="277"/>
      <c r="MFF271" s="277"/>
      <c r="MFG271" s="277"/>
      <c r="MFH271" s="277"/>
      <c r="MFI271" s="277"/>
      <c r="MFJ271" s="402"/>
      <c r="MFK271" s="404"/>
      <c r="MFL271" s="49"/>
      <c r="MFM271" s="49"/>
      <c r="MFN271" s="49"/>
      <c r="MFO271" s="99"/>
      <c r="MFP271" s="98"/>
      <c r="MFQ271" s="49"/>
      <c r="MFR271" s="405"/>
      <c r="MFS271" s="405"/>
      <c r="MFT271" s="277"/>
      <c r="MFU271" s="277"/>
      <c r="MFV271" s="277"/>
      <c r="MFW271" s="277"/>
      <c r="MFX271" s="277"/>
      <c r="MFY271" s="277"/>
      <c r="MFZ271" s="277"/>
      <c r="MGA271" s="277"/>
      <c r="MGB271" s="402"/>
      <c r="MGC271" s="404"/>
      <c r="MGD271" s="49"/>
      <c r="MGE271" s="49"/>
      <c r="MGF271" s="49"/>
      <c r="MGG271" s="99"/>
      <c r="MGH271" s="98"/>
      <c r="MGI271" s="49"/>
      <c r="MGJ271" s="405"/>
      <c r="MGK271" s="405"/>
      <c r="MGL271" s="277"/>
      <c r="MGM271" s="277"/>
      <c r="MGN271" s="277"/>
      <c r="MGO271" s="277"/>
      <c r="MGP271" s="277"/>
      <c r="MGQ271" s="277"/>
      <c r="MGR271" s="277"/>
      <c r="MGS271" s="277"/>
      <c r="MGT271" s="402"/>
      <c r="MGU271" s="404"/>
      <c r="MGV271" s="49"/>
      <c r="MGW271" s="49"/>
      <c r="MGX271" s="49"/>
      <c r="MGY271" s="99"/>
      <c r="MGZ271" s="98"/>
      <c r="MHA271" s="49"/>
      <c r="MHB271" s="405"/>
      <c r="MHC271" s="405"/>
      <c r="MHD271" s="277"/>
      <c r="MHE271" s="277"/>
      <c r="MHF271" s="277"/>
      <c r="MHG271" s="277"/>
      <c r="MHH271" s="277"/>
      <c r="MHI271" s="277"/>
      <c r="MHJ271" s="277"/>
      <c r="MHK271" s="277"/>
      <c r="MHL271" s="402"/>
      <c r="MHM271" s="404"/>
      <c r="MHN271" s="49"/>
      <c r="MHO271" s="49"/>
      <c r="MHP271" s="49"/>
      <c r="MHQ271" s="99"/>
      <c r="MHR271" s="98"/>
      <c r="MHS271" s="49"/>
      <c r="MHT271" s="405"/>
      <c r="MHU271" s="405"/>
      <c r="MHV271" s="277"/>
      <c r="MHW271" s="277"/>
      <c r="MHX271" s="277"/>
      <c r="MHY271" s="277"/>
      <c r="MHZ271" s="277"/>
      <c r="MIA271" s="277"/>
      <c r="MIB271" s="277"/>
      <c r="MIC271" s="277"/>
      <c r="MID271" s="402"/>
      <c r="MIE271" s="404"/>
      <c r="MIF271" s="49"/>
      <c r="MIG271" s="49"/>
      <c r="MIH271" s="49"/>
      <c r="MII271" s="99"/>
      <c r="MIJ271" s="98"/>
      <c r="MIK271" s="49"/>
      <c r="MIL271" s="405"/>
      <c r="MIM271" s="405"/>
      <c r="MIN271" s="277"/>
      <c r="MIO271" s="277"/>
      <c r="MIP271" s="277"/>
      <c r="MIQ271" s="277"/>
      <c r="MIR271" s="277"/>
      <c r="MIS271" s="277"/>
      <c r="MIT271" s="277"/>
      <c r="MIU271" s="277"/>
      <c r="MIV271" s="402"/>
      <c r="MIW271" s="404"/>
      <c r="MIX271" s="49"/>
      <c r="MIY271" s="49"/>
      <c r="MIZ271" s="49"/>
      <c r="MJA271" s="99"/>
      <c r="MJB271" s="98"/>
      <c r="MJC271" s="49"/>
      <c r="MJD271" s="405"/>
      <c r="MJE271" s="405"/>
      <c r="MJF271" s="277"/>
      <c r="MJG271" s="277"/>
      <c r="MJH271" s="277"/>
      <c r="MJI271" s="277"/>
      <c r="MJJ271" s="277"/>
      <c r="MJK271" s="277"/>
      <c r="MJL271" s="277"/>
      <c r="MJM271" s="277"/>
      <c r="MJN271" s="402"/>
      <c r="MJO271" s="404"/>
      <c r="MJP271" s="49"/>
      <c r="MJQ271" s="49"/>
      <c r="MJR271" s="49"/>
      <c r="MJS271" s="99"/>
      <c r="MJT271" s="98"/>
      <c r="MJU271" s="49"/>
      <c r="MJV271" s="405"/>
      <c r="MJW271" s="405"/>
      <c r="MJX271" s="277"/>
      <c r="MJY271" s="277"/>
      <c r="MJZ271" s="277"/>
      <c r="MKA271" s="277"/>
      <c r="MKB271" s="277"/>
      <c r="MKC271" s="277"/>
      <c r="MKD271" s="277"/>
      <c r="MKE271" s="277"/>
      <c r="MKF271" s="402"/>
      <c r="MKG271" s="404"/>
      <c r="MKH271" s="49"/>
      <c r="MKI271" s="49"/>
      <c r="MKJ271" s="49"/>
      <c r="MKK271" s="99"/>
      <c r="MKL271" s="98"/>
      <c r="MKM271" s="49"/>
      <c r="MKN271" s="405"/>
      <c r="MKO271" s="405"/>
      <c r="MKP271" s="277"/>
      <c r="MKQ271" s="277"/>
      <c r="MKR271" s="277"/>
      <c r="MKS271" s="277"/>
      <c r="MKT271" s="277"/>
      <c r="MKU271" s="277"/>
      <c r="MKV271" s="277"/>
      <c r="MKW271" s="277"/>
      <c r="MKX271" s="402"/>
      <c r="MKY271" s="404"/>
      <c r="MKZ271" s="49"/>
      <c r="MLA271" s="49"/>
      <c r="MLB271" s="49"/>
      <c r="MLC271" s="99"/>
      <c r="MLD271" s="98"/>
      <c r="MLE271" s="49"/>
      <c r="MLF271" s="405"/>
      <c r="MLG271" s="405"/>
      <c r="MLH271" s="277"/>
      <c r="MLI271" s="277"/>
      <c r="MLJ271" s="277"/>
      <c r="MLK271" s="277"/>
      <c r="MLL271" s="277"/>
      <c r="MLM271" s="277"/>
      <c r="MLN271" s="277"/>
      <c r="MLO271" s="277"/>
      <c r="MLP271" s="402"/>
      <c r="MLQ271" s="404"/>
      <c r="MLR271" s="49"/>
      <c r="MLS271" s="49"/>
      <c r="MLT271" s="49"/>
      <c r="MLU271" s="99"/>
      <c r="MLV271" s="98"/>
      <c r="MLW271" s="49"/>
      <c r="MLX271" s="405"/>
      <c r="MLY271" s="405"/>
      <c r="MLZ271" s="277"/>
      <c r="MMA271" s="277"/>
      <c r="MMB271" s="277"/>
      <c r="MMC271" s="277"/>
      <c r="MMD271" s="277"/>
      <c r="MME271" s="277"/>
      <c r="MMF271" s="277"/>
      <c r="MMG271" s="277"/>
      <c r="MMH271" s="402"/>
      <c r="MMI271" s="404"/>
      <c r="MMJ271" s="49"/>
      <c r="MMK271" s="49"/>
      <c r="MML271" s="49"/>
      <c r="MMM271" s="99"/>
      <c r="MMN271" s="98"/>
      <c r="MMO271" s="49"/>
      <c r="MMP271" s="405"/>
      <c r="MMQ271" s="405"/>
      <c r="MMR271" s="277"/>
      <c r="MMS271" s="277"/>
      <c r="MMT271" s="277"/>
      <c r="MMU271" s="277"/>
      <c r="MMV271" s="277"/>
      <c r="MMW271" s="277"/>
      <c r="MMX271" s="277"/>
      <c r="MMY271" s="277"/>
      <c r="MMZ271" s="402"/>
      <c r="MNA271" s="404"/>
      <c r="MNB271" s="49"/>
      <c r="MNC271" s="49"/>
      <c r="MND271" s="49"/>
      <c r="MNE271" s="99"/>
      <c r="MNF271" s="98"/>
      <c r="MNG271" s="49"/>
      <c r="MNH271" s="405"/>
      <c r="MNI271" s="405"/>
      <c r="MNJ271" s="277"/>
      <c r="MNK271" s="277"/>
      <c r="MNL271" s="277"/>
      <c r="MNM271" s="277"/>
      <c r="MNN271" s="277"/>
      <c r="MNO271" s="277"/>
      <c r="MNP271" s="277"/>
      <c r="MNQ271" s="277"/>
      <c r="MNR271" s="402"/>
      <c r="MNS271" s="404"/>
      <c r="MNT271" s="49"/>
      <c r="MNU271" s="49"/>
      <c r="MNV271" s="49"/>
      <c r="MNW271" s="99"/>
      <c r="MNX271" s="98"/>
      <c r="MNY271" s="49"/>
      <c r="MNZ271" s="405"/>
      <c r="MOA271" s="405"/>
      <c r="MOB271" s="277"/>
      <c r="MOC271" s="277"/>
      <c r="MOD271" s="277"/>
      <c r="MOE271" s="277"/>
      <c r="MOF271" s="277"/>
      <c r="MOG271" s="277"/>
      <c r="MOH271" s="277"/>
      <c r="MOI271" s="277"/>
      <c r="MOJ271" s="402"/>
      <c r="MOK271" s="404"/>
      <c r="MOL271" s="49"/>
      <c r="MOM271" s="49"/>
      <c r="MON271" s="49"/>
      <c r="MOO271" s="99"/>
      <c r="MOP271" s="98"/>
      <c r="MOQ271" s="49"/>
      <c r="MOR271" s="405"/>
      <c r="MOS271" s="405"/>
      <c r="MOT271" s="277"/>
      <c r="MOU271" s="277"/>
      <c r="MOV271" s="277"/>
      <c r="MOW271" s="277"/>
      <c r="MOX271" s="277"/>
      <c r="MOY271" s="277"/>
      <c r="MOZ271" s="277"/>
      <c r="MPA271" s="277"/>
      <c r="MPB271" s="402"/>
      <c r="MPC271" s="404"/>
      <c r="MPD271" s="49"/>
      <c r="MPE271" s="49"/>
      <c r="MPF271" s="49"/>
      <c r="MPG271" s="99"/>
      <c r="MPH271" s="98"/>
      <c r="MPI271" s="49"/>
      <c r="MPJ271" s="405"/>
      <c r="MPK271" s="405"/>
      <c r="MPL271" s="277"/>
      <c r="MPM271" s="277"/>
      <c r="MPN271" s="277"/>
      <c r="MPO271" s="277"/>
      <c r="MPP271" s="277"/>
      <c r="MPQ271" s="277"/>
      <c r="MPR271" s="277"/>
      <c r="MPS271" s="277"/>
      <c r="MPT271" s="402"/>
      <c r="MPU271" s="404"/>
      <c r="MPV271" s="49"/>
      <c r="MPW271" s="49"/>
      <c r="MPX271" s="49"/>
      <c r="MPY271" s="99"/>
      <c r="MPZ271" s="98"/>
      <c r="MQA271" s="49"/>
      <c r="MQB271" s="405"/>
      <c r="MQC271" s="405"/>
      <c r="MQD271" s="277"/>
      <c r="MQE271" s="277"/>
      <c r="MQF271" s="277"/>
      <c r="MQG271" s="277"/>
      <c r="MQH271" s="277"/>
      <c r="MQI271" s="277"/>
      <c r="MQJ271" s="277"/>
      <c r="MQK271" s="277"/>
      <c r="MQL271" s="402"/>
      <c r="MQM271" s="404"/>
      <c r="MQN271" s="49"/>
      <c r="MQO271" s="49"/>
      <c r="MQP271" s="49"/>
      <c r="MQQ271" s="99"/>
      <c r="MQR271" s="98"/>
      <c r="MQS271" s="49"/>
      <c r="MQT271" s="405"/>
      <c r="MQU271" s="405"/>
      <c r="MQV271" s="277"/>
      <c r="MQW271" s="277"/>
      <c r="MQX271" s="277"/>
      <c r="MQY271" s="277"/>
      <c r="MQZ271" s="277"/>
      <c r="MRA271" s="277"/>
      <c r="MRB271" s="277"/>
      <c r="MRC271" s="277"/>
      <c r="MRD271" s="402"/>
      <c r="MRE271" s="404"/>
      <c r="MRF271" s="49"/>
      <c r="MRG271" s="49"/>
      <c r="MRH271" s="49"/>
      <c r="MRI271" s="99"/>
      <c r="MRJ271" s="98"/>
      <c r="MRK271" s="49"/>
      <c r="MRL271" s="405"/>
      <c r="MRM271" s="405"/>
      <c r="MRN271" s="277"/>
      <c r="MRO271" s="277"/>
      <c r="MRP271" s="277"/>
      <c r="MRQ271" s="277"/>
      <c r="MRR271" s="277"/>
      <c r="MRS271" s="277"/>
      <c r="MRT271" s="277"/>
      <c r="MRU271" s="277"/>
      <c r="MRV271" s="402"/>
      <c r="MRW271" s="404"/>
      <c r="MRX271" s="49"/>
      <c r="MRY271" s="49"/>
      <c r="MRZ271" s="49"/>
      <c r="MSA271" s="99"/>
      <c r="MSB271" s="98"/>
      <c r="MSC271" s="49"/>
      <c r="MSD271" s="405"/>
      <c r="MSE271" s="405"/>
      <c r="MSF271" s="277"/>
      <c r="MSG271" s="277"/>
      <c r="MSH271" s="277"/>
      <c r="MSI271" s="277"/>
      <c r="MSJ271" s="277"/>
      <c r="MSK271" s="277"/>
      <c r="MSL271" s="277"/>
      <c r="MSM271" s="277"/>
      <c r="MSN271" s="402"/>
      <c r="MSO271" s="404"/>
      <c r="MSP271" s="49"/>
      <c r="MSQ271" s="49"/>
      <c r="MSR271" s="49"/>
      <c r="MSS271" s="99"/>
      <c r="MST271" s="98"/>
      <c r="MSU271" s="49"/>
      <c r="MSV271" s="405"/>
      <c r="MSW271" s="405"/>
      <c r="MSX271" s="277"/>
      <c r="MSY271" s="277"/>
      <c r="MSZ271" s="277"/>
      <c r="MTA271" s="277"/>
      <c r="MTB271" s="277"/>
      <c r="MTC271" s="277"/>
      <c r="MTD271" s="277"/>
      <c r="MTE271" s="277"/>
      <c r="MTF271" s="402"/>
      <c r="MTG271" s="404"/>
      <c r="MTH271" s="49"/>
      <c r="MTI271" s="49"/>
      <c r="MTJ271" s="49"/>
      <c r="MTK271" s="99"/>
      <c r="MTL271" s="98"/>
      <c r="MTM271" s="49"/>
      <c r="MTN271" s="405"/>
      <c r="MTO271" s="405"/>
      <c r="MTP271" s="277"/>
      <c r="MTQ271" s="277"/>
      <c r="MTR271" s="277"/>
      <c r="MTS271" s="277"/>
      <c r="MTT271" s="277"/>
      <c r="MTU271" s="277"/>
      <c r="MTV271" s="277"/>
      <c r="MTW271" s="277"/>
      <c r="MTX271" s="402"/>
      <c r="MTY271" s="404"/>
      <c r="MTZ271" s="49"/>
      <c r="MUA271" s="49"/>
      <c r="MUB271" s="49"/>
      <c r="MUC271" s="99"/>
      <c r="MUD271" s="98"/>
      <c r="MUE271" s="49"/>
      <c r="MUF271" s="405"/>
      <c r="MUG271" s="405"/>
      <c r="MUH271" s="277"/>
      <c r="MUI271" s="277"/>
      <c r="MUJ271" s="277"/>
      <c r="MUK271" s="277"/>
      <c r="MUL271" s="277"/>
      <c r="MUM271" s="277"/>
      <c r="MUN271" s="277"/>
      <c r="MUO271" s="277"/>
      <c r="MUP271" s="402"/>
      <c r="MUQ271" s="404"/>
      <c r="MUR271" s="49"/>
      <c r="MUS271" s="49"/>
      <c r="MUT271" s="49"/>
      <c r="MUU271" s="99"/>
      <c r="MUV271" s="98"/>
      <c r="MUW271" s="49"/>
      <c r="MUX271" s="405"/>
      <c r="MUY271" s="405"/>
      <c r="MUZ271" s="277"/>
      <c r="MVA271" s="277"/>
      <c r="MVB271" s="277"/>
      <c r="MVC271" s="277"/>
      <c r="MVD271" s="277"/>
      <c r="MVE271" s="277"/>
      <c r="MVF271" s="277"/>
      <c r="MVG271" s="277"/>
      <c r="MVH271" s="402"/>
      <c r="MVI271" s="404"/>
      <c r="MVJ271" s="49"/>
      <c r="MVK271" s="49"/>
      <c r="MVL271" s="49"/>
      <c r="MVM271" s="99"/>
      <c r="MVN271" s="98"/>
      <c r="MVO271" s="49"/>
      <c r="MVP271" s="405"/>
      <c r="MVQ271" s="405"/>
      <c r="MVR271" s="277"/>
      <c r="MVS271" s="277"/>
      <c r="MVT271" s="277"/>
      <c r="MVU271" s="277"/>
      <c r="MVV271" s="277"/>
      <c r="MVW271" s="277"/>
      <c r="MVX271" s="277"/>
      <c r="MVY271" s="277"/>
      <c r="MVZ271" s="402"/>
      <c r="MWA271" s="404"/>
      <c r="MWB271" s="49"/>
      <c r="MWC271" s="49"/>
      <c r="MWD271" s="49"/>
      <c r="MWE271" s="99"/>
      <c r="MWF271" s="98"/>
      <c r="MWG271" s="49"/>
      <c r="MWH271" s="405"/>
      <c r="MWI271" s="405"/>
      <c r="MWJ271" s="277"/>
      <c r="MWK271" s="277"/>
      <c r="MWL271" s="277"/>
      <c r="MWM271" s="277"/>
      <c r="MWN271" s="277"/>
      <c r="MWO271" s="277"/>
      <c r="MWP271" s="277"/>
      <c r="MWQ271" s="277"/>
      <c r="MWR271" s="402"/>
      <c r="MWS271" s="404"/>
      <c r="MWT271" s="49"/>
      <c r="MWU271" s="49"/>
      <c r="MWV271" s="49"/>
      <c r="MWW271" s="99"/>
      <c r="MWX271" s="98"/>
      <c r="MWY271" s="49"/>
      <c r="MWZ271" s="405"/>
      <c r="MXA271" s="405"/>
      <c r="MXB271" s="277"/>
      <c r="MXC271" s="277"/>
      <c r="MXD271" s="277"/>
      <c r="MXE271" s="277"/>
      <c r="MXF271" s="277"/>
      <c r="MXG271" s="277"/>
      <c r="MXH271" s="277"/>
      <c r="MXI271" s="277"/>
      <c r="MXJ271" s="402"/>
      <c r="MXK271" s="404"/>
      <c r="MXL271" s="49"/>
      <c r="MXM271" s="49"/>
      <c r="MXN271" s="49"/>
      <c r="MXO271" s="99"/>
      <c r="MXP271" s="98"/>
      <c r="MXQ271" s="49"/>
      <c r="MXR271" s="405"/>
      <c r="MXS271" s="405"/>
      <c r="MXT271" s="277"/>
      <c r="MXU271" s="277"/>
      <c r="MXV271" s="277"/>
      <c r="MXW271" s="277"/>
      <c r="MXX271" s="277"/>
      <c r="MXY271" s="277"/>
      <c r="MXZ271" s="277"/>
      <c r="MYA271" s="277"/>
      <c r="MYB271" s="402"/>
      <c r="MYC271" s="404"/>
      <c r="MYD271" s="49"/>
      <c r="MYE271" s="49"/>
      <c r="MYF271" s="49"/>
      <c r="MYG271" s="99"/>
      <c r="MYH271" s="98"/>
      <c r="MYI271" s="49"/>
      <c r="MYJ271" s="405"/>
      <c r="MYK271" s="405"/>
      <c r="MYL271" s="277"/>
      <c r="MYM271" s="277"/>
      <c r="MYN271" s="277"/>
      <c r="MYO271" s="277"/>
      <c r="MYP271" s="277"/>
      <c r="MYQ271" s="277"/>
      <c r="MYR271" s="277"/>
      <c r="MYS271" s="277"/>
      <c r="MYT271" s="402"/>
      <c r="MYU271" s="404"/>
      <c r="MYV271" s="49"/>
      <c r="MYW271" s="49"/>
      <c r="MYX271" s="49"/>
      <c r="MYY271" s="99"/>
      <c r="MYZ271" s="98"/>
      <c r="MZA271" s="49"/>
      <c r="MZB271" s="405"/>
      <c r="MZC271" s="405"/>
      <c r="MZD271" s="277"/>
      <c r="MZE271" s="277"/>
      <c r="MZF271" s="277"/>
      <c r="MZG271" s="277"/>
      <c r="MZH271" s="277"/>
      <c r="MZI271" s="277"/>
      <c r="MZJ271" s="277"/>
      <c r="MZK271" s="277"/>
      <c r="MZL271" s="402"/>
      <c r="MZM271" s="404"/>
      <c r="MZN271" s="49"/>
      <c r="MZO271" s="49"/>
      <c r="MZP271" s="49"/>
      <c r="MZQ271" s="99"/>
      <c r="MZR271" s="98"/>
      <c r="MZS271" s="49"/>
      <c r="MZT271" s="405"/>
      <c r="MZU271" s="405"/>
      <c r="MZV271" s="277"/>
      <c r="MZW271" s="277"/>
      <c r="MZX271" s="277"/>
      <c r="MZY271" s="277"/>
      <c r="MZZ271" s="277"/>
      <c r="NAA271" s="277"/>
      <c r="NAB271" s="277"/>
      <c r="NAC271" s="277"/>
      <c r="NAD271" s="402"/>
      <c r="NAE271" s="404"/>
      <c r="NAF271" s="49"/>
      <c r="NAG271" s="49"/>
      <c r="NAH271" s="49"/>
      <c r="NAI271" s="99"/>
      <c r="NAJ271" s="98"/>
      <c r="NAK271" s="49"/>
      <c r="NAL271" s="405"/>
      <c r="NAM271" s="405"/>
      <c r="NAN271" s="277"/>
      <c r="NAO271" s="277"/>
      <c r="NAP271" s="277"/>
      <c r="NAQ271" s="277"/>
      <c r="NAR271" s="277"/>
      <c r="NAS271" s="277"/>
      <c r="NAT271" s="277"/>
      <c r="NAU271" s="277"/>
      <c r="NAV271" s="402"/>
      <c r="NAW271" s="404"/>
      <c r="NAX271" s="49"/>
      <c r="NAY271" s="49"/>
      <c r="NAZ271" s="49"/>
      <c r="NBA271" s="99"/>
      <c r="NBB271" s="98"/>
      <c r="NBC271" s="49"/>
      <c r="NBD271" s="405"/>
      <c r="NBE271" s="405"/>
      <c r="NBF271" s="277"/>
      <c r="NBG271" s="277"/>
      <c r="NBH271" s="277"/>
      <c r="NBI271" s="277"/>
      <c r="NBJ271" s="277"/>
      <c r="NBK271" s="277"/>
      <c r="NBL271" s="277"/>
      <c r="NBM271" s="277"/>
      <c r="NBN271" s="402"/>
      <c r="NBO271" s="404"/>
      <c r="NBP271" s="49"/>
      <c r="NBQ271" s="49"/>
      <c r="NBR271" s="49"/>
      <c r="NBS271" s="99"/>
      <c r="NBT271" s="98"/>
      <c r="NBU271" s="49"/>
      <c r="NBV271" s="405"/>
      <c r="NBW271" s="405"/>
      <c r="NBX271" s="277"/>
      <c r="NBY271" s="277"/>
      <c r="NBZ271" s="277"/>
      <c r="NCA271" s="277"/>
      <c r="NCB271" s="277"/>
      <c r="NCC271" s="277"/>
      <c r="NCD271" s="277"/>
      <c r="NCE271" s="277"/>
      <c r="NCF271" s="402"/>
      <c r="NCG271" s="404"/>
      <c r="NCH271" s="49"/>
      <c r="NCI271" s="49"/>
      <c r="NCJ271" s="49"/>
      <c r="NCK271" s="99"/>
      <c r="NCL271" s="98"/>
      <c r="NCM271" s="49"/>
      <c r="NCN271" s="405"/>
      <c r="NCO271" s="405"/>
      <c r="NCP271" s="277"/>
      <c r="NCQ271" s="277"/>
      <c r="NCR271" s="277"/>
      <c r="NCS271" s="277"/>
      <c r="NCT271" s="277"/>
      <c r="NCU271" s="277"/>
      <c r="NCV271" s="277"/>
      <c r="NCW271" s="277"/>
      <c r="NCX271" s="402"/>
      <c r="NCY271" s="404"/>
      <c r="NCZ271" s="49"/>
      <c r="NDA271" s="49"/>
      <c r="NDB271" s="49"/>
      <c r="NDC271" s="99"/>
      <c r="NDD271" s="98"/>
      <c r="NDE271" s="49"/>
      <c r="NDF271" s="405"/>
      <c r="NDG271" s="405"/>
      <c r="NDH271" s="277"/>
      <c r="NDI271" s="277"/>
      <c r="NDJ271" s="277"/>
      <c r="NDK271" s="277"/>
      <c r="NDL271" s="277"/>
      <c r="NDM271" s="277"/>
      <c r="NDN271" s="277"/>
      <c r="NDO271" s="277"/>
      <c r="NDP271" s="402"/>
      <c r="NDQ271" s="404"/>
      <c r="NDR271" s="49"/>
      <c r="NDS271" s="49"/>
      <c r="NDT271" s="49"/>
      <c r="NDU271" s="99"/>
      <c r="NDV271" s="98"/>
      <c r="NDW271" s="49"/>
      <c r="NDX271" s="405"/>
      <c r="NDY271" s="405"/>
      <c r="NDZ271" s="277"/>
      <c r="NEA271" s="277"/>
      <c r="NEB271" s="277"/>
      <c r="NEC271" s="277"/>
      <c r="NED271" s="277"/>
      <c r="NEE271" s="277"/>
      <c r="NEF271" s="277"/>
      <c r="NEG271" s="277"/>
      <c r="NEH271" s="402"/>
      <c r="NEI271" s="404"/>
      <c r="NEJ271" s="49"/>
      <c r="NEK271" s="49"/>
      <c r="NEL271" s="49"/>
      <c r="NEM271" s="99"/>
      <c r="NEN271" s="98"/>
      <c r="NEO271" s="49"/>
      <c r="NEP271" s="405"/>
      <c r="NEQ271" s="405"/>
      <c r="NER271" s="277"/>
      <c r="NES271" s="277"/>
      <c r="NET271" s="277"/>
      <c r="NEU271" s="277"/>
      <c r="NEV271" s="277"/>
      <c r="NEW271" s="277"/>
      <c r="NEX271" s="277"/>
      <c r="NEY271" s="277"/>
      <c r="NEZ271" s="402"/>
      <c r="NFA271" s="404"/>
      <c r="NFB271" s="49"/>
      <c r="NFC271" s="49"/>
      <c r="NFD271" s="49"/>
      <c r="NFE271" s="99"/>
      <c r="NFF271" s="98"/>
      <c r="NFG271" s="49"/>
      <c r="NFH271" s="405"/>
      <c r="NFI271" s="405"/>
      <c r="NFJ271" s="277"/>
      <c r="NFK271" s="277"/>
      <c r="NFL271" s="277"/>
      <c r="NFM271" s="277"/>
      <c r="NFN271" s="277"/>
      <c r="NFO271" s="277"/>
      <c r="NFP271" s="277"/>
      <c r="NFQ271" s="277"/>
      <c r="NFR271" s="402"/>
      <c r="NFS271" s="404"/>
      <c r="NFT271" s="49"/>
      <c r="NFU271" s="49"/>
      <c r="NFV271" s="49"/>
      <c r="NFW271" s="99"/>
      <c r="NFX271" s="98"/>
      <c r="NFY271" s="49"/>
      <c r="NFZ271" s="405"/>
      <c r="NGA271" s="405"/>
      <c r="NGB271" s="277"/>
      <c r="NGC271" s="277"/>
      <c r="NGD271" s="277"/>
      <c r="NGE271" s="277"/>
      <c r="NGF271" s="277"/>
      <c r="NGG271" s="277"/>
      <c r="NGH271" s="277"/>
      <c r="NGI271" s="277"/>
      <c r="NGJ271" s="402"/>
      <c r="NGK271" s="404"/>
      <c r="NGL271" s="49"/>
      <c r="NGM271" s="49"/>
      <c r="NGN271" s="49"/>
      <c r="NGO271" s="99"/>
      <c r="NGP271" s="98"/>
      <c r="NGQ271" s="49"/>
      <c r="NGR271" s="405"/>
      <c r="NGS271" s="405"/>
      <c r="NGT271" s="277"/>
      <c r="NGU271" s="277"/>
      <c r="NGV271" s="277"/>
      <c r="NGW271" s="277"/>
      <c r="NGX271" s="277"/>
      <c r="NGY271" s="277"/>
      <c r="NGZ271" s="277"/>
      <c r="NHA271" s="277"/>
      <c r="NHB271" s="402"/>
      <c r="NHC271" s="404"/>
      <c r="NHD271" s="49"/>
      <c r="NHE271" s="49"/>
      <c r="NHF271" s="49"/>
      <c r="NHG271" s="99"/>
      <c r="NHH271" s="98"/>
      <c r="NHI271" s="49"/>
      <c r="NHJ271" s="405"/>
      <c r="NHK271" s="405"/>
      <c r="NHL271" s="277"/>
      <c r="NHM271" s="277"/>
      <c r="NHN271" s="277"/>
      <c r="NHO271" s="277"/>
      <c r="NHP271" s="277"/>
      <c r="NHQ271" s="277"/>
      <c r="NHR271" s="277"/>
      <c r="NHS271" s="277"/>
      <c r="NHT271" s="402"/>
      <c r="NHU271" s="404"/>
      <c r="NHV271" s="49"/>
      <c r="NHW271" s="49"/>
      <c r="NHX271" s="49"/>
      <c r="NHY271" s="99"/>
      <c r="NHZ271" s="98"/>
      <c r="NIA271" s="49"/>
      <c r="NIB271" s="405"/>
      <c r="NIC271" s="405"/>
      <c r="NID271" s="277"/>
      <c r="NIE271" s="277"/>
      <c r="NIF271" s="277"/>
      <c r="NIG271" s="277"/>
      <c r="NIH271" s="277"/>
      <c r="NII271" s="277"/>
      <c r="NIJ271" s="277"/>
      <c r="NIK271" s="277"/>
      <c r="NIL271" s="402"/>
      <c r="NIM271" s="404"/>
      <c r="NIN271" s="49"/>
      <c r="NIO271" s="49"/>
      <c r="NIP271" s="49"/>
      <c r="NIQ271" s="99"/>
      <c r="NIR271" s="98"/>
      <c r="NIS271" s="49"/>
      <c r="NIT271" s="405"/>
      <c r="NIU271" s="405"/>
      <c r="NIV271" s="277"/>
      <c r="NIW271" s="277"/>
      <c r="NIX271" s="277"/>
      <c r="NIY271" s="277"/>
      <c r="NIZ271" s="277"/>
      <c r="NJA271" s="277"/>
      <c r="NJB271" s="277"/>
      <c r="NJC271" s="277"/>
      <c r="NJD271" s="402"/>
      <c r="NJE271" s="404"/>
      <c r="NJF271" s="49"/>
      <c r="NJG271" s="49"/>
      <c r="NJH271" s="49"/>
      <c r="NJI271" s="99"/>
      <c r="NJJ271" s="98"/>
      <c r="NJK271" s="49"/>
      <c r="NJL271" s="405"/>
      <c r="NJM271" s="405"/>
      <c r="NJN271" s="277"/>
      <c r="NJO271" s="277"/>
      <c r="NJP271" s="277"/>
      <c r="NJQ271" s="277"/>
      <c r="NJR271" s="277"/>
      <c r="NJS271" s="277"/>
      <c r="NJT271" s="277"/>
      <c r="NJU271" s="277"/>
      <c r="NJV271" s="402"/>
      <c r="NJW271" s="404"/>
      <c r="NJX271" s="49"/>
      <c r="NJY271" s="49"/>
      <c r="NJZ271" s="49"/>
      <c r="NKA271" s="99"/>
      <c r="NKB271" s="98"/>
      <c r="NKC271" s="49"/>
      <c r="NKD271" s="405"/>
      <c r="NKE271" s="405"/>
      <c r="NKF271" s="277"/>
      <c r="NKG271" s="277"/>
      <c r="NKH271" s="277"/>
      <c r="NKI271" s="277"/>
      <c r="NKJ271" s="277"/>
      <c r="NKK271" s="277"/>
      <c r="NKL271" s="277"/>
      <c r="NKM271" s="277"/>
      <c r="NKN271" s="402"/>
      <c r="NKO271" s="404"/>
      <c r="NKP271" s="49"/>
      <c r="NKQ271" s="49"/>
      <c r="NKR271" s="49"/>
      <c r="NKS271" s="99"/>
      <c r="NKT271" s="98"/>
      <c r="NKU271" s="49"/>
      <c r="NKV271" s="405"/>
      <c r="NKW271" s="405"/>
      <c r="NKX271" s="277"/>
      <c r="NKY271" s="277"/>
      <c r="NKZ271" s="277"/>
      <c r="NLA271" s="277"/>
      <c r="NLB271" s="277"/>
      <c r="NLC271" s="277"/>
      <c r="NLD271" s="277"/>
      <c r="NLE271" s="277"/>
      <c r="NLF271" s="402"/>
      <c r="NLG271" s="404"/>
      <c r="NLH271" s="49"/>
      <c r="NLI271" s="49"/>
      <c r="NLJ271" s="49"/>
      <c r="NLK271" s="99"/>
      <c r="NLL271" s="98"/>
      <c r="NLM271" s="49"/>
      <c r="NLN271" s="405"/>
      <c r="NLO271" s="405"/>
      <c r="NLP271" s="277"/>
      <c r="NLQ271" s="277"/>
      <c r="NLR271" s="277"/>
      <c r="NLS271" s="277"/>
      <c r="NLT271" s="277"/>
      <c r="NLU271" s="277"/>
      <c r="NLV271" s="277"/>
      <c r="NLW271" s="277"/>
      <c r="NLX271" s="402"/>
      <c r="NLY271" s="404"/>
      <c r="NLZ271" s="49"/>
      <c r="NMA271" s="49"/>
      <c r="NMB271" s="49"/>
      <c r="NMC271" s="99"/>
      <c r="NMD271" s="98"/>
      <c r="NME271" s="49"/>
      <c r="NMF271" s="405"/>
      <c r="NMG271" s="405"/>
      <c r="NMH271" s="277"/>
      <c r="NMI271" s="277"/>
      <c r="NMJ271" s="277"/>
      <c r="NMK271" s="277"/>
      <c r="NML271" s="277"/>
      <c r="NMM271" s="277"/>
      <c r="NMN271" s="277"/>
      <c r="NMO271" s="277"/>
      <c r="NMP271" s="402"/>
      <c r="NMQ271" s="404"/>
      <c r="NMR271" s="49"/>
      <c r="NMS271" s="49"/>
      <c r="NMT271" s="49"/>
      <c r="NMU271" s="99"/>
      <c r="NMV271" s="98"/>
      <c r="NMW271" s="49"/>
      <c r="NMX271" s="405"/>
      <c r="NMY271" s="405"/>
      <c r="NMZ271" s="277"/>
      <c r="NNA271" s="277"/>
      <c r="NNB271" s="277"/>
      <c r="NNC271" s="277"/>
      <c r="NND271" s="277"/>
      <c r="NNE271" s="277"/>
      <c r="NNF271" s="277"/>
      <c r="NNG271" s="277"/>
      <c r="NNH271" s="402"/>
      <c r="NNI271" s="404"/>
      <c r="NNJ271" s="49"/>
      <c r="NNK271" s="49"/>
      <c r="NNL271" s="49"/>
      <c r="NNM271" s="99"/>
      <c r="NNN271" s="98"/>
      <c r="NNO271" s="49"/>
      <c r="NNP271" s="405"/>
      <c r="NNQ271" s="405"/>
      <c r="NNR271" s="277"/>
      <c r="NNS271" s="277"/>
      <c r="NNT271" s="277"/>
      <c r="NNU271" s="277"/>
      <c r="NNV271" s="277"/>
      <c r="NNW271" s="277"/>
      <c r="NNX271" s="277"/>
      <c r="NNY271" s="277"/>
      <c r="NNZ271" s="402"/>
      <c r="NOA271" s="404"/>
      <c r="NOB271" s="49"/>
      <c r="NOC271" s="49"/>
      <c r="NOD271" s="49"/>
      <c r="NOE271" s="99"/>
      <c r="NOF271" s="98"/>
      <c r="NOG271" s="49"/>
      <c r="NOH271" s="405"/>
      <c r="NOI271" s="405"/>
      <c r="NOJ271" s="277"/>
      <c r="NOK271" s="277"/>
      <c r="NOL271" s="277"/>
      <c r="NOM271" s="277"/>
      <c r="NON271" s="277"/>
      <c r="NOO271" s="277"/>
      <c r="NOP271" s="277"/>
      <c r="NOQ271" s="277"/>
      <c r="NOR271" s="402"/>
      <c r="NOS271" s="404"/>
      <c r="NOT271" s="49"/>
      <c r="NOU271" s="49"/>
      <c r="NOV271" s="49"/>
      <c r="NOW271" s="99"/>
      <c r="NOX271" s="98"/>
      <c r="NOY271" s="49"/>
      <c r="NOZ271" s="405"/>
      <c r="NPA271" s="405"/>
      <c r="NPB271" s="277"/>
      <c r="NPC271" s="277"/>
      <c r="NPD271" s="277"/>
      <c r="NPE271" s="277"/>
      <c r="NPF271" s="277"/>
      <c r="NPG271" s="277"/>
      <c r="NPH271" s="277"/>
      <c r="NPI271" s="277"/>
      <c r="NPJ271" s="402"/>
      <c r="NPK271" s="404"/>
      <c r="NPL271" s="49"/>
      <c r="NPM271" s="49"/>
      <c r="NPN271" s="49"/>
      <c r="NPO271" s="99"/>
      <c r="NPP271" s="98"/>
      <c r="NPQ271" s="49"/>
      <c r="NPR271" s="405"/>
      <c r="NPS271" s="405"/>
      <c r="NPT271" s="277"/>
      <c r="NPU271" s="277"/>
      <c r="NPV271" s="277"/>
      <c r="NPW271" s="277"/>
      <c r="NPX271" s="277"/>
      <c r="NPY271" s="277"/>
      <c r="NPZ271" s="277"/>
      <c r="NQA271" s="277"/>
      <c r="NQB271" s="402"/>
      <c r="NQC271" s="404"/>
      <c r="NQD271" s="49"/>
      <c r="NQE271" s="49"/>
      <c r="NQF271" s="49"/>
      <c r="NQG271" s="99"/>
      <c r="NQH271" s="98"/>
      <c r="NQI271" s="49"/>
      <c r="NQJ271" s="405"/>
      <c r="NQK271" s="405"/>
      <c r="NQL271" s="277"/>
      <c r="NQM271" s="277"/>
      <c r="NQN271" s="277"/>
      <c r="NQO271" s="277"/>
      <c r="NQP271" s="277"/>
      <c r="NQQ271" s="277"/>
      <c r="NQR271" s="277"/>
      <c r="NQS271" s="277"/>
      <c r="NQT271" s="402"/>
      <c r="NQU271" s="404"/>
      <c r="NQV271" s="49"/>
      <c r="NQW271" s="49"/>
      <c r="NQX271" s="49"/>
      <c r="NQY271" s="99"/>
      <c r="NQZ271" s="98"/>
      <c r="NRA271" s="49"/>
      <c r="NRB271" s="405"/>
      <c r="NRC271" s="405"/>
      <c r="NRD271" s="277"/>
      <c r="NRE271" s="277"/>
      <c r="NRF271" s="277"/>
      <c r="NRG271" s="277"/>
      <c r="NRH271" s="277"/>
      <c r="NRI271" s="277"/>
      <c r="NRJ271" s="277"/>
      <c r="NRK271" s="277"/>
      <c r="NRL271" s="402"/>
      <c r="NRM271" s="404"/>
      <c r="NRN271" s="49"/>
      <c r="NRO271" s="49"/>
      <c r="NRP271" s="49"/>
      <c r="NRQ271" s="99"/>
      <c r="NRR271" s="98"/>
      <c r="NRS271" s="49"/>
      <c r="NRT271" s="405"/>
      <c r="NRU271" s="405"/>
      <c r="NRV271" s="277"/>
      <c r="NRW271" s="277"/>
      <c r="NRX271" s="277"/>
      <c r="NRY271" s="277"/>
      <c r="NRZ271" s="277"/>
      <c r="NSA271" s="277"/>
      <c r="NSB271" s="277"/>
      <c r="NSC271" s="277"/>
      <c r="NSD271" s="402"/>
      <c r="NSE271" s="404"/>
      <c r="NSF271" s="49"/>
      <c r="NSG271" s="49"/>
      <c r="NSH271" s="49"/>
      <c r="NSI271" s="99"/>
      <c r="NSJ271" s="98"/>
      <c r="NSK271" s="49"/>
      <c r="NSL271" s="405"/>
      <c r="NSM271" s="405"/>
      <c r="NSN271" s="277"/>
      <c r="NSO271" s="277"/>
      <c r="NSP271" s="277"/>
      <c r="NSQ271" s="277"/>
      <c r="NSR271" s="277"/>
      <c r="NSS271" s="277"/>
      <c r="NST271" s="277"/>
      <c r="NSU271" s="277"/>
      <c r="NSV271" s="402"/>
      <c r="NSW271" s="404"/>
      <c r="NSX271" s="49"/>
      <c r="NSY271" s="49"/>
      <c r="NSZ271" s="49"/>
      <c r="NTA271" s="99"/>
      <c r="NTB271" s="98"/>
      <c r="NTC271" s="49"/>
      <c r="NTD271" s="405"/>
      <c r="NTE271" s="405"/>
      <c r="NTF271" s="277"/>
      <c r="NTG271" s="277"/>
      <c r="NTH271" s="277"/>
      <c r="NTI271" s="277"/>
      <c r="NTJ271" s="277"/>
      <c r="NTK271" s="277"/>
      <c r="NTL271" s="277"/>
      <c r="NTM271" s="277"/>
      <c r="NTN271" s="402"/>
      <c r="NTO271" s="404"/>
      <c r="NTP271" s="49"/>
      <c r="NTQ271" s="49"/>
      <c r="NTR271" s="49"/>
      <c r="NTS271" s="99"/>
      <c r="NTT271" s="98"/>
      <c r="NTU271" s="49"/>
      <c r="NTV271" s="405"/>
      <c r="NTW271" s="405"/>
      <c r="NTX271" s="277"/>
      <c r="NTY271" s="277"/>
      <c r="NTZ271" s="277"/>
      <c r="NUA271" s="277"/>
      <c r="NUB271" s="277"/>
      <c r="NUC271" s="277"/>
      <c r="NUD271" s="277"/>
      <c r="NUE271" s="277"/>
      <c r="NUF271" s="402"/>
      <c r="NUG271" s="404"/>
      <c r="NUH271" s="49"/>
      <c r="NUI271" s="49"/>
      <c r="NUJ271" s="49"/>
      <c r="NUK271" s="99"/>
      <c r="NUL271" s="98"/>
      <c r="NUM271" s="49"/>
      <c r="NUN271" s="405"/>
      <c r="NUO271" s="405"/>
      <c r="NUP271" s="277"/>
      <c r="NUQ271" s="277"/>
      <c r="NUR271" s="277"/>
      <c r="NUS271" s="277"/>
      <c r="NUT271" s="277"/>
      <c r="NUU271" s="277"/>
      <c r="NUV271" s="277"/>
      <c r="NUW271" s="277"/>
      <c r="NUX271" s="402"/>
      <c r="NUY271" s="404"/>
      <c r="NUZ271" s="49"/>
      <c r="NVA271" s="49"/>
      <c r="NVB271" s="49"/>
      <c r="NVC271" s="99"/>
      <c r="NVD271" s="98"/>
      <c r="NVE271" s="49"/>
      <c r="NVF271" s="405"/>
      <c r="NVG271" s="405"/>
      <c r="NVH271" s="277"/>
      <c r="NVI271" s="277"/>
      <c r="NVJ271" s="277"/>
      <c r="NVK271" s="277"/>
      <c r="NVL271" s="277"/>
      <c r="NVM271" s="277"/>
      <c r="NVN271" s="277"/>
      <c r="NVO271" s="277"/>
      <c r="NVP271" s="402"/>
      <c r="NVQ271" s="404"/>
      <c r="NVR271" s="49"/>
      <c r="NVS271" s="49"/>
      <c r="NVT271" s="49"/>
      <c r="NVU271" s="99"/>
      <c r="NVV271" s="98"/>
      <c r="NVW271" s="49"/>
      <c r="NVX271" s="405"/>
      <c r="NVY271" s="405"/>
      <c r="NVZ271" s="277"/>
      <c r="NWA271" s="277"/>
      <c r="NWB271" s="277"/>
      <c r="NWC271" s="277"/>
      <c r="NWD271" s="277"/>
      <c r="NWE271" s="277"/>
      <c r="NWF271" s="277"/>
      <c r="NWG271" s="277"/>
      <c r="NWH271" s="402"/>
      <c r="NWI271" s="404"/>
      <c r="NWJ271" s="49"/>
      <c r="NWK271" s="49"/>
      <c r="NWL271" s="49"/>
      <c r="NWM271" s="99"/>
      <c r="NWN271" s="98"/>
      <c r="NWO271" s="49"/>
      <c r="NWP271" s="405"/>
      <c r="NWQ271" s="405"/>
      <c r="NWR271" s="277"/>
      <c r="NWS271" s="277"/>
      <c r="NWT271" s="277"/>
      <c r="NWU271" s="277"/>
      <c r="NWV271" s="277"/>
      <c r="NWW271" s="277"/>
      <c r="NWX271" s="277"/>
      <c r="NWY271" s="277"/>
      <c r="NWZ271" s="402"/>
      <c r="NXA271" s="404"/>
      <c r="NXB271" s="49"/>
      <c r="NXC271" s="49"/>
      <c r="NXD271" s="49"/>
      <c r="NXE271" s="99"/>
      <c r="NXF271" s="98"/>
      <c r="NXG271" s="49"/>
      <c r="NXH271" s="405"/>
      <c r="NXI271" s="405"/>
      <c r="NXJ271" s="277"/>
      <c r="NXK271" s="277"/>
      <c r="NXL271" s="277"/>
      <c r="NXM271" s="277"/>
      <c r="NXN271" s="277"/>
      <c r="NXO271" s="277"/>
      <c r="NXP271" s="277"/>
      <c r="NXQ271" s="277"/>
      <c r="NXR271" s="402"/>
      <c r="NXS271" s="404"/>
      <c r="NXT271" s="49"/>
      <c r="NXU271" s="49"/>
      <c r="NXV271" s="49"/>
      <c r="NXW271" s="99"/>
      <c r="NXX271" s="98"/>
      <c r="NXY271" s="49"/>
      <c r="NXZ271" s="405"/>
      <c r="NYA271" s="405"/>
      <c r="NYB271" s="277"/>
      <c r="NYC271" s="277"/>
      <c r="NYD271" s="277"/>
      <c r="NYE271" s="277"/>
      <c r="NYF271" s="277"/>
      <c r="NYG271" s="277"/>
      <c r="NYH271" s="277"/>
      <c r="NYI271" s="277"/>
      <c r="NYJ271" s="402"/>
      <c r="NYK271" s="404"/>
      <c r="NYL271" s="49"/>
      <c r="NYM271" s="49"/>
      <c r="NYN271" s="49"/>
      <c r="NYO271" s="99"/>
      <c r="NYP271" s="98"/>
      <c r="NYQ271" s="49"/>
      <c r="NYR271" s="405"/>
      <c r="NYS271" s="405"/>
      <c r="NYT271" s="277"/>
      <c r="NYU271" s="277"/>
      <c r="NYV271" s="277"/>
      <c r="NYW271" s="277"/>
      <c r="NYX271" s="277"/>
      <c r="NYY271" s="277"/>
      <c r="NYZ271" s="277"/>
      <c r="NZA271" s="277"/>
      <c r="NZB271" s="402"/>
      <c r="NZC271" s="404"/>
      <c r="NZD271" s="49"/>
      <c r="NZE271" s="49"/>
      <c r="NZF271" s="49"/>
      <c r="NZG271" s="99"/>
      <c r="NZH271" s="98"/>
      <c r="NZI271" s="49"/>
      <c r="NZJ271" s="405"/>
      <c r="NZK271" s="405"/>
      <c r="NZL271" s="277"/>
      <c r="NZM271" s="277"/>
      <c r="NZN271" s="277"/>
      <c r="NZO271" s="277"/>
      <c r="NZP271" s="277"/>
      <c r="NZQ271" s="277"/>
      <c r="NZR271" s="277"/>
      <c r="NZS271" s="277"/>
      <c r="NZT271" s="402"/>
      <c r="NZU271" s="404"/>
      <c r="NZV271" s="49"/>
      <c r="NZW271" s="49"/>
      <c r="NZX271" s="49"/>
      <c r="NZY271" s="99"/>
      <c r="NZZ271" s="98"/>
      <c r="OAA271" s="49"/>
      <c r="OAB271" s="405"/>
      <c r="OAC271" s="405"/>
      <c r="OAD271" s="277"/>
      <c r="OAE271" s="277"/>
      <c r="OAF271" s="277"/>
      <c r="OAG271" s="277"/>
      <c r="OAH271" s="277"/>
      <c r="OAI271" s="277"/>
      <c r="OAJ271" s="277"/>
      <c r="OAK271" s="277"/>
      <c r="OAL271" s="402"/>
      <c r="OAM271" s="404"/>
      <c r="OAN271" s="49"/>
      <c r="OAO271" s="49"/>
      <c r="OAP271" s="49"/>
      <c r="OAQ271" s="99"/>
      <c r="OAR271" s="98"/>
      <c r="OAS271" s="49"/>
      <c r="OAT271" s="405"/>
      <c r="OAU271" s="405"/>
      <c r="OAV271" s="277"/>
      <c r="OAW271" s="277"/>
      <c r="OAX271" s="277"/>
      <c r="OAY271" s="277"/>
      <c r="OAZ271" s="277"/>
      <c r="OBA271" s="277"/>
      <c r="OBB271" s="277"/>
      <c r="OBC271" s="277"/>
      <c r="OBD271" s="402"/>
      <c r="OBE271" s="404"/>
      <c r="OBF271" s="49"/>
      <c r="OBG271" s="49"/>
      <c r="OBH271" s="49"/>
      <c r="OBI271" s="99"/>
      <c r="OBJ271" s="98"/>
      <c r="OBK271" s="49"/>
      <c r="OBL271" s="405"/>
      <c r="OBM271" s="405"/>
      <c r="OBN271" s="277"/>
      <c r="OBO271" s="277"/>
      <c r="OBP271" s="277"/>
      <c r="OBQ271" s="277"/>
      <c r="OBR271" s="277"/>
      <c r="OBS271" s="277"/>
      <c r="OBT271" s="277"/>
      <c r="OBU271" s="277"/>
      <c r="OBV271" s="402"/>
      <c r="OBW271" s="404"/>
      <c r="OBX271" s="49"/>
      <c r="OBY271" s="49"/>
      <c r="OBZ271" s="49"/>
      <c r="OCA271" s="99"/>
      <c r="OCB271" s="98"/>
      <c r="OCC271" s="49"/>
      <c r="OCD271" s="405"/>
      <c r="OCE271" s="405"/>
      <c r="OCF271" s="277"/>
      <c r="OCG271" s="277"/>
      <c r="OCH271" s="277"/>
      <c r="OCI271" s="277"/>
      <c r="OCJ271" s="277"/>
      <c r="OCK271" s="277"/>
      <c r="OCL271" s="277"/>
      <c r="OCM271" s="277"/>
      <c r="OCN271" s="402"/>
      <c r="OCO271" s="404"/>
      <c r="OCP271" s="49"/>
      <c r="OCQ271" s="49"/>
      <c r="OCR271" s="49"/>
      <c r="OCS271" s="99"/>
      <c r="OCT271" s="98"/>
      <c r="OCU271" s="49"/>
      <c r="OCV271" s="405"/>
      <c r="OCW271" s="405"/>
      <c r="OCX271" s="277"/>
      <c r="OCY271" s="277"/>
      <c r="OCZ271" s="277"/>
      <c r="ODA271" s="277"/>
      <c r="ODB271" s="277"/>
      <c r="ODC271" s="277"/>
      <c r="ODD271" s="277"/>
      <c r="ODE271" s="277"/>
      <c r="ODF271" s="402"/>
      <c r="ODG271" s="404"/>
      <c r="ODH271" s="49"/>
      <c r="ODI271" s="49"/>
      <c r="ODJ271" s="49"/>
      <c r="ODK271" s="99"/>
      <c r="ODL271" s="98"/>
      <c r="ODM271" s="49"/>
      <c r="ODN271" s="405"/>
      <c r="ODO271" s="405"/>
      <c r="ODP271" s="277"/>
      <c r="ODQ271" s="277"/>
      <c r="ODR271" s="277"/>
      <c r="ODS271" s="277"/>
      <c r="ODT271" s="277"/>
      <c r="ODU271" s="277"/>
      <c r="ODV271" s="277"/>
      <c r="ODW271" s="277"/>
      <c r="ODX271" s="402"/>
      <c r="ODY271" s="404"/>
      <c r="ODZ271" s="49"/>
      <c r="OEA271" s="49"/>
      <c r="OEB271" s="49"/>
      <c r="OEC271" s="99"/>
      <c r="OED271" s="98"/>
      <c r="OEE271" s="49"/>
      <c r="OEF271" s="405"/>
      <c r="OEG271" s="405"/>
      <c r="OEH271" s="277"/>
      <c r="OEI271" s="277"/>
      <c r="OEJ271" s="277"/>
      <c r="OEK271" s="277"/>
      <c r="OEL271" s="277"/>
      <c r="OEM271" s="277"/>
      <c r="OEN271" s="277"/>
      <c r="OEO271" s="277"/>
      <c r="OEP271" s="402"/>
      <c r="OEQ271" s="404"/>
      <c r="OER271" s="49"/>
      <c r="OES271" s="49"/>
      <c r="OET271" s="49"/>
      <c r="OEU271" s="99"/>
      <c r="OEV271" s="98"/>
      <c r="OEW271" s="49"/>
      <c r="OEX271" s="405"/>
      <c r="OEY271" s="405"/>
      <c r="OEZ271" s="277"/>
      <c r="OFA271" s="277"/>
      <c r="OFB271" s="277"/>
      <c r="OFC271" s="277"/>
      <c r="OFD271" s="277"/>
      <c r="OFE271" s="277"/>
      <c r="OFF271" s="277"/>
      <c r="OFG271" s="277"/>
      <c r="OFH271" s="402"/>
      <c r="OFI271" s="404"/>
      <c r="OFJ271" s="49"/>
      <c r="OFK271" s="49"/>
      <c r="OFL271" s="49"/>
      <c r="OFM271" s="99"/>
      <c r="OFN271" s="98"/>
      <c r="OFO271" s="49"/>
      <c r="OFP271" s="405"/>
      <c r="OFQ271" s="405"/>
      <c r="OFR271" s="277"/>
      <c r="OFS271" s="277"/>
      <c r="OFT271" s="277"/>
      <c r="OFU271" s="277"/>
      <c r="OFV271" s="277"/>
      <c r="OFW271" s="277"/>
      <c r="OFX271" s="277"/>
      <c r="OFY271" s="277"/>
      <c r="OFZ271" s="402"/>
      <c r="OGA271" s="404"/>
      <c r="OGB271" s="49"/>
      <c r="OGC271" s="49"/>
      <c r="OGD271" s="49"/>
      <c r="OGE271" s="99"/>
      <c r="OGF271" s="98"/>
      <c r="OGG271" s="49"/>
      <c r="OGH271" s="405"/>
      <c r="OGI271" s="405"/>
      <c r="OGJ271" s="277"/>
      <c r="OGK271" s="277"/>
      <c r="OGL271" s="277"/>
      <c r="OGM271" s="277"/>
      <c r="OGN271" s="277"/>
      <c r="OGO271" s="277"/>
      <c r="OGP271" s="277"/>
      <c r="OGQ271" s="277"/>
      <c r="OGR271" s="402"/>
      <c r="OGS271" s="404"/>
      <c r="OGT271" s="49"/>
      <c r="OGU271" s="49"/>
      <c r="OGV271" s="49"/>
      <c r="OGW271" s="99"/>
      <c r="OGX271" s="98"/>
      <c r="OGY271" s="49"/>
      <c r="OGZ271" s="405"/>
      <c r="OHA271" s="405"/>
      <c r="OHB271" s="277"/>
      <c r="OHC271" s="277"/>
      <c r="OHD271" s="277"/>
      <c r="OHE271" s="277"/>
      <c r="OHF271" s="277"/>
      <c r="OHG271" s="277"/>
      <c r="OHH271" s="277"/>
      <c r="OHI271" s="277"/>
      <c r="OHJ271" s="402"/>
      <c r="OHK271" s="404"/>
      <c r="OHL271" s="49"/>
      <c r="OHM271" s="49"/>
      <c r="OHN271" s="49"/>
      <c r="OHO271" s="99"/>
      <c r="OHP271" s="98"/>
      <c r="OHQ271" s="49"/>
      <c r="OHR271" s="405"/>
      <c r="OHS271" s="405"/>
      <c r="OHT271" s="277"/>
      <c r="OHU271" s="277"/>
      <c r="OHV271" s="277"/>
      <c r="OHW271" s="277"/>
      <c r="OHX271" s="277"/>
      <c r="OHY271" s="277"/>
      <c r="OHZ271" s="277"/>
      <c r="OIA271" s="277"/>
      <c r="OIB271" s="402"/>
      <c r="OIC271" s="404"/>
      <c r="OID271" s="49"/>
      <c r="OIE271" s="49"/>
      <c r="OIF271" s="49"/>
      <c r="OIG271" s="99"/>
      <c r="OIH271" s="98"/>
      <c r="OII271" s="49"/>
      <c r="OIJ271" s="405"/>
      <c r="OIK271" s="405"/>
      <c r="OIL271" s="277"/>
      <c r="OIM271" s="277"/>
      <c r="OIN271" s="277"/>
      <c r="OIO271" s="277"/>
      <c r="OIP271" s="277"/>
      <c r="OIQ271" s="277"/>
      <c r="OIR271" s="277"/>
      <c r="OIS271" s="277"/>
      <c r="OIT271" s="402"/>
      <c r="OIU271" s="404"/>
      <c r="OIV271" s="49"/>
      <c r="OIW271" s="49"/>
      <c r="OIX271" s="49"/>
      <c r="OIY271" s="99"/>
      <c r="OIZ271" s="98"/>
      <c r="OJA271" s="49"/>
      <c r="OJB271" s="405"/>
      <c r="OJC271" s="405"/>
      <c r="OJD271" s="277"/>
      <c r="OJE271" s="277"/>
      <c r="OJF271" s="277"/>
      <c r="OJG271" s="277"/>
      <c r="OJH271" s="277"/>
      <c r="OJI271" s="277"/>
      <c r="OJJ271" s="277"/>
      <c r="OJK271" s="277"/>
      <c r="OJL271" s="402"/>
      <c r="OJM271" s="404"/>
      <c r="OJN271" s="49"/>
      <c r="OJO271" s="49"/>
      <c r="OJP271" s="49"/>
      <c r="OJQ271" s="99"/>
      <c r="OJR271" s="98"/>
      <c r="OJS271" s="49"/>
      <c r="OJT271" s="405"/>
      <c r="OJU271" s="405"/>
      <c r="OJV271" s="277"/>
      <c r="OJW271" s="277"/>
      <c r="OJX271" s="277"/>
      <c r="OJY271" s="277"/>
      <c r="OJZ271" s="277"/>
      <c r="OKA271" s="277"/>
      <c r="OKB271" s="277"/>
      <c r="OKC271" s="277"/>
      <c r="OKD271" s="402"/>
      <c r="OKE271" s="404"/>
      <c r="OKF271" s="49"/>
      <c r="OKG271" s="49"/>
      <c r="OKH271" s="49"/>
      <c r="OKI271" s="99"/>
      <c r="OKJ271" s="98"/>
      <c r="OKK271" s="49"/>
      <c r="OKL271" s="405"/>
      <c r="OKM271" s="405"/>
      <c r="OKN271" s="277"/>
      <c r="OKO271" s="277"/>
      <c r="OKP271" s="277"/>
      <c r="OKQ271" s="277"/>
      <c r="OKR271" s="277"/>
      <c r="OKS271" s="277"/>
      <c r="OKT271" s="277"/>
      <c r="OKU271" s="277"/>
      <c r="OKV271" s="402"/>
      <c r="OKW271" s="404"/>
      <c r="OKX271" s="49"/>
      <c r="OKY271" s="49"/>
      <c r="OKZ271" s="49"/>
      <c r="OLA271" s="99"/>
      <c r="OLB271" s="98"/>
      <c r="OLC271" s="49"/>
      <c r="OLD271" s="405"/>
      <c r="OLE271" s="405"/>
      <c r="OLF271" s="277"/>
      <c r="OLG271" s="277"/>
      <c r="OLH271" s="277"/>
      <c r="OLI271" s="277"/>
      <c r="OLJ271" s="277"/>
      <c r="OLK271" s="277"/>
      <c r="OLL271" s="277"/>
      <c r="OLM271" s="277"/>
      <c r="OLN271" s="402"/>
      <c r="OLO271" s="404"/>
      <c r="OLP271" s="49"/>
      <c r="OLQ271" s="49"/>
      <c r="OLR271" s="49"/>
      <c r="OLS271" s="99"/>
      <c r="OLT271" s="98"/>
      <c r="OLU271" s="49"/>
      <c r="OLV271" s="405"/>
      <c r="OLW271" s="405"/>
      <c r="OLX271" s="277"/>
      <c r="OLY271" s="277"/>
      <c r="OLZ271" s="277"/>
      <c r="OMA271" s="277"/>
      <c r="OMB271" s="277"/>
      <c r="OMC271" s="277"/>
      <c r="OMD271" s="277"/>
      <c r="OME271" s="277"/>
      <c r="OMF271" s="402"/>
      <c r="OMG271" s="404"/>
      <c r="OMH271" s="49"/>
      <c r="OMI271" s="49"/>
      <c r="OMJ271" s="49"/>
      <c r="OMK271" s="99"/>
      <c r="OML271" s="98"/>
      <c r="OMM271" s="49"/>
      <c r="OMN271" s="405"/>
      <c r="OMO271" s="405"/>
      <c r="OMP271" s="277"/>
      <c r="OMQ271" s="277"/>
      <c r="OMR271" s="277"/>
      <c r="OMS271" s="277"/>
      <c r="OMT271" s="277"/>
      <c r="OMU271" s="277"/>
      <c r="OMV271" s="277"/>
      <c r="OMW271" s="277"/>
      <c r="OMX271" s="402"/>
      <c r="OMY271" s="404"/>
      <c r="OMZ271" s="49"/>
      <c r="ONA271" s="49"/>
      <c r="ONB271" s="49"/>
      <c r="ONC271" s="99"/>
      <c r="OND271" s="98"/>
      <c r="ONE271" s="49"/>
      <c r="ONF271" s="405"/>
      <c r="ONG271" s="405"/>
      <c r="ONH271" s="277"/>
      <c r="ONI271" s="277"/>
      <c r="ONJ271" s="277"/>
      <c r="ONK271" s="277"/>
      <c r="ONL271" s="277"/>
      <c r="ONM271" s="277"/>
      <c r="ONN271" s="277"/>
      <c r="ONO271" s="277"/>
      <c r="ONP271" s="402"/>
      <c r="ONQ271" s="404"/>
      <c r="ONR271" s="49"/>
      <c r="ONS271" s="49"/>
      <c r="ONT271" s="49"/>
      <c r="ONU271" s="99"/>
      <c r="ONV271" s="98"/>
      <c r="ONW271" s="49"/>
      <c r="ONX271" s="405"/>
      <c r="ONY271" s="405"/>
      <c r="ONZ271" s="277"/>
      <c r="OOA271" s="277"/>
      <c r="OOB271" s="277"/>
      <c r="OOC271" s="277"/>
      <c r="OOD271" s="277"/>
      <c r="OOE271" s="277"/>
      <c r="OOF271" s="277"/>
      <c r="OOG271" s="277"/>
      <c r="OOH271" s="402"/>
      <c r="OOI271" s="404"/>
      <c r="OOJ271" s="49"/>
      <c r="OOK271" s="49"/>
      <c r="OOL271" s="49"/>
      <c r="OOM271" s="99"/>
      <c r="OON271" s="98"/>
      <c r="OOO271" s="49"/>
      <c r="OOP271" s="405"/>
      <c r="OOQ271" s="405"/>
      <c r="OOR271" s="277"/>
      <c r="OOS271" s="277"/>
      <c r="OOT271" s="277"/>
      <c r="OOU271" s="277"/>
      <c r="OOV271" s="277"/>
      <c r="OOW271" s="277"/>
      <c r="OOX271" s="277"/>
      <c r="OOY271" s="277"/>
      <c r="OOZ271" s="402"/>
      <c r="OPA271" s="404"/>
      <c r="OPB271" s="49"/>
      <c r="OPC271" s="49"/>
      <c r="OPD271" s="49"/>
      <c r="OPE271" s="99"/>
      <c r="OPF271" s="98"/>
      <c r="OPG271" s="49"/>
      <c r="OPH271" s="405"/>
      <c r="OPI271" s="405"/>
      <c r="OPJ271" s="277"/>
      <c r="OPK271" s="277"/>
      <c r="OPL271" s="277"/>
      <c r="OPM271" s="277"/>
      <c r="OPN271" s="277"/>
      <c r="OPO271" s="277"/>
      <c r="OPP271" s="277"/>
      <c r="OPQ271" s="277"/>
      <c r="OPR271" s="402"/>
      <c r="OPS271" s="404"/>
      <c r="OPT271" s="49"/>
      <c r="OPU271" s="49"/>
      <c r="OPV271" s="49"/>
      <c r="OPW271" s="99"/>
      <c r="OPX271" s="98"/>
      <c r="OPY271" s="49"/>
      <c r="OPZ271" s="405"/>
      <c r="OQA271" s="405"/>
      <c r="OQB271" s="277"/>
      <c r="OQC271" s="277"/>
      <c r="OQD271" s="277"/>
      <c r="OQE271" s="277"/>
      <c r="OQF271" s="277"/>
      <c r="OQG271" s="277"/>
      <c r="OQH271" s="277"/>
      <c r="OQI271" s="277"/>
      <c r="OQJ271" s="402"/>
      <c r="OQK271" s="404"/>
      <c r="OQL271" s="49"/>
      <c r="OQM271" s="49"/>
      <c r="OQN271" s="49"/>
      <c r="OQO271" s="99"/>
      <c r="OQP271" s="98"/>
      <c r="OQQ271" s="49"/>
      <c r="OQR271" s="405"/>
      <c r="OQS271" s="405"/>
      <c r="OQT271" s="277"/>
      <c r="OQU271" s="277"/>
      <c r="OQV271" s="277"/>
      <c r="OQW271" s="277"/>
      <c r="OQX271" s="277"/>
      <c r="OQY271" s="277"/>
      <c r="OQZ271" s="277"/>
      <c r="ORA271" s="277"/>
      <c r="ORB271" s="402"/>
      <c r="ORC271" s="404"/>
      <c r="ORD271" s="49"/>
      <c r="ORE271" s="49"/>
      <c r="ORF271" s="49"/>
      <c r="ORG271" s="99"/>
      <c r="ORH271" s="98"/>
      <c r="ORI271" s="49"/>
      <c r="ORJ271" s="405"/>
      <c r="ORK271" s="405"/>
      <c r="ORL271" s="277"/>
      <c r="ORM271" s="277"/>
      <c r="ORN271" s="277"/>
      <c r="ORO271" s="277"/>
      <c r="ORP271" s="277"/>
      <c r="ORQ271" s="277"/>
      <c r="ORR271" s="277"/>
      <c r="ORS271" s="277"/>
      <c r="ORT271" s="402"/>
      <c r="ORU271" s="404"/>
      <c r="ORV271" s="49"/>
      <c r="ORW271" s="49"/>
      <c r="ORX271" s="49"/>
      <c r="ORY271" s="99"/>
      <c r="ORZ271" s="98"/>
      <c r="OSA271" s="49"/>
      <c r="OSB271" s="405"/>
      <c r="OSC271" s="405"/>
      <c r="OSD271" s="277"/>
      <c r="OSE271" s="277"/>
      <c r="OSF271" s="277"/>
      <c r="OSG271" s="277"/>
      <c r="OSH271" s="277"/>
      <c r="OSI271" s="277"/>
      <c r="OSJ271" s="277"/>
      <c r="OSK271" s="277"/>
      <c r="OSL271" s="402"/>
      <c r="OSM271" s="404"/>
      <c r="OSN271" s="49"/>
      <c r="OSO271" s="49"/>
      <c r="OSP271" s="49"/>
      <c r="OSQ271" s="99"/>
      <c r="OSR271" s="98"/>
      <c r="OSS271" s="49"/>
      <c r="OST271" s="405"/>
      <c r="OSU271" s="405"/>
      <c r="OSV271" s="277"/>
      <c r="OSW271" s="277"/>
      <c r="OSX271" s="277"/>
      <c r="OSY271" s="277"/>
      <c r="OSZ271" s="277"/>
      <c r="OTA271" s="277"/>
      <c r="OTB271" s="277"/>
      <c r="OTC271" s="277"/>
      <c r="OTD271" s="402"/>
      <c r="OTE271" s="404"/>
      <c r="OTF271" s="49"/>
      <c r="OTG271" s="49"/>
      <c r="OTH271" s="49"/>
      <c r="OTI271" s="99"/>
      <c r="OTJ271" s="98"/>
      <c r="OTK271" s="49"/>
      <c r="OTL271" s="405"/>
      <c r="OTM271" s="405"/>
      <c r="OTN271" s="277"/>
      <c r="OTO271" s="277"/>
      <c r="OTP271" s="277"/>
      <c r="OTQ271" s="277"/>
      <c r="OTR271" s="277"/>
      <c r="OTS271" s="277"/>
      <c r="OTT271" s="277"/>
      <c r="OTU271" s="277"/>
      <c r="OTV271" s="402"/>
      <c r="OTW271" s="404"/>
      <c r="OTX271" s="49"/>
      <c r="OTY271" s="49"/>
      <c r="OTZ271" s="49"/>
      <c r="OUA271" s="99"/>
      <c r="OUB271" s="98"/>
      <c r="OUC271" s="49"/>
      <c r="OUD271" s="405"/>
      <c r="OUE271" s="405"/>
      <c r="OUF271" s="277"/>
      <c r="OUG271" s="277"/>
      <c r="OUH271" s="277"/>
      <c r="OUI271" s="277"/>
      <c r="OUJ271" s="277"/>
      <c r="OUK271" s="277"/>
      <c r="OUL271" s="277"/>
      <c r="OUM271" s="277"/>
      <c r="OUN271" s="402"/>
      <c r="OUO271" s="404"/>
      <c r="OUP271" s="49"/>
      <c r="OUQ271" s="49"/>
      <c r="OUR271" s="49"/>
      <c r="OUS271" s="99"/>
      <c r="OUT271" s="98"/>
      <c r="OUU271" s="49"/>
      <c r="OUV271" s="405"/>
      <c r="OUW271" s="405"/>
      <c r="OUX271" s="277"/>
      <c r="OUY271" s="277"/>
      <c r="OUZ271" s="277"/>
      <c r="OVA271" s="277"/>
      <c r="OVB271" s="277"/>
      <c r="OVC271" s="277"/>
      <c r="OVD271" s="277"/>
      <c r="OVE271" s="277"/>
      <c r="OVF271" s="402"/>
      <c r="OVG271" s="404"/>
      <c r="OVH271" s="49"/>
      <c r="OVI271" s="49"/>
      <c r="OVJ271" s="49"/>
      <c r="OVK271" s="99"/>
      <c r="OVL271" s="98"/>
      <c r="OVM271" s="49"/>
      <c r="OVN271" s="405"/>
      <c r="OVO271" s="405"/>
      <c r="OVP271" s="277"/>
      <c r="OVQ271" s="277"/>
      <c r="OVR271" s="277"/>
      <c r="OVS271" s="277"/>
      <c r="OVT271" s="277"/>
      <c r="OVU271" s="277"/>
      <c r="OVV271" s="277"/>
      <c r="OVW271" s="277"/>
      <c r="OVX271" s="402"/>
      <c r="OVY271" s="404"/>
      <c r="OVZ271" s="49"/>
      <c r="OWA271" s="49"/>
      <c r="OWB271" s="49"/>
      <c r="OWC271" s="99"/>
      <c r="OWD271" s="98"/>
      <c r="OWE271" s="49"/>
      <c r="OWF271" s="405"/>
      <c r="OWG271" s="405"/>
      <c r="OWH271" s="277"/>
      <c r="OWI271" s="277"/>
      <c r="OWJ271" s="277"/>
      <c r="OWK271" s="277"/>
      <c r="OWL271" s="277"/>
      <c r="OWM271" s="277"/>
      <c r="OWN271" s="277"/>
      <c r="OWO271" s="277"/>
      <c r="OWP271" s="402"/>
      <c r="OWQ271" s="404"/>
      <c r="OWR271" s="49"/>
      <c r="OWS271" s="49"/>
      <c r="OWT271" s="49"/>
      <c r="OWU271" s="99"/>
      <c r="OWV271" s="98"/>
      <c r="OWW271" s="49"/>
      <c r="OWX271" s="405"/>
      <c r="OWY271" s="405"/>
      <c r="OWZ271" s="277"/>
      <c r="OXA271" s="277"/>
      <c r="OXB271" s="277"/>
      <c r="OXC271" s="277"/>
      <c r="OXD271" s="277"/>
      <c r="OXE271" s="277"/>
      <c r="OXF271" s="277"/>
      <c r="OXG271" s="277"/>
      <c r="OXH271" s="402"/>
      <c r="OXI271" s="404"/>
      <c r="OXJ271" s="49"/>
      <c r="OXK271" s="49"/>
      <c r="OXL271" s="49"/>
      <c r="OXM271" s="99"/>
      <c r="OXN271" s="98"/>
      <c r="OXO271" s="49"/>
      <c r="OXP271" s="405"/>
      <c r="OXQ271" s="405"/>
      <c r="OXR271" s="277"/>
      <c r="OXS271" s="277"/>
      <c r="OXT271" s="277"/>
      <c r="OXU271" s="277"/>
      <c r="OXV271" s="277"/>
      <c r="OXW271" s="277"/>
      <c r="OXX271" s="277"/>
      <c r="OXY271" s="277"/>
      <c r="OXZ271" s="402"/>
      <c r="OYA271" s="404"/>
      <c r="OYB271" s="49"/>
      <c r="OYC271" s="49"/>
      <c r="OYD271" s="49"/>
      <c r="OYE271" s="99"/>
      <c r="OYF271" s="98"/>
      <c r="OYG271" s="49"/>
      <c r="OYH271" s="405"/>
      <c r="OYI271" s="405"/>
      <c r="OYJ271" s="277"/>
      <c r="OYK271" s="277"/>
      <c r="OYL271" s="277"/>
      <c r="OYM271" s="277"/>
      <c r="OYN271" s="277"/>
      <c r="OYO271" s="277"/>
      <c r="OYP271" s="277"/>
      <c r="OYQ271" s="277"/>
      <c r="OYR271" s="402"/>
      <c r="OYS271" s="404"/>
      <c r="OYT271" s="49"/>
      <c r="OYU271" s="49"/>
      <c r="OYV271" s="49"/>
      <c r="OYW271" s="99"/>
      <c r="OYX271" s="98"/>
      <c r="OYY271" s="49"/>
      <c r="OYZ271" s="405"/>
      <c r="OZA271" s="405"/>
      <c r="OZB271" s="277"/>
      <c r="OZC271" s="277"/>
      <c r="OZD271" s="277"/>
      <c r="OZE271" s="277"/>
      <c r="OZF271" s="277"/>
      <c r="OZG271" s="277"/>
      <c r="OZH271" s="277"/>
      <c r="OZI271" s="277"/>
      <c r="OZJ271" s="402"/>
      <c r="OZK271" s="404"/>
      <c r="OZL271" s="49"/>
      <c r="OZM271" s="49"/>
      <c r="OZN271" s="49"/>
      <c r="OZO271" s="99"/>
      <c r="OZP271" s="98"/>
      <c r="OZQ271" s="49"/>
      <c r="OZR271" s="405"/>
      <c r="OZS271" s="405"/>
      <c r="OZT271" s="277"/>
      <c r="OZU271" s="277"/>
      <c r="OZV271" s="277"/>
      <c r="OZW271" s="277"/>
      <c r="OZX271" s="277"/>
      <c r="OZY271" s="277"/>
      <c r="OZZ271" s="277"/>
      <c r="PAA271" s="277"/>
      <c r="PAB271" s="402"/>
      <c r="PAC271" s="404"/>
      <c r="PAD271" s="49"/>
      <c r="PAE271" s="49"/>
      <c r="PAF271" s="49"/>
      <c r="PAG271" s="99"/>
      <c r="PAH271" s="98"/>
      <c r="PAI271" s="49"/>
      <c r="PAJ271" s="405"/>
      <c r="PAK271" s="405"/>
      <c r="PAL271" s="277"/>
      <c r="PAM271" s="277"/>
      <c r="PAN271" s="277"/>
      <c r="PAO271" s="277"/>
      <c r="PAP271" s="277"/>
      <c r="PAQ271" s="277"/>
      <c r="PAR271" s="277"/>
      <c r="PAS271" s="277"/>
      <c r="PAT271" s="402"/>
      <c r="PAU271" s="404"/>
      <c r="PAV271" s="49"/>
      <c r="PAW271" s="49"/>
      <c r="PAX271" s="49"/>
      <c r="PAY271" s="99"/>
      <c r="PAZ271" s="98"/>
      <c r="PBA271" s="49"/>
      <c r="PBB271" s="405"/>
      <c r="PBC271" s="405"/>
      <c r="PBD271" s="277"/>
      <c r="PBE271" s="277"/>
      <c r="PBF271" s="277"/>
      <c r="PBG271" s="277"/>
      <c r="PBH271" s="277"/>
      <c r="PBI271" s="277"/>
      <c r="PBJ271" s="277"/>
      <c r="PBK271" s="277"/>
      <c r="PBL271" s="402"/>
      <c r="PBM271" s="404"/>
      <c r="PBN271" s="49"/>
      <c r="PBO271" s="49"/>
      <c r="PBP271" s="49"/>
      <c r="PBQ271" s="99"/>
      <c r="PBR271" s="98"/>
      <c r="PBS271" s="49"/>
      <c r="PBT271" s="405"/>
      <c r="PBU271" s="405"/>
      <c r="PBV271" s="277"/>
      <c r="PBW271" s="277"/>
      <c r="PBX271" s="277"/>
      <c r="PBY271" s="277"/>
      <c r="PBZ271" s="277"/>
      <c r="PCA271" s="277"/>
      <c r="PCB271" s="277"/>
      <c r="PCC271" s="277"/>
      <c r="PCD271" s="402"/>
      <c r="PCE271" s="404"/>
      <c r="PCF271" s="49"/>
      <c r="PCG271" s="49"/>
      <c r="PCH271" s="49"/>
      <c r="PCI271" s="99"/>
      <c r="PCJ271" s="98"/>
      <c r="PCK271" s="49"/>
      <c r="PCL271" s="405"/>
      <c r="PCM271" s="405"/>
      <c r="PCN271" s="277"/>
      <c r="PCO271" s="277"/>
      <c r="PCP271" s="277"/>
      <c r="PCQ271" s="277"/>
      <c r="PCR271" s="277"/>
      <c r="PCS271" s="277"/>
      <c r="PCT271" s="277"/>
      <c r="PCU271" s="277"/>
      <c r="PCV271" s="402"/>
      <c r="PCW271" s="404"/>
      <c r="PCX271" s="49"/>
      <c r="PCY271" s="49"/>
      <c r="PCZ271" s="49"/>
      <c r="PDA271" s="99"/>
      <c r="PDB271" s="98"/>
      <c r="PDC271" s="49"/>
      <c r="PDD271" s="405"/>
      <c r="PDE271" s="405"/>
      <c r="PDF271" s="277"/>
      <c r="PDG271" s="277"/>
      <c r="PDH271" s="277"/>
      <c r="PDI271" s="277"/>
      <c r="PDJ271" s="277"/>
      <c r="PDK271" s="277"/>
      <c r="PDL271" s="277"/>
      <c r="PDM271" s="277"/>
      <c r="PDN271" s="402"/>
      <c r="PDO271" s="404"/>
      <c r="PDP271" s="49"/>
      <c r="PDQ271" s="49"/>
      <c r="PDR271" s="49"/>
      <c r="PDS271" s="99"/>
      <c r="PDT271" s="98"/>
      <c r="PDU271" s="49"/>
      <c r="PDV271" s="405"/>
      <c r="PDW271" s="405"/>
      <c r="PDX271" s="277"/>
      <c r="PDY271" s="277"/>
      <c r="PDZ271" s="277"/>
      <c r="PEA271" s="277"/>
      <c r="PEB271" s="277"/>
      <c r="PEC271" s="277"/>
      <c r="PED271" s="277"/>
      <c r="PEE271" s="277"/>
      <c r="PEF271" s="402"/>
      <c r="PEG271" s="404"/>
      <c r="PEH271" s="49"/>
      <c r="PEI271" s="49"/>
      <c r="PEJ271" s="49"/>
      <c r="PEK271" s="99"/>
      <c r="PEL271" s="98"/>
      <c r="PEM271" s="49"/>
      <c r="PEN271" s="405"/>
      <c r="PEO271" s="405"/>
      <c r="PEP271" s="277"/>
      <c r="PEQ271" s="277"/>
      <c r="PER271" s="277"/>
      <c r="PES271" s="277"/>
      <c r="PET271" s="277"/>
      <c r="PEU271" s="277"/>
      <c r="PEV271" s="277"/>
      <c r="PEW271" s="277"/>
      <c r="PEX271" s="402"/>
      <c r="PEY271" s="404"/>
      <c r="PEZ271" s="49"/>
      <c r="PFA271" s="49"/>
      <c r="PFB271" s="49"/>
      <c r="PFC271" s="99"/>
      <c r="PFD271" s="98"/>
      <c r="PFE271" s="49"/>
      <c r="PFF271" s="405"/>
      <c r="PFG271" s="405"/>
      <c r="PFH271" s="277"/>
      <c r="PFI271" s="277"/>
      <c r="PFJ271" s="277"/>
      <c r="PFK271" s="277"/>
      <c r="PFL271" s="277"/>
      <c r="PFM271" s="277"/>
      <c r="PFN271" s="277"/>
      <c r="PFO271" s="277"/>
      <c r="PFP271" s="402"/>
      <c r="PFQ271" s="404"/>
      <c r="PFR271" s="49"/>
      <c r="PFS271" s="49"/>
      <c r="PFT271" s="49"/>
      <c r="PFU271" s="99"/>
      <c r="PFV271" s="98"/>
      <c r="PFW271" s="49"/>
      <c r="PFX271" s="405"/>
      <c r="PFY271" s="405"/>
      <c r="PFZ271" s="277"/>
      <c r="PGA271" s="277"/>
      <c r="PGB271" s="277"/>
      <c r="PGC271" s="277"/>
      <c r="PGD271" s="277"/>
      <c r="PGE271" s="277"/>
      <c r="PGF271" s="277"/>
      <c r="PGG271" s="277"/>
      <c r="PGH271" s="402"/>
      <c r="PGI271" s="404"/>
      <c r="PGJ271" s="49"/>
      <c r="PGK271" s="49"/>
      <c r="PGL271" s="49"/>
      <c r="PGM271" s="99"/>
      <c r="PGN271" s="98"/>
      <c r="PGO271" s="49"/>
      <c r="PGP271" s="405"/>
      <c r="PGQ271" s="405"/>
      <c r="PGR271" s="277"/>
      <c r="PGS271" s="277"/>
      <c r="PGT271" s="277"/>
      <c r="PGU271" s="277"/>
      <c r="PGV271" s="277"/>
      <c r="PGW271" s="277"/>
      <c r="PGX271" s="277"/>
      <c r="PGY271" s="277"/>
      <c r="PGZ271" s="402"/>
      <c r="PHA271" s="404"/>
      <c r="PHB271" s="49"/>
      <c r="PHC271" s="49"/>
      <c r="PHD271" s="49"/>
      <c r="PHE271" s="99"/>
      <c r="PHF271" s="98"/>
      <c r="PHG271" s="49"/>
      <c r="PHH271" s="405"/>
      <c r="PHI271" s="405"/>
      <c r="PHJ271" s="277"/>
      <c r="PHK271" s="277"/>
      <c r="PHL271" s="277"/>
      <c r="PHM271" s="277"/>
      <c r="PHN271" s="277"/>
      <c r="PHO271" s="277"/>
      <c r="PHP271" s="277"/>
      <c r="PHQ271" s="277"/>
      <c r="PHR271" s="402"/>
      <c r="PHS271" s="404"/>
      <c r="PHT271" s="49"/>
      <c r="PHU271" s="49"/>
      <c r="PHV271" s="49"/>
      <c r="PHW271" s="99"/>
      <c r="PHX271" s="98"/>
      <c r="PHY271" s="49"/>
      <c r="PHZ271" s="405"/>
      <c r="PIA271" s="405"/>
      <c r="PIB271" s="277"/>
      <c r="PIC271" s="277"/>
      <c r="PID271" s="277"/>
      <c r="PIE271" s="277"/>
      <c r="PIF271" s="277"/>
      <c r="PIG271" s="277"/>
      <c r="PIH271" s="277"/>
      <c r="PII271" s="277"/>
      <c r="PIJ271" s="402"/>
      <c r="PIK271" s="404"/>
      <c r="PIL271" s="49"/>
      <c r="PIM271" s="49"/>
      <c r="PIN271" s="49"/>
      <c r="PIO271" s="99"/>
      <c r="PIP271" s="98"/>
      <c r="PIQ271" s="49"/>
      <c r="PIR271" s="405"/>
      <c r="PIS271" s="405"/>
      <c r="PIT271" s="277"/>
      <c r="PIU271" s="277"/>
      <c r="PIV271" s="277"/>
      <c r="PIW271" s="277"/>
      <c r="PIX271" s="277"/>
      <c r="PIY271" s="277"/>
      <c r="PIZ271" s="277"/>
      <c r="PJA271" s="277"/>
      <c r="PJB271" s="402"/>
      <c r="PJC271" s="404"/>
      <c r="PJD271" s="49"/>
      <c r="PJE271" s="49"/>
      <c r="PJF271" s="49"/>
      <c r="PJG271" s="99"/>
      <c r="PJH271" s="98"/>
      <c r="PJI271" s="49"/>
      <c r="PJJ271" s="405"/>
      <c r="PJK271" s="405"/>
      <c r="PJL271" s="277"/>
      <c r="PJM271" s="277"/>
      <c r="PJN271" s="277"/>
      <c r="PJO271" s="277"/>
      <c r="PJP271" s="277"/>
      <c r="PJQ271" s="277"/>
      <c r="PJR271" s="277"/>
      <c r="PJS271" s="277"/>
      <c r="PJT271" s="402"/>
      <c r="PJU271" s="404"/>
      <c r="PJV271" s="49"/>
      <c r="PJW271" s="49"/>
      <c r="PJX271" s="49"/>
      <c r="PJY271" s="99"/>
      <c r="PJZ271" s="98"/>
      <c r="PKA271" s="49"/>
      <c r="PKB271" s="405"/>
      <c r="PKC271" s="405"/>
      <c r="PKD271" s="277"/>
      <c r="PKE271" s="277"/>
      <c r="PKF271" s="277"/>
      <c r="PKG271" s="277"/>
      <c r="PKH271" s="277"/>
      <c r="PKI271" s="277"/>
      <c r="PKJ271" s="277"/>
      <c r="PKK271" s="277"/>
      <c r="PKL271" s="402"/>
      <c r="PKM271" s="404"/>
      <c r="PKN271" s="49"/>
      <c r="PKO271" s="49"/>
      <c r="PKP271" s="49"/>
      <c r="PKQ271" s="99"/>
      <c r="PKR271" s="98"/>
      <c r="PKS271" s="49"/>
      <c r="PKT271" s="405"/>
      <c r="PKU271" s="405"/>
      <c r="PKV271" s="277"/>
      <c r="PKW271" s="277"/>
      <c r="PKX271" s="277"/>
      <c r="PKY271" s="277"/>
      <c r="PKZ271" s="277"/>
      <c r="PLA271" s="277"/>
      <c r="PLB271" s="277"/>
      <c r="PLC271" s="277"/>
      <c r="PLD271" s="402"/>
      <c r="PLE271" s="404"/>
      <c r="PLF271" s="49"/>
      <c r="PLG271" s="49"/>
      <c r="PLH271" s="49"/>
      <c r="PLI271" s="99"/>
      <c r="PLJ271" s="98"/>
      <c r="PLK271" s="49"/>
      <c r="PLL271" s="405"/>
      <c r="PLM271" s="405"/>
      <c r="PLN271" s="277"/>
      <c r="PLO271" s="277"/>
      <c r="PLP271" s="277"/>
      <c r="PLQ271" s="277"/>
      <c r="PLR271" s="277"/>
      <c r="PLS271" s="277"/>
      <c r="PLT271" s="277"/>
      <c r="PLU271" s="277"/>
      <c r="PLV271" s="402"/>
      <c r="PLW271" s="404"/>
      <c r="PLX271" s="49"/>
      <c r="PLY271" s="49"/>
      <c r="PLZ271" s="49"/>
      <c r="PMA271" s="99"/>
      <c r="PMB271" s="98"/>
      <c r="PMC271" s="49"/>
      <c r="PMD271" s="405"/>
      <c r="PME271" s="405"/>
      <c r="PMF271" s="277"/>
      <c r="PMG271" s="277"/>
      <c r="PMH271" s="277"/>
      <c r="PMI271" s="277"/>
      <c r="PMJ271" s="277"/>
      <c r="PMK271" s="277"/>
      <c r="PML271" s="277"/>
      <c r="PMM271" s="277"/>
      <c r="PMN271" s="402"/>
      <c r="PMO271" s="404"/>
      <c r="PMP271" s="49"/>
      <c r="PMQ271" s="49"/>
      <c r="PMR271" s="49"/>
      <c r="PMS271" s="99"/>
      <c r="PMT271" s="98"/>
      <c r="PMU271" s="49"/>
      <c r="PMV271" s="405"/>
      <c r="PMW271" s="405"/>
      <c r="PMX271" s="277"/>
      <c r="PMY271" s="277"/>
      <c r="PMZ271" s="277"/>
      <c r="PNA271" s="277"/>
      <c r="PNB271" s="277"/>
      <c r="PNC271" s="277"/>
      <c r="PND271" s="277"/>
      <c r="PNE271" s="277"/>
      <c r="PNF271" s="402"/>
      <c r="PNG271" s="404"/>
      <c r="PNH271" s="49"/>
      <c r="PNI271" s="49"/>
      <c r="PNJ271" s="49"/>
      <c r="PNK271" s="99"/>
      <c r="PNL271" s="98"/>
      <c r="PNM271" s="49"/>
      <c r="PNN271" s="405"/>
      <c r="PNO271" s="405"/>
      <c r="PNP271" s="277"/>
      <c r="PNQ271" s="277"/>
      <c r="PNR271" s="277"/>
      <c r="PNS271" s="277"/>
      <c r="PNT271" s="277"/>
      <c r="PNU271" s="277"/>
      <c r="PNV271" s="277"/>
      <c r="PNW271" s="277"/>
      <c r="PNX271" s="402"/>
      <c r="PNY271" s="404"/>
      <c r="PNZ271" s="49"/>
      <c r="POA271" s="49"/>
      <c r="POB271" s="49"/>
      <c r="POC271" s="99"/>
      <c r="POD271" s="98"/>
      <c r="POE271" s="49"/>
      <c r="POF271" s="405"/>
      <c r="POG271" s="405"/>
      <c r="POH271" s="277"/>
      <c r="POI271" s="277"/>
      <c r="POJ271" s="277"/>
      <c r="POK271" s="277"/>
      <c r="POL271" s="277"/>
      <c r="POM271" s="277"/>
      <c r="PON271" s="277"/>
      <c r="POO271" s="277"/>
      <c r="POP271" s="402"/>
      <c r="POQ271" s="404"/>
      <c r="POR271" s="49"/>
      <c r="POS271" s="49"/>
      <c r="POT271" s="49"/>
      <c r="POU271" s="99"/>
      <c r="POV271" s="98"/>
      <c r="POW271" s="49"/>
      <c r="POX271" s="405"/>
      <c r="POY271" s="405"/>
      <c r="POZ271" s="277"/>
      <c r="PPA271" s="277"/>
      <c r="PPB271" s="277"/>
      <c r="PPC271" s="277"/>
      <c r="PPD271" s="277"/>
      <c r="PPE271" s="277"/>
      <c r="PPF271" s="277"/>
      <c r="PPG271" s="277"/>
      <c r="PPH271" s="402"/>
      <c r="PPI271" s="404"/>
      <c r="PPJ271" s="49"/>
      <c r="PPK271" s="49"/>
      <c r="PPL271" s="49"/>
      <c r="PPM271" s="99"/>
      <c r="PPN271" s="98"/>
      <c r="PPO271" s="49"/>
      <c r="PPP271" s="405"/>
      <c r="PPQ271" s="405"/>
      <c r="PPR271" s="277"/>
      <c r="PPS271" s="277"/>
      <c r="PPT271" s="277"/>
      <c r="PPU271" s="277"/>
      <c r="PPV271" s="277"/>
      <c r="PPW271" s="277"/>
      <c r="PPX271" s="277"/>
      <c r="PPY271" s="277"/>
      <c r="PPZ271" s="402"/>
      <c r="PQA271" s="404"/>
      <c r="PQB271" s="49"/>
      <c r="PQC271" s="49"/>
      <c r="PQD271" s="49"/>
      <c r="PQE271" s="99"/>
      <c r="PQF271" s="98"/>
      <c r="PQG271" s="49"/>
      <c r="PQH271" s="405"/>
      <c r="PQI271" s="405"/>
      <c r="PQJ271" s="277"/>
      <c r="PQK271" s="277"/>
      <c r="PQL271" s="277"/>
      <c r="PQM271" s="277"/>
      <c r="PQN271" s="277"/>
      <c r="PQO271" s="277"/>
      <c r="PQP271" s="277"/>
      <c r="PQQ271" s="277"/>
      <c r="PQR271" s="402"/>
      <c r="PQS271" s="404"/>
      <c r="PQT271" s="49"/>
      <c r="PQU271" s="49"/>
      <c r="PQV271" s="49"/>
      <c r="PQW271" s="99"/>
      <c r="PQX271" s="98"/>
      <c r="PQY271" s="49"/>
      <c r="PQZ271" s="405"/>
      <c r="PRA271" s="405"/>
      <c r="PRB271" s="277"/>
      <c r="PRC271" s="277"/>
      <c r="PRD271" s="277"/>
      <c r="PRE271" s="277"/>
      <c r="PRF271" s="277"/>
      <c r="PRG271" s="277"/>
      <c r="PRH271" s="277"/>
      <c r="PRI271" s="277"/>
      <c r="PRJ271" s="402"/>
      <c r="PRK271" s="404"/>
      <c r="PRL271" s="49"/>
      <c r="PRM271" s="49"/>
      <c r="PRN271" s="49"/>
      <c r="PRO271" s="99"/>
      <c r="PRP271" s="98"/>
      <c r="PRQ271" s="49"/>
      <c r="PRR271" s="405"/>
      <c r="PRS271" s="405"/>
      <c r="PRT271" s="277"/>
      <c r="PRU271" s="277"/>
      <c r="PRV271" s="277"/>
      <c r="PRW271" s="277"/>
      <c r="PRX271" s="277"/>
      <c r="PRY271" s="277"/>
      <c r="PRZ271" s="277"/>
      <c r="PSA271" s="277"/>
      <c r="PSB271" s="402"/>
      <c r="PSC271" s="404"/>
      <c r="PSD271" s="49"/>
      <c r="PSE271" s="49"/>
      <c r="PSF271" s="49"/>
      <c r="PSG271" s="99"/>
      <c r="PSH271" s="98"/>
      <c r="PSI271" s="49"/>
      <c r="PSJ271" s="405"/>
      <c r="PSK271" s="405"/>
      <c r="PSL271" s="277"/>
      <c r="PSM271" s="277"/>
      <c r="PSN271" s="277"/>
      <c r="PSO271" s="277"/>
      <c r="PSP271" s="277"/>
      <c r="PSQ271" s="277"/>
      <c r="PSR271" s="277"/>
      <c r="PSS271" s="277"/>
      <c r="PST271" s="402"/>
      <c r="PSU271" s="404"/>
      <c r="PSV271" s="49"/>
      <c r="PSW271" s="49"/>
      <c r="PSX271" s="49"/>
      <c r="PSY271" s="99"/>
      <c r="PSZ271" s="98"/>
      <c r="PTA271" s="49"/>
      <c r="PTB271" s="405"/>
      <c r="PTC271" s="405"/>
      <c r="PTD271" s="277"/>
      <c r="PTE271" s="277"/>
      <c r="PTF271" s="277"/>
      <c r="PTG271" s="277"/>
      <c r="PTH271" s="277"/>
      <c r="PTI271" s="277"/>
      <c r="PTJ271" s="277"/>
      <c r="PTK271" s="277"/>
      <c r="PTL271" s="402"/>
      <c r="PTM271" s="404"/>
      <c r="PTN271" s="49"/>
      <c r="PTO271" s="49"/>
      <c r="PTP271" s="49"/>
      <c r="PTQ271" s="99"/>
      <c r="PTR271" s="98"/>
      <c r="PTS271" s="49"/>
      <c r="PTT271" s="405"/>
      <c r="PTU271" s="405"/>
      <c r="PTV271" s="277"/>
      <c r="PTW271" s="277"/>
      <c r="PTX271" s="277"/>
      <c r="PTY271" s="277"/>
      <c r="PTZ271" s="277"/>
      <c r="PUA271" s="277"/>
      <c r="PUB271" s="277"/>
      <c r="PUC271" s="277"/>
      <c r="PUD271" s="402"/>
      <c r="PUE271" s="404"/>
      <c r="PUF271" s="49"/>
      <c r="PUG271" s="49"/>
      <c r="PUH271" s="49"/>
      <c r="PUI271" s="99"/>
      <c r="PUJ271" s="98"/>
      <c r="PUK271" s="49"/>
      <c r="PUL271" s="405"/>
      <c r="PUM271" s="405"/>
      <c r="PUN271" s="277"/>
      <c r="PUO271" s="277"/>
      <c r="PUP271" s="277"/>
      <c r="PUQ271" s="277"/>
      <c r="PUR271" s="277"/>
      <c r="PUS271" s="277"/>
      <c r="PUT271" s="277"/>
      <c r="PUU271" s="277"/>
      <c r="PUV271" s="402"/>
      <c r="PUW271" s="404"/>
      <c r="PUX271" s="49"/>
      <c r="PUY271" s="49"/>
      <c r="PUZ271" s="49"/>
      <c r="PVA271" s="99"/>
      <c r="PVB271" s="98"/>
      <c r="PVC271" s="49"/>
      <c r="PVD271" s="405"/>
      <c r="PVE271" s="405"/>
      <c r="PVF271" s="277"/>
      <c r="PVG271" s="277"/>
      <c r="PVH271" s="277"/>
      <c r="PVI271" s="277"/>
      <c r="PVJ271" s="277"/>
      <c r="PVK271" s="277"/>
      <c r="PVL271" s="277"/>
      <c r="PVM271" s="277"/>
      <c r="PVN271" s="402"/>
      <c r="PVO271" s="404"/>
      <c r="PVP271" s="49"/>
      <c r="PVQ271" s="49"/>
      <c r="PVR271" s="49"/>
      <c r="PVS271" s="99"/>
      <c r="PVT271" s="98"/>
      <c r="PVU271" s="49"/>
      <c r="PVV271" s="405"/>
      <c r="PVW271" s="405"/>
      <c r="PVX271" s="277"/>
      <c r="PVY271" s="277"/>
      <c r="PVZ271" s="277"/>
      <c r="PWA271" s="277"/>
      <c r="PWB271" s="277"/>
      <c r="PWC271" s="277"/>
      <c r="PWD271" s="277"/>
      <c r="PWE271" s="277"/>
      <c r="PWF271" s="402"/>
      <c r="PWG271" s="404"/>
      <c r="PWH271" s="49"/>
      <c r="PWI271" s="49"/>
      <c r="PWJ271" s="49"/>
      <c r="PWK271" s="99"/>
      <c r="PWL271" s="98"/>
      <c r="PWM271" s="49"/>
      <c r="PWN271" s="405"/>
      <c r="PWO271" s="405"/>
      <c r="PWP271" s="277"/>
      <c r="PWQ271" s="277"/>
      <c r="PWR271" s="277"/>
      <c r="PWS271" s="277"/>
      <c r="PWT271" s="277"/>
      <c r="PWU271" s="277"/>
      <c r="PWV271" s="277"/>
      <c r="PWW271" s="277"/>
      <c r="PWX271" s="402"/>
      <c r="PWY271" s="404"/>
      <c r="PWZ271" s="49"/>
      <c r="PXA271" s="49"/>
      <c r="PXB271" s="49"/>
      <c r="PXC271" s="99"/>
      <c r="PXD271" s="98"/>
      <c r="PXE271" s="49"/>
      <c r="PXF271" s="405"/>
      <c r="PXG271" s="405"/>
      <c r="PXH271" s="277"/>
      <c r="PXI271" s="277"/>
      <c r="PXJ271" s="277"/>
      <c r="PXK271" s="277"/>
      <c r="PXL271" s="277"/>
      <c r="PXM271" s="277"/>
      <c r="PXN271" s="277"/>
      <c r="PXO271" s="277"/>
      <c r="PXP271" s="402"/>
      <c r="PXQ271" s="404"/>
      <c r="PXR271" s="49"/>
      <c r="PXS271" s="49"/>
      <c r="PXT271" s="49"/>
      <c r="PXU271" s="99"/>
      <c r="PXV271" s="98"/>
      <c r="PXW271" s="49"/>
      <c r="PXX271" s="405"/>
      <c r="PXY271" s="405"/>
      <c r="PXZ271" s="277"/>
      <c r="PYA271" s="277"/>
      <c r="PYB271" s="277"/>
      <c r="PYC271" s="277"/>
      <c r="PYD271" s="277"/>
      <c r="PYE271" s="277"/>
      <c r="PYF271" s="277"/>
      <c r="PYG271" s="277"/>
      <c r="PYH271" s="402"/>
      <c r="PYI271" s="404"/>
      <c r="PYJ271" s="49"/>
      <c r="PYK271" s="49"/>
      <c r="PYL271" s="49"/>
      <c r="PYM271" s="99"/>
      <c r="PYN271" s="98"/>
      <c r="PYO271" s="49"/>
      <c r="PYP271" s="405"/>
      <c r="PYQ271" s="405"/>
      <c r="PYR271" s="277"/>
      <c r="PYS271" s="277"/>
      <c r="PYT271" s="277"/>
      <c r="PYU271" s="277"/>
      <c r="PYV271" s="277"/>
      <c r="PYW271" s="277"/>
      <c r="PYX271" s="277"/>
      <c r="PYY271" s="277"/>
      <c r="PYZ271" s="402"/>
      <c r="PZA271" s="404"/>
      <c r="PZB271" s="49"/>
      <c r="PZC271" s="49"/>
      <c r="PZD271" s="49"/>
      <c r="PZE271" s="99"/>
      <c r="PZF271" s="98"/>
      <c r="PZG271" s="49"/>
      <c r="PZH271" s="405"/>
      <c r="PZI271" s="405"/>
      <c r="PZJ271" s="277"/>
      <c r="PZK271" s="277"/>
      <c r="PZL271" s="277"/>
      <c r="PZM271" s="277"/>
      <c r="PZN271" s="277"/>
      <c r="PZO271" s="277"/>
      <c r="PZP271" s="277"/>
      <c r="PZQ271" s="277"/>
      <c r="PZR271" s="402"/>
      <c r="PZS271" s="404"/>
      <c r="PZT271" s="49"/>
      <c r="PZU271" s="49"/>
      <c r="PZV271" s="49"/>
      <c r="PZW271" s="99"/>
      <c r="PZX271" s="98"/>
      <c r="PZY271" s="49"/>
      <c r="PZZ271" s="405"/>
      <c r="QAA271" s="405"/>
      <c r="QAB271" s="277"/>
      <c r="QAC271" s="277"/>
      <c r="QAD271" s="277"/>
      <c r="QAE271" s="277"/>
      <c r="QAF271" s="277"/>
      <c r="QAG271" s="277"/>
      <c r="QAH271" s="277"/>
      <c r="QAI271" s="277"/>
      <c r="QAJ271" s="402"/>
      <c r="QAK271" s="404"/>
      <c r="QAL271" s="49"/>
      <c r="QAM271" s="49"/>
      <c r="QAN271" s="49"/>
      <c r="QAO271" s="99"/>
      <c r="QAP271" s="98"/>
      <c r="QAQ271" s="49"/>
      <c r="QAR271" s="405"/>
      <c r="QAS271" s="405"/>
      <c r="QAT271" s="277"/>
      <c r="QAU271" s="277"/>
      <c r="QAV271" s="277"/>
      <c r="QAW271" s="277"/>
      <c r="QAX271" s="277"/>
      <c r="QAY271" s="277"/>
      <c r="QAZ271" s="277"/>
      <c r="QBA271" s="277"/>
      <c r="QBB271" s="402"/>
      <c r="QBC271" s="404"/>
      <c r="QBD271" s="49"/>
      <c r="QBE271" s="49"/>
      <c r="QBF271" s="49"/>
      <c r="QBG271" s="99"/>
      <c r="QBH271" s="98"/>
      <c r="QBI271" s="49"/>
      <c r="QBJ271" s="405"/>
      <c r="QBK271" s="405"/>
      <c r="QBL271" s="277"/>
      <c r="QBM271" s="277"/>
      <c r="QBN271" s="277"/>
      <c r="QBO271" s="277"/>
      <c r="QBP271" s="277"/>
      <c r="QBQ271" s="277"/>
      <c r="QBR271" s="277"/>
      <c r="QBS271" s="277"/>
      <c r="QBT271" s="402"/>
      <c r="QBU271" s="404"/>
      <c r="QBV271" s="49"/>
      <c r="QBW271" s="49"/>
      <c r="QBX271" s="49"/>
      <c r="QBY271" s="99"/>
      <c r="QBZ271" s="98"/>
      <c r="QCA271" s="49"/>
      <c r="QCB271" s="405"/>
      <c r="QCC271" s="405"/>
      <c r="QCD271" s="277"/>
      <c r="QCE271" s="277"/>
      <c r="QCF271" s="277"/>
      <c r="QCG271" s="277"/>
      <c r="QCH271" s="277"/>
      <c r="QCI271" s="277"/>
      <c r="QCJ271" s="277"/>
      <c r="QCK271" s="277"/>
      <c r="QCL271" s="402"/>
      <c r="QCM271" s="404"/>
      <c r="QCN271" s="49"/>
      <c r="QCO271" s="49"/>
      <c r="QCP271" s="49"/>
      <c r="QCQ271" s="99"/>
      <c r="QCR271" s="98"/>
      <c r="QCS271" s="49"/>
      <c r="QCT271" s="405"/>
      <c r="QCU271" s="405"/>
      <c r="QCV271" s="277"/>
      <c r="QCW271" s="277"/>
      <c r="QCX271" s="277"/>
      <c r="QCY271" s="277"/>
      <c r="QCZ271" s="277"/>
      <c r="QDA271" s="277"/>
      <c r="QDB271" s="277"/>
      <c r="QDC271" s="277"/>
      <c r="QDD271" s="402"/>
      <c r="QDE271" s="404"/>
      <c r="QDF271" s="49"/>
      <c r="QDG271" s="49"/>
      <c r="QDH271" s="49"/>
      <c r="QDI271" s="99"/>
      <c r="QDJ271" s="98"/>
      <c r="QDK271" s="49"/>
      <c r="QDL271" s="405"/>
      <c r="QDM271" s="405"/>
      <c r="QDN271" s="277"/>
      <c r="QDO271" s="277"/>
      <c r="QDP271" s="277"/>
      <c r="QDQ271" s="277"/>
      <c r="QDR271" s="277"/>
      <c r="QDS271" s="277"/>
      <c r="QDT271" s="277"/>
      <c r="QDU271" s="277"/>
      <c r="QDV271" s="402"/>
      <c r="QDW271" s="404"/>
      <c r="QDX271" s="49"/>
      <c r="QDY271" s="49"/>
      <c r="QDZ271" s="49"/>
      <c r="QEA271" s="99"/>
      <c r="QEB271" s="98"/>
      <c r="QEC271" s="49"/>
      <c r="QED271" s="405"/>
      <c r="QEE271" s="405"/>
      <c r="QEF271" s="277"/>
      <c r="QEG271" s="277"/>
      <c r="QEH271" s="277"/>
      <c r="QEI271" s="277"/>
      <c r="QEJ271" s="277"/>
      <c r="QEK271" s="277"/>
      <c r="QEL271" s="277"/>
      <c r="QEM271" s="277"/>
      <c r="QEN271" s="402"/>
      <c r="QEO271" s="404"/>
      <c r="QEP271" s="49"/>
      <c r="QEQ271" s="49"/>
      <c r="QER271" s="49"/>
      <c r="QES271" s="99"/>
      <c r="QET271" s="98"/>
      <c r="QEU271" s="49"/>
      <c r="QEV271" s="405"/>
      <c r="QEW271" s="405"/>
      <c r="QEX271" s="277"/>
      <c r="QEY271" s="277"/>
      <c r="QEZ271" s="277"/>
      <c r="QFA271" s="277"/>
      <c r="QFB271" s="277"/>
      <c r="QFC271" s="277"/>
      <c r="QFD271" s="277"/>
      <c r="QFE271" s="277"/>
      <c r="QFF271" s="402"/>
      <c r="QFG271" s="404"/>
      <c r="QFH271" s="49"/>
      <c r="QFI271" s="49"/>
      <c r="QFJ271" s="49"/>
      <c r="QFK271" s="99"/>
      <c r="QFL271" s="98"/>
      <c r="QFM271" s="49"/>
      <c r="QFN271" s="405"/>
      <c r="QFO271" s="405"/>
      <c r="QFP271" s="277"/>
      <c r="QFQ271" s="277"/>
      <c r="QFR271" s="277"/>
      <c r="QFS271" s="277"/>
      <c r="QFT271" s="277"/>
      <c r="QFU271" s="277"/>
      <c r="QFV271" s="277"/>
      <c r="QFW271" s="277"/>
      <c r="QFX271" s="402"/>
      <c r="QFY271" s="404"/>
      <c r="QFZ271" s="49"/>
      <c r="QGA271" s="49"/>
      <c r="QGB271" s="49"/>
      <c r="QGC271" s="99"/>
      <c r="QGD271" s="98"/>
      <c r="QGE271" s="49"/>
      <c r="QGF271" s="405"/>
      <c r="QGG271" s="405"/>
      <c r="QGH271" s="277"/>
      <c r="QGI271" s="277"/>
      <c r="QGJ271" s="277"/>
      <c r="QGK271" s="277"/>
      <c r="QGL271" s="277"/>
      <c r="QGM271" s="277"/>
      <c r="QGN271" s="277"/>
      <c r="QGO271" s="277"/>
      <c r="QGP271" s="402"/>
      <c r="QGQ271" s="404"/>
      <c r="QGR271" s="49"/>
      <c r="QGS271" s="49"/>
      <c r="QGT271" s="49"/>
      <c r="QGU271" s="99"/>
      <c r="QGV271" s="98"/>
      <c r="QGW271" s="49"/>
      <c r="QGX271" s="405"/>
      <c r="QGY271" s="405"/>
      <c r="QGZ271" s="277"/>
      <c r="QHA271" s="277"/>
      <c r="QHB271" s="277"/>
      <c r="QHC271" s="277"/>
      <c r="QHD271" s="277"/>
      <c r="QHE271" s="277"/>
      <c r="QHF271" s="277"/>
      <c r="QHG271" s="277"/>
      <c r="QHH271" s="402"/>
      <c r="QHI271" s="404"/>
      <c r="QHJ271" s="49"/>
      <c r="QHK271" s="49"/>
      <c r="QHL271" s="49"/>
      <c r="QHM271" s="99"/>
      <c r="QHN271" s="98"/>
      <c r="QHO271" s="49"/>
      <c r="QHP271" s="405"/>
      <c r="QHQ271" s="405"/>
      <c r="QHR271" s="277"/>
      <c r="QHS271" s="277"/>
      <c r="QHT271" s="277"/>
      <c r="QHU271" s="277"/>
      <c r="QHV271" s="277"/>
      <c r="QHW271" s="277"/>
      <c r="QHX271" s="277"/>
      <c r="QHY271" s="277"/>
      <c r="QHZ271" s="402"/>
      <c r="QIA271" s="404"/>
      <c r="QIB271" s="49"/>
      <c r="QIC271" s="49"/>
      <c r="QID271" s="49"/>
      <c r="QIE271" s="99"/>
      <c r="QIF271" s="98"/>
      <c r="QIG271" s="49"/>
      <c r="QIH271" s="405"/>
      <c r="QII271" s="405"/>
      <c r="QIJ271" s="277"/>
      <c r="QIK271" s="277"/>
      <c r="QIL271" s="277"/>
      <c r="QIM271" s="277"/>
      <c r="QIN271" s="277"/>
      <c r="QIO271" s="277"/>
      <c r="QIP271" s="277"/>
      <c r="QIQ271" s="277"/>
      <c r="QIR271" s="402"/>
      <c r="QIS271" s="404"/>
      <c r="QIT271" s="49"/>
      <c r="QIU271" s="49"/>
      <c r="QIV271" s="49"/>
      <c r="QIW271" s="99"/>
      <c r="QIX271" s="98"/>
      <c r="QIY271" s="49"/>
      <c r="QIZ271" s="405"/>
      <c r="QJA271" s="405"/>
      <c r="QJB271" s="277"/>
      <c r="QJC271" s="277"/>
      <c r="QJD271" s="277"/>
      <c r="QJE271" s="277"/>
      <c r="QJF271" s="277"/>
      <c r="QJG271" s="277"/>
      <c r="QJH271" s="277"/>
      <c r="QJI271" s="277"/>
      <c r="QJJ271" s="402"/>
      <c r="QJK271" s="404"/>
      <c r="QJL271" s="49"/>
      <c r="QJM271" s="49"/>
      <c r="QJN271" s="49"/>
      <c r="QJO271" s="99"/>
      <c r="QJP271" s="98"/>
      <c r="QJQ271" s="49"/>
      <c r="QJR271" s="405"/>
      <c r="QJS271" s="405"/>
      <c r="QJT271" s="277"/>
      <c r="QJU271" s="277"/>
      <c r="QJV271" s="277"/>
      <c r="QJW271" s="277"/>
      <c r="QJX271" s="277"/>
      <c r="QJY271" s="277"/>
      <c r="QJZ271" s="277"/>
      <c r="QKA271" s="277"/>
      <c r="QKB271" s="402"/>
      <c r="QKC271" s="404"/>
      <c r="QKD271" s="49"/>
      <c r="QKE271" s="49"/>
      <c r="QKF271" s="49"/>
      <c r="QKG271" s="99"/>
      <c r="QKH271" s="98"/>
      <c r="QKI271" s="49"/>
      <c r="QKJ271" s="405"/>
      <c r="QKK271" s="405"/>
      <c r="QKL271" s="277"/>
      <c r="QKM271" s="277"/>
      <c r="QKN271" s="277"/>
      <c r="QKO271" s="277"/>
      <c r="QKP271" s="277"/>
      <c r="QKQ271" s="277"/>
      <c r="QKR271" s="277"/>
      <c r="QKS271" s="277"/>
      <c r="QKT271" s="402"/>
      <c r="QKU271" s="404"/>
      <c r="QKV271" s="49"/>
      <c r="QKW271" s="49"/>
      <c r="QKX271" s="49"/>
      <c r="QKY271" s="99"/>
      <c r="QKZ271" s="98"/>
      <c r="QLA271" s="49"/>
      <c r="QLB271" s="405"/>
      <c r="QLC271" s="405"/>
      <c r="QLD271" s="277"/>
      <c r="QLE271" s="277"/>
      <c r="QLF271" s="277"/>
      <c r="QLG271" s="277"/>
      <c r="QLH271" s="277"/>
      <c r="QLI271" s="277"/>
      <c r="QLJ271" s="277"/>
      <c r="QLK271" s="277"/>
      <c r="QLL271" s="402"/>
      <c r="QLM271" s="404"/>
      <c r="QLN271" s="49"/>
      <c r="QLO271" s="49"/>
      <c r="QLP271" s="49"/>
      <c r="QLQ271" s="99"/>
      <c r="QLR271" s="98"/>
      <c r="QLS271" s="49"/>
      <c r="QLT271" s="405"/>
      <c r="QLU271" s="405"/>
      <c r="QLV271" s="277"/>
      <c r="QLW271" s="277"/>
      <c r="QLX271" s="277"/>
      <c r="QLY271" s="277"/>
      <c r="QLZ271" s="277"/>
      <c r="QMA271" s="277"/>
      <c r="QMB271" s="277"/>
      <c r="QMC271" s="277"/>
      <c r="QMD271" s="402"/>
      <c r="QME271" s="404"/>
      <c r="QMF271" s="49"/>
      <c r="QMG271" s="49"/>
      <c r="QMH271" s="49"/>
      <c r="QMI271" s="99"/>
      <c r="QMJ271" s="98"/>
      <c r="QMK271" s="49"/>
      <c r="QML271" s="405"/>
      <c r="QMM271" s="405"/>
      <c r="QMN271" s="277"/>
      <c r="QMO271" s="277"/>
      <c r="QMP271" s="277"/>
      <c r="QMQ271" s="277"/>
      <c r="QMR271" s="277"/>
      <c r="QMS271" s="277"/>
      <c r="QMT271" s="277"/>
      <c r="QMU271" s="277"/>
      <c r="QMV271" s="402"/>
      <c r="QMW271" s="404"/>
      <c r="QMX271" s="49"/>
      <c r="QMY271" s="49"/>
      <c r="QMZ271" s="49"/>
      <c r="QNA271" s="99"/>
      <c r="QNB271" s="98"/>
      <c r="QNC271" s="49"/>
      <c r="QND271" s="405"/>
      <c r="QNE271" s="405"/>
      <c r="QNF271" s="277"/>
      <c r="QNG271" s="277"/>
      <c r="QNH271" s="277"/>
      <c r="QNI271" s="277"/>
      <c r="QNJ271" s="277"/>
      <c r="QNK271" s="277"/>
      <c r="QNL271" s="277"/>
      <c r="QNM271" s="277"/>
      <c r="QNN271" s="402"/>
      <c r="QNO271" s="404"/>
      <c r="QNP271" s="49"/>
      <c r="QNQ271" s="49"/>
      <c r="QNR271" s="49"/>
      <c r="QNS271" s="99"/>
      <c r="QNT271" s="98"/>
      <c r="QNU271" s="49"/>
      <c r="QNV271" s="405"/>
      <c r="QNW271" s="405"/>
      <c r="QNX271" s="277"/>
      <c r="QNY271" s="277"/>
      <c r="QNZ271" s="277"/>
      <c r="QOA271" s="277"/>
      <c r="QOB271" s="277"/>
      <c r="QOC271" s="277"/>
      <c r="QOD271" s="277"/>
      <c r="QOE271" s="277"/>
      <c r="QOF271" s="402"/>
      <c r="QOG271" s="404"/>
      <c r="QOH271" s="49"/>
      <c r="QOI271" s="49"/>
      <c r="QOJ271" s="49"/>
      <c r="QOK271" s="99"/>
      <c r="QOL271" s="98"/>
      <c r="QOM271" s="49"/>
      <c r="QON271" s="405"/>
      <c r="QOO271" s="405"/>
      <c r="QOP271" s="277"/>
      <c r="QOQ271" s="277"/>
      <c r="QOR271" s="277"/>
      <c r="QOS271" s="277"/>
      <c r="QOT271" s="277"/>
      <c r="QOU271" s="277"/>
      <c r="QOV271" s="277"/>
      <c r="QOW271" s="277"/>
      <c r="QOX271" s="402"/>
      <c r="QOY271" s="404"/>
      <c r="QOZ271" s="49"/>
      <c r="QPA271" s="49"/>
      <c r="QPB271" s="49"/>
      <c r="QPC271" s="99"/>
      <c r="QPD271" s="98"/>
      <c r="QPE271" s="49"/>
      <c r="QPF271" s="405"/>
      <c r="QPG271" s="405"/>
      <c r="QPH271" s="277"/>
      <c r="QPI271" s="277"/>
      <c r="QPJ271" s="277"/>
      <c r="QPK271" s="277"/>
      <c r="QPL271" s="277"/>
      <c r="QPM271" s="277"/>
      <c r="QPN271" s="277"/>
      <c r="QPO271" s="277"/>
      <c r="QPP271" s="402"/>
      <c r="QPQ271" s="404"/>
      <c r="QPR271" s="49"/>
      <c r="QPS271" s="49"/>
      <c r="QPT271" s="49"/>
      <c r="QPU271" s="99"/>
      <c r="QPV271" s="98"/>
      <c r="QPW271" s="49"/>
      <c r="QPX271" s="405"/>
      <c r="QPY271" s="405"/>
      <c r="QPZ271" s="277"/>
      <c r="QQA271" s="277"/>
      <c r="QQB271" s="277"/>
      <c r="QQC271" s="277"/>
      <c r="QQD271" s="277"/>
      <c r="QQE271" s="277"/>
      <c r="QQF271" s="277"/>
      <c r="QQG271" s="277"/>
      <c r="QQH271" s="402"/>
      <c r="QQI271" s="404"/>
      <c r="QQJ271" s="49"/>
      <c r="QQK271" s="49"/>
      <c r="QQL271" s="49"/>
      <c r="QQM271" s="99"/>
      <c r="QQN271" s="98"/>
      <c r="QQO271" s="49"/>
      <c r="QQP271" s="405"/>
      <c r="QQQ271" s="405"/>
      <c r="QQR271" s="277"/>
      <c r="QQS271" s="277"/>
      <c r="QQT271" s="277"/>
      <c r="QQU271" s="277"/>
      <c r="QQV271" s="277"/>
      <c r="QQW271" s="277"/>
      <c r="QQX271" s="277"/>
      <c r="QQY271" s="277"/>
      <c r="QQZ271" s="402"/>
      <c r="QRA271" s="404"/>
      <c r="QRB271" s="49"/>
      <c r="QRC271" s="49"/>
      <c r="QRD271" s="49"/>
      <c r="QRE271" s="99"/>
      <c r="QRF271" s="98"/>
      <c r="QRG271" s="49"/>
      <c r="QRH271" s="405"/>
      <c r="QRI271" s="405"/>
      <c r="QRJ271" s="277"/>
      <c r="QRK271" s="277"/>
      <c r="QRL271" s="277"/>
      <c r="QRM271" s="277"/>
      <c r="QRN271" s="277"/>
      <c r="QRO271" s="277"/>
      <c r="QRP271" s="277"/>
      <c r="QRQ271" s="277"/>
      <c r="QRR271" s="402"/>
      <c r="QRS271" s="404"/>
      <c r="QRT271" s="49"/>
      <c r="QRU271" s="49"/>
      <c r="QRV271" s="49"/>
      <c r="QRW271" s="99"/>
      <c r="QRX271" s="98"/>
      <c r="QRY271" s="49"/>
      <c r="QRZ271" s="405"/>
      <c r="QSA271" s="405"/>
      <c r="QSB271" s="277"/>
      <c r="QSC271" s="277"/>
      <c r="QSD271" s="277"/>
      <c r="QSE271" s="277"/>
      <c r="QSF271" s="277"/>
      <c r="QSG271" s="277"/>
      <c r="QSH271" s="277"/>
      <c r="QSI271" s="277"/>
      <c r="QSJ271" s="402"/>
      <c r="QSK271" s="404"/>
      <c r="QSL271" s="49"/>
      <c r="QSM271" s="49"/>
      <c r="QSN271" s="49"/>
      <c r="QSO271" s="99"/>
      <c r="QSP271" s="98"/>
      <c r="QSQ271" s="49"/>
      <c r="QSR271" s="405"/>
      <c r="QSS271" s="405"/>
      <c r="QST271" s="277"/>
      <c r="QSU271" s="277"/>
      <c r="QSV271" s="277"/>
      <c r="QSW271" s="277"/>
      <c r="QSX271" s="277"/>
      <c r="QSY271" s="277"/>
      <c r="QSZ271" s="277"/>
      <c r="QTA271" s="277"/>
      <c r="QTB271" s="402"/>
      <c r="QTC271" s="404"/>
      <c r="QTD271" s="49"/>
      <c r="QTE271" s="49"/>
      <c r="QTF271" s="49"/>
      <c r="QTG271" s="99"/>
      <c r="QTH271" s="98"/>
      <c r="QTI271" s="49"/>
      <c r="QTJ271" s="405"/>
      <c r="QTK271" s="405"/>
      <c r="QTL271" s="277"/>
      <c r="QTM271" s="277"/>
      <c r="QTN271" s="277"/>
      <c r="QTO271" s="277"/>
      <c r="QTP271" s="277"/>
      <c r="QTQ271" s="277"/>
      <c r="QTR271" s="277"/>
      <c r="QTS271" s="277"/>
      <c r="QTT271" s="402"/>
      <c r="QTU271" s="404"/>
      <c r="QTV271" s="49"/>
      <c r="QTW271" s="49"/>
      <c r="QTX271" s="49"/>
      <c r="QTY271" s="99"/>
      <c r="QTZ271" s="98"/>
      <c r="QUA271" s="49"/>
      <c r="QUB271" s="405"/>
      <c r="QUC271" s="405"/>
      <c r="QUD271" s="277"/>
      <c r="QUE271" s="277"/>
      <c r="QUF271" s="277"/>
      <c r="QUG271" s="277"/>
      <c r="QUH271" s="277"/>
      <c r="QUI271" s="277"/>
      <c r="QUJ271" s="277"/>
      <c r="QUK271" s="277"/>
      <c r="QUL271" s="402"/>
      <c r="QUM271" s="404"/>
      <c r="QUN271" s="49"/>
      <c r="QUO271" s="49"/>
      <c r="QUP271" s="49"/>
      <c r="QUQ271" s="99"/>
      <c r="QUR271" s="98"/>
      <c r="QUS271" s="49"/>
      <c r="QUT271" s="405"/>
      <c r="QUU271" s="405"/>
      <c r="QUV271" s="277"/>
      <c r="QUW271" s="277"/>
      <c r="QUX271" s="277"/>
      <c r="QUY271" s="277"/>
      <c r="QUZ271" s="277"/>
      <c r="QVA271" s="277"/>
      <c r="QVB271" s="277"/>
      <c r="QVC271" s="277"/>
      <c r="QVD271" s="402"/>
      <c r="QVE271" s="404"/>
      <c r="QVF271" s="49"/>
      <c r="QVG271" s="49"/>
      <c r="QVH271" s="49"/>
      <c r="QVI271" s="99"/>
      <c r="QVJ271" s="98"/>
      <c r="QVK271" s="49"/>
      <c r="QVL271" s="405"/>
      <c r="QVM271" s="405"/>
      <c r="QVN271" s="277"/>
      <c r="QVO271" s="277"/>
      <c r="QVP271" s="277"/>
      <c r="QVQ271" s="277"/>
      <c r="QVR271" s="277"/>
      <c r="QVS271" s="277"/>
      <c r="QVT271" s="277"/>
      <c r="QVU271" s="277"/>
      <c r="QVV271" s="402"/>
      <c r="QVW271" s="404"/>
      <c r="QVX271" s="49"/>
      <c r="QVY271" s="49"/>
      <c r="QVZ271" s="49"/>
      <c r="QWA271" s="99"/>
      <c r="QWB271" s="98"/>
      <c r="QWC271" s="49"/>
      <c r="QWD271" s="405"/>
      <c r="QWE271" s="405"/>
      <c r="QWF271" s="277"/>
      <c r="QWG271" s="277"/>
      <c r="QWH271" s="277"/>
      <c r="QWI271" s="277"/>
      <c r="QWJ271" s="277"/>
      <c r="QWK271" s="277"/>
      <c r="QWL271" s="277"/>
      <c r="QWM271" s="277"/>
      <c r="QWN271" s="402"/>
      <c r="QWO271" s="404"/>
      <c r="QWP271" s="49"/>
      <c r="QWQ271" s="49"/>
      <c r="QWR271" s="49"/>
      <c r="QWS271" s="99"/>
      <c r="QWT271" s="98"/>
      <c r="QWU271" s="49"/>
      <c r="QWV271" s="405"/>
      <c r="QWW271" s="405"/>
      <c r="QWX271" s="277"/>
      <c r="QWY271" s="277"/>
      <c r="QWZ271" s="277"/>
      <c r="QXA271" s="277"/>
      <c r="QXB271" s="277"/>
      <c r="QXC271" s="277"/>
      <c r="QXD271" s="277"/>
      <c r="QXE271" s="277"/>
      <c r="QXF271" s="402"/>
      <c r="QXG271" s="404"/>
      <c r="QXH271" s="49"/>
      <c r="QXI271" s="49"/>
      <c r="QXJ271" s="49"/>
      <c r="QXK271" s="99"/>
      <c r="QXL271" s="98"/>
      <c r="QXM271" s="49"/>
      <c r="QXN271" s="405"/>
      <c r="QXO271" s="405"/>
      <c r="QXP271" s="277"/>
      <c r="QXQ271" s="277"/>
      <c r="QXR271" s="277"/>
      <c r="QXS271" s="277"/>
      <c r="QXT271" s="277"/>
      <c r="QXU271" s="277"/>
      <c r="QXV271" s="277"/>
      <c r="QXW271" s="277"/>
      <c r="QXX271" s="402"/>
      <c r="QXY271" s="404"/>
      <c r="QXZ271" s="49"/>
      <c r="QYA271" s="49"/>
      <c r="QYB271" s="49"/>
      <c r="QYC271" s="99"/>
      <c r="QYD271" s="98"/>
      <c r="QYE271" s="49"/>
      <c r="QYF271" s="405"/>
      <c r="QYG271" s="405"/>
      <c r="QYH271" s="277"/>
      <c r="QYI271" s="277"/>
      <c r="QYJ271" s="277"/>
      <c r="QYK271" s="277"/>
      <c r="QYL271" s="277"/>
      <c r="QYM271" s="277"/>
      <c r="QYN271" s="277"/>
      <c r="QYO271" s="277"/>
      <c r="QYP271" s="402"/>
      <c r="QYQ271" s="404"/>
      <c r="QYR271" s="49"/>
      <c r="QYS271" s="49"/>
      <c r="QYT271" s="49"/>
      <c r="QYU271" s="99"/>
      <c r="QYV271" s="98"/>
      <c r="QYW271" s="49"/>
      <c r="QYX271" s="405"/>
      <c r="QYY271" s="405"/>
      <c r="QYZ271" s="277"/>
      <c r="QZA271" s="277"/>
      <c r="QZB271" s="277"/>
      <c r="QZC271" s="277"/>
      <c r="QZD271" s="277"/>
      <c r="QZE271" s="277"/>
      <c r="QZF271" s="277"/>
      <c r="QZG271" s="277"/>
      <c r="QZH271" s="402"/>
      <c r="QZI271" s="404"/>
      <c r="QZJ271" s="49"/>
      <c r="QZK271" s="49"/>
      <c r="QZL271" s="49"/>
      <c r="QZM271" s="99"/>
      <c r="QZN271" s="98"/>
      <c r="QZO271" s="49"/>
      <c r="QZP271" s="405"/>
      <c r="QZQ271" s="405"/>
      <c r="QZR271" s="277"/>
      <c r="QZS271" s="277"/>
      <c r="QZT271" s="277"/>
      <c r="QZU271" s="277"/>
      <c r="QZV271" s="277"/>
      <c r="QZW271" s="277"/>
      <c r="QZX271" s="277"/>
      <c r="QZY271" s="277"/>
      <c r="QZZ271" s="402"/>
      <c r="RAA271" s="404"/>
      <c r="RAB271" s="49"/>
      <c r="RAC271" s="49"/>
      <c r="RAD271" s="49"/>
      <c r="RAE271" s="99"/>
      <c r="RAF271" s="98"/>
      <c r="RAG271" s="49"/>
      <c r="RAH271" s="405"/>
      <c r="RAI271" s="405"/>
      <c r="RAJ271" s="277"/>
      <c r="RAK271" s="277"/>
      <c r="RAL271" s="277"/>
      <c r="RAM271" s="277"/>
      <c r="RAN271" s="277"/>
      <c r="RAO271" s="277"/>
      <c r="RAP271" s="277"/>
      <c r="RAQ271" s="277"/>
      <c r="RAR271" s="402"/>
      <c r="RAS271" s="404"/>
      <c r="RAT271" s="49"/>
      <c r="RAU271" s="49"/>
      <c r="RAV271" s="49"/>
      <c r="RAW271" s="99"/>
      <c r="RAX271" s="98"/>
      <c r="RAY271" s="49"/>
      <c r="RAZ271" s="405"/>
      <c r="RBA271" s="405"/>
      <c r="RBB271" s="277"/>
      <c r="RBC271" s="277"/>
      <c r="RBD271" s="277"/>
      <c r="RBE271" s="277"/>
      <c r="RBF271" s="277"/>
      <c r="RBG271" s="277"/>
      <c r="RBH271" s="277"/>
      <c r="RBI271" s="277"/>
      <c r="RBJ271" s="402"/>
      <c r="RBK271" s="404"/>
      <c r="RBL271" s="49"/>
      <c r="RBM271" s="49"/>
      <c r="RBN271" s="49"/>
      <c r="RBO271" s="99"/>
      <c r="RBP271" s="98"/>
      <c r="RBQ271" s="49"/>
      <c r="RBR271" s="405"/>
      <c r="RBS271" s="405"/>
      <c r="RBT271" s="277"/>
      <c r="RBU271" s="277"/>
      <c r="RBV271" s="277"/>
      <c r="RBW271" s="277"/>
      <c r="RBX271" s="277"/>
      <c r="RBY271" s="277"/>
      <c r="RBZ271" s="277"/>
      <c r="RCA271" s="277"/>
      <c r="RCB271" s="402"/>
      <c r="RCC271" s="404"/>
      <c r="RCD271" s="49"/>
      <c r="RCE271" s="49"/>
      <c r="RCF271" s="49"/>
      <c r="RCG271" s="99"/>
      <c r="RCH271" s="98"/>
      <c r="RCI271" s="49"/>
      <c r="RCJ271" s="405"/>
      <c r="RCK271" s="405"/>
      <c r="RCL271" s="277"/>
      <c r="RCM271" s="277"/>
      <c r="RCN271" s="277"/>
      <c r="RCO271" s="277"/>
      <c r="RCP271" s="277"/>
      <c r="RCQ271" s="277"/>
      <c r="RCR271" s="277"/>
      <c r="RCS271" s="277"/>
      <c r="RCT271" s="402"/>
      <c r="RCU271" s="404"/>
      <c r="RCV271" s="49"/>
      <c r="RCW271" s="49"/>
      <c r="RCX271" s="49"/>
      <c r="RCY271" s="99"/>
      <c r="RCZ271" s="98"/>
      <c r="RDA271" s="49"/>
      <c r="RDB271" s="405"/>
      <c r="RDC271" s="405"/>
      <c r="RDD271" s="277"/>
      <c r="RDE271" s="277"/>
      <c r="RDF271" s="277"/>
      <c r="RDG271" s="277"/>
      <c r="RDH271" s="277"/>
      <c r="RDI271" s="277"/>
      <c r="RDJ271" s="277"/>
      <c r="RDK271" s="277"/>
      <c r="RDL271" s="402"/>
      <c r="RDM271" s="404"/>
      <c r="RDN271" s="49"/>
      <c r="RDO271" s="49"/>
      <c r="RDP271" s="49"/>
      <c r="RDQ271" s="99"/>
      <c r="RDR271" s="98"/>
      <c r="RDS271" s="49"/>
      <c r="RDT271" s="405"/>
      <c r="RDU271" s="405"/>
      <c r="RDV271" s="277"/>
      <c r="RDW271" s="277"/>
      <c r="RDX271" s="277"/>
      <c r="RDY271" s="277"/>
      <c r="RDZ271" s="277"/>
      <c r="REA271" s="277"/>
      <c r="REB271" s="277"/>
      <c r="REC271" s="277"/>
      <c r="RED271" s="402"/>
      <c r="REE271" s="404"/>
      <c r="REF271" s="49"/>
      <c r="REG271" s="49"/>
      <c r="REH271" s="49"/>
      <c r="REI271" s="99"/>
      <c r="REJ271" s="98"/>
      <c r="REK271" s="49"/>
      <c r="REL271" s="405"/>
      <c r="REM271" s="405"/>
      <c r="REN271" s="277"/>
      <c r="REO271" s="277"/>
      <c r="REP271" s="277"/>
      <c r="REQ271" s="277"/>
      <c r="RER271" s="277"/>
      <c r="RES271" s="277"/>
      <c r="RET271" s="277"/>
      <c r="REU271" s="277"/>
      <c r="REV271" s="402"/>
      <c r="REW271" s="404"/>
      <c r="REX271" s="49"/>
      <c r="REY271" s="49"/>
      <c r="REZ271" s="49"/>
      <c r="RFA271" s="99"/>
      <c r="RFB271" s="98"/>
      <c r="RFC271" s="49"/>
      <c r="RFD271" s="405"/>
      <c r="RFE271" s="405"/>
      <c r="RFF271" s="277"/>
      <c r="RFG271" s="277"/>
      <c r="RFH271" s="277"/>
      <c r="RFI271" s="277"/>
      <c r="RFJ271" s="277"/>
      <c r="RFK271" s="277"/>
      <c r="RFL271" s="277"/>
      <c r="RFM271" s="277"/>
      <c r="RFN271" s="402"/>
      <c r="RFO271" s="404"/>
      <c r="RFP271" s="49"/>
      <c r="RFQ271" s="49"/>
      <c r="RFR271" s="49"/>
      <c r="RFS271" s="99"/>
      <c r="RFT271" s="98"/>
      <c r="RFU271" s="49"/>
      <c r="RFV271" s="405"/>
      <c r="RFW271" s="405"/>
      <c r="RFX271" s="277"/>
      <c r="RFY271" s="277"/>
      <c r="RFZ271" s="277"/>
      <c r="RGA271" s="277"/>
      <c r="RGB271" s="277"/>
      <c r="RGC271" s="277"/>
      <c r="RGD271" s="277"/>
      <c r="RGE271" s="277"/>
      <c r="RGF271" s="402"/>
      <c r="RGG271" s="404"/>
      <c r="RGH271" s="49"/>
      <c r="RGI271" s="49"/>
      <c r="RGJ271" s="49"/>
      <c r="RGK271" s="99"/>
      <c r="RGL271" s="98"/>
      <c r="RGM271" s="49"/>
      <c r="RGN271" s="405"/>
      <c r="RGO271" s="405"/>
      <c r="RGP271" s="277"/>
      <c r="RGQ271" s="277"/>
      <c r="RGR271" s="277"/>
      <c r="RGS271" s="277"/>
      <c r="RGT271" s="277"/>
      <c r="RGU271" s="277"/>
      <c r="RGV271" s="277"/>
      <c r="RGW271" s="277"/>
      <c r="RGX271" s="402"/>
      <c r="RGY271" s="404"/>
      <c r="RGZ271" s="49"/>
      <c r="RHA271" s="49"/>
      <c r="RHB271" s="49"/>
      <c r="RHC271" s="99"/>
      <c r="RHD271" s="98"/>
      <c r="RHE271" s="49"/>
      <c r="RHF271" s="405"/>
      <c r="RHG271" s="405"/>
      <c r="RHH271" s="277"/>
      <c r="RHI271" s="277"/>
      <c r="RHJ271" s="277"/>
      <c r="RHK271" s="277"/>
      <c r="RHL271" s="277"/>
      <c r="RHM271" s="277"/>
      <c r="RHN271" s="277"/>
      <c r="RHO271" s="277"/>
      <c r="RHP271" s="402"/>
      <c r="RHQ271" s="404"/>
      <c r="RHR271" s="49"/>
      <c r="RHS271" s="49"/>
      <c r="RHT271" s="49"/>
      <c r="RHU271" s="99"/>
      <c r="RHV271" s="98"/>
      <c r="RHW271" s="49"/>
      <c r="RHX271" s="405"/>
      <c r="RHY271" s="405"/>
      <c r="RHZ271" s="277"/>
      <c r="RIA271" s="277"/>
      <c r="RIB271" s="277"/>
      <c r="RIC271" s="277"/>
      <c r="RID271" s="277"/>
      <c r="RIE271" s="277"/>
      <c r="RIF271" s="277"/>
      <c r="RIG271" s="277"/>
      <c r="RIH271" s="402"/>
      <c r="RII271" s="404"/>
      <c r="RIJ271" s="49"/>
      <c r="RIK271" s="49"/>
      <c r="RIL271" s="49"/>
      <c r="RIM271" s="99"/>
      <c r="RIN271" s="98"/>
      <c r="RIO271" s="49"/>
      <c r="RIP271" s="405"/>
      <c r="RIQ271" s="405"/>
      <c r="RIR271" s="277"/>
      <c r="RIS271" s="277"/>
      <c r="RIT271" s="277"/>
      <c r="RIU271" s="277"/>
      <c r="RIV271" s="277"/>
      <c r="RIW271" s="277"/>
      <c r="RIX271" s="277"/>
      <c r="RIY271" s="277"/>
      <c r="RIZ271" s="402"/>
      <c r="RJA271" s="404"/>
      <c r="RJB271" s="49"/>
      <c r="RJC271" s="49"/>
      <c r="RJD271" s="49"/>
      <c r="RJE271" s="99"/>
      <c r="RJF271" s="98"/>
      <c r="RJG271" s="49"/>
      <c r="RJH271" s="405"/>
      <c r="RJI271" s="405"/>
      <c r="RJJ271" s="277"/>
      <c r="RJK271" s="277"/>
      <c r="RJL271" s="277"/>
      <c r="RJM271" s="277"/>
      <c r="RJN271" s="277"/>
      <c r="RJO271" s="277"/>
      <c r="RJP271" s="277"/>
      <c r="RJQ271" s="277"/>
      <c r="RJR271" s="402"/>
      <c r="RJS271" s="404"/>
      <c r="RJT271" s="49"/>
      <c r="RJU271" s="49"/>
      <c r="RJV271" s="49"/>
      <c r="RJW271" s="99"/>
      <c r="RJX271" s="98"/>
      <c r="RJY271" s="49"/>
      <c r="RJZ271" s="405"/>
      <c r="RKA271" s="405"/>
      <c r="RKB271" s="277"/>
      <c r="RKC271" s="277"/>
      <c r="RKD271" s="277"/>
      <c r="RKE271" s="277"/>
      <c r="RKF271" s="277"/>
      <c r="RKG271" s="277"/>
      <c r="RKH271" s="277"/>
      <c r="RKI271" s="277"/>
      <c r="RKJ271" s="402"/>
      <c r="RKK271" s="404"/>
      <c r="RKL271" s="49"/>
      <c r="RKM271" s="49"/>
      <c r="RKN271" s="49"/>
      <c r="RKO271" s="99"/>
      <c r="RKP271" s="98"/>
      <c r="RKQ271" s="49"/>
      <c r="RKR271" s="405"/>
      <c r="RKS271" s="405"/>
      <c r="RKT271" s="277"/>
      <c r="RKU271" s="277"/>
      <c r="RKV271" s="277"/>
      <c r="RKW271" s="277"/>
      <c r="RKX271" s="277"/>
      <c r="RKY271" s="277"/>
      <c r="RKZ271" s="277"/>
      <c r="RLA271" s="277"/>
      <c r="RLB271" s="402"/>
      <c r="RLC271" s="404"/>
      <c r="RLD271" s="49"/>
      <c r="RLE271" s="49"/>
      <c r="RLF271" s="49"/>
      <c r="RLG271" s="99"/>
      <c r="RLH271" s="98"/>
      <c r="RLI271" s="49"/>
      <c r="RLJ271" s="405"/>
      <c r="RLK271" s="405"/>
      <c r="RLL271" s="277"/>
      <c r="RLM271" s="277"/>
      <c r="RLN271" s="277"/>
      <c r="RLO271" s="277"/>
      <c r="RLP271" s="277"/>
      <c r="RLQ271" s="277"/>
      <c r="RLR271" s="277"/>
      <c r="RLS271" s="277"/>
      <c r="RLT271" s="402"/>
      <c r="RLU271" s="404"/>
      <c r="RLV271" s="49"/>
      <c r="RLW271" s="49"/>
      <c r="RLX271" s="49"/>
      <c r="RLY271" s="99"/>
      <c r="RLZ271" s="98"/>
      <c r="RMA271" s="49"/>
      <c r="RMB271" s="405"/>
      <c r="RMC271" s="405"/>
      <c r="RMD271" s="277"/>
      <c r="RME271" s="277"/>
      <c r="RMF271" s="277"/>
      <c r="RMG271" s="277"/>
      <c r="RMH271" s="277"/>
      <c r="RMI271" s="277"/>
      <c r="RMJ271" s="277"/>
      <c r="RMK271" s="277"/>
      <c r="RML271" s="402"/>
      <c r="RMM271" s="404"/>
      <c r="RMN271" s="49"/>
      <c r="RMO271" s="49"/>
      <c r="RMP271" s="49"/>
      <c r="RMQ271" s="99"/>
      <c r="RMR271" s="98"/>
      <c r="RMS271" s="49"/>
      <c r="RMT271" s="405"/>
      <c r="RMU271" s="405"/>
      <c r="RMV271" s="277"/>
      <c r="RMW271" s="277"/>
      <c r="RMX271" s="277"/>
      <c r="RMY271" s="277"/>
      <c r="RMZ271" s="277"/>
      <c r="RNA271" s="277"/>
      <c r="RNB271" s="277"/>
      <c r="RNC271" s="277"/>
      <c r="RND271" s="402"/>
      <c r="RNE271" s="404"/>
      <c r="RNF271" s="49"/>
      <c r="RNG271" s="49"/>
      <c r="RNH271" s="49"/>
      <c r="RNI271" s="99"/>
      <c r="RNJ271" s="98"/>
      <c r="RNK271" s="49"/>
      <c r="RNL271" s="405"/>
      <c r="RNM271" s="405"/>
      <c r="RNN271" s="277"/>
      <c r="RNO271" s="277"/>
      <c r="RNP271" s="277"/>
      <c r="RNQ271" s="277"/>
      <c r="RNR271" s="277"/>
      <c r="RNS271" s="277"/>
      <c r="RNT271" s="277"/>
      <c r="RNU271" s="277"/>
      <c r="RNV271" s="402"/>
      <c r="RNW271" s="404"/>
      <c r="RNX271" s="49"/>
      <c r="RNY271" s="49"/>
      <c r="RNZ271" s="49"/>
      <c r="ROA271" s="99"/>
      <c r="ROB271" s="98"/>
      <c r="ROC271" s="49"/>
      <c r="ROD271" s="405"/>
      <c r="ROE271" s="405"/>
      <c r="ROF271" s="277"/>
      <c r="ROG271" s="277"/>
      <c r="ROH271" s="277"/>
      <c r="ROI271" s="277"/>
      <c r="ROJ271" s="277"/>
      <c r="ROK271" s="277"/>
      <c r="ROL271" s="277"/>
      <c r="ROM271" s="277"/>
      <c r="RON271" s="402"/>
      <c r="ROO271" s="404"/>
      <c r="ROP271" s="49"/>
      <c r="ROQ271" s="49"/>
      <c r="ROR271" s="49"/>
      <c r="ROS271" s="99"/>
      <c r="ROT271" s="98"/>
      <c r="ROU271" s="49"/>
      <c r="ROV271" s="405"/>
      <c r="ROW271" s="405"/>
      <c r="ROX271" s="277"/>
      <c r="ROY271" s="277"/>
      <c r="ROZ271" s="277"/>
      <c r="RPA271" s="277"/>
      <c r="RPB271" s="277"/>
      <c r="RPC271" s="277"/>
      <c r="RPD271" s="277"/>
      <c r="RPE271" s="277"/>
      <c r="RPF271" s="402"/>
      <c r="RPG271" s="404"/>
      <c r="RPH271" s="49"/>
      <c r="RPI271" s="49"/>
      <c r="RPJ271" s="49"/>
      <c r="RPK271" s="99"/>
      <c r="RPL271" s="98"/>
      <c r="RPM271" s="49"/>
      <c r="RPN271" s="405"/>
      <c r="RPO271" s="405"/>
      <c r="RPP271" s="277"/>
      <c r="RPQ271" s="277"/>
      <c r="RPR271" s="277"/>
      <c r="RPS271" s="277"/>
      <c r="RPT271" s="277"/>
      <c r="RPU271" s="277"/>
      <c r="RPV271" s="277"/>
      <c r="RPW271" s="277"/>
      <c r="RPX271" s="402"/>
      <c r="RPY271" s="404"/>
      <c r="RPZ271" s="49"/>
      <c r="RQA271" s="49"/>
      <c r="RQB271" s="49"/>
      <c r="RQC271" s="99"/>
      <c r="RQD271" s="98"/>
      <c r="RQE271" s="49"/>
      <c r="RQF271" s="405"/>
      <c r="RQG271" s="405"/>
      <c r="RQH271" s="277"/>
      <c r="RQI271" s="277"/>
      <c r="RQJ271" s="277"/>
      <c r="RQK271" s="277"/>
      <c r="RQL271" s="277"/>
      <c r="RQM271" s="277"/>
      <c r="RQN271" s="277"/>
      <c r="RQO271" s="277"/>
      <c r="RQP271" s="402"/>
      <c r="RQQ271" s="404"/>
      <c r="RQR271" s="49"/>
      <c r="RQS271" s="49"/>
      <c r="RQT271" s="49"/>
      <c r="RQU271" s="99"/>
      <c r="RQV271" s="98"/>
      <c r="RQW271" s="49"/>
      <c r="RQX271" s="405"/>
      <c r="RQY271" s="405"/>
      <c r="RQZ271" s="277"/>
      <c r="RRA271" s="277"/>
      <c r="RRB271" s="277"/>
      <c r="RRC271" s="277"/>
      <c r="RRD271" s="277"/>
      <c r="RRE271" s="277"/>
      <c r="RRF271" s="277"/>
      <c r="RRG271" s="277"/>
      <c r="RRH271" s="402"/>
      <c r="RRI271" s="404"/>
      <c r="RRJ271" s="49"/>
      <c r="RRK271" s="49"/>
      <c r="RRL271" s="49"/>
      <c r="RRM271" s="99"/>
      <c r="RRN271" s="98"/>
      <c r="RRO271" s="49"/>
      <c r="RRP271" s="405"/>
      <c r="RRQ271" s="405"/>
      <c r="RRR271" s="277"/>
      <c r="RRS271" s="277"/>
      <c r="RRT271" s="277"/>
      <c r="RRU271" s="277"/>
      <c r="RRV271" s="277"/>
      <c r="RRW271" s="277"/>
      <c r="RRX271" s="277"/>
      <c r="RRY271" s="277"/>
      <c r="RRZ271" s="402"/>
      <c r="RSA271" s="404"/>
      <c r="RSB271" s="49"/>
      <c r="RSC271" s="49"/>
      <c r="RSD271" s="49"/>
      <c r="RSE271" s="99"/>
      <c r="RSF271" s="98"/>
      <c r="RSG271" s="49"/>
      <c r="RSH271" s="405"/>
      <c r="RSI271" s="405"/>
      <c r="RSJ271" s="277"/>
      <c r="RSK271" s="277"/>
      <c r="RSL271" s="277"/>
      <c r="RSM271" s="277"/>
      <c r="RSN271" s="277"/>
      <c r="RSO271" s="277"/>
      <c r="RSP271" s="277"/>
      <c r="RSQ271" s="277"/>
      <c r="RSR271" s="402"/>
      <c r="RSS271" s="404"/>
      <c r="RST271" s="49"/>
      <c r="RSU271" s="49"/>
      <c r="RSV271" s="49"/>
      <c r="RSW271" s="99"/>
      <c r="RSX271" s="98"/>
      <c r="RSY271" s="49"/>
      <c r="RSZ271" s="405"/>
      <c r="RTA271" s="405"/>
      <c r="RTB271" s="277"/>
      <c r="RTC271" s="277"/>
      <c r="RTD271" s="277"/>
      <c r="RTE271" s="277"/>
      <c r="RTF271" s="277"/>
      <c r="RTG271" s="277"/>
      <c r="RTH271" s="277"/>
      <c r="RTI271" s="277"/>
      <c r="RTJ271" s="402"/>
      <c r="RTK271" s="404"/>
      <c r="RTL271" s="49"/>
      <c r="RTM271" s="49"/>
      <c r="RTN271" s="49"/>
      <c r="RTO271" s="99"/>
      <c r="RTP271" s="98"/>
      <c r="RTQ271" s="49"/>
      <c r="RTR271" s="405"/>
      <c r="RTS271" s="405"/>
      <c r="RTT271" s="277"/>
      <c r="RTU271" s="277"/>
      <c r="RTV271" s="277"/>
      <c r="RTW271" s="277"/>
      <c r="RTX271" s="277"/>
      <c r="RTY271" s="277"/>
      <c r="RTZ271" s="277"/>
      <c r="RUA271" s="277"/>
      <c r="RUB271" s="402"/>
      <c r="RUC271" s="404"/>
      <c r="RUD271" s="49"/>
      <c r="RUE271" s="49"/>
      <c r="RUF271" s="49"/>
      <c r="RUG271" s="99"/>
      <c r="RUH271" s="98"/>
      <c r="RUI271" s="49"/>
      <c r="RUJ271" s="405"/>
      <c r="RUK271" s="405"/>
      <c r="RUL271" s="277"/>
      <c r="RUM271" s="277"/>
      <c r="RUN271" s="277"/>
      <c r="RUO271" s="277"/>
      <c r="RUP271" s="277"/>
      <c r="RUQ271" s="277"/>
      <c r="RUR271" s="277"/>
      <c r="RUS271" s="277"/>
      <c r="RUT271" s="402"/>
      <c r="RUU271" s="404"/>
      <c r="RUV271" s="49"/>
      <c r="RUW271" s="49"/>
      <c r="RUX271" s="49"/>
      <c r="RUY271" s="99"/>
      <c r="RUZ271" s="98"/>
      <c r="RVA271" s="49"/>
      <c r="RVB271" s="405"/>
      <c r="RVC271" s="405"/>
      <c r="RVD271" s="277"/>
      <c r="RVE271" s="277"/>
      <c r="RVF271" s="277"/>
      <c r="RVG271" s="277"/>
      <c r="RVH271" s="277"/>
      <c r="RVI271" s="277"/>
      <c r="RVJ271" s="277"/>
      <c r="RVK271" s="277"/>
      <c r="RVL271" s="402"/>
      <c r="RVM271" s="404"/>
      <c r="RVN271" s="49"/>
      <c r="RVO271" s="49"/>
      <c r="RVP271" s="49"/>
      <c r="RVQ271" s="99"/>
      <c r="RVR271" s="98"/>
      <c r="RVS271" s="49"/>
      <c r="RVT271" s="405"/>
      <c r="RVU271" s="405"/>
      <c r="RVV271" s="277"/>
      <c r="RVW271" s="277"/>
      <c r="RVX271" s="277"/>
      <c r="RVY271" s="277"/>
      <c r="RVZ271" s="277"/>
      <c r="RWA271" s="277"/>
      <c r="RWB271" s="277"/>
      <c r="RWC271" s="277"/>
      <c r="RWD271" s="402"/>
      <c r="RWE271" s="404"/>
      <c r="RWF271" s="49"/>
      <c r="RWG271" s="49"/>
      <c r="RWH271" s="49"/>
      <c r="RWI271" s="99"/>
      <c r="RWJ271" s="98"/>
      <c r="RWK271" s="49"/>
      <c r="RWL271" s="405"/>
      <c r="RWM271" s="405"/>
      <c r="RWN271" s="277"/>
      <c r="RWO271" s="277"/>
      <c r="RWP271" s="277"/>
      <c r="RWQ271" s="277"/>
      <c r="RWR271" s="277"/>
      <c r="RWS271" s="277"/>
      <c r="RWT271" s="277"/>
      <c r="RWU271" s="277"/>
      <c r="RWV271" s="402"/>
      <c r="RWW271" s="404"/>
      <c r="RWX271" s="49"/>
      <c r="RWY271" s="49"/>
      <c r="RWZ271" s="49"/>
      <c r="RXA271" s="99"/>
      <c r="RXB271" s="98"/>
      <c r="RXC271" s="49"/>
      <c r="RXD271" s="405"/>
      <c r="RXE271" s="405"/>
      <c r="RXF271" s="277"/>
      <c r="RXG271" s="277"/>
      <c r="RXH271" s="277"/>
      <c r="RXI271" s="277"/>
      <c r="RXJ271" s="277"/>
      <c r="RXK271" s="277"/>
      <c r="RXL271" s="277"/>
      <c r="RXM271" s="277"/>
      <c r="RXN271" s="402"/>
      <c r="RXO271" s="404"/>
      <c r="RXP271" s="49"/>
      <c r="RXQ271" s="49"/>
      <c r="RXR271" s="49"/>
      <c r="RXS271" s="99"/>
      <c r="RXT271" s="98"/>
      <c r="RXU271" s="49"/>
      <c r="RXV271" s="405"/>
      <c r="RXW271" s="405"/>
      <c r="RXX271" s="277"/>
      <c r="RXY271" s="277"/>
      <c r="RXZ271" s="277"/>
      <c r="RYA271" s="277"/>
      <c r="RYB271" s="277"/>
      <c r="RYC271" s="277"/>
      <c r="RYD271" s="277"/>
      <c r="RYE271" s="277"/>
      <c r="RYF271" s="402"/>
      <c r="RYG271" s="404"/>
      <c r="RYH271" s="49"/>
      <c r="RYI271" s="49"/>
      <c r="RYJ271" s="49"/>
      <c r="RYK271" s="99"/>
      <c r="RYL271" s="98"/>
      <c r="RYM271" s="49"/>
      <c r="RYN271" s="405"/>
      <c r="RYO271" s="405"/>
      <c r="RYP271" s="277"/>
      <c r="RYQ271" s="277"/>
      <c r="RYR271" s="277"/>
      <c r="RYS271" s="277"/>
      <c r="RYT271" s="277"/>
      <c r="RYU271" s="277"/>
      <c r="RYV271" s="277"/>
      <c r="RYW271" s="277"/>
      <c r="RYX271" s="402"/>
      <c r="RYY271" s="404"/>
      <c r="RYZ271" s="49"/>
      <c r="RZA271" s="49"/>
      <c r="RZB271" s="49"/>
      <c r="RZC271" s="99"/>
      <c r="RZD271" s="98"/>
      <c r="RZE271" s="49"/>
      <c r="RZF271" s="405"/>
      <c r="RZG271" s="405"/>
      <c r="RZH271" s="277"/>
      <c r="RZI271" s="277"/>
      <c r="RZJ271" s="277"/>
      <c r="RZK271" s="277"/>
      <c r="RZL271" s="277"/>
      <c r="RZM271" s="277"/>
      <c r="RZN271" s="277"/>
      <c r="RZO271" s="277"/>
      <c r="RZP271" s="402"/>
      <c r="RZQ271" s="404"/>
      <c r="RZR271" s="49"/>
      <c r="RZS271" s="49"/>
      <c r="RZT271" s="49"/>
      <c r="RZU271" s="99"/>
      <c r="RZV271" s="98"/>
      <c r="RZW271" s="49"/>
      <c r="RZX271" s="405"/>
      <c r="RZY271" s="405"/>
      <c r="RZZ271" s="277"/>
      <c r="SAA271" s="277"/>
      <c r="SAB271" s="277"/>
      <c r="SAC271" s="277"/>
      <c r="SAD271" s="277"/>
      <c r="SAE271" s="277"/>
      <c r="SAF271" s="277"/>
      <c r="SAG271" s="277"/>
      <c r="SAH271" s="402"/>
      <c r="SAI271" s="404"/>
      <c r="SAJ271" s="49"/>
      <c r="SAK271" s="49"/>
      <c r="SAL271" s="49"/>
      <c r="SAM271" s="99"/>
      <c r="SAN271" s="98"/>
      <c r="SAO271" s="49"/>
      <c r="SAP271" s="405"/>
      <c r="SAQ271" s="405"/>
      <c r="SAR271" s="277"/>
      <c r="SAS271" s="277"/>
      <c r="SAT271" s="277"/>
      <c r="SAU271" s="277"/>
      <c r="SAV271" s="277"/>
      <c r="SAW271" s="277"/>
      <c r="SAX271" s="277"/>
      <c r="SAY271" s="277"/>
      <c r="SAZ271" s="402"/>
      <c r="SBA271" s="404"/>
      <c r="SBB271" s="49"/>
      <c r="SBC271" s="49"/>
      <c r="SBD271" s="49"/>
      <c r="SBE271" s="99"/>
      <c r="SBF271" s="98"/>
      <c r="SBG271" s="49"/>
      <c r="SBH271" s="405"/>
      <c r="SBI271" s="405"/>
      <c r="SBJ271" s="277"/>
      <c r="SBK271" s="277"/>
      <c r="SBL271" s="277"/>
      <c r="SBM271" s="277"/>
      <c r="SBN271" s="277"/>
      <c r="SBO271" s="277"/>
      <c r="SBP271" s="277"/>
      <c r="SBQ271" s="277"/>
      <c r="SBR271" s="402"/>
      <c r="SBS271" s="404"/>
      <c r="SBT271" s="49"/>
      <c r="SBU271" s="49"/>
      <c r="SBV271" s="49"/>
      <c r="SBW271" s="99"/>
      <c r="SBX271" s="98"/>
      <c r="SBY271" s="49"/>
      <c r="SBZ271" s="405"/>
      <c r="SCA271" s="405"/>
      <c r="SCB271" s="277"/>
      <c r="SCC271" s="277"/>
      <c r="SCD271" s="277"/>
      <c r="SCE271" s="277"/>
      <c r="SCF271" s="277"/>
      <c r="SCG271" s="277"/>
      <c r="SCH271" s="277"/>
      <c r="SCI271" s="277"/>
      <c r="SCJ271" s="402"/>
      <c r="SCK271" s="404"/>
      <c r="SCL271" s="49"/>
      <c r="SCM271" s="49"/>
      <c r="SCN271" s="49"/>
      <c r="SCO271" s="99"/>
      <c r="SCP271" s="98"/>
      <c r="SCQ271" s="49"/>
      <c r="SCR271" s="405"/>
      <c r="SCS271" s="405"/>
      <c r="SCT271" s="277"/>
      <c r="SCU271" s="277"/>
      <c r="SCV271" s="277"/>
      <c r="SCW271" s="277"/>
      <c r="SCX271" s="277"/>
      <c r="SCY271" s="277"/>
      <c r="SCZ271" s="277"/>
      <c r="SDA271" s="277"/>
      <c r="SDB271" s="402"/>
      <c r="SDC271" s="404"/>
      <c r="SDD271" s="49"/>
      <c r="SDE271" s="49"/>
      <c r="SDF271" s="49"/>
      <c r="SDG271" s="99"/>
      <c r="SDH271" s="98"/>
      <c r="SDI271" s="49"/>
      <c r="SDJ271" s="405"/>
      <c r="SDK271" s="405"/>
      <c r="SDL271" s="277"/>
      <c r="SDM271" s="277"/>
      <c r="SDN271" s="277"/>
      <c r="SDO271" s="277"/>
      <c r="SDP271" s="277"/>
      <c r="SDQ271" s="277"/>
      <c r="SDR271" s="277"/>
      <c r="SDS271" s="277"/>
      <c r="SDT271" s="402"/>
      <c r="SDU271" s="404"/>
      <c r="SDV271" s="49"/>
      <c r="SDW271" s="49"/>
      <c r="SDX271" s="49"/>
      <c r="SDY271" s="99"/>
      <c r="SDZ271" s="98"/>
      <c r="SEA271" s="49"/>
      <c r="SEB271" s="405"/>
      <c r="SEC271" s="405"/>
      <c r="SED271" s="277"/>
      <c r="SEE271" s="277"/>
      <c r="SEF271" s="277"/>
      <c r="SEG271" s="277"/>
      <c r="SEH271" s="277"/>
      <c r="SEI271" s="277"/>
      <c r="SEJ271" s="277"/>
      <c r="SEK271" s="277"/>
      <c r="SEL271" s="402"/>
      <c r="SEM271" s="404"/>
      <c r="SEN271" s="49"/>
      <c r="SEO271" s="49"/>
      <c r="SEP271" s="49"/>
      <c r="SEQ271" s="99"/>
      <c r="SER271" s="98"/>
      <c r="SES271" s="49"/>
      <c r="SET271" s="405"/>
      <c r="SEU271" s="405"/>
      <c r="SEV271" s="277"/>
      <c r="SEW271" s="277"/>
      <c r="SEX271" s="277"/>
      <c r="SEY271" s="277"/>
      <c r="SEZ271" s="277"/>
      <c r="SFA271" s="277"/>
      <c r="SFB271" s="277"/>
      <c r="SFC271" s="277"/>
      <c r="SFD271" s="402"/>
      <c r="SFE271" s="404"/>
      <c r="SFF271" s="49"/>
      <c r="SFG271" s="49"/>
      <c r="SFH271" s="49"/>
      <c r="SFI271" s="99"/>
      <c r="SFJ271" s="98"/>
      <c r="SFK271" s="49"/>
      <c r="SFL271" s="405"/>
      <c r="SFM271" s="405"/>
      <c r="SFN271" s="277"/>
      <c r="SFO271" s="277"/>
      <c r="SFP271" s="277"/>
      <c r="SFQ271" s="277"/>
      <c r="SFR271" s="277"/>
      <c r="SFS271" s="277"/>
      <c r="SFT271" s="277"/>
      <c r="SFU271" s="277"/>
      <c r="SFV271" s="402"/>
      <c r="SFW271" s="404"/>
      <c r="SFX271" s="49"/>
      <c r="SFY271" s="49"/>
      <c r="SFZ271" s="49"/>
      <c r="SGA271" s="99"/>
      <c r="SGB271" s="98"/>
      <c r="SGC271" s="49"/>
      <c r="SGD271" s="405"/>
      <c r="SGE271" s="405"/>
      <c r="SGF271" s="277"/>
      <c r="SGG271" s="277"/>
      <c r="SGH271" s="277"/>
      <c r="SGI271" s="277"/>
      <c r="SGJ271" s="277"/>
      <c r="SGK271" s="277"/>
      <c r="SGL271" s="277"/>
      <c r="SGM271" s="277"/>
      <c r="SGN271" s="402"/>
      <c r="SGO271" s="404"/>
      <c r="SGP271" s="49"/>
      <c r="SGQ271" s="49"/>
      <c r="SGR271" s="49"/>
      <c r="SGS271" s="99"/>
      <c r="SGT271" s="98"/>
      <c r="SGU271" s="49"/>
      <c r="SGV271" s="405"/>
      <c r="SGW271" s="405"/>
      <c r="SGX271" s="277"/>
      <c r="SGY271" s="277"/>
      <c r="SGZ271" s="277"/>
      <c r="SHA271" s="277"/>
      <c r="SHB271" s="277"/>
      <c r="SHC271" s="277"/>
      <c r="SHD271" s="277"/>
      <c r="SHE271" s="277"/>
      <c r="SHF271" s="402"/>
      <c r="SHG271" s="404"/>
      <c r="SHH271" s="49"/>
      <c r="SHI271" s="49"/>
      <c r="SHJ271" s="49"/>
      <c r="SHK271" s="99"/>
      <c r="SHL271" s="98"/>
      <c r="SHM271" s="49"/>
      <c r="SHN271" s="405"/>
      <c r="SHO271" s="405"/>
      <c r="SHP271" s="277"/>
      <c r="SHQ271" s="277"/>
      <c r="SHR271" s="277"/>
      <c r="SHS271" s="277"/>
      <c r="SHT271" s="277"/>
      <c r="SHU271" s="277"/>
      <c r="SHV271" s="277"/>
      <c r="SHW271" s="277"/>
      <c r="SHX271" s="402"/>
      <c r="SHY271" s="404"/>
      <c r="SHZ271" s="49"/>
      <c r="SIA271" s="49"/>
      <c r="SIB271" s="49"/>
      <c r="SIC271" s="99"/>
      <c r="SID271" s="98"/>
      <c r="SIE271" s="49"/>
      <c r="SIF271" s="405"/>
      <c r="SIG271" s="405"/>
      <c r="SIH271" s="277"/>
      <c r="SII271" s="277"/>
      <c r="SIJ271" s="277"/>
      <c r="SIK271" s="277"/>
      <c r="SIL271" s="277"/>
      <c r="SIM271" s="277"/>
      <c r="SIN271" s="277"/>
      <c r="SIO271" s="277"/>
      <c r="SIP271" s="402"/>
      <c r="SIQ271" s="404"/>
      <c r="SIR271" s="49"/>
      <c r="SIS271" s="49"/>
      <c r="SIT271" s="49"/>
      <c r="SIU271" s="99"/>
      <c r="SIV271" s="98"/>
      <c r="SIW271" s="49"/>
      <c r="SIX271" s="405"/>
      <c r="SIY271" s="405"/>
      <c r="SIZ271" s="277"/>
      <c r="SJA271" s="277"/>
      <c r="SJB271" s="277"/>
      <c r="SJC271" s="277"/>
      <c r="SJD271" s="277"/>
      <c r="SJE271" s="277"/>
      <c r="SJF271" s="277"/>
      <c r="SJG271" s="277"/>
      <c r="SJH271" s="402"/>
      <c r="SJI271" s="404"/>
      <c r="SJJ271" s="49"/>
      <c r="SJK271" s="49"/>
      <c r="SJL271" s="49"/>
      <c r="SJM271" s="99"/>
      <c r="SJN271" s="98"/>
      <c r="SJO271" s="49"/>
      <c r="SJP271" s="405"/>
      <c r="SJQ271" s="405"/>
      <c r="SJR271" s="277"/>
      <c r="SJS271" s="277"/>
      <c r="SJT271" s="277"/>
      <c r="SJU271" s="277"/>
      <c r="SJV271" s="277"/>
      <c r="SJW271" s="277"/>
      <c r="SJX271" s="277"/>
      <c r="SJY271" s="277"/>
      <c r="SJZ271" s="402"/>
      <c r="SKA271" s="404"/>
      <c r="SKB271" s="49"/>
      <c r="SKC271" s="49"/>
      <c r="SKD271" s="49"/>
      <c r="SKE271" s="99"/>
      <c r="SKF271" s="98"/>
      <c r="SKG271" s="49"/>
      <c r="SKH271" s="405"/>
      <c r="SKI271" s="405"/>
      <c r="SKJ271" s="277"/>
      <c r="SKK271" s="277"/>
      <c r="SKL271" s="277"/>
      <c r="SKM271" s="277"/>
      <c r="SKN271" s="277"/>
      <c r="SKO271" s="277"/>
      <c r="SKP271" s="277"/>
      <c r="SKQ271" s="277"/>
      <c r="SKR271" s="402"/>
      <c r="SKS271" s="404"/>
      <c r="SKT271" s="49"/>
      <c r="SKU271" s="49"/>
      <c r="SKV271" s="49"/>
      <c r="SKW271" s="99"/>
      <c r="SKX271" s="98"/>
      <c r="SKY271" s="49"/>
      <c r="SKZ271" s="405"/>
      <c r="SLA271" s="405"/>
      <c r="SLB271" s="277"/>
      <c r="SLC271" s="277"/>
      <c r="SLD271" s="277"/>
      <c r="SLE271" s="277"/>
      <c r="SLF271" s="277"/>
      <c r="SLG271" s="277"/>
      <c r="SLH271" s="277"/>
      <c r="SLI271" s="277"/>
      <c r="SLJ271" s="402"/>
      <c r="SLK271" s="404"/>
      <c r="SLL271" s="49"/>
      <c r="SLM271" s="49"/>
      <c r="SLN271" s="49"/>
      <c r="SLO271" s="99"/>
      <c r="SLP271" s="98"/>
      <c r="SLQ271" s="49"/>
      <c r="SLR271" s="405"/>
      <c r="SLS271" s="405"/>
      <c r="SLT271" s="277"/>
      <c r="SLU271" s="277"/>
      <c r="SLV271" s="277"/>
      <c r="SLW271" s="277"/>
      <c r="SLX271" s="277"/>
      <c r="SLY271" s="277"/>
      <c r="SLZ271" s="277"/>
      <c r="SMA271" s="277"/>
      <c r="SMB271" s="402"/>
      <c r="SMC271" s="404"/>
      <c r="SMD271" s="49"/>
      <c r="SME271" s="49"/>
      <c r="SMF271" s="49"/>
      <c r="SMG271" s="99"/>
      <c r="SMH271" s="98"/>
      <c r="SMI271" s="49"/>
      <c r="SMJ271" s="405"/>
      <c r="SMK271" s="405"/>
      <c r="SML271" s="277"/>
      <c r="SMM271" s="277"/>
      <c r="SMN271" s="277"/>
      <c r="SMO271" s="277"/>
      <c r="SMP271" s="277"/>
      <c r="SMQ271" s="277"/>
      <c r="SMR271" s="277"/>
      <c r="SMS271" s="277"/>
      <c r="SMT271" s="402"/>
      <c r="SMU271" s="404"/>
      <c r="SMV271" s="49"/>
      <c r="SMW271" s="49"/>
      <c r="SMX271" s="49"/>
      <c r="SMY271" s="99"/>
      <c r="SMZ271" s="98"/>
      <c r="SNA271" s="49"/>
      <c r="SNB271" s="405"/>
      <c r="SNC271" s="405"/>
      <c r="SND271" s="277"/>
      <c r="SNE271" s="277"/>
      <c r="SNF271" s="277"/>
      <c r="SNG271" s="277"/>
      <c r="SNH271" s="277"/>
      <c r="SNI271" s="277"/>
      <c r="SNJ271" s="277"/>
      <c r="SNK271" s="277"/>
      <c r="SNL271" s="402"/>
      <c r="SNM271" s="404"/>
      <c r="SNN271" s="49"/>
      <c r="SNO271" s="49"/>
      <c r="SNP271" s="49"/>
      <c r="SNQ271" s="99"/>
      <c r="SNR271" s="98"/>
      <c r="SNS271" s="49"/>
      <c r="SNT271" s="405"/>
      <c r="SNU271" s="405"/>
      <c r="SNV271" s="277"/>
      <c r="SNW271" s="277"/>
      <c r="SNX271" s="277"/>
      <c r="SNY271" s="277"/>
      <c r="SNZ271" s="277"/>
      <c r="SOA271" s="277"/>
      <c r="SOB271" s="277"/>
      <c r="SOC271" s="277"/>
      <c r="SOD271" s="402"/>
      <c r="SOE271" s="404"/>
      <c r="SOF271" s="49"/>
      <c r="SOG271" s="49"/>
      <c r="SOH271" s="49"/>
      <c r="SOI271" s="99"/>
      <c r="SOJ271" s="98"/>
      <c r="SOK271" s="49"/>
      <c r="SOL271" s="405"/>
      <c r="SOM271" s="405"/>
      <c r="SON271" s="277"/>
      <c r="SOO271" s="277"/>
      <c r="SOP271" s="277"/>
      <c r="SOQ271" s="277"/>
      <c r="SOR271" s="277"/>
      <c r="SOS271" s="277"/>
      <c r="SOT271" s="277"/>
      <c r="SOU271" s="277"/>
      <c r="SOV271" s="402"/>
      <c r="SOW271" s="404"/>
      <c r="SOX271" s="49"/>
      <c r="SOY271" s="49"/>
      <c r="SOZ271" s="49"/>
      <c r="SPA271" s="99"/>
      <c r="SPB271" s="98"/>
      <c r="SPC271" s="49"/>
      <c r="SPD271" s="405"/>
      <c r="SPE271" s="405"/>
      <c r="SPF271" s="277"/>
      <c r="SPG271" s="277"/>
      <c r="SPH271" s="277"/>
      <c r="SPI271" s="277"/>
      <c r="SPJ271" s="277"/>
      <c r="SPK271" s="277"/>
      <c r="SPL271" s="277"/>
      <c r="SPM271" s="277"/>
      <c r="SPN271" s="402"/>
      <c r="SPO271" s="404"/>
      <c r="SPP271" s="49"/>
      <c r="SPQ271" s="49"/>
      <c r="SPR271" s="49"/>
      <c r="SPS271" s="99"/>
      <c r="SPT271" s="98"/>
      <c r="SPU271" s="49"/>
      <c r="SPV271" s="405"/>
      <c r="SPW271" s="405"/>
      <c r="SPX271" s="277"/>
      <c r="SPY271" s="277"/>
      <c r="SPZ271" s="277"/>
      <c r="SQA271" s="277"/>
      <c r="SQB271" s="277"/>
      <c r="SQC271" s="277"/>
      <c r="SQD271" s="277"/>
      <c r="SQE271" s="277"/>
      <c r="SQF271" s="402"/>
      <c r="SQG271" s="404"/>
      <c r="SQH271" s="49"/>
      <c r="SQI271" s="49"/>
      <c r="SQJ271" s="49"/>
      <c r="SQK271" s="99"/>
      <c r="SQL271" s="98"/>
      <c r="SQM271" s="49"/>
      <c r="SQN271" s="405"/>
      <c r="SQO271" s="405"/>
      <c r="SQP271" s="277"/>
      <c r="SQQ271" s="277"/>
      <c r="SQR271" s="277"/>
      <c r="SQS271" s="277"/>
      <c r="SQT271" s="277"/>
      <c r="SQU271" s="277"/>
      <c r="SQV271" s="277"/>
      <c r="SQW271" s="277"/>
      <c r="SQX271" s="402"/>
      <c r="SQY271" s="404"/>
      <c r="SQZ271" s="49"/>
      <c r="SRA271" s="49"/>
      <c r="SRB271" s="49"/>
      <c r="SRC271" s="99"/>
      <c r="SRD271" s="98"/>
      <c r="SRE271" s="49"/>
      <c r="SRF271" s="405"/>
      <c r="SRG271" s="405"/>
      <c r="SRH271" s="277"/>
      <c r="SRI271" s="277"/>
      <c r="SRJ271" s="277"/>
      <c r="SRK271" s="277"/>
      <c r="SRL271" s="277"/>
      <c r="SRM271" s="277"/>
      <c r="SRN271" s="277"/>
      <c r="SRO271" s="277"/>
      <c r="SRP271" s="402"/>
      <c r="SRQ271" s="404"/>
      <c r="SRR271" s="49"/>
      <c r="SRS271" s="49"/>
      <c r="SRT271" s="49"/>
      <c r="SRU271" s="99"/>
      <c r="SRV271" s="98"/>
      <c r="SRW271" s="49"/>
      <c r="SRX271" s="405"/>
      <c r="SRY271" s="405"/>
      <c r="SRZ271" s="277"/>
      <c r="SSA271" s="277"/>
      <c r="SSB271" s="277"/>
      <c r="SSC271" s="277"/>
      <c r="SSD271" s="277"/>
      <c r="SSE271" s="277"/>
      <c r="SSF271" s="277"/>
      <c r="SSG271" s="277"/>
      <c r="SSH271" s="402"/>
      <c r="SSI271" s="404"/>
      <c r="SSJ271" s="49"/>
      <c r="SSK271" s="49"/>
      <c r="SSL271" s="49"/>
      <c r="SSM271" s="99"/>
      <c r="SSN271" s="98"/>
      <c r="SSO271" s="49"/>
      <c r="SSP271" s="405"/>
      <c r="SSQ271" s="405"/>
      <c r="SSR271" s="277"/>
      <c r="SSS271" s="277"/>
      <c r="SST271" s="277"/>
      <c r="SSU271" s="277"/>
      <c r="SSV271" s="277"/>
      <c r="SSW271" s="277"/>
      <c r="SSX271" s="277"/>
      <c r="SSY271" s="277"/>
      <c r="SSZ271" s="402"/>
      <c r="STA271" s="404"/>
      <c r="STB271" s="49"/>
      <c r="STC271" s="49"/>
      <c r="STD271" s="49"/>
      <c r="STE271" s="99"/>
      <c r="STF271" s="98"/>
      <c r="STG271" s="49"/>
      <c r="STH271" s="405"/>
      <c r="STI271" s="405"/>
      <c r="STJ271" s="277"/>
      <c r="STK271" s="277"/>
      <c r="STL271" s="277"/>
      <c r="STM271" s="277"/>
      <c r="STN271" s="277"/>
      <c r="STO271" s="277"/>
      <c r="STP271" s="277"/>
      <c r="STQ271" s="277"/>
      <c r="STR271" s="402"/>
      <c r="STS271" s="404"/>
      <c r="STT271" s="49"/>
      <c r="STU271" s="49"/>
      <c r="STV271" s="49"/>
      <c r="STW271" s="99"/>
      <c r="STX271" s="98"/>
      <c r="STY271" s="49"/>
      <c r="STZ271" s="405"/>
      <c r="SUA271" s="405"/>
      <c r="SUB271" s="277"/>
      <c r="SUC271" s="277"/>
      <c r="SUD271" s="277"/>
      <c r="SUE271" s="277"/>
      <c r="SUF271" s="277"/>
      <c r="SUG271" s="277"/>
      <c r="SUH271" s="277"/>
      <c r="SUI271" s="277"/>
      <c r="SUJ271" s="402"/>
      <c r="SUK271" s="404"/>
      <c r="SUL271" s="49"/>
      <c r="SUM271" s="49"/>
      <c r="SUN271" s="49"/>
      <c r="SUO271" s="99"/>
      <c r="SUP271" s="98"/>
      <c r="SUQ271" s="49"/>
      <c r="SUR271" s="405"/>
      <c r="SUS271" s="405"/>
      <c r="SUT271" s="277"/>
      <c r="SUU271" s="277"/>
      <c r="SUV271" s="277"/>
      <c r="SUW271" s="277"/>
      <c r="SUX271" s="277"/>
      <c r="SUY271" s="277"/>
      <c r="SUZ271" s="277"/>
      <c r="SVA271" s="277"/>
      <c r="SVB271" s="402"/>
      <c r="SVC271" s="404"/>
      <c r="SVD271" s="49"/>
      <c r="SVE271" s="49"/>
      <c r="SVF271" s="49"/>
      <c r="SVG271" s="99"/>
      <c r="SVH271" s="98"/>
      <c r="SVI271" s="49"/>
      <c r="SVJ271" s="405"/>
      <c r="SVK271" s="405"/>
      <c r="SVL271" s="277"/>
      <c r="SVM271" s="277"/>
      <c r="SVN271" s="277"/>
      <c r="SVO271" s="277"/>
      <c r="SVP271" s="277"/>
      <c r="SVQ271" s="277"/>
      <c r="SVR271" s="277"/>
      <c r="SVS271" s="277"/>
      <c r="SVT271" s="402"/>
      <c r="SVU271" s="404"/>
      <c r="SVV271" s="49"/>
      <c r="SVW271" s="49"/>
      <c r="SVX271" s="49"/>
      <c r="SVY271" s="99"/>
      <c r="SVZ271" s="98"/>
      <c r="SWA271" s="49"/>
      <c r="SWB271" s="405"/>
      <c r="SWC271" s="405"/>
      <c r="SWD271" s="277"/>
      <c r="SWE271" s="277"/>
      <c r="SWF271" s="277"/>
      <c r="SWG271" s="277"/>
      <c r="SWH271" s="277"/>
      <c r="SWI271" s="277"/>
      <c r="SWJ271" s="277"/>
      <c r="SWK271" s="277"/>
      <c r="SWL271" s="402"/>
      <c r="SWM271" s="404"/>
      <c r="SWN271" s="49"/>
      <c r="SWO271" s="49"/>
      <c r="SWP271" s="49"/>
      <c r="SWQ271" s="99"/>
      <c r="SWR271" s="98"/>
      <c r="SWS271" s="49"/>
      <c r="SWT271" s="405"/>
      <c r="SWU271" s="405"/>
      <c r="SWV271" s="277"/>
      <c r="SWW271" s="277"/>
      <c r="SWX271" s="277"/>
      <c r="SWY271" s="277"/>
      <c r="SWZ271" s="277"/>
      <c r="SXA271" s="277"/>
      <c r="SXB271" s="277"/>
      <c r="SXC271" s="277"/>
      <c r="SXD271" s="402"/>
      <c r="SXE271" s="404"/>
      <c r="SXF271" s="49"/>
      <c r="SXG271" s="49"/>
      <c r="SXH271" s="49"/>
      <c r="SXI271" s="99"/>
      <c r="SXJ271" s="98"/>
      <c r="SXK271" s="49"/>
      <c r="SXL271" s="405"/>
      <c r="SXM271" s="405"/>
      <c r="SXN271" s="277"/>
      <c r="SXO271" s="277"/>
      <c r="SXP271" s="277"/>
      <c r="SXQ271" s="277"/>
      <c r="SXR271" s="277"/>
      <c r="SXS271" s="277"/>
      <c r="SXT271" s="277"/>
      <c r="SXU271" s="277"/>
      <c r="SXV271" s="402"/>
      <c r="SXW271" s="404"/>
      <c r="SXX271" s="49"/>
      <c r="SXY271" s="49"/>
      <c r="SXZ271" s="49"/>
      <c r="SYA271" s="99"/>
      <c r="SYB271" s="98"/>
      <c r="SYC271" s="49"/>
      <c r="SYD271" s="405"/>
      <c r="SYE271" s="405"/>
      <c r="SYF271" s="277"/>
      <c r="SYG271" s="277"/>
      <c r="SYH271" s="277"/>
      <c r="SYI271" s="277"/>
      <c r="SYJ271" s="277"/>
      <c r="SYK271" s="277"/>
      <c r="SYL271" s="277"/>
      <c r="SYM271" s="277"/>
      <c r="SYN271" s="402"/>
      <c r="SYO271" s="404"/>
      <c r="SYP271" s="49"/>
      <c r="SYQ271" s="49"/>
      <c r="SYR271" s="49"/>
      <c r="SYS271" s="99"/>
      <c r="SYT271" s="98"/>
      <c r="SYU271" s="49"/>
      <c r="SYV271" s="405"/>
      <c r="SYW271" s="405"/>
      <c r="SYX271" s="277"/>
      <c r="SYY271" s="277"/>
      <c r="SYZ271" s="277"/>
      <c r="SZA271" s="277"/>
      <c r="SZB271" s="277"/>
      <c r="SZC271" s="277"/>
      <c r="SZD271" s="277"/>
      <c r="SZE271" s="277"/>
      <c r="SZF271" s="402"/>
      <c r="SZG271" s="404"/>
      <c r="SZH271" s="49"/>
      <c r="SZI271" s="49"/>
      <c r="SZJ271" s="49"/>
      <c r="SZK271" s="99"/>
      <c r="SZL271" s="98"/>
      <c r="SZM271" s="49"/>
      <c r="SZN271" s="405"/>
      <c r="SZO271" s="405"/>
      <c r="SZP271" s="277"/>
      <c r="SZQ271" s="277"/>
      <c r="SZR271" s="277"/>
      <c r="SZS271" s="277"/>
      <c r="SZT271" s="277"/>
      <c r="SZU271" s="277"/>
      <c r="SZV271" s="277"/>
      <c r="SZW271" s="277"/>
      <c r="SZX271" s="402"/>
      <c r="SZY271" s="404"/>
      <c r="SZZ271" s="49"/>
      <c r="TAA271" s="49"/>
      <c r="TAB271" s="49"/>
      <c r="TAC271" s="99"/>
      <c r="TAD271" s="98"/>
      <c r="TAE271" s="49"/>
      <c r="TAF271" s="405"/>
      <c r="TAG271" s="405"/>
      <c r="TAH271" s="277"/>
      <c r="TAI271" s="277"/>
      <c r="TAJ271" s="277"/>
      <c r="TAK271" s="277"/>
      <c r="TAL271" s="277"/>
      <c r="TAM271" s="277"/>
      <c r="TAN271" s="277"/>
      <c r="TAO271" s="277"/>
      <c r="TAP271" s="402"/>
      <c r="TAQ271" s="404"/>
      <c r="TAR271" s="49"/>
      <c r="TAS271" s="49"/>
      <c r="TAT271" s="49"/>
      <c r="TAU271" s="99"/>
      <c r="TAV271" s="98"/>
      <c r="TAW271" s="49"/>
      <c r="TAX271" s="405"/>
      <c r="TAY271" s="405"/>
      <c r="TAZ271" s="277"/>
      <c r="TBA271" s="277"/>
      <c r="TBB271" s="277"/>
      <c r="TBC271" s="277"/>
      <c r="TBD271" s="277"/>
      <c r="TBE271" s="277"/>
      <c r="TBF271" s="277"/>
      <c r="TBG271" s="277"/>
      <c r="TBH271" s="402"/>
      <c r="TBI271" s="404"/>
      <c r="TBJ271" s="49"/>
      <c r="TBK271" s="49"/>
      <c r="TBL271" s="49"/>
      <c r="TBM271" s="99"/>
      <c r="TBN271" s="98"/>
      <c r="TBO271" s="49"/>
      <c r="TBP271" s="405"/>
      <c r="TBQ271" s="405"/>
      <c r="TBR271" s="277"/>
      <c r="TBS271" s="277"/>
      <c r="TBT271" s="277"/>
      <c r="TBU271" s="277"/>
      <c r="TBV271" s="277"/>
      <c r="TBW271" s="277"/>
      <c r="TBX271" s="277"/>
      <c r="TBY271" s="277"/>
      <c r="TBZ271" s="402"/>
      <c r="TCA271" s="404"/>
      <c r="TCB271" s="49"/>
      <c r="TCC271" s="49"/>
      <c r="TCD271" s="49"/>
      <c r="TCE271" s="99"/>
      <c r="TCF271" s="98"/>
      <c r="TCG271" s="49"/>
      <c r="TCH271" s="405"/>
      <c r="TCI271" s="405"/>
      <c r="TCJ271" s="277"/>
      <c r="TCK271" s="277"/>
      <c r="TCL271" s="277"/>
      <c r="TCM271" s="277"/>
      <c r="TCN271" s="277"/>
      <c r="TCO271" s="277"/>
      <c r="TCP271" s="277"/>
      <c r="TCQ271" s="277"/>
      <c r="TCR271" s="402"/>
      <c r="TCS271" s="404"/>
      <c r="TCT271" s="49"/>
      <c r="TCU271" s="49"/>
      <c r="TCV271" s="49"/>
      <c r="TCW271" s="99"/>
      <c r="TCX271" s="98"/>
      <c r="TCY271" s="49"/>
      <c r="TCZ271" s="405"/>
      <c r="TDA271" s="405"/>
      <c r="TDB271" s="277"/>
      <c r="TDC271" s="277"/>
      <c r="TDD271" s="277"/>
      <c r="TDE271" s="277"/>
      <c r="TDF271" s="277"/>
      <c r="TDG271" s="277"/>
      <c r="TDH271" s="277"/>
      <c r="TDI271" s="277"/>
      <c r="TDJ271" s="402"/>
      <c r="TDK271" s="404"/>
      <c r="TDL271" s="49"/>
      <c r="TDM271" s="49"/>
      <c r="TDN271" s="49"/>
      <c r="TDO271" s="99"/>
      <c r="TDP271" s="98"/>
      <c r="TDQ271" s="49"/>
      <c r="TDR271" s="405"/>
      <c r="TDS271" s="405"/>
      <c r="TDT271" s="277"/>
      <c r="TDU271" s="277"/>
      <c r="TDV271" s="277"/>
      <c r="TDW271" s="277"/>
      <c r="TDX271" s="277"/>
      <c r="TDY271" s="277"/>
      <c r="TDZ271" s="277"/>
      <c r="TEA271" s="277"/>
      <c r="TEB271" s="402"/>
      <c r="TEC271" s="404"/>
      <c r="TED271" s="49"/>
      <c r="TEE271" s="49"/>
      <c r="TEF271" s="49"/>
      <c r="TEG271" s="99"/>
      <c r="TEH271" s="98"/>
      <c r="TEI271" s="49"/>
      <c r="TEJ271" s="405"/>
      <c r="TEK271" s="405"/>
      <c r="TEL271" s="277"/>
      <c r="TEM271" s="277"/>
      <c r="TEN271" s="277"/>
      <c r="TEO271" s="277"/>
      <c r="TEP271" s="277"/>
      <c r="TEQ271" s="277"/>
      <c r="TER271" s="277"/>
      <c r="TES271" s="277"/>
      <c r="TET271" s="402"/>
      <c r="TEU271" s="404"/>
      <c r="TEV271" s="49"/>
      <c r="TEW271" s="49"/>
      <c r="TEX271" s="49"/>
      <c r="TEY271" s="99"/>
      <c r="TEZ271" s="98"/>
      <c r="TFA271" s="49"/>
      <c r="TFB271" s="405"/>
      <c r="TFC271" s="405"/>
      <c r="TFD271" s="277"/>
      <c r="TFE271" s="277"/>
      <c r="TFF271" s="277"/>
      <c r="TFG271" s="277"/>
      <c r="TFH271" s="277"/>
      <c r="TFI271" s="277"/>
      <c r="TFJ271" s="277"/>
      <c r="TFK271" s="277"/>
      <c r="TFL271" s="402"/>
      <c r="TFM271" s="404"/>
      <c r="TFN271" s="49"/>
      <c r="TFO271" s="49"/>
      <c r="TFP271" s="49"/>
      <c r="TFQ271" s="99"/>
      <c r="TFR271" s="98"/>
      <c r="TFS271" s="49"/>
      <c r="TFT271" s="405"/>
      <c r="TFU271" s="405"/>
      <c r="TFV271" s="277"/>
      <c r="TFW271" s="277"/>
      <c r="TFX271" s="277"/>
      <c r="TFY271" s="277"/>
      <c r="TFZ271" s="277"/>
      <c r="TGA271" s="277"/>
      <c r="TGB271" s="277"/>
      <c r="TGC271" s="277"/>
      <c r="TGD271" s="402"/>
      <c r="TGE271" s="404"/>
      <c r="TGF271" s="49"/>
      <c r="TGG271" s="49"/>
      <c r="TGH271" s="49"/>
      <c r="TGI271" s="99"/>
      <c r="TGJ271" s="98"/>
      <c r="TGK271" s="49"/>
      <c r="TGL271" s="405"/>
      <c r="TGM271" s="405"/>
      <c r="TGN271" s="277"/>
      <c r="TGO271" s="277"/>
      <c r="TGP271" s="277"/>
      <c r="TGQ271" s="277"/>
      <c r="TGR271" s="277"/>
      <c r="TGS271" s="277"/>
      <c r="TGT271" s="277"/>
      <c r="TGU271" s="277"/>
      <c r="TGV271" s="402"/>
      <c r="TGW271" s="404"/>
      <c r="TGX271" s="49"/>
      <c r="TGY271" s="49"/>
      <c r="TGZ271" s="49"/>
      <c r="THA271" s="99"/>
      <c r="THB271" s="98"/>
      <c r="THC271" s="49"/>
      <c r="THD271" s="405"/>
      <c r="THE271" s="405"/>
      <c r="THF271" s="277"/>
      <c r="THG271" s="277"/>
      <c r="THH271" s="277"/>
      <c r="THI271" s="277"/>
      <c r="THJ271" s="277"/>
      <c r="THK271" s="277"/>
      <c r="THL271" s="277"/>
      <c r="THM271" s="277"/>
      <c r="THN271" s="402"/>
      <c r="THO271" s="404"/>
      <c r="THP271" s="49"/>
      <c r="THQ271" s="49"/>
      <c r="THR271" s="49"/>
      <c r="THS271" s="99"/>
      <c r="THT271" s="98"/>
      <c r="THU271" s="49"/>
      <c r="THV271" s="405"/>
      <c r="THW271" s="405"/>
      <c r="THX271" s="277"/>
      <c r="THY271" s="277"/>
      <c r="THZ271" s="277"/>
      <c r="TIA271" s="277"/>
      <c r="TIB271" s="277"/>
      <c r="TIC271" s="277"/>
      <c r="TID271" s="277"/>
      <c r="TIE271" s="277"/>
      <c r="TIF271" s="402"/>
      <c r="TIG271" s="404"/>
      <c r="TIH271" s="49"/>
      <c r="TII271" s="49"/>
      <c r="TIJ271" s="49"/>
      <c r="TIK271" s="99"/>
      <c r="TIL271" s="98"/>
      <c r="TIM271" s="49"/>
      <c r="TIN271" s="405"/>
      <c r="TIO271" s="405"/>
      <c r="TIP271" s="277"/>
      <c r="TIQ271" s="277"/>
      <c r="TIR271" s="277"/>
      <c r="TIS271" s="277"/>
      <c r="TIT271" s="277"/>
      <c r="TIU271" s="277"/>
      <c r="TIV271" s="277"/>
      <c r="TIW271" s="277"/>
      <c r="TIX271" s="402"/>
      <c r="TIY271" s="404"/>
      <c r="TIZ271" s="49"/>
      <c r="TJA271" s="49"/>
      <c r="TJB271" s="49"/>
      <c r="TJC271" s="99"/>
      <c r="TJD271" s="98"/>
      <c r="TJE271" s="49"/>
      <c r="TJF271" s="405"/>
      <c r="TJG271" s="405"/>
      <c r="TJH271" s="277"/>
      <c r="TJI271" s="277"/>
      <c r="TJJ271" s="277"/>
      <c r="TJK271" s="277"/>
      <c r="TJL271" s="277"/>
      <c r="TJM271" s="277"/>
      <c r="TJN271" s="277"/>
      <c r="TJO271" s="277"/>
      <c r="TJP271" s="402"/>
      <c r="TJQ271" s="404"/>
      <c r="TJR271" s="49"/>
      <c r="TJS271" s="49"/>
      <c r="TJT271" s="49"/>
      <c r="TJU271" s="99"/>
      <c r="TJV271" s="98"/>
      <c r="TJW271" s="49"/>
      <c r="TJX271" s="405"/>
      <c r="TJY271" s="405"/>
      <c r="TJZ271" s="277"/>
      <c r="TKA271" s="277"/>
      <c r="TKB271" s="277"/>
      <c r="TKC271" s="277"/>
      <c r="TKD271" s="277"/>
      <c r="TKE271" s="277"/>
      <c r="TKF271" s="277"/>
      <c r="TKG271" s="277"/>
      <c r="TKH271" s="402"/>
      <c r="TKI271" s="404"/>
      <c r="TKJ271" s="49"/>
      <c r="TKK271" s="49"/>
      <c r="TKL271" s="49"/>
      <c r="TKM271" s="99"/>
      <c r="TKN271" s="98"/>
      <c r="TKO271" s="49"/>
      <c r="TKP271" s="405"/>
      <c r="TKQ271" s="405"/>
      <c r="TKR271" s="277"/>
      <c r="TKS271" s="277"/>
      <c r="TKT271" s="277"/>
      <c r="TKU271" s="277"/>
      <c r="TKV271" s="277"/>
      <c r="TKW271" s="277"/>
      <c r="TKX271" s="277"/>
      <c r="TKY271" s="277"/>
      <c r="TKZ271" s="402"/>
      <c r="TLA271" s="404"/>
      <c r="TLB271" s="49"/>
      <c r="TLC271" s="49"/>
      <c r="TLD271" s="49"/>
      <c r="TLE271" s="99"/>
      <c r="TLF271" s="98"/>
      <c r="TLG271" s="49"/>
      <c r="TLH271" s="405"/>
      <c r="TLI271" s="405"/>
      <c r="TLJ271" s="277"/>
      <c r="TLK271" s="277"/>
      <c r="TLL271" s="277"/>
      <c r="TLM271" s="277"/>
      <c r="TLN271" s="277"/>
      <c r="TLO271" s="277"/>
      <c r="TLP271" s="277"/>
      <c r="TLQ271" s="277"/>
      <c r="TLR271" s="402"/>
      <c r="TLS271" s="404"/>
      <c r="TLT271" s="49"/>
      <c r="TLU271" s="49"/>
      <c r="TLV271" s="49"/>
      <c r="TLW271" s="99"/>
      <c r="TLX271" s="98"/>
      <c r="TLY271" s="49"/>
      <c r="TLZ271" s="405"/>
      <c r="TMA271" s="405"/>
      <c r="TMB271" s="277"/>
      <c r="TMC271" s="277"/>
      <c r="TMD271" s="277"/>
      <c r="TME271" s="277"/>
      <c r="TMF271" s="277"/>
      <c r="TMG271" s="277"/>
      <c r="TMH271" s="277"/>
      <c r="TMI271" s="277"/>
      <c r="TMJ271" s="402"/>
      <c r="TMK271" s="404"/>
      <c r="TML271" s="49"/>
      <c r="TMM271" s="49"/>
      <c r="TMN271" s="49"/>
      <c r="TMO271" s="99"/>
      <c r="TMP271" s="98"/>
      <c r="TMQ271" s="49"/>
      <c r="TMR271" s="405"/>
      <c r="TMS271" s="405"/>
      <c r="TMT271" s="277"/>
      <c r="TMU271" s="277"/>
      <c r="TMV271" s="277"/>
      <c r="TMW271" s="277"/>
      <c r="TMX271" s="277"/>
      <c r="TMY271" s="277"/>
      <c r="TMZ271" s="277"/>
      <c r="TNA271" s="277"/>
      <c r="TNB271" s="402"/>
      <c r="TNC271" s="404"/>
      <c r="TND271" s="49"/>
      <c r="TNE271" s="49"/>
      <c r="TNF271" s="49"/>
      <c r="TNG271" s="99"/>
      <c r="TNH271" s="98"/>
      <c r="TNI271" s="49"/>
      <c r="TNJ271" s="405"/>
      <c r="TNK271" s="405"/>
      <c r="TNL271" s="277"/>
      <c r="TNM271" s="277"/>
      <c r="TNN271" s="277"/>
      <c r="TNO271" s="277"/>
      <c r="TNP271" s="277"/>
      <c r="TNQ271" s="277"/>
      <c r="TNR271" s="277"/>
      <c r="TNS271" s="277"/>
      <c r="TNT271" s="402"/>
      <c r="TNU271" s="404"/>
      <c r="TNV271" s="49"/>
      <c r="TNW271" s="49"/>
      <c r="TNX271" s="49"/>
      <c r="TNY271" s="99"/>
      <c r="TNZ271" s="98"/>
      <c r="TOA271" s="49"/>
      <c r="TOB271" s="405"/>
      <c r="TOC271" s="405"/>
      <c r="TOD271" s="277"/>
      <c r="TOE271" s="277"/>
      <c r="TOF271" s="277"/>
      <c r="TOG271" s="277"/>
      <c r="TOH271" s="277"/>
      <c r="TOI271" s="277"/>
      <c r="TOJ271" s="277"/>
      <c r="TOK271" s="277"/>
      <c r="TOL271" s="402"/>
      <c r="TOM271" s="404"/>
      <c r="TON271" s="49"/>
      <c r="TOO271" s="49"/>
      <c r="TOP271" s="49"/>
      <c r="TOQ271" s="99"/>
      <c r="TOR271" s="98"/>
      <c r="TOS271" s="49"/>
      <c r="TOT271" s="405"/>
      <c r="TOU271" s="405"/>
      <c r="TOV271" s="277"/>
      <c r="TOW271" s="277"/>
      <c r="TOX271" s="277"/>
      <c r="TOY271" s="277"/>
      <c r="TOZ271" s="277"/>
      <c r="TPA271" s="277"/>
      <c r="TPB271" s="277"/>
      <c r="TPC271" s="277"/>
      <c r="TPD271" s="402"/>
      <c r="TPE271" s="404"/>
      <c r="TPF271" s="49"/>
      <c r="TPG271" s="49"/>
      <c r="TPH271" s="49"/>
      <c r="TPI271" s="99"/>
      <c r="TPJ271" s="98"/>
      <c r="TPK271" s="49"/>
      <c r="TPL271" s="405"/>
      <c r="TPM271" s="405"/>
      <c r="TPN271" s="277"/>
      <c r="TPO271" s="277"/>
      <c r="TPP271" s="277"/>
      <c r="TPQ271" s="277"/>
      <c r="TPR271" s="277"/>
      <c r="TPS271" s="277"/>
      <c r="TPT271" s="277"/>
      <c r="TPU271" s="277"/>
      <c r="TPV271" s="402"/>
      <c r="TPW271" s="404"/>
      <c r="TPX271" s="49"/>
      <c r="TPY271" s="49"/>
      <c r="TPZ271" s="49"/>
      <c r="TQA271" s="99"/>
      <c r="TQB271" s="98"/>
      <c r="TQC271" s="49"/>
      <c r="TQD271" s="405"/>
      <c r="TQE271" s="405"/>
      <c r="TQF271" s="277"/>
      <c r="TQG271" s="277"/>
      <c r="TQH271" s="277"/>
      <c r="TQI271" s="277"/>
      <c r="TQJ271" s="277"/>
      <c r="TQK271" s="277"/>
      <c r="TQL271" s="277"/>
      <c r="TQM271" s="277"/>
      <c r="TQN271" s="402"/>
      <c r="TQO271" s="404"/>
      <c r="TQP271" s="49"/>
      <c r="TQQ271" s="49"/>
      <c r="TQR271" s="49"/>
      <c r="TQS271" s="99"/>
      <c r="TQT271" s="98"/>
      <c r="TQU271" s="49"/>
      <c r="TQV271" s="405"/>
      <c r="TQW271" s="405"/>
      <c r="TQX271" s="277"/>
      <c r="TQY271" s="277"/>
      <c r="TQZ271" s="277"/>
      <c r="TRA271" s="277"/>
      <c r="TRB271" s="277"/>
      <c r="TRC271" s="277"/>
      <c r="TRD271" s="277"/>
      <c r="TRE271" s="277"/>
      <c r="TRF271" s="402"/>
      <c r="TRG271" s="404"/>
      <c r="TRH271" s="49"/>
      <c r="TRI271" s="49"/>
      <c r="TRJ271" s="49"/>
      <c r="TRK271" s="99"/>
      <c r="TRL271" s="98"/>
      <c r="TRM271" s="49"/>
      <c r="TRN271" s="405"/>
      <c r="TRO271" s="405"/>
      <c r="TRP271" s="277"/>
      <c r="TRQ271" s="277"/>
      <c r="TRR271" s="277"/>
      <c r="TRS271" s="277"/>
      <c r="TRT271" s="277"/>
      <c r="TRU271" s="277"/>
      <c r="TRV271" s="277"/>
      <c r="TRW271" s="277"/>
      <c r="TRX271" s="402"/>
      <c r="TRY271" s="404"/>
      <c r="TRZ271" s="49"/>
      <c r="TSA271" s="49"/>
      <c r="TSB271" s="49"/>
      <c r="TSC271" s="99"/>
      <c r="TSD271" s="98"/>
      <c r="TSE271" s="49"/>
      <c r="TSF271" s="405"/>
      <c r="TSG271" s="405"/>
      <c r="TSH271" s="277"/>
      <c r="TSI271" s="277"/>
      <c r="TSJ271" s="277"/>
      <c r="TSK271" s="277"/>
      <c r="TSL271" s="277"/>
      <c r="TSM271" s="277"/>
      <c r="TSN271" s="277"/>
      <c r="TSO271" s="277"/>
      <c r="TSP271" s="402"/>
      <c r="TSQ271" s="404"/>
      <c r="TSR271" s="49"/>
      <c r="TSS271" s="49"/>
      <c r="TST271" s="49"/>
      <c r="TSU271" s="99"/>
      <c r="TSV271" s="98"/>
      <c r="TSW271" s="49"/>
      <c r="TSX271" s="405"/>
      <c r="TSY271" s="405"/>
      <c r="TSZ271" s="277"/>
      <c r="TTA271" s="277"/>
      <c r="TTB271" s="277"/>
      <c r="TTC271" s="277"/>
      <c r="TTD271" s="277"/>
      <c r="TTE271" s="277"/>
      <c r="TTF271" s="277"/>
      <c r="TTG271" s="277"/>
      <c r="TTH271" s="402"/>
      <c r="TTI271" s="404"/>
      <c r="TTJ271" s="49"/>
      <c r="TTK271" s="49"/>
      <c r="TTL271" s="49"/>
      <c r="TTM271" s="99"/>
      <c r="TTN271" s="98"/>
      <c r="TTO271" s="49"/>
      <c r="TTP271" s="405"/>
      <c r="TTQ271" s="405"/>
      <c r="TTR271" s="277"/>
      <c r="TTS271" s="277"/>
      <c r="TTT271" s="277"/>
      <c r="TTU271" s="277"/>
      <c r="TTV271" s="277"/>
      <c r="TTW271" s="277"/>
      <c r="TTX271" s="277"/>
      <c r="TTY271" s="277"/>
      <c r="TTZ271" s="402"/>
      <c r="TUA271" s="404"/>
      <c r="TUB271" s="49"/>
      <c r="TUC271" s="49"/>
      <c r="TUD271" s="49"/>
      <c r="TUE271" s="99"/>
      <c r="TUF271" s="98"/>
      <c r="TUG271" s="49"/>
      <c r="TUH271" s="405"/>
      <c r="TUI271" s="405"/>
      <c r="TUJ271" s="277"/>
      <c r="TUK271" s="277"/>
      <c r="TUL271" s="277"/>
      <c r="TUM271" s="277"/>
      <c r="TUN271" s="277"/>
      <c r="TUO271" s="277"/>
      <c r="TUP271" s="277"/>
      <c r="TUQ271" s="277"/>
      <c r="TUR271" s="402"/>
      <c r="TUS271" s="404"/>
      <c r="TUT271" s="49"/>
      <c r="TUU271" s="49"/>
      <c r="TUV271" s="49"/>
      <c r="TUW271" s="99"/>
      <c r="TUX271" s="98"/>
      <c r="TUY271" s="49"/>
      <c r="TUZ271" s="405"/>
      <c r="TVA271" s="405"/>
      <c r="TVB271" s="277"/>
      <c r="TVC271" s="277"/>
      <c r="TVD271" s="277"/>
      <c r="TVE271" s="277"/>
      <c r="TVF271" s="277"/>
      <c r="TVG271" s="277"/>
      <c r="TVH271" s="277"/>
      <c r="TVI271" s="277"/>
      <c r="TVJ271" s="402"/>
      <c r="TVK271" s="404"/>
      <c r="TVL271" s="49"/>
      <c r="TVM271" s="49"/>
      <c r="TVN271" s="49"/>
      <c r="TVO271" s="99"/>
      <c r="TVP271" s="98"/>
      <c r="TVQ271" s="49"/>
      <c r="TVR271" s="405"/>
      <c r="TVS271" s="405"/>
      <c r="TVT271" s="277"/>
      <c r="TVU271" s="277"/>
      <c r="TVV271" s="277"/>
      <c r="TVW271" s="277"/>
      <c r="TVX271" s="277"/>
      <c r="TVY271" s="277"/>
      <c r="TVZ271" s="277"/>
      <c r="TWA271" s="277"/>
      <c r="TWB271" s="402"/>
      <c r="TWC271" s="404"/>
      <c r="TWD271" s="49"/>
      <c r="TWE271" s="49"/>
      <c r="TWF271" s="49"/>
      <c r="TWG271" s="99"/>
      <c r="TWH271" s="98"/>
      <c r="TWI271" s="49"/>
      <c r="TWJ271" s="405"/>
      <c r="TWK271" s="405"/>
      <c r="TWL271" s="277"/>
      <c r="TWM271" s="277"/>
      <c r="TWN271" s="277"/>
      <c r="TWO271" s="277"/>
      <c r="TWP271" s="277"/>
      <c r="TWQ271" s="277"/>
      <c r="TWR271" s="277"/>
      <c r="TWS271" s="277"/>
      <c r="TWT271" s="402"/>
      <c r="TWU271" s="404"/>
      <c r="TWV271" s="49"/>
      <c r="TWW271" s="49"/>
      <c r="TWX271" s="49"/>
      <c r="TWY271" s="99"/>
      <c r="TWZ271" s="98"/>
      <c r="TXA271" s="49"/>
      <c r="TXB271" s="405"/>
      <c r="TXC271" s="405"/>
      <c r="TXD271" s="277"/>
      <c r="TXE271" s="277"/>
      <c r="TXF271" s="277"/>
      <c r="TXG271" s="277"/>
      <c r="TXH271" s="277"/>
      <c r="TXI271" s="277"/>
      <c r="TXJ271" s="277"/>
      <c r="TXK271" s="277"/>
      <c r="TXL271" s="402"/>
      <c r="TXM271" s="404"/>
      <c r="TXN271" s="49"/>
      <c r="TXO271" s="49"/>
      <c r="TXP271" s="49"/>
      <c r="TXQ271" s="99"/>
      <c r="TXR271" s="98"/>
      <c r="TXS271" s="49"/>
      <c r="TXT271" s="405"/>
      <c r="TXU271" s="405"/>
      <c r="TXV271" s="277"/>
      <c r="TXW271" s="277"/>
      <c r="TXX271" s="277"/>
      <c r="TXY271" s="277"/>
      <c r="TXZ271" s="277"/>
      <c r="TYA271" s="277"/>
      <c r="TYB271" s="277"/>
      <c r="TYC271" s="277"/>
      <c r="TYD271" s="402"/>
      <c r="TYE271" s="404"/>
      <c r="TYF271" s="49"/>
      <c r="TYG271" s="49"/>
      <c r="TYH271" s="49"/>
      <c r="TYI271" s="99"/>
      <c r="TYJ271" s="98"/>
      <c r="TYK271" s="49"/>
      <c r="TYL271" s="405"/>
      <c r="TYM271" s="405"/>
      <c r="TYN271" s="277"/>
      <c r="TYO271" s="277"/>
      <c r="TYP271" s="277"/>
      <c r="TYQ271" s="277"/>
      <c r="TYR271" s="277"/>
      <c r="TYS271" s="277"/>
      <c r="TYT271" s="277"/>
      <c r="TYU271" s="277"/>
      <c r="TYV271" s="402"/>
      <c r="TYW271" s="404"/>
      <c r="TYX271" s="49"/>
      <c r="TYY271" s="49"/>
      <c r="TYZ271" s="49"/>
      <c r="TZA271" s="99"/>
      <c r="TZB271" s="98"/>
      <c r="TZC271" s="49"/>
      <c r="TZD271" s="405"/>
      <c r="TZE271" s="405"/>
      <c r="TZF271" s="277"/>
      <c r="TZG271" s="277"/>
      <c r="TZH271" s="277"/>
      <c r="TZI271" s="277"/>
      <c r="TZJ271" s="277"/>
      <c r="TZK271" s="277"/>
      <c r="TZL271" s="277"/>
      <c r="TZM271" s="277"/>
      <c r="TZN271" s="402"/>
      <c r="TZO271" s="404"/>
      <c r="TZP271" s="49"/>
      <c r="TZQ271" s="49"/>
      <c r="TZR271" s="49"/>
      <c r="TZS271" s="99"/>
      <c r="TZT271" s="98"/>
      <c r="TZU271" s="49"/>
      <c r="TZV271" s="405"/>
      <c r="TZW271" s="405"/>
      <c r="TZX271" s="277"/>
      <c r="TZY271" s="277"/>
      <c r="TZZ271" s="277"/>
      <c r="UAA271" s="277"/>
      <c r="UAB271" s="277"/>
      <c r="UAC271" s="277"/>
      <c r="UAD271" s="277"/>
      <c r="UAE271" s="277"/>
      <c r="UAF271" s="402"/>
      <c r="UAG271" s="404"/>
      <c r="UAH271" s="49"/>
      <c r="UAI271" s="49"/>
      <c r="UAJ271" s="49"/>
      <c r="UAK271" s="99"/>
      <c r="UAL271" s="98"/>
      <c r="UAM271" s="49"/>
      <c r="UAN271" s="405"/>
      <c r="UAO271" s="405"/>
      <c r="UAP271" s="277"/>
      <c r="UAQ271" s="277"/>
      <c r="UAR271" s="277"/>
      <c r="UAS271" s="277"/>
      <c r="UAT271" s="277"/>
      <c r="UAU271" s="277"/>
      <c r="UAV271" s="277"/>
      <c r="UAW271" s="277"/>
      <c r="UAX271" s="402"/>
      <c r="UAY271" s="404"/>
      <c r="UAZ271" s="49"/>
      <c r="UBA271" s="49"/>
      <c r="UBB271" s="49"/>
      <c r="UBC271" s="99"/>
      <c r="UBD271" s="98"/>
      <c r="UBE271" s="49"/>
      <c r="UBF271" s="405"/>
      <c r="UBG271" s="405"/>
      <c r="UBH271" s="277"/>
      <c r="UBI271" s="277"/>
      <c r="UBJ271" s="277"/>
      <c r="UBK271" s="277"/>
      <c r="UBL271" s="277"/>
      <c r="UBM271" s="277"/>
      <c r="UBN271" s="277"/>
      <c r="UBO271" s="277"/>
      <c r="UBP271" s="402"/>
      <c r="UBQ271" s="404"/>
      <c r="UBR271" s="49"/>
      <c r="UBS271" s="49"/>
      <c r="UBT271" s="49"/>
      <c r="UBU271" s="99"/>
      <c r="UBV271" s="98"/>
      <c r="UBW271" s="49"/>
      <c r="UBX271" s="405"/>
      <c r="UBY271" s="405"/>
      <c r="UBZ271" s="277"/>
      <c r="UCA271" s="277"/>
      <c r="UCB271" s="277"/>
      <c r="UCC271" s="277"/>
      <c r="UCD271" s="277"/>
      <c r="UCE271" s="277"/>
      <c r="UCF271" s="277"/>
      <c r="UCG271" s="277"/>
      <c r="UCH271" s="402"/>
      <c r="UCI271" s="404"/>
      <c r="UCJ271" s="49"/>
      <c r="UCK271" s="49"/>
      <c r="UCL271" s="49"/>
      <c r="UCM271" s="99"/>
      <c r="UCN271" s="98"/>
      <c r="UCO271" s="49"/>
      <c r="UCP271" s="405"/>
      <c r="UCQ271" s="405"/>
      <c r="UCR271" s="277"/>
      <c r="UCS271" s="277"/>
      <c r="UCT271" s="277"/>
      <c r="UCU271" s="277"/>
      <c r="UCV271" s="277"/>
      <c r="UCW271" s="277"/>
      <c r="UCX271" s="277"/>
      <c r="UCY271" s="277"/>
      <c r="UCZ271" s="402"/>
      <c r="UDA271" s="404"/>
      <c r="UDB271" s="49"/>
      <c r="UDC271" s="49"/>
      <c r="UDD271" s="49"/>
      <c r="UDE271" s="99"/>
      <c r="UDF271" s="98"/>
      <c r="UDG271" s="49"/>
      <c r="UDH271" s="405"/>
      <c r="UDI271" s="405"/>
      <c r="UDJ271" s="277"/>
      <c r="UDK271" s="277"/>
      <c r="UDL271" s="277"/>
      <c r="UDM271" s="277"/>
      <c r="UDN271" s="277"/>
      <c r="UDO271" s="277"/>
      <c r="UDP271" s="277"/>
      <c r="UDQ271" s="277"/>
      <c r="UDR271" s="402"/>
      <c r="UDS271" s="404"/>
      <c r="UDT271" s="49"/>
      <c r="UDU271" s="49"/>
      <c r="UDV271" s="49"/>
      <c r="UDW271" s="99"/>
      <c r="UDX271" s="98"/>
      <c r="UDY271" s="49"/>
      <c r="UDZ271" s="405"/>
      <c r="UEA271" s="405"/>
      <c r="UEB271" s="277"/>
      <c r="UEC271" s="277"/>
      <c r="UED271" s="277"/>
      <c r="UEE271" s="277"/>
      <c r="UEF271" s="277"/>
      <c r="UEG271" s="277"/>
      <c r="UEH271" s="277"/>
      <c r="UEI271" s="277"/>
      <c r="UEJ271" s="402"/>
      <c r="UEK271" s="404"/>
      <c r="UEL271" s="49"/>
      <c r="UEM271" s="49"/>
      <c r="UEN271" s="49"/>
      <c r="UEO271" s="99"/>
      <c r="UEP271" s="98"/>
      <c r="UEQ271" s="49"/>
      <c r="UER271" s="405"/>
      <c r="UES271" s="405"/>
      <c r="UET271" s="277"/>
      <c r="UEU271" s="277"/>
      <c r="UEV271" s="277"/>
      <c r="UEW271" s="277"/>
      <c r="UEX271" s="277"/>
      <c r="UEY271" s="277"/>
      <c r="UEZ271" s="277"/>
      <c r="UFA271" s="277"/>
      <c r="UFB271" s="402"/>
      <c r="UFC271" s="404"/>
      <c r="UFD271" s="49"/>
      <c r="UFE271" s="49"/>
      <c r="UFF271" s="49"/>
      <c r="UFG271" s="99"/>
      <c r="UFH271" s="98"/>
      <c r="UFI271" s="49"/>
      <c r="UFJ271" s="405"/>
      <c r="UFK271" s="405"/>
      <c r="UFL271" s="277"/>
      <c r="UFM271" s="277"/>
      <c r="UFN271" s="277"/>
      <c r="UFO271" s="277"/>
      <c r="UFP271" s="277"/>
      <c r="UFQ271" s="277"/>
      <c r="UFR271" s="277"/>
      <c r="UFS271" s="277"/>
      <c r="UFT271" s="402"/>
      <c r="UFU271" s="404"/>
      <c r="UFV271" s="49"/>
      <c r="UFW271" s="49"/>
      <c r="UFX271" s="49"/>
      <c r="UFY271" s="99"/>
      <c r="UFZ271" s="98"/>
      <c r="UGA271" s="49"/>
      <c r="UGB271" s="405"/>
      <c r="UGC271" s="405"/>
      <c r="UGD271" s="277"/>
      <c r="UGE271" s="277"/>
      <c r="UGF271" s="277"/>
      <c r="UGG271" s="277"/>
      <c r="UGH271" s="277"/>
      <c r="UGI271" s="277"/>
      <c r="UGJ271" s="277"/>
      <c r="UGK271" s="277"/>
      <c r="UGL271" s="402"/>
      <c r="UGM271" s="404"/>
      <c r="UGN271" s="49"/>
      <c r="UGO271" s="49"/>
      <c r="UGP271" s="49"/>
      <c r="UGQ271" s="99"/>
      <c r="UGR271" s="98"/>
      <c r="UGS271" s="49"/>
      <c r="UGT271" s="405"/>
      <c r="UGU271" s="405"/>
      <c r="UGV271" s="277"/>
      <c r="UGW271" s="277"/>
      <c r="UGX271" s="277"/>
      <c r="UGY271" s="277"/>
      <c r="UGZ271" s="277"/>
      <c r="UHA271" s="277"/>
      <c r="UHB271" s="277"/>
      <c r="UHC271" s="277"/>
      <c r="UHD271" s="402"/>
      <c r="UHE271" s="404"/>
      <c r="UHF271" s="49"/>
      <c r="UHG271" s="49"/>
      <c r="UHH271" s="49"/>
      <c r="UHI271" s="99"/>
      <c r="UHJ271" s="98"/>
      <c r="UHK271" s="49"/>
      <c r="UHL271" s="405"/>
      <c r="UHM271" s="405"/>
      <c r="UHN271" s="277"/>
      <c r="UHO271" s="277"/>
      <c r="UHP271" s="277"/>
      <c r="UHQ271" s="277"/>
      <c r="UHR271" s="277"/>
      <c r="UHS271" s="277"/>
      <c r="UHT271" s="277"/>
      <c r="UHU271" s="277"/>
      <c r="UHV271" s="402"/>
      <c r="UHW271" s="404"/>
      <c r="UHX271" s="49"/>
      <c r="UHY271" s="49"/>
      <c r="UHZ271" s="49"/>
      <c r="UIA271" s="99"/>
      <c r="UIB271" s="98"/>
      <c r="UIC271" s="49"/>
      <c r="UID271" s="405"/>
      <c r="UIE271" s="405"/>
      <c r="UIF271" s="277"/>
      <c r="UIG271" s="277"/>
      <c r="UIH271" s="277"/>
      <c r="UII271" s="277"/>
      <c r="UIJ271" s="277"/>
      <c r="UIK271" s="277"/>
      <c r="UIL271" s="277"/>
      <c r="UIM271" s="277"/>
      <c r="UIN271" s="402"/>
      <c r="UIO271" s="404"/>
      <c r="UIP271" s="49"/>
      <c r="UIQ271" s="49"/>
      <c r="UIR271" s="49"/>
      <c r="UIS271" s="99"/>
      <c r="UIT271" s="98"/>
      <c r="UIU271" s="49"/>
      <c r="UIV271" s="405"/>
      <c r="UIW271" s="405"/>
      <c r="UIX271" s="277"/>
      <c r="UIY271" s="277"/>
      <c r="UIZ271" s="277"/>
      <c r="UJA271" s="277"/>
      <c r="UJB271" s="277"/>
      <c r="UJC271" s="277"/>
      <c r="UJD271" s="277"/>
      <c r="UJE271" s="277"/>
      <c r="UJF271" s="402"/>
      <c r="UJG271" s="404"/>
      <c r="UJH271" s="49"/>
      <c r="UJI271" s="49"/>
      <c r="UJJ271" s="49"/>
      <c r="UJK271" s="99"/>
      <c r="UJL271" s="98"/>
      <c r="UJM271" s="49"/>
      <c r="UJN271" s="405"/>
      <c r="UJO271" s="405"/>
      <c r="UJP271" s="277"/>
      <c r="UJQ271" s="277"/>
      <c r="UJR271" s="277"/>
      <c r="UJS271" s="277"/>
      <c r="UJT271" s="277"/>
      <c r="UJU271" s="277"/>
      <c r="UJV271" s="277"/>
      <c r="UJW271" s="277"/>
      <c r="UJX271" s="402"/>
      <c r="UJY271" s="404"/>
      <c r="UJZ271" s="49"/>
      <c r="UKA271" s="49"/>
      <c r="UKB271" s="49"/>
      <c r="UKC271" s="99"/>
      <c r="UKD271" s="98"/>
      <c r="UKE271" s="49"/>
      <c r="UKF271" s="405"/>
      <c r="UKG271" s="405"/>
      <c r="UKH271" s="277"/>
      <c r="UKI271" s="277"/>
      <c r="UKJ271" s="277"/>
      <c r="UKK271" s="277"/>
      <c r="UKL271" s="277"/>
      <c r="UKM271" s="277"/>
      <c r="UKN271" s="277"/>
      <c r="UKO271" s="277"/>
      <c r="UKP271" s="402"/>
      <c r="UKQ271" s="404"/>
      <c r="UKR271" s="49"/>
      <c r="UKS271" s="49"/>
      <c r="UKT271" s="49"/>
      <c r="UKU271" s="99"/>
      <c r="UKV271" s="98"/>
      <c r="UKW271" s="49"/>
      <c r="UKX271" s="405"/>
      <c r="UKY271" s="405"/>
      <c r="UKZ271" s="277"/>
      <c r="ULA271" s="277"/>
      <c r="ULB271" s="277"/>
      <c r="ULC271" s="277"/>
      <c r="ULD271" s="277"/>
      <c r="ULE271" s="277"/>
      <c r="ULF271" s="277"/>
      <c r="ULG271" s="277"/>
      <c r="ULH271" s="402"/>
      <c r="ULI271" s="404"/>
      <c r="ULJ271" s="49"/>
      <c r="ULK271" s="49"/>
      <c r="ULL271" s="49"/>
      <c r="ULM271" s="99"/>
      <c r="ULN271" s="98"/>
      <c r="ULO271" s="49"/>
      <c r="ULP271" s="405"/>
      <c r="ULQ271" s="405"/>
      <c r="ULR271" s="277"/>
      <c r="ULS271" s="277"/>
      <c r="ULT271" s="277"/>
      <c r="ULU271" s="277"/>
      <c r="ULV271" s="277"/>
      <c r="ULW271" s="277"/>
      <c r="ULX271" s="277"/>
      <c r="ULY271" s="277"/>
      <c r="ULZ271" s="402"/>
      <c r="UMA271" s="404"/>
      <c r="UMB271" s="49"/>
      <c r="UMC271" s="49"/>
      <c r="UMD271" s="49"/>
      <c r="UME271" s="99"/>
      <c r="UMF271" s="98"/>
      <c r="UMG271" s="49"/>
      <c r="UMH271" s="405"/>
      <c r="UMI271" s="405"/>
      <c r="UMJ271" s="277"/>
      <c r="UMK271" s="277"/>
      <c r="UML271" s="277"/>
      <c r="UMM271" s="277"/>
      <c r="UMN271" s="277"/>
      <c r="UMO271" s="277"/>
      <c r="UMP271" s="277"/>
      <c r="UMQ271" s="277"/>
      <c r="UMR271" s="402"/>
      <c r="UMS271" s="404"/>
      <c r="UMT271" s="49"/>
      <c r="UMU271" s="49"/>
      <c r="UMV271" s="49"/>
      <c r="UMW271" s="99"/>
      <c r="UMX271" s="98"/>
      <c r="UMY271" s="49"/>
      <c r="UMZ271" s="405"/>
      <c r="UNA271" s="405"/>
      <c r="UNB271" s="277"/>
      <c r="UNC271" s="277"/>
      <c r="UND271" s="277"/>
      <c r="UNE271" s="277"/>
      <c r="UNF271" s="277"/>
      <c r="UNG271" s="277"/>
      <c r="UNH271" s="277"/>
      <c r="UNI271" s="277"/>
      <c r="UNJ271" s="402"/>
      <c r="UNK271" s="404"/>
      <c r="UNL271" s="49"/>
      <c r="UNM271" s="49"/>
      <c r="UNN271" s="49"/>
      <c r="UNO271" s="99"/>
      <c r="UNP271" s="98"/>
      <c r="UNQ271" s="49"/>
      <c r="UNR271" s="405"/>
      <c r="UNS271" s="405"/>
      <c r="UNT271" s="277"/>
      <c r="UNU271" s="277"/>
      <c r="UNV271" s="277"/>
      <c r="UNW271" s="277"/>
      <c r="UNX271" s="277"/>
      <c r="UNY271" s="277"/>
      <c r="UNZ271" s="277"/>
      <c r="UOA271" s="277"/>
      <c r="UOB271" s="402"/>
      <c r="UOC271" s="404"/>
      <c r="UOD271" s="49"/>
      <c r="UOE271" s="49"/>
      <c r="UOF271" s="49"/>
      <c r="UOG271" s="99"/>
      <c r="UOH271" s="98"/>
      <c r="UOI271" s="49"/>
      <c r="UOJ271" s="405"/>
      <c r="UOK271" s="405"/>
      <c r="UOL271" s="277"/>
      <c r="UOM271" s="277"/>
      <c r="UON271" s="277"/>
      <c r="UOO271" s="277"/>
      <c r="UOP271" s="277"/>
      <c r="UOQ271" s="277"/>
      <c r="UOR271" s="277"/>
      <c r="UOS271" s="277"/>
      <c r="UOT271" s="402"/>
      <c r="UOU271" s="404"/>
      <c r="UOV271" s="49"/>
      <c r="UOW271" s="49"/>
      <c r="UOX271" s="49"/>
      <c r="UOY271" s="99"/>
      <c r="UOZ271" s="98"/>
      <c r="UPA271" s="49"/>
      <c r="UPB271" s="405"/>
      <c r="UPC271" s="405"/>
      <c r="UPD271" s="277"/>
      <c r="UPE271" s="277"/>
      <c r="UPF271" s="277"/>
      <c r="UPG271" s="277"/>
      <c r="UPH271" s="277"/>
      <c r="UPI271" s="277"/>
      <c r="UPJ271" s="277"/>
      <c r="UPK271" s="277"/>
      <c r="UPL271" s="402"/>
      <c r="UPM271" s="404"/>
      <c r="UPN271" s="49"/>
      <c r="UPO271" s="49"/>
      <c r="UPP271" s="49"/>
      <c r="UPQ271" s="99"/>
      <c r="UPR271" s="98"/>
      <c r="UPS271" s="49"/>
      <c r="UPT271" s="405"/>
      <c r="UPU271" s="405"/>
      <c r="UPV271" s="277"/>
      <c r="UPW271" s="277"/>
      <c r="UPX271" s="277"/>
      <c r="UPY271" s="277"/>
      <c r="UPZ271" s="277"/>
      <c r="UQA271" s="277"/>
      <c r="UQB271" s="277"/>
      <c r="UQC271" s="277"/>
      <c r="UQD271" s="402"/>
      <c r="UQE271" s="404"/>
      <c r="UQF271" s="49"/>
      <c r="UQG271" s="49"/>
      <c r="UQH271" s="49"/>
      <c r="UQI271" s="99"/>
      <c r="UQJ271" s="98"/>
      <c r="UQK271" s="49"/>
      <c r="UQL271" s="405"/>
      <c r="UQM271" s="405"/>
      <c r="UQN271" s="277"/>
      <c r="UQO271" s="277"/>
      <c r="UQP271" s="277"/>
      <c r="UQQ271" s="277"/>
      <c r="UQR271" s="277"/>
      <c r="UQS271" s="277"/>
      <c r="UQT271" s="277"/>
      <c r="UQU271" s="277"/>
      <c r="UQV271" s="402"/>
      <c r="UQW271" s="404"/>
      <c r="UQX271" s="49"/>
      <c r="UQY271" s="49"/>
      <c r="UQZ271" s="49"/>
      <c r="URA271" s="99"/>
      <c r="URB271" s="98"/>
      <c r="URC271" s="49"/>
      <c r="URD271" s="405"/>
      <c r="URE271" s="405"/>
      <c r="URF271" s="277"/>
      <c r="URG271" s="277"/>
      <c r="URH271" s="277"/>
      <c r="URI271" s="277"/>
      <c r="URJ271" s="277"/>
      <c r="URK271" s="277"/>
      <c r="URL271" s="277"/>
      <c r="URM271" s="277"/>
      <c r="URN271" s="402"/>
      <c r="URO271" s="404"/>
      <c r="URP271" s="49"/>
      <c r="URQ271" s="49"/>
      <c r="URR271" s="49"/>
      <c r="URS271" s="99"/>
      <c r="URT271" s="98"/>
      <c r="URU271" s="49"/>
      <c r="URV271" s="405"/>
      <c r="URW271" s="405"/>
      <c r="URX271" s="277"/>
      <c r="URY271" s="277"/>
      <c r="URZ271" s="277"/>
      <c r="USA271" s="277"/>
      <c r="USB271" s="277"/>
      <c r="USC271" s="277"/>
      <c r="USD271" s="277"/>
      <c r="USE271" s="277"/>
      <c r="USF271" s="402"/>
      <c r="USG271" s="404"/>
      <c r="USH271" s="49"/>
      <c r="USI271" s="49"/>
      <c r="USJ271" s="49"/>
      <c r="USK271" s="99"/>
      <c r="USL271" s="98"/>
      <c r="USM271" s="49"/>
      <c r="USN271" s="405"/>
      <c r="USO271" s="405"/>
      <c r="USP271" s="277"/>
      <c r="USQ271" s="277"/>
      <c r="USR271" s="277"/>
      <c r="USS271" s="277"/>
      <c r="UST271" s="277"/>
      <c r="USU271" s="277"/>
      <c r="USV271" s="277"/>
      <c r="USW271" s="277"/>
      <c r="USX271" s="402"/>
      <c r="USY271" s="404"/>
      <c r="USZ271" s="49"/>
      <c r="UTA271" s="49"/>
      <c r="UTB271" s="49"/>
      <c r="UTC271" s="99"/>
      <c r="UTD271" s="98"/>
      <c r="UTE271" s="49"/>
      <c r="UTF271" s="405"/>
      <c r="UTG271" s="405"/>
      <c r="UTH271" s="277"/>
      <c r="UTI271" s="277"/>
      <c r="UTJ271" s="277"/>
      <c r="UTK271" s="277"/>
      <c r="UTL271" s="277"/>
      <c r="UTM271" s="277"/>
      <c r="UTN271" s="277"/>
      <c r="UTO271" s="277"/>
      <c r="UTP271" s="402"/>
      <c r="UTQ271" s="404"/>
      <c r="UTR271" s="49"/>
      <c r="UTS271" s="49"/>
      <c r="UTT271" s="49"/>
      <c r="UTU271" s="99"/>
      <c r="UTV271" s="98"/>
      <c r="UTW271" s="49"/>
      <c r="UTX271" s="405"/>
      <c r="UTY271" s="405"/>
      <c r="UTZ271" s="277"/>
      <c r="UUA271" s="277"/>
      <c r="UUB271" s="277"/>
      <c r="UUC271" s="277"/>
      <c r="UUD271" s="277"/>
      <c r="UUE271" s="277"/>
      <c r="UUF271" s="277"/>
      <c r="UUG271" s="277"/>
      <c r="UUH271" s="402"/>
      <c r="UUI271" s="404"/>
      <c r="UUJ271" s="49"/>
      <c r="UUK271" s="49"/>
      <c r="UUL271" s="49"/>
      <c r="UUM271" s="99"/>
      <c r="UUN271" s="98"/>
      <c r="UUO271" s="49"/>
      <c r="UUP271" s="405"/>
      <c r="UUQ271" s="405"/>
      <c r="UUR271" s="277"/>
      <c r="UUS271" s="277"/>
      <c r="UUT271" s="277"/>
      <c r="UUU271" s="277"/>
      <c r="UUV271" s="277"/>
      <c r="UUW271" s="277"/>
      <c r="UUX271" s="277"/>
      <c r="UUY271" s="277"/>
      <c r="UUZ271" s="402"/>
      <c r="UVA271" s="404"/>
      <c r="UVB271" s="49"/>
      <c r="UVC271" s="49"/>
      <c r="UVD271" s="49"/>
      <c r="UVE271" s="99"/>
      <c r="UVF271" s="98"/>
      <c r="UVG271" s="49"/>
      <c r="UVH271" s="405"/>
      <c r="UVI271" s="405"/>
      <c r="UVJ271" s="277"/>
      <c r="UVK271" s="277"/>
      <c r="UVL271" s="277"/>
      <c r="UVM271" s="277"/>
      <c r="UVN271" s="277"/>
      <c r="UVO271" s="277"/>
      <c r="UVP271" s="277"/>
      <c r="UVQ271" s="277"/>
      <c r="UVR271" s="402"/>
      <c r="UVS271" s="404"/>
      <c r="UVT271" s="49"/>
      <c r="UVU271" s="49"/>
      <c r="UVV271" s="49"/>
      <c r="UVW271" s="99"/>
      <c r="UVX271" s="98"/>
      <c r="UVY271" s="49"/>
      <c r="UVZ271" s="405"/>
      <c r="UWA271" s="405"/>
      <c r="UWB271" s="277"/>
      <c r="UWC271" s="277"/>
      <c r="UWD271" s="277"/>
      <c r="UWE271" s="277"/>
      <c r="UWF271" s="277"/>
      <c r="UWG271" s="277"/>
      <c r="UWH271" s="277"/>
      <c r="UWI271" s="277"/>
      <c r="UWJ271" s="402"/>
      <c r="UWK271" s="404"/>
      <c r="UWL271" s="49"/>
      <c r="UWM271" s="49"/>
      <c r="UWN271" s="49"/>
      <c r="UWO271" s="99"/>
      <c r="UWP271" s="98"/>
      <c r="UWQ271" s="49"/>
      <c r="UWR271" s="405"/>
      <c r="UWS271" s="405"/>
      <c r="UWT271" s="277"/>
      <c r="UWU271" s="277"/>
      <c r="UWV271" s="277"/>
      <c r="UWW271" s="277"/>
      <c r="UWX271" s="277"/>
      <c r="UWY271" s="277"/>
      <c r="UWZ271" s="277"/>
      <c r="UXA271" s="277"/>
      <c r="UXB271" s="402"/>
      <c r="UXC271" s="404"/>
      <c r="UXD271" s="49"/>
      <c r="UXE271" s="49"/>
      <c r="UXF271" s="49"/>
      <c r="UXG271" s="99"/>
      <c r="UXH271" s="98"/>
      <c r="UXI271" s="49"/>
      <c r="UXJ271" s="405"/>
      <c r="UXK271" s="405"/>
      <c r="UXL271" s="277"/>
      <c r="UXM271" s="277"/>
      <c r="UXN271" s="277"/>
      <c r="UXO271" s="277"/>
      <c r="UXP271" s="277"/>
      <c r="UXQ271" s="277"/>
      <c r="UXR271" s="277"/>
      <c r="UXS271" s="277"/>
      <c r="UXT271" s="402"/>
      <c r="UXU271" s="404"/>
      <c r="UXV271" s="49"/>
      <c r="UXW271" s="49"/>
      <c r="UXX271" s="49"/>
      <c r="UXY271" s="99"/>
      <c r="UXZ271" s="98"/>
      <c r="UYA271" s="49"/>
      <c r="UYB271" s="405"/>
      <c r="UYC271" s="405"/>
      <c r="UYD271" s="277"/>
      <c r="UYE271" s="277"/>
      <c r="UYF271" s="277"/>
      <c r="UYG271" s="277"/>
      <c r="UYH271" s="277"/>
      <c r="UYI271" s="277"/>
      <c r="UYJ271" s="277"/>
      <c r="UYK271" s="277"/>
      <c r="UYL271" s="402"/>
      <c r="UYM271" s="404"/>
      <c r="UYN271" s="49"/>
      <c r="UYO271" s="49"/>
      <c r="UYP271" s="49"/>
      <c r="UYQ271" s="99"/>
      <c r="UYR271" s="98"/>
      <c r="UYS271" s="49"/>
      <c r="UYT271" s="405"/>
      <c r="UYU271" s="405"/>
      <c r="UYV271" s="277"/>
      <c r="UYW271" s="277"/>
      <c r="UYX271" s="277"/>
      <c r="UYY271" s="277"/>
      <c r="UYZ271" s="277"/>
      <c r="UZA271" s="277"/>
      <c r="UZB271" s="277"/>
      <c r="UZC271" s="277"/>
      <c r="UZD271" s="402"/>
      <c r="UZE271" s="404"/>
      <c r="UZF271" s="49"/>
      <c r="UZG271" s="49"/>
      <c r="UZH271" s="49"/>
      <c r="UZI271" s="99"/>
      <c r="UZJ271" s="98"/>
      <c r="UZK271" s="49"/>
      <c r="UZL271" s="405"/>
      <c r="UZM271" s="405"/>
      <c r="UZN271" s="277"/>
      <c r="UZO271" s="277"/>
      <c r="UZP271" s="277"/>
      <c r="UZQ271" s="277"/>
      <c r="UZR271" s="277"/>
      <c r="UZS271" s="277"/>
      <c r="UZT271" s="277"/>
      <c r="UZU271" s="277"/>
      <c r="UZV271" s="402"/>
      <c r="UZW271" s="404"/>
      <c r="UZX271" s="49"/>
      <c r="UZY271" s="49"/>
      <c r="UZZ271" s="49"/>
      <c r="VAA271" s="99"/>
      <c r="VAB271" s="98"/>
      <c r="VAC271" s="49"/>
      <c r="VAD271" s="405"/>
      <c r="VAE271" s="405"/>
      <c r="VAF271" s="277"/>
      <c r="VAG271" s="277"/>
      <c r="VAH271" s="277"/>
      <c r="VAI271" s="277"/>
      <c r="VAJ271" s="277"/>
      <c r="VAK271" s="277"/>
      <c r="VAL271" s="277"/>
      <c r="VAM271" s="277"/>
      <c r="VAN271" s="402"/>
      <c r="VAO271" s="404"/>
      <c r="VAP271" s="49"/>
      <c r="VAQ271" s="49"/>
      <c r="VAR271" s="49"/>
      <c r="VAS271" s="99"/>
      <c r="VAT271" s="98"/>
      <c r="VAU271" s="49"/>
      <c r="VAV271" s="405"/>
      <c r="VAW271" s="405"/>
      <c r="VAX271" s="277"/>
      <c r="VAY271" s="277"/>
      <c r="VAZ271" s="277"/>
      <c r="VBA271" s="277"/>
      <c r="VBB271" s="277"/>
      <c r="VBC271" s="277"/>
      <c r="VBD271" s="277"/>
      <c r="VBE271" s="277"/>
      <c r="VBF271" s="402"/>
      <c r="VBG271" s="404"/>
      <c r="VBH271" s="49"/>
      <c r="VBI271" s="49"/>
      <c r="VBJ271" s="49"/>
      <c r="VBK271" s="99"/>
      <c r="VBL271" s="98"/>
      <c r="VBM271" s="49"/>
      <c r="VBN271" s="405"/>
      <c r="VBO271" s="405"/>
      <c r="VBP271" s="277"/>
      <c r="VBQ271" s="277"/>
      <c r="VBR271" s="277"/>
      <c r="VBS271" s="277"/>
      <c r="VBT271" s="277"/>
      <c r="VBU271" s="277"/>
      <c r="VBV271" s="277"/>
      <c r="VBW271" s="277"/>
      <c r="VBX271" s="402"/>
      <c r="VBY271" s="404"/>
      <c r="VBZ271" s="49"/>
      <c r="VCA271" s="49"/>
      <c r="VCB271" s="49"/>
      <c r="VCC271" s="99"/>
      <c r="VCD271" s="98"/>
      <c r="VCE271" s="49"/>
      <c r="VCF271" s="405"/>
      <c r="VCG271" s="405"/>
      <c r="VCH271" s="277"/>
      <c r="VCI271" s="277"/>
      <c r="VCJ271" s="277"/>
      <c r="VCK271" s="277"/>
      <c r="VCL271" s="277"/>
      <c r="VCM271" s="277"/>
      <c r="VCN271" s="277"/>
      <c r="VCO271" s="277"/>
      <c r="VCP271" s="402"/>
      <c r="VCQ271" s="404"/>
      <c r="VCR271" s="49"/>
      <c r="VCS271" s="49"/>
      <c r="VCT271" s="49"/>
      <c r="VCU271" s="99"/>
      <c r="VCV271" s="98"/>
      <c r="VCW271" s="49"/>
      <c r="VCX271" s="405"/>
      <c r="VCY271" s="405"/>
      <c r="VCZ271" s="277"/>
      <c r="VDA271" s="277"/>
      <c r="VDB271" s="277"/>
      <c r="VDC271" s="277"/>
      <c r="VDD271" s="277"/>
      <c r="VDE271" s="277"/>
      <c r="VDF271" s="277"/>
      <c r="VDG271" s="277"/>
      <c r="VDH271" s="402"/>
      <c r="VDI271" s="404"/>
      <c r="VDJ271" s="49"/>
      <c r="VDK271" s="49"/>
      <c r="VDL271" s="49"/>
      <c r="VDM271" s="99"/>
      <c r="VDN271" s="98"/>
      <c r="VDO271" s="49"/>
      <c r="VDP271" s="405"/>
      <c r="VDQ271" s="405"/>
      <c r="VDR271" s="277"/>
      <c r="VDS271" s="277"/>
      <c r="VDT271" s="277"/>
      <c r="VDU271" s="277"/>
      <c r="VDV271" s="277"/>
      <c r="VDW271" s="277"/>
      <c r="VDX271" s="277"/>
      <c r="VDY271" s="277"/>
      <c r="VDZ271" s="402"/>
      <c r="VEA271" s="404"/>
      <c r="VEB271" s="49"/>
      <c r="VEC271" s="49"/>
      <c r="VED271" s="49"/>
      <c r="VEE271" s="99"/>
      <c r="VEF271" s="98"/>
      <c r="VEG271" s="49"/>
      <c r="VEH271" s="405"/>
      <c r="VEI271" s="405"/>
      <c r="VEJ271" s="277"/>
      <c r="VEK271" s="277"/>
      <c r="VEL271" s="277"/>
      <c r="VEM271" s="277"/>
      <c r="VEN271" s="277"/>
      <c r="VEO271" s="277"/>
      <c r="VEP271" s="277"/>
      <c r="VEQ271" s="277"/>
      <c r="VER271" s="402"/>
      <c r="VES271" s="404"/>
      <c r="VET271" s="49"/>
      <c r="VEU271" s="49"/>
      <c r="VEV271" s="49"/>
      <c r="VEW271" s="99"/>
      <c r="VEX271" s="98"/>
      <c r="VEY271" s="49"/>
      <c r="VEZ271" s="405"/>
      <c r="VFA271" s="405"/>
      <c r="VFB271" s="277"/>
      <c r="VFC271" s="277"/>
      <c r="VFD271" s="277"/>
      <c r="VFE271" s="277"/>
      <c r="VFF271" s="277"/>
      <c r="VFG271" s="277"/>
      <c r="VFH271" s="277"/>
      <c r="VFI271" s="277"/>
      <c r="VFJ271" s="402"/>
      <c r="VFK271" s="404"/>
      <c r="VFL271" s="49"/>
      <c r="VFM271" s="49"/>
      <c r="VFN271" s="49"/>
      <c r="VFO271" s="99"/>
      <c r="VFP271" s="98"/>
      <c r="VFQ271" s="49"/>
      <c r="VFR271" s="405"/>
      <c r="VFS271" s="405"/>
      <c r="VFT271" s="277"/>
      <c r="VFU271" s="277"/>
      <c r="VFV271" s="277"/>
      <c r="VFW271" s="277"/>
      <c r="VFX271" s="277"/>
      <c r="VFY271" s="277"/>
      <c r="VFZ271" s="277"/>
      <c r="VGA271" s="277"/>
      <c r="VGB271" s="402"/>
      <c r="VGC271" s="404"/>
      <c r="VGD271" s="49"/>
      <c r="VGE271" s="49"/>
      <c r="VGF271" s="49"/>
      <c r="VGG271" s="99"/>
      <c r="VGH271" s="98"/>
      <c r="VGI271" s="49"/>
      <c r="VGJ271" s="405"/>
      <c r="VGK271" s="405"/>
      <c r="VGL271" s="277"/>
      <c r="VGM271" s="277"/>
      <c r="VGN271" s="277"/>
      <c r="VGO271" s="277"/>
      <c r="VGP271" s="277"/>
      <c r="VGQ271" s="277"/>
      <c r="VGR271" s="277"/>
      <c r="VGS271" s="277"/>
      <c r="VGT271" s="402"/>
      <c r="VGU271" s="404"/>
      <c r="VGV271" s="49"/>
      <c r="VGW271" s="49"/>
      <c r="VGX271" s="49"/>
      <c r="VGY271" s="99"/>
      <c r="VGZ271" s="98"/>
      <c r="VHA271" s="49"/>
      <c r="VHB271" s="405"/>
      <c r="VHC271" s="405"/>
      <c r="VHD271" s="277"/>
      <c r="VHE271" s="277"/>
      <c r="VHF271" s="277"/>
      <c r="VHG271" s="277"/>
      <c r="VHH271" s="277"/>
      <c r="VHI271" s="277"/>
      <c r="VHJ271" s="277"/>
      <c r="VHK271" s="277"/>
      <c r="VHL271" s="402"/>
      <c r="VHM271" s="404"/>
      <c r="VHN271" s="49"/>
      <c r="VHO271" s="49"/>
      <c r="VHP271" s="49"/>
      <c r="VHQ271" s="99"/>
      <c r="VHR271" s="98"/>
      <c r="VHS271" s="49"/>
      <c r="VHT271" s="405"/>
      <c r="VHU271" s="405"/>
      <c r="VHV271" s="277"/>
      <c r="VHW271" s="277"/>
      <c r="VHX271" s="277"/>
      <c r="VHY271" s="277"/>
      <c r="VHZ271" s="277"/>
      <c r="VIA271" s="277"/>
      <c r="VIB271" s="277"/>
      <c r="VIC271" s="277"/>
      <c r="VID271" s="402"/>
      <c r="VIE271" s="404"/>
      <c r="VIF271" s="49"/>
      <c r="VIG271" s="49"/>
      <c r="VIH271" s="49"/>
      <c r="VII271" s="99"/>
      <c r="VIJ271" s="98"/>
      <c r="VIK271" s="49"/>
      <c r="VIL271" s="405"/>
      <c r="VIM271" s="405"/>
      <c r="VIN271" s="277"/>
      <c r="VIO271" s="277"/>
      <c r="VIP271" s="277"/>
      <c r="VIQ271" s="277"/>
      <c r="VIR271" s="277"/>
      <c r="VIS271" s="277"/>
      <c r="VIT271" s="277"/>
      <c r="VIU271" s="277"/>
      <c r="VIV271" s="402"/>
      <c r="VIW271" s="404"/>
      <c r="VIX271" s="49"/>
      <c r="VIY271" s="49"/>
      <c r="VIZ271" s="49"/>
      <c r="VJA271" s="99"/>
      <c r="VJB271" s="98"/>
      <c r="VJC271" s="49"/>
      <c r="VJD271" s="405"/>
      <c r="VJE271" s="405"/>
      <c r="VJF271" s="277"/>
      <c r="VJG271" s="277"/>
      <c r="VJH271" s="277"/>
      <c r="VJI271" s="277"/>
      <c r="VJJ271" s="277"/>
      <c r="VJK271" s="277"/>
      <c r="VJL271" s="277"/>
      <c r="VJM271" s="277"/>
      <c r="VJN271" s="402"/>
      <c r="VJO271" s="404"/>
      <c r="VJP271" s="49"/>
      <c r="VJQ271" s="49"/>
      <c r="VJR271" s="49"/>
      <c r="VJS271" s="99"/>
      <c r="VJT271" s="98"/>
      <c r="VJU271" s="49"/>
      <c r="VJV271" s="405"/>
      <c r="VJW271" s="405"/>
      <c r="VJX271" s="277"/>
      <c r="VJY271" s="277"/>
      <c r="VJZ271" s="277"/>
      <c r="VKA271" s="277"/>
      <c r="VKB271" s="277"/>
      <c r="VKC271" s="277"/>
      <c r="VKD271" s="277"/>
      <c r="VKE271" s="277"/>
      <c r="VKF271" s="402"/>
      <c r="VKG271" s="404"/>
      <c r="VKH271" s="49"/>
      <c r="VKI271" s="49"/>
      <c r="VKJ271" s="49"/>
      <c r="VKK271" s="99"/>
      <c r="VKL271" s="98"/>
      <c r="VKM271" s="49"/>
      <c r="VKN271" s="405"/>
      <c r="VKO271" s="405"/>
      <c r="VKP271" s="277"/>
      <c r="VKQ271" s="277"/>
      <c r="VKR271" s="277"/>
      <c r="VKS271" s="277"/>
      <c r="VKT271" s="277"/>
      <c r="VKU271" s="277"/>
      <c r="VKV271" s="277"/>
      <c r="VKW271" s="277"/>
      <c r="VKX271" s="402"/>
      <c r="VKY271" s="404"/>
      <c r="VKZ271" s="49"/>
      <c r="VLA271" s="49"/>
      <c r="VLB271" s="49"/>
      <c r="VLC271" s="99"/>
      <c r="VLD271" s="98"/>
      <c r="VLE271" s="49"/>
      <c r="VLF271" s="405"/>
      <c r="VLG271" s="405"/>
      <c r="VLH271" s="277"/>
      <c r="VLI271" s="277"/>
      <c r="VLJ271" s="277"/>
      <c r="VLK271" s="277"/>
      <c r="VLL271" s="277"/>
      <c r="VLM271" s="277"/>
      <c r="VLN271" s="277"/>
      <c r="VLO271" s="277"/>
      <c r="VLP271" s="402"/>
      <c r="VLQ271" s="404"/>
      <c r="VLR271" s="49"/>
      <c r="VLS271" s="49"/>
      <c r="VLT271" s="49"/>
      <c r="VLU271" s="99"/>
      <c r="VLV271" s="98"/>
      <c r="VLW271" s="49"/>
      <c r="VLX271" s="405"/>
      <c r="VLY271" s="405"/>
      <c r="VLZ271" s="277"/>
      <c r="VMA271" s="277"/>
      <c r="VMB271" s="277"/>
      <c r="VMC271" s="277"/>
      <c r="VMD271" s="277"/>
      <c r="VME271" s="277"/>
      <c r="VMF271" s="277"/>
      <c r="VMG271" s="277"/>
      <c r="VMH271" s="402"/>
      <c r="VMI271" s="404"/>
      <c r="VMJ271" s="49"/>
      <c r="VMK271" s="49"/>
      <c r="VML271" s="49"/>
      <c r="VMM271" s="99"/>
      <c r="VMN271" s="98"/>
      <c r="VMO271" s="49"/>
      <c r="VMP271" s="405"/>
      <c r="VMQ271" s="405"/>
      <c r="VMR271" s="277"/>
      <c r="VMS271" s="277"/>
      <c r="VMT271" s="277"/>
      <c r="VMU271" s="277"/>
      <c r="VMV271" s="277"/>
      <c r="VMW271" s="277"/>
      <c r="VMX271" s="277"/>
      <c r="VMY271" s="277"/>
      <c r="VMZ271" s="402"/>
      <c r="VNA271" s="404"/>
      <c r="VNB271" s="49"/>
      <c r="VNC271" s="49"/>
      <c r="VND271" s="49"/>
      <c r="VNE271" s="99"/>
      <c r="VNF271" s="98"/>
      <c r="VNG271" s="49"/>
      <c r="VNH271" s="405"/>
      <c r="VNI271" s="405"/>
      <c r="VNJ271" s="277"/>
      <c r="VNK271" s="277"/>
      <c r="VNL271" s="277"/>
      <c r="VNM271" s="277"/>
      <c r="VNN271" s="277"/>
      <c r="VNO271" s="277"/>
      <c r="VNP271" s="277"/>
      <c r="VNQ271" s="277"/>
      <c r="VNR271" s="402"/>
      <c r="VNS271" s="404"/>
      <c r="VNT271" s="49"/>
      <c r="VNU271" s="49"/>
      <c r="VNV271" s="49"/>
      <c r="VNW271" s="99"/>
      <c r="VNX271" s="98"/>
      <c r="VNY271" s="49"/>
      <c r="VNZ271" s="405"/>
      <c r="VOA271" s="405"/>
      <c r="VOB271" s="277"/>
      <c r="VOC271" s="277"/>
      <c r="VOD271" s="277"/>
      <c r="VOE271" s="277"/>
      <c r="VOF271" s="277"/>
      <c r="VOG271" s="277"/>
      <c r="VOH271" s="277"/>
      <c r="VOI271" s="277"/>
      <c r="VOJ271" s="402"/>
      <c r="VOK271" s="404"/>
      <c r="VOL271" s="49"/>
      <c r="VOM271" s="49"/>
      <c r="VON271" s="49"/>
      <c r="VOO271" s="99"/>
      <c r="VOP271" s="98"/>
      <c r="VOQ271" s="49"/>
      <c r="VOR271" s="405"/>
      <c r="VOS271" s="405"/>
      <c r="VOT271" s="277"/>
      <c r="VOU271" s="277"/>
      <c r="VOV271" s="277"/>
      <c r="VOW271" s="277"/>
      <c r="VOX271" s="277"/>
      <c r="VOY271" s="277"/>
      <c r="VOZ271" s="277"/>
      <c r="VPA271" s="277"/>
      <c r="VPB271" s="402"/>
      <c r="VPC271" s="404"/>
      <c r="VPD271" s="49"/>
      <c r="VPE271" s="49"/>
      <c r="VPF271" s="49"/>
      <c r="VPG271" s="99"/>
      <c r="VPH271" s="98"/>
      <c r="VPI271" s="49"/>
      <c r="VPJ271" s="405"/>
      <c r="VPK271" s="405"/>
      <c r="VPL271" s="277"/>
      <c r="VPM271" s="277"/>
      <c r="VPN271" s="277"/>
      <c r="VPO271" s="277"/>
      <c r="VPP271" s="277"/>
      <c r="VPQ271" s="277"/>
      <c r="VPR271" s="277"/>
      <c r="VPS271" s="277"/>
      <c r="VPT271" s="402"/>
      <c r="VPU271" s="404"/>
      <c r="VPV271" s="49"/>
      <c r="VPW271" s="49"/>
      <c r="VPX271" s="49"/>
      <c r="VPY271" s="99"/>
      <c r="VPZ271" s="98"/>
      <c r="VQA271" s="49"/>
      <c r="VQB271" s="405"/>
      <c r="VQC271" s="405"/>
      <c r="VQD271" s="277"/>
      <c r="VQE271" s="277"/>
      <c r="VQF271" s="277"/>
      <c r="VQG271" s="277"/>
      <c r="VQH271" s="277"/>
      <c r="VQI271" s="277"/>
      <c r="VQJ271" s="277"/>
      <c r="VQK271" s="277"/>
      <c r="VQL271" s="402"/>
      <c r="VQM271" s="404"/>
      <c r="VQN271" s="49"/>
      <c r="VQO271" s="49"/>
      <c r="VQP271" s="49"/>
      <c r="VQQ271" s="99"/>
      <c r="VQR271" s="98"/>
      <c r="VQS271" s="49"/>
      <c r="VQT271" s="405"/>
      <c r="VQU271" s="405"/>
      <c r="VQV271" s="277"/>
      <c r="VQW271" s="277"/>
      <c r="VQX271" s="277"/>
      <c r="VQY271" s="277"/>
      <c r="VQZ271" s="277"/>
      <c r="VRA271" s="277"/>
      <c r="VRB271" s="277"/>
      <c r="VRC271" s="277"/>
      <c r="VRD271" s="402"/>
      <c r="VRE271" s="404"/>
      <c r="VRF271" s="49"/>
      <c r="VRG271" s="49"/>
      <c r="VRH271" s="49"/>
      <c r="VRI271" s="99"/>
      <c r="VRJ271" s="98"/>
      <c r="VRK271" s="49"/>
      <c r="VRL271" s="405"/>
      <c r="VRM271" s="405"/>
      <c r="VRN271" s="277"/>
      <c r="VRO271" s="277"/>
      <c r="VRP271" s="277"/>
      <c r="VRQ271" s="277"/>
      <c r="VRR271" s="277"/>
      <c r="VRS271" s="277"/>
      <c r="VRT271" s="277"/>
      <c r="VRU271" s="277"/>
      <c r="VRV271" s="402"/>
      <c r="VRW271" s="404"/>
      <c r="VRX271" s="49"/>
      <c r="VRY271" s="49"/>
      <c r="VRZ271" s="49"/>
      <c r="VSA271" s="99"/>
      <c r="VSB271" s="98"/>
      <c r="VSC271" s="49"/>
      <c r="VSD271" s="405"/>
      <c r="VSE271" s="405"/>
      <c r="VSF271" s="277"/>
      <c r="VSG271" s="277"/>
      <c r="VSH271" s="277"/>
      <c r="VSI271" s="277"/>
      <c r="VSJ271" s="277"/>
      <c r="VSK271" s="277"/>
      <c r="VSL271" s="277"/>
      <c r="VSM271" s="277"/>
      <c r="VSN271" s="402"/>
      <c r="VSO271" s="404"/>
      <c r="VSP271" s="49"/>
      <c r="VSQ271" s="49"/>
      <c r="VSR271" s="49"/>
      <c r="VSS271" s="99"/>
      <c r="VST271" s="98"/>
      <c r="VSU271" s="49"/>
      <c r="VSV271" s="405"/>
      <c r="VSW271" s="405"/>
      <c r="VSX271" s="277"/>
      <c r="VSY271" s="277"/>
      <c r="VSZ271" s="277"/>
      <c r="VTA271" s="277"/>
      <c r="VTB271" s="277"/>
      <c r="VTC271" s="277"/>
      <c r="VTD271" s="277"/>
      <c r="VTE271" s="277"/>
      <c r="VTF271" s="402"/>
      <c r="VTG271" s="404"/>
      <c r="VTH271" s="49"/>
      <c r="VTI271" s="49"/>
      <c r="VTJ271" s="49"/>
      <c r="VTK271" s="99"/>
      <c r="VTL271" s="98"/>
      <c r="VTM271" s="49"/>
      <c r="VTN271" s="405"/>
      <c r="VTO271" s="405"/>
      <c r="VTP271" s="277"/>
      <c r="VTQ271" s="277"/>
      <c r="VTR271" s="277"/>
      <c r="VTS271" s="277"/>
      <c r="VTT271" s="277"/>
      <c r="VTU271" s="277"/>
      <c r="VTV271" s="277"/>
      <c r="VTW271" s="277"/>
      <c r="VTX271" s="402"/>
      <c r="VTY271" s="404"/>
      <c r="VTZ271" s="49"/>
      <c r="VUA271" s="49"/>
      <c r="VUB271" s="49"/>
      <c r="VUC271" s="99"/>
      <c r="VUD271" s="98"/>
      <c r="VUE271" s="49"/>
      <c r="VUF271" s="405"/>
      <c r="VUG271" s="405"/>
      <c r="VUH271" s="277"/>
      <c r="VUI271" s="277"/>
      <c r="VUJ271" s="277"/>
      <c r="VUK271" s="277"/>
      <c r="VUL271" s="277"/>
      <c r="VUM271" s="277"/>
      <c r="VUN271" s="277"/>
      <c r="VUO271" s="277"/>
      <c r="VUP271" s="402"/>
      <c r="VUQ271" s="404"/>
      <c r="VUR271" s="49"/>
      <c r="VUS271" s="49"/>
      <c r="VUT271" s="49"/>
      <c r="VUU271" s="99"/>
      <c r="VUV271" s="98"/>
      <c r="VUW271" s="49"/>
      <c r="VUX271" s="405"/>
      <c r="VUY271" s="405"/>
      <c r="VUZ271" s="277"/>
      <c r="VVA271" s="277"/>
      <c r="VVB271" s="277"/>
      <c r="VVC271" s="277"/>
      <c r="VVD271" s="277"/>
      <c r="VVE271" s="277"/>
      <c r="VVF271" s="277"/>
      <c r="VVG271" s="277"/>
      <c r="VVH271" s="402"/>
      <c r="VVI271" s="404"/>
      <c r="VVJ271" s="49"/>
      <c r="VVK271" s="49"/>
      <c r="VVL271" s="49"/>
      <c r="VVM271" s="99"/>
      <c r="VVN271" s="98"/>
      <c r="VVO271" s="49"/>
      <c r="VVP271" s="405"/>
      <c r="VVQ271" s="405"/>
      <c r="VVR271" s="277"/>
      <c r="VVS271" s="277"/>
      <c r="VVT271" s="277"/>
      <c r="VVU271" s="277"/>
      <c r="VVV271" s="277"/>
      <c r="VVW271" s="277"/>
      <c r="VVX271" s="277"/>
      <c r="VVY271" s="277"/>
      <c r="VVZ271" s="402"/>
      <c r="VWA271" s="404"/>
      <c r="VWB271" s="49"/>
      <c r="VWC271" s="49"/>
      <c r="VWD271" s="49"/>
      <c r="VWE271" s="99"/>
      <c r="VWF271" s="98"/>
      <c r="VWG271" s="49"/>
      <c r="VWH271" s="405"/>
      <c r="VWI271" s="405"/>
      <c r="VWJ271" s="277"/>
      <c r="VWK271" s="277"/>
      <c r="VWL271" s="277"/>
      <c r="VWM271" s="277"/>
      <c r="VWN271" s="277"/>
      <c r="VWO271" s="277"/>
      <c r="VWP271" s="277"/>
      <c r="VWQ271" s="277"/>
      <c r="VWR271" s="402"/>
      <c r="VWS271" s="404"/>
      <c r="VWT271" s="49"/>
      <c r="VWU271" s="49"/>
      <c r="VWV271" s="49"/>
      <c r="VWW271" s="99"/>
      <c r="VWX271" s="98"/>
      <c r="VWY271" s="49"/>
      <c r="VWZ271" s="405"/>
      <c r="VXA271" s="405"/>
      <c r="VXB271" s="277"/>
      <c r="VXC271" s="277"/>
      <c r="VXD271" s="277"/>
      <c r="VXE271" s="277"/>
      <c r="VXF271" s="277"/>
      <c r="VXG271" s="277"/>
      <c r="VXH271" s="277"/>
      <c r="VXI271" s="277"/>
      <c r="VXJ271" s="402"/>
      <c r="VXK271" s="404"/>
      <c r="VXL271" s="49"/>
      <c r="VXM271" s="49"/>
      <c r="VXN271" s="49"/>
      <c r="VXO271" s="99"/>
      <c r="VXP271" s="98"/>
      <c r="VXQ271" s="49"/>
      <c r="VXR271" s="405"/>
      <c r="VXS271" s="405"/>
      <c r="VXT271" s="277"/>
      <c r="VXU271" s="277"/>
      <c r="VXV271" s="277"/>
      <c r="VXW271" s="277"/>
      <c r="VXX271" s="277"/>
      <c r="VXY271" s="277"/>
      <c r="VXZ271" s="277"/>
      <c r="VYA271" s="277"/>
      <c r="VYB271" s="402"/>
      <c r="VYC271" s="404"/>
      <c r="VYD271" s="49"/>
      <c r="VYE271" s="49"/>
      <c r="VYF271" s="49"/>
      <c r="VYG271" s="99"/>
      <c r="VYH271" s="98"/>
      <c r="VYI271" s="49"/>
      <c r="VYJ271" s="405"/>
      <c r="VYK271" s="405"/>
      <c r="VYL271" s="277"/>
      <c r="VYM271" s="277"/>
      <c r="VYN271" s="277"/>
      <c r="VYO271" s="277"/>
      <c r="VYP271" s="277"/>
      <c r="VYQ271" s="277"/>
      <c r="VYR271" s="277"/>
      <c r="VYS271" s="277"/>
      <c r="VYT271" s="402"/>
      <c r="VYU271" s="404"/>
      <c r="VYV271" s="49"/>
      <c r="VYW271" s="49"/>
      <c r="VYX271" s="49"/>
      <c r="VYY271" s="99"/>
      <c r="VYZ271" s="98"/>
      <c r="VZA271" s="49"/>
      <c r="VZB271" s="405"/>
      <c r="VZC271" s="405"/>
      <c r="VZD271" s="277"/>
      <c r="VZE271" s="277"/>
      <c r="VZF271" s="277"/>
      <c r="VZG271" s="277"/>
      <c r="VZH271" s="277"/>
      <c r="VZI271" s="277"/>
      <c r="VZJ271" s="277"/>
      <c r="VZK271" s="277"/>
      <c r="VZL271" s="402"/>
      <c r="VZM271" s="404"/>
      <c r="VZN271" s="49"/>
      <c r="VZO271" s="49"/>
      <c r="VZP271" s="49"/>
      <c r="VZQ271" s="99"/>
      <c r="VZR271" s="98"/>
      <c r="VZS271" s="49"/>
      <c r="VZT271" s="405"/>
      <c r="VZU271" s="405"/>
      <c r="VZV271" s="277"/>
      <c r="VZW271" s="277"/>
      <c r="VZX271" s="277"/>
      <c r="VZY271" s="277"/>
      <c r="VZZ271" s="277"/>
      <c r="WAA271" s="277"/>
      <c r="WAB271" s="277"/>
      <c r="WAC271" s="277"/>
      <c r="WAD271" s="402"/>
      <c r="WAE271" s="404"/>
      <c r="WAF271" s="49"/>
      <c r="WAG271" s="49"/>
      <c r="WAH271" s="49"/>
      <c r="WAI271" s="99"/>
      <c r="WAJ271" s="98"/>
      <c r="WAK271" s="49"/>
      <c r="WAL271" s="405"/>
      <c r="WAM271" s="405"/>
      <c r="WAN271" s="277"/>
      <c r="WAO271" s="277"/>
      <c r="WAP271" s="277"/>
      <c r="WAQ271" s="277"/>
      <c r="WAR271" s="277"/>
      <c r="WAS271" s="277"/>
      <c r="WAT271" s="277"/>
      <c r="WAU271" s="277"/>
      <c r="WAV271" s="402"/>
      <c r="WAW271" s="404"/>
      <c r="WAX271" s="49"/>
      <c r="WAY271" s="49"/>
      <c r="WAZ271" s="49"/>
      <c r="WBA271" s="99"/>
      <c r="WBB271" s="98"/>
      <c r="WBC271" s="49"/>
      <c r="WBD271" s="405"/>
      <c r="WBE271" s="405"/>
      <c r="WBF271" s="277"/>
      <c r="WBG271" s="277"/>
      <c r="WBH271" s="277"/>
      <c r="WBI271" s="277"/>
      <c r="WBJ271" s="277"/>
      <c r="WBK271" s="277"/>
      <c r="WBL271" s="277"/>
      <c r="WBM271" s="277"/>
      <c r="WBN271" s="402"/>
      <c r="WBO271" s="404"/>
      <c r="WBP271" s="49"/>
      <c r="WBQ271" s="49"/>
      <c r="WBR271" s="49"/>
      <c r="WBS271" s="99"/>
      <c r="WBT271" s="98"/>
      <c r="WBU271" s="49"/>
      <c r="WBV271" s="405"/>
      <c r="WBW271" s="405"/>
      <c r="WBX271" s="277"/>
      <c r="WBY271" s="277"/>
      <c r="WBZ271" s="277"/>
      <c r="WCA271" s="277"/>
      <c r="WCB271" s="277"/>
      <c r="WCC271" s="277"/>
      <c r="WCD271" s="277"/>
      <c r="WCE271" s="277"/>
      <c r="WCF271" s="402"/>
      <c r="WCG271" s="404"/>
      <c r="WCH271" s="49"/>
      <c r="WCI271" s="49"/>
      <c r="WCJ271" s="49"/>
      <c r="WCK271" s="99"/>
      <c r="WCL271" s="98"/>
      <c r="WCM271" s="49"/>
      <c r="WCN271" s="405"/>
      <c r="WCO271" s="405"/>
      <c r="WCP271" s="277"/>
      <c r="WCQ271" s="277"/>
      <c r="WCR271" s="277"/>
      <c r="WCS271" s="277"/>
      <c r="WCT271" s="277"/>
      <c r="WCU271" s="277"/>
      <c r="WCV271" s="277"/>
      <c r="WCW271" s="277"/>
      <c r="WCX271" s="402"/>
      <c r="WCY271" s="404"/>
      <c r="WCZ271" s="49"/>
      <c r="WDA271" s="49"/>
      <c r="WDB271" s="49"/>
      <c r="WDC271" s="99"/>
      <c r="WDD271" s="98"/>
      <c r="WDE271" s="49"/>
      <c r="WDF271" s="405"/>
      <c r="WDG271" s="405"/>
      <c r="WDH271" s="277"/>
      <c r="WDI271" s="277"/>
      <c r="WDJ271" s="277"/>
      <c r="WDK271" s="277"/>
      <c r="WDL271" s="277"/>
      <c r="WDM271" s="277"/>
      <c r="WDN271" s="277"/>
      <c r="WDO271" s="277"/>
      <c r="WDP271" s="402"/>
      <c r="WDQ271" s="404"/>
      <c r="WDR271" s="49"/>
      <c r="WDS271" s="49"/>
      <c r="WDT271" s="49"/>
      <c r="WDU271" s="99"/>
      <c r="WDV271" s="98"/>
      <c r="WDW271" s="49"/>
      <c r="WDX271" s="405"/>
      <c r="WDY271" s="405"/>
      <c r="WDZ271" s="277"/>
      <c r="WEA271" s="277"/>
      <c r="WEB271" s="277"/>
      <c r="WEC271" s="277"/>
      <c r="WED271" s="277"/>
      <c r="WEE271" s="277"/>
      <c r="WEF271" s="277"/>
      <c r="WEG271" s="277"/>
      <c r="WEH271" s="402"/>
      <c r="WEI271" s="404"/>
      <c r="WEJ271" s="49"/>
      <c r="WEK271" s="49"/>
      <c r="WEL271" s="49"/>
      <c r="WEM271" s="99"/>
      <c r="WEN271" s="98"/>
      <c r="WEO271" s="49"/>
      <c r="WEP271" s="405"/>
      <c r="WEQ271" s="405"/>
      <c r="WER271" s="277"/>
      <c r="WES271" s="277"/>
      <c r="WET271" s="277"/>
      <c r="WEU271" s="277"/>
      <c r="WEV271" s="277"/>
      <c r="WEW271" s="277"/>
      <c r="WEX271" s="277"/>
      <c r="WEY271" s="277"/>
      <c r="WEZ271" s="402"/>
      <c r="WFA271" s="404"/>
      <c r="WFB271" s="49"/>
      <c r="WFC271" s="49"/>
      <c r="WFD271" s="49"/>
      <c r="WFE271" s="99"/>
      <c r="WFF271" s="98"/>
      <c r="WFG271" s="49"/>
      <c r="WFH271" s="405"/>
      <c r="WFI271" s="405"/>
      <c r="WFJ271" s="277"/>
      <c r="WFK271" s="277"/>
      <c r="WFL271" s="277"/>
      <c r="WFM271" s="277"/>
      <c r="WFN271" s="277"/>
      <c r="WFO271" s="277"/>
      <c r="WFP271" s="277"/>
      <c r="WFQ271" s="277"/>
      <c r="WFR271" s="402"/>
      <c r="WFS271" s="404"/>
      <c r="WFT271" s="49"/>
      <c r="WFU271" s="49"/>
      <c r="WFV271" s="49"/>
      <c r="WFW271" s="99"/>
      <c r="WFX271" s="98"/>
      <c r="WFY271" s="49"/>
      <c r="WFZ271" s="405"/>
      <c r="WGA271" s="405"/>
      <c r="WGB271" s="277"/>
      <c r="WGC271" s="277"/>
      <c r="WGD271" s="277"/>
      <c r="WGE271" s="277"/>
      <c r="WGF271" s="277"/>
      <c r="WGG271" s="277"/>
      <c r="WGH271" s="277"/>
      <c r="WGI271" s="277"/>
      <c r="WGJ271" s="402"/>
      <c r="WGK271" s="404"/>
      <c r="WGL271" s="49"/>
      <c r="WGM271" s="49"/>
      <c r="WGN271" s="49"/>
      <c r="WGO271" s="99"/>
      <c r="WGP271" s="98"/>
      <c r="WGQ271" s="49"/>
      <c r="WGR271" s="405"/>
      <c r="WGS271" s="405"/>
      <c r="WGT271" s="277"/>
      <c r="WGU271" s="277"/>
      <c r="WGV271" s="277"/>
      <c r="WGW271" s="277"/>
      <c r="WGX271" s="277"/>
      <c r="WGY271" s="277"/>
      <c r="WGZ271" s="277"/>
      <c r="WHA271" s="277"/>
      <c r="WHB271" s="402"/>
      <c r="WHC271" s="404"/>
      <c r="WHD271" s="49"/>
      <c r="WHE271" s="49"/>
      <c r="WHF271" s="49"/>
      <c r="WHG271" s="99"/>
      <c r="WHH271" s="98"/>
      <c r="WHI271" s="49"/>
      <c r="WHJ271" s="405"/>
      <c r="WHK271" s="405"/>
      <c r="WHL271" s="277"/>
      <c r="WHM271" s="277"/>
      <c r="WHN271" s="277"/>
      <c r="WHO271" s="277"/>
      <c r="WHP271" s="277"/>
      <c r="WHQ271" s="277"/>
      <c r="WHR271" s="277"/>
      <c r="WHS271" s="277"/>
      <c r="WHT271" s="402"/>
      <c r="WHU271" s="404"/>
      <c r="WHV271" s="49"/>
      <c r="WHW271" s="49"/>
      <c r="WHX271" s="49"/>
      <c r="WHY271" s="99"/>
      <c r="WHZ271" s="98"/>
      <c r="WIA271" s="49"/>
      <c r="WIB271" s="405"/>
      <c r="WIC271" s="405"/>
      <c r="WID271" s="277"/>
      <c r="WIE271" s="277"/>
      <c r="WIF271" s="277"/>
      <c r="WIG271" s="277"/>
      <c r="WIH271" s="277"/>
      <c r="WII271" s="277"/>
      <c r="WIJ271" s="277"/>
      <c r="WIK271" s="277"/>
      <c r="WIL271" s="402"/>
      <c r="WIM271" s="404"/>
      <c r="WIN271" s="49"/>
      <c r="WIO271" s="49"/>
      <c r="WIP271" s="49"/>
      <c r="WIQ271" s="99"/>
      <c r="WIR271" s="98"/>
      <c r="WIS271" s="49"/>
      <c r="WIT271" s="405"/>
      <c r="WIU271" s="405"/>
      <c r="WIV271" s="277"/>
      <c r="WIW271" s="277"/>
      <c r="WIX271" s="277"/>
      <c r="WIY271" s="277"/>
      <c r="WIZ271" s="277"/>
      <c r="WJA271" s="277"/>
      <c r="WJB271" s="277"/>
      <c r="WJC271" s="277"/>
      <c r="WJD271" s="402"/>
      <c r="WJE271" s="404"/>
      <c r="WJF271" s="49"/>
      <c r="WJG271" s="49"/>
      <c r="WJH271" s="49"/>
      <c r="WJI271" s="99"/>
      <c r="WJJ271" s="98"/>
      <c r="WJK271" s="49"/>
      <c r="WJL271" s="405"/>
      <c r="WJM271" s="405"/>
      <c r="WJN271" s="277"/>
      <c r="WJO271" s="277"/>
      <c r="WJP271" s="277"/>
      <c r="WJQ271" s="277"/>
      <c r="WJR271" s="277"/>
      <c r="WJS271" s="277"/>
      <c r="WJT271" s="277"/>
      <c r="WJU271" s="277"/>
      <c r="WJV271" s="402"/>
      <c r="WJW271" s="404"/>
      <c r="WJX271" s="49"/>
      <c r="WJY271" s="49"/>
      <c r="WJZ271" s="49"/>
      <c r="WKA271" s="99"/>
      <c r="WKB271" s="98"/>
      <c r="WKC271" s="49"/>
      <c r="WKD271" s="405"/>
      <c r="WKE271" s="405"/>
      <c r="WKF271" s="277"/>
      <c r="WKG271" s="277"/>
      <c r="WKH271" s="277"/>
      <c r="WKI271" s="277"/>
      <c r="WKJ271" s="277"/>
      <c r="WKK271" s="277"/>
      <c r="WKL271" s="277"/>
      <c r="WKM271" s="277"/>
      <c r="WKN271" s="402"/>
      <c r="WKO271" s="404"/>
      <c r="WKP271" s="49"/>
      <c r="WKQ271" s="49"/>
      <c r="WKR271" s="49"/>
      <c r="WKS271" s="99"/>
      <c r="WKT271" s="98"/>
      <c r="WKU271" s="49"/>
      <c r="WKV271" s="405"/>
      <c r="WKW271" s="405"/>
      <c r="WKX271" s="277"/>
      <c r="WKY271" s="277"/>
      <c r="WKZ271" s="277"/>
      <c r="WLA271" s="277"/>
      <c r="WLB271" s="277"/>
      <c r="WLC271" s="277"/>
      <c r="WLD271" s="277"/>
      <c r="WLE271" s="277"/>
      <c r="WLF271" s="402"/>
      <c r="WLG271" s="404"/>
      <c r="WLH271" s="49"/>
      <c r="WLI271" s="49"/>
      <c r="WLJ271" s="49"/>
      <c r="WLK271" s="99"/>
      <c r="WLL271" s="98"/>
      <c r="WLM271" s="49"/>
      <c r="WLN271" s="405"/>
      <c r="WLO271" s="405"/>
      <c r="WLP271" s="277"/>
      <c r="WLQ271" s="277"/>
      <c r="WLR271" s="277"/>
      <c r="WLS271" s="277"/>
      <c r="WLT271" s="277"/>
      <c r="WLU271" s="277"/>
      <c r="WLV271" s="277"/>
      <c r="WLW271" s="277"/>
      <c r="WLX271" s="402"/>
      <c r="WLY271" s="404"/>
      <c r="WLZ271" s="49"/>
      <c r="WMA271" s="49"/>
      <c r="WMB271" s="49"/>
      <c r="WMC271" s="99"/>
      <c r="WMD271" s="98"/>
      <c r="WME271" s="49"/>
      <c r="WMF271" s="405"/>
      <c r="WMG271" s="405"/>
      <c r="WMH271" s="277"/>
      <c r="WMI271" s="277"/>
      <c r="WMJ271" s="277"/>
      <c r="WMK271" s="277"/>
      <c r="WML271" s="277"/>
      <c r="WMM271" s="277"/>
      <c r="WMN271" s="277"/>
      <c r="WMO271" s="277"/>
      <c r="WMP271" s="402"/>
      <c r="WMQ271" s="404"/>
      <c r="WMR271" s="49"/>
      <c r="WMS271" s="49"/>
      <c r="WMT271" s="49"/>
      <c r="WMU271" s="99"/>
      <c r="WMV271" s="98"/>
      <c r="WMW271" s="49"/>
      <c r="WMX271" s="405"/>
      <c r="WMY271" s="405"/>
      <c r="WMZ271" s="277"/>
      <c r="WNA271" s="277"/>
      <c r="WNB271" s="277"/>
      <c r="WNC271" s="277"/>
      <c r="WND271" s="277"/>
      <c r="WNE271" s="277"/>
      <c r="WNF271" s="277"/>
      <c r="WNG271" s="277"/>
      <c r="WNH271" s="402"/>
      <c r="WNI271" s="404"/>
      <c r="WNJ271" s="49"/>
      <c r="WNK271" s="49"/>
      <c r="WNL271" s="49"/>
      <c r="WNM271" s="99"/>
      <c r="WNN271" s="98"/>
      <c r="WNO271" s="49"/>
      <c r="WNP271" s="405"/>
      <c r="WNQ271" s="405"/>
      <c r="WNR271" s="277"/>
      <c r="WNS271" s="277"/>
      <c r="WNT271" s="277"/>
      <c r="WNU271" s="277"/>
      <c r="WNV271" s="277"/>
      <c r="WNW271" s="277"/>
      <c r="WNX271" s="277"/>
      <c r="WNY271" s="277"/>
      <c r="WNZ271" s="402"/>
      <c r="WOA271" s="404"/>
      <c r="WOB271" s="49"/>
      <c r="WOC271" s="49"/>
      <c r="WOD271" s="49"/>
      <c r="WOE271" s="99"/>
      <c r="WOF271" s="98"/>
      <c r="WOG271" s="49"/>
      <c r="WOH271" s="405"/>
      <c r="WOI271" s="405"/>
      <c r="WOJ271" s="277"/>
      <c r="WOK271" s="277"/>
      <c r="WOL271" s="277"/>
      <c r="WOM271" s="277"/>
      <c r="WON271" s="277"/>
      <c r="WOO271" s="277"/>
      <c r="WOP271" s="277"/>
      <c r="WOQ271" s="277"/>
      <c r="WOR271" s="402"/>
      <c r="WOS271" s="404"/>
      <c r="WOT271" s="49"/>
      <c r="WOU271" s="49"/>
      <c r="WOV271" s="49"/>
      <c r="WOW271" s="99"/>
      <c r="WOX271" s="98"/>
      <c r="WOY271" s="49"/>
      <c r="WOZ271" s="405"/>
      <c r="WPA271" s="405"/>
      <c r="WPB271" s="277"/>
      <c r="WPC271" s="277"/>
      <c r="WPD271" s="277"/>
      <c r="WPE271" s="277"/>
      <c r="WPF271" s="277"/>
      <c r="WPG271" s="277"/>
      <c r="WPH271" s="277"/>
      <c r="WPI271" s="277"/>
      <c r="WPJ271" s="402"/>
      <c r="WPK271" s="404"/>
      <c r="WPL271" s="49"/>
      <c r="WPM271" s="49"/>
      <c r="WPN271" s="49"/>
      <c r="WPO271" s="99"/>
      <c r="WPP271" s="98"/>
      <c r="WPQ271" s="49"/>
      <c r="WPR271" s="405"/>
      <c r="WPS271" s="405"/>
      <c r="WPT271" s="277"/>
      <c r="WPU271" s="277"/>
      <c r="WPV271" s="277"/>
      <c r="WPW271" s="277"/>
      <c r="WPX271" s="277"/>
      <c r="WPY271" s="277"/>
      <c r="WPZ271" s="277"/>
      <c r="WQA271" s="277"/>
      <c r="WQB271" s="402"/>
      <c r="WQC271" s="404"/>
      <c r="WQD271" s="49"/>
      <c r="WQE271" s="49"/>
      <c r="WQF271" s="49"/>
      <c r="WQG271" s="99"/>
      <c r="WQH271" s="98"/>
      <c r="WQI271" s="49"/>
      <c r="WQJ271" s="405"/>
      <c r="WQK271" s="405"/>
      <c r="WQL271" s="277"/>
      <c r="WQM271" s="277"/>
      <c r="WQN271" s="277"/>
      <c r="WQO271" s="277"/>
      <c r="WQP271" s="277"/>
      <c r="WQQ271" s="277"/>
      <c r="WQR271" s="277"/>
      <c r="WQS271" s="277"/>
      <c r="WQT271" s="402"/>
      <c r="WQU271" s="404"/>
      <c r="WQV271" s="49"/>
      <c r="WQW271" s="49"/>
      <c r="WQX271" s="49"/>
      <c r="WQY271" s="99"/>
      <c r="WQZ271" s="98"/>
      <c r="WRA271" s="49"/>
      <c r="WRB271" s="405"/>
      <c r="WRC271" s="405"/>
      <c r="WRD271" s="277"/>
      <c r="WRE271" s="277"/>
      <c r="WRF271" s="277"/>
      <c r="WRG271" s="277"/>
      <c r="WRH271" s="277"/>
      <c r="WRI271" s="277"/>
      <c r="WRJ271" s="277"/>
      <c r="WRK271" s="277"/>
      <c r="WRL271" s="402"/>
      <c r="WRM271" s="404"/>
      <c r="WRN271" s="49"/>
      <c r="WRO271" s="49"/>
      <c r="WRP271" s="49"/>
      <c r="WRQ271" s="99"/>
      <c r="WRR271" s="98"/>
      <c r="WRS271" s="49"/>
      <c r="WRT271" s="405"/>
      <c r="WRU271" s="405"/>
      <c r="WRV271" s="277"/>
      <c r="WRW271" s="277"/>
      <c r="WRX271" s="277"/>
      <c r="WRY271" s="277"/>
      <c r="WRZ271" s="277"/>
      <c r="WSA271" s="277"/>
      <c r="WSB271" s="277"/>
      <c r="WSC271" s="277"/>
      <c r="WSD271" s="402"/>
      <c r="WSE271" s="404"/>
      <c r="WSF271" s="49"/>
      <c r="WSG271" s="49"/>
      <c r="WSH271" s="49"/>
      <c r="WSI271" s="99"/>
      <c r="WSJ271" s="98"/>
      <c r="WSK271" s="49"/>
      <c r="WSL271" s="405"/>
      <c r="WSM271" s="405"/>
      <c r="WSN271" s="277"/>
      <c r="WSO271" s="277"/>
      <c r="WSP271" s="277"/>
      <c r="WSQ271" s="277"/>
      <c r="WSR271" s="277"/>
      <c r="WSS271" s="277"/>
      <c r="WST271" s="277"/>
      <c r="WSU271" s="277"/>
      <c r="WSV271" s="402"/>
      <c r="WSW271" s="404"/>
      <c r="WSX271" s="49"/>
      <c r="WSY271" s="49"/>
      <c r="WSZ271" s="49"/>
      <c r="WTA271" s="99"/>
      <c r="WTB271" s="98"/>
      <c r="WTC271" s="49"/>
      <c r="WTD271" s="405"/>
      <c r="WTE271" s="405"/>
      <c r="WTF271" s="277"/>
      <c r="WTG271" s="277"/>
      <c r="WTH271" s="277"/>
      <c r="WTI271" s="277"/>
      <c r="WTJ271" s="277"/>
      <c r="WTK271" s="277"/>
      <c r="WTL271" s="277"/>
      <c r="WTM271" s="277"/>
      <c r="WTN271" s="402"/>
      <c r="WTO271" s="404"/>
      <c r="WTP271" s="49"/>
      <c r="WTQ271" s="49"/>
      <c r="WTR271" s="49"/>
      <c r="WTS271" s="99"/>
      <c r="WTT271" s="98"/>
      <c r="WTU271" s="49"/>
      <c r="WTV271" s="405"/>
      <c r="WTW271" s="405"/>
      <c r="WTX271" s="277"/>
      <c r="WTY271" s="277"/>
      <c r="WTZ271" s="277"/>
      <c r="WUA271" s="277"/>
      <c r="WUB271" s="277"/>
      <c r="WUC271" s="277"/>
      <c r="WUD271" s="277"/>
      <c r="WUE271" s="277"/>
      <c r="WUF271" s="402"/>
      <c r="WUG271" s="404"/>
      <c r="WUH271" s="49"/>
      <c r="WUI271" s="49"/>
      <c r="WUJ271" s="49"/>
      <c r="WUK271" s="99"/>
      <c r="WUL271" s="98"/>
      <c r="WUM271" s="49"/>
      <c r="WUN271" s="405"/>
      <c r="WUO271" s="405"/>
      <c r="WUP271" s="277"/>
      <c r="WUQ271" s="277"/>
      <c r="WUR271" s="277"/>
      <c r="WUS271" s="277"/>
      <c r="WUT271" s="277"/>
      <c r="WUU271" s="277"/>
      <c r="WUV271" s="277"/>
      <c r="WUW271" s="277"/>
      <c r="WUX271" s="402"/>
      <c r="WUY271" s="404"/>
      <c r="WUZ271" s="49"/>
      <c r="WVA271" s="49"/>
      <c r="WVB271" s="49"/>
      <c r="WVC271" s="99"/>
      <c r="WVD271" s="98"/>
      <c r="WVE271" s="49"/>
      <c r="WVF271" s="405"/>
      <c r="WVG271" s="405"/>
      <c r="WVH271" s="277"/>
      <c r="WVI271" s="277"/>
      <c r="WVJ271" s="277"/>
      <c r="WVK271" s="277"/>
      <c r="WVL271" s="277"/>
      <c r="WVM271" s="277"/>
      <c r="WVN271" s="277"/>
      <c r="WVO271" s="277"/>
      <c r="WVP271" s="402"/>
      <c r="WVQ271" s="404"/>
      <c r="WVR271" s="49"/>
      <c r="WVS271" s="49"/>
      <c r="WVT271" s="49"/>
      <c r="WVU271" s="99"/>
      <c r="WVV271" s="98"/>
      <c r="WVW271" s="49"/>
      <c r="WVX271" s="405"/>
      <c r="WVY271" s="405"/>
      <c r="WVZ271" s="277"/>
      <c r="WWA271" s="277"/>
      <c r="WWB271" s="277"/>
      <c r="WWC271" s="277"/>
      <c r="WWD271" s="277"/>
      <c r="WWE271" s="277"/>
      <c r="WWF271" s="277"/>
      <c r="WWG271" s="277"/>
      <c r="WWH271" s="402"/>
      <c r="WWI271" s="404"/>
      <c r="WWJ271" s="49"/>
      <c r="WWK271" s="49"/>
      <c r="WWL271" s="49"/>
      <c r="WWM271" s="99"/>
      <c r="WWN271" s="98"/>
      <c r="WWO271" s="49"/>
      <c r="WWP271" s="405"/>
      <c r="WWQ271" s="405"/>
      <c r="WWR271" s="277"/>
      <c r="WWS271" s="277"/>
      <c r="WWT271" s="277"/>
      <c r="WWU271" s="277"/>
      <c r="WWV271" s="277"/>
      <c r="WWW271" s="277"/>
      <c r="WWX271" s="277"/>
      <c r="WWY271" s="277"/>
      <c r="WWZ271" s="402"/>
      <c r="WXA271" s="404"/>
      <c r="WXB271" s="49"/>
      <c r="WXC271" s="49"/>
      <c r="WXD271" s="49"/>
      <c r="WXE271" s="99"/>
      <c r="WXF271" s="98"/>
      <c r="WXG271" s="49"/>
      <c r="WXH271" s="405"/>
      <c r="WXI271" s="405"/>
      <c r="WXJ271" s="277"/>
      <c r="WXK271" s="277"/>
      <c r="WXL271" s="277"/>
      <c r="WXM271" s="277"/>
      <c r="WXN271" s="277"/>
      <c r="WXO271" s="277"/>
      <c r="WXP271" s="277"/>
      <c r="WXQ271" s="277"/>
      <c r="WXR271" s="402"/>
      <c r="WXS271" s="404"/>
      <c r="WXT271" s="49"/>
      <c r="WXU271" s="49"/>
      <c r="WXV271" s="49"/>
      <c r="WXW271" s="99"/>
      <c r="WXX271" s="98"/>
      <c r="WXY271" s="49"/>
      <c r="WXZ271" s="405"/>
      <c r="WYA271" s="405"/>
      <c r="WYB271" s="277"/>
      <c r="WYC271" s="277"/>
      <c r="WYD271" s="277"/>
      <c r="WYE271" s="277"/>
      <c r="WYF271" s="277"/>
      <c r="WYG271" s="277"/>
      <c r="WYH271" s="277"/>
      <c r="WYI271" s="277"/>
      <c r="WYJ271" s="402"/>
      <c r="WYK271" s="404"/>
      <c r="WYL271" s="49"/>
      <c r="WYM271" s="49"/>
      <c r="WYN271" s="49"/>
      <c r="WYO271" s="99"/>
      <c r="WYP271" s="98"/>
      <c r="WYQ271" s="49"/>
      <c r="WYR271" s="405"/>
      <c r="WYS271" s="405"/>
      <c r="WYT271" s="277"/>
      <c r="WYU271" s="277"/>
      <c r="WYV271" s="277"/>
      <c r="WYW271" s="277"/>
      <c r="WYX271" s="277"/>
      <c r="WYY271" s="277"/>
      <c r="WYZ271" s="277"/>
      <c r="WZA271" s="277"/>
      <c r="WZB271" s="402"/>
      <c r="WZC271" s="404"/>
      <c r="WZD271" s="49"/>
      <c r="WZE271" s="49"/>
      <c r="WZF271" s="49"/>
      <c r="WZG271" s="99"/>
      <c r="WZH271" s="98"/>
      <c r="WZI271" s="49"/>
      <c r="WZJ271" s="405"/>
      <c r="WZK271" s="405"/>
      <c r="WZL271" s="277"/>
      <c r="WZM271" s="277"/>
      <c r="WZN271" s="277"/>
      <c r="WZO271" s="277"/>
      <c r="WZP271" s="277"/>
      <c r="WZQ271" s="277"/>
      <c r="WZR271" s="277"/>
      <c r="WZS271" s="277"/>
      <c r="WZT271" s="402"/>
      <c r="WZU271" s="404"/>
      <c r="WZV271" s="49"/>
      <c r="WZW271" s="49"/>
      <c r="WZX271" s="49"/>
      <c r="WZY271" s="99"/>
      <c r="WZZ271" s="98"/>
      <c r="XAA271" s="49"/>
      <c r="XAB271" s="405"/>
      <c r="XAC271" s="405"/>
      <c r="XAD271" s="277"/>
      <c r="XAE271" s="277"/>
      <c r="XAF271" s="277"/>
      <c r="XAG271" s="277"/>
      <c r="XAH271" s="277"/>
      <c r="XAI271" s="277"/>
      <c r="XAJ271" s="277"/>
      <c r="XAK271" s="277"/>
      <c r="XAL271" s="402"/>
      <c r="XAM271" s="404"/>
      <c r="XAN271" s="49"/>
      <c r="XAO271" s="49"/>
      <c r="XAP271" s="49"/>
      <c r="XAQ271" s="99"/>
      <c r="XAR271" s="98"/>
      <c r="XAS271" s="49"/>
      <c r="XAT271" s="405"/>
      <c r="XAU271" s="405"/>
      <c r="XAV271" s="277"/>
      <c r="XAW271" s="277"/>
      <c r="XAX271" s="277"/>
      <c r="XAY271" s="277"/>
      <c r="XAZ271" s="277"/>
      <c r="XBA271" s="277"/>
      <c r="XBB271" s="277"/>
      <c r="XBC271" s="277"/>
      <c r="XBD271" s="402"/>
      <c r="XBE271" s="404"/>
      <c r="XBF271" s="49"/>
      <c r="XBG271" s="49"/>
      <c r="XBH271" s="49"/>
      <c r="XBI271" s="99"/>
      <c r="XBJ271" s="98"/>
      <c r="XBK271" s="49"/>
      <c r="XBL271" s="405"/>
      <c r="XBM271" s="405"/>
      <c r="XBN271" s="277"/>
      <c r="XBO271" s="277"/>
      <c r="XBP271" s="277"/>
      <c r="XBQ271" s="277"/>
      <c r="XBR271" s="277"/>
      <c r="XBS271" s="277"/>
      <c r="XBT271" s="277"/>
      <c r="XBU271" s="277"/>
      <c r="XBV271" s="402"/>
      <c r="XBW271" s="404"/>
      <c r="XBX271" s="49"/>
      <c r="XBY271" s="49"/>
      <c r="XBZ271" s="49"/>
      <c r="XCA271" s="99"/>
      <c r="XCB271" s="98"/>
      <c r="XCC271" s="49"/>
      <c r="XCD271" s="405"/>
      <c r="XCE271" s="405"/>
      <c r="XCF271" s="277"/>
      <c r="XCG271" s="277"/>
      <c r="XCH271" s="277"/>
      <c r="XCI271" s="277"/>
      <c r="XCJ271" s="277"/>
      <c r="XCK271" s="277"/>
      <c r="XCL271" s="277"/>
      <c r="XCM271" s="277"/>
      <c r="XCN271" s="402"/>
      <c r="XCO271" s="404"/>
      <c r="XCP271" s="49"/>
      <c r="XCQ271" s="49"/>
      <c r="XCR271" s="49"/>
      <c r="XCS271" s="99"/>
      <c r="XCT271" s="98"/>
      <c r="XCU271" s="49"/>
      <c r="XCV271" s="405"/>
      <c r="XCW271" s="405"/>
      <c r="XCX271" s="277"/>
      <c r="XCY271" s="277"/>
      <c r="XCZ271" s="277"/>
      <c r="XDA271" s="277"/>
      <c r="XDB271" s="277"/>
      <c r="XDC271" s="277"/>
      <c r="XDD271" s="277"/>
      <c r="XDE271" s="277"/>
      <c r="XDF271" s="402"/>
      <c r="XDG271" s="404"/>
      <c r="XDH271" s="49"/>
      <c r="XDI271" s="49"/>
      <c r="XDJ271" s="49"/>
    </row>
    <row r="272" spans="1:16338" s="407" customFormat="1" x14ac:dyDescent="0.2">
      <c r="A272" s="359" t="s">
        <v>174</v>
      </c>
      <c r="B272" s="208"/>
      <c r="C272" s="208"/>
      <c r="D272" s="208"/>
      <c r="E272" s="446"/>
      <c r="F272" s="448" t="s">
        <v>918</v>
      </c>
      <c r="G272" s="202"/>
      <c r="H272" s="207"/>
      <c r="I272" s="207"/>
      <c r="J272" s="572">
        <v>500</v>
      </c>
      <c r="K272" s="207"/>
      <c r="L272" s="417">
        <v>0</v>
      </c>
      <c r="M272" s="560"/>
      <c r="N272" s="320"/>
      <c r="O272" s="522"/>
      <c r="P272" s="522"/>
      <c r="Q272" s="522"/>
      <c r="R272" s="485"/>
      <c r="S272" s="277"/>
      <c r="T272" s="277"/>
      <c r="U272" s="277"/>
      <c r="V272" s="277"/>
      <c r="W272" s="277"/>
      <c r="X272" s="277"/>
      <c r="Y272" s="277"/>
      <c r="Z272" s="402"/>
      <c r="AA272" s="404"/>
      <c r="AB272" s="49"/>
      <c r="AC272" s="49"/>
      <c r="AD272" s="49"/>
      <c r="AE272" s="99"/>
      <c r="AF272" s="98"/>
      <c r="AG272" s="49"/>
      <c r="AH272" s="405"/>
      <c r="AI272" s="405"/>
      <c r="AJ272" s="277"/>
      <c r="AK272" s="277"/>
      <c r="AL272" s="277"/>
      <c r="AM272" s="277"/>
      <c r="AN272" s="277"/>
      <c r="AO272" s="277"/>
      <c r="AP272" s="277"/>
      <c r="AQ272" s="277"/>
      <c r="AR272" s="402"/>
      <c r="AS272" s="404"/>
      <c r="AT272" s="49"/>
      <c r="AU272" s="49"/>
      <c r="AV272" s="49"/>
      <c r="AW272" s="99"/>
      <c r="AX272" s="98"/>
      <c r="AY272" s="49"/>
      <c r="AZ272" s="405"/>
      <c r="BA272" s="405"/>
      <c r="BB272" s="277"/>
      <c r="BC272" s="277"/>
      <c r="BD272" s="277"/>
      <c r="BE272" s="277"/>
      <c r="BF272" s="277"/>
      <c r="BG272" s="277"/>
      <c r="BH272" s="277"/>
      <c r="BI272" s="277"/>
      <c r="BJ272" s="402"/>
      <c r="BK272" s="404"/>
      <c r="BL272" s="49"/>
      <c r="BM272" s="49"/>
      <c r="BN272" s="49"/>
      <c r="BO272" s="99"/>
      <c r="BP272" s="98"/>
      <c r="BQ272" s="49"/>
      <c r="BR272" s="405"/>
      <c r="BS272" s="405"/>
      <c r="BT272" s="277"/>
      <c r="BU272" s="277"/>
      <c r="BV272" s="277"/>
      <c r="BW272" s="277"/>
      <c r="BX272" s="277"/>
      <c r="BY272" s="277"/>
      <c r="BZ272" s="277"/>
      <c r="CA272" s="277"/>
      <c r="CB272" s="402"/>
      <c r="CC272" s="404"/>
      <c r="CD272" s="49"/>
      <c r="CE272" s="49"/>
      <c r="CF272" s="49"/>
      <c r="CG272" s="99"/>
      <c r="CH272" s="98"/>
      <c r="CI272" s="49"/>
      <c r="CJ272" s="405"/>
      <c r="CK272" s="405"/>
      <c r="CL272" s="277"/>
      <c r="CM272" s="277"/>
      <c r="CN272" s="277"/>
      <c r="CO272" s="277"/>
      <c r="CP272" s="277"/>
      <c r="CQ272" s="277"/>
      <c r="CR272" s="277"/>
      <c r="CS272" s="277"/>
      <c r="CT272" s="402"/>
      <c r="CU272" s="404"/>
      <c r="CV272" s="49"/>
      <c r="CW272" s="49"/>
      <c r="CX272" s="49"/>
      <c r="CY272" s="99"/>
      <c r="CZ272" s="98"/>
      <c r="DA272" s="49"/>
      <c r="DB272" s="405"/>
      <c r="DC272" s="405"/>
      <c r="DD272" s="277"/>
      <c r="DE272" s="277"/>
      <c r="DF272" s="277"/>
      <c r="DG272" s="277"/>
      <c r="DH272" s="277"/>
      <c r="DI272" s="277"/>
      <c r="DJ272" s="277"/>
      <c r="DK272" s="277"/>
      <c r="DL272" s="402"/>
      <c r="DM272" s="404"/>
      <c r="DN272" s="49"/>
      <c r="DO272" s="49"/>
      <c r="DP272" s="49"/>
      <c r="DQ272" s="99"/>
      <c r="DR272" s="98"/>
      <c r="DS272" s="49"/>
      <c r="DT272" s="405"/>
      <c r="DU272" s="405"/>
      <c r="DV272" s="277"/>
      <c r="DW272" s="277"/>
      <c r="DX272" s="277"/>
      <c r="DY272" s="277"/>
      <c r="DZ272" s="277"/>
      <c r="EA272" s="277"/>
      <c r="EB272" s="277"/>
      <c r="EC272" s="277"/>
      <c r="ED272" s="402"/>
      <c r="EE272" s="404"/>
      <c r="EF272" s="49"/>
      <c r="EG272" s="49"/>
      <c r="EH272" s="49"/>
      <c r="EI272" s="99"/>
      <c r="EJ272" s="98"/>
      <c r="EK272" s="49"/>
      <c r="EL272" s="405"/>
      <c r="EM272" s="405"/>
      <c r="EN272" s="277"/>
      <c r="EO272" s="277"/>
      <c r="EP272" s="277"/>
      <c r="EQ272" s="277"/>
      <c r="ER272" s="277"/>
      <c r="ES272" s="277"/>
      <c r="ET272" s="277"/>
      <c r="EU272" s="277"/>
      <c r="EV272" s="402"/>
      <c r="EW272" s="404"/>
      <c r="EX272" s="49"/>
      <c r="EY272" s="49"/>
      <c r="EZ272" s="49"/>
      <c r="FA272" s="99"/>
      <c r="FB272" s="98"/>
      <c r="FC272" s="49"/>
      <c r="FD272" s="405"/>
      <c r="FE272" s="405"/>
      <c r="FF272" s="277"/>
      <c r="FG272" s="277"/>
      <c r="FH272" s="277"/>
      <c r="FI272" s="277"/>
      <c r="FJ272" s="277"/>
      <c r="FK272" s="277"/>
      <c r="FL272" s="277"/>
      <c r="FM272" s="277"/>
      <c r="FN272" s="402"/>
      <c r="FO272" s="404"/>
      <c r="FP272" s="49"/>
      <c r="FQ272" s="49"/>
      <c r="FR272" s="49"/>
      <c r="FS272" s="99"/>
      <c r="FT272" s="98"/>
      <c r="FU272" s="49"/>
      <c r="FV272" s="405"/>
      <c r="FW272" s="405"/>
      <c r="FX272" s="277"/>
      <c r="FY272" s="277"/>
      <c r="FZ272" s="277"/>
      <c r="GA272" s="277"/>
      <c r="GB272" s="277"/>
      <c r="GC272" s="277"/>
      <c r="GD272" s="277"/>
      <c r="GE272" s="277"/>
      <c r="GF272" s="402"/>
      <c r="GG272" s="404"/>
      <c r="GH272" s="49"/>
      <c r="GI272" s="49"/>
      <c r="GJ272" s="49"/>
      <c r="GK272" s="99"/>
      <c r="GL272" s="98"/>
      <c r="GM272" s="49"/>
      <c r="GN272" s="405"/>
      <c r="GO272" s="405"/>
      <c r="GP272" s="277"/>
      <c r="GQ272" s="277"/>
      <c r="GR272" s="277"/>
      <c r="GS272" s="277"/>
      <c r="GT272" s="277"/>
      <c r="GU272" s="277"/>
      <c r="GV272" s="277"/>
      <c r="GW272" s="277"/>
      <c r="GX272" s="402"/>
      <c r="GY272" s="404"/>
      <c r="GZ272" s="49"/>
      <c r="HA272" s="49"/>
      <c r="HB272" s="49"/>
      <c r="HC272" s="99"/>
      <c r="HD272" s="98"/>
      <c r="HE272" s="49"/>
      <c r="HF272" s="405"/>
      <c r="HG272" s="405"/>
      <c r="HH272" s="277"/>
      <c r="HI272" s="277"/>
      <c r="HJ272" s="277"/>
      <c r="HK272" s="277"/>
      <c r="HL272" s="277"/>
      <c r="HM272" s="277"/>
      <c r="HN272" s="277"/>
      <c r="HO272" s="277"/>
      <c r="HP272" s="402"/>
      <c r="HQ272" s="404"/>
      <c r="HR272" s="49"/>
      <c r="HS272" s="49"/>
      <c r="HT272" s="49"/>
      <c r="HU272" s="99"/>
      <c r="HV272" s="98"/>
      <c r="HW272" s="49"/>
      <c r="HX272" s="405"/>
      <c r="HY272" s="405"/>
      <c r="HZ272" s="277"/>
      <c r="IA272" s="277"/>
      <c r="IB272" s="277"/>
      <c r="IC272" s="277"/>
      <c r="ID272" s="277"/>
      <c r="IE272" s="277"/>
      <c r="IF272" s="277"/>
      <c r="IG272" s="277"/>
      <c r="IH272" s="402"/>
      <c r="II272" s="404"/>
      <c r="IJ272" s="49"/>
      <c r="IK272" s="49"/>
      <c r="IL272" s="49"/>
      <c r="IM272" s="99"/>
      <c r="IN272" s="98"/>
      <c r="IO272" s="49"/>
      <c r="IP272" s="405"/>
      <c r="IQ272" s="405"/>
      <c r="IR272" s="277"/>
      <c r="IS272" s="277"/>
      <c r="IT272" s="277"/>
      <c r="IU272" s="277"/>
      <c r="IV272" s="277"/>
      <c r="IW272" s="277"/>
      <c r="IX272" s="277"/>
      <c r="IY272" s="277"/>
      <c r="IZ272" s="402"/>
      <c r="JA272" s="404"/>
      <c r="JB272" s="49"/>
      <c r="JC272" s="49"/>
      <c r="JD272" s="49"/>
      <c r="JE272" s="99"/>
      <c r="JF272" s="98"/>
      <c r="JG272" s="49"/>
      <c r="JH272" s="405"/>
      <c r="JI272" s="405"/>
      <c r="JJ272" s="277"/>
      <c r="JK272" s="277"/>
      <c r="JL272" s="277"/>
      <c r="JM272" s="277"/>
      <c r="JN272" s="277"/>
      <c r="JO272" s="277"/>
      <c r="JP272" s="277"/>
      <c r="JQ272" s="277"/>
      <c r="JR272" s="402"/>
      <c r="JS272" s="404"/>
      <c r="JT272" s="49"/>
      <c r="JU272" s="49"/>
      <c r="JV272" s="49"/>
      <c r="JW272" s="99"/>
      <c r="JX272" s="98"/>
      <c r="JY272" s="49"/>
      <c r="JZ272" s="405"/>
      <c r="KA272" s="405"/>
      <c r="KB272" s="277"/>
      <c r="KC272" s="277"/>
      <c r="KD272" s="277"/>
      <c r="KE272" s="277"/>
      <c r="KF272" s="277"/>
      <c r="KG272" s="277"/>
      <c r="KH272" s="277"/>
      <c r="KI272" s="277"/>
      <c r="KJ272" s="402"/>
      <c r="KK272" s="404"/>
      <c r="KL272" s="49"/>
      <c r="KM272" s="49"/>
      <c r="KN272" s="49"/>
      <c r="KO272" s="99"/>
      <c r="KP272" s="98"/>
      <c r="KQ272" s="49"/>
      <c r="KR272" s="405"/>
      <c r="KS272" s="405"/>
      <c r="KT272" s="277"/>
      <c r="KU272" s="277"/>
      <c r="KV272" s="277"/>
      <c r="KW272" s="277"/>
      <c r="KX272" s="277"/>
      <c r="KY272" s="277"/>
      <c r="KZ272" s="277"/>
      <c r="LA272" s="277"/>
      <c r="LB272" s="402"/>
      <c r="LC272" s="404"/>
      <c r="LD272" s="49"/>
      <c r="LE272" s="49"/>
      <c r="LF272" s="49"/>
      <c r="LG272" s="99"/>
      <c r="LH272" s="98"/>
      <c r="LI272" s="49"/>
      <c r="LJ272" s="405"/>
      <c r="LK272" s="405"/>
      <c r="LL272" s="277"/>
      <c r="LM272" s="277"/>
      <c r="LN272" s="277"/>
      <c r="LO272" s="277"/>
      <c r="LP272" s="277"/>
      <c r="LQ272" s="277"/>
      <c r="LR272" s="277"/>
      <c r="LS272" s="277"/>
      <c r="LT272" s="402"/>
      <c r="LU272" s="404"/>
      <c r="LV272" s="49"/>
      <c r="LW272" s="49"/>
      <c r="LX272" s="49"/>
      <c r="LY272" s="99"/>
      <c r="LZ272" s="98"/>
      <c r="MA272" s="49"/>
      <c r="MB272" s="405"/>
      <c r="MC272" s="405"/>
      <c r="MD272" s="277"/>
      <c r="ME272" s="277"/>
      <c r="MF272" s="277"/>
      <c r="MG272" s="277"/>
      <c r="MH272" s="277"/>
      <c r="MI272" s="277"/>
      <c r="MJ272" s="277"/>
      <c r="MK272" s="277"/>
      <c r="ML272" s="402"/>
      <c r="MM272" s="404"/>
      <c r="MN272" s="49"/>
      <c r="MO272" s="49"/>
      <c r="MP272" s="49"/>
      <c r="MQ272" s="99"/>
      <c r="MR272" s="98"/>
      <c r="MS272" s="49"/>
      <c r="MT272" s="405"/>
      <c r="MU272" s="405"/>
      <c r="MV272" s="277"/>
      <c r="MW272" s="277"/>
      <c r="MX272" s="277"/>
      <c r="MY272" s="277"/>
      <c r="MZ272" s="277"/>
      <c r="NA272" s="277"/>
      <c r="NB272" s="277"/>
      <c r="NC272" s="277"/>
      <c r="ND272" s="402"/>
      <c r="NE272" s="404"/>
      <c r="NF272" s="49"/>
      <c r="NG272" s="49"/>
      <c r="NH272" s="49"/>
      <c r="NI272" s="99"/>
      <c r="NJ272" s="98"/>
      <c r="NK272" s="49"/>
      <c r="NL272" s="405"/>
      <c r="NM272" s="405"/>
      <c r="NN272" s="277"/>
      <c r="NO272" s="277"/>
      <c r="NP272" s="277"/>
      <c r="NQ272" s="277"/>
      <c r="NR272" s="277"/>
      <c r="NS272" s="277"/>
      <c r="NT272" s="277"/>
      <c r="NU272" s="277"/>
      <c r="NV272" s="402"/>
      <c r="NW272" s="404"/>
      <c r="NX272" s="49"/>
      <c r="NY272" s="49"/>
      <c r="NZ272" s="49"/>
      <c r="OA272" s="99"/>
      <c r="OB272" s="98"/>
      <c r="OC272" s="49"/>
      <c r="OD272" s="405"/>
      <c r="OE272" s="405"/>
      <c r="OF272" s="277"/>
      <c r="OG272" s="277"/>
      <c r="OH272" s="277"/>
      <c r="OI272" s="277"/>
      <c r="OJ272" s="277"/>
      <c r="OK272" s="277"/>
      <c r="OL272" s="277"/>
      <c r="OM272" s="277"/>
      <c r="ON272" s="402"/>
      <c r="OO272" s="404"/>
      <c r="OP272" s="49"/>
      <c r="OQ272" s="49"/>
      <c r="OR272" s="49"/>
      <c r="OS272" s="99"/>
      <c r="OT272" s="98"/>
      <c r="OU272" s="49"/>
      <c r="OV272" s="405"/>
      <c r="OW272" s="405"/>
      <c r="OX272" s="277"/>
      <c r="OY272" s="277"/>
      <c r="OZ272" s="277"/>
      <c r="PA272" s="277"/>
      <c r="PB272" s="277"/>
      <c r="PC272" s="277"/>
      <c r="PD272" s="277"/>
      <c r="PE272" s="277"/>
      <c r="PF272" s="402"/>
      <c r="PG272" s="404"/>
      <c r="PH272" s="49"/>
      <c r="PI272" s="49"/>
      <c r="PJ272" s="49"/>
      <c r="PK272" s="99"/>
      <c r="PL272" s="98"/>
      <c r="PM272" s="49"/>
      <c r="PN272" s="405"/>
      <c r="PO272" s="405"/>
      <c r="PP272" s="277"/>
      <c r="PQ272" s="277"/>
      <c r="PR272" s="277"/>
      <c r="PS272" s="277"/>
      <c r="PT272" s="277"/>
      <c r="PU272" s="277"/>
      <c r="PV272" s="277"/>
      <c r="PW272" s="277"/>
      <c r="PX272" s="402"/>
      <c r="PY272" s="404"/>
      <c r="PZ272" s="49"/>
      <c r="QA272" s="49"/>
      <c r="QB272" s="49"/>
      <c r="QC272" s="99"/>
      <c r="QD272" s="98"/>
      <c r="QE272" s="49"/>
      <c r="QF272" s="405"/>
      <c r="QG272" s="405"/>
      <c r="QH272" s="277"/>
      <c r="QI272" s="277"/>
      <c r="QJ272" s="277"/>
      <c r="QK272" s="277"/>
      <c r="QL272" s="277"/>
      <c r="QM272" s="277"/>
      <c r="QN272" s="277"/>
      <c r="QO272" s="277"/>
      <c r="QP272" s="402"/>
      <c r="QQ272" s="404"/>
      <c r="QR272" s="49"/>
      <c r="QS272" s="49"/>
      <c r="QT272" s="49"/>
      <c r="QU272" s="99"/>
      <c r="QV272" s="98"/>
      <c r="QW272" s="49"/>
      <c r="QX272" s="405"/>
      <c r="QY272" s="405"/>
      <c r="QZ272" s="277"/>
      <c r="RA272" s="277"/>
      <c r="RB272" s="277"/>
      <c r="RC272" s="277"/>
      <c r="RD272" s="277"/>
      <c r="RE272" s="277"/>
      <c r="RF272" s="277"/>
      <c r="RG272" s="277"/>
      <c r="RH272" s="402"/>
      <c r="RI272" s="404"/>
      <c r="RJ272" s="49"/>
      <c r="RK272" s="49"/>
      <c r="RL272" s="49"/>
      <c r="RM272" s="99"/>
      <c r="RN272" s="98"/>
      <c r="RO272" s="49"/>
      <c r="RP272" s="405"/>
      <c r="RQ272" s="405"/>
      <c r="RR272" s="277"/>
      <c r="RS272" s="277"/>
      <c r="RT272" s="277"/>
      <c r="RU272" s="277"/>
      <c r="RV272" s="277"/>
      <c r="RW272" s="277"/>
      <c r="RX272" s="277"/>
      <c r="RY272" s="277"/>
      <c r="RZ272" s="402"/>
      <c r="SA272" s="404"/>
      <c r="SB272" s="49"/>
      <c r="SC272" s="49"/>
      <c r="SD272" s="49"/>
      <c r="SE272" s="99"/>
      <c r="SF272" s="98"/>
      <c r="SG272" s="49"/>
      <c r="SH272" s="405"/>
      <c r="SI272" s="405"/>
      <c r="SJ272" s="277"/>
      <c r="SK272" s="277"/>
      <c r="SL272" s="277"/>
      <c r="SM272" s="277"/>
      <c r="SN272" s="277"/>
      <c r="SO272" s="277"/>
      <c r="SP272" s="277"/>
      <c r="SQ272" s="277"/>
      <c r="SR272" s="402"/>
      <c r="SS272" s="404"/>
      <c r="ST272" s="49"/>
      <c r="SU272" s="49"/>
      <c r="SV272" s="49"/>
      <c r="SW272" s="99"/>
      <c r="SX272" s="98"/>
      <c r="SY272" s="49"/>
      <c r="SZ272" s="405"/>
      <c r="TA272" s="405"/>
      <c r="TB272" s="277"/>
      <c r="TC272" s="277"/>
      <c r="TD272" s="277"/>
      <c r="TE272" s="277"/>
      <c r="TF272" s="277"/>
      <c r="TG272" s="277"/>
      <c r="TH272" s="277"/>
      <c r="TI272" s="277"/>
      <c r="TJ272" s="402"/>
      <c r="TK272" s="404"/>
      <c r="TL272" s="49"/>
      <c r="TM272" s="49"/>
      <c r="TN272" s="49"/>
      <c r="TO272" s="99"/>
      <c r="TP272" s="98"/>
      <c r="TQ272" s="49"/>
      <c r="TR272" s="405"/>
      <c r="TS272" s="405"/>
      <c r="TT272" s="277"/>
      <c r="TU272" s="277"/>
      <c r="TV272" s="277"/>
      <c r="TW272" s="277"/>
      <c r="TX272" s="277"/>
      <c r="TY272" s="277"/>
      <c r="TZ272" s="277"/>
      <c r="UA272" s="277"/>
      <c r="UB272" s="402"/>
      <c r="UC272" s="404"/>
      <c r="UD272" s="49"/>
      <c r="UE272" s="49"/>
      <c r="UF272" s="49"/>
      <c r="UG272" s="99"/>
      <c r="UH272" s="98"/>
      <c r="UI272" s="49"/>
      <c r="UJ272" s="405"/>
      <c r="UK272" s="405"/>
      <c r="UL272" s="277"/>
      <c r="UM272" s="277"/>
      <c r="UN272" s="277"/>
      <c r="UO272" s="277"/>
      <c r="UP272" s="277"/>
      <c r="UQ272" s="277"/>
      <c r="UR272" s="277"/>
      <c r="US272" s="277"/>
      <c r="UT272" s="402"/>
      <c r="UU272" s="404"/>
      <c r="UV272" s="49"/>
      <c r="UW272" s="49"/>
      <c r="UX272" s="49"/>
      <c r="UY272" s="99"/>
      <c r="UZ272" s="98"/>
      <c r="VA272" s="49"/>
      <c r="VB272" s="405"/>
      <c r="VC272" s="405"/>
      <c r="VD272" s="277"/>
      <c r="VE272" s="277"/>
      <c r="VF272" s="277"/>
      <c r="VG272" s="277"/>
      <c r="VH272" s="277"/>
      <c r="VI272" s="277"/>
      <c r="VJ272" s="277"/>
      <c r="VK272" s="277"/>
      <c r="VL272" s="402"/>
      <c r="VM272" s="404"/>
      <c r="VN272" s="49"/>
      <c r="VO272" s="49"/>
      <c r="VP272" s="49"/>
      <c r="VQ272" s="99"/>
      <c r="VR272" s="98"/>
      <c r="VS272" s="49"/>
      <c r="VT272" s="405"/>
      <c r="VU272" s="405"/>
      <c r="VV272" s="277"/>
      <c r="VW272" s="277"/>
      <c r="VX272" s="277"/>
      <c r="VY272" s="277"/>
      <c r="VZ272" s="277"/>
      <c r="WA272" s="277"/>
      <c r="WB272" s="277"/>
      <c r="WC272" s="277"/>
      <c r="WD272" s="402"/>
      <c r="WE272" s="404"/>
      <c r="WF272" s="49"/>
      <c r="WG272" s="49"/>
      <c r="WH272" s="49"/>
      <c r="WI272" s="99"/>
      <c r="WJ272" s="98"/>
      <c r="WK272" s="49"/>
      <c r="WL272" s="405"/>
      <c r="WM272" s="405"/>
      <c r="WN272" s="277"/>
      <c r="WO272" s="277"/>
      <c r="WP272" s="277"/>
      <c r="WQ272" s="277"/>
      <c r="WR272" s="277"/>
      <c r="WS272" s="277"/>
      <c r="WT272" s="277"/>
      <c r="WU272" s="277"/>
      <c r="WV272" s="402"/>
      <c r="WW272" s="404"/>
      <c r="WX272" s="49"/>
      <c r="WY272" s="49"/>
      <c r="WZ272" s="49"/>
      <c r="XA272" s="99"/>
      <c r="XB272" s="98"/>
      <c r="XC272" s="49"/>
      <c r="XD272" s="405"/>
      <c r="XE272" s="405"/>
      <c r="XF272" s="277"/>
      <c r="XG272" s="277"/>
      <c r="XH272" s="277"/>
      <c r="XI272" s="277"/>
      <c r="XJ272" s="277"/>
      <c r="XK272" s="277"/>
      <c r="XL272" s="277"/>
      <c r="XM272" s="277"/>
      <c r="XN272" s="402"/>
      <c r="XO272" s="404"/>
      <c r="XP272" s="49"/>
      <c r="XQ272" s="49"/>
      <c r="XR272" s="49"/>
      <c r="XS272" s="99"/>
      <c r="XT272" s="98"/>
      <c r="XU272" s="49"/>
      <c r="XV272" s="405"/>
      <c r="XW272" s="405"/>
      <c r="XX272" s="277"/>
      <c r="XY272" s="277"/>
      <c r="XZ272" s="277"/>
      <c r="YA272" s="277"/>
      <c r="YB272" s="277"/>
      <c r="YC272" s="277"/>
      <c r="YD272" s="277"/>
      <c r="YE272" s="277"/>
      <c r="YF272" s="402"/>
      <c r="YG272" s="404"/>
      <c r="YH272" s="49"/>
      <c r="YI272" s="49"/>
      <c r="YJ272" s="49"/>
      <c r="YK272" s="99"/>
      <c r="YL272" s="98"/>
      <c r="YM272" s="49"/>
      <c r="YN272" s="405"/>
      <c r="YO272" s="405"/>
      <c r="YP272" s="277"/>
      <c r="YQ272" s="277"/>
      <c r="YR272" s="277"/>
      <c r="YS272" s="277"/>
      <c r="YT272" s="277"/>
      <c r="YU272" s="277"/>
      <c r="YV272" s="277"/>
      <c r="YW272" s="277"/>
      <c r="YX272" s="402"/>
      <c r="YY272" s="404"/>
      <c r="YZ272" s="49"/>
      <c r="ZA272" s="49"/>
      <c r="ZB272" s="49"/>
      <c r="ZC272" s="99"/>
      <c r="ZD272" s="98"/>
      <c r="ZE272" s="49"/>
      <c r="ZF272" s="405"/>
      <c r="ZG272" s="405"/>
      <c r="ZH272" s="277"/>
      <c r="ZI272" s="277"/>
      <c r="ZJ272" s="277"/>
      <c r="ZK272" s="277"/>
      <c r="ZL272" s="277"/>
      <c r="ZM272" s="277"/>
      <c r="ZN272" s="277"/>
      <c r="ZO272" s="277"/>
      <c r="ZP272" s="402"/>
      <c r="ZQ272" s="404"/>
      <c r="ZR272" s="49"/>
      <c r="ZS272" s="49"/>
      <c r="ZT272" s="49"/>
      <c r="ZU272" s="99"/>
      <c r="ZV272" s="98"/>
      <c r="ZW272" s="49"/>
      <c r="ZX272" s="405"/>
      <c r="ZY272" s="405"/>
      <c r="ZZ272" s="277"/>
      <c r="AAA272" s="277"/>
      <c r="AAB272" s="277"/>
      <c r="AAC272" s="277"/>
      <c r="AAD272" s="277"/>
      <c r="AAE272" s="277"/>
      <c r="AAF272" s="277"/>
      <c r="AAG272" s="277"/>
      <c r="AAH272" s="402"/>
      <c r="AAI272" s="404"/>
      <c r="AAJ272" s="49"/>
      <c r="AAK272" s="49"/>
      <c r="AAL272" s="49"/>
      <c r="AAM272" s="99"/>
      <c r="AAN272" s="98"/>
      <c r="AAO272" s="49"/>
      <c r="AAP272" s="405"/>
      <c r="AAQ272" s="405"/>
      <c r="AAR272" s="277"/>
      <c r="AAS272" s="277"/>
      <c r="AAT272" s="277"/>
      <c r="AAU272" s="277"/>
      <c r="AAV272" s="277"/>
      <c r="AAW272" s="277"/>
      <c r="AAX272" s="277"/>
      <c r="AAY272" s="277"/>
      <c r="AAZ272" s="402"/>
      <c r="ABA272" s="404"/>
      <c r="ABB272" s="49"/>
      <c r="ABC272" s="49"/>
      <c r="ABD272" s="49"/>
      <c r="ABE272" s="99"/>
      <c r="ABF272" s="98"/>
      <c r="ABG272" s="49"/>
      <c r="ABH272" s="405"/>
      <c r="ABI272" s="405"/>
      <c r="ABJ272" s="277"/>
      <c r="ABK272" s="277"/>
      <c r="ABL272" s="277"/>
      <c r="ABM272" s="277"/>
      <c r="ABN272" s="277"/>
      <c r="ABO272" s="277"/>
      <c r="ABP272" s="277"/>
      <c r="ABQ272" s="277"/>
      <c r="ABR272" s="402"/>
      <c r="ABS272" s="404"/>
      <c r="ABT272" s="49"/>
      <c r="ABU272" s="49"/>
      <c r="ABV272" s="49"/>
      <c r="ABW272" s="99"/>
      <c r="ABX272" s="98"/>
      <c r="ABY272" s="49"/>
      <c r="ABZ272" s="405"/>
      <c r="ACA272" s="405"/>
      <c r="ACB272" s="277"/>
      <c r="ACC272" s="277"/>
      <c r="ACD272" s="277"/>
      <c r="ACE272" s="277"/>
      <c r="ACF272" s="277"/>
      <c r="ACG272" s="277"/>
      <c r="ACH272" s="277"/>
      <c r="ACI272" s="277"/>
      <c r="ACJ272" s="402"/>
      <c r="ACK272" s="404"/>
      <c r="ACL272" s="49"/>
      <c r="ACM272" s="49"/>
      <c r="ACN272" s="49"/>
      <c r="ACO272" s="99"/>
      <c r="ACP272" s="98"/>
      <c r="ACQ272" s="49"/>
      <c r="ACR272" s="405"/>
      <c r="ACS272" s="405"/>
      <c r="ACT272" s="277"/>
      <c r="ACU272" s="277"/>
      <c r="ACV272" s="277"/>
      <c r="ACW272" s="277"/>
      <c r="ACX272" s="277"/>
      <c r="ACY272" s="277"/>
      <c r="ACZ272" s="277"/>
      <c r="ADA272" s="277"/>
      <c r="ADB272" s="402"/>
      <c r="ADC272" s="404"/>
      <c r="ADD272" s="49"/>
      <c r="ADE272" s="49"/>
      <c r="ADF272" s="49"/>
      <c r="ADG272" s="99"/>
      <c r="ADH272" s="98"/>
      <c r="ADI272" s="49"/>
      <c r="ADJ272" s="405"/>
      <c r="ADK272" s="405"/>
      <c r="ADL272" s="277"/>
      <c r="ADM272" s="277"/>
      <c r="ADN272" s="277"/>
      <c r="ADO272" s="277"/>
      <c r="ADP272" s="277"/>
      <c r="ADQ272" s="277"/>
      <c r="ADR272" s="277"/>
      <c r="ADS272" s="277"/>
      <c r="ADT272" s="402"/>
      <c r="ADU272" s="404"/>
      <c r="ADV272" s="49"/>
      <c r="ADW272" s="49"/>
      <c r="ADX272" s="49"/>
      <c r="ADY272" s="99"/>
      <c r="ADZ272" s="98"/>
      <c r="AEA272" s="49"/>
      <c r="AEB272" s="405"/>
      <c r="AEC272" s="405"/>
      <c r="AED272" s="277"/>
      <c r="AEE272" s="277"/>
      <c r="AEF272" s="277"/>
      <c r="AEG272" s="277"/>
      <c r="AEH272" s="277"/>
      <c r="AEI272" s="277"/>
      <c r="AEJ272" s="277"/>
      <c r="AEK272" s="277"/>
      <c r="AEL272" s="402"/>
      <c r="AEM272" s="404"/>
      <c r="AEN272" s="49"/>
      <c r="AEO272" s="49"/>
      <c r="AEP272" s="49"/>
      <c r="AEQ272" s="99"/>
      <c r="AER272" s="98"/>
      <c r="AES272" s="49"/>
      <c r="AET272" s="405"/>
      <c r="AEU272" s="405"/>
      <c r="AEV272" s="277"/>
      <c r="AEW272" s="277"/>
      <c r="AEX272" s="277"/>
      <c r="AEY272" s="277"/>
      <c r="AEZ272" s="277"/>
      <c r="AFA272" s="277"/>
      <c r="AFB272" s="277"/>
      <c r="AFC272" s="277"/>
      <c r="AFD272" s="402"/>
      <c r="AFE272" s="404"/>
      <c r="AFF272" s="49"/>
      <c r="AFG272" s="49"/>
      <c r="AFH272" s="49"/>
      <c r="AFI272" s="99"/>
      <c r="AFJ272" s="98"/>
      <c r="AFK272" s="49"/>
      <c r="AFL272" s="405"/>
      <c r="AFM272" s="405"/>
      <c r="AFN272" s="277"/>
      <c r="AFO272" s="277"/>
      <c r="AFP272" s="277"/>
      <c r="AFQ272" s="277"/>
      <c r="AFR272" s="277"/>
      <c r="AFS272" s="277"/>
      <c r="AFT272" s="277"/>
      <c r="AFU272" s="277"/>
      <c r="AFV272" s="402"/>
      <c r="AFW272" s="404"/>
      <c r="AFX272" s="49"/>
      <c r="AFY272" s="49"/>
      <c r="AFZ272" s="49"/>
      <c r="AGA272" s="99"/>
      <c r="AGB272" s="98"/>
      <c r="AGC272" s="49"/>
      <c r="AGD272" s="405"/>
      <c r="AGE272" s="405"/>
      <c r="AGF272" s="277"/>
      <c r="AGG272" s="277"/>
      <c r="AGH272" s="277"/>
      <c r="AGI272" s="277"/>
      <c r="AGJ272" s="277"/>
      <c r="AGK272" s="277"/>
      <c r="AGL272" s="277"/>
      <c r="AGM272" s="277"/>
      <c r="AGN272" s="402"/>
      <c r="AGO272" s="404"/>
      <c r="AGP272" s="49"/>
      <c r="AGQ272" s="49"/>
      <c r="AGR272" s="49"/>
      <c r="AGS272" s="99"/>
      <c r="AGT272" s="98"/>
      <c r="AGU272" s="49"/>
      <c r="AGV272" s="405"/>
      <c r="AGW272" s="405"/>
      <c r="AGX272" s="277"/>
      <c r="AGY272" s="277"/>
      <c r="AGZ272" s="277"/>
      <c r="AHA272" s="277"/>
      <c r="AHB272" s="277"/>
      <c r="AHC272" s="277"/>
      <c r="AHD272" s="277"/>
      <c r="AHE272" s="277"/>
      <c r="AHF272" s="402"/>
      <c r="AHG272" s="404"/>
      <c r="AHH272" s="49"/>
      <c r="AHI272" s="49"/>
      <c r="AHJ272" s="49"/>
      <c r="AHK272" s="99"/>
      <c r="AHL272" s="98"/>
      <c r="AHM272" s="49"/>
      <c r="AHN272" s="405"/>
      <c r="AHO272" s="405"/>
      <c r="AHP272" s="277"/>
      <c r="AHQ272" s="277"/>
      <c r="AHR272" s="277"/>
      <c r="AHS272" s="277"/>
      <c r="AHT272" s="277"/>
      <c r="AHU272" s="277"/>
      <c r="AHV272" s="277"/>
      <c r="AHW272" s="277"/>
      <c r="AHX272" s="402"/>
      <c r="AHY272" s="404"/>
      <c r="AHZ272" s="49"/>
      <c r="AIA272" s="49"/>
      <c r="AIB272" s="49"/>
      <c r="AIC272" s="99"/>
      <c r="AID272" s="98"/>
      <c r="AIE272" s="49"/>
      <c r="AIF272" s="405"/>
      <c r="AIG272" s="405"/>
      <c r="AIH272" s="277"/>
      <c r="AII272" s="277"/>
      <c r="AIJ272" s="277"/>
      <c r="AIK272" s="277"/>
      <c r="AIL272" s="277"/>
      <c r="AIM272" s="277"/>
      <c r="AIN272" s="277"/>
      <c r="AIO272" s="277"/>
      <c r="AIP272" s="402"/>
      <c r="AIQ272" s="404"/>
      <c r="AIR272" s="49"/>
      <c r="AIS272" s="49"/>
      <c r="AIT272" s="49"/>
      <c r="AIU272" s="99"/>
      <c r="AIV272" s="98"/>
      <c r="AIW272" s="49"/>
      <c r="AIX272" s="405"/>
      <c r="AIY272" s="405"/>
      <c r="AIZ272" s="277"/>
      <c r="AJA272" s="277"/>
      <c r="AJB272" s="277"/>
      <c r="AJC272" s="277"/>
      <c r="AJD272" s="277"/>
      <c r="AJE272" s="277"/>
      <c r="AJF272" s="277"/>
      <c r="AJG272" s="277"/>
      <c r="AJH272" s="402"/>
      <c r="AJI272" s="404"/>
      <c r="AJJ272" s="49"/>
      <c r="AJK272" s="49"/>
      <c r="AJL272" s="49"/>
      <c r="AJM272" s="99"/>
      <c r="AJN272" s="98"/>
      <c r="AJO272" s="49"/>
      <c r="AJP272" s="405"/>
      <c r="AJQ272" s="405"/>
      <c r="AJR272" s="277"/>
      <c r="AJS272" s="277"/>
      <c r="AJT272" s="277"/>
      <c r="AJU272" s="277"/>
      <c r="AJV272" s="277"/>
      <c r="AJW272" s="277"/>
      <c r="AJX272" s="277"/>
      <c r="AJY272" s="277"/>
      <c r="AJZ272" s="402"/>
      <c r="AKA272" s="404"/>
      <c r="AKB272" s="49"/>
      <c r="AKC272" s="49"/>
      <c r="AKD272" s="49"/>
      <c r="AKE272" s="99"/>
      <c r="AKF272" s="98"/>
      <c r="AKG272" s="49"/>
      <c r="AKH272" s="405"/>
      <c r="AKI272" s="405"/>
      <c r="AKJ272" s="277"/>
      <c r="AKK272" s="277"/>
      <c r="AKL272" s="277"/>
      <c r="AKM272" s="277"/>
      <c r="AKN272" s="277"/>
      <c r="AKO272" s="277"/>
      <c r="AKP272" s="277"/>
      <c r="AKQ272" s="277"/>
      <c r="AKR272" s="402"/>
      <c r="AKS272" s="404"/>
      <c r="AKT272" s="49"/>
      <c r="AKU272" s="49"/>
      <c r="AKV272" s="49"/>
      <c r="AKW272" s="99"/>
      <c r="AKX272" s="98"/>
      <c r="AKY272" s="49"/>
      <c r="AKZ272" s="405"/>
      <c r="ALA272" s="405"/>
      <c r="ALB272" s="277"/>
      <c r="ALC272" s="277"/>
      <c r="ALD272" s="277"/>
      <c r="ALE272" s="277"/>
      <c r="ALF272" s="277"/>
      <c r="ALG272" s="277"/>
      <c r="ALH272" s="277"/>
      <c r="ALI272" s="277"/>
      <c r="ALJ272" s="402"/>
      <c r="ALK272" s="404"/>
      <c r="ALL272" s="49"/>
      <c r="ALM272" s="49"/>
      <c r="ALN272" s="49"/>
      <c r="ALO272" s="99"/>
      <c r="ALP272" s="98"/>
      <c r="ALQ272" s="49"/>
      <c r="ALR272" s="405"/>
      <c r="ALS272" s="405"/>
      <c r="ALT272" s="277"/>
      <c r="ALU272" s="277"/>
      <c r="ALV272" s="277"/>
      <c r="ALW272" s="277"/>
      <c r="ALX272" s="277"/>
      <c r="ALY272" s="277"/>
      <c r="ALZ272" s="277"/>
      <c r="AMA272" s="277"/>
      <c r="AMB272" s="402"/>
      <c r="AMC272" s="404"/>
      <c r="AMD272" s="49"/>
      <c r="AME272" s="49"/>
      <c r="AMF272" s="49"/>
      <c r="AMG272" s="99"/>
      <c r="AMH272" s="98"/>
      <c r="AMI272" s="49"/>
      <c r="AMJ272" s="405"/>
      <c r="AMK272" s="405"/>
      <c r="AML272" s="277"/>
      <c r="AMM272" s="277"/>
      <c r="AMN272" s="277"/>
      <c r="AMO272" s="277"/>
      <c r="AMP272" s="277"/>
      <c r="AMQ272" s="277"/>
      <c r="AMR272" s="277"/>
      <c r="AMS272" s="277"/>
      <c r="AMT272" s="402"/>
      <c r="AMU272" s="404"/>
      <c r="AMV272" s="49"/>
      <c r="AMW272" s="49"/>
      <c r="AMX272" s="49"/>
      <c r="AMY272" s="99"/>
      <c r="AMZ272" s="98"/>
      <c r="ANA272" s="49"/>
      <c r="ANB272" s="405"/>
      <c r="ANC272" s="405"/>
      <c r="AND272" s="277"/>
      <c r="ANE272" s="277"/>
      <c r="ANF272" s="277"/>
      <c r="ANG272" s="277"/>
      <c r="ANH272" s="277"/>
      <c r="ANI272" s="277"/>
      <c r="ANJ272" s="277"/>
      <c r="ANK272" s="277"/>
      <c r="ANL272" s="402"/>
      <c r="ANM272" s="404"/>
      <c r="ANN272" s="49"/>
      <c r="ANO272" s="49"/>
      <c r="ANP272" s="49"/>
      <c r="ANQ272" s="99"/>
      <c r="ANR272" s="98"/>
      <c r="ANS272" s="49"/>
      <c r="ANT272" s="405"/>
      <c r="ANU272" s="405"/>
      <c r="ANV272" s="277"/>
      <c r="ANW272" s="277"/>
      <c r="ANX272" s="277"/>
      <c r="ANY272" s="277"/>
      <c r="ANZ272" s="277"/>
      <c r="AOA272" s="277"/>
      <c r="AOB272" s="277"/>
      <c r="AOC272" s="277"/>
      <c r="AOD272" s="402"/>
      <c r="AOE272" s="404"/>
      <c r="AOF272" s="49"/>
      <c r="AOG272" s="49"/>
      <c r="AOH272" s="49"/>
      <c r="AOI272" s="99"/>
      <c r="AOJ272" s="98"/>
      <c r="AOK272" s="49"/>
      <c r="AOL272" s="405"/>
      <c r="AOM272" s="405"/>
      <c r="AON272" s="277"/>
      <c r="AOO272" s="277"/>
      <c r="AOP272" s="277"/>
      <c r="AOQ272" s="277"/>
      <c r="AOR272" s="277"/>
      <c r="AOS272" s="277"/>
      <c r="AOT272" s="277"/>
      <c r="AOU272" s="277"/>
      <c r="AOV272" s="402"/>
      <c r="AOW272" s="404"/>
      <c r="AOX272" s="49"/>
      <c r="AOY272" s="49"/>
      <c r="AOZ272" s="49"/>
      <c r="APA272" s="99"/>
      <c r="APB272" s="98"/>
      <c r="APC272" s="49"/>
      <c r="APD272" s="405"/>
      <c r="APE272" s="405"/>
      <c r="APF272" s="277"/>
      <c r="APG272" s="277"/>
      <c r="APH272" s="277"/>
      <c r="API272" s="277"/>
      <c r="APJ272" s="277"/>
      <c r="APK272" s="277"/>
      <c r="APL272" s="277"/>
      <c r="APM272" s="277"/>
      <c r="APN272" s="402"/>
      <c r="APO272" s="404"/>
      <c r="APP272" s="49"/>
      <c r="APQ272" s="49"/>
      <c r="APR272" s="49"/>
      <c r="APS272" s="99"/>
      <c r="APT272" s="98"/>
      <c r="APU272" s="49"/>
      <c r="APV272" s="405"/>
      <c r="APW272" s="405"/>
      <c r="APX272" s="277"/>
      <c r="APY272" s="277"/>
      <c r="APZ272" s="277"/>
      <c r="AQA272" s="277"/>
      <c r="AQB272" s="277"/>
      <c r="AQC272" s="277"/>
      <c r="AQD272" s="277"/>
      <c r="AQE272" s="277"/>
      <c r="AQF272" s="402"/>
      <c r="AQG272" s="404"/>
      <c r="AQH272" s="49"/>
      <c r="AQI272" s="49"/>
      <c r="AQJ272" s="49"/>
      <c r="AQK272" s="99"/>
      <c r="AQL272" s="98"/>
      <c r="AQM272" s="49"/>
      <c r="AQN272" s="405"/>
      <c r="AQO272" s="405"/>
      <c r="AQP272" s="277"/>
      <c r="AQQ272" s="277"/>
      <c r="AQR272" s="277"/>
      <c r="AQS272" s="277"/>
      <c r="AQT272" s="277"/>
      <c r="AQU272" s="277"/>
      <c r="AQV272" s="277"/>
      <c r="AQW272" s="277"/>
      <c r="AQX272" s="402"/>
      <c r="AQY272" s="404"/>
      <c r="AQZ272" s="49"/>
      <c r="ARA272" s="49"/>
      <c r="ARB272" s="49"/>
      <c r="ARC272" s="99"/>
      <c r="ARD272" s="98"/>
      <c r="ARE272" s="49"/>
      <c r="ARF272" s="405"/>
      <c r="ARG272" s="405"/>
      <c r="ARH272" s="277"/>
      <c r="ARI272" s="277"/>
      <c r="ARJ272" s="277"/>
      <c r="ARK272" s="277"/>
      <c r="ARL272" s="277"/>
      <c r="ARM272" s="277"/>
      <c r="ARN272" s="277"/>
      <c r="ARO272" s="277"/>
      <c r="ARP272" s="402"/>
      <c r="ARQ272" s="404"/>
      <c r="ARR272" s="49"/>
      <c r="ARS272" s="49"/>
      <c r="ART272" s="49"/>
      <c r="ARU272" s="99"/>
      <c r="ARV272" s="98"/>
      <c r="ARW272" s="49"/>
      <c r="ARX272" s="405"/>
      <c r="ARY272" s="405"/>
      <c r="ARZ272" s="277"/>
      <c r="ASA272" s="277"/>
      <c r="ASB272" s="277"/>
      <c r="ASC272" s="277"/>
      <c r="ASD272" s="277"/>
      <c r="ASE272" s="277"/>
      <c r="ASF272" s="277"/>
      <c r="ASG272" s="277"/>
      <c r="ASH272" s="402"/>
      <c r="ASI272" s="404"/>
      <c r="ASJ272" s="49"/>
      <c r="ASK272" s="49"/>
      <c r="ASL272" s="49"/>
      <c r="ASM272" s="99"/>
      <c r="ASN272" s="98"/>
      <c r="ASO272" s="49"/>
      <c r="ASP272" s="405"/>
      <c r="ASQ272" s="405"/>
      <c r="ASR272" s="277"/>
      <c r="ASS272" s="277"/>
      <c r="AST272" s="277"/>
      <c r="ASU272" s="277"/>
      <c r="ASV272" s="277"/>
      <c r="ASW272" s="277"/>
      <c r="ASX272" s="277"/>
      <c r="ASY272" s="277"/>
      <c r="ASZ272" s="402"/>
      <c r="ATA272" s="404"/>
      <c r="ATB272" s="49"/>
      <c r="ATC272" s="49"/>
      <c r="ATD272" s="49"/>
      <c r="ATE272" s="99"/>
      <c r="ATF272" s="98"/>
      <c r="ATG272" s="49"/>
      <c r="ATH272" s="405"/>
      <c r="ATI272" s="405"/>
      <c r="ATJ272" s="277"/>
      <c r="ATK272" s="277"/>
      <c r="ATL272" s="277"/>
      <c r="ATM272" s="277"/>
      <c r="ATN272" s="277"/>
      <c r="ATO272" s="277"/>
      <c r="ATP272" s="277"/>
      <c r="ATQ272" s="277"/>
      <c r="ATR272" s="402"/>
      <c r="ATS272" s="404"/>
      <c r="ATT272" s="49"/>
      <c r="ATU272" s="49"/>
      <c r="ATV272" s="49"/>
      <c r="ATW272" s="99"/>
      <c r="ATX272" s="98"/>
      <c r="ATY272" s="49"/>
      <c r="ATZ272" s="405"/>
      <c r="AUA272" s="405"/>
      <c r="AUB272" s="277"/>
      <c r="AUC272" s="277"/>
      <c r="AUD272" s="277"/>
      <c r="AUE272" s="277"/>
      <c r="AUF272" s="277"/>
      <c r="AUG272" s="277"/>
      <c r="AUH272" s="277"/>
      <c r="AUI272" s="277"/>
      <c r="AUJ272" s="402"/>
      <c r="AUK272" s="404"/>
      <c r="AUL272" s="49"/>
      <c r="AUM272" s="49"/>
      <c r="AUN272" s="49"/>
      <c r="AUO272" s="99"/>
      <c r="AUP272" s="98"/>
      <c r="AUQ272" s="49"/>
      <c r="AUR272" s="405"/>
      <c r="AUS272" s="405"/>
      <c r="AUT272" s="277"/>
      <c r="AUU272" s="277"/>
      <c r="AUV272" s="277"/>
      <c r="AUW272" s="277"/>
      <c r="AUX272" s="277"/>
      <c r="AUY272" s="277"/>
      <c r="AUZ272" s="277"/>
      <c r="AVA272" s="277"/>
      <c r="AVB272" s="402"/>
      <c r="AVC272" s="404"/>
      <c r="AVD272" s="49"/>
      <c r="AVE272" s="49"/>
      <c r="AVF272" s="49"/>
      <c r="AVG272" s="99"/>
      <c r="AVH272" s="98"/>
      <c r="AVI272" s="49"/>
      <c r="AVJ272" s="405"/>
      <c r="AVK272" s="405"/>
      <c r="AVL272" s="277"/>
      <c r="AVM272" s="277"/>
      <c r="AVN272" s="277"/>
      <c r="AVO272" s="277"/>
      <c r="AVP272" s="277"/>
      <c r="AVQ272" s="277"/>
      <c r="AVR272" s="277"/>
      <c r="AVS272" s="277"/>
      <c r="AVT272" s="402"/>
      <c r="AVU272" s="404"/>
      <c r="AVV272" s="49"/>
      <c r="AVW272" s="49"/>
      <c r="AVX272" s="49"/>
      <c r="AVY272" s="99"/>
      <c r="AVZ272" s="98"/>
      <c r="AWA272" s="49"/>
      <c r="AWB272" s="405"/>
      <c r="AWC272" s="405"/>
      <c r="AWD272" s="277"/>
      <c r="AWE272" s="277"/>
      <c r="AWF272" s="277"/>
      <c r="AWG272" s="277"/>
      <c r="AWH272" s="277"/>
      <c r="AWI272" s="277"/>
      <c r="AWJ272" s="277"/>
      <c r="AWK272" s="277"/>
      <c r="AWL272" s="402"/>
      <c r="AWM272" s="404"/>
      <c r="AWN272" s="49"/>
      <c r="AWO272" s="49"/>
      <c r="AWP272" s="49"/>
      <c r="AWQ272" s="99"/>
      <c r="AWR272" s="98"/>
      <c r="AWS272" s="49"/>
      <c r="AWT272" s="405"/>
      <c r="AWU272" s="405"/>
      <c r="AWV272" s="277"/>
      <c r="AWW272" s="277"/>
      <c r="AWX272" s="277"/>
      <c r="AWY272" s="277"/>
      <c r="AWZ272" s="277"/>
      <c r="AXA272" s="277"/>
      <c r="AXB272" s="277"/>
      <c r="AXC272" s="277"/>
      <c r="AXD272" s="402"/>
      <c r="AXE272" s="404"/>
      <c r="AXF272" s="49"/>
      <c r="AXG272" s="49"/>
      <c r="AXH272" s="49"/>
      <c r="AXI272" s="99"/>
      <c r="AXJ272" s="98"/>
      <c r="AXK272" s="49"/>
      <c r="AXL272" s="405"/>
      <c r="AXM272" s="405"/>
      <c r="AXN272" s="277"/>
      <c r="AXO272" s="277"/>
      <c r="AXP272" s="277"/>
      <c r="AXQ272" s="277"/>
      <c r="AXR272" s="277"/>
      <c r="AXS272" s="277"/>
      <c r="AXT272" s="277"/>
      <c r="AXU272" s="277"/>
      <c r="AXV272" s="402"/>
      <c r="AXW272" s="404"/>
      <c r="AXX272" s="49"/>
      <c r="AXY272" s="49"/>
      <c r="AXZ272" s="49"/>
      <c r="AYA272" s="99"/>
      <c r="AYB272" s="98"/>
      <c r="AYC272" s="49"/>
      <c r="AYD272" s="405"/>
      <c r="AYE272" s="405"/>
      <c r="AYF272" s="277"/>
      <c r="AYG272" s="277"/>
      <c r="AYH272" s="277"/>
      <c r="AYI272" s="277"/>
      <c r="AYJ272" s="277"/>
      <c r="AYK272" s="277"/>
      <c r="AYL272" s="277"/>
      <c r="AYM272" s="277"/>
      <c r="AYN272" s="402"/>
      <c r="AYO272" s="404"/>
      <c r="AYP272" s="49"/>
      <c r="AYQ272" s="49"/>
      <c r="AYR272" s="49"/>
      <c r="AYS272" s="99"/>
      <c r="AYT272" s="98"/>
      <c r="AYU272" s="49"/>
      <c r="AYV272" s="405"/>
      <c r="AYW272" s="405"/>
      <c r="AYX272" s="277"/>
      <c r="AYY272" s="277"/>
      <c r="AYZ272" s="277"/>
      <c r="AZA272" s="277"/>
      <c r="AZB272" s="277"/>
      <c r="AZC272" s="277"/>
      <c r="AZD272" s="277"/>
      <c r="AZE272" s="277"/>
      <c r="AZF272" s="402"/>
      <c r="AZG272" s="404"/>
      <c r="AZH272" s="49"/>
      <c r="AZI272" s="49"/>
      <c r="AZJ272" s="49"/>
      <c r="AZK272" s="99"/>
      <c r="AZL272" s="98"/>
      <c r="AZM272" s="49"/>
      <c r="AZN272" s="405"/>
      <c r="AZO272" s="405"/>
      <c r="AZP272" s="277"/>
      <c r="AZQ272" s="277"/>
      <c r="AZR272" s="277"/>
      <c r="AZS272" s="277"/>
      <c r="AZT272" s="277"/>
      <c r="AZU272" s="277"/>
      <c r="AZV272" s="277"/>
      <c r="AZW272" s="277"/>
      <c r="AZX272" s="402"/>
      <c r="AZY272" s="404"/>
      <c r="AZZ272" s="49"/>
      <c r="BAA272" s="49"/>
      <c r="BAB272" s="49"/>
      <c r="BAC272" s="99"/>
      <c r="BAD272" s="98"/>
      <c r="BAE272" s="49"/>
      <c r="BAF272" s="405"/>
      <c r="BAG272" s="405"/>
      <c r="BAH272" s="277"/>
      <c r="BAI272" s="277"/>
      <c r="BAJ272" s="277"/>
      <c r="BAK272" s="277"/>
      <c r="BAL272" s="277"/>
      <c r="BAM272" s="277"/>
      <c r="BAN272" s="277"/>
      <c r="BAO272" s="277"/>
      <c r="BAP272" s="402"/>
      <c r="BAQ272" s="404"/>
      <c r="BAR272" s="49"/>
      <c r="BAS272" s="49"/>
      <c r="BAT272" s="49"/>
      <c r="BAU272" s="99"/>
      <c r="BAV272" s="98"/>
      <c r="BAW272" s="49"/>
      <c r="BAX272" s="405"/>
      <c r="BAY272" s="405"/>
      <c r="BAZ272" s="277"/>
      <c r="BBA272" s="277"/>
      <c r="BBB272" s="277"/>
      <c r="BBC272" s="277"/>
      <c r="BBD272" s="277"/>
      <c r="BBE272" s="277"/>
      <c r="BBF272" s="277"/>
      <c r="BBG272" s="277"/>
      <c r="BBH272" s="402"/>
      <c r="BBI272" s="404"/>
      <c r="BBJ272" s="49"/>
      <c r="BBK272" s="49"/>
      <c r="BBL272" s="49"/>
      <c r="BBM272" s="99"/>
      <c r="BBN272" s="98"/>
      <c r="BBO272" s="49"/>
      <c r="BBP272" s="405"/>
      <c r="BBQ272" s="405"/>
      <c r="BBR272" s="277"/>
      <c r="BBS272" s="277"/>
      <c r="BBT272" s="277"/>
      <c r="BBU272" s="277"/>
      <c r="BBV272" s="277"/>
      <c r="BBW272" s="277"/>
      <c r="BBX272" s="277"/>
      <c r="BBY272" s="277"/>
      <c r="BBZ272" s="402"/>
      <c r="BCA272" s="404"/>
      <c r="BCB272" s="49"/>
      <c r="BCC272" s="49"/>
      <c r="BCD272" s="49"/>
      <c r="BCE272" s="99"/>
      <c r="BCF272" s="98"/>
      <c r="BCG272" s="49"/>
      <c r="BCH272" s="405"/>
      <c r="BCI272" s="405"/>
      <c r="BCJ272" s="277"/>
      <c r="BCK272" s="277"/>
      <c r="BCL272" s="277"/>
      <c r="BCM272" s="277"/>
      <c r="BCN272" s="277"/>
      <c r="BCO272" s="277"/>
      <c r="BCP272" s="277"/>
      <c r="BCQ272" s="277"/>
      <c r="BCR272" s="402"/>
      <c r="BCS272" s="404"/>
      <c r="BCT272" s="49"/>
      <c r="BCU272" s="49"/>
      <c r="BCV272" s="49"/>
      <c r="BCW272" s="99"/>
      <c r="BCX272" s="98"/>
      <c r="BCY272" s="49"/>
      <c r="BCZ272" s="405"/>
      <c r="BDA272" s="405"/>
      <c r="BDB272" s="277"/>
      <c r="BDC272" s="277"/>
      <c r="BDD272" s="277"/>
      <c r="BDE272" s="277"/>
      <c r="BDF272" s="277"/>
      <c r="BDG272" s="277"/>
      <c r="BDH272" s="277"/>
      <c r="BDI272" s="277"/>
      <c r="BDJ272" s="402"/>
      <c r="BDK272" s="404"/>
      <c r="BDL272" s="49"/>
      <c r="BDM272" s="49"/>
      <c r="BDN272" s="49"/>
      <c r="BDO272" s="99"/>
      <c r="BDP272" s="98"/>
      <c r="BDQ272" s="49"/>
      <c r="BDR272" s="405"/>
      <c r="BDS272" s="405"/>
      <c r="BDT272" s="277"/>
      <c r="BDU272" s="277"/>
      <c r="BDV272" s="277"/>
      <c r="BDW272" s="277"/>
      <c r="BDX272" s="277"/>
      <c r="BDY272" s="277"/>
      <c r="BDZ272" s="277"/>
      <c r="BEA272" s="277"/>
      <c r="BEB272" s="402"/>
      <c r="BEC272" s="404"/>
      <c r="BED272" s="49"/>
      <c r="BEE272" s="49"/>
      <c r="BEF272" s="49"/>
      <c r="BEG272" s="99"/>
      <c r="BEH272" s="98"/>
      <c r="BEI272" s="49"/>
      <c r="BEJ272" s="405"/>
      <c r="BEK272" s="405"/>
      <c r="BEL272" s="277"/>
      <c r="BEM272" s="277"/>
      <c r="BEN272" s="277"/>
      <c r="BEO272" s="277"/>
      <c r="BEP272" s="277"/>
      <c r="BEQ272" s="277"/>
      <c r="BER272" s="277"/>
      <c r="BES272" s="277"/>
      <c r="BET272" s="402"/>
      <c r="BEU272" s="404"/>
      <c r="BEV272" s="49"/>
      <c r="BEW272" s="49"/>
      <c r="BEX272" s="49"/>
      <c r="BEY272" s="99"/>
      <c r="BEZ272" s="98"/>
      <c r="BFA272" s="49"/>
      <c r="BFB272" s="405"/>
      <c r="BFC272" s="405"/>
      <c r="BFD272" s="277"/>
      <c r="BFE272" s="277"/>
      <c r="BFF272" s="277"/>
      <c r="BFG272" s="277"/>
      <c r="BFH272" s="277"/>
      <c r="BFI272" s="277"/>
      <c r="BFJ272" s="277"/>
      <c r="BFK272" s="277"/>
      <c r="BFL272" s="402"/>
      <c r="BFM272" s="404"/>
      <c r="BFN272" s="49"/>
      <c r="BFO272" s="49"/>
      <c r="BFP272" s="49"/>
      <c r="BFQ272" s="99"/>
      <c r="BFR272" s="98"/>
      <c r="BFS272" s="49"/>
      <c r="BFT272" s="405"/>
      <c r="BFU272" s="405"/>
      <c r="BFV272" s="277"/>
      <c r="BFW272" s="277"/>
      <c r="BFX272" s="277"/>
      <c r="BFY272" s="277"/>
      <c r="BFZ272" s="277"/>
      <c r="BGA272" s="277"/>
      <c r="BGB272" s="277"/>
      <c r="BGC272" s="277"/>
      <c r="BGD272" s="402"/>
      <c r="BGE272" s="404"/>
      <c r="BGF272" s="49"/>
      <c r="BGG272" s="49"/>
      <c r="BGH272" s="49"/>
      <c r="BGI272" s="99"/>
      <c r="BGJ272" s="98"/>
      <c r="BGK272" s="49"/>
      <c r="BGL272" s="405"/>
      <c r="BGM272" s="405"/>
      <c r="BGN272" s="277"/>
      <c r="BGO272" s="277"/>
      <c r="BGP272" s="277"/>
      <c r="BGQ272" s="277"/>
      <c r="BGR272" s="277"/>
      <c r="BGS272" s="277"/>
      <c r="BGT272" s="277"/>
      <c r="BGU272" s="277"/>
      <c r="BGV272" s="402"/>
      <c r="BGW272" s="404"/>
      <c r="BGX272" s="49"/>
      <c r="BGY272" s="49"/>
      <c r="BGZ272" s="49"/>
      <c r="BHA272" s="99"/>
      <c r="BHB272" s="98"/>
      <c r="BHC272" s="49"/>
      <c r="BHD272" s="405"/>
      <c r="BHE272" s="405"/>
      <c r="BHF272" s="277"/>
      <c r="BHG272" s="277"/>
      <c r="BHH272" s="277"/>
      <c r="BHI272" s="277"/>
      <c r="BHJ272" s="277"/>
      <c r="BHK272" s="277"/>
      <c r="BHL272" s="277"/>
      <c r="BHM272" s="277"/>
      <c r="BHN272" s="402"/>
      <c r="BHO272" s="404"/>
      <c r="BHP272" s="49"/>
      <c r="BHQ272" s="49"/>
      <c r="BHR272" s="49"/>
      <c r="BHS272" s="99"/>
      <c r="BHT272" s="98"/>
      <c r="BHU272" s="49"/>
      <c r="BHV272" s="405"/>
      <c r="BHW272" s="405"/>
      <c r="BHX272" s="277"/>
      <c r="BHY272" s="277"/>
      <c r="BHZ272" s="277"/>
      <c r="BIA272" s="277"/>
      <c r="BIB272" s="277"/>
      <c r="BIC272" s="277"/>
      <c r="BID272" s="277"/>
      <c r="BIE272" s="277"/>
      <c r="BIF272" s="402"/>
      <c r="BIG272" s="404"/>
      <c r="BIH272" s="49"/>
      <c r="BII272" s="49"/>
      <c r="BIJ272" s="49"/>
      <c r="BIK272" s="99"/>
      <c r="BIL272" s="98"/>
      <c r="BIM272" s="49"/>
      <c r="BIN272" s="405"/>
      <c r="BIO272" s="405"/>
      <c r="BIP272" s="277"/>
      <c r="BIQ272" s="277"/>
      <c r="BIR272" s="277"/>
      <c r="BIS272" s="277"/>
      <c r="BIT272" s="277"/>
      <c r="BIU272" s="277"/>
      <c r="BIV272" s="277"/>
      <c r="BIW272" s="277"/>
      <c r="BIX272" s="402"/>
      <c r="BIY272" s="404"/>
      <c r="BIZ272" s="49"/>
      <c r="BJA272" s="49"/>
      <c r="BJB272" s="49"/>
      <c r="BJC272" s="99"/>
      <c r="BJD272" s="98"/>
      <c r="BJE272" s="49"/>
      <c r="BJF272" s="405"/>
      <c r="BJG272" s="405"/>
      <c r="BJH272" s="277"/>
      <c r="BJI272" s="277"/>
      <c r="BJJ272" s="277"/>
      <c r="BJK272" s="277"/>
      <c r="BJL272" s="277"/>
      <c r="BJM272" s="277"/>
      <c r="BJN272" s="277"/>
      <c r="BJO272" s="277"/>
      <c r="BJP272" s="402"/>
      <c r="BJQ272" s="404"/>
      <c r="BJR272" s="49"/>
      <c r="BJS272" s="49"/>
      <c r="BJT272" s="49"/>
      <c r="BJU272" s="99"/>
      <c r="BJV272" s="98"/>
      <c r="BJW272" s="49"/>
      <c r="BJX272" s="405"/>
      <c r="BJY272" s="405"/>
      <c r="BJZ272" s="277"/>
      <c r="BKA272" s="277"/>
      <c r="BKB272" s="277"/>
      <c r="BKC272" s="277"/>
      <c r="BKD272" s="277"/>
      <c r="BKE272" s="277"/>
      <c r="BKF272" s="277"/>
      <c r="BKG272" s="277"/>
      <c r="BKH272" s="402"/>
      <c r="BKI272" s="404"/>
      <c r="BKJ272" s="49"/>
      <c r="BKK272" s="49"/>
      <c r="BKL272" s="49"/>
      <c r="BKM272" s="99"/>
      <c r="BKN272" s="98"/>
      <c r="BKO272" s="49"/>
      <c r="BKP272" s="405"/>
      <c r="BKQ272" s="405"/>
      <c r="BKR272" s="277"/>
      <c r="BKS272" s="277"/>
      <c r="BKT272" s="277"/>
      <c r="BKU272" s="277"/>
      <c r="BKV272" s="277"/>
      <c r="BKW272" s="277"/>
      <c r="BKX272" s="277"/>
      <c r="BKY272" s="277"/>
      <c r="BKZ272" s="402"/>
      <c r="BLA272" s="404"/>
      <c r="BLB272" s="49"/>
      <c r="BLC272" s="49"/>
      <c r="BLD272" s="49"/>
      <c r="BLE272" s="99"/>
      <c r="BLF272" s="98"/>
      <c r="BLG272" s="49"/>
      <c r="BLH272" s="405"/>
      <c r="BLI272" s="405"/>
      <c r="BLJ272" s="277"/>
      <c r="BLK272" s="277"/>
      <c r="BLL272" s="277"/>
      <c r="BLM272" s="277"/>
      <c r="BLN272" s="277"/>
      <c r="BLO272" s="277"/>
      <c r="BLP272" s="277"/>
      <c r="BLQ272" s="277"/>
      <c r="BLR272" s="402"/>
      <c r="BLS272" s="404"/>
      <c r="BLT272" s="49"/>
      <c r="BLU272" s="49"/>
      <c r="BLV272" s="49"/>
      <c r="BLW272" s="99"/>
      <c r="BLX272" s="98"/>
      <c r="BLY272" s="49"/>
      <c r="BLZ272" s="405"/>
      <c r="BMA272" s="405"/>
      <c r="BMB272" s="277"/>
      <c r="BMC272" s="277"/>
      <c r="BMD272" s="277"/>
      <c r="BME272" s="277"/>
      <c r="BMF272" s="277"/>
      <c r="BMG272" s="277"/>
      <c r="BMH272" s="277"/>
      <c r="BMI272" s="277"/>
      <c r="BMJ272" s="402"/>
      <c r="BMK272" s="404"/>
      <c r="BML272" s="49"/>
      <c r="BMM272" s="49"/>
      <c r="BMN272" s="49"/>
      <c r="BMO272" s="99"/>
      <c r="BMP272" s="98"/>
      <c r="BMQ272" s="49"/>
      <c r="BMR272" s="405"/>
      <c r="BMS272" s="405"/>
      <c r="BMT272" s="277"/>
      <c r="BMU272" s="277"/>
      <c r="BMV272" s="277"/>
      <c r="BMW272" s="277"/>
      <c r="BMX272" s="277"/>
      <c r="BMY272" s="277"/>
      <c r="BMZ272" s="277"/>
      <c r="BNA272" s="277"/>
      <c r="BNB272" s="402"/>
      <c r="BNC272" s="404"/>
      <c r="BND272" s="49"/>
      <c r="BNE272" s="49"/>
      <c r="BNF272" s="49"/>
      <c r="BNG272" s="99"/>
      <c r="BNH272" s="98"/>
      <c r="BNI272" s="49"/>
      <c r="BNJ272" s="405"/>
      <c r="BNK272" s="405"/>
      <c r="BNL272" s="277"/>
      <c r="BNM272" s="277"/>
      <c r="BNN272" s="277"/>
      <c r="BNO272" s="277"/>
      <c r="BNP272" s="277"/>
      <c r="BNQ272" s="277"/>
      <c r="BNR272" s="277"/>
      <c r="BNS272" s="277"/>
      <c r="BNT272" s="402"/>
      <c r="BNU272" s="404"/>
      <c r="BNV272" s="49"/>
      <c r="BNW272" s="49"/>
      <c r="BNX272" s="49"/>
      <c r="BNY272" s="99"/>
      <c r="BNZ272" s="98"/>
      <c r="BOA272" s="49"/>
      <c r="BOB272" s="405"/>
      <c r="BOC272" s="405"/>
      <c r="BOD272" s="277"/>
      <c r="BOE272" s="277"/>
      <c r="BOF272" s="277"/>
      <c r="BOG272" s="277"/>
      <c r="BOH272" s="277"/>
      <c r="BOI272" s="277"/>
      <c r="BOJ272" s="277"/>
      <c r="BOK272" s="277"/>
      <c r="BOL272" s="402"/>
      <c r="BOM272" s="404"/>
      <c r="BON272" s="49"/>
      <c r="BOO272" s="49"/>
      <c r="BOP272" s="49"/>
      <c r="BOQ272" s="99"/>
      <c r="BOR272" s="98"/>
      <c r="BOS272" s="49"/>
      <c r="BOT272" s="405"/>
      <c r="BOU272" s="405"/>
      <c r="BOV272" s="277"/>
      <c r="BOW272" s="277"/>
      <c r="BOX272" s="277"/>
      <c r="BOY272" s="277"/>
      <c r="BOZ272" s="277"/>
      <c r="BPA272" s="277"/>
      <c r="BPB272" s="277"/>
      <c r="BPC272" s="277"/>
      <c r="BPD272" s="402"/>
      <c r="BPE272" s="404"/>
      <c r="BPF272" s="49"/>
      <c r="BPG272" s="49"/>
      <c r="BPH272" s="49"/>
      <c r="BPI272" s="99"/>
      <c r="BPJ272" s="98"/>
      <c r="BPK272" s="49"/>
      <c r="BPL272" s="405"/>
      <c r="BPM272" s="405"/>
      <c r="BPN272" s="277"/>
      <c r="BPO272" s="277"/>
      <c r="BPP272" s="277"/>
      <c r="BPQ272" s="277"/>
      <c r="BPR272" s="277"/>
      <c r="BPS272" s="277"/>
      <c r="BPT272" s="277"/>
      <c r="BPU272" s="277"/>
      <c r="BPV272" s="402"/>
      <c r="BPW272" s="404"/>
      <c r="BPX272" s="49"/>
      <c r="BPY272" s="49"/>
      <c r="BPZ272" s="49"/>
      <c r="BQA272" s="99"/>
      <c r="BQB272" s="98"/>
      <c r="BQC272" s="49"/>
      <c r="BQD272" s="405"/>
      <c r="BQE272" s="405"/>
      <c r="BQF272" s="277"/>
      <c r="BQG272" s="277"/>
      <c r="BQH272" s="277"/>
      <c r="BQI272" s="277"/>
      <c r="BQJ272" s="277"/>
      <c r="BQK272" s="277"/>
      <c r="BQL272" s="277"/>
      <c r="BQM272" s="277"/>
      <c r="BQN272" s="402"/>
      <c r="BQO272" s="404"/>
      <c r="BQP272" s="49"/>
      <c r="BQQ272" s="49"/>
      <c r="BQR272" s="49"/>
      <c r="BQS272" s="99"/>
      <c r="BQT272" s="98"/>
      <c r="BQU272" s="49"/>
      <c r="BQV272" s="405"/>
      <c r="BQW272" s="405"/>
      <c r="BQX272" s="277"/>
      <c r="BQY272" s="277"/>
      <c r="BQZ272" s="277"/>
      <c r="BRA272" s="277"/>
      <c r="BRB272" s="277"/>
      <c r="BRC272" s="277"/>
      <c r="BRD272" s="277"/>
      <c r="BRE272" s="277"/>
      <c r="BRF272" s="402"/>
      <c r="BRG272" s="404"/>
      <c r="BRH272" s="49"/>
      <c r="BRI272" s="49"/>
      <c r="BRJ272" s="49"/>
      <c r="BRK272" s="99"/>
      <c r="BRL272" s="98"/>
      <c r="BRM272" s="49"/>
      <c r="BRN272" s="405"/>
      <c r="BRO272" s="405"/>
      <c r="BRP272" s="277"/>
      <c r="BRQ272" s="277"/>
      <c r="BRR272" s="277"/>
      <c r="BRS272" s="277"/>
      <c r="BRT272" s="277"/>
      <c r="BRU272" s="277"/>
      <c r="BRV272" s="277"/>
      <c r="BRW272" s="277"/>
      <c r="BRX272" s="402"/>
      <c r="BRY272" s="404"/>
      <c r="BRZ272" s="49"/>
      <c r="BSA272" s="49"/>
      <c r="BSB272" s="49"/>
      <c r="BSC272" s="99"/>
      <c r="BSD272" s="98"/>
      <c r="BSE272" s="49"/>
      <c r="BSF272" s="405"/>
      <c r="BSG272" s="405"/>
      <c r="BSH272" s="277"/>
      <c r="BSI272" s="277"/>
      <c r="BSJ272" s="277"/>
      <c r="BSK272" s="277"/>
      <c r="BSL272" s="277"/>
      <c r="BSM272" s="277"/>
      <c r="BSN272" s="277"/>
      <c r="BSO272" s="277"/>
      <c r="BSP272" s="402"/>
      <c r="BSQ272" s="404"/>
      <c r="BSR272" s="49"/>
      <c r="BSS272" s="49"/>
      <c r="BST272" s="49"/>
      <c r="BSU272" s="99"/>
      <c r="BSV272" s="98"/>
      <c r="BSW272" s="49"/>
      <c r="BSX272" s="405"/>
      <c r="BSY272" s="405"/>
      <c r="BSZ272" s="277"/>
      <c r="BTA272" s="277"/>
      <c r="BTB272" s="277"/>
      <c r="BTC272" s="277"/>
      <c r="BTD272" s="277"/>
      <c r="BTE272" s="277"/>
      <c r="BTF272" s="277"/>
      <c r="BTG272" s="277"/>
      <c r="BTH272" s="402"/>
      <c r="BTI272" s="404"/>
      <c r="BTJ272" s="49"/>
      <c r="BTK272" s="49"/>
      <c r="BTL272" s="49"/>
      <c r="BTM272" s="99"/>
      <c r="BTN272" s="98"/>
      <c r="BTO272" s="49"/>
      <c r="BTP272" s="405"/>
      <c r="BTQ272" s="405"/>
      <c r="BTR272" s="277"/>
      <c r="BTS272" s="277"/>
      <c r="BTT272" s="277"/>
      <c r="BTU272" s="277"/>
      <c r="BTV272" s="277"/>
      <c r="BTW272" s="277"/>
      <c r="BTX272" s="277"/>
      <c r="BTY272" s="277"/>
      <c r="BTZ272" s="402"/>
      <c r="BUA272" s="404"/>
      <c r="BUB272" s="49"/>
      <c r="BUC272" s="49"/>
      <c r="BUD272" s="49"/>
      <c r="BUE272" s="99"/>
      <c r="BUF272" s="98"/>
      <c r="BUG272" s="49"/>
      <c r="BUH272" s="405"/>
      <c r="BUI272" s="405"/>
      <c r="BUJ272" s="277"/>
      <c r="BUK272" s="277"/>
      <c r="BUL272" s="277"/>
      <c r="BUM272" s="277"/>
      <c r="BUN272" s="277"/>
      <c r="BUO272" s="277"/>
      <c r="BUP272" s="277"/>
      <c r="BUQ272" s="277"/>
      <c r="BUR272" s="402"/>
      <c r="BUS272" s="404"/>
      <c r="BUT272" s="49"/>
      <c r="BUU272" s="49"/>
      <c r="BUV272" s="49"/>
      <c r="BUW272" s="99"/>
      <c r="BUX272" s="98"/>
      <c r="BUY272" s="49"/>
      <c r="BUZ272" s="405"/>
      <c r="BVA272" s="405"/>
      <c r="BVB272" s="277"/>
      <c r="BVC272" s="277"/>
      <c r="BVD272" s="277"/>
      <c r="BVE272" s="277"/>
      <c r="BVF272" s="277"/>
      <c r="BVG272" s="277"/>
      <c r="BVH272" s="277"/>
      <c r="BVI272" s="277"/>
      <c r="BVJ272" s="402"/>
      <c r="BVK272" s="404"/>
      <c r="BVL272" s="49"/>
      <c r="BVM272" s="49"/>
      <c r="BVN272" s="49"/>
      <c r="BVO272" s="99"/>
      <c r="BVP272" s="98"/>
      <c r="BVQ272" s="49"/>
      <c r="BVR272" s="405"/>
      <c r="BVS272" s="405"/>
      <c r="BVT272" s="277"/>
      <c r="BVU272" s="277"/>
      <c r="BVV272" s="277"/>
      <c r="BVW272" s="277"/>
      <c r="BVX272" s="277"/>
      <c r="BVY272" s="277"/>
      <c r="BVZ272" s="277"/>
      <c r="BWA272" s="277"/>
      <c r="BWB272" s="402"/>
      <c r="BWC272" s="404"/>
      <c r="BWD272" s="49"/>
      <c r="BWE272" s="49"/>
      <c r="BWF272" s="49"/>
      <c r="BWG272" s="99"/>
      <c r="BWH272" s="98"/>
      <c r="BWI272" s="49"/>
      <c r="BWJ272" s="405"/>
      <c r="BWK272" s="405"/>
      <c r="BWL272" s="277"/>
      <c r="BWM272" s="277"/>
      <c r="BWN272" s="277"/>
      <c r="BWO272" s="277"/>
      <c r="BWP272" s="277"/>
      <c r="BWQ272" s="277"/>
      <c r="BWR272" s="277"/>
      <c r="BWS272" s="277"/>
      <c r="BWT272" s="402"/>
      <c r="BWU272" s="404"/>
      <c r="BWV272" s="49"/>
      <c r="BWW272" s="49"/>
      <c r="BWX272" s="49"/>
      <c r="BWY272" s="99"/>
      <c r="BWZ272" s="98"/>
      <c r="BXA272" s="49"/>
      <c r="BXB272" s="405"/>
      <c r="BXC272" s="405"/>
      <c r="BXD272" s="277"/>
      <c r="BXE272" s="277"/>
      <c r="BXF272" s="277"/>
      <c r="BXG272" s="277"/>
      <c r="BXH272" s="277"/>
      <c r="BXI272" s="277"/>
      <c r="BXJ272" s="277"/>
      <c r="BXK272" s="277"/>
      <c r="BXL272" s="402"/>
      <c r="BXM272" s="404"/>
      <c r="BXN272" s="49"/>
      <c r="BXO272" s="49"/>
      <c r="BXP272" s="49"/>
      <c r="BXQ272" s="99"/>
      <c r="BXR272" s="98"/>
      <c r="BXS272" s="49"/>
      <c r="BXT272" s="405"/>
      <c r="BXU272" s="405"/>
      <c r="BXV272" s="277"/>
      <c r="BXW272" s="277"/>
      <c r="BXX272" s="277"/>
      <c r="BXY272" s="277"/>
      <c r="BXZ272" s="277"/>
      <c r="BYA272" s="277"/>
      <c r="BYB272" s="277"/>
      <c r="BYC272" s="277"/>
      <c r="BYD272" s="402"/>
      <c r="BYE272" s="404"/>
      <c r="BYF272" s="49"/>
      <c r="BYG272" s="49"/>
      <c r="BYH272" s="49"/>
      <c r="BYI272" s="99"/>
      <c r="BYJ272" s="98"/>
      <c r="BYK272" s="49"/>
      <c r="BYL272" s="405"/>
      <c r="BYM272" s="405"/>
      <c r="BYN272" s="277"/>
      <c r="BYO272" s="277"/>
      <c r="BYP272" s="277"/>
      <c r="BYQ272" s="277"/>
      <c r="BYR272" s="277"/>
      <c r="BYS272" s="277"/>
      <c r="BYT272" s="277"/>
      <c r="BYU272" s="277"/>
      <c r="BYV272" s="402"/>
      <c r="BYW272" s="404"/>
      <c r="BYX272" s="49"/>
      <c r="BYY272" s="49"/>
      <c r="BYZ272" s="49"/>
      <c r="BZA272" s="99"/>
      <c r="BZB272" s="98"/>
      <c r="BZC272" s="49"/>
      <c r="BZD272" s="405"/>
      <c r="BZE272" s="405"/>
      <c r="BZF272" s="277"/>
      <c r="BZG272" s="277"/>
      <c r="BZH272" s="277"/>
      <c r="BZI272" s="277"/>
      <c r="BZJ272" s="277"/>
      <c r="BZK272" s="277"/>
      <c r="BZL272" s="277"/>
      <c r="BZM272" s="277"/>
      <c r="BZN272" s="402"/>
      <c r="BZO272" s="404"/>
      <c r="BZP272" s="49"/>
      <c r="BZQ272" s="49"/>
      <c r="BZR272" s="49"/>
      <c r="BZS272" s="99"/>
      <c r="BZT272" s="98"/>
      <c r="BZU272" s="49"/>
      <c r="BZV272" s="405"/>
      <c r="BZW272" s="405"/>
      <c r="BZX272" s="277"/>
      <c r="BZY272" s="277"/>
      <c r="BZZ272" s="277"/>
      <c r="CAA272" s="277"/>
      <c r="CAB272" s="277"/>
      <c r="CAC272" s="277"/>
      <c r="CAD272" s="277"/>
      <c r="CAE272" s="277"/>
      <c r="CAF272" s="402"/>
      <c r="CAG272" s="404"/>
      <c r="CAH272" s="49"/>
      <c r="CAI272" s="49"/>
      <c r="CAJ272" s="49"/>
      <c r="CAK272" s="99"/>
      <c r="CAL272" s="98"/>
      <c r="CAM272" s="49"/>
      <c r="CAN272" s="405"/>
      <c r="CAO272" s="405"/>
      <c r="CAP272" s="277"/>
      <c r="CAQ272" s="277"/>
      <c r="CAR272" s="277"/>
      <c r="CAS272" s="277"/>
      <c r="CAT272" s="277"/>
      <c r="CAU272" s="277"/>
      <c r="CAV272" s="277"/>
      <c r="CAW272" s="277"/>
      <c r="CAX272" s="402"/>
      <c r="CAY272" s="404"/>
      <c r="CAZ272" s="49"/>
      <c r="CBA272" s="49"/>
      <c r="CBB272" s="49"/>
      <c r="CBC272" s="99"/>
      <c r="CBD272" s="98"/>
      <c r="CBE272" s="49"/>
      <c r="CBF272" s="405"/>
      <c r="CBG272" s="405"/>
      <c r="CBH272" s="277"/>
      <c r="CBI272" s="277"/>
      <c r="CBJ272" s="277"/>
      <c r="CBK272" s="277"/>
      <c r="CBL272" s="277"/>
      <c r="CBM272" s="277"/>
      <c r="CBN272" s="277"/>
      <c r="CBO272" s="277"/>
      <c r="CBP272" s="402"/>
      <c r="CBQ272" s="404"/>
      <c r="CBR272" s="49"/>
      <c r="CBS272" s="49"/>
      <c r="CBT272" s="49"/>
      <c r="CBU272" s="99"/>
      <c r="CBV272" s="98"/>
      <c r="CBW272" s="49"/>
      <c r="CBX272" s="405"/>
      <c r="CBY272" s="405"/>
      <c r="CBZ272" s="277"/>
      <c r="CCA272" s="277"/>
      <c r="CCB272" s="277"/>
      <c r="CCC272" s="277"/>
      <c r="CCD272" s="277"/>
      <c r="CCE272" s="277"/>
      <c r="CCF272" s="277"/>
      <c r="CCG272" s="277"/>
      <c r="CCH272" s="402"/>
      <c r="CCI272" s="404"/>
      <c r="CCJ272" s="49"/>
      <c r="CCK272" s="49"/>
      <c r="CCL272" s="49"/>
      <c r="CCM272" s="99"/>
      <c r="CCN272" s="98"/>
      <c r="CCO272" s="49"/>
      <c r="CCP272" s="405"/>
      <c r="CCQ272" s="405"/>
      <c r="CCR272" s="277"/>
      <c r="CCS272" s="277"/>
      <c r="CCT272" s="277"/>
      <c r="CCU272" s="277"/>
      <c r="CCV272" s="277"/>
      <c r="CCW272" s="277"/>
      <c r="CCX272" s="277"/>
      <c r="CCY272" s="277"/>
      <c r="CCZ272" s="402"/>
      <c r="CDA272" s="404"/>
      <c r="CDB272" s="49"/>
      <c r="CDC272" s="49"/>
      <c r="CDD272" s="49"/>
      <c r="CDE272" s="99"/>
      <c r="CDF272" s="98"/>
      <c r="CDG272" s="49"/>
      <c r="CDH272" s="405"/>
      <c r="CDI272" s="405"/>
      <c r="CDJ272" s="277"/>
      <c r="CDK272" s="277"/>
      <c r="CDL272" s="277"/>
      <c r="CDM272" s="277"/>
      <c r="CDN272" s="277"/>
      <c r="CDO272" s="277"/>
      <c r="CDP272" s="277"/>
      <c r="CDQ272" s="277"/>
      <c r="CDR272" s="402"/>
      <c r="CDS272" s="404"/>
      <c r="CDT272" s="49"/>
      <c r="CDU272" s="49"/>
      <c r="CDV272" s="49"/>
      <c r="CDW272" s="99"/>
      <c r="CDX272" s="98"/>
      <c r="CDY272" s="49"/>
      <c r="CDZ272" s="405"/>
      <c r="CEA272" s="405"/>
      <c r="CEB272" s="277"/>
      <c r="CEC272" s="277"/>
      <c r="CED272" s="277"/>
      <c r="CEE272" s="277"/>
      <c r="CEF272" s="277"/>
      <c r="CEG272" s="277"/>
      <c r="CEH272" s="277"/>
      <c r="CEI272" s="277"/>
      <c r="CEJ272" s="402"/>
      <c r="CEK272" s="404"/>
      <c r="CEL272" s="49"/>
      <c r="CEM272" s="49"/>
      <c r="CEN272" s="49"/>
      <c r="CEO272" s="99"/>
      <c r="CEP272" s="98"/>
      <c r="CEQ272" s="49"/>
      <c r="CER272" s="405"/>
      <c r="CES272" s="405"/>
      <c r="CET272" s="277"/>
      <c r="CEU272" s="277"/>
      <c r="CEV272" s="277"/>
      <c r="CEW272" s="277"/>
      <c r="CEX272" s="277"/>
      <c r="CEY272" s="277"/>
      <c r="CEZ272" s="277"/>
      <c r="CFA272" s="277"/>
      <c r="CFB272" s="402"/>
      <c r="CFC272" s="404"/>
      <c r="CFD272" s="49"/>
      <c r="CFE272" s="49"/>
      <c r="CFF272" s="49"/>
      <c r="CFG272" s="99"/>
      <c r="CFH272" s="98"/>
      <c r="CFI272" s="49"/>
      <c r="CFJ272" s="405"/>
      <c r="CFK272" s="405"/>
      <c r="CFL272" s="277"/>
      <c r="CFM272" s="277"/>
      <c r="CFN272" s="277"/>
      <c r="CFO272" s="277"/>
      <c r="CFP272" s="277"/>
      <c r="CFQ272" s="277"/>
      <c r="CFR272" s="277"/>
      <c r="CFS272" s="277"/>
      <c r="CFT272" s="402"/>
      <c r="CFU272" s="404"/>
      <c r="CFV272" s="49"/>
      <c r="CFW272" s="49"/>
      <c r="CFX272" s="49"/>
      <c r="CFY272" s="99"/>
      <c r="CFZ272" s="98"/>
      <c r="CGA272" s="49"/>
      <c r="CGB272" s="405"/>
      <c r="CGC272" s="405"/>
      <c r="CGD272" s="277"/>
      <c r="CGE272" s="277"/>
      <c r="CGF272" s="277"/>
      <c r="CGG272" s="277"/>
      <c r="CGH272" s="277"/>
      <c r="CGI272" s="277"/>
      <c r="CGJ272" s="277"/>
      <c r="CGK272" s="277"/>
      <c r="CGL272" s="402"/>
      <c r="CGM272" s="404"/>
      <c r="CGN272" s="49"/>
      <c r="CGO272" s="49"/>
      <c r="CGP272" s="49"/>
      <c r="CGQ272" s="99"/>
      <c r="CGR272" s="98"/>
      <c r="CGS272" s="49"/>
      <c r="CGT272" s="405"/>
      <c r="CGU272" s="405"/>
      <c r="CGV272" s="277"/>
      <c r="CGW272" s="277"/>
      <c r="CGX272" s="277"/>
      <c r="CGY272" s="277"/>
      <c r="CGZ272" s="277"/>
      <c r="CHA272" s="277"/>
      <c r="CHB272" s="277"/>
      <c r="CHC272" s="277"/>
      <c r="CHD272" s="402"/>
      <c r="CHE272" s="404"/>
      <c r="CHF272" s="49"/>
      <c r="CHG272" s="49"/>
      <c r="CHH272" s="49"/>
      <c r="CHI272" s="99"/>
      <c r="CHJ272" s="98"/>
      <c r="CHK272" s="49"/>
      <c r="CHL272" s="405"/>
      <c r="CHM272" s="405"/>
      <c r="CHN272" s="277"/>
      <c r="CHO272" s="277"/>
      <c r="CHP272" s="277"/>
      <c r="CHQ272" s="277"/>
      <c r="CHR272" s="277"/>
      <c r="CHS272" s="277"/>
      <c r="CHT272" s="277"/>
      <c r="CHU272" s="277"/>
      <c r="CHV272" s="402"/>
      <c r="CHW272" s="404"/>
      <c r="CHX272" s="49"/>
      <c r="CHY272" s="49"/>
      <c r="CHZ272" s="49"/>
      <c r="CIA272" s="99"/>
      <c r="CIB272" s="98"/>
      <c r="CIC272" s="49"/>
      <c r="CID272" s="405"/>
      <c r="CIE272" s="405"/>
      <c r="CIF272" s="277"/>
      <c r="CIG272" s="277"/>
      <c r="CIH272" s="277"/>
      <c r="CII272" s="277"/>
      <c r="CIJ272" s="277"/>
      <c r="CIK272" s="277"/>
      <c r="CIL272" s="277"/>
      <c r="CIM272" s="277"/>
      <c r="CIN272" s="402"/>
      <c r="CIO272" s="404"/>
      <c r="CIP272" s="49"/>
      <c r="CIQ272" s="49"/>
      <c r="CIR272" s="49"/>
      <c r="CIS272" s="99"/>
      <c r="CIT272" s="98"/>
      <c r="CIU272" s="49"/>
      <c r="CIV272" s="405"/>
      <c r="CIW272" s="405"/>
      <c r="CIX272" s="277"/>
      <c r="CIY272" s="277"/>
      <c r="CIZ272" s="277"/>
      <c r="CJA272" s="277"/>
      <c r="CJB272" s="277"/>
      <c r="CJC272" s="277"/>
      <c r="CJD272" s="277"/>
      <c r="CJE272" s="277"/>
      <c r="CJF272" s="402"/>
      <c r="CJG272" s="404"/>
      <c r="CJH272" s="49"/>
      <c r="CJI272" s="49"/>
      <c r="CJJ272" s="49"/>
      <c r="CJK272" s="99"/>
      <c r="CJL272" s="98"/>
      <c r="CJM272" s="49"/>
      <c r="CJN272" s="405"/>
      <c r="CJO272" s="405"/>
      <c r="CJP272" s="277"/>
      <c r="CJQ272" s="277"/>
      <c r="CJR272" s="277"/>
      <c r="CJS272" s="277"/>
      <c r="CJT272" s="277"/>
      <c r="CJU272" s="277"/>
      <c r="CJV272" s="277"/>
      <c r="CJW272" s="277"/>
      <c r="CJX272" s="402"/>
      <c r="CJY272" s="404"/>
      <c r="CJZ272" s="49"/>
      <c r="CKA272" s="49"/>
      <c r="CKB272" s="49"/>
      <c r="CKC272" s="99"/>
      <c r="CKD272" s="98"/>
      <c r="CKE272" s="49"/>
      <c r="CKF272" s="405"/>
      <c r="CKG272" s="405"/>
      <c r="CKH272" s="277"/>
      <c r="CKI272" s="277"/>
      <c r="CKJ272" s="277"/>
      <c r="CKK272" s="277"/>
      <c r="CKL272" s="277"/>
      <c r="CKM272" s="277"/>
      <c r="CKN272" s="277"/>
      <c r="CKO272" s="277"/>
      <c r="CKP272" s="402"/>
      <c r="CKQ272" s="404"/>
      <c r="CKR272" s="49"/>
      <c r="CKS272" s="49"/>
      <c r="CKT272" s="49"/>
      <c r="CKU272" s="99"/>
      <c r="CKV272" s="98"/>
      <c r="CKW272" s="49"/>
      <c r="CKX272" s="405"/>
      <c r="CKY272" s="405"/>
      <c r="CKZ272" s="277"/>
      <c r="CLA272" s="277"/>
      <c r="CLB272" s="277"/>
      <c r="CLC272" s="277"/>
      <c r="CLD272" s="277"/>
      <c r="CLE272" s="277"/>
      <c r="CLF272" s="277"/>
      <c r="CLG272" s="277"/>
      <c r="CLH272" s="402"/>
      <c r="CLI272" s="404"/>
      <c r="CLJ272" s="49"/>
      <c r="CLK272" s="49"/>
      <c r="CLL272" s="49"/>
      <c r="CLM272" s="99"/>
      <c r="CLN272" s="98"/>
      <c r="CLO272" s="49"/>
      <c r="CLP272" s="405"/>
      <c r="CLQ272" s="405"/>
      <c r="CLR272" s="277"/>
      <c r="CLS272" s="277"/>
      <c r="CLT272" s="277"/>
      <c r="CLU272" s="277"/>
      <c r="CLV272" s="277"/>
      <c r="CLW272" s="277"/>
      <c r="CLX272" s="277"/>
      <c r="CLY272" s="277"/>
      <c r="CLZ272" s="402"/>
      <c r="CMA272" s="404"/>
      <c r="CMB272" s="49"/>
      <c r="CMC272" s="49"/>
      <c r="CMD272" s="49"/>
      <c r="CME272" s="99"/>
      <c r="CMF272" s="98"/>
      <c r="CMG272" s="49"/>
      <c r="CMH272" s="405"/>
      <c r="CMI272" s="405"/>
      <c r="CMJ272" s="277"/>
      <c r="CMK272" s="277"/>
      <c r="CML272" s="277"/>
      <c r="CMM272" s="277"/>
      <c r="CMN272" s="277"/>
      <c r="CMO272" s="277"/>
      <c r="CMP272" s="277"/>
      <c r="CMQ272" s="277"/>
      <c r="CMR272" s="402"/>
      <c r="CMS272" s="404"/>
      <c r="CMT272" s="49"/>
      <c r="CMU272" s="49"/>
      <c r="CMV272" s="49"/>
      <c r="CMW272" s="99"/>
      <c r="CMX272" s="98"/>
      <c r="CMY272" s="49"/>
      <c r="CMZ272" s="405"/>
      <c r="CNA272" s="405"/>
      <c r="CNB272" s="277"/>
      <c r="CNC272" s="277"/>
      <c r="CND272" s="277"/>
      <c r="CNE272" s="277"/>
      <c r="CNF272" s="277"/>
      <c r="CNG272" s="277"/>
      <c r="CNH272" s="277"/>
      <c r="CNI272" s="277"/>
      <c r="CNJ272" s="402"/>
      <c r="CNK272" s="404"/>
      <c r="CNL272" s="49"/>
      <c r="CNM272" s="49"/>
      <c r="CNN272" s="49"/>
      <c r="CNO272" s="99"/>
      <c r="CNP272" s="98"/>
      <c r="CNQ272" s="49"/>
      <c r="CNR272" s="405"/>
      <c r="CNS272" s="405"/>
      <c r="CNT272" s="277"/>
      <c r="CNU272" s="277"/>
      <c r="CNV272" s="277"/>
      <c r="CNW272" s="277"/>
      <c r="CNX272" s="277"/>
      <c r="CNY272" s="277"/>
      <c r="CNZ272" s="277"/>
      <c r="COA272" s="277"/>
      <c r="COB272" s="402"/>
      <c r="COC272" s="404"/>
      <c r="COD272" s="49"/>
      <c r="COE272" s="49"/>
      <c r="COF272" s="49"/>
      <c r="COG272" s="99"/>
      <c r="COH272" s="98"/>
      <c r="COI272" s="49"/>
      <c r="COJ272" s="405"/>
      <c r="COK272" s="405"/>
      <c r="COL272" s="277"/>
      <c r="COM272" s="277"/>
      <c r="CON272" s="277"/>
      <c r="COO272" s="277"/>
      <c r="COP272" s="277"/>
      <c r="COQ272" s="277"/>
      <c r="COR272" s="277"/>
      <c r="COS272" s="277"/>
      <c r="COT272" s="402"/>
      <c r="COU272" s="404"/>
      <c r="COV272" s="49"/>
      <c r="COW272" s="49"/>
      <c r="COX272" s="49"/>
      <c r="COY272" s="99"/>
      <c r="COZ272" s="98"/>
      <c r="CPA272" s="49"/>
      <c r="CPB272" s="405"/>
      <c r="CPC272" s="405"/>
      <c r="CPD272" s="277"/>
      <c r="CPE272" s="277"/>
      <c r="CPF272" s="277"/>
      <c r="CPG272" s="277"/>
      <c r="CPH272" s="277"/>
      <c r="CPI272" s="277"/>
      <c r="CPJ272" s="277"/>
      <c r="CPK272" s="277"/>
      <c r="CPL272" s="402"/>
      <c r="CPM272" s="404"/>
      <c r="CPN272" s="49"/>
      <c r="CPO272" s="49"/>
      <c r="CPP272" s="49"/>
      <c r="CPQ272" s="99"/>
      <c r="CPR272" s="98"/>
      <c r="CPS272" s="49"/>
      <c r="CPT272" s="405"/>
      <c r="CPU272" s="405"/>
      <c r="CPV272" s="277"/>
      <c r="CPW272" s="277"/>
      <c r="CPX272" s="277"/>
      <c r="CPY272" s="277"/>
      <c r="CPZ272" s="277"/>
      <c r="CQA272" s="277"/>
      <c r="CQB272" s="277"/>
      <c r="CQC272" s="277"/>
      <c r="CQD272" s="402"/>
      <c r="CQE272" s="404"/>
      <c r="CQF272" s="49"/>
      <c r="CQG272" s="49"/>
      <c r="CQH272" s="49"/>
      <c r="CQI272" s="99"/>
      <c r="CQJ272" s="98"/>
      <c r="CQK272" s="49"/>
      <c r="CQL272" s="405"/>
      <c r="CQM272" s="405"/>
      <c r="CQN272" s="277"/>
      <c r="CQO272" s="277"/>
      <c r="CQP272" s="277"/>
      <c r="CQQ272" s="277"/>
      <c r="CQR272" s="277"/>
      <c r="CQS272" s="277"/>
      <c r="CQT272" s="277"/>
      <c r="CQU272" s="277"/>
      <c r="CQV272" s="402"/>
      <c r="CQW272" s="404"/>
      <c r="CQX272" s="49"/>
      <c r="CQY272" s="49"/>
      <c r="CQZ272" s="49"/>
      <c r="CRA272" s="99"/>
      <c r="CRB272" s="98"/>
      <c r="CRC272" s="49"/>
      <c r="CRD272" s="405"/>
      <c r="CRE272" s="405"/>
      <c r="CRF272" s="277"/>
      <c r="CRG272" s="277"/>
      <c r="CRH272" s="277"/>
      <c r="CRI272" s="277"/>
      <c r="CRJ272" s="277"/>
      <c r="CRK272" s="277"/>
      <c r="CRL272" s="277"/>
      <c r="CRM272" s="277"/>
      <c r="CRN272" s="402"/>
      <c r="CRO272" s="404"/>
      <c r="CRP272" s="49"/>
      <c r="CRQ272" s="49"/>
      <c r="CRR272" s="49"/>
      <c r="CRS272" s="99"/>
      <c r="CRT272" s="98"/>
      <c r="CRU272" s="49"/>
      <c r="CRV272" s="405"/>
      <c r="CRW272" s="405"/>
      <c r="CRX272" s="277"/>
      <c r="CRY272" s="277"/>
      <c r="CRZ272" s="277"/>
      <c r="CSA272" s="277"/>
      <c r="CSB272" s="277"/>
      <c r="CSC272" s="277"/>
      <c r="CSD272" s="277"/>
      <c r="CSE272" s="277"/>
      <c r="CSF272" s="402"/>
      <c r="CSG272" s="404"/>
      <c r="CSH272" s="49"/>
      <c r="CSI272" s="49"/>
      <c r="CSJ272" s="49"/>
      <c r="CSK272" s="99"/>
      <c r="CSL272" s="98"/>
      <c r="CSM272" s="49"/>
      <c r="CSN272" s="405"/>
      <c r="CSO272" s="405"/>
      <c r="CSP272" s="277"/>
      <c r="CSQ272" s="277"/>
      <c r="CSR272" s="277"/>
      <c r="CSS272" s="277"/>
      <c r="CST272" s="277"/>
      <c r="CSU272" s="277"/>
      <c r="CSV272" s="277"/>
      <c r="CSW272" s="277"/>
      <c r="CSX272" s="402"/>
      <c r="CSY272" s="404"/>
      <c r="CSZ272" s="49"/>
      <c r="CTA272" s="49"/>
      <c r="CTB272" s="49"/>
      <c r="CTC272" s="99"/>
      <c r="CTD272" s="98"/>
      <c r="CTE272" s="49"/>
      <c r="CTF272" s="405"/>
      <c r="CTG272" s="405"/>
      <c r="CTH272" s="277"/>
      <c r="CTI272" s="277"/>
      <c r="CTJ272" s="277"/>
      <c r="CTK272" s="277"/>
      <c r="CTL272" s="277"/>
      <c r="CTM272" s="277"/>
      <c r="CTN272" s="277"/>
      <c r="CTO272" s="277"/>
      <c r="CTP272" s="402"/>
      <c r="CTQ272" s="404"/>
      <c r="CTR272" s="49"/>
      <c r="CTS272" s="49"/>
      <c r="CTT272" s="49"/>
      <c r="CTU272" s="99"/>
      <c r="CTV272" s="98"/>
      <c r="CTW272" s="49"/>
      <c r="CTX272" s="405"/>
      <c r="CTY272" s="405"/>
      <c r="CTZ272" s="277"/>
      <c r="CUA272" s="277"/>
      <c r="CUB272" s="277"/>
      <c r="CUC272" s="277"/>
      <c r="CUD272" s="277"/>
      <c r="CUE272" s="277"/>
      <c r="CUF272" s="277"/>
      <c r="CUG272" s="277"/>
      <c r="CUH272" s="402"/>
      <c r="CUI272" s="404"/>
      <c r="CUJ272" s="49"/>
      <c r="CUK272" s="49"/>
      <c r="CUL272" s="49"/>
      <c r="CUM272" s="99"/>
      <c r="CUN272" s="98"/>
      <c r="CUO272" s="49"/>
      <c r="CUP272" s="405"/>
      <c r="CUQ272" s="405"/>
      <c r="CUR272" s="277"/>
      <c r="CUS272" s="277"/>
      <c r="CUT272" s="277"/>
      <c r="CUU272" s="277"/>
      <c r="CUV272" s="277"/>
      <c r="CUW272" s="277"/>
      <c r="CUX272" s="277"/>
      <c r="CUY272" s="277"/>
      <c r="CUZ272" s="402"/>
      <c r="CVA272" s="404"/>
      <c r="CVB272" s="49"/>
      <c r="CVC272" s="49"/>
      <c r="CVD272" s="49"/>
      <c r="CVE272" s="99"/>
      <c r="CVF272" s="98"/>
      <c r="CVG272" s="49"/>
      <c r="CVH272" s="405"/>
      <c r="CVI272" s="405"/>
      <c r="CVJ272" s="277"/>
      <c r="CVK272" s="277"/>
      <c r="CVL272" s="277"/>
      <c r="CVM272" s="277"/>
      <c r="CVN272" s="277"/>
      <c r="CVO272" s="277"/>
      <c r="CVP272" s="277"/>
      <c r="CVQ272" s="277"/>
      <c r="CVR272" s="402"/>
      <c r="CVS272" s="404"/>
      <c r="CVT272" s="49"/>
      <c r="CVU272" s="49"/>
      <c r="CVV272" s="49"/>
      <c r="CVW272" s="99"/>
      <c r="CVX272" s="98"/>
      <c r="CVY272" s="49"/>
      <c r="CVZ272" s="405"/>
      <c r="CWA272" s="405"/>
      <c r="CWB272" s="277"/>
      <c r="CWC272" s="277"/>
      <c r="CWD272" s="277"/>
      <c r="CWE272" s="277"/>
      <c r="CWF272" s="277"/>
      <c r="CWG272" s="277"/>
      <c r="CWH272" s="277"/>
      <c r="CWI272" s="277"/>
      <c r="CWJ272" s="402"/>
      <c r="CWK272" s="404"/>
      <c r="CWL272" s="49"/>
      <c r="CWM272" s="49"/>
      <c r="CWN272" s="49"/>
      <c r="CWO272" s="99"/>
      <c r="CWP272" s="98"/>
      <c r="CWQ272" s="49"/>
      <c r="CWR272" s="405"/>
      <c r="CWS272" s="405"/>
      <c r="CWT272" s="277"/>
      <c r="CWU272" s="277"/>
      <c r="CWV272" s="277"/>
      <c r="CWW272" s="277"/>
      <c r="CWX272" s="277"/>
      <c r="CWY272" s="277"/>
      <c r="CWZ272" s="277"/>
      <c r="CXA272" s="277"/>
      <c r="CXB272" s="402"/>
      <c r="CXC272" s="404"/>
      <c r="CXD272" s="49"/>
      <c r="CXE272" s="49"/>
      <c r="CXF272" s="49"/>
      <c r="CXG272" s="99"/>
      <c r="CXH272" s="98"/>
      <c r="CXI272" s="49"/>
      <c r="CXJ272" s="405"/>
      <c r="CXK272" s="405"/>
      <c r="CXL272" s="277"/>
      <c r="CXM272" s="277"/>
      <c r="CXN272" s="277"/>
      <c r="CXO272" s="277"/>
      <c r="CXP272" s="277"/>
      <c r="CXQ272" s="277"/>
      <c r="CXR272" s="277"/>
      <c r="CXS272" s="277"/>
      <c r="CXT272" s="402"/>
      <c r="CXU272" s="404"/>
      <c r="CXV272" s="49"/>
      <c r="CXW272" s="49"/>
      <c r="CXX272" s="49"/>
      <c r="CXY272" s="99"/>
      <c r="CXZ272" s="98"/>
      <c r="CYA272" s="49"/>
      <c r="CYB272" s="405"/>
      <c r="CYC272" s="405"/>
      <c r="CYD272" s="277"/>
      <c r="CYE272" s="277"/>
      <c r="CYF272" s="277"/>
      <c r="CYG272" s="277"/>
      <c r="CYH272" s="277"/>
      <c r="CYI272" s="277"/>
      <c r="CYJ272" s="277"/>
      <c r="CYK272" s="277"/>
      <c r="CYL272" s="402"/>
      <c r="CYM272" s="404"/>
      <c r="CYN272" s="49"/>
      <c r="CYO272" s="49"/>
      <c r="CYP272" s="49"/>
      <c r="CYQ272" s="99"/>
      <c r="CYR272" s="98"/>
      <c r="CYS272" s="49"/>
      <c r="CYT272" s="405"/>
      <c r="CYU272" s="405"/>
      <c r="CYV272" s="277"/>
      <c r="CYW272" s="277"/>
      <c r="CYX272" s="277"/>
      <c r="CYY272" s="277"/>
      <c r="CYZ272" s="277"/>
      <c r="CZA272" s="277"/>
      <c r="CZB272" s="277"/>
      <c r="CZC272" s="277"/>
      <c r="CZD272" s="402"/>
      <c r="CZE272" s="404"/>
      <c r="CZF272" s="49"/>
      <c r="CZG272" s="49"/>
      <c r="CZH272" s="49"/>
      <c r="CZI272" s="99"/>
      <c r="CZJ272" s="98"/>
      <c r="CZK272" s="49"/>
      <c r="CZL272" s="405"/>
      <c r="CZM272" s="405"/>
      <c r="CZN272" s="277"/>
      <c r="CZO272" s="277"/>
      <c r="CZP272" s="277"/>
      <c r="CZQ272" s="277"/>
      <c r="CZR272" s="277"/>
      <c r="CZS272" s="277"/>
      <c r="CZT272" s="277"/>
      <c r="CZU272" s="277"/>
      <c r="CZV272" s="402"/>
      <c r="CZW272" s="404"/>
      <c r="CZX272" s="49"/>
      <c r="CZY272" s="49"/>
      <c r="CZZ272" s="49"/>
      <c r="DAA272" s="99"/>
      <c r="DAB272" s="98"/>
      <c r="DAC272" s="49"/>
      <c r="DAD272" s="405"/>
      <c r="DAE272" s="405"/>
      <c r="DAF272" s="277"/>
      <c r="DAG272" s="277"/>
      <c r="DAH272" s="277"/>
      <c r="DAI272" s="277"/>
      <c r="DAJ272" s="277"/>
      <c r="DAK272" s="277"/>
      <c r="DAL272" s="277"/>
      <c r="DAM272" s="277"/>
      <c r="DAN272" s="402"/>
      <c r="DAO272" s="404"/>
      <c r="DAP272" s="49"/>
      <c r="DAQ272" s="49"/>
      <c r="DAR272" s="49"/>
      <c r="DAS272" s="99"/>
      <c r="DAT272" s="98"/>
      <c r="DAU272" s="49"/>
      <c r="DAV272" s="405"/>
      <c r="DAW272" s="405"/>
      <c r="DAX272" s="277"/>
      <c r="DAY272" s="277"/>
      <c r="DAZ272" s="277"/>
      <c r="DBA272" s="277"/>
      <c r="DBB272" s="277"/>
      <c r="DBC272" s="277"/>
      <c r="DBD272" s="277"/>
      <c r="DBE272" s="277"/>
      <c r="DBF272" s="402"/>
      <c r="DBG272" s="404"/>
      <c r="DBH272" s="49"/>
      <c r="DBI272" s="49"/>
      <c r="DBJ272" s="49"/>
      <c r="DBK272" s="99"/>
      <c r="DBL272" s="98"/>
      <c r="DBM272" s="49"/>
      <c r="DBN272" s="405"/>
      <c r="DBO272" s="405"/>
      <c r="DBP272" s="277"/>
      <c r="DBQ272" s="277"/>
      <c r="DBR272" s="277"/>
      <c r="DBS272" s="277"/>
      <c r="DBT272" s="277"/>
      <c r="DBU272" s="277"/>
      <c r="DBV272" s="277"/>
      <c r="DBW272" s="277"/>
      <c r="DBX272" s="402"/>
      <c r="DBY272" s="404"/>
      <c r="DBZ272" s="49"/>
      <c r="DCA272" s="49"/>
      <c r="DCB272" s="49"/>
      <c r="DCC272" s="99"/>
      <c r="DCD272" s="98"/>
      <c r="DCE272" s="49"/>
      <c r="DCF272" s="405"/>
      <c r="DCG272" s="405"/>
      <c r="DCH272" s="277"/>
      <c r="DCI272" s="277"/>
      <c r="DCJ272" s="277"/>
      <c r="DCK272" s="277"/>
      <c r="DCL272" s="277"/>
      <c r="DCM272" s="277"/>
      <c r="DCN272" s="277"/>
      <c r="DCO272" s="277"/>
      <c r="DCP272" s="402"/>
      <c r="DCQ272" s="404"/>
      <c r="DCR272" s="49"/>
      <c r="DCS272" s="49"/>
      <c r="DCT272" s="49"/>
      <c r="DCU272" s="99"/>
      <c r="DCV272" s="98"/>
      <c r="DCW272" s="49"/>
      <c r="DCX272" s="405"/>
      <c r="DCY272" s="405"/>
      <c r="DCZ272" s="277"/>
      <c r="DDA272" s="277"/>
      <c r="DDB272" s="277"/>
      <c r="DDC272" s="277"/>
      <c r="DDD272" s="277"/>
      <c r="DDE272" s="277"/>
      <c r="DDF272" s="277"/>
      <c r="DDG272" s="277"/>
      <c r="DDH272" s="402"/>
      <c r="DDI272" s="404"/>
      <c r="DDJ272" s="49"/>
      <c r="DDK272" s="49"/>
      <c r="DDL272" s="49"/>
      <c r="DDM272" s="99"/>
      <c r="DDN272" s="98"/>
      <c r="DDO272" s="49"/>
      <c r="DDP272" s="405"/>
      <c r="DDQ272" s="405"/>
      <c r="DDR272" s="277"/>
      <c r="DDS272" s="277"/>
      <c r="DDT272" s="277"/>
      <c r="DDU272" s="277"/>
      <c r="DDV272" s="277"/>
      <c r="DDW272" s="277"/>
      <c r="DDX272" s="277"/>
      <c r="DDY272" s="277"/>
      <c r="DDZ272" s="402"/>
      <c r="DEA272" s="404"/>
      <c r="DEB272" s="49"/>
      <c r="DEC272" s="49"/>
      <c r="DED272" s="49"/>
      <c r="DEE272" s="99"/>
      <c r="DEF272" s="98"/>
      <c r="DEG272" s="49"/>
      <c r="DEH272" s="405"/>
      <c r="DEI272" s="405"/>
      <c r="DEJ272" s="277"/>
      <c r="DEK272" s="277"/>
      <c r="DEL272" s="277"/>
      <c r="DEM272" s="277"/>
      <c r="DEN272" s="277"/>
      <c r="DEO272" s="277"/>
      <c r="DEP272" s="277"/>
      <c r="DEQ272" s="277"/>
      <c r="DER272" s="402"/>
      <c r="DES272" s="404"/>
      <c r="DET272" s="49"/>
      <c r="DEU272" s="49"/>
      <c r="DEV272" s="49"/>
      <c r="DEW272" s="99"/>
      <c r="DEX272" s="98"/>
      <c r="DEY272" s="49"/>
      <c r="DEZ272" s="405"/>
      <c r="DFA272" s="405"/>
      <c r="DFB272" s="277"/>
      <c r="DFC272" s="277"/>
      <c r="DFD272" s="277"/>
      <c r="DFE272" s="277"/>
      <c r="DFF272" s="277"/>
      <c r="DFG272" s="277"/>
      <c r="DFH272" s="277"/>
      <c r="DFI272" s="277"/>
      <c r="DFJ272" s="402"/>
      <c r="DFK272" s="404"/>
      <c r="DFL272" s="49"/>
      <c r="DFM272" s="49"/>
      <c r="DFN272" s="49"/>
      <c r="DFO272" s="99"/>
      <c r="DFP272" s="98"/>
      <c r="DFQ272" s="49"/>
      <c r="DFR272" s="405"/>
      <c r="DFS272" s="405"/>
      <c r="DFT272" s="277"/>
      <c r="DFU272" s="277"/>
      <c r="DFV272" s="277"/>
      <c r="DFW272" s="277"/>
      <c r="DFX272" s="277"/>
      <c r="DFY272" s="277"/>
      <c r="DFZ272" s="277"/>
      <c r="DGA272" s="277"/>
      <c r="DGB272" s="402"/>
      <c r="DGC272" s="404"/>
      <c r="DGD272" s="49"/>
      <c r="DGE272" s="49"/>
      <c r="DGF272" s="49"/>
      <c r="DGG272" s="99"/>
      <c r="DGH272" s="98"/>
      <c r="DGI272" s="49"/>
      <c r="DGJ272" s="405"/>
      <c r="DGK272" s="405"/>
      <c r="DGL272" s="277"/>
      <c r="DGM272" s="277"/>
      <c r="DGN272" s="277"/>
      <c r="DGO272" s="277"/>
      <c r="DGP272" s="277"/>
      <c r="DGQ272" s="277"/>
      <c r="DGR272" s="277"/>
      <c r="DGS272" s="277"/>
      <c r="DGT272" s="402"/>
      <c r="DGU272" s="404"/>
      <c r="DGV272" s="49"/>
      <c r="DGW272" s="49"/>
      <c r="DGX272" s="49"/>
      <c r="DGY272" s="99"/>
      <c r="DGZ272" s="98"/>
      <c r="DHA272" s="49"/>
      <c r="DHB272" s="405"/>
      <c r="DHC272" s="405"/>
      <c r="DHD272" s="277"/>
      <c r="DHE272" s="277"/>
      <c r="DHF272" s="277"/>
      <c r="DHG272" s="277"/>
      <c r="DHH272" s="277"/>
      <c r="DHI272" s="277"/>
      <c r="DHJ272" s="277"/>
      <c r="DHK272" s="277"/>
      <c r="DHL272" s="402"/>
      <c r="DHM272" s="404"/>
      <c r="DHN272" s="49"/>
      <c r="DHO272" s="49"/>
      <c r="DHP272" s="49"/>
      <c r="DHQ272" s="99"/>
      <c r="DHR272" s="98"/>
      <c r="DHS272" s="49"/>
      <c r="DHT272" s="405"/>
      <c r="DHU272" s="405"/>
      <c r="DHV272" s="277"/>
      <c r="DHW272" s="277"/>
      <c r="DHX272" s="277"/>
      <c r="DHY272" s="277"/>
      <c r="DHZ272" s="277"/>
      <c r="DIA272" s="277"/>
      <c r="DIB272" s="277"/>
      <c r="DIC272" s="277"/>
      <c r="DID272" s="402"/>
      <c r="DIE272" s="404"/>
      <c r="DIF272" s="49"/>
      <c r="DIG272" s="49"/>
      <c r="DIH272" s="49"/>
      <c r="DII272" s="99"/>
      <c r="DIJ272" s="98"/>
      <c r="DIK272" s="49"/>
      <c r="DIL272" s="405"/>
      <c r="DIM272" s="405"/>
      <c r="DIN272" s="277"/>
      <c r="DIO272" s="277"/>
      <c r="DIP272" s="277"/>
      <c r="DIQ272" s="277"/>
      <c r="DIR272" s="277"/>
      <c r="DIS272" s="277"/>
      <c r="DIT272" s="277"/>
      <c r="DIU272" s="277"/>
      <c r="DIV272" s="402"/>
      <c r="DIW272" s="404"/>
      <c r="DIX272" s="49"/>
      <c r="DIY272" s="49"/>
      <c r="DIZ272" s="49"/>
      <c r="DJA272" s="99"/>
      <c r="DJB272" s="98"/>
      <c r="DJC272" s="49"/>
      <c r="DJD272" s="405"/>
      <c r="DJE272" s="405"/>
      <c r="DJF272" s="277"/>
      <c r="DJG272" s="277"/>
      <c r="DJH272" s="277"/>
      <c r="DJI272" s="277"/>
      <c r="DJJ272" s="277"/>
      <c r="DJK272" s="277"/>
      <c r="DJL272" s="277"/>
      <c r="DJM272" s="277"/>
      <c r="DJN272" s="402"/>
      <c r="DJO272" s="404"/>
      <c r="DJP272" s="49"/>
      <c r="DJQ272" s="49"/>
      <c r="DJR272" s="49"/>
      <c r="DJS272" s="99"/>
      <c r="DJT272" s="98"/>
      <c r="DJU272" s="49"/>
      <c r="DJV272" s="405"/>
      <c r="DJW272" s="405"/>
      <c r="DJX272" s="277"/>
      <c r="DJY272" s="277"/>
      <c r="DJZ272" s="277"/>
      <c r="DKA272" s="277"/>
      <c r="DKB272" s="277"/>
      <c r="DKC272" s="277"/>
      <c r="DKD272" s="277"/>
      <c r="DKE272" s="277"/>
      <c r="DKF272" s="402"/>
      <c r="DKG272" s="404"/>
      <c r="DKH272" s="49"/>
      <c r="DKI272" s="49"/>
      <c r="DKJ272" s="49"/>
      <c r="DKK272" s="99"/>
      <c r="DKL272" s="98"/>
      <c r="DKM272" s="49"/>
      <c r="DKN272" s="405"/>
      <c r="DKO272" s="405"/>
      <c r="DKP272" s="277"/>
      <c r="DKQ272" s="277"/>
      <c r="DKR272" s="277"/>
      <c r="DKS272" s="277"/>
      <c r="DKT272" s="277"/>
      <c r="DKU272" s="277"/>
      <c r="DKV272" s="277"/>
      <c r="DKW272" s="277"/>
      <c r="DKX272" s="402"/>
      <c r="DKY272" s="404"/>
      <c r="DKZ272" s="49"/>
      <c r="DLA272" s="49"/>
      <c r="DLB272" s="49"/>
      <c r="DLC272" s="99"/>
      <c r="DLD272" s="98"/>
      <c r="DLE272" s="49"/>
      <c r="DLF272" s="405"/>
      <c r="DLG272" s="405"/>
      <c r="DLH272" s="277"/>
      <c r="DLI272" s="277"/>
      <c r="DLJ272" s="277"/>
      <c r="DLK272" s="277"/>
      <c r="DLL272" s="277"/>
      <c r="DLM272" s="277"/>
      <c r="DLN272" s="277"/>
      <c r="DLO272" s="277"/>
      <c r="DLP272" s="402"/>
      <c r="DLQ272" s="404"/>
      <c r="DLR272" s="49"/>
      <c r="DLS272" s="49"/>
      <c r="DLT272" s="49"/>
      <c r="DLU272" s="99"/>
      <c r="DLV272" s="98"/>
      <c r="DLW272" s="49"/>
      <c r="DLX272" s="405"/>
      <c r="DLY272" s="405"/>
      <c r="DLZ272" s="277"/>
      <c r="DMA272" s="277"/>
      <c r="DMB272" s="277"/>
      <c r="DMC272" s="277"/>
      <c r="DMD272" s="277"/>
      <c r="DME272" s="277"/>
      <c r="DMF272" s="277"/>
      <c r="DMG272" s="277"/>
      <c r="DMH272" s="402"/>
      <c r="DMI272" s="404"/>
      <c r="DMJ272" s="49"/>
      <c r="DMK272" s="49"/>
      <c r="DML272" s="49"/>
      <c r="DMM272" s="99"/>
      <c r="DMN272" s="98"/>
      <c r="DMO272" s="49"/>
      <c r="DMP272" s="405"/>
      <c r="DMQ272" s="405"/>
      <c r="DMR272" s="277"/>
      <c r="DMS272" s="277"/>
      <c r="DMT272" s="277"/>
      <c r="DMU272" s="277"/>
      <c r="DMV272" s="277"/>
      <c r="DMW272" s="277"/>
      <c r="DMX272" s="277"/>
      <c r="DMY272" s="277"/>
      <c r="DMZ272" s="402"/>
      <c r="DNA272" s="404"/>
      <c r="DNB272" s="49"/>
      <c r="DNC272" s="49"/>
      <c r="DND272" s="49"/>
      <c r="DNE272" s="99"/>
      <c r="DNF272" s="98"/>
      <c r="DNG272" s="49"/>
      <c r="DNH272" s="405"/>
      <c r="DNI272" s="405"/>
      <c r="DNJ272" s="277"/>
      <c r="DNK272" s="277"/>
      <c r="DNL272" s="277"/>
      <c r="DNM272" s="277"/>
      <c r="DNN272" s="277"/>
      <c r="DNO272" s="277"/>
      <c r="DNP272" s="277"/>
      <c r="DNQ272" s="277"/>
      <c r="DNR272" s="402"/>
      <c r="DNS272" s="404"/>
      <c r="DNT272" s="49"/>
      <c r="DNU272" s="49"/>
      <c r="DNV272" s="49"/>
      <c r="DNW272" s="99"/>
      <c r="DNX272" s="98"/>
      <c r="DNY272" s="49"/>
      <c r="DNZ272" s="405"/>
      <c r="DOA272" s="405"/>
      <c r="DOB272" s="277"/>
      <c r="DOC272" s="277"/>
      <c r="DOD272" s="277"/>
      <c r="DOE272" s="277"/>
      <c r="DOF272" s="277"/>
      <c r="DOG272" s="277"/>
      <c r="DOH272" s="277"/>
      <c r="DOI272" s="277"/>
      <c r="DOJ272" s="402"/>
      <c r="DOK272" s="404"/>
      <c r="DOL272" s="49"/>
      <c r="DOM272" s="49"/>
      <c r="DON272" s="49"/>
      <c r="DOO272" s="99"/>
      <c r="DOP272" s="98"/>
      <c r="DOQ272" s="49"/>
      <c r="DOR272" s="405"/>
      <c r="DOS272" s="405"/>
      <c r="DOT272" s="277"/>
      <c r="DOU272" s="277"/>
      <c r="DOV272" s="277"/>
      <c r="DOW272" s="277"/>
      <c r="DOX272" s="277"/>
      <c r="DOY272" s="277"/>
      <c r="DOZ272" s="277"/>
      <c r="DPA272" s="277"/>
      <c r="DPB272" s="402"/>
      <c r="DPC272" s="404"/>
      <c r="DPD272" s="49"/>
      <c r="DPE272" s="49"/>
      <c r="DPF272" s="49"/>
      <c r="DPG272" s="99"/>
      <c r="DPH272" s="98"/>
      <c r="DPI272" s="49"/>
      <c r="DPJ272" s="405"/>
      <c r="DPK272" s="405"/>
      <c r="DPL272" s="277"/>
      <c r="DPM272" s="277"/>
      <c r="DPN272" s="277"/>
      <c r="DPO272" s="277"/>
      <c r="DPP272" s="277"/>
      <c r="DPQ272" s="277"/>
      <c r="DPR272" s="277"/>
      <c r="DPS272" s="277"/>
      <c r="DPT272" s="402"/>
      <c r="DPU272" s="404"/>
      <c r="DPV272" s="49"/>
      <c r="DPW272" s="49"/>
      <c r="DPX272" s="49"/>
      <c r="DPY272" s="99"/>
      <c r="DPZ272" s="98"/>
      <c r="DQA272" s="49"/>
      <c r="DQB272" s="405"/>
      <c r="DQC272" s="405"/>
      <c r="DQD272" s="277"/>
      <c r="DQE272" s="277"/>
      <c r="DQF272" s="277"/>
      <c r="DQG272" s="277"/>
      <c r="DQH272" s="277"/>
      <c r="DQI272" s="277"/>
      <c r="DQJ272" s="277"/>
      <c r="DQK272" s="277"/>
      <c r="DQL272" s="402"/>
      <c r="DQM272" s="404"/>
      <c r="DQN272" s="49"/>
      <c r="DQO272" s="49"/>
      <c r="DQP272" s="49"/>
      <c r="DQQ272" s="99"/>
      <c r="DQR272" s="98"/>
      <c r="DQS272" s="49"/>
      <c r="DQT272" s="405"/>
      <c r="DQU272" s="405"/>
      <c r="DQV272" s="277"/>
      <c r="DQW272" s="277"/>
      <c r="DQX272" s="277"/>
      <c r="DQY272" s="277"/>
      <c r="DQZ272" s="277"/>
      <c r="DRA272" s="277"/>
      <c r="DRB272" s="277"/>
      <c r="DRC272" s="277"/>
      <c r="DRD272" s="402"/>
      <c r="DRE272" s="404"/>
      <c r="DRF272" s="49"/>
      <c r="DRG272" s="49"/>
      <c r="DRH272" s="49"/>
      <c r="DRI272" s="99"/>
      <c r="DRJ272" s="98"/>
      <c r="DRK272" s="49"/>
      <c r="DRL272" s="405"/>
      <c r="DRM272" s="405"/>
      <c r="DRN272" s="277"/>
      <c r="DRO272" s="277"/>
      <c r="DRP272" s="277"/>
      <c r="DRQ272" s="277"/>
      <c r="DRR272" s="277"/>
      <c r="DRS272" s="277"/>
      <c r="DRT272" s="277"/>
      <c r="DRU272" s="277"/>
      <c r="DRV272" s="402"/>
      <c r="DRW272" s="404"/>
      <c r="DRX272" s="49"/>
      <c r="DRY272" s="49"/>
      <c r="DRZ272" s="49"/>
      <c r="DSA272" s="99"/>
      <c r="DSB272" s="98"/>
      <c r="DSC272" s="49"/>
      <c r="DSD272" s="405"/>
      <c r="DSE272" s="405"/>
      <c r="DSF272" s="277"/>
      <c r="DSG272" s="277"/>
      <c r="DSH272" s="277"/>
      <c r="DSI272" s="277"/>
      <c r="DSJ272" s="277"/>
      <c r="DSK272" s="277"/>
      <c r="DSL272" s="277"/>
      <c r="DSM272" s="277"/>
      <c r="DSN272" s="402"/>
      <c r="DSO272" s="404"/>
      <c r="DSP272" s="49"/>
      <c r="DSQ272" s="49"/>
      <c r="DSR272" s="49"/>
      <c r="DSS272" s="99"/>
      <c r="DST272" s="98"/>
      <c r="DSU272" s="49"/>
      <c r="DSV272" s="405"/>
      <c r="DSW272" s="405"/>
      <c r="DSX272" s="277"/>
      <c r="DSY272" s="277"/>
      <c r="DSZ272" s="277"/>
      <c r="DTA272" s="277"/>
      <c r="DTB272" s="277"/>
      <c r="DTC272" s="277"/>
      <c r="DTD272" s="277"/>
      <c r="DTE272" s="277"/>
      <c r="DTF272" s="402"/>
      <c r="DTG272" s="404"/>
      <c r="DTH272" s="49"/>
      <c r="DTI272" s="49"/>
      <c r="DTJ272" s="49"/>
      <c r="DTK272" s="99"/>
      <c r="DTL272" s="98"/>
      <c r="DTM272" s="49"/>
      <c r="DTN272" s="405"/>
      <c r="DTO272" s="405"/>
      <c r="DTP272" s="277"/>
      <c r="DTQ272" s="277"/>
      <c r="DTR272" s="277"/>
      <c r="DTS272" s="277"/>
      <c r="DTT272" s="277"/>
      <c r="DTU272" s="277"/>
      <c r="DTV272" s="277"/>
      <c r="DTW272" s="277"/>
      <c r="DTX272" s="402"/>
      <c r="DTY272" s="404"/>
      <c r="DTZ272" s="49"/>
      <c r="DUA272" s="49"/>
      <c r="DUB272" s="49"/>
      <c r="DUC272" s="99"/>
      <c r="DUD272" s="98"/>
      <c r="DUE272" s="49"/>
      <c r="DUF272" s="405"/>
      <c r="DUG272" s="405"/>
      <c r="DUH272" s="277"/>
      <c r="DUI272" s="277"/>
      <c r="DUJ272" s="277"/>
      <c r="DUK272" s="277"/>
      <c r="DUL272" s="277"/>
      <c r="DUM272" s="277"/>
      <c r="DUN272" s="277"/>
      <c r="DUO272" s="277"/>
      <c r="DUP272" s="402"/>
      <c r="DUQ272" s="404"/>
      <c r="DUR272" s="49"/>
      <c r="DUS272" s="49"/>
      <c r="DUT272" s="49"/>
      <c r="DUU272" s="99"/>
      <c r="DUV272" s="98"/>
      <c r="DUW272" s="49"/>
      <c r="DUX272" s="405"/>
      <c r="DUY272" s="405"/>
      <c r="DUZ272" s="277"/>
      <c r="DVA272" s="277"/>
      <c r="DVB272" s="277"/>
      <c r="DVC272" s="277"/>
      <c r="DVD272" s="277"/>
      <c r="DVE272" s="277"/>
      <c r="DVF272" s="277"/>
      <c r="DVG272" s="277"/>
      <c r="DVH272" s="402"/>
      <c r="DVI272" s="404"/>
      <c r="DVJ272" s="49"/>
      <c r="DVK272" s="49"/>
      <c r="DVL272" s="49"/>
      <c r="DVM272" s="99"/>
      <c r="DVN272" s="98"/>
      <c r="DVO272" s="49"/>
      <c r="DVP272" s="405"/>
      <c r="DVQ272" s="405"/>
      <c r="DVR272" s="277"/>
      <c r="DVS272" s="277"/>
      <c r="DVT272" s="277"/>
      <c r="DVU272" s="277"/>
      <c r="DVV272" s="277"/>
      <c r="DVW272" s="277"/>
      <c r="DVX272" s="277"/>
      <c r="DVY272" s="277"/>
      <c r="DVZ272" s="402"/>
      <c r="DWA272" s="404"/>
      <c r="DWB272" s="49"/>
      <c r="DWC272" s="49"/>
      <c r="DWD272" s="49"/>
      <c r="DWE272" s="99"/>
      <c r="DWF272" s="98"/>
      <c r="DWG272" s="49"/>
      <c r="DWH272" s="405"/>
      <c r="DWI272" s="405"/>
      <c r="DWJ272" s="277"/>
      <c r="DWK272" s="277"/>
      <c r="DWL272" s="277"/>
      <c r="DWM272" s="277"/>
      <c r="DWN272" s="277"/>
      <c r="DWO272" s="277"/>
      <c r="DWP272" s="277"/>
      <c r="DWQ272" s="277"/>
      <c r="DWR272" s="402"/>
      <c r="DWS272" s="404"/>
      <c r="DWT272" s="49"/>
      <c r="DWU272" s="49"/>
      <c r="DWV272" s="49"/>
      <c r="DWW272" s="99"/>
      <c r="DWX272" s="98"/>
      <c r="DWY272" s="49"/>
      <c r="DWZ272" s="405"/>
      <c r="DXA272" s="405"/>
      <c r="DXB272" s="277"/>
      <c r="DXC272" s="277"/>
      <c r="DXD272" s="277"/>
      <c r="DXE272" s="277"/>
      <c r="DXF272" s="277"/>
      <c r="DXG272" s="277"/>
      <c r="DXH272" s="277"/>
      <c r="DXI272" s="277"/>
      <c r="DXJ272" s="402"/>
      <c r="DXK272" s="404"/>
      <c r="DXL272" s="49"/>
      <c r="DXM272" s="49"/>
      <c r="DXN272" s="49"/>
      <c r="DXO272" s="99"/>
      <c r="DXP272" s="98"/>
      <c r="DXQ272" s="49"/>
      <c r="DXR272" s="405"/>
      <c r="DXS272" s="405"/>
      <c r="DXT272" s="277"/>
      <c r="DXU272" s="277"/>
      <c r="DXV272" s="277"/>
      <c r="DXW272" s="277"/>
      <c r="DXX272" s="277"/>
      <c r="DXY272" s="277"/>
      <c r="DXZ272" s="277"/>
      <c r="DYA272" s="277"/>
      <c r="DYB272" s="402"/>
      <c r="DYC272" s="404"/>
      <c r="DYD272" s="49"/>
      <c r="DYE272" s="49"/>
      <c r="DYF272" s="49"/>
      <c r="DYG272" s="99"/>
      <c r="DYH272" s="98"/>
      <c r="DYI272" s="49"/>
      <c r="DYJ272" s="405"/>
      <c r="DYK272" s="405"/>
      <c r="DYL272" s="277"/>
      <c r="DYM272" s="277"/>
      <c r="DYN272" s="277"/>
      <c r="DYO272" s="277"/>
      <c r="DYP272" s="277"/>
      <c r="DYQ272" s="277"/>
      <c r="DYR272" s="277"/>
      <c r="DYS272" s="277"/>
      <c r="DYT272" s="402"/>
      <c r="DYU272" s="404"/>
      <c r="DYV272" s="49"/>
      <c r="DYW272" s="49"/>
      <c r="DYX272" s="49"/>
      <c r="DYY272" s="99"/>
      <c r="DYZ272" s="98"/>
      <c r="DZA272" s="49"/>
      <c r="DZB272" s="405"/>
      <c r="DZC272" s="405"/>
      <c r="DZD272" s="277"/>
      <c r="DZE272" s="277"/>
      <c r="DZF272" s="277"/>
      <c r="DZG272" s="277"/>
      <c r="DZH272" s="277"/>
      <c r="DZI272" s="277"/>
      <c r="DZJ272" s="277"/>
      <c r="DZK272" s="277"/>
      <c r="DZL272" s="402"/>
      <c r="DZM272" s="404"/>
      <c r="DZN272" s="49"/>
      <c r="DZO272" s="49"/>
      <c r="DZP272" s="49"/>
      <c r="DZQ272" s="99"/>
      <c r="DZR272" s="98"/>
      <c r="DZS272" s="49"/>
      <c r="DZT272" s="405"/>
      <c r="DZU272" s="405"/>
      <c r="DZV272" s="277"/>
      <c r="DZW272" s="277"/>
      <c r="DZX272" s="277"/>
      <c r="DZY272" s="277"/>
      <c r="DZZ272" s="277"/>
      <c r="EAA272" s="277"/>
      <c r="EAB272" s="277"/>
      <c r="EAC272" s="277"/>
      <c r="EAD272" s="402"/>
      <c r="EAE272" s="404"/>
      <c r="EAF272" s="49"/>
      <c r="EAG272" s="49"/>
      <c r="EAH272" s="49"/>
      <c r="EAI272" s="99"/>
      <c r="EAJ272" s="98"/>
      <c r="EAK272" s="49"/>
      <c r="EAL272" s="405"/>
      <c r="EAM272" s="405"/>
      <c r="EAN272" s="277"/>
      <c r="EAO272" s="277"/>
      <c r="EAP272" s="277"/>
      <c r="EAQ272" s="277"/>
      <c r="EAR272" s="277"/>
      <c r="EAS272" s="277"/>
      <c r="EAT272" s="277"/>
      <c r="EAU272" s="277"/>
      <c r="EAV272" s="402"/>
      <c r="EAW272" s="404"/>
      <c r="EAX272" s="49"/>
      <c r="EAY272" s="49"/>
      <c r="EAZ272" s="49"/>
      <c r="EBA272" s="99"/>
      <c r="EBB272" s="98"/>
      <c r="EBC272" s="49"/>
      <c r="EBD272" s="405"/>
      <c r="EBE272" s="405"/>
      <c r="EBF272" s="277"/>
      <c r="EBG272" s="277"/>
      <c r="EBH272" s="277"/>
      <c r="EBI272" s="277"/>
      <c r="EBJ272" s="277"/>
      <c r="EBK272" s="277"/>
      <c r="EBL272" s="277"/>
      <c r="EBM272" s="277"/>
      <c r="EBN272" s="402"/>
      <c r="EBO272" s="404"/>
      <c r="EBP272" s="49"/>
      <c r="EBQ272" s="49"/>
      <c r="EBR272" s="49"/>
      <c r="EBS272" s="99"/>
      <c r="EBT272" s="98"/>
      <c r="EBU272" s="49"/>
      <c r="EBV272" s="405"/>
      <c r="EBW272" s="405"/>
      <c r="EBX272" s="277"/>
      <c r="EBY272" s="277"/>
      <c r="EBZ272" s="277"/>
      <c r="ECA272" s="277"/>
      <c r="ECB272" s="277"/>
      <c r="ECC272" s="277"/>
      <c r="ECD272" s="277"/>
      <c r="ECE272" s="277"/>
      <c r="ECF272" s="402"/>
      <c r="ECG272" s="404"/>
      <c r="ECH272" s="49"/>
      <c r="ECI272" s="49"/>
      <c r="ECJ272" s="49"/>
      <c r="ECK272" s="99"/>
      <c r="ECL272" s="98"/>
      <c r="ECM272" s="49"/>
      <c r="ECN272" s="405"/>
      <c r="ECO272" s="405"/>
      <c r="ECP272" s="277"/>
      <c r="ECQ272" s="277"/>
      <c r="ECR272" s="277"/>
      <c r="ECS272" s="277"/>
      <c r="ECT272" s="277"/>
      <c r="ECU272" s="277"/>
      <c r="ECV272" s="277"/>
      <c r="ECW272" s="277"/>
      <c r="ECX272" s="402"/>
      <c r="ECY272" s="404"/>
      <c r="ECZ272" s="49"/>
      <c r="EDA272" s="49"/>
      <c r="EDB272" s="49"/>
      <c r="EDC272" s="99"/>
      <c r="EDD272" s="98"/>
      <c r="EDE272" s="49"/>
      <c r="EDF272" s="405"/>
      <c r="EDG272" s="405"/>
      <c r="EDH272" s="277"/>
      <c r="EDI272" s="277"/>
      <c r="EDJ272" s="277"/>
      <c r="EDK272" s="277"/>
      <c r="EDL272" s="277"/>
      <c r="EDM272" s="277"/>
      <c r="EDN272" s="277"/>
      <c r="EDO272" s="277"/>
      <c r="EDP272" s="402"/>
      <c r="EDQ272" s="404"/>
      <c r="EDR272" s="49"/>
      <c r="EDS272" s="49"/>
      <c r="EDT272" s="49"/>
      <c r="EDU272" s="99"/>
      <c r="EDV272" s="98"/>
      <c r="EDW272" s="49"/>
      <c r="EDX272" s="405"/>
      <c r="EDY272" s="405"/>
      <c r="EDZ272" s="277"/>
      <c r="EEA272" s="277"/>
      <c r="EEB272" s="277"/>
      <c r="EEC272" s="277"/>
      <c r="EED272" s="277"/>
      <c r="EEE272" s="277"/>
      <c r="EEF272" s="277"/>
      <c r="EEG272" s="277"/>
      <c r="EEH272" s="402"/>
      <c r="EEI272" s="404"/>
      <c r="EEJ272" s="49"/>
      <c r="EEK272" s="49"/>
      <c r="EEL272" s="49"/>
      <c r="EEM272" s="99"/>
      <c r="EEN272" s="98"/>
      <c r="EEO272" s="49"/>
      <c r="EEP272" s="405"/>
      <c r="EEQ272" s="405"/>
      <c r="EER272" s="277"/>
      <c r="EES272" s="277"/>
      <c r="EET272" s="277"/>
      <c r="EEU272" s="277"/>
      <c r="EEV272" s="277"/>
      <c r="EEW272" s="277"/>
      <c r="EEX272" s="277"/>
      <c r="EEY272" s="277"/>
      <c r="EEZ272" s="402"/>
      <c r="EFA272" s="404"/>
      <c r="EFB272" s="49"/>
      <c r="EFC272" s="49"/>
      <c r="EFD272" s="49"/>
      <c r="EFE272" s="99"/>
      <c r="EFF272" s="98"/>
      <c r="EFG272" s="49"/>
      <c r="EFH272" s="405"/>
      <c r="EFI272" s="405"/>
      <c r="EFJ272" s="277"/>
      <c r="EFK272" s="277"/>
      <c r="EFL272" s="277"/>
      <c r="EFM272" s="277"/>
      <c r="EFN272" s="277"/>
      <c r="EFO272" s="277"/>
      <c r="EFP272" s="277"/>
      <c r="EFQ272" s="277"/>
      <c r="EFR272" s="402"/>
      <c r="EFS272" s="404"/>
      <c r="EFT272" s="49"/>
      <c r="EFU272" s="49"/>
      <c r="EFV272" s="49"/>
      <c r="EFW272" s="99"/>
      <c r="EFX272" s="98"/>
      <c r="EFY272" s="49"/>
      <c r="EFZ272" s="405"/>
      <c r="EGA272" s="405"/>
      <c r="EGB272" s="277"/>
      <c r="EGC272" s="277"/>
      <c r="EGD272" s="277"/>
      <c r="EGE272" s="277"/>
      <c r="EGF272" s="277"/>
      <c r="EGG272" s="277"/>
      <c r="EGH272" s="277"/>
      <c r="EGI272" s="277"/>
      <c r="EGJ272" s="402"/>
      <c r="EGK272" s="404"/>
      <c r="EGL272" s="49"/>
      <c r="EGM272" s="49"/>
      <c r="EGN272" s="49"/>
      <c r="EGO272" s="99"/>
      <c r="EGP272" s="98"/>
      <c r="EGQ272" s="49"/>
      <c r="EGR272" s="405"/>
      <c r="EGS272" s="405"/>
      <c r="EGT272" s="277"/>
      <c r="EGU272" s="277"/>
      <c r="EGV272" s="277"/>
      <c r="EGW272" s="277"/>
      <c r="EGX272" s="277"/>
      <c r="EGY272" s="277"/>
      <c r="EGZ272" s="277"/>
      <c r="EHA272" s="277"/>
      <c r="EHB272" s="402"/>
      <c r="EHC272" s="404"/>
      <c r="EHD272" s="49"/>
      <c r="EHE272" s="49"/>
      <c r="EHF272" s="49"/>
      <c r="EHG272" s="99"/>
      <c r="EHH272" s="98"/>
      <c r="EHI272" s="49"/>
      <c r="EHJ272" s="405"/>
      <c r="EHK272" s="405"/>
      <c r="EHL272" s="277"/>
      <c r="EHM272" s="277"/>
      <c r="EHN272" s="277"/>
      <c r="EHO272" s="277"/>
      <c r="EHP272" s="277"/>
      <c r="EHQ272" s="277"/>
      <c r="EHR272" s="277"/>
      <c r="EHS272" s="277"/>
      <c r="EHT272" s="402"/>
      <c r="EHU272" s="404"/>
      <c r="EHV272" s="49"/>
      <c r="EHW272" s="49"/>
      <c r="EHX272" s="49"/>
      <c r="EHY272" s="99"/>
      <c r="EHZ272" s="98"/>
      <c r="EIA272" s="49"/>
      <c r="EIB272" s="405"/>
      <c r="EIC272" s="405"/>
      <c r="EID272" s="277"/>
      <c r="EIE272" s="277"/>
      <c r="EIF272" s="277"/>
      <c r="EIG272" s="277"/>
      <c r="EIH272" s="277"/>
      <c r="EII272" s="277"/>
      <c r="EIJ272" s="277"/>
      <c r="EIK272" s="277"/>
      <c r="EIL272" s="402"/>
      <c r="EIM272" s="404"/>
      <c r="EIN272" s="49"/>
      <c r="EIO272" s="49"/>
      <c r="EIP272" s="49"/>
      <c r="EIQ272" s="99"/>
      <c r="EIR272" s="98"/>
      <c r="EIS272" s="49"/>
      <c r="EIT272" s="405"/>
      <c r="EIU272" s="405"/>
      <c r="EIV272" s="277"/>
      <c r="EIW272" s="277"/>
      <c r="EIX272" s="277"/>
      <c r="EIY272" s="277"/>
      <c r="EIZ272" s="277"/>
      <c r="EJA272" s="277"/>
      <c r="EJB272" s="277"/>
      <c r="EJC272" s="277"/>
      <c r="EJD272" s="402"/>
      <c r="EJE272" s="404"/>
      <c r="EJF272" s="49"/>
      <c r="EJG272" s="49"/>
      <c r="EJH272" s="49"/>
      <c r="EJI272" s="99"/>
      <c r="EJJ272" s="98"/>
      <c r="EJK272" s="49"/>
      <c r="EJL272" s="405"/>
      <c r="EJM272" s="405"/>
      <c r="EJN272" s="277"/>
      <c r="EJO272" s="277"/>
      <c r="EJP272" s="277"/>
      <c r="EJQ272" s="277"/>
      <c r="EJR272" s="277"/>
      <c r="EJS272" s="277"/>
      <c r="EJT272" s="277"/>
      <c r="EJU272" s="277"/>
      <c r="EJV272" s="402"/>
      <c r="EJW272" s="404"/>
      <c r="EJX272" s="49"/>
      <c r="EJY272" s="49"/>
      <c r="EJZ272" s="49"/>
      <c r="EKA272" s="99"/>
      <c r="EKB272" s="98"/>
      <c r="EKC272" s="49"/>
      <c r="EKD272" s="405"/>
      <c r="EKE272" s="405"/>
      <c r="EKF272" s="277"/>
      <c r="EKG272" s="277"/>
      <c r="EKH272" s="277"/>
      <c r="EKI272" s="277"/>
      <c r="EKJ272" s="277"/>
      <c r="EKK272" s="277"/>
      <c r="EKL272" s="277"/>
      <c r="EKM272" s="277"/>
      <c r="EKN272" s="402"/>
      <c r="EKO272" s="404"/>
      <c r="EKP272" s="49"/>
      <c r="EKQ272" s="49"/>
      <c r="EKR272" s="49"/>
      <c r="EKS272" s="99"/>
      <c r="EKT272" s="98"/>
      <c r="EKU272" s="49"/>
      <c r="EKV272" s="405"/>
      <c r="EKW272" s="405"/>
      <c r="EKX272" s="277"/>
      <c r="EKY272" s="277"/>
      <c r="EKZ272" s="277"/>
      <c r="ELA272" s="277"/>
      <c r="ELB272" s="277"/>
      <c r="ELC272" s="277"/>
      <c r="ELD272" s="277"/>
      <c r="ELE272" s="277"/>
      <c r="ELF272" s="402"/>
      <c r="ELG272" s="404"/>
      <c r="ELH272" s="49"/>
      <c r="ELI272" s="49"/>
      <c r="ELJ272" s="49"/>
      <c r="ELK272" s="99"/>
      <c r="ELL272" s="98"/>
      <c r="ELM272" s="49"/>
      <c r="ELN272" s="405"/>
      <c r="ELO272" s="405"/>
      <c r="ELP272" s="277"/>
      <c r="ELQ272" s="277"/>
      <c r="ELR272" s="277"/>
      <c r="ELS272" s="277"/>
      <c r="ELT272" s="277"/>
      <c r="ELU272" s="277"/>
      <c r="ELV272" s="277"/>
      <c r="ELW272" s="277"/>
      <c r="ELX272" s="402"/>
      <c r="ELY272" s="404"/>
      <c r="ELZ272" s="49"/>
      <c r="EMA272" s="49"/>
      <c r="EMB272" s="49"/>
      <c r="EMC272" s="99"/>
      <c r="EMD272" s="98"/>
      <c r="EME272" s="49"/>
      <c r="EMF272" s="405"/>
      <c r="EMG272" s="405"/>
      <c r="EMH272" s="277"/>
      <c r="EMI272" s="277"/>
      <c r="EMJ272" s="277"/>
      <c r="EMK272" s="277"/>
      <c r="EML272" s="277"/>
      <c r="EMM272" s="277"/>
      <c r="EMN272" s="277"/>
      <c r="EMO272" s="277"/>
      <c r="EMP272" s="402"/>
      <c r="EMQ272" s="404"/>
      <c r="EMR272" s="49"/>
      <c r="EMS272" s="49"/>
      <c r="EMT272" s="49"/>
      <c r="EMU272" s="99"/>
      <c r="EMV272" s="98"/>
      <c r="EMW272" s="49"/>
      <c r="EMX272" s="405"/>
      <c r="EMY272" s="405"/>
      <c r="EMZ272" s="277"/>
      <c r="ENA272" s="277"/>
      <c r="ENB272" s="277"/>
      <c r="ENC272" s="277"/>
      <c r="END272" s="277"/>
      <c r="ENE272" s="277"/>
      <c r="ENF272" s="277"/>
      <c r="ENG272" s="277"/>
      <c r="ENH272" s="402"/>
      <c r="ENI272" s="404"/>
      <c r="ENJ272" s="49"/>
      <c r="ENK272" s="49"/>
      <c r="ENL272" s="49"/>
      <c r="ENM272" s="99"/>
      <c r="ENN272" s="98"/>
      <c r="ENO272" s="49"/>
      <c r="ENP272" s="405"/>
      <c r="ENQ272" s="405"/>
      <c r="ENR272" s="277"/>
      <c r="ENS272" s="277"/>
      <c r="ENT272" s="277"/>
      <c r="ENU272" s="277"/>
      <c r="ENV272" s="277"/>
      <c r="ENW272" s="277"/>
      <c r="ENX272" s="277"/>
      <c r="ENY272" s="277"/>
      <c r="ENZ272" s="402"/>
      <c r="EOA272" s="404"/>
      <c r="EOB272" s="49"/>
      <c r="EOC272" s="49"/>
      <c r="EOD272" s="49"/>
      <c r="EOE272" s="99"/>
      <c r="EOF272" s="98"/>
      <c r="EOG272" s="49"/>
      <c r="EOH272" s="405"/>
      <c r="EOI272" s="405"/>
      <c r="EOJ272" s="277"/>
      <c r="EOK272" s="277"/>
      <c r="EOL272" s="277"/>
      <c r="EOM272" s="277"/>
      <c r="EON272" s="277"/>
      <c r="EOO272" s="277"/>
      <c r="EOP272" s="277"/>
      <c r="EOQ272" s="277"/>
      <c r="EOR272" s="402"/>
      <c r="EOS272" s="404"/>
      <c r="EOT272" s="49"/>
      <c r="EOU272" s="49"/>
      <c r="EOV272" s="49"/>
      <c r="EOW272" s="99"/>
      <c r="EOX272" s="98"/>
      <c r="EOY272" s="49"/>
      <c r="EOZ272" s="405"/>
      <c r="EPA272" s="405"/>
      <c r="EPB272" s="277"/>
      <c r="EPC272" s="277"/>
      <c r="EPD272" s="277"/>
      <c r="EPE272" s="277"/>
      <c r="EPF272" s="277"/>
      <c r="EPG272" s="277"/>
      <c r="EPH272" s="277"/>
      <c r="EPI272" s="277"/>
      <c r="EPJ272" s="402"/>
      <c r="EPK272" s="404"/>
      <c r="EPL272" s="49"/>
      <c r="EPM272" s="49"/>
      <c r="EPN272" s="49"/>
      <c r="EPO272" s="99"/>
      <c r="EPP272" s="98"/>
      <c r="EPQ272" s="49"/>
      <c r="EPR272" s="405"/>
      <c r="EPS272" s="405"/>
      <c r="EPT272" s="277"/>
      <c r="EPU272" s="277"/>
      <c r="EPV272" s="277"/>
      <c r="EPW272" s="277"/>
      <c r="EPX272" s="277"/>
      <c r="EPY272" s="277"/>
      <c r="EPZ272" s="277"/>
      <c r="EQA272" s="277"/>
      <c r="EQB272" s="402"/>
      <c r="EQC272" s="404"/>
      <c r="EQD272" s="49"/>
      <c r="EQE272" s="49"/>
      <c r="EQF272" s="49"/>
      <c r="EQG272" s="99"/>
      <c r="EQH272" s="98"/>
      <c r="EQI272" s="49"/>
      <c r="EQJ272" s="405"/>
      <c r="EQK272" s="405"/>
      <c r="EQL272" s="277"/>
      <c r="EQM272" s="277"/>
      <c r="EQN272" s="277"/>
      <c r="EQO272" s="277"/>
      <c r="EQP272" s="277"/>
      <c r="EQQ272" s="277"/>
      <c r="EQR272" s="277"/>
      <c r="EQS272" s="277"/>
      <c r="EQT272" s="402"/>
      <c r="EQU272" s="404"/>
      <c r="EQV272" s="49"/>
      <c r="EQW272" s="49"/>
      <c r="EQX272" s="49"/>
      <c r="EQY272" s="99"/>
      <c r="EQZ272" s="98"/>
      <c r="ERA272" s="49"/>
      <c r="ERB272" s="405"/>
      <c r="ERC272" s="405"/>
      <c r="ERD272" s="277"/>
      <c r="ERE272" s="277"/>
      <c r="ERF272" s="277"/>
      <c r="ERG272" s="277"/>
      <c r="ERH272" s="277"/>
      <c r="ERI272" s="277"/>
      <c r="ERJ272" s="277"/>
      <c r="ERK272" s="277"/>
      <c r="ERL272" s="402"/>
      <c r="ERM272" s="404"/>
      <c r="ERN272" s="49"/>
      <c r="ERO272" s="49"/>
      <c r="ERP272" s="49"/>
      <c r="ERQ272" s="99"/>
      <c r="ERR272" s="98"/>
      <c r="ERS272" s="49"/>
      <c r="ERT272" s="405"/>
      <c r="ERU272" s="405"/>
      <c r="ERV272" s="277"/>
      <c r="ERW272" s="277"/>
      <c r="ERX272" s="277"/>
      <c r="ERY272" s="277"/>
      <c r="ERZ272" s="277"/>
      <c r="ESA272" s="277"/>
      <c r="ESB272" s="277"/>
      <c r="ESC272" s="277"/>
      <c r="ESD272" s="402"/>
      <c r="ESE272" s="404"/>
      <c r="ESF272" s="49"/>
      <c r="ESG272" s="49"/>
      <c r="ESH272" s="49"/>
      <c r="ESI272" s="99"/>
      <c r="ESJ272" s="98"/>
      <c r="ESK272" s="49"/>
      <c r="ESL272" s="405"/>
      <c r="ESM272" s="405"/>
      <c r="ESN272" s="277"/>
      <c r="ESO272" s="277"/>
      <c r="ESP272" s="277"/>
      <c r="ESQ272" s="277"/>
      <c r="ESR272" s="277"/>
      <c r="ESS272" s="277"/>
      <c r="EST272" s="277"/>
      <c r="ESU272" s="277"/>
      <c r="ESV272" s="402"/>
      <c r="ESW272" s="404"/>
      <c r="ESX272" s="49"/>
      <c r="ESY272" s="49"/>
      <c r="ESZ272" s="49"/>
      <c r="ETA272" s="99"/>
      <c r="ETB272" s="98"/>
      <c r="ETC272" s="49"/>
      <c r="ETD272" s="405"/>
      <c r="ETE272" s="405"/>
      <c r="ETF272" s="277"/>
      <c r="ETG272" s="277"/>
      <c r="ETH272" s="277"/>
      <c r="ETI272" s="277"/>
      <c r="ETJ272" s="277"/>
      <c r="ETK272" s="277"/>
      <c r="ETL272" s="277"/>
      <c r="ETM272" s="277"/>
      <c r="ETN272" s="402"/>
      <c r="ETO272" s="404"/>
      <c r="ETP272" s="49"/>
      <c r="ETQ272" s="49"/>
      <c r="ETR272" s="49"/>
      <c r="ETS272" s="99"/>
      <c r="ETT272" s="98"/>
      <c r="ETU272" s="49"/>
      <c r="ETV272" s="405"/>
      <c r="ETW272" s="405"/>
      <c r="ETX272" s="277"/>
      <c r="ETY272" s="277"/>
      <c r="ETZ272" s="277"/>
      <c r="EUA272" s="277"/>
      <c r="EUB272" s="277"/>
      <c r="EUC272" s="277"/>
      <c r="EUD272" s="277"/>
      <c r="EUE272" s="277"/>
      <c r="EUF272" s="402"/>
      <c r="EUG272" s="404"/>
      <c r="EUH272" s="49"/>
      <c r="EUI272" s="49"/>
      <c r="EUJ272" s="49"/>
      <c r="EUK272" s="99"/>
      <c r="EUL272" s="98"/>
      <c r="EUM272" s="49"/>
      <c r="EUN272" s="405"/>
      <c r="EUO272" s="405"/>
      <c r="EUP272" s="277"/>
      <c r="EUQ272" s="277"/>
      <c r="EUR272" s="277"/>
      <c r="EUS272" s="277"/>
      <c r="EUT272" s="277"/>
      <c r="EUU272" s="277"/>
      <c r="EUV272" s="277"/>
      <c r="EUW272" s="277"/>
      <c r="EUX272" s="402"/>
      <c r="EUY272" s="404"/>
      <c r="EUZ272" s="49"/>
      <c r="EVA272" s="49"/>
      <c r="EVB272" s="49"/>
      <c r="EVC272" s="99"/>
      <c r="EVD272" s="98"/>
      <c r="EVE272" s="49"/>
      <c r="EVF272" s="405"/>
      <c r="EVG272" s="405"/>
      <c r="EVH272" s="277"/>
      <c r="EVI272" s="277"/>
      <c r="EVJ272" s="277"/>
      <c r="EVK272" s="277"/>
      <c r="EVL272" s="277"/>
      <c r="EVM272" s="277"/>
      <c r="EVN272" s="277"/>
      <c r="EVO272" s="277"/>
      <c r="EVP272" s="402"/>
      <c r="EVQ272" s="404"/>
      <c r="EVR272" s="49"/>
      <c r="EVS272" s="49"/>
      <c r="EVT272" s="49"/>
      <c r="EVU272" s="99"/>
      <c r="EVV272" s="98"/>
      <c r="EVW272" s="49"/>
      <c r="EVX272" s="405"/>
      <c r="EVY272" s="405"/>
      <c r="EVZ272" s="277"/>
      <c r="EWA272" s="277"/>
      <c r="EWB272" s="277"/>
      <c r="EWC272" s="277"/>
      <c r="EWD272" s="277"/>
      <c r="EWE272" s="277"/>
      <c r="EWF272" s="277"/>
      <c r="EWG272" s="277"/>
      <c r="EWH272" s="402"/>
      <c r="EWI272" s="404"/>
      <c r="EWJ272" s="49"/>
      <c r="EWK272" s="49"/>
      <c r="EWL272" s="49"/>
      <c r="EWM272" s="99"/>
      <c r="EWN272" s="98"/>
      <c r="EWO272" s="49"/>
      <c r="EWP272" s="405"/>
      <c r="EWQ272" s="405"/>
      <c r="EWR272" s="277"/>
      <c r="EWS272" s="277"/>
      <c r="EWT272" s="277"/>
      <c r="EWU272" s="277"/>
      <c r="EWV272" s="277"/>
      <c r="EWW272" s="277"/>
      <c r="EWX272" s="277"/>
      <c r="EWY272" s="277"/>
      <c r="EWZ272" s="402"/>
      <c r="EXA272" s="404"/>
      <c r="EXB272" s="49"/>
      <c r="EXC272" s="49"/>
      <c r="EXD272" s="49"/>
      <c r="EXE272" s="99"/>
      <c r="EXF272" s="98"/>
      <c r="EXG272" s="49"/>
      <c r="EXH272" s="405"/>
      <c r="EXI272" s="405"/>
      <c r="EXJ272" s="277"/>
      <c r="EXK272" s="277"/>
      <c r="EXL272" s="277"/>
      <c r="EXM272" s="277"/>
      <c r="EXN272" s="277"/>
      <c r="EXO272" s="277"/>
      <c r="EXP272" s="277"/>
      <c r="EXQ272" s="277"/>
      <c r="EXR272" s="402"/>
      <c r="EXS272" s="404"/>
      <c r="EXT272" s="49"/>
      <c r="EXU272" s="49"/>
      <c r="EXV272" s="49"/>
      <c r="EXW272" s="99"/>
      <c r="EXX272" s="98"/>
      <c r="EXY272" s="49"/>
      <c r="EXZ272" s="405"/>
      <c r="EYA272" s="405"/>
      <c r="EYB272" s="277"/>
      <c r="EYC272" s="277"/>
      <c r="EYD272" s="277"/>
      <c r="EYE272" s="277"/>
      <c r="EYF272" s="277"/>
      <c r="EYG272" s="277"/>
      <c r="EYH272" s="277"/>
      <c r="EYI272" s="277"/>
      <c r="EYJ272" s="402"/>
      <c r="EYK272" s="404"/>
      <c r="EYL272" s="49"/>
      <c r="EYM272" s="49"/>
      <c r="EYN272" s="49"/>
      <c r="EYO272" s="99"/>
      <c r="EYP272" s="98"/>
      <c r="EYQ272" s="49"/>
      <c r="EYR272" s="405"/>
      <c r="EYS272" s="405"/>
      <c r="EYT272" s="277"/>
      <c r="EYU272" s="277"/>
      <c r="EYV272" s="277"/>
      <c r="EYW272" s="277"/>
      <c r="EYX272" s="277"/>
      <c r="EYY272" s="277"/>
      <c r="EYZ272" s="277"/>
      <c r="EZA272" s="277"/>
      <c r="EZB272" s="402"/>
      <c r="EZC272" s="404"/>
      <c r="EZD272" s="49"/>
      <c r="EZE272" s="49"/>
      <c r="EZF272" s="49"/>
      <c r="EZG272" s="99"/>
      <c r="EZH272" s="98"/>
      <c r="EZI272" s="49"/>
      <c r="EZJ272" s="405"/>
      <c r="EZK272" s="405"/>
      <c r="EZL272" s="277"/>
      <c r="EZM272" s="277"/>
      <c r="EZN272" s="277"/>
      <c r="EZO272" s="277"/>
      <c r="EZP272" s="277"/>
      <c r="EZQ272" s="277"/>
      <c r="EZR272" s="277"/>
      <c r="EZS272" s="277"/>
      <c r="EZT272" s="402"/>
      <c r="EZU272" s="404"/>
      <c r="EZV272" s="49"/>
      <c r="EZW272" s="49"/>
      <c r="EZX272" s="49"/>
      <c r="EZY272" s="99"/>
      <c r="EZZ272" s="98"/>
      <c r="FAA272" s="49"/>
      <c r="FAB272" s="405"/>
      <c r="FAC272" s="405"/>
      <c r="FAD272" s="277"/>
      <c r="FAE272" s="277"/>
      <c r="FAF272" s="277"/>
      <c r="FAG272" s="277"/>
      <c r="FAH272" s="277"/>
      <c r="FAI272" s="277"/>
      <c r="FAJ272" s="277"/>
      <c r="FAK272" s="277"/>
      <c r="FAL272" s="402"/>
      <c r="FAM272" s="404"/>
      <c r="FAN272" s="49"/>
      <c r="FAO272" s="49"/>
      <c r="FAP272" s="49"/>
      <c r="FAQ272" s="99"/>
      <c r="FAR272" s="98"/>
      <c r="FAS272" s="49"/>
      <c r="FAT272" s="405"/>
      <c r="FAU272" s="405"/>
      <c r="FAV272" s="277"/>
      <c r="FAW272" s="277"/>
      <c r="FAX272" s="277"/>
      <c r="FAY272" s="277"/>
      <c r="FAZ272" s="277"/>
      <c r="FBA272" s="277"/>
      <c r="FBB272" s="277"/>
      <c r="FBC272" s="277"/>
      <c r="FBD272" s="402"/>
      <c r="FBE272" s="404"/>
      <c r="FBF272" s="49"/>
      <c r="FBG272" s="49"/>
      <c r="FBH272" s="49"/>
      <c r="FBI272" s="99"/>
      <c r="FBJ272" s="98"/>
      <c r="FBK272" s="49"/>
      <c r="FBL272" s="405"/>
      <c r="FBM272" s="405"/>
      <c r="FBN272" s="277"/>
      <c r="FBO272" s="277"/>
      <c r="FBP272" s="277"/>
      <c r="FBQ272" s="277"/>
      <c r="FBR272" s="277"/>
      <c r="FBS272" s="277"/>
      <c r="FBT272" s="277"/>
      <c r="FBU272" s="277"/>
      <c r="FBV272" s="402"/>
      <c r="FBW272" s="404"/>
      <c r="FBX272" s="49"/>
      <c r="FBY272" s="49"/>
      <c r="FBZ272" s="49"/>
      <c r="FCA272" s="99"/>
      <c r="FCB272" s="98"/>
      <c r="FCC272" s="49"/>
      <c r="FCD272" s="405"/>
      <c r="FCE272" s="405"/>
      <c r="FCF272" s="277"/>
      <c r="FCG272" s="277"/>
      <c r="FCH272" s="277"/>
      <c r="FCI272" s="277"/>
      <c r="FCJ272" s="277"/>
      <c r="FCK272" s="277"/>
      <c r="FCL272" s="277"/>
      <c r="FCM272" s="277"/>
      <c r="FCN272" s="402"/>
      <c r="FCO272" s="404"/>
      <c r="FCP272" s="49"/>
      <c r="FCQ272" s="49"/>
      <c r="FCR272" s="49"/>
      <c r="FCS272" s="99"/>
      <c r="FCT272" s="98"/>
      <c r="FCU272" s="49"/>
      <c r="FCV272" s="405"/>
      <c r="FCW272" s="405"/>
      <c r="FCX272" s="277"/>
      <c r="FCY272" s="277"/>
      <c r="FCZ272" s="277"/>
      <c r="FDA272" s="277"/>
      <c r="FDB272" s="277"/>
      <c r="FDC272" s="277"/>
      <c r="FDD272" s="277"/>
      <c r="FDE272" s="277"/>
      <c r="FDF272" s="402"/>
      <c r="FDG272" s="404"/>
      <c r="FDH272" s="49"/>
      <c r="FDI272" s="49"/>
      <c r="FDJ272" s="49"/>
      <c r="FDK272" s="99"/>
      <c r="FDL272" s="98"/>
      <c r="FDM272" s="49"/>
      <c r="FDN272" s="405"/>
      <c r="FDO272" s="405"/>
      <c r="FDP272" s="277"/>
      <c r="FDQ272" s="277"/>
      <c r="FDR272" s="277"/>
      <c r="FDS272" s="277"/>
      <c r="FDT272" s="277"/>
      <c r="FDU272" s="277"/>
      <c r="FDV272" s="277"/>
      <c r="FDW272" s="277"/>
      <c r="FDX272" s="402"/>
      <c r="FDY272" s="404"/>
      <c r="FDZ272" s="49"/>
      <c r="FEA272" s="49"/>
      <c r="FEB272" s="49"/>
      <c r="FEC272" s="99"/>
      <c r="FED272" s="98"/>
      <c r="FEE272" s="49"/>
      <c r="FEF272" s="405"/>
      <c r="FEG272" s="405"/>
      <c r="FEH272" s="277"/>
      <c r="FEI272" s="277"/>
      <c r="FEJ272" s="277"/>
      <c r="FEK272" s="277"/>
      <c r="FEL272" s="277"/>
      <c r="FEM272" s="277"/>
      <c r="FEN272" s="277"/>
      <c r="FEO272" s="277"/>
      <c r="FEP272" s="402"/>
      <c r="FEQ272" s="404"/>
      <c r="FER272" s="49"/>
      <c r="FES272" s="49"/>
      <c r="FET272" s="49"/>
      <c r="FEU272" s="99"/>
      <c r="FEV272" s="98"/>
      <c r="FEW272" s="49"/>
      <c r="FEX272" s="405"/>
      <c r="FEY272" s="405"/>
      <c r="FEZ272" s="277"/>
      <c r="FFA272" s="277"/>
      <c r="FFB272" s="277"/>
      <c r="FFC272" s="277"/>
      <c r="FFD272" s="277"/>
      <c r="FFE272" s="277"/>
      <c r="FFF272" s="277"/>
      <c r="FFG272" s="277"/>
      <c r="FFH272" s="402"/>
      <c r="FFI272" s="404"/>
      <c r="FFJ272" s="49"/>
      <c r="FFK272" s="49"/>
      <c r="FFL272" s="49"/>
      <c r="FFM272" s="99"/>
      <c r="FFN272" s="98"/>
      <c r="FFO272" s="49"/>
      <c r="FFP272" s="405"/>
      <c r="FFQ272" s="405"/>
      <c r="FFR272" s="277"/>
      <c r="FFS272" s="277"/>
      <c r="FFT272" s="277"/>
      <c r="FFU272" s="277"/>
      <c r="FFV272" s="277"/>
      <c r="FFW272" s="277"/>
      <c r="FFX272" s="277"/>
      <c r="FFY272" s="277"/>
      <c r="FFZ272" s="402"/>
      <c r="FGA272" s="404"/>
      <c r="FGB272" s="49"/>
      <c r="FGC272" s="49"/>
      <c r="FGD272" s="49"/>
      <c r="FGE272" s="99"/>
      <c r="FGF272" s="98"/>
      <c r="FGG272" s="49"/>
      <c r="FGH272" s="405"/>
      <c r="FGI272" s="405"/>
      <c r="FGJ272" s="277"/>
      <c r="FGK272" s="277"/>
      <c r="FGL272" s="277"/>
      <c r="FGM272" s="277"/>
      <c r="FGN272" s="277"/>
      <c r="FGO272" s="277"/>
      <c r="FGP272" s="277"/>
      <c r="FGQ272" s="277"/>
      <c r="FGR272" s="402"/>
      <c r="FGS272" s="404"/>
      <c r="FGT272" s="49"/>
      <c r="FGU272" s="49"/>
      <c r="FGV272" s="49"/>
      <c r="FGW272" s="99"/>
      <c r="FGX272" s="98"/>
      <c r="FGY272" s="49"/>
      <c r="FGZ272" s="405"/>
      <c r="FHA272" s="405"/>
      <c r="FHB272" s="277"/>
      <c r="FHC272" s="277"/>
      <c r="FHD272" s="277"/>
      <c r="FHE272" s="277"/>
      <c r="FHF272" s="277"/>
      <c r="FHG272" s="277"/>
      <c r="FHH272" s="277"/>
      <c r="FHI272" s="277"/>
      <c r="FHJ272" s="402"/>
      <c r="FHK272" s="404"/>
      <c r="FHL272" s="49"/>
      <c r="FHM272" s="49"/>
      <c r="FHN272" s="49"/>
      <c r="FHO272" s="99"/>
      <c r="FHP272" s="98"/>
      <c r="FHQ272" s="49"/>
      <c r="FHR272" s="405"/>
      <c r="FHS272" s="405"/>
      <c r="FHT272" s="277"/>
      <c r="FHU272" s="277"/>
      <c r="FHV272" s="277"/>
      <c r="FHW272" s="277"/>
      <c r="FHX272" s="277"/>
      <c r="FHY272" s="277"/>
      <c r="FHZ272" s="277"/>
      <c r="FIA272" s="277"/>
      <c r="FIB272" s="402"/>
      <c r="FIC272" s="404"/>
      <c r="FID272" s="49"/>
      <c r="FIE272" s="49"/>
      <c r="FIF272" s="49"/>
      <c r="FIG272" s="99"/>
      <c r="FIH272" s="98"/>
      <c r="FII272" s="49"/>
      <c r="FIJ272" s="405"/>
      <c r="FIK272" s="405"/>
      <c r="FIL272" s="277"/>
      <c r="FIM272" s="277"/>
      <c r="FIN272" s="277"/>
      <c r="FIO272" s="277"/>
      <c r="FIP272" s="277"/>
      <c r="FIQ272" s="277"/>
      <c r="FIR272" s="277"/>
      <c r="FIS272" s="277"/>
      <c r="FIT272" s="402"/>
      <c r="FIU272" s="404"/>
      <c r="FIV272" s="49"/>
      <c r="FIW272" s="49"/>
      <c r="FIX272" s="49"/>
      <c r="FIY272" s="99"/>
      <c r="FIZ272" s="98"/>
      <c r="FJA272" s="49"/>
      <c r="FJB272" s="405"/>
      <c r="FJC272" s="405"/>
      <c r="FJD272" s="277"/>
      <c r="FJE272" s="277"/>
      <c r="FJF272" s="277"/>
      <c r="FJG272" s="277"/>
      <c r="FJH272" s="277"/>
      <c r="FJI272" s="277"/>
      <c r="FJJ272" s="277"/>
      <c r="FJK272" s="277"/>
      <c r="FJL272" s="402"/>
      <c r="FJM272" s="404"/>
      <c r="FJN272" s="49"/>
      <c r="FJO272" s="49"/>
      <c r="FJP272" s="49"/>
      <c r="FJQ272" s="99"/>
      <c r="FJR272" s="98"/>
      <c r="FJS272" s="49"/>
      <c r="FJT272" s="405"/>
      <c r="FJU272" s="405"/>
      <c r="FJV272" s="277"/>
      <c r="FJW272" s="277"/>
      <c r="FJX272" s="277"/>
      <c r="FJY272" s="277"/>
      <c r="FJZ272" s="277"/>
      <c r="FKA272" s="277"/>
      <c r="FKB272" s="277"/>
      <c r="FKC272" s="277"/>
      <c r="FKD272" s="402"/>
      <c r="FKE272" s="404"/>
      <c r="FKF272" s="49"/>
      <c r="FKG272" s="49"/>
      <c r="FKH272" s="49"/>
      <c r="FKI272" s="99"/>
      <c r="FKJ272" s="98"/>
      <c r="FKK272" s="49"/>
      <c r="FKL272" s="405"/>
      <c r="FKM272" s="405"/>
      <c r="FKN272" s="277"/>
      <c r="FKO272" s="277"/>
      <c r="FKP272" s="277"/>
      <c r="FKQ272" s="277"/>
      <c r="FKR272" s="277"/>
      <c r="FKS272" s="277"/>
      <c r="FKT272" s="277"/>
      <c r="FKU272" s="277"/>
      <c r="FKV272" s="402"/>
      <c r="FKW272" s="404"/>
      <c r="FKX272" s="49"/>
      <c r="FKY272" s="49"/>
      <c r="FKZ272" s="49"/>
      <c r="FLA272" s="99"/>
      <c r="FLB272" s="98"/>
      <c r="FLC272" s="49"/>
      <c r="FLD272" s="405"/>
      <c r="FLE272" s="405"/>
      <c r="FLF272" s="277"/>
      <c r="FLG272" s="277"/>
      <c r="FLH272" s="277"/>
      <c r="FLI272" s="277"/>
      <c r="FLJ272" s="277"/>
      <c r="FLK272" s="277"/>
      <c r="FLL272" s="277"/>
      <c r="FLM272" s="277"/>
      <c r="FLN272" s="402"/>
      <c r="FLO272" s="404"/>
      <c r="FLP272" s="49"/>
      <c r="FLQ272" s="49"/>
      <c r="FLR272" s="49"/>
      <c r="FLS272" s="99"/>
      <c r="FLT272" s="98"/>
      <c r="FLU272" s="49"/>
      <c r="FLV272" s="405"/>
      <c r="FLW272" s="405"/>
      <c r="FLX272" s="277"/>
      <c r="FLY272" s="277"/>
      <c r="FLZ272" s="277"/>
      <c r="FMA272" s="277"/>
      <c r="FMB272" s="277"/>
      <c r="FMC272" s="277"/>
      <c r="FMD272" s="277"/>
      <c r="FME272" s="277"/>
      <c r="FMF272" s="402"/>
      <c r="FMG272" s="404"/>
      <c r="FMH272" s="49"/>
      <c r="FMI272" s="49"/>
      <c r="FMJ272" s="49"/>
      <c r="FMK272" s="99"/>
      <c r="FML272" s="98"/>
      <c r="FMM272" s="49"/>
      <c r="FMN272" s="405"/>
      <c r="FMO272" s="405"/>
      <c r="FMP272" s="277"/>
      <c r="FMQ272" s="277"/>
      <c r="FMR272" s="277"/>
      <c r="FMS272" s="277"/>
      <c r="FMT272" s="277"/>
      <c r="FMU272" s="277"/>
      <c r="FMV272" s="277"/>
      <c r="FMW272" s="277"/>
      <c r="FMX272" s="402"/>
      <c r="FMY272" s="404"/>
      <c r="FMZ272" s="49"/>
      <c r="FNA272" s="49"/>
      <c r="FNB272" s="49"/>
      <c r="FNC272" s="99"/>
      <c r="FND272" s="98"/>
      <c r="FNE272" s="49"/>
      <c r="FNF272" s="405"/>
      <c r="FNG272" s="405"/>
      <c r="FNH272" s="277"/>
      <c r="FNI272" s="277"/>
      <c r="FNJ272" s="277"/>
      <c r="FNK272" s="277"/>
      <c r="FNL272" s="277"/>
      <c r="FNM272" s="277"/>
      <c r="FNN272" s="277"/>
      <c r="FNO272" s="277"/>
      <c r="FNP272" s="402"/>
      <c r="FNQ272" s="404"/>
      <c r="FNR272" s="49"/>
      <c r="FNS272" s="49"/>
      <c r="FNT272" s="49"/>
      <c r="FNU272" s="99"/>
      <c r="FNV272" s="98"/>
      <c r="FNW272" s="49"/>
      <c r="FNX272" s="405"/>
      <c r="FNY272" s="405"/>
      <c r="FNZ272" s="277"/>
      <c r="FOA272" s="277"/>
      <c r="FOB272" s="277"/>
      <c r="FOC272" s="277"/>
      <c r="FOD272" s="277"/>
      <c r="FOE272" s="277"/>
      <c r="FOF272" s="277"/>
      <c r="FOG272" s="277"/>
      <c r="FOH272" s="402"/>
      <c r="FOI272" s="404"/>
      <c r="FOJ272" s="49"/>
      <c r="FOK272" s="49"/>
      <c r="FOL272" s="49"/>
      <c r="FOM272" s="99"/>
      <c r="FON272" s="98"/>
      <c r="FOO272" s="49"/>
      <c r="FOP272" s="405"/>
      <c r="FOQ272" s="405"/>
      <c r="FOR272" s="277"/>
      <c r="FOS272" s="277"/>
      <c r="FOT272" s="277"/>
      <c r="FOU272" s="277"/>
      <c r="FOV272" s="277"/>
      <c r="FOW272" s="277"/>
      <c r="FOX272" s="277"/>
      <c r="FOY272" s="277"/>
      <c r="FOZ272" s="402"/>
      <c r="FPA272" s="404"/>
      <c r="FPB272" s="49"/>
      <c r="FPC272" s="49"/>
      <c r="FPD272" s="49"/>
      <c r="FPE272" s="99"/>
      <c r="FPF272" s="98"/>
      <c r="FPG272" s="49"/>
      <c r="FPH272" s="405"/>
      <c r="FPI272" s="405"/>
      <c r="FPJ272" s="277"/>
      <c r="FPK272" s="277"/>
      <c r="FPL272" s="277"/>
      <c r="FPM272" s="277"/>
      <c r="FPN272" s="277"/>
      <c r="FPO272" s="277"/>
      <c r="FPP272" s="277"/>
      <c r="FPQ272" s="277"/>
      <c r="FPR272" s="402"/>
      <c r="FPS272" s="404"/>
      <c r="FPT272" s="49"/>
      <c r="FPU272" s="49"/>
      <c r="FPV272" s="49"/>
      <c r="FPW272" s="99"/>
      <c r="FPX272" s="98"/>
      <c r="FPY272" s="49"/>
      <c r="FPZ272" s="405"/>
      <c r="FQA272" s="405"/>
      <c r="FQB272" s="277"/>
      <c r="FQC272" s="277"/>
      <c r="FQD272" s="277"/>
      <c r="FQE272" s="277"/>
      <c r="FQF272" s="277"/>
      <c r="FQG272" s="277"/>
      <c r="FQH272" s="277"/>
      <c r="FQI272" s="277"/>
      <c r="FQJ272" s="402"/>
      <c r="FQK272" s="404"/>
      <c r="FQL272" s="49"/>
      <c r="FQM272" s="49"/>
      <c r="FQN272" s="49"/>
      <c r="FQO272" s="99"/>
      <c r="FQP272" s="98"/>
      <c r="FQQ272" s="49"/>
      <c r="FQR272" s="405"/>
      <c r="FQS272" s="405"/>
      <c r="FQT272" s="277"/>
      <c r="FQU272" s="277"/>
      <c r="FQV272" s="277"/>
      <c r="FQW272" s="277"/>
      <c r="FQX272" s="277"/>
      <c r="FQY272" s="277"/>
      <c r="FQZ272" s="277"/>
      <c r="FRA272" s="277"/>
      <c r="FRB272" s="402"/>
      <c r="FRC272" s="404"/>
      <c r="FRD272" s="49"/>
      <c r="FRE272" s="49"/>
      <c r="FRF272" s="49"/>
      <c r="FRG272" s="99"/>
      <c r="FRH272" s="98"/>
      <c r="FRI272" s="49"/>
      <c r="FRJ272" s="405"/>
      <c r="FRK272" s="405"/>
      <c r="FRL272" s="277"/>
      <c r="FRM272" s="277"/>
      <c r="FRN272" s="277"/>
      <c r="FRO272" s="277"/>
      <c r="FRP272" s="277"/>
      <c r="FRQ272" s="277"/>
      <c r="FRR272" s="277"/>
      <c r="FRS272" s="277"/>
      <c r="FRT272" s="402"/>
      <c r="FRU272" s="404"/>
      <c r="FRV272" s="49"/>
      <c r="FRW272" s="49"/>
      <c r="FRX272" s="49"/>
      <c r="FRY272" s="99"/>
      <c r="FRZ272" s="98"/>
      <c r="FSA272" s="49"/>
      <c r="FSB272" s="405"/>
      <c r="FSC272" s="405"/>
      <c r="FSD272" s="277"/>
      <c r="FSE272" s="277"/>
      <c r="FSF272" s="277"/>
      <c r="FSG272" s="277"/>
      <c r="FSH272" s="277"/>
      <c r="FSI272" s="277"/>
      <c r="FSJ272" s="277"/>
      <c r="FSK272" s="277"/>
      <c r="FSL272" s="402"/>
      <c r="FSM272" s="404"/>
      <c r="FSN272" s="49"/>
      <c r="FSO272" s="49"/>
      <c r="FSP272" s="49"/>
      <c r="FSQ272" s="99"/>
      <c r="FSR272" s="98"/>
      <c r="FSS272" s="49"/>
      <c r="FST272" s="405"/>
      <c r="FSU272" s="405"/>
      <c r="FSV272" s="277"/>
      <c r="FSW272" s="277"/>
      <c r="FSX272" s="277"/>
      <c r="FSY272" s="277"/>
      <c r="FSZ272" s="277"/>
      <c r="FTA272" s="277"/>
      <c r="FTB272" s="277"/>
      <c r="FTC272" s="277"/>
      <c r="FTD272" s="402"/>
      <c r="FTE272" s="404"/>
      <c r="FTF272" s="49"/>
      <c r="FTG272" s="49"/>
      <c r="FTH272" s="49"/>
      <c r="FTI272" s="99"/>
      <c r="FTJ272" s="98"/>
      <c r="FTK272" s="49"/>
      <c r="FTL272" s="405"/>
      <c r="FTM272" s="405"/>
      <c r="FTN272" s="277"/>
      <c r="FTO272" s="277"/>
      <c r="FTP272" s="277"/>
      <c r="FTQ272" s="277"/>
      <c r="FTR272" s="277"/>
      <c r="FTS272" s="277"/>
      <c r="FTT272" s="277"/>
      <c r="FTU272" s="277"/>
      <c r="FTV272" s="402"/>
      <c r="FTW272" s="404"/>
      <c r="FTX272" s="49"/>
      <c r="FTY272" s="49"/>
      <c r="FTZ272" s="49"/>
      <c r="FUA272" s="99"/>
      <c r="FUB272" s="98"/>
      <c r="FUC272" s="49"/>
      <c r="FUD272" s="405"/>
      <c r="FUE272" s="405"/>
      <c r="FUF272" s="277"/>
      <c r="FUG272" s="277"/>
      <c r="FUH272" s="277"/>
      <c r="FUI272" s="277"/>
      <c r="FUJ272" s="277"/>
      <c r="FUK272" s="277"/>
      <c r="FUL272" s="277"/>
      <c r="FUM272" s="277"/>
      <c r="FUN272" s="402"/>
      <c r="FUO272" s="404"/>
      <c r="FUP272" s="49"/>
      <c r="FUQ272" s="49"/>
      <c r="FUR272" s="49"/>
      <c r="FUS272" s="99"/>
      <c r="FUT272" s="98"/>
      <c r="FUU272" s="49"/>
      <c r="FUV272" s="405"/>
      <c r="FUW272" s="405"/>
      <c r="FUX272" s="277"/>
      <c r="FUY272" s="277"/>
      <c r="FUZ272" s="277"/>
      <c r="FVA272" s="277"/>
      <c r="FVB272" s="277"/>
      <c r="FVC272" s="277"/>
      <c r="FVD272" s="277"/>
      <c r="FVE272" s="277"/>
      <c r="FVF272" s="402"/>
      <c r="FVG272" s="404"/>
      <c r="FVH272" s="49"/>
      <c r="FVI272" s="49"/>
      <c r="FVJ272" s="49"/>
      <c r="FVK272" s="99"/>
      <c r="FVL272" s="98"/>
      <c r="FVM272" s="49"/>
      <c r="FVN272" s="405"/>
      <c r="FVO272" s="405"/>
      <c r="FVP272" s="277"/>
      <c r="FVQ272" s="277"/>
      <c r="FVR272" s="277"/>
      <c r="FVS272" s="277"/>
      <c r="FVT272" s="277"/>
      <c r="FVU272" s="277"/>
      <c r="FVV272" s="277"/>
      <c r="FVW272" s="277"/>
      <c r="FVX272" s="402"/>
      <c r="FVY272" s="404"/>
      <c r="FVZ272" s="49"/>
      <c r="FWA272" s="49"/>
      <c r="FWB272" s="49"/>
      <c r="FWC272" s="99"/>
      <c r="FWD272" s="98"/>
      <c r="FWE272" s="49"/>
      <c r="FWF272" s="405"/>
      <c r="FWG272" s="405"/>
      <c r="FWH272" s="277"/>
      <c r="FWI272" s="277"/>
      <c r="FWJ272" s="277"/>
      <c r="FWK272" s="277"/>
      <c r="FWL272" s="277"/>
      <c r="FWM272" s="277"/>
      <c r="FWN272" s="277"/>
      <c r="FWO272" s="277"/>
      <c r="FWP272" s="402"/>
      <c r="FWQ272" s="404"/>
      <c r="FWR272" s="49"/>
      <c r="FWS272" s="49"/>
      <c r="FWT272" s="49"/>
      <c r="FWU272" s="99"/>
      <c r="FWV272" s="98"/>
      <c r="FWW272" s="49"/>
      <c r="FWX272" s="405"/>
      <c r="FWY272" s="405"/>
      <c r="FWZ272" s="277"/>
      <c r="FXA272" s="277"/>
      <c r="FXB272" s="277"/>
      <c r="FXC272" s="277"/>
      <c r="FXD272" s="277"/>
      <c r="FXE272" s="277"/>
      <c r="FXF272" s="277"/>
      <c r="FXG272" s="277"/>
      <c r="FXH272" s="402"/>
      <c r="FXI272" s="404"/>
      <c r="FXJ272" s="49"/>
      <c r="FXK272" s="49"/>
      <c r="FXL272" s="49"/>
      <c r="FXM272" s="99"/>
      <c r="FXN272" s="98"/>
      <c r="FXO272" s="49"/>
      <c r="FXP272" s="405"/>
      <c r="FXQ272" s="405"/>
      <c r="FXR272" s="277"/>
      <c r="FXS272" s="277"/>
      <c r="FXT272" s="277"/>
      <c r="FXU272" s="277"/>
      <c r="FXV272" s="277"/>
      <c r="FXW272" s="277"/>
      <c r="FXX272" s="277"/>
      <c r="FXY272" s="277"/>
      <c r="FXZ272" s="402"/>
      <c r="FYA272" s="404"/>
      <c r="FYB272" s="49"/>
      <c r="FYC272" s="49"/>
      <c r="FYD272" s="49"/>
      <c r="FYE272" s="99"/>
      <c r="FYF272" s="98"/>
      <c r="FYG272" s="49"/>
      <c r="FYH272" s="405"/>
      <c r="FYI272" s="405"/>
      <c r="FYJ272" s="277"/>
      <c r="FYK272" s="277"/>
      <c r="FYL272" s="277"/>
      <c r="FYM272" s="277"/>
      <c r="FYN272" s="277"/>
      <c r="FYO272" s="277"/>
      <c r="FYP272" s="277"/>
      <c r="FYQ272" s="277"/>
      <c r="FYR272" s="402"/>
      <c r="FYS272" s="404"/>
      <c r="FYT272" s="49"/>
      <c r="FYU272" s="49"/>
      <c r="FYV272" s="49"/>
      <c r="FYW272" s="99"/>
      <c r="FYX272" s="98"/>
      <c r="FYY272" s="49"/>
      <c r="FYZ272" s="405"/>
      <c r="FZA272" s="405"/>
      <c r="FZB272" s="277"/>
      <c r="FZC272" s="277"/>
      <c r="FZD272" s="277"/>
      <c r="FZE272" s="277"/>
      <c r="FZF272" s="277"/>
      <c r="FZG272" s="277"/>
      <c r="FZH272" s="277"/>
      <c r="FZI272" s="277"/>
      <c r="FZJ272" s="402"/>
      <c r="FZK272" s="404"/>
      <c r="FZL272" s="49"/>
      <c r="FZM272" s="49"/>
      <c r="FZN272" s="49"/>
      <c r="FZO272" s="99"/>
      <c r="FZP272" s="98"/>
      <c r="FZQ272" s="49"/>
      <c r="FZR272" s="405"/>
      <c r="FZS272" s="405"/>
      <c r="FZT272" s="277"/>
      <c r="FZU272" s="277"/>
      <c r="FZV272" s="277"/>
      <c r="FZW272" s="277"/>
      <c r="FZX272" s="277"/>
      <c r="FZY272" s="277"/>
      <c r="FZZ272" s="277"/>
      <c r="GAA272" s="277"/>
      <c r="GAB272" s="402"/>
      <c r="GAC272" s="404"/>
      <c r="GAD272" s="49"/>
      <c r="GAE272" s="49"/>
      <c r="GAF272" s="49"/>
      <c r="GAG272" s="99"/>
      <c r="GAH272" s="98"/>
      <c r="GAI272" s="49"/>
      <c r="GAJ272" s="405"/>
      <c r="GAK272" s="405"/>
      <c r="GAL272" s="277"/>
      <c r="GAM272" s="277"/>
      <c r="GAN272" s="277"/>
      <c r="GAO272" s="277"/>
      <c r="GAP272" s="277"/>
      <c r="GAQ272" s="277"/>
      <c r="GAR272" s="277"/>
      <c r="GAS272" s="277"/>
      <c r="GAT272" s="402"/>
      <c r="GAU272" s="404"/>
      <c r="GAV272" s="49"/>
      <c r="GAW272" s="49"/>
      <c r="GAX272" s="49"/>
      <c r="GAY272" s="99"/>
      <c r="GAZ272" s="98"/>
      <c r="GBA272" s="49"/>
      <c r="GBB272" s="405"/>
      <c r="GBC272" s="405"/>
      <c r="GBD272" s="277"/>
      <c r="GBE272" s="277"/>
      <c r="GBF272" s="277"/>
      <c r="GBG272" s="277"/>
      <c r="GBH272" s="277"/>
      <c r="GBI272" s="277"/>
      <c r="GBJ272" s="277"/>
      <c r="GBK272" s="277"/>
      <c r="GBL272" s="402"/>
      <c r="GBM272" s="404"/>
      <c r="GBN272" s="49"/>
      <c r="GBO272" s="49"/>
      <c r="GBP272" s="49"/>
      <c r="GBQ272" s="99"/>
      <c r="GBR272" s="98"/>
      <c r="GBS272" s="49"/>
      <c r="GBT272" s="405"/>
      <c r="GBU272" s="405"/>
      <c r="GBV272" s="277"/>
      <c r="GBW272" s="277"/>
      <c r="GBX272" s="277"/>
      <c r="GBY272" s="277"/>
      <c r="GBZ272" s="277"/>
      <c r="GCA272" s="277"/>
      <c r="GCB272" s="277"/>
      <c r="GCC272" s="277"/>
      <c r="GCD272" s="402"/>
      <c r="GCE272" s="404"/>
      <c r="GCF272" s="49"/>
      <c r="GCG272" s="49"/>
      <c r="GCH272" s="49"/>
      <c r="GCI272" s="99"/>
      <c r="GCJ272" s="98"/>
      <c r="GCK272" s="49"/>
      <c r="GCL272" s="405"/>
      <c r="GCM272" s="405"/>
      <c r="GCN272" s="277"/>
      <c r="GCO272" s="277"/>
      <c r="GCP272" s="277"/>
      <c r="GCQ272" s="277"/>
      <c r="GCR272" s="277"/>
      <c r="GCS272" s="277"/>
      <c r="GCT272" s="277"/>
      <c r="GCU272" s="277"/>
      <c r="GCV272" s="402"/>
      <c r="GCW272" s="404"/>
      <c r="GCX272" s="49"/>
      <c r="GCY272" s="49"/>
      <c r="GCZ272" s="49"/>
      <c r="GDA272" s="99"/>
      <c r="GDB272" s="98"/>
      <c r="GDC272" s="49"/>
      <c r="GDD272" s="405"/>
      <c r="GDE272" s="405"/>
      <c r="GDF272" s="277"/>
      <c r="GDG272" s="277"/>
      <c r="GDH272" s="277"/>
      <c r="GDI272" s="277"/>
      <c r="GDJ272" s="277"/>
      <c r="GDK272" s="277"/>
      <c r="GDL272" s="277"/>
      <c r="GDM272" s="277"/>
      <c r="GDN272" s="402"/>
      <c r="GDO272" s="404"/>
      <c r="GDP272" s="49"/>
      <c r="GDQ272" s="49"/>
      <c r="GDR272" s="49"/>
      <c r="GDS272" s="99"/>
      <c r="GDT272" s="98"/>
      <c r="GDU272" s="49"/>
      <c r="GDV272" s="405"/>
      <c r="GDW272" s="405"/>
      <c r="GDX272" s="277"/>
      <c r="GDY272" s="277"/>
      <c r="GDZ272" s="277"/>
      <c r="GEA272" s="277"/>
      <c r="GEB272" s="277"/>
      <c r="GEC272" s="277"/>
      <c r="GED272" s="277"/>
      <c r="GEE272" s="277"/>
      <c r="GEF272" s="402"/>
      <c r="GEG272" s="404"/>
      <c r="GEH272" s="49"/>
      <c r="GEI272" s="49"/>
      <c r="GEJ272" s="49"/>
      <c r="GEK272" s="99"/>
      <c r="GEL272" s="98"/>
      <c r="GEM272" s="49"/>
      <c r="GEN272" s="405"/>
      <c r="GEO272" s="405"/>
      <c r="GEP272" s="277"/>
      <c r="GEQ272" s="277"/>
      <c r="GER272" s="277"/>
      <c r="GES272" s="277"/>
      <c r="GET272" s="277"/>
      <c r="GEU272" s="277"/>
      <c r="GEV272" s="277"/>
      <c r="GEW272" s="277"/>
      <c r="GEX272" s="402"/>
      <c r="GEY272" s="404"/>
      <c r="GEZ272" s="49"/>
      <c r="GFA272" s="49"/>
      <c r="GFB272" s="49"/>
      <c r="GFC272" s="99"/>
      <c r="GFD272" s="98"/>
      <c r="GFE272" s="49"/>
      <c r="GFF272" s="405"/>
      <c r="GFG272" s="405"/>
      <c r="GFH272" s="277"/>
      <c r="GFI272" s="277"/>
      <c r="GFJ272" s="277"/>
      <c r="GFK272" s="277"/>
      <c r="GFL272" s="277"/>
      <c r="GFM272" s="277"/>
      <c r="GFN272" s="277"/>
      <c r="GFO272" s="277"/>
      <c r="GFP272" s="402"/>
      <c r="GFQ272" s="404"/>
      <c r="GFR272" s="49"/>
      <c r="GFS272" s="49"/>
      <c r="GFT272" s="49"/>
      <c r="GFU272" s="99"/>
      <c r="GFV272" s="98"/>
      <c r="GFW272" s="49"/>
      <c r="GFX272" s="405"/>
      <c r="GFY272" s="405"/>
      <c r="GFZ272" s="277"/>
      <c r="GGA272" s="277"/>
      <c r="GGB272" s="277"/>
      <c r="GGC272" s="277"/>
      <c r="GGD272" s="277"/>
      <c r="GGE272" s="277"/>
      <c r="GGF272" s="277"/>
      <c r="GGG272" s="277"/>
      <c r="GGH272" s="402"/>
      <c r="GGI272" s="404"/>
      <c r="GGJ272" s="49"/>
      <c r="GGK272" s="49"/>
      <c r="GGL272" s="49"/>
      <c r="GGM272" s="99"/>
      <c r="GGN272" s="98"/>
      <c r="GGO272" s="49"/>
      <c r="GGP272" s="405"/>
      <c r="GGQ272" s="405"/>
      <c r="GGR272" s="277"/>
      <c r="GGS272" s="277"/>
      <c r="GGT272" s="277"/>
      <c r="GGU272" s="277"/>
      <c r="GGV272" s="277"/>
      <c r="GGW272" s="277"/>
      <c r="GGX272" s="277"/>
      <c r="GGY272" s="277"/>
      <c r="GGZ272" s="402"/>
      <c r="GHA272" s="404"/>
      <c r="GHB272" s="49"/>
      <c r="GHC272" s="49"/>
      <c r="GHD272" s="49"/>
      <c r="GHE272" s="99"/>
      <c r="GHF272" s="98"/>
      <c r="GHG272" s="49"/>
      <c r="GHH272" s="405"/>
      <c r="GHI272" s="405"/>
      <c r="GHJ272" s="277"/>
      <c r="GHK272" s="277"/>
      <c r="GHL272" s="277"/>
      <c r="GHM272" s="277"/>
      <c r="GHN272" s="277"/>
      <c r="GHO272" s="277"/>
      <c r="GHP272" s="277"/>
      <c r="GHQ272" s="277"/>
      <c r="GHR272" s="402"/>
      <c r="GHS272" s="404"/>
      <c r="GHT272" s="49"/>
      <c r="GHU272" s="49"/>
      <c r="GHV272" s="49"/>
      <c r="GHW272" s="99"/>
      <c r="GHX272" s="98"/>
      <c r="GHY272" s="49"/>
      <c r="GHZ272" s="405"/>
      <c r="GIA272" s="405"/>
      <c r="GIB272" s="277"/>
      <c r="GIC272" s="277"/>
      <c r="GID272" s="277"/>
      <c r="GIE272" s="277"/>
      <c r="GIF272" s="277"/>
      <c r="GIG272" s="277"/>
      <c r="GIH272" s="277"/>
      <c r="GII272" s="277"/>
      <c r="GIJ272" s="402"/>
      <c r="GIK272" s="404"/>
      <c r="GIL272" s="49"/>
      <c r="GIM272" s="49"/>
      <c r="GIN272" s="49"/>
      <c r="GIO272" s="99"/>
      <c r="GIP272" s="98"/>
      <c r="GIQ272" s="49"/>
      <c r="GIR272" s="405"/>
      <c r="GIS272" s="405"/>
      <c r="GIT272" s="277"/>
      <c r="GIU272" s="277"/>
      <c r="GIV272" s="277"/>
      <c r="GIW272" s="277"/>
      <c r="GIX272" s="277"/>
      <c r="GIY272" s="277"/>
      <c r="GIZ272" s="277"/>
      <c r="GJA272" s="277"/>
      <c r="GJB272" s="402"/>
      <c r="GJC272" s="404"/>
      <c r="GJD272" s="49"/>
      <c r="GJE272" s="49"/>
      <c r="GJF272" s="49"/>
      <c r="GJG272" s="99"/>
      <c r="GJH272" s="98"/>
      <c r="GJI272" s="49"/>
      <c r="GJJ272" s="405"/>
      <c r="GJK272" s="405"/>
      <c r="GJL272" s="277"/>
      <c r="GJM272" s="277"/>
      <c r="GJN272" s="277"/>
      <c r="GJO272" s="277"/>
      <c r="GJP272" s="277"/>
      <c r="GJQ272" s="277"/>
      <c r="GJR272" s="277"/>
      <c r="GJS272" s="277"/>
      <c r="GJT272" s="402"/>
      <c r="GJU272" s="404"/>
      <c r="GJV272" s="49"/>
      <c r="GJW272" s="49"/>
      <c r="GJX272" s="49"/>
      <c r="GJY272" s="99"/>
      <c r="GJZ272" s="98"/>
      <c r="GKA272" s="49"/>
      <c r="GKB272" s="405"/>
      <c r="GKC272" s="405"/>
      <c r="GKD272" s="277"/>
      <c r="GKE272" s="277"/>
      <c r="GKF272" s="277"/>
      <c r="GKG272" s="277"/>
      <c r="GKH272" s="277"/>
      <c r="GKI272" s="277"/>
      <c r="GKJ272" s="277"/>
      <c r="GKK272" s="277"/>
      <c r="GKL272" s="402"/>
      <c r="GKM272" s="404"/>
      <c r="GKN272" s="49"/>
      <c r="GKO272" s="49"/>
      <c r="GKP272" s="49"/>
      <c r="GKQ272" s="99"/>
      <c r="GKR272" s="98"/>
      <c r="GKS272" s="49"/>
      <c r="GKT272" s="405"/>
      <c r="GKU272" s="405"/>
      <c r="GKV272" s="277"/>
      <c r="GKW272" s="277"/>
      <c r="GKX272" s="277"/>
      <c r="GKY272" s="277"/>
      <c r="GKZ272" s="277"/>
      <c r="GLA272" s="277"/>
      <c r="GLB272" s="277"/>
      <c r="GLC272" s="277"/>
      <c r="GLD272" s="402"/>
      <c r="GLE272" s="404"/>
      <c r="GLF272" s="49"/>
      <c r="GLG272" s="49"/>
      <c r="GLH272" s="49"/>
      <c r="GLI272" s="99"/>
      <c r="GLJ272" s="98"/>
      <c r="GLK272" s="49"/>
      <c r="GLL272" s="405"/>
      <c r="GLM272" s="405"/>
      <c r="GLN272" s="277"/>
      <c r="GLO272" s="277"/>
      <c r="GLP272" s="277"/>
      <c r="GLQ272" s="277"/>
      <c r="GLR272" s="277"/>
      <c r="GLS272" s="277"/>
      <c r="GLT272" s="277"/>
      <c r="GLU272" s="277"/>
      <c r="GLV272" s="402"/>
      <c r="GLW272" s="404"/>
      <c r="GLX272" s="49"/>
      <c r="GLY272" s="49"/>
      <c r="GLZ272" s="49"/>
      <c r="GMA272" s="99"/>
      <c r="GMB272" s="98"/>
      <c r="GMC272" s="49"/>
      <c r="GMD272" s="405"/>
      <c r="GME272" s="405"/>
      <c r="GMF272" s="277"/>
      <c r="GMG272" s="277"/>
      <c r="GMH272" s="277"/>
      <c r="GMI272" s="277"/>
      <c r="GMJ272" s="277"/>
      <c r="GMK272" s="277"/>
      <c r="GML272" s="277"/>
      <c r="GMM272" s="277"/>
      <c r="GMN272" s="402"/>
      <c r="GMO272" s="404"/>
      <c r="GMP272" s="49"/>
      <c r="GMQ272" s="49"/>
      <c r="GMR272" s="49"/>
      <c r="GMS272" s="99"/>
      <c r="GMT272" s="98"/>
      <c r="GMU272" s="49"/>
      <c r="GMV272" s="405"/>
      <c r="GMW272" s="405"/>
      <c r="GMX272" s="277"/>
      <c r="GMY272" s="277"/>
      <c r="GMZ272" s="277"/>
      <c r="GNA272" s="277"/>
      <c r="GNB272" s="277"/>
      <c r="GNC272" s="277"/>
      <c r="GND272" s="277"/>
      <c r="GNE272" s="277"/>
      <c r="GNF272" s="402"/>
      <c r="GNG272" s="404"/>
      <c r="GNH272" s="49"/>
      <c r="GNI272" s="49"/>
      <c r="GNJ272" s="49"/>
      <c r="GNK272" s="99"/>
      <c r="GNL272" s="98"/>
      <c r="GNM272" s="49"/>
      <c r="GNN272" s="405"/>
      <c r="GNO272" s="405"/>
      <c r="GNP272" s="277"/>
      <c r="GNQ272" s="277"/>
      <c r="GNR272" s="277"/>
      <c r="GNS272" s="277"/>
      <c r="GNT272" s="277"/>
      <c r="GNU272" s="277"/>
      <c r="GNV272" s="277"/>
      <c r="GNW272" s="277"/>
      <c r="GNX272" s="402"/>
      <c r="GNY272" s="404"/>
      <c r="GNZ272" s="49"/>
      <c r="GOA272" s="49"/>
      <c r="GOB272" s="49"/>
      <c r="GOC272" s="99"/>
      <c r="GOD272" s="98"/>
      <c r="GOE272" s="49"/>
      <c r="GOF272" s="405"/>
      <c r="GOG272" s="405"/>
      <c r="GOH272" s="277"/>
      <c r="GOI272" s="277"/>
      <c r="GOJ272" s="277"/>
      <c r="GOK272" s="277"/>
      <c r="GOL272" s="277"/>
      <c r="GOM272" s="277"/>
      <c r="GON272" s="277"/>
      <c r="GOO272" s="277"/>
      <c r="GOP272" s="402"/>
      <c r="GOQ272" s="404"/>
      <c r="GOR272" s="49"/>
      <c r="GOS272" s="49"/>
      <c r="GOT272" s="49"/>
      <c r="GOU272" s="99"/>
      <c r="GOV272" s="98"/>
      <c r="GOW272" s="49"/>
      <c r="GOX272" s="405"/>
      <c r="GOY272" s="405"/>
      <c r="GOZ272" s="277"/>
      <c r="GPA272" s="277"/>
      <c r="GPB272" s="277"/>
      <c r="GPC272" s="277"/>
      <c r="GPD272" s="277"/>
      <c r="GPE272" s="277"/>
      <c r="GPF272" s="277"/>
      <c r="GPG272" s="277"/>
      <c r="GPH272" s="402"/>
      <c r="GPI272" s="404"/>
      <c r="GPJ272" s="49"/>
      <c r="GPK272" s="49"/>
      <c r="GPL272" s="49"/>
      <c r="GPM272" s="99"/>
      <c r="GPN272" s="98"/>
      <c r="GPO272" s="49"/>
      <c r="GPP272" s="405"/>
      <c r="GPQ272" s="405"/>
      <c r="GPR272" s="277"/>
      <c r="GPS272" s="277"/>
      <c r="GPT272" s="277"/>
      <c r="GPU272" s="277"/>
      <c r="GPV272" s="277"/>
      <c r="GPW272" s="277"/>
      <c r="GPX272" s="277"/>
      <c r="GPY272" s="277"/>
      <c r="GPZ272" s="402"/>
      <c r="GQA272" s="404"/>
      <c r="GQB272" s="49"/>
      <c r="GQC272" s="49"/>
      <c r="GQD272" s="49"/>
      <c r="GQE272" s="99"/>
      <c r="GQF272" s="98"/>
      <c r="GQG272" s="49"/>
      <c r="GQH272" s="405"/>
      <c r="GQI272" s="405"/>
      <c r="GQJ272" s="277"/>
      <c r="GQK272" s="277"/>
      <c r="GQL272" s="277"/>
      <c r="GQM272" s="277"/>
      <c r="GQN272" s="277"/>
      <c r="GQO272" s="277"/>
      <c r="GQP272" s="277"/>
      <c r="GQQ272" s="277"/>
      <c r="GQR272" s="402"/>
      <c r="GQS272" s="404"/>
      <c r="GQT272" s="49"/>
      <c r="GQU272" s="49"/>
      <c r="GQV272" s="49"/>
      <c r="GQW272" s="99"/>
      <c r="GQX272" s="98"/>
      <c r="GQY272" s="49"/>
      <c r="GQZ272" s="405"/>
      <c r="GRA272" s="405"/>
      <c r="GRB272" s="277"/>
      <c r="GRC272" s="277"/>
      <c r="GRD272" s="277"/>
      <c r="GRE272" s="277"/>
      <c r="GRF272" s="277"/>
      <c r="GRG272" s="277"/>
      <c r="GRH272" s="277"/>
      <c r="GRI272" s="277"/>
      <c r="GRJ272" s="402"/>
      <c r="GRK272" s="404"/>
      <c r="GRL272" s="49"/>
      <c r="GRM272" s="49"/>
      <c r="GRN272" s="49"/>
      <c r="GRO272" s="99"/>
      <c r="GRP272" s="98"/>
      <c r="GRQ272" s="49"/>
      <c r="GRR272" s="405"/>
      <c r="GRS272" s="405"/>
      <c r="GRT272" s="277"/>
      <c r="GRU272" s="277"/>
      <c r="GRV272" s="277"/>
      <c r="GRW272" s="277"/>
      <c r="GRX272" s="277"/>
      <c r="GRY272" s="277"/>
      <c r="GRZ272" s="277"/>
      <c r="GSA272" s="277"/>
      <c r="GSB272" s="402"/>
      <c r="GSC272" s="404"/>
      <c r="GSD272" s="49"/>
      <c r="GSE272" s="49"/>
      <c r="GSF272" s="49"/>
      <c r="GSG272" s="99"/>
      <c r="GSH272" s="98"/>
      <c r="GSI272" s="49"/>
      <c r="GSJ272" s="405"/>
      <c r="GSK272" s="405"/>
      <c r="GSL272" s="277"/>
      <c r="GSM272" s="277"/>
      <c r="GSN272" s="277"/>
      <c r="GSO272" s="277"/>
      <c r="GSP272" s="277"/>
      <c r="GSQ272" s="277"/>
      <c r="GSR272" s="277"/>
      <c r="GSS272" s="277"/>
      <c r="GST272" s="402"/>
      <c r="GSU272" s="404"/>
      <c r="GSV272" s="49"/>
      <c r="GSW272" s="49"/>
      <c r="GSX272" s="49"/>
      <c r="GSY272" s="99"/>
      <c r="GSZ272" s="98"/>
      <c r="GTA272" s="49"/>
      <c r="GTB272" s="405"/>
      <c r="GTC272" s="405"/>
      <c r="GTD272" s="277"/>
      <c r="GTE272" s="277"/>
      <c r="GTF272" s="277"/>
      <c r="GTG272" s="277"/>
      <c r="GTH272" s="277"/>
      <c r="GTI272" s="277"/>
      <c r="GTJ272" s="277"/>
      <c r="GTK272" s="277"/>
      <c r="GTL272" s="402"/>
      <c r="GTM272" s="404"/>
      <c r="GTN272" s="49"/>
      <c r="GTO272" s="49"/>
      <c r="GTP272" s="49"/>
      <c r="GTQ272" s="99"/>
      <c r="GTR272" s="98"/>
      <c r="GTS272" s="49"/>
      <c r="GTT272" s="405"/>
      <c r="GTU272" s="405"/>
      <c r="GTV272" s="277"/>
      <c r="GTW272" s="277"/>
      <c r="GTX272" s="277"/>
      <c r="GTY272" s="277"/>
      <c r="GTZ272" s="277"/>
      <c r="GUA272" s="277"/>
      <c r="GUB272" s="277"/>
      <c r="GUC272" s="277"/>
      <c r="GUD272" s="402"/>
      <c r="GUE272" s="404"/>
      <c r="GUF272" s="49"/>
      <c r="GUG272" s="49"/>
      <c r="GUH272" s="49"/>
      <c r="GUI272" s="99"/>
      <c r="GUJ272" s="98"/>
      <c r="GUK272" s="49"/>
      <c r="GUL272" s="405"/>
      <c r="GUM272" s="405"/>
      <c r="GUN272" s="277"/>
      <c r="GUO272" s="277"/>
      <c r="GUP272" s="277"/>
      <c r="GUQ272" s="277"/>
      <c r="GUR272" s="277"/>
      <c r="GUS272" s="277"/>
      <c r="GUT272" s="277"/>
      <c r="GUU272" s="277"/>
      <c r="GUV272" s="402"/>
      <c r="GUW272" s="404"/>
      <c r="GUX272" s="49"/>
      <c r="GUY272" s="49"/>
      <c r="GUZ272" s="49"/>
      <c r="GVA272" s="99"/>
      <c r="GVB272" s="98"/>
      <c r="GVC272" s="49"/>
      <c r="GVD272" s="405"/>
      <c r="GVE272" s="405"/>
      <c r="GVF272" s="277"/>
      <c r="GVG272" s="277"/>
      <c r="GVH272" s="277"/>
      <c r="GVI272" s="277"/>
      <c r="GVJ272" s="277"/>
      <c r="GVK272" s="277"/>
      <c r="GVL272" s="277"/>
      <c r="GVM272" s="277"/>
      <c r="GVN272" s="402"/>
      <c r="GVO272" s="404"/>
      <c r="GVP272" s="49"/>
      <c r="GVQ272" s="49"/>
      <c r="GVR272" s="49"/>
      <c r="GVS272" s="99"/>
      <c r="GVT272" s="98"/>
      <c r="GVU272" s="49"/>
      <c r="GVV272" s="405"/>
      <c r="GVW272" s="405"/>
      <c r="GVX272" s="277"/>
      <c r="GVY272" s="277"/>
      <c r="GVZ272" s="277"/>
      <c r="GWA272" s="277"/>
      <c r="GWB272" s="277"/>
      <c r="GWC272" s="277"/>
      <c r="GWD272" s="277"/>
      <c r="GWE272" s="277"/>
      <c r="GWF272" s="402"/>
      <c r="GWG272" s="404"/>
      <c r="GWH272" s="49"/>
      <c r="GWI272" s="49"/>
      <c r="GWJ272" s="49"/>
      <c r="GWK272" s="99"/>
      <c r="GWL272" s="98"/>
      <c r="GWM272" s="49"/>
      <c r="GWN272" s="405"/>
      <c r="GWO272" s="405"/>
      <c r="GWP272" s="277"/>
      <c r="GWQ272" s="277"/>
      <c r="GWR272" s="277"/>
      <c r="GWS272" s="277"/>
      <c r="GWT272" s="277"/>
      <c r="GWU272" s="277"/>
      <c r="GWV272" s="277"/>
      <c r="GWW272" s="277"/>
      <c r="GWX272" s="402"/>
      <c r="GWY272" s="404"/>
      <c r="GWZ272" s="49"/>
      <c r="GXA272" s="49"/>
      <c r="GXB272" s="49"/>
      <c r="GXC272" s="99"/>
      <c r="GXD272" s="98"/>
      <c r="GXE272" s="49"/>
      <c r="GXF272" s="405"/>
      <c r="GXG272" s="405"/>
      <c r="GXH272" s="277"/>
      <c r="GXI272" s="277"/>
      <c r="GXJ272" s="277"/>
      <c r="GXK272" s="277"/>
      <c r="GXL272" s="277"/>
      <c r="GXM272" s="277"/>
      <c r="GXN272" s="277"/>
      <c r="GXO272" s="277"/>
      <c r="GXP272" s="402"/>
      <c r="GXQ272" s="404"/>
      <c r="GXR272" s="49"/>
      <c r="GXS272" s="49"/>
      <c r="GXT272" s="49"/>
      <c r="GXU272" s="99"/>
      <c r="GXV272" s="98"/>
      <c r="GXW272" s="49"/>
      <c r="GXX272" s="405"/>
      <c r="GXY272" s="405"/>
      <c r="GXZ272" s="277"/>
      <c r="GYA272" s="277"/>
      <c r="GYB272" s="277"/>
      <c r="GYC272" s="277"/>
      <c r="GYD272" s="277"/>
      <c r="GYE272" s="277"/>
      <c r="GYF272" s="277"/>
      <c r="GYG272" s="277"/>
      <c r="GYH272" s="402"/>
      <c r="GYI272" s="404"/>
      <c r="GYJ272" s="49"/>
      <c r="GYK272" s="49"/>
      <c r="GYL272" s="49"/>
      <c r="GYM272" s="99"/>
      <c r="GYN272" s="98"/>
      <c r="GYO272" s="49"/>
      <c r="GYP272" s="405"/>
      <c r="GYQ272" s="405"/>
      <c r="GYR272" s="277"/>
      <c r="GYS272" s="277"/>
      <c r="GYT272" s="277"/>
      <c r="GYU272" s="277"/>
      <c r="GYV272" s="277"/>
      <c r="GYW272" s="277"/>
      <c r="GYX272" s="277"/>
      <c r="GYY272" s="277"/>
      <c r="GYZ272" s="402"/>
      <c r="GZA272" s="404"/>
      <c r="GZB272" s="49"/>
      <c r="GZC272" s="49"/>
      <c r="GZD272" s="49"/>
      <c r="GZE272" s="99"/>
      <c r="GZF272" s="98"/>
      <c r="GZG272" s="49"/>
      <c r="GZH272" s="405"/>
      <c r="GZI272" s="405"/>
      <c r="GZJ272" s="277"/>
      <c r="GZK272" s="277"/>
      <c r="GZL272" s="277"/>
      <c r="GZM272" s="277"/>
      <c r="GZN272" s="277"/>
      <c r="GZO272" s="277"/>
      <c r="GZP272" s="277"/>
      <c r="GZQ272" s="277"/>
      <c r="GZR272" s="402"/>
      <c r="GZS272" s="404"/>
      <c r="GZT272" s="49"/>
      <c r="GZU272" s="49"/>
      <c r="GZV272" s="49"/>
      <c r="GZW272" s="99"/>
      <c r="GZX272" s="98"/>
      <c r="GZY272" s="49"/>
      <c r="GZZ272" s="405"/>
      <c r="HAA272" s="405"/>
      <c r="HAB272" s="277"/>
      <c r="HAC272" s="277"/>
      <c r="HAD272" s="277"/>
      <c r="HAE272" s="277"/>
      <c r="HAF272" s="277"/>
      <c r="HAG272" s="277"/>
      <c r="HAH272" s="277"/>
      <c r="HAI272" s="277"/>
      <c r="HAJ272" s="402"/>
      <c r="HAK272" s="404"/>
      <c r="HAL272" s="49"/>
      <c r="HAM272" s="49"/>
      <c r="HAN272" s="49"/>
      <c r="HAO272" s="99"/>
      <c r="HAP272" s="98"/>
      <c r="HAQ272" s="49"/>
      <c r="HAR272" s="405"/>
      <c r="HAS272" s="405"/>
      <c r="HAT272" s="277"/>
      <c r="HAU272" s="277"/>
      <c r="HAV272" s="277"/>
      <c r="HAW272" s="277"/>
      <c r="HAX272" s="277"/>
      <c r="HAY272" s="277"/>
      <c r="HAZ272" s="277"/>
      <c r="HBA272" s="277"/>
      <c r="HBB272" s="402"/>
      <c r="HBC272" s="404"/>
      <c r="HBD272" s="49"/>
      <c r="HBE272" s="49"/>
      <c r="HBF272" s="49"/>
      <c r="HBG272" s="99"/>
      <c r="HBH272" s="98"/>
      <c r="HBI272" s="49"/>
      <c r="HBJ272" s="405"/>
      <c r="HBK272" s="405"/>
      <c r="HBL272" s="277"/>
      <c r="HBM272" s="277"/>
      <c r="HBN272" s="277"/>
      <c r="HBO272" s="277"/>
      <c r="HBP272" s="277"/>
      <c r="HBQ272" s="277"/>
      <c r="HBR272" s="277"/>
      <c r="HBS272" s="277"/>
      <c r="HBT272" s="402"/>
      <c r="HBU272" s="404"/>
      <c r="HBV272" s="49"/>
      <c r="HBW272" s="49"/>
      <c r="HBX272" s="49"/>
      <c r="HBY272" s="99"/>
      <c r="HBZ272" s="98"/>
      <c r="HCA272" s="49"/>
      <c r="HCB272" s="405"/>
      <c r="HCC272" s="405"/>
      <c r="HCD272" s="277"/>
      <c r="HCE272" s="277"/>
      <c r="HCF272" s="277"/>
      <c r="HCG272" s="277"/>
      <c r="HCH272" s="277"/>
      <c r="HCI272" s="277"/>
      <c r="HCJ272" s="277"/>
      <c r="HCK272" s="277"/>
      <c r="HCL272" s="402"/>
      <c r="HCM272" s="404"/>
      <c r="HCN272" s="49"/>
      <c r="HCO272" s="49"/>
      <c r="HCP272" s="49"/>
      <c r="HCQ272" s="99"/>
      <c r="HCR272" s="98"/>
      <c r="HCS272" s="49"/>
      <c r="HCT272" s="405"/>
      <c r="HCU272" s="405"/>
      <c r="HCV272" s="277"/>
      <c r="HCW272" s="277"/>
      <c r="HCX272" s="277"/>
      <c r="HCY272" s="277"/>
      <c r="HCZ272" s="277"/>
      <c r="HDA272" s="277"/>
      <c r="HDB272" s="277"/>
      <c r="HDC272" s="277"/>
      <c r="HDD272" s="402"/>
      <c r="HDE272" s="404"/>
      <c r="HDF272" s="49"/>
      <c r="HDG272" s="49"/>
      <c r="HDH272" s="49"/>
      <c r="HDI272" s="99"/>
      <c r="HDJ272" s="98"/>
      <c r="HDK272" s="49"/>
      <c r="HDL272" s="405"/>
      <c r="HDM272" s="405"/>
      <c r="HDN272" s="277"/>
      <c r="HDO272" s="277"/>
      <c r="HDP272" s="277"/>
      <c r="HDQ272" s="277"/>
      <c r="HDR272" s="277"/>
      <c r="HDS272" s="277"/>
      <c r="HDT272" s="277"/>
      <c r="HDU272" s="277"/>
      <c r="HDV272" s="402"/>
      <c r="HDW272" s="404"/>
      <c r="HDX272" s="49"/>
      <c r="HDY272" s="49"/>
      <c r="HDZ272" s="49"/>
      <c r="HEA272" s="99"/>
      <c r="HEB272" s="98"/>
      <c r="HEC272" s="49"/>
      <c r="HED272" s="405"/>
      <c r="HEE272" s="405"/>
      <c r="HEF272" s="277"/>
      <c r="HEG272" s="277"/>
      <c r="HEH272" s="277"/>
      <c r="HEI272" s="277"/>
      <c r="HEJ272" s="277"/>
      <c r="HEK272" s="277"/>
      <c r="HEL272" s="277"/>
      <c r="HEM272" s="277"/>
      <c r="HEN272" s="402"/>
      <c r="HEO272" s="404"/>
      <c r="HEP272" s="49"/>
      <c r="HEQ272" s="49"/>
      <c r="HER272" s="49"/>
      <c r="HES272" s="99"/>
      <c r="HET272" s="98"/>
      <c r="HEU272" s="49"/>
      <c r="HEV272" s="405"/>
      <c r="HEW272" s="405"/>
      <c r="HEX272" s="277"/>
      <c r="HEY272" s="277"/>
      <c r="HEZ272" s="277"/>
      <c r="HFA272" s="277"/>
      <c r="HFB272" s="277"/>
      <c r="HFC272" s="277"/>
      <c r="HFD272" s="277"/>
      <c r="HFE272" s="277"/>
      <c r="HFF272" s="402"/>
      <c r="HFG272" s="404"/>
      <c r="HFH272" s="49"/>
      <c r="HFI272" s="49"/>
      <c r="HFJ272" s="49"/>
      <c r="HFK272" s="99"/>
      <c r="HFL272" s="98"/>
      <c r="HFM272" s="49"/>
      <c r="HFN272" s="405"/>
      <c r="HFO272" s="405"/>
      <c r="HFP272" s="277"/>
      <c r="HFQ272" s="277"/>
      <c r="HFR272" s="277"/>
      <c r="HFS272" s="277"/>
      <c r="HFT272" s="277"/>
      <c r="HFU272" s="277"/>
      <c r="HFV272" s="277"/>
      <c r="HFW272" s="277"/>
      <c r="HFX272" s="402"/>
      <c r="HFY272" s="404"/>
      <c r="HFZ272" s="49"/>
      <c r="HGA272" s="49"/>
      <c r="HGB272" s="49"/>
      <c r="HGC272" s="99"/>
      <c r="HGD272" s="98"/>
      <c r="HGE272" s="49"/>
      <c r="HGF272" s="405"/>
      <c r="HGG272" s="405"/>
      <c r="HGH272" s="277"/>
      <c r="HGI272" s="277"/>
      <c r="HGJ272" s="277"/>
      <c r="HGK272" s="277"/>
      <c r="HGL272" s="277"/>
      <c r="HGM272" s="277"/>
      <c r="HGN272" s="277"/>
      <c r="HGO272" s="277"/>
      <c r="HGP272" s="402"/>
      <c r="HGQ272" s="404"/>
      <c r="HGR272" s="49"/>
      <c r="HGS272" s="49"/>
      <c r="HGT272" s="49"/>
      <c r="HGU272" s="99"/>
      <c r="HGV272" s="98"/>
      <c r="HGW272" s="49"/>
      <c r="HGX272" s="405"/>
      <c r="HGY272" s="405"/>
      <c r="HGZ272" s="277"/>
      <c r="HHA272" s="277"/>
      <c r="HHB272" s="277"/>
      <c r="HHC272" s="277"/>
      <c r="HHD272" s="277"/>
      <c r="HHE272" s="277"/>
      <c r="HHF272" s="277"/>
      <c r="HHG272" s="277"/>
      <c r="HHH272" s="402"/>
      <c r="HHI272" s="404"/>
      <c r="HHJ272" s="49"/>
      <c r="HHK272" s="49"/>
      <c r="HHL272" s="49"/>
      <c r="HHM272" s="99"/>
      <c r="HHN272" s="98"/>
      <c r="HHO272" s="49"/>
      <c r="HHP272" s="405"/>
      <c r="HHQ272" s="405"/>
      <c r="HHR272" s="277"/>
      <c r="HHS272" s="277"/>
      <c r="HHT272" s="277"/>
      <c r="HHU272" s="277"/>
      <c r="HHV272" s="277"/>
      <c r="HHW272" s="277"/>
      <c r="HHX272" s="277"/>
      <c r="HHY272" s="277"/>
      <c r="HHZ272" s="402"/>
      <c r="HIA272" s="404"/>
      <c r="HIB272" s="49"/>
      <c r="HIC272" s="49"/>
      <c r="HID272" s="49"/>
      <c r="HIE272" s="99"/>
      <c r="HIF272" s="98"/>
      <c r="HIG272" s="49"/>
      <c r="HIH272" s="405"/>
      <c r="HII272" s="405"/>
      <c r="HIJ272" s="277"/>
      <c r="HIK272" s="277"/>
      <c r="HIL272" s="277"/>
      <c r="HIM272" s="277"/>
      <c r="HIN272" s="277"/>
      <c r="HIO272" s="277"/>
      <c r="HIP272" s="277"/>
      <c r="HIQ272" s="277"/>
      <c r="HIR272" s="402"/>
      <c r="HIS272" s="404"/>
      <c r="HIT272" s="49"/>
      <c r="HIU272" s="49"/>
      <c r="HIV272" s="49"/>
      <c r="HIW272" s="99"/>
      <c r="HIX272" s="98"/>
      <c r="HIY272" s="49"/>
      <c r="HIZ272" s="405"/>
      <c r="HJA272" s="405"/>
      <c r="HJB272" s="277"/>
      <c r="HJC272" s="277"/>
      <c r="HJD272" s="277"/>
      <c r="HJE272" s="277"/>
      <c r="HJF272" s="277"/>
      <c r="HJG272" s="277"/>
      <c r="HJH272" s="277"/>
      <c r="HJI272" s="277"/>
      <c r="HJJ272" s="402"/>
      <c r="HJK272" s="404"/>
      <c r="HJL272" s="49"/>
      <c r="HJM272" s="49"/>
      <c r="HJN272" s="49"/>
      <c r="HJO272" s="99"/>
      <c r="HJP272" s="98"/>
      <c r="HJQ272" s="49"/>
      <c r="HJR272" s="405"/>
      <c r="HJS272" s="405"/>
      <c r="HJT272" s="277"/>
      <c r="HJU272" s="277"/>
      <c r="HJV272" s="277"/>
      <c r="HJW272" s="277"/>
      <c r="HJX272" s="277"/>
      <c r="HJY272" s="277"/>
      <c r="HJZ272" s="277"/>
      <c r="HKA272" s="277"/>
      <c r="HKB272" s="402"/>
      <c r="HKC272" s="404"/>
      <c r="HKD272" s="49"/>
      <c r="HKE272" s="49"/>
      <c r="HKF272" s="49"/>
      <c r="HKG272" s="99"/>
      <c r="HKH272" s="98"/>
      <c r="HKI272" s="49"/>
      <c r="HKJ272" s="405"/>
      <c r="HKK272" s="405"/>
      <c r="HKL272" s="277"/>
      <c r="HKM272" s="277"/>
      <c r="HKN272" s="277"/>
      <c r="HKO272" s="277"/>
      <c r="HKP272" s="277"/>
      <c r="HKQ272" s="277"/>
      <c r="HKR272" s="277"/>
      <c r="HKS272" s="277"/>
      <c r="HKT272" s="402"/>
      <c r="HKU272" s="404"/>
      <c r="HKV272" s="49"/>
      <c r="HKW272" s="49"/>
      <c r="HKX272" s="49"/>
      <c r="HKY272" s="99"/>
      <c r="HKZ272" s="98"/>
      <c r="HLA272" s="49"/>
      <c r="HLB272" s="405"/>
      <c r="HLC272" s="405"/>
      <c r="HLD272" s="277"/>
      <c r="HLE272" s="277"/>
      <c r="HLF272" s="277"/>
      <c r="HLG272" s="277"/>
      <c r="HLH272" s="277"/>
      <c r="HLI272" s="277"/>
      <c r="HLJ272" s="277"/>
      <c r="HLK272" s="277"/>
      <c r="HLL272" s="402"/>
      <c r="HLM272" s="404"/>
      <c r="HLN272" s="49"/>
      <c r="HLO272" s="49"/>
      <c r="HLP272" s="49"/>
      <c r="HLQ272" s="99"/>
      <c r="HLR272" s="98"/>
      <c r="HLS272" s="49"/>
      <c r="HLT272" s="405"/>
      <c r="HLU272" s="405"/>
      <c r="HLV272" s="277"/>
      <c r="HLW272" s="277"/>
      <c r="HLX272" s="277"/>
      <c r="HLY272" s="277"/>
      <c r="HLZ272" s="277"/>
      <c r="HMA272" s="277"/>
      <c r="HMB272" s="277"/>
      <c r="HMC272" s="277"/>
      <c r="HMD272" s="402"/>
      <c r="HME272" s="404"/>
      <c r="HMF272" s="49"/>
      <c r="HMG272" s="49"/>
      <c r="HMH272" s="49"/>
      <c r="HMI272" s="99"/>
      <c r="HMJ272" s="98"/>
      <c r="HMK272" s="49"/>
      <c r="HML272" s="405"/>
      <c r="HMM272" s="405"/>
      <c r="HMN272" s="277"/>
      <c r="HMO272" s="277"/>
      <c r="HMP272" s="277"/>
      <c r="HMQ272" s="277"/>
      <c r="HMR272" s="277"/>
      <c r="HMS272" s="277"/>
      <c r="HMT272" s="277"/>
      <c r="HMU272" s="277"/>
      <c r="HMV272" s="402"/>
      <c r="HMW272" s="404"/>
      <c r="HMX272" s="49"/>
      <c r="HMY272" s="49"/>
      <c r="HMZ272" s="49"/>
      <c r="HNA272" s="99"/>
      <c r="HNB272" s="98"/>
      <c r="HNC272" s="49"/>
      <c r="HND272" s="405"/>
      <c r="HNE272" s="405"/>
      <c r="HNF272" s="277"/>
      <c r="HNG272" s="277"/>
      <c r="HNH272" s="277"/>
      <c r="HNI272" s="277"/>
      <c r="HNJ272" s="277"/>
      <c r="HNK272" s="277"/>
      <c r="HNL272" s="277"/>
      <c r="HNM272" s="277"/>
      <c r="HNN272" s="402"/>
      <c r="HNO272" s="404"/>
      <c r="HNP272" s="49"/>
      <c r="HNQ272" s="49"/>
      <c r="HNR272" s="49"/>
      <c r="HNS272" s="99"/>
      <c r="HNT272" s="98"/>
      <c r="HNU272" s="49"/>
      <c r="HNV272" s="405"/>
      <c r="HNW272" s="405"/>
      <c r="HNX272" s="277"/>
      <c r="HNY272" s="277"/>
      <c r="HNZ272" s="277"/>
      <c r="HOA272" s="277"/>
      <c r="HOB272" s="277"/>
      <c r="HOC272" s="277"/>
      <c r="HOD272" s="277"/>
      <c r="HOE272" s="277"/>
      <c r="HOF272" s="402"/>
      <c r="HOG272" s="404"/>
      <c r="HOH272" s="49"/>
      <c r="HOI272" s="49"/>
      <c r="HOJ272" s="49"/>
      <c r="HOK272" s="99"/>
      <c r="HOL272" s="98"/>
      <c r="HOM272" s="49"/>
      <c r="HON272" s="405"/>
      <c r="HOO272" s="405"/>
      <c r="HOP272" s="277"/>
      <c r="HOQ272" s="277"/>
      <c r="HOR272" s="277"/>
      <c r="HOS272" s="277"/>
      <c r="HOT272" s="277"/>
      <c r="HOU272" s="277"/>
      <c r="HOV272" s="277"/>
      <c r="HOW272" s="277"/>
      <c r="HOX272" s="402"/>
      <c r="HOY272" s="404"/>
      <c r="HOZ272" s="49"/>
      <c r="HPA272" s="49"/>
      <c r="HPB272" s="49"/>
      <c r="HPC272" s="99"/>
      <c r="HPD272" s="98"/>
      <c r="HPE272" s="49"/>
      <c r="HPF272" s="405"/>
      <c r="HPG272" s="405"/>
      <c r="HPH272" s="277"/>
      <c r="HPI272" s="277"/>
      <c r="HPJ272" s="277"/>
      <c r="HPK272" s="277"/>
      <c r="HPL272" s="277"/>
      <c r="HPM272" s="277"/>
      <c r="HPN272" s="277"/>
      <c r="HPO272" s="277"/>
      <c r="HPP272" s="402"/>
      <c r="HPQ272" s="404"/>
      <c r="HPR272" s="49"/>
      <c r="HPS272" s="49"/>
      <c r="HPT272" s="49"/>
      <c r="HPU272" s="99"/>
      <c r="HPV272" s="98"/>
      <c r="HPW272" s="49"/>
      <c r="HPX272" s="405"/>
      <c r="HPY272" s="405"/>
      <c r="HPZ272" s="277"/>
      <c r="HQA272" s="277"/>
      <c r="HQB272" s="277"/>
      <c r="HQC272" s="277"/>
      <c r="HQD272" s="277"/>
      <c r="HQE272" s="277"/>
      <c r="HQF272" s="277"/>
      <c r="HQG272" s="277"/>
      <c r="HQH272" s="402"/>
      <c r="HQI272" s="404"/>
      <c r="HQJ272" s="49"/>
      <c r="HQK272" s="49"/>
      <c r="HQL272" s="49"/>
      <c r="HQM272" s="99"/>
      <c r="HQN272" s="98"/>
      <c r="HQO272" s="49"/>
      <c r="HQP272" s="405"/>
      <c r="HQQ272" s="405"/>
      <c r="HQR272" s="277"/>
      <c r="HQS272" s="277"/>
      <c r="HQT272" s="277"/>
      <c r="HQU272" s="277"/>
      <c r="HQV272" s="277"/>
      <c r="HQW272" s="277"/>
      <c r="HQX272" s="277"/>
      <c r="HQY272" s="277"/>
      <c r="HQZ272" s="402"/>
      <c r="HRA272" s="404"/>
      <c r="HRB272" s="49"/>
      <c r="HRC272" s="49"/>
      <c r="HRD272" s="49"/>
      <c r="HRE272" s="99"/>
      <c r="HRF272" s="98"/>
      <c r="HRG272" s="49"/>
      <c r="HRH272" s="405"/>
      <c r="HRI272" s="405"/>
      <c r="HRJ272" s="277"/>
      <c r="HRK272" s="277"/>
      <c r="HRL272" s="277"/>
      <c r="HRM272" s="277"/>
      <c r="HRN272" s="277"/>
      <c r="HRO272" s="277"/>
      <c r="HRP272" s="277"/>
      <c r="HRQ272" s="277"/>
      <c r="HRR272" s="402"/>
      <c r="HRS272" s="404"/>
      <c r="HRT272" s="49"/>
      <c r="HRU272" s="49"/>
      <c r="HRV272" s="49"/>
      <c r="HRW272" s="99"/>
      <c r="HRX272" s="98"/>
      <c r="HRY272" s="49"/>
      <c r="HRZ272" s="405"/>
      <c r="HSA272" s="405"/>
      <c r="HSB272" s="277"/>
      <c r="HSC272" s="277"/>
      <c r="HSD272" s="277"/>
      <c r="HSE272" s="277"/>
      <c r="HSF272" s="277"/>
      <c r="HSG272" s="277"/>
      <c r="HSH272" s="277"/>
      <c r="HSI272" s="277"/>
      <c r="HSJ272" s="402"/>
      <c r="HSK272" s="404"/>
      <c r="HSL272" s="49"/>
      <c r="HSM272" s="49"/>
      <c r="HSN272" s="49"/>
      <c r="HSO272" s="99"/>
      <c r="HSP272" s="98"/>
      <c r="HSQ272" s="49"/>
      <c r="HSR272" s="405"/>
      <c r="HSS272" s="405"/>
      <c r="HST272" s="277"/>
      <c r="HSU272" s="277"/>
      <c r="HSV272" s="277"/>
      <c r="HSW272" s="277"/>
      <c r="HSX272" s="277"/>
      <c r="HSY272" s="277"/>
      <c r="HSZ272" s="277"/>
      <c r="HTA272" s="277"/>
      <c r="HTB272" s="402"/>
      <c r="HTC272" s="404"/>
      <c r="HTD272" s="49"/>
      <c r="HTE272" s="49"/>
      <c r="HTF272" s="49"/>
      <c r="HTG272" s="99"/>
      <c r="HTH272" s="98"/>
      <c r="HTI272" s="49"/>
      <c r="HTJ272" s="405"/>
      <c r="HTK272" s="405"/>
      <c r="HTL272" s="277"/>
      <c r="HTM272" s="277"/>
      <c r="HTN272" s="277"/>
      <c r="HTO272" s="277"/>
      <c r="HTP272" s="277"/>
      <c r="HTQ272" s="277"/>
      <c r="HTR272" s="277"/>
      <c r="HTS272" s="277"/>
      <c r="HTT272" s="402"/>
      <c r="HTU272" s="404"/>
      <c r="HTV272" s="49"/>
      <c r="HTW272" s="49"/>
      <c r="HTX272" s="49"/>
      <c r="HTY272" s="99"/>
      <c r="HTZ272" s="98"/>
      <c r="HUA272" s="49"/>
      <c r="HUB272" s="405"/>
      <c r="HUC272" s="405"/>
      <c r="HUD272" s="277"/>
      <c r="HUE272" s="277"/>
      <c r="HUF272" s="277"/>
      <c r="HUG272" s="277"/>
      <c r="HUH272" s="277"/>
      <c r="HUI272" s="277"/>
      <c r="HUJ272" s="277"/>
      <c r="HUK272" s="277"/>
      <c r="HUL272" s="402"/>
      <c r="HUM272" s="404"/>
      <c r="HUN272" s="49"/>
      <c r="HUO272" s="49"/>
      <c r="HUP272" s="49"/>
      <c r="HUQ272" s="99"/>
      <c r="HUR272" s="98"/>
      <c r="HUS272" s="49"/>
      <c r="HUT272" s="405"/>
      <c r="HUU272" s="405"/>
      <c r="HUV272" s="277"/>
      <c r="HUW272" s="277"/>
      <c r="HUX272" s="277"/>
      <c r="HUY272" s="277"/>
      <c r="HUZ272" s="277"/>
      <c r="HVA272" s="277"/>
      <c r="HVB272" s="277"/>
      <c r="HVC272" s="277"/>
      <c r="HVD272" s="402"/>
      <c r="HVE272" s="404"/>
      <c r="HVF272" s="49"/>
      <c r="HVG272" s="49"/>
      <c r="HVH272" s="49"/>
      <c r="HVI272" s="99"/>
      <c r="HVJ272" s="98"/>
      <c r="HVK272" s="49"/>
      <c r="HVL272" s="405"/>
      <c r="HVM272" s="405"/>
      <c r="HVN272" s="277"/>
      <c r="HVO272" s="277"/>
      <c r="HVP272" s="277"/>
      <c r="HVQ272" s="277"/>
      <c r="HVR272" s="277"/>
      <c r="HVS272" s="277"/>
      <c r="HVT272" s="277"/>
      <c r="HVU272" s="277"/>
      <c r="HVV272" s="402"/>
      <c r="HVW272" s="404"/>
      <c r="HVX272" s="49"/>
      <c r="HVY272" s="49"/>
      <c r="HVZ272" s="49"/>
      <c r="HWA272" s="99"/>
      <c r="HWB272" s="98"/>
      <c r="HWC272" s="49"/>
      <c r="HWD272" s="405"/>
      <c r="HWE272" s="405"/>
      <c r="HWF272" s="277"/>
      <c r="HWG272" s="277"/>
      <c r="HWH272" s="277"/>
      <c r="HWI272" s="277"/>
      <c r="HWJ272" s="277"/>
      <c r="HWK272" s="277"/>
      <c r="HWL272" s="277"/>
      <c r="HWM272" s="277"/>
      <c r="HWN272" s="402"/>
      <c r="HWO272" s="404"/>
      <c r="HWP272" s="49"/>
      <c r="HWQ272" s="49"/>
      <c r="HWR272" s="49"/>
      <c r="HWS272" s="99"/>
      <c r="HWT272" s="98"/>
      <c r="HWU272" s="49"/>
      <c r="HWV272" s="405"/>
      <c r="HWW272" s="405"/>
      <c r="HWX272" s="277"/>
      <c r="HWY272" s="277"/>
      <c r="HWZ272" s="277"/>
      <c r="HXA272" s="277"/>
      <c r="HXB272" s="277"/>
      <c r="HXC272" s="277"/>
      <c r="HXD272" s="277"/>
      <c r="HXE272" s="277"/>
      <c r="HXF272" s="402"/>
      <c r="HXG272" s="404"/>
      <c r="HXH272" s="49"/>
      <c r="HXI272" s="49"/>
      <c r="HXJ272" s="49"/>
      <c r="HXK272" s="99"/>
      <c r="HXL272" s="98"/>
      <c r="HXM272" s="49"/>
      <c r="HXN272" s="405"/>
      <c r="HXO272" s="405"/>
      <c r="HXP272" s="277"/>
      <c r="HXQ272" s="277"/>
      <c r="HXR272" s="277"/>
      <c r="HXS272" s="277"/>
      <c r="HXT272" s="277"/>
      <c r="HXU272" s="277"/>
      <c r="HXV272" s="277"/>
      <c r="HXW272" s="277"/>
      <c r="HXX272" s="402"/>
      <c r="HXY272" s="404"/>
      <c r="HXZ272" s="49"/>
      <c r="HYA272" s="49"/>
      <c r="HYB272" s="49"/>
      <c r="HYC272" s="99"/>
      <c r="HYD272" s="98"/>
      <c r="HYE272" s="49"/>
      <c r="HYF272" s="405"/>
      <c r="HYG272" s="405"/>
      <c r="HYH272" s="277"/>
      <c r="HYI272" s="277"/>
      <c r="HYJ272" s="277"/>
      <c r="HYK272" s="277"/>
      <c r="HYL272" s="277"/>
      <c r="HYM272" s="277"/>
      <c r="HYN272" s="277"/>
      <c r="HYO272" s="277"/>
      <c r="HYP272" s="402"/>
      <c r="HYQ272" s="404"/>
      <c r="HYR272" s="49"/>
      <c r="HYS272" s="49"/>
      <c r="HYT272" s="49"/>
      <c r="HYU272" s="99"/>
      <c r="HYV272" s="98"/>
      <c r="HYW272" s="49"/>
      <c r="HYX272" s="405"/>
      <c r="HYY272" s="405"/>
      <c r="HYZ272" s="277"/>
      <c r="HZA272" s="277"/>
      <c r="HZB272" s="277"/>
      <c r="HZC272" s="277"/>
      <c r="HZD272" s="277"/>
      <c r="HZE272" s="277"/>
      <c r="HZF272" s="277"/>
      <c r="HZG272" s="277"/>
      <c r="HZH272" s="402"/>
      <c r="HZI272" s="404"/>
      <c r="HZJ272" s="49"/>
      <c r="HZK272" s="49"/>
      <c r="HZL272" s="49"/>
      <c r="HZM272" s="99"/>
      <c r="HZN272" s="98"/>
      <c r="HZO272" s="49"/>
      <c r="HZP272" s="405"/>
      <c r="HZQ272" s="405"/>
      <c r="HZR272" s="277"/>
      <c r="HZS272" s="277"/>
      <c r="HZT272" s="277"/>
      <c r="HZU272" s="277"/>
      <c r="HZV272" s="277"/>
      <c r="HZW272" s="277"/>
      <c r="HZX272" s="277"/>
      <c r="HZY272" s="277"/>
      <c r="HZZ272" s="402"/>
      <c r="IAA272" s="404"/>
      <c r="IAB272" s="49"/>
      <c r="IAC272" s="49"/>
      <c r="IAD272" s="49"/>
      <c r="IAE272" s="99"/>
      <c r="IAF272" s="98"/>
      <c r="IAG272" s="49"/>
      <c r="IAH272" s="405"/>
      <c r="IAI272" s="405"/>
      <c r="IAJ272" s="277"/>
      <c r="IAK272" s="277"/>
      <c r="IAL272" s="277"/>
      <c r="IAM272" s="277"/>
      <c r="IAN272" s="277"/>
      <c r="IAO272" s="277"/>
      <c r="IAP272" s="277"/>
      <c r="IAQ272" s="277"/>
      <c r="IAR272" s="402"/>
      <c r="IAS272" s="404"/>
      <c r="IAT272" s="49"/>
      <c r="IAU272" s="49"/>
      <c r="IAV272" s="49"/>
      <c r="IAW272" s="99"/>
      <c r="IAX272" s="98"/>
      <c r="IAY272" s="49"/>
      <c r="IAZ272" s="405"/>
      <c r="IBA272" s="405"/>
      <c r="IBB272" s="277"/>
      <c r="IBC272" s="277"/>
      <c r="IBD272" s="277"/>
      <c r="IBE272" s="277"/>
      <c r="IBF272" s="277"/>
      <c r="IBG272" s="277"/>
      <c r="IBH272" s="277"/>
      <c r="IBI272" s="277"/>
      <c r="IBJ272" s="402"/>
      <c r="IBK272" s="404"/>
      <c r="IBL272" s="49"/>
      <c r="IBM272" s="49"/>
      <c r="IBN272" s="49"/>
      <c r="IBO272" s="99"/>
      <c r="IBP272" s="98"/>
      <c r="IBQ272" s="49"/>
      <c r="IBR272" s="405"/>
      <c r="IBS272" s="405"/>
      <c r="IBT272" s="277"/>
      <c r="IBU272" s="277"/>
      <c r="IBV272" s="277"/>
      <c r="IBW272" s="277"/>
      <c r="IBX272" s="277"/>
      <c r="IBY272" s="277"/>
      <c r="IBZ272" s="277"/>
      <c r="ICA272" s="277"/>
      <c r="ICB272" s="402"/>
      <c r="ICC272" s="404"/>
      <c r="ICD272" s="49"/>
      <c r="ICE272" s="49"/>
      <c r="ICF272" s="49"/>
      <c r="ICG272" s="99"/>
      <c r="ICH272" s="98"/>
      <c r="ICI272" s="49"/>
      <c r="ICJ272" s="405"/>
      <c r="ICK272" s="405"/>
      <c r="ICL272" s="277"/>
      <c r="ICM272" s="277"/>
      <c r="ICN272" s="277"/>
      <c r="ICO272" s="277"/>
      <c r="ICP272" s="277"/>
      <c r="ICQ272" s="277"/>
      <c r="ICR272" s="277"/>
      <c r="ICS272" s="277"/>
      <c r="ICT272" s="402"/>
      <c r="ICU272" s="404"/>
      <c r="ICV272" s="49"/>
      <c r="ICW272" s="49"/>
      <c r="ICX272" s="49"/>
      <c r="ICY272" s="99"/>
      <c r="ICZ272" s="98"/>
      <c r="IDA272" s="49"/>
      <c r="IDB272" s="405"/>
      <c r="IDC272" s="405"/>
      <c r="IDD272" s="277"/>
      <c r="IDE272" s="277"/>
      <c r="IDF272" s="277"/>
      <c r="IDG272" s="277"/>
      <c r="IDH272" s="277"/>
      <c r="IDI272" s="277"/>
      <c r="IDJ272" s="277"/>
      <c r="IDK272" s="277"/>
      <c r="IDL272" s="402"/>
      <c r="IDM272" s="404"/>
      <c r="IDN272" s="49"/>
      <c r="IDO272" s="49"/>
      <c r="IDP272" s="49"/>
      <c r="IDQ272" s="99"/>
      <c r="IDR272" s="98"/>
      <c r="IDS272" s="49"/>
      <c r="IDT272" s="405"/>
      <c r="IDU272" s="405"/>
      <c r="IDV272" s="277"/>
      <c r="IDW272" s="277"/>
      <c r="IDX272" s="277"/>
      <c r="IDY272" s="277"/>
      <c r="IDZ272" s="277"/>
      <c r="IEA272" s="277"/>
      <c r="IEB272" s="277"/>
      <c r="IEC272" s="277"/>
      <c r="IED272" s="402"/>
      <c r="IEE272" s="404"/>
      <c r="IEF272" s="49"/>
      <c r="IEG272" s="49"/>
      <c r="IEH272" s="49"/>
      <c r="IEI272" s="99"/>
      <c r="IEJ272" s="98"/>
      <c r="IEK272" s="49"/>
      <c r="IEL272" s="405"/>
      <c r="IEM272" s="405"/>
      <c r="IEN272" s="277"/>
      <c r="IEO272" s="277"/>
      <c r="IEP272" s="277"/>
      <c r="IEQ272" s="277"/>
      <c r="IER272" s="277"/>
      <c r="IES272" s="277"/>
      <c r="IET272" s="277"/>
      <c r="IEU272" s="277"/>
      <c r="IEV272" s="402"/>
      <c r="IEW272" s="404"/>
      <c r="IEX272" s="49"/>
      <c r="IEY272" s="49"/>
      <c r="IEZ272" s="49"/>
      <c r="IFA272" s="99"/>
      <c r="IFB272" s="98"/>
      <c r="IFC272" s="49"/>
      <c r="IFD272" s="405"/>
      <c r="IFE272" s="405"/>
      <c r="IFF272" s="277"/>
      <c r="IFG272" s="277"/>
      <c r="IFH272" s="277"/>
      <c r="IFI272" s="277"/>
      <c r="IFJ272" s="277"/>
      <c r="IFK272" s="277"/>
      <c r="IFL272" s="277"/>
      <c r="IFM272" s="277"/>
      <c r="IFN272" s="402"/>
      <c r="IFO272" s="404"/>
      <c r="IFP272" s="49"/>
      <c r="IFQ272" s="49"/>
      <c r="IFR272" s="49"/>
      <c r="IFS272" s="99"/>
      <c r="IFT272" s="98"/>
      <c r="IFU272" s="49"/>
      <c r="IFV272" s="405"/>
      <c r="IFW272" s="405"/>
      <c r="IFX272" s="277"/>
      <c r="IFY272" s="277"/>
      <c r="IFZ272" s="277"/>
      <c r="IGA272" s="277"/>
      <c r="IGB272" s="277"/>
      <c r="IGC272" s="277"/>
      <c r="IGD272" s="277"/>
      <c r="IGE272" s="277"/>
      <c r="IGF272" s="402"/>
      <c r="IGG272" s="404"/>
      <c r="IGH272" s="49"/>
      <c r="IGI272" s="49"/>
      <c r="IGJ272" s="49"/>
      <c r="IGK272" s="99"/>
      <c r="IGL272" s="98"/>
      <c r="IGM272" s="49"/>
      <c r="IGN272" s="405"/>
      <c r="IGO272" s="405"/>
      <c r="IGP272" s="277"/>
      <c r="IGQ272" s="277"/>
      <c r="IGR272" s="277"/>
      <c r="IGS272" s="277"/>
      <c r="IGT272" s="277"/>
      <c r="IGU272" s="277"/>
      <c r="IGV272" s="277"/>
      <c r="IGW272" s="277"/>
      <c r="IGX272" s="402"/>
      <c r="IGY272" s="404"/>
      <c r="IGZ272" s="49"/>
      <c r="IHA272" s="49"/>
      <c r="IHB272" s="49"/>
      <c r="IHC272" s="99"/>
      <c r="IHD272" s="98"/>
      <c r="IHE272" s="49"/>
      <c r="IHF272" s="405"/>
      <c r="IHG272" s="405"/>
      <c r="IHH272" s="277"/>
      <c r="IHI272" s="277"/>
      <c r="IHJ272" s="277"/>
      <c r="IHK272" s="277"/>
      <c r="IHL272" s="277"/>
      <c r="IHM272" s="277"/>
      <c r="IHN272" s="277"/>
      <c r="IHO272" s="277"/>
      <c r="IHP272" s="402"/>
      <c r="IHQ272" s="404"/>
      <c r="IHR272" s="49"/>
      <c r="IHS272" s="49"/>
      <c r="IHT272" s="49"/>
      <c r="IHU272" s="99"/>
      <c r="IHV272" s="98"/>
      <c r="IHW272" s="49"/>
      <c r="IHX272" s="405"/>
      <c r="IHY272" s="405"/>
      <c r="IHZ272" s="277"/>
      <c r="IIA272" s="277"/>
      <c r="IIB272" s="277"/>
      <c r="IIC272" s="277"/>
      <c r="IID272" s="277"/>
      <c r="IIE272" s="277"/>
      <c r="IIF272" s="277"/>
      <c r="IIG272" s="277"/>
      <c r="IIH272" s="402"/>
      <c r="III272" s="404"/>
      <c r="IIJ272" s="49"/>
      <c r="IIK272" s="49"/>
      <c r="IIL272" s="49"/>
      <c r="IIM272" s="99"/>
      <c r="IIN272" s="98"/>
      <c r="IIO272" s="49"/>
      <c r="IIP272" s="405"/>
      <c r="IIQ272" s="405"/>
      <c r="IIR272" s="277"/>
      <c r="IIS272" s="277"/>
      <c r="IIT272" s="277"/>
      <c r="IIU272" s="277"/>
      <c r="IIV272" s="277"/>
      <c r="IIW272" s="277"/>
      <c r="IIX272" s="277"/>
      <c r="IIY272" s="277"/>
      <c r="IIZ272" s="402"/>
      <c r="IJA272" s="404"/>
      <c r="IJB272" s="49"/>
      <c r="IJC272" s="49"/>
      <c r="IJD272" s="49"/>
      <c r="IJE272" s="99"/>
      <c r="IJF272" s="98"/>
      <c r="IJG272" s="49"/>
      <c r="IJH272" s="405"/>
      <c r="IJI272" s="405"/>
      <c r="IJJ272" s="277"/>
      <c r="IJK272" s="277"/>
      <c r="IJL272" s="277"/>
      <c r="IJM272" s="277"/>
      <c r="IJN272" s="277"/>
      <c r="IJO272" s="277"/>
      <c r="IJP272" s="277"/>
      <c r="IJQ272" s="277"/>
      <c r="IJR272" s="402"/>
      <c r="IJS272" s="404"/>
      <c r="IJT272" s="49"/>
      <c r="IJU272" s="49"/>
      <c r="IJV272" s="49"/>
      <c r="IJW272" s="99"/>
      <c r="IJX272" s="98"/>
      <c r="IJY272" s="49"/>
      <c r="IJZ272" s="405"/>
      <c r="IKA272" s="405"/>
      <c r="IKB272" s="277"/>
      <c r="IKC272" s="277"/>
      <c r="IKD272" s="277"/>
      <c r="IKE272" s="277"/>
      <c r="IKF272" s="277"/>
      <c r="IKG272" s="277"/>
      <c r="IKH272" s="277"/>
      <c r="IKI272" s="277"/>
      <c r="IKJ272" s="402"/>
      <c r="IKK272" s="404"/>
      <c r="IKL272" s="49"/>
      <c r="IKM272" s="49"/>
      <c r="IKN272" s="49"/>
      <c r="IKO272" s="99"/>
      <c r="IKP272" s="98"/>
      <c r="IKQ272" s="49"/>
      <c r="IKR272" s="405"/>
      <c r="IKS272" s="405"/>
      <c r="IKT272" s="277"/>
      <c r="IKU272" s="277"/>
      <c r="IKV272" s="277"/>
      <c r="IKW272" s="277"/>
      <c r="IKX272" s="277"/>
      <c r="IKY272" s="277"/>
      <c r="IKZ272" s="277"/>
      <c r="ILA272" s="277"/>
      <c r="ILB272" s="402"/>
      <c r="ILC272" s="404"/>
      <c r="ILD272" s="49"/>
      <c r="ILE272" s="49"/>
      <c r="ILF272" s="49"/>
      <c r="ILG272" s="99"/>
      <c r="ILH272" s="98"/>
      <c r="ILI272" s="49"/>
      <c r="ILJ272" s="405"/>
      <c r="ILK272" s="405"/>
      <c r="ILL272" s="277"/>
      <c r="ILM272" s="277"/>
      <c r="ILN272" s="277"/>
      <c r="ILO272" s="277"/>
      <c r="ILP272" s="277"/>
      <c r="ILQ272" s="277"/>
      <c r="ILR272" s="277"/>
      <c r="ILS272" s="277"/>
      <c r="ILT272" s="402"/>
      <c r="ILU272" s="404"/>
      <c r="ILV272" s="49"/>
      <c r="ILW272" s="49"/>
      <c r="ILX272" s="49"/>
      <c r="ILY272" s="99"/>
      <c r="ILZ272" s="98"/>
      <c r="IMA272" s="49"/>
      <c r="IMB272" s="405"/>
      <c r="IMC272" s="405"/>
      <c r="IMD272" s="277"/>
      <c r="IME272" s="277"/>
      <c r="IMF272" s="277"/>
      <c r="IMG272" s="277"/>
      <c r="IMH272" s="277"/>
      <c r="IMI272" s="277"/>
      <c r="IMJ272" s="277"/>
      <c r="IMK272" s="277"/>
      <c r="IML272" s="402"/>
      <c r="IMM272" s="404"/>
      <c r="IMN272" s="49"/>
      <c r="IMO272" s="49"/>
      <c r="IMP272" s="49"/>
      <c r="IMQ272" s="99"/>
      <c r="IMR272" s="98"/>
      <c r="IMS272" s="49"/>
      <c r="IMT272" s="405"/>
      <c r="IMU272" s="405"/>
      <c r="IMV272" s="277"/>
      <c r="IMW272" s="277"/>
      <c r="IMX272" s="277"/>
      <c r="IMY272" s="277"/>
      <c r="IMZ272" s="277"/>
      <c r="INA272" s="277"/>
      <c r="INB272" s="277"/>
      <c r="INC272" s="277"/>
      <c r="IND272" s="402"/>
      <c r="INE272" s="404"/>
      <c r="INF272" s="49"/>
      <c r="ING272" s="49"/>
      <c r="INH272" s="49"/>
      <c r="INI272" s="99"/>
      <c r="INJ272" s="98"/>
      <c r="INK272" s="49"/>
      <c r="INL272" s="405"/>
      <c r="INM272" s="405"/>
      <c r="INN272" s="277"/>
      <c r="INO272" s="277"/>
      <c r="INP272" s="277"/>
      <c r="INQ272" s="277"/>
      <c r="INR272" s="277"/>
      <c r="INS272" s="277"/>
      <c r="INT272" s="277"/>
      <c r="INU272" s="277"/>
      <c r="INV272" s="402"/>
      <c r="INW272" s="404"/>
      <c r="INX272" s="49"/>
      <c r="INY272" s="49"/>
      <c r="INZ272" s="49"/>
      <c r="IOA272" s="99"/>
      <c r="IOB272" s="98"/>
      <c r="IOC272" s="49"/>
      <c r="IOD272" s="405"/>
      <c r="IOE272" s="405"/>
      <c r="IOF272" s="277"/>
      <c r="IOG272" s="277"/>
      <c r="IOH272" s="277"/>
      <c r="IOI272" s="277"/>
      <c r="IOJ272" s="277"/>
      <c r="IOK272" s="277"/>
      <c r="IOL272" s="277"/>
      <c r="IOM272" s="277"/>
      <c r="ION272" s="402"/>
      <c r="IOO272" s="404"/>
      <c r="IOP272" s="49"/>
      <c r="IOQ272" s="49"/>
      <c r="IOR272" s="49"/>
      <c r="IOS272" s="99"/>
      <c r="IOT272" s="98"/>
      <c r="IOU272" s="49"/>
      <c r="IOV272" s="405"/>
      <c r="IOW272" s="405"/>
      <c r="IOX272" s="277"/>
      <c r="IOY272" s="277"/>
      <c r="IOZ272" s="277"/>
      <c r="IPA272" s="277"/>
      <c r="IPB272" s="277"/>
      <c r="IPC272" s="277"/>
      <c r="IPD272" s="277"/>
      <c r="IPE272" s="277"/>
      <c r="IPF272" s="402"/>
      <c r="IPG272" s="404"/>
      <c r="IPH272" s="49"/>
      <c r="IPI272" s="49"/>
      <c r="IPJ272" s="49"/>
      <c r="IPK272" s="99"/>
      <c r="IPL272" s="98"/>
      <c r="IPM272" s="49"/>
      <c r="IPN272" s="405"/>
      <c r="IPO272" s="405"/>
      <c r="IPP272" s="277"/>
      <c r="IPQ272" s="277"/>
      <c r="IPR272" s="277"/>
      <c r="IPS272" s="277"/>
      <c r="IPT272" s="277"/>
      <c r="IPU272" s="277"/>
      <c r="IPV272" s="277"/>
      <c r="IPW272" s="277"/>
      <c r="IPX272" s="402"/>
      <c r="IPY272" s="404"/>
      <c r="IPZ272" s="49"/>
      <c r="IQA272" s="49"/>
      <c r="IQB272" s="49"/>
      <c r="IQC272" s="99"/>
      <c r="IQD272" s="98"/>
      <c r="IQE272" s="49"/>
      <c r="IQF272" s="405"/>
      <c r="IQG272" s="405"/>
      <c r="IQH272" s="277"/>
      <c r="IQI272" s="277"/>
      <c r="IQJ272" s="277"/>
      <c r="IQK272" s="277"/>
      <c r="IQL272" s="277"/>
      <c r="IQM272" s="277"/>
      <c r="IQN272" s="277"/>
      <c r="IQO272" s="277"/>
      <c r="IQP272" s="402"/>
      <c r="IQQ272" s="404"/>
      <c r="IQR272" s="49"/>
      <c r="IQS272" s="49"/>
      <c r="IQT272" s="49"/>
      <c r="IQU272" s="99"/>
      <c r="IQV272" s="98"/>
      <c r="IQW272" s="49"/>
      <c r="IQX272" s="405"/>
      <c r="IQY272" s="405"/>
      <c r="IQZ272" s="277"/>
      <c r="IRA272" s="277"/>
      <c r="IRB272" s="277"/>
      <c r="IRC272" s="277"/>
      <c r="IRD272" s="277"/>
      <c r="IRE272" s="277"/>
      <c r="IRF272" s="277"/>
      <c r="IRG272" s="277"/>
      <c r="IRH272" s="402"/>
      <c r="IRI272" s="404"/>
      <c r="IRJ272" s="49"/>
      <c r="IRK272" s="49"/>
      <c r="IRL272" s="49"/>
      <c r="IRM272" s="99"/>
      <c r="IRN272" s="98"/>
      <c r="IRO272" s="49"/>
      <c r="IRP272" s="405"/>
      <c r="IRQ272" s="405"/>
      <c r="IRR272" s="277"/>
      <c r="IRS272" s="277"/>
      <c r="IRT272" s="277"/>
      <c r="IRU272" s="277"/>
      <c r="IRV272" s="277"/>
      <c r="IRW272" s="277"/>
      <c r="IRX272" s="277"/>
      <c r="IRY272" s="277"/>
      <c r="IRZ272" s="402"/>
      <c r="ISA272" s="404"/>
      <c r="ISB272" s="49"/>
      <c r="ISC272" s="49"/>
      <c r="ISD272" s="49"/>
      <c r="ISE272" s="99"/>
      <c r="ISF272" s="98"/>
      <c r="ISG272" s="49"/>
      <c r="ISH272" s="405"/>
      <c r="ISI272" s="405"/>
      <c r="ISJ272" s="277"/>
      <c r="ISK272" s="277"/>
      <c r="ISL272" s="277"/>
      <c r="ISM272" s="277"/>
      <c r="ISN272" s="277"/>
      <c r="ISO272" s="277"/>
      <c r="ISP272" s="277"/>
      <c r="ISQ272" s="277"/>
      <c r="ISR272" s="402"/>
      <c r="ISS272" s="404"/>
      <c r="IST272" s="49"/>
      <c r="ISU272" s="49"/>
      <c r="ISV272" s="49"/>
      <c r="ISW272" s="99"/>
      <c r="ISX272" s="98"/>
      <c r="ISY272" s="49"/>
      <c r="ISZ272" s="405"/>
      <c r="ITA272" s="405"/>
      <c r="ITB272" s="277"/>
      <c r="ITC272" s="277"/>
      <c r="ITD272" s="277"/>
      <c r="ITE272" s="277"/>
      <c r="ITF272" s="277"/>
      <c r="ITG272" s="277"/>
      <c r="ITH272" s="277"/>
      <c r="ITI272" s="277"/>
      <c r="ITJ272" s="402"/>
      <c r="ITK272" s="404"/>
      <c r="ITL272" s="49"/>
      <c r="ITM272" s="49"/>
      <c r="ITN272" s="49"/>
      <c r="ITO272" s="99"/>
      <c r="ITP272" s="98"/>
      <c r="ITQ272" s="49"/>
      <c r="ITR272" s="405"/>
      <c r="ITS272" s="405"/>
      <c r="ITT272" s="277"/>
      <c r="ITU272" s="277"/>
      <c r="ITV272" s="277"/>
      <c r="ITW272" s="277"/>
      <c r="ITX272" s="277"/>
      <c r="ITY272" s="277"/>
      <c r="ITZ272" s="277"/>
      <c r="IUA272" s="277"/>
      <c r="IUB272" s="402"/>
      <c r="IUC272" s="404"/>
      <c r="IUD272" s="49"/>
      <c r="IUE272" s="49"/>
      <c r="IUF272" s="49"/>
      <c r="IUG272" s="99"/>
      <c r="IUH272" s="98"/>
      <c r="IUI272" s="49"/>
      <c r="IUJ272" s="405"/>
      <c r="IUK272" s="405"/>
      <c r="IUL272" s="277"/>
      <c r="IUM272" s="277"/>
      <c r="IUN272" s="277"/>
      <c r="IUO272" s="277"/>
      <c r="IUP272" s="277"/>
      <c r="IUQ272" s="277"/>
      <c r="IUR272" s="277"/>
      <c r="IUS272" s="277"/>
      <c r="IUT272" s="402"/>
      <c r="IUU272" s="404"/>
      <c r="IUV272" s="49"/>
      <c r="IUW272" s="49"/>
      <c r="IUX272" s="49"/>
      <c r="IUY272" s="99"/>
      <c r="IUZ272" s="98"/>
      <c r="IVA272" s="49"/>
      <c r="IVB272" s="405"/>
      <c r="IVC272" s="405"/>
      <c r="IVD272" s="277"/>
      <c r="IVE272" s="277"/>
      <c r="IVF272" s="277"/>
      <c r="IVG272" s="277"/>
      <c r="IVH272" s="277"/>
      <c r="IVI272" s="277"/>
      <c r="IVJ272" s="277"/>
      <c r="IVK272" s="277"/>
      <c r="IVL272" s="402"/>
      <c r="IVM272" s="404"/>
      <c r="IVN272" s="49"/>
      <c r="IVO272" s="49"/>
      <c r="IVP272" s="49"/>
      <c r="IVQ272" s="99"/>
      <c r="IVR272" s="98"/>
      <c r="IVS272" s="49"/>
      <c r="IVT272" s="405"/>
      <c r="IVU272" s="405"/>
      <c r="IVV272" s="277"/>
      <c r="IVW272" s="277"/>
      <c r="IVX272" s="277"/>
      <c r="IVY272" s="277"/>
      <c r="IVZ272" s="277"/>
      <c r="IWA272" s="277"/>
      <c r="IWB272" s="277"/>
      <c r="IWC272" s="277"/>
      <c r="IWD272" s="402"/>
      <c r="IWE272" s="404"/>
      <c r="IWF272" s="49"/>
      <c r="IWG272" s="49"/>
      <c r="IWH272" s="49"/>
      <c r="IWI272" s="99"/>
      <c r="IWJ272" s="98"/>
      <c r="IWK272" s="49"/>
      <c r="IWL272" s="405"/>
      <c r="IWM272" s="405"/>
      <c r="IWN272" s="277"/>
      <c r="IWO272" s="277"/>
      <c r="IWP272" s="277"/>
      <c r="IWQ272" s="277"/>
      <c r="IWR272" s="277"/>
      <c r="IWS272" s="277"/>
      <c r="IWT272" s="277"/>
      <c r="IWU272" s="277"/>
      <c r="IWV272" s="402"/>
      <c r="IWW272" s="404"/>
      <c r="IWX272" s="49"/>
      <c r="IWY272" s="49"/>
      <c r="IWZ272" s="49"/>
      <c r="IXA272" s="99"/>
      <c r="IXB272" s="98"/>
      <c r="IXC272" s="49"/>
      <c r="IXD272" s="405"/>
      <c r="IXE272" s="405"/>
      <c r="IXF272" s="277"/>
      <c r="IXG272" s="277"/>
      <c r="IXH272" s="277"/>
      <c r="IXI272" s="277"/>
      <c r="IXJ272" s="277"/>
      <c r="IXK272" s="277"/>
      <c r="IXL272" s="277"/>
      <c r="IXM272" s="277"/>
      <c r="IXN272" s="402"/>
      <c r="IXO272" s="404"/>
      <c r="IXP272" s="49"/>
      <c r="IXQ272" s="49"/>
      <c r="IXR272" s="49"/>
      <c r="IXS272" s="99"/>
      <c r="IXT272" s="98"/>
      <c r="IXU272" s="49"/>
      <c r="IXV272" s="405"/>
      <c r="IXW272" s="405"/>
      <c r="IXX272" s="277"/>
      <c r="IXY272" s="277"/>
      <c r="IXZ272" s="277"/>
      <c r="IYA272" s="277"/>
      <c r="IYB272" s="277"/>
      <c r="IYC272" s="277"/>
      <c r="IYD272" s="277"/>
      <c r="IYE272" s="277"/>
      <c r="IYF272" s="402"/>
      <c r="IYG272" s="404"/>
      <c r="IYH272" s="49"/>
      <c r="IYI272" s="49"/>
      <c r="IYJ272" s="49"/>
      <c r="IYK272" s="99"/>
      <c r="IYL272" s="98"/>
      <c r="IYM272" s="49"/>
      <c r="IYN272" s="405"/>
      <c r="IYO272" s="405"/>
      <c r="IYP272" s="277"/>
      <c r="IYQ272" s="277"/>
      <c r="IYR272" s="277"/>
      <c r="IYS272" s="277"/>
      <c r="IYT272" s="277"/>
      <c r="IYU272" s="277"/>
      <c r="IYV272" s="277"/>
      <c r="IYW272" s="277"/>
      <c r="IYX272" s="402"/>
      <c r="IYY272" s="404"/>
      <c r="IYZ272" s="49"/>
      <c r="IZA272" s="49"/>
      <c r="IZB272" s="49"/>
      <c r="IZC272" s="99"/>
      <c r="IZD272" s="98"/>
      <c r="IZE272" s="49"/>
      <c r="IZF272" s="405"/>
      <c r="IZG272" s="405"/>
      <c r="IZH272" s="277"/>
      <c r="IZI272" s="277"/>
      <c r="IZJ272" s="277"/>
      <c r="IZK272" s="277"/>
      <c r="IZL272" s="277"/>
      <c r="IZM272" s="277"/>
      <c r="IZN272" s="277"/>
      <c r="IZO272" s="277"/>
      <c r="IZP272" s="402"/>
      <c r="IZQ272" s="404"/>
      <c r="IZR272" s="49"/>
      <c r="IZS272" s="49"/>
      <c r="IZT272" s="49"/>
      <c r="IZU272" s="99"/>
      <c r="IZV272" s="98"/>
      <c r="IZW272" s="49"/>
      <c r="IZX272" s="405"/>
      <c r="IZY272" s="405"/>
      <c r="IZZ272" s="277"/>
      <c r="JAA272" s="277"/>
      <c r="JAB272" s="277"/>
      <c r="JAC272" s="277"/>
      <c r="JAD272" s="277"/>
      <c r="JAE272" s="277"/>
      <c r="JAF272" s="277"/>
      <c r="JAG272" s="277"/>
      <c r="JAH272" s="402"/>
      <c r="JAI272" s="404"/>
      <c r="JAJ272" s="49"/>
      <c r="JAK272" s="49"/>
      <c r="JAL272" s="49"/>
      <c r="JAM272" s="99"/>
      <c r="JAN272" s="98"/>
      <c r="JAO272" s="49"/>
      <c r="JAP272" s="405"/>
      <c r="JAQ272" s="405"/>
      <c r="JAR272" s="277"/>
      <c r="JAS272" s="277"/>
      <c r="JAT272" s="277"/>
      <c r="JAU272" s="277"/>
      <c r="JAV272" s="277"/>
      <c r="JAW272" s="277"/>
      <c r="JAX272" s="277"/>
      <c r="JAY272" s="277"/>
      <c r="JAZ272" s="402"/>
      <c r="JBA272" s="404"/>
      <c r="JBB272" s="49"/>
      <c r="JBC272" s="49"/>
      <c r="JBD272" s="49"/>
      <c r="JBE272" s="99"/>
      <c r="JBF272" s="98"/>
      <c r="JBG272" s="49"/>
      <c r="JBH272" s="405"/>
      <c r="JBI272" s="405"/>
      <c r="JBJ272" s="277"/>
      <c r="JBK272" s="277"/>
      <c r="JBL272" s="277"/>
      <c r="JBM272" s="277"/>
      <c r="JBN272" s="277"/>
      <c r="JBO272" s="277"/>
      <c r="JBP272" s="277"/>
      <c r="JBQ272" s="277"/>
      <c r="JBR272" s="402"/>
      <c r="JBS272" s="404"/>
      <c r="JBT272" s="49"/>
      <c r="JBU272" s="49"/>
      <c r="JBV272" s="49"/>
      <c r="JBW272" s="99"/>
      <c r="JBX272" s="98"/>
      <c r="JBY272" s="49"/>
      <c r="JBZ272" s="405"/>
      <c r="JCA272" s="405"/>
      <c r="JCB272" s="277"/>
      <c r="JCC272" s="277"/>
      <c r="JCD272" s="277"/>
      <c r="JCE272" s="277"/>
      <c r="JCF272" s="277"/>
      <c r="JCG272" s="277"/>
      <c r="JCH272" s="277"/>
      <c r="JCI272" s="277"/>
      <c r="JCJ272" s="402"/>
      <c r="JCK272" s="404"/>
      <c r="JCL272" s="49"/>
      <c r="JCM272" s="49"/>
      <c r="JCN272" s="49"/>
      <c r="JCO272" s="99"/>
      <c r="JCP272" s="98"/>
      <c r="JCQ272" s="49"/>
      <c r="JCR272" s="405"/>
      <c r="JCS272" s="405"/>
      <c r="JCT272" s="277"/>
      <c r="JCU272" s="277"/>
      <c r="JCV272" s="277"/>
      <c r="JCW272" s="277"/>
      <c r="JCX272" s="277"/>
      <c r="JCY272" s="277"/>
      <c r="JCZ272" s="277"/>
      <c r="JDA272" s="277"/>
      <c r="JDB272" s="402"/>
      <c r="JDC272" s="404"/>
      <c r="JDD272" s="49"/>
      <c r="JDE272" s="49"/>
      <c r="JDF272" s="49"/>
      <c r="JDG272" s="99"/>
      <c r="JDH272" s="98"/>
      <c r="JDI272" s="49"/>
      <c r="JDJ272" s="405"/>
      <c r="JDK272" s="405"/>
      <c r="JDL272" s="277"/>
      <c r="JDM272" s="277"/>
      <c r="JDN272" s="277"/>
      <c r="JDO272" s="277"/>
      <c r="JDP272" s="277"/>
      <c r="JDQ272" s="277"/>
      <c r="JDR272" s="277"/>
      <c r="JDS272" s="277"/>
      <c r="JDT272" s="402"/>
      <c r="JDU272" s="404"/>
      <c r="JDV272" s="49"/>
      <c r="JDW272" s="49"/>
      <c r="JDX272" s="49"/>
      <c r="JDY272" s="99"/>
      <c r="JDZ272" s="98"/>
      <c r="JEA272" s="49"/>
      <c r="JEB272" s="405"/>
      <c r="JEC272" s="405"/>
      <c r="JED272" s="277"/>
      <c r="JEE272" s="277"/>
      <c r="JEF272" s="277"/>
      <c r="JEG272" s="277"/>
      <c r="JEH272" s="277"/>
      <c r="JEI272" s="277"/>
      <c r="JEJ272" s="277"/>
      <c r="JEK272" s="277"/>
      <c r="JEL272" s="402"/>
      <c r="JEM272" s="404"/>
      <c r="JEN272" s="49"/>
      <c r="JEO272" s="49"/>
      <c r="JEP272" s="49"/>
      <c r="JEQ272" s="99"/>
      <c r="JER272" s="98"/>
      <c r="JES272" s="49"/>
      <c r="JET272" s="405"/>
      <c r="JEU272" s="405"/>
      <c r="JEV272" s="277"/>
      <c r="JEW272" s="277"/>
      <c r="JEX272" s="277"/>
      <c r="JEY272" s="277"/>
      <c r="JEZ272" s="277"/>
      <c r="JFA272" s="277"/>
      <c r="JFB272" s="277"/>
      <c r="JFC272" s="277"/>
      <c r="JFD272" s="402"/>
      <c r="JFE272" s="404"/>
      <c r="JFF272" s="49"/>
      <c r="JFG272" s="49"/>
      <c r="JFH272" s="49"/>
      <c r="JFI272" s="99"/>
      <c r="JFJ272" s="98"/>
      <c r="JFK272" s="49"/>
      <c r="JFL272" s="405"/>
      <c r="JFM272" s="405"/>
      <c r="JFN272" s="277"/>
      <c r="JFO272" s="277"/>
      <c r="JFP272" s="277"/>
      <c r="JFQ272" s="277"/>
      <c r="JFR272" s="277"/>
      <c r="JFS272" s="277"/>
      <c r="JFT272" s="277"/>
      <c r="JFU272" s="277"/>
      <c r="JFV272" s="402"/>
      <c r="JFW272" s="404"/>
      <c r="JFX272" s="49"/>
      <c r="JFY272" s="49"/>
      <c r="JFZ272" s="49"/>
      <c r="JGA272" s="99"/>
      <c r="JGB272" s="98"/>
      <c r="JGC272" s="49"/>
      <c r="JGD272" s="405"/>
      <c r="JGE272" s="405"/>
      <c r="JGF272" s="277"/>
      <c r="JGG272" s="277"/>
      <c r="JGH272" s="277"/>
      <c r="JGI272" s="277"/>
      <c r="JGJ272" s="277"/>
      <c r="JGK272" s="277"/>
      <c r="JGL272" s="277"/>
      <c r="JGM272" s="277"/>
      <c r="JGN272" s="402"/>
      <c r="JGO272" s="404"/>
      <c r="JGP272" s="49"/>
      <c r="JGQ272" s="49"/>
      <c r="JGR272" s="49"/>
      <c r="JGS272" s="99"/>
      <c r="JGT272" s="98"/>
      <c r="JGU272" s="49"/>
      <c r="JGV272" s="405"/>
      <c r="JGW272" s="405"/>
      <c r="JGX272" s="277"/>
      <c r="JGY272" s="277"/>
      <c r="JGZ272" s="277"/>
      <c r="JHA272" s="277"/>
      <c r="JHB272" s="277"/>
      <c r="JHC272" s="277"/>
      <c r="JHD272" s="277"/>
      <c r="JHE272" s="277"/>
      <c r="JHF272" s="402"/>
      <c r="JHG272" s="404"/>
      <c r="JHH272" s="49"/>
      <c r="JHI272" s="49"/>
      <c r="JHJ272" s="49"/>
      <c r="JHK272" s="99"/>
      <c r="JHL272" s="98"/>
      <c r="JHM272" s="49"/>
      <c r="JHN272" s="405"/>
      <c r="JHO272" s="405"/>
      <c r="JHP272" s="277"/>
      <c r="JHQ272" s="277"/>
      <c r="JHR272" s="277"/>
      <c r="JHS272" s="277"/>
      <c r="JHT272" s="277"/>
      <c r="JHU272" s="277"/>
      <c r="JHV272" s="277"/>
      <c r="JHW272" s="277"/>
      <c r="JHX272" s="402"/>
      <c r="JHY272" s="404"/>
      <c r="JHZ272" s="49"/>
      <c r="JIA272" s="49"/>
      <c r="JIB272" s="49"/>
      <c r="JIC272" s="99"/>
      <c r="JID272" s="98"/>
      <c r="JIE272" s="49"/>
      <c r="JIF272" s="405"/>
      <c r="JIG272" s="405"/>
      <c r="JIH272" s="277"/>
      <c r="JII272" s="277"/>
      <c r="JIJ272" s="277"/>
      <c r="JIK272" s="277"/>
      <c r="JIL272" s="277"/>
      <c r="JIM272" s="277"/>
      <c r="JIN272" s="277"/>
      <c r="JIO272" s="277"/>
      <c r="JIP272" s="402"/>
      <c r="JIQ272" s="404"/>
      <c r="JIR272" s="49"/>
      <c r="JIS272" s="49"/>
      <c r="JIT272" s="49"/>
      <c r="JIU272" s="99"/>
      <c r="JIV272" s="98"/>
      <c r="JIW272" s="49"/>
      <c r="JIX272" s="405"/>
      <c r="JIY272" s="405"/>
      <c r="JIZ272" s="277"/>
      <c r="JJA272" s="277"/>
      <c r="JJB272" s="277"/>
      <c r="JJC272" s="277"/>
      <c r="JJD272" s="277"/>
      <c r="JJE272" s="277"/>
      <c r="JJF272" s="277"/>
      <c r="JJG272" s="277"/>
      <c r="JJH272" s="402"/>
      <c r="JJI272" s="404"/>
      <c r="JJJ272" s="49"/>
      <c r="JJK272" s="49"/>
      <c r="JJL272" s="49"/>
      <c r="JJM272" s="99"/>
      <c r="JJN272" s="98"/>
      <c r="JJO272" s="49"/>
      <c r="JJP272" s="405"/>
      <c r="JJQ272" s="405"/>
      <c r="JJR272" s="277"/>
      <c r="JJS272" s="277"/>
      <c r="JJT272" s="277"/>
      <c r="JJU272" s="277"/>
      <c r="JJV272" s="277"/>
      <c r="JJW272" s="277"/>
      <c r="JJX272" s="277"/>
      <c r="JJY272" s="277"/>
      <c r="JJZ272" s="402"/>
      <c r="JKA272" s="404"/>
      <c r="JKB272" s="49"/>
      <c r="JKC272" s="49"/>
      <c r="JKD272" s="49"/>
      <c r="JKE272" s="99"/>
      <c r="JKF272" s="98"/>
      <c r="JKG272" s="49"/>
      <c r="JKH272" s="405"/>
      <c r="JKI272" s="405"/>
      <c r="JKJ272" s="277"/>
      <c r="JKK272" s="277"/>
      <c r="JKL272" s="277"/>
      <c r="JKM272" s="277"/>
      <c r="JKN272" s="277"/>
      <c r="JKO272" s="277"/>
      <c r="JKP272" s="277"/>
      <c r="JKQ272" s="277"/>
      <c r="JKR272" s="402"/>
      <c r="JKS272" s="404"/>
      <c r="JKT272" s="49"/>
      <c r="JKU272" s="49"/>
      <c r="JKV272" s="49"/>
      <c r="JKW272" s="99"/>
      <c r="JKX272" s="98"/>
      <c r="JKY272" s="49"/>
      <c r="JKZ272" s="405"/>
      <c r="JLA272" s="405"/>
      <c r="JLB272" s="277"/>
      <c r="JLC272" s="277"/>
      <c r="JLD272" s="277"/>
      <c r="JLE272" s="277"/>
      <c r="JLF272" s="277"/>
      <c r="JLG272" s="277"/>
      <c r="JLH272" s="277"/>
      <c r="JLI272" s="277"/>
      <c r="JLJ272" s="402"/>
      <c r="JLK272" s="404"/>
      <c r="JLL272" s="49"/>
      <c r="JLM272" s="49"/>
      <c r="JLN272" s="49"/>
      <c r="JLO272" s="99"/>
      <c r="JLP272" s="98"/>
      <c r="JLQ272" s="49"/>
      <c r="JLR272" s="405"/>
      <c r="JLS272" s="405"/>
      <c r="JLT272" s="277"/>
      <c r="JLU272" s="277"/>
      <c r="JLV272" s="277"/>
      <c r="JLW272" s="277"/>
      <c r="JLX272" s="277"/>
      <c r="JLY272" s="277"/>
      <c r="JLZ272" s="277"/>
      <c r="JMA272" s="277"/>
      <c r="JMB272" s="402"/>
      <c r="JMC272" s="404"/>
      <c r="JMD272" s="49"/>
      <c r="JME272" s="49"/>
      <c r="JMF272" s="49"/>
      <c r="JMG272" s="99"/>
      <c r="JMH272" s="98"/>
      <c r="JMI272" s="49"/>
      <c r="JMJ272" s="405"/>
      <c r="JMK272" s="405"/>
      <c r="JML272" s="277"/>
      <c r="JMM272" s="277"/>
      <c r="JMN272" s="277"/>
      <c r="JMO272" s="277"/>
      <c r="JMP272" s="277"/>
      <c r="JMQ272" s="277"/>
      <c r="JMR272" s="277"/>
      <c r="JMS272" s="277"/>
      <c r="JMT272" s="402"/>
      <c r="JMU272" s="404"/>
      <c r="JMV272" s="49"/>
      <c r="JMW272" s="49"/>
      <c r="JMX272" s="49"/>
      <c r="JMY272" s="99"/>
      <c r="JMZ272" s="98"/>
      <c r="JNA272" s="49"/>
      <c r="JNB272" s="405"/>
      <c r="JNC272" s="405"/>
      <c r="JND272" s="277"/>
      <c r="JNE272" s="277"/>
      <c r="JNF272" s="277"/>
      <c r="JNG272" s="277"/>
      <c r="JNH272" s="277"/>
      <c r="JNI272" s="277"/>
      <c r="JNJ272" s="277"/>
      <c r="JNK272" s="277"/>
      <c r="JNL272" s="402"/>
      <c r="JNM272" s="404"/>
      <c r="JNN272" s="49"/>
      <c r="JNO272" s="49"/>
      <c r="JNP272" s="49"/>
      <c r="JNQ272" s="99"/>
      <c r="JNR272" s="98"/>
      <c r="JNS272" s="49"/>
      <c r="JNT272" s="405"/>
      <c r="JNU272" s="405"/>
      <c r="JNV272" s="277"/>
      <c r="JNW272" s="277"/>
      <c r="JNX272" s="277"/>
      <c r="JNY272" s="277"/>
      <c r="JNZ272" s="277"/>
      <c r="JOA272" s="277"/>
      <c r="JOB272" s="277"/>
      <c r="JOC272" s="277"/>
      <c r="JOD272" s="402"/>
      <c r="JOE272" s="404"/>
      <c r="JOF272" s="49"/>
      <c r="JOG272" s="49"/>
      <c r="JOH272" s="49"/>
      <c r="JOI272" s="99"/>
      <c r="JOJ272" s="98"/>
      <c r="JOK272" s="49"/>
      <c r="JOL272" s="405"/>
      <c r="JOM272" s="405"/>
      <c r="JON272" s="277"/>
      <c r="JOO272" s="277"/>
      <c r="JOP272" s="277"/>
      <c r="JOQ272" s="277"/>
      <c r="JOR272" s="277"/>
      <c r="JOS272" s="277"/>
      <c r="JOT272" s="277"/>
      <c r="JOU272" s="277"/>
      <c r="JOV272" s="402"/>
      <c r="JOW272" s="404"/>
      <c r="JOX272" s="49"/>
      <c r="JOY272" s="49"/>
      <c r="JOZ272" s="49"/>
      <c r="JPA272" s="99"/>
      <c r="JPB272" s="98"/>
      <c r="JPC272" s="49"/>
      <c r="JPD272" s="405"/>
      <c r="JPE272" s="405"/>
      <c r="JPF272" s="277"/>
      <c r="JPG272" s="277"/>
      <c r="JPH272" s="277"/>
      <c r="JPI272" s="277"/>
      <c r="JPJ272" s="277"/>
      <c r="JPK272" s="277"/>
      <c r="JPL272" s="277"/>
      <c r="JPM272" s="277"/>
      <c r="JPN272" s="402"/>
      <c r="JPO272" s="404"/>
      <c r="JPP272" s="49"/>
      <c r="JPQ272" s="49"/>
      <c r="JPR272" s="49"/>
      <c r="JPS272" s="99"/>
      <c r="JPT272" s="98"/>
      <c r="JPU272" s="49"/>
      <c r="JPV272" s="405"/>
      <c r="JPW272" s="405"/>
      <c r="JPX272" s="277"/>
      <c r="JPY272" s="277"/>
      <c r="JPZ272" s="277"/>
      <c r="JQA272" s="277"/>
      <c r="JQB272" s="277"/>
      <c r="JQC272" s="277"/>
      <c r="JQD272" s="277"/>
      <c r="JQE272" s="277"/>
      <c r="JQF272" s="402"/>
      <c r="JQG272" s="404"/>
      <c r="JQH272" s="49"/>
      <c r="JQI272" s="49"/>
      <c r="JQJ272" s="49"/>
      <c r="JQK272" s="99"/>
      <c r="JQL272" s="98"/>
      <c r="JQM272" s="49"/>
      <c r="JQN272" s="405"/>
      <c r="JQO272" s="405"/>
      <c r="JQP272" s="277"/>
      <c r="JQQ272" s="277"/>
      <c r="JQR272" s="277"/>
      <c r="JQS272" s="277"/>
      <c r="JQT272" s="277"/>
      <c r="JQU272" s="277"/>
      <c r="JQV272" s="277"/>
      <c r="JQW272" s="277"/>
      <c r="JQX272" s="402"/>
      <c r="JQY272" s="404"/>
      <c r="JQZ272" s="49"/>
      <c r="JRA272" s="49"/>
      <c r="JRB272" s="49"/>
      <c r="JRC272" s="99"/>
      <c r="JRD272" s="98"/>
      <c r="JRE272" s="49"/>
      <c r="JRF272" s="405"/>
      <c r="JRG272" s="405"/>
      <c r="JRH272" s="277"/>
      <c r="JRI272" s="277"/>
      <c r="JRJ272" s="277"/>
      <c r="JRK272" s="277"/>
      <c r="JRL272" s="277"/>
      <c r="JRM272" s="277"/>
      <c r="JRN272" s="277"/>
      <c r="JRO272" s="277"/>
      <c r="JRP272" s="402"/>
      <c r="JRQ272" s="404"/>
      <c r="JRR272" s="49"/>
      <c r="JRS272" s="49"/>
      <c r="JRT272" s="49"/>
      <c r="JRU272" s="99"/>
      <c r="JRV272" s="98"/>
      <c r="JRW272" s="49"/>
      <c r="JRX272" s="405"/>
      <c r="JRY272" s="405"/>
      <c r="JRZ272" s="277"/>
      <c r="JSA272" s="277"/>
      <c r="JSB272" s="277"/>
      <c r="JSC272" s="277"/>
      <c r="JSD272" s="277"/>
      <c r="JSE272" s="277"/>
      <c r="JSF272" s="277"/>
      <c r="JSG272" s="277"/>
      <c r="JSH272" s="402"/>
      <c r="JSI272" s="404"/>
      <c r="JSJ272" s="49"/>
      <c r="JSK272" s="49"/>
      <c r="JSL272" s="49"/>
      <c r="JSM272" s="99"/>
      <c r="JSN272" s="98"/>
      <c r="JSO272" s="49"/>
      <c r="JSP272" s="405"/>
      <c r="JSQ272" s="405"/>
      <c r="JSR272" s="277"/>
      <c r="JSS272" s="277"/>
      <c r="JST272" s="277"/>
      <c r="JSU272" s="277"/>
      <c r="JSV272" s="277"/>
      <c r="JSW272" s="277"/>
      <c r="JSX272" s="277"/>
      <c r="JSY272" s="277"/>
      <c r="JSZ272" s="402"/>
      <c r="JTA272" s="404"/>
      <c r="JTB272" s="49"/>
      <c r="JTC272" s="49"/>
      <c r="JTD272" s="49"/>
      <c r="JTE272" s="99"/>
      <c r="JTF272" s="98"/>
      <c r="JTG272" s="49"/>
      <c r="JTH272" s="405"/>
      <c r="JTI272" s="405"/>
      <c r="JTJ272" s="277"/>
      <c r="JTK272" s="277"/>
      <c r="JTL272" s="277"/>
      <c r="JTM272" s="277"/>
      <c r="JTN272" s="277"/>
      <c r="JTO272" s="277"/>
      <c r="JTP272" s="277"/>
      <c r="JTQ272" s="277"/>
      <c r="JTR272" s="402"/>
      <c r="JTS272" s="404"/>
      <c r="JTT272" s="49"/>
      <c r="JTU272" s="49"/>
      <c r="JTV272" s="49"/>
      <c r="JTW272" s="99"/>
      <c r="JTX272" s="98"/>
      <c r="JTY272" s="49"/>
      <c r="JTZ272" s="405"/>
      <c r="JUA272" s="405"/>
      <c r="JUB272" s="277"/>
      <c r="JUC272" s="277"/>
      <c r="JUD272" s="277"/>
      <c r="JUE272" s="277"/>
      <c r="JUF272" s="277"/>
      <c r="JUG272" s="277"/>
      <c r="JUH272" s="277"/>
      <c r="JUI272" s="277"/>
      <c r="JUJ272" s="402"/>
      <c r="JUK272" s="404"/>
      <c r="JUL272" s="49"/>
      <c r="JUM272" s="49"/>
      <c r="JUN272" s="49"/>
      <c r="JUO272" s="99"/>
      <c r="JUP272" s="98"/>
      <c r="JUQ272" s="49"/>
      <c r="JUR272" s="405"/>
      <c r="JUS272" s="405"/>
      <c r="JUT272" s="277"/>
      <c r="JUU272" s="277"/>
      <c r="JUV272" s="277"/>
      <c r="JUW272" s="277"/>
      <c r="JUX272" s="277"/>
      <c r="JUY272" s="277"/>
      <c r="JUZ272" s="277"/>
      <c r="JVA272" s="277"/>
      <c r="JVB272" s="402"/>
      <c r="JVC272" s="404"/>
      <c r="JVD272" s="49"/>
      <c r="JVE272" s="49"/>
      <c r="JVF272" s="49"/>
      <c r="JVG272" s="99"/>
      <c r="JVH272" s="98"/>
      <c r="JVI272" s="49"/>
      <c r="JVJ272" s="405"/>
      <c r="JVK272" s="405"/>
      <c r="JVL272" s="277"/>
      <c r="JVM272" s="277"/>
      <c r="JVN272" s="277"/>
      <c r="JVO272" s="277"/>
      <c r="JVP272" s="277"/>
      <c r="JVQ272" s="277"/>
      <c r="JVR272" s="277"/>
      <c r="JVS272" s="277"/>
      <c r="JVT272" s="402"/>
      <c r="JVU272" s="404"/>
      <c r="JVV272" s="49"/>
      <c r="JVW272" s="49"/>
      <c r="JVX272" s="49"/>
      <c r="JVY272" s="99"/>
      <c r="JVZ272" s="98"/>
      <c r="JWA272" s="49"/>
      <c r="JWB272" s="405"/>
      <c r="JWC272" s="405"/>
      <c r="JWD272" s="277"/>
      <c r="JWE272" s="277"/>
      <c r="JWF272" s="277"/>
      <c r="JWG272" s="277"/>
      <c r="JWH272" s="277"/>
      <c r="JWI272" s="277"/>
      <c r="JWJ272" s="277"/>
      <c r="JWK272" s="277"/>
      <c r="JWL272" s="402"/>
      <c r="JWM272" s="404"/>
      <c r="JWN272" s="49"/>
      <c r="JWO272" s="49"/>
      <c r="JWP272" s="49"/>
      <c r="JWQ272" s="99"/>
      <c r="JWR272" s="98"/>
      <c r="JWS272" s="49"/>
      <c r="JWT272" s="405"/>
      <c r="JWU272" s="405"/>
      <c r="JWV272" s="277"/>
      <c r="JWW272" s="277"/>
      <c r="JWX272" s="277"/>
      <c r="JWY272" s="277"/>
      <c r="JWZ272" s="277"/>
      <c r="JXA272" s="277"/>
      <c r="JXB272" s="277"/>
      <c r="JXC272" s="277"/>
      <c r="JXD272" s="402"/>
      <c r="JXE272" s="404"/>
      <c r="JXF272" s="49"/>
      <c r="JXG272" s="49"/>
      <c r="JXH272" s="49"/>
      <c r="JXI272" s="99"/>
      <c r="JXJ272" s="98"/>
      <c r="JXK272" s="49"/>
      <c r="JXL272" s="405"/>
      <c r="JXM272" s="405"/>
      <c r="JXN272" s="277"/>
      <c r="JXO272" s="277"/>
      <c r="JXP272" s="277"/>
      <c r="JXQ272" s="277"/>
      <c r="JXR272" s="277"/>
      <c r="JXS272" s="277"/>
      <c r="JXT272" s="277"/>
      <c r="JXU272" s="277"/>
      <c r="JXV272" s="402"/>
      <c r="JXW272" s="404"/>
      <c r="JXX272" s="49"/>
      <c r="JXY272" s="49"/>
      <c r="JXZ272" s="49"/>
      <c r="JYA272" s="99"/>
      <c r="JYB272" s="98"/>
      <c r="JYC272" s="49"/>
      <c r="JYD272" s="405"/>
      <c r="JYE272" s="405"/>
      <c r="JYF272" s="277"/>
      <c r="JYG272" s="277"/>
      <c r="JYH272" s="277"/>
      <c r="JYI272" s="277"/>
      <c r="JYJ272" s="277"/>
      <c r="JYK272" s="277"/>
      <c r="JYL272" s="277"/>
      <c r="JYM272" s="277"/>
      <c r="JYN272" s="402"/>
      <c r="JYO272" s="404"/>
      <c r="JYP272" s="49"/>
      <c r="JYQ272" s="49"/>
      <c r="JYR272" s="49"/>
      <c r="JYS272" s="99"/>
      <c r="JYT272" s="98"/>
      <c r="JYU272" s="49"/>
      <c r="JYV272" s="405"/>
      <c r="JYW272" s="405"/>
      <c r="JYX272" s="277"/>
      <c r="JYY272" s="277"/>
      <c r="JYZ272" s="277"/>
      <c r="JZA272" s="277"/>
      <c r="JZB272" s="277"/>
      <c r="JZC272" s="277"/>
      <c r="JZD272" s="277"/>
      <c r="JZE272" s="277"/>
      <c r="JZF272" s="402"/>
      <c r="JZG272" s="404"/>
      <c r="JZH272" s="49"/>
      <c r="JZI272" s="49"/>
      <c r="JZJ272" s="49"/>
      <c r="JZK272" s="99"/>
      <c r="JZL272" s="98"/>
      <c r="JZM272" s="49"/>
      <c r="JZN272" s="405"/>
      <c r="JZO272" s="405"/>
      <c r="JZP272" s="277"/>
      <c r="JZQ272" s="277"/>
      <c r="JZR272" s="277"/>
      <c r="JZS272" s="277"/>
      <c r="JZT272" s="277"/>
      <c r="JZU272" s="277"/>
      <c r="JZV272" s="277"/>
      <c r="JZW272" s="277"/>
      <c r="JZX272" s="402"/>
      <c r="JZY272" s="404"/>
      <c r="JZZ272" s="49"/>
      <c r="KAA272" s="49"/>
      <c r="KAB272" s="49"/>
      <c r="KAC272" s="99"/>
      <c r="KAD272" s="98"/>
      <c r="KAE272" s="49"/>
      <c r="KAF272" s="405"/>
      <c r="KAG272" s="405"/>
      <c r="KAH272" s="277"/>
      <c r="KAI272" s="277"/>
      <c r="KAJ272" s="277"/>
      <c r="KAK272" s="277"/>
      <c r="KAL272" s="277"/>
      <c r="KAM272" s="277"/>
      <c r="KAN272" s="277"/>
      <c r="KAO272" s="277"/>
      <c r="KAP272" s="402"/>
      <c r="KAQ272" s="404"/>
      <c r="KAR272" s="49"/>
      <c r="KAS272" s="49"/>
      <c r="KAT272" s="49"/>
      <c r="KAU272" s="99"/>
      <c r="KAV272" s="98"/>
      <c r="KAW272" s="49"/>
      <c r="KAX272" s="405"/>
      <c r="KAY272" s="405"/>
      <c r="KAZ272" s="277"/>
      <c r="KBA272" s="277"/>
      <c r="KBB272" s="277"/>
      <c r="KBC272" s="277"/>
      <c r="KBD272" s="277"/>
      <c r="KBE272" s="277"/>
      <c r="KBF272" s="277"/>
      <c r="KBG272" s="277"/>
      <c r="KBH272" s="402"/>
      <c r="KBI272" s="404"/>
      <c r="KBJ272" s="49"/>
      <c r="KBK272" s="49"/>
      <c r="KBL272" s="49"/>
      <c r="KBM272" s="99"/>
      <c r="KBN272" s="98"/>
      <c r="KBO272" s="49"/>
      <c r="KBP272" s="405"/>
      <c r="KBQ272" s="405"/>
      <c r="KBR272" s="277"/>
      <c r="KBS272" s="277"/>
      <c r="KBT272" s="277"/>
      <c r="KBU272" s="277"/>
      <c r="KBV272" s="277"/>
      <c r="KBW272" s="277"/>
      <c r="KBX272" s="277"/>
      <c r="KBY272" s="277"/>
      <c r="KBZ272" s="402"/>
      <c r="KCA272" s="404"/>
      <c r="KCB272" s="49"/>
      <c r="KCC272" s="49"/>
      <c r="KCD272" s="49"/>
      <c r="KCE272" s="99"/>
      <c r="KCF272" s="98"/>
      <c r="KCG272" s="49"/>
      <c r="KCH272" s="405"/>
      <c r="KCI272" s="405"/>
      <c r="KCJ272" s="277"/>
      <c r="KCK272" s="277"/>
      <c r="KCL272" s="277"/>
      <c r="KCM272" s="277"/>
      <c r="KCN272" s="277"/>
      <c r="KCO272" s="277"/>
      <c r="KCP272" s="277"/>
      <c r="KCQ272" s="277"/>
      <c r="KCR272" s="402"/>
      <c r="KCS272" s="404"/>
      <c r="KCT272" s="49"/>
      <c r="KCU272" s="49"/>
      <c r="KCV272" s="49"/>
      <c r="KCW272" s="99"/>
      <c r="KCX272" s="98"/>
      <c r="KCY272" s="49"/>
      <c r="KCZ272" s="405"/>
      <c r="KDA272" s="405"/>
      <c r="KDB272" s="277"/>
      <c r="KDC272" s="277"/>
      <c r="KDD272" s="277"/>
      <c r="KDE272" s="277"/>
      <c r="KDF272" s="277"/>
      <c r="KDG272" s="277"/>
      <c r="KDH272" s="277"/>
      <c r="KDI272" s="277"/>
      <c r="KDJ272" s="402"/>
      <c r="KDK272" s="404"/>
      <c r="KDL272" s="49"/>
      <c r="KDM272" s="49"/>
      <c r="KDN272" s="49"/>
      <c r="KDO272" s="99"/>
      <c r="KDP272" s="98"/>
      <c r="KDQ272" s="49"/>
      <c r="KDR272" s="405"/>
      <c r="KDS272" s="405"/>
      <c r="KDT272" s="277"/>
      <c r="KDU272" s="277"/>
      <c r="KDV272" s="277"/>
      <c r="KDW272" s="277"/>
      <c r="KDX272" s="277"/>
      <c r="KDY272" s="277"/>
      <c r="KDZ272" s="277"/>
      <c r="KEA272" s="277"/>
      <c r="KEB272" s="402"/>
      <c r="KEC272" s="404"/>
      <c r="KED272" s="49"/>
      <c r="KEE272" s="49"/>
      <c r="KEF272" s="49"/>
      <c r="KEG272" s="99"/>
      <c r="KEH272" s="98"/>
      <c r="KEI272" s="49"/>
      <c r="KEJ272" s="405"/>
      <c r="KEK272" s="405"/>
      <c r="KEL272" s="277"/>
      <c r="KEM272" s="277"/>
      <c r="KEN272" s="277"/>
      <c r="KEO272" s="277"/>
      <c r="KEP272" s="277"/>
      <c r="KEQ272" s="277"/>
      <c r="KER272" s="277"/>
      <c r="KES272" s="277"/>
      <c r="KET272" s="402"/>
      <c r="KEU272" s="404"/>
      <c r="KEV272" s="49"/>
      <c r="KEW272" s="49"/>
      <c r="KEX272" s="49"/>
      <c r="KEY272" s="99"/>
      <c r="KEZ272" s="98"/>
      <c r="KFA272" s="49"/>
      <c r="KFB272" s="405"/>
      <c r="KFC272" s="405"/>
      <c r="KFD272" s="277"/>
      <c r="KFE272" s="277"/>
      <c r="KFF272" s="277"/>
      <c r="KFG272" s="277"/>
      <c r="KFH272" s="277"/>
      <c r="KFI272" s="277"/>
      <c r="KFJ272" s="277"/>
      <c r="KFK272" s="277"/>
      <c r="KFL272" s="402"/>
      <c r="KFM272" s="404"/>
      <c r="KFN272" s="49"/>
      <c r="KFO272" s="49"/>
      <c r="KFP272" s="49"/>
      <c r="KFQ272" s="99"/>
      <c r="KFR272" s="98"/>
      <c r="KFS272" s="49"/>
      <c r="KFT272" s="405"/>
      <c r="KFU272" s="405"/>
      <c r="KFV272" s="277"/>
      <c r="KFW272" s="277"/>
      <c r="KFX272" s="277"/>
      <c r="KFY272" s="277"/>
      <c r="KFZ272" s="277"/>
      <c r="KGA272" s="277"/>
      <c r="KGB272" s="277"/>
      <c r="KGC272" s="277"/>
      <c r="KGD272" s="402"/>
      <c r="KGE272" s="404"/>
      <c r="KGF272" s="49"/>
      <c r="KGG272" s="49"/>
      <c r="KGH272" s="49"/>
      <c r="KGI272" s="99"/>
      <c r="KGJ272" s="98"/>
      <c r="KGK272" s="49"/>
      <c r="KGL272" s="405"/>
      <c r="KGM272" s="405"/>
      <c r="KGN272" s="277"/>
      <c r="KGO272" s="277"/>
      <c r="KGP272" s="277"/>
      <c r="KGQ272" s="277"/>
      <c r="KGR272" s="277"/>
      <c r="KGS272" s="277"/>
      <c r="KGT272" s="277"/>
      <c r="KGU272" s="277"/>
      <c r="KGV272" s="402"/>
      <c r="KGW272" s="404"/>
      <c r="KGX272" s="49"/>
      <c r="KGY272" s="49"/>
      <c r="KGZ272" s="49"/>
      <c r="KHA272" s="99"/>
      <c r="KHB272" s="98"/>
      <c r="KHC272" s="49"/>
      <c r="KHD272" s="405"/>
      <c r="KHE272" s="405"/>
      <c r="KHF272" s="277"/>
      <c r="KHG272" s="277"/>
      <c r="KHH272" s="277"/>
      <c r="KHI272" s="277"/>
      <c r="KHJ272" s="277"/>
      <c r="KHK272" s="277"/>
      <c r="KHL272" s="277"/>
      <c r="KHM272" s="277"/>
      <c r="KHN272" s="402"/>
      <c r="KHO272" s="404"/>
      <c r="KHP272" s="49"/>
      <c r="KHQ272" s="49"/>
      <c r="KHR272" s="49"/>
      <c r="KHS272" s="99"/>
      <c r="KHT272" s="98"/>
      <c r="KHU272" s="49"/>
      <c r="KHV272" s="405"/>
      <c r="KHW272" s="405"/>
      <c r="KHX272" s="277"/>
      <c r="KHY272" s="277"/>
      <c r="KHZ272" s="277"/>
      <c r="KIA272" s="277"/>
      <c r="KIB272" s="277"/>
      <c r="KIC272" s="277"/>
      <c r="KID272" s="277"/>
      <c r="KIE272" s="277"/>
      <c r="KIF272" s="402"/>
      <c r="KIG272" s="404"/>
      <c r="KIH272" s="49"/>
      <c r="KII272" s="49"/>
      <c r="KIJ272" s="49"/>
      <c r="KIK272" s="99"/>
      <c r="KIL272" s="98"/>
      <c r="KIM272" s="49"/>
      <c r="KIN272" s="405"/>
      <c r="KIO272" s="405"/>
      <c r="KIP272" s="277"/>
      <c r="KIQ272" s="277"/>
      <c r="KIR272" s="277"/>
      <c r="KIS272" s="277"/>
      <c r="KIT272" s="277"/>
      <c r="KIU272" s="277"/>
      <c r="KIV272" s="277"/>
      <c r="KIW272" s="277"/>
      <c r="KIX272" s="402"/>
      <c r="KIY272" s="404"/>
      <c r="KIZ272" s="49"/>
      <c r="KJA272" s="49"/>
      <c r="KJB272" s="49"/>
      <c r="KJC272" s="99"/>
      <c r="KJD272" s="98"/>
      <c r="KJE272" s="49"/>
      <c r="KJF272" s="405"/>
      <c r="KJG272" s="405"/>
      <c r="KJH272" s="277"/>
      <c r="KJI272" s="277"/>
      <c r="KJJ272" s="277"/>
      <c r="KJK272" s="277"/>
      <c r="KJL272" s="277"/>
      <c r="KJM272" s="277"/>
      <c r="KJN272" s="277"/>
      <c r="KJO272" s="277"/>
      <c r="KJP272" s="402"/>
      <c r="KJQ272" s="404"/>
      <c r="KJR272" s="49"/>
      <c r="KJS272" s="49"/>
      <c r="KJT272" s="49"/>
      <c r="KJU272" s="99"/>
      <c r="KJV272" s="98"/>
      <c r="KJW272" s="49"/>
      <c r="KJX272" s="405"/>
      <c r="KJY272" s="405"/>
      <c r="KJZ272" s="277"/>
      <c r="KKA272" s="277"/>
      <c r="KKB272" s="277"/>
      <c r="KKC272" s="277"/>
      <c r="KKD272" s="277"/>
      <c r="KKE272" s="277"/>
      <c r="KKF272" s="277"/>
      <c r="KKG272" s="277"/>
      <c r="KKH272" s="402"/>
      <c r="KKI272" s="404"/>
      <c r="KKJ272" s="49"/>
      <c r="KKK272" s="49"/>
      <c r="KKL272" s="49"/>
      <c r="KKM272" s="99"/>
      <c r="KKN272" s="98"/>
      <c r="KKO272" s="49"/>
      <c r="KKP272" s="405"/>
      <c r="KKQ272" s="405"/>
      <c r="KKR272" s="277"/>
      <c r="KKS272" s="277"/>
      <c r="KKT272" s="277"/>
      <c r="KKU272" s="277"/>
      <c r="KKV272" s="277"/>
      <c r="KKW272" s="277"/>
      <c r="KKX272" s="277"/>
      <c r="KKY272" s="277"/>
      <c r="KKZ272" s="402"/>
      <c r="KLA272" s="404"/>
      <c r="KLB272" s="49"/>
      <c r="KLC272" s="49"/>
      <c r="KLD272" s="49"/>
      <c r="KLE272" s="99"/>
      <c r="KLF272" s="98"/>
      <c r="KLG272" s="49"/>
      <c r="KLH272" s="405"/>
      <c r="KLI272" s="405"/>
      <c r="KLJ272" s="277"/>
      <c r="KLK272" s="277"/>
      <c r="KLL272" s="277"/>
      <c r="KLM272" s="277"/>
      <c r="KLN272" s="277"/>
      <c r="KLO272" s="277"/>
      <c r="KLP272" s="277"/>
      <c r="KLQ272" s="277"/>
      <c r="KLR272" s="402"/>
      <c r="KLS272" s="404"/>
      <c r="KLT272" s="49"/>
      <c r="KLU272" s="49"/>
      <c r="KLV272" s="49"/>
      <c r="KLW272" s="99"/>
      <c r="KLX272" s="98"/>
      <c r="KLY272" s="49"/>
      <c r="KLZ272" s="405"/>
      <c r="KMA272" s="405"/>
      <c r="KMB272" s="277"/>
      <c r="KMC272" s="277"/>
      <c r="KMD272" s="277"/>
      <c r="KME272" s="277"/>
      <c r="KMF272" s="277"/>
      <c r="KMG272" s="277"/>
      <c r="KMH272" s="277"/>
      <c r="KMI272" s="277"/>
      <c r="KMJ272" s="402"/>
      <c r="KMK272" s="404"/>
      <c r="KML272" s="49"/>
      <c r="KMM272" s="49"/>
      <c r="KMN272" s="49"/>
      <c r="KMO272" s="99"/>
      <c r="KMP272" s="98"/>
      <c r="KMQ272" s="49"/>
      <c r="KMR272" s="405"/>
      <c r="KMS272" s="405"/>
      <c r="KMT272" s="277"/>
      <c r="KMU272" s="277"/>
      <c r="KMV272" s="277"/>
      <c r="KMW272" s="277"/>
      <c r="KMX272" s="277"/>
      <c r="KMY272" s="277"/>
      <c r="KMZ272" s="277"/>
      <c r="KNA272" s="277"/>
      <c r="KNB272" s="402"/>
      <c r="KNC272" s="404"/>
      <c r="KND272" s="49"/>
      <c r="KNE272" s="49"/>
      <c r="KNF272" s="49"/>
      <c r="KNG272" s="99"/>
      <c r="KNH272" s="98"/>
      <c r="KNI272" s="49"/>
      <c r="KNJ272" s="405"/>
      <c r="KNK272" s="405"/>
      <c r="KNL272" s="277"/>
      <c r="KNM272" s="277"/>
      <c r="KNN272" s="277"/>
      <c r="KNO272" s="277"/>
      <c r="KNP272" s="277"/>
      <c r="KNQ272" s="277"/>
      <c r="KNR272" s="277"/>
      <c r="KNS272" s="277"/>
      <c r="KNT272" s="402"/>
      <c r="KNU272" s="404"/>
      <c r="KNV272" s="49"/>
      <c r="KNW272" s="49"/>
      <c r="KNX272" s="49"/>
      <c r="KNY272" s="99"/>
      <c r="KNZ272" s="98"/>
      <c r="KOA272" s="49"/>
      <c r="KOB272" s="405"/>
      <c r="KOC272" s="405"/>
      <c r="KOD272" s="277"/>
      <c r="KOE272" s="277"/>
      <c r="KOF272" s="277"/>
      <c r="KOG272" s="277"/>
      <c r="KOH272" s="277"/>
      <c r="KOI272" s="277"/>
      <c r="KOJ272" s="277"/>
      <c r="KOK272" s="277"/>
      <c r="KOL272" s="402"/>
      <c r="KOM272" s="404"/>
      <c r="KON272" s="49"/>
      <c r="KOO272" s="49"/>
      <c r="KOP272" s="49"/>
      <c r="KOQ272" s="99"/>
      <c r="KOR272" s="98"/>
      <c r="KOS272" s="49"/>
      <c r="KOT272" s="405"/>
      <c r="KOU272" s="405"/>
      <c r="KOV272" s="277"/>
      <c r="KOW272" s="277"/>
      <c r="KOX272" s="277"/>
      <c r="KOY272" s="277"/>
      <c r="KOZ272" s="277"/>
      <c r="KPA272" s="277"/>
      <c r="KPB272" s="277"/>
      <c r="KPC272" s="277"/>
      <c r="KPD272" s="402"/>
      <c r="KPE272" s="404"/>
      <c r="KPF272" s="49"/>
      <c r="KPG272" s="49"/>
      <c r="KPH272" s="49"/>
      <c r="KPI272" s="99"/>
      <c r="KPJ272" s="98"/>
      <c r="KPK272" s="49"/>
      <c r="KPL272" s="405"/>
      <c r="KPM272" s="405"/>
      <c r="KPN272" s="277"/>
      <c r="KPO272" s="277"/>
      <c r="KPP272" s="277"/>
      <c r="KPQ272" s="277"/>
      <c r="KPR272" s="277"/>
      <c r="KPS272" s="277"/>
      <c r="KPT272" s="277"/>
      <c r="KPU272" s="277"/>
      <c r="KPV272" s="402"/>
      <c r="KPW272" s="404"/>
      <c r="KPX272" s="49"/>
      <c r="KPY272" s="49"/>
      <c r="KPZ272" s="49"/>
      <c r="KQA272" s="99"/>
      <c r="KQB272" s="98"/>
      <c r="KQC272" s="49"/>
      <c r="KQD272" s="405"/>
      <c r="KQE272" s="405"/>
      <c r="KQF272" s="277"/>
      <c r="KQG272" s="277"/>
      <c r="KQH272" s="277"/>
      <c r="KQI272" s="277"/>
      <c r="KQJ272" s="277"/>
      <c r="KQK272" s="277"/>
      <c r="KQL272" s="277"/>
      <c r="KQM272" s="277"/>
      <c r="KQN272" s="402"/>
      <c r="KQO272" s="404"/>
      <c r="KQP272" s="49"/>
      <c r="KQQ272" s="49"/>
      <c r="KQR272" s="49"/>
      <c r="KQS272" s="99"/>
      <c r="KQT272" s="98"/>
      <c r="KQU272" s="49"/>
      <c r="KQV272" s="405"/>
      <c r="KQW272" s="405"/>
      <c r="KQX272" s="277"/>
      <c r="KQY272" s="277"/>
      <c r="KQZ272" s="277"/>
      <c r="KRA272" s="277"/>
      <c r="KRB272" s="277"/>
      <c r="KRC272" s="277"/>
      <c r="KRD272" s="277"/>
      <c r="KRE272" s="277"/>
      <c r="KRF272" s="402"/>
      <c r="KRG272" s="404"/>
      <c r="KRH272" s="49"/>
      <c r="KRI272" s="49"/>
      <c r="KRJ272" s="49"/>
      <c r="KRK272" s="99"/>
      <c r="KRL272" s="98"/>
      <c r="KRM272" s="49"/>
      <c r="KRN272" s="405"/>
      <c r="KRO272" s="405"/>
      <c r="KRP272" s="277"/>
      <c r="KRQ272" s="277"/>
      <c r="KRR272" s="277"/>
      <c r="KRS272" s="277"/>
      <c r="KRT272" s="277"/>
      <c r="KRU272" s="277"/>
      <c r="KRV272" s="277"/>
      <c r="KRW272" s="277"/>
      <c r="KRX272" s="402"/>
      <c r="KRY272" s="404"/>
      <c r="KRZ272" s="49"/>
      <c r="KSA272" s="49"/>
      <c r="KSB272" s="49"/>
      <c r="KSC272" s="99"/>
      <c r="KSD272" s="98"/>
      <c r="KSE272" s="49"/>
      <c r="KSF272" s="405"/>
      <c r="KSG272" s="405"/>
      <c r="KSH272" s="277"/>
      <c r="KSI272" s="277"/>
      <c r="KSJ272" s="277"/>
      <c r="KSK272" s="277"/>
      <c r="KSL272" s="277"/>
      <c r="KSM272" s="277"/>
      <c r="KSN272" s="277"/>
      <c r="KSO272" s="277"/>
      <c r="KSP272" s="402"/>
      <c r="KSQ272" s="404"/>
      <c r="KSR272" s="49"/>
      <c r="KSS272" s="49"/>
      <c r="KST272" s="49"/>
      <c r="KSU272" s="99"/>
      <c r="KSV272" s="98"/>
      <c r="KSW272" s="49"/>
      <c r="KSX272" s="405"/>
      <c r="KSY272" s="405"/>
      <c r="KSZ272" s="277"/>
      <c r="KTA272" s="277"/>
      <c r="KTB272" s="277"/>
      <c r="KTC272" s="277"/>
      <c r="KTD272" s="277"/>
      <c r="KTE272" s="277"/>
      <c r="KTF272" s="277"/>
      <c r="KTG272" s="277"/>
      <c r="KTH272" s="402"/>
      <c r="KTI272" s="404"/>
      <c r="KTJ272" s="49"/>
      <c r="KTK272" s="49"/>
      <c r="KTL272" s="49"/>
      <c r="KTM272" s="99"/>
      <c r="KTN272" s="98"/>
      <c r="KTO272" s="49"/>
      <c r="KTP272" s="405"/>
      <c r="KTQ272" s="405"/>
      <c r="KTR272" s="277"/>
      <c r="KTS272" s="277"/>
      <c r="KTT272" s="277"/>
      <c r="KTU272" s="277"/>
      <c r="KTV272" s="277"/>
      <c r="KTW272" s="277"/>
      <c r="KTX272" s="277"/>
      <c r="KTY272" s="277"/>
      <c r="KTZ272" s="402"/>
      <c r="KUA272" s="404"/>
      <c r="KUB272" s="49"/>
      <c r="KUC272" s="49"/>
      <c r="KUD272" s="49"/>
      <c r="KUE272" s="99"/>
      <c r="KUF272" s="98"/>
      <c r="KUG272" s="49"/>
      <c r="KUH272" s="405"/>
      <c r="KUI272" s="405"/>
      <c r="KUJ272" s="277"/>
      <c r="KUK272" s="277"/>
      <c r="KUL272" s="277"/>
      <c r="KUM272" s="277"/>
      <c r="KUN272" s="277"/>
      <c r="KUO272" s="277"/>
      <c r="KUP272" s="277"/>
      <c r="KUQ272" s="277"/>
      <c r="KUR272" s="402"/>
      <c r="KUS272" s="404"/>
      <c r="KUT272" s="49"/>
      <c r="KUU272" s="49"/>
      <c r="KUV272" s="49"/>
      <c r="KUW272" s="99"/>
      <c r="KUX272" s="98"/>
      <c r="KUY272" s="49"/>
      <c r="KUZ272" s="405"/>
      <c r="KVA272" s="405"/>
      <c r="KVB272" s="277"/>
      <c r="KVC272" s="277"/>
      <c r="KVD272" s="277"/>
      <c r="KVE272" s="277"/>
      <c r="KVF272" s="277"/>
      <c r="KVG272" s="277"/>
      <c r="KVH272" s="277"/>
      <c r="KVI272" s="277"/>
      <c r="KVJ272" s="402"/>
      <c r="KVK272" s="404"/>
      <c r="KVL272" s="49"/>
      <c r="KVM272" s="49"/>
      <c r="KVN272" s="49"/>
      <c r="KVO272" s="99"/>
      <c r="KVP272" s="98"/>
      <c r="KVQ272" s="49"/>
      <c r="KVR272" s="405"/>
      <c r="KVS272" s="405"/>
      <c r="KVT272" s="277"/>
      <c r="KVU272" s="277"/>
      <c r="KVV272" s="277"/>
      <c r="KVW272" s="277"/>
      <c r="KVX272" s="277"/>
      <c r="KVY272" s="277"/>
      <c r="KVZ272" s="277"/>
      <c r="KWA272" s="277"/>
      <c r="KWB272" s="402"/>
      <c r="KWC272" s="404"/>
      <c r="KWD272" s="49"/>
      <c r="KWE272" s="49"/>
      <c r="KWF272" s="49"/>
      <c r="KWG272" s="99"/>
      <c r="KWH272" s="98"/>
      <c r="KWI272" s="49"/>
      <c r="KWJ272" s="405"/>
      <c r="KWK272" s="405"/>
      <c r="KWL272" s="277"/>
      <c r="KWM272" s="277"/>
      <c r="KWN272" s="277"/>
      <c r="KWO272" s="277"/>
      <c r="KWP272" s="277"/>
      <c r="KWQ272" s="277"/>
      <c r="KWR272" s="277"/>
      <c r="KWS272" s="277"/>
      <c r="KWT272" s="402"/>
      <c r="KWU272" s="404"/>
      <c r="KWV272" s="49"/>
      <c r="KWW272" s="49"/>
      <c r="KWX272" s="49"/>
      <c r="KWY272" s="99"/>
      <c r="KWZ272" s="98"/>
      <c r="KXA272" s="49"/>
      <c r="KXB272" s="405"/>
      <c r="KXC272" s="405"/>
      <c r="KXD272" s="277"/>
      <c r="KXE272" s="277"/>
      <c r="KXF272" s="277"/>
      <c r="KXG272" s="277"/>
      <c r="KXH272" s="277"/>
      <c r="KXI272" s="277"/>
      <c r="KXJ272" s="277"/>
      <c r="KXK272" s="277"/>
      <c r="KXL272" s="402"/>
      <c r="KXM272" s="404"/>
      <c r="KXN272" s="49"/>
      <c r="KXO272" s="49"/>
      <c r="KXP272" s="49"/>
      <c r="KXQ272" s="99"/>
      <c r="KXR272" s="98"/>
      <c r="KXS272" s="49"/>
      <c r="KXT272" s="405"/>
      <c r="KXU272" s="405"/>
      <c r="KXV272" s="277"/>
      <c r="KXW272" s="277"/>
      <c r="KXX272" s="277"/>
      <c r="KXY272" s="277"/>
      <c r="KXZ272" s="277"/>
      <c r="KYA272" s="277"/>
      <c r="KYB272" s="277"/>
      <c r="KYC272" s="277"/>
      <c r="KYD272" s="402"/>
      <c r="KYE272" s="404"/>
      <c r="KYF272" s="49"/>
      <c r="KYG272" s="49"/>
      <c r="KYH272" s="49"/>
      <c r="KYI272" s="99"/>
      <c r="KYJ272" s="98"/>
      <c r="KYK272" s="49"/>
      <c r="KYL272" s="405"/>
      <c r="KYM272" s="405"/>
      <c r="KYN272" s="277"/>
      <c r="KYO272" s="277"/>
      <c r="KYP272" s="277"/>
      <c r="KYQ272" s="277"/>
      <c r="KYR272" s="277"/>
      <c r="KYS272" s="277"/>
      <c r="KYT272" s="277"/>
      <c r="KYU272" s="277"/>
      <c r="KYV272" s="402"/>
      <c r="KYW272" s="404"/>
      <c r="KYX272" s="49"/>
      <c r="KYY272" s="49"/>
      <c r="KYZ272" s="49"/>
      <c r="KZA272" s="99"/>
      <c r="KZB272" s="98"/>
      <c r="KZC272" s="49"/>
      <c r="KZD272" s="405"/>
      <c r="KZE272" s="405"/>
      <c r="KZF272" s="277"/>
      <c r="KZG272" s="277"/>
      <c r="KZH272" s="277"/>
      <c r="KZI272" s="277"/>
      <c r="KZJ272" s="277"/>
      <c r="KZK272" s="277"/>
      <c r="KZL272" s="277"/>
      <c r="KZM272" s="277"/>
      <c r="KZN272" s="402"/>
      <c r="KZO272" s="404"/>
      <c r="KZP272" s="49"/>
      <c r="KZQ272" s="49"/>
      <c r="KZR272" s="49"/>
      <c r="KZS272" s="99"/>
      <c r="KZT272" s="98"/>
      <c r="KZU272" s="49"/>
      <c r="KZV272" s="405"/>
      <c r="KZW272" s="405"/>
      <c r="KZX272" s="277"/>
      <c r="KZY272" s="277"/>
      <c r="KZZ272" s="277"/>
      <c r="LAA272" s="277"/>
      <c r="LAB272" s="277"/>
      <c r="LAC272" s="277"/>
      <c r="LAD272" s="277"/>
      <c r="LAE272" s="277"/>
      <c r="LAF272" s="402"/>
      <c r="LAG272" s="404"/>
      <c r="LAH272" s="49"/>
      <c r="LAI272" s="49"/>
      <c r="LAJ272" s="49"/>
      <c r="LAK272" s="99"/>
      <c r="LAL272" s="98"/>
      <c r="LAM272" s="49"/>
      <c r="LAN272" s="405"/>
      <c r="LAO272" s="405"/>
      <c r="LAP272" s="277"/>
      <c r="LAQ272" s="277"/>
      <c r="LAR272" s="277"/>
      <c r="LAS272" s="277"/>
      <c r="LAT272" s="277"/>
      <c r="LAU272" s="277"/>
      <c r="LAV272" s="277"/>
      <c r="LAW272" s="277"/>
      <c r="LAX272" s="402"/>
      <c r="LAY272" s="404"/>
      <c r="LAZ272" s="49"/>
      <c r="LBA272" s="49"/>
      <c r="LBB272" s="49"/>
      <c r="LBC272" s="99"/>
      <c r="LBD272" s="98"/>
      <c r="LBE272" s="49"/>
      <c r="LBF272" s="405"/>
      <c r="LBG272" s="405"/>
      <c r="LBH272" s="277"/>
      <c r="LBI272" s="277"/>
      <c r="LBJ272" s="277"/>
      <c r="LBK272" s="277"/>
      <c r="LBL272" s="277"/>
      <c r="LBM272" s="277"/>
      <c r="LBN272" s="277"/>
      <c r="LBO272" s="277"/>
      <c r="LBP272" s="402"/>
      <c r="LBQ272" s="404"/>
      <c r="LBR272" s="49"/>
      <c r="LBS272" s="49"/>
      <c r="LBT272" s="49"/>
      <c r="LBU272" s="99"/>
      <c r="LBV272" s="98"/>
      <c r="LBW272" s="49"/>
      <c r="LBX272" s="405"/>
      <c r="LBY272" s="405"/>
      <c r="LBZ272" s="277"/>
      <c r="LCA272" s="277"/>
      <c r="LCB272" s="277"/>
      <c r="LCC272" s="277"/>
      <c r="LCD272" s="277"/>
      <c r="LCE272" s="277"/>
      <c r="LCF272" s="277"/>
      <c r="LCG272" s="277"/>
      <c r="LCH272" s="402"/>
      <c r="LCI272" s="404"/>
      <c r="LCJ272" s="49"/>
      <c r="LCK272" s="49"/>
      <c r="LCL272" s="49"/>
      <c r="LCM272" s="99"/>
      <c r="LCN272" s="98"/>
      <c r="LCO272" s="49"/>
      <c r="LCP272" s="405"/>
      <c r="LCQ272" s="405"/>
      <c r="LCR272" s="277"/>
      <c r="LCS272" s="277"/>
      <c r="LCT272" s="277"/>
      <c r="LCU272" s="277"/>
      <c r="LCV272" s="277"/>
      <c r="LCW272" s="277"/>
      <c r="LCX272" s="277"/>
      <c r="LCY272" s="277"/>
      <c r="LCZ272" s="402"/>
      <c r="LDA272" s="404"/>
      <c r="LDB272" s="49"/>
      <c r="LDC272" s="49"/>
      <c r="LDD272" s="49"/>
      <c r="LDE272" s="99"/>
      <c r="LDF272" s="98"/>
      <c r="LDG272" s="49"/>
      <c r="LDH272" s="405"/>
      <c r="LDI272" s="405"/>
      <c r="LDJ272" s="277"/>
      <c r="LDK272" s="277"/>
      <c r="LDL272" s="277"/>
      <c r="LDM272" s="277"/>
      <c r="LDN272" s="277"/>
      <c r="LDO272" s="277"/>
      <c r="LDP272" s="277"/>
      <c r="LDQ272" s="277"/>
      <c r="LDR272" s="402"/>
      <c r="LDS272" s="404"/>
      <c r="LDT272" s="49"/>
      <c r="LDU272" s="49"/>
      <c r="LDV272" s="49"/>
      <c r="LDW272" s="99"/>
      <c r="LDX272" s="98"/>
      <c r="LDY272" s="49"/>
      <c r="LDZ272" s="405"/>
      <c r="LEA272" s="405"/>
      <c r="LEB272" s="277"/>
      <c r="LEC272" s="277"/>
      <c r="LED272" s="277"/>
      <c r="LEE272" s="277"/>
      <c r="LEF272" s="277"/>
      <c r="LEG272" s="277"/>
      <c r="LEH272" s="277"/>
      <c r="LEI272" s="277"/>
      <c r="LEJ272" s="402"/>
      <c r="LEK272" s="404"/>
      <c r="LEL272" s="49"/>
      <c r="LEM272" s="49"/>
      <c r="LEN272" s="49"/>
      <c r="LEO272" s="99"/>
      <c r="LEP272" s="98"/>
      <c r="LEQ272" s="49"/>
      <c r="LER272" s="405"/>
      <c r="LES272" s="405"/>
      <c r="LET272" s="277"/>
      <c r="LEU272" s="277"/>
      <c r="LEV272" s="277"/>
      <c r="LEW272" s="277"/>
      <c r="LEX272" s="277"/>
      <c r="LEY272" s="277"/>
      <c r="LEZ272" s="277"/>
      <c r="LFA272" s="277"/>
      <c r="LFB272" s="402"/>
      <c r="LFC272" s="404"/>
      <c r="LFD272" s="49"/>
      <c r="LFE272" s="49"/>
      <c r="LFF272" s="49"/>
      <c r="LFG272" s="99"/>
      <c r="LFH272" s="98"/>
      <c r="LFI272" s="49"/>
      <c r="LFJ272" s="405"/>
      <c r="LFK272" s="405"/>
      <c r="LFL272" s="277"/>
      <c r="LFM272" s="277"/>
      <c r="LFN272" s="277"/>
      <c r="LFO272" s="277"/>
      <c r="LFP272" s="277"/>
      <c r="LFQ272" s="277"/>
      <c r="LFR272" s="277"/>
      <c r="LFS272" s="277"/>
      <c r="LFT272" s="402"/>
      <c r="LFU272" s="404"/>
      <c r="LFV272" s="49"/>
      <c r="LFW272" s="49"/>
      <c r="LFX272" s="49"/>
      <c r="LFY272" s="99"/>
      <c r="LFZ272" s="98"/>
      <c r="LGA272" s="49"/>
      <c r="LGB272" s="405"/>
      <c r="LGC272" s="405"/>
      <c r="LGD272" s="277"/>
      <c r="LGE272" s="277"/>
      <c r="LGF272" s="277"/>
      <c r="LGG272" s="277"/>
      <c r="LGH272" s="277"/>
      <c r="LGI272" s="277"/>
      <c r="LGJ272" s="277"/>
      <c r="LGK272" s="277"/>
      <c r="LGL272" s="402"/>
      <c r="LGM272" s="404"/>
      <c r="LGN272" s="49"/>
      <c r="LGO272" s="49"/>
      <c r="LGP272" s="49"/>
      <c r="LGQ272" s="99"/>
      <c r="LGR272" s="98"/>
      <c r="LGS272" s="49"/>
      <c r="LGT272" s="405"/>
      <c r="LGU272" s="405"/>
      <c r="LGV272" s="277"/>
      <c r="LGW272" s="277"/>
      <c r="LGX272" s="277"/>
      <c r="LGY272" s="277"/>
      <c r="LGZ272" s="277"/>
      <c r="LHA272" s="277"/>
      <c r="LHB272" s="277"/>
      <c r="LHC272" s="277"/>
      <c r="LHD272" s="402"/>
      <c r="LHE272" s="404"/>
      <c r="LHF272" s="49"/>
      <c r="LHG272" s="49"/>
      <c r="LHH272" s="49"/>
      <c r="LHI272" s="99"/>
      <c r="LHJ272" s="98"/>
      <c r="LHK272" s="49"/>
      <c r="LHL272" s="405"/>
      <c r="LHM272" s="405"/>
      <c r="LHN272" s="277"/>
      <c r="LHO272" s="277"/>
      <c r="LHP272" s="277"/>
      <c r="LHQ272" s="277"/>
      <c r="LHR272" s="277"/>
      <c r="LHS272" s="277"/>
      <c r="LHT272" s="277"/>
      <c r="LHU272" s="277"/>
      <c r="LHV272" s="402"/>
      <c r="LHW272" s="404"/>
      <c r="LHX272" s="49"/>
      <c r="LHY272" s="49"/>
      <c r="LHZ272" s="49"/>
      <c r="LIA272" s="99"/>
      <c r="LIB272" s="98"/>
      <c r="LIC272" s="49"/>
      <c r="LID272" s="405"/>
      <c r="LIE272" s="405"/>
      <c r="LIF272" s="277"/>
      <c r="LIG272" s="277"/>
      <c r="LIH272" s="277"/>
      <c r="LII272" s="277"/>
      <c r="LIJ272" s="277"/>
      <c r="LIK272" s="277"/>
      <c r="LIL272" s="277"/>
      <c r="LIM272" s="277"/>
      <c r="LIN272" s="402"/>
      <c r="LIO272" s="404"/>
      <c r="LIP272" s="49"/>
      <c r="LIQ272" s="49"/>
      <c r="LIR272" s="49"/>
      <c r="LIS272" s="99"/>
      <c r="LIT272" s="98"/>
      <c r="LIU272" s="49"/>
      <c r="LIV272" s="405"/>
      <c r="LIW272" s="405"/>
      <c r="LIX272" s="277"/>
      <c r="LIY272" s="277"/>
      <c r="LIZ272" s="277"/>
      <c r="LJA272" s="277"/>
      <c r="LJB272" s="277"/>
      <c r="LJC272" s="277"/>
      <c r="LJD272" s="277"/>
      <c r="LJE272" s="277"/>
      <c r="LJF272" s="402"/>
      <c r="LJG272" s="404"/>
      <c r="LJH272" s="49"/>
      <c r="LJI272" s="49"/>
      <c r="LJJ272" s="49"/>
      <c r="LJK272" s="99"/>
      <c r="LJL272" s="98"/>
      <c r="LJM272" s="49"/>
      <c r="LJN272" s="405"/>
      <c r="LJO272" s="405"/>
      <c r="LJP272" s="277"/>
      <c r="LJQ272" s="277"/>
      <c r="LJR272" s="277"/>
      <c r="LJS272" s="277"/>
      <c r="LJT272" s="277"/>
      <c r="LJU272" s="277"/>
      <c r="LJV272" s="277"/>
      <c r="LJW272" s="277"/>
      <c r="LJX272" s="402"/>
      <c r="LJY272" s="404"/>
      <c r="LJZ272" s="49"/>
      <c r="LKA272" s="49"/>
      <c r="LKB272" s="49"/>
      <c r="LKC272" s="99"/>
      <c r="LKD272" s="98"/>
      <c r="LKE272" s="49"/>
      <c r="LKF272" s="405"/>
      <c r="LKG272" s="405"/>
      <c r="LKH272" s="277"/>
      <c r="LKI272" s="277"/>
      <c r="LKJ272" s="277"/>
      <c r="LKK272" s="277"/>
      <c r="LKL272" s="277"/>
      <c r="LKM272" s="277"/>
      <c r="LKN272" s="277"/>
      <c r="LKO272" s="277"/>
      <c r="LKP272" s="402"/>
      <c r="LKQ272" s="404"/>
      <c r="LKR272" s="49"/>
      <c r="LKS272" s="49"/>
      <c r="LKT272" s="49"/>
      <c r="LKU272" s="99"/>
      <c r="LKV272" s="98"/>
      <c r="LKW272" s="49"/>
      <c r="LKX272" s="405"/>
      <c r="LKY272" s="405"/>
      <c r="LKZ272" s="277"/>
      <c r="LLA272" s="277"/>
      <c r="LLB272" s="277"/>
      <c r="LLC272" s="277"/>
      <c r="LLD272" s="277"/>
      <c r="LLE272" s="277"/>
      <c r="LLF272" s="277"/>
      <c r="LLG272" s="277"/>
      <c r="LLH272" s="402"/>
      <c r="LLI272" s="404"/>
      <c r="LLJ272" s="49"/>
      <c r="LLK272" s="49"/>
      <c r="LLL272" s="49"/>
      <c r="LLM272" s="99"/>
      <c r="LLN272" s="98"/>
      <c r="LLO272" s="49"/>
      <c r="LLP272" s="405"/>
      <c r="LLQ272" s="405"/>
      <c r="LLR272" s="277"/>
      <c r="LLS272" s="277"/>
      <c r="LLT272" s="277"/>
      <c r="LLU272" s="277"/>
      <c r="LLV272" s="277"/>
      <c r="LLW272" s="277"/>
      <c r="LLX272" s="277"/>
      <c r="LLY272" s="277"/>
      <c r="LLZ272" s="402"/>
      <c r="LMA272" s="404"/>
      <c r="LMB272" s="49"/>
      <c r="LMC272" s="49"/>
      <c r="LMD272" s="49"/>
      <c r="LME272" s="99"/>
      <c r="LMF272" s="98"/>
      <c r="LMG272" s="49"/>
      <c r="LMH272" s="405"/>
      <c r="LMI272" s="405"/>
      <c r="LMJ272" s="277"/>
      <c r="LMK272" s="277"/>
      <c r="LML272" s="277"/>
      <c r="LMM272" s="277"/>
      <c r="LMN272" s="277"/>
      <c r="LMO272" s="277"/>
      <c r="LMP272" s="277"/>
      <c r="LMQ272" s="277"/>
      <c r="LMR272" s="402"/>
      <c r="LMS272" s="404"/>
      <c r="LMT272" s="49"/>
      <c r="LMU272" s="49"/>
      <c r="LMV272" s="49"/>
      <c r="LMW272" s="99"/>
      <c r="LMX272" s="98"/>
      <c r="LMY272" s="49"/>
      <c r="LMZ272" s="405"/>
      <c r="LNA272" s="405"/>
      <c r="LNB272" s="277"/>
      <c r="LNC272" s="277"/>
      <c r="LND272" s="277"/>
      <c r="LNE272" s="277"/>
      <c r="LNF272" s="277"/>
      <c r="LNG272" s="277"/>
      <c r="LNH272" s="277"/>
      <c r="LNI272" s="277"/>
      <c r="LNJ272" s="402"/>
      <c r="LNK272" s="404"/>
      <c r="LNL272" s="49"/>
      <c r="LNM272" s="49"/>
      <c r="LNN272" s="49"/>
      <c r="LNO272" s="99"/>
      <c r="LNP272" s="98"/>
      <c r="LNQ272" s="49"/>
      <c r="LNR272" s="405"/>
      <c r="LNS272" s="405"/>
      <c r="LNT272" s="277"/>
      <c r="LNU272" s="277"/>
      <c r="LNV272" s="277"/>
      <c r="LNW272" s="277"/>
      <c r="LNX272" s="277"/>
      <c r="LNY272" s="277"/>
      <c r="LNZ272" s="277"/>
      <c r="LOA272" s="277"/>
      <c r="LOB272" s="402"/>
      <c r="LOC272" s="404"/>
      <c r="LOD272" s="49"/>
      <c r="LOE272" s="49"/>
      <c r="LOF272" s="49"/>
      <c r="LOG272" s="99"/>
      <c r="LOH272" s="98"/>
      <c r="LOI272" s="49"/>
      <c r="LOJ272" s="405"/>
      <c r="LOK272" s="405"/>
      <c r="LOL272" s="277"/>
      <c r="LOM272" s="277"/>
      <c r="LON272" s="277"/>
      <c r="LOO272" s="277"/>
      <c r="LOP272" s="277"/>
      <c r="LOQ272" s="277"/>
      <c r="LOR272" s="277"/>
      <c r="LOS272" s="277"/>
      <c r="LOT272" s="402"/>
      <c r="LOU272" s="404"/>
      <c r="LOV272" s="49"/>
      <c r="LOW272" s="49"/>
      <c r="LOX272" s="49"/>
      <c r="LOY272" s="99"/>
      <c r="LOZ272" s="98"/>
      <c r="LPA272" s="49"/>
      <c r="LPB272" s="405"/>
      <c r="LPC272" s="405"/>
      <c r="LPD272" s="277"/>
      <c r="LPE272" s="277"/>
      <c r="LPF272" s="277"/>
      <c r="LPG272" s="277"/>
      <c r="LPH272" s="277"/>
      <c r="LPI272" s="277"/>
      <c r="LPJ272" s="277"/>
      <c r="LPK272" s="277"/>
      <c r="LPL272" s="402"/>
      <c r="LPM272" s="404"/>
      <c r="LPN272" s="49"/>
      <c r="LPO272" s="49"/>
      <c r="LPP272" s="49"/>
      <c r="LPQ272" s="99"/>
      <c r="LPR272" s="98"/>
      <c r="LPS272" s="49"/>
      <c r="LPT272" s="405"/>
      <c r="LPU272" s="405"/>
      <c r="LPV272" s="277"/>
      <c r="LPW272" s="277"/>
      <c r="LPX272" s="277"/>
      <c r="LPY272" s="277"/>
      <c r="LPZ272" s="277"/>
      <c r="LQA272" s="277"/>
      <c r="LQB272" s="277"/>
      <c r="LQC272" s="277"/>
      <c r="LQD272" s="402"/>
      <c r="LQE272" s="404"/>
      <c r="LQF272" s="49"/>
      <c r="LQG272" s="49"/>
      <c r="LQH272" s="49"/>
      <c r="LQI272" s="99"/>
      <c r="LQJ272" s="98"/>
      <c r="LQK272" s="49"/>
      <c r="LQL272" s="405"/>
      <c r="LQM272" s="405"/>
      <c r="LQN272" s="277"/>
      <c r="LQO272" s="277"/>
      <c r="LQP272" s="277"/>
      <c r="LQQ272" s="277"/>
      <c r="LQR272" s="277"/>
      <c r="LQS272" s="277"/>
      <c r="LQT272" s="277"/>
      <c r="LQU272" s="277"/>
      <c r="LQV272" s="402"/>
      <c r="LQW272" s="404"/>
      <c r="LQX272" s="49"/>
      <c r="LQY272" s="49"/>
      <c r="LQZ272" s="49"/>
      <c r="LRA272" s="99"/>
      <c r="LRB272" s="98"/>
      <c r="LRC272" s="49"/>
      <c r="LRD272" s="405"/>
      <c r="LRE272" s="405"/>
      <c r="LRF272" s="277"/>
      <c r="LRG272" s="277"/>
      <c r="LRH272" s="277"/>
      <c r="LRI272" s="277"/>
      <c r="LRJ272" s="277"/>
      <c r="LRK272" s="277"/>
      <c r="LRL272" s="277"/>
      <c r="LRM272" s="277"/>
      <c r="LRN272" s="402"/>
      <c r="LRO272" s="404"/>
      <c r="LRP272" s="49"/>
      <c r="LRQ272" s="49"/>
      <c r="LRR272" s="49"/>
      <c r="LRS272" s="99"/>
      <c r="LRT272" s="98"/>
      <c r="LRU272" s="49"/>
      <c r="LRV272" s="405"/>
      <c r="LRW272" s="405"/>
      <c r="LRX272" s="277"/>
      <c r="LRY272" s="277"/>
      <c r="LRZ272" s="277"/>
      <c r="LSA272" s="277"/>
      <c r="LSB272" s="277"/>
      <c r="LSC272" s="277"/>
      <c r="LSD272" s="277"/>
      <c r="LSE272" s="277"/>
      <c r="LSF272" s="402"/>
      <c r="LSG272" s="404"/>
      <c r="LSH272" s="49"/>
      <c r="LSI272" s="49"/>
      <c r="LSJ272" s="49"/>
      <c r="LSK272" s="99"/>
      <c r="LSL272" s="98"/>
      <c r="LSM272" s="49"/>
      <c r="LSN272" s="405"/>
      <c r="LSO272" s="405"/>
      <c r="LSP272" s="277"/>
      <c r="LSQ272" s="277"/>
      <c r="LSR272" s="277"/>
      <c r="LSS272" s="277"/>
      <c r="LST272" s="277"/>
      <c r="LSU272" s="277"/>
      <c r="LSV272" s="277"/>
      <c r="LSW272" s="277"/>
      <c r="LSX272" s="402"/>
      <c r="LSY272" s="404"/>
      <c r="LSZ272" s="49"/>
      <c r="LTA272" s="49"/>
      <c r="LTB272" s="49"/>
      <c r="LTC272" s="99"/>
      <c r="LTD272" s="98"/>
      <c r="LTE272" s="49"/>
      <c r="LTF272" s="405"/>
      <c r="LTG272" s="405"/>
      <c r="LTH272" s="277"/>
      <c r="LTI272" s="277"/>
      <c r="LTJ272" s="277"/>
      <c r="LTK272" s="277"/>
      <c r="LTL272" s="277"/>
      <c r="LTM272" s="277"/>
      <c r="LTN272" s="277"/>
      <c r="LTO272" s="277"/>
      <c r="LTP272" s="402"/>
      <c r="LTQ272" s="404"/>
      <c r="LTR272" s="49"/>
      <c r="LTS272" s="49"/>
      <c r="LTT272" s="49"/>
      <c r="LTU272" s="99"/>
      <c r="LTV272" s="98"/>
      <c r="LTW272" s="49"/>
      <c r="LTX272" s="405"/>
      <c r="LTY272" s="405"/>
      <c r="LTZ272" s="277"/>
      <c r="LUA272" s="277"/>
      <c r="LUB272" s="277"/>
      <c r="LUC272" s="277"/>
      <c r="LUD272" s="277"/>
      <c r="LUE272" s="277"/>
      <c r="LUF272" s="277"/>
      <c r="LUG272" s="277"/>
      <c r="LUH272" s="402"/>
      <c r="LUI272" s="404"/>
      <c r="LUJ272" s="49"/>
      <c r="LUK272" s="49"/>
      <c r="LUL272" s="49"/>
      <c r="LUM272" s="99"/>
      <c r="LUN272" s="98"/>
      <c r="LUO272" s="49"/>
      <c r="LUP272" s="405"/>
      <c r="LUQ272" s="405"/>
      <c r="LUR272" s="277"/>
      <c r="LUS272" s="277"/>
      <c r="LUT272" s="277"/>
      <c r="LUU272" s="277"/>
      <c r="LUV272" s="277"/>
      <c r="LUW272" s="277"/>
      <c r="LUX272" s="277"/>
      <c r="LUY272" s="277"/>
      <c r="LUZ272" s="402"/>
      <c r="LVA272" s="404"/>
      <c r="LVB272" s="49"/>
      <c r="LVC272" s="49"/>
      <c r="LVD272" s="49"/>
      <c r="LVE272" s="99"/>
      <c r="LVF272" s="98"/>
      <c r="LVG272" s="49"/>
      <c r="LVH272" s="405"/>
      <c r="LVI272" s="405"/>
      <c r="LVJ272" s="277"/>
      <c r="LVK272" s="277"/>
      <c r="LVL272" s="277"/>
      <c r="LVM272" s="277"/>
      <c r="LVN272" s="277"/>
      <c r="LVO272" s="277"/>
      <c r="LVP272" s="277"/>
      <c r="LVQ272" s="277"/>
      <c r="LVR272" s="402"/>
      <c r="LVS272" s="404"/>
      <c r="LVT272" s="49"/>
      <c r="LVU272" s="49"/>
      <c r="LVV272" s="49"/>
      <c r="LVW272" s="99"/>
      <c r="LVX272" s="98"/>
      <c r="LVY272" s="49"/>
      <c r="LVZ272" s="405"/>
      <c r="LWA272" s="405"/>
      <c r="LWB272" s="277"/>
      <c r="LWC272" s="277"/>
      <c r="LWD272" s="277"/>
      <c r="LWE272" s="277"/>
      <c r="LWF272" s="277"/>
      <c r="LWG272" s="277"/>
      <c r="LWH272" s="277"/>
      <c r="LWI272" s="277"/>
      <c r="LWJ272" s="402"/>
      <c r="LWK272" s="404"/>
      <c r="LWL272" s="49"/>
      <c r="LWM272" s="49"/>
      <c r="LWN272" s="49"/>
      <c r="LWO272" s="99"/>
      <c r="LWP272" s="98"/>
      <c r="LWQ272" s="49"/>
      <c r="LWR272" s="405"/>
      <c r="LWS272" s="405"/>
      <c r="LWT272" s="277"/>
      <c r="LWU272" s="277"/>
      <c r="LWV272" s="277"/>
      <c r="LWW272" s="277"/>
      <c r="LWX272" s="277"/>
      <c r="LWY272" s="277"/>
      <c r="LWZ272" s="277"/>
      <c r="LXA272" s="277"/>
      <c r="LXB272" s="402"/>
      <c r="LXC272" s="404"/>
      <c r="LXD272" s="49"/>
      <c r="LXE272" s="49"/>
      <c r="LXF272" s="49"/>
      <c r="LXG272" s="99"/>
      <c r="LXH272" s="98"/>
      <c r="LXI272" s="49"/>
      <c r="LXJ272" s="405"/>
      <c r="LXK272" s="405"/>
      <c r="LXL272" s="277"/>
      <c r="LXM272" s="277"/>
      <c r="LXN272" s="277"/>
      <c r="LXO272" s="277"/>
      <c r="LXP272" s="277"/>
      <c r="LXQ272" s="277"/>
      <c r="LXR272" s="277"/>
      <c r="LXS272" s="277"/>
      <c r="LXT272" s="402"/>
      <c r="LXU272" s="404"/>
      <c r="LXV272" s="49"/>
      <c r="LXW272" s="49"/>
      <c r="LXX272" s="49"/>
      <c r="LXY272" s="99"/>
      <c r="LXZ272" s="98"/>
      <c r="LYA272" s="49"/>
      <c r="LYB272" s="405"/>
      <c r="LYC272" s="405"/>
      <c r="LYD272" s="277"/>
      <c r="LYE272" s="277"/>
      <c r="LYF272" s="277"/>
      <c r="LYG272" s="277"/>
      <c r="LYH272" s="277"/>
      <c r="LYI272" s="277"/>
      <c r="LYJ272" s="277"/>
      <c r="LYK272" s="277"/>
      <c r="LYL272" s="402"/>
      <c r="LYM272" s="404"/>
      <c r="LYN272" s="49"/>
      <c r="LYO272" s="49"/>
      <c r="LYP272" s="49"/>
      <c r="LYQ272" s="99"/>
      <c r="LYR272" s="98"/>
      <c r="LYS272" s="49"/>
      <c r="LYT272" s="405"/>
      <c r="LYU272" s="405"/>
      <c r="LYV272" s="277"/>
      <c r="LYW272" s="277"/>
      <c r="LYX272" s="277"/>
      <c r="LYY272" s="277"/>
      <c r="LYZ272" s="277"/>
      <c r="LZA272" s="277"/>
      <c r="LZB272" s="277"/>
      <c r="LZC272" s="277"/>
      <c r="LZD272" s="402"/>
      <c r="LZE272" s="404"/>
      <c r="LZF272" s="49"/>
      <c r="LZG272" s="49"/>
      <c r="LZH272" s="49"/>
      <c r="LZI272" s="99"/>
      <c r="LZJ272" s="98"/>
      <c r="LZK272" s="49"/>
      <c r="LZL272" s="405"/>
      <c r="LZM272" s="405"/>
      <c r="LZN272" s="277"/>
      <c r="LZO272" s="277"/>
      <c r="LZP272" s="277"/>
      <c r="LZQ272" s="277"/>
      <c r="LZR272" s="277"/>
      <c r="LZS272" s="277"/>
      <c r="LZT272" s="277"/>
      <c r="LZU272" s="277"/>
      <c r="LZV272" s="402"/>
      <c r="LZW272" s="404"/>
      <c r="LZX272" s="49"/>
      <c r="LZY272" s="49"/>
      <c r="LZZ272" s="49"/>
      <c r="MAA272" s="99"/>
      <c r="MAB272" s="98"/>
      <c r="MAC272" s="49"/>
      <c r="MAD272" s="405"/>
      <c r="MAE272" s="405"/>
      <c r="MAF272" s="277"/>
      <c r="MAG272" s="277"/>
      <c r="MAH272" s="277"/>
      <c r="MAI272" s="277"/>
      <c r="MAJ272" s="277"/>
      <c r="MAK272" s="277"/>
      <c r="MAL272" s="277"/>
      <c r="MAM272" s="277"/>
      <c r="MAN272" s="402"/>
      <c r="MAO272" s="404"/>
      <c r="MAP272" s="49"/>
      <c r="MAQ272" s="49"/>
      <c r="MAR272" s="49"/>
      <c r="MAS272" s="99"/>
      <c r="MAT272" s="98"/>
      <c r="MAU272" s="49"/>
      <c r="MAV272" s="405"/>
      <c r="MAW272" s="405"/>
      <c r="MAX272" s="277"/>
      <c r="MAY272" s="277"/>
      <c r="MAZ272" s="277"/>
      <c r="MBA272" s="277"/>
      <c r="MBB272" s="277"/>
      <c r="MBC272" s="277"/>
      <c r="MBD272" s="277"/>
      <c r="MBE272" s="277"/>
      <c r="MBF272" s="402"/>
      <c r="MBG272" s="404"/>
      <c r="MBH272" s="49"/>
      <c r="MBI272" s="49"/>
      <c r="MBJ272" s="49"/>
      <c r="MBK272" s="99"/>
      <c r="MBL272" s="98"/>
      <c r="MBM272" s="49"/>
      <c r="MBN272" s="405"/>
      <c r="MBO272" s="405"/>
      <c r="MBP272" s="277"/>
      <c r="MBQ272" s="277"/>
      <c r="MBR272" s="277"/>
      <c r="MBS272" s="277"/>
      <c r="MBT272" s="277"/>
      <c r="MBU272" s="277"/>
      <c r="MBV272" s="277"/>
      <c r="MBW272" s="277"/>
      <c r="MBX272" s="402"/>
      <c r="MBY272" s="404"/>
      <c r="MBZ272" s="49"/>
      <c r="MCA272" s="49"/>
      <c r="MCB272" s="49"/>
      <c r="MCC272" s="99"/>
      <c r="MCD272" s="98"/>
      <c r="MCE272" s="49"/>
      <c r="MCF272" s="405"/>
      <c r="MCG272" s="405"/>
      <c r="MCH272" s="277"/>
      <c r="MCI272" s="277"/>
      <c r="MCJ272" s="277"/>
      <c r="MCK272" s="277"/>
      <c r="MCL272" s="277"/>
      <c r="MCM272" s="277"/>
      <c r="MCN272" s="277"/>
      <c r="MCO272" s="277"/>
      <c r="MCP272" s="402"/>
      <c r="MCQ272" s="404"/>
      <c r="MCR272" s="49"/>
      <c r="MCS272" s="49"/>
      <c r="MCT272" s="49"/>
      <c r="MCU272" s="99"/>
      <c r="MCV272" s="98"/>
      <c r="MCW272" s="49"/>
      <c r="MCX272" s="405"/>
      <c r="MCY272" s="405"/>
      <c r="MCZ272" s="277"/>
      <c r="MDA272" s="277"/>
      <c r="MDB272" s="277"/>
      <c r="MDC272" s="277"/>
      <c r="MDD272" s="277"/>
      <c r="MDE272" s="277"/>
      <c r="MDF272" s="277"/>
      <c r="MDG272" s="277"/>
      <c r="MDH272" s="402"/>
      <c r="MDI272" s="404"/>
      <c r="MDJ272" s="49"/>
      <c r="MDK272" s="49"/>
      <c r="MDL272" s="49"/>
      <c r="MDM272" s="99"/>
      <c r="MDN272" s="98"/>
      <c r="MDO272" s="49"/>
      <c r="MDP272" s="405"/>
      <c r="MDQ272" s="405"/>
      <c r="MDR272" s="277"/>
      <c r="MDS272" s="277"/>
      <c r="MDT272" s="277"/>
      <c r="MDU272" s="277"/>
      <c r="MDV272" s="277"/>
      <c r="MDW272" s="277"/>
      <c r="MDX272" s="277"/>
      <c r="MDY272" s="277"/>
      <c r="MDZ272" s="402"/>
      <c r="MEA272" s="404"/>
      <c r="MEB272" s="49"/>
      <c r="MEC272" s="49"/>
      <c r="MED272" s="49"/>
      <c r="MEE272" s="99"/>
      <c r="MEF272" s="98"/>
      <c r="MEG272" s="49"/>
      <c r="MEH272" s="405"/>
      <c r="MEI272" s="405"/>
      <c r="MEJ272" s="277"/>
      <c r="MEK272" s="277"/>
      <c r="MEL272" s="277"/>
      <c r="MEM272" s="277"/>
      <c r="MEN272" s="277"/>
      <c r="MEO272" s="277"/>
      <c r="MEP272" s="277"/>
      <c r="MEQ272" s="277"/>
      <c r="MER272" s="402"/>
      <c r="MES272" s="404"/>
      <c r="MET272" s="49"/>
      <c r="MEU272" s="49"/>
      <c r="MEV272" s="49"/>
      <c r="MEW272" s="99"/>
      <c r="MEX272" s="98"/>
      <c r="MEY272" s="49"/>
      <c r="MEZ272" s="405"/>
      <c r="MFA272" s="405"/>
      <c r="MFB272" s="277"/>
      <c r="MFC272" s="277"/>
      <c r="MFD272" s="277"/>
      <c r="MFE272" s="277"/>
      <c r="MFF272" s="277"/>
      <c r="MFG272" s="277"/>
      <c r="MFH272" s="277"/>
      <c r="MFI272" s="277"/>
      <c r="MFJ272" s="402"/>
      <c r="MFK272" s="404"/>
      <c r="MFL272" s="49"/>
      <c r="MFM272" s="49"/>
      <c r="MFN272" s="49"/>
      <c r="MFO272" s="99"/>
      <c r="MFP272" s="98"/>
      <c r="MFQ272" s="49"/>
      <c r="MFR272" s="405"/>
      <c r="MFS272" s="405"/>
      <c r="MFT272" s="277"/>
      <c r="MFU272" s="277"/>
      <c r="MFV272" s="277"/>
      <c r="MFW272" s="277"/>
      <c r="MFX272" s="277"/>
      <c r="MFY272" s="277"/>
      <c r="MFZ272" s="277"/>
      <c r="MGA272" s="277"/>
      <c r="MGB272" s="402"/>
      <c r="MGC272" s="404"/>
      <c r="MGD272" s="49"/>
      <c r="MGE272" s="49"/>
      <c r="MGF272" s="49"/>
      <c r="MGG272" s="99"/>
      <c r="MGH272" s="98"/>
      <c r="MGI272" s="49"/>
      <c r="MGJ272" s="405"/>
      <c r="MGK272" s="405"/>
      <c r="MGL272" s="277"/>
      <c r="MGM272" s="277"/>
      <c r="MGN272" s="277"/>
      <c r="MGO272" s="277"/>
      <c r="MGP272" s="277"/>
      <c r="MGQ272" s="277"/>
      <c r="MGR272" s="277"/>
      <c r="MGS272" s="277"/>
      <c r="MGT272" s="402"/>
      <c r="MGU272" s="404"/>
      <c r="MGV272" s="49"/>
      <c r="MGW272" s="49"/>
      <c r="MGX272" s="49"/>
      <c r="MGY272" s="99"/>
      <c r="MGZ272" s="98"/>
      <c r="MHA272" s="49"/>
      <c r="MHB272" s="405"/>
      <c r="MHC272" s="405"/>
      <c r="MHD272" s="277"/>
      <c r="MHE272" s="277"/>
      <c r="MHF272" s="277"/>
      <c r="MHG272" s="277"/>
      <c r="MHH272" s="277"/>
      <c r="MHI272" s="277"/>
      <c r="MHJ272" s="277"/>
      <c r="MHK272" s="277"/>
      <c r="MHL272" s="402"/>
      <c r="MHM272" s="404"/>
      <c r="MHN272" s="49"/>
      <c r="MHO272" s="49"/>
      <c r="MHP272" s="49"/>
      <c r="MHQ272" s="99"/>
      <c r="MHR272" s="98"/>
      <c r="MHS272" s="49"/>
      <c r="MHT272" s="405"/>
      <c r="MHU272" s="405"/>
      <c r="MHV272" s="277"/>
      <c r="MHW272" s="277"/>
      <c r="MHX272" s="277"/>
      <c r="MHY272" s="277"/>
      <c r="MHZ272" s="277"/>
      <c r="MIA272" s="277"/>
      <c r="MIB272" s="277"/>
      <c r="MIC272" s="277"/>
      <c r="MID272" s="402"/>
      <c r="MIE272" s="404"/>
      <c r="MIF272" s="49"/>
      <c r="MIG272" s="49"/>
      <c r="MIH272" s="49"/>
      <c r="MII272" s="99"/>
      <c r="MIJ272" s="98"/>
      <c r="MIK272" s="49"/>
      <c r="MIL272" s="405"/>
      <c r="MIM272" s="405"/>
      <c r="MIN272" s="277"/>
      <c r="MIO272" s="277"/>
      <c r="MIP272" s="277"/>
      <c r="MIQ272" s="277"/>
      <c r="MIR272" s="277"/>
      <c r="MIS272" s="277"/>
      <c r="MIT272" s="277"/>
      <c r="MIU272" s="277"/>
      <c r="MIV272" s="402"/>
      <c r="MIW272" s="404"/>
      <c r="MIX272" s="49"/>
      <c r="MIY272" s="49"/>
      <c r="MIZ272" s="49"/>
      <c r="MJA272" s="99"/>
      <c r="MJB272" s="98"/>
      <c r="MJC272" s="49"/>
      <c r="MJD272" s="405"/>
      <c r="MJE272" s="405"/>
      <c r="MJF272" s="277"/>
      <c r="MJG272" s="277"/>
      <c r="MJH272" s="277"/>
      <c r="MJI272" s="277"/>
      <c r="MJJ272" s="277"/>
      <c r="MJK272" s="277"/>
      <c r="MJL272" s="277"/>
      <c r="MJM272" s="277"/>
      <c r="MJN272" s="402"/>
      <c r="MJO272" s="404"/>
      <c r="MJP272" s="49"/>
      <c r="MJQ272" s="49"/>
      <c r="MJR272" s="49"/>
      <c r="MJS272" s="99"/>
      <c r="MJT272" s="98"/>
      <c r="MJU272" s="49"/>
      <c r="MJV272" s="405"/>
      <c r="MJW272" s="405"/>
      <c r="MJX272" s="277"/>
      <c r="MJY272" s="277"/>
      <c r="MJZ272" s="277"/>
      <c r="MKA272" s="277"/>
      <c r="MKB272" s="277"/>
      <c r="MKC272" s="277"/>
      <c r="MKD272" s="277"/>
      <c r="MKE272" s="277"/>
      <c r="MKF272" s="402"/>
      <c r="MKG272" s="404"/>
      <c r="MKH272" s="49"/>
      <c r="MKI272" s="49"/>
      <c r="MKJ272" s="49"/>
      <c r="MKK272" s="99"/>
      <c r="MKL272" s="98"/>
      <c r="MKM272" s="49"/>
      <c r="MKN272" s="405"/>
      <c r="MKO272" s="405"/>
      <c r="MKP272" s="277"/>
      <c r="MKQ272" s="277"/>
      <c r="MKR272" s="277"/>
      <c r="MKS272" s="277"/>
      <c r="MKT272" s="277"/>
      <c r="MKU272" s="277"/>
      <c r="MKV272" s="277"/>
      <c r="MKW272" s="277"/>
      <c r="MKX272" s="402"/>
      <c r="MKY272" s="404"/>
      <c r="MKZ272" s="49"/>
      <c r="MLA272" s="49"/>
      <c r="MLB272" s="49"/>
      <c r="MLC272" s="99"/>
      <c r="MLD272" s="98"/>
      <c r="MLE272" s="49"/>
      <c r="MLF272" s="405"/>
      <c r="MLG272" s="405"/>
      <c r="MLH272" s="277"/>
      <c r="MLI272" s="277"/>
      <c r="MLJ272" s="277"/>
      <c r="MLK272" s="277"/>
      <c r="MLL272" s="277"/>
      <c r="MLM272" s="277"/>
      <c r="MLN272" s="277"/>
      <c r="MLO272" s="277"/>
      <c r="MLP272" s="402"/>
      <c r="MLQ272" s="404"/>
      <c r="MLR272" s="49"/>
      <c r="MLS272" s="49"/>
      <c r="MLT272" s="49"/>
      <c r="MLU272" s="99"/>
      <c r="MLV272" s="98"/>
      <c r="MLW272" s="49"/>
      <c r="MLX272" s="405"/>
      <c r="MLY272" s="405"/>
      <c r="MLZ272" s="277"/>
      <c r="MMA272" s="277"/>
      <c r="MMB272" s="277"/>
      <c r="MMC272" s="277"/>
      <c r="MMD272" s="277"/>
      <c r="MME272" s="277"/>
      <c r="MMF272" s="277"/>
      <c r="MMG272" s="277"/>
      <c r="MMH272" s="402"/>
      <c r="MMI272" s="404"/>
      <c r="MMJ272" s="49"/>
      <c r="MMK272" s="49"/>
      <c r="MML272" s="49"/>
      <c r="MMM272" s="99"/>
      <c r="MMN272" s="98"/>
      <c r="MMO272" s="49"/>
      <c r="MMP272" s="405"/>
      <c r="MMQ272" s="405"/>
      <c r="MMR272" s="277"/>
      <c r="MMS272" s="277"/>
      <c r="MMT272" s="277"/>
      <c r="MMU272" s="277"/>
      <c r="MMV272" s="277"/>
      <c r="MMW272" s="277"/>
      <c r="MMX272" s="277"/>
      <c r="MMY272" s="277"/>
      <c r="MMZ272" s="402"/>
      <c r="MNA272" s="404"/>
      <c r="MNB272" s="49"/>
      <c r="MNC272" s="49"/>
      <c r="MND272" s="49"/>
      <c r="MNE272" s="99"/>
      <c r="MNF272" s="98"/>
      <c r="MNG272" s="49"/>
      <c r="MNH272" s="405"/>
      <c r="MNI272" s="405"/>
      <c r="MNJ272" s="277"/>
      <c r="MNK272" s="277"/>
      <c r="MNL272" s="277"/>
      <c r="MNM272" s="277"/>
      <c r="MNN272" s="277"/>
      <c r="MNO272" s="277"/>
      <c r="MNP272" s="277"/>
      <c r="MNQ272" s="277"/>
      <c r="MNR272" s="402"/>
      <c r="MNS272" s="404"/>
      <c r="MNT272" s="49"/>
      <c r="MNU272" s="49"/>
      <c r="MNV272" s="49"/>
      <c r="MNW272" s="99"/>
      <c r="MNX272" s="98"/>
      <c r="MNY272" s="49"/>
      <c r="MNZ272" s="405"/>
      <c r="MOA272" s="405"/>
      <c r="MOB272" s="277"/>
      <c r="MOC272" s="277"/>
      <c r="MOD272" s="277"/>
      <c r="MOE272" s="277"/>
      <c r="MOF272" s="277"/>
      <c r="MOG272" s="277"/>
      <c r="MOH272" s="277"/>
      <c r="MOI272" s="277"/>
      <c r="MOJ272" s="402"/>
      <c r="MOK272" s="404"/>
      <c r="MOL272" s="49"/>
      <c r="MOM272" s="49"/>
      <c r="MON272" s="49"/>
      <c r="MOO272" s="99"/>
      <c r="MOP272" s="98"/>
      <c r="MOQ272" s="49"/>
      <c r="MOR272" s="405"/>
      <c r="MOS272" s="405"/>
      <c r="MOT272" s="277"/>
      <c r="MOU272" s="277"/>
      <c r="MOV272" s="277"/>
      <c r="MOW272" s="277"/>
      <c r="MOX272" s="277"/>
      <c r="MOY272" s="277"/>
      <c r="MOZ272" s="277"/>
      <c r="MPA272" s="277"/>
      <c r="MPB272" s="402"/>
      <c r="MPC272" s="404"/>
      <c r="MPD272" s="49"/>
      <c r="MPE272" s="49"/>
      <c r="MPF272" s="49"/>
      <c r="MPG272" s="99"/>
      <c r="MPH272" s="98"/>
      <c r="MPI272" s="49"/>
      <c r="MPJ272" s="405"/>
      <c r="MPK272" s="405"/>
      <c r="MPL272" s="277"/>
      <c r="MPM272" s="277"/>
      <c r="MPN272" s="277"/>
      <c r="MPO272" s="277"/>
      <c r="MPP272" s="277"/>
      <c r="MPQ272" s="277"/>
      <c r="MPR272" s="277"/>
      <c r="MPS272" s="277"/>
      <c r="MPT272" s="402"/>
      <c r="MPU272" s="404"/>
      <c r="MPV272" s="49"/>
      <c r="MPW272" s="49"/>
      <c r="MPX272" s="49"/>
      <c r="MPY272" s="99"/>
      <c r="MPZ272" s="98"/>
      <c r="MQA272" s="49"/>
      <c r="MQB272" s="405"/>
      <c r="MQC272" s="405"/>
      <c r="MQD272" s="277"/>
      <c r="MQE272" s="277"/>
      <c r="MQF272" s="277"/>
      <c r="MQG272" s="277"/>
      <c r="MQH272" s="277"/>
      <c r="MQI272" s="277"/>
      <c r="MQJ272" s="277"/>
      <c r="MQK272" s="277"/>
      <c r="MQL272" s="402"/>
      <c r="MQM272" s="404"/>
      <c r="MQN272" s="49"/>
      <c r="MQO272" s="49"/>
      <c r="MQP272" s="49"/>
      <c r="MQQ272" s="99"/>
      <c r="MQR272" s="98"/>
      <c r="MQS272" s="49"/>
      <c r="MQT272" s="405"/>
      <c r="MQU272" s="405"/>
      <c r="MQV272" s="277"/>
      <c r="MQW272" s="277"/>
      <c r="MQX272" s="277"/>
      <c r="MQY272" s="277"/>
      <c r="MQZ272" s="277"/>
      <c r="MRA272" s="277"/>
      <c r="MRB272" s="277"/>
      <c r="MRC272" s="277"/>
      <c r="MRD272" s="402"/>
      <c r="MRE272" s="404"/>
      <c r="MRF272" s="49"/>
      <c r="MRG272" s="49"/>
      <c r="MRH272" s="49"/>
      <c r="MRI272" s="99"/>
      <c r="MRJ272" s="98"/>
      <c r="MRK272" s="49"/>
      <c r="MRL272" s="405"/>
      <c r="MRM272" s="405"/>
      <c r="MRN272" s="277"/>
      <c r="MRO272" s="277"/>
      <c r="MRP272" s="277"/>
      <c r="MRQ272" s="277"/>
      <c r="MRR272" s="277"/>
      <c r="MRS272" s="277"/>
      <c r="MRT272" s="277"/>
      <c r="MRU272" s="277"/>
      <c r="MRV272" s="402"/>
      <c r="MRW272" s="404"/>
      <c r="MRX272" s="49"/>
      <c r="MRY272" s="49"/>
      <c r="MRZ272" s="49"/>
      <c r="MSA272" s="99"/>
      <c r="MSB272" s="98"/>
      <c r="MSC272" s="49"/>
      <c r="MSD272" s="405"/>
      <c r="MSE272" s="405"/>
      <c r="MSF272" s="277"/>
      <c r="MSG272" s="277"/>
      <c r="MSH272" s="277"/>
      <c r="MSI272" s="277"/>
      <c r="MSJ272" s="277"/>
      <c r="MSK272" s="277"/>
      <c r="MSL272" s="277"/>
      <c r="MSM272" s="277"/>
      <c r="MSN272" s="402"/>
      <c r="MSO272" s="404"/>
      <c r="MSP272" s="49"/>
      <c r="MSQ272" s="49"/>
      <c r="MSR272" s="49"/>
      <c r="MSS272" s="99"/>
      <c r="MST272" s="98"/>
      <c r="MSU272" s="49"/>
      <c r="MSV272" s="405"/>
      <c r="MSW272" s="405"/>
      <c r="MSX272" s="277"/>
      <c r="MSY272" s="277"/>
      <c r="MSZ272" s="277"/>
      <c r="MTA272" s="277"/>
      <c r="MTB272" s="277"/>
      <c r="MTC272" s="277"/>
      <c r="MTD272" s="277"/>
      <c r="MTE272" s="277"/>
      <c r="MTF272" s="402"/>
      <c r="MTG272" s="404"/>
      <c r="MTH272" s="49"/>
      <c r="MTI272" s="49"/>
      <c r="MTJ272" s="49"/>
      <c r="MTK272" s="99"/>
      <c r="MTL272" s="98"/>
      <c r="MTM272" s="49"/>
      <c r="MTN272" s="405"/>
      <c r="MTO272" s="405"/>
      <c r="MTP272" s="277"/>
      <c r="MTQ272" s="277"/>
      <c r="MTR272" s="277"/>
      <c r="MTS272" s="277"/>
      <c r="MTT272" s="277"/>
      <c r="MTU272" s="277"/>
      <c r="MTV272" s="277"/>
      <c r="MTW272" s="277"/>
      <c r="MTX272" s="402"/>
      <c r="MTY272" s="404"/>
      <c r="MTZ272" s="49"/>
      <c r="MUA272" s="49"/>
      <c r="MUB272" s="49"/>
      <c r="MUC272" s="99"/>
      <c r="MUD272" s="98"/>
      <c r="MUE272" s="49"/>
      <c r="MUF272" s="405"/>
      <c r="MUG272" s="405"/>
      <c r="MUH272" s="277"/>
      <c r="MUI272" s="277"/>
      <c r="MUJ272" s="277"/>
      <c r="MUK272" s="277"/>
      <c r="MUL272" s="277"/>
      <c r="MUM272" s="277"/>
      <c r="MUN272" s="277"/>
      <c r="MUO272" s="277"/>
      <c r="MUP272" s="402"/>
      <c r="MUQ272" s="404"/>
      <c r="MUR272" s="49"/>
      <c r="MUS272" s="49"/>
      <c r="MUT272" s="49"/>
      <c r="MUU272" s="99"/>
      <c r="MUV272" s="98"/>
      <c r="MUW272" s="49"/>
      <c r="MUX272" s="405"/>
      <c r="MUY272" s="405"/>
      <c r="MUZ272" s="277"/>
      <c r="MVA272" s="277"/>
      <c r="MVB272" s="277"/>
      <c r="MVC272" s="277"/>
      <c r="MVD272" s="277"/>
      <c r="MVE272" s="277"/>
      <c r="MVF272" s="277"/>
      <c r="MVG272" s="277"/>
      <c r="MVH272" s="402"/>
      <c r="MVI272" s="404"/>
      <c r="MVJ272" s="49"/>
      <c r="MVK272" s="49"/>
      <c r="MVL272" s="49"/>
      <c r="MVM272" s="99"/>
      <c r="MVN272" s="98"/>
      <c r="MVO272" s="49"/>
      <c r="MVP272" s="405"/>
      <c r="MVQ272" s="405"/>
      <c r="MVR272" s="277"/>
      <c r="MVS272" s="277"/>
      <c r="MVT272" s="277"/>
      <c r="MVU272" s="277"/>
      <c r="MVV272" s="277"/>
      <c r="MVW272" s="277"/>
      <c r="MVX272" s="277"/>
      <c r="MVY272" s="277"/>
      <c r="MVZ272" s="402"/>
      <c r="MWA272" s="404"/>
      <c r="MWB272" s="49"/>
      <c r="MWC272" s="49"/>
      <c r="MWD272" s="49"/>
      <c r="MWE272" s="99"/>
      <c r="MWF272" s="98"/>
      <c r="MWG272" s="49"/>
      <c r="MWH272" s="405"/>
      <c r="MWI272" s="405"/>
      <c r="MWJ272" s="277"/>
      <c r="MWK272" s="277"/>
      <c r="MWL272" s="277"/>
      <c r="MWM272" s="277"/>
      <c r="MWN272" s="277"/>
      <c r="MWO272" s="277"/>
      <c r="MWP272" s="277"/>
      <c r="MWQ272" s="277"/>
      <c r="MWR272" s="402"/>
      <c r="MWS272" s="404"/>
      <c r="MWT272" s="49"/>
      <c r="MWU272" s="49"/>
      <c r="MWV272" s="49"/>
      <c r="MWW272" s="99"/>
      <c r="MWX272" s="98"/>
      <c r="MWY272" s="49"/>
      <c r="MWZ272" s="405"/>
      <c r="MXA272" s="405"/>
      <c r="MXB272" s="277"/>
      <c r="MXC272" s="277"/>
      <c r="MXD272" s="277"/>
      <c r="MXE272" s="277"/>
      <c r="MXF272" s="277"/>
      <c r="MXG272" s="277"/>
      <c r="MXH272" s="277"/>
      <c r="MXI272" s="277"/>
      <c r="MXJ272" s="402"/>
      <c r="MXK272" s="404"/>
      <c r="MXL272" s="49"/>
      <c r="MXM272" s="49"/>
      <c r="MXN272" s="49"/>
      <c r="MXO272" s="99"/>
      <c r="MXP272" s="98"/>
      <c r="MXQ272" s="49"/>
      <c r="MXR272" s="405"/>
      <c r="MXS272" s="405"/>
      <c r="MXT272" s="277"/>
      <c r="MXU272" s="277"/>
      <c r="MXV272" s="277"/>
      <c r="MXW272" s="277"/>
      <c r="MXX272" s="277"/>
      <c r="MXY272" s="277"/>
      <c r="MXZ272" s="277"/>
      <c r="MYA272" s="277"/>
      <c r="MYB272" s="402"/>
      <c r="MYC272" s="404"/>
      <c r="MYD272" s="49"/>
      <c r="MYE272" s="49"/>
      <c r="MYF272" s="49"/>
      <c r="MYG272" s="99"/>
      <c r="MYH272" s="98"/>
      <c r="MYI272" s="49"/>
      <c r="MYJ272" s="405"/>
      <c r="MYK272" s="405"/>
      <c r="MYL272" s="277"/>
      <c r="MYM272" s="277"/>
      <c r="MYN272" s="277"/>
      <c r="MYO272" s="277"/>
      <c r="MYP272" s="277"/>
      <c r="MYQ272" s="277"/>
      <c r="MYR272" s="277"/>
      <c r="MYS272" s="277"/>
      <c r="MYT272" s="402"/>
      <c r="MYU272" s="404"/>
      <c r="MYV272" s="49"/>
      <c r="MYW272" s="49"/>
      <c r="MYX272" s="49"/>
      <c r="MYY272" s="99"/>
      <c r="MYZ272" s="98"/>
      <c r="MZA272" s="49"/>
      <c r="MZB272" s="405"/>
      <c r="MZC272" s="405"/>
      <c r="MZD272" s="277"/>
      <c r="MZE272" s="277"/>
      <c r="MZF272" s="277"/>
      <c r="MZG272" s="277"/>
      <c r="MZH272" s="277"/>
      <c r="MZI272" s="277"/>
      <c r="MZJ272" s="277"/>
      <c r="MZK272" s="277"/>
      <c r="MZL272" s="402"/>
      <c r="MZM272" s="404"/>
      <c r="MZN272" s="49"/>
      <c r="MZO272" s="49"/>
      <c r="MZP272" s="49"/>
      <c r="MZQ272" s="99"/>
      <c r="MZR272" s="98"/>
      <c r="MZS272" s="49"/>
      <c r="MZT272" s="405"/>
      <c r="MZU272" s="405"/>
      <c r="MZV272" s="277"/>
      <c r="MZW272" s="277"/>
      <c r="MZX272" s="277"/>
      <c r="MZY272" s="277"/>
      <c r="MZZ272" s="277"/>
      <c r="NAA272" s="277"/>
      <c r="NAB272" s="277"/>
      <c r="NAC272" s="277"/>
      <c r="NAD272" s="402"/>
      <c r="NAE272" s="404"/>
      <c r="NAF272" s="49"/>
      <c r="NAG272" s="49"/>
      <c r="NAH272" s="49"/>
      <c r="NAI272" s="99"/>
      <c r="NAJ272" s="98"/>
      <c r="NAK272" s="49"/>
      <c r="NAL272" s="405"/>
      <c r="NAM272" s="405"/>
      <c r="NAN272" s="277"/>
      <c r="NAO272" s="277"/>
      <c r="NAP272" s="277"/>
      <c r="NAQ272" s="277"/>
      <c r="NAR272" s="277"/>
      <c r="NAS272" s="277"/>
      <c r="NAT272" s="277"/>
      <c r="NAU272" s="277"/>
      <c r="NAV272" s="402"/>
      <c r="NAW272" s="404"/>
      <c r="NAX272" s="49"/>
      <c r="NAY272" s="49"/>
      <c r="NAZ272" s="49"/>
      <c r="NBA272" s="99"/>
      <c r="NBB272" s="98"/>
      <c r="NBC272" s="49"/>
      <c r="NBD272" s="405"/>
      <c r="NBE272" s="405"/>
      <c r="NBF272" s="277"/>
      <c r="NBG272" s="277"/>
      <c r="NBH272" s="277"/>
      <c r="NBI272" s="277"/>
      <c r="NBJ272" s="277"/>
      <c r="NBK272" s="277"/>
      <c r="NBL272" s="277"/>
      <c r="NBM272" s="277"/>
      <c r="NBN272" s="402"/>
      <c r="NBO272" s="404"/>
      <c r="NBP272" s="49"/>
      <c r="NBQ272" s="49"/>
      <c r="NBR272" s="49"/>
      <c r="NBS272" s="99"/>
      <c r="NBT272" s="98"/>
      <c r="NBU272" s="49"/>
      <c r="NBV272" s="405"/>
      <c r="NBW272" s="405"/>
      <c r="NBX272" s="277"/>
      <c r="NBY272" s="277"/>
      <c r="NBZ272" s="277"/>
      <c r="NCA272" s="277"/>
      <c r="NCB272" s="277"/>
      <c r="NCC272" s="277"/>
      <c r="NCD272" s="277"/>
      <c r="NCE272" s="277"/>
      <c r="NCF272" s="402"/>
      <c r="NCG272" s="404"/>
      <c r="NCH272" s="49"/>
      <c r="NCI272" s="49"/>
      <c r="NCJ272" s="49"/>
      <c r="NCK272" s="99"/>
      <c r="NCL272" s="98"/>
      <c r="NCM272" s="49"/>
      <c r="NCN272" s="405"/>
      <c r="NCO272" s="405"/>
      <c r="NCP272" s="277"/>
      <c r="NCQ272" s="277"/>
      <c r="NCR272" s="277"/>
      <c r="NCS272" s="277"/>
      <c r="NCT272" s="277"/>
      <c r="NCU272" s="277"/>
      <c r="NCV272" s="277"/>
      <c r="NCW272" s="277"/>
      <c r="NCX272" s="402"/>
      <c r="NCY272" s="404"/>
      <c r="NCZ272" s="49"/>
      <c r="NDA272" s="49"/>
      <c r="NDB272" s="49"/>
      <c r="NDC272" s="99"/>
      <c r="NDD272" s="98"/>
      <c r="NDE272" s="49"/>
      <c r="NDF272" s="405"/>
      <c r="NDG272" s="405"/>
      <c r="NDH272" s="277"/>
      <c r="NDI272" s="277"/>
      <c r="NDJ272" s="277"/>
      <c r="NDK272" s="277"/>
      <c r="NDL272" s="277"/>
      <c r="NDM272" s="277"/>
      <c r="NDN272" s="277"/>
      <c r="NDO272" s="277"/>
      <c r="NDP272" s="402"/>
      <c r="NDQ272" s="404"/>
      <c r="NDR272" s="49"/>
      <c r="NDS272" s="49"/>
      <c r="NDT272" s="49"/>
      <c r="NDU272" s="99"/>
      <c r="NDV272" s="98"/>
      <c r="NDW272" s="49"/>
      <c r="NDX272" s="405"/>
      <c r="NDY272" s="405"/>
      <c r="NDZ272" s="277"/>
      <c r="NEA272" s="277"/>
      <c r="NEB272" s="277"/>
      <c r="NEC272" s="277"/>
      <c r="NED272" s="277"/>
      <c r="NEE272" s="277"/>
      <c r="NEF272" s="277"/>
      <c r="NEG272" s="277"/>
      <c r="NEH272" s="402"/>
      <c r="NEI272" s="404"/>
      <c r="NEJ272" s="49"/>
      <c r="NEK272" s="49"/>
      <c r="NEL272" s="49"/>
      <c r="NEM272" s="99"/>
      <c r="NEN272" s="98"/>
      <c r="NEO272" s="49"/>
      <c r="NEP272" s="405"/>
      <c r="NEQ272" s="405"/>
      <c r="NER272" s="277"/>
      <c r="NES272" s="277"/>
      <c r="NET272" s="277"/>
      <c r="NEU272" s="277"/>
      <c r="NEV272" s="277"/>
      <c r="NEW272" s="277"/>
      <c r="NEX272" s="277"/>
      <c r="NEY272" s="277"/>
      <c r="NEZ272" s="402"/>
      <c r="NFA272" s="404"/>
      <c r="NFB272" s="49"/>
      <c r="NFC272" s="49"/>
      <c r="NFD272" s="49"/>
      <c r="NFE272" s="99"/>
      <c r="NFF272" s="98"/>
      <c r="NFG272" s="49"/>
      <c r="NFH272" s="405"/>
      <c r="NFI272" s="405"/>
      <c r="NFJ272" s="277"/>
      <c r="NFK272" s="277"/>
      <c r="NFL272" s="277"/>
      <c r="NFM272" s="277"/>
      <c r="NFN272" s="277"/>
      <c r="NFO272" s="277"/>
      <c r="NFP272" s="277"/>
      <c r="NFQ272" s="277"/>
      <c r="NFR272" s="402"/>
      <c r="NFS272" s="404"/>
      <c r="NFT272" s="49"/>
      <c r="NFU272" s="49"/>
      <c r="NFV272" s="49"/>
      <c r="NFW272" s="99"/>
      <c r="NFX272" s="98"/>
      <c r="NFY272" s="49"/>
      <c r="NFZ272" s="405"/>
      <c r="NGA272" s="405"/>
      <c r="NGB272" s="277"/>
      <c r="NGC272" s="277"/>
      <c r="NGD272" s="277"/>
      <c r="NGE272" s="277"/>
      <c r="NGF272" s="277"/>
      <c r="NGG272" s="277"/>
      <c r="NGH272" s="277"/>
      <c r="NGI272" s="277"/>
      <c r="NGJ272" s="402"/>
      <c r="NGK272" s="404"/>
      <c r="NGL272" s="49"/>
      <c r="NGM272" s="49"/>
      <c r="NGN272" s="49"/>
      <c r="NGO272" s="99"/>
      <c r="NGP272" s="98"/>
      <c r="NGQ272" s="49"/>
      <c r="NGR272" s="405"/>
      <c r="NGS272" s="405"/>
      <c r="NGT272" s="277"/>
      <c r="NGU272" s="277"/>
      <c r="NGV272" s="277"/>
      <c r="NGW272" s="277"/>
      <c r="NGX272" s="277"/>
      <c r="NGY272" s="277"/>
      <c r="NGZ272" s="277"/>
      <c r="NHA272" s="277"/>
      <c r="NHB272" s="402"/>
      <c r="NHC272" s="404"/>
      <c r="NHD272" s="49"/>
      <c r="NHE272" s="49"/>
      <c r="NHF272" s="49"/>
      <c r="NHG272" s="99"/>
      <c r="NHH272" s="98"/>
      <c r="NHI272" s="49"/>
      <c r="NHJ272" s="405"/>
      <c r="NHK272" s="405"/>
      <c r="NHL272" s="277"/>
      <c r="NHM272" s="277"/>
      <c r="NHN272" s="277"/>
      <c r="NHO272" s="277"/>
      <c r="NHP272" s="277"/>
      <c r="NHQ272" s="277"/>
      <c r="NHR272" s="277"/>
      <c r="NHS272" s="277"/>
      <c r="NHT272" s="402"/>
      <c r="NHU272" s="404"/>
      <c r="NHV272" s="49"/>
      <c r="NHW272" s="49"/>
      <c r="NHX272" s="49"/>
      <c r="NHY272" s="99"/>
      <c r="NHZ272" s="98"/>
      <c r="NIA272" s="49"/>
      <c r="NIB272" s="405"/>
      <c r="NIC272" s="405"/>
      <c r="NID272" s="277"/>
      <c r="NIE272" s="277"/>
      <c r="NIF272" s="277"/>
      <c r="NIG272" s="277"/>
      <c r="NIH272" s="277"/>
      <c r="NII272" s="277"/>
      <c r="NIJ272" s="277"/>
      <c r="NIK272" s="277"/>
      <c r="NIL272" s="402"/>
      <c r="NIM272" s="404"/>
      <c r="NIN272" s="49"/>
      <c r="NIO272" s="49"/>
      <c r="NIP272" s="49"/>
      <c r="NIQ272" s="99"/>
      <c r="NIR272" s="98"/>
      <c r="NIS272" s="49"/>
      <c r="NIT272" s="405"/>
      <c r="NIU272" s="405"/>
      <c r="NIV272" s="277"/>
      <c r="NIW272" s="277"/>
      <c r="NIX272" s="277"/>
      <c r="NIY272" s="277"/>
      <c r="NIZ272" s="277"/>
      <c r="NJA272" s="277"/>
      <c r="NJB272" s="277"/>
      <c r="NJC272" s="277"/>
      <c r="NJD272" s="402"/>
      <c r="NJE272" s="404"/>
      <c r="NJF272" s="49"/>
      <c r="NJG272" s="49"/>
      <c r="NJH272" s="49"/>
      <c r="NJI272" s="99"/>
      <c r="NJJ272" s="98"/>
      <c r="NJK272" s="49"/>
      <c r="NJL272" s="405"/>
      <c r="NJM272" s="405"/>
      <c r="NJN272" s="277"/>
      <c r="NJO272" s="277"/>
      <c r="NJP272" s="277"/>
      <c r="NJQ272" s="277"/>
      <c r="NJR272" s="277"/>
      <c r="NJS272" s="277"/>
      <c r="NJT272" s="277"/>
      <c r="NJU272" s="277"/>
      <c r="NJV272" s="402"/>
      <c r="NJW272" s="404"/>
      <c r="NJX272" s="49"/>
      <c r="NJY272" s="49"/>
      <c r="NJZ272" s="49"/>
      <c r="NKA272" s="99"/>
      <c r="NKB272" s="98"/>
      <c r="NKC272" s="49"/>
      <c r="NKD272" s="405"/>
      <c r="NKE272" s="405"/>
      <c r="NKF272" s="277"/>
      <c r="NKG272" s="277"/>
      <c r="NKH272" s="277"/>
      <c r="NKI272" s="277"/>
      <c r="NKJ272" s="277"/>
      <c r="NKK272" s="277"/>
      <c r="NKL272" s="277"/>
      <c r="NKM272" s="277"/>
      <c r="NKN272" s="402"/>
      <c r="NKO272" s="404"/>
      <c r="NKP272" s="49"/>
      <c r="NKQ272" s="49"/>
      <c r="NKR272" s="49"/>
      <c r="NKS272" s="99"/>
      <c r="NKT272" s="98"/>
      <c r="NKU272" s="49"/>
      <c r="NKV272" s="405"/>
      <c r="NKW272" s="405"/>
      <c r="NKX272" s="277"/>
      <c r="NKY272" s="277"/>
      <c r="NKZ272" s="277"/>
      <c r="NLA272" s="277"/>
      <c r="NLB272" s="277"/>
      <c r="NLC272" s="277"/>
      <c r="NLD272" s="277"/>
      <c r="NLE272" s="277"/>
      <c r="NLF272" s="402"/>
      <c r="NLG272" s="404"/>
      <c r="NLH272" s="49"/>
      <c r="NLI272" s="49"/>
      <c r="NLJ272" s="49"/>
      <c r="NLK272" s="99"/>
      <c r="NLL272" s="98"/>
      <c r="NLM272" s="49"/>
      <c r="NLN272" s="405"/>
      <c r="NLO272" s="405"/>
      <c r="NLP272" s="277"/>
      <c r="NLQ272" s="277"/>
      <c r="NLR272" s="277"/>
      <c r="NLS272" s="277"/>
      <c r="NLT272" s="277"/>
      <c r="NLU272" s="277"/>
      <c r="NLV272" s="277"/>
      <c r="NLW272" s="277"/>
      <c r="NLX272" s="402"/>
      <c r="NLY272" s="404"/>
      <c r="NLZ272" s="49"/>
      <c r="NMA272" s="49"/>
      <c r="NMB272" s="49"/>
      <c r="NMC272" s="99"/>
      <c r="NMD272" s="98"/>
      <c r="NME272" s="49"/>
      <c r="NMF272" s="405"/>
      <c r="NMG272" s="405"/>
      <c r="NMH272" s="277"/>
      <c r="NMI272" s="277"/>
      <c r="NMJ272" s="277"/>
      <c r="NMK272" s="277"/>
      <c r="NML272" s="277"/>
      <c r="NMM272" s="277"/>
      <c r="NMN272" s="277"/>
      <c r="NMO272" s="277"/>
      <c r="NMP272" s="402"/>
      <c r="NMQ272" s="404"/>
      <c r="NMR272" s="49"/>
      <c r="NMS272" s="49"/>
      <c r="NMT272" s="49"/>
      <c r="NMU272" s="99"/>
      <c r="NMV272" s="98"/>
      <c r="NMW272" s="49"/>
      <c r="NMX272" s="405"/>
      <c r="NMY272" s="405"/>
      <c r="NMZ272" s="277"/>
      <c r="NNA272" s="277"/>
      <c r="NNB272" s="277"/>
      <c r="NNC272" s="277"/>
      <c r="NND272" s="277"/>
      <c r="NNE272" s="277"/>
      <c r="NNF272" s="277"/>
      <c r="NNG272" s="277"/>
      <c r="NNH272" s="402"/>
      <c r="NNI272" s="404"/>
      <c r="NNJ272" s="49"/>
      <c r="NNK272" s="49"/>
      <c r="NNL272" s="49"/>
      <c r="NNM272" s="99"/>
      <c r="NNN272" s="98"/>
      <c r="NNO272" s="49"/>
      <c r="NNP272" s="405"/>
      <c r="NNQ272" s="405"/>
      <c r="NNR272" s="277"/>
      <c r="NNS272" s="277"/>
      <c r="NNT272" s="277"/>
      <c r="NNU272" s="277"/>
      <c r="NNV272" s="277"/>
      <c r="NNW272" s="277"/>
      <c r="NNX272" s="277"/>
      <c r="NNY272" s="277"/>
      <c r="NNZ272" s="402"/>
      <c r="NOA272" s="404"/>
      <c r="NOB272" s="49"/>
      <c r="NOC272" s="49"/>
      <c r="NOD272" s="49"/>
      <c r="NOE272" s="99"/>
      <c r="NOF272" s="98"/>
      <c r="NOG272" s="49"/>
      <c r="NOH272" s="405"/>
      <c r="NOI272" s="405"/>
      <c r="NOJ272" s="277"/>
      <c r="NOK272" s="277"/>
      <c r="NOL272" s="277"/>
      <c r="NOM272" s="277"/>
      <c r="NON272" s="277"/>
      <c r="NOO272" s="277"/>
      <c r="NOP272" s="277"/>
      <c r="NOQ272" s="277"/>
      <c r="NOR272" s="402"/>
      <c r="NOS272" s="404"/>
      <c r="NOT272" s="49"/>
      <c r="NOU272" s="49"/>
      <c r="NOV272" s="49"/>
      <c r="NOW272" s="99"/>
      <c r="NOX272" s="98"/>
      <c r="NOY272" s="49"/>
      <c r="NOZ272" s="405"/>
      <c r="NPA272" s="405"/>
      <c r="NPB272" s="277"/>
      <c r="NPC272" s="277"/>
      <c r="NPD272" s="277"/>
      <c r="NPE272" s="277"/>
      <c r="NPF272" s="277"/>
      <c r="NPG272" s="277"/>
      <c r="NPH272" s="277"/>
      <c r="NPI272" s="277"/>
      <c r="NPJ272" s="402"/>
      <c r="NPK272" s="404"/>
      <c r="NPL272" s="49"/>
      <c r="NPM272" s="49"/>
      <c r="NPN272" s="49"/>
      <c r="NPO272" s="99"/>
      <c r="NPP272" s="98"/>
      <c r="NPQ272" s="49"/>
      <c r="NPR272" s="405"/>
      <c r="NPS272" s="405"/>
      <c r="NPT272" s="277"/>
      <c r="NPU272" s="277"/>
      <c r="NPV272" s="277"/>
      <c r="NPW272" s="277"/>
      <c r="NPX272" s="277"/>
      <c r="NPY272" s="277"/>
      <c r="NPZ272" s="277"/>
      <c r="NQA272" s="277"/>
      <c r="NQB272" s="402"/>
      <c r="NQC272" s="404"/>
      <c r="NQD272" s="49"/>
      <c r="NQE272" s="49"/>
      <c r="NQF272" s="49"/>
      <c r="NQG272" s="99"/>
      <c r="NQH272" s="98"/>
      <c r="NQI272" s="49"/>
      <c r="NQJ272" s="405"/>
      <c r="NQK272" s="405"/>
      <c r="NQL272" s="277"/>
      <c r="NQM272" s="277"/>
      <c r="NQN272" s="277"/>
      <c r="NQO272" s="277"/>
      <c r="NQP272" s="277"/>
      <c r="NQQ272" s="277"/>
      <c r="NQR272" s="277"/>
      <c r="NQS272" s="277"/>
      <c r="NQT272" s="402"/>
      <c r="NQU272" s="404"/>
      <c r="NQV272" s="49"/>
      <c r="NQW272" s="49"/>
      <c r="NQX272" s="49"/>
      <c r="NQY272" s="99"/>
      <c r="NQZ272" s="98"/>
      <c r="NRA272" s="49"/>
      <c r="NRB272" s="405"/>
      <c r="NRC272" s="405"/>
      <c r="NRD272" s="277"/>
      <c r="NRE272" s="277"/>
      <c r="NRF272" s="277"/>
      <c r="NRG272" s="277"/>
      <c r="NRH272" s="277"/>
      <c r="NRI272" s="277"/>
      <c r="NRJ272" s="277"/>
      <c r="NRK272" s="277"/>
      <c r="NRL272" s="402"/>
      <c r="NRM272" s="404"/>
      <c r="NRN272" s="49"/>
      <c r="NRO272" s="49"/>
      <c r="NRP272" s="49"/>
      <c r="NRQ272" s="99"/>
      <c r="NRR272" s="98"/>
      <c r="NRS272" s="49"/>
      <c r="NRT272" s="405"/>
      <c r="NRU272" s="405"/>
      <c r="NRV272" s="277"/>
      <c r="NRW272" s="277"/>
      <c r="NRX272" s="277"/>
      <c r="NRY272" s="277"/>
      <c r="NRZ272" s="277"/>
      <c r="NSA272" s="277"/>
      <c r="NSB272" s="277"/>
      <c r="NSC272" s="277"/>
      <c r="NSD272" s="402"/>
      <c r="NSE272" s="404"/>
      <c r="NSF272" s="49"/>
      <c r="NSG272" s="49"/>
      <c r="NSH272" s="49"/>
      <c r="NSI272" s="99"/>
      <c r="NSJ272" s="98"/>
      <c r="NSK272" s="49"/>
      <c r="NSL272" s="405"/>
      <c r="NSM272" s="405"/>
      <c r="NSN272" s="277"/>
      <c r="NSO272" s="277"/>
      <c r="NSP272" s="277"/>
      <c r="NSQ272" s="277"/>
      <c r="NSR272" s="277"/>
      <c r="NSS272" s="277"/>
      <c r="NST272" s="277"/>
      <c r="NSU272" s="277"/>
      <c r="NSV272" s="402"/>
      <c r="NSW272" s="404"/>
      <c r="NSX272" s="49"/>
      <c r="NSY272" s="49"/>
      <c r="NSZ272" s="49"/>
      <c r="NTA272" s="99"/>
      <c r="NTB272" s="98"/>
      <c r="NTC272" s="49"/>
      <c r="NTD272" s="405"/>
      <c r="NTE272" s="405"/>
      <c r="NTF272" s="277"/>
      <c r="NTG272" s="277"/>
      <c r="NTH272" s="277"/>
      <c r="NTI272" s="277"/>
      <c r="NTJ272" s="277"/>
      <c r="NTK272" s="277"/>
      <c r="NTL272" s="277"/>
      <c r="NTM272" s="277"/>
      <c r="NTN272" s="402"/>
      <c r="NTO272" s="404"/>
      <c r="NTP272" s="49"/>
      <c r="NTQ272" s="49"/>
      <c r="NTR272" s="49"/>
      <c r="NTS272" s="99"/>
      <c r="NTT272" s="98"/>
      <c r="NTU272" s="49"/>
      <c r="NTV272" s="405"/>
      <c r="NTW272" s="405"/>
      <c r="NTX272" s="277"/>
      <c r="NTY272" s="277"/>
      <c r="NTZ272" s="277"/>
      <c r="NUA272" s="277"/>
      <c r="NUB272" s="277"/>
      <c r="NUC272" s="277"/>
      <c r="NUD272" s="277"/>
      <c r="NUE272" s="277"/>
      <c r="NUF272" s="402"/>
      <c r="NUG272" s="404"/>
      <c r="NUH272" s="49"/>
      <c r="NUI272" s="49"/>
      <c r="NUJ272" s="49"/>
      <c r="NUK272" s="99"/>
      <c r="NUL272" s="98"/>
      <c r="NUM272" s="49"/>
      <c r="NUN272" s="405"/>
      <c r="NUO272" s="405"/>
      <c r="NUP272" s="277"/>
      <c r="NUQ272" s="277"/>
      <c r="NUR272" s="277"/>
      <c r="NUS272" s="277"/>
      <c r="NUT272" s="277"/>
      <c r="NUU272" s="277"/>
      <c r="NUV272" s="277"/>
      <c r="NUW272" s="277"/>
      <c r="NUX272" s="402"/>
      <c r="NUY272" s="404"/>
      <c r="NUZ272" s="49"/>
      <c r="NVA272" s="49"/>
      <c r="NVB272" s="49"/>
      <c r="NVC272" s="99"/>
      <c r="NVD272" s="98"/>
      <c r="NVE272" s="49"/>
      <c r="NVF272" s="405"/>
      <c r="NVG272" s="405"/>
      <c r="NVH272" s="277"/>
      <c r="NVI272" s="277"/>
      <c r="NVJ272" s="277"/>
      <c r="NVK272" s="277"/>
      <c r="NVL272" s="277"/>
      <c r="NVM272" s="277"/>
      <c r="NVN272" s="277"/>
      <c r="NVO272" s="277"/>
      <c r="NVP272" s="402"/>
      <c r="NVQ272" s="404"/>
      <c r="NVR272" s="49"/>
      <c r="NVS272" s="49"/>
      <c r="NVT272" s="49"/>
      <c r="NVU272" s="99"/>
      <c r="NVV272" s="98"/>
      <c r="NVW272" s="49"/>
      <c r="NVX272" s="405"/>
      <c r="NVY272" s="405"/>
      <c r="NVZ272" s="277"/>
      <c r="NWA272" s="277"/>
      <c r="NWB272" s="277"/>
      <c r="NWC272" s="277"/>
      <c r="NWD272" s="277"/>
      <c r="NWE272" s="277"/>
      <c r="NWF272" s="277"/>
      <c r="NWG272" s="277"/>
      <c r="NWH272" s="402"/>
      <c r="NWI272" s="404"/>
      <c r="NWJ272" s="49"/>
      <c r="NWK272" s="49"/>
      <c r="NWL272" s="49"/>
      <c r="NWM272" s="99"/>
      <c r="NWN272" s="98"/>
      <c r="NWO272" s="49"/>
      <c r="NWP272" s="405"/>
      <c r="NWQ272" s="405"/>
      <c r="NWR272" s="277"/>
      <c r="NWS272" s="277"/>
      <c r="NWT272" s="277"/>
      <c r="NWU272" s="277"/>
      <c r="NWV272" s="277"/>
      <c r="NWW272" s="277"/>
      <c r="NWX272" s="277"/>
      <c r="NWY272" s="277"/>
      <c r="NWZ272" s="402"/>
      <c r="NXA272" s="404"/>
      <c r="NXB272" s="49"/>
      <c r="NXC272" s="49"/>
      <c r="NXD272" s="49"/>
      <c r="NXE272" s="99"/>
      <c r="NXF272" s="98"/>
      <c r="NXG272" s="49"/>
      <c r="NXH272" s="405"/>
      <c r="NXI272" s="405"/>
      <c r="NXJ272" s="277"/>
      <c r="NXK272" s="277"/>
      <c r="NXL272" s="277"/>
      <c r="NXM272" s="277"/>
      <c r="NXN272" s="277"/>
      <c r="NXO272" s="277"/>
      <c r="NXP272" s="277"/>
      <c r="NXQ272" s="277"/>
      <c r="NXR272" s="402"/>
      <c r="NXS272" s="404"/>
      <c r="NXT272" s="49"/>
      <c r="NXU272" s="49"/>
      <c r="NXV272" s="49"/>
      <c r="NXW272" s="99"/>
      <c r="NXX272" s="98"/>
      <c r="NXY272" s="49"/>
      <c r="NXZ272" s="405"/>
      <c r="NYA272" s="405"/>
      <c r="NYB272" s="277"/>
      <c r="NYC272" s="277"/>
      <c r="NYD272" s="277"/>
      <c r="NYE272" s="277"/>
      <c r="NYF272" s="277"/>
      <c r="NYG272" s="277"/>
      <c r="NYH272" s="277"/>
      <c r="NYI272" s="277"/>
      <c r="NYJ272" s="402"/>
      <c r="NYK272" s="404"/>
      <c r="NYL272" s="49"/>
      <c r="NYM272" s="49"/>
      <c r="NYN272" s="49"/>
      <c r="NYO272" s="99"/>
      <c r="NYP272" s="98"/>
      <c r="NYQ272" s="49"/>
      <c r="NYR272" s="405"/>
      <c r="NYS272" s="405"/>
      <c r="NYT272" s="277"/>
      <c r="NYU272" s="277"/>
      <c r="NYV272" s="277"/>
      <c r="NYW272" s="277"/>
      <c r="NYX272" s="277"/>
      <c r="NYY272" s="277"/>
      <c r="NYZ272" s="277"/>
      <c r="NZA272" s="277"/>
      <c r="NZB272" s="402"/>
      <c r="NZC272" s="404"/>
      <c r="NZD272" s="49"/>
      <c r="NZE272" s="49"/>
      <c r="NZF272" s="49"/>
      <c r="NZG272" s="99"/>
      <c r="NZH272" s="98"/>
      <c r="NZI272" s="49"/>
      <c r="NZJ272" s="405"/>
      <c r="NZK272" s="405"/>
      <c r="NZL272" s="277"/>
      <c r="NZM272" s="277"/>
      <c r="NZN272" s="277"/>
      <c r="NZO272" s="277"/>
      <c r="NZP272" s="277"/>
      <c r="NZQ272" s="277"/>
      <c r="NZR272" s="277"/>
      <c r="NZS272" s="277"/>
      <c r="NZT272" s="402"/>
      <c r="NZU272" s="404"/>
      <c r="NZV272" s="49"/>
      <c r="NZW272" s="49"/>
      <c r="NZX272" s="49"/>
      <c r="NZY272" s="99"/>
      <c r="NZZ272" s="98"/>
      <c r="OAA272" s="49"/>
      <c r="OAB272" s="405"/>
      <c r="OAC272" s="405"/>
      <c r="OAD272" s="277"/>
      <c r="OAE272" s="277"/>
      <c r="OAF272" s="277"/>
      <c r="OAG272" s="277"/>
      <c r="OAH272" s="277"/>
      <c r="OAI272" s="277"/>
      <c r="OAJ272" s="277"/>
      <c r="OAK272" s="277"/>
      <c r="OAL272" s="402"/>
      <c r="OAM272" s="404"/>
      <c r="OAN272" s="49"/>
      <c r="OAO272" s="49"/>
      <c r="OAP272" s="49"/>
      <c r="OAQ272" s="99"/>
      <c r="OAR272" s="98"/>
      <c r="OAS272" s="49"/>
      <c r="OAT272" s="405"/>
      <c r="OAU272" s="405"/>
      <c r="OAV272" s="277"/>
      <c r="OAW272" s="277"/>
      <c r="OAX272" s="277"/>
      <c r="OAY272" s="277"/>
      <c r="OAZ272" s="277"/>
      <c r="OBA272" s="277"/>
      <c r="OBB272" s="277"/>
      <c r="OBC272" s="277"/>
      <c r="OBD272" s="402"/>
      <c r="OBE272" s="404"/>
      <c r="OBF272" s="49"/>
      <c r="OBG272" s="49"/>
      <c r="OBH272" s="49"/>
      <c r="OBI272" s="99"/>
      <c r="OBJ272" s="98"/>
      <c r="OBK272" s="49"/>
      <c r="OBL272" s="405"/>
      <c r="OBM272" s="405"/>
      <c r="OBN272" s="277"/>
      <c r="OBO272" s="277"/>
      <c r="OBP272" s="277"/>
      <c r="OBQ272" s="277"/>
      <c r="OBR272" s="277"/>
      <c r="OBS272" s="277"/>
      <c r="OBT272" s="277"/>
      <c r="OBU272" s="277"/>
      <c r="OBV272" s="402"/>
      <c r="OBW272" s="404"/>
      <c r="OBX272" s="49"/>
      <c r="OBY272" s="49"/>
      <c r="OBZ272" s="49"/>
      <c r="OCA272" s="99"/>
      <c r="OCB272" s="98"/>
      <c r="OCC272" s="49"/>
      <c r="OCD272" s="405"/>
      <c r="OCE272" s="405"/>
      <c r="OCF272" s="277"/>
      <c r="OCG272" s="277"/>
      <c r="OCH272" s="277"/>
      <c r="OCI272" s="277"/>
      <c r="OCJ272" s="277"/>
      <c r="OCK272" s="277"/>
      <c r="OCL272" s="277"/>
      <c r="OCM272" s="277"/>
      <c r="OCN272" s="402"/>
      <c r="OCO272" s="404"/>
      <c r="OCP272" s="49"/>
      <c r="OCQ272" s="49"/>
      <c r="OCR272" s="49"/>
      <c r="OCS272" s="99"/>
      <c r="OCT272" s="98"/>
      <c r="OCU272" s="49"/>
      <c r="OCV272" s="405"/>
      <c r="OCW272" s="405"/>
      <c r="OCX272" s="277"/>
      <c r="OCY272" s="277"/>
      <c r="OCZ272" s="277"/>
      <c r="ODA272" s="277"/>
      <c r="ODB272" s="277"/>
      <c r="ODC272" s="277"/>
      <c r="ODD272" s="277"/>
      <c r="ODE272" s="277"/>
      <c r="ODF272" s="402"/>
      <c r="ODG272" s="404"/>
      <c r="ODH272" s="49"/>
      <c r="ODI272" s="49"/>
      <c r="ODJ272" s="49"/>
      <c r="ODK272" s="99"/>
      <c r="ODL272" s="98"/>
      <c r="ODM272" s="49"/>
      <c r="ODN272" s="405"/>
      <c r="ODO272" s="405"/>
      <c r="ODP272" s="277"/>
      <c r="ODQ272" s="277"/>
      <c r="ODR272" s="277"/>
      <c r="ODS272" s="277"/>
      <c r="ODT272" s="277"/>
      <c r="ODU272" s="277"/>
      <c r="ODV272" s="277"/>
      <c r="ODW272" s="277"/>
      <c r="ODX272" s="402"/>
      <c r="ODY272" s="404"/>
      <c r="ODZ272" s="49"/>
      <c r="OEA272" s="49"/>
      <c r="OEB272" s="49"/>
      <c r="OEC272" s="99"/>
      <c r="OED272" s="98"/>
      <c r="OEE272" s="49"/>
      <c r="OEF272" s="405"/>
      <c r="OEG272" s="405"/>
      <c r="OEH272" s="277"/>
      <c r="OEI272" s="277"/>
      <c r="OEJ272" s="277"/>
      <c r="OEK272" s="277"/>
      <c r="OEL272" s="277"/>
      <c r="OEM272" s="277"/>
      <c r="OEN272" s="277"/>
      <c r="OEO272" s="277"/>
      <c r="OEP272" s="402"/>
      <c r="OEQ272" s="404"/>
      <c r="OER272" s="49"/>
      <c r="OES272" s="49"/>
      <c r="OET272" s="49"/>
      <c r="OEU272" s="99"/>
      <c r="OEV272" s="98"/>
      <c r="OEW272" s="49"/>
      <c r="OEX272" s="405"/>
      <c r="OEY272" s="405"/>
      <c r="OEZ272" s="277"/>
      <c r="OFA272" s="277"/>
      <c r="OFB272" s="277"/>
      <c r="OFC272" s="277"/>
      <c r="OFD272" s="277"/>
      <c r="OFE272" s="277"/>
      <c r="OFF272" s="277"/>
      <c r="OFG272" s="277"/>
      <c r="OFH272" s="402"/>
      <c r="OFI272" s="404"/>
      <c r="OFJ272" s="49"/>
      <c r="OFK272" s="49"/>
      <c r="OFL272" s="49"/>
      <c r="OFM272" s="99"/>
      <c r="OFN272" s="98"/>
      <c r="OFO272" s="49"/>
      <c r="OFP272" s="405"/>
      <c r="OFQ272" s="405"/>
      <c r="OFR272" s="277"/>
      <c r="OFS272" s="277"/>
      <c r="OFT272" s="277"/>
      <c r="OFU272" s="277"/>
      <c r="OFV272" s="277"/>
      <c r="OFW272" s="277"/>
      <c r="OFX272" s="277"/>
      <c r="OFY272" s="277"/>
      <c r="OFZ272" s="402"/>
      <c r="OGA272" s="404"/>
      <c r="OGB272" s="49"/>
      <c r="OGC272" s="49"/>
      <c r="OGD272" s="49"/>
      <c r="OGE272" s="99"/>
      <c r="OGF272" s="98"/>
      <c r="OGG272" s="49"/>
      <c r="OGH272" s="405"/>
      <c r="OGI272" s="405"/>
      <c r="OGJ272" s="277"/>
      <c r="OGK272" s="277"/>
      <c r="OGL272" s="277"/>
      <c r="OGM272" s="277"/>
      <c r="OGN272" s="277"/>
      <c r="OGO272" s="277"/>
      <c r="OGP272" s="277"/>
      <c r="OGQ272" s="277"/>
      <c r="OGR272" s="402"/>
      <c r="OGS272" s="404"/>
      <c r="OGT272" s="49"/>
      <c r="OGU272" s="49"/>
      <c r="OGV272" s="49"/>
      <c r="OGW272" s="99"/>
      <c r="OGX272" s="98"/>
      <c r="OGY272" s="49"/>
      <c r="OGZ272" s="405"/>
      <c r="OHA272" s="405"/>
      <c r="OHB272" s="277"/>
      <c r="OHC272" s="277"/>
      <c r="OHD272" s="277"/>
      <c r="OHE272" s="277"/>
      <c r="OHF272" s="277"/>
      <c r="OHG272" s="277"/>
      <c r="OHH272" s="277"/>
      <c r="OHI272" s="277"/>
      <c r="OHJ272" s="402"/>
      <c r="OHK272" s="404"/>
      <c r="OHL272" s="49"/>
      <c r="OHM272" s="49"/>
      <c r="OHN272" s="49"/>
      <c r="OHO272" s="99"/>
      <c r="OHP272" s="98"/>
      <c r="OHQ272" s="49"/>
      <c r="OHR272" s="405"/>
      <c r="OHS272" s="405"/>
      <c r="OHT272" s="277"/>
      <c r="OHU272" s="277"/>
      <c r="OHV272" s="277"/>
      <c r="OHW272" s="277"/>
      <c r="OHX272" s="277"/>
      <c r="OHY272" s="277"/>
      <c r="OHZ272" s="277"/>
      <c r="OIA272" s="277"/>
      <c r="OIB272" s="402"/>
      <c r="OIC272" s="404"/>
      <c r="OID272" s="49"/>
      <c r="OIE272" s="49"/>
      <c r="OIF272" s="49"/>
      <c r="OIG272" s="99"/>
      <c r="OIH272" s="98"/>
      <c r="OII272" s="49"/>
      <c r="OIJ272" s="405"/>
      <c r="OIK272" s="405"/>
      <c r="OIL272" s="277"/>
      <c r="OIM272" s="277"/>
      <c r="OIN272" s="277"/>
      <c r="OIO272" s="277"/>
      <c r="OIP272" s="277"/>
      <c r="OIQ272" s="277"/>
      <c r="OIR272" s="277"/>
      <c r="OIS272" s="277"/>
      <c r="OIT272" s="402"/>
      <c r="OIU272" s="404"/>
      <c r="OIV272" s="49"/>
      <c r="OIW272" s="49"/>
      <c r="OIX272" s="49"/>
      <c r="OIY272" s="99"/>
      <c r="OIZ272" s="98"/>
      <c r="OJA272" s="49"/>
      <c r="OJB272" s="405"/>
      <c r="OJC272" s="405"/>
      <c r="OJD272" s="277"/>
      <c r="OJE272" s="277"/>
      <c r="OJF272" s="277"/>
      <c r="OJG272" s="277"/>
      <c r="OJH272" s="277"/>
      <c r="OJI272" s="277"/>
      <c r="OJJ272" s="277"/>
      <c r="OJK272" s="277"/>
      <c r="OJL272" s="402"/>
      <c r="OJM272" s="404"/>
      <c r="OJN272" s="49"/>
      <c r="OJO272" s="49"/>
      <c r="OJP272" s="49"/>
      <c r="OJQ272" s="99"/>
      <c r="OJR272" s="98"/>
      <c r="OJS272" s="49"/>
      <c r="OJT272" s="405"/>
      <c r="OJU272" s="405"/>
      <c r="OJV272" s="277"/>
      <c r="OJW272" s="277"/>
      <c r="OJX272" s="277"/>
      <c r="OJY272" s="277"/>
      <c r="OJZ272" s="277"/>
      <c r="OKA272" s="277"/>
      <c r="OKB272" s="277"/>
      <c r="OKC272" s="277"/>
      <c r="OKD272" s="402"/>
      <c r="OKE272" s="404"/>
      <c r="OKF272" s="49"/>
      <c r="OKG272" s="49"/>
      <c r="OKH272" s="49"/>
      <c r="OKI272" s="99"/>
      <c r="OKJ272" s="98"/>
      <c r="OKK272" s="49"/>
      <c r="OKL272" s="405"/>
      <c r="OKM272" s="405"/>
      <c r="OKN272" s="277"/>
      <c r="OKO272" s="277"/>
      <c r="OKP272" s="277"/>
      <c r="OKQ272" s="277"/>
      <c r="OKR272" s="277"/>
      <c r="OKS272" s="277"/>
      <c r="OKT272" s="277"/>
      <c r="OKU272" s="277"/>
      <c r="OKV272" s="402"/>
      <c r="OKW272" s="404"/>
      <c r="OKX272" s="49"/>
      <c r="OKY272" s="49"/>
      <c r="OKZ272" s="49"/>
      <c r="OLA272" s="99"/>
      <c r="OLB272" s="98"/>
      <c r="OLC272" s="49"/>
      <c r="OLD272" s="405"/>
      <c r="OLE272" s="405"/>
      <c r="OLF272" s="277"/>
      <c r="OLG272" s="277"/>
      <c r="OLH272" s="277"/>
      <c r="OLI272" s="277"/>
      <c r="OLJ272" s="277"/>
      <c r="OLK272" s="277"/>
      <c r="OLL272" s="277"/>
      <c r="OLM272" s="277"/>
      <c r="OLN272" s="402"/>
      <c r="OLO272" s="404"/>
      <c r="OLP272" s="49"/>
      <c r="OLQ272" s="49"/>
      <c r="OLR272" s="49"/>
      <c r="OLS272" s="99"/>
      <c r="OLT272" s="98"/>
      <c r="OLU272" s="49"/>
      <c r="OLV272" s="405"/>
      <c r="OLW272" s="405"/>
      <c r="OLX272" s="277"/>
      <c r="OLY272" s="277"/>
      <c r="OLZ272" s="277"/>
      <c r="OMA272" s="277"/>
      <c r="OMB272" s="277"/>
      <c r="OMC272" s="277"/>
      <c r="OMD272" s="277"/>
      <c r="OME272" s="277"/>
      <c r="OMF272" s="402"/>
      <c r="OMG272" s="404"/>
      <c r="OMH272" s="49"/>
      <c r="OMI272" s="49"/>
      <c r="OMJ272" s="49"/>
      <c r="OMK272" s="99"/>
      <c r="OML272" s="98"/>
      <c r="OMM272" s="49"/>
      <c r="OMN272" s="405"/>
      <c r="OMO272" s="405"/>
      <c r="OMP272" s="277"/>
      <c r="OMQ272" s="277"/>
      <c r="OMR272" s="277"/>
      <c r="OMS272" s="277"/>
      <c r="OMT272" s="277"/>
      <c r="OMU272" s="277"/>
      <c r="OMV272" s="277"/>
      <c r="OMW272" s="277"/>
      <c r="OMX272" s="402"/>
      <c r="OMY272" s="404"/>
      <c r="OMZ272" s="49"/>
      <c r="ONA272" s="49"/>
      <c r="ONB272" s="49"/>
      <c r="ONC272" s="99"/>
      <c r="OND272" s="98"/>
      <c r="ONE272" s="49"/>
      <c r="ONF272" s="405"/>
      <c r="ONG272" s="405"/>
      <c r="ONH272" s="277"/>
      <c r="ONI272" s="277"/>
      <c r="ONJ272" s="277"/>
      <c r="ONK272" s="277"/>
      <c r="ONL272" s="277"/>
      <c r="ONM272" s="277"/>
      <c r="ONN272" s="277"/>
      <c r="ONO272" s="277"/>
      <c r="ONP272" s="402"/>
      <c r="ONQ272" s="404"/>
      <c r="ONR272" s="49"/>
      <c r="ONS272" s="49"/>
      <c r="ONT272" s="49"/>
      <c r="ONU272" s="99"/>
      <c r="ONV272" s="98"/>
      <c r="ONW272" s="49"/>
      <c r="ONX272" s="405"/>
      <c r="ONY272" s="405"/>
      <c r="ONZ272" s="277"/>
      <c r="OOA272" s="277"/>
      <c r="OOB272" s="277"/>
      <c r="OOC272" s="277"/>
      <c r="OOD272" s="277"/>
      <c r="OOE272" s="277"/>
      <c r="OOF272" s="277"/>
      <c r="OOG272" s="277"/>
      <c r="OOH272" s="402"/>
      <c r="OOI272" s="404"/>
      <c r="OOJ272" s="49"/>
      <c r="OOK272" s="49"/>
      <c r="OOL272" s="49"/>
      <c r="OOM272" s="99"/>
      <c r="OON272" s="98"/>
      <c r="OOO272" s="49"/>
      <c r="OOP272" s="405"/>
      <c r="OOQ272" s="405"/>
      <c r="OOR272" s="277"/>
      <c r="OOS272" s="277"/>
      <c r="OOT272" s="277"/>
      <c r="OOU272" s="277"/>
      <c r="OOV272" s="277"/>
      <c r="OOW272" s="277"/>
      <c r="OOX272" s="277"/>
      <c r="OOY272" s="277"/>
      <c r="OOZ272" s="402"/>
      <c r="OPA272" s="404"/>
      <c r="OPB272" s="49"/>
      <c r="OPC272" s="49"/>
      <c r="OPD272" s="49"/>
      <c r="OPE272" s="99"/>
      <c r="OPF272" s="98"/>
      <c r="OPG272" s="49"/>
      <c r="OPH272" s="405"/>
      <c r="OPI272" s="405"/>
      <c r="OPJ272" s="277"/>
      <c r="OPK272" s="277"/>
      <c r="OPL272" s="277"/>
      <c r="OPM272" s="277"/>
      <c r="OPN272" s="277"/>
      <c r="OPO272" s="277"/>
      <c r="OPP272" s="277"/>
      <c r="OPQ272" s="277"/>
      <c r="OPR272" s="402"/>
      <c r="OPS272" s="404"/>
      <c r="OPT272" s="49"/>
      <c r="OPU272" s="49"/>
      <c r="OPV272" s="49"/>
      <c r="OPW272" s="99"/>
      <c r="OPX272" s="98"/>
      <c r="OPY272" s="49"/>
      <c r="OPZ272" s="405"/>
      <c r="OQA272" s="405"/>
      <c r="OQB272" s="277"/>
      <c r="OQC272" s="277"/>
      <c r="OQD272" s="277"/>
      <c r="OQE272" s="277"/>
      <c r="OQF272" s="277"/>
      <c r="OQG272" s="277"/>
      <c r="OQH272" s="277"/>
      <c r="OQI272" s="277"/>
      <c r="OQJ272" s="402"/>
      <c r="OQK272" s="404"/>
      <c r="OQL272" s="49"/>
      <c r="OQM272" s="49"/>
      <c r="OQN272" s="49"/>
      <c r="OQO272" s="99"/>
      <c r="OQP272" s="98"/>
      <c r="OQQ272" s="49"/>
      <c r="OQR272" s="405"/>
      <c r="OQS272" s="405"/>
      <c r="OQT272" s="277"/>
      <c r="OQU272" s="277"/>
      <c r="OQV272" s="277"/>
      <c r="OQW272" s="277"/>
      <c r="OQX272" s="277"/>
      <c r="OQY272" s="277"/>
      <c r="OQZ272" s="277"/>
      <c r="ORA272" s="277"/>
      <c r="ORB272" s="402"/>
      <c r="ORC272" s="404"/>
      <c r="ORD272" s="49"/>
      <c r="ORE272" s="49"/>
      <c r="ORF272" s="49"/>
      <c r="ORG272" s="99"/>
      <c r="ORH272" s="98"/>
      <c r="ORI272" s="49"/>
      <c r="ORJ272" s="405"/>
      <c r="ORK272" s="405"/>
      <c r="ORL272" s="277"/>
      <c r="ORM272" s="277"/>
      <c r="ORN272" s="277"/>
      <c r="ORO272" s="277"/>
      <c r="ORP272" s="277"/>
      <c r="ORQ272" s="277"/>
      <c r="ORR272" s="277"/>
      <c r="ORS272" s="277"/>
      <c r="ORT272" s="402"/>
      <c r="ORU272" s="404"/>
      <c r="ORV272" s="49"/>
      <c r="ORW272" s="49"/>
      <c r="ORX272" s="49"/>
      <c r="ORY272" s="99"/>
      <c r="ORZ272" s="98"/>
      <c r="OSA272" s="49"/>
      <c r="OSB272" s="405"/>
      <c r="OSC272" s="405"/>
      <c r="OSD272" s="277"/>
      <c r="OSE272" s="277"/>
      <c r="OSF272" s="277"/>
      <c r="OSG272" s="277"/>
      <c r="OSH272" s="277"/>
      <c r="OSI272" s="277"/>
      <c r="OSJ272" s="277"/>
      <c r="OSK272" s="277"/>
      <c r="OSL272" s="402"/>
      <c r="OSM272" s="404"/>
      <c r="OSN272" s="49"/>
      <c r="OSO272" s="49"/>
      <c r="OSP272" s="49"/>
      <c r="OSQ272" s="99"/>
      <c r="OSR272" s="98"/>
      <c r="OSS272" s="49"/>
      <c r="OST272" s="405"/>
      <c r="OSU272" s="405"/>
      <c r="OSV272" s="277"/>
      <c r="OSW272" s="277"/>
      <c r="OSX272" s="277"/>
      <c r="OSY272" s="277"/>
      <c r="OSZ272" s="277"/>
      <c r="OTA272" s="277"/>
      <c r="OTB272" s="277"/>
      <c r="OTC272" s="277"/>
      <c r="OTD272" s="402"/>
      <c r="OTE272" s="404"/>
      <c r="OTF272" s="49"/>
      <c r="OTG272" s="49"/>
      <c r="OTH272" s="49"/>
      <c r="OTI272" s="99"/>
      <c r="OTJ272" s="98"/>
      <c r="OTK272" s="49"/>
      <c r="OTL272" s="405"/>
      <c r="OTM272" s="405"/>
      <c r="OTN272" s="277"/>
      <c r="OTO272" s="277"/>
      <c r="OTP272" s="277"/>
      <c r="OTQ272" s="277"/>
      <c r="OTR272" s="277"/>
      <c r="OTS272" s="277"/>
      <c r="OTT272" s="277"/>
      <c r="OTU272" s="277"/>
      <c r="OTV272" s="402"/>
      <c r="OTW272" s="404"/>
      <c r="OTX272" s="49"/>
      <c r="OTY272" s="49"/>
      <c r="OTZ272" s="49"/>
      <c r="OUA272" s="99"/>
      <c r="OUB272" s="98"/>
      <c r="OUC272" s="49"/>
      <c r="OUD272" s="405"/>
      <c r="OUE272" s="405"/>
      <c r="OUF272" s="277"/>
      <c r="OUG272" s="277"/>
      <c r="OUH272" s="277"/>
      <c r="OUI272" s="277"/>
      <c r="OUJ272" s="277"/>
      <c r="OUK272" s="277"/>
      <c r="OUL272" s="277"/>
      <c r="OUM272" s="277"/>
      <c r="OUN272" s="402"/>
      <c r="OUO272" s="404"/>
      <c r="OUP272" s="49"/>
      <c r="OUQ272" s="49"/>
      <c r="OUR272" s="49"/>
      <c r="OUS272" s="99"/>
      <c r="OUT272" s="98"/>
      <c r="OUU272" s="49"/>
      <c r="OUV272" s="405"/>
      <c r="OUW272" s="405"/>
      <c r="OUX272" s="277"/>
      <c r="OUY272" s="277"/>
      <c r="OUZ272" s="277"/>
      <c r="OVA272" s="277"/>
      <c r="OVB272" s="277"/>
      <c r="OVC272" s="277"/>
      <c r="OVD272" s="277"/>
      <c r="OVE272" s="277"/>
      <c r="OVF272" s="402"/>
      <c r="OVG272" s="404"/>
      <c r="OVH272" s="49"/>
      <c r="OVI272" s="49"/>
      <c r="OVJ272" s="49"/>
      <c r="OVK272" s="99"/>
      <c r="OVL272" s="98"/>
      <c r="OVM272" s="49"/>
      <c r="OVN272" s="405"/>
      <c r="OVO272" s="405"/>
      <c r="OVP272" s="277"/>
      <c r="OVQ272" s="277"/>
      <c r="OVR272" s="277"/>
      <c r="OVS272" s="277"/>
      <c r="OVT272" s="277"/>
      <c r="OVU272" s="277"/>
      <c r="OVV272" s="277"/>
      <c r="OVW272" s="277"/>
      <c r="OVX272" s="402"/>
      <c r="OVY272" s="404"/>
      <c r="OVZ272" s="49"/>
      <c r="OWA272" s="49"/>
      <c r="OWB272" s="49"/>
      <c r="OWC272" s="99"/>
      <c r="OWD272" s="98"/>
      <c r="OWE272" s="49"/>
      <c r="OWF272" s="405"/>
      <c r="OWG272" s="405"/>
      <c r="OWH272" s="277"/>
      <c r="OWI272" s="277"/>
      <c r="OWJ272" s="277"/>
      <c r="OWK272" s="277"/>
      <c r="OWL272" s="277"/>
      <c r="OWM272" s="277"/>
      <c r="OWN272" s="277"/>
      <c r="OWO272" s="277"/>
      <c r="OWP272" s="402"/>
      <c r="OWQ272" s="404"/>
      <c r="OWR272" s="49"/>
      <c r="OWS272" s="49"/>
      <c r="OWT272" s="49"/>
      <c r="OWU272" s="99"/>
      <c r="OWV272" s="98"/>
      <c r="OWW272" s="49"/>
      <c r="OWX272" s="405"/>
      <c r="OWY272" s="405"/>
      <c r="OWZ272" s="277"/>
      <c r="OXA272" s="277"/>
      <c r="OXB272" s="277"/>
      <c r="OXC272" s="277"/>
      <c r="OXD272" s="277"/>
      <c r="OXE272" s="277"/>
      <c r="OXF272" s="277"/>
      <c r="OXG272" s="277"/>
      <c r="OXH272" s="402"/>
      <c r="OXI272" s="404"/>
      <c r="OXJ272" s="49"/>
      <c r="OXK272" s="49"/>
      <c r="OXL272" s="49"/>
      <c r="OXM272" s="99"/>
      <c r="OXN272" s="98"/>
      <c r="OXO272" s="49"/>
      <c r="OXP272" s="405"/>
      <c r="OXQ272" s="405"/>
      <c r="OXR272" s="277"/>
      <c r="OXS272" s="277"/>
      <c r="OXT272" s="277"/>
      <c r="OXU272" s="277"/>
      <c r="OXV272" s="277"/>
      <c r="OXW272" s="277"/>
      <c r="OXX272" s="277"/>
      <c r="OXY272" s="277"/>
      <c r="OXZ272" s="402"/>
      <c r="OYA272" s="404"/>
      <c r="OYB272" s="49"/>
      <c r="OYC272" s="49"/>
      <c r="OYD272" s="49"/>
      <c r="OYE272" s="99"/>
      <c r="OYF272" s="98"/>
      <c r="OYG272" s="49"/>
      <c r="OYH272" s="405"/>
      <c r="OYI272" s="405"/>
      <c r="OYJ272" s="277"/>
      <c r="OYK272" s="277"/>
      <c r="OYL272" s="277"/>
      <c r="OYM272" s="277"/>
      <c r="OYN272" s="277"/>
      <c r="OYO272" s="277"/>
      <c r="OYP272" s="277"/>
      <c r="OYQ272" s="277"/>
      <c r="OYR272" s="402"/>
      <c r="OYS272" s="404"/>
      <c r="OYT272" s="49"/>
      <c r="OYU272" s="49"/>
      <c r="OYV272" s="49"/>
      <c r="OYW272" s="99"/>
      <c r="OYX272" s="98"/>
      <c r="OYY272" s="49"/>
      <c r="OYZ272" s="405"/>
      <c r="OZA272" s="405"/>
      <c r="OZB272" s="277"/>
      <c r="OZC272" s="277"/>
      <c r="OZD272" s="277"/>
      <c r="OZE272" s="277"/>
      <c r="OZF272" s="277"/>
      <c r="OZG272" s="277"/>
      <c r="OZH272" s="277"/>
      <c r="OZI272" s="277"/>
      <c r="OZJ272" s="402"/>
      <c r="OZK272" s="404"/>
      <c r="OZL272" s="49"/>
      <c r="OZM272" s="49"/>
      <c r="OZN272" s="49"/>
      <c r="OZO272" s="99"/>
      <c r="OZP272" s="98"/>
      <c r="OZQ272" s="49"/>
      <c r="OZR272" s="405"/>
      <c r="OZS272" s="405"/>
      <c r="OZT272" s="277"/>
      <c r="OZU272" s="277"/>
      <c r="OZV272" s="277"/>
      <c r="OZW272" s="277"/>
      <c r="OZX272" s="277"/>
      <c r="OZY272" s="277"/>
      <c r="OZZ272" s="277"/>
      <c r="PAA272" s="277"/>
      <c r="PAB272" s="402"/>
      <c r="PAC272" s="404"/>
      <c r="PAD272" s="49"/>
      <c r="PAE272" s="49"/>
      <c r="PAF272" s="49"/>
      <c r="PAG272" s="99"/>
      <c r="PAH272" s="98"/>
      <c r="PAI272" s="49"/>
      <c r="PAJ272" s="405"/>
      <c r="PAK272" s="405"/>
      <c r="PAL272" s="277"/>
      <c r="PAM272" s="277"/>
      <c r="PAN272" s="277"/>
      <c r="PAO272" s="277"/>
      <c r="PAP272" s="277"/>
      <c r="PAQ272" s="277"/>
      <c r="PAR272" s="277"/>
      <c r="PAS272" s="277"/>
      <c r="PAT272" s="402"/>
      <c r="PAU272" s="404"/>
      <c r="PAV272" s="49"/>
      <c r="PAW272" s="49"/>
      <c r="PAX272" s="49"/>
      <c r="PAY272" s="99"/>
      <c r="PAZ272" s="98"/>
      <c r="PBA272" s="49"/>
      <c r="PBB272" s="405"/>
      <c r="PBC272" s="405"/>
      <c r="PBD272" s="277"/>
      <c r="PBE272" s="277"/>
      <c r="PBF272" s="277"/>
      <c r="PBG272" s="277"/>
      <c r="PBH272" s="277"/>
      <c r="PBI272" s="277"/>
      <c r="PBJ272" s="277"/>
      <c r="PBK272" s="277"/>
      <c r="PBL272" s="402"/>
      <c r="PBM272" s="404"/>
      <c r="PBN272" s="49"/>
      <c r="PBO272" s="49"/>
      <c r="PBP272" s="49"/>
      <c r="PBQ272" s="99"/>
      <c r="PBR272" s="98"/>
      <c r="PBS272" s="49"/>
      <c r="PBT272" s="405"/>
      <c r="PBU272" s="405"/>
      <c r="PBV272" s="277"/>
      <c r="PBW272" s="277"/>
      <c r="PBX272" s="277"/>
      <c r="PBY272" s="277"/>
      <c r="PBZ272" s="277"/>
      <c r="PCA272" s="277"/>
      <c r="PCB272" s="277"/>
      <c r="PCC272" s="277"/>
      <c r="PCD272" s="402"/>
      <c r="PCE272" s="404"/>
      <c r="PCF272" s="49"/>
      <c r="PCG272" s="49"/>
      <c r="PCH272" s="49"/>
      <c r="PCI272" s="99"/>
      <c r="PCJ272" s="98"/>
      <c r="PCK272" s="49"/>
      <c r="PCL272" s="405"/>
      <c r="PCM272" s="405"/>
      <c r="PCN272" s="277"/>
      <c r="PCO272" s="277"/>
      <c r="PCP272" s="277"/>
      <c r="PCQ272" s="277"/>
      <c r="PCR272" s="277"/>
      <c r="PCS272" s="277"/>
      <c r="PCT272" s="277"/>
      <c r="PCU272" s="277"/>
      <c r="PCV272" s="402"/>
      <c r="PCW272" s="404"/>
      <c r="PCX272" s="49"/>
      <c r="PCY272" s="49"/>
      <c r="PCZ272" s="49"/>
      <c r="PDA272" s="99"/>
      <c r="PDB272" s="98"/>
      <c r="PDC272" s="49"/>
      <c r="PDD272" s="405"/>
      <c r="PDE272" s="405"/>
      <c r="PDF272" s="277"/>
      <c r="PDG272" s="277"/>
      <c r="PDH272" s="277"/>
      <c r="PDI272" s="277"/>
      <c r="PDJ272" s="277"/>
      <c r="PDK272" s="277"/>
      <c r="PDL272" s="277"/>
      <c r="PDM272" s="277"/>
      <c r="PDN272" s="402"/>
      <c r="PDO272" s="404"/>
      <c r="PDP272" s="49"/>
      <c r="PDQ272" s="49"/>
      <c r="PDR272" s="49"/>
      <c r="PDS272" s="99"/>
      <c r="PDT272" s="98"/>
      <c r="PDU272" s="49"/>
      <c r="PDV272" s="405"/>
      <c r="PDW272" s="405"/>
      <c r="PDX272" s="277"/>
      <c r="PDY272" s="277"/>
      <c r="PDZ272" s="277"/>
      <c r="PEA272" s="277"/>
      <c r="PEB272" s="277"/>
      <c r="PEC272" s="277"/>
      <c r="PED272" s="277"/>
      <c r="PEE272" s="277"/>
      <c r="PEF272" s="402"/>
      <c r="PEG272" s="404"/>
      <c r="PEH272" s="49"/>
      <c r="PEI272" s="49"/>
      <c r="PEJ272" s="49"/>
      <c r="PEK272" s="99"/>
      <c r="PEL272" s="98"/>
      <c r="PEM272" s="49"/>
      <c r="PEN272" s="405"/>
      <c r="PEO272" s="405"/>
      <c r="PEP272" s="277"/>
      <c r="PEQ272" s="277"/>
      <c r="PER272" s="277"/>
      <c r="PES272" s="277"/>
      <c r="PET272" s="277"/>
      <c r="PEU272" s="277"/>
      <c r="PEV272" s="277"/>
      <c r="PEW272" s="277"/>
      <c r="PEX272" s="402"/>
      <c r="PEY272" s="404"/>
      <c r="PEZ272" s="49"/>
      <c r="PFA272" s="49"/>
      <c r="PFB272" s="49"/>
      <c r="PFC272" s="99"/>
      <c r="PFD272" s="98"/>
      <c r="PFE272" s="49"/>
      <c r="PFF272" s="405"/>
      <c r="PFG272" s="405"/>
      <c r="PFH272" s="277"/>
      <c r="PFI272" s="277"/>
      <c r="PFJ272" s="277"/>
      <c r="PFK272" s="277"/>
      <c r="PFL272" s="277"/>
      <c r="PFM272" s="277"/>
      <c r="PFN272" s="277"/>
      <c r="PFO272" s="277"/>
      <c r="PFP272" s="402"/>
      <c r="PFQ272" s="404"/>
      <c r="PFR272" s="49"/>
      <c r="PFS272" s="49"/>
      <c r="PFT272" s="49"/>
      <c r="PFU272" s="99"/>
      <c r="PFV272" s="98"/>
      <c r="PFW272" s="49"/>
      <c r="PFX272" s="405"/>
      <c r="PFY272" s="405"/>
      <c r="PFZ272" s="277"/>
      <c r="PGA272" s="277"/>
      <c r="PGB272" s="277"/>
      <c r="PGC272" s="277"/>
      <c r="PGD272" s="277"/>
      <c r="PGE272" s="277"/>
      <c r="PGF272" s="277"/>
      <c r="PGG272" s="277"/>
      <c r="PGH272" s="402"/>
      <c r="PGI272" s="404"/>
      <c r="PGJ272" s="49"/>
      <c r="PGK272" s="49"/>
      <c r="PGL272" s="49"/>
      <c r="PGM272" s="99"/>
      <c r="PGN272" s="98"/>
      <c r="PGO272" s="49"/>
      <c r="PGP272" s="405"/>
      <c r="PGQ272" s="405"/>
      <c r="PGR272" s="277"/>
      <c r="PGS272" s="277"/>
      <c r="PGT272" s="277"/>
      <c r="PGU272" s="277"/>
      <c r="PGV272" s="277"/>
      <c r="PGW272" s="277"/>
      <c r="PGX272" s="277"/>
      <c r="PGY272" s="277"/>
      <c r="PGZ272" s="402"/>
      <c r="PHA272" s="404"/>
      <c r="PHB272" s="49"/>
      <c r="PHC272" s="49"/>
      <c r="PHD272" s="49"/>
      <c r="PHE272" s="99"/>
      <c r="PHF272" s="98"/>
      <c r="PHG272" s="49"/>
      <c r="PHH272" s="405"/>
      <c r="PHI272" s="405"/>
      <c r="PHJ272" s="277"/>
      <c r="PHK272" s="277"/>
      <c r="PHL272" s="277"/>
      <c r="PHM272" s="277"/>
      <c r="PHN272" s="277"/>
      <c r="PHO272" s="277"/>
      <c r="PHP272" s="277"/>
      <c r="PHQ272" s="277"/>
      <c r="PHR272" s="402"/>
      <c r="PHS272" s="404"/>
      <c r="PHT272" s="49"/>
      <c r="PHU272" s="49"/>
      <c r="PHV272" s="49"/>
      <c r="PHW272" s="99"/>
      <c r="PHX272" s="98"/>
      <c r="PHY272" s="49"/>
      <c r="PHZ272" s="405"/>
      <c r="PIA272" s="405"/>
      <c r="PIB272" s="277"/>
      <c r="PIC272" s="277"/>
      <c r="PID272" s="277"/>
      <c r="PIE272" s="277"/>
      <c r="PIF272" s="277"/>
      <c r="PIG272" s="277"/>
      <c r="PIH272" s="277"/>
      <c r="PII272" s="277"/>
      <c r="PIJ272" s="402"/>
      <c r="PIK272" s="404"/>
      <c r="PIL272" s="49"/>
      <c r="PIM272" s="49"/>
      <c r="PIN272" s="49"/>
      <c r="PIO272" s="99"/>
      <c r="PIP272" s="98"/>
      <c r="PIQ272" s="49"/>
      <c r="PIR272" s="405"/>
      <c r="PIS272" s="405"/>
      <c r="PIT272" s="277"/>
      <c r="PIU272" s="277"/>
      <c r="PIV272" s="277"/>
      <c r="PIW272" s="277"/>
      <c r="PIX272" s="277"/>
      <c r="PIY272" s="277"/>
      <c r="PIZ272" s="277"/>
      <c r="PJA272" s="277"/>
      <c r="PJB272" s="402"/>
      <c r="PJC272" s="404"/>
      <c r="PJD272" s="49"/>
      <c r="PJE272" s="49"/>
      <c r="PJF272" s="49"/>
      <c r="PJG272" s="99"/>
      <c r="PJH272" s="98"/>
      <c r="PJI272" s="49"/>
      <c r="PJJ272" s="405"/>
      <c r="PJK272" s="405"/>
      <c r="PJL272" s="277"/>
      <c r="PJM272" s="277"/>
      <c r="PJN272" s="277"/>
      <c r="PJO272" s="277"/>
      <c r="PJP272" s="277"/>
      <c r="PJQ272" s="277"/>
      <c r="PJR272" s="277"/>
      <c r="PJS272" s="277"/>
      <c r="PJT272" s="402"/>
      <c r="PJU272" s="404"/>
      <c r="PJV272" s="49"/>
      <c r="PJW272" s="49"/>
      <c r="PJX272" s="49"/>
      <c r="PJY272" s="99"/>
      <c r="PJZ272" s="98"/>
      <c r="PKA272" s="49"/>
      <c r="PKB272" s="405"/>
      <c r="PKC272" s="405"/>
      <c r="PKD272" s="277"/>
      <c r="PKE272" s="277"/>
      <c r="PKF272" s="277"/>
      <c r="PKG272" s="277"/>
      <c r="PKH272" s="277"/>
      <c r="PKI272" s="277"/>
      <c r="PKJ272" s="277"/>
      <c r="PKK272" s="277"/>
      <c r="PKL272" s="402"/>
      <c r="PKM272" s="404"/>
      <c r="PKN272" s="49"/>
      <c r="PKO272" s="49"/>
      <c r="PKP272" s="49"/>
      <c r="PKQ272" s="99"/>
      <c r="PKR272" s="98"/>
      <c r="PKS272" s="49"/>
      <c r="PKT272" s="405"/>
      <c r="PKU272" s="405"/>
      <c r="PKV272" s="277"/>
      <c r="PKW272" s="277"/>
      <c r="PKX272" s="277"/>
      <c r="PKY272" s="277"/>
      <c r="PKZ272" s="277"/>
      <c r="PLA272" s="277"/>
      <c r="PLB272" s="277"/>
      <c r="PLC272" s="277"/>
      <c r="PLD272" s="402"/>
      <c r="PLE272" s="404"/>
      <c r="PLF272" s="49"/>
      <c r="PLG272" s="49"/>
      <c r="PLH272" s="49"/>
      <c r="PLI272" s="99"/>
      <c r="PLJ272" s="98"/>
      <c r="PLK272" s="49"/>
      <c r="PLL272" s="405"/>
      <c r="PLM272" s="405"/>
      <c r="PLN272" s="277"/>
      <c r="PLO272" s="277"/>
      <c r="PLP272" s="277"/>
      <c r="PLQ272" s="277"/>
      <c r="PLR272" s="277"/>
      <c r="PLS272" s="277"/>
      <c r="PLT272" s="277"/>
      <c r="PLU272" s="277"/>
      <c r="PLV272" s="402"/>
      <c r="PLW272" s="404"/>
      <c r="PLX272" s="49"/>
      <c r="PLY272" s="49"/>
      <c r="PLZ272" s="49"/>
      <c r="PMA272" s="99"/>
      <c r="PMB272" s="98"/>
      <c r="PMC272" s="49"/>
      <c r="PMD272" s="405"/>
      <c r="PME272" s="405"/>
      <c r="PMF272" s="277"/>
      <c r="PMG272" s="277"/>
      <c r="PMH272" s="277"/>
      <c r="PMI272" s="277"/>
      <c r="PMJ272" s="277"/>
      <c r="PMK272" s="277"/>
      <c r="PML272" s="277"/>
      <c r="PMM272" s="277"/>
      <c r="PMN272" s="402"/>
      <c r="PMO272" s="404"/>
      <c r="PMP272" s="49"/>
      <c r="PMQ272" s="49"/>
      <c r="PMR272" s="49"/>
      <c r="PMS272" s="99"/>
      <c r="PMT272" s="98"/>
      <c r="PMU272" s="49"/>
      <c r="PMV272" s="405"/>
      <c r="PMW272" s="405"/>
      <c r="PMX272" s="277"/>
      <c r="PMY272" s="277"/>
      <c r="PMZ272" s="277"/>
      <c r="PNA272" s="277"/>
      <c r="PNB272" s="277"/>
      <c r="PNC272" s="277"/>
      <c r="PND272" s="277"/>
      <c r="PNE272" s="277"/>
      <c r="PNF272" s="402"/>
      <c r="PNG272" s="404"/>
      <c r="PNH272" s="49"/>
      <c r="PNI272" s="49"/>
      <c r="PNJ272" s="49"/>
      <c r="PNK272" s="99"/>
      <c r="PNL272" s="98"/>
      <c r="PNM272" s="49"/>
      <c r="PNN272" s="405"/>
      <c r="PNO272" s="405"/>
      <c r="PNP272" s="277"/>
      <c r="PNQ272" s="277"/>
      <c r="PNR272" s="277"/>
      <c r="PNS272" s="277"/>
      <c r="PNT272" s="277"/>
      <c r="PNU272" s="277"/>
      <c r="PNV272" s="277"/>
      <c r="PNW272" s="277"/>
      <c r="PNX272" s="402"/>
      <c r="PNY272" s="404"/>
      <c r="PNZ272" s="49"/>
      <c r="POA272" s="49"/>
      <c r="POB272" s="49"/>
      <c r="POC272" s="99"/>
      <c r="POD272" s="98"/>
      <c r="POE272" s="49"/>
      <c r="POF272" s="405"/>
      <c r="POG272" s="405"/>
      <c r="POH272" s="277"/>
      <c r="POI272" s="277"/>
      <c r="POJ272" s="277"/>
      <c r="POK272" s="277"/>
      <c r="POL272" s="277"/>
      <c r="POM272" s="277"/>
      <c r="PON272" s="277"/>
      <c r="POO272" s="277"/>
      <c r="POP272" s="402"/>
      <c r="POQ272" s="404"/>
      <c r="POR272" s="49"/>
      <c r="POS272" s="49"/>
      <c r="POT272" s="49"/>
      <c r="POU272" s="99"/>
      <c r="POV272" s="98"/>
      <c r="POW272" s="49"/>
      <c r="POX272" s="405"/>
      <c r="POY272" s="405"/>
      <c r="POZ272" s="277"/>
      <c r="PPA272" s="277"/>
      <c r="PPB272" s="277"/>
      <c r="PPC272" s="277"/>
      <c r="PPD272" s="277"/>
      <c r="PPE272" s="277"/>
      <c r="PPF272" s="277"/>
      <c r="PPG272" s="277"/>
      <c r="PPH272" s="402"/>
      <c r="PPI272" s="404"/>
      <c r="PPJ272" s="49"/>
      <c r="PPK272" s="49"/>
      <c r="PPL272" s="49"/>
      <c r="PPM272" s="99"/>
      <c r="PPN272" s="98"/>
      <c r="PPO272" s="49"/>
      <c r="PPP272" s="405"/>
      <c r="PPQ272" s="405"/>
      <c r="PPR272" s="277"/>
      <c r="PPS272" s="277"/>
      <c r="PPT272" s="277"/>
      <c r="PPU272" s="277"/>
      <c r="PPV272" s="277"/>
      <c r="PPW272" s="277"/>
      <c r="PPX272" s="277"/>
      <c r="PPY272" s="277"/>
      <c r="PPZ272" s="402"/>
      <c r="PQA272" s="404"/>
      <c r="PQB272" s="49"/>
      <c r="PQC272" s="49"/>
      <c r="PQD272" s="49"/>
      <c r="PQE272" s="99"/>
      <c r="PQF272" s="98"/>
      <c r="PQG272" s="49"/>
      <c r="PQH272" s="405"/>
      <c r="PQI272" s="405"/>
      <c r="PQJ272" s="277"/>
      <c r="PQK272" s="277"/>
      <c r="PQL272" s="277"/>
      <c r="PQM272" s="277"/>
      <c r="PQN272" s="277"/>
      <c r="PQO272" s="277"/>
      <c r="PQP272" s="277"/>
      <c r="PQQ272" s="277"/>
      <c r="PQR272" s="402"/>
      <c r="PQS272" s="404"/>
      <c r="PQT272" s="49"/>
      <c r="PQU272" s="49"/>
      <c r="PQV272" s="49"/>
      <c r="PQW272" s="99"/>
      <c r="PQX272" s="98"/>
      <c r="PQY272" s="49"/>
      <c r="PQZ272" s="405"/>
      <c r="PRA272" s="405"/>
      <c r="PRB272" s="277"/>
      <c r="PRC272" s="277"/>
      <c r="PRD272" s="277"/>
      <c r="PRE272" s="277"/>
      <c r="PRF272" s="277"/>
      <c r="PRG272" s="277"/>
      <c r="PRH272" s="277"/>
      <c r="PRI272" s="277"/>
      <c r="PRJ272" s="402"/>
      <c r="PRK272" s="404"/>
      <c r="PRL272" s="49"/>
      <c r="PRM272" s="49"/>
      <c r="PRN272" s="49"/>
      <c r="PRO272" s="99"/>
      <c r="PRP272" s="98"/>
      <c r="PRQ272" s="49"/>
      <c r="PRR272" s="405"/>
      <c r="PRS272" s="405"/>
      <c r="PRT272" s="277"/>
      <c r="PRU272" s="277"/>
      <c r="PRV272" s="277"/>
      <c r="PRW272" s="277"/>
      <c r="PRX272" s="277"/>
      <c r="PRY272" s="277"/>
      <c r="PRZ272" s="277"/>
      <c r="PSA272" s="277"/>
      <c r="PSB272" s="402"/>
      <c r="PSC272" s="404"/>
      <c r="PSD272" s="49"/>
      <c r="PSE272" s="49"/>
      <c r="PSF272" s="49"/>
      <c r="PSG272" s="99"/>
      <c r="PSH272" s="98"/>
      <c r="PSI272" s="49"/>
      <c r="PSJ272" s="405"/>
      <c r="PSK272" s="405"/>
      <c r="PSL272" s="277"/>
      <c r="PSM272" s="277"/>
      <c r="PSN272" s="277"/>
      <c r="PSO272" s="277"/>
      <c r="PSP272" s="277"/>
      <c r="PSQ272" s="277"/>
      <c r="PSR272" s="277"/>
      <c r="PSS272" s="277"/>
      <c r="PST272" s="402"/>
      <c r="PSU272" s="404"/>
      <c r="PSV272" s="49"/>
      <c r="PSW272" s="49"/>
      <c r="PSX272" s="49"/>
      <c r="PSY272" s="99"/>
      <c r="PSZ272" s="98"/>
      <c r="PTA272" s="49"/>
      <c r="PTB272" s="405"/>
      <c r="PTC272" s="405"/>
      <c r="PTD272" s="277"/>
      <c r="PTE272" s="277"/>
      <c r="PTF272" s="277"/>
      <c r="PTG272" s="277"/>
      <c r="PTH272" s="277"/>
      <c r="PTI272" s="277"/>
      <c r="PTJ272" s="277"/>
      <c r="PTK272" s="277"/>
      <c r="PTL272" s="402"/>
      <c r="PTM272" s="404"/>
      <c r="PTN272" s="49"/>
      <c r="PTO272" s="49"/>
      <c r="PTP272" s="49"/>
      <c r="PTQ272" s="99"/>
      <c r="PTR272" s="98"/>
      <c r="PTS272" s="49"/>
      <c r="PTT272" s="405"/>
      <c r="PTU272" s="405"/>
      <c r="PTV272" s="277"/>
      <c r="PTW272" s="277"/>
      <c r="PTX272" s="277"/>
      <c r="PTY272" s="277"/>
      <c r="PTZ272" s="277"/>
      <c r="PUA272" s="277"/>
      <c r="PUB272" s="277"/>
      <c r="PUC272" s="277"/>
      <c r="PUD272" s="402"/>
      <c r="PUE272" s="404"/>
      <c r="PUF272" s="49"/>
      <c r="PUG272" s="49"/>
      <c r="PUH272" s="49"/>
      <c r="PUI272" s="99"/>
      <c r="PUJ272" s="98"/>
      <c r="PUK272" s="49"/>
      <c r="PUL272" s="405"/>
      <c r="PUM272" s="405"/>
      <c r="PUN272" s="277"/>
      <c r="PUO272" s="277"/>
      <c r="PUP272" s="277"/>
      <c r="PUQ272" s="277"/>
      <c r="PUR272" s="277"/>
      <c r="PUS272" s="277"/>
      <c r="PUT272" s="277"/>
      <c r="PUU272" s="277"/>
      <c r="PUV272" s="402"/>
      <c r="PUW272" s="404"/>
      <c r="PUX272" s="49"/>
      <c r="PUY272" s="49"/>
      <c r="PUZ272" s="49"/>
      <c r="PVA272" s="99"/>
      <c r="PVB272" s="98"/>
      <c r="PVC272" s="49"/>
      <c r="PVD272" s="405"/>
      <c r="PVE272" s="405"/>
      <c r="PVF272" s="277"/>
      <c r="PVG272" s="277"/>
      <c r="PVH272" s="277"/>
      <c r="PVI272" s="277"/>
      <c r="PVJ272" s="277"/>
      <c r="PVK272" s="277"/>
      <c r="PVL272" s="277"/>
      <c r="PVM272" s="277"/>
      <c r="PVN272" s="402"/>
      <c r="PVO272" s="404"/>
      <c r="PVP272" s="49"/>
      <c r="PVQ272" s="49"/>
      <c r="PVR272" s="49"/>
      <c r="PVS272" s="99"/>
      <c r="PVT272" s="98"/>
      <c r="PVU272" s="49"/>
      <c r="PVV272" s="405"/>
      <c r="PVW272" s="405"/>
      <c r="PVX272" s="277"/>
      <c r="PVY272" s="277"/>
      <c r="PVZ272" s="277"/>
      <c r="PWA272" s="277"/>
      <c r="PWB272" s="277"/>
      <c r="PWC272" s="277"/>
      <c r="PWD272" s="277"/>
      <c r="PWE272" s="277"/>
      <c r="PWF272" s="402"/>
      <c r="PWG272" s="404"/>
      <c r="PWH272" s="49"/>
      <c r="PWI272" s="49"/>
      <c r="PWJ272" s="49"/>
      <c r="PWK272" s="99"/>
      <c r="PWL272" s="98"/>
      <c r="PWM272" s="49"/>
      <c r="PWN272" s="405"/>
      <c r="PWO272" s="405"/>
      <c r="PWP272" s="277"/>
      <c r="PWQ272" s="277"/>
      <c r="PWR272" s="277"/>
      <c r="PWS272" s="277"/>
      <c r="PWT272" s="277"/>
      <c r="PWU272" s="277"/>
      <c r="PWV272" s="277"/>
      <c r="PWW272" s="277"/>
      <c r="PWX272" s="402"/>
      <c r="PWY272" s="404"/>
      <c r="PWZ272" s="49"/>
      <c r="PXA272" s="49"/>
      <c r="PXB272" s="49"/>
      <c r="PXC272" s="99"/>
      <c r="PXD272" s="98"/>
      <c r="PXE272" s="49"/>
      <c r="PXF272" s="405"/>
      <c r="PXG272" s="405"/>
      <c r="PXH272" s="277"/>
      <c r="PXI272" s="277"/>
      <c r="PXJ272" s="277"/>
      <c r="PXK272" s="277"/>
      <c r="PXL272" s="277"/>
      <c r="PXM272" s="277"/>
      <c r="PXN272" s="277"/>
      <c r="PXO272" s="277"/>
      <c r="PXP272" s="402"/>
      <c r="PXQ272" s="404"/>
      <c r="PXR272" s="49"/>
      <c r="PXS272" s="49"/>
      <c r="PXT272" s="49"/>
      <c r="PXU272" s="99"/>
      <c r="PXV272" s="98"/>
      <c r="PXW272" s="49"/>
      <c r="PXX272" s="405"/>
      <c r="PXY272" s="405"/>
      <c r="PXZ272" s="277"/>
      <c r="PYA272" s="277"/>
      <c r="PYB272" s="277"/>
      <c r="PYC272" s="277"/>
      <c r="PYD272" s="277"/>
      <c r="PYE272" s="277"/>
      <c r="PYF272" s="277"/>
      <c r="PYG272" s="277"/>
      <c r="PYH272" s="402"/>
      <c r="PYI272" s="404"/>
      <c r="PYJ272" s="49"/>
      <c r="PYK272" s="49"/>
      <c r="PYL272" s="49"/>
      <c r="PYM272" s="99"/>
      <c r="PYN272" s="98"/>
      <c r="PYO272" s="49"/>
      <c r="PYP272" s="405"/>
      <c r="PYQ272" s="405"/>
      <c r="PYR272" s="277"/>
      <c r="PYS272" s="277"/>
      <c r="PYT272" s="277"/>
      <c r="PYU272" s="277"/>
      <c r="PYV272" s="277"/>
      <c r="PYW272" s="277"/>
      <c r="PYX272" s="277"/>
      <c r="PYY272" s="277"/>
      <c r="PYZ272" s="402"/>
      <c r="PZA272" s="404"/>
      <c r="PZB272" s="49"/>
      <c r="PZC272" s="49"/>
      <c r="PZD272" s="49"/>
      <c r="PZE272" s="99"/>
      <c r="PZF272" s="98"/>
      <c r="PZG272" s="49"/>
      <c r="PZH272" s="405"/>
      <c r="PZI272" s="405"/>
      <c r="PZJ272" s="277"/>
      <c r="PZK272" s="277"/>
      <c r="PZL272" s="277"/>
      <c r="PZM272" s="277"/>
      <c r="PZN272" s="277"/>
      <c r="PZO272" s="277"/>
      <c r="PZP272" s="277"/>
      <c r="PZQ272" s="277"/>
      <c r="PZR272" s="402"/>
      <c r="PZS272" s="404"/>
      <c r="PZT272" s="49"/>
      <c r="PZU272" s="49"/>
      <c r="PZV272" s="49"/>
      <c r="PZW272" s="99"/>
      <c r="PZX272" s="98"/>
      <c r="PZY272" s="49"/>
      <c r="PZZ272" s="405"/>
      <c r="QAA272" s="405"/>
      <c r="QAB272" s="277"/>
      <c r="QAC272" s="277"/>
      <c r="QAD272" s="277"/>
      <c r="QAE272" s="277"/>
      <c r="QAF272" s="277"/>
      <c r="QAG272" s="277"/>
      <c r="QAH272" s="277"/>
      <c r="QAI272" s="277"/>
      <c r="QAJ272" s="402"/>
      <c r="QAK272" s="404"/>
      <c r="QAL272" s="49"/>
      <c r="QAM272" s="49"/>
      <c r="QAN272" s="49"/>
      <c r="QAO272" s="99"/>
      <c r="QAP272" s="98"/>
      <c r="QAQ272" s="49"/>
      <c r="QAR272" s="405"/>
      <c r="QAS272" s="405"/>
      <c r="QAT272" s="277"/>
      <c r="QAU272" s="277"/>
      <c r="QAV272" s="277"/>
      <c r="QAW272" s="277"/>
      <c r="QAX272" s="277"/>
      <c r="QAY272" s="277"/>
      <c r="QAZ272" s="277"/>
      <c r="QBA272" s="277"/>
      <c r="QBB272" s="402"/>
      <c r="QBC272" s="404"/>
      <c r="QBD272" s="49"/>
      <c r="QBE272" s="49"/>
      <c r="QBF272" s="49"/>
      <c r="QBG272" s="99"/>
      <c r="QBH272" s="98"/>
      <c r="QBI272" s="49"/>
      <c r="QBJ272" s="405"/>
      <c r="QBK272" s="405"/>
      <c r="QBL272" s="277"/>
      <c r="QBM272" s="277"/>
      <c r="QBN272" s="277"/>
      <c r="QBO272" s="277"/>
      <c r="QBP272" s="277"/>
      <c r="QBQ272" s="277"/>
      <c r="QBR272" s="277"/>
      <c r="QBS272" s="277"/>
      <c r="QBT272" s="402"/>
      <c r="QBU272" s="404"/>
      <c r="QBV272" s="49"/>
      <c r="QBW272" s="49"/>
      <c r="QBX272" s="49"/>
      <c r="QBY272" s="99"/>
      <c r="QBZ272" s="98"/>
      <c r="QCA272" s="49"/>
      <c r="QCB272" s="405"/>
      <c r="QCC272" s="405"/>
      <c r="QCD272" s="277"/>
      <c r="QCE272" s="277"/>
      <c r="QCF272" s="277"/>
      <c r="QCG272" s="277"/>
      <c r="QCH272" s="277"/>
      <c r="QCI272" s="277"/>
      <c r="QCJ272" s="277"/>
      <c r="QCK272" s="277"/>
      <c r="QCL272" s="402"/>
      <c r="QCM272" s="404"/>
      <c r="QCN272" s="49"/>
      <c r="QCO272" s="49"/>
      <c r="QCP272" s="49"/>
      <c r="QCQ272" s="99"/>
      <c r="QCR272" s="98"/>
      <c r="QCS272" s="49"/>
      <c r="QCT272" s="405"/>
      <c r="QCU272" s="405"/>
      <c r="QCV272" s="277"/>
      <c r="QCW272" s="277"/>
      <c r="QCX272" s="277"/>
      <c r="QCY272" s="277"/>
      <c r="QCZ272" s="277"/>
      <c r="QDA272" s="277"/>
      <c r="QDB272" s="277"/>
      <c r="QDC272" s="277"/>
      <c r="QDD272" s="402"/>
      <c r="QDE272" s="404"/>
      <c r="QDF272" s="49"/>
      <c r="QDG272" s="49"/>
      <c r="QDH272" s="49"/>
      <c r="QDI272" s="99"/>
      <c r="QDJ272" s="98"/>
      <c r="QDK272" s="49"/>
      <c r="QDL272" s="405"/>
      <c r="QDM272" s="405"/>
      <c r="QDN272" s="277"/>
      <c r="QDO272" s="277"/>
      <c r="QDP272" s="277"/>
      <c r="QDQ272" s="277"/>
      <c r="QDR272" s="277"/>
      <c r="QDS272" s="277"/>
      <c r="QDT272" s="277"/>
      <c r="QDU272" s="277"/>
      <c r="QDV272" s="402"/>
      <c r="QDW272" s="404"/>
      <c r="QDX272" s="49"/>
      <c r="QDY272" s="49"/>
      <c r="QDZ272" s="49"/>
      <c r="QEA272" s="99"/>
      <c r="QEB272" s="98"/>
      <c r="QEC272" s="49"/>
      <c r="QED272" s="405"/>
      <c r="QEE272" s="405"/>
      <c r="QEF272" s="277"/>
      <c r="QEG272" s="277"/>
      <c r="QEH272" s="277"/>
      <c r="QEI272" s="277"/>
      <c r="QEJ272" s="277"/>
      <c r="QEK272" s="277"/>
      <c r="QEL272" s="277"/>
      <c r="QEM272" s="277"/>
      <c r="QEN272" s="402"/>
      <c r="QEO272" s="404"/>
      <c r="QEP272" s="49"/>
      <c r="QEQ272" s="49"/>
      <c r="QER272" s="49"/>
      <c r="QES272" s="99"/>
      <c r="QET272" s="98"/>
      <c r="QEU272" s="49"/>
      <c r="QEV272" s="405"/>
      <c r="QEW272" s="405"/>
      <c r="QEX272" s="277"/>
      <c r="QEY272" s="277"/>
      <c r="QEZ272" s="277"/>
      <c r="QFA272" s="277"/>
      <c r="QFB272" s="277"/>
      <c r="QFC272" s="277"/>
      <c r="QFD272" s="277"/>
      <c r="QFE272" s="277"/>
      <c r="QFF272" s="402"/>
      <c r="QFG272" s="404"/>
      <c r="QFH272" s="49"/>
      <c r="QFI272" s="49"/>
      <c r="QFJ272" s="49"/>
      <c r="QFK272" s="99"/>
      <c r="QFL272" s="98"/>
      <c r="QFM272" s="49"/>
      <c r="QFN272" s="405"/>
      <c r="QFO272" s="405"/>
      <c r="QFP272" s="277"/>
      <c r="QFQ272" s="277"/>
      <c r="QFR272" s="277"/>
      <c r="QFS272" s="277"/>
      <c r="QFT272" s="277"/>
      <c r="QFU272" s="277"/>
      <c r="QFV272" s="277"/>
      <c r="QFW272" s="277"/>
      <c r="QFX272" s="402"/>
      <c r="QFY272" s="404"/>
      <c r="QFZ272" s="49"/>
      <c r="QGA272" s="49"/>
      <c r="QGB272" s="49"/>
      <c r="QGC272" s="99"/>
      <c r="QGD272" s="98"/>
      <c r="QGE272" s="49"/>
      <c r="QGF272" s="405"/>
      <c r="QGG272" s="405"/>
      <c r="QGH272" s="277"/>
      <c r="QGI272" s="277"/>
      <c r="QGJ272" s="277"/>
      <c r="QGK272" s="277"/>
      <c r="QGL272" s="277"/>
      <c r="QGM272" s="277"/>
      <c r="QGN272" s="277"/>
      <c r="QGO272" s="277"/>
      <c r="QGP272" s="402"/>
      <c r="QGQ272" s="404"/>
      <c r="QGR272" s="49"/>
      <c r="QGS272" s="49"/>
      <c r="QGT272" s="49"/>
      <c r="QGU272" s="99"/>
      <c r="QGV272" s="98"/>
      <c r="QGW272" s="49"/>
      <c r="QGX272" s="405"/>
      <c r="QGY272" s="405"/>
      <c r="QGZ272" s="277"/>
      <c r="QHA272" s="277"/>
      <c r="QHB272" s="277"/>
      <c r="QHC272" s="277"/>
      <c r="QHD272" s="277"/>
      <c r="QHE272" s="277"/>
      <c r="QHF272" s="277"/>
      <c r="QHG272" s="277"/>
      <c r="QHH272" s="402"/>
      <c r="QHI272" s="404"/>
      <c r="QHJ272" s="49"/>
      <c r="QHK272" s="49"/>
      <c r="QHL272" s="49"/>
      <c r="QHM272" s="99"/>
      <c r="QHN272" s="98"/>
      <c r="QHO272" s="49"/>
      <c r="QHP272" s="405"/>
      <c r="QHQ272" s="405"/>
      <c r="QHR272" s="277"/>
      <c r="QHS272" s="277"/>
      <c r="QHT272" s="277"/>
      <c r="QHU272" s="277"/>
      <c r="QHV272" s="277"/>
      <c r="QHW272" s="277"/>
      <c r="QHX272" s="277"/>
      <c r="QHY272" s="277"/>
      <c r="QHZ272" s="402"/>
      <c r="QIA272" s="404"/>
      <c r="QIB272" s="49"/>
      <c r="QIC272" s="49"/>
      <c r="QID272" s="49"/>
      <c r="QIE272" s="99"/>
      <c r="QIF272" s="98"/>
      <c r="QIG272" s="49"/>
      <c r="QIH272" s="405"/>
      <c r="QII272" s="405"/>
      <c r="QIJ272" s="277"/>
      <c r="QIK272" s="277"/>
      <c r="QIL272" s="277"/>
      <c r="QIM272" s="277"/>
      <c r="QIN272" s="277"/>
      <c r="QIO272" s="277"/>
      <c r="QIP272" s="277"/>
      <c r="QIQ272" s="277"/>
      <c r="QIR272" s="402"/>
      <c r="QIS272" s="404"/>
      <c r="QIT272" s="49"/>
      <c r="QIU272" s="49"/>
      <c r="QIV272" s="49"/>
      <c r="QIW272" s="99"/>
      <c r="QIX272" s="98"/>
      <c r="QIY272" s="49"/>
      <c r="QIZ272" s="405"/>
      <c r="QJA272" s="405"/>
      <c r="QJB272" s="277"/>
      <c r="QJC272" s="277"/>
      <c r="QJD272" s="277"/>
      <c r="QJE272" s="277"/>
      <c r="QJF272" s="277"/>
      <c r="QJG272" s="277"/>
      <c r="QJH272" s="277"/>
      <c r="QJI272" s="277"/>
      <c r="QJJ272" s="402"/>
      <c r="QJK272" s="404"/>
      <c r="QJL272" s="49"/>
      <c r="QJM272" s="49"/>
      <c r="QJN272" s="49"/>
      <c r="QJO272" s="99"/>
      <c r="QJP272" s="98"/>
      <c r="QJQ272" s="49"/>
      <c r="QJR272" s="405"/>
      <c r="QJS272" s="405"/>
      <c r="QJT272" s="277"/>
      <c r="QJU272" s="277"/>
      <c r="QJV272" s="277"/>
      <c r="QJW272" s="277"/>
      <c r="QJX272" s="277"/>
      <c r="QJY272" s="277"/>
      <c r="QJZ272" s="277"/>
      <c r="QKA272" s="277"/>
      <c r="QKB272" s="402"/>
      <c r="QKC272" s="404"/>
      <c r="QKD272" s="49"/>
      <c r="QKE272" s="49"/>
      <c r="QKF272" s="49"/>
      <c r="QKG272" s="99"/>
      <c r="QKH272" s="98"/>
      <c r="QKI272" s="49"/>
      <c r="QKJ272" s="405"/>
      <c r="QKK272" s="405"/>
      <c r="QKL272" s="277"/>
      <c r="QKM272" s="277"/>
      <c r="QKN272" s="277"/>
      <c r="QKO272" s="277"/>
      <c r="QKP272" s="277"/>
      <c r="QKQ272" s="277"/>
      <c r="QKR272" s="277"/>
      <c r="QKS272" s="277"/>
      <c r="QKT272" s="402"/>
      <c r="QKU272" s="404"/>
      <c r="QKV272" s="49"/>
      <c r="QKW272" s="49"/>
      <c r="QKX272" s="49"/>
      <c r="QKY272" s="99"/>
      <c r="QKZ272" s="98"/>
      <c r="QLA272" s="49"/>
      <c r="QLB272" s="405"/>
      <c r="QLC272" s="405"/>
      <c r="QLD272" s="277"/>
      <c r="QLE272" s="277"/>
      <c r="QLF272" s="277"/>
      <c r="QLG272" s="277"/>
      <c r="QLH272" s="277"/>
      <c r="QLI272" s="277"/>
      <c r="QLJ272" s="277"/>
      <c r="QLK272" s="277"/>
      <c r="QLL272" s="402"/>
      <c r="QLM272" s="404"/>
      <c r="QLN272" s="49"/>
      <c r="QLO272" s="49"/>
      <c r="QLP272" s="49"/>
      <c r="QLQ272" s="99"/>
      <c r="QLR272" s="98"/>
      <c r="QLS272" s="49"/>
      <c r="QLT272" s="405"/>
      <c r="QLU272" s="405"/>
      <c r="QLV272" s="277"/>
      <c r="QLW272" s="277"/>
      <c r="QLX272" s="277"/>
      <c r="QLY272" s="277"/>
      <c r="QLZ272" s="277"/>
      <c r="QMA272" s="277"/>
      <c r="QMB272" s="277"/>
      <c r="QMC272" s="277"/>
      <c r="QMD272" s="402"/>
      <c r="QME272" s="404"/>
      <c r="QMF272" s="49"/>
      <c r="QMG272" s="49"/>
      <c r="QMH272" s="49"/>
      <c r="QMI272" s="99"/>
      <c r="QMJ272" s="98"/>
      <c r="QMK272" s="49"/>
      <c r="QML272" s="405"/>
      <c r="QMM272" s="405"/>
      <c r="QMN272" s="277"/>
      <c r="QMO272" s="277"/>
      <c r="QMP272" s="277"/>
      <c r="QMQ272" s="277"/>
      <c r="QMR272" s="277"/>
      <c r="QMS272" s="277"/>
      <c r="QMT272" s="277"/>
      <c r="QMU272" s="277"/>
      <c r="QMV272" s="402"/>
      <c r="QMW272" s="404"/>
      <c r="QMX272" s="49"/>
      <c r="QMY272" s="49"/>
      <c r="QMZ272" s="49"/>
      <c r="QNA272" s="99"/>
      <c r="QNB272" s="98"/>
      <c r="QNC272" s="49"/>
      <c r="QND272" s="405"/>
      <c r="QNE272" s="405"/>
      <c r="QNF272" s="277"/>
      <c r="QNG272" s="277"/>
      <c r="QNH272" s="277"/>
      <c r="QNI272" s="277"/>
      <c r="QNJ272" s="277"/>
      <c r="QNK272" s="277"/>
      <c r="QNL272" s="277"/>
      <c r="QNM272" s="277"/>
      <c r="QNN272" s="402"/>
      <c r="QNO272" s="404"/>
      <c r="QNP272" s="49"/>
      <c r="QNQ272" s="49"/>
      <c r="QNR272" s="49"/>
      <c r="QNS272" s="99"/>
      <c r="QNT272" s="98"/>
      <c r="QNU272" s="49"/>
      <c r="QNV272" s="405"/>
      <c r="QNW272" s="405"/>
      <c r="QNX272" s="277"/>
      <c r="QNY272" s="277"/>
      <c r="QNZ272" s="277"/>
      <c r="QOA272" s="277"/>
      <c r="QOB272" s="277"/>
      <c r="QOC272" s="277"/>
      <c r="QOD272" s="277"/>
      <c r="QOE272" s="277"/>
      <c r="QOF272" s="402"/>
      <c r="QOG272" s="404"/>
      <c r="QOH272" s="49"/>
      <c r="QOI272" s="49"/>
      <c r="QOJ272" s="49"/>
      <c r="QOK272" s="99"/>
      <c r="QOL272" s="98"/>
      <c r="QOM272" s="49"/>
      <c r="QON272" s="405"/>
      <c r="QOO272" s="405"/>
      <c r="QOP272" s="277"/>
      <c r="QOQ272" s="277"/>
      <c r="QOR272" s="277"/>
      <c r="QOS272" s="277"/>
      <c r="QOT272" s="277"/>
      <c r="QOU272" s="277"/>
      <c r="QOV272" s="277"/>
      <c r="QOW272" s="277"/>
      <c r="QOX272" s="402"/>
      <c r="QOY272" s="404"/>
      <c r="QOZ272" s="49"/>
      <c r="QPA272" s="49"/>
      <c r="QPB272" s="49"/>
      <c r="QPC272" s="99"/>
      <c r="QPD272" s="98"/>
      <c r="QPE272" s="49"/>
      <c r="QPF272" s="405"/>
      <c r="QPG272" s="405"/>
      <c r="QPH272" s="277"/>
      <c r="QPI272" s="277"/>
      <c r="QPJ272" s="277"/>
      <c r="QPK272" s="277"/>
      <c r="QPL272" s="277"/>
      <c r="QPM272" s="277"/>
      <c r="QPN272" s="277"/>
      <c r="QPO272" s="277"/>
      <c r="QPP272" s="402"/>
      <c r="QPQ272" s="404"/>
      <c r="QPR272" s="49"/>
      <c r="QPS272" s="49"/>
      <c r="QPT272" s="49"/>
      <c r="QPU272" s="99"/>
      <c r="QPV272" s="98"/>
      <c r="QPW272" s="49"/>
      <c r="QPX272" s="405"/>
      <c r="QPY272" s="405"/>
      <c r="QPZ272" s="277"/>
      <c r="QQA272" s="277"/>
      <c r="QQB272" s="277"/>
      <c r="QQC272" s="277"/>
      <c r="QQD272" s="277"/>
      <c r="QQE272" s="277"/>
      <c r="QQF272" s="277"/>
      <c r="QQG272" s="277"/>
      <c r="QQH272" s="402"/>
      <c r="QQI272" s="404"/>
      <c r="QQJ272" s="49"/>
      <c r="QQK272" s="49"/>
      <c r="QQL272" s="49"/>
      <c r="QQM272" s="99"/>
      <c r="QQN272" s="98"/>
      <c r="QQO272" s="49"/>
      <c r="QQP272" s="405"/>
      <c r="QQQ272" s="405"/>
      <c r="QQR272" s="277"/>
      <c r="QQS272" s="277"/>
      <c r="QQT272" s="277"/>
      <c r="QQU272" s="277"/>
      <c r="QQV272" s="277"/>
      <c r="QQW272" s="277"/>
      <c r="QQX272" s="277"/>
      <c r="QQY272" s="277"/>
      <c r="QQZ272" s="402"/>
      <c r="QRA272" s="404"/>
      <c r="QRB272" s="49"/>
      <c r="QRC272" s="49"/>
      <c r="QRD272" s="49"/>
      <c r="QRE272" s="99"/>
      <c r="QRF272" s="98"/>
      <c r="QRG272" s="49"/>
      <c r="QRH272" s="405"/>
      <c r="QRI272" s="405"/>
      <c r="QRJ272" s="277"/>
      <c r="QRK272" s="277"/>
      <c r="QRL272" s="277"/>
      <c r="QRM272" s="277"/>
      <c r="QRN272" s="277"/>
      <c r="QRO272" s="277"/>
      <c r="QRP272" s="277"/>
      <c r="QRQ272" s="277"/>
      <c r="QRR272" s="402"/>
      <c r="QRS272" s="404"/>
      <c r="QRT272" s="49"/>
      <c r="QRU272" s="49"/>
      <c r="QRV272" s="49"/>
      <c r="QRW272" s="99"/>
      <c r="QRX272" s="98"/>
      <c r="QRY272" s="49"/>
      <c r="QRZ272" s="405"/>
      <c r="QSA272" s="405"/>
      <c r="QSB272" s="277"/>
      <c r="QSC272" s="277"/>
      <c r="QSD272" s="277"/>
      <c r="QSE272" s="277"/>
      <c r="QSF272" s="277"/>
      <c r="QSG272" s="277"/>
      <c r="QSH272" s="277"/>
      <c r="QSI272" s="277"/>
      <c r="QSJ272" s="402"/>
      <c r="QSK272" s="404"/>
      <c r="QSL272" s="49"/>
      <c r="QSM272" s="49"/>
      <c r="QSN272" s="49"/>
      <c r="QSO272" s="99"/>
      <c r="QSP272" s="98"/>
      <c r="QSQ272" s="49"/>
      <c r="QSR272" s="405"/>
      <c r="QSS272" s="405"/>
      <c r="QST272" s="277"/>
      <c r="QSU272" s="277"/>
      <c r="QSV272" s="277"/>
      <c r="QSW272" s="277"/>
      <c r="QSX272" s="277"/>
      <c r="QSY272" s="277"/>
      <c r="QSZ272" s="277"/>
      <c r="QTA272" s="277"/>
      <c r="QTB272" s="402"/>
      <c r="QTC272" s="404"/>
      <c r="QTD272" s="49"/>
      <c r="QTE272" s="49"/>
      <c r="QTF272" s="49"/>
      <c r="QTG272" s="99"/>
      <c r="QTH272" s="98"/>
      <c r="QTI272" s="49"/>
      <c r="QTJ272" s="405"/>
      <c r="QTK272" s="405"/>
      <c r="QTL272" s="277"/>
      <c r="QTM272" s="277"/>
      <c r="QTN272" s="277"/>
      <c r="QTO272" s="277"/>
      <c r="QTP272" s="277"/>
      <c r="QTQ272" s="277"/>
      <c r="QTR272" s="277"/>
      <c r="QTS272" s="277"/>
      <c r="QTT272" s="402"/>
      <c r="QTU272" s="404"/>
      <c r="QTV272" s="49"/>
      <c r="QTW272" s="49"/>
      <c r="QTX272" s="49"/>
      <c r="QTY272" s="99"/>
      <c r="QTZ272" s="98"/>
      <c r="QUA272" s="49"/>
      <c r="QUB272" s="405"/>
      <c r="QUC272" s="405"/>
      <c r="QUD272" s="277"/>
      <c r="QUE272" s="277"/>
      <c r="QUF272" s="277"/>
      <c r="QUG272" s="277"/>
      <c r="QUH272" s="277"/>
      <c r="QUI272" s="277"/>
      <c r="QUJ272" s="277"/>
      <c r="QUK272" s="277"/>
      <c r="QUL272" s="402"/>
      <c r="QUM272" s="404"/>
      <c r="QUN272" s="49"/>
      <c r="QUO272" s="49"/>
      <c r="QUP272" s="49"/>
      <c r="QUQ272" s="99"/>
      <c r="QUR272" s="98"/>
      <c r="QUS272" s="49"/>
      <c r="QUT272" s="405"/>
      <c r="QUU272" s="405"/>
      <c r="QUV272" s="277"/>
      <c r="QUW272" s="277"/>
      <c r="QUX272" s="277"/>
      <c r="QUY272" s="277"/>
      <c r="QUZ272" s="277"/>
      <c r="QVA272" s="277"/>
      <c r="QVB272" s="277"/>
      <c r="QVC272" s="277"/>
      <c r="QVD272" s="402"/>
      <c r="QVE272" s="404"/>
      <c r="QVF272" s="49"/>
      <c r="QVG272" s="49"/>
      <c r="QVH272" s="49"/>
      <c r="QVI272" s="99"/>
      <c r="QVJ272" s="98"/>
      <c r="QVK272" s="49"/>
      <c r="QVL272" s="405"/>
      <c r="QVM272" s="405"/>
      <c r="QVN272" s="277"/>
      <c r="QVO272" s="277"/>
      <c r="QVP272" s="277"/>
      <c r="QVQ272" s="277"/>
      <c r="QVR272" s="277"/>
      <c r="QVS272" s="277"/>
      <c r="QVT272" s="277"/>
      <c r="QVU272" s="277"/>
      <c r="QVV272" s="402"/>
      <c r="QVW272" s="404"/>
      <c r="QVX272" s="49"/>
      <c r="QVY272" s="49"/>
      <c r="QVZ272" s="49"/>
      <c r="QWA272" s="99"/>
      <c r="QWB272" s="98"/>
      <c r="QWC272" s="49"/>
      <c r="QWD272" s="405"/>
      <c r="QWE272" s="405"/>
      <c r="QWF272" s="277"/>
      <c r="QWG272" s="277"/>
      <c r="QWH272" s="277"/>
      <c r="QWI272" s="277"/>
      <c r="QWJ272" s="277"/>
      <c r="QWK272" s="277"/>
      <c r="QWL272" s="277"/>
      <c r="QWM272" s="277"/>
      <c r="QWN272" s="402"/>
      <c r="QWO272" s="404"/>
      <c r="QWP272" s="49"/>
      <c r="QWQ272" s="49"/>
      <c r="QWR272" s="49"/>
      <c r="QWS272" s="99"/>
      <c r="QWT272" s="98"/>
      <c r="QWU272" s="49"/>
      <c r="QWV272" s="405"/>
      <c r="QWW272" s="405"/>
      <c r="QWX272" s="277"/>
      <c r="QWY272" s="277"/>
      <c r="QWZ272" s="277"/>
      <c r="QXA272" s="277"/>
      <c r="QXB272" s="277"/>
      <c r="QXC272" s="277"/>
      <c r="QXD272" s="277"/>
      <c r="QXE272" s="277"/>
      <c r="QXF272" s="402"/>
      <c r="QXG272" s="404"/>
      <c r="QXH272" s="49"/>
      <c r="QXI272" s="49"/>
      <c r="QXJ272" s="49"/>
      <c r="QXK272" s="99"/>
      <c r="QXL272" s="98"/>
      <c r="QXM272" s="49"/>
      <c r="QXN272" s="405"/>
      <c r="QXO272" s="405"/>
      <c r="QXP272" s="277"/>
      <c r="QXQ272" s="277"/>
      <c r="QXR272" s="277"/>
      <c r="QXS272" s="277"/>
      <c r="QXT272" s="277"/>
      <c r="QXU272" s="277"/>
      <c r="QXV272" s="277"/>
      <c r="QXW272" s="277"/>
      <c r="QXX272" s="402"/>
      <c r="QXY272" s="404"/>
      <c r="QXZ272" s="49"/>
      <c r="QYA272" s="49"/>
      <c r="QYB272" s="49"/>
      <c r="QYC272" s="99"/>
      <c r="QYD272" s="98"/>
      <c r="QYE272" s="49"/>
      <c r="QYF272" s="405"/>
      <c r="QYG272" s="405"/>
      <c r="QYH272" s="277"/>
      <c r="QYI272" s="277"/>
      <c r="QYJ272" s="277"/>
      <c r="QYK272" s="277"/>
      <c r="QYL272" s="277"/>
      <c r="QYM272" s="277"/>
      <c r="QYN272" s="277"/>
      <c r="QYO272" s="277"/>
      <c r="QYP272" s="402"/>
      <c r="QYQ272" s="404"/>
      <c r="QYR272" s="49"/>
      <c r="QYS272" s="49"/>
      <c r="QYT272" s="49"/>
      <c r="QYU272" s="99"/>
      <c r="QYV272" s="98"/>
      <c r="QYW272" s="49"/>
      <c r="QYX272" s="405"/>
      <c r="QYY272" s="405"/>
      <c r="QYZ272" s="277"/>
      <c r="QZA272" s="277"/>
      <c r="QZB272" s="277"/>
      <c r="QZC272" s="277"/>
      <c r="QZD272" s="277"/>
      <c r="QZE272" s="277"/>
      <c r="QZF272" s="277"/>
      <c r="QZG272" s="277"/>
      <c r="QZH272" s="402"/>
      <c r="QZI272" s="404"/>
      <c r="QZJ272" s="49"/>
      <c r="QZK272" s="49"/>
      <c r="QZL272" s="49"/>
      <c r="QZM272" s="99"/>
      <c r="QZN272" s="98"/>
      <c r="QZO272" s="49"/>
      <c r="QZP272" s="405"/>
      <c r="QZQ272" s="405"/>
      <c r="QZR272" s="277"/>
      <c r="QZS272" s="277"/>
      <c r="QZT272" s="277"/>
      <c r="QZU272" s="277"/>
      <c r="QZV272" s="277"/>
      <c r="QZW272" s="277"/>
      <c r="QZX272" s="277"/>
      <c r="QZY272" s="277"/>
      <c r="QZZ272" s="402"/>
      <c r="RAA272" s="404"/>
      <c r="RAB272" s="49"/>
      <c r="RAC272" s="49"/>
      <c r="RAD272" s="49"/>
      <c r="RAE272" s="99"/>
      <c r="RAF272" s="98"/>
      <c r="RAG272" s="49"/>
      <c r="RAH272" s="405"/>
      <c r="RAI272" s="405"/>
      <c r="RAJ272" s="277"/>
      <c r="RAK272" s="277"/>
      <c r="RAL272" s="277"/>
      <c r="RAM272" s="277"/>
      <c r="RAN272" s="277"/>
      <c r="RAO272" s="277"/>
      <c r="RAP272" s="277"/>
      <c r="RAQ272" s="277"/>
      <c r="RAR272" s="402"/>
      <c r="RAS272" s="404"/>
      <c r="RAT272" s="49"/>
      <c r="RAU272" s="49"/>
      <c r="RAV272" s="49"/>
      <c r="RAW272" s="99"/>
      <c r="RAX272" s="98"/>
      <c r="RAY272" s="49"/>
      <c r="RAZ272" s="405"/>
      <c r="RBA272" s="405"/>
      <c r="RBB272" s="277"/>
      <c r="RBC272" s="277"/>
      <c r="RBD272" s="277"/>
      <c r="RBE272" s="277"/>
      <c r="RBF272" s="277"/>
      <c r="RBG272" s="277"/>
      <c r="RBH272" s="277"/>
      <c r="RBI272" s="277"/>
      <c r="RBJ272" s="402"/>
      <c r="RBK272" s="404"/>
      <c r="RBL272" s="49"/>
      <c r="RBM272" s="49"/>
      <c r="RBN272" s="49"/>
      <c r="RBO272" s="99"/>
      <c r="RBP272" s="98"/>
      <c r="RBQ272" s="49"/>
      <c r="RBR272" s="405"/>
      <c r="RBS272" s="405"/>
      <c r="RBT272" s="277"/>
      <c r="RBU272" s="277"/>
      <c r="RBV272" s="277"/>
      <c r="RBW272" s="277"/>
      <c r="RBX272" s="277"/>
      <c r="RBY272" s="277"/>
      <c r="RBZ272" s="277"/>
      <c r="RCA272" s="277"/>
      <c r="RCB272" s="402"/>
      <c r="RCC272" s="404"/>
      <c r="RCD272" s="49"/>
      <c r="RCE272" s="49"/>
      <c r="RCF272" s="49"/>
      <c r="RCG272" s="99"/>
      <c r="RCH272" s="98"/>
      <c r="RCI272" s="49"/>
      <c r="RCJ272" s="405"/>
      <c r="RCK272" s="405"/>
      <c r="RCL272" s="277"/>
      <c r="RCM272" s="277"/>
      <c r="RCN272" s="277"/>
      <c r="RCO272" s="277"/>
      <c r="RCP272" s="277"/>
      <c r="RCQ272" s="277"/>
      <c r="RCR272" s="277"/>
      <c r="RCS272" s="277"/>
      <c r="RCT272" s="402"/>
      <c r="RCU272" s="404"/>
      <c r="RCV272" s="49"/>
      <c r="RCW272" s="49"/>
      <c r="RCX272" s="49"/>
      <c r="RCY272" s="99"/>
      <c r="RCZ272" s="98"/>
      <c r="RDA272" s="49"/>
      <c r="RDB272" s="405"/>
      <c r="RDC272" s="405"/>
      <c r="RDD272" s="277"/>
      <c r="RDE272" s="277"/>
      <c r="RDF272" s="277"/>
      <c r="RDG272" s="277"/>
      <c r="RDH272" s="277"/>
      <c r="RDI272" s="277"/>
      <c r="RDJ272" s="277"/>
      <c r="RDK272" s="277"/>
      <c r="RDL272" s="402"/>
      <c r="RDM272" s="404"/>
      <c r="RDN272" s="49"/>
      <c r="RDO272" s="49"/>
      <c r="RDP272" s="49"/>
      <c r="RDQ272" s="99"/>
      <c r="RDR272" s="98"/>
      <c r="RDS272" s="49"/>
      <c r="RDT272" s="405"/>
      <c r="RDU272" s="405"/>
      <c r="RDV272" s="277"/>
      <c r="RDW272" s="277"/>
      <c r="RDX272" s="277"/>
      <c r="RDY272" s="277"/>
      <c r="RDZ272" s="277"/>
      <c r="REA272" s="277"/>
      <c r="REB272" s="277"/>
      <c r="REC272" s="277"/>
      <c r="RED272" s="402"/>
      <c r="REE272" s="404"/>
      <c r="REF272" s="49"/>
      <c r="REG272" s="49"/>
      <c r="REH272" s="49"/>
      <c r="REI272" s="99"/>
      <c r="REJ272" s="98"/>
      <c r="REK272" s="49"/>
      <c r="REL272" s="405"/>
      <c r="REM272" s="405"/>
      <c r="REN272" s="277"/>
      <c r="REO272" s="277"/>
      <c r="REP272" s="277"/>
      <c r="REQ272" s="277"/>
      <c r="RER272" s="277"/>
      <c r="RES272" s="277"/>
      <c r="RET272" s="277"/>
      <c r="REU272" s="277"/>
      <c r="REV272" s="402"/>
      <c r="REW272" s="404"/>
      <c r="REX272" s="49"/>
      <c r="REY272" s="49"/>
      <c r="REZ272" s="49"/>
      <c r="RFA272" s="99"/>
      <c r="RFB272" s="98"/>
      <c r="RFC272" s="49"/>
      <c r="RFD272" s="405"/>
      <c r="RFE272" s="405"/>
      <c r="RFF272" s="277"/>
      <c r="RFG272" s="277"/>
      <c r="RFH272" s="277"/>
      <c r="RFI272" s="277"/>
      <c r="RFJ272" s="277"/>
      <c r="RFK272" s="277"/>
      <c r="RFL272" s="277"/>
      <c r="RFM272" s="277"/>
      <c r="RFN272" s="402"/>
      <c r="RFO272" s="404"/>
      <c r="RFP272" s="49"/>
      <c r="RFQ272" s="49"/>
      <c r="RFR272" s="49"/>
      <c r="RFS272" s="99"/>
      <c r="RFT272" s="98"/>
      <c r="RFU272" s="49"/>
      <c r="RFV272" s="405"/>
      <c r="RFW272" s="405"/>
      <c r="RFX272" s="277"/>
      <c r="RFY272" s="277"/>
      <c r="RFZ272" s="277"/>
      <c r="RGA272" s="277"/>
      <c r="RGB272" s="277"/>
      <c r="RGC272" s="277"/>
      <c r="RGD272" s="277"/>
      <c r="RGE272" s="277"/>
      <c r="RGF272" s="402"/>
      <c r="RGG272" s="404"/>
      <c r="RGH272" s="49"/>
      <c r="RGI272" s="49"/>
      <c r="RGJ272" s="49"/>
      <c r="RGK272" s="99"/>
      <c r="RGL272" s="98"/>
      <c r="RGM272" s="49"/>
      <c r="RGN272" s="405"/>
      <c r="RGO272" s="405"/>
      <c r="RGP272" s="277"/>
      <c r="RGQ272" s="277"/>
      <c r="RGR272" s="277"/>
      <c r="RGS272" s="277"/>
      <c r="RGT272" s="277"/>
      <c r="RGU272" s="277"/>
      <c r="RGV272" s="277"/>
      <c r="RGW272" s="277"/>
      <c r="RGX272" s="402"/>
      <c r="RGY272" s="404"/>
      <c r="RGZ272" s="49"/>
      <c r="RHA272" s="49"/>
      <c r="RHB272" s="49"/>
      <c r="RHC272" s="99"/>
      <c r="RHD272" s="98"/>
      <c r="RHE272" s="49"/>
      <c r="RHF272" s="405"/>
      <c r="RHG272" s="405"/>
      <c r="RHH272" s="277"/>
      <c r="RHI272" s="277"/>
      <c r="RHJ272" s="277"/>
      <c r="RHK272" s="277"/>
      <c r="RHL272" s="277"/>
      <c r="RHM272" s="277"/>
      <c r="RHN272" s="277"/>
      <c r="RHO272" s="277"/>
      <c r="RHP272" s="402"/>
      <c r="RHQ272" s="404"/>
      <c r="RHR272" s="49"/>
      <c r="RHS272" s="49"/>
      <c r="RHT272" s="49"/>
      <c r="RHU272" s="99"/>
      <c r="RHV272" s="98"/>
      <c r="RHW272" s="49"/>
      <c r="RHX272" s="405"/>
      <c r="RHY272" s="405"/>
      <c r="RHZ272" s="277"/>
      <c r="RIA272" s="277"/>
      <c r="RIB272" s="277"/>
      <c r="RIC272" s="277"/>
      <c r="RID272" s="277"/>
      <c r="RIE272" s="277"/>
      <c r="RIF272" s="277"/>
      <c r="RIG272" s="277"/>
      <c r="RIH272" s="402"/>
      <c r="RII272" s="404"/>
      <c r="RIJ272" s="49"/>
      <c r="RIK272" s="49"/>
      <c r="RIL272" s="49"/>
      <c r="RIM272" s="99"/>
      <c r="RIN272" s="98"/>
      <c r="RIO272" s="49"/>
      <c r="RIP272" s="405"/>
      <c r="RIQ272" s="405"/>
      <c r="RIR272" s="277"/>
      <c r="RIS272" s="277"/>
      <c r="RIT272" s="277"/>
      <c r="RIU272" s="277"/>
      <c r="RIV272" s="277"/>
      <c r="RIW272" s="277"/>
      <c r="RIX272" s="277"/>
      <c r="RIY272" s="277"/>
      <c r="RIZ272" s="402"/>
      <c r="RJA272" s="404"/>
      <c r="RJB272" s="49"/>
      <c r="RJC272" s="49"/>
      <c r="RJD272" s="49"/>
      <c r="RJE272" s="99"/>
      <c r="RJF272" s="98"/>
      <c r="RJG272" s="49"/>
      <c r="RJH272" s="405"/>
      <c r="RJI272" s="405"/>
      <c r="RJJ272" s="277"/>
      <c r="RJK272" s="277"/>
      <c r="RJL272" s="277"/>
      <c r="RJM272" s="277"/>
      <c r="RJN272" s="277"/>
      <c r="RJO272" s="277"/>
      <c r="RJP272" s="277"/>
      <c r="RJQ272" s="277"/>
      <c r="RJR272" s="402"/>
      <c r="RJS272" s="404"/>
      <c r="RJT272" s="49"/>
      <c r="RJU272" s="49"/>
      <c r="RJV272" s="49"/>
      <c r="RJW272" s="99"/>
      <c r="RJX272" s="98"/>
      <c r="RJY272" s="49"/>
      <c r="RJZ272" s="405"/>
      <c r="RKA272" s="405"/>
      <c r="RKB272" s="277"/>
      <c r="RKC272" s="277"/>
      <c r="RKD272" s="277"/>
      <c r="RKE272" s="277"/>
      <c r="RKF272" s="277"/>
      <c r="RKG272" s="277"/>
      <c r="RKH272" s="277"/>
      <c r="RKI272" s="277"/>
      <c r="RKJ272" s="402"/>
      <c r="RKK272" s="404"/>
      <c r="RKL272" s="49"/>
      <c r="RKM272" s="49"/>
      <c r="RKN272" s="49"/>
      <c r="RKO272" s="99"/>
      <c r="RKP272" s="98"/>
      <c r="RKQ272" s="49"/>
      <c r="RKR272" s="405"/>
      <c r="RKS272" s="405"/>
      <c r="RKT272" s="277"/>
      <c r="RKU272" s="277"/>
      <c r="RKV272" s="277"/>
      <c r="RKW272" s="277"/>
      <c r="RKX272" s="277"/>
      <c r="RKY272" s="277"/>
      <c r="RKZ272" s="277"/>
      <c r="RLA272" s="277"/>
      <c r="RLB272" s="402"/>
      <c r="RLC272" s="404"/>
      <c r="RLD272" s="49"/>
      <c r="RLE272" s="49"/>
      <c r="RLF272" s="49"/>
      <c r="RLG272" s="99"/>
      <c r="RLH272" s="98"/>
      <c r="RLI272" s="49"/>
      <c r="RLJ272" s="405"/>
      <c r="RLK272" s="405"/>
      <c r="RLL272" s="277"/>
      <c r="RLM272" s="277"/>
      <c r="RLN272" s="277"/>
      <c r="RLO272" s="277"/>
      <c r="RLP272" s="277"/>
      <c r="RLQ272" s="277"/>
      <c r="RLR272" s="277"/>
      <c r="RLS272" s="277"/>
      <c r="RLT272" s="402"/>
      <c r="RLU272" s="404"/>
      <c r="RLV272" s="49"/>
      <c r="RLW272" s="49"/>
      <c r="RLX272" s="49"/>
      <c r="RLY272" s="99"/>
      <c r="RLZ272" s="98"/>
      <c r="RMA272" s="49"/>
      <c r="RMB272" s="405"/>
      <c r="RMC272" s="405"/>
      <c r="RMD272" s="277"/>
      <c r="RME272" s="277"/>
      <c r="RMF272" s="277"/>
      <c r="RMG272" s="277"/>
      <c r="RMH272" s="277"/>
      <c r="RMI272" s="277"/>
      <c r="RMJ272" s="277"/>
      <c r="RMK272" s="277"/>
      <c r="RML272" s="402"/>
      <c r="RMM272" s="404"/>
      <c r="RMN272" s="49"/>
      <c r="RMO272" s="49"/>
      <c r="RMP272" s="49"/>
      <c r="RMQ272" s="99"/>
      <c r="RMR272" s="98"/>
      <c r="RMS272" s="49"/>
      <c r="RMT272" s="405"/>
      <c r="RMU272" s="405"/>
      <c r="RMV272" s="277"/>
      <c r="RMW272" s="277"/>
      <c r="RMX272" s="277"/>
      <c r="RMY272" s="277"/>
      <c r="RMZ272" s="277"/>
      <c r="RNA272" s="277"/>
      <c r="RNB272" s="277"/>
      <c r="RNC272" s="277"/>
      <c r="RND272" s="402"/>
      <c r="RNE272" s="404"/>
      <c r="RNF272" s="49"/>
      <c r="RNG272" s="49"/>
      <c r="RNH272" s="49"/>
      <c r="RNI272" s="99"/>
      <c r="RNJ272" s="98"/>
      <c r="RNK272" s="49"/>
      <c r="RNL272" s="405"/>
      <c r="RNM272" s="405"/>
      <c r="RNN272" s="277"/>
      <c r="RNO272" s="277"/>
      <c r="RNP272" s="277"/>
      <c r="RNQ272" s="277"/>
      <c r="RNR272" s="277"/>
      <c r="RNS272" s="277"/>
      <c r="RNT272" s="277"/>
      <c r="RNU272" s="277"/>
      <c r="RNV272" s="402"/>
      <c r="RNW272" s="404"/>
      <c r="RNX272" s="49"/>
      <c r="RNY272" s="49"/>
      <c r="RNZ272" s="49"/>
      <c r="ROA272" s="99"/>
      <c r="ROB272" s="98"/>
      <c r="ROC272" s="49"/>
      <c r="ROD272" s="405"/>
      <c r="ROE272" s="405"/>
      <c r="ROF272" s="277"/>
      <c r="ROG272" s="277"/>
      <c r="ROH272" s="277"/>
      <c r="ROI272" s="277"/>
      <c r="ROJ272" s="277"/>
      <c r="ROK272" s="277"/>
      <c r="ROL272" s="277"/>
      <c r="ROM272" s="277"/>
      <c r="RON272" s="402"/>
      <c r="ROO272" s="404"/>
      <c r="ROP272" s="49"/>
      <c r="ROQ272" s="49"/>
      <c r="ROR272" s="49"/>
      <c r="ROS272" s="99"/>
      <c r="ROT272" s="98"/>
      <c r="ROU272" s="49"/>
      <c r="ROV272" s="405"/>
      <c r="ROW272" s="405"/>
      <c r="ROX272" s="277"/>
      <c r="ROY272" s="277"/>
      <c r="ROZ272" s="277"/>
      <c r="RPA272" s="277"/>
      <c r="RPB272" s="277"/>
      <c r="RPC272" s="277"/>
      <c r="RPD272" s="277"/>
      <c r="RPE272" s="277"/>
      <c r="RPF272" s="402"/>
      <c r="RPG272" s="404"/>
      <c r="RPH272" s="49"/>
      <c r="RPI272" s="49"/>
      <c r="RPJ272" s="49"/>
      <c r="RPK272" s="99"/>
      <c r="RPL272" s="98"/>
      <c r="RPM272" s="49"/>
      <c r="RPN272" s="405"/>
      <c r="RPO272" s="405"/>
      <c r="RPP272" s="277"/>
      <c r="RPQ272" s="277"/>
      <c r="RPR272" s="277"/>
      <c r="RPS272" s="277"/>
      <c r="RPT272" s="277"/>
      <c r="RPU272" s="277"/>
      <c r="RPV272" s="277"/>
      <c r="RPW272" s="277"/>
      <c r="RPX272" s="402"/>
      <c r="RPY272" s="404"/>
      <c r="RPZ272" s="49"/>
      <c r="RQA272" s="49"/>
      <c r="RQB272" s="49"/>
      <c r="RQC272" s="99"/>
      <c r="RQD272" s="98"/>
      <c r="RQE272" s="49"/>
      <c r="RQF272" s="405"/>
      <c r="RQG272" s="405"/>
      <c r="RQH272" s="277"/>
      <c r="RQI272" s="277"/>
      <c r="RQJ272" s="277"/>
      <c r="RQK272" s="277"/>
      <c r="RQL272" s="277"/>
      <c r="RQM272" s="277"/>
      <c r="RQN272" s="277"/>
      <c r="RQO272" s="277"/>
      <c r="RQP272" s="402"/>
      <c r="RQQ272" s="404"/>
      <c r="RQR272" s="49"/>
      <c r="RQS272" s="49"/>
      <c r="RQT272" s="49"/>
      <c r="RQU272" s="99"/>
      <c r="RQV272" s="98"/>
      <c r="RQW272" s="49"/>
      <c r="RQX272" s="405"/>
      <c r="RQY272" s="405"/>
      <c r="RQZ272" s="277"/>
      <c r="RRA272" s="277"/>
      <c r="RRB272" s="277"/>
      <c r="RRC272" s="277"/>
      <c r="RRD272" s="277"/>
      <c r="RRE272" s="277"/>
      <c r="RRF272" s="277"/>
      <c r="RRG272" s="277"/>
      <c r="RRH272" s="402"/>
      <c r="RRI272" s="404"/>
      <c r="RRJ272" s="49"/>
      <c r="RRK272" s="49"/>
      <c r="RRL272" s="49"/>
      <c r="RRM272" s="99"/>
      <c r="RRN272" s="98"/>
      <c r="RRO272" s="49"/>
      <c r="RRP272" s="405"/>
      <c r="RRQ272" s="405"/>
      <c r="RRR272" s="277"/>
      <c r="RRS272" s="277"/>
      <c r="RRT272" s="277"/>
      <c r="RRU272" s="277"/>
      <c r="RRV272" s="277"/>
      <c r="RRW272" s="277"/>
      <c r="RRX272" s="277"/>
      <c r="RRY272" s="277"/>
      <c r="RRZ272" s="402"/>
      <c r="RSA272" s="404"/>
      <c r="RSB272" s="49"/>
      <c r="RSC272" s="49"/>
      <c r="RSD272" s="49"/>
      <c r="RSE272" s="99"/>
      <c r="RSF272" s="98"/>
      <c r="RSG272" s="49"/>
      <c r="RSH272" s="405"/>
      <c r="RSI272" s="405"/>
      <c r="RSJ272" s="277"/>
      <c r="RSK272" s="277"/>
      <c r="RSL272" s="277"/>
      <c r="RSM272" s="277"/>
      <c r="RSN272" s="277"/>
      <c r="RSO272" s="277"/>
      <c r="RSP272" s="277"/>
      <c r="RSQ272" s="277"/>
      <c r="RSR272" s="402"/>
      <c r="RSS272" s="404"/>
      <c r="RST272" s="49"/>
      <c r="RSU272" s="49"/>
      <c r="RSV272" s="49"/>
      <c r="RSW272" s="99"/>
      <c r="RSX272" s="98"/>
      <c r="RSY272" s="49"/>
      <c r="RSZ272" s="405"/>
      <c r="RTA272" s="405"/>
      <c r="RTB272" s="277"/>
      <c r="RTC272" s="277"/>
      <c r="RTD272" s="277"/>
      <c r="RTE272" s="277"/>
      <c r="RTF272" s="277"/>
      <c r="RTG272" s="277"/>
      <c r="RTH272" s="277"/>
      <c r="RTI272" s="277"/>
      <c r="RTJ272" s="402"/>
      <c r="RTK272" s="404"/>
      <c r="RTL272" s="49"/>
      <c r="RTM272" s="49"/>
      <c r="RTN272" s="49"/>
      <c r="RTO272" s="99"/>
      <c r="RTP272" s="98"/>
      <c r="RTQ272" s="49"/>
      <c r="RTR272" s="405"/>
      <c r="RTS272" s="405"/>
      <c r="RTT272" s="277"/>
      <c r="RTU272" s="277"/>
      <c r="RTV272" s="277"/>
      <c r="RTW272" s="277"/>
      <c r="RTX272" s="277"/>
      <c r="RTY272" s="277"/>
      <c r="RTZ272" s="277"/>
      <c r="RUA272" s="277"/>
      <c r="RUB272" s="402"/>
      <c r="RUC272" s="404"/>
      <c r="RUD272" s="49"/>
      <c r="RUE272" s="49"/>
      <c r="RUF272" s="49"/>
      <c r="RUG272" s="99"/>
      <c r="RUH272" s="98"/>
      <c r="RUI272" s="49"/>
      <c r="RUJ272" s="405"/>
      <c r="RUK272" s="405"/>
      <c r="RUL272" s="277"/>
      <c r="RUM272" s="277"/>
      <c r="RUN272" s="277"/>
      <c r="RUO272" s="277"/>
      <c r="RUP272" s="277"/>
      <c r="RUQ272" s="277"/>
      <c r="RUR272" s="277"/>
      <c r="RUS272" s="277"/>
      <c r="RUT272" s="402"/>
      <c r="RUU272" s="404"/>
      <c r="RUV272" s="49"/>
      <c r="RUW272" s="49"/>
      <c r="RUX272" s="49"/>
      <c r="RUY272" s="99"/>
      <c r="RUZ272" s="98"/>
      <c r="RVA272" s="49"/>
      <c r="RVB272" s="405"/>
      <c r="RVC272" s="405"/>
      <c r="RVD272" s="277"/>
      <c r="RVE272" s="277"/>
      <c r="RVF272" s="277"/>
      <c r="RVG272" s="277"/>
      <c r="RVH272" s="277"/>
      <c r="RVI272" s="277"/>
      <c r="RVJ272" s="277"/>
      <c r="RVK272" s="277"/>
      <c r="RVL272" s="402"/>
      <c r="RVM272" s="404"/>
      <c r="RVN272" s="49"/>
      <c r="RVO272" s="49"/>
      <c r="RVP272" s="49"/>
      <c r="RVQ272" s="99"/>
      <c r="RVR272" s="98"/>
      <c r="RVS272" s="49"/>
      <c r="RVT272" s="405"/>
      <c r="RVU272" s="405"/>
      <c r="RVV272" s="277"/>
      <c r="RVW272" s="277"/>
      <c r="RVX272" s="277"/>
      <c r="RVY272" s="277"/>
      <c r="RVZ272" s="277"/>
      <c r="RWA272" s="277"/>
      <c r="RWB272" s="277"/>
      <c r="RWC272" s="277"/>
      <c r="RWD272" s="402"/>
      <c r="RWE272" s="404"/>
      <c r="RWF272" s="49"/>
      <c r="RWG272" s="49"/>
      <c r="RWH272" s="49"/>
      <c r="RWI272" s="99"/>
      <c r="RWJ272" s="98"/>
      <c r="RWK272" s="49"/>
      <c r="RWL272" s="405"/>
      <c r="RWM272" s="405"/>
      <c r="RWN272" s="277"/>
      <c r="RWO272" s="277"/>
      <c r="RWP272" s="277"/>
      <c r="RWQ272" s="277"/>
      <c r="RWR272" s="277"/>
      <c r="RWS272" s="277"/>
      <c r="RWT272" s="277"/>
      <c r="RWU272" s="277"/>
      <c r="RWV272" s="402"/>
      <c r="RWW272" s="404"/>
      <c r="RWX272" s="49"/>
      <c r="RWY272" s="49"/>
      <c r="RWZ272" s="49"/>
      <c r="RXA272" s="99"/>
      <c r="RXB272" s="98"/>
      <c r="RXC272" s="49"/>
      <c r="RXD272" s="405"/>
      <c r="RXE272" s="405"/>
      <c r="RXF272" s="277"/>
      <c r="RXG272" s="277"/>
      <c r="RXH272" s="277"/>
      <c r="RXI272" s="277"/>
      <c r="RXJ272" s="277"/>
      <c r="RXK272" s="277"/>
      <c r="RXL272" s="277"/>
      <c r="RXM272" s="277"/>
      <c r="RXN272" s="402"/>
      <c r="RXO272" s="404"/>
      <c r="RXP272" s="49"/>
      <c r="RXQ272" s="49"/>
      <c r="RXR272" s="49"/>
      <c r="RXS272" s="99"/>
      <c r="RXT272" s="98"/>
      <c r="RXU272" s="49"/>
      <c r="RXV272" s="405"/>
      <c r="RXW272" s="405"/>
      <c r="RXX272" s="277"/>
      <c r="RXY272" s="277"/>
      <c r="RXZ272" s="277"/>
      <c r="RYA272" s="277"/>
      <c r="RYB272" s="277"/>
      <c r="RYC272" s="277"/>
      <c r="RYD272" s="277"/>
      <c r="RYE272" s="277"/>
      <c r="RYF272" s="402"/>
      <c r="RYG272" s="404"/>
      <c r="RYH272" s="49"/>
      <c r="RYI272" s="49"/>
      <c r="RYJ272" s="49"/>
      <c r="RYK272" s="99"/>
      <c r="RYL272" s="98"/>
      <c r="RYM272" s="49"/>
      <c r="RYN272" s="405"/>
      <c r="RYO272" s="405"/>
      <c r="RYP272" s="277"/>
      <c r="RYQ272" s="277"/>
      <c r="RYR272" s="277"/>
      <c r="RYS272" s="277"/>
      <c r="RYT272" s="277"/>
      <c r="RYU272" s="277"/>
      <c r="RYV272" s="277"/>
      <c r="RYW272" s="277"/>
      <c r="RYX272" s="402"/>
      <c r="RYY272" s="404"/>
      <c r="RYZ272" s="49"/>
      <c r="RZA272" s="49"/>
      <c r="RZB272" s="49"/>
      <c r="RZC272" s="99"/>
      <c r="RZD272" s="98"/>
      <c r="RZE272" s="49"/>
      <c r="RZF272" s="405"/>
      <c r="RZG272" s="405"/>
      <c r="RZH272" s="277"/>
      <c r="RZI272" s="277"/>
      <c r="RZJ272" s="277"/>
      <c r="RZK272" s="277"/>
      <c r="RZL272" s="277"/>
      <c r="RZM272" s="277"/>
      <c r="RZN272" s="277"/>
      <c r="RZO272" s="277"/>
      <c r="RZP272" s="402"/>
      <c r="RZQ272" s="404"/>
      <c r="RZR272" s="49"/>
      <c r="RZS272" s="49"/>
      <c r="RZT272" s="49"/>
      <c r="RZU272" s="99"/>
      <c r="RZV272" s="98"/>
      <c r="RZW272" s="49"/>
      <c r="RZX272" s="405"/>
      <c r="RZY272" s="405"/>
      <c r="RZZ272" s="277"/>
      <c r="SAA272" s="277"/>
      <c r="SAB272" s="277"/>
      <c r="SAC272" s="277"/>
      <c r="SAD272" s="277"/>
      <c r="SAE272" s="277"/>
      <c r="SAF272" s="277"/>
      <c r="SAG272" s="277"/>
      <c r="SAH272" s="402"/>
      <c r="SAI272" s="404"/>
      <c r="SAJ272" s="49"/>
      <c r="SAK272" s="49"/>
      <c r="SAL272" s="49"/>
      <c r="SAM272" s="99"/>
      <c r="SAN272" s="98"/>
      <c r="SAO272" s="49"/>
      <c r="SAP272" s="405"/>
      <c r="SAQ272" s="405"/>
      <c r="SAR272" s="277"/>
      <c r="SAS272" s="277"/>
      <c r="SAT272" s="277"/>
      <c r="SAU272" s="277"/>
      <c r="SAV272" s="277"/>
      <c r="SAW272" s="277"/>
      <c r="SAX272" s="277"/>
      <c r="SAY272" s="277"/>
      <c r="SAZ272" s="402"/>
      <c r="SBA272" s="404"/>
      <c r="SBB272" s="49"/>
      <c r="SBC272" s="49"/>
      <c r="SBD272" s="49"/>
      <c r="SBE272" s="99"/>
      <c r="SBF272" s="98"/>
      <c r="SBG272" s="49"/>
      <c r="SBH272" s="405"/>
      <c r="SBI272" s="405"/>
      <c r="SBJ272" s="277"/>
      <c r="SBK272" s="277"/>
      <c r="SBL272" s="277"/>
      <c r="SBM272" s="277"/>
      <c r="SBN272" s="277"/>
      <c r="SBO272" s="277"/>
      <c r="SBP272" s="277"/>
      <c r="SBQ272" s="277"/>
      <c r="SBR272" s="402"/>
      <c r="SBS272" s="404"/>
      <c r="SBT272" s="49"/>
      <c r="SBU272" s="49"/>
      <c r="SBV272" s="49"/>
      <c r="SBW272" s="99"/>
      <c r="SBX272" s="98"/>
      <c r="SBY272" s="49"/>
      <c r="SBZ272" s="405"/>
      <c r="SCA272" s="405"/>
      <c r="SCB272" s="277"/>
      <c r="SCC272" s="277"/>
      <c r="SCD272" s="277"/>
      <c r="SCE272" s="277"/>
      <c r="SCF272" s="277"/>
      <c r="SCG272" s="277"/>
      <c r="SCH272" s="277"/>
      <c r="SCI272" s="277"/>
      <c r="SCJ272" s="402"/>
      <c r="SCK272" s="404"/>
      <c r="SCL272" s="49"/>
      <c r="SCM272" s="49"/>
      <c r="SCN272" s="49"/>
      <c r="SCO272" s="99"/>
      <c r="SCP272" s="98"/>
      <c r="SCQ272" s="49"/>
      <c r="SCR272" s="405"/>
      <c r="SCS272" s="405"/>
      <c r="SCT272" s="277"/>
      <c r="SCU272" s="277"/>
      <c r="SCV272" s="277"/>
      <c r="SCW272" s="277"/>
      <c r="SCX272" s="277"/>
      <c r="SCY272" s="277"/>
      <c r="SCZ272" s="277"/>
      <c r="SDA272" s="277"/>
      <c r="SDB272" s="402"/>
      <c r="SDC272" s="404"/>
      <c r="SDD272" s="49"/>
      <c r="SDE272" s="49"/>
      <c r="SDF272" s="49"/>
      <c r="SDG272" s="99"/>
      <c r="SDH272" s="98"/>
      <c r="SDI272" s="49"/>
      <c r="SDJ272" s="405"/>
      <c r="SDK272" s="405"/>
      <c r="SDL272" s="277"/>
      <c r="SDM272" s="277"/>
      <c r="SDN272" s="277"/>
      <c r="SDO272" s="277"/>
      <c r="SDP272" s="277"/>
      <c r="SDQ272" s="277"/>
      <c r="SDR272" s="277"/>
      <c r="SDS272" s="277"/>
      <c r="SDT272" s="402"/>
      <c r="SDU272" s="404"/>
      <c r="SDV272" s="49"/>
      <c r="SDW272" s="49"/>
      <c r="SDX272" s="49"/>
      <c r="SDY272" s="99"/>
      <c r="SDZ272" s="98"/>
      <c r="SEA272" s="49"/>
      <c r="SEB272" s="405"/>
      <c r="SEC272" s="405"/>
      <c r="SED272" s="277"/>
      <c r="SEE272" s="277"/>
      <c r="SEF272" s="277"/>
      <c r="SEG272" s="277"/>
      <c r="SEH272" s="277"/>
      <c r="SEI272" s="277"/>
      <c r="SEJ272" s="277"/>
      <c r="SEK272" s="277"/>
      <c r="SEL272" s="402"/>
      <c r="SEM272" s="404"/>
      <c r="SEN272" s="49"/>
      <c r="SEO272" s="49"/>
      <c r="SEP272" s="49"/>
      <c r="SEQ272" s="99"/>
      <c r="SER272" s="98"/>
      <c r="SES272" s="49"/>
      <c r="SET272" s="405"/>
      <c r="SEU272" s="405"/>
      <c r="SEV272" s="277"/>
      <c r="SEW272" s="277"/>
      <c r="SEX272" s="277"/>
      <c r="SEY272" s="277"/>
      <c r="SEZ272" s="277"/>
      <c r="SFA272" s="277"/>
      <c r="SFB272" s="277"/>
      <c r="SFC272" s="277"/>
      <c r="SFD272" s="402"/>
      <c r="SFE272" s="404"/>
      <c r="SFF272" s="49"/>
      <c r="SFG272" s="49"/>
      <c r="SFH272" s="49"/>
      <c r="SFI272" s="99"/>
      <c r="SFJ272" s="98"/>
      <c r="SFK272" s="49"/>
      <c r="SFL272" s="405"/>
      <c r="SFM272" s="405"/>
      <c r="SFN272" s="277"/>
      <c r="SFO272" s="277"/>
      <c r="SFP272" s="277"/>
      <c r="SFQ272" s="277"/>
      <c r="SFR272" s="277"/>
      <c r="SFS272" s="277"/>
      <c r="SFT272" s="277"/>
      <c r="SFU272" s="277"/>
      <c r="SFV272" s="402"/>
      <c r="SFW272" s="404"/>
      <c r="SFX272" s="49"/>
      <c r="SFY272" s="49"/>
      <c r="SFZ272" s="49"/>
      <c r="SGA272" s="99"/>
      <c r="SGB272" s="98"/>
      <c r="SGC272" s="49"/>
      <c r="SGD272" s="405"/>
      <c r="SGE272" s="405"/>
      <c r="SGF272" s="277"/>
      <c r="SGG272" s="277"/>
      <c r="SGH272" s="277"/>
      <c r="SGI272" s="277"/>
      <c r="SGJ272" s="277"/>
      <c r="SGK272" s="277"/>
      <c r="SGL272" s="277"/>
      <c r="SGM272" s="277"/>
      <c r="SGN272" s="402"/>
      <c r="SGO272" s="404"/>
      <c r="SGP272" s="49"/>
      <c r="SGQ272" s="49"/>
      <c r="SGR272" s="49"/>
      <c r="SGS272" s="99"/>
      <c r="SGT272" s="98"/>
      <c r="SGU272" s="49"/>
      <c r="SGV272" s="405"/>
      <c r="SGW272" s="405"/>
      <c r="SGX272" s="277"/>
      <c r="SGY272" s="277"/>
      <c r="SGZ272" s="277"/>
      <c r="SHA272" s="277"/>
      <c r="SHB272" s="277"/>
      <c r="SHC272" s="277"/>
      <c r="SHD272" s="277"/>
      <c r="SHE272" s="277"/>
      <c r="SHF272" s="402"/>
      <c r="SHG272" s="404"/>
      <c r="SHH272" s="49"/>
      <c r="SHI272" s="49"/>
      <c r="SHJ272" s="49"/>
      <c r="SHK272" s="99"/>
      <c r="SHL272" s="98"/>
      <c r="SHM272" s="49"/>
      <c r="SHN272" s="405"/>
      <c r="SHO272" s="405"/>
      <c r="SHP272" s="277"/>
      <c r="SHQ272" s="277"/>
      <c r="SHR272" s="277"/>
      <c r="SHS272" s="277"/>
      <c r="SHT272" s="277"/>
      <c r="SHU272" s="277"/>
      <c r="SHV272" s="277"/>
      <c r="SHW272" s="277"/>
      <c r="SHX272" s="402"/>
      <c r="SHY272" s="404"/>
      <c r="SHZ272" s="49"/>
      <c r="SIA272" s="49"/>
      <c r="SIB272" s="49"/>
      <c r="SIC272" s="99"/>
      <c r="SID272" s="98"/>
      <c r="SIE272" s="49"/>
      <c r="SIF272" s="405"/>
      <c r="SIG272" s="405"/>
      <c r="SIH272" s="277"/>
      <c r="SII272" s="277"/>
      <c r="SIJ272" s="277"/>
      <c r="SIK272" s="277"/>
      <c r="SIL272" s="277"/>
      <c r="SIM272" s="277"/>
      <c r="SIN272" s="277"/>
      <c r="SIO272" s="277"/>
      <c r="SIP272" s="402"/>
      <c r="SIQ272" s="404"/>
      <c r="SIR272" s="49"/>
      <c r="SIS272" s="49"/>
      <c r="SIT272" s="49"/>
      <c r="SIU272" s="99"/>
      <c r="SIV272" s="98"/>
      <c r="SIW272" s="49"/>
      <c r="SIX272" s="405"/>
      <c r="SIY272" s="405"/>
      <c r="SIZ272" s="277"/>
      <c r="SJA272" s="277"/>
      <c r="SJB272" s="277"/>
      <c r="SJC272" s="277"/>
      <c r="SJD272" s="277"/>
      <c r="SJE272" s="277"/>
      <c r="SJF272" s="277"/>
      <c r="SJG272" s="277"/>
      <c r="SJH272" s="402"/>
      <c r="SJI272" s="404"/>
      <c r="SJJ272" s="49"/>
      <c r="SJK272" s="49"/>
      <c r="SJL272" s="49"/>
      <c r="SJM272" s="99"/>
      <c r="SJN272" s="98"/>
      <c r="SJO272" s="49"/>
      <c r="SJP272" s="405"/>
      <c r="SJQ272" s="405"/>
      <c r="SJR272" s="277"/>
      <c r="SJS272" s="277"/>
      <c r="SJT272" s="277"/>
      <c r="SJU272" s="277"/>
      <c r="SJV272" s="277"/>
      <c r="SJW272" s="277"/>
      <c r="SJX272" s="277"/>
      <c r="SJY272" s="277"/>
      <c r="SJZ272" s="402"/>
      <c r="SKA272" s="404"/>
      <c r="SKB272" s="49"/>
      <c r="SKC272" s="49"/>
      <c r="SKD272" s="49"/>
      <c r="SKE272" s="99"/>
      <c r="SKF272" s="98"/>
      <c r="SKG272" s="49"/>
      <c r="SKH272" s="405"/>
      <c r="SKI272" s="405"/>
      <c r="SKJ272" s="277"/>
      <c r="SKK272" s="277"/>
      <c r="SKL272" s="277"/>
      <c r="SKM272" s="277"/>
      <c r="SKN272" s="277"/>
      <c r="SKO272" s="277"/>
      <c r="SKP272" s="277"/>
      <c r="SKQ272" s="277"/>
      <c r="SKR272" s="402"/>
      <c r="SKS272" s="404"/>
      <c r="SKT272" s="49"/>
      <c r="SKU272" s="49"/>
      <c r="SKV272" s="49"/>
      <c r="SKW272" s="99"/>
      <c r="SKX272" s="98"/>
      <c r="SKY272" s="49"/>
      <c r="SKZ272" s="405"/>
      <c r="SLA272" s="405"/>
      <c r="SLB272" s="277"/>
      <c r="SLC272" s="277"/>
      <c r="SLD272" s="277"/>
      <c r="SLE272" s="277"/>
      <c r="SLF272" s="277"/>
      <c r="SLG272" s="277"/>
      <c r="SLH272" s="277"/>
      <c r="SLI272" s="277"/>
      <c r="SLJ272" s="402"/>
      <c r="SLK272" s="404"/>
      <c r="SLL272" s="49"/>
      <c r="SLM272" s="49"/>
      <c r="SLN272" s="49"/>
      <c r="SLO272" s="99"/>
      <c r="SLP272" s="98"/>
      <c r="SLQ272" s="49"/>
      <c r="SLR272" s="405"/>
      <c r="SLS272" s="405"/>
      <c r="SLT272" s="277"/>
      <c r="SLU272" s="277"/>
      <c r="SLV272" s="277"/>
      <c r="SLW272" s="277"/>
      <c r="SLX272" s="277"/>
      <c r="SLY272" s="277"/>
      <c r="SLZ272" s="277"/>
      <c r="SMA272" s="277"/>
      <c r="SMB272" s="402"/>
      <c r="SMC272" s="404"/>
      <c r="SMD272" s="49"/>
      <c r="SME272" s="49"/>
      <c r="SMF272" s="49"/>
      <c r="SMG272" s="99"/>
      <c r="SMH272" s="98"/>
      <c r="SMI272" s="49"/>
      <c r="SMJ272" s="405"/>
      <c r="SMK272" s="405"/>
      <c r="SML272" s="277"/>
      <c r="SMM272" s="277"/>
      <c r="SMN272" s="277"/>
      <c r="SMO272" s="277"/>
      <c r="SMP272" s="277"/>
      <c r="SMQ272" s="277"/>
      <c r="SMR272" s="277"/>
      <c r="SMS272" s="277"/>
      <c r="SMT272" s="402"/>
      <c r="SMU272" s="404"/>
      <c r="SMV272" s="49"/>
      <c r="SMW272" s="49"/>
      <c r="SMX272" s="49"/>
      <c r="SMY272" s="99"/>
      <c r="SMZ272" s="98"/>
      <c r="SNA272" s="49"/>
      <c r="SNB272" s="405"/>
      <c r="SNC272" s="405"/>
      <c r="SND272" s="277"/>
      <c r="SNE272" s="277"/>
      <c r="SNF272" s="277"/>
      <c r="SNG272" s="277"/>
      <c r="SNH272" s="277"/>
      <c r="SNI272" s="277"/>
      <c r="SNJ272" s="277"/>
      <c r="SNK272" s="277"/>
      <c r="SNL272" s="402"/>
      <c r="SNM272" s="404"/>
      <c r="SNN272" s="49"/>
      <c r="SNO272" s="49"/>
      <c r="SNP272" s="49"/>
      <c r="SNQ272" s="99"/>
      <c r="SNR272" s="98"/>
      <c r="SNS272" s="49"/>
      <c r="SNT272" s="405"/>
      <c r="SNU272" s="405"/>
      <c r="SNV272" s="277"/>
      <c r="SNW272" s="277"/>
      <c r="SNX272" s="277"/>
      <c r="SNY272" s="277"/>
      <c r="SNZ272" s="277"/>
      <c r="SOA272" s="277"/>
      <c r="SOB272" s="277"/>
      <c r="SOC272" s="277"/>
      <c r="SOD272" s="402"/>
      <c r="SOE272" s="404"/>
      <c r="SOF272" s="49"/>
      <c r="SOG272" s="49"/>
      <c r="SOH272" s="49"/>
      <c r="SOI272" s="99"/>
      <c r="SOJ272" s="98"/>
      <c r="SOK272" s="49"/>
      <c r="SOL272" s="405"/>
      <c r="SOM272" s="405"/>
      <c r="SON272" s="277"/>
      <c r="SOO272" s="277"/>
      <c r="SOP272" s="277"/>
      <c r="SOQ272" s="277"/>
      <c r="SOR272" s="277"/>
      <c r="SOS272" s="277"/>
      <c r="SOT272" s="277"/>
      <c r="SOU272" s="277"/>
      <c r="SOV272" s="402"/>
      <c r="SOW272" s="404"/>
      <c r="SOX272" s="49"/>
      <c r="SOY272" s="49"/>
      <c r="SOZ272" s="49"/>
      <c r="SPA272" s="99"/>
      <c r="SPB272" s="98"/>
      <c r="SPC272" s="49"/>
      <c r="SPD272" s="405"/>
      <c r="SPE272" s="405"/>
      <c r="SPF272" s="277"/>
      <c r="SPG272" s="277"/>
      <c r="SPH272" s="277"/>
      <c r="SPI272" s="277"/>
      <c r="SPJ272" s="277"/>
      <c r="SPK272" s="277"/>
      <c r="SPL272" s="277"/>
      <c r="SPM272" s="277"/>
      <c r="SPN272" s="402"/>
      <c r="SPO272" s="404"/>
      <c r="SPP272" s="49"/>
      <c r="SPQ272" s="49"/>
      <c r="SPR272" s="49"/>
      <c r="SPS272" s="99"/>
      <c r="SPT272" s="98"/>
      <c r="SPU272" s="49"/>
      <c r="SPV272" s="405"/>
      <c r="SPW272" s="405"/>
      <c r="SPX272" s="277"/>
      <c r="SPY272" s="277"/>
      <c r="SPZ272" s="277"/>
      <c r="SQA272" s="277"/>
      <c r="SQB272" s="277"/>
      <c r="SQC272" s="277"/>
      <c r="SQD272" s="277"/>
      <c r="SQE272" s="277"/>
      <c r="SQF272" s="402"/>
      <c r="SQG272" s="404"/>
      <c r="SQH272" s="49"/>
      <c r="SQI272" s="49"/>
      <c r="SQJ272" s="49"/>
      <c r="SQK272" s="99"/>
      <c r="SQL272" s="98"/>
      <c r="SQM272" s="49"/>
      <c r="SQN272" s="405"/>
      <c r="SQO272" s="405"/>
      <c r="SQP272" s="277"/>
      <c r="SQQ272" s="277"/>
      <c r="SQR272" s="277"/>
      <c r="SQS272" s="277"/>
      <c r="SQT272" s="277"/>
      <c r="SQU272" s="277"/>
      <c r="SQV272" s="277"/>
      <c r="SQW272" s="277"/>
      <c r="SQX272" s="402"/>
      <c r="SQY272" s="404"/>
      <c r="SQZ272" s="49"/>
      <c r="SRA272" s="49"/>
      <c r="SRB272" s="49"/>
      <c r="SRC272" s="99"/>
      <c r="SRD272" s="98"/>
      <c r="SRE272" s="49"/>
      <c r="SRF272" s="405"/>
      <c r="SRG272" s="405"/>
      <c r="SRH272" s="277"/>
      <c r="SRI272" s="277"/>
      <c r="SRJ272" s="277"/>
      <c r="SRK272" s="277"/>
      <c r="SRL272" s="277"/>
      <c r="SRM272" s="277"/>
      <c r="SRN272" s="277"/>
      <c r="SRO272" s="277"/>
      <c r="SRP272" s="402"/>
      <c r="SRQ272" s="404"/>
      <c r="SRR272" s="49"/>
      <c r="SRS272" s="49"/>
      <c r="SRT272" s="49"/>
      <c r="SRU272" s="99"/>
      <c r="SRV272" s="98"/>
      <c r="SRW272" s="49"/>
      <c r="SRX272" s="405"/>
      <c r="SRY272" s="405"/>
      <c r="SRZ272" s="277"/>
      <c r="SSA272" s="277"/>
      <c r="SSB272" s="277"/>
      <c r="SSC272" s="277"/>
      <c r="SSD272" s="277"/>
      <c r="SSE272" s="277"/>
      <c r="SSF272" s="277"/>
      <c r="SSG272" s="277"/>
      <c r="SSH272" s="402"/>
      <c r="SSI272" s="404"/>
      <c r="SSJ272" s="49"/>
      <c r="SSK272" s="49"/>
      <c r="SSL272" s="49"/>
      <c r="SSM272" s="99"/>
      <c r="SSN272" s="98"/>
      <c r="SSO272" s="49"/>
      <c r="SSP272" s="405"/>
      <c r="SSQ272" s="405"/>
      <c r="SSR272" s="277"/>
      <c r="SSS272" s="277"/>
      <c r="SST272" s="277"/>
      <c r="SSU272" s="277"/>
      <c r="SSV272" s="277"/>
      <c r="SSW272" s="277"/>
      <c r="SSX272" s="277"/>
      <c r="SSY272" s="277"/>
      <c r="SSZ272" s="402"/>
      <c r="STA272" s="404"/>
      <c r="STB272" s="49"/>
      <c r="STC272" s="49"/>
      <c r="STD272" s="49"/>
      <c r="STE272" s="99"/>
      <c r="STF272" s="98"/>
      <c r="STG272" s="49"/>
      <c r="STH272" s="405"/>
      <c r="STI272" s="405"/>
      <c r="STJ272" s="277"/>
      <c r="STK272" s="277"/>
      <c r="STL272" s="277"/>
      <c r="STM272" s="277"/>
      <c r="STN272" s="277"/>
      <c r="STO272" s="277"/>
      <c r="STP272" s="277"/>
      <c r="STQ272" s="277"/>
      <c r="STR272" s="402"/>
      <c r="STS272" s="404"/>
      <c r="STT272" s="49"/>
      <c r="STU272" s="49"/>
      <c r="STV272" s="49"/>
      <c r="STW272" s="99"/>
      <c r="STX272" s="98"/>
      <c r="STY272" s="49"/>
      <c r="STZ272" s="405"/>
      <c r="SUA272" s="405"/>
      <c r="SUB272" s="277"/>
      <c r="SUC272" s="277"/>
      <c r="SUD272" s="277"/>
      <c r="SUE272" s="277"/>
      <c r="SUF272" s="277"/>
      <c r="SUG272" s="277"/>
      <c r="SUH272" s="277"/>
      <c r="SUI272" s="277"/>
      <c r="SUJ272" s="402"/>
      <c r="SUK272" s="404"/>
      <c r="SUL272" s="49"/>
      <c r="SUM272" s="49"/>
      <c r="SUN272" s="49"/>
      <c r="SUO272" s="99"/>
      <c r="SUP272" s="98"/>
      <c r="SUQ272" s="49"/>
      <c r="SUR272" s="405"/>
      <c r="SUS272" s="405"/>
      <c r="SUT272" s="277"/>
      <c r="SUU272" s="277"/>
      <c r="SUV272" s="277"/>
      <c r="SUW272" s="277"/>
      <c r="SUX272" s="277"/>
      <c r="SUY272" s="277"/>
      <c r="SUZ272" s="277"/>
      <c r="SVA272" s="277"/>
      <c r="SVB272" s="402"/>
      <c r="SVC272" s="404"/>
      <c r="SVD272" s="49"/>
      <c r="SVE272" s="49"/>
      <c r="SVF272" s="49"/>
      <c r="SVG272" s="99"/>
      <c r="SVH272" s="98"/>
      <c r="SVI272" s="49"/>
      <c r="SVJ272" s="405"/>
      <c r="SVK272" s="405"/>
      <c r="SVL272" s="277"/>
      <c r="SVM272" s="277"/>
      <c r="SVN272" s="277"/>
      <c r="SVO272" s="277"/>
      <c r="SVP272" s="277"/>
      <c r="SVQ272" s="277"/>
      <c r="SVR272" s="277"/>
      <c r="SVS272" s="277"/>
      <c r="SVT272" s="402"/>
      <c r="SVU272" s="404"/>
      <c r="SVV272" s="49"/>
      <c r="SVW272" s="49"/>
      <c r="SVX272" s="49"/>
      <c r="SVY272" s="99"/>
      <c r="SVZ272" s="98"/>
      <c r="SWA272" s="49"/>
      <c r="SWB272" s="405"/>
      <c r="SWC272" s="405"/>
      <c r="SWD272" s="277"/>
      <c r="SWE272" s="277"/>
      <c r="SWF272" s="277"/>
      <c r="SWG272" s="277"/>
      <c r="SWH272" s="277"/>
      <c r="SWI272" s="277"/>
      <c r="SWJ272" s="277"/>
      <c r="SWK272" s="277"/>
      <c r="SWL272" s="402"/>
      <c r="SWM272" s="404"/>
      <c r="SWN272" s="49"/>
      <c r="SWO272" s="49"/>
      <c r="SWP272" s="49"/>
      <c r="SWQ272" s="99"/>
      <c r="SWR272" s="98"/>
      <c r="SWS272" s="49"/>
      <c r="SWT272" s="405"/>
      <c r="SWU272" s="405"/>
      <c r="SWV272" s="277"/>
      <c r="SWW272" s="277"/>
      <c r="SWX272" s="277"/>
      <c r="SWY272" s="277"/>
      <c r="SWZ272" s="277"/>
      <c r="SXA272" s="277"/>
      <c r="SXB272" s="277"/>
      <c r="SXC272" s="277"/>
      <c r="SXD272" s="402"/>
      <c r="SXE272" s="404"/>
      <c r="SXF272" s="49"/>
      <c r="SXG272" s="49"/>
      <c r="SXH272" s="49"/>
      <c r="SXI272" s="99"/>
      <c r="SXJ272" s="98"/>
      <c r="SXK272" s="49"/>
      <c r="SXL272" s="405"/>
      <c r="SXM272" s="405"/>
      <c r="SXN272" s="277"/>
      <c r="SXO272" s="277"/>
      <c r="SXP272" s="277"/>
      <c r="SXQ272" s="277"/>
      <c r="SXR272" s="277"/>
      <c r="SXS272" s="277"/>
      <c r="SXT272" s="277"/>
      <c r="SXU272" s="277"/>
      <c r="SXV272" s="402"/>
      <c r="SXW272" s="404"/>
      <c r="SXX272" s="49"/>
      <c r="SXY272" s="49"/>
      <c r="SXZ272" s="49"/>
      <c r="SYA272" s="99"/>
      <c r="SYB272" s="98"/>
      <c r="SYC272" s="49"/>
      <c r="SYD272" s="405"/>
      <c r="SYE272" s="405"/>
      <c r="SYF272" s="277"/>
      <c r="SYG272" s="277"/>
      <c r="SYH272" s="277"/>
      <c r="SYI272" s="277"/>
      <c r="SYJ272" s="277"/>
      <c r="SYK272" s="277"/>
      <c r="SYL272" s="277"/>
      <c r="SYM272" s="277"/>
      <c r="SYN272" s="402"/>
      <c r="SYO272" s="404"/>
      <c r="SYP272" s="49"/>
      <c r="SYQ272" s="49"/>
      <c r="SYR272" s="49"/>
      <c r="SYS272" s="99"/>
      <c r="SYT272" s="98"/>
      <c r="SYU272" s="49"/>
      <c r="SYV272" s="405"/>
      <c r="SYW272" s="405"/>
      <c r="SYX272" s="277"/>
      <c r="SYY272" s="277"/>
      <c r="SYZ272" s="277"/>
      <c r="SZA272" s="277"/>
      <c r="SZB272" s="277"/>
      <c r="SZC272" s="277"/>
      <c r="SZD272" s="277"/>
      <c r="SZE272" s="277"/>
      <c r="SZF272" s="402"/>
      <c r="SZG272" s="404"/>
      <c r="SZH272" s="49"/>
      <c r="SZI272" s="49"/>
      <c r="SZJ272" s="49"/>
      <c r="SZK272" s="99"/>
      <c r="SZL272" s="98"/>
      <c r="SZM272" s="49"/>
      <c r="SZN272" s="405"/>
      <c r="SZO272" s="405"/>
      <c r="SZP272" s="277"/>
      <c r="SZQ272" s="277"/>
      <c r="SZR272" s="277"/>
      <c r="SZS272" s="277"/>
      <c r="SZT272" s="277"/>
      <c r="SZU272" s="277"/>
      <c r="SZV272" s="277"/>
      <c r="SZW272" s="277"/>
      <c r="SZX272" s="402"/>
      <c r="SZY272" s="404"/>
      <c r="SZZ272" s="49"/>
      <c r="TAA272" s="49"/>
      <c r="TAB272" s="49"/>
      <c r="TAC272" s="99"/>
      <c r="TAD272" s="98"/>
      <c r="TAE272" s="49"/>
      <c r="TAF272" s="405"/>
      <c r="TAG272" s="405"/>
      <c r="TAH272" s="277"/>
      <c r="TAI272" s="277"/>
      <c r="TAJ272" s="277"/>
      <c r="TAK272" s="277"/>
      <c r="TAL272" s="277"/>
      <c r="TAM272" s="277"/>
      <c r="TAN272" s="277"/>
      <c r="TAO272" s="277"/>
      <c r="TAP272" s="402"/>
      <c r="TAQ272" s="404"/>
      <c r="TAR272" s="49"/>
      <c r="TAS272" s="49"/>
      <c r="TAT272" s="49"/>
      <c r="TAU272" s="99"/>
      <c r="TAV272" s="98"/>
      <c r="TAW272" s="49"/>
      <c r="TAX272" s="405"/>
      <c r="TAY272" s="405"/>
      <c r="TAZ272" s="277"/>
      <c r="TBA272" s="277"/>
      <c r="TBB272" s="277"/>
      <c r="TBC272" s="277"/>
      <c r="TBD272" s="277"/>
      <c r="TBE272" s="277"/>
      <c r="TBF272" s="277"/>
      <c r="TBG272" s="277"/>
      <c r="TBH272" s="402"/>
      <c r="TBI272" s="404"/>
      <c r="TBJ272" s="49"/>
      <c r="TBK272" s="49"/>
      <c r="TBL272" s="49"/>
      <c r="TBM272" s="99"/>
      <c r="TBN272" s="98"/>
      <c r="TBO272" s="49"/>
      <c r="TBP272" s="405"/>
      <c r="TBQ272" s="405"/>
      <c r="TBR272" s="277"/>
      <c r="TBS272" s="277"/>
      <c r="TBT272" s="277"/>
      <c r="TBU272" s="277"/>
      <c r="TBV272" s="277"/>
      <c r="TBW272" s="277"/>
      <c r="TBX272" s="277"/>
      <c r="TBY272" s="277"/>
      <c r="TBZ272" s="402"/>
      <c r="TCA272" s="404"/>
      <c r="TCB272" s="49"/>
      <c r="TCC272" s="49"/>
      <c r="TCD272" s="49"/>
      <c r="TCE272" s="99"/>
      <c r="TCF272" s="98"/>
      <c r="TCG272" s="49"/>
      <c r="TCH272" s="405"/>
      <c r="TCI272" s="405"/>
      <c r="TCJ272" s="277"/>
      <c r="TCK272" s="277"/>
      <c r="TCL272" s="277"/>
      <c r="TCM272" s="277"/>
      <c r="TCN272" s="277"/>
      <c r="TCO272" s="277"/>
      <c r="TCP272" s="277"/>
      <c r="TCQ272" s="277"/>
      <c r="TCR272" s="402"/>
      <c r="TCS272" s="404"/>
      <c r="TCT272" s="49"/>
      <c r="TCU272" s="49"/>
      <c r="TCV272" s="49"/>
      <c r="TCW272" s="99"/>
      <c r="TCX272" s="98"/>
      <c r="TCY272" s="49"/>
      <c r="TCZ272" s="405"/>
      <c r="TDA272" s="405"/>
      <c r="TDB272" s="277"/>
      <c r="TDC272" s="277"/>
      <c r="TDD272" s="277"/>
      <c r="TDE272" s="277"/>
      <c r="TDF272" s="277"/>
      <c r="TDG272" s="277"/>
      <c r="TDH272" s="277"/>
      <c r="TDI272" s="277"/>
      <c r="TDJ272" s="402"/>
      <c r="TDK272" s="404"/>
      <c r="TDL272" s="49"/>
      <c r="TDM272" s="49"/>
      <c r="TDN272" s="49"/>
      <c r="TDO272" s="99"/>
      <c r="TDP272" s="98"/>
      <c r="TDQ272" s="49"/>
      <c r="TDR272" s="405"/>
      <c r="TDS272" s="405"/>
      <c r="TDT272" s="277"/>
      <c r="TDU272" s="277"/>
      <c r="TDV272" s="277"/>
      <c r="TDW272" s="277"/>
      <c r="TDX272" s="277"/>
      <c r="TDY272" s="277"/>
      <c r="TDZ272" s="277"/>
      <c r="TEA272" s="277"/>
      <c r="TEB272" s="402"/>
      <c r="TEC272" s="404"/>
      <c r="TED272" s="49"/>
      <c r="TEE272" s="49"/>
      <c r="TEF272" s="49"/>
      <c r="TEG272" s="99"/>
      <c r="TEH272" s="98"/>
      <c r="TEI272" s="49"/>
      <c r="TEJ272" s="405"/>
      <c r="TEK272" s="405"/>
      <c r="TEL272" s="277"/>
      <c r="TEM272" s="277"/>
      <c r="TEN272" s="277"/>
      <c r="TEO272" s="277"/>
      <c r="TEP272" s="277"/>
      <c r="TEQ272" s="277"/>
      <c r="TER272" s="277"/>
      <c r="TES272" s="277"/>
      <c r="TET272" s="402"/>
      <c r="TEU272" s="404"/>
      <c r="TEV272" s="49"/>
      <c r="TEW272" s="49"/>
      <c r="TEX272" s="49"/>
      <c r="TEY272" s="99"/>
      <c r="TEZ272" s="98"/>
      <c r="TFA272" s="49"/>
      <c r="TFB272" s="405"/>
      <c r="TFC272" s="405"/>
      <c r="TFD272" s="277"/>
      <c r="TFE272" s="277"/>
      <c r="TFF272" s="277"/>
      <c r="TFG272" s="277"/>
      <c r="TFH272" s="277"/>
      <c r="TFI272" s="277"/>
      <c r="TFJ272" s="277"/>
      <c r="TFK272" s="277"/>
      <c r="TFL272" s="402"/>
      <c r="TFM272" s="404"/>
      <c r="TFN272" s="49"/>
      <c r="TFO272" s="49"/>
      <c r="TFP272" s="49"/>
      <c r="TFQ272" s="99"/>
      <c r="TFR272" s="98"/>
      <c r="TFS272" s="49"/>
      <c r="TFT272" s="405"/>
      <c r="TFU272" s="405"/>
      <c r="TFV272" s="277"/>
      <c r="TFW272" s="277"/>
      <c r="TFX272" s="277"/>
      <c r="TFY272" s="277"/>
      <c r="TFZ272" s="277"/>
      <c r="TGA272" s="277"/>
      <c r="TGB272" s="277"/>
      <c r="TGC272" s="277"/>
      <c r="TGD272" s="402"/>
      <c r="TGE272" s="404"/>
      <c r="TGF272" s="49"/>
      <c r="TGG272" s="49"/>
      <c r="TGH272" s="49"/>
      <c r="TGI272" s="99"/>
      <c r="TGJ272" s="98"/>
      <c r="TGK272" s="49"/>
      <c r="TGL272" s="405"/>
      <c r="TGM272" s="405"/>
      <c r="TGN272" s="277"/>
      <c r="TGO272" s="277"/>
      <c r="TGP272" s="277"/>
      <c r="TGQ272" s="277"/>
      <c r="TGR272" s="277"/>
      <c r="TGS272" s="277"/>
      <c r="TGT272" s="277"/>
      <c r="TGU272" s="277"/>
      <c r="TGV272" s="402"/>
      <c r="TGW272" s="404"/>
      <c r="TGX272" s="49"/>
      <c r="TGY272" s="49"/>
      <c r="TGZ272" s="49"/>
      <c r="THA272" s="99"/>
      <c r="THB272" s="98"/>
      <c r="THC272" s="49"/>
      <c r="THD272" s="405"/>
      <c r="THE272" s="405"/>
      <c r="THF272" s="277"/>
      <c r="THG272" s="277"/>
      <c r="THH272" s="277"/>
      <c r="THI272" s="277"/>
      <c r="THJ272" s="277"/>
      <c r="THK272" s="277"/>
      <c r="THL272" s="277"/>
      <c r="THM272" s="277"/>
      <c r="THN272" s="402"/>
      <c r="THO272" s="404"/>
      <c r="THP272" s="49"/>
      <c r="THQ272" s="49"/>
      <c r="THR272" s="49"/>
      <c r="THS272" s="99"/>
      <c r="THT272" s="98"/>
      <c r="THU272" s="49"/>
      <c r="THV272" s="405"/>
      <c r="THW272" s="405"/>
      <c r="THX272" s="277"/>
      <c r="THY272" s="277"/>
      <c r="THZ272" s="277"/>
      <c r="TIA272" s="277"/>
      <c r="TIB272" s="277"/>
      <c r="TIC272" s="277"/>
      <c r="TID272" s="277"/>
      <c r="TIE272" s="277"/>
      <c r="TIF272" s="402"/>
      <c r="TIG272" s="404"/>
      <c r="TIH272" s="49"/>
      <c r="TII272" s="49"/>
      <c r="TIJ272" s="49"/>
      <c r="TIK272" s="99"/>
      <c r="TIL272" s="98"/>
      <c r="TIM272" s="49"/>
      <c r="TIN272" s="405"/>
      <c r="TIO272" s="405"/>
      <c r="TIP272" s="277"/>
      <c r="TIQ272" s="277"/>
      <c r="TIR272" s="277"/>
      <c r="TIS272" s="277"/>
      <c r="TIT272" s="277"/>
      <c r="TIU272" s="277"/>
      <c r="TIV272" s="277"/>
      <c r="TIW272" s="277"/>
      <c r="TIX272" s="402"/>
      <c r="TIY272" s="404"/>
      <c r="TIZ272" s="49"/>
      <c r="TJA272" s="49"/>
      <c r="TJB272" s="49"/>
      <c r="TJC272" s="99"/>
      <c r="TJD272" s="98"/>
      <c r="TJE272" s="49"/>
      <c r="TJF272" s="405"/>
      <c r="TJG272" s="405"/>
      <c r="TJH272" s="277"/>
      <c r="TJI272" s="277"/>
      <c r="TJJ272" s="277"/>
      <c r="TJK272" s="277"/>
      <c r="TJL272" s="277"/>
      <c r="TJM272" s="277"/>
      <c r="TJN272" s="277"/>
      <c r="TJO272" s="277"/>
      <c r="TJP272" s="402"/>
      <c r="TJQ272" s="404"/>
      <c r="TJR272" s="49"/>
      <c r="TJS272" s="49"/>
      <c r="TJT272" s="49"/>
      <c r="TJU272" s="99"/>
      <c r="TJV272" s="98"/>
      <c r="TJW272" s="49"/>
      <c r="TJX272" s="405"/>
      <c r="TJY272" s="405"/>
      <c r="TJZ272" s="277"/>
      <c r="TKA272" s="277"/>
      <c r="TKB272" s="277"/>
      <c r="TKC272" s="277"/>
      <c r="TKD272" s="277"/>
      <c r="TKE272" s="277"/>
      <c r="TKF272" s="277"/>
      <c r="TKG272" s="277"/>
      <c r="TKH272" s="402"/>
      <c r="TKI272" s="404"/>
      <c r="TKJ272" s="49"/>
      <c r="TKK272" s="49"/>
      <c r="TKL272" s="49"/>
      <c r="TKM272" s="99"/>
      <c r="TKN272" s="98"/>
      <c r="TKO272" s="49"/>
      <c r="TKP272" s="405"/>
      <c r="TKQ272" s="405"/>
      <c r="TKR272" s="277"/>
      <c r="TKS272" s="277"/>
      <c r="TKT272" s="277"/>
      <c r="TKU272" s="277"/>
      <c r="TKV272" s="277"/>
      <c r="TKW272" s="277"/>
      <c r="TKX272" s="277"/>
      <c r="TKY272" s="277"/>
      <c r="TKZ272" s="402"/>
      <c r="TLA272" s="404"/>
      <c r="TLB272" s="49"/>
      <c r="TLC272" s="49"/>
      <c r="TLD272" s="49"/>
      <c r="TLE272" s="99"/>
      <c r="TLF272" s="98"/>
      <c r="TLG272" s="49"/>
      <c r="TLH272" s="405"/>
      <c r="TLI272" s="405"/>
      <c r="TLJ272" s="277"/>
      <c r="TLK272" s="277"/>
      <c r="TLL272" s="277"/>
      <c r="TLM272" s="277"/>
      <c r="TLN272" s="277"/>
      <c r="TLO272" s="277"/>
      <c r="TLP272" s="277"/>
      <c r="TLQ272" s="277"/>
      <c r="TLR272" s="402"/>
      <c r="TLS272" s="404"/>
      <c r="TLT272" s="49"/>
      <c r="TLU272" s="49"/>
      <c r="TLV272" s="49"/>
      <c r="TLW272" s="99"/>
      <c r="TLX272" s="98"/>
      <c r="TLY272" s="49"/>
      <c r="TLZ272" s="405"/>
      <c r="TMA272" s="405"/>
      <c r="TMB272" s="277"/>
      <c r="TMC272" s="277"/>
      <c r="TMD272" s="277"/>
      <c r="TME272" s="277"/>
      <c r="TMF272" s="277"/>
      <c r="TMG272" s="277"/>
      <c r="TMH272" s="277"/>
      <c r="TMI272" s="277"/>
      <c r="TMJ272" s="402"/>
      <c r="TMK272" s="404"/>
      <c r="TML272" s="49"/>
      <c r="TMM272" s="49"/>
      <c r="TMN272" s="49"/>
      <c r="TMO272" s="99"/>
      <c r="TMP272" s="98"/>
      <c r="TMQ272" s="49"/>
      <c r="TMR272" s="405"/>
      <c r="TMS272" s="405"/>
      <c r="TMT272" s="277"/>
      <c r="TMU272" s="277"/>
      <c r="TMV272" s="277"/>
      <c r="TMW272" s="277"/>
      <c r="TMX272" s="277"/>
      <c r="TMY272" s="277"/>
      <c r="TMZ272" s="277"/>
      <c r="TNA272" s="277"/>
      <c r="TNB272" s="402"/>
      <c r="TNC272" s="404"/>
      <c r="TND272" s="49"/>
      <c r="TNE272" s="49"/>
      <c r="TNF272" s="49"/>
      <c r="TNG272" s="99"/>
      <c r="TNH272" s="98"/>
      <c r="TNI272" s="49"/>
      <c r="TNJ272" s="405"/>
      <c r="TNK272" s="405"/>
      <c r="TNL272" s="277"/>
      <c r="TNM272" s="277"/>
      <c r="TNN272" s="277"/>
      <c r="TNO272" s="277"/>
      <c r="TNP272" s="277"/>
      <c r="TNQ272" s="277"/>
      <c r="TNR272" s="277"/>
      <c r="TNS272" s="277"/>
      <c r="TNT272" s="402"/>
      <c r="TNU272" s="404"/>
      <c r="TNV272" s="49"/>
      <c r="TNW272" s="49"/>
      <c r="TNX272" s="49"/>
      <c r="TNY272" s="99"/>
      <c r="TNZ272" s="98"/>
      <c r="TOA272" s="49"/>
      <c r="TOB272" s="405"/>
      <c r="TOC272" s="405"/>
      <c r="TOD272" s="277"/>
      <c r="TOE272" s="277"/>
      <c r="TOF272" s="277"/>
      <c r="TOG272" s="277"/>
      <c r="TOH272" s="277"/>
      <c r="TOI272" s="277"/>
      <c r="TOJ272" s="277"/>
      <c r="TOK272" s="277"/>
      <c r="TOL272" s="402"/>
      <c r="TOM272" s="404"/>
      <c r="TON272" s="49"/>
      <c r="TOO272" s="49"/>
      <c r="TOP272" s="49"/>
      <c r="TOQ272" s="99"/>
      <c r="TOR272" s="98"/>
      <c r="TOS272" s="49"/>
      <c r="TOT272" s="405"/>
      <c r="TOU272" s="405"/>
      <c r="TOV272" s="277"/>
      <c r="TOW272" s="277"/>
      <c r="TOX272" s="277"/>
      <c r="TOY272" s="277"/>
      <c r="TOZ272" s="277"/>
      <c r="TPA272" s="277"/>
      <c r="TPB272" s="277"/>
      <c r="TPC272" s="277"/>
      <c r="TPD272" s="402"/>
      <c r="TPE272" s="404"/>
      <c r="TPF272" s="49"/>
      <c r="TPG272" s="49"/>
      <c r="TPH272" s="49"/>
      <c r="TPI272" s="99"/>
      <c r="TPJ272" s="98"/>
      <c r="TPK272" s="49"/>
      <c r="TPL272" s="405"/>
      <c r="TPM272" s="405"/>
      <c r="TPN272" s="277"/>
      <c r="TPO272" s="277"/>
      <c r="TPP272" s="277"/>
      <c r="TPQ272" s="277"/>
      <c r="TPR272" s="277"/>
      <c r="TPS272" s="277"/>
      <c r="TPT272" s="277"/>
      <c r="TPU272" s="277"/>
      <c r="TPV272" s="402"/>
      <c r="TPW272" s="404"/>
      <c r="TPX272" s="49"/>
      <c r="TPY272" s="49"/>
      <c r="TPZ272" s="49"/>
      <c r="TQA272" s="99"/>
      <c r="TQB272" s="98"/>
      <c r="TQC272" s="49"/>
      <c r="TQD272" s="405"/>
      <c r="TQE272" s="405"/>
      <c r="TQF272" s="277"/>
      <c r="TQG272" s="277"/>
      <c r="TQH272" s="277"/>
      <c r="TQI272" s="277"/>
      <c r="TQJ272" s="277"/>
      <c r="TQK272" s="277"/>
      <c r="TQL272" s="277"/>
      <c r="TQM272" s="277"/>
      <c r="TQN272" s="402"/>
      <c r="TQO272" s="404"/>
      <c r="TQP272" s="49"/>
      <c r="TQQ272" s="49"/>
      <c r="TQR272" s="49"/>
      <c r="TQS272" s="99"/>
      <c r="TQT272" s="98"/>
      <c r="TQU272" s="49"/>
      <c r="TQV272" s="405"/>
      <c r="TQW272" s="405"/>
      <c r="TQX272" s="277"/>
      <c r="TQY272" s="277"/>
      <c r="TQZ272" s="277"/>
      <c r="TRA272" s="277"/>
      <c r="TRB272" s="277"/>
      <c r="TRC272" s="277"/>
      <c r="TRD272" s="277"/>
      <c r="TRE272" s="277"/>
      <c r="TRF272" s="402"/>
      <c r="TRG272" s="404"/>
      <c r="TRH272" s="49"/>
      <c r="TRI272" s="49"/>
      <c r="TRJ272" s="49"/>
      <c r="TRK272" s="99"/>
      <c r="TRL272" s="98"/>
      <c r="TRM272" s="49"/>
      <c r="TRN272" s="405"/>
      <c r="TRO272" s="405"/>
      <c r="TRP272" s="277"/>
      <c r="TRQ272" s="277"/>
      <c r="TRR272" s="277"/>
      <c r="TRS272" s="277"/>
      <c r="TRT272" s="277"/>
      <c r="TRU272" s="277"/>
      <c r="TRV272" s="277"/>
      <c r="TRW272" s="277"/>
      <c r="TRX272" s="402"/>
      <c r="TRY272" s="404"/>
      <c r="TRZ272" s="49"/>
      <c r="TSA272" s="49"/>
      <c r="TSB272" s="49"/>
      <c r="TSC272" s="99"/>
      <c r="TSD272" s="98"/>
      <c r="TSE272" s="49"/>
      <c r="TSF272" s="405"/>
      <c r="TSG272" s="405"/>
      <c r="TSH272" s="277"/>
      <c r="TSI272" s="277"/>
      <c r="TSJ272" s="277"/>
      <c r="TSK272" s="277"/>
      <c r="TSL272" s="277"/>
      <c r="TSM272" s="277"/>
      <c r="TSN272" s="277"/>
      <c r="TSO272" s="277"/>
      <c r="TSP272" s="402"/>
      <c r="TSQ272" s="404"/>
      <c r="TSR272" s="49"/>
      <c r="TSS272" s="49"/>
      <c r="TST272" s="49"/>
      <c r="TSU272" s="99"/>
      <c r="TSV272" s="98"/>
      <c r="TSW272" s="49"/>
      <c r="TSX272" s="405"/>
      <c r="TSY272" s="405"/>
      <c r="TSZ272" s="277"/>
      <c r="TTA272" s="277"/>
      <c r="TTB272" s="277"/>
      <c r="TTC272" s="277"/>
      <c r="TTD272" s="277"/>
      <c r="TTE272" s="277"/>
      <c r="TTF272" s="277"/>
      <c r="TTG272" s="277"/>
      <c r="TTH272" s="402"/>
      <c r="TTI272" s="404"/>
      <c r="TTJ272" s="49"/>
      <c r="TTK272" s="49"/>
      <c r="TTL272" s="49"/>
      <c r="TTM272" s="99"/>
      <c r="TTN272" s="98"/>
      <c r="TTO272" s="49"/>
      <c r="TTP272" s="405"/>
      <c r="TTQ272" s="405"/>
      <c r="TTR272" s="277"/>
      <c r="TTS272" s="277"/>
      <c r="TTT272" s="277"/>
      <c r="TTU272" s="277"/>
      <c r="TTV272" s="277"/>
      <c r="TTW272" s="277"/>
      <c r="TTX272" s="277"/>
      <c r="TTY272" s="277"/>
      <c r="TTZ272" s="402"/>
      <c r="TUA272" s="404"/>
      <c r="TUB272" s="49"/>
      <c r="TUC272" s="49"/>
      <c r="TUD272" s="49"/>
      <c r="TUE272" s="99"/>
      <c r="TUF272" s="98"/>
      <c r="TUG272" s="49"/>
      <c r="TUH272" s="405"/>
      <c r="TUI272" s="405"/>
      <c r="TUJ272" s="277"/>
      <c r="TUK272" s="277"/>
      <c r="TUL272" s="277"/>
      <c r="TUM272" s="277"/>
      <c r="TUN272" s="277"/>
      <c r="TUO272" s="277"/>
      <c r="TUP272" s="277"/>
      <c r="TUQ272" s="277"/>
      <c r="TUR272" s="402"/>
      <c r="TUS272" s="404"/>
      <c r="TUT272" s="49"/>
      <c r="TUU272" s="49"/>
      <c r="TUV272" s="49"/>
      <c r="TUW272" s="99"/>
      <c r="TUX272" s="98"/>
      <c r="TUY272" s="49"/>
      <c r="TUZ272" s="405"/>
      <c r="TVA272" s="405"/>
      <c r="TVB272" s="277"/>
      <c r="TVC272" s="277"/>
      <c r="TVD272" s="277"/>
      <c r="TVE272" s="277"/>
      <c r="TVF272" s="277"/>
      <c r="TVG272" s="277"/>
      <c r="TVH272" s="277"/>
      <c r="TVI272" s="277"/>
      <c r="TVJ272" s="402"/>
      <c r="TVK272" s="404"/>
      <c r="TVL272" s="49"/>
      <c r="TVM272" s="49"/>
      <c r="TVN272" s="49"/>
      <c r="TVO272" s="99"/>
      <c r="TVP272" s="98"/>
      <c r="TVQ272" s="49"/>
      <c r="TVR272" s="405"/>
      <c r="TVS272" s="405"/>
      <c r="TVT272" s="277"/>
      <c r="TVU272" s="277"/>
      <c r="TVV272" s="277"/>
      <c r="TVW272" s="277"/>
      <c r="TVX272" s="277"/>
      <c r="TVY272" s="277"/>
      <c r="TVZ272" s="277"/>
      <c r="TWA272" s="277"/>
      <c r="TWB272" s="402"/>
      <c r="TWC272" s="404"/>
      <c r="TWD272" s="49"/>
      <c r="TWE272" s="49"/>
      <c r="TWF272" s="49"/>
      <c r="TWG272" s="99"/>
      <c r="TWH272" s="98"/>
      <c r="TWI272" s="49"/>
      <c r="TWJ272" s="405"/>
      <c r="TWK272" s="405"/>
      <c r="TWL272" s="277"/>
      <c r="TWM272" s="277"/>
      <c r="TWN272" s="277"/>
      <c r="TWO272" s="277"/>
      <c r="TWP272" s="277"/>
      <c r="TWQ272" s="277"/>
      <c r="TWR272" s="277"/>
      <c r="TWS272" s="277"/>
      <c r="TWT272" s="402"/>
      <c r="TWU272" s="404"/>
      <c r="TWV272" s="49"/>
      <c r="TWW272" s="49"/>
      <c r="TWX272" s="49"/>
      <c r="TWY272" s="99"/>
      <c r="TWZ272" s="98"/>
      <c r="TXA272" s="49"/>
      <c r="TXB272" s="405"/>
      <c r="TXC272" s="405"/>
      <c r="TXD272" s="277"/>
      <c r="TXE272" s="277"/>
      <c r="TXF272" s="277"/>
      <c r="TXG272" s="277"/>
      <c r="TXH272" s="277"/>
      <c r="TXI272" s="277"/>
      <c r="TXJ272" s="277"/>
      <c r="TXK272" s="277"/>
      <c r="TXL272" s="402"/>
      <c r="TXM272" s="404"/>
      <c r="TXN272" s="49"/>
      <c r="TXO272" s="49"/>
      <c r="TXP272" s="49"/>
      <c r="TXQ272" s="99"/>
      <c r="TXR272" s="98"/>
      <c r="TXS272" s="49"/>
      <c r="TXT272" s="405"/>
      <c r="TXU272" s="405"/>
      <c r="TXV272" s="277"/>
      <c r="TXW272" s="277"/>
      <c r="TXX272" s="277"/>
      <c r="TXY272" s="277"/>
      <c r="TXZ272" s="277"/>
      <c r="TYA272" s="277"/>
      <c r="TYB272" s="277"/>
      <c r="TYC272" s="277"/>
      <c r="TYD272" s="402"/>
      <c r="TYE272" s="404"/>
      <c r="TYF272" s="49"/>
      <c r="TYG272" s="49"/>
      <c r="TYH272" s="49"/>
      <c r="TYI272" s="99"/>
      <c r="TYJ272" s="98"/>
      <c r="TYK272" s="49"/>
      <c r="TYL272" s="405"/>
      <c r="TYM272" s="405"/>
      <c r="TYN272" s="277"/>
      <c r="TYO272" s="277"/>
      <c r="TYP272" s="277"/>
      <c r="TYQ272" s="277"/>
      <c r="TYR272" s="277"/>
      <c r="TYS272" s="277"/>
      <c r="TYT272" s="277"/>
      <c r="TYU272" s="277"/>
      <c r="TYV272" s="402"/>
      <c r="TYW272" s="404"/>
      <c r="TYX272" s="49"/>
      <c r="TYY272" s="49"/>
      <c r="TYZ272" s="49"/>
      <c r="TZA272" s="99"/>
      <c r="TZB272" s="98"/>
      <c r="TZC272" s="49"/>
      <c r="TZD272" s="405"/>
      <c r="TZE272" s="405"/>
      <c r="TZF272" s="277"/>
      <c r="TZG272" s="277"/>
      <c r="TZH272" s="277"/>
      <c r="TZI272" s="277"/>
      <c r="TZJ272" s="277"/>
      <c r="TZK272" s="277"/>
      <c r="TZL272" s="277"/>
      <c r="TZM272" s="277"/>
      <c r="TZN272" s="402"/>
      <c r="TZO272" s="404"/>
      <c r="TZP272" s="49"/>
      <c r="TZQ272" s="49"/>
      <c r="TZR272" s="49"/>
      <c r="TZS272" s="99"/>
      <c r="TZT272" s="98"/>
      <c r="TZU272" s="49"/>
      <c r="TZV272" s="405"/>
      <c r="TZW272" s="405"/>
      <c r="TZX272" s="277"/>
      <c r="TZY272" s="277"/>
      <c r="TZZ272" s="277"/>
      <c r="UAA272" s="277"/>
      <c r="UAB272" s="277"/>
      <c r="UAC272" s="277"/>
      <c r="UAD272" s="277"/>
      <c r="UAE272" s="277"/>
      <c r="UAF272" s="402"/>
      <c r="UAG272" s="404"/>
      <c r="UAH272" s="49"/>
      <c r="UAI272" s="49"/>
      <c r="UAJ272" s="49"/>
      <c r="UAK272" s="99"/>
      <c r="UAL272" s="98"/>
      <c r="UAM272" s="49"/>
      <c r="UAN272" s="405"/>
      <c r="UAO272" s="405"/>
      <c r="UAP272" s="277"/>
      <c r="UAQ272" s="277"/>
      <c r="UAR272" s="277"/>
      <c r="UAS272" s="277"/>
      <c r="UAT272" s="277"/>
      <c r="UAU272" s="277"/>
      <c r="UAV272" s="277"/>
      <c r="UAW272" s="277"/>
      <c r="UAX272" s="402"/>
      <c r="UAY272" s="404"/>
      <c r="UAZ272" s="49"/>
      <c r="UBA272" s="49"/>
      <c r="UBB272" s="49"/>
      <c r="UBC272" s="99"/>
      <c r="UBD272" s="98"/>
      <c r="UBE272" s="49"/>
      <c r="UBF272" s="405"/>
      <c r="UBG272" s="405"/>
      <c r="UBH272" s="277"/>
      <c r="UBI272" s="277"/>
      <c r="UBJ272" s="277"/>
      <c r="UBK272" s="277"/>
      <c r="UBL272" s="277"/>
      <c r="UBM272" s="277"/>
      <c r="UBN272" s="277"/>
      <c r="UBO272" s="277"/>
      <c r="UBP272" s="402"/>
      <c r="UBQ272" s="404"/>
      <c r="UBR272" s="49"/>
      <c r="UBS272" s="49"/>
      <c r="UBT272" s="49"/>
      <c r="UBU272" s="99"/>
      <c r="UBV272" s="98"/>
      <c r="UBW272" s="49"/>
      <c r="UBX272" s="405"/>
      <c r="UBY272" s="405"/>
      <c r="UBZ272" s="277"/>
      <c r="UCA272" s="277"/>
      <c r="UCB272" s="277"/>
      <c r="UCC272" s="277"/>
      <c r="UCD272" s="277"/>
      <c r="UCE272" s="277"/>
      <c r="UCF272" s="277"/>
      <c r="UCG272" s="277"/>
      <c r="UCH272" s="402"/>
      <c r="UCI272" s="404"/>
      <c r="UCJ272" s="49"/>
      <c r="UCK272" s="49"/>
      <c r="UCL272" s="49"/>
      <c r="UCM272" s="99"/>
      <c r="UCN272" s="98"/>
      <c r="UCO272" s="49"/>
      <c r="UCP272" s="405"/>
      <c r="UCQ272" s="405"/>
      <c r="UCR272" s="277"/>
      <c r="UCS272" s="277"/>
      <c r="UCT272" s="277"/>
      <c r="UCU272" s="277"/>
      <c r="UCV272" s="277"/>
      <c r="UCW272" s="277"/>
      <c r="UCX272" s="277"/>
      <c r="UCY272" s="277"/>
      <c r="UCZ272" s="402"/>
      <c r="UDA272" s="404"/>
      <c r="UDB272" s="49"/>
      <c r="UDC272" s="49"/>
      <c r="UDD272" s="49"/>
      <c r="UDE272" s="99"/>
      <c r="UDF272" s="98"/>
      <c r="UDG272" s="49"/>
      <c r="UDH272" s="405"/>
      <c r="UDI272" s="405"/>
      <c r="UDJ272" s="277"/>
      <c r="UDK272" s="277"/>
      <c r="UDL272" s="277"/>
      <c r="UDM272" s="277"/>
      <c r="UDN272" s="277"/>
      <c r="UDO272" s="277"/>
      <c r="UDP272" s="277"/>
      <c r="UDQ272" s="277"/>
      <c r="UDR272" s="402"/>
      <c r="UDS272" s="404"/>
      <c r="UDT272" s="49"/>
      <c r="UDU272" s="49"/>
      <c r="UDV272" s="49"/>
      <c r="UDW272" s="99"/>
      <c r="UDX272" s="98"/>
      <c r="UDY272" s="49"/>
      <c r="UDZ272" s="405"/>
      <c r="UEA272" s="405"/>
      <c r="UEB272" s="277"/>
      <c r="UEC272" s="277"/>
      <c r="UED272" s="277"/>
      <c r="UEE272" s="277"/>
      <c r="UEF272" s="277"/>
      <c r="UEG272" s="277"/>
      <c r="UEH272" s="277"/>
      <c r="UEI272" s="277"/>
      <c r="UEJ272" s="402"/>
      <c r="UEK272" s="404"/>
      <c r="UEL272" s="49"/>
      <c r="UEM272" s="49"/>
      <c r="UEN272" s="49"/>
      <c r="UEO272" s="99"/>
      <c r="UEP272" s="98"/>
      <c r="UEQ272" s="49"/>
      <c r="UER272" s="405"/>
      <c r="UES272" s="405"/>
      <c r="UET272" s="277"/>
      <c r="UEU272" s="277"/>
      <c r="UEV272" s="277"/>
      <c r="UEW272" s="277"/>
      <c r="UEX272" s="277"/>
      <c r="UEY272" s="277"/>
      <c r="UEZ272" s="277"/>
      <c r="UFA272" s="277"/>
      <c r="UFB272" s="402"/>
      <c r="UFC272" s="404"/>
      <c r="UFD272" s="49"/>
      <c r="UFE272" s="49"/>
      <c r="UFF272" s="49"/>
      <c r="UFG272" s="99"/>
      <c r="UFH272" s="98"/>
      <c r="UFI272" s="49"/>
      <c r="UFJ272" s="405"/>
      <c r="UFK272" s="405"/>
      <c r="UFL272" s="277"/>
      <c r="UFM272" s="277"/>
      <c r="UFN272" s="277"/>
      <c r="UFO272" s="277"/>
      <c r="UFP272" s="277"/>
      <c r="UFQ272" s="277"/>
      <c r="UFR272" s="277"/>
      <c r="UFS272" s="277"/>
      <c r="UFT272" s="402"/>
      <c r="UFU272" s="404"/>
      <c r="UFV272" s="49"/>
      <c r="UFW272" s="49"/>
      <c r="UFX272" s="49"/>
      <c r="UFY272" s="99"/>
      <c r="UFZ272" s="98"/>
      <c r="UGA272" s="49"/>
      <c r="UGB272" s="405"/>
      <c r="UGC272" s="405"/>
      <c r="UGD272" s="277"/>
      <c r="UGE272" s="277"/>
      <c r="UGF272" s="277"/>
      <c r="UGG272" s="277"/>
      <c r="UGH272" s="277"/>
      <c r="UGI272" s="277"/>
      <c r="UGJ272" s="277"/>
      <c r="UGK272" s="277"/>
      <c r="UGL272" s="402"/>
      <c r="UGM272" s="404"/>
      <c r="UGN272" s="49"/>
      <c r="UGO272" s="49"/>
      <c r="UGP272" s="49"/>
      <c r="UGQ272" s="99"/>
      <c r="UGR272" s="98"/>
      <c r="UGS272" s="49"/>
      <c r="UGT272" s="405"/>
      <c r="UGU272" s="405"/>
      <c r="UGV272" s="277"/>
      <c r="UGW272" s="277"/>
      <c r="UGX272" s="277"/>
      <c r="UGY272" s="277"/>
      <c r="UGZ272" s="277"/>
      <c r="UHA272" s="277"/>
      <c r="UHB272" s="277"/>
      <c r="UHC272" s="277"/>
      <c r="UHD272" s="402"/>
      <c r="UHE272" s="404"/>
      <c r="UHF272" s="49"/>
      <c r="UHG272" s="49"/>
      <c r="UHH272" s="49"/>
      <c r="UHI272" s="99"/>
      <c r="UHJ272" s="98"/>
      <c r="UHK272" s="49"/>
      <c r="UHL272" s="405"/>
      <c r="UHM272" s="405"/>
      <c r="UHN272" s="277"/>
      <c r="UHO272" s="277"/>
      <c r="UHP272" s="277"/>
      <c r="UHQ272" s="277"/>
      <c r="UHR272" s="277"/>
      <c r="UHS272" s="277"/>
      <c r="UHT272" s="277"/>
      <c r="UHU272" s="277"/>
      <c r="UHV272" s="402"/>
      <c r="UHW272" s="404"/>
      <c r="UHX272" s="49"/>
      <c r="UHY272" s="49"/>
      <c r="UHZ272" s="49"/>
      <c r="UIA272" s="99"/>
      <c r="UIB272" s="98"/>
      <c r="UIC272" s="49"/>
      <c r="UID272" s="405"/>
      <c r="UIE272" s="405"/>
      <c r="UIF272" s="277"/>
      <c r="UIG272" s="277"/>
      <c r="UIH272" s="277"/>
      <c r="UII272" s="277"/>
      <c r="UIJ272" s="277"/>
      <c r="UIK272" s="277"/>
      <c r="UIL272" s="277"/>
      <c r="UIM272" s="277"/>
      <c r="UIN272" s="402"/>
      <c r="UIO272" s="404"/>
      <c r="UIP272" s="49"/>
      <c r="UIQ272" s="49"/>
      <c r="UIR272" s="49"/>
      <c r="UIS272" s="99"/>
      <c r="UIT272" s="98"/>
      <c r="UIU272" s="49"/>
      <c r="UIV272" s="405"/>
      <c r="UIW272" s="405"/>
      <c r="UIX272" s="277"/>
      <c r="UIY272" s="277"/>
      <c r="UIZ272" s="277"/>
      <c r="UJA272" s="277"/>
      <c r="UJB272" s="277"/>
      <c r="UJC272" s="277"/>
      <c r="UJD272" s="277"/>
      <c r="UJE272" s="277"/>
      <c r="UJF272" s="402"/>
      <c r="UJG272" s="404"/>
      <c r="UJH272" s="49"/>
      <c r="UJI272" s="49"/>
      <c r="UJJ272" s="49"/>
      <c r="UJK272" s="99"/>
      <c r="UJL272" s="98"/>
      <c r="UJM272" s="49"/>
      <c r="UJN272" s="405"/>
      <c r="UJO272" s="405"/>
      <c r="UJP272" s="277"/>
      <c r="UJQ272" s="277"/>
      <c r="UJR272" s="277"/>
      <c r="UJS272" s="277"/>
      <c r="UJT272" s="277"/>
      <c r="UJU272" s="277"/>
      <c r="UJV272" s="277"/>
      <c r="UJW272" s="277"/>
      <c r="UJX272" s="402"/>
      <c r="UJY272" s="404"/>
      <c r="UJZ272" s="49"/>
      <c r="UKA272" s="49"/>
      <c r="UKB272" s="49"/>
      <c r="UKC272" s="99"/>
      <c r="UKD272" s="98"/>
      <c r="UKE272" s="49"/>
      <c r="UKF272" s="405"/>
      <c r="UKG272" s="405"/>
      <c r="UKH272" s="277"/>
      <c r="UKI272" s="277"/>
      <c r="UKJ272" s="277"/>
      <c r="UKK272" s="277"/>
      <c r="UKL272" s="277"/>
      <c r="UKM272" s="277"/>
      <c r="UKN272" s="277"/>
      <c r="UKO272" s="277"/>
      <c r="UKP272" s="402"/>
      <c r="UKQ272" s="404"/>
      <c r="UKR272" s="49"/>
      <c r="UKS272" s="49"/>
      <c r="UKT272" s="49"/>
      <c r="UKU272" s="99"/>
      <c r="UKV272" s="98"/>
      <c r="UKW272" s="49"/>
      <c r="UKX272" s="405"/>
      <c r="UKY272" s="405"/>
      <c r="UKZ272" s="277"/>
      <c r="ULA272" s="277"/>
      <c r="ULB272" s="277"/>
      <c r="ULC272" s="277"/>
      <c r="ULD272" s="277"/>
      <c r="ULE272" s="277"/>
      <c r="ULF272" s="277"/>
      <c r="ULG272" s="277"/>
      <c r="ULH272" s="402"/>
      <c r="ULI272" s="404"/>
      <c r="ULJ272" s="49"/>
      <c r="ULK272" s="49"/>
      <c r="ULL272" s="49"/>
      <c r="ULM272" s="99"/>
      <c r="ULN272" s="98"/>
      <c r="ULO272" s="49"/>
      <c r="ULP272" s="405"/>
      <c r="ULQ272" s="405"/>
      <c r="ULR272" s="277"/>
      <c r="ULS272" s="277"/>
      <c r="ULT272" s="277"/>
      <c r="ULU272" s="277"/>
      <c r="ULV272" s="277"/>
      <c r="ULW272" s="277"/>
      <c r="ULX272" s="277"/>
      <c r="ULY272" s="277"/>
      <c r="ULZ272" s="402"/>
      <c r="UMA272" s="404"/>
      <c r="UMB272" s="49"/>
      <c r="UMC272" s="49"/>
      <c r="UMD272" s="49"/>
      <c r="UME272" s="99"/>
      <c r="UMF272" s="98"/>
      <c r="UMG272" s="49"/>
      <c r="UMH272" s="405"/>
      <c r="UMI272" s="405"/>
      <c r="UMJ272" s="277"/>
      <c r="UMK272" s="277"/>
      <c r="UML272" s="277"/>
      <c r="UMM272" s="277"/>
      <c r="UMN272" s="277"/>
      <c r="UMO272" s="277"/>
      <c r="UMP272" s="277"/>
      <c r="UMQ272" s="277"/>
      <c r="UMR272" s="402"/>
      <c r="UMS272" s="404"/>
      <c r="UMT272" s="49"/>
      <c r="UMU272" s="49"/>
      <c r="UMV272" s="49"/>
      <c r="UMW272" s="99"/>
      <c r="UMX272" s="98"/>
      <c r="UMY272" s="49"/>
      <c r="UMZ272" s="405"/>
      <c r="UNA272" s="405"/>
      <c r="UNB272" s="277"/>
      <c r="UNC272" s="277"/>
      <c r="UND272" s="277"/>
      <c r="UNE272" s="277"/>
      <c r="UNF272" s="277"/>
      <c r="UNG272" s="277"/>
      <c r="UNH272" s="277"/>
      <c r="UNI272" s="277"/>
      <c r="UNJ272" s="402"/>
      <c r="UNK272" s="404"/>
      <c r="UNL272" s="49"/>
      <c r="UNM272" s="49"/>
      <c r="UNN272" s="49"/>
      <c r="UNO272" s="99"/>
      <c r="UNP272" s="98"/>
      <c r="UNQ272" s="49"/>
      <c r="UNR272" s="405"/>
      <c r="UNS272" s="405"/>
      <c r="UNT272" s="277"/>
      <c r="UNU272" s="277"/>
      <c r="UNV272" s="277"/>
      <c r="UNW272" s="277"/>
      <c r="UNX272" s="277"/>
      <c r="UNY272" s="277"/>
      <c r="UNZ272" s="277"/>
      <c r="UOA272" s="277"/>
      <c r="UOB272" s="402"/>
      <c r="UOC272" s="404"/>
      <c r="UOD272" s="49"/>
      <c r="UOE272" s="49"/>
      <c r="UOF272" s="49"/>
      <c r="UOG272" s="99"/>
      <c r="UOH272" s="98"/>
      <c r="UOI272" s="49"/>
      <c r="UOJ272" s="405"/>
      <c r="UOK272" s="405"/>
      <c r="UOL272" s="277"/>
      <c r="UOM272" s="277"/>
      <c r="UON272" s="277"/>
      <c r="UOO272" s="277"/>
      <c r="UOP272" s="277"/>
      <c r="UOQ272" s="277"/>
      <c r="UOR272" s="277"/>
      <c r="UOS272" s="277"/>
      <c r="UOT272" s="402"/>
      <c r="UOU272" s="404"/>
      <c r="UOV272" s="49"/>
      <c r="UOW272" s="49"/>
      <c r="UOX272" s="49"/>
      <c r="UOY272" s="99"/>
      <c r="UOZ272" s="98"/>
      <c r="UPA272" s="49"/>
      <c r="UPB272" s="405"/>
      <c r="UPC272" s="405"/>
      <c r="UPD272" s="277"/>
      <c r="UPE272" s="277"/>
      <c r="UPF272" s="277"/>
      <c r="UPG272" s="277"/>
      <c r="UPH272" s="277"/>
      <c r="UPI272" s="277"/>
      <c r="UPJ272" s="277"/>
      <c r="UPK272" s="277"/>
      <c r="UPL272" s="402"/>
      <c r="UPM272" s="404"/>
      <c r="UPN272" s="49"/>
      <c r="UPO272" s="49"/>
      <c r="UPP272" s="49"/>
      <c r="UPQ272" s="99"/>
      <c r="UPR272" s="98"/>
      <c r="UPS272" s="49"/>
      <c r="UPT272" s="405"/>
      <c r="UPU272" s="405"/>
      <c r="UPV272" s="277"/>
      <c r="UPW272" s="277"/>
      <c r="UPX272" s="277"/>
      <c r="UPY272" s="277"/>
      <c r="UPZ272" s="277"/>
      <c r="UQA272" s="277"/>
      <c r="UQB272" s="277"/>
      <c r="UQC272" s="277"/>
      <c r="UQD272" s="402"/>
      <c r="UQE272" s="404"/>
      <c r="UQF272" s="49"/>
      <c r="UQG272" s="49"/>
      <c r="UQH272" s="49"/>
      <c r="UQI272" s="99"/>
      <c r="UQJ272" s="98"/>
      <c r="UQK272" s="49"/>
      <c r="UQL272" s="405"/>
      <c r="UQM272" s="405"/>
      <c r="UQN272" s="277"/>
      <c r="UQO272" s="277"/>
      <c r="UQP272" s="277"/>
      <c r="UQQ272" s="277"/>
      <c r="UQR272" s="277"/>
      <c r="UQS272" s="277"/>
      <c r="UQT272" s="277"/>
      <c r="UQU272" s="277"/>
      <c r="UQV272" s="402"/>
      <c r="UQW272" s="404"/>
      <c r="UQX272" s="49"/>
      <c r="UQY272" s="49"/>
      <c r="UQZ272" s="49"/>
      <c r="URA272" s="99"/>
      <c r="URB272" s="98"/>
      <c r="URC272" s="49"/>
      <c r="URD272" s="405"/>
      <c r="URE272" s="405"/>
      <c r="URF272" s="277"/>
      <c r="URG272" s="277"/>
      <c r="URH272" s="277"/>
      <c r="URI272" s="277"/>
      <c r="URJ272" s="277"/>
      <c r="URK272" s="277"/>
      <c r="URL272" s="277"/>
      <c r="URM272" s="277"/>
      <c r="URN272" s="402"/>
      <c r="URO272" s="404"/>
      <c r="URP272" s="49"/>
      <c r="URQ272" s="49"/>
      <c r="URR272" s="49"/>
      <c r="URS272" s="99"/>
      <c r="URT272" s="98"/>
      <c r="URU272" s="49"/>
      <c r="URV272" s="405"/>
      <c r="URW272" s="405"/>
      <c r="URX272" s="277"/>
      <c r="URY272" s="277"/>
      <c r="URZ272" s="277"/>
      <c r="USA272" s="277"/>
      <c r="USB272" s="277"/>
      <c r="USC272" s="277"/>
      <c r="USD272" s="277"/>
      <c r="USE272" s="277"/>
      <c r="USF272" s="402"/>
      <c r="USG272" s="404"/>
      <c r="USH272" s="49"/>
      <c r="USI272" s="49"/>
      <c r="USJ272" s="49"/>
      <c r="USK272" s="99"/>
      <c r="USL272" s="98"/>
      <c r="USM272" s="49"/>
      <c r="USN272" s="405"/>
      <c r="USO272" s="405"/>
      <c r="USP272" s="277"/>
      <c r="USQ272" s="277"/>
      <c r="USR272" s="277"/>
      <c r="USS272" s="277"/>
      <c r="UST272" s="277"/>
      <c r="USU272" s="277"/>
      <c r="USV272" s="277"/>
      <c r="USW272" s="277"/>
      <c r="USX272" s="402"/>
      <c r="USY272" s="404"/>
      <c r="USZ272" s="49"/>
      <c r="UTA272" s="49"/>
      <c r="UTB272" s="49"/>
      <c r="UTC272" s="99"/>
      <c r="UTD272" s="98"/>
      <c r="UTE272" s="49"/>
      <c r="UTF272" s="405"/>
      <c r="UTG272" s="405"/>
      <c r="UTH272" s="277"/>
      <c r="UTI272" s="277"/>
      <c r="UTJ272" s="277"/>
      <c r="UTK272" s="277"/>
      <c r="UTL272" s="277"/>
      <c r="UTM272" s="277"/>
      <c r="UTN272" s="277"/>
      <c r="UTO272" s="277"/>
      <c r="UTP272" s="402"/>
      <c r="UTQ272" s="404"/>
      <c r="UTR272" s="49"/>
      <c r="UTS272" s="49"/>
      <c r="UTT272" s="49"/>
      <c r="UTU272" s="99"/>
      <c r="UTV272" s="98"/>
      <c r="UTW272" s="49"/>
      <c r="UTX272" s="405"/>
      <c r="UTY272" s="405"/>
      <c r="UTZ272" s="277"/>
      <c r="UUA272" s="277"/>
      <c r="UUB272" s="277"/>
      <c r="UUC272" s="277"/>
      <c r="UUD272" s="277"/>
      <c r="UUE272" s="277"/>
      <c r="UUF272" s="277"/>
      <c r="UUG272" s="277"/>
      <c r="UUH272" s="402"/>
      <c r="UUI272" s="404"/>
      <c r="UUJ272" s="49"/>
      <c r="UUK272" s="49"/>
      <c r="UUL272" s="49"/>
      <c r="UUM272" s="99"/>
      <c r="UUN272" s="98"/>
      <c r="UUO272" s="49"/>
      <c r="UUP272" s="405"/>
      <c r="UUQ272" s="405"/>
      <c r="UUR272" s="277"/>
      <c r="UUS272" s="277"/>
      <c r="UUT272" s="277"/>
      <c r="UUU272" s="277"/>
      <c r="UUV272" s="277"/>
      <c r="UUW272" s="277"/>
      <c r="UUX272" s="277"/>
      <c r="UUY272" s="277"/>
      <c r="UUZ272" s="402"/>
      <c r="UVA272" s="404"/>
      <c r="UVB272" s="49"/>
      <c r="UVC272" s="49"/>
      <c r="UVD272" s="49"/>
      <c r="UVE272" s="99"/>
      <c r="UVF272" s="98"/>
      <c r="UVG272" s="49"/>
      <c r="UVH272" s="405"/>
      <c r="UVI272" s="405"/>
      <c r="UVJ272" s="277"/>
      <c r="UVK272" s="277"/>
      <c r="UVL272" s="277"/>
      <c r="UVM272" s="277"/>
      <c r="UVN272" s="277"/>
      <c r="UVO272" s="277"/>
      <c r="UVP272" s="277"/>
      <c r="UVQ272" s="277"/>
      <c r="UVR272" s="402"/>
      <c r="UVS272" s="404"/>
      <c r="UVT272" s="49"/>
      <c r="UVU272" s="49"/>
      <c r="UVV272" s="49"/>
      <c r="UVW272" s="99"/>
      <c r="UVX272" s="98"/>
      <c r="UVY272" s="49"/>
      <c r="UVZ272" s="405"/>
      <c r="UWA272" s="405"/>
      <c r="UWB272" s="277"/>
      <c r="UWC272" s="277"/>
      <c r="UWD272" s="277"/>
      <c r="UWE272" s="277"/>
      <c r="UWF272" s="277"/>
      <c r="UWG272" s="277"/>
      <c r="UWH272" s="277"/>
      <c r="UWI272" s="277"/>
      <c r="UWJ272" s="402"/>
      <c r="UWK272" s="404"/>
      <c r="UWL272" s="49"/>
      <c r="UWM272" s="49"/>
      <c r="UWN272" s="49"/>
      <c r="UWO272" s="99"/>
      <c r="UWP272" s="98"/>
      <c r="UWQ272" s="49"/>
      <c r="UWR272" s="405"/>
      <c r="UWS272" s="405"/>
      <c r="UWT272" s="277"/>
      <c r="UWU272" s="277"/>
      <c r="UWV272" s="277"/>
      <c r="UWW272" s="277"/>
      <c r="UWX272" s="277"/>
      <c r="UWY272" s="277"/>
      <c r="UWZ272" s="277"/>
      <c r="UXA272" s="277"/>
      <c r="UXB272" s="402"/>
      <c r="UXC272" s="404"/>
      <c r="UXD272" s="49"/>
      <c r="UXE272" s="49"/>
      <c r="UXF272" s="49"/>
      <c r="UXG272" s="99"/>
      <c r="UXH272" s="98"/>
      <c r="UXI272" s="49"/>
      <c r="UXJ272" s="405"/>
      <c r="UXK272" s="405"/>
      <c r="UXL272" s="277"/>
      <c r="UXM272" s="277"/>
      <c r="UXN272" s="277"/>
      <c r="UXO272" s="277"/>
      <c r="UXP272" s="277"/>
      <c r="UXQ272" s="277"/>
      <c r="UXR272" s="277"/>
      <c r="UXS272" s="277"/>
      <c r="UXT272" s="402"/>
      <c r="UXU272" s="404"/>
      <c r="UXV272" s="49"/>
      <c r="UXW272" s="49"/>
      <c r="UXX272" s="49"/>
      <c r="UXY272" s="99"/>
      <c r="UXZ272" s="98"/>
      <c r="UYA272" s="49"/>
      <c r="UYB272" s="405"/>
      <c r="UYC272" s="405"/>
      <c r="UYD272" s="277"/>
      <c r="UYE272" s="277"/>
      <c r="UYF272" s="277"/>
      <c r="UYG272" s="277"/>
      <c r="UYH272" s="277"/>
      <c r="UYI272" s="277"/>
      <c r="UYJ272" s="277"/>
      <c r="UYK272" s="277"/>
      <c r="UYL272" s="402"/>
      <c r="UYM272" s="404"/>
      <c r="UYN272" s="49"/>
      <c r="UYO272" s="49"/>
      <c r="UYP272" s="49"/>
      <c r="UYQ272" s="99"/>
      <c r="UYR272" s="98"/>
      <c r="UYS272" s="49"/>
      <c r="UYT272" s="405"/>
      <c r="UYU272" s="405"/>
      <c r="UYV272" s="277"/>
      <c r="UYW272" s="277"/>
      <c r="UYX272" s="277"/>
      <c r="UYY272" s="277"/>
      <c r="UYZ272" s="277"/>
      <c r="UZA272" s="277"/>
      <c r="UZB272" s="277"/>
      <c r="UZC272" s="277"/>
      <c r="UZD272" s="402"/>
      <c r="UZE272" s="404"/>
      <c r="UZF272" s="49"/>
      <c r="UZG272" s="49"/>
      <c r="UZH272" s="49"/>
      <c r="UZI272" s="99"/>
      <c r="UZJ272" s="98"/>
      <c r="UZK272" s="49"/>
      <c r="UZL272" s="405"/>
      <c r="UZM272" s="405"/>
      <c r="UZN272" s="277"/>
      <c r="UZO272" s="277"/>
      <c r="UZP272" s="277"/>
      <c r="UZQ272" s="277"/>
      <c r="UZR272" s="277"/>
      <c r="UZS272" s="277"/>
      <c r="UZT272" s="277"/>
      <c r="UZU272" s="277"/>
      <c r="UZV272" s="402"/>
      <c r="UZW272" s="404"/>
      <c r="UZX272" s="49"/>
      <c r="UZY272" s="49"/>
      <c r="UZZ272" s="49"/>
      <c r="VAA272" s="99"/>
      <c r="VAB272" s="98"/>
      <c r="VAC272" s="49"/>
      <c r="VAD272" s="405"/>
      <c r="VAE272" s="405"/>
      <c r="VAF272" s="277"/>
      <c r="VAG272" s="277"/>
      <c r="VAH272" s="277"/>
      <c r="VAI272" s="277"/>
      <c r="VAJ272" s="277"/>
      <c r="VAK272" s="277"/>
      <c r="VAL272" s="277"/>
      <c r="VAM272" s="277"/>
      <c r="VAN272" s="402"/>
      <c r="VAO272" s="404"/>
      <c r="VAP272" s="49"/>
      <c r="VAQ272" s="49"/>
      <c r="VAR272" s="49"/>
      <c r="VAS272" s="99"/>
      <c r="VAT272" s="98"/>
      <c r="VAU272" s="49"/>
      <c r="VAV272" s="405"/>
      <c r="VAW272" s="405"/>
      <c r="VAX272" s="277"/>
      <c r="VAY272" s="277"/>
      <c r="VAZ272" s="277"/>
      <c r="VBA272" s="277"/>
      <c r="VBB272" s="277"/>
      <c r="VBC272" s="277"/>
      <c r="VBD272" s="277"/>
      <c r="VBE272" s="277"/>
      <c r="VBF272" s="402"/>
      <c r="VBG272" s="404"/>
      <c r="VBH272" s="49"/>
      <c r="VBI272" s="49"/>
      <c r="VBJ272" s="49"/>
      <c r="VBK272" s="99"/>
      <c r="VBL272" s="98"/>
      <c r="VBM272" s="49"/>
      <c r="VBN272" s="405"/>
      <c r="VBO272" s="405"/>
      <c r="VBP272" s="277"/>
      <c r="VBQ272" s="277"/>
      <c r="VBR272" s="277"/>
      <c r="VBS272" s="277"/>
      <c r="VBT272" s="277"/>
      <c r="VBU272" s="277"/>
      <c r="VBV272" s="277"/>
      <c r="VBW272" s="277"/>
      <c r="VBX272" s="402"/>
      <c r="VBY272" s="404"/>
      <c r="VBZ272" s="49"/>
      <c r="VCA272" s="49"/>
      <c r="VCB272" s="49"/>
      <c r="VCC272" s="99"/>
      <c r="VCD272" s="98"/>
      <c r="VCE272" s="49"/>
      <c r="VCF272" s="405"/>
      <c r="VCG272" s="405"/>
      <c r="VCH272" s="277"/>
      <c r="VCI272" s="277"/>
      <c r="VCJ272" s="277"/>
      <c r="VCK272" s="277"/>
      <c r="VCL272" s="277"/>
      <c r="VCM272" s="277"/>
      <c r="VCN272" s="277"/>
      <c r="VCO272" s="277"/>
      <c r="VCP272" s="402"/>
      <c r="VCQ272" s="404"/>
      <c r="VCR272" s="49"/>
      <c r="VCS272" s="49"/>
      <c r="VCT272" s="49"/>
      <c r="VCU272" s="99"/>
      <c r="VCV272" s="98"/>
      <c r="VCW272" s="49"/>
      <c r="VCX272" s="405"/>
      <c r="VCY272" s="405"/>
      <c r="VCZ272" s="277"/>
      <c r="VDA272" s="277"/>
      <c r="VDB272" s="277"/>
      <c r="VDC272" s="277"/>
      <c r="VDD272" s="277"/>
      <c r="VDE272" s="277"/>
      <c r="VDF272" s="277"/>
      <c r="VDG272" s="277"/>
      <c r="VDH272" s="402"/>
      <c r="VDI272" s="404"/>
      <c r="VDJ272" s="49"/>
      <c r="VDK272" s="49"/>
      <c r="VDL272" s="49"/>
      <c r="VDM272" s="99"/>
      <c r="VDN272" s="98"/>
      <c r="VDO272" s="49"/>
      <c r="VDP272" s="405"/>
      <c r="VDQ272" s="405"/>
      <c r="VDR272" s="277"/>
      <c r="VDS272" s="277"/>
      <c r="VDT272" s="277"/>
      <c r="VDU272" s="277"/>
      <c r="VDV272" s="277"/>
      <c r="VDW272" s="277"/>
      <c r="VDX272" s="277"/>
      <c r="VDY272" s="277"/>
      <c r="VDZ272" s="402"/>
      <c r="VEA272" s="404"/>
      <c r="VEB272" s="49"/>
      <c r="VEC272" s="49"/>
      <c r="VED272" s="49"/>
      <c r="VEE272" s="99"/>
      <c r="VEF272" s="98"/>
      <c r="VEG272" s="49"/>
      <c r="VEH272" s="405"/>
      <c r="VEI272" s="405"/>
      <c r="VEJ272" s="277"/>
      <c r="VEK272" s="277"/>
      <c r="VEL272" s="277"/>
      <c r="VEM272" s="277"/>
      <c r="VEN272" s="277"/>
      <c r="VEO272" s="277"/>
      <c r="VEP272" s="277"/>
      <c r="VEQ272" s="277"/>
      <c r="VER272" s="402"/>
      <c r="VES272" s="404"/>
      <c r="VET272" s="49"/>
      <c r="VEU272" s="49"/>
      <c r="VEV272" s="49"/>
      <c r="VEW272" s="99"/>
      <c r="VEX272" s="98"/>
      <c r="VEY272" s="49"/>
      <c r="VEZ272" s="405"/>
      <c r="VFA272" s="405"/>
      <c r="VFB272" s="277"/>
      <c r="VFC272" s="277"/>
      <c r="VFD272" s="277"/>
      <c r="VFE272" s="277"/>
      <c r="VFF272" s="277"/>
      <c r="VFG272" s="277"/>
      <c r="VFH272" s="277"/>
      <c r="VFI272" s="277"/>
      <c r="VFJ272" s="402"/>
      <c r="VFK272" s="404"/>
      <c r="VFL272" s="49"/>
      <c r="VFM272" s="49"/>
      <c r="VFN272" s="49"/>
      <c r="VFO272" s="99"/>
      <c r="VFP272" s="98"/>
      <c r="VFQ272" s="49"/>
      <c r="VFR272" s="405"/>
      <c r="VFS272" s="405"/>
      <c r="VFT272" s="277"/>
      <c r="VFU272" s="277"/>
      <c r="VFV272" s="277"/>
      <c r="VFW272" s="277"/>
      <c r="VFX272" s="277"/>
      <c r="VFY272" s="277"/>
      <c r="VFZ272" s="277"/>
      <c r="VGA272" s="277"/>
      <c r="VGB272" s="402"/>
      <c r="VGC272" s="404"/>
      <c r="VGD272" s="49"/>
      <c r="VGE272" s="49"/>
      <c r="VGF272" s="49"/>
      <c r="VGG272" s="99"/>
      <c r="VGH272" s="98"/>
      <c r="VGI272" s="49"/>
      <c r="VGJ272" s="405"/>
      <c r="VGK272" s="405"/>
      <c r="VGL272" s="277"/>
      <c r="VGM272" s="277"/>
      <c r="VGN272" s="277"/>
      <c r="VGO272" s="277"/>
      <c r="VGP272" s="277"/>
      <c r="VGQ272" s="277"/>
      <c r="VGR272" s="277"/>
      <c r="VGS272" s="277"/>
      <c r="VGT272" s="402"/>
      <c r="VGU272" s="404"/>
      <c r="VGV272" s="49"/>
      <c r="VGW272" s="49"/>
      <c r="VGX272" s="49"/>
      <c r="VGY272" s="99"/>
      <c r="VGZ272" s="98"/>
      <c r="VHA272" s="49"/>
      <c r="VHB272" s="405"/>
      <c r="VHC272" s="405"/>
      <c r="VHD272" s="277"/>
      <c r="VHE272" s="277"/>
      <c r="VHF272" s="277"/>
      <c r="VHG272" s="277"/>
      <c r="VHH272" s="277"/>
      <c r="VHI272" s="277"/>
      <c r="VHJ272" s="277"/>
      <c r="VHK272" s="277"/>
      <c r="VHL272" s="402"/>
      <c r="VHM272" s="404"/>
      <c r="VHN272" s="49"/>
      <c r="VHO272" s="49"/>
      <c r="VHP272" s="49"/>
      <c r="VHQ272" s="99"/>
      <c r="VHR272" s="98"/>
      <c r="VHS272" s="49"/>
      <c r="VHT272" s="405"/>
      <c r="VHU272" s="405"/>
      <c r="VHV272" s="277"/>
      <c r="VHW272" s="277"/>
      <c r="VHX272" s="277"/>
      <c r="VHY272" s="277"/>
      <c r="VHZ272" s="277"/>
      <c r="VIA272" s="277"/>
      <c r="VIB272" s="277"/>
      <c r="VIC272" s="277"/>
      <c r="VID272" s="402"/>
      <c r="VIE272" s="404"/>
      <c r="VIF272" s="49"/>
      <c r="VIG272" s="49"/>
      <c r="VIH272" s="49"/>
      <c r="VII272" s="99"/>
      <c r="VIJ272" s="98"/>
      <c r="VIK272" s="49"/>
      <c r="VIL272" s="405"/>
      <c r="VIM272" s="405"/>
      <c r="VIN272" s="277"/>
      <c r="VIO272" s="277"/>
      <c r="VIP272" s="277"/>
      <c r="VIQ272" s="277"/>
      <c r="VIR272" s="277"/>
      <c r="VIS272" s="277"/>
      <c r="VIT272" s="277"/>
      <c r="VIU272" s="277"/>
      <c r="VIV272" s="402"/>
      <c r="VIW272" s="404"/>
      <c r="VIX272" s="49"/>
      <c r="VIY272" s="49"/>
      <c r="VIZ272" s="49"/>
      <c r="VJA272" s="99"/>
      <c r="VJB272" s="98"/>
      <c r="VJC272" s="49"/>
      <c r="VJD272" s="405"/>
      <c r="VJE272" s="405"/>
      <c r="VJF272" s="277"/>
      <c r="VJG272" s="277"/>
      <c r="VJH272" s="277"/>
      <c r="VJI272" s="277"/>
      <c r="VJJ272" s="277"/>
      <c r="VJK272" s="277"/>
      <c r="VJL272" s="277"/>
      <c r="VJM272" s="277"/>
      <c r="VJN272" s="402"/>
      <c r="VJO272" s="404"/>
      <c r="VJP272" s="49"/>
      <c r="VJQ272" s="49"/>
      <c r="VJR272" s="49"/>
      <c r="VJS272" s="99"/>
      <c r="VJT272" s="98"/>
      <c r="VJU272" s="49"/>
      <c r="VJV272" s="405"/>
      <c r="VJW272" s="405"/>
      <c r="VJX272" s="277"/>
      <c r="VJY272" s="277"/>
      <c r="VJZ272" s="277"/>
      <c r="VKA272" s="277"/>
      <c r="VKB272" s="277"/>
      <c r="VKC272" s="277"/>
      <c r="VKD272" s="277"/>
      <c r="VKE272" s="277"/>
      <c r="VKF272" s="402"/>
      <c r="VKG272" s="404"/>
      <c r="VKH272" s="49"/>
      <c r="VKI272" s="49"/>
      <c r="VKJ272" s="49"/>
      <c r="VKK272" s="99"/>
      <c r="VKL272" s="98"/>
      <c r="VKM272" s="49"/>
      <c r="VKN272" s="405"/>
      <c r="VKO272" s="405"/>
      <c r="VKP272" s="277"/>
      <c r="VKQ272" s="277"/>
      <c r="VKR272" s="277"/>
      <c r="VKS272" s="277"/>
      <c r="VKT272" s="277"/>
      <c r="VKU272" s="277"/>
      <c r="VKV272" s="277"/>
      <c r="VKW272" s="277"/>
      <c r="VKX272" s="402"/>
      <c r="VKY272" s="404"/>
      <c r="VKZ272" s="49"/>
      <c r="VLA272" s="49"/>
      <c r="VLB272" s="49"/>
      <c r="VLC272" s="99"/>
      <c r="VLD272" s="98"/>
      <c r="VLE272" s="49"/>
      <c r="VLF272" s="405"/>
      <c r="VLG272" s="405"/>
      <c r="VLH272" s="277"/>
      <c r="VLI272" s="277"/>
      <c r="VLJ272" s="277"/>
      <c r="VLK272" s="277"/>
      <c r="VLL272" s="277"/>
      <c r="VLM272" s="277"/>
      <c r="VLN272" s="277"/>
      <c r="VLO272" s="277"/>
      <c r="VLP272" s="402"/>
      <c r="VLQ272" s="404"/>
      <c r="VLR272" s="49"/>
      <c r="VLS272" s="49"/>
      <c r="VLT272" s="49"/>
      <c r="VLU272" s="99"/>
      <c r="VLV272" s="98"/>
      <c r="VLW272" s="49"/>
      <c r="VLX272" s="405"/>
      <c r="VLY272" s="405"/>
      <c r="VLZ272" s="277"/>
      <c r="VMA272" s="277"/>
      <c r="VMB272" s="277"/>
      <c r="VMC272" s="277"/>
      <c r="VMD272" s="277"/>
      <c r="VME272" s="277"/>
      <c r="VMF272" s="277"/>
      <c r="VMG272" s="277"/>
      <c r="VMH272" s="402"/>
      <c r="VMI272" s="404"/>
      <c r="VMJ272" s="49"/>
      <c r="VMK272" s="49"/>
      <c r="VML272" s="49"/>
      <c r="VMM272" s="99"/>
      <c r="VMN272" s="98"/>
      <c r="VMO272" s="49"/>
      <c r="VMP272" s="405"/>
      <c r="VMQ272" s="405"/>
      <c r="VMR272" s="277"/>
      <c r="VMS272" s="277"/>
      <c r="VMT272" s="277"/>
      <c r="VMU272" s="277"/>
      <c r="VMV272" s="277"/>
      <c r="VMW272" s="277"/>
      <c r="VMX272" s="277"/>
      <c r="VMY272" s="277"/>
      <c r="VMZ272" s="402"/>
      <c r="VNA272" s="404"/>
      <c r="VNB272" s="49"/>
      <c r="VNC272" s="49"/>
      <c r="VND272" s="49"/>
      <c r="VNE272" s="99"/>
      <c r="VNF272" s="98"/>
      <c r="VNG272" s="49"/>
      <c r="VNH272" s="405"/>
      <c r="VNI272" s="405"/>
      <c r="VNJ272" s="277"/>
      <c r="VNK272" s="277"/>
      <c r="VNL272" s="277"/>
      <c r="VNM272" s="277"/>
      <c r="VNN272" s="277"/>
      <c r="VNO272" s="277"/>
      <c r="VNP272" s="277"/>
      <c r="VNQ272" s="277"/>
      <c r="VNR272" s="402"/>
      <c r="VNS272" s="404"/>
      <c r="VNT272" s="49"/>
      <c r="VNU272" s="49"/>
      <c r="VNV272" s="49"/>
      <c r="VNW272" s="99"/>
      <c r="VNX272" s="98"/>
      <c r="VNY272" s="49"/>
      <c r="VNZ272" s="405"/>
      <c r="VOA272" s="405"/>
      <c r="VOB272" s="277"/>
      <c r="VOC272" s="277"/>
      <c r="VOD272" s="277"/>
      <c r="VOE272" s="277"/>
      <c r="VOF272" s="277"/>
      <c r="VOG272" s="277"/>
      <c r="VOH272" s="277"/>
      <c r="VOI272" s="277"/>
      <c r="VOJ272" s="402"/>
      <c r="VOK272" s="404"/>
      <c r="VOL272" s="49"/>
      <c r="VOM272" s="49"/>
      <c r="VON272" s="49"/>
      <c r="VOO272" s="99"/>
      <c r="VOP272" s="98"/>
      <c r="VOQ272" s="49"/>
      <c r="VOR272" s="405"/>
      <c r="VOS272" s="405"/>
      <c r="VOT272" s="277"/>
      <c r="VOU272" s="277"/>
      <c r="VOV272" s="277"/>
      <c r="VOW272" s="277"/>
      <c r="VOX272" s="277"/>
      <c r="VOY272" s="277"/>
      <c r="VOZ272" s="277"/>
      <c r="VPA272" s="277"/>
      <c r="VPB272" s="402"/>
      <c r="VPC272" s="404"/>
      <c r="VPD272" s="49"/>
      <c r="VPE272" s="49"/>
      <c r="VPF272" s="49"/>
      <c r="VPG272" s="99"/>
      <c r="VPH272" s="98"/>
      <c r="VPI272" s="49"/>
      <c r="VPJ272" s="405"/>
      <c r="VPK272" s="405"/>
      <c r="VPL272" s="277"/>
      <c r="VPM272" s="277"/>
      <c r="VPN272" s="277"/>
      <c r="VPO272" s="277"/>
      <c r="VPP272" s="277"/>
      <c r="VPQ272" s="277"/>
      <c r="VPR272" s="277"/>
      <c r="VPS272" s="277"/>
      <c r="VPT272" s="402"/>
      <c r="VPU272" s="404"/>
      <c r="VPV272" s="49"/>
      <c r="VPW272" s="49"/>
      <c r="VPX272" s="49"/>
      <c r="VPY272" s="99"/>
      <c r="VPZ272" s="98"/>
      <c r="VQA272" s="49"/>
      <c r="VQB272" s="405"/>
      <c r="VQC272" s="405"/>
      <c r="VQD272" s="277"/>
      <c r="VQE272" s="277"/>
      <c r="VQF272" s="277"/>
      <c r="VQG272" s="277"/>
      <c r="VQH272" s="277"/>
      <c r="VQI272" s="277"/>
      <c r="VQJ272" s="277"/>
      <c r="VQK272" s="277"/>
      <c r="VQL272" s="402"/>
      <c r="VQM272" s="404"/>
      <c r="VQN272" s="49"/>
      <c r="VQO272" s="49"/>
      <c r="VQP272" s="49"/>
      <c r="VQQ272" s="99"/>
      <c r="VQR272" s="98"/>
      <c r="VQS272" s="49"/>
      <c r="VQT272" s="405"/>
      <c r="VQU272" s="405"/>
      <c r="VQV272" s="277"/>
      <c r="VQW272" s="277"/>
      <c r="VQX272" s="277"/>
      <c r="VQY272" s="277"/>
      <c r="VQZ272" s="277"/>
      <c r="VRA272" s="277"/>
      <c r="VRB272" s="277"/>
      <c r="VRC272" s="277"/>
      <c r="VRD272" s="402"/>
      <c r="VRE272" s="404"/>
      <c r="VRF272" s="49"/>
      <c r="VRG272" s="49"/>
      <c r="VRH272" s="49"/>
      <c r="VRI272" s="99"/>
      <c r="VRJ272" s="98"/>
      <c r="VRK272" s="49"/>
      <c r="VRL272" s="405"/>
      <c r="VRM272" s="405"/>
      <c r="VRN272" s="277"/>
      <c r="VRO272" s="277"/>
      <c r="VRP272" s="277"/>
      <c r="VRQ272" s="277"/>
      <c r="VRR272" s="277"/>
      <c r="VRS272" s="277"/>
      <c r="VRT272" s="277"/>
      <c r="VRU272" s="277"/>
      <c r="VRV272" s="402"/>
      <c r="VRW272" s="404"/>
      <c r="VRX272" s="49"/>
      <c r="VRY272" s="49"/>
      <c r="VRZ272" s="49"/>
      <c r="VSA272" s="99"/>
      <c r="VSB272" s="98"/>
      <c r="VSC272" s="49"/>
      <c r="VSD272" s="405"/>
      <c r="VSE272" s="405"/>
      <c r="VSF272" s="277"/>
      <c r="VSG272" s="277"/>
      <c r="VSH272" s="277"/>
      <c r="VSI272" s="277"/>
      <c r="VSJ272" s="277"/>
      <c r="VSK272" s="277"/>
      <c r="VSL272" s="277"/>
      <c r="VSM272" s="277"/>
      <c r="VSN272" s="402"/>
      <c r="VSO272" s="404"/>
      <c r="VSP272" s="49"/>
      <c r="VSQ272" s="49"/>
      <c r="VSR272" s="49"/>
      <c r="VSS272" s="99"/>
      <c r="VST272" s="98"/>
      <c r="VSU272" s="49"/>
      <c r="VSV272" s="405"/>
      <c r="VSW272" s="405"/>
      <c r="VSX272" s="277"/>
      <c r="VSY272" s="277"/>
      <c r="VSZ272" s="277"/>
      <c r="VTA272" s="277"/>
      <c r="VTB272" s="277"/>
      <c r="VTC272" s="277"/>
      <c r="VTD272" s="277"/>
      <c r="VTE272" s="277"/>
      <c r="VTF272" s="402"/>
      <c r="VTG272" s="404"/>
      <c r="VTH272" s="49"/>
      <c r="VTI272" s="49"/>
      <c r="VTJ272" s="49"/>
      <c r="VTK272" s="99"/>
      <c r="VTL272" s="98"/>
      <c r="VTM272" s="49"/>
      <c r="VTN272" s="405"/>
      <c r="VTO272" s="405"/>
      <c r="VTP272" s="277"/>
      <c r="VTQ272" s="277"/>
      <c r="VTR272" s="277"/>
      <c r="VTS272" s="277"/>
      <c r="VTT272" s="277"/>
      <c r="VTU272" s="277"/>
      <c r="VTV272" s="277"/>
      <c r="VTW272" s="277"/>
      <c r="VTX272" s="402"/>
      <c r="VTY272" s="404"/>
      <c r="VTZ272" s="49"/>
      <c r="VUA272" s="49"/>
      <c r="VUB272" s="49"/>
      <c r="VUC272" s="99"/>
      <c r="VUD272" s="98"/>
      <c r="VUE272" s="49"/>
      <c r="VUF272" s="405"/>
      <c r="VUG272" s="405"/>
      <c r="VUH272" s="277"/>
      <c r="VUI272" s="277"/>
      <c r="VUJ272" s="277"/>
      <c r="VUK272" s="277"/>
      <c r="VUL272" s="277"/>
      <c r="VUM272" s="277"/>
      <c r="VUN272" s="277"/>
      <c r="VUO272" s="277"/>
      <c r="VUP272" s="402"/>
      <c r="VUQ272" s="404"/>
      <c r="VUR272" s="49"/>
      <c r="VUS272" s="49"/>
      <c r="VUT272" s="49"/>
      <c r="VUU272" s="99"/>
      <c r="VUV272" s="98"/>
      <c r="VUW272" s="49"/>
      <c r="VUX272" s="405"/>
      <c r="VUY272" s="405"/>
      <c r="VUZ272" s="277"/>
      <c r="VVA272" s="277"/>
      <c r="VVB272" s="277"/>
      <c r="VVC272" s="277"/>
      <c r="VVD272" s="277"/>
      <c r="VVE272" s="277"/>
      <c r="VVF272" s="277"/>
      <c r="VVG272" s="277"/>
      <c r="VVH272" s="402"/>
      <c r="VVI272" s="404"/>
      <c r="VVJ272" s="49"/>
      <c r="VVK272" s="49"/>
      <c r="VVL272" s="49"/>
      <c r="VVM272" s="99"/>
      <c r="VVN272" s="98"/>
      <c r="VVO272" s="49"/>
      <c r="VVP272" s="405"/>
      <c r="VVQ272" s="405"/>
      <c r="VVR272" s="277"/>
      <c r="VVS272" s="277"/>
      <c r="VVT272" s="277"/>
      <c r="VVU272" s="277"/>
      <c r="VVV272" s="277"/>
      <c r="VVW272" s="277"/>
      <c r="VVX272" s="277"/>
      <c r="VVY272" s="277"/>
      <c r="VVZ272" s="402"/>
      <c r="VWA272" s="404"/>
      <c r="VWB272" s="49"/>
      <c r="VWC272" s="49"/>
      <c r="VWD272" s="49"/>
      <c r="VWE272" s="99"/>
      <c r="VWF272" s="98"/>
      <c r="VWG272" s="49"/>
      <c r="VWH272" s="405"/>
      <c r="VWI272" s="405"/>
      <c r="VWJ272" s="277"/>
      <c r="VWK272" s="277"/>
      <c r="VWL272" s="277"/>
      <c r="VWM272" s="277"/>
      <c r="VWN272" s="277"/>
      <c r="VWO272" s="277"/>
      <c r="VWP272" s="277"/>
      <c r="VWQ272" s="277"/>
      <c r="VWR272" s="402"/>
      <c r="VWS272" s="404"/>
      <c r="VWT272" s="49"/>
      <c r="VWU272" s="49"/>
      <c r="VWV272" s="49"/>
      <c r="VWW272" s="99"/>
      <c r="VWX272" s="98"/>
      <c r="VWY272" s="49"/>
      <c r="VWZ272" s="405"/>
      <c r="VXA272" s="405"/>
      <c r="VXB272" s="277"/>
      <c r="VXC272" s="277"/>
      <c r="VXD272" s="277"/>
      <c r="VXE272" s="277"/>
      <c r="VXF272" s="277"/>
      <c r="VXG272" s="277"/>
      <c r="VXH272" s="277"/>
      <c r="VXI272" s="277"/>
      <c r="VXJ272" s="402"/>
      <c r="VXK272" s="404"/>
      <c r="VXL272" s="49"/>
      <c r="VXM272" s="49"/>
      <c r="VXN272" s="49"/>
      <c r="VXO272" s="99"/>
      <c r="VXP272" s="98"/>
      <c r="VXQ272" s="49"/>
      <c r="VXR272" s="405"/>
      <c r="VXS272" s="405"/>
      <c r="VXT272" s="277"/>
      <c r="VXU272" s="277"/>
      <c r="VXV272" s="277"/>
      <c r="VXW272" s="277"/>
      <c r="VXX272" s="277"/>
      <c r="VXY272" s="277"/>
      <c r="VXZ272" s="277"/>
      <c r="VYA272" s="277"/>
      <c r="VYB272" s="402"/>
      <c r="VYC272" s="404"/>
      <c r="VYD272" s="49"/>
      <c r="VYE272" s="49"/>
      <c r="VYF272" s="49"/>
      <c r="VYG272" s="99"/>
      <c r="VYH272" s="98"/>
      <c r="VYI272" s="49"/>
      <c r="VYJ272" s="405"/>
      <c r="VYK272" s="405"/>
      <c r="VYL272" s="277"/>
      <c r="VYM272" s="277"/>
      <c r="VYN272" s="277"/>
      <c r="VYO272" s="277"/>
      <c r="VYP272" s="277"/>
      <c r="VYQ272" s="277"/>
      <c r="VYR272" s="277"/>
      <c r="VYS272" s="277"/>
      <c r="VYT272" s="402"/>
      <c r="VYU272" s="404"/>
      <c r="VYV272" s="49"/>
      <c r="VYW272" s="49"/>
      <c r="VYX272" s="49"/>
      <c r="VYY272" s="99"/>
      <c r="VYZ272" s="98"/>
      <c r="VZA272" s="49"/>
      <c r="VZB272" s="405"/>
      <c r="VZC272" s="405"/>
      <c r="VZD272" s="277"/>
      <c r="VZE272" s="277"/>
      <c r="VZF272" s="277"/>
      <c r="VZG272" s="277"/>
      <c r="VZH272" s="277"/>
      <c r="VZI272" s="277"/>
      <c r="VZJ272" s="277"/>
      <c r="VZK272" s="277"/>
      <c r="VZL272" s="402"/>
      <c r="VZM272" s="404"/>
      <c r="VZN272" s="49"/>
      <c r="VZO272" s="49"/>
      <c r="VZP272" s="49"/>
      <c r="VZQ272" s="99"/>
      <c r="VZR272" s="98"/>
      <c r="VZS272" s="49"/>
      <c r="VZT272" s="405"/>
      <c r="VZU272" s="405"/>
      <c r="VZV272" s="277"/>
      <c r="VZW272" s="277"/>
      <c r="VZX272" s="277"/>
      <c r="VZY272" s="277"/>
      <c r="VZZ272" s="277"/>
      <c r="WAA272" s="277"/>
      <c r="WAB272" s="277"/>
      <c r="WAC272" s="277"/>
      <c r="WAD272" s="402"/>
      <c r="WAE272" s="404"/>
      <c r="WAF272" s="49"/>
      <c r="WAG272" s="49"/>
      <c r="WAH272" s="49"/>
      <c r="WAI272" s="99"/>
      <c r="WAJ272" s="98"/>
      <c r="WAK272" s="49"/>
      <c r="WAL272" s="405"/>
      <c r="WAM272" s="405"/>
      <c r="WAN272" s="277"/>
      <c r="WAO272" s="277"/>
      <c r="WAP272" s="277"/>
      <c r="WAQ272" s="277"/>
      <c r="WAR272" s="277"/>
      <c r="WAS272" s="277"/>
      <c r="WAT272" s="277"/>
      <c r="WAU272" s="277"/>
      <c r="WAV272" s="402"/>
      <c r="WAW272" s="404"/>
      <c r="WAX272" s="49"/>
      <c r="WAY272" s="49"/>
      <c r="WAZ272" s="49"/>
      <c r="WBA272" s="99"/>
      <c r="WBB272" s="98"/>
      <c r="WBC272" s="49"/>
      <c r="WBD272" s="405"/>
      <c r="WBE272" s="405"/>
      <c r="WBF272" s="277"/>
      <c r="WBG272" s="277"/>
      <c r="WBH272" s="277"/>
      <c r="WBI272" s="277"/>
      <c r="WBJ272" s="277"/>
      <c r="WBK272" s="277"/>
      <c r="WBL272" s="277"/>
      <c r="WBM272" s="277"/>
      <c r="WBN272" s="402"/>
      <c r="WBO272" s="404"/>
      <c r="WBP272" s="49"/>
      <c r="WBQ272" s="49"/>
      <c r="WBR272" s="49"/>
      <c r="WBS272" s="99"/>
      <c r="WBT272" s="98"/>
      <c r="WBU272" s="49"/>
      <c r="WBV272" s="405"/>
      <c r="WBW272" s="405"/>
      <c r="WBX272" s="277"/>
      <c r="WBY272" s="277"/>
      <c r="WBZ272" s="277"/>
      <c r="WCA272" s="277"/>
      <c r="WCB272" s="277"/>
      <c r="WCC272" s="277"/>
      <c r="WCD272" s="277"/>
      <c r="WCE272" s="277"/>
      <c r="WCF272" s="402"/>
      <c r="WCG272" s="404"/>
      <c r="WCH272" s="49"/>
      <c r="WCI272" s="49"/>
      <c r="WCJ272" s="49"/>
      <c r="WCK272" s="99"/>
      <c r="WCL272" s="98"/>
      <c r="WCM272" s="49"/>
      <c r="WCN272" s="405"/>
      <c r="WCO272" s="405"/>
      <c r="WCP272" s="277"/>
      <c r="WCQ272" s="277"/>
      <c r="WCR272" s="277"/>
      <c r="WCS272" s="277"/>
      <c r="WCT272" s="277"/>
      <c r="WCU272" s="277"/>
      <c r="WCV272" s="277"/>
      <c r="WCW272" s="277"/>
      <c r="WCX272" s="402"/>
      <c r="WCY272" s="404"/>
      <c r="WCZ272" s="49"/>
      <c r="WDA272" s="49"/>
      <c r="WDB272" s="49"/>
      <c r="WDC272" s="99"/>
      <c r="WDD272" s="98"/>
      <c r="WDE272" s="49"/>
      <c r="WDF272" s="405"/>
      <c r="WDG272" s="405"/>
      <c r="WDH272" s="277"/>
      <c r="WDI272" s="277"/>
      <c r="WDJ272" s="277"/>
      <c r="WDK272" s="277"/>
      <c r="WDL272" s="277"/>
      <c r="WDM272" s="277"/>
      <c r="WDN272" s="277"/>
      <c r="WDO272" s="277"/>
      <c r="WDP272" s="402"/>
      <c r="WDQ272" s="404"/>
      <c r="WDR272" s="49"/>
      <c r="WDS272" s="49"/>
      <c r="WDT272" s="49"/>
      <c r="WDU272" s="99"/>
      <c r="WDV272" s="98"/>
      <c r="WDW272" s="49"/>
      <c r="WDX272" s="405"/>
      <c r="WDY272" s="405"/>
      <c r="WDZ272" s="277"/>
      <c r="WEA272" s="277"/>
      <c r="WEB272" s="277"/>
      <c r="WEC272" s="277"/>
      <c r="WED272" s="277"/>
      <c r="WEE272" s="277"/>
      <c r="WEF272" s="277"/>
      <c r="WEG272" s="277"/>
      <c r="WEH272" s="402"/>
      <c r="WEI272" s="404"/>
      <c r="WEJ272" s="49"/>
      <c r="WEK272" s="49"/>
      <c r="WEL272" s="49"/>
      <c r="WEM272" s="99"/>
      <c r="WEN272" s="98"/>
      <c r="WEO272" s="49"/>
      <c r="WEP272" s="405"/>
      <c r="WEQ272" s="405"/>
      <c r="WER272" s="277"/>
      <c r="WES272" s="277"/>
      <c r="WET272" s="277"/>
      <c r="WEU272" s="277"/>
      <c r="WEV272" s="277"/>
      <c r="WEW272" s="277"/>
      <c r="WEX272" s="277"/>
      <c r="WEY272" s="277"/>
      <c r="WEZ272" s="402"/>
      <c r="WFA272" s="404"/>
      <c r="WFB272" s="49"/>
      <c r="WFC272" s="49"/>
      <c r="WFD272" s="49"/>
      <c r="WFE272" s="99"/>
      <c r="WFF272" s="98"/>
      <c r="WFG272" s="49"/>
      <c r="WFH272" s="405"/>
      <c r="WFI272" s="405"/>
      <c r="WFJ272" s="277"/>
      <c r="WFK272" s="277"/>
      <c r="WFL272" s="277"/>
      <c r="WFM272" s="277"/>
      <c r="WFN272" s="277"/>
      <c r="WFO272" s="277"/>
      <c r="WFP272" s="277"/>
      <c r="WFQ272" s="277"/>
      <c r="WFR272" s="402"/>
      <c r="WFS272" s="404"/>
      <c r="WFT272" s="49"/>
      <c r="WFU272" s="49"/>
      <c r="WFV272" s="49"/>
      <c r="WFW272" s="99"/>
      <c r="WFX272" s="98"/>
      <c r="WFY272" s="49"/>
      <c r="WFZ272" s="405"/>
      <c r="WGA272" s="405"/>
      <c r="WGB272" s="277"/>
      <c r="WGC272" s="277"/>
      <c r="WGD272" s="277"/>
      <c r="WGE272" s="277"/>
      <c r="WGF272" s="277"/>
      <c r="WGG272" s="277"/>
      <c r="WGH272" s="277"/>
      <c r="WGI272" s="277"/>
      <c r="WGJ272" s="402"/>
      <c r="WGK272" s="404"/>
      <c r="WGL272" s="49"/>
      <c r="WGM272" s="49"/>
      <c r="WGN272" s="49"/>
      <c r="WGO272" s="99"/>
      <c r="WGP272" s="98"/>
      <c r="WGQ272" s="49"/>
      <c r="WGR272" s="405"/>
      <c r="WGS272" s="405"/>
      <c r="WGT272" s="277"/>
      <c r="WGU272" s="277"/>
      <c r="WGV272" s="277"/>
      <c r="WGW272" s="277"/>
      <c r="WGX272" s="277"/>
      <c r="WGY272" s="277"/>
      <c r="WGZ272" s="277"/>
      <c r="WHA272" s="277"/>
      <c r="WHB272" s="402"/>
      <c r="WHC272" s="404"/>
      <c r="WHD272" s="49"/>
      <c r="WHE272" s="49"/>
      <c r="WHF272" s="49"/>
      <c r="WHG272" s="99"/>
      <c r="WHH272" s="98"/>
      <c r="WHI272" s="49"/>
      <c r="WHJ272" s="405"/>
      <c r="WHK272" s="405"/>
      <c r="WHL272" s="277"/>
      <c r="WHM272" s="277"/>
      <c r="WHN272" s="277"/>
      <c r="WHO272" s="277"/>
      <c r="WHP272" s="277"/>
      <c r="WHQ272" s="277"/>
      <c r="WHR272" s="277"/>
      <c r="WHS272" s="277"/>
      <c r="WHT272" s="402"/>
      <c r="WHU272" s="404"/>
      <c r="WHV272" s="49"/>
      <c r="WHW272" s="49"/>
      <c r="WHX272" s="49"/>
      <c r="WHY272" s="99"/>
      <c r="WHZ272" s="98"/>
      <c r="WIA272" s="49"/>
      <c r="WIB272" s="405"/>
      <c r="WIC272" s="405"/>
      <c r="WID272" s="277"/>
      <c r="WIE272" s="277"/>
      <c r="WIF272" s="277"/>
      <c r="WIG272" s="277"/>
      <c r="WIH272" s="277"/>
      <c r="WII272" s="277"/>
      <c r="WIJ272" s="277"/>
      <c r="WIK272" s="277"/>
      <c r="WIL272" s="402"/>
      <c r="WIM272" s="404"/>
      <c r="WIN272" s="49"/>
      <c r="WIO272" s="49"/>
      <c r="WIP272" s="49"/>
      <c r="WIQ272" s="99"/>
      <c r="WIR272" s="98"/>
      <c r="WIS272" s="49"/>
      <c r="WIT272" s="405"/>
      <c r="WIU272" s="405"/>
      <c r="WIV272" s="277"/>
      <c r="WIW272" s="277"/>
      <c r="WIX272" s="277"/>
      <c r="WIY272" s="277"/>
      <c r="WIZ272" s="277"/>
      <c r="WJA272" s="277"/>
      <c r="WJB272" s="277"/>
      <c r="WJC272" s="277"/>
      <c r="WJD272" s="402"/>
      <c r="WJE272" s="404"/>
      <c r="WJF272" s="49"/>
      <c r="WJG272" s="49"/>
      <c r="WJH272" s="49"/>
      <c r="WJI272" s="99"/>
      <c r="WJJ272" s="98"/>
      <c r="WJK272" s="49"/>
      <c r="WJL272" s="405"/>
      <c r="WJM272" s="405"/>
      <c r="WJN272" s="277"/>
      <c r="WJO272" s="277"/>
      <c r="WJP272" s="277"/>
      <c r="WJQ272" s="277"/>
      <c r="WJR272" s="277"/>
      <c r="WJS272" s="277"/>
      <c r="WJT272" s="277"/>
      <c r="WJU272" s="277"/>
      <c r="WJV272" s="402"/>
      <c r="WJW272" s="404"/>
      <c r="WJX272" s="49"/>
      <c r="WJY272" s="49"/>
      <c r="WJZ272" s="49"/>
      <c r="WKA272" s="99"/>
      <c r="WKB272" s="98"/>
      <c r="WKC272" s="49"/>
      <c r="WKD272" s="405"/>
      <c r="WKE272" s="405"/>
      <c r="WKF272" s="277"/>
      <c r="WKG272" s="277"/>
      <c r="WKH272" s="277"/>
      <c r="WKI272" s="277"/>
      <c r="WKJ272" s="277"/>
      <c r="WKK272" s="277"/>
      <c r="WKL272" s="277"/>
      <c r="WKM272" s="277"/>
      <c r="WKN272" s="402"/>
      <c r="WKO272" s="404"/>
      <c r="WKP272" s="49"/>
      <c r="WKQ272" s="49"/>
      <c r="WKR272" s="49"/>
      <c r="WKS272" s="99"/>
      <c r="WKT272" s="98"/>
      <c r="WKU272" s="49"/>
      <c r="WKV272" s="405"/>
      <c r="WKW272" s="405"/>
      <c r="WKX272" s="277"/>
      <c r="WKY272" s="277"/>
      <c r="WKZ272" s="277"/>
      <c r="WLA272" s="277"/>
      <c r="WLB272" s="277"/>
      <c r="WLC272" s="277"/>
      <c r="WLD272" s="277"/>
      <c r="WLE272" s="277"/>
      <c r="WLF272" s="402"/>
      <c r="WLG272" s="404"/>
      <c r="WLH272" s="49"/>
      <c r="WLI272" s="49"/>
      <c r="WLJ272" s="49"/>
      <c r="WLK272" s="99"/>
      <c r="WLL272" s="98"/>
      <c r="WLM272" s="49"/>
      <c r="WLN272" s="405"/>
      <c r="WLO272" s="405"/>
      <c r="WLP272" s="277"/>
      <c r="WLQ272" s="277"/>
      <c r="WLR272" s="277"/>
      <c r="WLS272" s="277"/>
      <c r="WLT272" s="277"/>
      <c r="WLU272" s="277"/>
      <c r="WLV272" s="277"/>
      <c r="WLW272" s="277"/>
      <c r="WLX272" s="402"/>
      <c r="WLY272" s="404"/>
      <c r="WLZ272" s="49"/>
      <c r="WMA272" s="49"/>
      <c r="WMB272" s="49"/>
      <c r="WMC272" s="99"/>
      <c r="WMD272" s="98"/>
      <c r="WME272" s="49"/>
      <c r="WMF272" s="405"/>
      <c r="WMG272" s="405"/>
      <c r="WMH272" s="277"/>
      <c r="WMI272" s="277"/>
      <c r="WMJ272" s="277"/>
      <c r="WMK272" s="277"/>
      <c r="WML272" s="277"/>
      <c r="WMM272" s="277"/>
      <c r="WMN272" s="277"/>
      <c r="WMO272" s="277"/>
      <c r="WMP272" s="402"/>
      <c r="WMQ272" s="404"/>
      <c r="WMR272" s="49"/>
      <c r="WMS272" s="49"/>
      <c r="WMT272" s="49"/>
      <c r="WMU272" s="99"/>
      <c r="WMV272" s="98"/>
      <c r="WMW272" s="49"/>
      <c r="WMX272" s="405"/>
      <c r="WMY272" s="405"/>
      <c r="WMZ272" s="277"/>
      <c r="WNA272" s="277"/>
      <c r="WNB272" s="277"/>
      <c r="WNC272" s="277"/>
      <c r="WND272" s="277"/>
      <c r="WNE272" s="277"/>
      <c r="WNF272" s="277"/>
      <c r="WNG272" s="277"/>
      <c r="WNH272" s="402"/>
      <c r="WNI272" s="404"/>
      <c r="WNJ272" s="49"/>
      <c r="WNK272" s="49"/>
      <c r="WNL272" s="49"/>
      <c r="WNM272" s="99"/>
      <c r="WNN272" s="98"/>
      <c r="WNO272" s="49"/>
      <c r="WNP272" s="405"/>
      <c r="WNQ272" s="405"/>
      <c r="WNR272" s="277"/>
      <c r="WNS272" s="277"/>
      <c r="WNT272" s="277"/>
      <c r="WNU272" s="277"/>
      <c r="WNV272" s="277"/>
      <c r="WNW272" s="277"/>
      <c r="WNX272" s="277"/>
      <c r="WNY272" s="277"/>
      <c r="WNZ272" s="402"/>
      <c r="WOA272" s="404"/>
      <c r="WOB272" s="49"/>
      <c r="WOC272" s="49"/>
      <c r="WOD272" s="49"/>
      <c r="WOE272" s="99"/>
      <c r="WOF272" s="98"/>
      <c r="WOG272" s="49"/>
      <c r="WOH272" s="405"/>
      <c r="WOI272" s="405"/>
      <c r="WOJ272" s="277"/>
      <c r="WOK272" s="277"/>
      <c r="WOL272" s="277"/>
      <c r="WOM272" s="277"/>
      <c r="WON272" s="277"/>
      <c r="WOO272" s="277"/>
      <c r="WOP272" s="277"/>
      <c r="WOQ272" s="277"/>
      <c r="WOR272" s="402"/>
      <c r="WOS272" s="404"/>
      <c r="WOT272" s="49"/>
      <c r="WOU272" s="49"/>
      <c r="WOV272" s="49"/>
      <c r="WOW272" s="99"/>
      <c r="WOX272" s="98"/>
      <c r="WOY272" s="49"/>
      <c r="WOZ272" s="405"/>
      <c r="WPA272" s="405"/>
      <c r="WPB272" s="277"/>
      <c r="WPC272" s="277"/>
      <c r="WPD272" s="277"/>
      <c r="WPE272" s="277"/>
      <c r="WPF272" s="277"/>
      <c r="WPG272" s="277"/>
      <c r="WPH272" s="277"/>
      <c r="WPI272" s="277"/>
      <c r="WPJ272" s="402"/>
      <c r="WPK272" s="404"/>
      <c r="WPL272" s="49"/>
      <c r="WPM272" s="49"/>
      <c r="WPN272" s="49"/>
      <c r="WPO272" s="99"/>
      <c r="WPP272" s="98"/>
      <c r="WPQ272" s="49"/>
      <c r="WPR272" s="405"/>
      <c r="WPS272" s="405"/>
      <c r="WPT272" s="277"/>
      <c r="WPU272" s="277"/>
      <c r="WPV272" s="277"/>
      <c r="WPW272" s="277"/>
      <c r="WPX272" s="277"/>
      <c r="WPY272" s="277"/>
      <c r="WPZ272" s="277"/>
      <c r="WQA272" s="277"/>
      <c r="WQB272" s="402"/>
      <c r="WQC272" s="404"/>
      <c r="WQD272" s="49"/>
      <c r="WQE272" s="49"/>
      <c r="WQF272" s="49"/>
      <c r="WQG272" s="99"/>
      <c r="WQH272" s="98"/>
      <c r="WQI272" s="49"/>
      <c r="WQJ272" s="405"/>
      <c r="WQK272" s="405"/>
      <c r="WQL272" s="277"/>
      <c r="WQM272" s="277"/>
      <c r="WQN272" s="277"/>
      <c r="WQO272" s="277"/>
      <c r="WQP272" s="277"/>
      <c r="WQQ272" s="277"/>
      <c r="WQR272" s="277"/>
      <c r="WQS272" s="277"/>
      <c r="WQT272" s="402"/>
      <c r="WQU272" s="404"/>
      <c r="WQV272" s="49"/>
      <c r="WQW272" s="49"/>
      <c r="WQX272" s="49"/>
      <c r="WQY272" s="99"/>
      <c r="WQZ272" s="98"/>
      <c r="WRA272" s="49"/>
      <c r="WRB272" s="405"/>
      <c r="WRC272" s="405"/>
      <c r="WRD272" s="277"/>
      <c r="WRE272" s="277"/>
      <c r="WRF272" s="277"/>
      <c r="WRG272" s="277"/>
      <c r="WRH272" s="277"/>
      <c r="WRI272" s="277"/>
      <c r="WRJ272" s="277"/>
      <c r="WRK272" s="277"/>
      <c r="WRL272" s="402"/>
      <c r="WRM272" s="404"/>
      <c r="WRN272" s="49"/>
      <c r="WRO272" s="49"/>
      <c r="WRP272" s="49"/>
      <c r="WRQ272" s="99"/>
      <c r="WRR272" s="98"/>
      <c r="WRS272" s="49"/>
      <c r="WRT272" s="405"/>
      <c r="WRU272" s="405"/>
      <c r="WRV272" s="277"/>
      <c r="WRW272" s="277"/>
      <c r="WRX272" s="277"/>
      <c r="WRY272" s="277"/>
      <c r="WRZ272" s="277"/>
      <c r="WSA272" s="277"/>
      <c r="WSB272" s="277"/>
      <c r="WSC272" s="277"/>
      <c r="WSD272" s="402"/>
      <c r="WSE272" s="404"/>
      <c r="WSF272" s="49"/>
      <c r="WSG272" s="49"/>
      <c r="WSH272" s="49"/>
      <c r="WSI272" s="99"/>
      <c r="WSJ272" s="98"/>
      <c r="WSK272" s="49"/>
      <c r="WSL272" s="405"/>
      <c r="WSM272" s="405"/>
      <c r="WSN272" s="277"/>
      <c r="WSO272" s="277"/>
      <c r="WSP272" s="277"/>
      <c r="WSQ272" s="277"/>
      <c r="WSR272" s="277"/>
      <c r="WSS272" s="277"/>
      <c r="WST272" s="277"/>
      <c r="WSU272" s="277"/>
      <c r="WSV272" s="402"/>
      <c r="WSW272" s="404"/>
      <c r="WSX272" s="49"/>
      <c r="WSY272" s="49"/>
      <c r="WSZ272" s="49"/>
      <c r="WTA272" s="99"/>
      <c r="WTB272" s="98"/>
      <c r="WTC272" s="49"/>
      <c r="WTD272" s="405"/>
      <c r="WTE272" s="405"/>
      <c r="WTF272" s="277"/>
      <c r="WTG272" s="277"/>
      <c r="WTH272" s="277"/>
      <c r="WTI272" s="277"/>
      <c r="WTJ272" s="277"/>
      <c r="WTK272" s="277"/>
      <c r="WTL272" s="277"/>
      <c r="WTM272" s="277"/>
      <c r="WTN272" s="402"/>
      <c r="WTO272" s="404"/>
      <c r="WTP272" s="49"/>
      <c r="WTQ272" s="49"/>
      <c r="WTR272" s="49"/>
      <c r="WTS272" s="99"/>
      <c r="WTT272" s="98"/>
      <c r="WTU272" s="49"/>
      <c r="WTV272" s="405"/>
      <c r="WTW272" s="405"/>
      <c r="WTX272" s="277"/>
      <c r="WTY272" s="277"/>
      <c r="WTZ272" s="277"/>
      <c r="WUA272" s="277"/>
      <c r="WUB272" s="277"/>
      <c r="WUC272" s="277"/>
      <c r="WUD272" s="277"/>
      <c r="WUE272" s="277"/>
      <c r="WUF272" s="402"/>
      <c r="WUG272" s="404"/>
      <c r="WUH272" s="49"/>
      <c r="WUI272" s="49"/>
      <c r="WUJ272" s="49"/>
      <c r="WUK272" s="99"/>
      <c r="WUL272" s="98"/>
      <c r="WUM272" s="49"/>
      <c r="WUN272" s="405"/>
      <c r="WUO272" s="405"/>
      <c r="WUP272" s="277"/>
      <c r="WUQ272" s="277"/>
      <c r="WUR272" s="277"/>
      <c r="WUS272" s="277"/>
      <c r="WUT272" s="277"/>
      <c r="WUU272" s="277"/>
      <c r="WUV272" s="277"/>
      <c r="WUW272" s="277"/>
      <c r="WUX272" s="402"/>
      <c r="WUY272" s="404"/>
      <c r="WUZ272" s="49"/>
      <c r="WVA272" s="49"/>
      <c r="WVB272" s="49"/>
      <c r="WVC272" s="99"/>
      <c r="WVD272" s="98"/>
      <c r="WVE272" s="49"/>
      <c r="WVF272" s="405"/>
      <c r="WVG272" s="405"/>
      <c r="WVH272" s="277"/>
      <c r="WVI272" s="277"/>
      <c r="WVJ272" s="277"/>
      <c r="WVK272" s="277"/>
      <c r="WVL272" s="277"/>
      <c r="WVM272" s="277"/>
      <c r="WVN272" s="277"/>
      <c r="WVO272" s="277"/>
      <c r="WVP272" s="402"/>
      <c r="WVQ272" s="404"/>
      <c r="WVR272" s="49"/>
      <c r="WVS272" s="49"/>
      <c r="WVT272" s="49"/>
      <c r="WVU272" s="99"/>
      <c r="WVV272" s="98"/>
      <c r="WVW272" s="49"/>
      <c r="WVX272" s="405"/>
      <c r="WVY272" s="405"/>
      <c r="WVZ272" s="277"/>
      <c r="WWA272" s="277"/>
      <c r="WWB272" s="277"/>
      <c r="WWC272" s="277"/>
      <c r="WWD272" s="277"/>
      <c r="WWE272" s="277"/>
      <c r="WWF272" s="277"/>
      <c r="WWG272" s="277"/>
      <c r="WWH272" s="402"/>
      <c r="WWI272" s="404"/>
      <c r="WWJ272" s="49"/>
      <c r="WWK272" s="49"/>
      <c r="WWL272" s="49"/>
      <c r="WWM272" s="99"/>
      <c r="WWN272" s="98"/>
      <c r="WWO272" s="49"/>
      <c r="WWP272" s="405"/>
      <c r="WWQ272" s="405"/>
      <c r="WWR272" s="277"/>
      <c r="WWS272" s="277"/>
      <c r="WWT272" s="277"/>
      <c r="WWU272" s="277"/>
      <c r="WWV272" s="277"/>
      <c r="WWW272" s="277"/>
      <c r="WWX272" s="277"/>
      <c r="WWY272" s="277"/>
      <c r="WWZ272" s="402"/>
      <c r="WXA272" s="404"/>
      <c r="WXB272" s="49"/>
      <c r="WXC272" s="49"/>
      <c r="WXD272" s="49"/>
      <c r="WXE272" s="99"/>
      <c r="WXF272" s="98"/>
      <c r="WXG272" s="49"/>
      <c r="WXH272" s="405"/>
      <c r="WXI272" s="405"/>
      <c r="WXJ272" s="277"/>
      <c r="WXK272" s="277"/>
      <c r="WXL272" s="277"/>
      <c r="WXM272" s="277"/>
      <c r="WXN272" s="277"/>
      <c r="WXO272" s="277"/>
      <c r="WXP272" s="277"/>
      <c r="WXQ272" s="277"/>
      <c r="WXR272" s="402"/>
      <c r="WXS272" s="404"/>
      <c r="WXT272" s="49"/>
      <c r="WXU272" s="49"/>
      <c r="WXV272" s="49"/>
      <c r="WXW272" s="99"/>
      <c r="WXX272" s="98"/>
      <c r="WXY272" s="49"/>
      <c r="WXZ272" s="405"/>
      <c r="WYA272" s="405"/>
      <c r="WYB272" s="277"/>
      <c r="WYC272" s="277"/>
      <c r="WYD272" s="277"/>
      <c r="WYE272" s="277"/>
      <c r="WYF272" s="277"/>
      <c r="WYG272" s="277"/>
      <c r="WYH272" s="277"/>
      <c r="WYI272" s="277"/>
      <c r="WYJ272" s="402"/>
      <c r="WYK272" s="404"/>
      <c r="WYL272" s="49"/>
      <c r="WYM272" s="49"/>
      <c r="WYN272" s="49"/>
      <c r="WYO272" s="99"/>
      <c r="WYP272" s="98"/>
      <c r="WYQ272" s="49"/>
      <c r="WYR272" s="405"/>
      <c r="WYS272" s="405"/>
      <c r="WYT272" s="277"/>
      <c r="WYU272" s="277"/>
      <c r="WYV272" s="277"/>
      <c r="WYW272" s="277"/>
      <c r="WYX272" s="277"/>
      <c r="WYY272" s="277"/>
      <c r="WYZ272" s="277"/>
      <c r="WZA272" s="277"/>
      <c r="WZB272" s="402"/>
      <c r="WZC272" s="404"/>
      <c r="WZD272" s="49"/>
      <c r="WZE272" s="49"/>
      <c r="WZF272" s="49"/>
      <c r="WZG272" s="99"/>
      <c r="WZH272" s="98"/>
      <c r="WZI272" s="49"/>
      <c r="WZJ272" s="405"/>
      <c r="WZK272" s="405"/>
      <c r="WZL272" s="277"/>
      <c r="WZM272" s="277"/>
      <c r="WZN272" s="277"/>
      <c r="WZO272" s="277"/>
      <c r="WZP272" s="277"/>
      <c r="WZQ272" s="277"/>
      <c r="WZR272" s="277"/>
      <c r="WZS272" s="277"/>
      <c r="WZT272" s="402"/>
      <c r="WZU272" s="404"/>
      <c r="WZV272" s="49"/>
      <c r="WZW272" s="49"/>
      <c r="WZX272" s="49"/>
      <c r="WZY272" s="99"/>
      <c r="WZZ272" s="98"/>
      <c r="XAA272" s="49"/>
      <c r="XAB272" s="405"/>
      <c r="XAC272" s="405"/>
      <c r="XAD272" s="277"/>
      <c r="XAE272" s="277"/>
      <c r="XAF272" s="277"/>
      <c r="XAG272" s="277"/>
      <c r="XAH272" s="277"/>
      <c r="XAI272" s="277"/>
      <c r="XAJ272" s="277"/>
      <c r="XAK272" s="277"/>
      <c r="XAL272" s="402"/>
      <c r="XAM272" s="404"/>
      <c r="XAN272" s="49"/>
      <c r="XAO272" s="49"/>
      <c r="XAP272" s="49"/>
      <c r="XAQ272" s="99"/>
      <c r="XAR272" s="98"/>
      <c r="XAS272" s="49"/>
      <c r="XAT272" s="405"/>
      <c r="XAU272" s="405"/>
      <c r="XAV272" s="277"/>
      <c r="XAW272" s="277"/>
      <c r="XAX272" s="277"/>
      <c r="XAY272" s="277"/>
      <c r="XAZ272" s="277"/>
      <c r="XBA272" s="277"/>
      <c r="XBB272" s="277"/>
      <c r="XBC272" s="277"/>
      <c r="XBD272" s="402"/>
      <c r="XBE272" s="404"/>
      <c r="XBF272" s="49"/>
      <c r="XBG272" s="49"/>
      <c r="XBH272" s="49"/>
      <c r="XBI272" s="99"/>
      <c r="XBJ272" s="98"/>
      <c r="XBK272" s="49"/>
      <c r="XBL272" s="405"/>
      <c r="XBM272" s="405"/>
      <c r="XBN272" s="277"/>
      <c r="XBO272" s="277"/>
      <c r="XBP272" s="277"/>
      <c r="XBQ272" s="277"/>
      <c r="XBR272" s="277"/>
      <c r="XBS272" s="277"/>
      <c r="XBT272" s="277"/>
      <c r="XBU272" s="277"/>
      <c r="XBV272" s="402"/>
      <c r="XBW272" s="404"/>
      <c r="XBX272" s="49"/>
      <c r="XBY272" s="49"/>
      <c r="XBZ272" s="49"/>
      <c r="XCA272" s="99"/>
      <c r="XCB272" s="98"/>
      <c r="XCC272" s="49"/>
      <c r="XCD272" s="405"/>
      <c r="XCE272" s="405"/>
      <c r="XCF272" s="277"/>
      <c r="XCG272" s="277"/>
      <c r="XCH272" s="277"/>
      <c r="XCI272" s="277"/>
      <c r="XCJ272" s="277"/>
      <c r="XCK272" s="277"/>
      <c r="XCL272" s="277"/>
      <c r="XCM272" s="277"/>
      <c r="XCN272" s="402"/>
      <c r="XCO272" s="404"/>
      <c r="XCP272" s="49"/>
      <c r="XCQ272" s="49"/>
      <c r="XCR272" s="49"/>
      <c r="XCS272" s="99"/>
      <c r="XCT272" s="98"/>
      <c r="XCU272" s="49"/>
      <c r="XCV272" s="405"/>
      <c r="XCW272" s="405"/>
      <c r="XCX272" s="277"/>
      <c r="XCY272" s="277"/>
      <c r="XCZ272" s="277"/>
      <c r="XDA272" s="277"/>
      <c r="XDB272" s="277"/>
      <c r="XDC272" s="277"/>
      <c r="XDD272" s="277"/>
      <c r="XDE272" s="277"/>
      <c r="XDF272" s="402"/>
      <c r="XDG272" s="404"/>
      <c r="XDH272" s="49"/>
      <c r="XDI272" s="49"/>
      <c r="XDJ272" s="49"/>
    </row>
    <row r="273" spans="1:18" x14ac:dyDescent="0.2">
      <c r="A273" s="234" t="s">
        <v>170</v>
      </c>
      <c r="B273" s="208"/>
      <c r="C273" s="208">
        <v>5171</v>
      </c>
      <c r="D273" s="208"/>
      <c r="E273" s="208" t="s">
        <v>208</v>
      </c>
      <c r="F273" s="208"/>
      <c r="G273" s="202">
        <v>1781.42931</v>
      </c>
      <c r="H273" s="202"/>
      <c r="I273" s="202"/>
      <c r="J273" s="571">
        <f>SUM(J274:J285)</f>
        <v>10800</v>
      </c>
      <c r="K273" s="202">
        <v>6372.5284499999998</v>
      </c>
      <c r="L273" s="416">
        <f>SUM(L274:L285)</f>
        <v>8900</v>
      </c>
      <c r="M273" s="550"/>
    </row>
    <row r="274" spans="1:18" s="403" customFormat="1" x14ac:dyDescent="0.2">
      <c r="A274" s="361"/>
      <c r="B274" s="129"/>
      <c r="C274" s="129"/>
      <c r="D274" s="129">
        <v>954</v>
      </c>
      <c r="E274" s="129" t="s">
        <v>928</v>
      </c>
      <c r="F274" s="129"/>
      <c r="G274" s="207"/>
      <c r="H274" s="207"/>
      <c r="I274" s="207"/>
      <c r="J274" s="572">
        <v>2500</v>
      </c>
      <c r="K274" s="207"/>
      <c r="L274" s="417">
        <v>1000</v>
      </c>
      <c r="M274" s="556"/>
      <c r="N274" s="518"/>
      <c r="O274" s="518"/>
      <c r="P274" s="518"/>
      <c r="Q274" s="518"/>
      <c r="R274" s="485"/>
    </row>
    <row r="275" spans="1:18" s="403" customFormat="1" x14ac:dyDescent="0.2">
      <c r="A275" s="361"/>
      <c r="B275" s="129"/>
      <c r="C275" s="129"/>
      <c r="D275" s="129">
        <v>508</v>
      </c>
      <c r="E275" s="129" t="s">
        <v>927</v>
      </c>
      <c r="F275" s="129"/>
      <c r="G275" s="207"/>
      <c r="H275" s="207"/>
      <c r="I275" s="207"/>
      <c r="J275" s="572">
        <v>8000</v>
      </c>
      <c r="K275" s="207"/>
      <c r="L275" s="417">
        <v>6500</v>
      </c>
      <c r="M275" s="556" t="s">
        <v>1123</v>
      </c>
      <c r="N275" s="518"/>
      <c r="O275" s="518"/>
      <c r="P275" s="518"/>
      <c r="Q275" s="518"/>
      <c r="R275" s="485"/>
    </row>
    <row r="276" spans="1:18" s="403" customFormat="1" x14ac:dyDescent="0.2">
      <c r="A276" s="361"/>
      <c r="B276" s="129"/>
      <c r="C276" s="129"/>
      <c r="D276" s="129">
        <v>703</v>
      </c>
      <c r="E276" s="129" t="s">
        <v>966</v>
      </c>
      <c r="F276" s="129"/>
      <c r="G276" s="207"/>
      <c r="H276" s="207"/>
      <c r="I276" s="207"/>
      <c r="J276" s="572">
        <v>300</v>
      </c>
      <c r="K276" s="207"/>
      <c r="L276" s="417">
        <v>400</v>
      </c>
      <c r="M276" s="556" t="s">
        <v>1263</v>
      </c>
      <c r="N276" s="518"/>
      <c r="O276" s="518"/>
      <c r="P276" s="518"/>
      <c r="Q276" s="518"/>
      <c r="R276" s="485"/>
    </row>
    <row r="277" spans="1:18" s="403" customFormat="1" x14ac:dyDescent="0.2">
      <c r="A277" s="361"/>
      <c r="B277" s="129"/>
      <c r="C277" s="129"/>
      <c r="D277" s="129">
        <v>840</v>
      </c>
      <c r="E277" s="129" t="s">
        <v>1043</v>
      </c>
      <c r="F277" s="129"/>
      <c r="G277" s="207"/>
      <c r="H277" s="207"/>
      <c r="I277" s="207"/>
      <c r="J277" s="572">
        <v>0</v>
      </c>
      <c r="K277" s="207"/>
      <c r="L277" s="417">
        <v>1000</v>
      </c>
      <c r="M277" s="561"/>
      <c r="N277" s="518"/>
      <c r="O277" s="518"/>
      <c r="P277" s="518"/>
      <c r="Q277" s="518"/>
      <c r="R277" s="485"/>
    </row>
    <row r="278" spans="1:18" x14ac:dyDescent="0.2">
      <c r="A278" s="234"/>
      <c r="B278" s="208"/>
      <c r="C278" s="208"/>
      <c r="D278" s="208"/>
      <c r="E278" s="362" t="s">
        <v>836</v>
      </c>
      <c r="F278" s="376" t="s">
        <v>264</v>
      </c>
      <c r="G278" s="202"/>
      <c r="H278" s="207"/>
      <c r="I278" s="207"/>
      <c r="J278" s="572"/>
      <c r="K278" s="207"/>
      <c r="L278" s="417"/>
      <c r="M278" s="549"/>
    </row>
    <row r="279" spans="1:18" x14ac:dyDescent="0.2">
      <c r="A279" s="234"/>
      <c r="B279" s="208"/>
      <c r="C279" s="208"/>
      <c r="D279" s="208"/>
      <c r="E279" s="208"/>
      <c r="F279" s="376" t="s">
        <v>265</v>
      </c>
      <c r="G279" s="202"/>
      <c r="H279" s="207"/>
      <c r="I279" s="207"/>
      <c r="J279" s="572"/>
      <c r="K279" s="207"/>
      <c r="L279" s="417"/>
      <c r="M279" s="549"/>
    </row>
    <row r="280" spans="1:18" x14ac:dyDescent="0.2">
      <c r="A280" s="234"/>
      <c r="B280" s="208"/>
      <c r="C280" s="208"/>
      <c r="D280" s="208"/>
      <c r="E280" s="208"/>
      <c r="F280" s="376" t="s">
        <v>266</v>
      </c>
      <c r="G280" s="202"/>
      <c r="H280" s="207"/>
      <c r="I280" s="207"/>
      <c r="J280" s="572"/>
      <c r="K280" s="207"/>
      <c r="L280" s="417"/>
      <c r="M280" s="549"/>
    </row>
    <row r="281" spans="1:18" x14ac:dyDescent="0.2">
      <c r="A281" s="234"/>
      <c r="B281" s="208"/>
      <c r="C281" s="208"/>
      <c r="D281" s="208"/>
      <c r="E281" s="208"/>
      <c r="F281" s="376" t="s">
        <v>267</v>
      </c>
      <c r="G281" s="202"/>
      <c r="H281" s="207"/>
      <c r="I281" s="207"/>
      <c r="J281" s="572"/>
      <c r="K281" s="207"/>
      <c r="L281" s="417"/>
      <c r="M281" s="550"/>
    </row>
    <row r="282" spans="1:18" x14ac:dyDescent="0.2">
      <c r="A282" s="234"/>
      <c r="B282" s="208"/>
      <c r="C282" s="208"/>
      <c r="D282" s="208"/>
      <c r="E282" s="208"/>
      <c r="F282" s="376" t="s">
        <v>268</v>
      </c>
      <c r="G282" s="202"/>
      <c r="H282" s="207"/>
      <c r="I282" s="207"/>
      <c r="J282" s="572"/>
      <c r="K282" s="207"/>
      <c r="L282" s="417"/>
      <c r="M282" s="550"/>
    </row>
    <row r="283" spans="1:18" x14ac:dyDescent="0.2">
      <c r="A283" s="234"/>
      <c r="B283" s="208"/>
      <c r="C283" s="208"/>
      <c r="D283" s="208"/>
      <c r="E283" s="208"/>
      <c r="F283" s="376" t="s">
        <v>539</v>
      </c>
      <c r="G283" s="202"/>
      <c r="H283" s="207"/>
      <c r="I283" s="207"/>
      <c r="J283" s="572"/>
      <c r="K283" s="207"/>
      <c r="L283" s="417"/>
      <c r="M283" s="549"/>
    </row>
    <row r="284" spans="1:18" x14ac:dyDescent="0.2">
      <c r="A284" s="234"/>
      <c r="B284" s="208"/>
      <c r="C284" s="208"/>
      <c r="D284" s="208"/>
      <c r="E284" s="208"/>
      <c r="F284" s="376" t="s">
        <v>647</v>
      </c>
      <c r="G284" s="202"/>
      <c r="H284" s="207"/>
      <c r="I284" s="207"/>
      <c r="J284" s="572"/>
      <c r="K284" s="207"/>
      <c r="L284" s="417"/>
      <c r="M284" s="550"/>
    </row>
    <row r="285" spans="1:18" x14ac:dyDescent="0.2">
      <c r="A285" s="234"/>
      <c r="B285" s="208"/>
      <c r="C285" s="208"/>
      <c r="D285" s="208"/>
      <c r="E285" s="208"/>
      <c r="F285" s="376" t="s">
        <v>730</v>
      </c>
      <c r="G285" s="202"/>
      <c r="H285" s="207"/>
      <c r="I285" s="207"/>
      <c r="J285" s="572"/>
      <c r="K285" s="207"/>
      <c r="L285" s="417"/>
      <c r="M285" s="550"/>
    </row>
    <row r="286" spans="1:18" x14ac:dyDescent="0.2">
      <c r="A286" s="234"/>
      <c r="B286" s="208"/>
      <c r="C286" s="208">
        <v>5172</v>
      </c>
      <c r="D286" s="208"/>
      <c r="E286" s="208" t="s">
        <v>310</v>
      </c>
      <c r="F286" s="376"/>
      <c r="G286" s="202"/>
      <c r="H286" s="207"/>
      <c r="I286" s="207"/>
      <c r="J286" s="572"/>
      <c r="K286" s="202">
        <v>6.8849</v>
      </c>
      <c r="L286" s="502">
        <v>0</v>
      </c>
      <c r="M286" s="550"/>
    </row>
    <row r="287" spans="1:18" x14ac:dyDescent="0.2">
      <c r="A287" s="234" t="s">
        <v>170</v>
      </c>
      <c r="B287" s="208"/>
      <c r="C287" s="208">
        <v>5362</v>
      </c>
      <c r="D287" s="208"/>
      <c r="E287" s="377" t="s">
        <v>1274</v>
      </c>
      <c r="F287" s="208"/>
      <c r="G287" s="202">
        <v>8</v>
      </c>
      <c r="H287" s="202"/>
      <c r="I287" s="202"/>
      <c r="J287" s="595">
        <v>100</v>
      </c>
      <c r="K287" s="202">
        <v>32.014000000000003</v>
      </c>
      <c r="L287" s="416">
        <f>L288+L289+L290</f>
        <v>100</v>
      </c>
      <c r="M287" s="550"/>
    </row>
    <row r="288" spans="1:18" x14ac:dyDescent="0.2">
      <c r="A288" s="234"/>
      <c r="B288" s="208"/>
      <c r="C288" s="208"/>
      <c r="D288" s="208">
        <v>954</v>
      </c>
      <c r="E288" s="377"/>
      <c r="F288" s="208" t="s">
        <v>1044</v>
      </c>
      <c r="G288" s="202"/>
      <c r="H288" s="207"/>
      <c r="I288" s="207"/>
      <c r="J288" s="572"/>
      <c r="K288" s="207"/>
      <c r="L288" s="502">
        <v>20</v>
      </c>
      <c r="M288" s="550" t="s">
        <v>1364</v>
      </c>
    </row>
    <row r="289" spans="1:18" x14ac:dyDescent="0.2">
      <c r="A289" s="234"/>
      <c r="B289" s="208"/>
      <c r="C289" s="208"/>
      <c r="D289" s="208">
        <v>508</v>
      </c>
      <c r="E289" s="377"/>
      <c r="F289" s="208" t="s">
        <v>1046</v>
      </c>
      <c r="G289" s="202"/>
      <c r="H289" s="207"/>
      <c r="I289" s="207"/>
      <c r="J289" s="572"/>
      <c r="K289" s="207"/>
      <c r="L289" s="502">
        <v>40</v>
      </c>
      <c r="M289" s="550" t="s">
        <v>1364</v>
      </c>
    </row>
    <row r="290" spans="1:18" x14ac:dyDescent="0.2">
      <c r="A290" s="234"/>
      <c r="B290" s="208"/>
      <c r="C290" s="208"/>
      <c r="D290" s="208">
        <v>840</v>
      </c>
      <c r="E290" s="377"/>
      <c r="F290" s="208" t="s">
        <v>1045</v>
      </c>
      <c r="G290" s="202"/>
      <c r="H290" s="207"/>
      <c r="I290" s="207"/>
      <c r="J290" s="572"/>
      <c r="K290" s="207"/>
      <c r="L290" s="502">
        <v>40</v>
      </c>
      <c r="M290" s="550" t="s">
        <v>1364</v>
      </c>
    </row>
    <row r="291" spans="1:18" s="408" customFormat="1" x14ac:dyDescent="0.2">
      <c r="A291" s="342" t="s">
        <v>177</v>
      </c>
      <c r="B291" s="208"/>
      <c r="C291" s="208">
        <v>5424</v>
      </c>
      <c r="D291" s="208"/>
      <c r="E291" s="377" t="s">
        <v>193</v>
      </c>
      <c r="F291" s="208"/>
      <c r="G291" s="202">
        <v>2.238</v>
      </c>
      <c r="H291" s="202"/>
      <c r="I291" s="202"/>
      <c r="J291" s="595">
        <v>20</v>
      </c>
      <c r="K291" s="202">
        <v>11.33</v>
      </c>
      <c r="L291" s="416">
        <v>0</v>
      </c>
      <c r="M291" s="550"/>
      <c r="N291" s="523"/>
      <c r="O291" s="523"/>
      <c r="P291" s="523"/>
      <c r="Q291" s="523"/>
      <c r="R291" s="485"/>
    </row>
    <row r="292" spans="1:18" x14ac:dyDescent="0.2">
      <c r="A292" s="234"/>
      <c r="B292" s="333"/>
      <c r="C292" s="208"/>
      <c r="D292" s="208"/>
      <c r="E292" s="208"/>
      <c r="F292" s="208"/>
      <c r="G292" s="202"/>
      <c r="H292" s="202"/>
      <c r="I292" s="202"/>
      <c r="J292" s="571"/>
      <c r="K292" s="202"/>
      <c r="L292" s="416"/>
      <c r="M292" s="550"/>
    </row>
    <row r="293" spans="1:18" ht="15.75" x14ac:dyDescent="0.25">
      <c r="A293" s="332"/>
      <c r="B293" s="333">
        <v>3613</v>
      </c>
      <c r="C293" s="333" t="s">
        <v>78</v>
      </c>
      <c r="D293" s="333"/>
      <c r="E293" s="333"/>
      <c r="F293" s="333"/>
      <c r="G293" s="334">
        <f>SUM(G294,G295,G296,G297,G298,G299,G301,G306,G313)</f>
        <v>1418.8292999999999</v>
      </c>
      <c r="H293" s="335">
        <v>1259</v>
      </c>
      <c r="I293" s="335">
        <v>1507.8779400000001</v>
      </c>
      <c r="J293" s="570">
        <f>SUM(J294,J295,J296,J297,J298,J299,J301,J306,J313)</f>
        <v>1920</v>
      </c>
      <c r="K293" s="335">
        <f>SUM(K294,K295,K296,K297,K298,K299,K301,K306,K313)</f>
        <v>953.58213000000001</v>
      </c>
      <c r="L293" s="433">
        <f>SUM(L294,L295,L296,L297,L298,L299,L301,L306,L313)</f>
        <v>1710</v>
      </c>
      <c r="M293" s="550"/>
    </row>
    <row r="294" spans="1:18" s="49" customFormat="1" x14ac:dyDescent="0.2">
      <c r="A294" s="351" t="s">
        <v>170</v>
      </c>
      <c r="B294" s="208"/>
      <c r="C294" s="208">
        <v>5137</v>
      </c>
      <c r="D294" s="208"/>
      <c r="E294" s="208" t="s">
        <v>189</v>
      </c>
      <c r="F294" s="208"/>
      <c r="G294" s="133">
        <v>0</v>
      </c>
      <c r="H294" s="202"/>
      <c r="I294" s="202"/>
      <c r="J294" s="571">
        <v>0</v>
      </c>
      <c r="K294" s="202">
        <v>0</v>
      </c>
      <c r="L294" s="416">
        <v>0</v>
      </c>
      <c r="M294" s="550"/>
      <c r="N294" s="320"/>
      <c r="O294" s="320"/>
      <c r="P294" s="320"/>
      <c r="Q294" s="320"/>
      <c r="R294" s="485"/>
    </row>
    <row r="295" spans="1:18" x14ac:dyDescent="0.2">
      <c r="A295" s="234" t="s">
        <v>170</v>
      </c>
      <c r="B295" s="208"/>
      <c r="C295" s="208">
        <v>5139</v>
      </c>
      <c r="D295" s="208"/>
      <c r="E295" s="208" t="s">
        <v>190</v>
      </c>
      <c r="F295" s="208"/>
      <c r="G295" s="202">
        <v>0.63700000000000001</v>
      </c>
      <c r="H295" s="202"/>
      <c r="I295" s="202"/>
      <c r="J295" s="571">
        <v>20</v>
      </c>
      <c r="K295" s="202">
        <v>0</v>
      </c>
      <c r="L295" s="416">
        <v>20</v>
      </c>
      <c r="M295" s="550"/>
    </row>
    <row r="296" spans="1:18" x14ac:dyDescent="0.2">
      <c r="A296" s="234" t="s">
        <v>170</v>
      </c>
      <c r="B296" s="208"/>
      <c r="C296" s="208">
        <v>5151</v>
      </c>
      <c r="D296" s="208"/>
      <c r="E296" s="208" t="s">
        <v>183</v>
      </c>
      <c r="F296" s="208"/>
      <c r="G296" s="202">
        <v>169.89599999999999</v>
      </c>
      <c r="H296" s="202"/>
      <c r="I296" s="202"/>
      <c r="J296" s="571">
        <v>340</v>
      </c>
      <c r="K296" s="202">
        <v>164.96600000000001</v>
      </c>
      <c r="L296" s="416">
        <v>250</v>
      </c>
      <c r="M296" s="550"/>
    </row>
    <row r="297" spans="1:18" x14ac:dyDescent="0.2">
      <c r="A297" s="234" t="s">
        <v>170</v>
      </c>
      <c r="B297" s="208"/>
      <c r="C297" s="208">
        <v>5152</v>
      </c>
      <c r="D297" s="208"/>
      <c r="E297" s="208" t="s">
        <v>226</v>
      </c>
      <c r="F297" s="208"/>
      <c r="G297" s="202">
        <v>850.70975999999996</v>
      </c>
      <c r="H297" s="202"/>
      <c r="I297" s="202"/>
      <c r="J297" s="571">
        <v>970</v>
      </c>
      <c r="K297" s="202">
        <v>426.92768999999998</v>
      </c>
      <c r="L297" s="416">
        <v>750</v>
      </c>
      <c r="M297" s="550"/>
    </row>
    <row r="298" spans="1:18" x14ac:dyDescent="0.2">
      <c r="A298" s="234" t="s">
        <v>170</v>
      </c>
      <c r="B298" s="208"/>
      <c r="C298" s="208">
        <v>5154</v>
      </c>
      <c r="D298" s="208"/>
      <c r="E298" s="208" t="s">
        <v>184</v>
      </c>
      <c r="F298" s="208"/>
      <c r="G298" s="202">
        <v>36.259070000000001</v>
      </c>
      <c r="H298" s="202"/>
      <c r="I298" s="202"/>
      <c r="J298" s="571">
        <v>100</v>
      </c>
      <c r="K298" s="202">
        <v>110.71821</v>
      </c>
      <c r="L298" s="416">
        <v>150</v>
      </c>
      <c r="M298" s="550" t="s">
        <v>1365</v>
      </c>
    </row>
    <row r="299" spans="1:18" x14ac:dyDescent="0.2">
      <c r="A299" s="234" t="s">
        <v>170</v>
      </c>
      <c r="B299" s="333"/>
      <c r="C299" s="208">
        <v>5166</v>
      </c>
      <c r="D299" s="208"/>
      <c r="E299" s="208" t="s">
        <v>175</v>
      </c>
      <c r="F299" s="208"/>
      <c r="G299" s="202">
        <v>0</v>
      </c>
      <c r="H299" s="202"/>
      <c r="I299" s="202"/>
      <c r="J299" s="571">
        <v>30</v>
      </c>
      <c r="K299" s="202">
        <v>5</v>
      </c>
      <c r="L299" s="416">
        <v>30</v>
      </c>
      <c r="M299" s="550"/>
    </row>
    <row r="300" spans="1:18" s="99" customFormat="1" x14ac:dyDescent="0.2">
      <c r="A300" s="346"/>
      <c r="B300" s="362"/>
      <c r="C300" s="362"/>
      <c r="D300" s="362"/>
      <c r="E300" s="362" t="s">
        <v>153</v>
      </c>
      <c r="F300" s="362" t="s">
        <v>270</v>
      </c>
      <c r="G300" s="202"/>
      <c r="H300" s="207"/>
      <c r="I300" s="207"/>
      <c r="J300" s="572"/>
      <c r="K300" s="207"/>
      <c r="L300" s="417"/>
      <c r="M300" s="550"/>
      <c r="N300" s="521"/>
      <c r="O300" s="521"/>
      <c r="P300" s="521"/>
      <c r="Q300" s="521"/>
      <c r="R300" s="485"/>
    </row>
    <row r="301" spans="1:18" x14ac:dyDescent="0.2">
      <c r="A301" s="234" t="s">
        <v>170</v>
      </c>
      <c r="B301" s="208"/>
      <c r="C301" s="208">
        <v>5169</v>
      </c>
      <c r="D301" s="208"/>
      <c r="E301" s="208" t="s">
        <v>164</v>
      </c>
      <c r="F301" s="208"/>
      <c r="G301" s="202">
        <v>59.888640000000002</v>
      </c>
      <c r="H301" s="202"/>
      <c r="I301" s="202"/>
      <c r="J301" s="571">
        <v>110</v>
      </c>
      <c r="K301" s="202">
        <v>45.797800000000002</v>
      </c>
      <c r="L301" s="416">
        <v>110</v>
      </c>
      <c r="M301" s="550"/>
    </row>
    <row r="302" spans="1:18" s="99" customFormat="1" x14ac:dyDescent="0.2">
      <c r="A302" s="346"/>
      <c r="B302" s="362"/>
      <c r="C302" s="362"/>
      <c r="D302" s="362"/>
      <c r="E302" s="362" t="s">
        <v>835</v>
      </c>
      <c r="F302" s="362" t="s">
        <v>271</v>
      </c>
      <c r="G302" s="202"/>
      <c r="H302" s="207"/>
      <c r="I302" s="207"/>
      <c r="J302" s="572"/>
      <c r="K302" s="207"/>
      <c r="L302" s="417"/>
      <c r="M302" s="550"/>
      <c r="N302" s="521"/>
      <c r="O302" s="521"/>
      <c r="P302" s="521"/>
      <c r="Q302" s="521"/>
      <c r="R302" s="485"/>
    </row>
    <row r="303" spans="1:18" s="99" customFormat="1" x14ac:dyDescent="0.2">
      <c r="A303" s="346"/>
      <c r="B303" s="362"/>
      <c r="C303" s="362"/>
      <c r="D303" s="362"/>
      <c r="E303" s="362"/>
      <c r="F303" s="362" t="s">
        <v>272</v>
      </c>
      <c r="G303" s="202"/>
      <c r="H303" s="207"/>
      <c r="I303" s="207"/>
      <c r="J303" s="572"/>
      <c r="K303" s="207"/>
      <c r="L303" s="417"/>
      <c r="M303" s="550"/>
      <c r="N303" s="521"/>
      <c r="O303" s="521"/>
      <c r="P303" s="521"/>
      <c r="Q303" s="521"/>
      <c r="R303" s="485"/>
    </row>
    <row r="304" spans="1:18" s="99" customFormat="1" x14ac:dyDescent="0.2">
      <c r="A304" s="346"/>
      <c r="B304" s="362"/>
      <c r="C304" s="362"/>
      <c r="D304" s="362"/>
      <c r="E304" s="362"/>
      <c r="F304" s="362" t="s">
        <v>806</v>
      </c>
      <c r="G304" s="202"/>
      <c r="H304" s="207"/>
      <c r="I304" s="207"/>
      <c r="J304" s="572"/>
      <c r="K304" s="207"/>
      <c r="L304" s="417"/>
      <c r="M304" s="550"/>
      <c r="N304" s="521"/>
      <c r="O304" s="521"/>
      <c r="P304" s="521"/>
      <c r="Q304" s="521"/>
      <c r="R304" s="485"/>
    </row>
    <row r="305" spans="1:18" s="99" customFormat="1" x14ac:dyDescent="0.2">
      <c r="A305" s="346"/>
      <c r="B305" s="362"/>
      <c r="C305" s="362"/>
      <c r="D305" s="362"/>
      <c r="E305" s="362"/>
      <c r="F305" s="362" t="s">
        <v>948</v>
      </c>
      <c r="G305" s="202"/>
      <c r="H305" s="207"/>
      <c r="I305" s="207"/>
      <c r="J305" s="572">
        <v>80</v>
      </c>
      <c r="K305" s="207"/>
      <c r="L305" s="417">
        <v>50</v>
      </c>
      <c r="M305" s="550"/>
      <c r="N305" s="521"/>
      <c r="O305" s="521"/>
      <c r="P305" s="521"/>
      <c r="Q305" s="521"/>
      <c r="R305" s="485"/>
    </row>
    <row r="306" spans="1:18" x14ac:dyDescent="0.2">
      <c r="A306" s="234" t="s">
        <v>170</v>
      </c>
      <c r="B306" s="208"/>
      <c r="C306" s="208">
        <v>5171</v>
      </c>
      <c r="D306" s="208"/>
      <c r="E306" s="208" t="s">
        <v>208</v>
      </c>
      <c r="F306" s="208"/>
      <c r="G306" s="202">
        <v>301.43883</v>
      </c>
      <c r="H306" s="202"/>
      <c r="I306" s="202"/>
      <c r="J306" s="571">
        <f>SUM(J307:J312)</f>
        <v>350</v>
      </c>
      <c r="K306" s="202">
        <v>200.17242999999999</v>
      </c>
      <c r="L306" s="416">
        <f>SUM(L307:L312)</f>
        <v>400</v>
      </c>
      <c r="M306" s="550"/>
    </row>
    <row r="307" spans="1:18" s="99" customFormat="1" x14ac:dyDescent="0.2">
      <c r="A307" s="346"/>
      <c r="B307" s="362"/>
      <c r="C307" s="362"/>
      <c r="D307" s="362"/>
      <c r="E307" s="362" t="s">
        <v>153</v>
      </c>
      <c r="F307" s="362" t="s">
        <v>233</v>
      </c>
      <c r="G307" s="202" t="s">
        <v>596</v>
      </c>
      <c r="H307" s="207"/>
      <c r="I307" s="207"/>
      <c r="J307" s="572">
        <v>100</v>
      </c>
      <c r="K307" s="207"/>
      <c r="L307" s="417">
        <v>100</v>
      </c>
      <c r="M307" s="550"/>
      <c r="N307" s="521"/>
      <c r="O307" s="521"/>
      <c r="P307" s="521"/>
      <c r="Q307" s="521"/>
      <c r="R307" s="485"/>
    </row>
    <row r="308" spans="1:18" s="99" customFormat="1" x14ac:dyDescent="0.2">
      <c r="A308" s="346"/>
      <c r="B308" s="362"/>
      <c r="C308" s="362"/>
      <c r="D308" s="362"/>
      <c r="E308" s="362"/>
      <c r="F308" s="362" t="s">
        <v>465</v>
      </c>
      <c r="G308" s="202"/>
      <c r="H308" s="207"/>
      <c r="I308" s="207"/>
      <c r="J308" s="572">
        <v>150</v>
      </c>
      <c r="K308" s="207"/>
      <c r="L308" s="417">
        <v>150</v>
      </c>
      <c r="M308" s="550"/>
      <c r="N308" s="521"/>
      <c r="O308" s="521"/>
      <c r="P308" s="521"/>
      <c r="Q308" s="521"/>
      <c r="R308" s="485"/>
    </row>
    <row r="309" spans="1:18" s="99" customFormat="1" x14ac:dyDescent="0.2">
      <c r="A309" s="346"/>
      <c r="B309" s="362"/>
      <c r="C309" s="362"/>
      <c r="D309" s="362"/>
      <c r="E309" s="362"/>
      <c r="F309" s="362" t="s">
        <v>514</v>
      </c>
      <c r="G309" s="202"/>
      <c r="H309" s="207"/>
      <c r="I309" s="207"/>
      <c r="J309" s="572"/>
      <c r="K309" s="207"/>
      <c r="L309" s="417"/>
      <c r="M309" s="550"/>
      <c r="N309" s="521"/>
      <c r="O309" s="521"/>
      <c r="P309" s="521"/>
      <c r="Q309" s="521"/>
      <c r="R309" s="485"/>
    </row>
    <row r="310" spans="1:18" s="99" customFormat="1" x14ac:dyDescent="0.2">
      <c r="A310" s="346"/>
      <c r="B310" s="362"/>
      <c r="C310" s="362"/>
      <c r="D310" s="362"/>
      <c r="E310" s="362"/>
      <c r="F310" s="362" t="s">
        <v>540</v>
      </c>
      <c r="G310" s="202"/>
      <c r="H310" s="207"/>
      <c r="I310" s="207"/>
      <c r="J310" s="572"/>
      <c r="K310" s="207"/>
      <c r="L310" s="417"/>
      <c r="M310" s="550"/>
      <c r="N310" s="521"/>
      <c r="O310" s="521"/>
      <c r="P310" s="521"/>
      <c r="Q310" s="521"/>
      <c r="R310" s="485"/>
    </row>
    <row r="311" spans="1:18" s="99" customFormat="1" x14ac:dyDescent="0.2">
      <c r="A311" s="346"/>
      <c r="B311" s="362"/>
      <c r="C311" s="362"/>
      <c r="D311" s="362"/>
      <c r="E311" s="362"/>
      <c r="F311" s="362" t="s">
        <v>541</v>
      </c>
      <c r="G311" s="202"/>
      <c r="H311" s="207"/>
      <c r="I311" s="207"/>
      <c r="J311" s="572">
        <v>50</v>
      </c>
      <c r="K311" s="207"/>
      <c r="L311" s="417">
        <v>50</v>
      </c>
      <c r="M311" s="550"/>
      <c r="N311" s="521"/>
      <c r="O311" s="521"/>
      <c r="P311" s="521"/>
      <c r="Q311" s="521"/>
      <c r="R311" s="485"/>
    </row>
    <row r="312" spans="1:18" s="99" customFormat="1" x14ac:dyDescent="0.2">
      <c r="A312" s="346"/>
      <c r="B312" s="362"/>
      <c r="C312" s="362"/>
      <c r="D312" s="362"/>
      <c r="E312" s="362"/>
      <c r="F312" s="362" t="s">
        <v>1157</v>
      </c>
      <c r="G312" s="202"/>
      <c r="H312" s="207"/>
      <c r="I312" s="207"/>
      <c r="J312" s="572">
        <v>50</v>
      </c>
      <c r="K312" s="207"/>
      <c r="L312" s="417">
        <v>100</v>
      </c>
      <c r="M312" s="550" t="s">
        <v>1235</v>
      </c>
      <c r="N312" s="521"/>
      <c r="O312" s="521"/>
      <c r="P312" s="521"/>
      <c r="Q312" s="521"/>
      <c r="R312" s="485"/>
    </row>
    <row r="313" spans="1:18" x14ac:dyDescent="0.2">
      <c r="A313" s="234" t="s">
        <v>170</v>
      </c>
      <c r="B313" s="208"/>
      <c r="C313" s="208">
        <v>5191</v>
      </c>
      <c r="D313" s="208"/>
      <c r="E313" s="208" t="s">
        <v>269</v>
      </c>
      <c r="F313" s="208"/>
      <c r="G313" s="202">
        <v>0</v>
      </c>
      <c r="H313" s="202"/>
      <c r="I313" s="202"/>
      <c r="J313" s="571">
        <v>0</v>
      </c>
      <c r="K313" s="202">
        <v>0</v>
      </c>
      <c r="L313" s="416">
        <v>0</v>
      </c>
      <c r="M313" s="550"/>
    </row>
    <row r="314" spans="1:18" x14ac:dyDescent="0.2">
      <c r="A314" s="234"/>
      <c r="B314" s="208"/>
      <c r="C314" s="208"/>
      <c r="D314" s="208"/>
      <c r="E314" s="208"/>
      <c r="F314" s="208"/>
      <c r="G314" s="202"/>
      <c r="H314" s="202"/>
      <c r="I314" s="202"/>
      <c r="J314" s="571"/>
      <c r="K314" s="202"/>
      <c r="L314" s="416"/>
      <c r="M314" s="550"/>
    </row>
    <row r="315" spans="1:18" ht="15.75" x14ac:dyDescent="0.25">
      <c r="A315" s="332"/>
      <c r="B315" s="333">
        <v>3631</v>
      </c>
      <c r="C315" s="333" t="s">
        <v>79</v>
      </c>
      <c r="D315" s="333"/>
      <c r="E315" s="333"/>
      <c r="F315" s="333"/>
      <c r="G315" s="334" t="e">
        <f>SUM(G316,#REF!,G317,G319,G321,G324)</f>
        <v>#REF!</v>
      </c>
      <c r="H315" s="335">
        <v>1914</v>
      </c>
      <c r="I315" s="335">
        <v>2184.8530099999998</v>
      </c>
      <c r="J315" s="570">
        <f>SUM(J316,J317,J319,J320,J321,J324)</f>
        <v>2490</v>
      </c>
      <c r="K315" s="335">
        <f>SUM(K316,K317,K319,K320,K321,K324)</f>
        <v>2153.7386299999998</v>
      </c>
      <c r="L315" s="528">
        <f>SUM(L316,L317,L319,L320,L321,L324)</f>
        <v>2690</v>
      </c>
      <c r="M315" s="550"/>
    </row>
    <row r="316" spans="1:18" x14ac:dyDescent="0.2">
      <c r="A316" s="199" t="s">
        <v>174</v>
      </c>
      <c r="B316" s="208"/>
      <c r="C316" s="208">
        <v>5154</v>
      </c>
      <c r="D316" s="208"/>
      <c r="E316" s="208" t="s">
        <v>184</v>
      </c>
      <c r="F316" s="208"/>
      <c r="G316" s="202">
        <v>731.71199000000001</v>
      </c>
      <c r="H316" s="202"/>
      <c r="I316" s="202"/>
      <c r="J316" s="571">
        <v>1350</v>
      </c>
      <c r="K316" s="202">
        <v>1150.64804</v>
      </c>
      <c r="L316" s="416">
        <v>1350</v>
      </c>
      <c r="M316" s="550"/>
    </row>
    <row r="317" spans="1:18" x14ac:dyDescent="0.2">
      <c r="A317" s="199" t="s">
        <v>174</v>
      </c>
      <c r="B317" s="208"/>
      <c r="C317" s="208">
        <v>5166</v>
      </c>
      <c r="D317" s="208"/>
      <c r="E317" s="208" t="s">
        <v>273</v>
      </c>
      <c r="F317" s="208"/>
      <c r="G317" s="202">
        <f>SUM(G318)</f>
        <v>0</v>
      </c>
      <c r="H317" s="202"/>
      <c r="I317" s="202"/>
      <c r="J317" s="571">
        <v>40</v>
      </c>
      <c r="K317" s="202">
        <v>54.389499999999998</v>
      </c>
      <c r="L317" s="416">
        <v>40</v>
      </c>
      <c r="M317" s="550"/>
    </row>
    <row r="318" spans="1:18" s="403" customFormat="1" x14ac:dyDescent="0.2">
      <c r="A318" s="346"/>
      <c r="B318" s="129"/>
      <c r="C318" s="129"/>
      <c r="D318" s="129"/>
      <c r="E318" s="129" t="s">
        <v>153</v>
      </c>
      <c r="F318" s="129" t="s">
        <v>274</v>
      </c>
      <c r="G318" s="133">
        <v>0</v>
      </c>
      <c r="H318" s="207"/>
      <c r="I318" s="207"/>
      <c r="J318" s="572"/>
      <c r="K318" s="207"/>
      <c r="L318" s="417"/>
      <c r="M318" s="550"/>
      <c r="N318" s="518"/>
      <c r="O318" s="518"/>
      <c r="P318" s="518"/>
      <c r="Q318" s="518"/>
      <c r="R318" s="485"/>
    </row>
    <row r="319" spans="1:18" x14ac:dyDescent="0.2">
      <c r="A319" s="199" t="s">
        <v>174</v>
      </c>
      <c r="B319" s="208"/>
      <c r="C319" s="208">
        <v>5169</v>
      </c>
      <c r="D319" s="208"/>
      <c r="E319" s="208" t="s">
        <v>275</v>
      </c>
      <c r="F319" s="208"/>
      <c r="G319" s="202">
        <v>7.4</v>
      </c>
      <c r="H319" s="202"/>
      <c r="I319" s="202"/>
      <c r="J319" s="571"/>
      <c r="K319" s="202"/>
      <c r="L319" s="416"/>
      <c r="M319" s="550"/>
    </row>
    <row r="320" spans="1:18" x14ac:dyDescent="0.2">
      <c r="A320" s="359" t="s">
        <v>174</v>
      </c>
      <c r="B320" s="383"/>
      <c r="C320" s="383">
        <v>5169</v>
      </c>
      <c r="D320" s="208"/>
      <c r="E320" s="208" t="s">
        <v>783</v>
      </c>
      <c r="F320" s="439" t="s">
        <v>276</v>
      </c>
      <c r="G320" s="202"/>
      <c r="H320" s="202"/>
      <c r="I320" s="202"/>
      <c r="J320" s="571">
        <v>800</v>
      </c>
      <c r="K320" s="202">
        <v>903.20929000000001</v>
      </c>
      <c r="L320" s="416">
        <v>800</v>
      </c>
      <c r="M320" s="550"/>
    </row>
    <row r="321" spans="1:18" x14ac:dyDescent="0.2">
      <c r="A321" s="199" t="s">
        <v>174</v>
      </c>
      <c r="B321" s="208"/>
      <c r="C321" s="208">
        <v>5171</v>
      </c>
      <c r="D321" s="208"/>
      <c r="E321" s="208" t="s">
        <v>208</v>
      </c>
      <c r="F321" s="208"/>
      <c r="G321" s="202">
        <f>SUM(G322)</f>
        <v>0</v>
      </c>
      <c r="H321" s="202"/>
      <c r="I321" s="202"/>
      <c r="J321" s="571">
        <f>SUM(J322:J323)</f>
        <v>300</v>
      </c>
      <c r="K321" s="202">
        <v>45.491799999999998</v>
      </c>
      <c r="L321" s="416">
        <f>SUM(L322:L323)</f>
        <v>500</v>
      </c>
      <c r="M321" s="550" t="s">
        <v>1178</v>
      </c>
    </row>
    <row r="322" spans="1:18" s="93" customFormat="1" x14ac:dyDescent="0.2">
      <c r="A322" s="346"/>
      <c r="B322" s="129"/>
      <c r="C322" s="129"/>
      <c r="D322" s="129"/>
      <c r="E322" s="129" t="s">
        <v>153</v>
      </c>
      <c r="F322" s="129" t="s">
        <v>277</v>
      </c>
      <c r="G322" s="202">
        <v>0</v>
      </c>
      <c r="H322" s="207"/>
      <c r="I322" s="207"/>
      <c r="J322" s="572">
        <v>300</v>
      </c>
      <c r="K322" s="207"/>
      <c r="L322" s="417">
        <v>500</v>
      </c>
      <c r="M322" s="550"/>
      <c r="N322" s="519"/>
      <c r="O322" s="519"/>
      <c r="P322" s="519"/>
      <c r="Q322" s="519"/>
      <c r="R322" s="485"/>
    </row>
    <row r="323" spans="1:18" s="93" customFormat="1" x14ac:dyDescent="0.2">
      <c r="A323" s="346"/>
      <c r="B323" s="129"/>
      <c r="C323" s="129"/>
      <c r="D323" s="129"/>
      <c r="E323" s="129"/>
      <c r="F323" s="129"/>
      <c r="G323" s="202"/>
      <c r="H323" s="207"/>
      <c r="I323" s="207"/>
      <c r="J323" s="572"/>
      <c r="K323" s="207"/>
      <c r="L323" s="417"/>
      <c r="M323" s="550" t="s">
        <v>1178</v>
      </c>
      <c r="N323" s="519"/>
      <c r="O323" s="519"/>
      <c r="P323" s="519"/>
      <c r="Q323" s="519"/>
      <c r="R323" s="485"/>
    </row>
    <row r="324" spans="1:18" x14ac:dyDescent="0.2">
      <c r="A324" s="199" t="s">
        <v>174</v>
      </c>
      <c r="B324" s="208"/>
      <c r="C324" s="208">
        <v>5363</v>
      </c>
      <c r="D324" s="208"/>
      <c r="E324" s="208" t="s">
        <v>206</v>
      </c>
      <c r="F324" s="208"/>
      <c r="G324" s="202">
        <v>10</v>
      </c>
      <c r="H324" s="202"/>
      <c r="I324" s="202"/>
      <c r="J324" s="571">
        <v>0</v>
      </c>
      <c r="K324" s="202">
        <v>0</v>
      </c>
      <c r="L324" s="416">
        <v>0</v>
      </c>
      <c r="M324" s="550"/>
    </row>
    <row r="325" spans="1:18" x14ac:dyDescent="0.2">
      <c r="A325" s="199"/>
      <c r="B325" s="208"/>
      <c r="C325" s="208"/>
      <c r="D325" s="208"/>
      <c r="E325" s="208"/>
      <c r="F325" s="208"/>
      <c r="G325" s="202"/>
      <c r="H325" s="202"/>
      <c r="I325" s="202"/>
      <c r="J325" s="571"/>
      <c r="K325" s="202"/>
      <c r="L325" s="416"/>
      <c r="M325" s="550"/>
    </row>
    <row r="326" spans="1:18" ht="15.75" x14ac:dyDescent="0.25">
      <c r="A326" s="332"/>
      <c r="B326" s="333">
        <v>3632</v>
      </c>
      <c r="C326" s="333" t="s">
        <v>80</v>
      </c>
      <c r="D326" s="333"/>
      <c r="E326" s="333"/>
      <c r="F326" s="333"/>
      <c r="G326" s="378" t="e">
        <f>SUM(G327,G328,G329,G330,G331,G332,G337)</f>
        <v>#REF!</v>
      </c>
      <c r="H326" s="335">
        <v>197</v>
      </c>
      <c r="I326" s="335">
        <v>273.05399999999997</v>
      </c>
      <c r="J326" s="570">
        <f>SUM(J327,J328,J329,J330,J331,J332,J337)</f>
        <v>387</v>
      </c>
      <c r="K326" s="335">
        <f>SUM(K327,K328,K329,K330,K331,K332,K337,K340)</f>
        <v>140.72399999999999</v>
      </c>
      <c r="L326" s="433">
        <f>SUM(L327,L328,L329,L330,L331,L332,L337,L340)</f>
        <v>460</v>
      </c>
      <c r="M326" s="550" t="s">
        <v>1236</v>
      </c>
    </row>
    <row r="327" spans="1:18" x14ac:dyDescent="0.2">
      <c r="A327" s="198" t="s">
        <v>162</v>
      </c>
      <c r="B327" s="208"/>
      <c r="C327" s="208">
        <v>5137</v>
      </c>
      <c r="D327" s="208"/>
      <c r="E327" s="208" t="s">
        <v>189</v>
      </c>
      <c r="F327" s="208"/>
      <c r="G327" s="348" t="e">
        <f>SUM(#REF!)</f>
        <v>#REF!</v>
      </c>
      <c r="H327" s="202"/>
      <c r="I327" s="202"/>
      <c r="J327" s="571">
        <v>0</v>
      </c>
      <c r="K327" s="202">
        <v>0</v>
      </c>
      <c r="L327" s="416">
        <v>0</v>
      </c>
      <c r="M327" s="550"/>
    </row>
    <row r="328" spans="1:18" x14ac:dyDescent="0.2">
      <c r="A328" s="198" t="s">
        <v>162</v>
      </c>
      <c r="B328" s="208"/>
      <c r="C328" s="208">
        <v>5139</v>
      </c>
      <c r="D328" s="208"/>
      <c r="E328" s="208" t="s">
        <v>278</v>
      </c>
      <c r="F328" s="208"/>
      <c r="G328" s="202">
        <v>8.9960000000000004</v>
      </c>
      <c r="H328" s="349"/>
      <c r="I328" s="349"/>
      <c r="J328" s="577">
        <v>10</v>
      </c>
      <c r="K328" s="349">
        <v>0</v>
      </c>
      <c r="L328" s="422">
        <v>10</v>
      </c>
      <c r="M328" s="550"/>
    </row>
    <row r="329" spans="1:18" x14ac:dyDescent="0.2">
      <c r="A329" s="198" t="s">
        <v>162</v>
      </c>
      <c r="B329" s="208"/>
      <c r="C329" s="208">
        <v>5151</v>
      </c>
      <c r="D329" s="208"/>
      <c r="E329" s="208" t="s">
        <v>183</v>
      </c>
      <c r="F329" s="208"/>
      <c r="G329" s="202">
        <v>0</v>
      </c>
      <c r="H329" s="349"/>
      <c r="I329" s="349"/>
      <c r="J329" s="577">
        <v>15</v>
      </c>
      <c r="K329" s="349">
        <v>0</v>
      </c>
      <c r="L329" s="422"/>
      <c r="M329" s="550"/>
    </row>
    <row r="330" spans="1:18" x14ac:dyDescent="0.2">
      <c r="A330" s="198" t="s">
        <v>162</v>
      </c>
      <c r="B330" s="208"/>
      <c r="C330" s="208">
        <v>5154</v>
      </c>
      <c r="D330" s="208"/>
      <c r="E330" s="208" t="s">
        <v>184</v>
      </c>
      <c r="F330" s="208"/>
      <c r="G330" s="349">
        <v>1</v>
      </c>
      <c r="H330" s="349"/>
      <c r="I330" s="349"/>
      <c r="J330" s="577">
        <v>2</v>
      </c>
      <c r="K330" s="349">
        <v>0</v>
      </c>
      <c r="L330" s="422"/>
      <c r="M330" s="550"/>
    </row>
    <row r="331" spans="1:18" x14ac:dyDescent="0.2">
      <c r="A331" s="198" t="s">
        <v>162</v>
      </c>
      <c r="B331" s="333"/>
      <c r="C331" s="208">
        <v>5166</v>
      </c>
      <c r="D331" s="208"/>
      <c r="E331" s="208" t="s">
        <v>463</v>
      </c>
      <c r="F331" s="208"/>
      <c r="G331" s="349">
        <v>0</v>
      </c>
      <c r="H331" s="349"/>
      <c r="I331" s="349"/>
      <c r="J331" s="577">
        <v>0</v>
      </c>
      <c r="K331" s="349">
        <v>0</v>
      </c>
      <c r="L331" s="422">
        <v>0</v>
      </c>
      <c r="M331" s="550"/>
    </row>
    <row r="332" spans="1:18" x14ac:dyDescent="0.2">
      <c r="A332" s="198" t="s">
        <v>162</v>
      </c>
      <c r="B332" s="208"/>
      <c r="C332" s="208">
        <v>5169</v>
      </c>
      <c r="D332" s="208"/>
      <c r="E332" s="208" t="s">
        <v>164</v>
      </c>
      <c r="F332" s="208"/>
      <c r="G332" s="202">
        <v>152.50700000000001</v>
      </c>
      <c r="H332" s="202"/>
      <c r="I332" s="202"/>
      <c r="J332" s="571">
        <f>SUM(J333:J336)</f>
        <v>260</v>
      </c>
      <c r="K332" s="202">
        <v>130.5</v>
      </c>
      <c r="L332" s="416">
        <f>SUM(L333:L336)</f>
        <v>290</v>
      </c>
      <c r="M332" s="550" t="s">
        <v>1236</v>
      </c>
    </row>
    <row r="333" spans="1:18" s="99" customFormat="1" x14ac:dyDescent="0.2">
      <c r="A333" s="346"/>
      <c r="B333" s="362"/>
      <c r="C333" s="362"/>
      <c r="D333" s="362"/>
      <c r="E333" s="362" t="s">
        <v>279</v>
      </c>
      <c r="F333" s="362"/>
      <c r="G333" s="348"/>
      <c r="H333" s="372"/>
      <c r="I333" s="372"/>
      <c r="J333" s="578"/>
      <c r="K333" s="372"/>
      <c r="L333" s="434"/>
      <c r="M333" s="550"/>
      <c r="N333" s="521"/>
      <c r="O333" s="521"/>
      <c r="P333" s="521"/>
      <c r="Q333" s="521"/>
      <c r="R333" s="485"/>
    </row>
    <row r="334" spans="1:18" s="99" customFormat="1" x14ac:dyDescent="0.2">
      <c r="A334" s="346"/>
      <c r="B334" s="362"/>
      <c r="C334" s="362"/>
      <c r="D334" s="362"/>
      <c r="E334" s="362" t="s">
        <v>280</v>
      </c>
      <c r="F334" s="362"/>
      <c r="G334" s="348"/>
      <c r="H334" s="372"/>
      <c r="I334" s="372"/>
      <c r="J334" s="578">
        <v>250</v>
      </c>
      <c r="K334" s="372"/>
      <c r="L334" s="434">
        <v>250</v>
      </c>
      <c r="M334" s="550"/>
      <c r="N334" s="521"/>
      <c r="O334" s="521"/>
      <c r="P334" s="521"/>
      <c r="Q334" s="521"/>
      <c r="R334" s="485"/>
    </row>
    <row r="335" spans="1:18" s="99" customFormat="1" x14ac:dyDescent="0.2">
      <c r="A335" s="346"/>
      <c r="B335" s="362"/>
      <c r="C335" s="362"/>
      <c r="D335" s="362"/>
      <c r="E335" s="362" t="s">
        <v>281</v>
      </c>
      <c r="F335" s="362"/>
      <c r="G335" s="348"/>
      <c r="H335" s="372"/>
      <c r="I335" s="372"/>
      <c r="J335" s="578"/>
      <c r="K335" s="372"/>
      <c r="L335" s="434"/>
      <c r="M335" s="550"/>
      <c r="N335" s="521"/>
      <c r="O335" s="521"/>
      <c r="P335" s="521"/>
      <c r="Q335" s="521"/>
      <c r="R335" s="485"/>
    </row>
    <row r="336" spans="1:18" s="99" customFormat="1" x14ac:dyDescent="0.2">
      <c r="A336" s="346"/>
      <c r="B336" s="362"/>
      <c r="C336" s="362"/>
      <c r="D336" s="362"/>
      <c r="E336" s="362" t="s">
        <v>282</v>
      </c>
      <c r="F336" s="362"/>
      <c r="G336" s="348"/>
      <c r="H336" s="372"/>
      <c r="I336" s="372"/>
      <c r="J336" s="578">
        <v>10</v>
      </c>
      <c r="K336" s="372"/>
      <c r="L336" s="434">
        <v>40</v>
      </c>
      <c r="M336" s="550" t="s">
        <v>1179</v>
      </c>
      <c r="N336" s="521"/>
      <c r="O336" s="521"/>
      <c r="P336" s="521"/>
      <c r="Q336" s="521"/>
      <c r="R336" s="485"/>
    </row>
    <row r="337" spans="1:18" x14ac:dyDescent="0.2">
      <c r="A337" s="198" t="s">
        <v>162</v>
      </c>
      <c r="B337" s="208" t="s">
        <v>283</v>
      </c>
      <c r="C337" s="208">
        <v>5171</v>
      </c>
      <c r="D337" s="208"/>
      <c r="E337" s="208" t="s">
        <v>208</v>
      </c>
      <c r="F337" s="208"/>
      <c r="G337" s="348">
        <v>4.6802799999999998</v>
      </c>
      <c r="H337" s="202"/>
      <c r="I337" s="202"/>
      <c r="J337" s="571">
        <f>SUM(J338:J339)</f>
        <v>100</v>
      </c>
      <c r="K337" s="202">
        <v>0</v>
      </c>
      <c r="L337" s="416">
        <f>SUM(L338:L339)</f>
        <v>110</v>
      </c>
      <c r="M337" s="550"/>
    </row>
    <row r="338" spans="1:18" x14ac:dyDescent="0.2">
      <c r="A338" s="198"/>
      <c r="B338" s="208"/>
      <c r="C338" s="208"/>
      <c r="D338" s="208"/>
      <c r="E338" s="129" t="s">
        <v>153</v>
      </c>
      <c r="F338" s="129" t="s">
        <v>814</v>
      </c>
      <c r="G338" s="349"/>
      <c r="H338" s="350"/>
      <c r="I338" s="350"/>
      <c r="J338" s="579"/>
      <c r="K338" s="350"/>
      <c r="L338" s="423">
        <v>10</v>
      </c>
      <c r="M338" s="550" t="s">
        <v>1366</v>
      </c>
    </row>
    <row r="339" spans="1:18" x14ac:dyDescent="0.2">
      <c r="A339" s="234"/>
      <c r="B339" s="208"/>
      <c r="C339" s="208"/>
      <c r="D339" s="208"/>
      <c r="E339" s="129"/>
      <c r="F339" s="129" t="s">
        <v>1292</v>
      </c>
      <c r="G339" s="349">
        <v>4.6802799999999998</v>
      </c>
      <c r="H339" s="350"/>
      <c r="I339" s="350"/>
      <c r="J339" s="579">
        <v>100</v>
      </c>
      <c r="K339" s="350"/>
      <c r="L339" s="423">
        <v>100</v>
      </c>
      <c r="M339" s="550"/>
    </row>
    <row r="340" spans="1:18" x14ac:dyDescent="0.2">
      <c r="A340" s="389" t="s">
        <v>212</v>
      </c>
      <c r="B340" s="208"/>
      <c r="C340" s="208">
        <v>5811</v>
      </c>
      <c r="D340" s="208"/>
      <c r="E340" s="208" t="s">
        <v>1199</v>
      </c>
      <c r="F340" s="129"/>
      <c r="G340" s="349"/>
      <c r="H340" s="349"/>
      <c r="I340" s="349"/>
      <c r="J340" s="577"/>
      <c r="K340" s="349">
        <v>10.224</v>
      </c>
      <c r="L340" s="422">
        <v>50</v>
      </c>
      <c r="M340" s="562"/>
    </row>
    <row r="341" spans="1:18" x14ac:dyDescent="0.2">
      <c r="A341" s="389"/>
      <c r="B341" s="208"/>
      <c r="C341" s="208"/>
      <c r="D341" s="208"/>
      <c r="E341" s="129"/>
      <c r="F341" s="129"/>
      <c r="G341" s="349"/>
      <c r="H341" s="349"/>
      <c r="I341" s="349"/>
      <c r="J341" s="577"/>
      <c r="K341" s="349"/>
      <c r="L341" s="422"/>
      <c r="M341" s="550" t="s">
        <v>1289</v>
      </c>
    </row>
    <row r="342" spans="1:18" ht="15.75" x14ac:dyDescent="0.25">
      <c r="A342" s="332"/>
      <c r="B342" s="333">
        <v>3635</v>
      </c>
      <c r="C342" s="333" t="s">
        <v>284</v>
      </c>
      <c r="D342" s="333"/>
      <c r="E342" s="333"/>
      <c r="F342" s="333"/>
      <c r="G342" s="334">
        <f>SUM(G343)</f>
        <v>30.25</v>
      </c>
      <c r="H342" s="335">
        <v>99</v>
      </c>
      <c r="I342" s="335">
        <f>SUM(I343)</f>
        <v>12.1</v>
      </c>
      <c r="J342" s="570">
        <f>SUM(J343)</f>
        <v>400</v>
      </c>
      <c r="K342" s="335">
        <f>SUM(K343)</f>
        <v>173.03</v>
      </c>
      <c r="L342" s="433">
        <f>SUM(L343)</f>
        <v>400</v>
      </c>
      <c r="M342" s="550"/>
    </row>
    <row r="343" spans="1:18" x14ac:dyDescent="0.2">
      <c r="A343" s="332" t="s">
        <v>194</v>
      </c>
      <c r="B343" s="208"/>
      <c r="C343" s="208">
        <v>5169</v>
      </c>
      <c r="D343" s="208"/>
      <c r="E343" s="208" t="s">
        <v>285</v>
      </c>
      <c r="F343" s="208"/>
      <c r="G343" s="202">
        <v>30.25</v>
      </c>
      <c r="H343" s="202"/>
      <c r="I343" s="202">
        <v>12.1</v>
      </c>
      <c r="J343" s="571">
        <v>400</v>
      </c>
      <c r="K343" s="202">
        <v>173.03</v>
      </c>
      <c r="L343" s="416">
        <v>400</v>
      </c>
      <c r="M343" s="550"/>
    </row>
    <row r="344" spans="1:18" x14ac:dyDescent="0.2">
      <c r="A344" s="234"/>
      <c r="B344" s="333"/>
      <c r="C344" s="208"/>
      <c r="D344" s="208"/>
      <c r="E344" s="208"/>
      <c r="F344" s="208"/>
      <c r="G344" s="202"/>
      <c r="H344" s="202"/>
      <c r="I344" s="202"/>
      <c r="J344" s="571"/>
      <c r="K344" s="202"/>
      <c r="L344" s="416"/>
      <c r="M344" s="550"/>
    </row>
    <row r="345" spans="1:18" ht="15.75" x14ac:dyDescent="0.25">
      <c r="A345" s="332"/>
      <c r="B345" s="333">
        <v>3639</v>
      </c>
      <c r="C345" s="333" t="s">
        <v>45</v>
      </c>
      <c r="D345" s="333"/>
      <c r="E345" s="333"/>
      <c r="F345" s="333"/>
      <c r="G345" s="334" t="e">
        <f>SUM(G346,G349,G350,G351,G353,G356,G359,G360,G362,G363,G377,G384,G385,G347,G392,G394,#REF!,#REF!,#REF!,G395,G399,G400,#REF!,#REF!,G404,#REF!)+G361+G388</f>
        <v>#REF!</v>
      </c>
      <c r="H345" s="335">
        <v>3001</v>
      </c>
      <c r="I345" s="335">
        <v>13469.30215</v>
      </c>
      <c r="J345" s="580">
        <f>SUM(J346,J347,J349:J356,J359:J363,J377,J384:J385,J388,J392,J394:J394,J395,J399:J400,J404)</f>
        <v>2582</v>
      </c>
      <c r="K345" s="529">
        <f>SUM(K346,K347,K349:K352,K353,K354,K356,K359:K363,K377,K384:K385,K388,K392,K394:K394,K395,K399:K400,K403,K404)</f>
        <v>2369.5330400000003</v>
      </c>
      <c r="L345" s="433">
        <f>SUM(L346,L347,L349:L352,L353,L354,L355,L356,L359:L363,L377,L384:L385,L388,L392,L394:L394,L395,L399:L400,L403,L404)</f>
        <v>2349</v>
      </c>
      <c r="M345" s="550"/>
    </row>
    <row r="346" spans="1:18" x14ac:dyDescent="0.2">
      <c r="A346" s="342" t="s">
        <v>177</v>
      </c>
      <c r="B346" s="208"/>
      <c r="C346" s="208">
        <v>5021</v>
      </c>
      <c r="D346" s="129"/>
      <c r="E346" s="208" t="s">
        <v>179</v>
      </c>
      <c r="F346" s="208"/>
      <c r="G346" s="202">
        <v>5.532</v>
      </c>
      <c r="H346" s="202"/>
      <c r="I346" s="202"/>
      <c r="J346" s="571">
        <v>0</v>
      </c>
      <c r="K346" s="202">
        <v>20.48</v>
      </c>
      <c r="L346" s="416">
        <v>36</v>
      </c>
      <c r="M346" s="550" t="s">
        <v>1054</v>
      </c>
    </row>
    <row r="347" spans="1:18" s="49" customFormat="1" x14ac:dyDescent="0.2">
      <c r="A347" s="312" t="s">
        <v>212</v>
      </c>
      <c r="B347" s="208"/>
      <c r="C347" s="208">
        <v>5041</v>
      </c>
      <c r="D347" s="208"/>
      <c r="E347" s="208" t="s">
        <v>450</v>
      </c>
      <c r="F347" s="208"/>
      <c r="G347" s="202">
        <f>SUM(G348)</f>
        <v>0</v>
      </c>
      <c r="H347" s="202"/>
      <c r="I347" s="202"/>
      <c r="J347" s="571">
        <f>SUM(J348)</f>
        <v>0</v>
      </c>
      <c r="K347" s="202">
        <f>SUM(K348)</f>
        <v>0</v>
      </c>
      <c r="L347" s="416">
        <f>SUM(L348)</f>
        <v>1</v>
      </c>
      <c r="M347" s="550"/>
      <c r="N347" s="320"/>
      <c r="O347" s="320"/>
      <c r="P347" s="320"/>
      <c r="Q347" s="320"/>
      <c r="R347" s="485"/>
    </row>
    <row r="348" spans="1:18" s="93" customFormat="1" x14ac:dyDescent="0.2">
      <c r="A348" s="346"/>
      <c r="B348" s="129"/>
      <c r="C348" s="129"/>
      <c r="D348" s="129"/>
      <c r="E348" s="129" t="s">
        <v>111</v>
      </c>
      <c r="F348" s="129" t="s">
        <v>451</v>
      </c>
      <c r="G348" s="202">
        <v>0</v>
      </c>
      <c r="H348" s="207"/>
      <c r="I348" s="207"/>
      <c r="J348" s="572">
        <v>0</v>
      </c>
      <c r="K348" s="207"/>
      <c r="L348" s="417">
        <v>1</v>
      </c>
      <c r="M348" s="550"/>
      <c r="N348" s="519"/>
      <c r="O348" s="519"/>
      <c r="P348" s="519"/>
      <c r="Q348" s="519"/>
      <c r="R348" s="485"/>
    </row>
    <row r="349" spans="1:18" s="211" customFormat="1" x14ac:dyDescent="0.2">
      <c r="A349" s="351" t="s">
        <v>170</v>
      </c>
      <c r="B349" s="379"/>
      <c r="C349" s="208">
        <v>5137</v>
      </c>
      <c r="D349" s="208"/>
      <c r="E349" s="208" t="s">
        <v>586</v>
      </c>
      <c r="F349" s="208"/>
      <c r="G349" s="202">
        <v>31.292999999999999</v>
      </c>
      <c r="H349" s="202"/>
      <c r="I349" s="202"/>
      <c r="J349" s="571">
        <v>0</v>
      </c>
      <c r="K349" s="202">
        <v>0</v>
      </c>
      <c r="L349" s="416">
        <v>0</v>
      </c>
      <c r="M349" s="550"/>
      <c r="N349" s="524"/>
      <c r="O349" s="524"/>
      <c r="P349" s="524"/>
      <c r="Q349" s="524"/>
      <c r="R349" s="485"/>
    </row>
    <row r="350" spans="1:18" x14ac:dyDescent="0.2">
      <c r="A350" s="312" t="s">
        <v>212</v>
      </c>
      <c r="B350" s="208"/>
      <c r="C350" s="208">
        <v>5139</v>
      </c>
      <c r="D350" s="129">
        <v>705</v>
      </c>
      <c r="E350" s="208" t="s">
        <v>190</v>
      </c>
      <c r="F350" s="208"/>
      <c r="G350" s="202">
        <v>0</v>
      </c>
      <c r="H350" s="202"/>
      <c r="I350" s="202"/>
      <c r="J350" s="571">
        <v>0</v>
      </c>
      <c r="K350" s="202">
        <v>0</v>
      </c>
      <c r="L350" s="416">
        <v>0</v>
      </c>
      <c r="M350" s="550"/>
    </row>
    <row r="351" spans="1:18" x14ac:dyDescent="0.2">
      <c r="A351" s="234" t="s">
        <v>170</v>
      </c>
      <c r="B351" s="208"/>
      <c r="C351" s="208">
        <v>5139</v>
      </c>
      <c r="D351" s="129"/>
      <c r="E351" s="208" t="s">
        <v>798</v>
      </c>
      <c r="F351" s="208"/>
      <c r="G351" s="202">
        <v>8</v>
      </c>
      <c r="H351" s="202"/>
      <c r="I351" s="202"/>
      <c r="J351" s="571">
        <v>0</v>
      </c>
      <c r="K351" s="202">
        <v>0</v>
      </c>
      <c r="L351" s="416">
        <v>0</v>
      </c>
      <c r="M351" s="550"/>
    </row>
    <row r="352" spans="1:18" x14ac:dyDescent="0.2">
      <c r="A352" s="234"/>
      <c r="B352" s="208"/>
      <c r="C352" s="208">
        <v>5151</v>
      </c>
      <c r="D352" s="129"/>
      <c r="E352" s="208" t="s">
        <v>183</v>
      </c>
      <c r="F352" s="208"/>
      <c r="G352" s="202"/>
      <c r="H352" s="202"/>
      <c r="I352" s="202"/>
      <c r="J352" s="571">
        <v>0</v>
      </c>
      <c r="K352" s="202">
        <v>397.05599999999998</v>
      </c>
      <c r="L352" s="416">
        <v>0</v>
      </c>
      <c r="M352" s="550"/>
    </row>
    <row r="353" spans="1:18" x14ac:dyDescent="0.2">
      <c r="A353" s="234" t="s">
        <v>170</v>
      </c>
      <c r="B353" s="208"/>
      <c r="C353" s="208">
        <v>5154</v>
      </c>
      <c r="D353" s="129"/>
      <c r="E353" s="208" t="s">
        <v>588</v>
      </c>
      <c r="F353" s="208"/>
      <c r="G353" s="202">
        <v>69.343000000000004</v>
      </c>
      <c r="H353" s="202"/>
      <c r="I353" s="202"/>
      <c r="J353" s="571">
        <v>15</v>
      </c>
      <c r="K353" s="202">
        <v>43.980620000000002</v>
      </c>
      <c r="L353" s="416">
        <v>15</v>
      </c>
      <c r="M353" s="550"/>
    </row>
    <row r="354" spans="1:18" x14ac:dyDescent="0.2">
      <c r="A354" s="234"/>
      <c r="B354" s="208"/>
      <c r="C354" s="208">
        <v>5161</v>
      </c>
      <c r="D354" s="129"/>
      <c r="E354" s="208" t="s">
        <v>1271</v>
      </c>
      <c r="F354" s="208"/>
      <c r="G354" s="202"/>
      <c r="H354" s="202"/>
      <c r="I354" s="202"/>
      <c r="J354" s="571"/>
      <c r="K354" s="202">
        <v>6.4033499999999997</v>
      </c>
      <c r="L354" s="416">
        <v>0</v>
      </c>
      <c r="M354" s="550"/>
    </row>
    <row r="355" spans="1:18" x14ac:dyDescent="0.2">
      <c r="A355" s="380" t="s">
        <v>170</v>
      </c>
      <c r="B355" s="208"/>
      <c r="C355" s="208">
        <v>5162</v>
      </c>
      <c r="D355" s="129"/>
      <c r="E355" s="208" t="s">
        <v>816</v>
      </c>
      <c r="F355" s="208"/>
      <c r="G355" s="202"/>
      <c r="H355" s="202"/>
      <c r="I355" s="202"/>
      <c r="J355" s="571">
        <v>15</v>
      </c>
      <c r="K355" s="202">
        <v>0</v>
      </c>
      <c r="L355" s="416">
        <v>0</v>
      </c>
      <c r="M355" s="550"/>
    </row>
    <row r="356" spans="1:18" x14ac:dyDescent="0.2">
      <c r="A356" s="312"/>
      <c r="B356" s="208"/>
      <c r="C356" s="208">
        <v>5163</v>
      </c>
      <c r="D356" s="208"/>
      <c r="E356" s="208" t="s">
        <v>286</v>
      </c>
      <c r="F356" s="208"/>
      <c r="G356" s="202">
        <f>SUM(G357:G358)</f>
        <v>0.32</v>
      </c>
      <c r="H356" s="202"/>
      <c r="I356" s="202"/>
      <c r="J356" s="571">
        <f>SUM(J357:J358)</f>
        <v>1</v>
      </c>
      <c r="K356" s="202">
        <f>SUM(K357:K358)</f>
        <v>0</v>
      </c>
      <c r="L356" s="416">
        <f>SUM(L357:L358)</f>
        <v>1</v>
      </c>
      <c r="M356" s="550"/>
    </row>
    <row r="357" spans="1:18" s="99" customFormat="1" x14ac:dyDescent="0.2">
      <c r="A357" s="346" t="s">
        <v>220</v>
      </c>
      <c r="B357" s="362"/>
      <c r="C357" s="362"/>
      <c r="D357" s="362"/>
      <c r="E357" s="362" t="s">
        <v>111</v>
      </c>
      <c r="F357" s="362" t="s">
        <v>287</v>
      </c>
      <c r="G357" s="207">
        <v>0</v>
      </c>
      <c r="H357" s="207"/>
      <c r="I357" s="207"/>
      <c r="J357" s="572">
        <v>0</v>
      </c>
      <c r="K357" s="207">
        <v>0</v>
      </c>
      <c r="L357" s="417">
        <v>0</v>
      </c>
      <c r="M357" s="556"/>
      <c r="N357" s="521"/>
      <c r="O357" s="521"/>
      <c r="P357" s="521"/>
      <c r="Q357" s="521"/>
      <c r="R357" s="485"/>
    </row>
    <row r="358" spans="1:18" s="99" customFormat="1" x14ac:dyDescent="0.2">
      <c r="A358" s="346" t="s">
        <v>220</v>
      </c>
      <c r="B358" s="362"/>
      <c r="C358" s="362"/>
      <c r="D358" s="362">
        <v>705</v>
      </c>
      <c r="E358" s="362"/>
      <c r="F358" s="362" t="s">
        <v>288</v>
      </c>
      <c r="G358" s="207">
        <v>0.32</v>
      </c>
      <c r="H358" s="207"/>
      <c r="I358" s="207"/>
      <c r="J358" s="572">
        <v>1</v>
      </c>
      <c r="K358" s="207">
        <v>0</v>
      </c>
      <c r="L358" s="417">
        <v>1</v>
      </c>
      <c r="M358" s="556"/>
      <c r="N358" s="521"/>
      <c r="O358" s="521"/>
      <c r="P358" s="521"/>
      <c r="Q358" s="521"/>
      <c r="R358" s="485"/>
    </row>
    <row r="359" spans="1:18" x14ac:dyDescent="0.2">
      <c r="A359" s="234" t="s">
        <v>170</v>
      </c>
      <c r="B359" s="208"/>
      <c r="C359" s="208">
        <v>5164</v>
      </c>
      <c r="D359" s="208"/>
      <c r="E359" s="208" t="s">
        <v>228</v>
      </c>
      <c r="F359" s="208"/>
      <c r="G359" s="202">
        <v>1.375</v>
      </c>
      <c r="H359" s="202"/>
      <c r="I359" s="202"/>
      <c r="J359" s="571">
        <v>20</v>
      </c>
      <c r="K359" s="202">
        <v>8.8650000000000002</v>
      </c>
      <c r="L359" s="416">
        <v>20</v>
      </c>
      <c r="M359" s="550"/>
    </row>
    <row r="360" spans="1:18" x14ac:dyDescent="0.2">
      <c r="A360" s="312" t="s">
        <v>212</v>
      </c>
      <c r="B360" s="333"/>
      <c r="C360" s="208">
        <v>5166</v>
      </c>
      <c r="D360" s="208"/>
      <c r="E360" s="208" t="s">
        <v>175</v>
      </c>
      <c r="F360" s="208"/>
      <c r="G360" s="202">
        <v>0</v>
      </c>
      <c r="H360" s="202"/>
      <c r="I360" s="202"/>
      <c r="J360" s="571">
        <v>10</v>
      </c>
      <c r="K360" s="202">
        <v>404.2115</v>
      </c>
      <c r="L360" s="416">
        <v>50</v>
      </c>
      <c r="M360" s="550" t="s">
        <v>1237</v>
      </c>
    </row>
    <row r="361" spans="1:18" x14ac:dyDescent="0.2">
      <c r="A361" s="234" t="s">
        <v>170</v>
      </c>
      <c r="B361" s="333"/>
      <c r="C361" s="208">
        <v>5166</v>
      </c>
      <c r="D361" s="208"/>
      <c r="E361" s="208" t="s">
        <v>175</v>
      </c>
      <c r="F361" s="208"/>
      <c r="G361" s="202">
        <v>1.452</v>
      </c>
      <c r="H361" s="202"/>
      <c r="I361" s="202"/>
      <c r="J361" s="571">
        <v>30</v>
      </c>
      <c r="K361" s="202">
        <v>24.805</v>
      </c>
      <c r="L361" s="416">
        <v>30</v>
      </c>
      <c r="M361" s="550"/>
    </row>
    <row r="362" spans="1:18" x14ac:dyDescent="0.2">
      <c r="A362" s="199" t="s">
        <v>174</v>
      </c>
      <c r="B362" s="333"/>
      <c r="C362" s="208">
        <v>5166</v>
      </c>
      <c r="D362" s="208"/>
      <c r="E362" s="208" t="s">
        <v>175</v>
      </c>
      <c r="F362" s="208"/>
      <c r="G362" s="202">
        <v>0</v>
      </c>
      <c r="H362" s="202"/>
      <c r="I362" s="202"/>
      <c r="J362" s="571">
        <v>0</v>
      </c>
      <c r="K362" s="202">
        <v>0</v>
      </c>
      <c r="L362" s="416">
        <v>0</v>
      </c>
      <c r="M362" s="550"/>
    </row>
    <row r="363" spans="1:18" x14ac:dyDescent="0.2">
      <c r="A363" s="312"/>
      <c r="B363" s="208"/>
      <c r="C363" s="208">
        <v>5169</v>
      </c>
      <c r="D363" s="208"/>
      <c r="E363" s="208" t="s">
        <v>164</v>
      </c>
      <c r="F363" s="208"/>
      <c r="G363" s="202">
        <v>367</v>
      </c>
      <c r="H363" s="202"/>
      <c r="I363" s="202"/>
      <c r="J363" s="571">
        <f>SUM(J364:J376)</f>
        <v>1070</v>
      </c>
      <c r="K363" s="202">
        <v>604.91188999999997</v>
      </c>
      <c r="L363" s="416">
        <f>SUM(L364:L376)</f>
        <v>370</v>
      </c>
      <c r="M363" s="550"/>
    </row>
    <row r="364" spans="1:18" s="99" customFormat="1" x14ac:dyDescent="0.2">
      <c r="A364" s="312" t="s">
        <v>212</v>
      </c>
      <c r="B364" s="362"/>
      <c r="C364" s="362"/>
      <c r="D364" s="362">
        <v>705</v>
      </c>
      <c r="E364" s="362" t="s">
        <v>111</v>
      </c>
      <c r="F364" s="362" t="s">
        <v>289</v>
      </c>
      <c r="G364" s="202"/>
      <c r="H364" s="207"/>
      <c r="I364" s="207"/>
      <c r="J364" s="572">
        <v>50</v>
      </c>
      <c r="K364" s="207"/>
      <c r="L364" s="417">
        <v>50</v>
      </c>
      <c r="M364" s="550"/>
      <c r="N364" s="521"/>
      <c r="O364" s="521"/>
      <c r="P364" s="521"/>
      <c r="Q364" s="521"/>
      <c r="R364" s="485"/>
    </row>
    <row r="365" spans="1:18" s="99" customFormat="1" x14ac:dyDescent="0.2">
      <c r="A365" s="234" t="s">
        <v>170</v>
      </c>
      <c r="B365" s="362"/>
      <c r="C365" s="362"/>
      <c r="D365" s="362"/>
      <c r="E365" s="362"/>
      <c r="F365" s="362" t="s">
        <v>290</v>
      </c>
      <c r="G365" s="202"/>
      <c r="H365" s="207"/>
      <c r="I365" s="207"/>
      <c r="J365" s="572">
        <v>70</v>
      </c>
      <c r="K365" s="207"/>
      <c r="L365" s="417">
        <v>70</v>
      </c>
      <c r="M365" s="550"/>
      <c r="N365" s="521"/>
      <c r="O365" s="521"/>
      <c r="P365" s="521"/>
      <c r="Q365" s="521"/>
      <c r="R365" s="485"/>
    </row>
    <row r="366" spans="1:18" s="99" customFormat="1" x14ac:dyDescent="0.2">
      <c r="A366" s="234" t="s">
        <v>170</v>
      </c>
      <c r="B366" s="362"/>
      <c r="C366" s="362"/>
      <c r="D366" s="362"/>
      <c r="E366" s="362"/>
      <c r="F366" s="362" t="s">
        <v>291</v>
      </c>
      <c r="G366" s="202"/>
      <c r="H366" s="207"/>
      <c r="I366" s="207"/>
      <c r="J366" s="572">
        <v>10</v>
      </c>
      <c r="K366" s="207"/>
      <c r="L366" s="417">
        <v>10</v>
      </c>
      <c r="M366" s="550"/>
      <c r="N366" s="521"/>
      <c r="O366" s="521"/>
      <c r="P366" s="521"/>
      <c r="Q366" s="521"/>
      <c r="R366" s="485"/>
    </row>
    <row r="367" spans="1:18" s="99" customFormat="1" x14ac:dyDescent="0.2">
      <c r="A367" s="234" t="s">
        <v>170</v>
      </c>
      <c r="B367" s="362"/>
      <c r="C367" s="362"/>
      <c r="D367" s="362"/>
      <c r="E367" s="362"/>
      <c r="F367" s="362" t="s">
        <v>587</v>
      </c>
      <c r="G367" s="202"/>
      <c r="H367" s="207"/>
      <c r="I367" s="207"/>
      <c r="J367" s="572">
        <v>0</v>
      </c>
      <c r="K367" s="207"/>
      <c r="L367" s="417"/>
      <c r="M367" s="550"/>
      <c r="N367" s="521"/>
      <c r="O367" s="521"/>
      <c r="P367" s="521"/>
      <c r="Q367" s="521"/>
      <c r="R367" s="485"/>
    </row>
    <row r="368" spans="1:18" s="99" customFormat="1" x14ac:dyDescent="0.2">
      <c r="A368" s="234" t="s">
        <v>170</v>
      </c>
      <c r="B368" s="362"/>
      <c r="C368" s="362"/>
      <c r="D368" s="362"/>
      <c r="E368" s="362"/>
      <c r="F368" s="362" t="s">
        <v>797</v>
      </c>
      <c r="G368" s="202"/>
      <c r="H368" s="207"/>
      <c r="I368" s="207"/>
      <c r="J368" s="572">
        <v>0</v>
      </c>
      <c r="K368" s="207"/>
      <c r="L368" s="417"/>
      <c r="M368" s="550"/>
      <c r="N368" s="521"/>
      <c r="O368" s="521"/>
      <c r="P368" s="521"/>
      <c r="Q368" s="521"/>
      <c r="R368" s="485"/>
    </row>
    <row r="369" spans="1:18" s="99" customFormat="1" x14ac:dyDescent="0.2">
      <c r="A369" s="234" t="s">
        <v>170</v>
      </c>
      <c r="B369" s="362"/>
      <c r="C369" s="362"/>
      <c r="D369" s="362"/>
      <c r="E369" s="362"/>
      <c r="F369" s="362" t="s">
        <v>606</v>
      </c>
      <c r="G369" s="202"/>
      <c r="H369" s="207"/>
      <c r="I369" s="207"/>
      <c r="J369" s="572">
        <v>0</v>
      </c>
      <c r="K369" s="207"/>
      <c r="L369" s="417"/>
      <c r="M369" s="550"/>
      <c r="N369" s="521"/>
      <c r="O369" s="521"/>
      <c r="P369" s="521"/>
      <c r="Q369" s="521"/>
      <c r="R369" s="485"/>
    </row>
    <row r="370" spans="1:18" s="99" customFormat="1" x14ac:dyDescent="0.2">
      <c r="A370" s="199" t="s">
        <v>174</v>
      </c>
      <c r="B370" s="362"/>
      <c r="C370" s="362"/>
      <c r="D370" s="362"/>
      <c r="E370" s="362"/>
      <c r="F370" s="362" t="s">
        <v>840</v>
      </c>
      <c r="G370" s="202"/>
      <c r="H370" s="207"/>
      <c r="I370" s="207"/>
      <c r="J370" s="572">
        <v>700</v>
      </c>
      <c r="K370" s="207"/>
      <c r="L370" s="417"/>
      <c r="M370" s="550"/>
      <c r="N370" s="521"/>
      <c r="O370" s="521"/>
      <c r="P370" s="521"/>
      <c r="Q370" s="521"/>
      <c r="R370" s="485"/>
    </row>
    <row r="371" spans="1:18" s="99" customFormat="1" x14ac:dyDescent="0.2">
      <c r="A371" s="199" t="s">
        <v>174</v>
      </c>
      <c r="B371" s="362"/>
      <c r="C371" s="362"/>
      <c r="D371" s="362">
        <v>881</v>
      </c>
      <c r="E371" s="362"/>
      <c r="F371" s="362" t="s">
        <v>292</v>
      </c>
      <c r="G371" s="202"/>
      <c r="H371" s="207"/>
      <c r="I371" s="207"/>
      <c r="J371" s="572"/>
      <c r="K371" s="207"/>
      <c r="L371" s="417"/>
      <c r="M371" s="550"/>
      <c r="N371" s="521"/>
      <c r="O371" s="521"/>
      <c r="P371" s="521"/>
      <c r="Q371" s="521"/>
      <c r="R371" s="485"/>
    </row>
    <row r="372" spans="1:18" s="99" customFormat="1" x14ac:dyDescent="0.2">
      <c r="A372" s="199" t="s">
        <v>174</v>
      </c>
      <c r="B372" s="362"/>
      <c r="C372" s="362"/>
      <c r="D372" s="362">
        <v>903</v>
      </c>
      <c r="E372" s="362"/>
      <c r="F372" s="362" t="s">
        <v>591</v>
      </c>
      <c r="G372" s="202"/>
      <c r="H372" s="207"/>
      <c r="I372" s="207"/>
      <c r="J372" s="572"/>
      <c r="K372" s="207"/>
      <c r="L372" s="417"/>
      <c r="M372" s="550"/>
      <c r="N372" s="521"/>
      <c r="O372" s="521"/>
      <c r="P372" s="521"/>
      <c r="Q372" s="521"/>
      <c r="R372" s="485"/>
    </row>
    <row r="373" spans="1:18" s="99" customFormat="1" x14ac:dyDescent="0.2">
      <c r="A373" s="332" t="s">
        <v>858</v>
      </c>
      <c r="B373" s="466"/>
      <c r="C373" s="466"/>
      <c r="D373" s="466"/>
      <c r="E373" s="466"/>
      <c r="F373" s="466" t="s">
        <v>983</v>
      </c>
      <c r="G373" s="202"/>
      <c r="H373" s="207"/>
      <c r="I373" s="207"/>
      <c r="J373" s="572">
        <v>40</v>
      </c>
      <c r="K373" s="207"/>
      <c r="L373" s="417">
        <v>40</v>
      </c>
      <c r="M373" s="556"/>
      <c r="N373" s="521"/>
      <c r="O373" s="521"/>
      <c r="P373" s="521"/>
      <c r="Q373" s="521"/>
      <c r="R373" s="485"/>
    </row>
    <row r="374" spans="1:18" s="99" customFormat="1" x14ac:dyDescent="0.2">
      <c r="A374" s="234" t="s">
        <v>170</v>
      </c>
      <c r="B374" s="362"/>
      <c r="C374" s="362"/>
      <c r="D374" s="362"/>
      <c r="E374" s="362"/>
      <c r="F374" s="362" t="s">
        <v>98</v>
      </c>
      <c r="G374" s="202"/>
      <c r="H374" s="207"/>
      <c r="I374" s="207"/>
      <c r="J374" s="572">
        <v>60</v>
      </c>
      <c r="K374" s="207"/>
      <c r="L374" s="417">
        <v>60</v>
      </c>
      <c r="M374" s="550"/>
      <c r="N374" s="521"/>
      <c r="O374" s="521"/>
      <c r="P374" s="521"/>
      <c r="Q374" s="521"/>
      <c r="R374" s="485"/>
    </row>
    <row r="375" spans="1:18" s="99" customFormat="1" x14ac:dyDescent="0.2">
      <c r="A375" s="234"/>
      <c r="B375" s="460"/>
      <c r="C375" s="460"/>
      <c r="D375" s="460"/>
      <c r="E375" s="460"/>
      <c r="F375" s="460" t="s">
        <v>990</v>
      </c>
      <c r="G375" s="202"/>
      <c r="H375" s="207"/>
      <c r="I375" s="207"/>
      <c r="J375" s="572">
        <v>40</v>
      </c>
      <c r="K375" s="207"/>
      <c r="L375" s="417">
        <v>40</v>
      </c>
      <c r="M375" s="550"/>
      <c r="N375" s="521"/>
      <c r="O375" s="521"/>
      <c r="P375" s="521"/>
      <c r="Q375" s="521"/>
      <c r="R375" s="485"/>
    </row>
    <row r="376" spans="1:18" s="99" customFormat="1" x14ac:dyDescent="0.2">
      <c r="A376" s="332" t="s">
        <v>339</v>
      </c>
      <c r="B376" s="362"/>
      <c r="C376" s="362"/>
      <c r="D376" s="362"/>
      <c r="E376" s="362"/>
      <c r="F376" s="362" t="s">
        <v>592</v>
      </c>
      <c r="G376" s="202"/>
      <c r="H376" s="207"/>
      <c r="I376" s="207"/>
      <c r="J376" s="572">
        <v>100</v>
      </c>
      <c r="K376" s="207"/>
      <c r="L376" s="417">
        <v>100</v>
      </c>
      <c r="M376" s="550"/>
      <c r="N376" s="521"/>
      <c r="O376" s="521"/>
      <c r="P376" s="521"/>
      <c r="Q376" s="521"/>
      <c r="R376" s="485"/>
    </row>
    <row r="377" spans="1:18" s="49" customFormat="1" x14ac:dyDescent="0.2">
      <c r="A377" s="380" t="s">
        <v>170</v>
      </c>
      <c r="B377" s="208"/>
      <c r="C377" s="208">
        <v>5171</v>
      </c>
      <c r="D377" s="208"/>
      <c r="E377" s="208" t="s">
        <v>191</v>
      </c>
      <c r="F377" s="208"/>
      <c r="G377" s="202">
        <v>70.923000000000002</v>
      </c>
      <c r="H377" s="202"/>
      <c r="I377" s="202"/>
      <c r="J377" s="571">
        <f>SUM(J378:J381)</f>
        <v>220</v>
      </c>
      <c r="K377" s="202">
        <v>38.596649999999997</v>
      </c>
      <c r="L377" s="416">
        <f>SUM(L378:L383)</f>
        <v>605</v>
      </c>
      <c r="M377" s="550"/>
      <c r="N377" s="320"/>
      <c r="O377" s="320"/>
      <c r="P377" s="320"/>
      <c r="Q377" s="320"/>
      <c r="R377" s="485"/>
    </row>
    <row r="378" spans="1:18" s="99" customFormat="1" x14ac:dyDescent="0.2">
      <c r="A378" s="467" t="s">
        <v>162</v>
      </c>
      <c r="B378" s="362"/>
      <c r="C378" s="362"/>
      <c r="D378" s="362"/>
      <c r="E378" s="362" t="s">
        <v>111</v>
      </c>
      <c r="F378" s="362" t="s">
        <v>989</v>
      </c>
      <c r="G378" s="202"/>
      <c r="H378" s="207"/>
      <c r="I378" s="207"/>
      <c r="J378" s="572">
        <v>5</v>
      </c>
      <c r="K378" s="207"/>
      <c r="L378" s="417">
        <v>5</v>
      </c>
      <c r="M378" s="550"/>
      <c r="N378" s="521"/>
      <c r="O378" s="521"/>
      <c r="P378" s="521"/>
      <c r="Q378" s="521"/>
      <c r="R378" s="485"/>
    </row>
    <row r="379" spans="1:18" s="99" customFormat="1" x14ac:dyDescent="0.2">
      <c r="A379" s="346" t="s">
        <v>339</v>
      </c>
      <c r="B379" s="362"/>
      <c r="C379" s="362"/>
      <c r="D379" s="362"/>
      <c r="E379" s="362"/>
      <c r="F379" s="362" t="s">
        <v>807</v>
      </c>
      <c r="G379" s="207"/>
      <c r="H379" s="207"/>
      <c r="I379" s="207"/>
      <c r="J379" s="572">
        <v>100</v>
      </c>
      <c r="K379" s="207"/>
      <c r="L379" s="417">
        <v>100</v>
      </c>
      <c r="M379" s="556"/>
      <c r="N379" s="521"/>
      <c r="O379" s="521"/>
      <c r="P379" s="521"/>
      <c r="Q379" s="521"/>
      <c r="R379" s="485"/>
    </row>
    <row r="380" spans="1:18" s="99" customFormat="1" x14ac:dyDescent="0.2">
      <c r="A380" s="391" t="s">
        <v>170</v>
      </c>
      <c r="B380" s="362"/>
      <c r="C380" s="362"/>
      <c r="D380" s="362"/>
      <c r="E380" s="362"/>
      <c r="F380" s="362" t="s">
        <v>808</v>
      </c>
      <c r="G380" s="207"/>
      <c r="H380" s="207"/>
      <c r="I380" s="207"/>
      <c r="J380" s="572">
        <v>40</v>
      </c>
      <c r="K380" s="207"/>
      <c r="L380" s="417">
        <v>40</v>
      </c>
      <c r="M380" s="556"/>
      <c r="N380" s="521"/>
      <c r="O380" s="521"/>
      <c r="P380" s="521"/>
      <c r="Q380" s="521"/>
      <c r="R380" s="485"/>
    </row>
    <row r="381" spans="1:18" s="99" customFormat="1" x14ac:dyDescent="0.2">
      <c r="A381" s="391" t="s">
        <v>170</v>
      </c>
      <c r="B381" s="460"/>
      <c r="C381" s="460"/>
      <c r="D381" s="460"/>
      <c r="E381" s="460"/>
      <c r="F381" s="460" t="s">
        <v>969</v>
      </c>
      <c r="G381" s="207"/>
      <c r="H381" s="207"/>
      <c r="I381" s="207"/>
      <c r="J381" s="572">
        <v>75</v>
      </c>
      <c r="K381" s="207"/>
      <c r="L381" s="417">
        <v>75</v>
      </c>
      <c r="M381" s="556"/>
      <c r="N381" s="521"/>
      <c r="O381" s="521"/>
      <c r="P381" s="521"/>
      <c r="Q381" s="521"/>
      <c r="R381" s="485"/>
    </row>
    <row r="382" spans="1:18" s="99" customFormat="1" x14ac:dyDescent="0.2">
      <c r="A382" s="391" t="s">
        <v>170</v>
      </c>
      <c r="B382" s="477"/>
      <c r="C382" s="477"/>
      <c r="D382" s="477"/>
      <c r="E382" s="477"/>
      <c r="F382" s="477" t="s">
        <v>1343</v>
      </c>
      <c r="G382" s="207"/>
      <c r="H382" s="207"/>
      <c r="I382" s="207"/>
      <c r="J382" s="572"/>
      <c r="K382" s="207"/>
      <c r="L382" s="417">
        <v>85</v>
      </c>
      <c r="M382" s="556"/>
      <c r="N382" s="521"/>
      <c r="O382" s="521"/>
      <c r="P382" s="521"/>
      <c r="Q382" s="521"/>
      <c r="R382" s="485"/>
    </row>
    <row r="383" spans="1:18" s="99" customFormat="1" x14ac:dyDescent="0.2">
      <c r="A383" s="391"/>
      <c r="B383" s="477"/>
      <c r="C383" s="477"/>
      <c r="D383" s="477"/>
      <c r="E383" s="477"/>
      <c r="F383" s="477" t="s">
        <v>1344</v>
      </c>
      <c r="G383" s="207"/>
      <c r="H383" s="207"/>
      <c r="I383" s="207"/>
      <c r="J383" s="572"/>
      <c r="K383" s="207"/>
      <c r="L383" s="417">
        <v>300</v>
      </c>
      <c r="M383" s="556"/>
      <c r="N383" s="521"/>
      <c r="O383" s="521"/>
      <c r="P383" s="521"/>
      <c r="Q383" s="521"/>
      <c r="R383" s="485"/>
    </row>
    <row r="384" spans="1:18" s="49" customFormat="1" x14ac:dyDescent="0.2">
      <c r="A384" s="250" t="s">
        <v>338</v>
      </c>
      <c r="B384" s="208"/>
      <c r="C384" s="208">
        <v>5173</v>
      </c>
      <c r="D384" s="208">
        <v>705</v>
      </c>
      <c r="E384" s="208" t="s">
        <v>192</v>
      </c>
      <c r="F384" s="208"/>
      <c r="G384" s="202">
        <v>1.982</v>
      </c>
      <c r="H384" s="202"/>
      <c r="I384" s="202"/>
      <c r="J384" s="571">
        <v>0</v>
      </c>
      <c r="K384" s="202">
        <v>0</v>
      </c>
      <c r="L384" s="416">
        <v>0</v>
      </c>
      <c r="M384" s="550"/>
      <c r="N384" s="320"/>
      <c r="O384" s="320"/>
      <c r="P384" s="320"/>
      <c r="Q384" s="320"/>
      <c r="R384" s="485"/>
    </row>
    <row r="385" spans="1:18 16338:16338" s="49" customFormat="1" x14ac:dyDescent="0.2">
      <c r="A385" s="250" t="s">
        <v>338</v>
      </c>
      <c r="B385" s="208"/>
      <c r="C385" s="208">
        <v>5175</v>
      </c>
      <c r="D385" s="208"/>
      <c r="E385" s="208" t="s">
        <v>223</v>
      </c>
      <c r="F385" s="208"/>
      <c r="G385" s="202">
        <f>SUM(G386)</f>
        <v>13.34</v>
      </c>
      <c r="H385" s="202"/>
      <c r="I385" s="202"/>
      <c r="J385" s="571">
        <f>SUM(J386:J387)</f>
        <v>51</v>
      </c>
      <c r="K385" s="202">
        <v>1.583</v>
      </c>
      <c r="L385" s="416">
        <f>SUM(L386:L387)</f>
        <v>11</v>
      </c>
      <c r="M385" s="550"/>
      <c r="N385" s="320"/>
      <c r="O385" s="320"/>
      <c r="P385" s="320"/>
      <c r="Q385" s="320"/>
      <c r="R385" s="485"/>
    </row>
    <row r="386" spans="1:18 16338:16338" s="93" customFormat="1" x14ac:dyDescent="0.2">
      <c r="A386" s="344"/>
      <c r="B386" s="129"/>
      <c r="C386" s="129"/>
      <c r="D386" s="129">
        <v>705</v>
      </c>
      <c r="E386" s="129" t="s">
        <v>111</v>
      </c>
      <c r="F386" s="129" t="s">
        <v>289</v>
      </c>
      <c r="G386" s="207">
        <v>13.34</v>
      </c>
      <c r="H386" s="207"/>
      <c r="I386" s="207"/>
      <c r="J386" s="572">
        <v>40</v>
      </c>
      <c r="K386" s="207"/>
      <c r="L386" s="417"/>
      <c r="M386" s="556"/>
      <c r="N386" s="519"/>
      <c r="O386" s="519"/>
      <c r="P386" s="519"/>
      <c r="Q386" s="519"/>
      <c r="R386" s="485"/>
      <c r="XDJ386" s="409">
        <f>SUM(A386:XDI386)</f>
        <v>758.34</v>
      </c>
    </row>
    <row r="387" spans="1:18 16338:16338" s="93" customFormat="1" x14ac:dyDescent="0.2">
      <c r="A387" s="332" t="s">
        <v>858</v>
      </c>
      <c r="B387" s="129"/>
      <c r="C387" s="129"/>
      <c r="D387" s="129"/>
      <c r="E387" s="129"/>
      <c r="F387" s="129" t="s">
        <v>983</v>
      </c>
      <c r="G387" s="207"/>
      <c r="H387" s="207"/>
      <c r="I387" s="207"/>
      <c r="J387" s="572">
        <v>11</v>
      </c>
      <c r="K387" s="207"/>
      <c r="L387" s="417">
        <v>11</v>
      </c>
      <c r="M387" s="556"/>
      <c r="N387" s="519"/>
      <c r="O387" s="519"/>
      <c r="P387" s="519"/>
      <c r="Q387" s="519"/>
      <c r="R387" s="485"/>
      <c r="XDJ387" s="409"/>
    </row>
    <row r="388" spans="1:18 16338:16338" s="49" customFormat="1" x14ac:dyDescent="0.2">
      <c r="A388" s="312" t="s">
        <v>212</v>
      </c>
      <c r="B388" s="208"/>
      <c r="C388" s="208">
        <v>5179</v>
      </c>
      <c r="D388" s="208"/>
      <c r="E388" s="208" t="s">
        <v>358</v>
      </c>
      <c r="F388" s="208"/>
      <c r="G388" s="202">
        <f>SUM(G389:G391)</f>
        <v>51.206800000000001</v>
      </c>
      <c r="H388" s="202"/>
      <c r="I388" s="202"/>
      <c r="J388" s="571">
        <f>SUM(J389:J391)</f>
        <v>65</v>
      </c>
      <c r="K388" s="202">
        <v>58.858040000000003</v>
      </c>
      <c r="L388" s="416">
        <f>SUM(L389:L391)</f>
        <v>65</v>
      </c>
      <c r="M388" s="550"/>
      <c r="N388" s="320"/>
      <c r="O388" s="320"/>
      <c r="P388" s="320"/>
      <c r="Q388" s="320"/>
      <c r="R388" s="485"/>
    </row>
    <row r="389" spans="1:18 16338:16338" s="403" customFormat="1" x14ac:dyDescent="0.2">
      <c r="A389" s="361"/>
      <c r="B389" s="129"/>
      <c r="C389" s="129"/>
      <c r="D389" s="129"/>
      <c r="E389" s="129" t="s">
        <v>111</v>
      </c>
      <c r="F389" s="129" t="s">
        <v>294</v>
      </c>
      <c r="G389" s="207">
        <v>2</v>
      </c>
      <c r="H389" s="207"/>
      <c r="I389" s="207"/>
      <c r="J389" s="572">
        <v>2</v>
      </c>
      <c r="K389" s="207"/>
      <c r="L389" s="417">
        <v>2</v>
      </c>
      <c r="M389" s="552"/>
      <c r="N389" s="518"/>
      <c r="O389" s="518"/>
      <c r="P389" s="518"/>
      <c r="Q389" s="518"/>
      <c r="R389" s="485"/>
    </row>
    <row r="390" spans="1:18 16338:16338" s="403" customFormat="1" x14ac:dyDescent="0.2">
      <c r="A390" s="361"/>
      <c r="B390" s="129"/>
      <c r="C390" s="129"/>
      <c r="D390" s="129"/>
      <c r="E390" s="129"/>
      <c r="F390" s="129" t="s">
        <v>785</v>
      </c>
      <c r="G390" s="207">
        <v>16.701799999999999</v>
      </c>
      <c r="H390" s="207"/>
      <c r="I390" s="207"/>
      <c r="J390" s="572">
        <v>30</v>
      </c>
      <c r="K390" s="207"/>
      <c r="L390" s="417">
        <v>30</v>
      </c>
      <c r="M390" s="552"/>
      <c r="N390" s="518"/>
      <c r="O390" s="518"/>
      <c r="P390" s="518"/>
      <c r="Q390" s="518"/>
      <c r="R390" s="485"/>
    </row>
    <row r="391" spans="1:18 16338:16338" s="403" customFormat="1" x14ac:dyDescent="0.2">
      <c r="A391" s="361"/>
      <c r="B391" s="129"/>
      <c r="C391" s="129"/>
      <c r="D391" s="129"/>
      <c r="E391" s="129"/>
      <c r="F391" s="129" t="s">
        <v>786</v>
      </c>
      <c r="G391" s="207">
        <v>32.505000000000003</v>
      </c>
      <c r="H391" s="207"/>
      <c r="I391" s="207"/>
      <c r="J391" s="572">
        <v>33</v>
      </c>
      <c r="K391" s="207"/>
      <c r="L391" s="417">
        <v>33</v>
      </c>
      <c r="M391" s="552"/>
      <c r="N391" s="518"/>
      <c r="O391" s="518"/>
      <c r="P391" s="518"/>
      <c r="Q391" s="518"/>
      <c r="R391" s="485"/>
    </row>
    <row r="392" spans="1:18 16338:16338" s="49" customFormat="1" x14ac:dyDescent="0.2">
      <c r="A392" s="312" t="s">
        <v>212</v>
      </c>
      <c r="B392" s="208"/>
      <c r="C392" s="208">
        <v>5192</v>
      </c>
      <c r="D392" s="208"/>
      <c r="E392" s="208" t="s">
        <v>452</v>
      </c>
      <c r="F392" s="208"/>
      <c r="G392" s="202">
        <v>30.074999999999999</v>
      </c>
      <c r="H392" s="202"/>
      <c r="I392" s="202"/>
      <c r="J392" s="571">
        <v>40</v>
      </c>
      <c r="K392" s="202">
        <v>0</v>
      </c>
      <c r="L392" s="416">
        <v>0</v>
      </c>
      <c r="M392" s="550"/>
      <c r="N392" s="320"/>
      <c r="O392" s="320"/>
      <c r="P392" s="320"/>
      <c r="Q392" s="320"/>
      <c r="R392" s="485"/>
    </row>
    <row r="393" spans="1:18 16338:16338" s="93" customFormat="1" x14ac:dyDescent="0.2">
      <c r="B393" s="129"/>
      <c r="C393" s="129"/>
      <c r="D393" s="129"/>
      <c r="E393" s="129" t="s">
        <v>111</v>
      </c>
      <c r="F393" s="129" t="s">
        <v>764</v>
      </c>
      <c r="G393" s="207"/>
      <c r="H393" s="207"/>
      <c r="I393" s="207"/>
      <c r="J393" s="572">
        <v>40</v>
      </c>
      <c r="K393" s="207">
        <v>0</v>
      </c>
      <c r="L393" s="417">
        <v>0</v>
      </c>
      <c r="M393" s="556"/>
      <c r="N393" s="519"/>
      <c r="O393" s="519"/>
      <c r="P393" s="519"/>
      <c r="Q393" s="519"/>
      <c r="R393" s="485"/>
    </row>
    <row r="394" spans="1:18 16338:16338" s="49" customFormat="1" x14ac:dyDescent="0.2">
      <c r="A394" s="312" t="s">
        <v>212</v>
      </c>
      <c r="B394" s="208"/>
      <c r="C394" s="208">
        <v>5194</v>
      </c>
      <c r="D394" s="208">
        <v>705</v>
      </c>
      <c r="E394" s="208" t="s">
        <v>516</v>
      </c>
      <c r="F394" s="208"/>
      <c r="G394" s="202">
        <v>23.178000000000001</v>
      </c>
      <c r="H394" s="202"/>
      <c r="I394" s="202"/>
      <c r="J394" s="571">
        <v>20</v>
      </c>
      <c r="K394" s="202">
        <v>0</v>
      </c>
      <c r="L394" s="416">
        <v>20</v>
      </c>
      <c r="M394" s="550"/>
      <c r="N394" s="320"/>
      <c r="O394" s="320"/>
      <c r="P394" s="320"/>
      <c r="Q394" s="320"/>
      <c r="R394" s="485"/>
    </row>
    <row r="395" spans="1:18 16338:16338" s="49" customFormat="1" x14ac:dyDescent="0.2">
      <c r="A395" s="312"/>
      <c r="B395" s="208"/>
      <c r="C395" s="208">
        <v>5329</v>
      </c>
      <c r="D395" s="208"/>
      <c r="E395" s="208" t="s">
        <v>295</v>
      </c>
      <c r="F395" s="208"/>
      <c r="G395" s="202">
        <f>SUM(G396:G398)</f>
        <v>71.366979999999998</v>
      </c>
      <c r="H395" s="202"/>
      <c r="I395" s="202"/>
      <c r="J395" s="571">
        <f>SUM(J396:J398)</f>
        <v>101</v>
      </c>
      <c r="K395" s="202">
        <v>35.170990000000003</v>
      </c>
      <c r="L395" s="416">
        <f>SUM(L396:L398)</f>
        <v>61</v>
      </c>
      <c r="M395" s="550"/>
      <c r="N395" s="320"/>
      <c r="O395" s="320"/>
      <c r="P395" s="320"/>
      <c r="Q395" s="320"/>
      <c r="R395" s="485"/>
    </row>
    <row r="396" spans="1:18 16338:16338" s="99" customFormat="1" x14ac:dyDescent="0.2">
      <c r="A396" s="344"/>
      <c r="B396" s="362"/>
      <c r="C396" s="362"/>
      <c r="D396" s="362"/>
      <c r="E396" s="362" t="s">
        <v>111</v>
      </c>
      <c r="F396" s="362" t="s">
        <v>293</v>
      </c>
      <c r="G396" s="207">
        <v>0</v>
      </c>
      <c r="H396" s="207"/>
      <c r="I396" s="207"/>
      <c r="J396" s="572">
        <v>0</v>
      </c>
      <c r="K396" s="207"/>
      <c r="L396" s="417">
        <v>0</v>
      </c>
      <c r="M396" s="556"/>
      <c r="N396" s="521"/>
      <c r="O396" s="521"/>
      <c r="P396" s="521"/>
      <c r="Q396" s="521"/>
      <c r="R396" s="485"/>
    </row>
    <row r="397" spans="1:18 16338:16338" s="99" customFormat="1" x14ac:dyDescent="0.2">
      <c r="A397" s="312" t="s">
        <v>212</v>
      </c>
      <c r="B397" s="362"/>
      <c r="C397" s="362"/>
      <c r="D397" s="362"/>
      <c r="E397" s="362"/>
      <c r="F397" s="362" t="s">
        <v>784</v>
      </c>
      <c r="G397" s="207">
        <v>19.376999999999999</v>
      </c>
      <c r="H397" s="207"/>
      <c r="I397" s="207"/>
      <c r="J397" s="572">
        <v>21</v>
      </c>
      <c r="K397" s="207"/>
      <c r="L397" s="417">
        <v>21</v>
      </c>
      <c r="M397" s="556"/>
      <c r="N397" s="521"/>
      <c r="O397" s="521"/>
      <c r="P397" s="521"/>
      <c r="Q397" s="521"/>
      <c r="R397" s="485"/>
    </row>
    <row r="398" spans="1:18 16338:16338" s="99" customFormat="1" x14ac:dyDescent="0.2">
      <c r="A398" s="234" t="s">
        <v>170</v>
      </c>
      <c r="B398" s="362"/>
      <c r="C398" s="362"/>
      <c r="D398" s="362"/>
      <c r="E398" s="362"/>
      <c r="F398" s="362" t="s">
        <v>809</v>
      </c>
      <c r="G398" s="207">
        <v>51.989980000000003</v>
      </c>
      <c r="H398" s="207"/>
      <c r="I398" s="207"/>
      <c r="J398" s="572">
        <v>80</v>
      </c>
      <c r="K398" s="207"/>
      <c r="L398" s="417">
        <v>40</v>
      </c>
      <c r="M398" s="556"/>
      <c r="N398" s="521"/>
      <c r="O398" s="521"/>
      <c r="P398" s="521"/>
      <c r="Q398" s="521"/>
      <c r="R398" s="485"/>
    </row>
    <row r="399" spans="1:18 16338:16338" s="49" customFormat="1" x14ac:dyDescent="0.2">
      <c r="A399" s="234" t="s">
        <v>170</v>
      </c>
      <c r="B399" s="208"/>
      <c r="C399" s="208">
        <v>5361</v>
      </c>
      <c r="D399" s="208"/>
      <c r="E399" s="208" t="s">
        <v>222</v>
      </c>
      <c r="F399" s="208"/>
      <c r="G399" s="202">
        <v>5</v>
      </c>
      <c r="H399" s="202"/>
      <c r="I399" s="202"/>
      <c r="J399" s="571">
        <v>7</v>
      </c>
      <c r="K399" s="202">
        <v>2</v>
      </c>
      <c r="L399" s="416">
        <v>7</v>
      </c>
      <c r="M399" s="550"/>
      <c r="N399" s="320"/>
      <c r="O399" s="320"/>
      <c r="P399" s="320"/>
      <c r="Q399" s="320"/>
      <c r="R399" s="485"/>
    </row>
    <row r="400" spans="1:18 16338:16338" s="49" customFormat="1" x14ac:dyDescent="0.2">
      <c r="A400" s="332"/>
      <c r="B400" s="208"/>
      <c r="C400" s="208">
        <v>5362</v>
      </c>
      <c r="D400" s="208"/>
      <c r="E400" s="208" t="s">
        <v>205</v>
      </c>
      <c r="F400" s="208"/>
      <c r="G400" s="202">
        <f>SUM(G401:G402)</f>
        <v>19.545999999999999</v>
      </c>
      <c r="H400" s="202"/>
      <c r="I400" s="202"/>
      <c r="J400" s="571">
        <f>SUM(J401:J402)</f>
        <v>67</v>
      </c>
      <c r="K400" s="202">
        <v>512.61099999999999</v>
      </c>
      <c r="L400" s="416">
        <f>SUM(L401:L402)</f>
        <v>67</v>
      </c>
      <c r="M400" s="550"/>
      <c r="N400" s="320"/>
      <c r="O400" s="320"/>
      <c r="P400" s="320"/>
      <c r="Q400" s="320"/>
      <c r="R400" s="485"/>
    </row>
    <row r="401" spans="1:18" s="99" customFormat="1" x14ac:dyDescent="0.2">
      <c r="A401" s="361" t="s">
        <v>170</v>
      </c>
      <c r="B401" s="362"/>
      <c r="C401" s="362"/>
      <c r="D401" s="362"/>
      <c r="E401" s="362" t="s">
        <v>111</v>
      </c>
      <c r="F401" s="362" t="s">
        <v>296</v>
      </c>
      <c r="G401" s="202">
        <v>0</v>
      </c>
      <c r="H401" s="207"/>
      <c r="I401" s="207"/>
      <c r="J401" s="572"/>
      <c r="K401" s="207"/>
      <c r="L401" s="417"/>
      <c r="M401" s="550"/>
      <c r="N401" s="521"/>
      <c r="O401" s="521"/>
      <c r="P401" s="521"/>
      <c r="Q401" s="521"/>
      <c r="R401" s="485"/>
    </row>
    <row r="402" spans="1:18" s="99" customFormat="1" x14ac:dyDescent="0.2">
      <c r="A402" s="361" t="s">
        <v>170</v>
      </c>
      <c r="B402" s="362"/>
      <c r="C402" s="362"/>
      <c r="D402" s="362"/>
      <c r="E402" s="362"/>
      <c r="F402" s="362" t="s">
        <v>297</v>
      </c>
      <c r="G402" s="202">
        <v>19.545999999999999</v>
      </c>
      <c r="H402" s="207"/>
      <c r="I402" s="207"/>
      <c r="J402" s="572">
        <v>67</v>
      </c>
      <c r="K402" s="207"/>
      <c r="L402" s="417">
        <v>67</v>
      </c>
      <c r="M402" s="550"/>
      <c r="N402" s="521"/>
      <c r="O402" s="521"/>
      <c r="P402" s="521"/>
      <c r="Q402" s="521"/>
      <c r="R402" s="485"/>
    </row>
    <row r="403" spans="1:18" s="99" customFormat="1" x14ac:dyDescent="0.2">
      <c r="A403" s="361"/>
      <c r="B403" s="477"/>
      <c r="C403" s="208">
        <v>5493</v>
      </c>
      <c r="D403" s="208"/>
      <c r="E403" s="208" t="s">
        <v>455</v>
      </c>
      <c r="F403" s="477"/>
      <c r="G403" s="202"/>
      <c r="H403" s="207"/>
      <c r="I403" s="207"/>
      <c r="J403" s="572"/>
      <c r="K403" s="202">
        <v>210</v>
      </c>
      <c r="L403" s="502">
        <v>0</v>
      </c>
      <c r="M403" s="550"/>
      <c r="N403" s="521"/>
      <c r="O403" s="521"/>
      <c r="P403" s="521"/>
      <c r="Q403" s="521"/>
      <c r="R403" s="485"/>
    </row>
    <row r="404" spans="1:18" s="49" customFormat="1" x14ac:dyDescent="0.2">
      <c r="A404" s="228"/>
      <c r="B404" s="208"/>
      <c r="C404" s="208">
        <v>5499</v>
      </c>
      <c r="D404" s="208"/>
      <c r="E404" s="208" t="s">
        <v>410</v>
      </c>
      <c r="F404" s="208"/>
      <c r="G404" s="133">
        <f>SUM(G405:G405)</f>
        <v>0</v>
      </c>
      <c r="H404" s="133"/>
      <c r="I404" s="133"/>
      <c r="J404" s="135">
        <f>SUM(J405:J405)</f>
        <v>850</v>
      </c>
      <c r="K404" s="133">
        <f>SUM(K405:K405)</f>
        <v>0</v>
      </c>
      <c r="L404" s="426">
        <f>SUM(L405:L405)</f>
        <v>990</v>
      </c>
      <c r="M404" s="550" t="s">
        <v>1238</v>
      </c>
      <c r="N404" s="320"/>
      <c r="O404" s="320"/>
      <c r="P404" s="320"/>
      <c r="Q404" s="320"/>
      <c r="R404" s="485"/>
    </row>
    <row r="405" spans="1:18" s="49" customFormat="1" x14ac:dyDescent="0.2">
      <c r="A405" s="312" t="s">
        <v>212</v>
      </c>
      <c r="B405" s="208"/>
      <c r="C405" s="208"/>
      <c r="D405" s="208">
        <v>999</v>
      </c>
      <c r="E405" s="129" t="s">
        <v>111</v>
      </c>
      <c r="F405" s="129" t="s">
        <v>300</v>
      </c>
      <c r="G405" s="202">
        <v>0</v>
      </c>
      <c r="H405" s="207"/>
      <c r="I405" s="207"/>
      <c r="J405" s="572">
        <v>850</v>
      </c>
      <c r="K405" s="207">
        <v>0</v>
      </c>
      <c r="L405" s="417">
        <v>990</v>
      </c>
      <c r="M405" s="550"/>
      <c r="N405" s="320"/>
      <c r="O405" s="320"/>
      <c r="P405" s="320"/>
      <c r="Q405" s="320"/>
      <c r="R405" s="485"/>
    </row>
    <row r="406" spans="1:18" s="49" customFormat="1" x14ac:dyDescent="0.2">
      <c r="A406" s="208"/>
      <c r="B406" s="208"/>
      <c r="C406" s="208"/>
      <c r="D406" s="208"/>
      <c r="E406" s="208"/>
      <c r="F406" s="208"/>
      <c r="G406" s="202"/>
      <c r="H406" s="202"/>
      <c r="I406" s="202"/>
      <c r="J406" s="571"/>
      <c r="K406" s="202"/>
      <c r="L406" s="416"/>
      <c r="M406" s="550"/>
      <c r="N406" s="320"/>
      <c r="O406" s="320"/>
      <c r="P406" s="320"/>
      <c r="Q406" s="320"/>
      <c r="R406" s="485"/>
    </row>
    <row r="407" spans="1:18" s="49" customFormat="1" ht="15.75" x14ac:dyDescent="0.25">
      <c r="A407" s="385"/>
      <c r="B407" s="507">
        <v>3719</v>
      </c>
      <c r="C407" s="507" t="s">
        <v>1148</v>
      </c>
      <c r="D407" s="208"/>
      <c r="E407" s="208"/>
      <c r="F407" s="208"/>
      <c r="G407" s="202"/>
      <c r="H407" s="371">
        <v>0</v>
      </c>
      <c r="I407" s="371">
        <v>0</v>
      </c>
      <c r="J407" s="576">
        <v>0</v>
      </c>
      <c r="K407" s="371">
        <v>0</v>
      </c>
      <c r="L407" s="508">
        <f>SUM(L408)</f>
        <v>90</v>
      </c>
      <c r="M407" s="550"/>
      <c r="N407" s="320"/>
      <c r="O407" s="320"/>
      <c r="P407" s="320"/>
      <c r="Q407" s="320"/>
      <c r="R407" s="485"/>
    </row>
    <row r="408" spans="1:18" s="49" customFormat="1" x14ac:dyDescent="0.2">
      <c r="A408" s="198" t="s">
        <v>162</v>
      </c>
      <c r="B408" s="208"/>
      <c r="C408" s="208">
        <v>5169</v>
      </c>
      <c r="D408" s="208"/>
      <c r="E408" s="383" t="s">
        <v>164</v>
      </c>
      <c r="F408" s="208" t="s">
        <v>1150</v>
      </c>
      <c r="G408" s="202"/>
      <c r="H408" s="202"/>
      <c r="I408" s="202"/>
      <c r="J408" s="571"/>
      <c r="K408" s="202"/>
      <c r="L408" s="416">
        <v>90</v>
      </c>
      <c r="M408" s="550" t="s">
        <v>1149</v>
      </c>
      <c r="N408" s="320"/>
      <c r="O408" s="320"/>
      <c r="P408" s="320"/>
      <c r="Q408" s="320"/>
      <c r="R408" s="485"/>
    </row>
    <row r="409" spans="1:18" s="49" customFormat="1" x14ac:dyDescent="0.2">
      <c r="A409" s="208"/>
      <c r="B409" s="208"/>
      <c r="C409" s="208"/>
      <c r="D409" s="208"/>
      <c r="E409" s="383"/>
      <c r="F409" s="208"/>
      <c r="G409" s="202"/>
      <c r="H409" s="202"/>
      <c r="I409" s="202"/>
      <c r="J409" s="571"/>
      <c r="K409" s="202"/>
      <c r="L409" s="416"/>
      <c r="M409" s="550"/>
      <c r="N409" s="320"/>
      <c r="O409" s="320"/>
      <c r="P409" s="320"/>
      <c r="Q409" s="320"/>
      <c r="R409" s="485"/>
    </row>
    <row r="410" spans="1:18" s="49" customFormat="1" ht="15.75" x14ac:dyDescent="0.25">
      <c r="A410" s="332"/>
      <c r="B410" s="333">
        <v>3722</v>
      </c>
      <c r="C410" s="333" t="s">
        <v>46</v>
      </c>
      <c r="D410" s="333"/>
      <c r="E410" s="333"/>
      <c r="F410" s="333"/>
      <c r="G410" s="334">
        <f>SUM(G411,G414,G415,G418,G425,G428)</f>
        <v>4553.4452000000001</v>
      </c>
      <c r="H410" s="371">
        <v>4749</v>
      </c>
      <c r="I410" s="371">
        <v>5080.8721999999998</v>
      </c>
      <c r="J410" s="576">
        <f>SUM(J411,J414,J415,J418,J425,J428)</f>
        <v>5695</v>
      </c>
      <c r="K410" s="371">
        <f>SUM(K411,K414,K415,K418,K425,K428)</f>
        <v>4829.6389100000006</v>
      </c>
      <c r="L410" s="431">
        <f>SUM(L411,L414,L415,L418,L425,L428)</f>
        <v>7060</v>
      </c>
      <c r="M410" s="550" t="s">
        <v>1239</v>
      </c>
      <c r="N410" s="320"/>
      <c r="O410" s="320"/>
      <c r="P410" s="320"/>
      <c r="Q410" s="320"/>
      <c r="R410" s="485"/>
    </row>
    <row r="411" spans="1:18" s="49" customFormat="1" x14ac:dyDescent="0.2">
      <c r="A411" s="198" t="s">
        <v>162</v>
      </c>
      <c r="B411" s="208"/>
      <c r="C411" s="208">
        <v>5137</v>
      </c>
      <c r="D411" s="208"/>
      <c r="E411" s="208" t="s">
        <v>189</v>
      </c>
      <c r="F411" s="208"/>
      <c r="G411" s="133">
        <v>14.1015</v>
      </c>
      <c r="H411" s="133"/>
      <c r="I411" s="133"/>
      <c r="J411" s="135">
        <f>SUM(J412,J413)</f>
        <v>250</v>
      </c>
      <c r="K411" s="133">
        <v>28.357559999999999</v>
      </c>
      <c r="L411" s="426">
        <f>SUM(L412,L413)</f>
        <v>100</v>
      </c>
      <c r="M411" s="550"/>
      <c r="N411" s="320"/>
      <c r="O411" s="320"/>
      <c r="P411" s="320"/>
      <c r="Q411" s="320"/>
      <c r="R411" s="485"/>
    </row>
    <row r="412" spans="1:18" s="403" customFormat="1" x14ac:dyDescent="0.2">
      <c r="A412" s="361"/>
      <c r="B412" s="353"/>
      <c r="C412" s="129"/>
      <c r="D412" s="129"/>
      <c r="E412" s="129" t="s">
        <v>111</v>
      </c>
      <c r="F412" s="129" t="s">
        <v>497</v>
      </c>
      <c r="G412" s="133"/>
      <c r="H412" s="293"/>
      <c r="I412" s="293"/>
      <c r="J412" s="140">
        <v>100</v>
      </c>
      <c r="K412" s="293"/>
      <c r="L412" s="427">
        <v>100</v>
      </c>
      <c r="M412" s="550"/>
      <c r="N412" s="518"/>
      <c r="O412" s="518"/>
      <c r="P412" s="518"/>
      <c r="Q412" s="518"/>
      <c r="R412" s="485"/>
    </row>
    <row r="413" spans="1:18" s="403" customFormat="1" x14ac:dyDescent="0.2">
      <c r="A413" s="361"/>
      <c r="B413" s="353"/>
      <c r="C413" s="129"/>
      <c r="D413" s="129"/>
      <c r="E413" s="129"/>
      <c r="F413" s="129" t="s">
        <v>301</v>
      </c>
      <c r="G413" s="133"/>
      <c r="H413" s="293"/>
      <c r="I413" s="293"/>
      <c r="J413" s="140">
        <v>150</v>
      </c>
      <c r="K413" s="293"/>
      <c r="L413" s="427"/>
      <c r="M413" s="550"/>
      <c r="N413" s="518"/>
      <c r="O413" s="518"/>
      <c r="P413" s="518"/>
      <c r="Q413" s="518"/>
      <c r="R413" s="485"/>
    </row>
    <row r="414" spans="1:18" s="49" customFormat="1" x14ac:dyDescent="0.2">
      <c r="A414" s="198" t="s">
        <v>162</v>
      </c>
      <c r="B414" s="208"/>
      <c r="C414" s="208">
        <v>5139</v>
      </c>
      <c r="D414" s="208"/>
      <c r="E414" s="208" t="s">
        <v>302</v>
      </c>
      <c r="F414" s="208"/>
      <c r="G414" s="133">
        <v>22.569500000000001</v>
      </c>
      <c r="H414" s="133"/>
      <c r="I414" s="133"/>
      <c r="J414" s="135">
        <v>30</v>
      </c>
      <c r="K414" s="133">
        <v>14.70656</v>
      </c>
      <c r="L414" s="426">
        <v>30</v>
      </c>
      <c r="M414" s="550"/>
      <c r="N414" s="320"/>
      <c r="O414" s="320"/>
      <c r="P414" s="320"/>
      <c r="Q414" s="320"/>
      <c r="R414" s="485"/>
    </row>
    <row r="415" spans="1:18" s="49" customFormat="1" x14ac:dyDescent="0.2">
      <c r="A415" s="198" t="s">
        <v>162</v>
      </c>
      <c r="B415" s="208"/>
      <c r="C415" s="208">
        <v>5166</v>
      </c>
      <c r="D415" s="208"/>
      <c r="E415" s="208" t="s">
        <v>175</v>
      </c>
      <c r="F415" s="208"/>
      <c r="G415" s="133">
        <f>SUM(G416,G417)</f>
        <v>0</v>
      </c>
      <c r="H415" s="133"/>
      <c r="I415" s="133"/>
      <c r="J415" s="135">
        <f>SUM(J416,J417)</f>
        <v>70</v>
      </c>
      <c r="K415" s="133">
        <v>12.535600000000001</v>
      </c>
      <c r="L415" s="426">
        <f>SUM(L416,L417)</f>
        <v>50</v>
      </c>
      <c r="M415" s="550"/>
      <c r="N415" s="320"/>
      <c r="O415" s="320"/>
      <c r="P415" s="320"/>
      <c r="Q415" s="320"/>
      <c r="R415" s="485"/>
    </row>
    <row r="416" spans="1:18" s="49" customFormat="1" x14ac:dyDescent="0.2">
      <c r="A416" s="198"/>
      <c r="B416" s="208"/>
      <c r="C416" s="208"/>
      <c r="D416" s="208"/>
      <c r="E416" s="129" t="s">
        <v>111</v>
      </c>
      <c r="F416" s="129" t="s">
        <v>1001</v>
      </c>
      <c r="G416" s="133"/>
      <c r="H416" s="293"/>
      <c r="I416" s="293"/>
      <c r="J416" s="140">
        <v>70</v>
      </c>
      <c r="K416" s="293"/>
      <c r="L416" s="427">
        <v>50</v>
      </c>
      <c r="M416" s="550"/>
      <c r="N416" s="320"/>
      <c r="O416" s="320"/>
      <c r="P416" s="320"/>
      <c r="Q416" s="320"/>
      <c r="R416" s="485"/>
    </row>
    <row r="417" spans="1:18" s="93" customFormat="1" x14ac:dyDescent="0.2">
      <c r="A417" s="382"/>
      <c r="B417" s="129"/>
      <c r="C417" s="129"/>
      <c r="D417" s="129"/>
      <c r="E417" s="129"/>
      <c r="F417" s="129" t="s">
        <v>460</v>
      </c>
      <c r="G417" s="133"/>
      <c r="H417" s="293"/>
      <c r="I417" s="293"/>
      <c r="J417" s="140"/>
      <c r="K417" s="293"/>
      <c r="L417" s="427"/>
      <c r="M417" s="550"/>
      <c r="N417" s="519"/>
      <c r="O417" s="519"/>
      <c r="P417" s="519"/>
      <c r="Q417" s="519"/>
      <c r="R417" s="485"/>
    </row>
    <row r="418" spans="1:18" s="49" customFormat="1" x14ac:dyDescent="0.2">
      <c r="A418" s="198" t="s">
        <v>162</v>
      </c>
      <c r="B418" s="208"/>
      <c r="C418" s="208">
        <v>5169</v>
      </c>
      <c r="D418" s="208"/>
      <c r="E418" s="208" t="s">
        <v>164</v>
      </c>
      <c r="F418" s="208"/>
      <c r="G418" s="133">
        <v>4515.1541999999999</v>
      </c>
      <c r="H418" s="133"/>
      <c r="I418" s="133"/>
      <c r="J418" s="135">
        <f>SUM(J419:J424)</f>
        <v>5325</v>
      </c>
      <c r="K418" s="133">
        <v>4772.4391900000001</v>
      </c>
      <c r="L418" s="426">
        <f>SUM(L419:L424)</f>
        <v>6870</v>
      </c>
      <c r="M418" s="550"/>
      <c r="N418" s="320"/>
      <c r="O418" s="320"/>
      <c r="P418" s="320"/>
      <c r="Q418" s="320"/>
      <c r="R418" s="485"/>
    </row>
    <row r="419" spans="1:18" s="93" customFormat="1" x14ac:dyDescent="0.2">
      <c r="A419" s="346"/>
      <c r="B419" s="129"/>
      <c r="C419" s="129"/>
      <c r="D419" s="129"/>
      <c r="E419" s="129" t="s">
        <v>111</v>
      </c>
      <c r="F419" s="129" t="s">
        <v>303</v>
      </c>
      <c r="G419" s="293"/>
      <c r="H419" s="293"/>
      <c r="I419" s="293"/>
      <c r="J419" s="140">
        <v>4700</v>
      </c>
      <c r="K419" s="293"/>
      <c r="L419" s="427">
        <v>6400</v>
      </c>
      <c r="M419" s="556" t="s">
        <v>1053</v>
      </c>
      <c r="N419" s="519"/>
      <c r="O419" s="519"/>
      <c r="P419" s="519"/>
      <c r="Q419" s="519"/>
      <c r="R419" s="485"/>
    </row>
    <row r="420" spans="1:18" s="93" customFormat="1" x14ac:dyDescent="0.2">
      <c r="A420" s="346"/>
      <c r="B420" s="129"/>
      <c r="C420" s="129"/>
      <c r="D420" s="129"/>
      <c r="E420" s="129"/>
      <c r="F420" s="129" t="s">
        <v>304</v>
      </c>
      <c r="G420" s="293"/>
      <c r="H420" s="293"/>
      <c r="I420" s="293"/>
      <c r="J420" s="140">
        <v>100</v>
      </c>
      <c r="K420" s="293"/>
      <c r="L420" s="427">
        <v>100</v>
      </c>
      <c r="M420" s="556"/>
      <c r="N420" s="519"/>
      <c r="O420" s="519"/>
      <c r="P420" s="519"/>
      <c r="Q420" s="519"/>
      <c r="R420" s="485"/>
    </row>
    <row r="421" spans="1:18" s="93" customFormat="1" x14ac:dyDescent="0.2">
      <c r="A421" s="346"/>
      <c r="B421" s="129"/>
      <c r="C421" s="129"/>
      <c r="D421" s="129"/>
      <c r="E421" s="129"/>
      <c r="F421" s="129" t="s">
        <v>305</v>
      </c>
      <c r="G421" s="293"/>
      <c r="H421" s="293"/>
      <c r="I421" s="293"/>
      <c r="J421" s="140">
        <v>190</v>
      </c>
      <c r="K421" s="293"/>
      <c r="L421" s="427"/>
      <c r="M421" s="556"/>
      <c r="N421" s="519"/>
      <c r="O421" s="519"/>
      <c r="P421" s="519"/>
      <c r="Q421" s="519"/>
      <c r="R421" s="485"/>
    </row>
    <row r="422" spans="1:18" s="93" customFormat="1" x14ac:dyDescent="0.2">
      <c r="A422" s="346"/>
      <c r="B422" s="129"/>
      <c r="C422" s="129"/>
      <c r="D422" s="129"/>
      <c r="E422" s="129"/>
      <c r="F422" s="129" t="s">
        <v>306</v>
      </c>
      <c r="G422" s="293"/>
      <c r="H422" s="293"/>
      <c r="I422" s="293"/>
      <c r="J422" s="140">
        <v>15</v>
      </c>
      <c r="K422" s="293"/>
      <c r="L422" s="427"/>
      <c r="M422" s="556"/>
      <c r="N422" s="519"/>
      <c r="O422" s="519"/>
      <c r="P422" s="519"/>
      <c r="Q422" s="519"/>
      <c r="R422" s="485"/>
    </row>
    <row r="423" spans="1:18" s="93" customFormat="1" x14ac:dyDescent="0.2">
      <c r="A423" s="346"/>
      <c r="B423" s="129"/>
      <c r="C423" s="129"/>
      <c r="D423" s="129"/>
      <c r="E423" s="129"/>
      <c r="F423" s="129" t="s">
        <v>307</v>
      </c>
      <c r="G423" s="293"/>
      <c r="H423" s="293"/>
      <c r="I423" s="293"/>
      <c r="J423" s="140">
        <v>320</v>
      </c>
      <c r="K423" s="293"/>
      <c r="L423" s="427">
        <v>370</v>
      </c>
      <c r="M423" s="556"/>
      <c r="N423" s="519"/>
      <c r="O423" s="519"/>
      <c r="P423" s="519"/>
      <c r="Q423" s="519"/>
      <c r="R423" s="485"/>
    </row>
    <row r="424" spans="1:18" s="93" customFormat="1" x14ac:dyDescent="0.2">
      <c r="A424" s="346"/>
      <c r="B424" s="129"/>
      <c r="C424" s="129"/>
      <c r="D424" s="129"/>
      <c r="E424" s="129"/>
      <c r="F424" s="129"/>
      <c r="G424" s="293"/>
      <c r="H424" s="293"/>
      <c r="I424" s="293"/>
      <c r="J424" s="140"/>
      <c r="K424" s="293"/>
      <c r="L424" s="427"/>
      <c r="M424" s="556"/>
      <c r="N424" s="519"/>
      <c r="O424" s="519"/>
      <c r="P424" s="519"/>
      <c r="Q424" s="519"/>
      <c r="R424" s="485"/>
    </row>
    <row r="425" spans="1:18" s="49" customFormat="1" x14ac:dyDescent="0.2">
      <c r="A425" s="198" t="s">
        <v>162</v>
      </c>
      <c r="B425" s="208"/>
      <c r="C425" s="208">
        <v>5171</v>
      </c>
      <c r="D425" s="208"/>
      <c r="E425" s="208" t="s">
        <v>191</v>
      </c>
      <c r="F425" s="208"/>
      <c r="G425" s="133">
        <v>1.62</v>
      </c>
      <c r="H425" s="133"/>
      <c r="I425" s="133"/>
      <c r="J425" s="135">
        <f>SUM(J426,J427)</f>
        <v>20</v>
      </c>
      <c r="K425" s="133">
        <v>1.6</v>
      </c>
      <c r="L425" s="426">
        <f>SUM(L426,L427)</f>
        <v>10</v>
      </c>
      <c r="M425" s="550"/>
      <c r="N425" s="320"/>
      <c r="O425" s="320"/>
      <c r="P425" s="320"/>
      <c r="Q425" s="320"/>
      <c r="R425" s="485"/>
    </row>
    <row r="426" spans="1:18" s="93" customFormat="1" x14ac:dyDescent="0.2">
      <c r="A426" s="382"/>
      <c r="B426" s="129"/>
      <c r="C426" s="129"/>
      <c r="D426" s="129"/>
      <c r="E426" s="129" t="s">
        <v>111</v>
      </c>
      <c r="F426" s="129" t="s">
        <v>308</v>
      </c>
      <c r="G426" s="293">
        <v>0</v>
      </c>
      <c r="H426" s="293"/>
      <c r="I426" s="293"/>
      <c r="J426" s="140">
        <v>10</v>
      </c>
      <c r="K426" s="293"/>
      <c r="L426" s="427"/>
      <c r="M426" s="556"/>
      <c r="N426" s="519"/>
      <c r="O426" s="519"/>
      <c r="P426" s="519"/>
      <c r="Q426" s="519"/>
      <c r="R426" s="485"/>
    </row>
    <row r="427" spans="1:18" s="93" customFormat="1" x14ac:dyDescent="0.2">
      <c r="A427" s="382"/>
      <c r="B427" s="129"/>
      <c r="C427" s="129"/>
      <c r="D427" s="129"/>
      <c r="E427" s="129"/>
      <c r="F427" s="129" t="s">
        <v>309</v>
      </c>
      <c r="G427" s="293">
        <v>0</v>
      </c>
      <c r="H427" s="293"/>
      <c r="I427" s="293"/>
      <c r="J427" s="140">
        <v>10</v>
      </c>
      <c r="K427" s="293"/>
      <c r="L427" s="427">
        <v>10</v>
      </c>
      <c r="M427" s="556"/>
      <c r="N427" s="519"/>
      <c r="O427" s="519"/>
      <c r="P427" s="519"/>
      <c r="Q427" s="519"/>
      <c r="R427" s="485"/>
    </row>
    <row r="428" spans="1:18" s="49" customFormat="1" x14ac:dyDescent="0.2">
      <c r="A428" s="198"/>
      <c r="B428" s="208"/>
      <c r="C428" s="208">
        <v>5172</v>
      </c>
      <c r="D428" s="208"/>
      <c r="E428" s="208" t="s">
        <v>310</v>
      </c>
      <c r="F428" s="208"/>
      <c r="G428" s="133">
        <v>0</v>
      </c>
      <c r="H428" s="133"/>
      <c r="I428" s="133"/>
      <c r="J428" s="135">
        <v>0</v>
      </c>
      <c r="K428" s="133">
        <v>0</v>
      </c>
      <c r="L428" s="426">
        <v>0</v>
      </c>
      <c r="M428" s="550"/>
      <c r="N428" s="320"/>
      <c r="O428" s="320"/>
      <c r="P428" s="320"/>
      <c r="Q428" s="320"/>
      <c r="R428" s="485"/>
    </row>
    <row r="429" spans="1:18" s="49" customFormat="1" x14ac:dyDescent="0.2">
      <c r="A429" s="198"/>
      <c r="B429" s="208"/>
      <c r="C429" s="208"/>
      <c r="D429" s="208"/>
      <c r="E429" s="208"/>
      <c r="F429" s="208"/>
      <c r="G429" s="133"/>
      <c r="H429" s="133"/>
      <c r="I429" s="133"/>
      <c r="J429" s="135"/>
      <c r="K429" s="133"/>
      <c r="L429" s="426"/>
      <c r="M429" s="550"/>
      <c r="N429" s="320"/>
      <c r="O429" s="320"/>
      <c r="P429" s="320"/>
      <c r="Q429" s="320"/>
      <c r="R429" s="485"/>
    </row>
    <row r="430" spans="1:18" s="49" customFormat="1" ht="15.75" x14ac:dyDescent="0.25">
      <c r="A430" s="198"/>
      <c r="B430" s="333">
        <v>3725</v>
      </c>
      <c r="C430" s="333" t="s">
        <v>82</v>
      </c>
      <c r="D430" s="333"/>
      <c r="E430" s="333"/>
      <c r="F430" s="333"/>
      <c r="G430" s="334">
        <f>SUM(G432)</f>
        <v>0</v>
      </c>
      <c r="H430" s="335">
        <v>196</v>
      </c>
      <c r="I430" s="335">
        <f>SUM(I432)+I431</f>
        <v>0</v>
      </c>
      <c r="J430" s="570">
        <f>SUM(J432)+J431</f>
        <v>200</v>
      </c>
      <c r="K430" s="335">
        <f>SUM(K432)+K431</f>
        <v>0</v>
      </c>
      <c r="L430" s="415">
        <f>SUM(L432)+L431</f>
        <v>185</v>
      </c>
      <c r="M430" s="550"/>
      <c r="N430" s="320"/>
      <c r="O430" s="320"/>
      <c r="P430" s="320"/>
      <c r="Q430" s="320"/>
      <c r="R430" s="485"/>
    </row>
    <row r="431" spans="1:18" s="49" customFormat="1" x14ac:dyDescent="0.2">
      <c r="A431" s="198" t="s">
        <v>162</v>
      </c>
      <c r="B431" s="333"/>
      <c r="C431" s="208">
        <v>5137</v>
      </c>
      <c r="D431" s="208"/>
      <c r="E431" s="208" t="s">
        <v>549</v>
      </c>
      <c r="F431" s="333"/>
      <c r="G431" s="334">
        <v>0</v>
      </c>
      <c r="H431" s="202"/>
      <c r="I431" s="202">
        <v>0</v>
      </c>
      <c r="J431" s="571">
        <v>200</v>
      </c>
      <c r="K431" s="202">
        <v>0</v>
      </c>
      <c r="L431" s="416">
        <v>135</v>
      </c>
      <c r="M431" s="550" t="s">
        <v>1047</v>
      </c>
      <c r="N431" s="320"/>
      <c r="O431" s="320"/>
      <c r="P431" s="320"/>
      <c r="Q431" s="320"/>
      <c r="R431" s="485"/>
    </row>
    <row r="432" spans="1:18" s="49" customFormat="1" x14ac:dyDescent="0.2">
      <c r="A432" s="198" t="s">
        <v>162</v>
      </c>
      <c r="B432" s="333"/>
      <c r="C432" s="208">
        <v>5169</v>
      </c>
      <c r="D432" s="208"/>
      <c r="E432" s="208" t="s">
        <v>311</v>
      </c>
      <c r="F432" s="333"/>
      <c r="G432" s="133">
        <v>0</v>
      </c>
      <c r="H432" s="133"/>
      <c r="I432" s="133"/>
      <c r="J432" s="135"/>
      <c r="K432" s="133"/>
      <c r="L432" s="426">
        <v>50</v>
      </c>
      <c r="M432" s="550" t="s">
        <v>1048</v>
      </c>
      <c r="N432" s="320"/>
      <c r="O432" s="320"/>
      <c r="P432" s="320"/>
      <c r="Q432" s="320"/>
      <c r="R432" s="485"/>
    </row>
    <row r="433" spans="1:18" s="49" customFormat="1" x14ac:dyDescent="0.2">
      <c r="A433" s="198"/>
      <c r="B433" s="208"/>
      <c r="C433" s="208"/>
      <c r="D433" s="208"/>
      <c r="E433" s="208"/>
      <c r="F433" s="208"/>
      <c r="G433" s="202"/>
      <c r="H433" s="202"/>
      <c r="I433" s="202"/>
      <c r="J433" s="571"/>
      <c r="K433" s="202"/>
      <c r="L433" s="416"/>
      <c r="M433" s="550"/>
      <c r="N433" s="320"/>
      <c r="O433" s="320"/>
      <c r="P433" s="320"/>
      <c r="Q433" s="320"/>
      <c r="R433" s="485"/>
    </row>
    <row r="434" spans="1:18" s="49" customFormat="1" ht="15.75" x14ac:dyDescent="0.25">
      <c r="A434" s="332"/>
      <c r="B434" s="333">
        <v>3744</v>
      </c>
      <c r="C434" s="333" t="s">
        <v>83</v>
      </c>
      <c r="D434" s="333"/>
      <c r="E434" s="333"/>
      <c r="F434" s="333"/>
      <c r="G434" s="334">
        <f>SUM(G435:G437)</f>
        <v>520.54979000000003</v>
      </c>
      <c r="H434" s="335">
        <v>457</v>
      </c>
      <c r="I434" s="335">
        <v>349.93200000000002</v>
      </c>
      <c r="J434" s="570">
        <f>SUM(J435:J437)</f>
        <v>370</v>
      </c>
      <c r="K434" s="335">
        <f>SUM(K435:K437)</f>
        <v>163.00998999999999</v>
      </c>
      <c r="L434" s="415">
        <f>SUM(L435:L437)</f>
        <v>650</v>
      </c>
      <c r="M434" s="550"/>
      <c r="N434" s="320"/>
      <c r="O434" s="320"/>
      <c r="P434" s="320"/>
      <c r="Q434" s="320"/>
      <c r="R434" s="485"/>
    </row>
    <row r="435" spans="1:18" s="49" customFormat="1" x14ac:dyDescent="0.2">
      <c r="A435" s="199" t="s">
        <v>174</v>
      </c>
      <c r="B435" s="208"/>
      <c r="C435" s="208">
        <v>5166</v>
      </c>
      <c r="D435" s="208"/>
      <c r="E435" s="208" t="s">
        <v>175</v>
      </c>
      <c r="F435" s="208"/>
      <c r="G435" s="202">
        <v>0</v>
      </c>
      <c r="H435" s="202"/>
      <c r="I435" s="202"/>
      <c r="J435" s="571">
        <v>20</v>
      </c>
      <c r="K435" s="202">
        <v>0</v>
      </c>
      <c r="L435" s="416">
        <v>150</v>
      </c>
      <c r="M435" s="550" t="s">
        <v>1240</v>
      </c>
      <c r="N435" s="320"/>
      <c r="O435" s="320"/>
      <c r="P435" s="320"/>
      <c r="Q435" s="320"/>
      <c r="R435" s="485"/>
    </row>
    <row r="436" spans="1:18" s="49" customFormat="1" x14ac:dyDescent="0.2">
      <c r="A436" s="210"/>
      <c r="B436" s="208"/>
      <c r="C436" s="208">
        <v>5169</v>
      </c>
      <c r="D436" s="208"/>
      <c r="E436" s="208" t="s">
        <v>164</v>
      </c>
      <c r="F436" s="208"/>
      <c r="G436" s="202">
        <v>48.206000000000003</v>
      </c>
      <c r="H436" s="202"/>
      <c r="I436" s="202"/>
      <c r="J436" s="571"/>
      <c r="K436" s="202">
        <v>0</v>
      </c>
      <c r="L436" s="416"/>
      <c r="M436" s="550"/>
      <c r="N436" s="320"/>
      <c r="O436" s="320"/>
      <c r="P436" s="320"/>
      <c r="Q436" s="320"/>
      <c r="R436" s="485"/>
    </row>
    <row r="437" spans="1:18" s="49" customFormat="1" x14ac:dyDescent="0.2">
      <c r="A437" s="199" t="s">
        <v>174</v>
      </c>
      <c r="B437" s="208"/>
      <c r="C437" s="208">
        <v>5171</v>
      </c>
      <c r="D437" s="208"/>
      <c r="E437" s="208" t="s">
        <v>191</v>
      </c>
      <c r="F437" s="208"/>
      <c r="G437" s="202">
        <v>472.34379000000001</v>
      </c>
      <c r="H437" s="202"/>
      <c r="I437" s="202"/>
      <c r="J437" s="571">
        <v>350</v>
      </c>
      <c r="K437" s="202">
        <v>163.00998999999999</v>
      </c>
      <c r="L437" s="416">
        <v>500</v>
      </c>
      <c r="M437" s="550" t="s">
        <v>1075</v>
      </c>
      <c r="N437" s="320"/>
      <c r="O437" s="320"/>
      <c r="P437" s="320"/>
      <c r="Q437" s="320"/>
      <c r="R437" s="485"/>
    </row>
    <row r="438" spans="1:18" s="99" customFormat="1" x14ac:dyDescent="0.2">
      <c r="A438" s="346"/>
      <c r="B438" s="362"/>
      <c r="C438" s="362"/>
      <c r="D438" s="362"/>
      <c r="E438" s="362" t="s">
        <v>111</v>
      </c>
      <c r="F438" s="362" t="s">
        <v>545</v>
      </c>
      <c r="G438" s="202"/>
      <c r="H438" s="207"/>
      <c r="I438" s="207"/>
      <c r="J438" s="572"/>
      <c r="K438" s="207"/>
      <c r="L438" s="417"/>
      <c r="M438" s="550"/>
      <c r="N438" s="320"/>
      <c r="O438" s="320"/>
      <c r="P438" s="521"/>
      <c r="Q438" s="521"/>
      <c r="R438" s="485"/>
    </row>
    <row r="439" spans="1:18" s="99" customFormat="1" x14ac:dyDescent="0.2">
      <c r="A439" s="346"/>
      <c r="B439" s="362"/>
      <c r="C439" s="362"/>
      <c r="D439" s="362"/>
      <c r="E439" s="362"/>
      <c r="F439" s="362" t="s">
        <v>546</v>
      </c>
      <c r="G439" s="202"/>
      <c r="H439" s="207"/>
      <c r="I439" s="207"/>
      <c r="J439" s="572"/>
      <c r="K439" s="207"/>
      <c r="L439" s="417"/>
      <c r="M439" s="550"/>
      <c r="N439" s="320"/>
      <c r="O439" s="320"/>
      <c r="P439" s="521"/>
      <c r="Q439" s="521"/>
      <c r="R439" s="485"/>
    </row>
    <row r="440" spans="1:18" s="99" customFormat="1" x14ac:dyDescent="0.2">
      <c r="A440" s="346"/>
      <c r="B440" s="362"/>
      <c r="C440" s="362"/>
      <c r="D440" s="362"/>
      <c r="E440" s="362"/>
      <c r="F440" s="362" t="s">
        <v>233</v>
      </c>
      <c r="G440" s="202"/>
      <c r="H440" s="207"/>
      <c r="I440" s="207"/>
      <c r="J440" s="572"/>
      <c r="K440" s="207"/>
      <c r="L440" s="417"/>
      <c r="M440" s="550"/>
      <c r="N440" s="320"/>
      <c r="O440" s="320"/>
      <c r="P440" s="521"/>
      <c r="Q440" s="521"/>
      <c r="R440" s="485"/>
    </row>
    <row r="441" spans="1:18" s="99" customFormat="1" x14ac:dyDescent="0.2">
      <c r="A441" s="346"/>
      <c r="B441" s="362"/>
      <c r="C441" s="362"/>
      <c r="D441" s="362"/>
      <c r="E441" s="362"/>
      <c r="F441" s="362" t="s">
        <v>726</v>
      </c>
      <c r="G441" s="202"/>
      <c r="H441" s="207"/>
      <c r="I441" s="207"/>
      <c r="J441" s="572"/>
      <c r="K441" s="207"/>
      <c r="L441" s="417"/>
      <c r="M441" s="550"/>
      <c r="N441" s="320"/>
      <c r="O441" s="320"/>
      <c r="P441" s="521"/>
      <c r="Q441" s="521"/>
      <c r="R441" s="485"/>
    </row>
    <row r="442" spans="1:18" s="99" customFormat="1" x14ac:dyDescent="0.2">
      <c r="A442" s="346"/>
      <c r="B442" s="362"/>
      <c r="C442" s="362"/>
      <c r="D442" s="362"/>
      <c r="E442" s="362"/>
      <c r="F442" s="362" t="s">
        <v>547</v>
      </c>
      <c r="G442" s="202"/>
      <c r="H442" s="207"/>
      <c r="I442" s="207"/>
      <c r="J442" s="572"/>
      <c r="K442" s="207"/>
      <c r="L442" s="417"/>
      <c r="M442" s="550"/>
      <c r="N442" s="320"/>
      <c r="O442" s="320"/>
      <c r="P442" s="521"/>
      <c r="Q442" s="521"/>
      <c r="R442" s="485"/>
    </row>
    <row r="443" spans="1:18" s="99" customFormat="1" x14ac:dyDescent="0.2">
      <c r="A443" s="234"/>
      <c r="B443" s="208"/>
      <c r="C443" s="208"/>
      <c r="D443" s="208"/>
      <c r="E443" s="208"/>
      <c r="F443" s="362" t="s">
        <v>548</v>
      </c>
      <c r="G443" s="202"/>
      <c r="H443" s="207"/>
      <c r="I443" s="207"/>
      <c r="J443" s="572"/>
      <c r="K443" s="207"/>
      <c r="L443" s="417"/>
      <c r="M443" s="550"/>
      <c r="N443" s="320"/>
      <c r="O443" s="320"/>
      <c r="P443" s="521"/>
      <c r="Q443" s="521"/>
      <c r="R443" s="485"/>
    </row>
    <row r="444" spans="1:18" s="403" customFormat="1" ht="14.25" customHeight="1" x14ac:dyDescent="0.2">
      <c r="A444" s="361"/>
      <c r="B444" s="129"/>
      <c r="C444" s="129"/>
      <c r="D444" s="129"/>
      <c r="E444" s="129"/>
      <c r="F444" s="129" t="s">
        <v>650</v>
      </c>
      <c r="G444" s="202"/>
      <c r="H444" s="207"/>
      <c r="I444" s="207"/>
      <c r="J444" s="572"/>
      <c r="K444" s="207"/>
      <c r="L444" s="417"/>
      <c r="M444" s="550"/>
      <c r="N444" s="320"/>
      <c r="O444" s="320"/>
      <c r="P444" s="518"/>
      <c r="Q444" s="518"/>
      <c r="R444" s="485"/>
    </row>
    <row r="445" spans="1:18" s="403" customFormat="1" x14ac:dyDescent="0.2">
      <c r="A445" s="361"/>
      <c r="B445" s="129"/>
      <c r="C445" s="129"/>
      <c r="D445" s="129"/>
      <c r="E445" s="129"/>
      <c r="F445" s="362" t="s">
        <v>580</v>
      </c>
      <c r="G445" s="202"/>
      <c r="H445" s="207"/>
      <c r="I445" s="207"/>
      <c r="J445" s="572"/>
      <c r="K445" s="207"/>
      <c r="L445" s="417"/>
      <c r="M445" s="550"/>
      <c r="N445" s="320"/>
      <c r="O445" s="320"/>
      <c r="P445" s="518"/>
      <c r="Q445" s="518"/>
      <c r="R445" s="485"/>
    </row>
    <row r="446" spans="1:18" s="403" customFormat="1" x14ac:dyDescent="0.2">
      <c r="A446" s="361"/>
      <c r="B446" s="129"/>
      <c r="C446" s="129"/>
      <c r="D446" s="129"/>
      <c r="E446" s="129"/>
      <c r="F446" s="362"/>
      <c r="G446" s="202"/>
      <c r="H446" s="207"/>
      <c r="I446" s="207"/>
      <c r="J446" s="572"/>
      <c r="K446" s="207"/>
      <c r="L446" s="417"/>
      <c r="M446" s="550"/>
      <c r="N446" s="320"/>
      <c r="O446" s="320"/>
      <c r="P446" s="518"/>
      <c r="Q446" s="518"/>
      <c r="R446" s="485"/>
    </row>
    <row r="447" spans="1:18" s="49" customFormat="1" ht="15.75" x14ac:dyDescent="0.25">
      <c r="A447" s="332"/>
      <c r="B447" s="333">
        <v>3745</v>
      </c>
      <c r="C447" s="333" t="s">
        <v>84</v>
      </c>
      <c r="D447" s="333"/>
      <c r="E447" s="333"/>
      <c r="F447" s="333"/>
      <c r="G447" s="138">
        <f>SUM(G451,G455,G459,G468,G471,G470,G469,G479,G487,G488,G489,G495)+G467</f>
        <v>6879.6909599999999</v>
      </c>
      <c r="H447" s="371">
        <v>6562</v>
      </c>
      <c r="I447" s="371">
        <v>6808.3451100000002</v>
      </c>
      <c r="J447" s="576">
        <f>SUM(J448,J449,J450,J451,J452,J453,J454,J455,J459,J467,J468,J469,J470,J471,J479,J487,J488,J489,J495)</f>
        <v>7968</v>
      </c>
      <c r="K447" s="371">
        <f>SUM(K448,K449,K450,K451,K452,K453,K454,K455,K459,K467,K468,K469,K470,K471,K479,K487,K488,K489,K495)</f>
        <v>7525.2225600000002</v>
      </c>
      <c r="L447" s="431">
        <f>SUM(L448,L449,L450,L451,L452,L453,L454,L455,L459,L467,L468,L469,L470,L471,L479,L487,L488,L489,L495)</f>
        <v>9213</v>
      </c>
      <c r="M447" s="550"/>
      <c r="N447" s="320"/>
      <c r="O447" s="320"/>
      <c r="P447" s="320"/>
      <c r="Q447" s="320"/>
      <c r="R447" s="485"/>
    </row>
    <row r="448" spans="1:18" s="410" customFormat="1" x14ac:dyDescent="0.2">
      <c r="A448" s="342" t="s">
        <v>177</v>
      </c>
      <c r="B448" s="383"/>
      <c r="C448" s="208">
        <v>5011</v>
      </c>
      <c r="D448" s="208"/>
      <c r="E448" s="208" t="s">
        <v>225</v>
      </c>
      <c r="F448" s="383"/>
      <c r="G448" s="384"/>
      <c r="H448" s="251"/>
      <c r="I448" s="251"/>
      <c r="J448" s="571">
        <v>215</v>
      </c>
      <c r="K448" s="251">
        <v>158.922</v>
      </c>
      <c r="L448" s="435">
        <v>215</v>
      </c>
      <c r="M448" s="550"/>
      <c r="N448" s="320"/>
      <c r="O448" s="320"/>
      <c r="P448" s="320"/>
      <c r="Q448" s="320"/>
      <c r="R448" s="485"/>
    </row>
    <row r="449" spans="1:18" s="410" customFormat="1" x14ac:dyDescent="0.2">
      <c r="A449" s="342" t="s">
        <v>177</v>
      </c>
      <c r="B449" s="383"/>
      <c r="C449" s="208">
        <v>5031</v>
      </c>
      <c r="D449" s="208"/>
      <c r="E449" s="208" t="s">
        <v>180</v>
      </c>
      <c r="F449" s="383"/>
      <c r="G449" s="384"/>
      <c r="H449" s="251"/>
      <c r="I449" s="251"/>
      <c r="J449" s="571">
        <v>53</v>
      </c>
      <c r="K449" s="251">
        <v>39.411000000000001</v>
      </c>
      <c r="L449" s="435">
        <v>53</v>
      </c>
      <c r="M449" s="550"/>
      <c r="N449" s="320"/>
      <c r="O449" s="320"/>
      <c r="P449" s="320"/>
      <c r="Q449" s="320"/>
      <c r="R449" s="485"/>
    </row>
    <row r="450" spans="1:18" s="410" customFormat="1" x14ac:dyDescent="0.2">
      <c r="A450" s="342" t="s">
        <v>177</v>
      </c>
      <c r="B450" s="383"/>
      <c r="C450" s="208">
        <v>5032</v>
      </c>
      <c r="D450" s="208"/>
      <c r="E450" s="208" t="s">
        <v>181</v>
      </c>
      <c r="F450" s="383"/>
      <c r="G450" s="384"/>
      <c r="H450" s="251"/>
      <c r="I450" s="251"/>
      <c r="J450" s="571">
        <v>20</v>
      </c>
      <c r="K450" s="251">
        <v>14.303000000000001</v>
      </c>
      <c r="L450" s="435">
        <v>20</v>
      </c>
      <c r="M450" s="550"/>
      <c r="N450" s="320"/>
      <c r="O450" s="320"/>
      <c r="P450" s="320"/>
      <c r="Q450" s="320"/>
      <c r="R450" s="485"/>
    </row>
    <row r="451" spans="1:18" s="49" customFormat="1" x14ac:dyDescent="0.2">
      <c r="A451" s="342" t="s">
        <v>177</v>
      </c>
      <c r="B451" s="208"/>
      <c r="C451" s="208">
        <v>5021</v>
      </c>
      <c r="D451" s="208"/>
      <c r="E451" s="208" t="s">
        <v>179</v>
      </c>
      <c r="F451" s="208"/>
      <c r="G451" s="133">
        <v>0</v>
      </c>
      <c r="H451" s="202"/>
      <c r="I451" s="202"/>
      <c r="J451" s="571">
        <v>0</v>
      </c>
      <c r="K451" s="202">
        <v>0</v>
      </c>
      <c r="L451" s="416">
        <v>0</v>
      </c>
      <c r="M451" s="550"/>
      <c r="N451" s="320"/>
      <c r="O451" s="320"/>
      <c r="P451" s="320"/>
      <c r="Q451" s="320"/>
      <c r="R451" s="485"/>
    </row>
    <row r="452" spans="1:18" s="49" customFormat="1" x14ac:dyDescent="0.2">
      <c r="A452" s="234" t="s">
        <v>170</v>
      </c>
      <c r="B452" s="208"/>
      <c r="C452" s="208">
        <v>5131</v>
      </c>
      <c r="D452" s="208"/>
      <c r="E452" s="208" t="s">
        <v>329</v>
      </c>
      <c r="F452" s="208"/>
      <c r="G452" s="133"/>
      <c r="H452" s="202"/>
      <c r="I452" s="202"/>
      <c r="J452" s="571">
        <v>1</v>
      </c>
      <c r="K452" s="202">
        <v>0</v>
      </c>
      <c r="L452" s="416">
        <v>1</v>
      </c>
      <c r="M452" s="563"/>
      <c r="N452" s="320"/>
      <c r="O452" s="320"/>
      <c r="P452" s="320"/>
      <c r="Q452" s="320"/>
      <c r="R452" s="485"/>
    </row>
    <row r="453" spans="1:18" s="49" customFormat="1" x14ac:dyDescent="0.2">
      <c r="A453" s="234" t="s">
        <v>170</v>
      </c>
      <c r="B453" s="208"/>
      <c r="C453" s="208">
        <v>5132</v>
      </c>
      <c r="D453" s="208"/>
      <c r="E453" s="208" t="s">
        <v>330</v>
      </c>
      <c r="F453" s="208"/>
      <c r="G453" s="133"/>
      <c r="H453" s="202"/>
      <c r="I453" s="202"/>
      <c r="J453" s="571">
        <v>1</v>
      </c>
      <c r="K453" s="202">
        <v>0</v>
      </c>
      <c r="L453" s="416">
        <v>1</v>
      </c>
      <c r="M453" s="563"/>
      <c r="N453" s="320"/>
      <c r="O453" s="320"/>
      <c r="P453" s="320"/>
      <c r="Q453" s="320"/>
      <c r="R453" s="485"/>
    </row>
    <row r="454" spans="1:18" s="49" customFormat="1" x14ac:dyDescent="0.2">
      <c r="A454" s="234" t="s">
        <v>170</v>
      </c>
      <c r="B454" s="208"/>
      <c r="C454" s="208">
        <v>5134</v>
      </c>
      <c r="D454" s="208"/>
      <c r="E454" s="208" t="s">
        <v>331</v>
      </c>
      <c r="F454" s="208"/>
      <c r="G454" s="133"/>
      <c r="H454" s="202"/>
      <c r="I454" s="202"/>
      <c r="J454" s="571">
        <v>1</v>
      </c>
      <c r="K454" s="202">
        <v>0</v>
      </c>
      <c r="L454" s="416">
        <v>1</v>
      </c>
      <c r="M454" s="563"/>
      <c r="N454" s="320"/>
      <c r="O454" s="320"/>
      <c r="P454" s="320"/>
      <c r="Q454" s="320"/>
      <c r="R454" s="485"/>
    </row>
    <row r="455" spans="1:18" s="49" customFormat="1" x14ac:dyDescent="0.2">
      <c r="A455" s="228"/>
      <c r="B455" s="208"/>
      <c r="C455" s="208">
        <v>5137</v>
      </c>
      <c r="D455" s="208"/>
      <c r="E455" s="208" t="s">
        <v>189</v>
      </c>
      <c r="F455" s="208"/>
      <c r="G455" s="133">
        <v>31.526</v>
      </c>
      <c r="H455" s="133"/>
      <c r="I455" s="133"/>
      <c r="J455" s="135">
        <f>SUM(J456:J458)</f>
        <v>52</v>
      </c>
      <c r="K455" s="133">
        <v>33.6</v>
      </c>
      <c r="L455" s="426">
        <f>SUM(L456:L458)</f>
        <v>52</v>
      </c>
      <c r="M455" s="550"/>
      <c r="N455" s="320"/>
      <c r="O455" s="320"/>
      <c r="P455" s="320"/>
      <c r="Q455" s="320"/>
      <c r="R455" s="485"/>
    </row>
    <row r="456" spans="1:18" s="99" customFormat="1" x14ac:dyDescent="0.2">
      <c r="A456" s="198" t="s">
        <v>162</v>
      </c>
      <c r="B456" s="362"/>
      <c r="C456" s="362"/>
      <c r="D456" s="362"/>
      <c r="E456" s="362" t="s">
        <v>153</v>
      </c>
      <c r="F456" s="362" t="s">
        <v>312</v>
      </c>
      <c r="G456" s="133"/>
      <c r="H456" s="207"/>
      <c r="I456" s="207"/>
      <c r="J456" s="572">
        <v>50</v>
      </c>
      <c r="K456" s="207"/>
      <c r="L456" s="417">
        <v>50</v>
      </c>
      <c r="M456" s="550"/>
      <c r="N456" s="521"/>
      <c r="O456" s="521"/>
      <c r="P456" s="521"/>
      <c r="Q456" s="521"/>
      <c r="R456" s="485"/>
    </row>
    <row r="457" spans="1:18" s="99" customFormat="1" x14ac:dyDescent="0.2">
      <c r="A457" s="343"/>
      <c r="B457" s="362"/>
      <c r="C457" s="362"/>
      <c r="D457" s="362"/>
      <c r="E457" s="362"/>
      <c r="F457" s="362" t="s">
        <v>500</v>
      </c>
      <c r="G457" s="133"/>
      <c r="H457" s="207"/>
      <c r="I457" s="207"/>
      <c r="J457" s="572">
        <v>0</v>
      </c>
      <c r="K457" s="207"/>
      <c r="L457" s="417"/>
      <c r="M457" s="550"/>
      <c r="N457" s="521"/>
      <c r="O457" s="521"/>
      <c r="P457" s="521"/>
      <c r="Q457" s="521"/>
      <c r="R457" s="485"/>
    </row>
    <row r="458" spans="1:18" s="99" customFormat="1" x14ac:dyDescent="0.2">
      <c r="A458" s="234" t="s">
        <v>170</v>
      </c>
      <c r="B458" s="466"/>
      <c r="C458" s="466"/>
      <c r="D458" s="466"/>
      <c r="E458" s="466"/>
      <c r="F458" s="466" t="s">
        <v>991</v>
      </c>
      <c r="G458" s="133"/>
      <c r="H458" s="207"/>
      <c r="I458" s="207"/>
      <c r="J458" s="572">
        <v>2</v>
      </c>
      <c r="K458" s="207"/>
      <c r="L458" s="417">
        <v>2</v>
      </c>
      <c r="M458" s="558"/>
      <c r="N458" s="521"/>
      <c r="O458" s="521"/>
      <c r="P458" s="521"/>
      <c r="Q458" s="521"/>
      <c r="R458" s="485"/>
    </row>
    <row r="459" spans="1:18" s="49" customFormat="1" x14ac:dyDescent="0.2">
      <c r="A459" s="198" t="s">
        <v>162</v>
      </c>
      <c r="B459" s="208"/>
      <c r="C459" s="208">
        <v>5139</v>
      </c>
      <c r="D459" s="208"/>
      <c r="E459" s="208" t="s">
        <v>190</v>
      </c>
      <c r="F459" s="208"/>
      <c r="G459" s="133">
        <v>47.691110000000002</v>
      </c>
      <c r="H459" s="133"/>
      <c r="I459" s="133"/>
      <c r="J459" s="135">
        <f>SUM(J460:J466)</f>
        <v>80</v>
      </c>
      <c r="K459" s="133">
        <v>20.617360000000001</v>
      </c>
      <c r="L459" s="426">
        <f>SUM(L460:L466)</f>
        <v>70</v>
      </c>
      <c r="M459" s="550"/>
      <c r="N459" s="320"/>
      <c r="O459" s="320"/>
      <c r="P459" s="320"/>
      <c r="Q459" s="320"/>
      <c r="R459" s="485"/>
    </row>
    <row r="460" spans="1:18" s="276" customFormat="1" x14ac:dyDescent="0.2">
      <c r="A460" s="198"/>
      <c r="B460" s="374"/>
      <c r="C460" s="374"/>
      <c r="D460" s="374"/>
      <c r="E460" s="362" t="s">
        <v>153</v>
      </c>
      <c r="F460" s="362" t="s">
        <v>313</v>
      </c>
      <c r="G460" s="375"/>
      <c r="H460" s="207"/>
      <c r="I460" s="207"/>
      <c r="J460" s="572"/>
      <c r="K460" s="207"/>
      <c r="L460" s="417"/>
      <c r="M460" s="550"/>
      <c r="N460" s="525"/>
      <c r="O460" s="525"/>
      <c r="P460" s="525"/>
      <c r="Q460" s="525"/>
      <c r="R460" s="485"/>
    </row>
    <row r="461" spans="1:18" s="276" customFormat="1" x14ac:dyDescent="0.2">
      <c r="A461" s="198"/>
      <c r="B461" s="374"/>
      <c r="C461" s="374"/>
      <c r="D461" s="374"/>
      <c r="E461" s="374"/>
      <c r="F461" s="362" t="s">
        <v>314</v>
      </c>
      <c r="G461" s="375"/>
      <c r="H461" s="207"/>
      <c r="I461" s="207"/>
      <c r="J461" s="572">
        <v>10</v>
      </c>
      <c r="K461" s="207"/>
      <c r="L461" s="417">
        <v>0</v>
      </c>
      <c r="M461" s="550"/>
      <c r="N461" s="525"/>
      <c r="O461" s="525"/>
      <c r="P461" s="525"/>
      <c r="Q461" s="525"/>
      <c r="R461" s="485"/>
    </row>
    <row r="462" spans="1:18" s="276" customFormat="1" x14ac:dyDescent="0.2">
      <c r="A462" s="198"/>
      <c r="B462" s="374"/>
      <c r="C462" s="374"/>
      <c r="D462" s="374"/>
      <c r="E462" s="374"/>
      <c r="F462" s="362" t="s">
        <v>550</v>
      </c>
      <c r="G462" s="375"/>
      <c r="H462" s="207"/>
      <c r="I462" s="207"/>
      <c r="J462" s="572"/>
      <c r="K462" s="207"/>
      <c r="L462" s="417"/>
      <c r="M462" s="550"/>
      <c r="N462" s="525"/>
      <c r="O462" s="525"/>
      <c r="P462" s="525"/>
      <c r="Q462" s="525"/>
      <c r="R462" s="485"/>
    </row>
    <row r="463" spans="1:18" s="276" customFormat="1" x14ac:dyDescent="0.2">
      <c r="A463" s="198"/>
      <c r="B463" s="374"/>
      <c r="C463" s="374"/>
      <c r="D463" s="374"/>
      <c r="E463" s="374"/>
      <c r="F463" s="362" t="s">
        <v>315</v>
      </c>
      <c r="G463" s="375"/>
      <c r="H463" s="207"/>
      <c r="I463" s="207"/>
      <c r="J463" s="572"/>
      <c r="K463" s="207"/>
      <c r="L463" s="417"/>
      <c r="M463" s="550"/>
      <c r="N463" s="525"/>
      <c r="O463" s="525"/>
      <c r="P463" s="525"/>
      <c r="Q463" s="525"/>
      <c r="R463" s="485"/>
    </row>
    <row r="464" spans="1:18" s="276" customFormat="1" x14ac:dyDescent="0.2">
      <c r="A464" s="198"/>
      <c r="B464" s="374"/>
      <c r="C464" s="374"/>
      <c r="D464" s="374"/>
      <c r="E464" s="374"/>
      <c r="F464" s="362" t="s">
        <v>316</v>
      </c>
      <c r="G464" s="202"/>
      <c r="H464" s="207"/>
      <c r="I464" s="207"/>
      <c r="J464" s="572">
        <v>5</v>
      </c>
      <c r="K464" s="207"/>
      <c r="L464" s="417">
        <v>5</v>
      </c>
      <c r="M464" s="550"/>
      <c r="N464" s="525"/>
      <c r="O464" s="525"/>
      <c r="P464" s="525"/>
      <c r="Q464" s="525"/>
      <c r="R464" s="485"/>
    </row>
    <row r="465" spans="1:18" s="276" customFormat="1" x14ac:dyDescent="0.2">
      <c r="A465" s="234" t="s">
        <v>170</v>
      </c>
      <c r="B465" s="374"/>
      <c r="C465" s="374"/>
      <c r="D465" s="374"/>
      <c r="E465" s="374"/>
      <c r="F465" s="362" t="s">
        <v>703</v>
      </c>
      <c r="G465" s="202"/>
      <c r="H465" s="207"/>
      <c r="I465" s="207"/>
      <c r="J465" s="572">
        <v>60</v>
      </c>
      <c r="K465" s="207"/>
      <c r="L465" s="417">
        <v>60</v>
      </c>
      <c r="M465" s="537"/>
      <c r="N465" s="525"/>
      <c r="O465" s="525"/>
      <c r="P465" s="525"/>
      <c r="Q465" s="525"/>
      <c r="R465" s="485"/>
    </row>
    <row r="466" spans="1:18" s="276" customFormat="1" x14ac:dyDescent="0.2">
      <c r="A466" s="234" t="s">
        <v>170</v>
      </c>
      <c r="B466" s="465"/>
      <c r="C466" s="465"/>
      <c r="D466" s="465"/>
      <c r="E466" s="465"/>
      <c r="F466" s="466" t="s">
        <v>332</v>
      </c>
      <c r="G466" s="202"/>
      <c r="H466" s="207"/>
      <c r="I466" s="207"/>
      <c r="J466" s="572">
        <v>5</v>
      </c>
      <c r="K466" s="207"/>
      <c r="L466" s="417">
        <v>5</v>
      </c>
      <c r="M466" s="563"/>
      <c r="N466" s="525"/>
      <c r="O466" s="525"/>
      <c r="P466" s="525"/>
      <c r="Q466" s="525"/>
      <c r="R466" s="485"/>
    </row>
    <row r="467" spans="1:18" s="276" customFormat="1" x14ac:dyDescent="0.2">
      <c r="A467" s="199" t="s">
        <v>174</v>
      </c>
      <c r="B467" s="374"/>
      <c r="C467" s="208">
        <v>5151</v>
      </c>
      <c r="D467" s="374"/>
      <c r="E467" s="374" t="s">
        <v>183</v>
      </c>
      <c r="F467" s="362"/>
      <c r="G467" s="202">
        <v>0</v>
      </c>
      <c r="H467" s="202"/>
      <c r="I467" s="202"/>
      <c r="J467" s="571">
        <v>0</v>
      </c>
      <c r="K467" s="202">
        <v>0</v>
      </c>
      <c r="L467" s="416">
        <v>0</v>
      </c>
      <c r="M467" s="550"/>
      <c r="N467" s="525"/>
      <c r="O467" s="525"/>
      <c r="P467" s="525"/>
      <c r="Q467" s="525"/>
      <c r="R467" s="485"/>
    </row>
    <row r="468" spans="1:18" s="276" customFormat="1" x14ac:dyDescent="0.2">
      <c r="A468" s="199" t="s">
        <v>174</v>
      </c>
      <c r="B468" s="374"/>
      <c r="C468" s="208">
        <v>5164</v>
      </c>
      <c r="D468" s="374"/>
      <c r="E468" s="374" t="s">
        <v>228</v>
      </c>
      <c r="F468" s="362"/>
      <c r="G468" s="202">
        <v>0</v>
      </c>
      <c r="H468" s="202"/>
      <c r="I468" s="202"/>
      <c r="J468" s="571">
        <v>0</v>
      </c>
      <c r="K468" s="202">
        <v>15</v>
      </c>
      <c r="L468" s="416">
        <v>0</v>
      </c>
      <c r="M468" s="550"/>
      <c r="N468" s="525"/>
      <c r="O468" s="525"/>
      <c r="P468" s="525"/>
      <c r="Q468" s="525"/>
      <c r="R468" s="485"/>
    </row>
    <row r="469" spans="1:18" s="276" customFormat="1" x14ac:dyDescent="0.2">
      <c r="A469" s="198" t="s">
        <v>162</v>
      </c>
      <c r="B469" s="374"/>
      <c r="C469" s="208">
        <v>5166</v>
      </c>
      <c r="D469" s="374"/>
      <c r="E469" s="208" t="s">
        <v>175</v>
      </c>
      <c r="F469" s="374"/>
      <c r="G469" s="202">
        <v>10.89</v>
      </c>
      <c r="H469" s="202"/>
      <c r="I469" s="202"/>
      <c r="J469" s="571">
        <v>20</v>
      </c>
      <c r="K469" s="202">
        <v>0</v>
      </c>
      <c r="L469" s="416">
        <v>20</v>
      </c>
      <c r="M469" s="550"/>
      <c r="N469" s="525"/>
      <c r="O469" s="525"/>
      <c r="P469" s="525"/>
      <c r="Q469" s="525"/>
      <c r="R469" s="485"/>
    </row>
    <row r="470" spans="1:18" s="276" customFormat="1" x14ac:dyDescent="0.2">
      <c r="A470" s="199" t="s">
        <v>174</v>
      </c>
      <c r="B470" s="374"/>
      <c r="C470" s="208">
        <v>5166</v>
      </c>
      <c r="D470" s="374"/>
      <c r="E470" s="208" t="s">
        <v>175</v>
      </c>
      <c r="F470" s="374"/>
      <c r="G470" s="202"/>
      <c r="H470" s="202"/>
      <c r="I470" s="202"/>
      <c r="J470" s="571">
        <v>50</v>
      </c>
      <c r="K470" s="202">
        <v>12.9712</v>
      </c>
      <c r="L470" s="416">
        <v>50</v>
      </c>
      <c r="M470" s="550"/>
      <c r="N470" s="525"/>
      <c r="O470" s="525"/>
      <c r="P470" s="525"/>
      <c r="Q470" s="525"/>
      <c r="R470" s="485"/>
    </row>
    <row r="471" spans="1:18" s="49" customFormat="1" x14ac:dyDescent="0.2">
      <c r="A471" s="198"/>
      <c r="B471" s="208"/>
      <c r="C471" s="208">
        <v>5169</v>
      </c>
      <c r="D471" s="208"/>
      <c r="E471" s="208" t="s">
        <v>164</v>
      </c>
      <c r="F471" s="208"/>
      <c r="G471" s="133">
        <v>268.46285</v>
      </c>
      <c r="H471" s="133"/>
      <c r="I471" s="133"/>
      <c r="J471" s="135">
        <f>SUM(J472:J478)</f>
        <v>200</v>
      </c>
      <c r="K471" s="133">
        <v>122.96299999999999</v>
      </c>
      <c r="L471" s="426">
        <f>SUM(L472:L478)</f>
        <v>50</v>
      </c>
      <c r="M471" s="550"/>
      <c r="N471" s="320"/>
      <c r="O471" s="320"/>
      <c r="P471" s="320"/>
      <c r="Q471" s="320"/>
      <c r="R471" s="485"/>
    </row>
    <row r="472" spans="1:18" s="99" customFormat="1" x14ac:dyDescent="0.2">
      <c r="A472" s="343"/>
      <c r="B472" s="362"/>
      <c r="C472" s="362"/>
      <c r="D472" s="362"/>
      <c r="E472" s="362"/>
      <c r="F472" s="362" t="s">
        <v>317</v>
      </c>
      <c r="G472" s="202"/>
      <c r="H472" s="207"/>
      <c r="I472" s="207"/>
      <c r="J472" s="572"/>
      <c r="K472" s="207"/>
      <c r="L472" s="417"/>
      <c r="M472" s="550"/>
      <c r="N472" s="521"/>
      <c r="O472" s="521"/>
      <c r="P472" s="521"/>
      <c r="Q472" s="521"/>
      <c r="R472" s="485"/>
    </row>
    <row r="473" spans="1:18" s="99" customFormat="1" x14ac:dyDescent="0.2">
      <c r="A473" s="346"/>
      <c r="B473" s="362"/>
      <c r="C473" s="362"/>
      <c r="D473" s="362"/>
      <c r="E473" s="362"/>
      <c r="F473" s="376" t="s">
        <v>318</v>
      </c>
      <c r="G473" s="202"/>
      <c r="H473" s="207"/>
      <c r="I473" s="207"/>
      <c r="J473" s="572"/>
      <c r="K473" s="207"/>
      <c r="L473" s="417"/>
      <c r="M473" s="550"/>
      <c r="N473" s="521"/>
      <c r="O473" s="521"/>
      <c r="P473" s="521"/>
      <c r="Q473" s="521"/>
      <c r="R473" s="485"/>
    </row>
    <row r="474" spans="1:18" s="99" customFormat="1" x14ac:dyDescent="0.2">
      <c r="A474" s="346"/>
      <c r="B474" s="362"/>
      <c r="C474" s="362"/>
      <c r="D474" s="362"/>
      <c r="E474" s="362"/>
      <c r="F474" s="362" t="s">
        <v>498</v>
      </c>
      <c r="G474" s="202"/>
      <c r="H474" s="207"/>
      <c r="I474" s="207"/>
      <c r="J474" s="572"/>
      <c r="K474" s="207"/>
      <c r="L474" s="417"/>
      <c r="M474" s="550"/>
      <c r="N474" s="521"/>
      <c r="O474" s="521"/>
      <c r="P474" s="521"/>
      <c r="Q474" s="521"/>
      <c r="R474" s="485"/>
    </row>
    <row r="475" spans="1:18" s="99" customFormat="1" x14ac:dyDescent="0.2">
      <c r="A475" s="198" t="s">
        <v>162</v>
      </c>
      <c r="B475" s="362"/>
      <c r="C475" s="362"/>
      <c r="D475" s="362"/>
      <c r="E475" s="362"/>
      <c r="F475" s="362" t="s">
        <v>319</v>
      </c>
      <c r="G475" s="202"/>
      <c r="H475" s="207"/>
      <c r="I475" s="207"/>
      <c r="J475" s="572">
        <v>150</v>
      </c>
      <c r="K475" s="207"/>
      <c r="L475" s="417">
        <v>0</v>
      </c>
      <c r="M475" s="550"/>
      <c r="N475" s="521"/>
      <c r="O475" s="521"/>
      <c r="P475" s="521"/>
      <c r="Q475" s="521"/>
      <c r="R475" s="485"/>
    </row>
    <row r="476" spans="1:18" s="99" customFormat="1" x14ac:dyDescent="0.2">
      <c r="A476" s="234" t="s">
        <v>170</v>
      </c>
      <c r="B476" s="362"/>
      <c r="C476" s="362"/>
      <c r="D476" s="362"/>
      <c r="E476" s="208" t="s">
        <v>164</v>
      </c>
      <c r="F476" s="362" t="s">
        <v>320</v>
      </c>
      <c r="G476" s="202"/>
      <c r="H476" s="207"/>
      <c r="I476" s="207"/>
      <c r="J476" s="572">
        <v>50</v>
      </c>
      <c r="K476" s="207"/>
      <c r="L476" s="417">
        <v>50</v>
      </c>
      <c r="M476" s="550"/>
      <c r="N476" s="521"/>
      <c r="O476" s="521"/>
      <c r="P476" s="521"/>
      <c r="Q476" s="521"/>
      <c r="R476" s="485"/>
    </row>
    <row r="477" spans="1:18" s="99" customFormat="1" x14ac:dyDescent="0.2">
      <c r="A477" s="234"/>
      <c r="B477" s="362"/>
      <c r="C477" s="362"/>
      <c r="D477" s="362"/>
      <c r="E477" s="208"/>
      <c r="F477" s="362" t="s">
        <v>511</v>
      </c>
      <c r="G477" s="202"/>
      <c r="H477" s="207"/>
      <c r="I477" s="207"/>
      <c r="J477" s="572"/>
      <c r="K477" s="207"/>
      <c r="L477" s="417">
        <v>0</v>
      </c>
      <c r="M477" s="550"/>
      <c r="N477" s="521"/>
      <c r="O477" s="521"/>
      <c r="P477" s="521"/>
      <c r="Q477" s="521"/>
      <c r="R477" s="485"/>
    </row>
    <row r="478" spans="1:18" s="99" customFormat="1" x14ac:dyDescent="0.2">
      <c r="A478" s="308"/>
      <c r="B478" s="362"/>
      <c r="C478" s="208">
        <v>5169</v>
      </c>
      <c r="D478" s="362"/>
      <c r="E478" s="208" t="s">
        <v>164</v>
      </c>
      <c r="F478" s="362" t="s">
        <v>871</v>
      </c>
      <c r="G478" s="202"/>
      <c r="H478" s="207"/>
      <c r="I478" s="207"/>
      <c r="J478" s="572"/>
      <c r="K478" s="207"/>
      <c r="L478" s="417"/>
      <c r="M478" s="550"/>
      <c r="N478" s="521"/>
      <c r="O478" s="521"/>
      <c r="P478" s="521"/>
      <c r="Q478" s="521"/>
      <c r="R478" s="485"/>
    </row>
    <row r="479" spans="1:18" s="49" customFormat="1" x14ac:dyDescent="0.2">
      <c r="A479" s="198"/>
      <c r="B479" s="208"/>
      <c r="C479" s="208">
        <v>5171</v>
      </c>
      <c r="D479" s="208"/>
      <c r="E479" s="208" t="s">
        <v>191</v>
      </c>
      <c r="F479" s="208"/>
      <c r="G479" s="133">
        <v>53.972999999999999</v>
      </c>
      <c r="H479" s="133"/>
      <c r="I479" s="133"/>
      <c r="J479" s="135">
        <f>SUM(J480:J486)</f>
        <v>275</v>
      </c>
      <c r="K479" s="133">
        <v>17.434999999999999</v>
      </c>
      <c r="L479" s="426">
        <f>SUM(L480:L486)</f>
        <v>180</v>
      </c>
      <c r="M479" s="550"/>
      <c r="N479" s="320"/>
      <c r="O479" s="320"/>
      <c r="P479" s="320"/>
      <c r="Q479" s="320"/>
      <c r="R479" s="485"/>
    </row>
    <row r="480" spans="1:18" s="99" customFormat="1" x14ac:dyDescent="0.2">
      <c r="A480" s="234" t="s">
        <v>170</v>
      </c>
      <c r="B480" s="362"/>
      <c r="C480" s="362"/>
      <c r="D480" s="362"/>
      <c r="E480" s="362" t="s">
        <v>153</v>
      </c>
      <c r="F480" s="362" t="s">
        <v>499</v>
      </c>
      <c r="G480" s="202"/>
      <c r="H480" s="207"/>
      <c r="I480" s="207"/>
      <c r="J480" s="572">
        <v>80</v>
      </c>
      <c r="K480" s="207"/>
      <c r="L480" s="417">
        <v>80</v>
      </c>
      <c r="M480" s="550"/>
      <c r="N480" s="521"/>
      <c r="O480" s="521"/>
      <c r="P480" s="521"/>
      <c r="Q480" s="521"/>
      <c r="R480" s="485"/>
    </row>
    <row r="481" spans="1:18" s="99" customFormat="1" x14ac:dyDescent="0.2">
      <c r="A481" s="198" t="s">
        <v>162</v>
      </c>
      <c r="B481" s="362"/>
      <c r="C481" s="362"/>
      <c r="D481" s="362"/>
      <c r="E481" s="362"/>
      <c r="F481" s="362" t="s">
        <v>321</v>
      </c>
      <c r="G481" s="202"/>
      <c r="H481" s="207"/>
      <c r="I481" s="207"/>
      <c r="J481" s="572">
        <v>100</v>
      </c>
      <c r="K481" s="207"/>
      <c r="L481" s="417">
        <v>100</v>
      </c>
      <c r="M481" s="550"/>
      <c r="N481" s="521"/>
      <c r="O481" s="521"/>
      <c r="P481" s="521"/>
      <c r="Q481" s="521"/>
      <c r="R481" s="485"/>
    </row>
    <row r="482" spans="1:18" s="99" customFormat="1" x14ac:dyDescent="0.2">
      <c r="A482" s="198" t="s">
        <v>162</v>
      </c>
      <c r="B482" s="362"/>
      <c r="C482" s="362"/>
      <c r="D482" s="362"/>
      <c r="E482" s="362"/>
      <c r="F482" s="362" t="s">
        <v>322</v>
      </c>
      <c r="G482" s="202"/>
      <c r="H482" s="207"/>
      <c r="I482" s="207"/>
      <c r="J482" s="572">
        <v>60</v>
      </c>
      <c r="K482" s="207"/>
      <c r="L482" s="417"/>
      <c r="M482" s="550"/>
      <c r="N482" s="521"/>
      <c r="O482" s="521"/>
      <c r="P482" s="521"/>
      <c r="Q482" s="521"/>
      <c r="R482" s="485"/>
    </row>
    <row r="483" spans="1:18" s="99" customFormat="1" x14ac:dyDescent="0.2">
      <c r="A483" s="198" t="s">
        <v>162</v>
      </c>
      <c r="B483" s="362"/>
      <c r="C483" s="362"/>
      <c r="D483" s="362"/>
      <c r="E483" s="362"/>
      <c r="F483" s="362" t="s">
        <v>323</v>
      </c>
      <c r="G483" s="202"/>
      <c r="H483" s="207"/>
      <c r="I483" s="207"/>
      <c r="J483" s="572">
        <v>0</v>
      </c>
      <c r="K483" s="207"/>
      <c r="L483" s="417"/>
      <c r="M483" s="550"/>
      <c r="N483" s="521"/>
      <c r="O483" s="521"/>
      <c r="P483" s="521"/>
      <c r="Q483" s="521"/>
      <c r="R483" s="485"/>
    </row>
    <row r="484" spans="1:18" s="99" customFormat="1" x14ac:dyDescent="0.2">
      <c r="A484" s="198" t="s">
        <v>162</v>
      </c>
      <c r="B484" s="362"/>
      <c r="C484" s="362"/>
      <c r="D484" s="362"/>
      <c r="E484" s="362"/>
      <c r="F484" s="362" t="s">
        <v>324</v>
      </c>
      <c r="G484" s="202"/>
      <c r="H484" s="207"/>
      <c r="I484" s="207"/>
      <c r="J484" s="572">
        <v>5</v>
      </c>
      <c r="K484" s="207"/>
      <c r="L484" s="417"/>
      <c r="M484" s="550"/>
      <c r="N484" s="521"/>
      <c r="O484" s="521"/>
      <c r="P484" s="521"/>
      <c r="Q484" s="521"/>
      <c r="R484" s="485"/>
    </row>
    <row r="485" spans="1:18" s="99" customFormat="1" x14ac:dyDescent="0.2">
      <c r="A485" s="385" t="s">
        <v>162</v>
      </c>
      <c r="B485" s="362"/>
      <c r="C485" s="362"/>
      <c r="D485" s="362"/>
      <c r="E485" s="362"/>
      <c r="F485" s="362" t="s">
        <v>621</v>
      </c>
      <c r="G485" s="202"/>
      <c r="H485" s="207"/>
      <c r="I485" s="207"/>
      <c r="J485" s="572">
        <v>30</v>
      </c>
      <c r="K485" s="207"/>
      <c r="L485" s="417">
        <v>0</v>
      </c>
      <c r="M485" s="550"/>
      <c r="N485" s="521"/>
      <c r="O485" s="521"/>
      <c r="P485" s="521"/>
      <c r="Q485" s="521"/>
      <c r="R485" s="485"/>
    </row>
    <row r="486" spans="1:18" s="99" customFormat="1" x14ac:dyDescent="0.2">
      <c r="A486" s="213" t="s">
        <v>174</v>
      </c>
      <c r="B486" s="362"/>
      <c r="C486" s="362"/>
      <c r="D486" s="362"/>
      <c r="E486" s="362"/>
      <c r="F486" s="362" t="s">
        <v>501</v>
      </c>
      <c r="G486" s="202"/>
      <c r="H486" s="207"/>
      <c r="I486" s="207"/>
      <c r="J486" s="572"/>
      <c r="K486" s="207"/>
      <c r="L486" s="417"/>
      <c r="M486" s="550"/>
      <c r="N486" s="521"/>
      <c r="O486" s="521"/>
      <c r="P486" s="521"/>
      <c r="Q486" s="521"/>
      <c r="R486" s="485"/>
    </row>
    <row r="487" spans="1:18" s="49" customFormat="1" x14ac:dyDescent="0.2">
      <c r="A487" s="198" t="s">
        <v>162</v>
      </c>
      <c r="B487" s="208"/>
      <c r="C487" s="208">
        <v>5175</v>
      </c>
      <c r="D487" s="208"/>
      <c r="E487" s="208" t="s">
        <v>325</v>
      </c>
      <c r="F487" s="208"/>
      <c r="G487" s="202">
        <v>1.798</v>
      </c>
      <c r="H487" s="202"/>
      <c r="I487" s="202"/>
      <c r="J487" s="571">
        <v>0</v>
      </c>
      <c r="K487" s="202">
        <v>0</v>
      </c>
      <c r="L487" s="416">
        <v>0</v>
      </c>
      <c r="M487" s="550"/>
      <c r="N487" s="320"/>
      <c r="O487" s="320"/>
      <c r="P487" s="320"/>
      <c r="Q487" s="320"/>
      <c r="R487" s="485"/>
    </row>
    <row r="488" spans="1:18" s="49" customFormat="1" x14ac:dyDescent="0.2">
      <c r="A488" s="198" t="s">
        <v>162</v>
      </c>
      <c r="B488" s="208"/>
      <c r="C488" s="208">
        <v>5194</v>
      </c>
      <c r="D488" s="208"/>
      <c r="E488" s="208" t="s">
        <v>230</v>
      </c>
      <c r="F488" s="208"/>
      <c r="G488" s="202">
        <v>0</v>
      </c>
      <c r="H488" s="202"/>
      <c r="I488" s="202"/>
      <c r="J488" s="571">
        <v>0</v>
      </c>
      <c r="K488" s="202">
        <v>0</v>
      </c>
      <c r="L488" s="416">
        <v>0</v>
      </c>
      <c r="M488" s="550"/>
      <c r="N488" s="320"/>
      <c r="O488" s="320"/>
      <c r="P488" s="320"/>
      <c r="Q488" s="320"/>
      <c r="R488" s="485"/>
    </row>
    <row r="489" spans="1:18" s="49" customFormat="1" x14ac:dyDescent="0.2">
      <c r="A489" s="389" t="s">
        <v>212</v>
      </c>
      <c r="B489" s="208"/>
      <c r="C489" s="208">
        <v>5331</v>
      </c>
      <c r="D489" s="208"/>
      <c r="E489" s="208" t="s">
        <v>326</v>
      </c>
      <c r="F489" s="208"/>
      <c r="G489" s="202">
        <v>6452</v>
      </c>
      <c r="H489" s="202"/>
      <c r="I489" s="202"/>
      <c r="J489" s="571">
        <f>SUM(J490:J494)</f>
        <v>7000</v>
      </c>
      <c r="K489" s="202">
        <v>7090</v>
      </c>
      <c r="L489" s="416">
        <v>8500</v>
      </c>
      <c r="M489" s="550" t="s">
        <v>1241</v>
      </c>
      <c r="N489" s="320"/>
      <c r="O489" s="320"/>
      <c r="P489" s="320"/>
      <c r="Q489" s="320"/>
      <c r="R489" s="485"/>
    </row>
    <row r="490" spans="1:18" s="49" customFormat="1" x14ac:dyDescent="0.2">
      <c r="A490" s="389" t="s">
        <v>212</v>
      </c>
      <c r="B490" s="208"/>
      <c r="C490" s="208"/>
      <c r="D490" s="208"/>
      <c r="E490" s="208" t="s">
        <v>153</v>
      </c>
      <c r="F490" s="208" t="s">
        <v>1136</v>
      </c>
      <c r="G490" s="202"/>
      <c r="H490" s="202"/>
      <c r="I490" s="202"/>
      <c r="J490" s="571"/>
      <c r="K490" s="202"/>
      <c r="L490" s="428">
        <v>500</v>
      </c>
      <c r="M490" s="550" t="s">
        <v>1175</v>
      </c>
      <c r="N490" s="320"/>
      <c r="O490" s="320"/>
      <c r="P490" s="320"/>
      <c r="Q490" s="320"/>
      <c r="R490" s="485"/>
    </row>
    <row r="491" spans="1:18" s="49" customFormat="1" ht="18" customHeight="1" x14ac:dyDescent="0.2">
      <c r="A491" s="389" t="s">
        <v>212</v>
      </c>
      <c r="B491" s="208"/>
      <c r="C491" s="208"/>
      <c r="D491" s="208"/>
      <c r="E491" s="362" t="s">
        <v>153</v>
      </c>
      <c r="F491" s="129" t="s">
        <v>327</v>
      </c>
      <c r="G491" s="202"/>
      <c r="H491" s="207"/>
      <c r="I491" s="207"/>
      <c r="J491" s="572">
        <v>4500</v>
      </c>
      <c r="K491" s="207"/>
      <c r="L491" s="417"/>
      <c r="M491" s="560"/>
      <c r="N491" s="320"/>
      <c r="O491" s="320"/>
      <c r="P491" s="320"/>
      <c r="Q491" s="320"/>
      <c r="R491" s="485"/>
    </row>
    <row r="492" spans="1:18" s="49" customFormat="1" x14ac:dyDescent="0.2">
      <c r="A492" s="389" t="s">
        <v>212</v>
      </c>
      <c r="B492" s="208"/>
      <c r="C492" s="208"/>
      <c r="D492" s="208"/>
      <c r="E492" s="208"/>
      <c r="F492" s="129" t="s">
        <v>328</v>
      </c>
      <c r="G492" s="202"/>
      <c r="H492" s="207"/>
      <c r="I492" s="207"/>
      <c r="J492" s="572">
        <v>2300</v>
      </c>
      <c r="K492" s="207"/>
      <c r="L492" s="417"/>
      <c r="M492" s="550"/>
      <c r="N492" s="320"/>
      <c r="O492" s="320"/>
      <c r="P492" s="320"/>
      <c r="Q492" s="320"/>
      <c r="R492" s="485"/>
    </row>
    <row r="493" spans="1:18" s="49" customFormat="1" x14ac:dyDescent="0.2">
      <c r="A493" s="389" t="s">
        <v>212</v>
      </c>
      <c r="B493" s="208"/>
      <c r="C493" s="208"/>
      <c r="D493" s="208"/>
      <c r="E493" s="208"/>
      <c r="F493" s="129" t="s">
        <v>582</v>
      </c>
      <c r="G493" s="202"/>
      <c r="H493" s="207"/>
      <c r="I493" s="207"/>
      <c r="J493" s="572">
        <v>170</v>
      </c>
      <c r="K493" s="207"/>
      <c r="L493" s="417"/>
      <c r="M493" s="550"/>
      <c r="N493" s="320"/>
      <c r="O493" s="320"/>
      <c r="P493" s="320"/>
      <c r="Q493" s="320"/>
      <c r="R493" s="485"/>
    </row>
    <row r="494" spans="1:18" s="49" customFormat="1" x14ac:dyDescent="0.2">
      <c r="A494" s="389" t="s">
        <v>212</v>
      </c>
      <c r="B494" s="208"/>
      <c r="C494" s="208"/>
      <c r="D494" s="208"/>
      <c r="E494" s="208"/>
      <c r="F494" s="129" t="s">
        <v>678</v>
      </c>
      <c r="G494" s="202"/>
      <c r="H494" s="207"/>
      <c r="I494" s="207"/>
      <c r="J494" s="572">
        <v>30</v>
      </c>
      <c r="K494" s="207"/>
      <c r="L494" s="417"/>
      <c r="M494" s="550"/>
      <c r="N494" s="320"/>
      <c r="O494" s="320"/>
      <c r="P494" s="320"/>
      <c r="Q494" s="320"/>
      <c r="R494" s="485"/>
    </row>
    <row r="495" spans="1:18" s="49" customFormat="1" x14ac:dyDescent="0.2">
      <c r="A495" s="198" t="s">
        <v>162</v>
      </c>
      <c r="B495" s="208"/>
      <c r="C495" s="208">
        <v>5494</v>
      </c>
      <c r="D495" s="208"/>
      <c r="E495" s="208" t="s">
        <v>827</v>
      </c>
      <c r="F495" s="208"/>
      <c r="G495" s="202">
        <v>13.35</v>
      </c>
      <c r="H495" s="202"/>
      <c r="I495" s="202"/>
      <c r="J495" s="571">
        <v>0</v>
      </c>
      <c r="K495" s="202">
        <v>0</v>
      </c>
      <c r="L495" s="416">
        <v>0</v>
      </c>
      <c r="M495" s="550"/>
      <c r="N495" s="320"/>
      <c r="O495" s="320"/>
      <c r="P495" s="320"/>
      <c r="Q495" s="320"/>
      <c r="R495" s="485"/>
    </row>
    <row r="496" spans="1:18" s="49" customFormat="1" x14ac:dyDescent="0.2">
      <c r="A496" s="198"/>
      <c r="B496" s="208"/>
      <c r="C496" s="208"/>
      <c r="D496" s="208"/>
      <c r="E496" s="208"/>
      <c r="F496" s="208"/>
      <c r="G496" s="202"/>
      <c r="H496" s="202"/>
      <c r="I496" s="202"/>
      <c r="J496" s="571"/>
      <c r="K496" s="202"/>
      <c r="L496" s="416"/>
      <c r="M496" s="550"/>
      <c r="N496" s="320"/>
      <c r="O496" s="320"/>
      <c r="P496" s="320"/>
      <c r="Q496" s="320"/>
      <c r="R496" s="485"/>
    </row>
    <row r="497" spans="1:18" s="49" customFormat="1" ht="15.75" x14ac:dyDescent="0.25">
      <c r="A497" s="332"/>
      <c r="B497" s="333">
        <v>3792</v>
      </c>
      <c r="C497" s="333" t="s">
        <v>589</v>
      </c>
      <c r="D497" s="333"/>
      <c r="E497" s="333"/>
      <c r="F497" s="333"/>
      <c r="G497" s="334">
        <v>19</v>
      </c>
      <c r="H497" s="335">
        <f>SUM(H498)</f>
        <v>25</v>
      </c>
      <c r="I497" s="335">
        <v>15</v>
      </c>
      <c r="J497" s="570">
        <f>SUM(J498)</f>
        <v>30</v>
      </c>
      <c r="K497" s="335">
        <f>SUM(K498:K500)</f>
        <v>40.6</v>
      </c>
      <c r="L497" s="415">
        <f>SUM(L498:L500)</f>
        <v>30</v>
      </c>
      <c r="M497" s="550"/>
      <c r="N497" s="320"/>
      <c r="O497" s="320"/>
      <c r="P497" s="320"/>
      <c r="Q497" s="320"/>
      <c r="R497" s="485"/>
    </row>
    <row r="498" spans="1:18" s="49" customFormat="1" x14ac:dyDescent="0.2">
      <c r="A498" s="312" t="s">
        <v>212</v>
      </c>
      <c r="B498" s="208"/>
      <c r="C498" s="208">
        <v>5222</v>
      </c>
      <c r="D498" s="208">
        <v>999</v>
      </c>
      <c r="E498" s="208" t="s">
        <v>251</v>
      </c>
      <c r="F498" s="208"/>
      <c r="G498" s="202"/>
      <c r="H498" s="202">
        <v>25</v>
      </c>
      <c r="I498" s="202">
        <v>15</v>
      </c>
      <c r="J498" s="571">
        <v>30</v>
      </c>
      <c r="K498" s="202">
        <v>5.6</v>
      </c>
      <c r="L498" s="416">
        <v>15</v>
      </c>
      <c r="M498" s="550"/>
      <c r="N498" s="320"/>
      <c r="O498" s="320"/>
      <c r="P498" s="320"/>
      <c r="Q498" s="320"/>
      <c r="R498" s="485"/>
    </row>
    <row r="499" spans="1:18" s="49" customFormat="1" x14ac:dyDescent="0.2">
      <c r="A499" s="389" t="s">
        <v>212</v>
      </c>
      <c r="B499" s="208"/>
      <c r="C499" s="208">
        <v>5492</v>
      </c>
      <c r="D499" s="208">
        <v>999</v>
      </c>
      <c r="E499" s="208" t="s">
        <v>237</v>
      </c>
      <c r="F499" s="208"/>
      <c r="G499" s="202"/>
      <c r="H499" s="202"/>
      <c r="I499" s="202"/>
      <c r="J499" s="571"/>
      <c r="K499" s="202">
        <v>15</v>
      </c>
      <c r="L499" s="416">
        <v>5</v>
      </c>
      <c r="M499" s="550"/>
      <c r="N499" s="320"/>
      <c r="O499" s="320"/>
      <c r="P499" s="320"/>
      <c r="Q499" s="320"/>
      <c r="R499" s="485"/>
    </row>
    <row r="500" spans="1:18" s="49" customFormat="1" x14ac:dyDescent="0.2">
      <c r="A500" s="389" t="s">
        <v>212</v>
      </c>
      <c r="B500" s="208"/>
      <c r="C500" s="208">
        <v>5493</v>
      </c>
      <c r="D500" s="208">
        <v>999</v>
      </c>
      <c r="E500" s="208" t="s">
        <v>455</v>
      </c>
      <c r="F500" s="208"/>
      <c r="G500" s="202"/>
      <c r="H500" s="202"/>
      <c r="I500" s="202"/>
      <c r="J500" s="571"/>
      <c r="K500" s="202">
        <v>20</v>
      </c>
      <c r="L500" s="416">
        <v>10</v>
      </c>
      <c r="M500" s="550"/>
      <c r="N500" s="320"/>
      <c r="O500" s="320"/>
      <c r="P500" s="320"/>
      <c r="Q500" s="320"/>
      <c r="R500" s="485"/>
    </row>
    <row r="501" spans="1:18" x14ac:dyDescent="0.2">
      <c r="A501" s="234"/>
      <c r="B501" s="208"/>
      <c r="C501" s="208"/>
      <c r="D501" s="208"/>
      <c r="E501" s="208"/>
      <c r="F501" s="208"/>
      <c r="G501" s="202"/>
      <c r="H501" s="202"/>
      <c r="I501" s="202"/>
      <c r="J501" s="571"/>
      <c r="K501" s="202"/>
      <c r="L501" s="416"/>
      <c r="M501" s="550"/>
    </row>
    <row r="502" spans="1:18" s="49" customFormat="1" ht="15.75" x14ac:dyDescent="0.25">
      <c r="A502" s="332"/>
      <c r="B502" s="333">
        <v>4222</v>
      </c>
      <c r="C502" s="333" t="s">
        <v>85</v>
      </c>
      <c r="D502" s="333"/>
      <c r="E502" s="333"/>
      <c r="F502" s="333"/>
      <c r="G502" s="334" t="e">
        <f>SUM(#REF!)</f>
        <v>#REF!</v>
      </c>
      <c r="H502" s="335">
        <v>1439</v>
      </c>
      <c r="I502" s="335">
        <v>157.661</v>
      </c>
      <c r="J502" s="570">
        <v>0</v>
      </c>
      <c r="K502" s="335">
        <v>0</v>
      </c>
      <c r="L502" s="415">
        <v>0</v>
      </c>
      <c r="M502" s="558"/>
      <c r="N502" s="320"/>
      <c r="O502" s="320"/>
      <c r="P502" s="320"/>
      <c r="Q502" s="320"/>
      <c r="R502" s="485"/>
    </row>
    <row r="503" spans="1:18" s="49" customFormat="1" x14ac:dyDescent="0.2">
      <c r="A503" s="342"/>
      <c r="B503" s="208"/>
      <c r="C503" s="208"/>
      <c r="D503" s="208"/>
      <c r="E503" s="208"/>
      <c r="F503" s="208"/>
      <c r="G503" s="202"/>
      <c r="H503" s="202"/>
      <c r="I503" s="202"/>
      <c r="J503" s="571"/>
      <c r="K503" s="202"/>
      <c r="L503" s="416"/>
      <c r="M503" s="550"/>
      <c r="N503" s="320"/>
      <c r="O503" s="320"/>
      <c r="P503" s="320"/>
      <c r="Q503" s="320"/>
      <c r="R503" s="485"/>
    </row>
    <row r="504" spans="1:18" s="52" customFormat="1" ht="15.75" x14ac:dyDescent="0.25">
      <c r="A504" s="332"/>
      <c r="B504" s="333">
        <v>4349</v>
      </c>
      <c r="C504" s="333" t="s">
        <v>86</v>
      </c>
      <c r="D504" s="333"/>
      <c r="E504" s="333"/>
      <c r="F504" s="333"/>
      <c r="G504" s="334">
        <f>SUM(G505,G506,G508,G510,G511)</f>
        <v>105.464</v>
      </c>
      <c r="H504" s="335">
        <v>52</v>
      </c>
      <c r="I504" s="335">
        <v>51.125999999999998</v>
      </c>
      <c r="J504" s="570">
        <f>SUM(J505,J506,J508,J510,J511)</f>
        <v>99</v>
      </c>
      <c r="K504" s="570">
        <f>SUM(K505,K506,K508,K509,K510,K511,K512)</f>
        <v>58.5</v>
      </c>
      <c r="L504" s="415">
        <f>SUM(L505,L506,L508,L509,L510,L511,L512)</f>
        <v>143</v>
      </c>
      <c r="M504" s="550"/>
      <c r="N504" s="38"/>
      <c r="O504" s="38"/>
      <c r="P504" s="38"/>
      <c r="Q504" s="38"/>
      <c r="R504" s="485"/>
    </row>
    <row r="505" spans="1:18" s="49" customFormat="1" x14ac:dyDescent="0.2">
      <c r="A505" s="386" t="s">
        <v>212</v>
      </c>
      <c r="B505" s="208"/>
      <c r="C505" s="208">
        <v>5163</v>
      </c>
      <c r="D505" s="208"/>
      <c r="E505" s="208" t="s">
        <v>227</v>
      </c>
      <c r="F505" s="208"/>
      <c r="G505" s="133">
        <v>0.19</v>
      </c>
      <c r="H505" s="202">
        <v>1</v>
      </c>
      <c r="I505" s="202"/>
      <c r="J505" s="571">
        <v>1</v>
      </c>
      <c r="K505" s="202">
        <v>0</v>
      </c>
      <c r="L505" s="416">
        <v>1</v>
      </c>
      <c r="M505" s="550"/>
      <c r="N505" s="320"/>
      <c r="O505" s="320"/>
      <c r="P505" s="320"/>
      <c r="Q505" s="320"/>
      <c r="R505" s="485"/>
    </row>
    <row r="506" spans="1:18" s="49" customFormat="1" x14ac:dyDescent="0.2">
      <c r="A506" s="312" t="s">
        <v>212</v>
      </c>
      <c r="B506" s="208"/>
      <c r="C506" s="208">
        <v>5169</v>
      </c>
      <c r="D506" s="208"/>
      <c r="E506" s="208" t="s">
        <v>164</v>
      </c>
      <c r="F506" s="208"/>
      <c r="G506" s="202">
        <v>40.274000000000001</v>
      </c>
      <c r="H506" s="202">
        <v>46</v>
      </c>
      <c r="I506" s="202"/>
      <c r="J506" s="571">
        <v>45</v>
      </c>
      <c r="K506" s="202">
        <v>0</v>
      </c>
      <c r="L506" s="416">
        <v>45</v>
      </c>
      <c r="M506" s="550"/>
      <c r="N506" s="320"/>
      <c r="O506" s="320"/>
      <c r="P506" s="320"/>
      <c r="Q506" s="320"/>
      <c r="R506" s="485"/>
    </row>
    <row r="507" spans="1:18" s="93" customFormat="1" x14ac:dyDescent="0.2">
      <c r="A507" s="344"/>
      <c r="B507" s="129"/>
      <c r="C507" s="129"/>
      <c r="D507" s="129"/>
      <c r="E507" s="129" t="s">
        <v>111</v>
      </c>
      <c r="F507" s="129" t="s">
        <v>333</v>
      </c>
      <c r="G507" s="202">
        <v>0</v>
      </c>
      <c r="H507" s="207">
        <v>0</v>
      </c>
      <c r="I507" s="207"/>
      <c r="J507" s="572"/>
      <c r="K507" s="207"/>
      <c r="L507" s="417"/>
      <c r="M507" s="550"/>
      <c r="N507" s="519"/>
      <c r="O507" s="519"/>
      <c r="P507" s="519"/>
      <c r="Q507" s="519"/>
      <c r="R507" s="485"/>
    </row>
    <row r="508" spans="1:18" s="49" customFormat="1" x14ac:dyDescent="0.2">
      <c r="A508" s="312" t="s">
        <v>212</v>
      </c>
      <c r="B508" s="208"/>
      <c r="C508" s="208">
        <v>5175</v>
      </c>
      <c r="D508" s="208"/>
      <c r="E508" s="208" t="s">
        <v>223</v>
      </c>
      <c r="F508" s="208"/>
      <c r="G508" s="202">
        <v>0</v>
      </c>
      <c r="H508" s="202">
        <v>3</v>
      </c>
      <c r="I508" s="202"/>
      <c r="J508" s="571">
        <v>3</v>
      </c>
      <c r="K508" s="202">
        <v>0</v>
      </c>
      <c r="L508" s="416">
        <v>3</v>
      </c>
      <c r="M508" s="550"/>
      <c r="N508" s="320"/>
      <c r="O508" s="320"/>
      <c r="P508" s="320"/>
      <c r="Q508" s="320"/>
      <c r="R508" s="485"/>
    </row>
    <row r="509" spans="1:18" s="49" customFormat="1" x14ac:dyDescent="0.2">
      <c r="A509" s="389" t="s">
        <v>212</v>
      </c>
      <c r="B509" s="208"/>
      <c r="C509" s="208">
        <v>5221</v>
      </c>
      <c r="D509" s="208">
        <v>999</v>
      </c>
      <c r="E509" s="208" t="s">
        <v>1128</v>
      </c>
      <c r="F509" s="208"/>
      <c r="G509" s="202"/>
      <c r="H509" s="202"/>
      <c r="I509" s="202"/>
      <c r="J509" s="571"/>
      <c r="K509" s="202">
        <v>23.5</v>
      </c>
      <c r="L509" s="416">
        <v>24</v>
      </c>
      <c r="M509" s="553"/>
      <c r="N509" s="320"/>
      <c r="O509" s="320"/>
      <c r="P509" s="320"/>
      <c r="Q509" s="320"/>
      <c r="R509" s="485"/>
    </row>
    <row r="510" spans="1:18" s="49" customFormat="1" x14ac:dyDescent="0.2">
      <c r="A510" s="312" t="s">
        <v>212</v>
      </c>
      <c r="B510" s="208"/>
      <c r="C510" s="208">
        <v>5222</v>
      </c>
      <c r="D510" s="208">
        <v>999</v>
      </c>
      <c r="E510" s="208" t="s">
        <v>1198</v>
      </c>
      <c r="F510" s="208"/>
      <c r="G510" s="202">
        <v>65</v>
      </c>
      <c r="H510" s="202">
        <v>110</v>
      </c>
      <c r="I510" s="202"/>
      <c r="J510" s="571">
        <v>50</v>
      </c>
      <c r="K510" s="202">
        <v>15</v>
      </c>
      <c r="L510" s="416">
        <v>50</v>
      </c>
      <c r="M510" s="550" t="s">
        <v>1210</v>
      </c>
      <c r="N510" s="320"/>
      <c r="O510" s="320"/>
      <c r="P510" s="320"/>
      <c r="Q510" s="320"/>
      <c r="R510" s="485"/>
    </row>
    <row r="511" spans="1:18" s="49" customFormat="1" x14ac:dyDescent="0.2">
      <c r="A511" s="312" t="s">
        <v>212</v>
      </c>
      <c r="B511" s="208"/>
      <c r="C511" s="208">
        <v>5213</v>
      </c>
      <c r="D511" s="208"/>
      <c r="E511" s="208" t="s">
        <v>334</v>
      </c>
      <c r="F511" s="208"/>
      <c r="G511" s="202">
        <v>0</v>
      </c>
      <c r="H511" s="202">
        <v>0</v>
      </c>
      <c r="I511" s="202"/>
      <c r="J511" s="571">
        <v>0</v>
      </c>
      <c r="K511" s="202">
        <v>0</v>
      </c>
      <c r="L511" s="416">
        <v>0</v>
      </c>
      <c r="M511" s="550" t="s">
        <v>1211</v>
      </c>
      <c r="N511" s="320"/>
      <c r="O511" s="320"/>
      <c r="P511" s="320"/>
      <c r="Q511" s="320"/>
      <c r="R511" s="485"/>
    </row>
    <row r="512" spans="1:18" s="49" customFormat="1" x14ac:dyDescent="0.2">
      <c r="A512" s="389" t="s">
        <v>212</v>
      </c>
      <c r="B512" s="208"/>
      <c r="C512" s="208">
        <v>5339</v>
      </c>
      <c r="D512" s="208">
        <v>999</v>
      </c>
      <c r="E512" s="208" t="s">
        <v>1127</v>
      </c>
      <c r="F512" s="208"/>
      <c r="G512" s="202"/>
      <c r="H512" s="202"/>
      <c r="I512" s="202"/>
      <c r="J512" s="571"/>
      <c r="K512" s="202">
        <v>20</v>
      </c>
      <c r="L512" s="416">
        <v>20</v>
      </c>
      <c r="M512" s="550" t="s">
        <v>1209</v>
      </c>
      <c r="N512" s="320"/>
      <c r="O512" s="320"/>
      <c r="P512" s="320"/>
      <c r="Q512" s="320"/>
      <c r="R512" s="485"/>
    </row>
    <row r="513" spans="1:18" x14ac:dyDescent="0.2">
      <c r="A513" s="234"/>
      <c r="B513" s="333"/>
      <c r="C513" s="208"/>
      <c r="D513" s="208"/>
      <c r="E513" s="208"/>
      <c r="F513" s="208"/>
      <c r="G513" s="202"/>
      <c r="H513" s="202"/>
      <c r="I513" s="202"/>
      <c r="J513" s="571"/>
      <c r="K513" s="202"/>
      <c r="L513" s="416"/>
      <c r="M513" s="550"/>
    </row>
    <row r="514" spans="1:18" s="49" customFormat="1" ht="15.75" x14ac:dyDescent="0.25">
      <c r="A514" s="332"/>
      <c r="B514" s="333">
        <v>4351</v>
      </c>
      <c r="C514" s="333" t="s">
        <v>87</v>
      </c>
      <c r="D514" s="333"/>
      <c r="E514" s="333"/>
      <c r="F514" s="333"/>
      <c r="G514" s="334">
        <f>SUM(G516,G517,G521,G522)</f>
        <v>9722.6909999999989</v>
      </c>
      <c r="H514" s="335">
        <v>13074</v>
      </c>
      <c r="I514" s="335">
        <f>SUM(I515,I516,I517,I521,I522)</f>
        <v>15080.93</v>
      </c>
      <c r="J514" s="570">
        <f>SUM(J515,J516,J517,J521,J522)</f>
        <v>5300</v>
      </c>
      <c r="K514" s="335">
        <f>SUM(K515,K516,K517,K521,K522)</f>
        <v>14744.748889999999</v>
      </c>
      <c r="L514" s="415">
        <f>SUM(L515,L516,L517,L521,L522)</f>
        <v>5316</v>
      </c>
      <c r="M514" s="550"/>
      <c r="N514" s="320"/>
      <c r="O514" s="320"/>
      <c r="P514" s="320"/>
      <c r="Q514" s="320"/>
      <c r="R514" s="485"/>
    </row>
    <row r="515" spans="1:18" s="410" customFormat="1" x14ac:dyDescent="0.2">
      <c r="A515" s="445" t="s">
        <v>174</v>
      </c>
      <c r="B515" s="383"/>
      <c r="C515" s="383">
        <v>5171</v>
      </c>
      <c r="D515" s="383"/>
      <c r="E515" s="383" t="s">
        <v>208</v>
      </c>
      <c r="F515" s="383"/>
      <c r="G515" s="384"/>
      <c r="H515" s="251"/>
      <c r="I515" s="251"/>
      <c r="J515" s="571">
        <v>1500</v>
      </c>
      <c r="K515" s="251">
        <v>697.98161000000005</v>
      </c>
      <c r="L515" s="435">
        <v>1500</v>
      </c>
      <c r="M515" s="563" t="s">
        <v>1076</v>
      </c>
      <c r="N515" s="320"/>
      <c r="O515" s="320"/>
      <c r="P515" s="320"/>
      <c r="Q515" s="320"/>
      <c r="R515" s="485"/>
    </row>
    <row r="516" spans="1:18" s="49" customFormat="1" x14ac:dyDescent="0.2">
      <c r="A516" s="312"/>
      <c r="B516" s="208"/>
      <c r="C516" s="208">
        <v>5222</v>
      </c>
      <c r="D516" s="208"/>
      <c r="E516" s="208" t="s">
        <v>1197</v>
      </c>
      <c r="F516" s="208"/>
      <c r="G516" s="133">
        <v>0</v>
      </c>
      <c r="H516" s="202"/>
      <c r="I516" s="202">
        <v>0</v>
      </c>
      <c r="J516" s="571">
        <v>0</v>
      </c>
      <c r="K516" s="202">
        <v>0</v>
      </c>
      <c r="L516" s="416">
        <v>0</v>
      </c>
      <c r="M516" s="550"/>
      <c r="N516" s="320"/>
      <c r="O516" s="320"/>
      <c r="P516" s="320"/>
      <c r="Q516" s="320"/>
      <c r="R516" s="485"/>
    </row>
    <row r="517" spans="1:18" s="49" customFormat="1" x14ac:dyDescent="0.2">
      <c r="A517" s="312" t="s">
        <v>212</v>
      </c>
      <c r="B517" s="208"/>
      <c r="C517" s="208">
        <v>5331</v>
      </c>
      <c r="D517" s="208"/>
      <c r="E517" s="208" t="s">
        <v>618</v>
      </c>
      <c r="F517" s="208"/>
      <c r="G517" s="202">
        <v>3100</v>
      </c>
      <c r="H517" s="202"/>
      <c r="I517" s="202">
        <f>SUM(I518:I519)</f>
        <v>3800</v>
      </c>
      <c r="J517" s="571">
        <v>3800</v>
      </c>
      <c r="K517" s="202">
        <v>2849.9940000000001</v>
      </c>
      <c r="L517" s="416">
        <v>3816</v>
      </c>
      <c r="M517" s="550"/>
      <c r="N517" s="320"/>
      <c r="O517" s="320"/>
      <c r="P517" s="320"/>
      <c r="Q517" s="320"/>
      <c r="R517" s="485"/>
    </row>
    <row r="518" spans="1:18" s="49" customFormat="1" x14ac:dyDescent="0.2">
      <c r="A518" s="312"/>
      <c r="B518" s="208"/>
      <c r="C518" s="208"/>
      <c r="D518" s="208"/>
      <c r="E518" s="664" t="s">
        <v>336</v>
      </c>
      <c r="F518" s="664"/>
      <c r="G518" s="202"/>
      <c r="H518" s="207"/>
      <c r="I518" s="207">
        <v>2420</v>
      </c>
      <c r="J518" s="572">
        <v>2420</v>
      </c>
      <c r="K518" s="207"/>
      <c r="L518" s="417"/>
      <c r="M518" s="550"/>
      <c r="N518" s="320"/>
      <c r="O518" s="320"/>
      <c r="P518" s="320"/>
      <c r="Q518" s="320"/>
      <c r="R518" s="485"/>
    </row>
    <row r="519" spans="1:18" s="49" customFormat="1" x14ac:dyDescent="0.2">
      <c r="A519" s="312"/>
      <c r="B519" s="208"/>
      <c r="C519" s="208"/>
      <c r="D519" s="208"/>
      <c r="E519" s="664" t="s">
        <v>617</v>
      </c>
      <c r="F519" s="664"/>
      <c r="G519" s="202"/>
      <c r="H519" s="207"/>
      <c r="I519" s="207">
        <v>1380</v>
      </c>
      <c r="J519" s="572">
        <v>1380</v>
      </c>
      <c r="K519" s="207"/>
      <c r="L519" s="417"/>
      <c r="M519" s="550"/>
      <c r="N519" s="320"/>
      <c r="O519" s="320"/>
      <c r="P519" s="320"/>
      <c r="Q519" s="320"/>
      <c r="R519" s="485"/>
    </row>
    <row r="520" spans="1:18" s="49" customFormat="1" x14ac:dyDescent="0.2">
      <c r="A520" s="312"/>
      <c r="B520" s="208"/>
      <c r="C520" s="208"/>
      <c r="D520" s="208"/>
      <c r="E520" s="129" t="s">
        <v>111</v>
      </c>
      <c r="F520" s="129" t="s">
        <v>1137</v>
      </c>
      <c r="G520" s="202">
        <v>0</v>
      </c>
      <c r="H520" s="207"/>
      <c r="I520" s="207"/>
      <c r="J520" s="572"/>
      <c r="K520" s="207"/>
      <c r="L520" s="417">
        <v>616</v>
      </c>
      <c r="M520" s="550" t="s">
        <v>1142</v>
      </c>
      <c r="N520" s="320"/>
      <c r="O520" s="320"/>
      <c r="P520" s="320"/>
      <c r="Q520" s="320"/>
      <c r="R520" s="485"/>
    </row>
    <row r="521" spans="1:18" s="49" customFormat="1" x14ac:dyDescent="0.2">
      <c r="A521" s="332" t="s">
        <v>220</v>
      </c>
      <c r="B521" s="208"/>
      <c r="C521" s="208">
        <v>5336</v>
      </c>
      <c r="D521" s="208"/>
      <c r="E521" s="208" t="s">
        <v>459</v>
      </c>
      <c r="F521" s="208"/>
      <c r="G521" s="202">
        <v>6622.6909999999998</v>
      </c>
      <c r="H521" s="202"/>
      <c r="I521" s="202">
        <v>11280.93</v>
      </c>
      <c r="J521" s="571">
        <v>0</v>
      </c>
      <c r="K521" s="202">
        <v>11196.773279999999</v>
      </c>
      <c r="L521" s="416">
        <v>0</v>
      </c>
      <c r="M521" s="550"/>
      <c r="N521" s="320"/>
      <c r="O521" s="320"/>
      <c r="P521" s="320"/>
      <c r="Q521" s="320"/>
      <c r="R521" s="485"/>
    </row>
    <row r="522" spans="1:18" x14ac:dyDescent="0.2">
      <c r="A522" s="312" t="s">
        <v>212</v>
      </c>
      <c r="B522" s="208"/>
      <c r="C522" s="208">
        <v>5651</v>
      </c>
      <c r="D522" s="208"/>
      <c r="E522" s="208" t="s">
        <v>335</v>
      </c>
      <c r="F522" s="208"/>
      <c r="G522" s="202">
        <v>0</v>
      </c>
      <c r="H522" s="202"/>
      <c r="I522" s="202">
        <v>0</v>
      </c>
      <c r="J522" s="571">
        <v>0</v>
      </c>
      <c r="K522" s="202">
        <v>0</v>
      </c>
      <c r="L522" s="416">
        <v>0</v>
      </c>
      <c r="M522" s="550"/>
    </row>
    <row r="523" spans="1:18" x14ac:dyDescent="0.2">
      <c r="A523" s="312"/>
      <c r="B523" s="208"/>
      <c r="C523" s="208"/>
      <c r="D523" s="208"/>
      <c r="E523" s="208"/>
      <c r="F523" s="208"/>
      <c r="G523" s="202"/>
      <c r="H523" s="202"/>
      <c r="I523" s="202"/>
      <c r="J523" s="571"/>
      <c r="K523" s="202"/>
      <c r="L523" s="416"/>
      <c r="M523" s="550"/>
    </row>
    <row r="524" spans="1:18" s="49" customFormat="1" ht="15.75" x14ac:dyDescent="0.25">
      <c r="A524" s="332"/>
      <c r="B524" s="333">
        <v>4359</v>
      </c>
      <c r="C524" s="333" t="s">
        <v>88</v>
      </c>
      <c r="D524" s="333"/>
      <c r="E524" s="333"/>
      <c r="F524" s="333"/>
      <c r="G524" s="334">
        <f t="shared" ref="G524:L524" si="0">SUM(G525)</f>
        <v>0</v>
      </c>
      <c r="H524" s="335">
        <f t="shared" si="0"/>
        <v>50</v>
      </c>
      <c r="I524" s="335">
        <f t="shared" si="0"/>
        <v>70</v>
      </c>
      <c r="J524" s="570">
        <f t="shared" si="0"/>
        <v>0</v>
      </c>
      <c r="K524" s="335">
        <f t="shared" si="0"/>
        <v>0</v>
      </c>
      <c r="L524" s="415">
        <f t="shared" si="0"/>
        <v>0</v>
      </c>
      <c r="M524" s="550"/>
      <c r="N524" s="320"/>
      <c r="O524" s="320"/>
      <c r="P524" s="320"/>
      <c r="Q524" s="320"/>
      <c r="R524" s="485"/>
    </row>
    <row r="525" spans="1:18" s="49" customFormat="1" x14ac:dyDescent="0.2">
      <c r="A525" s="332" t="s">
        <v>220</v>
      </c>
      <c r="B525" s="208"/>
      <c r="C525" s="208">
        <v>5213</v>
      </c>
      <c r="D525" s="208"/>
      <c r="E525" s="208" t="s">
        <v>337</v>
      </c>
      <c r="F525" s="208"/>
      <c r="G525" s="133">
        <v>0</v>
      </c>
      <c r="H525" s="202">
        <v>50</v>
      </c>
      <c r="I525" s="202">
        <v>70</v>
      </c>
      <c r="J525" s="571">
        <v>0</v>
      </c>
      <c r="K525" s="202">
        <v>0</v>
      </c>
      <c r="L525" s="416">
        <v>0</v>
      </c>
      <c r="M525" s="550"/>
      <c r="N525" s="320"/>
      <c r="O525" s="320"/>
      <c r="P525" s="320"/>
      <c r="Q525" s="320"/>
      <c r="R525" s="485"/>
    </row>
    <row r="526" spans="1:18" s="49" customFormat="1" x14ac:dyDescent="0.2">
      <c r="A526" s="332"/>
      <c r="B526" s="208"/>
      <c r="C526" s="208"/>
      <c r="D526" s="208"/>
      <c r="E526" s="208"/>
      <c r="F526" s="208"/>
      <c r="G526" s="133"/>
      <c r="H526" s="202"/>
      <c r="I526" s="202"/>
      <c r="J526" s="571"/>
      <c r="K526" s="202"/>
      <c r="L526" s="416"/>
      <c r="M526" s="550"/>
      <c r="N526" s="320"/>
      <c r="O526" s="320"/>
      <c r="P526" s="320"/>
      <c r="Q526" s="320"/>
      <c r="R526" s="485"/>
    </row>
    <row r="527" spans="1:18" s="49" customFormat="1" ht="15.75" x14ac:dyDescent="0.25">
      <c r="A527" s="332"/>
      <c r="B527" s="333">
        <v>4379</v>
      </c>
      <c r="C527" s="333" t="s">
        <v>1196</v>
      </c>
      <c r="D527" s="333"/>
      <c r="E527" s="333"/>
      <c r="F527" s="333"/>
      <c r="G527" s="334">
        <f>SUM(G528)</f>
        <v>0</v>
      </c>
      <c r="H527" s="335">
        <f>SUM(H528)</f>
        <v>0</v>
      </c>
      <c r="I527" s="335">
        <v>35</v>
      </c>
      <c r="J527" s="570">
        <f>SUM(J528)</f>
        <v>0</v>
      </c>
      <c r="K527" s="335">
        <f>SUM(K528)</f>
        <v>0</v>
      </c>
      <c r="L527" s="415">
        <f>SUM(L528)</f>
        <v>0</v>
      </c>
      <c r="M527" s="550"/>
      <c r="N527" s="320"/>
      <c r="O527" s="320"/>
      <c r="P527" s="320"/>
      <c r="Q527" s="320"/>
      <c r="R527" s="485"/>
    </row>
    <row r="528" spans="1:18" s="49" customFormat="1" x14ac:dyDescent="0.2">
      <c r="A528" s="332" t="s">
        <v>220</v>
      </c>
      <c r="B528" s="208"/>
      <c r="C528" s="208">
        <v>5222</v>
      </c>
      <c r="D528" s="208"/>
      <c r="E528" s="208" t="s">
        <v>1197</v>
      </c>
      <c r="F528" s="208"/>
      <c r="G528" s="133">
        <v>0</v>
      </c>
      <c r="H528" s="202">
        <v>0</v>
      </c>
      <c r="I528" s="202">
        <v>35</v>
      </c>
      <c r="J528" s="571">
        <v>0</v>
      </c>
      <c r="K528" s="202">
        <v>0</v>
      </c>
      <c r="L528" s="416">
        <v>0</v>
      </c>
      <c r="M528" s="550"/>
      <c r="N528" s="320"/>
      <c r="O528" s="320"/>
      <c r="P528" s="320"/>
      <c r="Q528" s="320"/>
      <c r="R528" s="485"/>
    </row>
    <row r="529" spans="1:18" s="49" customFormat="1" x14ac:dyDescent="0.2">
      <c r="A529" s="332"/>
      <c r="B529" s="208"/>
      <c r="C529" s="208"/>
      <c r="D529" s="208"/>
      <c r="E529" s="208"/>
      <c r="F529" s="208"/>
      <c r="G529" s="202"/>
      <c r="H529" s="202"/>
      <c r="I529" s="202"/>
      <c r="J529" s="571"/>
      <c r="K529" s="202"/>
      <c r="L529" s="416"/>
      <c r="M529" s="550"/>
      <c r="N529" s="320"/>
      <c r="O529" s="320"/>
      <c r="P529" s="320"/>
      <c r="Q529" s="320"/>
      <c r="R529" s="485"/>
    </row>
    <row r="530" spans="1:18" s="49" customFormat="1" ht="15.75" x14ac:dyDescent="0.25">
      <c r="A530" s="332"/>
      <c r="B530" s="333">
        <v>5213</v>
      </c>
      <c r="C530" s="333" t="s">
        <v>820</v>
      </c>
      <c r="D530" s="333"/>
      <c r="E530" s="208"/>
      <c r="F530" s="208"/>
      <c r="G530" s="335">
        <v>0</v>
      </c>
      <c r="H530" s="335">
        <v>0</v>
      </c>
      <c r="I530" s="335">
        <f>SUM(I531)</f>
        <v>0</v>
      </c>
      <c r="J530" s="570">
        <f>SUM(J531)</f>
        <v>70</v>
      </c>
      <c r="K530" s="335">
        <f>SUM(K531)</f>
        <v>103.43467</v>
      </c>
      <c r="L530" s="415">
        <f>SUM(L531)</f>
        <v>70</v>
      </c>
      <c r="M530" s="550"/>
      <c r="N530" s="320"/>
      <c r="O530" s="320"/>
      <c r="P530" s="320"/>
      <c r="Q530" s="320"/>
      <c r="R530" s="485"/>
    </row>
    <row r="531" spans="1:18" s="49" customFormat="1" x14ac:dyDescent="0.2">
      <c r="A531" s="198" t="s">
        <v>162</v>
      </c>
      <c r="B531" s="208"/>
      <c r="C531" s="208">
        <v>5903</v>
      </c>
      <c r="D531" s="208"/>
      <c r="E531" s="208" t="s">
        <v>821</v>
      </c>
      <c r="F531" s="208"/>
      <c r="G531" s="138"/>
      <c r="H531" s="133"/>
      <c r="I531" s="133"/>
      <c r="J531" s="135">
        <v>70</v>
      </c>
      <c r="K531" s="133">
        <v>103.43467</v>
      </c>
      <c r="L531" s="426">
        <v>70</v>
      </c>
      <c r="M531" s="550"/>
      <c r="N531" s="320"/>
      <c r="O531" s="320"/>
      <c r="P531" s="320"/>
      <c r="Q531" s="320"/>
      <c r="R531" s="485"/>
    </row>
    <row r="532" spans="1:18" s="49" customFormat="1" x14ac:dyDescent="0.2">
      <c r="A532" s="332"/>
      <c r="B532" s="208"/>
      <c r="C532" s="208"/>
      <c r="D532" s="208"/>
      <c r="E532" s="208"/>
      <c r="F532" s="208"/>
      <c r="G532" s="202"/>
      <c r="H532" s="202"/>
      <c r="I532" s="202"/>
      <c r="J532" s="571"/>
      <c r="K532" s="202"/>
      <c r="L532" s="416"/>
      <c r="M532" s="550"/>
      <c r="N532" s="320"/>
      <c r="O532" s="320"/>
      <c r="P532" s="320"/>
      <c r="Q532" s="320"/>
      <c r="R532" s="485"/>
    </row>
    <row r="533" spans="1:18" s="49" customFormat="1" ht="15.75" x14ac:dyDescent="0.25">
      <c r="A533" s="332"/>
      <c r="B533" s="333">
        <v>5269</v>
      </c>
      <c r="C533" s="333" t="s">
        <v>89</v>
      </c>
      <c r="D533" s="333"/>
      <c r="E533" s="208"/>
      <c r="F533" s="333"/>
      <c r="G533" s="138">
        <v>0</v>
      </c>
      <c r="H533" s="335">
        <v>20</v>
      </c>
      <c r="I533" s="335">
        <v>0</v>
      </c>
      <c r="J533" s="570">
        <v>0</v>
      </c>
      <c r="K533" s="335">
        <v>0</v>
      </c>
      <c r="L533" s="415">
        <v>0</v>
      </c>
      <c r="M533" s="550"/>
      <c r="N533" s="320"/>
      <c r="O533" s="320"/>
      <c r="P533" s="320"/>
      <c r="Q533" s="320"/>
      <c r="R533" s="485"/>
    </row>
    <row r="534" spans="1:18" x14ac:dyDescent="0.2">
      <c r="A534" s="332"/>
      <c r="B534" s="208"/>
      <c r="C534" s="208"/>
      <c r="D534" s="208"/>
      <c r="E534" s="208"/>
      <c r="F534" s="208"/>
      <c r="G534" s="202"/>
      <c r="H534" s="202"/>
      <c r="I534" s="202"/>
      <c r="J534" s="571"/>
      <c r="K534" s="202"/>
      <c r="L534" s="416"/>
      <c r="M534" s="550"/>
    </row>
    <row r="535" spans="1:18" ht="15.75" x14ac:dyDescent="0.25">
      <c r="A535" s="332"/>
      <c r="B535" s="333">
        <v>5311</v>
      </c>
      <c r="C535" s="333" t="s">
        <v>47</v>
      </c>
      <c r="D535" s="333"/>
      <c r="E535" s="333"/>
      <c r="F535" s="333"/>
      <c r="G535" s="334">
        <f>SUM(G536,G537,G538,G539,G540,G541,G542,G543,G545,G547,G548,G549,G550,G551,G552,G553,G554,G556,G559,G562,G563,G564,G565,G566)</f>
        <v>3269.1236899999999</v>
      </c>
      <c r="H535" s="335">
        <v>2973</v>
      </c>
      <c r="I535" s="335">
        <v>3853.7751699999999</v>
      </c>
      <c r="J535" s="570">
        <f>SUM(J536:J538,J539:J556,J559,J562:J566)</f>
        <v>5365</v>
      </c>
      <c r="K535" s="335">
        <f>SUM(K536:K538,K539:K556,K559,K562:K566)</f>
        <v>3615.9935699999996</v>
      </c>
      <c r="L535" s="415">
        <f>SUM(L536:L556,L559,L562:L566)</f>
        <v>5494</v>
      </c>
      <c r="M535" s="550" t="s">
        <v>1236</v>
      </c>
    </row>
    <row r="536" spans="1:18" x14ac:dyDescent="0.2">
      <c r="A536" s="250" t="s">
        <v>338</v>
      </c>
      <c r="B536" s="208"/>
      <c r="C536" s="208">
        <v>5011</v>
      </c>
      <c r="D536" s="208"/>
      <c r="E536" s="208" t="s">
        <v>178</v>
      </c>
      <c r="F536" s="208"/>
      <c r="G536" s="133">
        <v>2202.9070000000002</v>
      </c>
      <c r="H536" s="251"/>
      <c r="I536" s="251"/>
      <c r="J536" s="571">
        <v>3600</v>
      </c>
      <c r="K536" s="251">
        <v>2316.9540000000002</v>
      </c>
      <c r="L536" s="435">
        <v>3600</v>
      </c>
      <c r="M536" s="564"/>
    </row>
    <row r="537" spans="1:18" x14ac:dyDescent="0.2">
      <c r="A537" s="250" t="s">
        <v>338</v>
      </c>
      <c r="B537" s="208"/>
      <c r="C537" s="208">
        <v>5031</v>
      </c>
      <c r="D537" s="208"/>
      <c r="E537" s="208" t="s">
        <v>180</v>
      </c>
      <c r="F537" s="208"/>
      <c r="G537" s="202">
        <v>550.72799999999995</v>
      </c>
      <c r="H537" s="251"/>
      <c r="I537" s="251"/>
      <c r="J537" s="571">
        <v>893</v>
      </c>
      <c r="K537" s="251">
        <v>574.60500000000002</v>
      </c>
      <c r="L537" s="435">
        <v>893</v>
      </c>
      <c r="M537" s="550"/>
      <c r="N537" s="400"/>
      <c r="O537" s="400"/>
      <c r="P537" s="400"/>
      <c r="Q537" s="400"/>
      <c r="R537" s="400"/>
    </row>
    <row r="538" spans="1:18" x14ac:dyDescent="0.2">
      <c r="A538" s="250" t="s">
        <v>338</v>
      </c>
      <c r="B538" s="208"/>
      <c r="C538" s="208">
        <v>5032</v>
      </c>
      <c r="D538" s="208"/>
      <c r="E538" s="208" t="s">
        <v>181</v>
      </c>
      <c r="F538" s="208"/>
      <c r="G538" s="202">
        <v>198.25899999999999</v>
      </c>
      <c r="H538" s="251"/>
      <c r="I538" s="251"/>
      <c r="J538" s="571">
        <v>324</v>
      </c>
      <c r="K538" s="251">
        <v>208.524</v>
      </c>
      <c r="L538" s="435">
        <v>324</v>
      </c>
      <c r="M538" s="550"/>
      <c r="N538" s="400"/>
      <c r="O538" s="400"/>
      <c r="P538" s="400"/>
      <c r="Q538" s="400"/>
      <c r="R538" s="400"/>
    </row>
    <row r="539" spans="1:18" x14ac:dyDescent="0.2">
      <c r="A539" s="332" t="s">
        <v>339</v>
      </c>
      <c r="B539" s="208"/>
      <c r="C539" s="208">
        <v>5131</v>
      </c>
      <c r="D539" s="208"/>
      <c r="E539" s="208" t="s">
        <v>526</v>
      </c>
      <c r="F539" s="208"/>
      <c r="G539" s="202">
        <v>0.16700000000000001</v>
      </c>
      <c r="H539" s="251"/>
      <c r="I539" s="251"/>
      <c r="J539" s="571">
        <v>2</v>
      </c>
      <c r="K539" s="251">
        <v>0</v>
      </c>
      <c r="L539" s="435">
        <v>2</v>
      </c>
      <c r="M539" s="550"/>
      <c r="N539" s="400"/>
      <c r="O539" s="400"/>
      <c r="P539" s="400"/>
      <c r="Q539" s="400"/>
      <c r="R539" s="400"/>
    </row>
    <row r="540" spans="1:18" x14ac:dyDescent="0.2">
      <c r="A540" s="332" t="s">
        <v>339</v>
      </c>
      <c r="B540" s="208"/>
      <c r="C540" s="208">
        <v>5133</v>
      </c>
      <c r="D540" s="208"/>
      <c r="E540" s="208" t="s">
        <v>340</v>
      </c>
      <c r="F540" s="208"/>
      <c r="G540" s="202">
        <v>0.27</v>
      </c>
      <c r="H540" s="251"/>
      <c r="I540" s="251"/>
      <c r="J540" s="571">
        <v>2</v>
      </c>
      <c r="K540" s="251">
        <v>1.516</v>
      </c>
      <c r="L540" s="435">
        <v>5</v>
      </c>
      <c r="M540" s="550" t="s">
        <v>1052</v>
      </c>
      <c r="N540" s="400"/>
      <c r="O540" s="400"/>
      <c r="P540" s="400"/>
      <c r="Q540" s="400"/>
      <c r="R540" s="400"/>
    </row>
    <row r="541" spans="1:18" x14ac:dyDescent="0.2">
      <c r="A541" s="332" t="s">
        <v>339</v>
      </c>
      <c r="B541" s="208"/>
      <c r="C541" s="208">
        <v>5134</v>
      </c>
      <c r="D541" s="208"/>
      <c r="E541" s="208" t="s">
        <v>341</v>
      </c>
      <c r="F541" s="208"/>
      <c r="G541" s="202">
        <v>33.359000000000002</v>
      </c>
      <c r="H541" s="251"/>
      <c r="I541" s="251"/>
      <c r="J541" s="571">
        <v>140</v>
      </c>
      <c r="K541" s="251">
        <v>5.2809999999999997</v>
      </c>
      <c r="L541" s="435">
        <v>100</v>
      </c>
      <c r="M541" s="537"/>
      <c r="N541" s="400"/>
      <c r="O541" s="400"/>
      <c r="P541" s="400"/>
      <c r="Q541" s="400"/>
      <c r="R541" s="400"/>
    </row>
    <row r="542" spans="1:18" x14ac:dyDescent="0.2">
      <c r="A542" s="332" t="s">
        <v>339</v>
      </c>
      <c r="B542" s="208"/>
      <c r="C542" s="208">
        <v>5136</v>
      </c>
      <c r="D542" s="208"/>
      <c r="E542" s="208" t="s">
        <v>1275</v>
      </c>
      <c r="F542" s="208"/>
      <c r="G542" s="202">
        <v>0</v>
      </c>
      <c r="H542" s="251"/>
      <c r="I542" s="251"/>
      <c r="J542" s="571">
        <v>2</v>
      </c>
      <c r="K542" s="251">
        <v>0.13900000000000001</v>
      </c>
      <c r="L542" s="435">
        <v>2</v>
      </c>
      <c r="M542" s="550"/>
      <c r="N542" s="400"/>
      <c r="O542" s="400"/>
      <c r="P542" s="400"/>
      <c r="Q542" s="400"/>
      <c r="R542" s="400"/>
    </row>
    <row r="543" spans="1:18" x14ac:dyDescent="0.2">
      <c r="A543" s="332" t="s">
        <v>339</v>
      </c>
      <c r="B543" s="208"/>
      <c r="C543" s="208">
        <v>5137</v>
      </c>
      <c r="D543" s="208"/>
      <c r="E543" s="208" t="s">
        <v>630</v>
      </c>
      <c r="F543" s="208"/>
      <c r="G543" s="202">
        <v>19.457999999999998</v>
      </c>
      <c r="H543" s="251"/>
      <c r="I543" s="251"/>
      <c r="J543" s="571">
        <v>5</v>
      </c>
      <c r="K543" s="251">
        <v>23.8188</v>
      </c>
      <c r="L543" s="435">
        <v>30</v>
      </c>
      <c r="M543" s="550" t="s">
        <v>1367</v>
      </c>
      <c r="N543" s="400"/>
      <c r="O543" s="400"/>
      <c r="P543" s="400"/>
      <c r="Q543" s="400"/>
      <c r="R543" s="400"/>
    </row>
    <row r="544" spans="1:18" x14ac:dyDescent="0.2">
      <c r="A544" s="394" t="s">
        <v>170</v>
      </c>
      <c r="B544" s="208"/>
      <c r="C544" s="208"/>
      <c r="D544" s="208"/>
      <c r="E544" s="208" t="s">
        <v>970</v>
      </c>
      <c r="F544" s="208"/>
      <c r="G544" s="202"/>
      <c r="H544" s="251"/>
      <c r="I544" s="251"/>
      <c r="J544" s="571">
        <v>20</v>
      </c>
      <c r="K544" s="251">
        <v>19.747199999999999</v>
      </c>
      <c r="L544" s="435">
        <v>100</v>
      </c>
      <c r="M544" s="550" t="s">
        <v>1242</v>
      </c>
      <c r="N544" s="400"/>
      <c r="O544" s="400"/>
      <c r="P544" s="400"/>
      <c r="Q544" s="400"/>
      <c r="R544" s="400"/>
    </row>
    <row r="545" spans="1:18" x14ac:dyDescent="0.2">
      <c r="A545" s="332" t="s">
        <v>339</v>
      </c>
      <c r="B545" s="208"/>
      <c r="C545" s="208">
        <v>5139</v>
      </c>
      <c r="D545" s="208"/>
      <c r="E545" s="208" t="s">
        <v>342</v>
      </c>
      <c r="F545" s="208"/>
      <c r="G545" s="202">
        <v>18.273</v>
      </c>
      <c r="H545" s="251"/>
      <c r="I545" s="251"/>
      <c r="J545" s="571">
        <v>15</v>
      </c>
      <c r="K545" s="251">
        <v>23.51774</v>
      </c>
      <c r="L545" s="435">
        <v>15</v>
      </c>
      <c r="M545" s="537"/>
      <c r="N545" s="400"/>
      <c r="O545" s="400"/>
      <c r="P545" s="400"/>
      <c r="Q545" s="400"/>
      <c r="R545" s="400"/>
    </row>
    <row r="546" spans="1:18" x14ac:dyDescent="0.2">
      <c r="A546" s="394" t="s">
        <v>170</v>
      </c>
      <c r="B546" s="208"/>
      <c r="C546" s="208"/>
      <c r="D546" s="208"/>
      <c r="E546" s="208" t="s">
        <v>931</v>
      </c>
      <c r="F546" s="208"/>
      <c r="G546" s="202"/>
      <c r="H546" s="251"/>
      <c r="I546" s="251"/>
      <c r="J546" s="571">
        <v>6</v>
      </c>
      <c r="K546" s="251">
        <v>1.68</v>
      </c>
      <c r="L546" s="435">
        <v>6</v>
      </c>
      <c r="M546" s="550"/>
      <c r="N546" s="400"/>
      <c r="O546" s="400"/>
      <c r="P546" s="400"/>
      <c r="Q546" s="400"/>
      <c r="R546" s="400"/>
    </row>
    <row r="547" spans="1:18" x14ac:dyDescent="0.2">
      <c r="A547" s="332" t="s">
        <v>339</v>
      </c>
      <c r="B547" s="208"/>
      <c r="C547" s="208">
        <v>5154</v>
      </c>
      <c r="D547" s="208"/>
      <c r="E547" s="208" t="s">
        <v>184</v>
      </c>
      <c r="F547" s="208"/>
      <c r="G547" s="202">
        <v>4.52522</v>
      </c>
      <c r="H547" s="251"/>
      <c r="I547" s="251"/>
      <c r="J547" s="571">
        <v>0</v>
      </c>
      <c r="K547" s="251">
        <v>0</v>
      </c>
      <c r="L547" s="435">
        <v>5</v>
      </c>
      <c r="M547" s="550" t="s">
        <v>1055</v>
      </c>
      <c r="N547" s="400"/>
      <c r="O547" s="400"/>
      <c r="P547" s="400"/>
      <c r="Q547" s="400"/>
      <c r="R547" s="400"/>
    </row>
    <row r="548" spans="1:18" x14ac:dyDescent="0.2">
      <c r="A548" s="332" t="s">
        <v>339</v>
      </c>
      <c r="B548" s="208"/>
      <c r="C548" s="208">
        <v>5156</v>
      </c>
      <c r="D548" s="208"/>
      <c r="E548" s="208" t="s">
        <v>238</v>
      </c>
      <c r="F548" s="208"/>
      <c r="G548" s="202">
        <v>34.094000000000001</v>
      </c>
      <c r="H548" s="251"/>
      <c r="I548" s="251"/>
      <c r="J548" s="571">
        <v>65</v>
      </c>
      <c r="K548" s="251">
        <v>50.532859999999999</v>
      </c>
      <c r="L548" s="435">
        <v>75</v>
      </c>
      <c r="M548" s="550" t="s">
        <v>1057</v>
      </c>
      <c r="N548" s="400"/>
      <c r="O548" s="400"/>
      <c r="P548" s="400"/>
      <c r="Q548" s="400"/>
      <c r="R548" s="400"/>
    </row>
    <row r="549" spans="1:18" x14ac:dyDescent="0.2">
      <c r="A549" s="332" t="s">
        <v>339</v>
      </c>
      <c r="B549" s="208"/>
      <c r="C549" s="208">
        <v>5161</v>
      </c>
      <c r="D549" s="208"/>
      <c r="E549" s="208" t="s">
        <v>1271</v>
      </c>
      <c r="F549" s="208"/>
      <c r="G549" s="202">
        <v>0.4</v>
      </c>
      <c r="H549" s="251"/>
      <c r="I549" s="251"/>
      <c r="J549" s="571">
        <v>1</v>
      </c>
      <c r="K549" s="251">
        <v>0</v>
      </c>
      <c r="L549" s="435">
        <v>1</v>
      </c>
      <c r="M549" s="550"/>
      <c r="N549" s="400"/>
      <c r="O549" s="400"/>
      <c r="P549" s="400"/>
      <c r="Q549" s="400"/>
      <c r="R549" s="400"/>
    </row>
    <row r="550" spans="1:18" x14ac:dyDescent="0.2">
      <c r="A550" s="332" t="s">
        <v>339</v>
      </c>
      <c r="B550" s="208"/>
      <c r="C550" s="208">
        <v>5162</v>
      </c>
      <c r="D550" s="208"/>
      <c r="E550" s="208" t="s">
        <v>1270</v>
      </c>
      <c r="F550" s="208"/>
      <c r="G550" s="202">
        <v>15.24916</v>
      </c>
      <c r="H550" s="251"/>
      <c r="I550" s="251"/>
      <c r="J550" s="571">
        <v>20</v>
      </c>
      <c r="K550" s="251">
        <v>7.4392699999999996</v>
      </c>
      <c r="L550" s="435">
        <v>20</v>
      </c>
      <c r="M550" s="550"/>
      <c r="N550" s="400"/>
      <c r="O550" s="400"/>
      <c r="P550" s="400"/>
      <c r="Q550" s="400"/>
      <c r="R550" s="400"/>
    </row>
    <row r="551" spans="1:18" x14ac:dyDescent="0.2">
      <c r="A551" s="332" t="s">
        <v>339</v>
      </c>
      <c r="B551" s="208"/>
      <c r="C551" s="208">
        <v>5163</v>
      </c>
      <c r="D551" s="208"/>
      <c r="E551" s="208" t="s">
        <v>227</v>
      </c>
      <c r="F551" s="208"/>
      <c r="G551" s="202">
        <v>0</v>
      </c>
      <c r="H551" s="251"/>
      <c r="I551" s="251"/>
      <c r="J551" s="571">
        <v>0</v>
      </c>
      <c r="K551" s="251">
        <v>0</v>
      </c>
      <c r="L551" s="435">
        <v>0</v>
      </c>
      <c r="M551" s="550"/>
      <c r="N551" s="400"/>
      <c r="O551" s="400"/>
      <c r="P551" s="400"/>
      <c r="Q551" s="400"/>
      <c r="R551" s="400"/>
    </row>
    <row r="552" spans="1:18" x14ac:dyDescent="0.2">
      <c r="A552" s="332" t="s">
        <v>339</v>
      </c>
      <c r="B552" s="208"/>
      <c r="C552" s="208">
        <v>5164</v>
      </c>
      <c r="D552" s="208"/>
      <c r="E552" s="208" t="s">
        <v>343</v>
      </c>
      <c r="F552" s="208"/>
      <c r="G552" s="202">
        <v>11.79701</v>
      </c>
      <c r="H552" s="251"/>
      <c r="I552" s="251"/>
      <c r="J552" s="571">
        <v>0</v>
      </c>
      <c r="K552" s="251">
        <v>5</v>
      </c>
      <c r="L552" s="435">
        <v>0</v>
      </c>
      <c r="M552" s="550"/>
      <c r="N552" s="400"/>
      <c r="O552" s="400"/>
      <c r="P552" s="400"/>
      <c r="Q552" s="400"/>
      <c r="R552" s="400"/>
    </row>
    <row r="553" spans="1:18" x14ac:dyDescent="0.2">
      <c r="A553" s="332" t="s">
        <v>339</v>
      </c>
      <c r="B553" s="333"/>
      <c r="C553" s="208">
        <v>5166</v>
      </c>
      <c r="D553" s="208"/>
      <c r="E553" s="208" t="s">
        <v>175</v>
      </c>
      <c r="F553" s="208"/>
      <c r="G553" s="202">
        <v>0</v>
      </c>
      <c r="H553" s="251"/>
      <c r="I553" s="251"/>
      <c r="J553" s="571">
        <v>0</v>
      </c>
      <c r="K553" s="251">
        <v>0</v>
      </c>
      <c r="L553" s="435">
        <v>0</v>
      </c>
      <c r="M553" s="550"/>
      <c r="N553" s="400"/>
      <c r="O553" s="400"/>
      <c r="P553" s="400"/>
      <c r="Q553" s="400"/>
      <c r="R553" s="400"/>
    </row>
    <row r="554" spans="1:18" x14ac:dyDescent="0.2">
      <c r="A554" s="332" t="s">
        <v>339</v>
      </c>
      <c r="B554" s="208"/>
      <c r="C554" s="208">
        <v>5167</v>
      </c>
      <c r="D554" s="208"/>
      <c r="E554" s="208" t="s">
        <v>231</v>
      </c>
      <c r="F554" s="208"/>
      <c r="G554" s="202">
        <v>6.3680000000000003</v>
      </c>
      <c r="H554" s="251"/>
      <c r="I554" s="251"/>
      <c r="J554" s="571">
        <v>80</v>
      </c>
      <c r="K554" s="251">
        <v>10.57</v>
      </c>
      <c r="L554" s="435">
        <v>80</v>
      </c>
      <c r="M554" s="537"/>
      <c r="N554" s="400"/>
      <c r="O554" s="400"/>
      <c r="P554" s="400"/>
      <c r="Q554" s="400"/>
      <c r="R554" s="400"/>
    </row>
    <row r="555" spans="1:18" x14ac:dyDescent="0.2">
      <c r="A555" s="351" t="s">
        <v>170</v>
      </c>
      <c r="B555" s="208"/>
      <c r="C555" s="208">
        <v>5168</v>
      </c>
      <c r="D555" s="208"/>
      <c r="E555" s="208" t="s">
        <v>839</v>
      </c>
      <c r="F555" s="208"/>
      <c r="G555" s="202"/>
      <c r="H555" s="251"/>
      <c r="I555" s="251"/>
      <c r="J555" s="571">
        <v>9</v>
      </c>
      <c r="K555" s="251">
        <v>8.7626000000000008</v>
      </c>
      <c r="L555" s="435">
        <v>25</v>
      </c>
      <c r="M555" s="537" t="s">
        <v>1056</v>
      </c>
    </row>
    <row r="556" spans="1:18" x14ac:dyDescent="0.2">
      <c r="A556" s="332" t="s">
        <v>339</v>
      </c>
      <c r="B556" s="208"/>
      <c r="C556" s="208">
        <v>5169</v>
      </c>
      <c r="D556" s="208"/>
      <c r="E556" s="208" t="s">
        <v>164</v>
      </c>
      <c r="F556" s="208"/>
      <c r="G556" s="202">
        <v>73.788700000000006</v>
      </c>
      <c r="H556" s="251"/>
      <c r="I556" s="251"/>
      <c r="J556" s="571">
        <f>SUM(J557:J558)</f>
        <v>80</v>
      </c>
      <c r="K556" s="251">
        <v>9.4441000000000006</v>
      </c>
      <c r="L556" s="435">
        <f>SUM(L557:L558)</f>
        <v>80</v>
      </c>
      <c r="M556" s="550"/>
    </row>
    <row r="557" spans="1:18" s="411" customFormat="1" x14ac:dyDescent="0.2">
      <c r="A557" s="346"/>
      <c r="B557" s="362"/>
      <c r="C557" s="362"/>
      <c r="D557" s="362"/>
      <c r="E557" s="362" t="s">
        <v>153</v>
      </c>
      <c r="F557" s="362" t="s">
        <v>344</v>
      </c>
      <c r="G557" s="202"/>
      <c r="H557" s="387"/>
      <c r="I557" s="387"/>
      <c r="J557" s="572">
        <v>30</v>
      </c>
      <c r="K557" s="387"/>
      <c r="L557" s="436">
        <v>30</v>
      </c>
      <c r="M557" s="550"/>
      <c r="N557" s="526"/>
      <c r="O557" s="526"/>
      <c r="P557" s="526"/>
      <c r="Q557" s="526"/>
      <c r="R557" s="485"/>
    </row>
    <row r="558" spans="1:18" s="411" customFormat="1" x14ac:dyDescent="0.2">
      <c r="A558" s="346"/>
      <c r="B558" s="362"/>
      <c r="C558" s="362"/>
      <c r="D558" s="362"/>
      <c r="E558" s="362"/>
      <c r="F558" s="362" t="s">
        <v>831</v>
      </c>
      <c r="G558" s="202"/>
      <c r="H558" s="387"/>
      <c r="I558" s="387"/>
      <c r="J558" s="572">
        <v>50</v>
      </c>
      <c r="K558" s="387"/>
      <c r="L558" s="436">
        <v>50</v>
      </c>
      <c r="M558" s="550"/>
      <c r="N558" s="526"/>
      <c r="O558" s="526"/>
      <c r="P558" s="526"/>
      <c r="Q558" s="526"/>
      <c r="R558" s="485"/>
    </row>
    <row r="559" spans="1:18" x14ac:dyDescent="0.2">
      <c r="A559" s="332" t="s">
        <v>339</v>
      </c>
      <c r="B559" s="208"/>
      <c r="C559" s="208">
        <v>5171</v>
      </c>
      <c r="D559" s="208"/>
      <c r="E559" s="208" t="s">
        <v>208</v>
      </c>
      <c r="F559" s="208"/>
      <c r="G559" s="202">
        <v>86.026600000000002</v>
      </c>
      <c r="H559" s="251"/>
      <c r="I559" s="251"/>
      <c r="J559" s="571">
        <f>SUM(J560:J561)</f>
        <v>80</v>
      </c>
      <c r="K559" s="251">
        <v>326.14400000000001</v>
      </c>
      <c r="L559" s="435">
        <f>SUM(L560:L561)</f>
        <v>110</v>
      </c>
      <c r="M559" s="550" t="s">
        <v>1236</v>
      </c>
    </row>
    <row r="560" spans="1:18" x14ac:dyDescent="0.2">
      <c r="A560" s="332"/>
      <c r="B560" s="208"/>
      <c r="C560" s="208"/>
      <c r="D560" s="208"/>
      <c r="E560" s="362" t="s">
        <v>153</v>
      </c>
      <c r="F560" s="362" t="s">
        <v>594</v>
      </c>
      <c r="G560" s="202"/>
      <c r="H560" s="387"/>
      <c r="I560" s="387"/>
      <c r="J560" s="572">
        <v>10</v>
      </c>
      <c r="K560" s="387"/>
      <c r="L560" s="436">
        <v>10</v>
      </c>
      <c r="M560" s="550"/>
    </row>
    <row r="561" spans="1:18" s="211" customFormat="1" x14ac:dyDescent="0.2">
      <c r="A561" s="217"/>
      <c r="B561" s="379"/>
      <c r="C561" s="379"/>
      <c r="D561" s="379"/>
      <c r="E561" s="362"/>
      <c r="F561" s="129" t="s">
        <v>592</v>
      </c>
      <c r="G561" s="202"/>
      <c r="H561" s="387"/>
      <c r="I561" s="387"/>
      <c r="J561" s="572">
        <v>70</v>
      </c>
      <c r="K561" s="387"/>
      <c r="L561" s="436">
        <v>100</v>
      </c>
      <c r="M561" s="550" t="s">
        <v>1051</v>
      </c>
      <c r="N561" s="524"/>
      <c r="O561" s="524"/>
      <c r="P561" s="524"/>
      <c r="Q561" s="524"/>
      <c r="R561" s="485"/>
    </row>
    <row r="562" spans="1:18" x14ac:dyDescent="0.2">
      <c r="A562" s="332" t="s">
        <v>339</v>
      </c>
      <c r="B562" s="208"/>
      <c r="C562" s="208">
        <v>5173</v>
      </c>
      <c r="D562" s="208"/>
      <c r="E562" s="208" t="s">
        <v>345</v>
      </c>
      <c r="F562" s="208"/>
      <c r="G562" s="202">
        <v>0</v>
      </c>
      <c r="H562" s="251"/>
      <c r="I562" s="251"/>
      <c r="J562" s="571">
        <v>5</v>
      </c>
      <c r="K562" s="251">
        <v>2.5249999999999999</v>
      </c>
      <c r="L562" s="435">
        <v>5</v>
      </c>
      <c r="M562" s="550"/>
    </row>
    <row r="563" spans="1:18" x14ac:dyDescent="0.2">
      <c r="A563" s="332" t="s">
        <v>339</v>
      </c>
      <c r="B563" s="208"/>
      <c r="C563" s="208">
        <v>5175</v>
      </c>
      <c r="D563" s="208"/>
      <c r="E563" s="208" t="s">
        <v>223</v>
      </c>
      <c r="F563" s="208"/>
      <c r="G563" s="202">
        <v>9.8000000000000004E-2</v>
      </c>
      <c r="H563" s="251"/>
      <c r="I563" s="251"/>
      <c r="J563" s="571">
        <v>1</v>
      </c>
      <c r="K563" s="251">
        <v>0</v>
      </c>
      <c r="L563" s="435">
        <v>1</v>
      </c>
      <c r="M563" s="550"/>
    </row>
    <row r="564" spans="1:18" x14ac:dyDescent="0.2">
      <c r="A564" s="332" t="s">
        <v>339</v>
      </c>
      <c r="B564" s="208"/>
      <c r="C564" s="208">
        <v>5194</v>
      </c>
      <c r="D564" s="208"/>
      <c r="E564" s="208" t="s">
        <v>230</v>
      </c>
      <c r="F564" s="208"/>
      <c r="G564" s="202">
        <v>0</v>
      </c>
      <c r="H564" s="251"/>
      <c r="I564" s="251"/>
      <c r="J564" s="571">
        <v>0</v>
      </c>
      <c r="K564" s="251">
        <v>0</v>
      </c>
      <c r="L564" s="435">
        <v>0</v>
      </c>
      <c r="M564" s="550"/>
    </row>
    <row r="565" spans="1:18" x14ac:dyDescent="0.2">
      <c r="A565" s="332" t="s">
        <v>339</v>
      </c>
      <c r="B565" s="208"/>
      <c r="C565" s="208">
        <v>5361</v>
      </c>
      <c r="D565" s="208"/>
      <c r="E565" s="208" t="s">
        <v>222</v>
      </c>
      <c r="F565" s="208"/>
      <c r="G565" s="202">
        <v>4.5999999999999996</v>
      </c>
      <c r="H565" s="251"/>
      <c r="I565" s="251"/>
      <c r="J565" s="571">
        <v>5</v>
      </c>
      <c r="K565" s="251">
        <v>1.4</v>
      </c>
      <c r="L565" s="435">
        <v>5</v>
      </c>
      <c r="M565" s="550"/>
    </row>
    <row r="566" spans="1:18" x14ac:dyDescent="0.2">
      <c r="A566" s="388" t="s">
        <v>338</v>
      </c>
      <c r="B566" s="208"/>
      <c r="C566" s="208">
        <v>5424</v>
      </c>
      <c r="D566" s="208"/>
      <c r="E566" s="208" t="s">
        <v>193</v>
      </c>
      <c r="F566" s="208"/>
      <c r="G566" s="202">
        <v>8.7560000000000002</v>
      </c>
      <c r="H566" s="251"/>
      <c r="I566" s="251"/>
      <c r="J566" s="571">
        <v>10</v>
      </c>
      <c r="K566" s="251">
        <v>18.393000000000001</v>
      </c>
      <c r="L566" s="435">
        <v>10</v>
      </c>
      <c r="M566" s="550"/>
    </row>
    <row r="567" spans="1:18" x14ac:dyDescent="0.2">
      <c r="A567" s="234"/>
      <c r="B567" s="333"/>
      <c r="C567" s="208"/>
      <c r="D567" s="208"/>
      <c r="E567" s="208"/>
      <c r="F567" s="208"/>
      <c r="G567" s="202"/>
      <c r="H567" s="202"/>
      <c r="I567" s="202"/>
      <c r="J567" s="571"/>
      <c r="K567" s="202"/>
      <c r="L567" s="416"/>
      <c r="M567" s="550"/>
    </row>
    <row r="568" spans="1:18" s="49" customFormat="1" ht="15.75" x14ac:dyDescent="0.25">
      <c r="A568" s="332"/>
      <c r="B568" s="333">
        <v>5512</v>
      </c>
      <c r="C568" s="333" t="s">
        <v>90</v>
      </c>
      <c r="D568" s="333"/>
      <c r="E568" s="333"/>
      <c r="F568" s="333"/>
      <c r="G568" s="334">
        <f>SUM(G569,G570,G571,G574,G575,G576,G577,G578,G579,G580,G581,G582,G583,G584,G585,G587,G586,G591,G601,G610,G611,G612,G613)+G572+G573</f>
        <v>935.24513000000002</v>
      </c>
      <c r="H568" s="335">
        <v>1407</v>
      </c>
      <c r="I568" s="335">
        <v>909.04672000000005</v>
      </c>
      <c r="J568" s="570">
        <f>SUM(J569,J570,J571,J574,J575,J576,J577,J578,J579,J580,J581,J582,J583,J584,J585,J587,J586,J591,J601,J610,J611,J612,J613)+J572+J573</f>
        <v>1499</v>
      </c>
      <c r="K568" s="335">
        <f>SUM(K569,K570,K571,K574,K575,K576,K577,K578,K579,K580,K581,K582,K583,K584,K585,K587,K586,K591,K601,K610,K611,K612,K613)+K572+K573</f>
        <v>519.55777</v>
      </c>
      <c r="L568" s="415">
        <f>SUM(L569,L570,L571,L574,L575,L576,L577,L578,L579,L580,L581,L582,L583,L584,L585,L587,L586,L591,L601,L610,L611,L612,L613)+L572+L573</f>
        <v>1375</v>
      </c>
      <c r="M568" s="550"/>
      <c r="N568" s="320"/>
      <c r="O568" s="320"/>
      <c r="P568" s="320"/>
      <c r="Q568" s="320"/>
      <c r="R568" s="485"/>
    </row>
    <row r="569" spans="1:18" s="49" customFormat="1" x14ac:dyDescent="0.2">
      <c r="A569" s="312" t="s">
        <v>212</v>
      </c>
      <c r="B569" s="208"/>
      <c r="C569" s="208">
        <v>5019</v>
      </c>
      <c r="D569" s="208"/>
      <c r="E569" s="208" t="s">
        <v>346</v>
      </c>
      <c r="F569" s="208"/>
      <c r="G569" s="202">
        <v>0</v>
      </c>
      <c r="H569" s="202"/>
      <c r="I569" s="202"/>
      <c r="J569" s="571">
        <v>15</v>
      </c>
      <c r="K569" s="202">
        <v>0</v>
      </c>
      <c r="L569" s="416">
        <v>15</v>
      </c>
      <c r="M569" s="550"/>
      <c r="N569" s="320"/>
      <c r="O569" s="320"/>
      <c r="P569" s="320"/>
      <c r="Q569" s="320"/>
      <c r="R569" s="485"/>
    </row>
    <row r="570" spans="1:18" s="49" customFormat="1" x14ac:dyDescent="0.2">
      <c r="A570" s="312" t="s">
        <v>212</v>
      </c>
      <c r="B570" s="208"/>
      <c r="C570" s="208">
        <v>5021</v>
      </c>
      <c r="D570" s="208"/>
      <c r="E570" s="208" t="s">
        <v>179</v>
      </c>
      <c r="F570" s="208"/>
      <c r="G570" s="202">
        <v>256.41500000000002</v>
      </c>
      <c r="H570" s="202"/>
      <c r="I570" s="202"/>
      <c r="J570" s="571">
        <v>400</v>
      </c>
      <c r="K570" s="202">
        <v>127.85</v>
      </c>
      <c r="L570" s="416">
        <v>400</v>
      </c>
      <c r="M570" s="550"/>
      <c r="N570" s="320"/>
      <c r="O570" s="320"/>
      <c r="P570" s="320"/>
      <c r="Q570" s="320"/>
      <c r="R570" s="485"/>
    </row>
    <row r="571" spans="1:18" s="49" customFormat="1" x14ac:dyDescent="0.2">
      <c r="A571" s="312" t="s">
        <v>212</v>
      </c>
      <c r="B571" s="208"/>
      <c r="C571" s="208">
        <v>5029</v>
      </c>
      <c r="D571" s="208"/>
      <c r="E571" s="208" t="s">
        <v>347</v>
      </c>
      <c r="F571" s="208"/>
      <c r="G571" s="202">
        <v>26.119399999999999</v>
      </c>
      <c r="H571" s="202"/>
      <c r="I571" s="202"/>
      <c r="J571" s="571">
        <v>70</v>
      </c>
      <c r="K571" s="202">
        <v>55.048000000000002</v>
      </c>
      <c r="L571" s="416">
        <v>70</v>
      </c>
      <c r="M571" s="550"/>
      <c r="N571" s="320"/>
      <c r="O571" s="320"/>
      <c r="P571" s="320"/>
      <c r="Q571" s="320"/>
      <c r="R571" s="485"/>
    </row>
    <row r="572" spans="1:18" s="49" customFormat="1" x14ac:dyDescent="0.2">
      <c r="A572" s="312" t="s">
        <v>212</v>
      </c>
      <c r="B572" s="208"/>
      <c r="C572" s="208">
        <v>5031</v>
      </c>
      <c r="D572" s="208"/>
      <c r="E572" s="208" t="s">
        <v>180</v>
      </c>
      <c r="F572" s="208"/>
      <c r="G572" s="133">
        <v>0</v>
      </c>
      <c r="H572" s="202"/>
      <c r="I572" s="202"/>
      <c r="J572" s="571">
        <v>2</v>
      </c>
      <c r="K572" s="202">
        <v>0</v>
      </c>
      <c r="L572" s="416">
        <v>2</v>
      </c>
      <c r="M572" s="550"/>
      <c r="N572" s="320"/>
      <c r="O572" s="320"/>
      <c r="P572" s="320"/>
      <c r="Q572" s="320"/>
      <c r="R572" s="485"/>
    </row>
    <row r="573" spans="1:18" s="49" customFormat="1" x14ac:dyDescent="0.2">
      <c r="A573" s="312" t="s">
        <v>212</v>
      </c>
      <c r="B573" s="208"/>
      <c r="C573" s="208">
        <v>5032</v>
      </c>
      <c r="D573" s="208"/>
      <c r="E573" s="208" t="s">
        <v>181</v>
      </c>
      <c r="F573" s="208"/>
      <c r="G573" s="133">
        <v>0</v>
      </c>
      <c r="H573" s="202"/>
      <c r="I573" s="202"/>
      <c r="J573" s="571">
        <v>1</v>
      </c>
      <c r="K573" s="202">
        <v>0</v>
      </c>
      <c r="L573" s="416">
        <v>1</v>
      </c>
      <c r="M573" s="550"/>
      <c r="N573" s="320"/>
      <c r="O573" s="320"/>
      <c r="P573" s="320"/>
      <c r="Q573" s="320"/>
      <c r="R573" s="485"/>
    </row>
    <row r="574" spans="1:18" s="49" customFormat="1" x14ac:dyDescent="0.2">
      <c r="A574" s="312" t="s">
        <v>212</v>
      </c>
      <c r="B574" s="208"/>
      <c r="C574" s="208">
        <v>5131</v>
      </c>
      <c r="D574" s="208"/>
      <c r="E574" s="208" t="s">
        <v>832</v>
      </c>
      <c r="F574" s="208"/>
      <c r="G574" s="133">
        <v>0.72599999999999998</v>
      </c>
      <c r="H574" s="202"/>
      <c r="I574" s="202"/>
      <c r="J574" s="571">
        <v>3</v>
      </c>
      <c r="K574" s="202">
        <v>-0.36199999999999999</v>
      </c>
      <c r="L574" s="416">
        <v>3</v>
      </c>
      <c r="M574" s="550"/>
      <c r="N574" s="320"/>
      <c r="O574" s="320"/>
      <c r="P574" s="320"/>
      <c r="Q574" s="320"/>
      <c r="R574" s="485"/>
    </row>
    <row r="575" spans="1:18" s="49" customFormat="1" x14ac:dyDescent="0.2">
      <c r="A575" s="312" t="s">
        <v>212</v>
      </c>
      <c r="B575" s="208"/>
      <c r="C575" s="208">
        <v>5132</v>
      </c>
      <c r="D575" s="208"/>
      <c r="E575" s="208" t="s">
        <v>348</v>
      </c>
      <c r="F575" s="208"/>
      <c r="G575" s="133">
        <v>5.18</v>
      </c>
      <c r="H575" s="202"/>
      <c r="I575" s="202"/>
      <c r="J575" s="571">
        <v>65</v>
      </c>
      <c r="K575" s="202">
        <v>9.4839800000000007</v>
      </c>
      <c r="L575" s="416">
        <v>65</v>
      </c>
      <c r="M575" s="550"/>
      <c r="N575" s="320"/>
      <c r="O575" s="320"/>
      <c r="P575" s="320"/>
      <c r="Q575" s="320"/>
      <c r="R575" s="485"/>
    </row>
    <row r="576" spans="1:18" s="49" customFormat="1" x14ac:dyDescent="0.2">
      <c r="A576" s="312" t="s">
        <v>212</v>
      </c>
      <c r="B576" s="208"/>
      <c r="C576" s="208">
        <v>5134</v>
      </c>
      <c r="D576" s="208"/>
      <c r="E576" s="208" t="s">
        <v>350</v>
      </c>
      <c r="F576" s="208"/>
      <c r="G576" s="202">
        <v>47.672809999999998</v>
      </c>
      <c r="H576" s="202"/>
      <c r="I576" s="202"/>
      <c r="J576" s="571">
        <v>50</v>
      </c>
      <c r="K576" s="202">
        <v>0.92900000000000005</v>
      </c>
      <c r="L576" s="416">
        <v>50</v>
      </c>
      <c r="M576" s="550"/>
      <c r="N576" s="320"/>
      <c r="O576" s="320"/>
      <c r="P576" s="320"/>
      <c r="Q576" s="320"/>
      <c r="R576" s="485"/>
    </row>
    <row r="577" spans="1:18" s="49" customFormat="1" x14ac:dyDescent="0.2">
      <c r="A577" s="312" t="s">
        <v>212</v>
      </c>
      <c r="B577" s="208"/>
      <c r="C577" s="208">
        <v>5136</v>
      </c>
      <c r="D577" s="208"/>
      <c r="E577" s="208" t="s">
        <v>188</v>
      </c>
      <c r="F577" s="208"/>
      <c r="G577" s="202">
        <v>1.26</v>
      </c>
      <c r="H577" s="202"/>
      <c r="I577" s="202"/>
      <c r="J577" s="571">
        <v>1</v>
      </c>
      <c r="K577" s="202">
        <v>0.66</v>
      </c>
      <c r="L577" s="416">
        <v>2</v>
      </c>
      <c r="M577" s="550"/>
      <c r="N577" s="320"/>
      <c r="O577" s="320"/>
      <c r="P577" s="320"/>
      <c r="Q577" s="320"/>
      <c r="R577" s="485"/>
    </row>
    <row r="578" spans="1:18" s="49" customFormat="1" x14ac:dyDescent="0.2">
      <c r="A578" s="312" t="s">
        <v>212</v>
      </c>
      <c r="B578" s="208"/>
      <c r="C578" s="208">
        <v>5137</v>
      </c>
      <c r="D578" s="208"/>
      <c r="E578" s="208" t="s">
        <v>189</v>
      </c>
      <c r="F578" s="208"/>
      <c r="G578" s="202">
        <v>131.78190000000001</v>
      </c>
      <c r="H578" s="202"/>
      <c r="I578" s="202"/>
      <c r="J578" s="571">
        <v>50</v>
      </c>
      <c r="K578" s="202">
        <v>39.767899999999997</v>
      </c>
      <c r="L578" s="416">
        <v>50</v>
      </c>
      <c r="M578" s="550"/>
      <c r="N578" s="320"/>
      <c r="O578" s="320"/>
      <c r="P578" s="320"/>
      <c r="Q578" s="320"/>
      <c r="R578" s="485"/>
    </row>
    <row r="579" spans="1:18" s="49" customFormat="1" x14ac:dyDescent="0.2">
      <c r="A579" s="312" t="s">
        <v>212</v>
      </c>
      <c r="B579" s="208"/>
      <c r="C579" s="208">
        <v>5139</v>
      </c>
      <c r="D579" s="208"/>
      <c r="E579" s="208" t="s">
        <v>190</v>
      </c>
      <c r="F579" s="208"/>
      <c r="G579" s="202">
        <v>93.273259999999993</v>
      </c>
      <c r="H579" s="202"/>
      <c r="I579" s="202"/>
      <c r="J579" s="571">
        <v>30</v>
      </c>
      <c r="K579" s="202">
        <v>14.21332</v>
      </c>
      <c r="L579" s="416">
        <v>30</v>
      </c>
      <c r="M579" s="550"/>
      <c r="N579" s="320"/>
      <c r="O579" s="320"/>
      <c r="P579" s="320"/>
      <c r="Q579" s="320"/>
      <c r="R579" s="485"/>
    </row>
    <row r="580" spans="1:18" s="49" customFormat="1" x14ac:dyDescent="0.2">
      <c r="A580" s="312" t="s">
        <v>212</v>
      </c>
      <c r="B580" s="208"/>
      <c r="C580" s="208">
        <v>5151</v>
      </c>
      <c r="D580" s="208"/>
      <c r="E580" s="208" t="s">
        <v>183</v>
      </c>
      <c r="F580" s="208"/>
      <c r="G580" s="202">
        <v>29.248899999999999</v>
      </c>
      <c r="H580" s="202"/>
      <c r="I580" s="202"/>
      <c r="J580" s="571">
        <v>70</v>
      </c>
      <c r="K580" s="202">
        <v>43.512999999999998</v>
      </c>
      <c r="L580" s="416">
        <v>70</v>
      </c>
      <c r="M580" s="550"/>
      <c r="N580" s="320"/>
      <c r="O580" s="320"/>
      <c r="P580" s="320"/>
      <c r="Q580" s="320"/>
      <c r="R580" s="485"/>
    </row>
    <row r="581" spans="1:18" s="49" customFormat="1" x14ac:dyDescent="0.2">
      <c r="A581" s="312" t="s">
        <v>212</v>
      </c>
      <c r="B581" s="208"/>
      <c r="C581" s="208">
        <v>5154</v>
      </c>
      <c r="D581" s="208"/>
      <c r="E581" s="208" t="s">
        <v>184</v>
      </c>
      <c r="F581" s="208"/>
      <c r="G581" s="202">
        <v>104.67100000000001</v>
      </c>
      <c r="H581" s="202"/>
      <c r="I581" s="202"/>
      <c r="J581" s="571">
        <v>150</v>
      </c>
      <c r="K581" s="202">
        <v>109.82277999999999</v>
      </c>
      <c r="L581" s="416">
        <v>150</v>
      </c>
      <c r="M581" s="550"/>
      <c r="N581" s="320"/>
      <c r="O581" s="320"/>
      <c r="P581" s="320"/>
      <c r="Q581" s="320"/>
      <c r="R581" s="485"/>
    </row>
    <row r="582" spans="1:18" s="49" customFormat="1" x14ac:dyDescent="0.2">
      <c r="A582" s="312" t="s">
        <v>212</v>
      </c>
      <c r="B582" s="208"/>
      <c r="C582" s="208">
        <v>5156</v>
      </c>
      <c r="D582" s="208"/>
      <c r="E582" s="208" t="s">
        <v>238</v>
      </c>
      <c r="F582" s="208"/>
      <c r="G582" s="202">
        <v>77.364000000000004</v>
      </c>
      <c r="H582" s="202"/>
      <c r="I582" s="202"/>
      <c r="J582" s="571">
        <v>155</v>
      </c>
      <c r="K582" s="202">
        <v>39.511479999999999</v>
      </c>
      <c r="L582" s="416">
        <v>150</v>
      </c>
      <c r="M582" s="550"/>
      <c r="N582" s="320"/>
      <c r="O582" s="320"/>
      <c r="P582" s="320"/>
      <c r="Q582" s="320"/>
      <c r="R582" s="485"/>
    </row>
    <row r="583" spans="1:18" s="49" customFormat="1" x14ac:dyDescent="0.2">
      <c r="A583" s="312" t="s">
        <v>212</v>
      </c>
      <c r="B583" s="208"/>
      <c r="C583" s="208">
        <v>5162</v>
      </c>
      <c r="D583" s="208"/>
      <c r="E583" s="208" t="s">
        <v>1270</v>
      </c>
      <c r="F583" s="208"/>
      <c r="G583" s="202">
        <v>11.172689999999999</v>
      </c>
      <c r="H583" s="202"/>
      <c r="I583" s="202"/>
      <c r="J583" s="571">
        <v>18</v>
      </c>
      <c r="K583" s="202">
        <v>11.755850000000001</v>
      </c>
      <c r="L583" s="416">
        <v>18</v>
      </c>
      <c r="M583" s="550"/>
      <c r="N583" s="320"/>
      <c r="O583" s="320"/>
      <c r="P583" s="320"/>
      <c r="Q583" s="320"/>
      <c r="R583" s="485"/>
    </row>
    <row r="584" spans="1:18" s="49" customFormat="1" x14ac:dyDescent="0.2">
      <c r="A584" s="312" t="s">
        <v>212</v>
      </c>
      <c r="B584" s="208"/>
      <c r="C584" s="208">
        <v>5163</v>
      </c>
      <c r="D584" s="208"/>
      <c r="E584" s="208" t="s">
        <v>227</v>
      </c>
      <c r="F584" s="208"/>
      <c r="G584" s="202">
        <v>0</v>
      </c>
      <c r="H584" s="202"/>
      <c r="I584" s="202"/>
      <c r="J584" s="571">
        <v>0</v>
      </c>
      <c r="K584" s="202">
        <v>0</v>
      </c>
      <c r="L584" s="416">
        <v>0</v>
      </c>
      <c r="M584" s="550"/>
      <c r="N584" s="320"/>
      <c r="O584" s="320"/>
      <c r="P584" s="320"/>
      <c r="Q584" s="320"/>
      <c r="R584" s="485"/>
    </row>
    <row r="585" spans="1:18" s="49" customFormat="1" x14ac:dyDescent="0.2">
      <c r="A585" s="312" t="s">
        <v>212</v>
      </c>
      <c r="B585" s="208"/>
      <c r="C585" s="208">
        <v>5164</v>
      </c>
      <c r="D585" s="208"/>
      <c r="E585" s="208" t="s">
        <v>228</v>
      </c>
      <c r="F585" s="208"/>
      <c r="G585" s="202">
        <v>7.8426</v>
      </c>
      <c r="H585" s="202"/>
      <c r="I585" s="202"/>
      <c r="J585" s="571">
        <v>9</v>
      </c>
      <c r="K585" s="202">
        <v>0</v>
      </c>
      <c r="L585" s="416">
        <v>9</v>
      </c>
      <c r="M585" s="550"/>
      <c r="N585" s="320"/>
      <c r="O585" s="320"/>
      <c r="P585" s="320"/>
      <c r="Q585" s="320"/>
      <c r="R585" s="485"/>
    </row>
    <row r="586" spans="1:18" s="49" customFormat="1" x14ac:dyDescent="0.2">
      <c r="A586" s="312" t="s">
        <v>212</v>
      </c>
      <c r="B586" s="208"/>
      <c r="C586" s="208">
        <v>5167</v>
      </c>
      <c r="D586" s="208"/>
      <c r="E586" s="208" t="s">
        <v>229</v>
      </c>
      <c r="F586" s="208"/>
      <c r="G586" s="202">
        <v>13.1548</v>
      </c>
      <c r="H586" s="202"/>
      <c r="I586" s="202"/>
      <c r="J586" s="571">
        <v>17</v>
      </c>
      <c r="K586" s="202">
        <v>31</v>
      </c>
      <c r="L586" s="416">
        <v>17</v>
      </c>
      <c r="M586" s="550"/>
      <c r="N586" s="320"/>
      <c r="O586" s="320"/>
      <c r="P586" s="320"/>
      <c r="Q586" s="320"/>
      <c r="R586" s="485"/>
    </row>
    <row r="587" spans="1:18" s="49" customFormat="1" x14ac:dyDescent="0.2">
      <c r="A587" s="312" t="s">
        <v>212</v>
      </c>
      <c r="B587" s="208"/>
      <c r="C587" s="208">
        <v>5168</v>
      </c>
      <c r="D587" s="208"/>
      <c r="E587" s="208" t="s">
        <v>555</v>
      </c>
      <c r="F587" s="208"/>
      <c r="G587" s="202">
        <v>7.242</v>
      </c>
      <c r="H587" s="202"/>
      <c r="I587" s="202"/>
      <c r="J587" s="571">
        <f>SUM(J588:J590)</f>
        <v>9</v>
      </c>
      <c r="K587" s="202">
        <v>1.08</v>
      </c>
      <c r="L587" s="416">
        <f>SUM(L588:L590)</f>
        <v>9</v>
      </c>
      <c r="M587" s="550"/>
      <c r="N587" s="320"/>
      <c r="O587" s="320"/>
      <c r="P587" s="320"/>
      <c r="Q587" s="320"/>
      <c r="R587" s="485"/>
    </row>
    <row r="588" spans="1:18" s="93" customFormat="1" x14ac:dyDescent="0.2">
      <c r="A588" s="344"/>
      <c r="B588" s="129"/>
      <c r="C588" s="129"/>
      <c r="D588" s="129"/>
      <c r="E588" s="129" t="s">
        <v>556</v>
      </c>
      <c r="F588" s="477" t="s">
        <v>557</v>
      </c>
      <c r="G588" s="207"/>
      <c r="H588" s="207"/>
      <c r="I588" s="207"/>
      <c r="J588" s="572">
        <v>1</v>
      </c>
      <c r="K588" s="207"/>
      <c r="L588" s="417">
        <v>1</v>
      </c>
      <c r="M588" s="556"/>
      <c r="N588" s="519"/>
      <c r="O588" s="519"/>
      <c r="P588" s="519"/>
      <c r="Q588" s="519"/>
      <c r="R588" s="485"/>
    </row>
    <row r="589" spans="1:18" s="93" customFormat="1" x14ac:dyDescent="0.2">
      <c r="A589" s="344"/>
      <c r="B589" s="129"/>
      <c r="C589" s="129"/>
      <c r="D589" s="129"/>
      <c r="E589" s="129"/>
      <c r="F589" s="477" t="s">
        <v>558</v>
      </c>
      <c r="G589" s="207"/>
      <c r="H589" s="207"/>
      <c r="I589" s="207"/>
      <c r="J589" s="572">
        <v>3</v>
      </c>
      <c r="K589" s="207"/>
      <c r="L589" s="417">
        <v>3</v>
      </c>
      <c r="M589" s="556"/>
      <c r="N589" s="519"/>
      <c r="O589" s="519"/>
      <c r="P589" s="519"/>
      <c r="Q589" s="519"/>
      <c r="R589" s="485"/>
    </row>
    <row r="590" spans="1:18" s="93" customFormat="1" x14ac:dyDescent="0.2">
      <c r="A590" s="344"/>
      <c r="B590" s="129"/>
      <c r="C590" s="129"/>
      <c r="D590" s="129"/>
      <c r="E590" s="129"/>
      <c r="F590" s="477" t="s">
        <v>559</v>
      </c>
      <c r="G590" s="207"/>
      <c r="H590" s="207"/>
      <c r="I590" s="207"/>
      <c r="J590" s="572">
        <v>5</v>
      </c>
      <c r="K590" s="207"/>
      <c r="L590" s="417">
        <v>5</v>
      </c>
      <c r="M590" s="556"/>
      <c r="N590" s="519"/>
      <c r="O590" s="519"/>
      <c r="P590" s="519"/>
      <c r="Q590" s="519"/>
      <c r="R590" s="485"/>
    </row>
    <row r="591" spans="1:18" s="49" customFormat="1" x14ac:dyDescent="0.2">
      <c r="A591" s="312" t="s">
        <v>212</v>
      </c>
      <c r="B591" s="208"/>
      <c r="C591" s="208">
        <v>5169</v>
      </c>
      <c r="D591" s="208"/>
      <c r="E591" s="208" t="s">
        <v>164</v>
      </c>
      <c r="F591" s="208"/>
      <c r="G591" s="202">
        <v>40.854610000000001</v>
      </c>
      <c r="H591" s="202"/>
      <c r="I591" s="202"/>
      <c r="J591" s="571">
        <f>SUM(J592:J600)</f>
        <v>34</v>
      </c>
      <c r="K591" s="202">
        <v>27.13148</v>
      </c>
      <c r="L591" s="416">
        <f>SUM(L592:L600)</f>
        <v>44</v>
      </c>
      <c r="M591" s="550"/>
      <c r="N591" s="320"/>
      <c r="O591" s="320"/>
      <c r="P591" s="320"/>
      <c r="Q591" s="320"/>
      <c r="R591" s="485"/>
    </row>
    <row r="592" spans="1:18" s="99" customFormat="1" x14ac:dyDescent="0.2">
      <c r="A592" s="344"/>
      <c r="B592" s="362"/>
      <c r="C592" s="362"/>
      <c r="D592" s="362"/>
      <c r="E592" s="362" t="s">
        <v>111</v>
      </c>
      <c r="F592" s="362" t="s">
        <v>351</v>
      </c>
      <c r="G592" s="207"/>
      <c r="H592" s="207"/>
      <c r="I592" s="207"/>
      <c r="J592" s="572"/>
      <c r="K592" s="207"/>
      <c r="L592" s="417"/>
      <c r="M592" s="556"/>
      <c r="N592" s="521"/>
      <c r="O592" s="521"/>
      <c r="P592" s="521"/>
      <c r="Q592" s="521"/>
      <c r="R592" s="485"/>
    </row>
    <row r="593" spans="1:18" s="99" customFormat="1" x14ac:dyDescent="0.2">
      <c r="A593" s="344"/>
      <c r="B593" s="362"/>
      <c r="C593" s="362"/>
      <c r="D593" s="362"/>
      <c r="E593" s="362"/>
      <c r="F593" s="362" t="s">
        <v>352</v>
      </c>
      <c r="G593" s="207"/>
      <c r="H593" s="207"/>
      <c r="I593" s="207"/>
      <c r="J593" s="572"/>
      <c r="K593" s="207"/>
      <c r="L593" s="417">
        <v>5</v>
      </c>
      <c r="M593" s="556" t="s">
        <v>1243</v>
      </c>
      <c r="N593" s="521"/>
      <c r="O593" s="521"/>
      <c r="P593" s="521"/>
      <c r="Q593" s="521"/>
      <c r="R593" s="485"/>
    </row>
    <row r="594" spans="1:18" s="99" customFormat="1" x14ac:dyDescent="0.2">
      <c r="A594" s="344"/>
      <c r="B594" s="362"/>
      <c r="C594" s="362"/>
      <c r="D594" s="362"/>
      <c r="E594" s="362"/>
      <c r="F594" s="362" t="s">
        <v>353</v>
      </c>
      <c r="G594" s="207"/>
      <c r="H594" s="207"/>
      <c r="I594" s="207"/>
      <c r="J594" s="572"/>
      <c r="K594" s="207"/>
      <c r="L594" s="417">
        <v>5</v>
      </c>
      <c r="M594" s="556" t="s">
        <v>1243</v>
      </c>
      <c r="N594" s="521"/>
      <c r="O594" s="521"/>
      <c r="P594" s="521"/>
      <c r="Q594" s="521"/>
      <c r="R594" s="485"/>
    </row>
    <row r="595" spans="1:18" s="99" customFormat="1" x14ac:dyDescent="0.2">
      <c r="A595" s="344"/>
      <c r="B595" s="362"/>
      <c r="C595" s="362"/>
      <c r="D595" s="362"/>
      <c r="E595" s="362"/>
      <c r="F595" s="362" t="s">
        <v>554</v>
      </c>
      <c r="G595" s="207"/>
      <c r="H595" s="207"/>
      <c r="I595" s="207"/>
      <c r="J595" s="572">
        <v>15</v>
      </c>
      <c r="K595" s="207"/>
      <c r="L595" s="417">
        <v>15</v>
      </c>
      <c r="M595" s="556"/>
      <c r="N595" s="521"/>
      <c r="O595" s="521"/>
      <c r="P595" s="521"/>
      <c r="Q595" s="521"/>
      <c r="R595" s="485"/>
    </row>
    <row r="596" spans="1:18" s="99" customFormat="1" x14ac:dyDescent="0.2">
      <c r="A596" s="344"/>
      <c r="B596" s="362"/>
      <c r="C596" s="362"/>
      <c r="D596" s="362"/>
      <c r="E596" s="362"/>
      <c r="F596" s="362" t="s">
        <v>282</v>
      </c>
      <c r="G596" s="207"/>
      <c r="H596" s="207"/>
      <c r="I596" s="207"/>
      <c r="J596" s="572">
        <v>2</v>
      </c>
      <c r="K596" s="207"/>
      <c r="L596" s="417">
        <v>2</v>
      </c>
      <c r="M596" s="556"/>
      <c r="N596" s="521"/>
      <c r="O596" s="521"/>
      <c r="P596" s="521"/>
      <c r="Q596" s="521"/>
      <c r="R596" s="485"/>
    </row>
    <row r="597" spans="1:18" s="99" customFormat="1" x14ac:dyDescent="0.2">
      <c r="A597" s="344"/>
      <c r="B597" s="362"/>
      <c r="C597" s="362"/>
      <c r="D597" s="362"/>
      <c r="E597" s="362"/>
      <c r="F597" s="362" t="s">
        <v>354</v>
      </c>
      <c r="G597" s="207"/>
      <c r="H597" s="207"/>
      <c r="I597" s="207"/>
      <c r="J597" s="572">
        <v>2</v>
      </c>
      <c r="K597" s="207"/>
      <c r="L597" s="417">
        <v>2</v>
      </c>
      <c r="M597" s="556"/>
      <c r="N597" s="521"/>
      <c r="O597" s="521"/>
      <c r="P597" s="521"/>
      <c r="Q597" s="521"/>
      <c r="R597" s="485"/>
    </row>
    <row r="598" spans="1:18" s="99" customFormat="1" x14ac:dyDescent="0.2">
      <c r="A598" s="344"/>
      <c r="B598" s="362"/>
      <c r="C598" s="362"/>
      <c r="D598" s="362"/>
      <c r="E598" s="362"/>
      <c r="F598" s="362" t="s">
        <v>466</v>
      </c>
      <c r="G598" s="207"/>
      <c r="H598" s="207"/>
      <c r="I598" s="207"/>
      <c r="J598" s="572">
        <v>5</v>
      </c>
      <c r="K598" s="207"/>
      <c r="L598" s="417">
        <v>5</v>
      </c>
      <c r="M598" s="556"/>
      <c r="N598" s="521"/>
      <c r="O598" s="521"/>
      <c r="P598" s="521"/>
      <c r="Q598" s="521"/>
      <c r="R598" s="485"/>
    </row>
    <row r="599" spans="1:18" s="99" customFormat="1" x14ac:dyDescent="0.2">
      <c r="A599" s="344"/>
      <c r="B599" s="362"/>
      <c r="C599" s="362"/>
      <c r="D599" s="362"/>
      <c r="E599" s="362"/>
      <c r="F599" s="362" t="s">
        <v>609</v>
      </c>
      <c r="G599" s="207"/>
      <c r="H599" s="207"/>
      <c r="I599" s="207"/>
      <c r="J599" s="572">
        <v>5</v>
      </c>
      <c r="K599" s="207"/>
      <c r="L599" s="417">
        <v>5</v>
      </c>
      <c r="M599" s="556"/>
      <c r="N599" s="521"/>
      <c r="O599" s="521"/>
      <c r="P599" s="521"/>
      <c r="Q599" s="521"/>
      <c r="R599" s="485"/>
    </row>
    <row r="600" spans="1:18" s="99" customFormat="1" x14ac:dyDescent="0.2">
      <c r="A600" s="344"/>
      <c r="B600" s="362"/>
      <c r="C600" s="362"/>
      <c r="D600" s="362"/>
      <c r="E600" s="362"/>
      <c r="F600" s="362" t="s">
        <v>467</v>
      </c>
      <c r="G600" s="207"/>
      <c r="H600" s="207"/>
      <c r="I600" s="207"/>
      <c r="J600" s="572">
        <v>5</v>
      </c>
      <c r="K600" s="207"/>
      <c r="L600" s="417">
        <v>5</v>
      </c>
      <c r="M600" s="556"/>
      <c r="N600" s="521"/>
      <c r="O600" s="521"/>
      <c r="P600" s="521"/>
      <c r="Q600" s="521"/>
      <c r="R600" s="485"/>
    </row>
    <row r="601" spans="1:18" s="49" customFormat="1" x14ac:dyDescent="0.2">
      <c r="A601" s="312"/>
      <c r="B601" s="208"/>
      <c r="C601" s="208">
        <v>5171</v>
      </c>
      <c r="D601" s="208"/>
      <c r="E601" s="208" t="s">
        <v>191</v>
      </c>
      <c r="F601" s="208"/>
      <c r="G601" s="202">
        <v>41.584159999999997</v>
      </c>
      <c r="H601" s="202"/>
      <c r="I601" s="202"/>
      <c r="J601" s="571">
        <f>SUM(J602:J609)</f>
        <v>330</v>
      </c>
      <c r="K601" s="202">
        <v>8.1529799999999994</v>
      </c>
      <c r="L601" s="416">
        <f>SUM(L602:L609)</f>
        <v>200</v>
      </c>
      <c r="M601" s="550"/>
      <c r="N601" s="320"/>
      <c r="O601" s="320"/>
      <c r="P601" s="320"/>
      <c r="Q601" s="320"/>
      <c r="R601" s="485"/>
    </row>
    <row r="602" spans="1:18" s="93" customFormat="1" x14ac:dyDescent="0.2">
      <c r="A602" s="389" t="s">
        <v>212</v>
      </c>
      <c r="B602" s="129"/>
      <c r="C602" s="129"/>
      <c r="D602" s="129"/>
      <c r="E602" s="129" t="s">
        <v>153</v>
      </c>
      <c r="F602" s="362" t="s">
        <v>610</v>
      </c>
      <c r="G602" s="207"/>
      <c r="H602" s="207"/>
      <c r="I602" s="207"/>
      <c r="J602" s="572">
        <v>150</v>
      </c>
      <c r="K602" s="207"/>
      <c r="L602" s="417">
        <v>150</v>
      </c>
      <c r="M602" s="550"/>
      <c r="N602" s="519"/>
      <c r="O602" s="519"/>
      <c r="P602" s="519"/>
      <c r="Q602" s="519"/>
      <c r="R602" s="485"/>
    </row>
    <row r="603" spans="1:18" s="93" customFormat="1" x14ac:dyDescent="0.2">
      <c r="A603" s="380" t="s">
        <v>170</v>
      </c>
      <c r="B603" s="129"/>
      <c r="C603" s="129"/>
      <c r="D603" s="129"/>
      <c r="E603" s="129"/>
      <c r="F603" s="362" t="s">
        <v>468</v>
      </c>
      <c r="G603" s="207"/>
      <c r="H603" s="207"/>
      <c r="I603" s="207"/>
      <c r="J603" s="572">
        <v>0</v>
      </c>
      <c r="K603" s="207"/>
      <c r="L603" s="417"/>
      <c r="M603" s="556"/>
      <c r="N603" s="519"/>
      <c r="O603" s="519"/>
      <c r="P603" s="519"/>
      <c r="Q603" s="519"/>
      <c r="R603" s="485"/>
    </row>
    <row r="604" spans="1:18" s="93" customFormat="1" x14ac:dyDescent="0.2">
      <c r="A604" s="380" t="s">
        <v>170</v>
      </c>
      <c r="B604" s="129"/>
      <c r="C604" s="129"/>
      <c r="D604" s="129"/>
      <c r="E604" s="129"/>
      <c r="F604" s="362" t="s">
        <v>947</v>
      </c>
      <c r="G604" s="207"/>
      <c r="H604" s="207"/>
      <c r="I604" s="207"/>
      <c r="J604" s="572">
        <v>150</v>
      </c>
      <c r="K604" s="207"/>
      <c r="L604" s="417"/>
      <c r="M604" s="556"/>
      <c r="N604" s="519"/>
      <c r="O604" s="519"/>
      <c r="P604" s="519"/>
      <c r="Q604" s="519"/>
      <c r="R604" s="485"/>
    </row>
    <row r="605" spans="1:18" s="93" customFormat="1" x14ac:dyDescent="0.2">
      <c r="A605" s="344"/>
      <c r="B605" s="129"/>
      <c r="C605" s="129"/>
      <c r="D605" s="129"/>
      <c r="E605" s="129"/>
      <c r="F605" s="362" t="s">
        <v>469</v>
      </c>
      <c r="G605" s="207"/>
      <c r="H605" s="207"/>
      <c r="I605" s="207"/>
      <c r="J605" s="572"/>
      <c r="K605" s="207"/>
      <c r="L605" s="417"/>
      <c r="M605" s="556"/>
      <c r="N605" s="519"/>
      <c r="O605" s="519"/>
      <c r="P605" s="519"/>
      <c r="Q605" s="519"/>
      <c r="R605" s="485"/>
    </row>
    <row r="606" spans="1:18" s="93" customFormat="1" x14ac:dyDescent="0.2">
      <c r="A606" s="380" t="s">
        <v>170</v>
      </c>
      <c r="B606" s="129"/>
      <c r="C606" s="129"/>
      <c r="D606" s="129"/>
      <c r="E606" s="129"/>
      <c r="F606" s="362" t="s">
        <v>470</v>
      </c>
      <c r="G606" s="207"/>
      <c r="H606" s="207"/>
      <c r="I606" s="207"/>
      <c r="J606" s="572">
        <v>30</v>
      </c>
      <c r="K606" s="207"/>
      <c r="L606" s="417"/>
      <c r="M606" s="556"/>
      <c r="N606" s="519"/>
      <c r="O606" s="519"/>
      <c r="P606" s="519"/>
      <c r="Q606" s="519"/>
      <c r="R606" s="485"/>
    </row>
    <row r="607" spans="1:18" s="93" customFormat="1" x14ac:dyDescent="0.2">
      <c r="A607" s="344"/>
      <c r="B607" s="129"/>
      <c r="C607" s="129"/>
      <c r="D607" s="129"/>
      <c r="E607" s="129"/>
      <c r="F607" s="362" t="s">
        <v>632</v>
      </c>
      <c r="G607" s="207"/>
      <c r="H607" s="207"/>
      <c r="I607" s="207"/>
      <c r="J607" s="572"/>
      <c r="K607" s="207"/>
      <c r="L607" s="417"/>
      <c r="M607" s="556"/>
      <c r="N607" s="519"/>
      <c r="O607" s="519"/>
      <c r="P607" s="519"/>
      <c r="Q607" s="519"/>
      <c r="R607" s="485"/>
    </row>
    <row r="608" spans="1:18" s="93" customFormat="1" x14ac:dyDescent="0.2">
      <c r="A608" s="380" t="s">
        <v>170</v>
      </c>
      <c r="B608" s="129"/>
      <c r="C608" s="129"/>
      <c r="D608" s="129"/>
      <c r="E608" s="129"/>
      <c r="F608" s="362" t="s">
        <v>517</v>
      </c>
      <c r="G608" s="207"/>
      <c r="H608" s="207"/>
      <c r="I608" s="207"/>
      <c r="J608" s="572">
        <v>0</v>
      </c>
      <c r="K608" s="207"/>
      <c r="L608" s="417">
        <v>0</v>
      </c>
      <c r="M608" s="556"/>
      <c r="N608" s="519"/>
      <c r="O608" s="519"/>
      <c r="P608" s="519"/>
      <c r="Q608" s="519"/>
      <c r="R608" s="485"/>
    </row>
    <row r="609" spans="1:18" s="93" customFormat="1" x14ac:dyDescent="0.2">
      <c r="A609" s="344"/>
      <c r="B609" s="129"/>
      <c r="C609" s="129"/>
      <c r="D609" s="129"/>
      <c r="E609" s="129"/>
      <c r="F609" s="362" t="s">
        <v>349</v>
      </c>
      <c r="G609" s="207"/>
      <c r="H609" s="207"/>
      <c r="I609" s="207"/>
      <c r="J609" s="572"/>
      <c r="K609" s="207"/>
      <c r="L609" s="417">
        <v>50</v>
      </c>
      <c r="M609" s="556"/>
      <c r="N609" s="519"/>
      <c r="O609" s="519"/>
      <c r="P609" s="519"/>
      <c r="Q609" s="519"/>
      <c r="R609" s="485"/>
    </row>
    <row r="610" spans="1:18" s="49" customFormat="1" x14ac:dyDescent="0.2">
      <c r="A610" s="312" t="s">
        <v>212</v>
      </c>
      <c r="B610" s="208"/>
      <c r="C610" s="208">
        <v>5173</v>
      </c>
      <c r="D610" s="208"/>
      <c r="E610" s="208" t="s">
        <v>192</v>
      </c>
      <c r="F610" s="208"/>
      <c r="G610" s="202">
        <v>0</v>
      </c>
      <c r="H610" s="202"/>
      <c r="I610" s="202"/>
      <c r="J610" s="571">
        <v>0</v>
      </c>
      <c r="K610" s="202">
        <v>0</v>
      </c>
      <c r="L610" s="416">
        <v>0</v>
      </c>
      <c r="M610" s="550"/>
      <c r="N610" s="320"/>
      <c r="O610" s="320"/>
      <c r="P610" s="320"/>
      <c r="Q610" s="320"/>
      <c r="R610" s="485"/>
    </row>
    <row r="611" spans="1:18" s="49" customFormat="1" x14ac:dyDescent="0.2">
      <c r="A611" s="312" t="s">
        <v>212</v>
      </c>
      <c r="B611" s="208"/>
      <c r="C611" s="208">
        <v>5175</v>
      </c>
      <c r="D611" s="208"/>
      <c r="E611" s="208" t="s">
        <v>223</v>
      </c>
      <c r="F611" s="208"/>
      <c r="G611" s="202">
        <v>4.6820000000000004</v>
      </c>
      <c r="H611" s="202"/>
      <c r="I611" s="202"/>
      <c r="J611" s="571">
        <v>5</v>
      </c>
      <c r="K611" s="202">
        <v>0</v>
      </c>
      <c r="L611" s="416">
        <v>5</v>
      </c>
      <c r="M611" s="550"/>
      <c r="N611" s="320"/>
      <c r="O611" s="320"/>
      <c r="P611" s="320"/>
      <c r="Q611" s="320"/>
      <c r="R611" s="485"/>
    </row>
    <row r="612" spans="1:18" s="49" customFormat="1" x14ac:dyDescent="0.2">
      <c r="A612" s="312" t="s">
        <v>212</v>
      </c>
      <c r="B612" s="208"/>
      <c r="C612" s="208">
        <v>5194</v>
      </c>
      <c r="D612" s="208"/>
      <c r="E612" s="208" t="s">
        <v>230</v>
      </c>
      <c r="F612" s="208"/>
      <c r="G612" s="202">
        <v>35</v>
      </c>
      <c r="H612" s="202"/>
      <c r="I612" s="202"/>
      <c r="J612" s="571">
        <v>15</v>
      </c>
      <c r="K612" s="202">
        <v>0</v>
      </c>
      <c r="L612" s="416">
        <v>15</v>
      </c>
      <c r="M612" s="550"/>
      <c r="N612" s="320"/>
      <c r="O612" s="320"/>
      <c r="P612" s="320"/>
      <c r="Q612" s="320"/>
      <c r="R612" s="485"/>
    </row>
    <row r="613" spans="1:18" s="49" customFormat="1" x14ac:dyDescent="0.2">
      <c r="A613" s="312" t="s">
        <v>212</v>
      </c>
      <c r="B613" s="208"/>
      <c r="C613" s="208">
        <v>5492</v>
      </c>
      <c r="D613" s="208"/>
      <c r="E613" s="208" t="s">
        <v>237</v>
      </c>
      <c r="F613" s="208"/>
      <c r="G613" s="202">
        <v>0</v>
      </c>
      <c r="H613" s="202"/>
      <c r="I613" s="202"/>
      <c r="J613" s="571">
        <v>0</v>
      </c>
      <c r="K613" s="202">
        <v>0</v>
      </c>
      <c r="L613" s="416">
        <v>0</v>
      </c>
      <c r="M613" s="550"/>
      <c r="N613" s="320"/>
      <c r="O613" s="320"/>
      <c r="P613" s="320"/>
      <c r="Q613" s="320"/>
      <c r="R613" s="485"/>
    </row>
    <row r="614" spans="1:18" x14ac:dyDescent="0.2">
      <c r="A614" s="234"/>
      <c r="B614" s="208"/>
      <c r="C614" s="208"/>
      <c r="D614" s="208"/>
      <c r="E614" s="208"/>
      <c r="F614" s="208"/>
      <c r="G614" s="202"/>
      <c r="H614" s="202"/>
      <c r="I614" s="202"/>
      <c r="J614" s="571"/>
      <c r="K614" s="202"/>
      <c r="L614" s="416"/>
      <c r="M614" s="550"/>
    </row>
    <row r="615" spans="1:18" s="49" customFormat="1" ht="15.75" x14ac:dyDescent="0.25">
      <c r="A615" s="332"/>
      <c r="B615" s="333">
        <v>6112</v>
      </c>
      <c r="C615" s="333" t="s">
        <v>91</v>
      </c>
      <c r="D615" s="333"/>
      <c r="E615" s="333"/>
      <c r="F615" s="333"/>
      <c r="G615" s="334">
        <f>SUM(G616,G617,G618,G619,G620,G621,G624,G628,G629,G630,G631,G634,G640,G643,G646,G647,G649)</f>
        <v>2217.5656000000004</v>
      </c>
      <c r="H615" s="335">
        <v>4095</v>
      </c>
      <c r="I615" s="335">
        <v>3240.7687599999999</v>
      </c>
      <c r="J615" s="570">
        <f>SUM(J616,J617,J618,J619,J620,J621,J624,J627,J628,J629,J630,J631,J632,J634,J639,J640,J643,J646,J647,J648,J649)</f>
        <v>4611</v>
      </c>
      <c r="K615" s="335">
        <f>SUM(K616,K617,K618,K619,K620,K621,K624,K627,K628,K629,K630,K631,K632,K634,K639,K640,K643,K646,K647,K648,K649)</f>
        <v>2781.0031899999999</v>
      </c>
      <c r="L615" s="415">
        <f>SUM(L616,L617,L618,L619,L620,L621,L624,L627,L628,L629,L630,L631,L632,L633,L634,L639,L640,L643,L646,L647,L648,L649)</f>
        <v>4700</v>
      </c>
      <c r="M615" s="550"/>
      <c r="N615" s="320"/>
      <c r="O615" s="320"/>
      <c r="P615" s="320"/>
      <c r="Q615" s="320"/>
      <c r="R615" s="485"/>
    </row>
    <row r="616" spans="1:18" s="49" customFormat="1" x14ac:dyDescent="0.2">
      <c r="A616" s="342" t="s">
        <v>177</v>
      </c>
      <c r="B616" s="208"/>
      <c r="C616" s="208">
        <v>5021</v>
      </c>
      <c r="D616" s="208">
        <v>705</v>
      </c>
      <c r="E616" s="208" t="s">
        <v>179</v>
      </c>
      <c r="F616" s="208"/>
      <c r="G616" s="133">
        <v>0</v>
      </c>
      <c r="H616" s="202"/>
      <c r="I616" s="202"/>
      <c r="J616" s="571">
        <v>5</v>
      </c>
      <c r="K616" s="202">
        <v>0</v>
      </c>
      <c r="L616" s="416">
        <v>5</v>
      </c>
      <c r="M616" s="550"/>
      <c r="N616" s="320"/>
      <c r="O616" s="320"/>
      <c r="P616" s="320"/>
      <c r="Q616" s="320"/>
      <c r="R616" s="485"/>
    </row>
    <row r="617" spans="1:18" s="49" customFormat="1" x14ac:dyDescent="0.2">
      <c r="A617" s="342" t="s">
        <v>177</v>
      </c>
      <c r="B617" s="208"/>
      <c r="C617" s="208">
        <v>5023</v>
      </c>
      <c r="D617" s="208"/>
      <c r="E617" s="208" t="s">
        <v>355</v>
      </c>
      <c r="F617" s="208"/>
      <c r="G617" s="202">
        <v>1587.1320000000001</v>
      </c>
      <c r="H617" s="202"/>
      <c r="I617" s="202"/>
      <c r="J617" s="571">
        <v>2700</v>
      </c>
      <c r="K617" s="202">
        <v>2024.932</v>
      </c>
      <c r="L617" s="416">
        <v>2767</v>
      </c>
      <c r="M617" s="550"/>
      <c r="N617" s="320"/>
      <c r="O617" s="320"/>
      <c r="P617" s="320"/>
      <c r="Q617" s="320"/>
      <c r="R617" s="485"/>
    </row>
    <row r="618" spans="1:18" s="49" customFormat="1" x14ac:dyDescent="0.2">
      <c r="A618" s="342" t="s">
        <v>177</v>
      </c>
      <c r="B618" s="208"/>
      <c r="C618" s="208">
        <v>5031</v>
      </c>
      <c r="D618" s="208"/>
      <c r="E618" s="208" t="s">
        <v>180</v>
      </c>
      <c r="F618" s="208"/>
      <c r="G618" s="202">
        <v>302.46199999999999</v>
      </c>
      <c r="H618" s="202"/>
      <c r="I618" s="202"/>
      <c r="J618" s="571">
        <v>442</v>
      </c>
      <c r="K618" s="202">
        <v>304.988</v>
      </c>
      <c r="L618" s="416">
        <v>414</v>
      </c>
      <c r="M618" s="550"/>
      <c r="N618" s="320"/>
      <c r="O618" s="320"/>
      <c r="P618" s="320"/>
      <c r="Q618" s="320"/>
      <c r="R618" s="485"/>
    </row>
    <row r="619" spans="1:18" s="49" customFormat="1" x14ac:dyDescent="0.2">
      <c r="A619" s="342" t="s">
        <v>177</v>
      </c>
      <c r="B619" s="208"/>
      <c r="C619" s="208">
        <v>5032</v>
      </c>
      <c r="D619" s="208"/>
      <c r="E619" s="208" t="s">
        <v>181</v>
      </c>
      <c r="F619" s="208"/>
      <c r="G619" s="202">
        <v>143.14599999999999</v>
      </c>
      <c r="H619" s="202"/>
      <c r="I619" s="202"/>
      <c r="J619" s="571">
        <v>243</v>
      </c>
      <c r="K619" s="202">
        <v>182.70699999999999</v>
      </c>
      <c r="L619" s="416">
        <v>249</v>
      </c>
      <c r="M619" s="550"/>
      <c r="N619" s="320"/>
      <c r="O619" s="320"/>
      <c r="P619" s="320"/>
      <c r="Q619" s="320"/>
      <c r="R619" s="485"/>
    </row>
    <row r="620" spans="1:18" s="49" customFormat="1" x14ac:dyDescent="0.2">
      <c r="A620" s="312" t="s">
        <v>212</v>
      </c>
      <c r="B620" s="208"/>
      <c r="C620" s="208">
        <v>5136</v>
      </c>
      <c r="D620" s="208"/>
      <c r="E620" s="208" t="s">
        <v>188</v>
      </c>
      <c r="F620" s="208"/>
      <c r="G620" s="202">
        <v>0</v>
      </c>
      <c r="H620" s="202"/>
      <c r="I620" s="202"/>
      <c r="J620" s="571">
        <v>5</v>
      </c>
      <c r="K620" s="202">
        <v>1.855</v>
      </c>
      <c r="L620" s="416">
        <v>5</v>
      </c>
      <c r="M620" s="550"/>
      <c r="N620" s="320"/>
      <c r="O620" s="320"/>
      <c r="P620" s="320"/>
      <c r="Q620" s="320"/>
      <c r="R620" s="485"/>
    </row>
    <row r="621" spans="1:18" s="49" customFormat="1" x14ac:dyDescent="0.2">
      <c r="A621" s="312" t="s">
        <v>212</v>
      </c>
      <c r="B621" s="208"/>
      <c r="C621" s="208">
        <v>5137</v>
      </c>
      <c r="D621" s="208"/>
      <c r="E621" s="208" t="s">
        <v>189</v>
      </c>
      <c r="F621" s="208"/>
      <c r="G621" s="202">
        <v>0</v>
      </c>
      <c r="H621" s="202"/>
      <c r="I621" s="202"/>
      <c r="J621" s="571">
        <f>SUM(J622,J623)</f>
        <v>225</v>
      </c>
      <c r="K621" s="202">
        <v>117.1593</v>
      </c>
      <c r="L621" s="416">
        <v>100</v>
      </c>
      <c r="M621" s="550"/>
      <c r="N621" s="320"/>
      <c r="O621" s="320"/>
      <c r="P621" s="320"/>
      <c r="Q621" s="320"/>
      <c r="R621" s="485"/>
    </row>
    <row r="622" spans="1:18" s="93" customFormat="1" x14ac:dyDescent="0.2">
      <c r="A622" s="344"/>
      <c r="B622" s="129"/>
      <c r="C622" s="129"/>
      <c r="D622" s="129"/>
      <c r="E622" s="129" t="s">
        <v>153</v>
      </c>
      <c r="F622" s="129" t="s">
        <v>817</v>
      </c>
      <c r="G622" s="207"/>
      <c r="H622" s="207"/>
      <c r="I622" s="207"/>
      <c r="J622" s="572">
        <v>0</v>
      </c>
      <c r="K622" s="207">
        <v>0</v>
      </c>
      <c r="L622" s="417"/>
      <c r="M622" s="556"/>
      <c r="N622" s="519"/>
      <c r="O622" s="519"/>
      <c r="P622" s="519"/>
      <c r="Q622" s="519"/>
      <c r="R622" s="485"/>
    </row>
    <row r="623" spans="1:18" s="93" customFormat="1" x14ac:dyDescent="0.2">
      <c r="A623" s="344"/>
      <c r="B623" s="129"/>
      <c r="C623" s="129"/>
      <c r="D623" s="129"/>
      <c r="E623" s="129"/>
      <c r="F623" s="129" t="s">
        <v>819</v>
      </c>
      <c r="G623" s="207"/>
      <c r="H623" s="207"/>
      <c r="I623" s="207"/>
      <c r="J623" s="572">
        <v>225</v>
      </c>
      <c r="K623" s="207"/>
      <c r="L623" s="417"/>
      <c r="M623" s="556"/>
      <c r="N623" s="519"/>
      <c r="O623" s="519"/>
      <c r="P623" s="519"/>
      <c r="Q623" s="519"/>
      <c r="R623" s="485"/>
    </row>
    <row r="624" spans="1:18" s="49" customFormat="1" x14ac:dyDescent="0.2">
      <c r="A624" s="312"/>
      <c r="B624" s="208"/>
      <c r="C624" s="208">
        <v>5139</v>
      </c>
      <c r="D624" s="208"/>
      <c r="E624" s="208" t="s">
        <v>190</v>
      </c>
      <c r="F624" s="208"/>
      <c r="G624" s="202">
        <v>29.503080000000001</v>
      </c>
      <c r="H624" s="202"/>
      <c r="I624" s="202"/>
      <c r="J624" s="571">
        <v>40</v>
      </c>
      <c r="K624" s="202">
        <v>31.830300000000001</v>
      </c>
      <c r="L624" s="416">
        <f>SUM(L625:L626)</f>
        <v>120</v>
      </c>
      <c r="M624" s="550"/>
      <c r="N624" s="320"/>
      <c r="O624" s="320"/>
      <c r="P624" s="320"/>
      <c r="Q624" s="320"/>
      <c r="R624" s="485"/>
    </row>
    <row r="625" spans="1:18" s="93" customFormat="1" x14ac:dyDescent="0.2">
      <c r="A625" s="312" t="s">
        <v>212</v>
      </c>
      <c r="B625" s="129"/>
      <c r="C625" s="129"/>
      <c r="D625" s="129"/>
      <c r="E625" s="129" t="s">
        <v>111</v>
      </c>
      <c r="F625" s="129" t="s">
        <v>1300</v>
      </c>
      <c r="G625" s="207"/>
      <c r="H625" s="207"/>
      <c r="I625" s="207"/>
      <c r="J625" s="572"/>
      <c r="K625" s="207"/>
      <c r="L625" s="417">
        <v>40</v>
      </c>
      <c r="M625" s="556"/>
      <c r="N625" s="519"/>
      <c r="O625" s="519"/>
      <c r="P625" s="519"/>
      <c r="Q625" s="519"/>
      <c r="R625" s="600"/>
    </row>
    <row r="626" spans="1:18" s="93" customFormat="1" x14ac:dyDescent="0.2">
      <c r="A626" s="312" t="s">
        <v>212</v>
      </c>
      <c r="B626" s="129"/>
      <c r="C626" s="129"/>
      <c r="D626" s="129">
        <v>890</v>
      </c>
      <c r="E626" s="129"/>
      <c r="F626" s="129" t="s">
        <v>1301</v>
      </c>
      <c r="G626" s="207"/>
      <c r="H626" s="207"/>
      <c r="I626" s="207"/>
      <c r="J626" s="572"/>
      <c r="K626" s="207"/>
      <c r="L626" s="417">
        <v>80</v>
      </c>
      <c r="M626" s="556" t="s">
        <v>1302</v>
      </c>
      <c r="N626" s="519"/>
      <c r="O626" s="519"/>
      <c r="P626" s="519"/>
      <c r="Q626" s="519"/>
      <c r="R626" s="600"/>
    </row>
    <row r="627" spans="1:18" s="49" customFormat="1" x14ac:dyDescent="0.2">
      <c r="A627" s="380" t="s">
        <v>170</v>
      </c>
      <c r="B627" s="208"/>
      <c r="C627" s="208">
        <v>5139</v>
      </c>
      <c r="D627" s="208"/>
      <c r="E627" s="208" t="s">
        <v>1155</v>
      </c>
      <c r="F627" s="208"/>
      <c r="G627" s="202"/>
      <c r="H627" s="202"/>
      <c r="I627" s="202"/>
      <c r="J627" s="571">
        <v>0</v>
      </c>
      <c r="K627" s="202">
        <v>0</v>
      </c>
      <c r="L627" s="416">
        <v>12</v>
      </c>
      <c r="M627" s="550"/>
      <c r="N627" s="320"/>
      <c r="O627" s="320"/>
      <c r="P627" s="320"/>
      <c r="Q627" s="320"/>
      <c r="R627" s="485"/>
    </row>
    <row r="628" spans="1:18" s="49" customFormat="1" x14ac:dyDescent="0.2">
      <c r="A628" s="234" t="s">
        <v>170</v>
      </c>
      <c r="B628" s="208"/>
      <c r="C628" s="208">
        <v>5156</v>
      </c>
      <c r="D628" s="208"/>
      <c r="E628" s="208" t="s">
        <v>356</v>
      </c>
      <c r="F628" s="208"/>
      <c r="G628" s="202">
        <v>27.295999999999999</v>
      </c>
      <c r="H628" s="202"/>
      <c r="I628" s="202"/>
      <c r="J628" s="571">
        <v>30</v>
      </c>
      <c r="K628" s="202">
        <v>23.98705</v>
      </c>
      <c r="L628" s="416">
        <v>30</v>
      </c>
      <c r="M628" s="550"/>
      <c r="N628" s="320"/>
      <c r="O628" s="320"/>
      <c r="P628" s="320"/>
      <c r="Q628" s="320"/>
      <c r="R628" s="485"/>
    </row>
    <row r="629" spans="1:18" s="49" customFormat="1" x14ac:dyDescent="0.2">
      <c r="A629" s="312" t="s">
        <v>212</v>
      </c>
      <c r="B629" s="208"/>
      <c r="C629" s="208">
        <v>5162</v>
      </c>
      <c r="D629" s="208"/>
      <c r="E629" s="208" t="s">
        <v>1270</v>
      </c>
      <c r="F629" s="208"/>
      <c r="G629" s="202">
        <v>10.714639999999999</v>
      </c>
      <c r="H629" s="202"/>
      <c r="I629" s="202"/>
      <c r="J629" s="571">
        <v>13</v>
      </c>
      <c r="K629" s="202">
        <v>8.4477399999999996</v>
      </c>
      <c r="L629" s="416">
        <v>13</v>
      </c>
      <c r="M629" s="550"/>
      <c r="N629" s="320"/>
      <c r="O629" s="320"/>
      <c r="P629" s="320"/>
      <c r="Q629" s="320"/>
      <c r="R629" s="485"/>
    </row>
    <row r="630" spans="1:18" s="49" customFormat="1" x14ac:dyDescent="0.2">
      <c r="A630" s="390" t="s">
        <v>212</v>
      </c>
      <c r="B630" s="208"/>
      <c r="C630" s="208">
        <v>5164</v>
      </c>
      <c r="D630" s="208"/>
      <c r="E630" s="208" t="s">
        <v>228</v>
      </c>
      <c r="F630" s="208"/>
      <c r="G630" s="202">
        <v>2.018E-2</v>
      </c>
      <c r="H630" s="202"/>
      <c r="I630" s="202"/>
      <c r="J630" s="571">
        <v>1</v>
      </c>
      <c r="K630" s="202">
        <v>0</v>
      </c>
      <c r="L630" s="416">
        <v>0</v>
      </c>
      <c r="M630" s="550"/>
      <c r="N630" s="320"/>
      <c r="O630" s="320"/>
      <c r="P630" s="320"/>
      <c r="Q630" s="320"/>
      <c r="R630" s="485"/>
    </row>
    <row r="631" spans="1:18" s="49" customFormat="1" x14ac:dyDescent="0.2">
      <c r="A631" s="390" t="s">
        <v>212</v>
      </c>
      <c r="B631" s="208"/>
      <c r="C631" s="208">
        <v>5167</v>
      </c>
      <c r="D631" s="208"/>
      <c r="E631" s="208" t="s">
        <v>229</v>
      </c>
      <c r="F631" s="208"/>
      <c r="G631" s="202">
        <v>1.5972</v>
      </c>
      <c r="H631" s="202"/>
      <c r="I631" s="202"/>
      <c r="J631" s="571">
        <v>20</v>
      </c>
      <c r="K631" s="202">
        <v>4.5599999999999996</v>
      </c>
      <c r="L631" s="416">
        <v>20</v>
      </c>
      <c r="M631" s="550"/>
      <c r="N631" s="320"/>
      <c r="O631" s="320"/>
      <c r="P631" s="320"/>
      <c r="Q631" s="320"/>
      <c r="R631" s="485"/>
    </row>
    <row r="632" spans="1:18" s="49" customFormat="1" x14ac:dyDescent="0.2">
      <c r="A632" s="380" t="s">
        <v>170</v>
      </c>
      <c r="B632" s="208"/>
      <c r="C632" s="208">
        <v>5168</v>
      </c>
      <c r="D632" s="208"/>
      <c r="E632" s="664" t="s">
        <v>563</v>
      </c>
      <c r="F632" s="664"/>
      <c r="G632" s="202"/>
      <c r="H632" s="202"/>
      <c r="I632" s="202"/>
      <c r="J632" s="571">
        <v>5</v>
      </c>
      <c r="K632" s="202">
        <v>0</v>
      </c>
      <c r="L632" s="416">
        <v>5</v>
      </c>
      <c r="M632" s="550"/>
      <c r="N632" s="320"/>
      <c r="O632" s="320"/>
      <c r="P632" s="320"/>
      <c r="Q632" s="320"/>
      <c r="R632" s="485"/>
    </row>
    <row r="633" spans="1:18" s="49" customFormat="1" x14ac:dyDescent="0.2">
      <c r="A633" s="380"/>
      <c r="B633" s="208"/>
      <c r="C633" s="208"/>
      <c r="D633" s="208"/>
      <c r="E633" s="506" t="s">
        <v>1104</v>
      </c>
      <c r="F633" s="506"/>
      <c r="G633" s="202"/>
      <c r="H633" s="202"/>
      <c r="I633" s="202"/>
      <c r="J633" s="571"/>
      <c r="K633" s="202"/>
      <c r="L633" s="416">
        <v>4</v>
      </c>
      <c r="M633" s="550"/>
      <c r="N633" s="320"/>
      <c r="O633" s="320"/>
      <c r="P633" s="320"/>
      <c r="Q633" s="320"/>
      <c r="R633" s="485"/>
    </row>
    <row r="634" spans="1:18" s="49" customFormat="1" x14ac:dyDescent="0.2">
      <c r="A634" s="312"/>
      <c r="B634" s="208"/>
      <c r="C634" s="208">
        <v>5169</v>
      </c>
      <c r="D634" s="208"/>
      <c r="E634" s="208" t="s">
        <v>164</v>
      </c>
      <c r="F634" s="208"/>
      <c r="G634" s="202">
        <v>0</v>
      </c>
      <c r="H634" s="202"/>
      <c r="I634" s="202"/>
      <c r="J634" s="571">
        <f>SUM(J635:J637)</f>
        <v>559</v>
      </c>
      <c r="K634" s="202">
        <v>7.7934200000000002</v>
      </c>
      <c r="L634" s="416">
        <f>SUM(L635:L638)</f>
        <v>583</v>
      </c>
      <c r="M634" s="550"/>
      <c r="N634" s="320"/>
      <c r="O634" s="320"/>
      <c r="P634" s="320"/>
      <c r="Q634" s="320"/>
      <c r="R634" s="485"/>
    </row>
    <row r="635" spans="1:18" s="93" customFormat="1" x14ac:dyDescent="0.2">
      <c r="A635" s="391" t="s">
        <v>170</v>
      </c>
      <c r="B635" s="129"/>
      <c r="C635" s="129"/>
      <c r="D635" s="129"/>
      <c r="E635" s="129"/>
      <c r="F635" s="129" t="s">
        <v>810</v>
      </c>
      <c r="G635" s="207"/>
      <c r="H635" s="207"/>
      <c r="I635" s="207"/>
      <c r="J635" s="572">
        <v>3</v>
      </c>
      <c r="K635" s="207"/>
      <c r="L635" s="417">
        <v>3</v>
      </c>
      <c r="M635" s="556"/>
      <c r="N635" s="519"/>
      <c r="O635" s="519"/>
      <c r="P635" s="519"/>
      <c r="Q635" s="519"/>
      <c r="R635" s="485"/>
    </row>
    <row r="636" spans="1:18" s="93" customFormat="1" x14ac:dyDescent="0.2">
      <c r="A636" s="391"/>
      <c r="B636" s="129"/>
      <c r="C636" s="129"/>
      <c r="D636" s="129"/>
      <c r="E636" s="129"/>
      <c r="F636" s="129" t="s">
        <v>929</v>
      </c>
      <c r="G636" s="207"/>
      <c r="H636" s="207"/>
      <c r="I636" s="207"/>
      <c r="J636" s="572">
        <v>56</v>
      </c>
      <c r="K636" s="207"/>
      <c r="L636" s="417">
        <v>30</v>
      </c>
      <c r="M636" s="550"/>
      <c r="N636" s="519"/>
      <c r="O636" s="519"/>
      <c r="P636" s="519"/>
      <c r="Q636" s="519"/>
      <c r="R636" s="485"/>
    </row>
    <row r="637" spans="1:18" s="93" customFormat="1" x14ac:dyDescent="0.2">
      <c r="A637" s="497" t="s">
        <v>174</v>
      </c>
      <c r="B637" s="129"/>
      <c r="C637" s="129"/>
      <c r="D637" s="129"/>
      <c r="E637" s="129"/>
      <c r="F637" s="129" t="s">
        <v>834</v>
      </c>
      <c r="G637" s="207"/>
      <c r="H637" s="207"/>
      <c r="I637" s="207"/>
      <c r="J637" s="572">
        <v>500</v>
      </c>
      <c r="K637" s="207"/>
      <c r="L637" s="417">
        <v>500</v>
      </c>
      <c r="M637" s="556"/>
      <c r="N637" s="519"/>
      <c r="O637" s="519"/>
      <c r="P637" s="519"/>
      <c r="Q637" s="519"/>
      <c r="R637" s="485"/>
    </row>
    <row r="638" spans="1:18" s="93" customFormat="1" x14ac:dyDescent="0.2">
      <c r="A638" s="389" t="s">
        <v>212</v>
      </c>
      <c r="B638" s="129"/>
      <c r="C638" s="129"/>
      <c r="D638" s="129"/>
      <c r="E638" s="129"/>
      <c r="F638" s="129" t="s">
        <v>1139</v>
      </c>
      <c r="G638" s="207"/>
      <c r="H638" s="207"/>
      <c r="I638" s="207"/>
      <c r="J638" s="572"/>
      <c r="K638" s="207"/>
      <c r="L638" s="417">
        <v>50</v>
      </c>
      <c r="M638" s="556"/>
      <c r="N638" s="519"/>
      <c r="O638" s="519"/>
      <c r="P638" s="519"/>
      <c r="Q638" s="519"/>
      <c r="R638" s="485"/>
    </row>
    <row r="639" spans="1:18" s="49" customFormat="1" x14ac:dyDescent="0.2">
      <c r="A639" s="234" t="s">
        <v>170</v>
      </c>
      <c r="B639" s="208"/>
      <c r="C639" s="208">
        <v>5171</v>
      </c>
      <c r="D639" s="208"/>
      <c r="E639" s="208" t="s">
        <v>938</v>
      </c>
      <c r="F639" s="208"/>
      <c r="G639" s="202">
        <v>0</v>
      </c>
      <c r="H639" s="202"/>
      <c r="I639" s="202"/>
      <c r="J639" s="571">
        <v>10</v>
      </c>
      <c r="K639" s="202">
        <v>0.15</v>
      </c>
      <c r="L639" s="416">
        <v>10</v>
      </c>
      <c r="M639" s="550"/>
      <c r="N639" s="320"/>
      <c r="O639" s="320"/>
      <c r="P639" s="320"/>
      <c r="Q639" s="320"/>
      <c r="R639" s="485"/>
    </row>
    <row r="640" spans="1:18" s="49" customFormat="1" x14ac:dyDescent="0.2">
      <c r="A640" s="389" t="s">
        <v>212</v>
      </c>
      <c r="B640" s="208"/>
      <c r="C640" s="208">
        <v>5173</v>
      </c>
      <c r="D640" s="208"/>
      <c r="E640" s="208" t="s">
        <v>192</v>
      </c>
      <c r="F640" s="208"/>
      <c r="G640" s="202">
        <v>7.5185000000000004</v>
      </c>
      <c r="H640" s="202"/>
      <c r="I640" s="202"/>
      <c r="J640" s="571">
        <v>16</v>
      </c>
      <c r="K640" s="202">
        <v>0</v>
      </c>
      <c r="L640" s="416">
        <v>16</v>
      </c>
      <c r="M640" s="550"/>
      <c r="N640" s="320"/>
      <c r="O640" s="320"/>
      <c r="P640" s="320"/>
      <c r="Q640" s="320"/>
      <c r="R640" s="485"/>
    </row>
    <row r="641" spans="1:18" s="93" customFormat="1" x14ac:dyDescent="0.2">
      <c r="A641" s="392"/>
      <c r="B641" s="129"/>
      <c r="C641" s="129"/>
      <c r="D641" s="129">
        <v>705</v>
      </c>
      <c r="E641" s="129" t="s">
        <v>111</v>
      </c>
      <c r="F641" s="129" t="s">
        <v>357</v>
      </c>
      <c r="G641" s="202"/>
      <c r="H641" s="207"/>
      <c r="I641" s="207"/>
      <c r="J641" s="572">
        <v>10</v>
      </c>
      <c r="K641" s="207">
        <v>0</v>
      </c>
      <c r="L641" s="425">
        <v>10</v>
      </c>
      <c r="M641" s="550"/>
      <c r="N641" s="519"/>
      <c r="O641" s="519"/>
      <c r="P641" s="519"/>
      <c r="Q641" s="519"/>
      <c r="R641" s="485"/>
    </row>
    <row r="642" spans="1:18" s="93" customFormat="1" x14ac:dyDescent="0.2">
      <c r="A642" s="392"/>
      <c r="B642" s="129"/>
      <c r="C642" s="129"/>
      <c r="D642" s="129"/>
      <c r="E642" s="129"/>
      <c r="F642" s="129" t="s">
        <v>349</v>
      </c>
      <c r="G642" s="202"/>
      <c r="H642" s="207"/>
      <c r="I642" s="207"/>
      <c r="J642" s="572">
        <v>6</v>
      </c>
      <c r="K642" s="207">
        <v>0</v>
      </c>
      <c r="L642" s="425">
        <v>6</v>
      </c>
      <c r="M642" s="550"/>
      <c r="N642" s="519"/>
      <c r="O642" s="519"/>
      <c r="P642" s="519"/>
      <c r="Q642" s="519"/>
      <c r="R642" s="485"/>
    </row>
    <row r="643" spans="1:18" s="49" customFormat="1" x14ac:dyDescent="0.2">
      <c r="A643" s="228"/>
      <c r="B643" s="208"/>
      <c r="C643" s="208">
        <v>5175</v>
      </c>
      <c r="D643" s="208"/>
      <c r="E643" s="208" t="s">
        <v>223</v>
      </c>
      <c r="F643" s="208"/>
      <c r="G643" s="202">
        <v>27.459</v>
      </c>
      <c r="H643" s="202"/>
      <c r="I643" s="202"/>
      <c r="J643" s="571">
        <f>SUM(J644:J645)</f>
        <v>45</v>
      </c>
      <c r="K643" s="202">
        <v>35.936999999999998</v>
      </c>
      <c r="L643" s="416">
        <f>SUM(L644:L645)</f>
        <v>55</v>
      </c>
      <c r="M643" s="550"/>
      <c r="N643" s="320"/>
      <c r="O643" s="320"/>
      <c r="P643" s="320"/>
      <c r="Q643" s="320"/>
      <c r="R643" s="485"/>
    </row>
    <row r="644" spans="1:18" s="93" customFormat="1" x14ac:dyDescent="0.2">
      <c r="A644" s="389" t="s">
        <v>212</v>
      </c>
      <c r="B644" s="129"/>
      <c r="C644" s="129"/>
      <c r="D644" s="129">
        <v>890</v>
      </c>
      <c r="E644" s="129" t="s">
        <v>153</v>
      </c>
      <c r="F644" s="129" t="s">
        <v>847</v>
      </c>
      <c r="G644" s="202"/>
      <c r="H644" s="207"/>
      <c r="I644" s="207"/>
      <c r="J644" s="572">
        <v>25</v>
      </c>
      <c r="K644" s="207"/>
      <c r="L644" s="417">
        <v>35</v>
      </c>
      <c r="M644" s="550" t="s">
        <v>1244</v>
      </c>
      <c r="N644" s="519"/>
      <c r="O644" s="519"/>
      <c r="P644" s="519"/>
      <c r="Q644" s="519"/>
      <c r="R644" s="485"/>
    </row>
    <row r="645" spans="1:18" s="93" customFormat="1" x14ac:dyDescent="0.2">
      <c r="A645" s="312" t="s">
        <v>212</v>
      </c>
      <c r="B645" s="129"/>
      <c r="C645" s="129"/>
      <c r="D645" s="129"/>
      <c r="E645" s="129"/>
      <c r="F645" s="129" t="s">
        <v>533</v>
      </c>
      <c r="G645" s="202"/>
      <c r="H645" s="207"/>
      <c r="I645" s="207"/>
      <c r="J645" s="572">
        <v>20</v>
      </c>
      <c r="K645" s="207"/>
      <c r="L645" s="417">
        <v>20</v>
      </c>
      <c r="M645" s="550"/>
      <c r="N645" s="519"/>
      <c r="O645" s="519"/>
      <c r="P645" s="519"/>
      <c r="Q645" s="519"/>
      <c r="R645" s="485"/>
    </row>
    <row r="646" spans="1:18" s="49" customFormat="1" x14ac:dyDescent="0.2">
      <c r="A646" s="312" t="s">
        <v>212</v>
      </c>
      <c r="B646" s="208"/>
      <c r="C646" s="208">
        <v>5179</v>
      </c>
      <c r="D646" s="208"/>
      <c r="E646" s="208" t="s">
        <v>812</v>
      </c>
      <c r="F646" s="208"/>
      <c r="G646" s="202">
        <v>0</v>
      </c>
      <c r="H646" s="202"/>
      <c r="I646" s="202"/>
      <c r="J646" s="571">
        <v>0</v>
      </c>
      <c r="K646" s="202">
        <v>5</v>
      </c>
      <c r="L646" s="416">
        <v>15</v>
      </c>
      <c r="M646" s="550"/>
      <c r="N646" s="320"/>
      <c r="O646" s="320"/>
      <c r="P646" s="320"/>
      <c r="Q646" s="320"/>
      <c r="R646" s="485"/>
    </row>
    <row r="647" spans="1:18" s="49" customFormat="1" x14ac:dyDescent="0.2">
      <c r="A647" s="312" t="s">
        <v>212</v>
      </c>
      <c r="B647" s="208"/>
      <c r="C647" s="208">
        <v>5194</v>
      </c>
      <c r="D647" s="208">
        <v>890</v>
      </c>
      <c r="E647" s="208" t="s">
        <v>359</v>
      </c>
      <c r="F647" s="208"/>
      <c r="G647" s="202">
        <v>30.646999999999998</v>
      </c>
      <c r="H647" s="202"/>
      <c r="I647" s="202"/>
      <c r="J647" s="571">
        <v>140</v>
      </c>
      <c r="K647" s="202">
        <v>30.156379999999999</v>
      </c>
      <c r="L647" s="416">
        <v>95</v>
      </c>
      <c r="M647" s="550"/>
      <c r="N647" s="320"/>
      <c r="O647" s="320"/>
      <c r="P647" s="320"/>
      <c r="Q647" s="320"/>
      <c r="R647" s="485"/>
    </row>
    <row r="648" spans="1:18" s="49" customFormat="1" x14ac:dyDescent="0.2">
      <c r="A648" s="234" t="s">
        <v>170</v>
      </c>
      <c r="B648" s="208"/>
      <c r="C648" s="208">
        <v>5362</v>
      </c>
      <c r="D648" s="208"/>
      <c r="E648" s="208" t="s">
        <v>578</v>
      </c>
      <c r="F648" s="208"/>
      <c r="G648" s="202">
        <v>0</v>
      </c>
      <c r="H648" s="202"/>
      <c r="I648" s="202"/>
      <c r="J648" s="571">
        <v>2</v>
      </c>
      <c r="K648" s="202">
        <v>1.5</v>
      </c>
      <c r="L648" s="416">
        <v>2</v>
      </c>
      <c r="M648" s="550"/>
      <c r="N648" s="320"/>
      <c r="O648" s="320"/>
      <c r="P648" s="320"/>
      <c r="Q648" s="320"/>
      <c r="R648" s="485"/>
    </row>
    <row r="649" spans="1:18" s="49" customFormat="1" x14ac:dyDescent="0.2">
      <c r="A649" s="312" t="s">
        <v>212</v>
      </c>
      <c r="B649" s="208"/>
      <c r="C649" s="208">
        <v>5492</v>
      </c>
      <c r="D649" s="208">
        <v>999</v>
      </c>
      <c r="E649" s="208" t="s">
        <v>828</v>
      </c>
      <c r="F649" s="208"/>
      <c r="G649" s="202">
        <v>50.07</v>
      </c>
      <c r="H649" s="202"/>
      <c r="I649" s="202"/>
      <c r="J649" s="571">
        <v>110</v>
      </c>
      <c r="K649" s="202">
        <v>0</v>
      </c>
      <c r="L649" s="416">
        <v>180</v>
      </c>
      <c r="M649" s="550" t="s">
        <v>1245</v>
      </c>
      <c r="N649" s="320"/>
      <c r="O649" s="320"/>
      <c r="P649" s="320"/>
      <c r="Q649" s="320"/>
      <c r="R649" s="485"/>
    </row>
    <row r="650" spans="1:18" s="49" customFormat="1" x14ac:dyDescent="0.2">
      <c r="A650" s="332"/>
      <c r="B650" s="208"/>
      <c r="C650" s="208"/>
      <c r="D650" s="208"/>
      <c r="E650" s="208"/>
      <c r="F650" s="208"/>
      <c r="G650" s="202"/>
      <c r="H650" s="202"/>
      <c r="I650" s="202"/>
      <c r="J650" s="571"/>
      <c r="K650" s="202"/>
      <c r="L650" s="416"/>
      <c r="M650" s="550"/>
      <c r="N650" s="320"/>
      <c r="O650" s="320"/>
      <c r="P650" s="320"/>
      <c r="Q650" s="320"/>
      <c r="R650" s="485"/>
    </row>
    <row r="651" spans="1:18" s="52" customFormat="1" ht="15.75" x14ac:dyDescent="0.25">
      <c r="A651" s="389" t="s">
        <v>212</v>
      </c>
      <c r="B651" s="333">
        <v>6114</v>
      </c>
      <c r="C651" s="333" t="s">
        <v>930</v>
      </c>
      <c r="D651" s="333"/>
      <c r="E651" s="333"/>
      <c r="F651" s="333"/>
      <c r="G651" s="334">
        <v>113.63674</v>
      </c>
      <c r="H651" s="335">
        <v>0</v>
      </c>
      <c r="I651" s="335">
        <v>0</v>
      </c>
      <c r="J651" s="570">
        <v>100</v>
      </c>
      <c r="K651" s="335">
        <v>0</v>
      </c>
      <c r="L651" s="433">
        <v>200</v>
      </c>
      <c r="M651" s="550" t="s">
        <v>1246</v>
      </c>
      <c r="N651" s="38"/>
      <c r="O651" s="38"/>
      <c r="P651" s="38"/>
      <c r="Q651" s="38"/>
      <c r="R651" s="485"/>
    </row>
    <row r="652" spans="1:18" s="49" customFormat="1" x14ac:dyDescent="0.2">
      <c r="A652" s="332"/>
      <c r="B652" s="208"/>
      <c r="C652" s="208"/>
      <c r="D652" s="208"/>
      <c r="E652" s="208"/>
      <c r="F652" s="208"/>
      <c r="G652" s="202"/>
      <c r="H652" s="202"/>
      <c r="I652" s="202"/>
      <c r="J652" s="571"/>
      <c r="K652" s="202"/>
      <c r="L652" s="416"/>
      <c r="M652" s="550"/>
      <c r="N652" s="320"/>
      <c r="O652" s="320"/>
      <c r="P652" s="320"/>
      <c r="Q652" s="320"/>
      <c r="R652" s="485"/>
    </row>
    <row r="653" spans="1:18" s="52" customFormat="1" ht="15.75" x14ac:dyDescent="0.25">
      <c r="A653" s="312" t="s">
        <v>212</v>
      </c>
      <c r="B653" s="333">
        <v>6115</v>
      </c>
      <c r="C653" s="333" t="s">
        <v>360</v>
      </c>
      <c r="D653" s="333"/>
      <c r="E653" s="333"/>
      <c r="F653" s="333"/>
      <c r="G653" s="334">
        <v>0</v>
      </c>
      <c r="H653" s="335">
        <v>153</v>
      </c>
      <c r="I653" s="335">
        <v>0</v>
      </c>
      <c r="J653" s="570">
        <v>180</v>
      </c>
      <c r="K653" s="335">
        <v>107.03625</v>
      </c>
      <c r="L653" s="433">
        <v>0</v>
      </c>
      <c r="M653" s="550"/>
      <c r="N653" s="38"/>
      <c r="O653" s="38"/>
      <c r="P653" s="38"/>
      <c r="Q653" s="38"/>
      <c r="R653" s="485"/>
    </row>
    <row r="654" spans="1:18" s="49" customFormat="1" x14ac:dyDescent="0.2">
      <c r="A654" s="332"/>
      <c r="B654" s="208"/>
      <c r="C654" s="208"/>
      <c r="D654" s="208"/>
      <c r="E654" s="208"/>
      <c r="F654" s="208"/>
      <c r="G654" s="133"/>
      <c r="H654" s="202"/>
      <c r="I654" s="202"/>
      <c r="J654" s="571"/>
      <c r="K654" s="202"/>
      <c r="L654" s="416"/>
      <c r="M654" s="550"/>
      <c r="N654" s="320"/>
      <c r="O654" s="320"/>
      <c r="P654" s="320"/>
      <c r="Q654" s="320"/>
      <c r="R654" s="485"/>
    </row>
    <row r="655" spans="1:18" s="52" customFormat="1" ht="15.75" x14ac:dyDescent="0.25">
      <c r="A655" s="389" t="s">
        <v>212</v>
      </c>
      <c r="B655" s="333">
        <v>6117</v>
      </c>
      <c r="C655" s="333" t="s">
        <v>361</v>
      </c>
      <c r="D655" s="333"/>
      <c r="E655" s="333"/>
      <c r="F655" s="333"/>
      <c r="G655" s="334">
        <v>0</v>
      </c>
      <c r="H655" s="335">
        <v>0</v>
      </c>
      <c r="I655" s="335">
        <v>151.12273999999999</v>
      </c>
      <c r="J655" s="570">
        <v>0</v>
      </c>
      <c r="K655" s="335">
        <v>0</v>
      </c>
      <c r="L655" s="433">
        <v>0</v>
      </c>
      <c r="M655" s="550"/>
      <c r="N655" s="38"/>
      <c r="O655" s="38"/>
      <c r="P655" s="38"/>
      <c r="Q655" s="38"/>
      <c r="R655" s="485"/>
    </row>
    <row r="656" spans="1:18" s="52" customFormat="1" x14ac:dyDescent="0.2">
      <c r="A656" s="332"/>
      <c r="B656" s="333"/>
      <c r="C656" s="208"/>
      <c r="D656" s="333"/>
      <c r="E656" s="333"/>
      <c r="F656" s="333"/>
      <c r="G656" s="202"/>
      <c r="H656" s="202"/>
      <c r="I656" s="202"/>
      <c r="J656" s="571"/>
      <c r="K656" s="202"/>
      <c r="L656" s="416"/>
      <c r="M656" s="550"/>
      <c r="N656" s="38"/>
      <c r="O656" s="38"/>
      <c r="P656" s="38"/>
      <c r="Q656" s="38"/>
      <c r="R656" s="485"/>
    </row>
    <row r="657" spans="1:18" s="52" customFormat="1" ht="15.75" x14ac:dyDescent="0.25">
      <c r="A657" s="312" t="s">
        <v>212</v>
      </c>
      <c r="B657" s="333">
        <v>6118</v>
      </c>
      <c r="C657" s="333" t="s">
        <v>362</v>
      </c>
      <c r="D657" s="333"/>
      <c r="E657" s="333"/>
      <c r="F657" s="333"/>
      <c r="G657" s="334">
        <v>0.27550000000000002</v>
      </c>
      <c r="H657" s="335">
        <v>133</v>
      </c>
      <c r="I657" s="335">
        <v>0</v>
      </c>
      <c r="J657" s="570">
        <v>0</v>
      </c>
      <c r="K657" s="335">
        <v>0</v>
      </c>
      <c r="L657" s="433">
        <v>0</v>
      </c>
      <c r="M657" s="550"/>
      <c r="N657" s="38"/>
      <c r="O657" s="38"/>
      <c r="P657" s="38"/>
      <c r="Q657" s="38"/>
      <c r="R657" s="485"/>
    </row>
    <row r="658" spans="1:18" s="52" customFormat="1" x14ac:dyDescent="0.2">
      <c r="A658" s="332"/>
      <c r="B658" s="333"/>
      <c r="C658" s="333"/>
      <c r="D658" s="333"/>
      <c r="E658" s="333"/>
      <c r="F658" s="333"/>
      <c r="G658" s="334"/>
      <c r="H658" s="334"/>
      <c r="I658" s="334"/>
      <c r="J658" s="139"/>
      <c r="K658" s="334"/>
      <c r="L658" s="437"/>
      <c r="M658" s="550"/>
      <c r="N658" s="38"/>
      <c r="O658" s="38"/>
      <c r="P658" s="38"/>
      <c r="Q658" s="38"/>
      <c r="R658" s="485"/>
    </row>
    <row r="659" spans="1:18" s="52" customFormat="1" ht="15.75" x14ac:dyDescent="0.25">
      <c r="A659" s="332"/>
      <c r="B659" s="333">
        <v>6149</v>
      </c>
      <c r="C659" s="333" t="s">
        <v>363</v>
      </c>
      <c r="D659" s="333"/>
      <c r="E659" s="333"/>
      <c r="F659" s="333"/>
      <c r="G659" s="334">
        <v>0</v>
      </c>
      <c r="H659" s="335">
        <v>0</v>
      </c>
      <c r="I659" s="335">
        <v>25.234999999999999</v>
      </c>
      <c r="J659" s="570">
        <v>0</v>
      </c>
      <c r="K659" s="335">
        <v>0</v>
      </c>
      <c r="L659" s="433">
        <v>0</v>
      </c>
      <c r="M659" s="550"/>
      <c r="N659" s="38"/>
      <c r="O659" s="38"/>
      <c r="P659" s="38"/>
      <c r="Q659" s="38"/>
      <c r="R659" s="485"/>
    </row>
    <row r="660" spans="1:18" s="93" customFormat="1" x14ac:dyDescent="0.2">
      <c r="A660" s="346"/>
      <c r="B660" s="129"/>
      <c r="C660" s="129"/>
      <c r="D660" s="129"/>
      <c r="E660" s="129" t="s">
        <v>111</v>
      </c>
      <c r="F660" s="129" t="s">
        <v>147</v>
      </c>
      <c r="G660" s="202"/>
      <c r="H660" s="207"/>
      <c r="I660" s="207"/>
      <c r="J660" s="572"/>
      <c r="K660" s="207"/>
      <c r="L660" s="428"/>
      <c r="M660" s="550"/>
      <c r="N660" s="519"/>
      <c r="O660" s="519"/>
      <c r="P660" s="519"/>
      <c r="Q660" s="519"/>
      <c r="R660" s="485"/>
    </row>
    <row r="661" spans="1:18" s="49" customFormat="1" x14ac:dyDescent="0.2">
      <c r="A661" s="332"/>
      <c r="B661" s="208"/>
      <c r="C661" s="208"/>
      <c r="D661" s="208"/>
      <c r="E661" s="208"/>
      <c r="F661" s="208"/>
      <c r="G661" s="202"/>
      <c r="H661" s="202"/>
      <c r="I661" s="202"/>
      <c r="J661" s="571"/>
      <c r="K661" s="202"/>
      <c r="L661" s="432"/>
      <c r="M661" s="550"/>
      <c r="N661" s="320"/>
      <c r="O661" s="320"/>
      <c r="P661" s="320"/>
      <c r="Q661" s="320"/>
      <c r="R661" s="485"/>
    </row>
    <row r="662" spans="1:18" s="49" customFormat="1" ht="15.75" x14ac:dyDescent="0.25">
      <c r="A662" s="332"/>
      <c r="B662" s="333">
        <v>6171</v>
      </c>
      <c r="C662" s="333" t="s">
        <v>48</v>
      </c>
      <c r="D662" s="333"/>
      <c r="E662" s="333"/>
      <c r="F662" s="333"/>
      <c r="G662" s="334" t="e">
        <f>SUM(G663,G664,G666,G667,G668,G669,G670,G671,G690,G700,G725,G726,G727,G728,G729,G730,#REF!,G740,G741,G748,G749,G778,G808,G821,G822,G823,G826,G830,G831,G832,G834,#REF!,#REF!,#REF!,G835,G836,G837,G838,#REF!)+#REF!</f>
        <v>#REF!</v>
      </c>
      <c r="H662" s="335">
        <v>19175</v>
      </c>
      <c r="I662" s="335">
        <v>20764.327929999999</v>
      </c>
      <c r="J662" s="570">
        <f>SUM(J663,J664,J665,J666,J667,J668,J669,J670,J671,J690,J700,J725,J726,J727,J728,J729,J730,J740,J741,J748,J749,J778,J808,J821,J822,J823,J826,J830,J831,J832,J834,J835,J836,J837,J838)</f>
        <v>27052</v>
      </c>
      <c r="K662" s="570">
        <f>SUM(K663,K664,K665,K666,K667,K668,K669,K670,K671,K690,K700,K725,K726,K727,K728,K729,K730,K740,K741,K748,K749,K778,K808,K821,K822,K823,K826,K830,K831,K832,K834,K835,K836,K837,K838)+161.652+19</f>
        <v>17259.814970000003</v>
      </c>
      <c r="L662" s="586">
        <f>SUM(L663,L664,L665,L666,L667,L668,L669,L670,L671,L690,L700,L725,L726,L727,L728,L729,L730,L740,L741,L748,L749,L778,L808,L821,L822,L823,L826,L830,L831,L832,L834,L835,L836,L837,L838)</f>
        <v>26469</v>
      </c>
      <c r="M662" s="550"/>
      <c r="N662" s="320"/>
      <c r="O662" s="320"/>
      <c r="P662" s="320"/>
      <c r="Q662" s="320"/>
      <c r="R662" s="485"/>
    </row>
    <row r="663" spans="1:18" s="49" customFormat="1" x14ac:dyDescent="0.2">
      <c r="A663" s="342" t="s">
        <v>177</v>
      </c>
      <c r="B663" s="208"/>
      <c r="C663" s="208">
        <v>5011</v>
      </c>
      <c r="D663" s="208"/>
      <c r="E663" s="208" t="s">
        <v>178</v>
      </c>
      <c r="F663" s="208"/>
      <c r="G663" s="202">
        <v>9497.0830000000005</v>
      </c>
      <c r="H663" s="202"/>
      <c r="I663" s="202"/>
      <c r="J663" s="571">
        <v>14500</v>
      </c>
      <c r="K663" s="202">
        <v>9732.3240000000005</v>
      </c>
      <c r="L663" s="416">
        <v>14700</v>
      </c>
      <c r="M663" s="550" t="s">
        <v>1276</v>
      </c>
      <c r="N663" s="320"/>
      <c r="O663" s="320"/>
      <c r="P663" s="320"/>
      <c r="Q663" s="320"/>
      <c r="R663" s="485"/>
    </row>
    <row r="664" spans="1:18" s="49" customFormat="1" x14ac:dyDescent="0.2">
      <c r="A664" s="342" t="s">
        <v>177</v>
      </c>
      <c r="B664" s="208"/>
      <c r="C664" s="208">
        <v>5021</v>
      </c>
      <c r="D664" s="208"/>
      <c r="E664" s="208" t="s">
        <v>179</v>
      </c>
      <c r="F664" s="208"/>
      <c r="G664" s="202">
        <v>43</v>
      </c>
      <c r="H664" s="202"/>
      <c r="I664" s="202"/>
      <c r="J664" s="571">
        <v>200</v>
      </c>
      <c r="K664" s="202">
        <v>52.12</v>
      </c>
      <c r="L664" s="416">
        <v>200</v>
      </c>
      <c r="M664" s="550"/>
      <c r="N664" s="320"/>
      <c r="O664" s="320"/>
      <c r="P664" s="320"/>
      <c r="Q664" s="320"/>
      <c r="R664" s="485"/>
    </row>
    <row r="665" spans="1:18" s="49" customFormat="1" x14ac:dyDescent="0.2">
      <c r="A665" s="342"/>
      <c r="B665" s="208"/>
      <c r="C665" s="208">
        <v>5024</v>
      </c>
      <c r="D665" s="208"/>
      <c r="E665" s="208" t="s">
        <v>457</v>
      </c>
      <c r="F665" s="208"/>
      <c r="G665" s="202"/>
      <c r="H665" s="202"/>
      <c r="I665" s="202"/>
      <c r="J665" s="571">
        <v>50</v>
      </c>
      <c r="K665" s="202">
        <v>0</v>
      </c>
      <c r="L665" s="416">
        <v>0</v>
      </c>
      <c r="M665" s="550"/>
      <c r="N665" s="320"/>
      <c r="O665" s="320"/>
      <c r="P665" s="320"/>
      <c r="Q665" s="320"/>
      <c r="R665" s="485"/>
    </row>
    <row r="666" spans="1:18" s="49" customFormat="1" x14ac:dyDescent="0.2">
      <c r="A666" s="342" t="s">
        <v>177</v>
      </c>
      <c r="B666" s="208"/>
      <c r="C666" s="208">
        <v>5031</v>
      </c>
      <c r="D666" s="208"/>
      <c r="E666" s="208" t="s">
        <v>180</v>
      </c>
      <c r="F666" s="208"/>
      <c r="G666" s="133">
        <v>2374.2710000000002</v>
      </c>
      <c r="H666" s="202"/>
      <c r="I666" s="202"/>
      <c r="J666" s="571">
        <v>3646</v>
      </c>
      <c r="K666" s="202">
        <v>2403.2959999999998</v>
      </c>
      <c r="L666" s="416">
        <v>3646</v>
      </c>
      <c r="M666" s="550"/>
      <c r="N666" s="320"/>
      <c r="O666" s="320"/>
      <c r="P666" s="320"/>
      <c r="Q666" s="320"/>
      <c r="R666" s="485"/>
    </row>
    <row r="667" spans="1:18" s="49" customFormat="1" x14ac:dyDescent="0.2">
      <c r="A667" s="342" t="s">
        <v>177</v>
      </c>
      <c r="B667" s="208"/>
      <c r="C667" s="208">
        <v>5032</v>
      </c>
      <c r="D667" s="208"/>
      <c r="E667" s="208" t="s">
        <v>181</v>
      </c>
      <c r="F667" s="208"/>
      <c r="G667" s="133">
        <v>854.745</v>
      </c>
      <c r="H667" s="202"/>
      <c r="I667" s="202"/>
      <c r="J667" s="571">
        <v>1323</v>
      </c>
      <c r="K667" s="202">
        <v>872.16399999999999</v>
      </c>
      <c r="L667" s="416">
        <v>1323</v>
      </c>
      <c r="M667" s="550"/>
      <c r="N667" s="320"/>
      <c r="O667" s="320"/>
      <c r="P667" s="320"/>
      <c r="Q667" s="320"/>
      <c r="R667" s="485"/>
    </row>
    <row r="668" spans="1:18" s="49" customFormat="1" x14ac:dyDescent="0.2">
      <c r="A668" s="342" t="s">
        <v>177</v>
      </c>
      <c r="B668" s="208"/>
      <c r="C668" s="208">
        <v>5038</v>
      </c>
      <c r="D668" s="208"/>
      <c r="E668" s="208" t="s">
        <v>1279</v>
      </c>
      <c r="F668" s="208"/>
      <c r="G668" s="133">
        <v>64.036000000000001</v>
      </c>
      <c r="H668" s="202"/>
      <c r="I668" s="202"/>
      <c r="J668" s="571">
        <v>80</v>
      </c>
      <c r="K668" s="202">
        <v>59.348999999999997</v>
      </c>
      <c r="L668" s="416">
        <v>80</v>
      </c>
      <c r="M668" s="550"/>
      <c r="N668" s="320"/>
      <c r="O668" s="320"/>
      <c r="P668" s="320"/>
      <c r="Q668" s="320"/>
      <c r="R668" s="485"/>
    </row>
    <row r="669" spans="1:18" s="49" customFormat="1" x14ac:dyDescent="0.2">
      <c r="A669" s="312" t="s">
        <v>212</v>
      </c>
      <c r="B669" s="208"/>
      <c r="C669" s="208">
        <v>5133</v>
      </c>
      <c r="D669" s="208"/>
      <c r="E669" s="208" t="s">
        <v>365</v>
      </c>
      <c r="F669" s="208"/>
      <c r="G669" s="133">
        <v>0.157</v>
      </c>
      <c r="H669" s="202"/>
      <c r="I669" s="202"/>
      <c r="J669" s="571">
        <v>10</v>
      </c>
      <c r="K669" s="202">
        <v>2.9270399999999999</v>
      </c>
      <c r="L669" s="416">
        <v>5</v>
      </c>
      <c r="M669" s="550"/>
      <c r="N669" s="320"/>
      <c r="O669" s="320"/>
      <c r="P669" s="320"/>
      <c r="Q669" s="320"/>
      <c r="R669" s="485"/>
    </row>
    <row r="670" spans="1:18" s="49" customFormat="1" x14ac:dyDescent="0.2">
      <c r="A670" s="312" t="s">
        <v>212</v>
      </c>
      <c r="B670" s="208"/>
      <c r="C670" s="208">
        <v>5134</v>
      </c>
      <c r="D670" s="208"/>
      <c r="E670" s="208" t="s">
        <v>350</v>
      </c>
      <c r="F670" s="208"/>
      <c r="G670" s="133">
        <v>9.8539999999999992</v>
      </c>
      <c r="H670" s="202"/>
      <c r="I670" s="202"/>
      <c r="J670" s="571">
        <v>30</v>
      </c>
      <c r="K670" s="202">
        <v>0</v>
      </c>
      <c r="L670" s="416">
        <v>25</v>
      </c>
      <c r="M670" s="550"/>
      <c r="N670" s="320"/>
      <c r="O670" s="320"/>
      <c r="P670" s="320"/>
      <c r="Q670" s="320"/>
      <c r="R670" s="485"/>
    </row>
    <row r="671" spans="1:18" s="49" customFormat="1" x14ac:dyDescent="0.2">
      <c r="A671" s="312" t="s">
        <v>212</v>
      </c>
      <c r="B671" s="208"/>
      <c r="C671" s="208">
        <v>5136</v>
      </c>
      <c r="D671" s="208"/>
      <c r="E671" s="208" t="s">
        <v>188</v>
      </c>
      <c r="F671" s="208"/>
      <c r="G671" s="202">
        <v>16.962</v>
      </c>
      <c r="H671" s="202"/>
      <c r="I671" s="202"/>
      <c r="J671" s="571">
        <f>SUM(J672:J689)</f>
        <v>36</v>
      </c>
      <c r="K671" s="202">
        <v>4.6070000000000002</v>
      </c>
      <c r="L671" s="416">
        <v>36</v>
      </c>
      <c r="M671" s="550"/>
      <c r="N671" s="320"/>
      <c r="O671" s="320"/>
      <c r="P671" s="320"/>
      <c r="Q671" s="320"/>
      <c r="R671" s="485"/>
    </row>
    <row r="672" spans="1:18" s="99" customFormat="1" x14ac:dyDescent="0.2">
      <c r="A672" s="344"/>
      <c r="B672" s="362"/>
      <c r="C672" s="362"/>
      <c r="D672" s="362"/>
      <c r="E672" s="362" t="s">
        <v>111</v>
      </c>
      <c r="F672" s="129" t="s">
        <v>366</v>
      </c>
      <c r="G672" s="202"/>
      <c r="H672" s="207"/>
      <c r="I672" s="207"/>
      <c r="J672" s="572">
        <v>1</v>
      </c>
      <c r="K672" s="207"/>
      <c r="L672" s="417"/>
      <c r="M672" s="550"/>
      <c r="N672" s="521"/>
      <c r="O672" s="521"/>
      <c r="P672" s="521"/>
      <c r="Q672" s="521"/>
      <c r="R672" s="485"/>
    </row>
    <row r="673" spans="1:18" s="99" customFormat="1" x14ac:dyDescent="0.2">
      <c r="A673" s="344"/>
      <c r="B673" s="362"/>
      <c r="C673" s="362"/>
      <c r="D673" s="362"/>
      <c r="E673" s="362"/>
      <c r="F673" s="129" t="s">
        <v>507</v>
      </c>
      <c r="G673" s="202"/>
      <c r="H673" s="207"/>
      <c r="I673" s="207"/>
      <c r="J673" s="572">
        <v>1</v>
      </c>
      <c r="K673" s="207"/>
      <c r="L673" s="417"/>
      <c r="M673" s="550"/>
      <c r="N673" s="521"/>
      <c r="O673" s="521"/>
      <c r="P673" s="521"/>
      <c r="Q673" s="521"/>
      <c r="R673" s="485"/>
    </row>
    <row r="674" spans="1:18" s="99" customFormat="1" x14ac:dyDescent="0.2">
      <c r="A674" s="344"/>
      <c r="B674" s="362"/>
      <c r="C674" s="362"/>
      <c r="D674" s="362"/>
      <c r="E674" s="362"/>
      <c r="F674" s="129" t="s">
        <v>367</v>
      </c>
      <c r="G674" s="202"/>
      <c r="H674" s="207"/>
      <c r="I674" s="207"/>
      <c r="J674" s="572">
        <v>1</v>
      </c>
      <c r="K674" s="207"/>
      <c r="L674" s="417"/>
      <c r="M674" s="550"/>
      <c r="N674" s="521"/>
      <c r="O674" s="521"/>
      <c r="P674" s="521"/>
      <c r="Q674" s="521"/>
      <c r="R674" s="485"/>
    </row>
    <row r="675" spans="1:18" s="99" customFormat="1" x14ac:dyDescent="0.2">
      <c r="A675" s="344"/>
      <c r="B675" s="362"/>
      <c r="C675" s="362"/>
      <c r="D675" s="362"/>
      <c r="E675" s="362"/>
      <c r="F675" s="129" t="s">
        <v>368</v>
      </c>
      <c r="G675" s="202"/>
      <c r="H675" s="207"/>
      <c r="I675" s="207"/>
      <c r="J675" s="572">
        <v>1</v>
      </c>
      <c r="K675" s="207"/>
      <c r="L675" s="417"/>
      <c r="M675" s="550"/>
      <c r="N675" s="521"/>
      <c r="O675" s="521"/>
      <c r="P675" s="521"/>
      <c r="Q675" s="521"/>
      <c r="R675" s="485"/>
    </row>
    <row r="676" spans="1:18" s="99" customFormat="1" x14ac:dyDescent="0.2">
      <c r="A676" s="344"/>
      <c r="B676" s="362"/>
      <c r="C676" s="362"/>
      <c r="D676" s="362"/>
      <c r="E676" s="362"/>
      <c r="F676" s="129" t="s">
        <v>369</v>
      </c>
      <c r="G676" s="202"/>
      <c r="H676" s="207"/>
      <c r="I676" s="207"/>
      <c r="J676" s="572">
        <v>1</v>
      </c>
      <c r="K676" s="207"/>
      <c r="L676" s="417"/>
      <c r="M676" s="550"/>
      <c r="N676" s="521"/>
      <c r="O676" s="521"/>
      <c r="P676" s="521"/>
      <c r="Q676" s="521"/>
      <c r="R676" s="485"/>
    </row>
    <row r="677" spans="1:18" s="99" customFormat="1" x14ac:dyDescent="0.2">
      <c r="A677" s="344"/>
      <c r="B677" s="362"/>
      <c r="C677" s="362"/>
      <c r="D677" s="362"/>
      <c r="E677" s="362"/>
      <c r="F677" s="129" t="s">
        <v>370</v>
      </c>
      <c r="G677" s="202"/>
      <c r="H677" s="207"/>
      <c r="I677" s="207"/>
      <c r="J677" s="572">
        <v>1</v>
      </c>
      <c r="K677" s="207"/>
      <c r="L677" s="417"/>
      <c r="M677" s="550"/>
      <c r="N677" s="521"/>
      <c r="O677" s="521"/>
      <c r="P677" s="521"/>
      <c r="Q677" s="521"/>
      <c r="R677" s="485"/>
    </row>
    <row r="678" spans="1:18" s="99" customFormat="1" x14ac:dyDescent="0.2">
      <c r="A678" s="344"/>
      <c r="B678" s="362"/>
      <c r="C678" s="362"/>
      <c r="D678" s="362"/>
      <c r="E678" s="362"/>
      <c r="F678" s="129" t="s">
        <v>371</v>
      </c>
      <c r="G678" s="202"/>
      <c r="H678" s="207"/>
      <c r="I678" s="207"/>
      <c r="J678" s="572">
        <v>1</v>
      </c>
      <c r="K678" s="207"/>
      <c r="L678" s="417"/>
      <c r="M678" s="550"/>
      <c r="N678" s="521"/>
      <c r="O678" s="521"/>
      <c r="P678" s="521"/>
      <c r="Q678" s="521"/>
      <c r="R678" s="485"/>
    </row>
    <row r="679" spans="1:18" s="99" customFormat="1" x14ac:dyDescent="0.2">
      <c r="A679" s="344"/>
      <c r="B679" s="362"/>
      <c r="C679" s="362"/>
      <c r="D679" s="362"/>
      <c r="E679" s="362"/>
      <c r="F679" s="129" t="s">
        <v>833</v>
      </c>
      <c r="G679" s="202"/>
      <c r="H679" s="207"/>
      <c r="I679" s="207"/>
      <c r="J679" s="572">
        <v>7</v>
      </c>
      <c r="K679" s="207"/>
      <c r="L679" s="417"/>
      <c r="M679" s="550"/>
      <c r="N679" s="521"/>
      <c r="O679" s="521"/>
      <c r="P679" s="521"/>
      <c r="Q679" s="521"/>
      <c r="R679" s="485"/>
    </row>
    <row r="680" spans="1:18" s="99" customFormat="1" x14ac:dyDescent="0.2">
      <c r="A680" s="344"/>
      <c r="B680" s="362"/>
      <c r="C680" s="362"/>
      <c r="D680" s="362"/>
      <c r="E680" s="362"/>
      <c r="F680" s="129" t="s">
        <v>372</v>
      </c>
      <c r="G680" s="202"/>
      <c r="H680" s="207"/>
      <c r="I680" s="207"/>
      <c r="J680" s="572">
        <v>1</v>
      </c>
      <c r="K680" s="207"/>
      <c r="L680" s="417"/>
      <c r="M680" s="550"/>
      <c r="N680" s="521"/>
      <c r="O680" s="521"/>
      <c r="P680" s="521"/>
      <c r="Q680" s="521"/>
      <c r="R680" s="485"/>
    </row>
    <row r="681" spans="1:18" s="99" customFormat="1" x14ac:dyDescent="0.2">
      <c r="A681" s="344"/>
      <c r="B681" s="362"/>
      <c r="C681" s="362"/>
      <c r="D681" s="362"/>
      <c r="E681" s="362"/>
      <c r="F681" s="129" t="s">
        <v>471</v>
      </c>
      <c r="G681" s="202"/>
      <c r="H681" s="207"/>
      <c r="I681" s="207"/>
      <c r="J681" s="572">
        <v>1</v>
      </c>
      <c r="K681" s="207"/>
      <c r="L681" s="417"/>
      <c r="M681" s="550"/>
      <c r="N681" s="521"/>
      <c r="O681" s="521"/>
      <c r="P681" s="521"/>
      <c r="Q681" s="521"/>
      <c r="R681" s="485"/>
    </row>
    <row r="682" spans="1:18" s="99" customFormat="1" x14ac:dyDescent="0.2">
      <c r="A682" s="344"/>
      <c r="B682" s="362"/>
      <c r="C682" s="362"/>
      <c r="D682" s="362"/>
      <c r="E682" s="362"/>
      <c r="F682" s="129" t="s">
        <v>472</v>
      </c>
      <c r="G682" s="202"/>
      <c r="H682" s="207"/>
      <c r="I682" s="207"/>
      <c r="J682" s="572">
        <v>1</v>
      </c>
      <c r="K682" s="207"/>
      <c r="L682" s="417"/>
      <c r="M682" s="550"/>
      <c r="N682" s="521"/>
      <c r="O682" s="521"/>
      <c r="P682" s="521"/>
      <c r="Q682" s="521"/>
      <c r="R682" s="485"/>
    </row>
    <row r="683" spans="1:18" s="99" customFormat="1" x14ac:dyDescent="0.2">
      <c r="A683" s="344"/>
      <c r="B683" s="362"/>
      <c r="C683" s="362"/>
      <c r="D683" s="362"/>
      <c r="E683" s="362"/>
      <c r="F683" s="129" t="s">
        <v>373</v>
      </c>
      <c r="G683" s="202"/>
      <c r="H683" s="207"/>
      <c r="I683" s="207"/>
      <c r="J683" s="572">
        <v>1</v>
      </c>
      <c r="K683" s="207"/>
      <c r="L683" s="417"/>
      <c r="M683" s="550"/>
      <c r="N683" s="521"/>
      <c r="O683" s="521"/>
      <c r="P683" s="521"/>
      <c r="Q683" s="521"/>
      <c r="R683" s="485"/>
    </row>
    <row r="684" spans="1:18" s="99" customFormat="1" x14ac:dyDescent="0.2">
      <c r="A684" s="344"/>
      <c r="B684" s="362"/>
      <c r="C684" s="362"/>
      <c r="D684" s="362"/>
      <c r="E684" s="362"/>
      <c r="F684" s="129" t="s">
        <v>508</v>
      </c>
      <c r="G684" s="202"/>
      <c r="H684" s="207"/>
      <c r="I684" s="207"/>
      <c r="J684" s="572">
        <v>1</v>
      </c>
      <c r="K684" s="207"/>
      <c r="L684" s="417"/>
      <c r="M684" s="550"/>
      <c r="N684" s="521"/>
      <c r="O684" s="521"/>
      <c r="P684" s="521"/>
      <c r="Q684" s="521"/>
      <c r="R684" s="485"/>
    </row>
    <row r="685" spans="1:18" s="99" customFormat="1" x14ac:dyDescent="0.2">
      <c r="A685" s="344"/>
      <c r="B685" s="362"/>
      <c r="C685" s="362"/>
      <c r="D685" s="362"/>
      <c r="E685" s="362"/>
      <c r="F685" s="129" t="s">
        <v>374</v>
      </c>
      <c r="G685" s="202"/>
      <c r="H685" s="207"/>
      <c r="I685" s="207"/>
      <c r="J685" s="572">
        <v>1</v>
      </c>
      <c r="K685" s="207"/>
      <c r="L685" s="417"/>
      <c r="M685" s="550"/>
      <c r="N685" s="521"/>
      <c r="O685" s="521"/>
      <c r="P685" s="521"/>
      <c r="Q685" s="521"/>
      <c r="R685" s="485"/>
    </row>
    <row r="686" spans="1:18" s="99" customFormat="1" x14ac:dyDescent="0.2">
      <c r="A686" s="344"/>
      <c r="B686" s="362"/>
      <c r="C686" s="362"/>
      <c r="D686" s="362"/>
      <c r="E686" s="362"/>
      <c r="F686" s="129" t="s">
        <v>803</v>
      </c>
      <c r="G686" s="202"/>
      <c r="H686" s="207"/>
      <c r="I686" s="207"/>
      <c r="J686" s="572">
        <v>2</v>
      </c>
      <c r="K686" s="207"/>
      <c r="L686" s="417"/>
      <c r="M686" s="550"/>
      <c r="N686" s="521"/>
      <c r="O686" s="521"/>
      <c r="P686" s="521"/>
      <c r="Q686" s="521"/>
      <c r="R686" s="485"/>
    </row>
    <row r="687" spans="1:18" s="99" customFormat="1" x14ac:dyDescent="0.2">
      <c r="A687" s="344"/>
      <c r="B687" s="362"/>
      <c r="C687" s="362"/>
      <c r="D687" s="362"/>
      <c r="E687" s="362"/>
      <c r="F687" s="129" t="s">
        <v>473</v>
      </c>
      <c r="G687" s="202"/>
      <c r="H687" s="207"/>
      <c r="I687" s="207"/>
      <c r="J687" s="572">
        <v>1</v>
      </c>
      <c r="K687" s="207"/>
      <c r="L687" s="417"/>
      <c r="M687" s="550"/>
      <c r="N687" s="521"/>
      <c r="O687" s="521"/>
      <c r="P687" s="521"/>
      <c r="Q687" s="521"/>
      <c r="R687" s="485"/>
    </row>
    <row r="688" spans="1:18" s="99" customFormat="1" x14ac:dyDescent="0.2">
      <c r="A688" s="344"/>
      <c r="B688" s="362"/>
      <c r="C688" s="362"/>
      <c r="D688" s="362"/>
      <c r="E688" s="362"/>
      <c r="F688" s="129" t="s">
        <v>474</v>
      </c>
      <c r="G688" s="202"/>
      <c r="H688" s="207"/>
      <c r="I688" s="207"/>
      <c r="J688" s="572">
        <v>10</v>
      </c>
      <c r="K688" s="207"/>
      <c r="L688" s="417"/>
      <c r="M688" s="550"/>
      <c r="N688" s="521"/>
      <c r="O688" s="521"/>
      <c r="P688" s="521"/>
      <c r="Q688" s="521"/>
      <c r="R688" s="485"/>
    </row>
    <row r="689" spans="1:18" s="99" customFormat="1" x14ac:dyDescent="0.2">
      <c r="A689" s="344"/>
      <c r="B689" s="362"/>
      <c r="C689" s="362"/>
      <c r="D689" s="362"/>
      <c r="E689" s="362"/>
      <c r="F689" s="129" t="s">
        <v>747</v>
      </c>
      <c r="G689" s="202"/>
      <c r="H689" s="207"/>
      <c r="I689" s="207"/>
      <c r="J689" s="572">
        <v>3</v>
      </c>
      <c r="K689" s="207"/>
      <c r="L689" s="417"/>
      <c r="M689" s="550"/>
      <c r="N689" s="521"/>
      <c r="O689" s="521"/>
      <c r="P689" s="521"/>
      <c r="Q689" s="521"/>
      <c r="R689" s="485"/>
    </row>
    <row r="690" spans="1:18" s="49" customFormat="1" x14ac:dyDescent="0.2">
      <c r="A690" s="312"/>
      <c r="B690" s="208"/>
      <c r="C690" s="208">
        <v>5137</v>
      </c>
      <c r="D690" s="208"/>
      <c r="E690" s="208" t="s">
        <v>189</v>
      </c>
      <c r="F690" s="208"/>
      <c r="G690" s="202">
        <v>163.05633</v>
      </c>
      <c r="H690" s="202"/>
      <c r="I690" s="202"/>
      <c r="J690" s="571">
        <v>630</v>
      </c>
      <c r="K690" s="202">
        <v>180.6962</v>
      </c>
      <c r="L690" s="416">
        <f>SUM(L691:L699)</f>
        <v>450</v>
      </c>
      <c r="M690" s="550"/>
      <c r="N690" s="320"/>
      <c r="O690" s="320"/>
      <c r="P690" s="320"/>
      <c r="Q690" s="320"/>
      <c r="R690" s="485"/>
    </row>
    <row r="691" spans="1:18" s="411" customFormat="1" x14ac:dyDescent="0.2">
      <c r="A691" s="312" t="s">
        <v>212</v>
      </c>
      <c r="B691" s="362"/>
      <c r="C691" s="362"/>
      <c r="D691" s="393"/>
      <c r="E691" s="362" t="s">
        <v>111</v>
      </c>
      <c r="F691" s="129" t="s">
        <v>829</v>
      </c>
      <c r="G691" s="202"/>
      <c r="H691" s="207"/>
      <c r="I691" s="207"/>
      <c r="J691" s="572"/>
      <c r="K691" s="207"/>
      <c r="L691" s="417">
        <v>10</v>
      </c>
      <c r="M691" s="550"/>
      <c r="N691" s="526"/>
      <c r="O691" s="526"/>
      <c r="P691" s="526"/>
      <c r="Q691" s="526"/>
      <c r="R691" s="485"/>
    </row>
    <row r="692" spans="1:18" s="411" customFormat="1" x14ac:dyDescent="0.2">
      <c r="A692" s="234"/>
      <c r="B692" s="362"/>
      <c r="C692" s="362"/>
      <c r="D692" s="393"/>
      <c r="E692" s="362"/>
      <c r="F692" s="129" t="s">
        <v>1156</v>
      </c>
      <c r="G692" s="202"/>
      <c r="H692" s="207"/>
      <c r="I692" s="207"/>
      <c r="J692" s="572"/>
      <c r="K692" s="207"/>
      <c r="L692" s="417">
        <v>40</v>
      </c>
      <c r="M692" s="550" t="s">
        <v>1247</v>
      </c>
      <c r="N692" s="526"/>
      <c r="O692" s="526"/>
      <c r="P692" s="526"/>
      <c r="Q692" s="526"/>
      <c r="R692" s="485"/>
    </row>
    <row r="693" spans="1:18" s="411" customFormat="1" x14ac:dyDescent="0.2">
      <c r="A693" s="234"/>
      <c r="B693" s="362"/>
      <c r="C693" s="362"/>
      <c r="D693" s="393"/>
      <c r="E693" s="362"/>
      <c r="F693" s="129" t="s">
        <v>236</v>
      </c>
      <c r="G693" s="202"/>
      <c r="H693" s="207"/>
      <c r="I693" s="207"/>
      <c r="J693" s="572"/>
      <c r="K693" s="207"/>
      <c r="L693" s="417">
        <v>0</v>
      </c>
      <c r="M693" s="550"/>
      <c r="N693" s="526"/>
      <c r="O693" s="526"/>
      <c r="P693" s="526"/>
      <c r="Q693" s="526"/>
      <c r="R693" s="485"/>
    </row>
    <row r="694" spans="1:18" s="411" customFormat="1" x14ac:dyDescent="0.2">
      <c r="A694" s="234"/>
      <c r="B694" s="362"/>
      <c r="C694" s="362"/>
      <c r="D694" s="393"/>
      <c r="E694" s="362"/>
      <c r="F694" s="129" t="s">
        <v>804</v>
      </c>
      <c r="G694" s="202"/>
      <c r="H694" s="207"/>
      <c r="I694" s="207"/>
      <c r="J694" s="572"/>
      <c r="K694" s="207"/>
      <c r="L694" s="417">
        <v>0</v>
      </c>
      <c r="M694" s="550"/>
      <c r="N694" s="526"/>
      <c r="O694" s="526"/>
      <c r="P694" s="526"/>
      <c r="Q694" s="526"/>
      <c r="R694" s="485"/>
    </row>
    <row r="695" spans="1:18" s="411" customFormat="1" x14ac:dyDescent="0.2">
      <c r="A695" s="234"/>
      <c r="B695" s="362"/>
      <c r="C695" s="362"/>
      <c r="D695" s="393"/>
      <c r="E695" s="362"/>
      <c r="F695" s="129" t="s">
        <v>813</v>
      </c>
      <c r="G695" s="202"/>
      <c r="H695" s="207"/>
      <c r="I695" s="207"/>
      <c r="J695" s="572"/>
      <c r="K695" s="207"/>
      <c r="L695" s="417">
        <v>20</v>
      </c>
      <c r="M695" s="550"/>
      <c r="N695" s="526"/>
      <c r="O695" s="526"/>
      <c r="P695" s="526"/>
      <c r="Q695" s="526"/>
      <c r="R695" s="485"/>
    </row>
    <row r="696" spans="1:18" s="411" customFormat="1" x14ac:dyDescent="0.2">
      <c r="A696" s="234"/>
      <c r="B696" s="362"/>
      <c r="C696" s="362"/>
      <c r="D696" s="393"/>
      <c r="E696" s="362"/>
      <c r="F696" s="129" t="s">
        <v>385</v>
      </c>
      <c r="G696" s="202"/>
      <c r="H696" s="207"/>
      <c r="I696" s="207"/>
      <c r="J696" s="572"/>
      <c r="K696" s="207"/>
      <c r="L696" s="417">
        <v>25</v>
      </c>
      <c r="M696" s="550"/>
      <c r="N696" s="526"/>
      <c r="O696" s="526"/>
      <c r="P696" s="526"/>
      <c r="Q696" s="526"/>
      <c r="R696" s="485"/>
    </row>
    <row r="697" spans="1:18" s="411" customFormat="1" x14ac:dyDescent="0.2">
      <c r="A697" s="234"/>
      <c r="B697" s="477"/>
      <c r="C697" s="477"/>
      <c r="D697" s="393"/>
      <c r="E697" s="477"/>
      <c r="F697" s="129" t="s">
        <v>823</v>
      </c>
      <c r="G697" s="202"/>
      <c r="H697" s="207"/>
      <c r="I697" s="207"/>
      <c r="J697" s="572"/>
      <c r="K697" s="207"/>
      <c r="L697" s="417">
        <v>250</v>
      </c>
      <c r="M697" s="550"/>
      <c r="N697" s="526"/>
      <c r="O697" s="526"/>
      <c r="P697" s="526"/>
      <c r="Q697" s="526"/>
      <c r="R697" s="485"/>
    </row>
    <row r="698" spans="1:18" s="411" customFormat="1" x14ac:dyDescent="0.2">
      <c r="A698" s="234"/>
      <c r="B698" s="477"/>
      <c r="C698" s="477"/>
      <c r="D698" s="393"/>
      <c r="E698" s="477"/>
      <c r="F698" s="129" t="s">
        <v>824</v>
      </c>
      <c r="G698" s="202"/>
      <c r="H698" s="207"/>
      <c r="I698" s="207"/>
      <c r="J698" s="572"/>
      <c r="K698" s="207"/>
      <c r="L698" s="417">
        <v>100</v>
      </c>
      <c r="M698" s="550"/>
      <c r="N698" s="526"/>
      <c r="O698" s="526"/>
      <c r="P698" s="526"/>
      <c r="Q698" s="526"/>
      <c r="R698" s="485"/>
    </row>
    <row r="699" spans="1:18" s="411" customFormat="1" x14ac:dyDescent="0.2">
      <c r="A699" s="234"/>
      <c r="B699" s="477"/>
      <c r="C699" s="477"/>
      <c r="D699" s="393"/>
      <c r="E699" s="477"/>
      <c r="F699" s="129" t="s">
        <v>488</v>
      </c>
      <c r="G699" s="202"/>
      <c r="H699" s="207"/>
      <c r="I699" s="207"/>
      <c r="J699" s="572"/>
      <c r="K699" s="207"/>
      <c r="L699" s="417">
        <v>5</v>
      </c>
      <c r="M699" s="550"/>
      <c r="N699" s="526"/>
      <c r="O699" s="526"/>
      <c r="P699" s="526"/>
      <c r="Q699" s="526"/>
      <c r="R699" s="485"/>
    </row>
    <row r="700" spans="1:18" s="49" customFormat="1" x14ac:dyDescent="0.2">
      <c r="A700" s="312"/>
      <c r="B700" s="208"/>
      <c r="C700" s="208">
        <v>5139</v>
      </c>
      <c r="D700" s="208"/>
      <c r="E700" s="208" t="s">
        <v>190</v>
      </c>
      <c r="F700" s="208"/>
      <c r="G700" s="202">
        <v>319.53264999999999</v>
      </c>
      <c r="H700" s="202"/>
      <c r="I700" s="202"/>
      <c r="J700" s="571">
        <f>SUM(J701:J724)</f>
        <v>406</v>
      </c>
      <c r="K700" s="202">
        <v>203.15781999999999</v>
      </c>
      <c r="L700" s="416">
        <f>SUM(L701:L724)</f>
        <v>413</v>
      </c>
      <c r="M700" s="550"/>
      <c r="N700" s="320"/>
      <c r="O700" s="320"/>
      <c r="P700" s="320"/>
      <c r="Q700" s="320"/>
      <c r="R700" s="485"/>
    </row>
    <row r="701" spans="1:18" s="99" customFormat="1" x14ac:dyDescent="0.2">
      <c r="A701" s="312" t="s">
        <v>212</v>
      </c>
      <c r="B701" s="362"/>
      <c r="C701" s="362"/>
      <c r="D701" s="362"/>
      <c r="E701" s="362" t="s">
        <v>111</v>
      </c>
      <c r="F701" s="129" t="s">
        <v>376</v>
      </c>
      <c r="G701" s="202"/>
      <c r="H701" s="207"/>
      <c r="I701" s="207"/>
      <c r="J701" s="572">
        <v>60</v>
      </c>
      <c r="K701" s="207"/>
      <c r="L701" s="417">
        <v>60</v>
      </c>
      <c r="M701" s="550"/>
      <c r="N701" s="521"/>
      <c r="O701" s="521"/>
      <c r="P701" s="521"/>
      <c r="Q701" s="521"/>
      <c r="R701" s="485"/>
    </row>
    <row r="702" spans="1:18" s="99" customFormat="1" x14ac:dyDescent="0.2">
      <c r="A702" s="312" t="s">
        <v>212</v>
      </c>
      <c r="B702" s="362"/>
      <c r="C702" s="362"/>
      <c r="D702" s="362"/>
      <c r="E702" s="362"/>
      <c r="F702" s="129" t="s">
        <v>377</v>
      </c>
      <c r="G702" s="202"/>
      <c r="H702" s="207"/>
      <c r="I702" s="207"/>
      <c r="J702" s="572">
        <v>40</v>
      </c>
      <c r="K702" s="207"/>
      <c r="L702" s="417">
        <v>50</v>
      </c>
      <c r="M702" s="553"/>
      <c r="N702" s="521"/>
      <c r="O702" s="521"/>
      <c r="P702" s="521"/>
      <c r="Q702" s="521"/>
      <c r="R702" s="485"/>
    </row>
    <row r="703" spans="1:18" s="99" customFormat="1" x14ac:dyDescent="0.2">
      <c r="A703" s="312" t="s">
        <v>212</v>
      </c>
      <c r="B703" s="362"/>
      <c r="C703" s="362"/>
      <c r="D703" s="362"/>
      <c r="E703" s="362"/>
      <c r="F703" s="129" t="s">
        <v>560</v>
      </c>
      <c r="G703" s="202"/>
      <c r="H703" s="207"/>
      <c r="I703" s="207"/>
      <c r="J703" s="572">
        <v>5</v>
      </c>
      <c r="K703" s="207"/>
      <c r="L703" s="417">
        <v>5</v>
      </c>
      <c r="M703" s="550" t="s">
        <v>1290</v>
      </c>
      <c r="N703" s="521"/>
      <c r="O703" s="521"/>
      <c r="P703" s="521"/>
      <c r="Q703" s="521"/>
      <c r="R703" s="485"/>
    </row>
    <row r="704" spans="1:18" s="99" customFormat="1" x14ac:dyDescent="0.2">
      <c r="A704" s="312" t="s">
        <v>212</v>
      </c>
      <c r="B704" s="362"/>
      <c r="C704" s="362"/>
      <c r="D704" s="362"/>
      <c r="E704" s="362"/>
      <c r="F704" s="129" t="s">
        <v>378</v>
      </c>
      <c r="G704" s="202"/>
      <c r="H704" s="207"/>
      <c r="I704" s="207"/>
      <c r="J704" s="572">
        <v>70</v>
      </c>
      <c r="K704" s="207"/>
      <c r="L704" s="417">
        <v>70</v>
      </c>
      <c r="M704" s="550"/>
      <c r="N704" s="521"/>
      <c r="O704" s="521"/>
      <c r="P704" s="521"/>
      <c r="Q704" s="521"/>
      <c r="R704" s="485"/>
    </row>
    <row r="705" spans="1:18" s="99" customFormat="1" x14ac:dyDescent="0.2">
      <c r="A705" s="312" t="s">
        <v>212</v>
      </c>
      <c r="B705" s="362"/>
      <c r="C705" s="362"/>
      <c r="D705" s="362"/>
      <c r="E705" s="362"/>
      <c r="F705" s="129" t="s">
        <v>379</v>
      </c>
      <c r="G705" s="202"/>
      <c r="H705" s="207"/>
      <c r="I705" s="207"/>
      <c r="J705" s="572">
        <v>0</v>
      </c>
      <c r="K705" s="207"/>
      <c r="L705" s="417">
        <v>5</v>
      </c>
      <c r="M705" s="550"/>
      <c r="N705" s="521"/>
      <c r="O705" s="521"/>
      <c r="P705" s="521"/>
      <c r="Q705" s="521"/>
      <c r="R705" s="485"/>
    </row>
    <row r="706" spans="1:18" s="99" customFormat="1" x14ac:dyDescent="0.2">
      <c r="A706" s="312" t="s">
        <v>212</v>
      </c>
      <c r="B706" s="362"/>
      <c r="C706" s="362"/>
      <c r="D706" s="362"/>
      <c r="E706" s="362"/>
      <c r="F706" s="129" t="s">
        <v>380</v>
      </c>
      <c r="G706" s="202"/>
      <c r="H706" s="207"/>
      <c r="I706" s="207"/>
      <c r="J706" s="572">
        <v>15</v>
      </c>
      <c r="K706" s="207"/>
      <c r="L706" s="417">
        <v>10</v>
      </c>
      <c r="M706" s="550"/>
      <c r="N706" s="521"/>
      <c r="O706" s="521"/>
      <c r="P706" s="521"/>
      <c r="Q706" s="521"/>
      <c r="R706" s="485"/>
    </row>
    <row r="707" spans="1:18" s="99" customFormat="1" x14ac:dyDescent="0.2">
      <c r="A707" s="312" t="s">
        <v>212</v>
      </c>
      <c r="B707" s="362"/>
      <c r="C707" s="362"/>
      <c r="D707" s="362"/>
      <c r="E707" s="362"/>
      <c r="F707" s="129" t="s">
        <v>475</v>
      </c>
      <c r="G707" s="202"/>
      <c r="H707" s="207"/>
      <c r="I707" s="207"/>
      <c r="J707" s="572">
        <v>28</v>
      </c>
      <c r="K707" s="207"/>
      <c r="L707" s="417">
        <v>25</v>
      </c>
      <c r="M707" s="550"/>
      <c r="N707" s="521"/>
      <c r="O707" s="521"/>
      <c r="P707" s="521"/>
      <c r="Q707" s="521"/>
      <c r="R707" s="485"/>
    </row>
    <row r="708" spans="1:18" s="99" customFormat="1" x14ac:dyDescent="0.2">
      <c r="A708" s="312" t="s">
        <v>212</v>
      </c>
      <c r="B708" s="362"/>
      <c r="C708" s="362"/>
      <c r="D708" s="362"/>
      <c r="E708" s="362"/>
      <c r="F708" s="129" t="s">
        <v>381</v>
      </c>
      <c r="G708" s="202"/>
      <c r="H708" s="207"/>
      <c r="I708" s="207"/>
      <c r="J708" s="572">
        <v>16</v>
      </c>
      <c r="K708" s="207"/>
      <c r="L708" s="417">
        <v>18</v>
      </c>
      <c r="M708" s="550"/>
      <c r="N708" s="521"/>
      <c r="O708" s="521"/>
      <c r="P708" s="521"/>
      <c r="Q708" s="521"/>
      <c r="R708" s="485"/>
    </row>
    <row r="709" spans="1:18" s="99" customFormat="1" x14ac:dyDescent="0.2">
      <c r="A709" s="234" t="s">
        <v>170</v>
      </c>
      <c r="B709" s="362"/>
      <c r="C709" s="362"/>
      <c r="D709" s="362"/>
      <c r="E709" s="362"/>
      <c r="F709" s="129" t="s">
        <v>476</v>
      </c>
      <c r="G709" s="202"/>
      <c r="H709" s="207"/>
      <c r="I709" s="207"/>
      <c r="J709" s="572">
        <v>90</v>
      </c>
      <c r="K709" s="207"/>
      <c r="L709" s="417">
        <v>90</v>
      </c>
      <c r="M709" s="550"/>
      <c r="N709" s="521"/>
      <c r="O709" s="521"/>
      <c r="P709" s="521"/>
      <c r="Q709" s="521"/>
      <c r="R709" s="485"/>
    </row>
    <row r="710" spans="1:18" s="99" customFormat="1" x14ac:dyDescent="0.2">
      <c r="A710" s="234" t="s">
        <v>170</v>
      </c>
      <c r="B710" s="362"/>
      <c r="C710" s="362"/>
      <c r="D710" s="362"/>
      <c r="E710" s="362"/>
      <c r="F710" s="129" t="s">
        <v>608</v>
      </c>
      <c r="G710" s="202"/>
      <c r="H710" s="207"/>
      <c r="I710" s="207"/>
      <c r="J710" s="572">
        <v>20</v>
      </c>
      <c r="K710" s="207"/>
      <c r="L710" s="417">
        <v>20</v>
      </c>
      <c r="M710" s="550"/>
      <c r="N710" s="521"/>
      <c r="O710" s="521"/>
      <c r="P710" s="521"/>
      <c r="Q710" s="521"/>
      <c r="R710" s="485"/>
    </row>
    <row r="711" spans="1:18" s="99" customFormat="1" x14ac:dyDescent="0.2">
      <c r="A711" s="367" t="s">
        <v>212</v>
      </c>
      <c r="B711" s="362"/>
      <c r="C711" s="362"/>
      <c r="D711" s="362"/>
      <c r="E711" s="362"/>
      <c r="F711" s="129" t="s">
        <v>502</v>
      </c>
      <c r="G711" s="202"/>
      <c r="H711" s="207"/>
      <c r="I711" s="207"/>
      <c r="J711" s="572">
        <v>5</v>
      </c>
      <c r="K711" s="207"/>
      <c r="L711" s="417">
        <v>5</v>
      </c>
      <c r="M711" s="550"/>
      <c r="N711" s="521"/>
      <c r="O711" s="521"/>
      <c r="P711" s="521"/>
      <c r="Q711" s="521"/>
      <c r="R711" s="485"/>
    </row>
    <row r="712" spans="1:18" s="99" customFormat="1" x14ac:dyDescent="0.2">
      <c r="A712" s="312" t="s">
        <v>212</v>
      </c>
      <c r="B712" s="362"/>
      <c r="C712" s="362"/>
      <c r="D712" s="362"/>
      <c r="E712" s="362"/>
      <c r="F712" s="129" t="s">
        <v>613</v>
      </c>
      <c r="G712" s="202"/>
      <c r="H712" s="207"/>
      <c r="I712" s="207"/>
      <c r="J712" s="572">
        <v>0</v>
      </c>
      <c r="K712" s="207"/>
      <c r="L712" s="417">
        <v>0</v>
      </c>
      <c r="M712" s="550"/>
      <c r="N712" s="521"/>
      <c r="O712" s="521"/>
      <c r="P712" s="521"/>
      <c r="Q712" s="521"/>
      <c r="R712" s="485"/>
    </row>
    <row r="713" spans="1:18" s="99" customFormat="1" x14ac:dyDescent="0.2">
      <c r="A713" s="380" t="s">
        <v>170</v>
      </c>
      <c r="B713" s="362"/>
      <c r="C713" s="362"/>
      <c r="D713" s="362"/>
      <c r="E713" s="362"/>
      <c r="F713" s="129" t="s">
        <v>477</v>
      </c>
      <c r="G713" s="202"/>
      <c r="H713" s="207"/>
      <c r="I713" s="207"/>
      <c r="J713" s="572">
        <v>10</v>
      </c>
      <c r="K713" s="207"/>
      <c r="L713" s="417">
        <v>10</v>
      </c>
      <c r="M713" s="550"/>
      <c r="N713" s="521"/>
      <c r="O713" s="521"/>
      <c r="P713" s="521"/>
      <c r="Q713" s="521"/>
      <c r="R713" s="485"/>
    </row>
    <row r="714" spans="1:18" s="99" customFormat="1" x14ac:dyDescent="0.2">
      <c r="A714" s="312" t="s">
        <v>212</v>
      </c>
      <c r="B714" s="362"/>
      <c r="C714" s="362"/>
      <c r="D714" s="362"/>
      <c r="E714" s="362"/>
      <c r="F714" s="129" t="s">
        <v>478</v>
      </c>
      <c r="G714" s="202"/>
      <c r="H714" s="207"/>
      <c r="I714" s="207"/>
      <c r="J714" s="572">
        <v>6</v>
      </c>
      <c r="K714" s="207"/>
      <c r="L714" s="417">
        <v>5</v>
      </c>
      <c r="M714" s="550"/>
      <c r="N714" s="521"/>
      <c r="O714" s="521"/>
      <c r="P714" s="521"/>
      <c r="Q714" s="521"/>
      <c r="R714" s="485"/>
    </row>
    <row r="715" spans="1:18" s="99" customFormat="1" x14ac:dyDescent="0.2">
      <c r="A715" s="312" t="s">
        <v>212</v>
      </c>
      <c r="B715" s="362"/>
      <c r="C715" s="362"/>
      <c r="D715" s="362"/>
      <c r="E715" s="362"/>
      <c r="F715" s="129" t="s">
        <v>382</v>
      </c>
      <c r="G715" s="202"/>
      <c r="H715" s="207"/>
      <c r="I715" s="207"/>
      <c r="J715" s="572">
        <v>6</v>
      </c>
      <c r="K715" s="207"/>
      <c r="L715" s="417">
        <v>7</v>
      </c>
      <c r="M715" s="550"/>
      <c r="N715" s="521"/>
      <c r="O715" s="521"/>
      <c r="P715" s="521"/>
      <c r="Q715" s="521"/>
      <c r="R715" s="485"/>
    </row>
    <row r="716" spans="1:18" s="99" customFormat="1" x14ac:dyDescent="0.2">
      <c r="A716" s="312" t="s">
        <v>212</v>
      </c>
      <c r="B716" s="362"/>
      <c r="C716" s="362"/>
      <c r="D716" s="362"/>
      <c r="E716" s="362"/>
      <c r="F716" s="129" t="s">
        <v>479</v>
      </c>
      <c r="G716" s="202"/>
      <c r="H716" s="207"/>
      <c r="I716" s="207"/>
      <c r="J716" s="572">
        <v>2</v>
      </c>
      <c r="K716" s="207"/>
      <c r="L716" s="417">
        <v>0</v>
      </c>
      <c r="M716" s="550"/>
      <c r="N716" s="521"/>
      <c r="O716" s="521"/>
      <c r="P716" s="521"/>
      <c r="Q716" s="521"/>
      <c r="R716" s="485"/>
    </row>
    <row r="717" spans="1:18" s="99" customFormat="1" x14ac:dyDescent="0.2">
      <c r="A717" s="312" t="s">
        <v>212</v>
      </c>
      <c r="B717" s="362"/>
      <c r="C717" s="362"/>
      <c r="D717" s="362"/>
      <c r="E717" s="362"/>
      <c r="F717" s="129" t="s">
        <v>480</v>
      </c>
      <c r="G717" s="202"/>
      <c r="H717" s="207"/>
      <c r="I717" s="207"/>
      <c r="J717" s="572">
        <v>5</v>
      </c>
      <c r="K717" s="207"/>
      <c r="L717" s="417">
        <v>5</v>
      </c>
      <c r="M717" s="550"/>
      <c r="N717" s="521"/>
      <c r="O717" s="521"/>
      <c r="P717" s="521"/>
      <c r="Q717" s="521"/>
      <c r="R717" s="485"/>
    </row>
    <row r="718" spans="1:18" s="99" customFormat="1" x14ac:dyDescent="0.2">
      <c r="A718" s="312" t="s">
        <v>212</v>
      </c>
      <c r="B718" s="362"/>
      <c r="C718" s="362"/>
      <c r="D718" s="362"/>
      <c r="E718" s="362"/>
      <c r="F718" s="129" t="s">
        <v>509</v>
      </c>
      <c r="G718" s="202"/>
      <c r="H718" s="207"/>
      <c r="I718" s="207"/>
      <c r="J718" s="572">
        <v>5</v>
      </c>
      <c r="K718" s="207"/>
      <c r="L718" s="417">
        <v>5</v>
      </c>
      <c r="M718" s="550"/>
      <c r="N718" s="521"/>
      <c r="O718" s="521"/>
      <c r="P718" s="521"/>
      <c r="Q718" s="521"/>
      <c r="R718" s="485"/>
    </row>
    <row r="719" spans="1:18" s="99" customFormat="1" x14ac:dyDescent="0.2">
      <c r="A719" s="312" t="s">
        <v>212</v>
      </c>
      <c r="B719" s="362"/>
      <c r="C719" s="362"/>
      <c r="D719" s="362"/>
      <c r="E719" s="362"/>
      <c r="F719" s="129" t="s">
        <v>481</v>
      </c>
      <c r="G719" s="202"/>
      <c r="H719" s="207"/>
      <c r="I719" s="207"/>
      <c r="J719" s="572">
        <v>1</v>
      </c>
      <c r="K719" s="207"/>
      <c r="L719" s="417">
        <v>1</v>
      </c>
      <c r="M719" s="550"/>
      <c r="N719" s="521"/>
      <c r="O719" s="521"/>
      <c r="P719" s="521"/>
      <c r="Q719" s="521"/>
      <c r="R719" s="485"/>
    </row>
    <row r="720" spans="1:18" s="99" customFormat="1" x14ac:dyDescent="0.2">
      <c r="A720" s="312" t="s">
        <v>212</v>
      </c>
      <c r="B720" s="362"/>
      <c r="C720" s="362"/>
      <c r="D720" s="362"/>
      <c r="E720" s="362"/>
      <c r="F720" s="129" t="s">
        <v>390</v>
      </c>
      <c r="G720" s="202"/>
      <c r="H720" s="207"/>
      <c r="I720" s="207"/>
      <c r="J720" s="572">
        <v>6</v>
      </c>
      <c r="K720" s="207"/>
      <c r="L720" s="417">
        <v>6</v>
      </c>
      <c r="M720" s="550"/>
      <c r="N720" s="521"/>
      <c r="O720" s="521"/>
      <c r="P720" s="521"/>
      <c r="Q720" s="521"/>
      <c r="R720" s="485"/>
    </row>
    <row r="721" spans="1:18" s="99" customFormat="1" x14ac:dyDescent="0.2">
      <c r="A721" s="312" t="s">
        <v>212</v>
      </c>
      <c r="B721" s="362"/>
      <c r="C721" s="362"/>
      <c r="D721" s="362"/>
      <c r="E721" s="362"/>
      <c r="F721" s="129" t="s">
        <v>482</v>
      </c>
      <c r="G721" s="202"/>
      <c r="H721" s="207"/>
      <c r="I721" s="207"/>
      <c r="J721" s="572">
        <v>3</v>
      </c>
      <c r="K721" s="207"/>
      <c r="L721" s="417">
        <v>3</v>
      </c>
      <c r="M721" s="550"/>
      <c r="N721" s="521"/>
      <c r="O721" s="521"/>
      <c r="P721" s="521"/>
      <c r="Q721" s="521"/>
      <c r="R721" s="485"/>
    </row>
    <row r="722" spans="1:18" s="99" customFormat="1" x14ac:dyDescent="0.2">
      <c r="A722" s="312" t="s">
        <v>212</v>
      </c>
      <c r="B722" s="362"/>
      <c r="C722" s="362"/>
      <c r="D722" s="362"/>
      <c r="E722" s="362"/>
      <c r="F722" s="129" t="s">
        <v>397</v>
      </c>
      <c r="G722" s="202"/>
      <c r="H722" s="207"/>
      <c r="I722" s="207"/>
      <c r="J722" s="572">
        <v>2</v>
      </c>
      <c r="K722" s="207"/>
      <c r="L722" s="417">
        <v>2</v>
      </c>
      <c r="M722" s="550"/>
      <c r="N722" s="521"/>
      <c r="O722" s="521"/>
      <c r="P722" s="521"/>
      <c r="Q722" s="521"/>
      <c r="R722" s="485"/>
    </row>
    <row r="723" spans="1:18" s="99" customFormat="1" x14ac:dyDescent="0.2">
      <c r="A723" s="312" t="s">
        <v>212</v>
      </c>
      <c r="B723" s="362"/>
      <c r="C723" s="362"/>
      <c r="D723" s="362"/>
      <c r="E723" s="362"/>
      <c r="F723" s="129" t="s">
        <v>483</v>
      </c>
      <c r="G723" s="202"/>
      <c r="H723" s="207"/>
      <c r="I723" s="207"/>
      <c r="J723" s="572">
        <v>3</v>
      </c>
      <c r="K723" s="207"/>
      <c r="L723" s="417">
        <v>3</v>
      </c>
      <c r="M723" s="550"/>
      <c r="N723" s="521"/>
      <c r="O723" s="521"/>
      <c r="P723" s="521"/>
      <c r="Q723" s="521"/>
      <c r="R723" s="485"/>
    </row>
    <row r="724" spans="1:18" s="99" customFormat="1" x14ac:dyDescent="0.2">
      <c r="A724" s="312" t="s">
        <v>212</v>
      </c>
      <c r="B724" s="362"/>
      <c r="C724" s="362"/>
      <c r="D724" s="362"/>
      <c r="E724" s="362"/>
      <c r="F724" s="129" t="s">
        <v>561</v>
      </c>
      <c r="G724" s="202"/>
      <c r="H724" s="207"/>
      <c r="I724" s="207"/>
      <c r="J724" s="572">
        <v>8</v>
      </c>
      <c r="K724" s="207"/>
      <c r="L724" s="417">
        <v>8</v>
      </c>
      <c r="M724" s="550"/>
      <c r="N724" s="521"/>
      <c r="O724" s="521"/>
      <c r="P724" s="521"/>
      <c r="Q724" s="521"/>
      <c r="R724" s="485"/>
    </row>
    <row r="725" spans="1:18" s="49" customFormat="1" x14ac:dyDescent="0.2">
      <c r="A725" s="234" t="s">
        <v>170</v>
      </c>
      <c r="B725" s="208"/>
      <c r="C725" s="208">
        <v>5151</v>
      </c>
      <c r="D725" s="208"/>
      <c r="E725" s="208" t="s">
        <v>183</v>
      </c>
      <c r="F725" s="208"/>
      <c r="G725" s="202">
        <v>48.506999999999998</v>
      </c>
      <c r="H725" s="202"/>
      <c r="I725" s="202"/>
      <c r="J725" s="571">
        <v>110</v>
      </c>
      <c r="K725" s="202">
        <v>63.55</v>
      </c>
      <c r="L725" s="416">
        <v>110</v>
      </c>
      <c r="M725" s="558"/>
      <c r="N725" s="320"/>
      <c r="O725" s="320"/>
      <c r="P725" s="320"/>
      <c r="Q725" s="320"/>
      <c r="R725" s="485"/>
    </row>
    <row r="726" spans="1:18" s="49" customFormat="1" x14ac:dyDescent="0.2">
      <c r="A726" s="234" t="s">
        <v>170</v>
      </c>
      <c r="B726" s="208"/>
      <c r="C726" s="208">
        <v>5152</v>
      </c>
      <c r="D726" s="208"/>
      <c r="E726" s="208" t="s">
        <v>226</v>
      </c>
      <c r="F726" s="208"/>
      <c r="G726" s="202">
        <v>521.72046</v>
      </c>
      <c r="H726" s="202"/>
      <c r="I726" s="202"/>
      <c r="J726" s="571">
        <v>600</v>
      </c>
      <c r="K726" s="202">
        <v>455.15467000000001</v>
      </c>
      <c r="L726" s="416">
        <v>600</v>
      </c>
      <c r="M726" s="550"/>
      <c r="N726" s="320"/>
      <c r="O726" s="320"/>
      <c r="P726" s="320"/>
      <c r="Q726" s="320"/>
      <c r="R726" s="485"/>
    </row>
    <row r="727" spans="1:18" s="49" customFormat="1" x14ac:dyDescent="0.2">
      <c r="A727" s="234" t="s">
        <v>170</v>
      </c>
      <c r="B727" s="208"/>
      <c r="C727" s="208">
        <v>5154</v>
      </c>
      <c r="D727" s="208"/>
      <c r="E727" s="208" t="s">
        <v>184</v>
      </c>
      <c r="F727" s="208"/>
      <c r="G727" s="202">
        <v>242.38129000000001</v>
      </c>
      <c r="H727" s="202"/>
      <c r="I727" s="202"/>
      <c r="J727" s="571">
        <v>350</v>
      </c>
      <c r="K727" s="202">
        <v>221.74987999999999</v>
      </c>
      <c r="L727" s="416">
        <v>350</v>
      </c>
      <c r="M727" s="550"/>
      <c r="N727" s="320"/>
      <c r="O727" s="320"/>
      <c r="P727" s="320"/>
      <c r="Q727" s="320"/>
      <c r="R727" s="485"/>
    </row>
    <row r="728" spans="1:18" s="49" customFormat="1" x14ac:dyDescent="0.2">
      <c r="A728" s="234" t="s">
        <v>170</v>
      </c>
      <c r="B728" s="208"/>
      <c r="C728" s="208">
        <v>5156</v>
      </c>
      <c r="D728" s="208"/>
      <c r="E728" s="208" t="s">
        <v>238</v>
      </c>
      <c r="F728" s="208"/>
      <c r="G728" s="202">
        <v>64.430999999999997</v>
      </c>
      <c r="H728" s="202"/>
      <c r="I728" s="202"/>
      <c r="J728" s="571">
        <v>70</v>
      </c>
      <c r="K728" s="202">
        <v>16.511299999999999</v>
      </c>
      <c r="L728" s="416">
        <v>70</v>
      </c>
      <c r="M728" s="550"/>
      <c r="N728" s="320"/>
      <c r="O728" s="320"/>
      <c r="P728" s="320"/>
      <c r="Q728" s="320"/>
      <c r="R728" s="485"/>
    </row>
    <row r="729" spans="1:18" s="49" customFormat="1" x14ac:dyDescent="0.2">
      <c r="A729" s="312" t="s">
        <v>212</v>
      </c>
      <c r="B729" s="208"/>
      <c r="C729" s="208">
        <v>5161</v>
      </c>
      <c r="D729" s="208"/>
      <c r="E729" s="208" t="s">
        <v>1271</v>
      </c>
      <c r="F729" s="208"/>
      <c r="G729" s="202">
        <v>125.5415</v>
      </c>
      <c r="H729" s="202"/>
      <c r="I729" s="202"/>
      <c r="J729" s="571">
        <v>250</v>
      </c>
      <c r="K729" s="202">
        <v>129.43389999999999</v>
      </c>
      <c r="L729" s="416">
        <v>250</v>
      </c>
      <c r="M729" s="550"/>
      <c r="N729" s="320"/>
      <c r="O729" s="320"/>
      <c r="P729" s="320"/>
      <c r="Q729" s="320"/>
      <c r="R729" s="485"/>
    </row>
    <row r="730" spans="1:18" s="49" customFormat="1" x14ac:dyDescent="0.2">
      <c r="A730" s="312" t="s">
        <v>212</v>
      </c>
      <c r="B730" s="208"/>
      <c r="C730" s="208">
        <v>5162</v>
      </c>
      <c r="D730" s="208"/>
      <c r="E730" s="208" t="s">
        <v>1270</v>
      </c>
      <c r="F730" s="208"/>
      <c r="G730" s="202">
        <v>184.97503</v>
      </c>
      <c r="H730" s="202"/>
      <c r="I730" s="202"/>
      <c r="J730" s="571">
        <f>SUM(J731:J739)</f>
        <v>232</v>
      </c>
      <c r="K730" s="202">
        <v>165.41729000000001</v>
      </c>
      <c r="L730" s="416">
        <f>SUM(L731:L739)</f>
        <v>235</v>
      </c>
      <c r="M730" s="550"/>
      <c r="N730" s="320"/>
      <c r="O730" s="320"/>
      <c r="P730" s="320"/>
      <c r="Q730" s="320"/>
      <c r="R730" s="485"/>
    </row>
    <row r="731" spans="1:18" s="99" customFormat="1" x14ac:dyDescent="0.2">
      <c r="A731" s="346"/>
      <c r="B731" s="362"/>
      <c r="C731" s="362"/>
      <c r="D731" s="362"/>
      <c r="E731" s="362" t="s">
        <v>111</v>
      </c>
      <c r="F731" s="129" t="s">
        <v>383</v>
      </c>
      <c r="G731" s="202"/>
      <c r="H731" s="207"/>
      <c r="I731" s="207"/>
      <c r="J731" s="572">
        <v>2</v>
      </c>
      <c r="K731" s="207"/>
      <c r="L731" s="417">
        <v>0</v>
      </c>
      <c r="M731" s="550"/>
      <c r="N731" s="521"/>
      <c r="O731" s="521"/>
      <c r="P731" s="521"/>
      <c r="Q731" s="521"/>
      <c r="R731" s="485"/>
    </row>
    <row r="732" spans="1:18" s="99" customFormat="1" x14ac:dyDescent="0.2">
      <c r="A732" s="346"/>
      <c r="B732" s="362"/>
      <c r="C732" s="362"/>
      <c r="D732" s="362"/>
      <c r="E732" s="362"/>
      <c r="F732" s="129" t="s">
        <v>614</v>
      </c>
      <c r="G732" s="202"/>
      <c r="H732" s="207"/>
      <c r="I732" s="207"/>
      <c r="J732" s="572">
        <v>80</v>
      </c>
      <c r="K732" s="207"/>
      <c r="L732" s="417">
        <v>80</v>
      </c>
      <c r="M732" s="550"/>
      <c r="N732" s="521"/>
      <c r="O732" s="521"/>
      <c r="P732" s="521"/>
      <c r="Q732" s="521"/>
      <c r="R732" s="485"/>
    </row>
    <row r="733" spans="1:18" s="99" customFormat="1" x14ac:dyDescent="0.2">
      <c r="A733" s="346"/>
      <c r="B733" s="362"/>
      <c r="C733" s="362"/>
      <c r="D733" s="362"/>
      <c r="E733" s="362"/>
      <c r="F733" s="129" t="s">
        <v>384</v>
      </c>
      <c r="G733" s="202"/>
      <c r="H733" s="207"/>
      <c r="I733" s="207"/>
      <c r="J733" s="572"/>
      <c r="K733" s="207"/>
      <c r="L733" s="417">
        <v>0</v>
      </c>
      <c r="M733" s="550"/>
      <c r="N733" s="521"/>
      <c r="O733" s="521"/>
      <c r="P733" s="521"/>
      <c r="Q733" s="521"/>
      <c r="R733" s="485"/>
    </row>
    <row r="734" spans="1:18" s="99" customFormat="1" x14ac:dyDescent="0.2">
      <c r="A734" s="346"/>
      <c r="B734" s="362"/>
      <c r="C734" s="362"/>
      <c r="D734" s="362"/>
      <c r="E734" s="362"/>
      <c r="F734" s="129" t="s">
        <v>619</v>
      </c>
      <c r="G734" s="202"/>
      <c r="H734" s="207"/>
      <c r="I734" s="207"/>
      <c r="J734" s="572">
        <v>5</v>
      </c>
      <c r="K734" s="207"/>
      <c r="L734" s="417">
        <v>5</v>
      </c>
      <c r="M734" s="550"/>
      <c r="N734" s="521"/>
      <c r="O734" s="521"/>
      <c r="P734" s="521"/>
      <c r="Q734" s="521"/>
      <c r="R734" s="485"/>
    </row>
    <row r="735" spans="1:18" s="99" customFormat="1" x14ac:dyDescent="0.2">
      <c r="A735" s="346"/>
      <c r="B735" s="362"/>
      <c r="C735" s="362"/>
      <c r="D735" s="362"/>
      <c r="E735" s="362"/>
      <c r="F735" s="129" t="s">
        <v>385</v>
      </c>
      <c r="G735" s="202"/>
      <c r="H735" s="207"/>
      <c r="I735" s="207"/>
      <c r="J735" s="572">
        <v>50</v>
      </c>
      <c r="K735" s="207"/>
      <c r="L735" s="417">
        <v>50</v>
      </c>
      <c r="M735" s="550"/>
      <c r="N735" s="521"/>
      <c r="O735" s="521"/>
      <c r="P735" s="521"/>
      <c r="Q735" s="521"/>
      <c r="R735" s="485"/>
    </row>
    <row r="736" spans="1:18" s="99" customFormat="1" x14ac:dyDescent="0.2">
      <c r="A736" s="346"/>
      <c r="B736" s="362"/>
      <c r="C736" s="362"/>
      <c r="D736" s="362"/>
      <c r="E736" s="362"/>
      <c r="F736" s="129" t="s">
        <v>562</v>
      </c>
      <c r="G736" s="202"/>
      <c r="H736" s="207"/>
      <c r="I736" s="207"/>
      <c r="J736" s="572">
        <v>50</v>
      </c>
      <c r="K736" s="207"/>
      <c r="L736" s="417">
        <v>50</v>
      </c>
      <c r="M736" s="550"/>
      <c r="N736" s="521"/>
      <c r="O736" s="521"/>
      <c r="P736" s="521"/>
      <c r="Q736" s="521"/>
      <c r="R736" s="485"/>
    </row>
    <row r="737" spans="1:18" s="99" customFormat="1" x14ac:dyDescent="0.2">
      <c r="A737" s="346"/>
      <c r="B737" s="362"/>
      <c r="C737" s="362"/>
      <c r="D737" s="362"/>
      <c r="E737" s="362"/>
      <c r="F737" s="129" t="s">
        <v>625</v>
      </c>
      <c r="G737" s="202"/>
      <c r="H737" s="207"/>
      <c r="I737" s="207"/>
      <c r="J737" s="572">
        <v>5</v>
      </c>
      <c r="K737" s="207"/>
      <c r="L737" s="417">
        <v>0</v>
      </c>
      <c r="M737" s="550"/>
      <c r="N737" s="521"/>
      <c r="O737" s="521"/>
      <c r="P737" s="521"/>
      <c r="Q737" s="521"/>
      <c r="R737" s="485"/>
    </row>
    <row r="738" spans="1:18" s="99" customFormat="1" x14ac:dyDescent="0.2">
      <c r="A738" s="346"/>
      <c r="B738" s="362"/>
      <c r="C738" s="362"/>
      <c r="D738" s="362"/>
      <c r="E738" s="362"/>
      <c r="F738" s="129" t="s">
        <v>620</v>
      </c>
      <c r="G738" s="202"/>
      <c r="H738" s="207"/>
      <c r="I738" s="207"/>
      <c r="J738" s="572">
        <v>40</v>
      </c>
      <c r="K738" s="207"/>
      <c r="L738" s="417">
        <v>50</v>
      </c>
      <c r="M738" s="550" t="s">
        <v>1248</v>
      </c>
      <c r="N738" s="521"/>
      <c r="O738" s="521"/>
      <c r="P738" s="521"/>
      <c r="Q738" s="521"/>
      <c r="R738" s="485"/>
    </row>
    <row r="739" spans="1:18" s="99" customFormat="1" x14ac:dyDescent="0.2">
      <c r="A739" s="234"/>
      <c r="B739" s="362"/>
      <c r="C739" s="362"/>
      <c r="D739" s="362"/>
      <c r="E739" s="362" t="s">
        <v>648</v>
      </c>
      <c r="F739" s="129"/>
      <c r="G739" s="202"/>
      <c r="H739" s="207"/>
      <c r="I739" s="207"/>
      <c r="J739" s="572"/>
      <c r="K739" s="207"/>
      <c r="L739" s="417"/>
      <c r="M739" s="550"/>
      <c r="N739" s="521"/>
      <c r="O739" s="521"/>
      <c r="P739" s="521"/>
      <c r="Q739" s="521"/>
      <c r="R739" s="485"/>
    </row>
    <row r="740" spans="1:18" s="49" customFormat="1" x14ac:dyDescent="0.2">
      <c r="A740" s="234" t="s">
        <v>170</v>
      </c>
      <c r="B740" s="208"/>
      <c r="C740" s="208">
        <v>5164</v>
      </c>
      <c r="D740" s="208"/>
      <c r="E740" s="208" t="s">
        <v>228</v>
      </c>
      <c r="F740" s="208"/>
      <c r="G740" s="202">
        <v>46.512909999999998</v>
      </c>
      <c r="H740" s="202"/>
      <c r="I740" s="202"/>
      <c r="J740" s="571">
        <v>2</v>
      </c>
      <c r="K740" s="202">
        <v>0</v>
      </c>
      <c r="L740" s="416">
        <v>0</v>
      </c>
      <c r="M740" s="550"/>
      <c r="N740" s="320"/>
      <c r="O740" s="320"/>
      <c r="P740" s="320"/>
      <c r="Q740" s="320"/>
      <c r="R740" s="485"/>
    </row>
    <row r="741" spans="1:18" s="49" customFormat="1" x14ac:dyDescent="0.2">
      <c r="A741" s="208"/>
      <c r="B741" s="333"/>
      <c r="C741" s="208">
        <v>5166</v>
      </c>
      <c r="D741" s="208"/>
      <c r="E741" s="208" t="s">
        <v>175</v>
      </c>
      <c r="F741" s="208"/>
      <c r="G741" s="202">
        <v>207.636</v>
      </c>
      <c r="H741" s="202"/>
      <c r="I741" s="202"/>
      <c r="J741" s="571">
        <f>SUM(J742:J747)</f>
        <v>278</v>
      </c>
      <c r="K741" s="202">
        <v>60.029000000000003</v>
      </c>
      <c r="L741" s="416">
        <f>SUM(L742:L747)</f>
        <v>278</v>
      </c>
      <c r="M741" s="550"/>
      <c r="N741" s="320"/>
      <c r="O741" s="320"/>
      <c r="P741" s="320"/>
      <c r="Q741" s="320"/>
      <c r="R741" s="485"/>
    </row>
    <row r="742" spans="1:18" s="49" customFormat="1" x14ac:dyDescent="0.2">
      <c r="A742" s="312" t="s">
        <v>212</v>
      </c>
      <c r="B742" s="333"/>
      <c r="C742" s="208"/>
      <c r="D742" s="208"/>
      <c r="E742" s="362" t="s">
        <v>111</v>
      </c>
      <c r="F742" s="129" t="s">
        <v>386</v>
      </c>
      <c r="G742" s="202"/>
      <c r="H742" s="207"/>
      <c r="I742" s="207"/>
      <c r="J742" s="572">
        <v>208</v>
      </c>
      <c r="K742" s="207"/>
      <c r="L742" s="417">
        <v>208</v>
      </c>
      <c r="M742" s="550"/>
      <c r="N742" s="320"/>
      <c r="O742" s="320"/>
      <c r="P742" s="320"/>
      <c r="Q742" s="320"/>
      <c r="R742" s="485"/>
    </row>
    <row r="743" spans="1:18" s="49" customFormat="1" x14ac:dyDescent="0.2">
      <c r="A743" s="386" t="s">
        <v>212</v>
      </c>
      <c r="B743" s="333"/>
      <c r="C743" s="208"/>
      <c r="D743" s="208"/>
      <c r="E743" s="362"/>
      <c r="F743" s="129" t="s">
        <v>387</v>
      </c>
      <c r="G743" s="202"/>
      <c r="H743" s="207"/>
      <c r="I743" s="207"/>
      <c r="J743" s="572">
        <v>70</v>
      </c>
      <c r="K743" s="207"/>
      <c r="L743" s="417">
        <v>70</v>
      </c>
      <c r="M743" s="550"/>
      <c r="N743" s="320"/>
      <c r="O743" s="320"/>
      <c r="P743" s="320"/>
      <c r="Q743" s="320"/>
      <c r="R743" s="485"/>
    </row>
    <row r="744" spans="1:18" s="49" customFormat="1" x14ac:dyDescent="0.2">
      <c r="A744" s="234" t="s">
        <v>170</v>
      </c>
      <c r="B744" s="333"/>
      <c r="C744" s="208"/>
      <c r="D744" s="208"/>
      <c r="E744" s="362"/>
      <c r="F744" s="129" t="s">
        <v>593</v>
      </c>
      <c r="G744" s="202"/>
      <c r="H744" s="207"/>
      <c r="I744" s="207"/>
      <c r="J744" s="572"/>
      <c r="K744" s="207"/>
      <c r="L744" s="417">
        <v>0</v>
      </c>
      <c r="M744" s="550"/>
      <c r="N744" s="320"/>
      <c r="O744" s="320"/>
      <c r="P744" s="320"/>
      <c r="Q744" s="320"/>
      <c r="R744" s="485"/>
    </row>
    <row r="745" spans="1:18" s="49" customFormat="1" x14ac:dyDescent="0.2">
      <c r="A745" s="342" t="s">
        <v>177</v>
      </c>
      <c r="B745" s="333"/>
      <c r="C745" s="208"/>
      <c r="D745" s="208"/>
      <c r="E745" s="362"/>
      <c r="F745" s="129" t="s">
        <v>531</v>
      </c>
      <c r="G745" s="202"/>
      <c r="H745" s="207"/>
      <c r="I745" s="207"/>
      <c r="J745" s="572"/>
      <c r="K745" s="207"/>
      <c r="L745" s="417"/>
      <c r="M745" s="550"/>
      <c r="N745" s="320"/>
      <c r="O745" s="320"/>
      <c r="P745" s="320"/>
      <c r="Q745" s="320"/>
      <c r="R745" s="485"/>
    </row>
    <row r="746" spans="1:18" s="99" customFormat="1" x14ac:dyDescent="0.2">
      <c r="A746" s="199" t="s">
        <v>174</v>
      </c>
      <c r="B746" s="362"/>
      <c r="C746" s="362"/>
      <c r="D746" s="362"/>
      <c r="E746" s="362"/>
      <c r="F746" s="362" t="s">
        <v>464</v>
      </c>
      <c r="G746" s="202"/>
      <c r="H746" s="207"/>
      <c r="I746" s="207"/>
      <c r="J746" s="572"/>
      <c r="K746" s="207"/>
      <c r="L746" s="417"/>
      <c r="M746" s="550"/>
      <c r="N746" s="521"/>
      <c r="O746" s="521"/>
      <c r="P746" s="521"/>
      <c r="Q746" s="521"/>
      <c r="R746" s="485"/>
    </row>
    <row r="747" spans="1:18" s="99" customFormat="1" x14ac:dyDescent="0.2">
      <c r="A747" s="342" t="s">
        <v>177</v>
      </c>
      <c r="B747" s="362"/>
      <c r="C747" s="362"/>
      <c r="D747" s="362"/>
      <c r="E747" s="362"/>
      <c r="F747" s="362" t="s">
        <v>748</v>
      </c>
      <c r="G747" s="202"/>
      <c r="H747" s="207"/>
      <c r="I747" s="207"/>
      <c r="J747" s="572"/>
      <c r="K747" s="207"/>
      <c r="L747" s="417"/>
      <c r="M747" s="550"/>
      <c r="N747" s="521"/>
      <c r="O747" s="521"/>
      <c r="P747" s="521"/>
      <c r="Q747" s="521"/>
      <c r="R747" s="485"/>
    </row>
    <row r="748" spans="1:18" s="49" customFormat="1" x14ac:dyDescent="0.2">
      <c r="A748" s="342" t="s">
        <v>177</v>
      </c>
      <c r="B748" s="373"/>
      <c r="C748" s="208">
        <v>5167</v>
      </c>
      <c r="D748" s="208"/>
      <c r="E748" s="208" t="s">
        <v>231</v>
      </c>
      <c r="F748" s="208"/>
      <c r="G748" s="202">
        <v>127.17059999999999</v>
      </c>
      <c r="H748" s="202"/>
      <c r="I748" s="202"/>
      <c r="J748" s="571">
        <v>300</v>
      </c>
      <c r="K748" s="202">
        <v>41.329000000000001</v>
      </c>
      <c r="L748" s="416">
        <v>150</v>
      </c>
      <c r="M748" s="587"/>
      <c r="N748" s="320"/>
      <c r="O748" s="320"/>
      <c r="P748" s="320"/>
      <c r="Q748" s="320"/>
      <c r="R748" s="485"/>
    </row>
    <row r="749" spans="1:18" s="49" customFormat="1" x14ac:dyDescent="0.2">
      <c r="A749" s="234" t="s">
        <v>170</v>
      </c>
      <c r="B749" s="373"/>
      <c r="C749" s="208">
        <v>5168</v>
      </c>
      <c r="D749" s="208"/>
      <c r="E749" s="664" t="s">
        <v>563</v>
      </c>
      <c r="F749" s="664"/>
      <c r="G749" s="202">
        <v>369.10368999999997</v>
      </c>
      <c r="H749" s="202"/>
      <c r="I749" s="202"/>
      <c r="J749" s="571">
        <f>SUM(J750:J777)</f>
        <v>1445</v>
      </c>
      <c r="K749" s="202">
        <v>999.85113000000001</v>
      </c>
      <c r="L749" s="416">
        <f>SUM(L750:L777)</f>
        <v>1402</v>
      </c>
      <c r="M749" s="550"/>
      <c r="N749" s="320"/>
      <c r="O749" s="320"/>
      <c r="P749" s="320"/>
      <c r="Q749" s="320"/>
      <c r="R749" s="485"/>
    </row>
    <row r="750" spans="1:18" s="93" customFormat="1" x14ac:dyDescent="0.2">
      <c r="A750" s="380" t="s">
        <v>170</v>
      </c>
      <c r="B750" s="381"/>
      <c r="C750" s="129"/>
      <c r="D750" s="129"/>
      <c r="E750" s="362" t="s">
        <v>111</v>
      </c>
      <c r="F750" s="477" t="s">
        <v>564</v>
      </c>
      <c r="G750" s="202"/>
      <c r="H750" s="207"/>
      <c r="I750" s="207"/>
      <c r="J750" s="572">
        <v>3</v>
      </c>
      <c r="K750" s="207"/>
      <c r="L750" s="417">
        <v>5</v>
      </c>
      <c r="M750" s="550" t="s">
        <v>1245</v>
      </c>
      <c r="N750" s="519"/>
      <c r="O750" s="519"/>
      <c r="P750" s="519"/>
      <c r="Q750" s="519"/>
      <c r="R750" s="485"/>
    </row>
    <row r="751" spans="1:18" s="93" customFormat="1" x14ac:dyDescent="0.2">
      <c r="A751" s="380" t="s">
        <v>170</v>
      </c>
      <c r="B751" s="381"/>
      <c r="C751" s="129"/>
      <c r="D751" s="129"/>
      <c r="E751" s="362"/>
      <c r="F751" s="362" t="s">
        <v>487</v>
      </c>
      <c r="G751" s="202"/>
      <c r="H751" s="207"/>
      <c r="I751" s="207"/>
      <c r="J751" s="572">
        <v>8</v>
      </c>
      <c r="K751" s="207"/>
      <c r="L751" s="417">
        <v>8</v>
      </c>
      <c r="M751" s="550"/>
      <c r="N751" s="519"/>
      <c r="O751" s="519"/>
      <c r="P751" s="519"/>
      <c r="Q751" s="519"/>
      <c r="R751" s="485"/>
    </row>
    <row r="752" spans="1:18" s="93" customFormat="1" x14ac:dyDescent="0.2">
      <c r="A752" s="380" t="s">
        <v>170</v>
      </c>
      <c r="B752" s="381"/>
      <c r="C752" s="129"/>
      <c r="D752" s="129"/>
      <c r="E752" s="362"/>
      <c r="F752" s="362" t="s">
        <v>485</v>
      </c>
      <c r="G752" s="202"/>
      <c r="H752" s="207"/>
      <c r="I752" s="207"/>
      <c r="J752" s="572">
        <v>10</v>
      </c>
      <c r="K752" s="207"/>
      <c r="L752" s="417">
        <v>10</v>
      </c>
      <c r="M752" s="550"/>
      <c r="N752" s="519"/>
      <c r="O752" s="519"/>
      <c r="P752" s="519"/>
      <c r="Q752" s="519"/>
      <c r="R752" s="485"/>
    </row>
    <row r="753" spans="1:18" s="93" customFormat="1" x14ac:dyDescent="0.2">
      <c r="A753" s="380" t="s">
        <v>170</v>
      </c>
      <c r="B753" s="381"/>
      <c r="C753" s="129"/>
      <c r="D753" s="129"/>
      <c r="E753" s="362"/>
      <c r="F753" s="362" t="s">
        <v>1049</v>
      </c>
      <c r="G753" s="202"/>
      <c r="H753" s="207"/>
      <c r="I753" s="207"/>
      <c r="J753" s="572">
        <v>10</v>
      </c>
      <c r="K753" s="207"/>
      <c r="L753" s="417">
        <v>30</v>
      </c>
      <c r="M753" s="550" t="s">
        <v>1050</v>
      </c>
      <c r="N753" s="519"/>
      <c r="O753" s="519"/>
      <c r="P753" s="519"/>
      <c r="Q753" s="519"/>
      <c r="R753" s="485"/>
    </row>
    <row r="754" spans="1:18" s="93" customFormat="1" x14ac:dyDescent="0.2">
      <c r="A754" s="380" t="s">
        <v>170</v>
      </c>
      <c r="B754" s="381"/>
      <c r="C754" s="129"/>
      <c r="D754" s="129"/>
      <c r="E754" s="362"/>
      <c r="F754" s="477" t="s">
        <v>565</v>
      </c>
      <c r="G754" s="202"/>
      <c r="H754" s="207"/>
      <c r="I754" s="207"/>
      <c r="J754" s="572">
        <v>45</v>
      </c>
      <c r="K754" s="207"/>
      <c r="L754" s="417">
        <v>40</v>
      </c>
      <c r="M754" s="550"/>
      <c r="N754" s="519"/>
      <c r="O754" s="519"/>
      <c r="P754" s="519"/>
      <c r="Q754" s="519"/>
      <c r="R754" s="485"/>
    </row>
    <row r="755" spans="1:18" s="93" customFormat="1" x14ac:dyDescent="0.2">
      <c r="A755" s="380" t="s">
        <v>170</v>
      </c>
      <c r="B755" s="381"/>
      <c r="C755" s="129"/>
      <c r="D755" s="129"/>
      <c r="E755" s="362"/>
      <c r="F755" s="477" t="s">
        <v>566</v>
      </c>
      <c r="G755" s="202"/>
      <c r="H755" s="207"/>
      <c r="I755" s="207"/>
      <c r="J755" s="572">
        <v>200</v>
      </c>
      <c r="K755" s="207"/>
      <c r="L755" s="417">
        <v>220</v>
      </c>
      <c r="M755" s="550" t="s">
        <v>1248</v>
      </c>
      <c r="N755" s="519"/>
      <c r="O755" s="519"/>
      <c r="P755" s="519"/>
      <c r="Q755" s="519"/>
      <c r="R755" s="485"/>
    </row>
    <row r="756" spans="1:18" s="93" customFormat="1" x14ac:dyDescent="0.2">
      <c r="A756" s="380" t="s">
        <v>170</v>
      </c>
      <c r="B756" s="381"/>
      <c r="C756" s="129"/>
      <c r="D756" s="129"/>
      <c r="E756" s="362"/>
      <c r="F756" s="362" t="s">
        <v>486</v>
      </c>
      <c r="G756" s="202"/>
      <c r="H756" s="207"/>
      <c r="I756" s="207"/>
      <c r="J756" s="572">
        <v>80</v>
      </c>
      <c r="K756" s="207"/>
      <c r="L756" s="417">
        <v>80</v>
      </c>
      <c r="M756" s="550"/>
      <c r="N756" s="519"/>
      <c r="O756" s="519"/>
      <c r="P756" s="519"/>
      <c r="Q756" s="519"/>
      <c r="R756" s="485"/>
    </row>
    <row r="757" spans="1:18" s="93" customFormat="1" x14ac:dyDescent="0.2">
      <c r="A757" s="380" t="s">
        <v>170</v>
      </c>
      <c r="B757" s="381"/>
      <c r="C757" s="129"/>
      <c r="D757" s="129"/>
      <c r="E757" s="362"/>
      <c r="F757" s="477" t="s">
        <v>567</v>
      </c>
      <c r="G757" s="202"/>
      <c r="H757" s="207"/>
      <c r="I757" s="207"/>
      <c r="J757" s="572">
        <v>40</v>
      </c>
      <c r="K757" s="207"/>
      <c r="L757" s="417">
        <v>40</v>
      </c>
      <c r="M757" s="550"/>
      <c r="N757" s="519"/>
      <c r="O757" s="519"/>
      <c r="P757" s="519"/>
      <c r="Q757" s="519"/>
      <c r="R757" s="485"/>
    </row>
    <row r="758" spans="1:18" s="93" customFormat="1" x14ac:dyDescent="0.2">
      <c r="A758" s="380" t="s">
        <v>170</v>
      </c>
      <c r="B758" s="381"/>
      <c r="C758" s="129"/>
      <c r="D758" s="129"/>
      <c r="E758" s="362"/>
      <c r="F758" s="477" t="s">
        <v>568</v>
      </c>
      <c r="G758" s="202"/>
      <c r="H758" s="207"/>
      <c r="I758" s="207"/>
      <c r="J758" s="572">
        <v>3</v>
      </c>
      <c r="K758" s="207"/>
      <c r="L758" s="417">
        <v>3</v>
      </c>
      <c r="M758" s="550"/>
      <c r="N758" s="519"/>
      <c r="O758" s="519"/>
      <c r="P758" s="519"/>
      <c r="Q758" s="519"/>
      <c r="R758" s="485"/>
    </row>
    <row r="759" spans="1:18" s="93" customFormat="1" x14ac:dyDescent="0.2">
      <c r="A759" s="380" t="s">
        <v>170</v>
      </c>
      <c r="B759" s="381"/>
      <c r="C759" s="129"/>
      <c r="D759" s="129"/>
      <c r="E759" s="362"/>
      <c r="F759" s="477" t="s">
        <v>615</v>
      </c>
      <c r="G759" s="202"/>
      <c r="H759" s="207"/>
      <c r="I759" s="207"/>
      <c r="J759" s="572">
        <v>0</v>
      </c>
      <c r="K759" s="207"/>
      <c r="L759" s="417">
        <v>0</v>
      </c>
      <c r="M759" s="550"/>
      <c r="N759" s="519"/>
      <c r="O759" s="519"/>
      <c r="P759" s="519"/>
      <c r="Q759" s="519"/>
      <c r="R759" s="485"/>
    </row>
    <row r="760" spans="1:18" s="93" customFormat="1" x14ac:dyDescent="0.2">
      <c r="A760" s="380" t="s">
        <v>170</v>
      </c>
      <c r="B760" s="381"/>
      <c r="C760" s="129"/>
      <c r="D760" s="129"/>
      <c r="E760" s="362"/>
      <c r="F760" s="477" t="s">
        <v>569</v>
      </c>
      <c r="G760" s="202"/>
      <c r="H760" s="207"/>
      <c r="I760" s="207"/>
      <c r="J760" s="572">
        <v>3</v>
      </c>
      <c r="K760" s="207"/>
      <c r="L760" s="417">
        <v>3</v>
      </c>
      <c r="M760" s="550"/>
      <c r="N760" s="519"/>
      <c r="O760" s="519"/>
      <c r="P760" s="519"/>
      <c r="Q760" s="519"/>
      <c r="R760" s="485"/>
    </row>
    <row r="761" spans="1:18" s="93" customFormat="1" x14ac:dyDescent="0.2">
      <c r="A761" s="380" t="s">
        <v>170</v>
      </c>
      <c r="B761" s="381"/>
      <c r="C761" s="129"/>
      <c r="D761" s="129"/>
      <c r="E761" s="362"/>
      <c r="F761" s="362" t="s">
        <v>570</v>
      </c>
      <c r="G761" s="202"/>
      <c r="H761" s="207"/>
      <c r="I761" s="207"/>
      <c r="J761" s="572">
        <v>15</v>
      </c>
      <c r="K761" s="207"/>
      <c r="L761" s="417">
        <v>0</v>
      </c>
      <c r="M761" s="550"/>
      <c r="N761" s="519"/>
      <c r="O761" s="519"/>
      <c r="P761" s="519"/>
      <c r="Q761" s="519"/>
      <c r="R761" s="485"/>
    </row>
    <row r="762" spans="1:18" s="93" customFormat="1" x14ac:dyDescent="0.2">
      <c r="A762" s="380" t="s">
        <v>170</v>
      </c>
      <c r="B762" s="381"/>
      <c r="C762" s="129"/>
      <c r="D762" s="129"/>
      <c r="E762" s="362"/>
      <c r="F762" s="362" t="s">
        <v>595</v>
      </c>
      <c r="G762" s="202"/>
      <c r="H762" s="207"/>
      <c r="I762" s="207"/>
      <c r="J762" s="572">
        <v>0</v>
      </c>
      <c r="K762" s="207"/>
      <c r="L762" s="417">
        <v>0</v>
      </c>
      <c r="M762" s="550"/>
      <c r="N762" s="519"/>
      <c r="O762" s="519"/>
      <c r="P762" s="519"/>
      <c r="Q762" s="519"/>
      <c r="R762" s="485"/>
    </row>
    <row r="763" spans="1:18" s="93" customFormat="1" ht="12" customHeight="1" x14ac:dyDescent="0.2">
      <c r="A763" s="380" t="s">
        <v>170</v>
      </c>
      <c r="B763" s="381"/>
      <c r="C763" s="129"/>
      <c r="D763" s="129"/>
      <c r="E763" s="362"/>
      <c r="F763" s="477" t="s">
        <v>571</v>
      </c>
      <c r="G763" s="202"/>
      <c r="H763" s="207"/>
      <c r="I763" s="207"/>
      <c r="J763" s="572">
        <v>21</v>
      </c>
      <c r="K763" s="207"/>
      <c r="L763" s="417">
        <v>21</v>
      </c>
      <c r="M763" s="550"/>
      <c r="N763" s="519"/>
      <c r="O763" s="519"/>
      <c r="P763" s="519"/>
      <c r="Q763" s="519"/>
      <c r="R763" s="485"/>
    </row>
    <row r="764" spans="1:18" s="93" customFormat="1" x14ac:dyDescent="0.2">
      <c r="A764" s="380" t="s">
        <v>170</v>
      </c>
      <c r="B764" s="381"/>
      <c r="C764" s="129"/>
      <c r="D764" s="129"/>
      <c r="E764" s="362"/>
      <c r="F764" s="129" t="s">
        <v>585</v>
      </c>
      <c r="G764" s="133"/>
      <c r="H764" s="293"/>
      <c r="I764" s="293"/>
      <c r="J764" s="140">
        <v>50</v>
      </c>
      <c r="K764" s="293"/>
      <c r="L764" s="427">
        <v>70</v>
      </c>
      <c r="M764" s="550" t="s">
        <v>1249</v>
      </c>
      <c r="N764" s="519"/>
      <c r="O764" s="519"/>
      <c r="P764" s="519"/>
      <c r="Q764" s="519"/>
      <c r="R764" s="485"/>
    </row>
    <row r="765" spans="1:18" s="93" customFormat="1" x14ac:dyDescent="0.2">
      <c r="A765" s="380" t="s">
        <v>170</v>
      </c>
      <c r="B765" s="381"/>
      <c r="C765" s="129"/>
      <c r="D765" s="129"/>
      <c r="E765" s="362"/>
      <c r="F765" s="129" t="s">
        <v>802</v>
      </c>
      <c r="G765" s="133"/>
      <c r="H765" s="293"/>
      <c r="I765" s="293"/>
      <c r="J765" s="140">
        <v>8</v>
      </c>
      <c r="K765" s="293"/>
      <c r="L765" s="427">
        <v>8</v>
      </c>
      <c r="M765" s="550"/>
      <c r="N765" s="519"/>
      <c r="O765" s="519"/>
      <c r="P765" s="519"/>
      <c r="Q765" s="519"/>
      <c r="R765" s="485"/>
    </row>
    <row r="766" spans="1:18" s="93" customFormat="1" x14ac:dyDescent="0.2">
      <c r="A766" s="380" t="s">
        <v>170</v>
      </c>
      <c r="B766" s="383"/>
      <c r="C766" s="383"/>
      <c r="D766" s="383"/>
      <c r="E766" s="448"/>
      <c r="F766" s="439" t="s">
        <v>496</v>
      </c>
      <c r="G766" s="133"/>
      <c r="H766" s="293"/>
      <c r="I766" s="293"/>
      <c r="J766" s="140">
        <v>25</v>
      </c>
      <c r="K766" s="293"/>
      <c r="L766" s="427">
        <v>25</v>
      </c>
      <c r="M766" s="550"/>
      <c r="N766" s="519"/>
      <c r="O766" s="519"/>
      <c r="P766" s="519"/>
      <c r="Q766" s="519"/>
      <c r="R766" s="485"/>
    </row>
    <row r="767" spans="1:18" s="93" customFormat="1" x14ac:dyDescent="0.2">
      <c r="A767" s="380" t="s">
        <v>170</v>
      </c>
      <c r="B767" s="383"/>
      <c r="C767" s="383"/>
      <c r="D767" s="383"/>
      <c r="E767" s="448"/>
      <c r="F767" s="439" t="s">
        <v>488</v>
      </c>
      <c r="G767" s="133"/>
      <c r="H767" s="293"/>
      <c r="I767" s="293"/>
      <c r="J767" s="140">
        <v>5</v>
      </c>
      <c r="K767" s="293"/>
      <c r="L767" s="427">
        <v>5</v>
      </c>
      <c r="M767" s="558"/>
      <c r="N767" s="519"/>
      <c r="O767" s="519"/>
      <c r="P767" s="519"/>
      <c r="Q767" s="519"/>
      <c r="R767" s="485"/>
    </row>
    <row r="768" spans="1:18" s="93" customFormat="1" x14ac:dyDescent="0.2">
      <c r="A768" s="380" t="s">
        <v>170</v>
      </c>
      <c r="B768" s="383"/>
      <c r="C768" s="383"/>
      <c r="D768" s="383"/>
      <c r="E768" s="448"/>
      <c r="F768" s="439" t="s">
        <v>527</v>
      </c>
      <c r="G768" s="133"/>
      <c r="H768" s="293"/>
      <c r="I768" s="293"/>
      <c r="J768" s="140">
        <v>15</v>
      </c>
      <c r="K768" s="293"/>
      <c r="L768" s="427">
        <v>15</v>
      </c>
      <c r="M768" s="550"/>
      <c r="N768" s="519"/>
      <c r="O768" s="519"/>
      <c r="P768" s="519"/>
      <c r="Q768" s="519"/>
      <c r="R768" s="485"/>
    </row>
    <row r="769" spans="1:18" s="93" customFormat="1" x14ac:dyDescent="0.2">
      <c r="A769" s="380" t="s">
        <v>170</v>
      </c>
      <c r="B769" s="383"/>
      <c r="C769" s="383"/>
      <c r="D769" s="383"/>
      <c r="E769" s="448"/>
      <c r="F769" s="439" t="s">
        <v>1102</v>
      </c>
      <c r="G769" s="133"/>
      <c r="H769" s="293"/>
      <c r="I769" s="293"/>
      <c r="J769" s="140">
        <v>50</v>
      </c>
      <c r="K769" s="293"/>
      <c r="L769" s="427">
        <v>50</v>
      </c>
      <c r="M769" s="558"/>
      <c r="N769" s="519"/>
      <c r="O769" s="519"/>
      <c r="P769" s="519"/>
      <c r="Q769" s="519"/>
      <c r="R769" s="485"/>
    </row>
    <row r="770" spans="1:18" s="93" customFormat="1" x14ac:dyDescent="0.2">
      <c r="A770" s="380" t="s">
        <v>170</v>
      </c>
      <c r="B770" s="383"/>
      <c r="C770" s="383"/>
      <c r="D770" s="383"/>
      <c r="E770" s="448"/>
      <c r="F770" s="439" t="s">
        <v>542</v>
      </c>
      <c r="G770" s="133"/>
      <c r="H770" s="293"/>
      <c r="I770" s="293"/>
      <c r="J770" s="140">
        <v>510</v>
      </c>
      <c r="K770" s="293"/>
      <c r="L770" s="427">
        <v>510</v>
      </c>
      <c r="M770" s="550"/>
      <c r="N770" s="519"/>
      <c r="O770" s="519"/>
      <c r="P770" s="519"/>
      <c r="Q770" s="519"/>
      <c r="R770" s="485"/>
    </row>
    <row r="771" spans="1:18" s="93" customFormat="1" x14ac:dyDescent="0.2">
      <c r="A771" s="380" t="s">
        <v>170</v>
      </c>
      <c r="B771" s="383"/>
      <c r="C771" s="383"/>
      <c r="D771" s="383"/>
      <c r="E771" s="448"/>
      <c r="F771" s="439" t="s">
        <v>543</v>
      </c>
      <c r="G771" s="133"/>
      <c r="H771" s="293"/>
      <c r="I771" s="293"/>
      <c r="J771" s="140">
        <v>120</v>
      </c>
      <c r="K771" s="293"/>
      <c r="L771" s="427">
        <v>120</v>
      </c>
      <c r="M771" s="550"/>
      <c r="N771" s="519"/>
      <c r="O771" s="519"/>
      <c r="P771" s="519"/>
      <c r="Q771" s="519"/>
      <c r="R771" s="485"/>
    </row>
    <row r="772" spans="1:18" s="93" customFormat="1" x14ac:dyDescent="0.2">
      <c r="A772" s="380" t="s">
        <v>170</v>
      </c>
      <c r="B772" s="383"/>
      <c r="C772" s="383"/>
      <c r="D772" s="383"/>
      <c r="E772" s="448"/>
      <c r="F772" s="439" t="s">
        <v>544</v>
      </c>
      <c r="G772" s="133"/>
      <c r="H772" s="293"/>
      <c r="I772" s="293"/>
      <c r="J772" s="140">
        <v>80</v>
      </c>
      <c r="K772" s="293"/>
      <c r="L772" s="427">
        <v>80</v>
      </c>
      <c r="M772" s="550"/>
      <c r="N772" s="519"/>
      <c r="O772" s="519"/>
      <c r="P772" s="519"/>
      <c r="Q772" s="519"/>
      <c r="R772" s="485"/>
    </row>
    <row r="773" spans="1:18" s="93" customFormat="1" x14ac:dyDescent="0.2">
      <c r="A773" s="380" t="s">
        <v>170</v>
      </c>
      <c r="B773" s="383"/>
      <c r="C773" s="383"/>
      <c r="D773" s="383"/>
      <c r="E773" s="448"/>
      <c r="F773" s="439" t="s">
        <v>510</v>
      </c>
      <c r="G773" s="133"/>
      <c r="H773" s="293"/>
      <c r="I773" s="293"/>
      <c r="J773" s="140">
        <v>25</v>
      </c>
      <c r="K773" s="293"/>
      <c r="L773" s="427">
        <v>25</v>
      </c>
      <c r="M773" s="550"/>
      <c r="N773" s="519"/>
      <c r="O773" s="519"/>
      <c r="P773" s="519"/>
      <c r="Q773" s="519"/>
      <c r="R773" s="485"/>
    </row>
    <row r="774" spans="1:18" s="93" customFormat="1" x14ac:dyDescent="0.2">
      <c r="A774" s="380" t="s">
        <v>170</v>
      </c>
      <c r="B774" s="448"/>
      <c r="C774" s="448"/>
      <c r="D774" s="448"/>
      <c r="E774" s="448"/>
      <c r="F774" s="451" t="s">
        <v>1103</v>
      </c>
      <c r="G774" s="133"/>
      <c r="H774" s="293"/>
      <c r="I774" s="293"/>
      <c r="J774" s="140">
        <v>60</v>
      </c>
      <c r="K774" s="293"/>
      <c r="L774" s="427">
        <v>0</v>
      </c>
      <c r="M774" s="550" t="s">
        <v>1119</v>
      </c>
      <c r="N774" s="519"/>
      <c r="O774" s="519"/>
      <c r="P774" s="519"/>
      <c r="Q774" s="519"/>
      <c r="R774" s="485"/>
    </row>
    <row r="775" spans="1:18" s="93" customFormat="1" x14ac:dyDescent="0.2">
      <c r="A775" s="380"/>
      <c r="B775" s="448"/>
      <c r="C775" s="448"/>
      <c r="D775" s="448"/>
      <c r="E775" s="448"/>
      <c r="F775" s="451" t="s">
        <v>1277</v>
      </c>
      <c r="G775" s="133"/>
      <c r="H775" s="293"/>
      <c r="I775" s="293"/>
      <c r="J775" s="140"/>
      <c r="K775" s="293"/>
      <c r="L775" s="427">
        <v>30</v>
      </c>
      <c r="M775" s="550" t="s">
        <v>1278</v>
      </c>
      <c r="N775" s="519"/>
      <c r="O775" s="519"/>
      <c r="P775" s="519"/>
      <c r="Q775" s="519"/>
      <c r="R775" s="485"/>
    </row>
    <row r="776" spans="1:18" s="93" customFormat="1" x14ac:dyDescent="0.2">
      <c r="A776" s="380" t="s">
        <v>170</v>
      </c>
      <c r="B776" s="448"/>
      <c r="C776" s="448"/>
      <c r="D776" s="448"/>
      <c r="E776" s="448"/>
      <c r="F776" s="439" t="s">
        <v>484</v>
      </c>
      <c r="G776" s="133"/>
      <c r="H776" s="293"/>
      <c r="I776" s="293"/>
      <c r="J776" s="140">
        <v>4</v>
      </c>
      <c r="K776" s="293"/>
      <c r="L776" s="427">
        <v>4</v>
      </c>
      <c r="M776" s="550"/>
      <c r="N776" s="519"/>
      <c r="O776" s="519"/>
      <c r="P776" s="519"/>
      <c r="Q776" s="519"/>
      <c r="R776" s="485"/>
    </row>
    <row r="777" spans="1:18" s="93" customFormat="1" x14ac:dyDescent="0.2">
      <c r="A777" s="380" t="s">
        <v>170</v>
      </c>
      <c r="B777" s="448"/>
      <c r="C777" s="448"/>
      <c r="D777" s="448"/>
      <c r="E777" s="448"/>
      <c r="F777" s="439" t="s">
        <v>975</v>
      </c>
      <c r="G777" s="133"/>
      <c r="H777" s="293"/>
      <c r="I777" s="293"/>
      <c r="J777" s="140">
        <v>55</v>
      </c>
      <c r="K777" s="293"/>
      <c r="L777" s="427">
        <v>0</v>
      </c>
      <c r="M777" s="550"/>
      <c r="N777" s="519"/>
      <c r="O777" s="519"/>
      <c r="P777" s="519"/>
      <c r="Q777" s="519"/>
      <c r="R777" s="485"/>
    </row>
    <row r="778" spans="1:18" s="49" customFormat="1" x14ac:dyDescent="0.2">
      <c r="A778" s="208"/>
      <c r="B778" s="208"/>
      <c r="C778" s="208">
        <v>5169</v>
      </c>
      <c r="D778" s="208"/>
      <c r="E778" s="208" t="s">
        <v>164</v>
      </c>
      <c r="F778" s="208"/>
      <c r="G778" s="202">
        <v>930.26089000000002</v>
      </c>
      <c r="H778" s="202"/>
      <c r="I778" s="202"/>
      <c r="J778" s="571">
        <f>SUM(J780:J807)</f>
        <v>1266</v>
      </c>
      <c r="K778" s="202">
        <v>725.93625999999995</v>
      </c>
      <c r="L778" s="416">
        <f>SUM(L780:L807)</f>
        <v>1267</v>
      </c>
      <c r="M778" s="550"/>
      <c r="N778" s="320"/>
      <c r="O778" s="320"/>
      <c r="P778" s="320"/>
      <c r="Q778" s="320"/>
      <c r="R778" s="485"/>
    </row>
    <row r="779" spans="1:18" s="49" customFormat="1" x14ac:dyDescent="0.2">
      <c r="A779" s="312"/>
      <c r="B779" s="208"/>
      <c r="C779" s="208"/>
      <c r="D779" s="208"/>
      <c r="E779" s="362" t="s">
        <v>111</v>
      </c>
      <c r="F779" s="129"/>
      <c r="G779" s="202"/>
      <c r="H779" s="207"/>
      <c r="I779" s="207"/>
      <c r="J779" s="572"/>
      <c r="K779" s="207"/>
      <c r="L779" s="428"/>
      <c r="M779" s="550"/>
      <c r="N779" s="320"/>
      <c r="O779" s="320"/>
      <c r="P779" s="320"/>
      <c r="Q779" s="320"/>
      <c r="R779" s="485"/>
    </row>
    <row r="780" spans="1:18" s="49" customFormat="1" x14ac:dyDescent="0.2">
      <c r="A780" s="312" t="s">
        <v>212</v>
      </c>
      <c r="B780" s="208"/>
      <c r="C780" s="208"/>
      <c r="D780" s="208">
        <v>841</v>
      </c>
      <c r="E780" s="362"/>
      <c r="F780" s="129" t="s">
        <v>484</v>
      </c>
      <c r="G780" s="202"/>
      <c r="H780" s="207"/>
      <c r="I780" s="207"/>
      <c r="J780" s="572">
        <v>0</v>
      </c>
      <c r="K780" s="207"/>
      <c r="L780" s="417"/>
      <c r="M780" s="550"/>
      <c r="N780" s="320"/>
      <c r="O780" s="320"/>
      <c r="P780" s="320"/>
      <c r="Q780" s="320"/>
      <c r="R780" s="485"/>
    </row>
    <row r="781" spans="1:18" s="49" customFormat="1" x14ac:dyDescent="0.2">
      <c r="A781" s="312" t="s">
        <v>212</v>
      </c>
      <c r="B781" s="208"/>
      <c r="C781" s="208"/>
      <c r="D781" s="208"/>
      <c r="E781" s="362"/>
      <c r="F781" s="129" t="s">
        <v>1000</v>
      </c>
      <c r="G781" s="202"/>
      <c r="H781" s="207"/>
      <c r="I781" s="207"/>
      <c r="J781" s="572">
        <v>50</v>
      </c>
      <c r="K781" s="207"/>
      <c r="L781" s="417">
        <v>50</v>
      </c>
      <c r="M781" s="550"/>
      <c r="N781" s="320"/>
      <c r="O781" s="320"/>
      <c r="P781" s="320"/>
      <c r="Q781" s="320"/>
      <c r="R781" s="485"/>
    </row>
    <row r="782" spans="1:18" s="49" customFormat="1" x14ac:dyDescent="0.2">
      <c r="A782" s="312" t="s">
        <v>212</v>
      </c>
      <c r="B782" s="208"/>
      <c r="C782" s="208"/>
      <c r="D782" s="208"/>
      <c r="E782" s="362"/>
      <c r="F782" s="129" t="s">
        <v>612</v>
      </c>
      <c r="G782" s="202"/>
      <c r="H782" s="207"/>
      <c r="I782" s="207"/>
      <c r="J782" s="572">
        <v>5</v>
      </c>
      <c r="K782" s="207"/>
      <c r="L782" s="417">
        <v>5</v>
      </c>
      <c r="M782" s="550"/>
      <c r="N782" s="320"/>
      <c r="O782" s="320"/>
      <c r="P782" s="320"/>
      <c r="Q782" s="320"/>
      <c r="R782" s="485"/>
    </row>
    <row r="783" spans="1:18" s="49" customFormat="1" x14ac:dyDescent="0.2">
      <c r="A783" s="312" t="s">
        <v>212</v>
      </c>
      <c r="B783" s="208"/>
      <c r="C783" s="208"/>
      <c r="D783" s="208"/>
      <c r="E783" s="362"/>
      <c r="F783" s="129" t="s">
        <v>611</v>
      </c>
      <c r="G783" s="202"/>
      <c r="H783" s="207"/>
      <c r="I783" s="207"/>
      <c r="J783" s="572">
        <v>5</v>
      </c>
      <c r="K783" s="207"/>
      <c r="L783" s="417">
        <v>5</v>
      </c>
      <c r="M783" s="550"/>
      <c r="N783" s="320"/>
      <c r="O783" s="320"/>
      <c r="P783" s="320"/>
      <c r="Q783" s="320"/>
      <c r="R783" s="485"/>
    </row>
    <row r="784" spans="1:18" s="49" customFormat="1" x14ac:dyDescent="0.2">
      <c r="A784" s="312" t="s">
        <v>212</v>
      </c>
      <c r="B784" s="208"/>
      <c r="C784" s="208"/>
      <c r="D784" s="208"/>
      <c r="E784" s="362"/>
      <c r="F784" s="129" t="s">
        <v>572</v>
      </c>
      <c r="G784" s="202"/>
      <c r="H784" s="207"/>
      <c r="I784" s="207"/>
      <c r="J784" s="572">
        <v>3</v>
      </c>
      <c r="K784" s="207"/>
      <c r="L784" s="417">
        <v>3</v>
      </c>
      <c r="M784" s="550"/>
      <c r="N784" s="320"/>
      <c r="O784" s="320"/>
      <c r="P784" s="320"/>
      <c r="Q784" s="320"/>
      <c r="R784" s="485"/>
    </row>
    <row r="785" spans="1:18" s="49" customFormat="1" x14ac:dyDescent="0.2">
      <c r="A785" s="312" t="s">
        <v>212</v>
      </c>
      <c r="B785" s="208"/>
      <c r="C785" s="208"/>
      <c r="D785" s="208"/>
      <c r="E785" s="362"/>
      <c r="F785" s="129" t="s">
        <v>573</v>
      </c>
      <c r="G785" s="202"/>
      <c r="H785" s="207"/>
      <c r="I785" s="207"/>
      <c r="J785" s="572">
        <v>2</v>
      </c>
      <c r="K785" s="207"/>
      <c r="L785" s="417">
        <v>2</v>
      </c>
      <c r="M785" s="550"/>
      <c r="N785" s="320"/>
      <c r="O785" s="320"/>
      <c r="P785" s="320"/>
      <c r="Q785" s="320"/>
      <c r="R785" s="485"/>
    </row>
    <row r="786" spans="1:18" s="49" customFormat="1" x14ac:dyDescent="0.2">
      <c r="A786" s="312" t="s">
        <v>212</v>
      </c>
      <c r="B786" s="208"/>
      <c r="C786" s="208"/>
      <c r="D786" s="208"/>
      <c r="E786" s="362"/>
      <c r="F786" s="129" t="s">
        <v>489</v>
      </c>
      <c r="G786" s="202"/>
      <c r="H786" s="207"/>
      <c r="I786" s="207"/>
      <c r="J786" s="572">
        <v>10</v>
      </c>
      <c r="K786" s="207"/>
      <c r="L786" s="417">
        <v>15</v>
      </c>
      <c r="M786" s="550" t="s">
        <v>1250</v>
      </c>
      <c r="N786" s="320"/>
      <c r="O786" s="320"/>
      <c r="P786" s="320"/>
      <c r="Q786" s="320"/>
      <c r="R786" s="485"/>
    </row>
    <row r="787" spans="1:18" s="49" customFormat="1" x14ac:dyDescent="0.2">
      <c r="A787" s="312" t="s">
        <v>212</v>
      </c>
      <c r="B787" s="208"/>
      <c r="C787" s="208"/>
      <c r="D787" s="208"/>
      <c r="E787" s="362"/>
      <c r="F787" s="129" t="s">
        <v>398</v>
      </c>
      <c r="G787" s="202"/>
      <c r="H787" s="207"/>
      <c r="I787" s="207"/>
      <c r="J787" s="572">
        <v>8</v>
      </c>
      <c r="K787" s="207"/>
      <c r="L787" s="417">
        <v>8</v>
      </c>
      <c r="M787" s="550"/>
      <c r="N787" s="320"/>
      <c r="O787" s="320"/>
      <c r="P787" s="320"/>
      <c r="Q787" s="320"/>
      <c r="R787" s="485"/>
    </row>
    <row r="788" spans="1:18" s="49" customFormat="1" x14ac:dyDescent="0.2">
      <c r="A788" s="312" t="s">
        <v>212</v>
      </c>
      <c r="B788" s="208"/>
      <c r="C788" s="208"/>
      <c r="D788" s="208"/>
      <c r="E788" s="362"/>
      <c r="F788" s="129" t="s">
        <v>393</v>
      </c>
      <c r="G788" s="202"/>
      <c r="H788" s="207"/>
      <c r="I788" s="207"/>
      <c r="J788" s="572">
        <v>6</v>
      </c>
      <c r="K788" s="207"/>
      <c r="L788" s="417">
        <v>5</v>
      </c>
      <c r="M788" s="550"/>
      <c r="N788" s="320"/>
      <c r="O788" s="320"/>
      <c r="P788" s="320"/>
      <c r="Q788" s="320"/>
      <c r="R788" s="485"/>
    </row>
    <row r="789" spans="1:18" s="49" customFormat="1" x14ac:dyDescent="0.2">
      <c r="A789" s="312" t="s">
        <v>212</v>
      </c>
      <c r="B789" s="208"/>
      <c r="C789" s="208"/>
      <c r="D789" s="208"/>
      <c r="E789" s="362"/>
      <c r="F789" s="129" t="s">
        <v>389</v>
      </c>
      <c r="G789" s="202"/>
      <c r="H789" s="207"/>
      <c r="I789" s="207"/>
      <c r="J789" s="572">
        <v>2</v>
      </c>
      <c r="K789" s="207"/>
      <c r="L789" s="417">
        <v>2</v>
      </c>
      <c r="M789" s="550"/>
      <c r="N789" s="320"/>
      <c r="O789" s="320"/>
      <c r="P789" s="320"/>
      <c r="Q789" s="320"/>
      <c r="R789" s="485"/>
    </row>
    <row r="790" spans="1:18" s="49" customFormat="1" x14ac:dyDescent="0.2">
      <c r="A790" s="312" t="s">
        <v>212</v>
      </c>
      <c r="B790" s="208"/>
      <c r="C790" s="208"/>
      <c r="D790" s="208"/>
      <c r="E790" s="362"/>
      <c r="F790" s="129" t="s">
        <v>391</v>
      </c>
      <c r="G790" s="202"/>
      <c r="H790" s="207"/>
      <c r="I790" s="207"/>
      <c r="J790" s="572">
        <v>2</v>
      </c>
      <c r="K790" s="207"/>
      <c r="L790" s="417">
        <v>2</v>
      </c>
      <c r="M790" s="550"/>
      <c r="N790" s="320"/>
      <c r="O790" s="320"/>
      <c r="P790" s="320"/>
      <c r="Q790" s="320"/>
      <c r="R790" s="485"/>
    </row>
    <row r="791" spans="1:18" s="49" customFormat="1" x14ac:dyDescent="0.2">
      <c r="A791" s="312" t="s">
        <v>212</v>
      </c>
      <c r="B791" s="208"/>
      <c r="C791" s="208"/>
      <c r="D791" s="208"/>
      <c r="E791" s="362"/>
      <c r="F791" s="129" t="s">
        <v>999</v>
      </c>
      <c r="G791" s="202"/>
      <c r="H791" s="207"/>
      <c r="I791" s="207"/>
      <c r="J791" s="572">
        <v>30</v>
      </c>
      <c r="K791" s="207"/>
      <c r="L791" s="417">
        <v>10</v>
      </c>
      <c r="M791" s="550"/>
      <c r="N791" s="320"/>
      <c r="O791" s="320"/>
      <c r="P791" s="320"/>
      <c r="Q791" s="320"/>
      <c r="R791" s="485"/>
    </row>
    <row r="792" spans="1:18" s="49" customFormat="1" x14ac:dyDescent="0.2">
      <c r="A792" s="312" t="s">
        <v>212</v>
      </c>
      <c r="B792" s="208"/>
      <c r="C792" s="208"/>
      <c r="D792" s="208"/>
      <c r="E792" s="362"/>
      <c r="F792" s="129" t="s">
        <v>392</v>
      </c>
      <c r="G792" s="202"/>
      <c r="H792" s="207"/>
      <c r="I792" s="207"/>
      <c r="J792" s="572">
        <v>10</v>
      </c>
      <c r="K792" s="207"/>
      <c r="L792" s="417">
        <v>15</v>
      </c>
      <c r="M792" s="550"/>
      <c r="N792" s="320"/>
      <c r="O792" s="320"/>
      <c r="P792" s="320"/>
      <c r="Q792" s="320"/>
      <c r="R792" s="485"/>
    </row>
    <row r="793" spans="1:18" s="49" customFormat="1" x14ac:dyDescent="0.2">
      <c r="A793" s="312" t="s">
        <v>212</v>
      </c>
      <c r="B793" s="208"/>
      <c r="C793" s="208"/>
      <c r="D793" s="208"/>
      <c r="E793" s="362"/>
      <c r="F793" s="129" t="s">
        <v>394</v>
      </c>
      <c r="G793" s="202"/>
      <c r="H793" s="207"/>
      <c r="I793" s="207"/>
      <c r="J793" s="572">
        <v>5</v>
      </c>
      <c r="K793" s="207"/>
      <c r="L793" s="417">
        <v>6</v>
      </c>
      <c r="M793" s="550" t="s">
        <v>1251</v>
      </c>
      <c r="N793" s="320"/>
      <c r="O793" s="320"/>
      <c r="P793" s="320"/>
      <c r="Q793" s="320"/>
      <c r="R793" s="485"/>
    </row>
    <row r="794" spans="1:18" s="49" customFormat="1" x14ac:dyDescent="0.2">
      <c r="A794" s="312" t="s">
        <v>212</v>
      </c>
      <c r="B794" s="208"/>
      <c r="C794" s="208"/>
      <c r="D794" s="208"/>
      <c r="E794" s="362"/>
      <c r="F794" s="129" t="s">
        <v>395</v>
      </c>
      <c r="G794" s="202"/>
      <c r="H794" s="207"/>
      <c r="I794" s="207"/>
      <c r="J794" s="572">
        <v>1</v>
      </c>
      <c r="K794" s="207"/>
      <c r="L794" s="417">
        <v>2</v>
      </c>
      <c r="M794" s="550" t="s">
        <v>1252</v>
      </c>
      <c r="N794" s="320"/>
      <c r="O794" s="320"/>
      <c r="P794" s="320"/>
      <c r="Q794" s="320"/>
      <c r="R794" s="485"/>
    </row>
    <row r="795" spans="1:18" s="49" customFormat="1" x14ac:dyDescent="0.2">
      <c r="A795" s="312" t="s">
        <v>212</v>
      </c>
      <c r="B795" s="208"/>
      <c r="C795" s="208"/>
      <c r="D795" s="208"/>
      <c r="E795" s="362"/>
      <c r="F795" s="129" t="s">
        <v>396</v>
      </c>
      <c r="G795" s="202"/>
      <c r="H795" s="207"/>
      <c r="I795" s="207"/>
      <c r="J795" s="572">
        <v>5</v>
      </c>
      <c r="K795" s="207"/>
      <c r="L795" s="417">
        <v>5</v>
      </c>
      <c r="M795" s="550"/>
      <c r="N795" s="320"/>
      <c r="O795" s="320"/>
      <c r="P795" s="320"/>
      <c r="Q795" s="320"/>
      <c r="R795" s="485"/>
    </row>
    <row r="796" spans="1:18" s="49" customFormat="1" x14ac:dyDescent="0.2">
      <c r="A796" s="312" t="s">
        <v>212</v>
      </c>
      <c r="B796" s="208"/>
      <c r="C796" s="208"/>
      <c r="D796" s="208"/>
      <c r="E796" s="362"/>
      <c r="F796" s="129" t="s">
        <v>399</v>
      </c>
      <c r="G796" s="202"/>
      <c r="H796" s="207"/>
      <c r="I796" s="207"/>
      <c r="J796" s="572">
        <v>7</v>
      </c>
      <c r="K796" s="207"/>
      <c r="L796" s="417">
        <v>7</v>
      </c>
      <c r="M796" s="550"/>
      <c r="N796" s="320"/>
      <c r="O796" s="320"/>
      <c r="P796" s="320"/>
      <c r="Q796" s="320"/>
      <c r="R796" s="485"/>
    </row>
    <row r="797" spans="1:18" s="49" customFormat="1" x14ac:dyDescent="0.2">
      <c r="A797" s="342" t="s">
        <v>177</v>
      </c>
      <c r="B797" s="208"/>
      <c r="C797" s="208"/>
      <c r="D797" s="208"/>
      <c r="E797" s="362"/>
      <c r="F797" s="129" t="s">
        <v>400</v>
      </c>
      <c r="G797" s="202"/>
      <c r="H797" s="207"/>
      <c r="I797" s="207"/>
      <c r="J797" s="572">
        <v>10</v>
      </c>
      <c r="K797" s="207"/>
      <c r="L797" s="417">
        <v>10</v>
      </c>
      <c r="M797" s="550"/>
      <c r="N797" s="320"/>
      <c r="O797" s="320"/>
      <c r="P797" s="320"/>
      <c r="Q797" s="320"/>
      <c r="R797" s="485"/>
    </row>
    <row r="798" spans="1:18" s="99" customFormat="1" x14ac:dyDescent="0.2">
      <c r="A798" s="342" t="s">
        <v>177</v>
      </c>
      <c r="B798" s="362"/>
      <c r="C798" s="362"/>
      <c r="D798" s="362">
        <v>839</v>
      </c>
      <c r="E798" s="362"/>
      <c r="F798" s="362" t="s">
        <v>401</v>
      </c>
      <c r="G798" s="202"/>
      <c r="H798" s="207"/>
      <c r="I798" s="207"/>
      <c r="J798" s="572">
        <v>510</v>
      </c>
      <c r="K798" s="207"/>
      <c r="L798" s="417">
        <v>510</v>
      </c>
      <c r="M798" s="550"/>
      <c r="N798" s="521"/>
      <c r="O798" s="521"/>
      <c r="P798" s="521"/>
      <c r="Q798" s="521"/>
      <c r="R798" s="485"/>
    </row>
    <row r="799" spans="1:18" s="99" customFormat="1" x14ac:dyDescent="0.2">
      <c r="A799" s="342" t="s">
        <v>177</v>
      </c>
      <c r="B799" s="362"/>
      <c r="C799" s="362"/>
      <c r="D799" s="362"/>
      <c r="E799" s="362"/>
      <c r="F799" s="362" t="s">
        <v>401</v>
      </c>
      <c r="G799" s="202"/>
      <c r="H799" s="207"/>
      <c r="I799" s="207"/>
      <c r="J799" s="572">
        <v>210</v>
      </c>
      <c r="K799" s="207"/>
      <c r="L799" s="417">
        <v>210</v>
      </c>
      <c r="M799" s="550"/>
      <c r="N799" s="521"/>
      <c r="O799" s="521"/>
      <c r="P799" s="521"/>
      <c r="Q799" s="521"/>
      <c r="R799" s="485"/>
    </row>
    <row r="800" spans="1:18" s="99" customFormat="1" x14ac:dyDescent="0.2">
      <c r="A800" s="342" t="s">
        <v>177</v>
      </c>
      <c r="B800" s="362"/>
      <c r="C800" s="362"/>
      <c r="D800" s="362">
        <v>839</v>
      </c>
      <c r="E800" s="362"/>
      <c r="F800" s="362" t="s">
        <v>402</v>
      </c>
      <c r="G800" s="202"/>
      <c r="H800" s="207"/>
      <c r="I800" s="207"/>
      <c r="J800" s="572">
        <v>200</v>
      </c>
      <c r="K800" s="207"/>
      <c r="L800" s="417">
        <v>200</v>
      </c>
      <c r="M800" s="550"/>
      <c r="N800" s="521"/>
      <c r="O800" s="521"/>
      <c r="P800" s="521"/>
      <c r="Q800" s="521"/>
      <c r="R800" s="485"/>
    </row>
    <row r="801" spans="1:18" s="99" customFormat="1" x14ac:dyDescent="0.2">
      <c r="A801" s="380" t="s">
        <v>170</v>
      </c>
      <c r="B801" s="464"/>
      <c r="C801" s="464"/>
      <c r="D801" s="464"/>
      <c r="E801" s="464"/>
      <c r="F801" s="464" t="s">
        <v>976</v>
      </c>
      <c r="G801" s="202"/>
      <c r="H801" s="207"/>
      <c r="I801" s="207"/>
      <c r="J801" s="572">
        <v>30</v>
      </c>
      <c r="K801" s="207"/>
      <c r="L801" s="417">
        <v>30</v>
      </c>
      <c r="M801" s="550"/>
      <c r="N801" s="521"/>
      <c r="O801" s="521"/>
      <c r="P801" s="521"/>
      <c r="Q801" s="521"/>
      <c r="R801" s="485"/>
    </row>
    <row r="802" spans="1:18" s="99" customFormat="1" x14ac:dyDescent="0.2">
      <c r="A802" s="234" t="s">
        <v>170</v>
      </c>
      <c r="B802" s="362"/>
      <c r="C802" s="362"/>
      <c r="D802" s="362"/>
      <c r="E802" s="362"/>
      <c r="F802" s="362" t="s">
        <v>388</v>
      </c>
      <c r="G802" s="202"/>
      <c r="H802" s="207"/>
      <c r="I802" s="207"/>
      <c r="J802" s="572">
        <v>35</v>
      </c>
      <c r="K802" s="207"/>
      <c r="L802" s="417">
        <v>35</v>
      </c>
      <c r="M802" s="550"/>
      <c r="N802" s="521"/>
      <c r="O802" s="521"/>
      <c r="P802" s="521"/>
      <c r="Q802" s="521"/>
      <c r="R802" s="485"/>
    </row>
    <row r="803" spans="1:18" s="99" customFormat="1" x14ac:dyDescent="0.2">
      <c r="A803" s="234" t="s">
        <v>170</v>
      </c>
      <c r="B803" s="362"/>
      <c r="C803" s="362"/>
      <c r="D803" s="362"/>
      <c r="E803" s="362"/>
      <c r="F803" s="362" t="s">
        <v>403</v>
      </c>
      <c r="G803" s="202"/>
      <c r="H803" s="207"/>
      <c r="I803" s="207"/>
      <c r="J803" s="572">
        <v>50</v>
      </c>
      <c r="K803" s="207"/>
      <c r="L803" s="417">
        <v>60</v>
      </c>
      <c r="M803" s="550" t="s">
        <v>1253</v>
      </c>
      <c r="N803" s="521"/>
      <c r="O803" s="521"/>
      <c r="P803" s="521"/>
      <c r="Q803" s="521"/>
      <c r="R803" s="485"/>
    </row>
    <row r="804" spans="1:18" s="99" customFormat="1" x14ac:dyDescent="0.2">
      <c r="A804" s="234" t="s">
        <v>170</v>
      </c>
      <c r="B804" s="362"/>
      <c r="C804" s="362"/>
      <c r="D804" s="362"/>
      <c r="E804" s="362"/>
      <c r="F804" s="362" t="s">
        <v>351</v>
      </c>
      <c r="G804" s="202"/>
      <c r="H804" s="207"/>
      <c r="I804" s="207"/>
      <c r="J804" s="572">
        <v>20</v>
      </c>
      <c r="K804" s="207"/>
      <c r="L804" s="417">
        <v>20</v>
      </c>
      <c r="M804" s="550"/>
      <c r="N804" s="521"/>
      <c r="O804" s="521"/>
      <c r="P804" s="521"/>
      <c r="Q804" s="521"/>
      <c r="R804" s="485"/>
    </row>
    <row r="805" spans="1:18" s="99" customFormat="1" x14ac:dyDescent="0.2">
      <c r="A805" s="234" t="s">
        <v>170</v>
      </c>
      <c r="B805" s="362"/>
      <c r="C805" s="362"/>
      <c r="D805" s="362"/>
      <c r="E805" s="362"/>
      <c r="F805" s="395" t="s">
        <v>521</v>
      </c>
      <c r="G805" s="397"/>
      <c r="H805" s="396"/>
      <c r="I805" s="396"/>
      <c r="J805" s="581">
        <v>0</v>
      </c>
      <c r="K805" s="396"/>
      <c r="L805" s="438">
        <v>0</v>
      </c>
      <c r="M805" s="550"/>
      <c r="N805" s="521"/>
      <c r="O805" s="521"/>
      <c r="P805" s="521"/>
      <c r="Q805" s="521"/>
      <c r="R805" s="485"/>
    </row>
    <row r="806" spans="1:18" s="99" customFormat="1" x14ac:dyDescent="0.2">
      <c r="A806" s="332" t="s">
        <v>220</v>
      </c>
      <c r="B806" s="362"/>
      <c r="C806" s="362"/>
      <c r="D806" s="362"/>
      <c r="E806" s="362"/>
      <c r="F806" s="362" t="s">
        <v>524</v>
      </c>
      <c r="G806" s="202"/>
      <c r="H806" s="207"/>
      <c r="I806" s="207"/>
      <c r="J806" s="572">
        <v>30</v>
      </c>
      <c r="K806" s="207"/>
      <c r="L806" s="417">
        <v>30</v>
      </c>
      <c r="M806" s="550"/>
      <c r="N806" s="521"/>
      <c r="O806" s="521"/>
      <c r="P806" s="521"/>
      <c r="Q806" s="521"/>
      <c r="R806" s="485"/>
    </row>
    <row r="807" spans="1:18" s="99" customFormat="1" x14ac:dyDescent="0.2">
      <c r="A807" s="199" t="s">
        <v>174</v>
      </c>
      <c r="B807" s="362"/>
      <c r="C807" s="362"/>
      <c r="D807" s="362"/>
      <c r="E807" s="362"/>
      <c r="F807" s="362" t="s">
        <v>404</v>
      </c>
      <c r="G807" s="202"/>
      <c r="H807" s="207"/>
      <c r="I807" s="207"/>
      <c r="J807" s="572">
        <v>20</v>
      </c>
      <c r="K807" s="207"/>
      <c r="L807" s="417">
        <v>20</v>
      </c>
      <c r="M807" s="550"/>
      <c r="N807" s="521"/>
      <c r="O807" s="521"/>
      <c r="P807" s="521"/>
      <c r="Q807" s="521"/>
      <c r="R807" s="485"/>
    </row>
    <row r="808" spans="1:18" s="49" customFormat="1" x14ac:dyDescent="0.2">
      <c r="A808" s="312"/>
      <c r="B808" s="208"/>
      <c r="C808" s="208">
        <v>5171</v>
      </c>
      <c r="D808" s="208"/>
      <c r="E808" s="208" t="s">
        <v>191</v>
      </c>
      <c r="F808" s="208"/>
      <c r="G808" s="202">
        <v>407.01684</v>
      </c>
      <c r="H808" s="202"/>
      <c r="I808" s="202"/>
      <c r="J808" s="571">
        <f>SUM(J809:J820)</f>
        <v>760</v>
      </c>
      <c r="K808" s="202">
        <v>472.09498000000002</v>
      </c>
      <c r="L808" s="416">
        <f>SUM(L809:L820)</f>
        <v>400</v>
      </c>
      <c r="M808" s="550"/>
      <c r="N808" s="320"/>
      <c r="O808" s="320"/>
      <c r="P808" s="320"/>
      <c r="Q808" s="320"/>
      <c r="R808" s="485"/>
    </row>
    <row r="809" spans="1:18" s="93" customFormat="1" x14ac:dyDescent="0.2">
      <c r="A809" s="234" t="s">
        <v>170</v>
      </c>
      <c r="B809" s="129"/>
      <c r="C809" s="129"/>
      <c r="D809" s="129"/>
      <c r="E809" s="362" t="s">
        <v>111</v>
      </c>
      <c r="F809" s="362" t="s">
        <v>490</v>
      </c>
      <c r="G809" s="202"/>
      <c r="H809" s="207"/>
      <c r="I809" s="207"/>
      <c r="J809" s="572">
        <v>60</v>
      </c>
      <c r="K809" s="207"/>
      <c r="L809" s="417">
        <v>60</v>
      </c>
      <c r="M809" s="550"/>
      <c r="N809" s="519"/>
      <c r="O809" s="519"/>
      <c r="P809" s="519"/>
      <c r="Q809" s="519"/>
      <c r="R809" s="485"/>
    </row>
    <row r="810" spans="1:18" s="93" customFormat="1" x14ac:dyDescent="0.2">
      <c r="A810" s="234" t="s">
        <v>170</v>
      </c>
      <c r="B810" s="129"/>
      <c r="C810" s="129"/>
      <c r="D810" s="129"/>
      <c r="E810" s="362"/>
      <c r="F810" s="362" t="s">
        <v>491</v>
      </c>
      <c r="G810" s="202"/>
      <c r="H810" s="207"/>
      <c r="I810" s="207"/>
      <c r="J810" s="572">
        <v>40</v>
      </c>
      <c r="K810" s="207"/>
      <c r="L810" s="417">
        <v>40</v>
      </c>
      <c r="M810" s="550"/>
      <c r="N810" s="519"/>
      <c r="O810" s="519"/>
      <c r="P810" s="519"/>
      <c r="Q810" s="519"/>
      <c r="R810" s="485"/>
    </row>
    <row r="811" spans="1:18" s="93" customFormat="1" x14ac:dyDescent="0.2">
      <c r="A811" s="234" t="s">
        <v>170</v>
      </c>
      <c r="B811" s="129"/>
      <c r="C811" s="129"/>
      <c r="D811" s="129"/>
      <c r="E811" s="362"/>
      <c r="F811" s="362" t="s">
        <v>492</v>
      </c>
      <c r="G811" s="202"/>
      <c r="H811" s="207"/>
      <c r="I811" s="207"/>
      <c r="J811" s="572">
        <v>40</v>
      </c>
      <c r="K811" s="207"/>
      <c r="L811" s="417">
        <v>40</v>
      </c>
      <c r="M811" s="550"/>
      <c r="N811" s="519"/>
      <c r="O811" s="519"/>
      <c r="P811" s="519"/>
      <c r="Q811" s="519"/>
      <c r="R811" s="485"/>
    </row>
    <row r="812" spans="1:18" s="93" customFormat="1" x14ac:dyDescent="0.2">
      <c r="A812" s="234" t="s">
        <v>170</v>
      </c>
      <c r="B812" s="129"/>
      <c r="C812" s="129"/>
      <c r="D812" s="129"/>
      <c r="E812" s="362"/>
      <c r="F812" s="362" t="s">
        <v>236</v>
      </c>
      <c r="G812" s="202"/>
      <c r="H812" s="207"/>
      <c r="I812" s="207"/>
      <c r="J812" s="572">
        <v>50</v>
      </c>
      <c r="K812" s="207"/>
      <c r="L812" s="417">
        <v>50</v>
      </c>
      <c r="M812" s="550"/>
      <c r="N812" s="519"/>
      <c r="O812" s="519"/>
      <c r="P812" s="519"/>
      <c r="Q812" s="519"/>
      <c r="R812" s="485"/>
    </row>
    <row r="813" spans="1:18" s="93" customFormat="1" x14ac:dyDescent="0.2">
      <c r="A813" s="234" t="s">
        <v>170</v>
      </c>
      <c r="B813" s="129"/>
      <c r="C813" s="129"/>
      <c r="D813" s="129"/>
      <c r="E813" s="362"/>
      <c r="F813" s="398" t="s">
        <v>512</v>
      </c>
      <c r="G813" s="202"/>
      <c r="H813" s="207"/>
      <c r="I813" s="207"/>
      <c r="J813" s="572"/>
      <c r="K813" s="207"/>
      <c r="L813" s="417"/>
      <c r="M813" s="550"/>
      <c r="N813" s="519"/>
      <c r="O813" s="519"/>
      <c r="P813" s="519"/>
      <c r="Q813" s="519"/>
      <c r="R813" s="485"/>
    </row>
    <row r="814" spans="1:18" s="93" customFormat="1" x14ac:dyDescent="0.2">
      <c r="A814" s="234" t="s">
        <v>170</v>
      </c>
      <c r="B814" s="129"/>
      <c r="C814" s="129"/>
      <c r="D814" s="129"/>
      <c r="E814" s="362"/>
      <c r="F814" s="395" t="s">
        <v>495</v>
      </c>
      <c r="G814" s="202"/>
      <c r="H814" s="207"/>
      <c r="I814" s="207"/>
      <c r="J814" s="572">
        <v>80</v>
      </c>
      <c r="K814" s="207"/>
      <c r="L814" s="417">
        <v>80</v>
      </c>
      <c r="M814" s="550"/>
      <c r="N814" s="519"/>
      <c r="O814" s="519"/>
      <c r="P814" s="519"/>
      <c r="Q814" s="519"/>
      <c r="R814" s="485"/>
    </row>
    <row r="815" spans="1:18" s="93" customFormat="1" x14ac:dyDescent="0.2">
      <c r="A815" s="380" t="s">
        <v>170</v>
      </c>
      <c r="B815" s="129"/>
      <c r="C815" s="129"/>
      <c r="D815" s="129"/>
      <c r="E815" s="457"/>
      <c r="F815" s="395" t="s">
        <v>956</v>
      </c>
      <c r="G815" s="202"/>
      <c r="H815" s="207"/>
      <c r="I815" s="207"/>
      <c r="J815" s="572">
        <v>30</v>
      </c>
      <c r="K815" s="207"/>
      <c r="L815" s="417">
        <v>30</v>
      </c>
      <c r="M815" s="550"/>
      <c r="N815" s="519"/>
      <c r="O815" s="519"/>
      <c r="P815" s="519"/>
      <c r="Q815" s="519"/>
      <c r="R815" s="485"/>
    </row>
    <row r="816" spans="1:18" s="93" customFormat="1" x14ac:dyDescent="0.2">
      <c r="A816" s="234" t="s">
        <v>170</v>
      </c>
      <c r="B816" s="129"/>
      <c r="C816" s="129"/>
      <c r="D816" s="129"/>
      <c r="E816" s="362"/>
      <c r="F816" s="395" t="s">
        <v>955</v>
      </c>
      <c r="G816" s="202"/>
      <c r="H816" s="207"/>
      <c r="I816" s="207"/>
      <c r="J816" s="572">
        <v>80</v>
      </c>
      <c r="K816" s="207"/>
      <c r="L816" s="417">
        <v>0</v>
      </c>
      <c r="M816" s="550"/>
      <c r="N816" s="519"/>
      <c r="O816" s="519"/>
      <c r="P816" s="519"/>
      <c r="Q816" s="519"/>
      <c r="R816" s="485"/>
    </row>
    <row r="817" spans="1:18" s="93" customFormat="1" x14ac:dyDescent="0.2">
      <c r="A817" s="380" t="s">
        <v>170</v>
      </c>
      <c r="B817" s="129"/>
      <c r="C817" s="129"/>
      <c r="D817" s="129"/>
      <c r="E817" s="477"/>
      <c r="F817" s="395" t="s">
        <v>1158</v>
      </c>
      <c r="G817" s="202"/>
      <c r="H817" s="207"/>
      <c r="I817" s="207"/>
      <c r="J817" s="572"/>
      <c r="K817" s="207"/>
      <c r="L817" s="417">
        <v>100</v>
      </c>
      <c r="M817" s="550"/>
      <c r="N817" s="519"/>
      <c r="O817" s="519"/>
      <c r="P817" s="519"/>
      <c r="Q817" s="519"/>
      <c r="R817" s="485"/>
    </row>
    <row r="818" spans="1:18" s="93" customFormat="1" x14ac:dyDescent="0.2">
      <c r="A818" s="380" t="s">
        <v>170</v>
      </c>
      <c r="B818" s="129"/>
      <c r="C818" s="129"/>
      <c r="D818" s="129"/>
      <c r="E818" s="452"/>
      <c r="F818" s="395" t="s">
        <v>945</v>
      </c>
      <c r="G818" s="202"/>
      <c r="H818" s="207"/>
      <c r="I818" s="207"/>
      <c r="J818" s="572">
        <v>160</v>
      </c>
      <c r="K818" s="207"/>
      <c r="L818" s="417">
        <v>0</v>
      </c>
      <c r="M818" s="550"/>
      <c r="N818" s="519"/>
      <c r="O818" s="519"/>
      <c r="P818" s="519"/>
      <c r="Q818" s="519"/>
      <c r="R818" s="485"/>
    </row>
    <row r="819" spans="1:18" s="93" customFormat="1" x14ac:dyDescent="0.2">
      <c r="A819" s="380" t="s">
        <v>170</v>
      </c>
      <c r="B819" s="129"/>
      <c r="C819" s="129"/>
      <c r="D819" s="129"/>
      <c r="E819" s="452"/>
      <c r="F819" s="395" t="s">
        <v>954</v>
      </c>
      <c r="G819" s="202"/>
      <c r="H819" s="207"/>
      <c r="I819" s="207"/>
      <c r="J819" s="572">
        <v>50</v>
      </c>
      <c r="K819" s="207"/>
      <c r="L819" s="417">
        <v>0</v>
      </c>
      <c r="M819" s="550"/>
      <c r="N819" s="519"/>
      <c r="O819" s="519"/>
      <c r="P819" s="519"/>
      <c r="Q819" s="519"/>
      <c r="R819" s="485"/>
    </row>
    <row r="820" spans="1:18" s="93" customFormat="1" x14ac:dyDescent="0.2">
      <c r="A820" s="380" t="s">
        <v>170</v>
      </c>
      <c r="B820" s="129"/>
      <c r="C820" s="129"/>
      <c r="D820" s="129"/>
      <c r="E820" s="452"/>
      <c r="F820" s="395" t="s">
        <v>946</v>
      </c>
      <c r="G820" s="202"/>
      <c r="H820" s="207"/>
      <c r="I820" s="207"/>
      <c r="J820" s="572">
        <v>170</v>
      </c>
      <c r="K820" s="207"/>
      <c r="L820" s="417">
        <v>0</v>
      </c>
      <c r="M820" s="550"/>
      <c r="N820" s="519"/>
      <c r="O820" s="519"/>
      <c r="P820" s="519"/>
      <c r="Q820" s="519"/>
      <c r="R820" s="485"/>
    </row>
    <row r="821" spans="1:18" s="49" customFormat="1" x14ac:dyDescent="0.2">
      <c r="A821" s="234" t="s">
        <v>170</v>
      </c>
      <c r="B821" s="208"/>
      <c r="C821" s="208">
        <v>5172</v>
      </c>
      <c r="D821" s="208"/>
      <c r="E821" s="208" t="s">
        <v>405</v>
      </c>
      <c r="F821" s="208"/>
      <c r="G821" s="202">
        <v>83.211089999999999</v>
      </c>
      <c r="H821" s="202"/>
      <c r="I821" s="202"/>
      <c r="J821" s="571">
        <v>100</v>
      </c>
      <c r="K821" s="202">
        <v>34.787500000000001</v>
      </c>
      <c r="L821" s="416">
        <v>100</v>
      </c>
      <c r="M821" s="550"/>
      <c r="N821" s="320"/>
      <c r="O821" s="320"/>
      <c r="P821" s="320"/>
      <c r="Q821" s="320"/>
      <c r="R821" s="485"/>
    </row>
    <row r="822" spans="1:18" s="49" customFormat="1" x14ac:dyDescent="0.2">
      <c r="A822" s="342" t="s">
        <v>177</v>
      </c>
      <c r="B822" s="208"/>
      <c r="C822" s="208">
        <v>5173</v>
      </c>
      <c r="D822" s="208"/>
      <c r="E822" s="208" t="s">
        <v>192</v>
      </c>
      <c r="F822" s="208"/>
      <c r="G822" s="202">
        <v>19.4315</v>
      </c>
      <c r="H822" s="202"/>
      <c r="I822" s="202"/>
      <c r="J822" s="571">
        <v>40</v>
      </c>
      <c r="K822" s="202">
        <v>17.744</v>
      </c>
      <c r="L822" s="416">
        <v>40</v>
      </c>
      <c r="M822" s="550"/>
      <c r="N822" s="320"/>
      <c r="O822" s="320"/>
      <c r="P822" s="320"/>
      <c r="Q822" s="320"/>
      <c r="R822" s="485"/>
    </row>
    <row r="823" spans="1:18" s="49" customFormat="1" x14ac:dyDescent="0.2">
      <c r="A823" s="312"/>
      <c r="B823" s="208"/>
      <c r="C823" s="208">
        <v>5175</v>
      </c>
      <c r="D823" s="208"/>
      <c r="E823" s="208" t="s">
        <v>243</v>
      </c>
      <c r="F823" s="208"/>
      <c r="G823" s="202">
        <v>37.140300000000003</v>
      </c>
      <c r="H823" s="202"/>
      <c r="I823" s="202"/>
      <c r="J823" s="571">
        <f>SUM(J824:J825)</f>
        <v>50</v>
      </c>
      <c r="K823" s="202">
        <v>11.416</v>
      </c>
      <c r="L823" s="416">
        <f>SUM(L824:L825)</f>
        <v>50</v>
      </c>
      <c r="M823" s="550"/>
      <c r="N823" s="320"/>
      <c r="O823" s="320"/>
      <c r="P823" s="320"/>
      <c r="Q823" s="320"/>
      <c r="R823" s="485"/>
    </row>
    <row r="824" spans="1:18" s="93" customFormat="1" x14ac:dyDescent="0.2">
      <c r="A824" s="312" t="s">
        <v>212</v>
      </c>
      <c r="B824" s="129"/>
      <c r="C824" s="129"/>
      <c r="D824" s="129"/>
      <c r="E824" s="129" t="s">
        <v>153</v>
      </c>
      <c r="F824" s="129" t="s">
        <v>375</v>
      </c>
      <c r="G824" s="202"/>
      <c r="H824" s="207"/>
      <c r="I824" s="207"/>
      <c r="J824" s="572">
        <v>20</v>
      </c>
      <c r="K824" s="207"/>
      <c r="L824" s="417">
        <v>20</v>
      </c>
      <c r="M824" s="556"/>
      <c r="N824" s="519"/>
      <c r="O824" s="519"/>
      <c r="P824" s="519"/>
      <c r="Q824" s="519"/>
      <c r="R824" s="485"/>
    </row>
    <row r="825" spans="1:18" s="93" customFormat="1" x14ac:dyDescent="0.2">
      <c r="A825" s="342" t="s">
        <v>177</v>
      </c>
      <c r="B825" s="129"/>
      <c r="C825" s="129"/>
      <c r="D825" s="129">
        <v>839</v>
      </c>
      <c r="E825" s="129"/>
      <c r="F825" s="129" t="s">
        <v>407</v>
      </c>
      <c r="G825" s="202"/>
      <c r="H825" s="207"/>
      <c r="I825" s="207"/>
      <c r="J825" s="572">
        <v>30</v>
      </c>
      <c r="K825" s="207"/>
      <c r="L825" s="417">
        <v>30</v>
      </c>
      <c r="M825" s="556"/>
      <c r="N825" s="519"/>
      <c r="O825" s="519"/>
      <c r="P825" s="519"/>
      <c r="Q825" s="519"/>
      <c r="R825" s="485"/>
    </row>
    <row r="826" spans="1:18" s="49" customFormat="1" x14ac:dyDescent="0.2">
      <c r="A826" s="312" t="s">
        <v>212</v>
      </c>
      <c r="B826" s="208"/>
      <c r="C826" s="208">
        <v>5179</v>
      </c>
      <c r="D826" s="208"/>
      <c r="E826" s="208" t="s">
        <v>576</v>
      </c>
      <c r="F826" s="208"/>
      <c r="G826" s="202">
        <v>5.3120000000000003</v>
      </c>
      <c r="H826" s="202"/>
      <c r="I826" s="202"/>
      <c r="J826" s="571">
        <f>SUM(J827:J829)</f>
        <v>10</v>
      </c>
      <c r="K826" s="202">
        <v>6.75</v>
      </c>
      <c r="L826" s="416">
        <f>SUM(L827:L829)</f>
        <v>11</v>
      </c>
      <c r="M826" s="550"/>
      <c r="N826" s="320"/>
      <c r="O826" s="320"/>
      <c r="P826" s="320"/>
      <c r="Q826" s="320"/>
      <c r="R826" s="485"/>
    </row>
    <row r="827" spans="1:18" s="49" customFormat="1" x14ac:dyDescent="0.2">
      <c r="A827" s="312" t="s">
        <v>212</v>
      </c>
      <c r="B827" s="208"/>
      <c r="C827" s="208"/>
      <c r="D827" s="208"/>
      <c r="E827" s="129" t="s">
        <v>111</v>
      </c>
      <c r="F827" s="129" t="s">
        <v>574</v>
      </c>
      <c r="G827" s="202"/>
      <c r="H827" s="207"/>
      <c r="I827" s="207"/>
      <c r="J827" s="572">
        <v>6</v>
      </c>
      <c r="K827" s="207"/>
      <c r="L827" s="417">
        <v>7</v>
      </c>
      <c r="M827" s="550" t="s">
        <v>1254</v>
      </c>
      <c r="N827" s="320"/>
      <c r="O827" s="320"/>
      <c r="P827" s="320"/>
      <c r="Q827" s="320"/>
      <c r="R827" s="485"/>
    </row>
    <row r="828" spans="1:18" s="49" customFormat="1" x14ac:dyDescent="0.2">
      <c r="A828" s="234" t="s">
        <v>170</v>
      </c>
      <c r="B828" s="208"/>
      <c r="C828" s="208"/>
      <c r="D828" s="208"/>
      <c r="E828" s="129"/>
      <c r="F828" s="129" t="s">
        <v>575</v>
      </c>
      <c r="G828" s="202"/>
      <c r="H828" s="207"/>
      <c r="I828" s="207"/>
      <c r="J828" s="572">
        <v>2</v>
      </c>
      <c r="K828" s="207"/>
      <c r="L828" s="417">
        <v>2</v>
      </c>
      <c r="M828" s="550"/>
      <c r="N828" s="320"/>
      <c r="O828" s="320"/>
      <c r="P828" s="320"/>
      <c r="Q828" s="320"/>
      <c r="R828" s="485"/>
    </row>
    <row r="829" spans="1:18" s="49" customFormat="1" x14ac:dyDescent="0.2">
      <c r="A829" s="312" t="s">
        <v>212</v>
      </c>
      <c r="B829" s="208"/>
      <c r="C829" s="208"/>
      <c r="D829" s="208"/>
      <c r="E829" s="129"/>
      <c r="F829" s="129" t="s">
        <v>577</v>
      </c>
      <c r="G829" s="202"/>
      <c r="H829" s="207"/>
      <c r="I829" s="207"/>
      <c r="J829" s="572">
        <v>2</v>
      </c>
      <c r="K829" s="207"/>
      <c r="L829" s="417">
        <v>2</v>
      </c>
      <c r="M829" s="550"/>
      <c r="N829" s="320"/>
      <c r="O829" s="320"/>
      <c r="P829" s="320"/>
      <c r="Q829" s="320"/>
      <c r="R829" s="485"/>
    </row>
    <row r="830" spans="1:18" s="49" customFormat="1" x14ac:dyDescent="0.2">
      <c r="A830" s="332" t="s">
        <v>220</v>
      </c>
      <c r="B830" s="208"/>
      <c r="C830" s="208">
        <v>5191</v>
      </c>
      <c r="D830" s="208"/>
      <c r="E830" s="208" t="s">
        <v>269</v>
      </c>
      <c r="F830" s="208"/>
      <c r="G830" s="202">
        <v>0</v>
      </c>
      <c r="H830" s="202"/>
      <c r="I830" s="202"/>
      <c r="J830" s="571">
        <v>0</v>
      </c>
      <c r="K830" s="202">
        <v>0</v>
      </c>
      <c r="L830" s="416">
        <v>0</v>
      </c>
      <c r="M830" s="550"/>
      <c r="N830" s="320"/>
      <c r="O830" s="320"/>
      <c r="P830" s="320"/>
      <c r="Q830" s="320"/>
      <c r="R830" s="485"/>
    </row>
    <row r="831" spans="1:18" s="49" customFormat="1" x14ac:dyDescent="0.2">
      <c r="A831" s="312" t="s">
        <v>212</v>
      </c>
      <c r="B831" s="208"/>
      <c r="C831" s="208">
        <v>5192</v>
      </c>
      <c r="D831" s="208"/>
      <c r="E831" s="208" t="s">
        <v>598</v>
      </c>
      <c r="F831" s="208"/>
      <c r="G831" s="202">
        <v>0</v>
      </c>
      <c r="H831" s="202"/>
      <c r="I831" s="202"/>
      <c r="J831" s="571">
        <v>8</v>
      </c>
      <c r="K831" s="202">
        <v>0</v>
      </c>
      <c r="L831" s="416">
        <v>8</v>
      </c>
      <c r="M831" s="550"/>
      <c r="N831" s="320"/>
      <c r="O831" s="320"/>
      <c r="P831" s="320"/>
      <c r="Q831" s="320"/>
      <c r="R831" s="485"/>
    </row>
    <row r="832" spans="1:18" s="49" customFormat="1" x14ac:dyDescent="0.2">
      <c r="A832" s="312"/>
      <c r="B832" s="208"/>
      <c r="C832" s="208">
        <v>5194</v>
      </c>
      <c r="D832" s="208"/>
      <c r="E832" s="208" t="s">
        <v>406</v>
      </c>
      <c r="F832" s="208"/>
      <c r="G832" s="202">
        <f>SUM(G833)</f>
        <v>11.864000000000001</v>
      </c>
      <c r="H832" s="202"/>
      <c r="I832" s="202"/>
      <c r="J832" s="571">
        <v>20</v>
      </c>
      <c r="K832" s="202">
        <v>1.4990000000000001</v>
      </c>
      <c r="L832" s="416">
        <f>SUM(L833)</f>
        <v>20</v>
      </c>
      <c r="M832" s="550"/>
      <c r="N832" s="320"/>
      <c r="O832" s="320"/>
      <c r="P832" s="320"/>
      <c r="Q832" s="320"/>
      <c r="R832" s="485"/>
    </row>
    <row r="833" spans="1:18" s="93" customFormat="1" x14ac:dyDescent="0.2">
      <c r="A833" s="392" t="s">
        <v>177</v>
      </c>
      <c r="B833" s="129"/>
      <c r="C833" s="129"/>
      <c r="D833" s="362">
        <v>839</v>
      </c>
      <c r="E833" s="129" t="s">
        <v>111</v>
      </c>
      <c r="F833" s="129" t="s">
        <v>407</v>
      </c>
      <c r="G833" s="202">
        <v>11.864000000000001</v>
      </c>
      <c r="H833" s="207"/>
      <c r="I833" s="207"/>
      <c r="J833" s="572">
        <v>20</v>
      </c>
      <c r="K833" s="207"/>
      <c r="L833" s="417">
        <v>20</v>
      </c>
      <c r="M833" s="550"/>
      <c r="N833" s="519"/>
      <c r="O833" s="519"/>
      <c r="P833" s="519"/>
      <c r="Q833" s="519"/>
      <c r="R833" s="485"/>
    </row>
    <row r="834" spans="1:18" s="49" customFormat="1" x14ac:dyDescent="0.2">
      <c r="A834" s="332" t="s">
        <v>220</v>
      </c>
      <c r="B834" s="208"/>
      <c r="C834" s="208">
        <v>5195</v>
      </c>
      <c r="D834" s="208"/>
      <c r="E834" s="208" t="s">
        <v>408</v>
      </c>
      <c r="F834" s="208"/>
      <c r="G834" s="202">
        <v>0</v>
      </c>
      <c r="H834" s="202"/>
      <c r="I834" s="202"/>
      <c r="J834" s="571">
        <v>10</v>
      </c>
      <c r="K834" s="202">
        <v>0</v>
      </c>
      <c r="L834" s="416">
        <v>10</v>
      </c>
      <c r="M834" s="550"/>
      <c r="N834" s="320"/>
      <c r="O834" s="320"/>
      <c r="P834" s="320"/>
      <c r="Q834" s="320"/>
      <c r="R834" s="485"/>
    </row>
    <row r="835" spans="1:18" s="49" customFormat="1" x14ac:dyDescent="0.2">
      <c r="A835" s="234" t="s">
        <v>170</v>
      </c>
      <c r="B835" s="208"/>
      <c r="C835" s="208">
        <v>5362</v>
      </c>
      <c r="D835" s="208"/>
      <c r="E835" s="208" t="s">
        <v>578</v>
      </c>
      <c r="F835" s="208"/>
      <c r="G835" s="202">
        <v>4.5</v>
      </c>
      <c r="H835" s="202"/>
      <c r="I835" s="202"/>
      <c r="J835" s="571">
        <v>3</v>
      </c>
      <c r="K835" s="202">
        <v>3</v>
      </c>
      <c r="L835" s="416">
        <v>3</v>
      </c>
      <c r="M835" s="550"/>
      <c r="N835" s="320"/>
      <c r="O835" s="320"/>
      <c r="P835" s="320"/>
      <c r="Q835" s="320"/>
      <c r="R835" s="485"/>
    </row>
    <row r="836" spans="1:18" s="49" customFormat="1" x14ac:dyDescent="0.2">
      <c r="A836" s="332" t="s">
        <v>220</v>
      </c>
      <c r="B836" s="208"/>
      <c r="C836" s="208">
        <v>5363</v>
      </c>
      <c r="D836" s="208"/>
      <c r="E836" s="208" t="s">
        <v>206</v>
      </c>
      <c r="F836" s="208"/>
      <c r="G836" s="202">
        <v>5.7850000000000001</v>
      </c>
      <c r="H836" s="202"/>
      <c r="I836" s="202"/>
      <c r="J836" s="571">
        <v>0</v>
      </c>
      <c r="K836" s="202">
        <v>1.4</v>
      </c>
      <c r="L836" s="416">
        <v>0</v>
      </c>
      <c r="M836" s="550"/>
      <c r="N836" s="320"/>
      <c r="O836" s="320"/>
      <c r="P836" s="320"/>
      <c r="Q836" s="320"/>
      <c r="R836" s="485"/>
    </row>
    <row r="837" spans="1:18" s="49" customFormat="1" x14ac:dyDescent="0.2">
      <c r="A837" s="342" t="s">
        <v>177</v>
      </c>
      <c r="B837" s="208"/>
      <c r="C837" s="208">
        <v>5424</v>
      </c>
      <c r="D837" s="208"/>
      <c r="E837" s="208" t="s">
        <v>193</v>
      </c>
      <c r="F837" s="208"/>
      <c r="G837" s="202">
        <v>23.584</v>
      </c>
      <c r="H837" s="202"/>
      <c r="I837" s="202"/>
      <c r="J837" s="571">
        <v>40</v>
      </c>
      <c r="K837" s="202">
        <v>38.468000000000004</v>
      </c>
      <c r="L837" s="416">
        <v>40</v>
      </c>
      <c r="M837" s="550"/>
      <c r="N837" s="320"/>
      <c r="O837" s="320"/>
      <c r="P837" s="320"/>
      <c r="Q837" s="320"/>
      <c r="R837" s="485"/>
    </row>
    <row r="838" spans="1:18" s="49" customFormat="1" x14ac:dyDescent="0.2">
      <c r="A838" s="332"/>
      <c r="B838" s="208"/>
      <c r="C838" s="208">
        <v>5499</v>
      </c>
      <c r="D838" s="208"/>
      <c r="E838" s="208" t="s">
        <v>410</v>
      </c>
      <c r="F838" s="208"/>
      <c r="G838" s="202">
        <f>SUM(G839:G840)</f>
        <v>105.5</v>
      </c>
      <c r="H838" s="202"/>
      <c r="I838" s="202"/>
      <c r="J838" s="571">
        <f>SUM(J839:J840)</f>
        <v>197</v>
      </c>
      <c r="K838" s="202">
        <v>102.4</v>
      </c>
      <c r="L838" s="416">
        <f>SUM(L839:L840)</f>
        <v>197</v>
      </c>
      <c r="M838" s="550"/>
      <c r="N838" s="320"/>
      <c r="O838" s="320"/>
      <c r="P838" s="320"/>
      <c r="Q838" s="320"/>
      <c r="R838" s="485"/>
    </row>
    <row r="839" spans="1:18" s="99" customFormat="1" x14ac:dyDescent="0.2">
      <c r="A839" s="342" t="s">
        <v>177</v>
      </c>
      <c r="B839" s="362"/>
      <c r="C839" s="362"/>
      <c r="D839" s="362">
        <v>839</v>
      </c>
      <c r="E839" s="362" t="s">
        <v>494</v>
      </c>
      <c r="F839" s="362"/>
      <c r="G839" s="202">
        <v>0</v>
      </c>
      <c r="H839" s="207"/>
      <c r="I839" s="207"/>
      <c r="J839" s="572">
        <v>37</v>
      </c>
      <c r="K839" s="207"/>
      <c r="L839" s="417">
        <v>37</v>
      </c>
      <c r="M839" s="550"/>
      <c r="N839" s="521"/>
      <c r="O839" s="521"/>
      <c r="P839" s="521"/>
      <c r="Q839" s="521"/>
      <c r="R839" s="485"/>
    </row>
    <row r="840" spans="1:18" s="99" customFormat="1" x14ac:dyDescent="0.2">
      <c r="A840" s="342" t="s">
        <v>177</v>
      </c>
      <c r="B840" s="362"/>
      <c r="C840" s="362"/>
      <c r="D840" s="362">
        <v>839</v>
      </c>
      <c r="E840" s="362" t="s">
        <v>411</v>
      </c>
      <c r="F840" s="362"/>
      <c r="G840" s="202">
        <v>105.5</v>
      </c>
      <c r="H840" s="207"/>
      <c r="I840" s="207"/>
      <c r="J840" s="572">
        <v>160</v>
      </c>
      <c r="K840" s="207"/>
      <c r="L840" s="417">
        <v>160</v>
      </c>
      <c r="M840" s="550"/>
      <c r="N840" s="521"/>
      <c r="O840" s="521"/>
      <c r="P840" s="521"/>
      <c r="Q840" s="521"/>
      <c r="R840" s="485"/>
    </row>
    <row r="841" spans="1:18" s="49" customFormat="1" x14ac:dyDescent="0.2">
      <c r="A841" s="312"/>
      <c r="B841" s="208"/>
      <c r="C841" s="208"/>
      <c r="D841" s="208"/>
      <c r="E841" s="208"/>
      <c r="F841" s="208"/>
      <c r="G841" s="202"/>
      <c r="H841" s="202"/>
      <c r="I841" s="202"/>
      <c r="J841" s="571"/>
      <c r="K841" s="202"/>
      <c r="L841" s="416"/>
      <c r="M841" s="550"/>
      <c r="N841" s="320"/>
      <c r="O841" s="320"/>
      <c r="P841" s="320"/>
      <c r="Q841" s="320"/>
      <c r="R841" s="485"/>
    </row>
    <row r="842" spans="1:18" s="49" customFormat="1" ht="15.75" x14ac:dyDescent="0.25">
      <c r="A842" s="332"/>
      <c r="B842" s="333">
        <v>6310</v>
      </c>
      <c r="C842" s="333" t="s">
        <v>49</v>
      </c>
      <c r="D842" s="333"/>
      <c r="E842" s="333"/>
      <c r="F842" s="333"/>
      <c r="G842" s="334">
        <f>SUM(G843:G844)</f>
        <v>216.83228</v>
      </c>
      <c r="H842" s="335">
        <v>328.4</v>
      </c>
      <c r="I842" s="335">
        <f>SUM(I843:I844)</f>
        <v>345.01222000000001</v>
      </c>
      <c r="J842" s="570">
        <f>SUM(J843:J844)</f>
        <v>410</v>
      </c>
      <c r="K842" s="335">
        <f>SUM(K843:K844)</f>
        <v>161.46217000000001</v>
      </c>
      <c r="L842" s="415">
        <f>SUM(L843:L844)</f>
        <v>360</v>
      </c>
      <c r="M842" s="550"/>
      <c r="N842" s="320"/>
      <c r="O842" s="320"/>
      <c r="P842" s="320"/>
      <c r="Q842" s="320"/>
      <c r="R842" s="485"/>
    </row>
    <row r="843" spans="1:18" s="49" customFormat="1" x14ac:dyDescent="0.2">
      <c r="A843" s="332" t="s">
        <v>220</v>
      </c>
      <c r="B843" s="208"/>
      <c r="C843" s="208">
        <v>5141</v>
      </c>
      <c r="D843" s="208"/>
      <c r="E843" s="208" t="s">
        <v>412</v>
      </c>
      <c r="F843" s="208"/>
      <c r="G843" s="133">
        <v>178.95511999999999</v>
      </c>
      <c r="H843" s="202"/>
      <c r="I843" s="202">
        <v>309.08533</v>
      </c>
      <c r="J843" s="571">
        <v>250</v>
      </c>
      <c r="K843" s="202">
        <v>110.55328</v>
      </c>
      <c r="L843" s="416">
        <v>180</v>
      </c>
      <c r="M843" s="550"/>
      <c r="N843" s="320"/>
      <c r="O843" s="320"/>
      <c r="P843" s="320"/>
      <c r="Q843" s="320"/>
      <c r="R843" s="485"/>
    </row>
    <row r="844" spans="1:18" s="49" customFormat="1" x14ac:dyDescent="0.2">
      <c r="A844" s="332" t="s">
        <v>220</v>
      </c>
      <c r="B844" s="208"/>
      <c r="C844" s="208">
        <v>5163</v>
      </c>
      <c r="D844" s="208"/>
      <c r="E844" s="208" t="s">
        <v>227</v>
      </c>
      <c r="F844" s="208"/>
      <c r="G844" s="202">
        <v>37.877160000000003</v>
      </c>
      <c r="H844" s="202"/>
      <c r="I844" s="202">
        <v>35.92689</v>
      </c>
      <c r="J844" s="571">
        <v>160</v>
      </c>
      <c r="K844" s="202">
        <v>50.90889</v>
      </c>
      <c r="L844" s="416">
        <v>180</v>
      </c>
      <c r="M844" s="550" t="s">
        <v>1180</v>
      </c>
      <c r="N844" s="320"/>
      <c r="O844" s="320"/>
      <c r="P844" s="320"/>
      <c r="Q844" s="320"/>
      <c r="R844" s="485"/>
    </row>
    <row r="845" spans="1:18" s="49" customFormat="1" x14ac:dyDescent="0.2">
      <c r="A845" s="332"/>
      <c r="B845" s="208"/>
      <c r="C845" s="208"/>
      <c r="D845" s="208"/>
      <c r="E845" s="208"/>
      <c r="F845" s="208"/>
      <c r="G845" s="202"/>
      <c r="H845" s="202"/>
      <c r="I845" s="202"/>
      <c r="J845" s="571"/>
      <c r="K845" s="202"/>
      <c r="L845" s="416"/>
      <c r="M845" s="550"/>
      <c r="N845" s="320"/>
      <c r="O845" s="320"/>
      <c r="P845" s="320"/>
      <c r="Q845" s="320"/>
      <c r="R845" s="485"/>
    </row>
    <row r="846" spans="1:18" s="49" customFormat="1" ht="15.75" x14ac:dyDescent="0.25">
      <c r="A846" s="332"/>
      <c r="B846" s="333">
        <v>6320</v>
      </c>
      <c r="C846" s="333" t="s">
        <v>92</v>
      </c>
      <c r="D846" s="333"/>
      <c r="E846" s="333"/>
      <c r="F846" s="333"/>
      <c r="G846" s="334">
        <f>SUM(G847)</f>
        <v>539.67999999999995</v>
      </c>
      <c r="H846" s="335">
        <v>369.4</v>
      </c>
      <c r="I846" s="335">
        <f>SUM(I847)</f>
        <v>374.36500000000001</v>
      </c>
      <c r="J846" s="570">
        <f>SUM(J847)</f>
        <v>1500</v>
      </c>
      <c r="K846" s="335">
        <f>SUM(K847)</f>
        <v>548.09</v>
      </c>
      <c r="L846" s="415">
        <f>SUM(L847)</f>
        <v>1500</v>
      </c>
      <c r="M846" s="550"/>
      <c r="N846" s="320"/>
      <c r="O846" s="320"/>
      <c r="P846" s="320"/>
      <c r="Q846" s="320"/>
      <c r="R846" s="485"/>
    </row>
    <row r="847" spans="1:18" s="49" customFormat="1" x14ac:dyDescent="0.2">
      <c r="A847" s="332" t="s">
        <v>220</v>
      </c>
      <c r="B847" s="208"/>
      <c r="C847" s="208">
        <v>5163</v>
      </c>
      <c r="D847" s="208"/>
      <c r="E847" s="208" t="s">
        <v>413</v>
      </c>
      <c r="F847" s="208"/>
      <c r="G847" s="133">
        <v>539.67999999999995</v>
      </c>
      <c r="H847" s="202"/>
      <c r="I847" s="202">
        <v>374.36500000000001</v>
      </c>
      <c r="J847" s="571">
        <v>1500</v>
      </c>
      <c r="K847" s="202">
        <v>548.09</v>
      </c>
      <c r="L847" s="416">
        <v>1500</v>
      </c>
      <c r="M847" s="550"/>
      <c r="N847" s="320"/>
      <c r="O847" s="320"/>
      <c r="P847" s="320"/>
      <c r="Q847" s="320"/>
      <c r="R847" s="485"/>
    </row>
    <row r="848" spans="1:18" s="49" customFormat="1" x14ac:dyDescent="0.2">
      <c r="A848" s="332"/>
      <c r="B848" s="208"/>
      <c r="C848" s="208"/>
      <c r="D848" s="208"/>
      <c r="E848" s="208"/>
      <c r="F848" s="208"/>
      <c r="G848" s="202"/>
      <c r="H848" s="202"/>
      <c r="I848" s="202"/>
      <c r="J848" s="571"/>
      <c r="K848" s="202"/>
      <c r="L848" s="416"/>
      <c r="M848" s="550"/>
      <c r="N848" s="320"/>
      <c r="O848" s="320"/>
      <c r="P848" s="320"/>
      <c r="Q848" s="320"/>
      <c r="R848" s="485"/>
    </row>
    <row r="849" spans="1:18" ht="15.75" x14ac:dyDescent="0.25">
      <c r="A849" s="234"/>
      <c r="B849" s="333">
        <v>6399</v>
      </c>
      <c r="C849" s="333" t="s">
        <v>93</v>
      </c>
      <c r="D849" s="333"/>
      <c r="E849" s="333"/>
      <c r="F849" s="333"/>
      <c r="G849" s="334" t="e">
        <f>SUM(G850,G851,G854,#REF!)</f>
        <v>#REF!</v>
      </c>
      <c r="H849" s="335">
        <v>4204.3999999999996</v>
      </c>
      <c r="I849" s="335">
        <f>SUM(I850,I851,I854)</f>
        <v>5356.5778600000003</v>
      </c>
      <c r="J849" s="570">
        <f>SUM(J850,J851,J854)</f>
        <v>8800</v>
      </c>
      <c r="K849" s="335">
        <f>SUM(K850,K851,K854)</f>
        <v>6954.4845299999997</v>
      </c>
      <c r="L849" s="415">
        <f>SUM(L850,L851,L854)</f>
        <v>8800</v>
      </c>
      <c r="M849" s="550"/>
    </row>
    <row r="850" spans="1:18" s="49" customFormat="1" x14ac:dyDescent="0.2">
      <c r="A850" s="332"/>
      <c r="B850" s="208"/>
      <c r="C850" s="208">
        <v>5189</v>
      </c>
      <c r="D850" s="208"/>
      <c r="E850" s="208" t="s">
        <v>414</v>
      </c>
      <c r="F850" s="208"/>
      <c r="G850" s="133">
        <v>0</v>
      </c>
      <c r="H850" s="202"/>
      <c r="I850" s="202">
        <v>0</v>
      </c>
      <c r="J850" s="571">
        <v>0</v>
      </c>
      <c r="K850" s="202">
        <v>0</v>
      </c>
      <c r="L850" s="416">
        <v>0</v>
      </c>
      <c r="M850" s="550"/>
      <c r="N850" s="320"/>
      <c r="O850" s="320"/>
      <c r="P850" s="320"/>
      <c r="Q850" s="320"/>
      <c r="R850" s="485"/>
    </row>
    <row r="851" spans="1:18" s="49" customFormat="1" x14ac:dyDescent="0.2">
      <c r="A851" s="332" t="s">
        <v>220</v>
      </c>
      <c r="B851" s="208"/>
      <c r="C851" s="208">
        <v>5362</v>
      </c>
      <c r="D851" s="208"/>
      <c r="E851" s="208" t="s">
        <v>205</v>
      </c>
      <c r="F851" s="208"/>
      <c r="G851" s="202">
        <v>349.03757999999999</v>
      </c>
      <c r="H851" s="202"/>
      <c r="I851" s="202">
        <v>314.35786000000002</v>
      </c>
      <c r="J851" s="571">
        <f>SUM(J852,J853)</f>
        <v>800</v>
      </c>
      <c r="K851" s="202">
        <v>368.32452999999998</v>
      </c>
      <c r="L851" s="416">
        <f>SUM(L852,L853)</f>
        <v>800</v>
      </c>
      <c r="M851" s="550"/>
      <c r="N851" s="320"/>
      <c r="O851" s="320"/>
      <c r="P851" s="320"/>
      <c r="Q851" s="320"/>
      <c r="R851" s="485"/>
    </row>
    <row r="852" spans="1:18" s="99" customFormat="1" x14ac:dyDescent="0.2">
      <c r="A852" s="346"/>
      <c r="B852" s="362"/>
      <c r="C852" s="362"/>
      <c r="D852" s="362"/>
      <c r="E852" s="362" t="s">
        <v>111</v>
      </c>
      <c r="F852" s="362" t="s">
        <v>298</v>
      </c>
      <c r="G852" s="202"/>
      <c r="H852" s="207"/>
      <c r="I852" s="207"/>
      <c r="J852" s="572"/>
      <c r="K852" s="207"/>
      <c r="L852" s="417"/>
      <c r="M852" s="550"/>
      <c r="N852" s="521"/>
      <c r="O852" s="521"/>
      <c r="P852" s="521"/>
      <c r="Q852" s="521"/>
      <c r="R852" s="485"/>
    </row>
    <row r="853" spans="1:18" s="99" customFormat="1" x14ac:dyDescent="0.2">
      <c r="A853" s="346"/>
      <c r="B853" s="362"/>
      <c r="C853" s="362"/>
      <c r="D853" s="362"/>
      <c r="E853" s="362"/>
      <c r="F853" s="362" t="s">
        <v>299</v>
      </c>
      <c r="G853" s="202"/>
      <c r="H853" s="207"/>
      <c r="I853" s="207"/>
      <c r="J853" s="572">
        <v>800</v>
      </c>
      <c r="K853" s="207"/>
      <c r="L853" s="417">
        <v>800</v>
      </c>
      <c r="M853" s="550"/>
      <c r="N853" s="521"/>
      <c r="O853" s="521"/>
      <c r="P853" s="521"/>
      <c r="Q853" s="521"/>
      <c r="R853" s="485"/>
    </row>
    <row r="854" spans="1:18" s="276" customFormat="1" x14ac:dyDescent="0.2">
      <c r="A854" s="332" t="s">
        <v>220</v>
      </c>
      <c r="B854" s="374"/>
      <c r="C854" s="203">
        <v>5365</v>
      </c>
      <c r="D854" s="374"/>
      <c r="E854" s="374" t="s">
        <v>788</v>
      </c>
      <c r="F854" s="374"/>
      <c r="G854" s="202">
        <v>2145.1</v>
      </c>
      <c r="H854" s="202"/>
      <c r="I854" s="202">
        <v>5042.22</v>
      </c>
      <c r="J854" s="571">
        <v>8000</v>
      </c>
      <c r="K854" s="202">
        <v>6586.16</v>
      </c>
      <c r="L854" s="416">
        <v>8000</v>
      </c>
      <c r="M854" s="550" t="s">
        <v>1208</v>
      </c>
      <c r="N854" s="525"/>
      <c r="O854" s="525"/>
      <c r="P854" s="525"/>
      <c r="Q854" s="525"/>
      <c r="R854" s="485"/>
    </row>
    <row r="855" spans="1:18" s="276" customFormat="1" x14ac:dyDescent="0.2">
      <c r="A855" s="332"/>
      <c r="B855" s="374"/>
      <c r="C855" s="203"/>
      <c r="D855" s="374"/>
      <c r="E855" s="374"/>
      <c r="F855" s="374"/>
      <c r="G855" s="202"/>
      <c r="H855" s="202"/>
      <c r="I855" s="202"/>
      <c r="J855" s="571"/>
      <c r="K855" s="202"/>
      <c r="L855" s="416"/>
      <c r="M855" s="550"/>
      <c r="N855" s="525"/>
      <c r="O855" s="525"/>
      <c r="P855" s="525"/>
      <c r="Q855" s="525"/>
      <c r="R855" s="485"/>
    </row>
    <row r="856" spans="1:18" s="276" customFormat="1" ht="15.75" x14ac:dyDescent="0.25">
      <c r="A856" s="234"/>
      <c r="B856" s="333">
        <v>6330</v>
      </c>
      <c r="C856" s="333" t="s">
        <v>789</v>
      </c>
      <c r="D856" s="333"/>
      <c r="E856" s="333"/>
      <c r="F856" s="333"/>
      <c r="G856" s="334">
        <f>SUM(G857:G859)</f>
        <v>306012.33185999998</v>
      </c>
      <c r="H856" s="335"/>
      <c r="I856" s="335"/>
      <c r="J856" s="570">
        <f>SUM(J859,J857)</f>
        <v>0</v>
      </c>
      <c r="K856" s="335">
        <f>SUM(K859,K857)</f>
        <v>0</v>
      </c>
      <c r="L856" s="415">
        <f>SUM(L859,L857)</f>
        <v>0</v>
      </c>
      <c r="M856" s="550"/>
      <c r="N856" s="525"/>
      <c r="O856" s="525"/>
      <c r="P856" s="525"/>
      <c r="Q856" s="525"/>
      <c r="R856" s="485"/>
    </row>
    <row r="857" spans="1:18" s="276" customFormat="1" x14ac:dyDescent="0.2">
      <c r="A857" s="332"/>
      <c r="B857" s="208"/>
      <c r="C857" s="208">
        <v>5342</v>
      </c>
      <c r="D857" s="208"/>
      <c r="E857" s="208" t="s">
        <v>732</v>
      </c>
      <c r="F857" s="208"/>
      <c r="G857" s="133">
        <v>365</v>
      </c>
      <c r="H857" s="202"/>
      <c r="I857" s="202">
        <v>794</v>
      </c>
      <c r="J857" s="571">
        <v>0</v>
      </c>
      <c r="K857" s="202">
        <v>0</v>
      </c>
      <c r="L857" s="435">
        <v>0</v>
      </c>
      <c r="M857" s="550"/>
      <c r="N857" s="525"/>
      <c r="O857" s="525"/>
      <c r="P857" s="525"/>
      <c r="Q857" s="525"/>
      <c r="R857" s="485"/>
    </row>
    <row r="858" spans="1:18" s="276" customFormat="1" x14ac:dyDescent="0.2">
      <c r="A858" s="332"/>
      <c r="B858" s="208"/>
      <c r="C858" s="208">
        <v>5345</v>
      </c>
      <c r="D858" s="208"/>
      <c r="E858" s="208" t="s">
        <v>787</v>
      </c>
      <c r="F858" s="208"/>
      <c r="G858" s="133">
        <v>303667.33185999998</v>
      </c>
      <c r="H858" s="202"/>
      <c r="I858" s="202">
        <v>0</v>
      </c>
      <c r="J858" s="571">
        <v>0</v>
      </c>
      <c r="K858" s="202">
        <v>0</v>
      </c>
      <c r="L858" s="416">
        <v>0</v>
      </c>
      <c r="M858" s="550"/>
      <c r="N858" s="525"/>
      <c r="O858" s="525"/>
      <c r="P858" s="525"/>
      <c r="Q858" s="525"/>
      <c r="R858" s="485"/>
    </row>
    <row r="859" spans="1:18" s="276" customFormat="1" x14ac:dyDescent="0.2">
      <c r="A859" s="332"/>
      <c r="B859" s="208"/>
      <c r="C859" s="208">
        <v>5349</v>
      </c>
      <c r="D859" s="208"/>
      <c r="E859" s="208" t="s">
        <v>733</v>
      </c>
      <c r="F859" s="208"/>
      <c r="G859" s="202">
        <v>1980</v>
      </c>
      <c r="H859" s="202"/>
      <c r="I859" s="202">
        <v>3100</v>
      </c>
      <c r="J859" s="571">
        <v>0</v>
      </c>
      <c r="K859" s="202">
        <v>0</v>
      </c>
      <c r="L859" s="416">
        <v>0</v>
      </c>
      <c r="M859" s="550"/>
      <c r="N859" s="525"/>
      <c r="O859" s="525"/>
      <c r="P859" s="525"/>
      <c r="Q859" s="525"/>
      <c r="R859" s="485"/>
    </row>
    <row r="860" spans="1:18" s="99" customFormat="1" x14ac:dyDescent="0.2">
      <c r="A860" s="346"/>
      <c r="B860" s="362"/>
      <c r="C860" s="362"/>
      <c r="D860" s="362"/>
      <c r="E860" s="362"/>
      <c r="F860" s="362"/>
      <c r="G860" s="202"/>
      <c r="H860" s="207"/>
      <c r="I860" s="207"/>
      <c r="J860" s="572"/>
      <c r="K860" s="207"/>
      <c r="L860" s="428"/>
      <c r="M860" s="550"/>
      <c r="N860" s="521"/>
      <c r="O860" s="521"/>
      <c r="P860" s="521"/>
      <c r="Q860" s="521"/>
      <c r="R860" s="485"/>
    </row>
    <row r="861" spans="1:18" s="49" customFormat="1" ht="15.75" x14ac:dyDescent="0.25">
      <c r="A861" s="332"/>
      <c r="B861" s="333">
        <v>6402</v>
      </c>
      <c r="C861" s="333" t="s">
        <v>94</v>
      </c>
      <c r="D861" s="333"/>
      <c r="E861" s="333"/>
      <c r="F861" s="333"/>
      <c r="G861" s="334">
        <f>SUM(G862:G864)</f>
        <v>591.88566999999989</v>
      </c>
      <c r="H861" s="335">
        <v>300</v>
      </c>
      <c r="I861" s="335">
        <f>SUM(I862:I864)</f>
        <v>617.79165</v>
      </c>
      <c r="J861" s="570">
        <f>SUM(J862:J864)</f>
        <v>300</v>
      </c>
      <c r="K861" s="335">
        <f>SUM(K862:K864)</f>
        <v>374.20125999999999</v>
      </c>
      <c r="L861" s="415">
        <f>SUM(L862:L864)</f>
        <v>300</v>
      </c>
      <c r="M861" s="550"/>
      <c r="N861" s="320"/>
      <c r="O861" s="320"/>
      <c r="P861" s="320"/>
      <c r="Q861" s="320"/>
      <c r="R861" s="485"/>
    </row>
    <row r="862" spans="1:18" s="49" customFormat="1" x14ac:dyDescent="0.2">
      <c r="A862" s="332" t="s">
        <v>220</v>
      </c>
      <c r="B862" s="208"/>
      <c r="C862" s="208">
        <v>5363</v>
      </c>
      <c r="D862" s="208"/>
      <c r="E862" s="208" t="s">
        <v>674</v>
      </c>
      <c r="F862" s="208"/>
      <c r="G862" s="133">
        <v>80</v>
      </c>
      <c r="H862" s="202"/>
      <c r="I862" s="202">
        <v>193.06899999999999</v>
      </c>
      <c r="J862" s="571">
        <v>0</v>
      </c>
      <c r="K862" s="202">
        <v>0</v>
      </c>
      <c r="L862" s="416">
        <v>0</v>
      </c>
      <c r="M862" s="550"/>
      <c r="N862" s="320"/>
      <c r="O862" s="320"/>
      <c r="P862" s="320"/>
      <c r="Q862" s="320"/>
      <c r="R862" s="485"/>
    </row>
    <row r="863" spans="1:18" s="49" customFormat="1" x14ac:dyDescent="0.2">
      <c r="A863" s="332" t="s">
        <v>220</v>
      </c>
      <c r="B863" s="208"/>
      <c r="C863" s="208">
        <v>5364</v>
      </c>
      <c r="D863" s="208"/>
      <c r="E863" s="208" t="s">
        <v>415</v>
      </c>
      <c r="F863" s="208"/>
      <c r="G863" s="133">
        <v>218.56291999999999</v>
      </c>
      <c r="H863" s="202"/>
      <c r="I863" s="202">
        <v>47.286499999999997</v>
      </c>
      <c r="J863" s="571">
        <v>300</v>
      </c>
      <c r="K863" s="202">
        <v>373.95625999999999</v>
      </c>
      <c r="L863" s="416">
        <v>300</v>
      </c>
      <c r="M863" s="558"/>
      <c r="N863" s="320"/>
      <c r="O863" s="320"/>
      <c r="P863" s="320"/>
      <c r="Q863" s="320"/>
      <c r="R863" s="485"/>
    </row>
    <row r="864" spans="1:18" s="49" customFormat="1" x14ac:dyDescent="0.2">
      <c r="A864" s="332"/>
      <c r="B864" s="208"/>
      <c r="C864" s="208">
        <v>5366</v>
      </c>
      <c r="D864" s="208"/>
      <c r="E864" s="208" t="s">
        <v>416</v>
      </c>
      <c r="F864" s="208"/>
      <c r="G864" s="202">
        <v>293.32274999999998</v>
      </c>
      <c r="H864" s="202">
        <v>0</v>
      </c>
      <c r="I864" s="202">
        <v>377.43615</v>
      </c>
      <c r="J864" s="571">
        <v>0</v>
      </c>
      <c r="K864" s="202">
        <v>0.245</v>
      </c>
      <c r="L864" s="416">
        <v>0</v>
      </c>
      <c r="M864" s="550"/>
      <c r="N864" s="320"/>
      <c r="O864" s="320"/>
      <c r="P864" s="320"/>
      <c r="Q864" s="320"/>
      <c r="R864" s="485"/>
    </row>
    <row r="865" spans="1:18" s="49" customFormat="1" x14ac:dyDescent="0.2">
      <c r="A865" s="332"/>
      <c r="B865" s="208"/>
      <c r="C865" s="208"/>
      <c r="D865" s="208"/>
      <c r="E865" s="208"/>
      <c r="F865" s="208"/>
      <c r="G865" s="202"/>
      <c r="H865" s="202"/>
      <c r="I865" s="202"/>
      <c r="J865" s="571"/>
      <c r="K865" s="202"/>
      <c r="L865" s="416"/>
      <c r="M865" s="550"/>
      <c r="N865" s="320"/>
      <c r="O865" s="320"/>
      <c r="P865" s="320"/>
      <c r="Q865" s="320"/>
      <c r="R865" s="485"/>
    </row>
    <row r="866" spans="1:18" s="49" customFormat="1" ht="15.75" x14ac:dyDescent="0.25">
      <c r="A866" s="332"/>
      <c r="B866" s="333">
        <v>6409</v>
      </c>
      <c r="C866" s="333" t="s">
        <v>417</v>
      </c>
      <c r="D866" s="333"/>
      <c r="E866" s="333"/>
      <c r="F866" s="333"/>
      <c r="G866" s="334">
        <f>SUM(G867:G868)</f>
        <v>233.53899999999999</v>
      </c>
      <c r="H866" s="335">
        <v>256</v>
      </c>
      <c r="I866" s="335">
        <f>SUM(I867:I868)</f>
        <v>2.2879999999999998</v>
      </c>
      <c r="J866" s="570">
        <f>SUM(J867:J868)</f>
        <v>200</v>
      </c>
      <c r="K866" s="335">
        <f>SUM(K867:K868)</f>
        <v>-197.023</v>
      </c>
      <c r="L866" s="415">
        <f>SUM(L867:L868)</f>
        <v>200</v>
      </c>
      <c r="M866" s="550"/>
      <c r="N866" s="320"/>
      <c r="O866" s="320"/>
      <c r="P866" s="320"/>
      <c r="Q866" s="320"/>
      <c r="R866" s="485"/>
    </row>
    <row r="867" spans="1:18" s="49" customFormat="1" x14ac:dyDescent="0.2">
      <c r="A867" s="332"/>
      <c r="B867" s="208"/>
      <c r="C867" s="208">
        <v>5189</v>
      </c>
      <c r="D867" s="208"/>
      <c r="E867" s="208" t="s">
        <v>414</v>
      </c>
      <c r="F867" s="208"/>
      <c r="G867" s="133">
        <v>0</v>
      </c>
      <c r="H867" s="202">
        <v>0</v>
      </c>
      <c r="I867" s="202">
        <v>0</v>
      </c>
      <c r="J867" s="571">
        <v>0</v>
      </c>
      <c r="K867" s="202">
        <v>0</v>
      </c>
      <c r="L867" s="416">
        <v>0</v>
      </c>
      <c r="M867" s="550"/>
      <c r="N867" s="320"/>
      <c r="O867" s="320"/>
      <c r="P867" s="320"/>
      <c r="Q867" s="320"/>
      <c r="R867" s="485"/>
    </row>
    <row r="868" spans="1:18" s="49" customFormat="1" x14ac:dyDescent="0.2">
      <c r="A868" s="332"/>
      <c r="B868" s="208"/>
      <c r="C868" s="208">
        <v>5909</v>
      </c>
      <c r="D868" s="208"/>
      <c r="E868" s="208" t="s">
        <v>418</v>
      </c>
      <c r="F868" s="208"/>
      <c r="G868" s="202">
        <v>233.53899999999999</v>
      </c>
      <c r="H868" s="202">
        <v>257</v>
      </c>
      <c r="I868" s="202">
        <v>2.2879999999999998</v>
      </c>
      <c r="J868" s="571">
        <v>200</v>
      </c>
      <c r="K868" s="202">
        <v>-197.023</v>
      </c>
      <c r="L868" s="416">
        <v>200</v>
      </c>
      <c r="M868" s="550"/>
      <c r="N868" s="320"/>
      <c r="O868" s="320"/>
      <c r="P868" s="320"/>
      <c r="Q868" s="320"/>
      <c r="R868" s="485"/>
    </row>
    <row r="869" spans="1:18" x14ac:dyDescent="0.2">
      <c r="A869" s="234"/>
      <c r="B869" s="208"/>
      <c r="C869" s="208"/>
      <c r="D869" s="208"/>
      <c r="E869" s="208"/>
      <c r="F869" s="208"/>
      <c r="G869" s="202"/>
      <c r="H869" s="202"/>
      <c r="I869" s="202"/>
      <c r="J869" s="571"/>
      <c r="K869" s="202"/>
      <c r="L869" s="432"/>
      <c r="M869" s="550"/>
    </row>
    <row r="870" spans="1:18" ht="15.75" x14ac:dyDescent="0.25">
      <c r="A870" s="234"/>
      <c r="B870" s="333" t="s">
        <v>96</v>
      </c>
      <c r="C870" s="333"/>
      <c r="D870" s="333"/>
      <c r="E870" s="333"/>
      <c r="F870" s="333"/>
      <c r="G870" s="335" t="e">
        <f>SUM(G4,G12,G15,G19,G22,G25,G39,G42,G69,G76,G79,G87,#REF!,G93,#REF!,G107,G112,G114,G120,G124,G128,G132,G135,G147,G152,G155,G167,G174,G180,G189,G293,G315,G326,G345,G342,G410,G430,G434,G447,G497,G502,#REF!,G504,G514,G524,#REF!,G533,G535,G568,G615,G662,G651,G655,G653,G657,G659,#REF!,G842,G846,G849,G856,G861,G866,G869)-306012.33186</f>
        <v>#REF!</v>
      </c>
      <c r="H870" s="335">
        <v>116971.4</v>
      </c>
      <c r="I870" s="335">
        <f>SUM(I4,I12,I15,I19,I22,I25,I39,I42,I69,I76,I79,I87,I93,I107,I112,I114,I120,I124,I128,I132,I135,I144,I147,I152,I155,I167,I174,I180,I186,I189,I293,I315,I326,I345,I342,I407,I410,I430,I434,I447,I497,I502,I504,I514,I524,I527,I530,I533,I535,I568,I615,I662,I651,I655,I653,I657,I659,I842,I846,I849,I856,I861,I866)</f>
        <v>131329.57209</v>
      </c>
      <c r="J870" s="570">
        <f>SUM(J4,J12,J15,J19,J22,J25,J39,J42,J69,J76,J79,J87,J93,J107,J112,J114,J120,J124,J128,J132,J135,J144,J147,J152,J155,J167,J174,J180,J186,J189,J293,J315,J326,J345,J342,J407,J410,J430,J434,J447,J497,J502,J504,J514,J524,J527,J530,J533,J535,J568,J615,J662,J651,J655,J653,J657,J659,J842,J846,J849,J856,J861,J866)</f>
        <v>170558</v>
      </c>
      <c r="K870" s="570">
        <f>SUM(K4,K12,K15,K19,K22,K25,K39,K42,K69,K76,K79,K87,K93,K107,K112,K114,K120,K124,K128,K132,K135,K144,K147,K152,K155,K167,K174,K180,K186,K189,K293,K315,K326,K345,K342,K407,K410,K430,K434,K447,K497,K502,K504,K514,K524,K527,K530,K533,K535,K568,K615,K662,K651,K655,K653,K657,K659,K842,K846,K849,K856,K861,K866)</f>
        <v>133560.41227000003</v>
      </c>
      <c r="L870" s="528">
        <f>SUM(L4,L12,L15,L19,L22,L25,L39,L42,L69,L76,L79,L87,L93,L107,L112,L114,L120,L124,L128,L132,L135,L144,L147,L152,L155,L167,L174,L180,L186,L189,L293,L315,L326,L345,L342,L407,L410,L430,L434,L447,L497,L502,L504,L514,L524,L527,L530,L533,L535,L568,L615,L662,L651,L655,L653,L657,L659,L842,L846,L849,L856,L861,L866)</f>
        <v>183639</v>
      </c>
      <c r="M870" s="550" t="s">
        <v>1255</v>
      </c>
    </row>
    <row r="871" spans="1:18" s="49" customFormat="1" x14ac:dyDescent="0.2">
      <c r="A871" s="332"/>
      <c r="B871" s="208"/>
      <c r="C871" s="208"/>
      <c r="D871" s="208"/>
      <c r="E871" s="208"/>
      <c r="F871" s="208"/>
      <c r="G871" s="202"/>
      <c r="H871" s="202"/>
      <c r="I871" s="534">
        <v>131329.57209</v>
      </c>
      <c r="J871" s="585">
        <v>170558</v>
      </c>
      <c r="K871" s="534">
        <v>133560.41227</v>
      </c>
      <c r="L871" s="416"/>
      <c r="M871" s="549"/>
      <c r="N871" s="320"/>
      <c r="O871" s="320"/>
      <c r="P871" s="320"/>
      <c r="Q871" s="320"/>
      <c r="R871" s="485"/>
    </row>
    <row r="872" spans="1:18" x14ac:dyDescent="0.2">
      <c r="A872" s="228" t="s">
        <v>158</v>
      </c>
      <c r="B872" s="208"/>
      <c r="C872" s="208"/>
      <c r="D872" s="208"/>
      <c r="E872" s="208"/>
      <c r="F872" s="208"/>
      <c r="G872" s="202"/>
      <c r="H872" s="202"/>
      <c r="I872" s="531"/>
      <c r="J872" s="571"/>
      <c r="K872" s="531"/>
      <c r="L872" s="416"/>
      <c r="M872" s="549"/>
    </row>
    <row r="873" spans="1:18" x14ac:dyDescent="0.2">
      <c r="A873" s="332" t="s">
        <v>220</v>
      </c>
      <c r="B873" s="374" t="s">
        <v>419</v>
      </c>
      <c r="C873" s="208"/>
      <c r="D873" s="208"/>
      <c r="E873" s="208"/>
      <c r="F873" s="208"/>
      <c r="G873" s="202"/>
      <c r="H873" s="202"/>
      <c r="I873" s="531"/>
      <c r="J873" s="571"/>
      <c r="K873" s="531"/>
      <c r="L873" s="416"/>
      <c r="M873" s="549"/>
    </row>
    <row r="874" spans="1:18" x14ac:dyDescent="0.2">
      <c r="A874" s="234" t="s">
        <v>170</v>
      </c>
      <c r="B874" s="374" t="s">
        <v>420</v>
      </c>
      <c r="C874" s="208"/>
      <c r="D874" s="208"/>
      <c r="E874" s="208"/>
      <c r="F874" s="208"/>
      <c r="G874" s="202"/>
      <c r="H874" s="202"/>
      <c r="I874" s="531"/>
      <c r="J874" s="571"/>
      <c r="K874" s="531"/>
      <c r="L874" s="416"/>
      <c r="M874" s="549"/>
    </row>
    <row r="875" spans="1:18" x14ac:dyDescent="0.2">
      <c r="A875" s="199" t="s">
        <v>174</v>
      </c>
      <c r="B875" s="374" t="s">
        <v>421</v>
      </c>
      <c r="C875" s="208"/>
      <c r="D875" s="208"/>
      <c r="E875" s="208"/>
      <c r="F875" s="208"/>
      <c r="G875" s="202"/>
      <c r="H875" s="202"/>
      <c r="I875" s="531"/>
      <c r="J875" s="571"/>
      <c r="K875" s="531"/>
      <c r="L875" s="416"/>
      <c r="M875" s="549"/>
    </row>
    <row r="876" spans="1:18" x14ac:dyDescent="0.2">
      <c r="A876" s="312" t="s">
        <v>212</v>
      </c>
      <c r="B876" s="374" t="s">
        <v>409</v>
      </c>
      <c r="C876" s="208"/>
      <c r="D876" s="208"/>
      <c r="E876" s="208"/>
      <c r="F876" s="208"/>
      <c r="G876" s="202"/>
      <c r="H876" s="202"/>
      <c r="I876" s="531"/>
      <c r="J876" s="571"/>
      <c r="K876" s="531"/>
      <c r="L876" s="416"/>
      <c r="M876" s="549"/>
    </row>
    <row r="877" spans="1:18" x14ac:dyDescent="0.2">
      <c r="A877" s="332" t="s">
        <v>194</v>
      </c>
      <c r="B877" s="374" t="s">
        <v>422</v>
      </c>
      <c r="C877" s="208"/>
      <c r="D877" s="208"/>
      <c r="E877" s="208"/>
      <c r="F877" s="208"/>
      <c r="G877" s="202"/>
      <c r="H877" s="202"/>
      <c r="I877" s="531"/>
      <c r="J877" s="571"/>
      <c r="K877" s="531"/>
      <c r="L877" s="416"/>
      <c r="M877" s="549"/>
    </row>
    <row r="878" spans="1:18" x14ac:dyDescent="0.2">
      <c r="A878" s="198" t="s">
        <v>162</v>
      </c>
      <c r="B878" s="374" t="s">
        <v>423</v>
      </c>
      <c r="C878" s="208"/>
      <c r="D878" s="208"/>
      <c r="E878" s="208"/>
      <c r="F878" s="208"/>
      <c r="G878" s="202"/>
      <c r="H878" s="202"/>
      <c r="I878" s="531"/>
      <c r="J878" s="571"/>
      <c r="K878" s="531"/>
      <c r="L878" s="416"/>
      <c r="M878" s="549"/>
    </row>
    <row r="879" spans="1:18" x14ac:dyDescent="0.2">
      <c r="A879" s="343" t="s">
        <v>182</v>
      </c>
      <c r="B879" s="374" t="s">
        <v>424</v>
      </c>
      <c r="C879" s="208"/>
      <c r="D879" s="208"/>
      <c r="E879" s="208"/>
      <c r="F879" s="208"/>
      <c r="G879" s="202"/>
      <c r="H879" s="202"/>
      <c r="I879" s="531"/>
      <c r="J879" s="571"/>
      <c r="K879" s="531"/>
      <c r="L879" s="416"/>
      <c r="M879" s="549"/>
    </row>
    <row r="880" spans="1:18" x14ac:dyDescent="0.2">
      <c r="A880" s="332" t="s">
        <v>339</v>
      </c>
      <c r="B880" s="374" t="s">
        <v>425</v>
      </c>
      <c r="C880" s="208"/>
      <c r="D880" s="208"/>
      <c r="E880" s="208"/>
      <c r="F880" s="208"/>
      <c r="G880" s="202"/>
      <c r="H880" s="202"/>
      <c r="I880" s="531"/>
      <c r="J880" s="571"/>
      <c r="K880" s="531"/>
      <c r="L880" s="416"/>
      <c r="M880" s="549"/>
      <c r="N880" s="400"/>
      <c r="O880" s="400"/>
      <c r="P880" s="400"/>
      <c r="Q880" s="400"/>
      <c r="R880" s="400"/>
    </row>
    <row r="881" spans="1:18" x14ac:dyDescent="0.2">
      <c r="A881" s="332" t="s">
        <v>235</v>
      </c>
      <c r="B881" s="374" t="s">
        <v>426</v>
      </c>
      <c r="C881" s="208"/>
      <c r="D881" s="208"/>
      <c r="E881" s="208"/>
      <c r="F881" s="208" t="s">
        <v>857</v>
      </c>
      <c r="G881" s="202"/>
      <c r="H881" s="202"/>
      <c r="I881" s="531"/>
      <c r="J881" s="571"/>
      <c r="K881" s="531"/>
      <c r="L881" s="416"/>
      <c r="M881" s="549"/>
      <c r="N881" s="400"/>
      <c r="O881" s="400"/>
      <c r="P881" s="400"/>
      <c r="Q881" s="400"/>
      <c r="R881" s="400"/>
    </row>
    <row r="882" spans="1:18" x14ac:dyDescent="0.2">
      <c r="A882" s="342" t="s">
        <v>177</v>
      </c>
      <c r="B882" s="374" t="s">
        <v>427</v>
      </c>
      <c r="C882" s="208"/>
      <c r="D882" s="208"/>
      <c r="E882" s="208"/>
      <c r="F882" s="208"/>
      <c r="G882" s="133"/>
      <c r="H882" s="133"/>
      <c r="I882" s="532"/>
      <c r="J882" s="135"/>
      <c r="K882" s="532"/>
      <c r="L882" s="426"/>
      <c r="M882" s="549"/>
      <c r="N882" s="400"/>
      <c r="O882" s="400"/>
      <c r="P882" s="400"/>
      <c r="Q882" s="400"/>
      <c r="R882" s="400"/>
    </row>
    <row r="883" spans="1:18" x14ac:dyDescent="0.2">
      <c r="A883" s="250" t="s">
        <v>338</v>
      </c>
      <c r="B883" s="208" t="s">
        <v>428</v>
      </c>
      <c r="C883" s="208"/>
      <c r="D883" s="208"/>
      <c r="E883" s="208"/>
      <c r="F883" s="208"/>
      <c r="G883" s="133"/>
      <c r="H883" s="133"/>
      <c r="I883" s="532"/>
      <c r="J883" s="135"/>
      <c r="K883" s="532"/>
      <c r="L883" s="426"/>
      <c r="M883" s="549"/>
      <c r="N883" s="400"/>
      <c r="O883" s="400"/>
      <c r="P883" s="400"/>
      <c r="Q883" s="400"/>
      <c r="R883" s="400"/>
    </row>
    <row r="884" spans="1:18" x14ac:dyDescent="0.2">
      <c r="A884" s="332" t="s">
        <v>364</v>
      </c>
      <c r="B884" s="208" t="s">
        <v>519</v>
      </c>
      <c r="C884" s="208"/>
      <c r="D884" s="208"/>
      <c r="E884" s="208"/>
      <c r="F884" s="208" t="s">
        <v>857</v>
      </c>
      <c r="G884" s="133"/>
      <c r="H884" s="133"/>
      <c r="I884" s="532"/>
      <c r="J884" s="135"/>
      <c r="K884" s="532"/>
      <c r="L884" s="426"/>
      <c r="M884" s="549"/>
      <c r="N884" s="400"/>
      <c r="O884" s="400"/>
      <c r="P884" s="400"/>
      <c r="Q884" s="400"/>
      <c r="R884" s="400"/>
    </row>
    <row r="885" spans="1:18" x14ac:dyDescent="0.2">
      <c r="A885" s="210" t="s">
        <v>858</v>
      </c>
      <c r="B885" s="374" t="s">
        <v>859</v>
      </c>
      <c r="C885" s="208"/>
      <c r="D885" s="208"/>
      <c r="E885" s="208"/>
      <c r="F885" s="208"/>
      <c r="G885" s="202"/>
      <c r="H885" s="202"/>
      <c r="I885" s="531"/>
      <c r="J885" s="571"/>
      <c r="K885" s="531"/>
      <c r="L885" s="416"/>
      <c r="M885" s="549"/>
      <c r="N885" s="400"/>
      <c r="O885" s="400"/>
      <c r="P885" s="400"/>
      <c r="Q885" s="400"/>
      <c r="R885" s="400"/>
    </row>
    <row r="886" spans="1:18" x14ac:dyDescent="0.2">
      <c r="A886" s="400"/>
      <c r="B886" s="400"/>
      <c r="C886" s="400"/>
      <c r="D886" s="400"/>
      <c r="E886" s="400"/>
      <c r="F886" s="400"/>
      <c r="G886" s="400"/>
      <c r="H886" s="277"/>
      <c r="I886" s="533"/>
      <c r="J886" s="582"/>
      <c r="K886" s="533"/>
      <c r="L886" s="277"/>
      <c r="N886" s="400"/>
      <c r="O886" s="400"/>
      <c r="P886" s="400"/>
      <c r="Q886" s="400"/>
      <c r="R886" s="400"/>
    </row>
    <row r="887" spans="1:18" x14ac:dyDescent="0.2">
      <c r="A887" s="400"/>
      <c r="B887" s="400"/>
      <c r="C887" s="400"/>
      <c r="D887" s="400"/>
      <c r="E887" s="400"/>
      <c r="F887" s="400"/>
      <c r="G887" s="400"/>
      <c r="H887" s="277"/>
      <c r="I887" s="533"/>
      <c r="J887" s="582"/>
      <c r="K887" s="533"/>
      <c r="L887" s="277"/>
      <c r="N887" s="400"/>
      <c r="O887" s="400"/>
      <c r="P887" s="400"/>
      <c r="Q887" s="400"/>
      <c r="R887" s="400"/>
    </row>
    <row r="888" spans="1:18" x14ac:dyDescent="0.2">
      <c r="A888" s="400"/>
      <c r="B888" s="400"/>
      <c r="C888" s="400"/>
      <c r="D888" s="400"/>
      <c r="E888" s="400"/>
      <c r="F888" s="400"/>
      <c r="G888" s="400"/>
      <c r="H888" s="277"/>
      <c r="I888" s="533"/>
      <c r="J888" s="582"/>
      <c r="K888" s="533"/>
      <c r="L888" s="277"/>
      <c r="N888" s="400"/>
      <c r="O888" s="400"/>
      <c r="P888" s="400"/>
      <c r="Q888" s="400"/>
      <c r="R888" s="400"/>
    </row>
    <row r="889" spans="1:18" x14ac:dyDescent="0.2">
      <c r="A889" s="400"/>
      <c r="B889" s="400"/>
      <c r="C889" s="400"/>
      <c r="D889" s="400"/>
      <c r="E889" s="400"/>
      <c r="F889" s="400"/>
      <c r="G889" s="400"/>
      <c r="H889" s="277"/>
      <c r="I889" s="533"/>
      <c r="J889" s="582"/>
      <c r="K889" s="533"/>
      <c r="L889" s="277"/>
      <c r="N889" s="400"/>
      <c r="O889" s="400"/>
      <c r="P889" s="400"/>
      <c r="Q889" s="400"/>
      <c r="R889" s="400"/>
    </row>
    <row r="890" spans="1:18" x14ac:dyDescent="0.2">
      <c r="A890" s="400"/>
      <c r="B890" s="400"/>
      <c r="C890" s="400"/>
      <c r="D890" s="400"/>
      <c r="E890" s="400"/>
      <c r="F890" s="400"/>
      <c r="G890" s="400"/>
      <c r="H890" s="277"/>
      <c r="I890" s="533"/>
      <c r="J890" s="582"/>
      <c r="K890" s="533"/>
      <c r="L890" s="277"/>
      <c r="N890" s="400"/>
      <c r="O890" s="400"/>
      <c r="P890" s="400"/>
      <c r="Q890" s="400"/>
      <c r="R890" s="400"/>
    </row>
    <row r="891" spans="1:18" x14ac:dyDescent="0.2">
      <c r="A891" s="400"/>
      <c r="B891" s="400"/>
      <c r="C891" s="400"/>
      <c r="D891" s="400"/>
      <c r="E891" s="400"/>
      <c r="F891" s="400"/>
      <c r="G891" s="400"/>
      <c r="H891" s="277"/>
      <c r="I891" s="533"/>
      <c r="J891" s="582"/>
      <c r="K891" s="533"/>
      <c r="L891" s="277"/>
      <c r="N891" s="400"/>
      <c r="O891" s="400"/>
      <c r="P891" s="400"/>
      <c r="Q891" s="400"/>
      <c r="R891" s="400"/>
    </row>
    <row r="892" spans="1:18" x14ac:dyDescent="0.2">
      <c r="A892" s="400"/>
      <c r="B892" s="400"/>
      <c r="C892" s="400"/>
      <c r="D892" s="400"/>
      <c r="E892" s="400"/>
      <c r="F892" s="400"/>
      <c r="G892" s="400"/>
      <c r="H892" s="277"/>
      <c r="I892" s="533"/>
      <c r="J892" s="582"/>
      <c r="K892" s="533"/>
      <c r="L892" s="277"/>
      <c r="N892" s="400"/>
      <c r="O892" s="400"/>
      <c r="P892" s="400"/>
      <c r="Q892" s="400"/>
      <c r="R892" s="400"/>
    </row>
    <row r="893" spans="1:18" x14ac:dyDescent="0.2">
      <c r="A893" s="400"/>
      <c r="B893" s="400"/>
      <c r="C893" s="400"/>
      <c r="D893" s="400"/>
      <c r="E893" s="400"/>
      <c r="F893" s="400"/>
      <c r="G893" s="400"/>
      <c r="H893" s="277"/>
      <c r="I893" s="533"/>
      <c r="J893" s="582"/>
      <c r="K893" s="533"/>
      <c r="L893" s="277"/>
      <c r="N893" s="400"/>
      <c r="O893" s="400"/>
      <c r="P893" s="400"/>
      <c r="Q893" s="400"/>
      <c r="R893" s="400"/>
    </row>
    <row r="894" spans="1:18" x14ac:dyDescent="0.2">
      <c r="A894" s="400"/>
      <c r="B894" s="400"/>
      <c r="C894" s="400"/>
      <c r="D894" s="400"/>
      <c r="E894" s="400"/>
      <c r="F894" s="400"/>
      <c r="G894" s="400"/>
      <c r="H894" s="277"/>
      <c r="I894" s="277"/>
      <c r="J894" s="582"/>
      <c r="K894" s="533"/>
      <c r="L894" s="277"/>
      <c r="N894" s="400"/>
      <c r="O894" s="400"/>
      <c r="P894" s="400"/>
      <c r="Q894" s="400"/>
      <c r="R894" s="400"/>
    </row>
    <row r="895" spans="1:18" x14ac:dyDescent="0.2">
      <c r="A895" s="400"/>
      <c r="B895" s="400"/>
      <c r="C895" s="400"/>
      <c r="D895" s="400"/>
      <c r="E895" s="400"/>
      <c r="F895" s="400"/>
      <c r="G895" s="400"/>
      <c r="H895" s="277"/>
      <c r="I895" s="277"/>
      <c r="J895" s="582"/>
      <c r="K895" s="533"/>
      <c r="L895" s="277"/>
      <c r="N895" s="400"/>
      <c r="O895" s="400"/>
      <c r="P895" s="400"/>
      <c r="Q895" s="400"/>
      <c r="R895" s="400"/>
    </row>
    <row r="896" spans="1:18" x14ac:dyDescent="0.2">
      <c r="A896" s="400"/>
      <c r="B896" s="400"/>
      <c r="C896" s="400"/>
      <c r="D896" s="400"/>
      <c r="E896" s="400"/>
      <c r="F896" s="400"/>
      <c r="G896" s="400"/>
      <c r="H896" s="277"/>
      <c r="I896" s="277"/>
      <c r="J896" s="582"/>
      <c r="K896" s="533"/>
      <c r="L896" s="277"/>
      <c r="M896" s="566"/>
      <c r="N896" s="400"/>
      <c r="O896" s="400"/>
      <c r="P896" s="400"/>
      <c r="Q896" s="400"/>
      <c r="R896" s="400"/>
    </row>
    <row r="897" spans="1:18" x14ac:dyDescent="0.2">
      <c r="A897" s="400"/>
      <c r="B897" s="400"/>
      <c r="C897" s="400"/>
      <c r="D897" s="400"/>
      <c r="E897" s="400"/>
      <c r="F897" s="400"/>
      <c r="G897" s="400"/>
      <c r="H897" s="277"/>
      <c r="I897" s="277"/>
      <c r="J897" s="582"/>
      <c r="K897" s="533"/>
      <c r="L897" s="277"/>
      <c r="M897" s="566"/>
      <c r="N897" s="400"/>
      <c r="O897" s="400"/>
      <c r="P897" s="400"/>
      <c r="Q897" s="400"/>
      <c r="R897" s="400"/>
    </row>
    <row r="898" spans="1:18" x14ac:dyDescent="0.2">
      <c r="A898" s="400"/>
      <c r="B898" s="400"/>
      <c r="C898" s="400"/>
      <c r="D898" s="400"/>
      <c r="E898" s="400"/>
      <c r="F898" s="400"/>
      <c r="G898" s="400"/>
      <c r="H898" s="277"/>
      <c r="I898" s="277"/>
      <c r="J898" s="582"/>
      <c r="K898" s="533"/>
      <c r="L898" s="277"/>
      <c r="M898" s="566"/>
      <c r="N898" s="400"/>
      <c r="O898" s="400"/>
      <c r="P898" s="400"/>
      <c r="Q898" s="400"/>
      <c r="R898" s="400"/>
    </row>
    <row r="899" spans="1:18" x14ac:dyDescent="0.2">
      <c r="A899" s="400"/>
      <c r="B899" s="400"/>
      <c r="C899" s="400"/>
      <c r="D899" s="400"/>
      <c r="E899" s="400"/>
      <c r="F899" s="400"/>
      <c r="G899" s="400"/>
      <c r="H899" s="277"/>
      <c r="I899" s="277"/>
      <c r="J899" s="582"/>
      <c r="K899" s="533"/>
      <c r="L899" s="277"/>
      <c r="M899" s="566"/>
      <c r="N899" s="400"/>
      <c r="O899" s="400"/>
      <c r="P899" s="400"/>
      <c r="Q899" s="400"/>
      <c r="R899" s="400"/>
    </row>
    <row r="900" spans="1:18" x14ac:dyDescent="0.2">
      <c r="A900" s="400"/>
      <c r="B900" s="400"/>
      <c r="C900" s="400"/>
      <c r="D900" s="400"/>
      <c r="E900" s="400"/>
      <c r="F900" s="400"/>
      <c r="G900" s="400"/>
      <c r="H900" s="277"/>
      <c r="I900" s="277"/>
      <c r="J900" s="582"/>
      <c r="K900" s="533"/>
      <c r="L900" s="277"/>
      <c r="M900" s="566"/>
      <c r="N900" s="400"/>
      <c r="O900" s="400"/>
      <c r="P900" s="400"/>
      <c r="Q900" s="400"/>
      <c r="R900" s="400"/>
    </row>
    <row r="901" spans="1:18" x14ac:dyDescent="0.2">
      <c r="A901" s="400"/>
      <c r="B901" s="400"/>
      <c r="C901" s="400"/>
      <c r="D901" s="400"/>
      <c r="E901" s="400"/>
      <c r="F901" s="400"/>
      <c r="G901" s="400"/>
      <c r="H901" s="277"/>
      <c r="I901" s="277"/>
      <c r="J901" s="582"/>
      <c r="K901" s="533"/>
      <c r="L901" s="277"/>
      <c r="M901" s="566"/>
      <c r="N901" s="400"/>
      <c r="O901" s="400"/>
      <c r="P901" s="400"/>
      <c r="Q901" s="400"/>
      <c r="R901" s="400"/>
    </row>
    <row r="902" spans="1:18" x14ac:dyDescent="0.2">
      <c r="A902" s="400"/>
      <c r="B902" s="400"/>
      <c r="C902" s="400"/>
      <c r="D902" s="400"/>
      <c r="E902" s="400"/>
      <c r="F902" s="400"/>
      <c r="G902" s="400"/>
      <c r="H902" s="277"/>
      <c r="I902" s="277"/>
      <c r="J902" s="582"/>
      <c r="K902" s="533"/>
      <c r="L902" s="277"/>
      <c r="M902" s="566"/>
      <c r="N902" s="400"/>
      <c r="O902" s="400"/>
      <c r="P902" s="400"/>
      <c r="Q902" s="400"/>
      <c r="R902" s="400"/>
    </row>
    <row r="903" spans="1:18" x14ac:dyDescent="0.2">
      <c r="A903" s="400"/>
      <c r="B903" s="400"/>
      <c r="C903" s="400"/>
      <c r="D903" s="400"/>
      <c r="E903" s="400"/>
      <c r="F903" s="400"/>
      <c r="G903" s="400"/>
      <c r="H903" s="277"/>
      <c r="I903" s="277"/>
      <c r="J903" s="582"/>
      <c r="K903" s="533"/>
      <c r="L903" s="277"/>
      <c r="M903" s="566"/>
      <c r="N903" s="400"/>
      <c r="O903" s="400"/>
      <c r="P903" s="400"/>
      <c r="Q903" s="400"/>
      <c r="R903" s="400"/>
    </row>
    <row r="904" spans="1:18" x14ac:dyDescent="0.2">
      <c r="A904" s="400"/>
      <c r="B904" s="400"/>
      <c r="C904" s="400"/>
      <c r="D904" s="400"/>
      <c r="E904" s="400"/>
      <c r="F904" s="400"/>
      <c r="G904" s="400"/>
      <c r="H904" s="277"/>
      <c r="I904" s="277"/>
      <c r="J904" s="582"/>
      <c r="K904" s="533"/>
      <c r="L904" s="277"/>
      <c r="M904" s="566"/>
      <c r="N904" s="400"/>
      <c r="O904" s="400"/>
      <c r="P904" s="400"/>
      <c r="Q904" s="400"/>
      <c r="R904" s="400"/>
    </row>
    <row r="905" spans="1:18" x14ac:dyDescent="0.2">
      <c r="A905" s="400"/>
      <c r="B905" s="400"/>
      <c r="C905" s="400"/>
      <c r="D905" s="400"/>
      <c r="E905" s="400"/>
      <c r="F905" s="400"/>
      <c r="G905" s="400"/>
      <c r="H905" s="277"/>
      <c r="I905" s="277"/>
      <c r="J905" s="582"/>
      <c r="K905" s="533"/>
      <c r="L905" s="277"/>
      <c r="M905" s="566"/>
      <c r="N905" s="400"/>
      <c r="O905" s="400"/>
      <c r="P905" s="400"/>
      <c r="Q905" s="400"/>
      <c r="R905" s="400"/>
    </row>
    <row r="906" spans="1:18" x14ac:dyDescent="0.2">
      <c r="A906" s="400"/>
      <c r="B906" s="400"/>
      <c r="C906" s="400"/>
      <c r="D906" s="400"/>
      <c r="E906" s="400"/>
      <c r="F906" s="400"/>
      <c r="G906" s="400"/>
      <c r="H906" s="277"/>
      <c r="I906" s="277"/>
      <c r="J906" s="582"/>
      <c r="K906" s="533"/>
      <c r="L906" s="277"/>
      <c r="M906" s="566"/>
      <c r="N906" s="400"/>
      <c r="O906" s="400"/>
      <c r="P906" s="400"/>
      <c r="Q906" s="400"/>
      <c r="R906" s="400"/>
    </row>
    <row r="907" spans="1:18" x14ac:dyDescent="0.2">
      <c r="A907" s="400"/>
      <c r="B907" s="400"/>
      <c r="C907" s="400"/>
      <c r="D907" s="400"/>
      <c r="E907" s="400"/>
      <c r="F907" s="400"/>
      <c r="G907" s="400"/>
      <c r="H907" s="277"/>
      <c r="I907" s="277"/>
      <c r="J907" s="582"/>
      <c r="K907" s="533"/>
      <c r="L907" s="277"/>
      <c r="M907" s="566"/>
      <c r="N907" s="400"/>
      <c r="O907" s="400"/>
      <c r="P907" s="400"/>
      <c r="Q907" s="400"/>
      <c r="R907" s="400"/>
    </row>
    <row r="908" spans="1:18" x14ac:dyDescent="0.2">
      <c r="A908" s="400"/>
      <c r="B908" s="400"/>
      <c r="C908" s="400"/>
      <c r="D908" s="400"/>
      <c r="E908" s="400"/>
      <c r="F908" s="400"/>
      <c r="G908" s="400"/>
      <c r="H908" s="277"/>
      <c r="I908" s="277"/>
      <c r="J908" s="582"/>
      <c r="K908" s="533"/>
      <c r="L908" s="277"/>
      <c r="M908" s="566"/>
      <c r="N908" s="400"/>
      <c r="O908" s="400"/>
      <c r="P908" s="400"/>
      <c r="Q908" s="400"/>
      <c r="R908" s="400"/>
    </row>
    <row r="909" spans="1:18" x14ac:dyDescent="0.2">
      <c r="A909" s="400"/>
      <c r="B909" s="400"/>
      <c r="C909" s="400"/>
      <c r="D909" s="400"/>
      <c r="E909" s="400"/>
      <c r="F909" s="400"/>
      <c r="G909" s="400"/>
      <c r="H909" s="277"/>
      <c r="I909" s="277"/>
      <c r="J909" s="582"/>
      <c r="K909" s="533"/>
      <c r="L909" s="277"/>
      <c r="M909" s="566"/>
      <c r="N909" s="400"/>
      <c r="O909" s="400"/>
      <c r="P909" s="400"/>
      <c r="Q909" s="400"/>
      <c r="R909" s="400"/>
    </row>
    <row r="910" spans="1:18" x14ac:dyDescent="0.2">
      <c r="A910" s="400"/>
      <c r="B910" s="400"/>
      <c r="C910" s="400"/>
      <c r="D910" s="400"/>
      <c r="E910" s="400"/>
      <c r="F910" s="400"/>
      <c r="G910" s="400"/>
      <c r="H910" s="277"/>
      <c r="I910" s="277"/>
      <c r="J910" s="582"/>
      <c r="K910" s="533"/>
      <c r="L910" s="277"/>
      <c r="M910" s="566"/>
      <c r="N910" s="400"/>
      <c r="O910" s="400"/>
      <c r="P910" s="400"/>
      <c r="Q910" s="400"/>
      <c r="R910" s="400"/>
    </row>
    <row r="911" spans="1:18" x14ac:dyDescent="0.2">
      <c r="A911" s="400"/>
      <c r="B911" s="400"/>
      <c r="C911" s="400"/>
      <c r="D911" s="400"/>
      <c r="E911" s="400"/>
      <c r="F911" s="400"/>
      <c r="G911" s="400"/>
      <c r="H911" s="277"/>
      <c r="I911" s="277"/>
      <c r="J911" s="582"/>
      <c r="K911" s="533"/>
      <c r="L911" s="277"/>
      <c r="M911" s="566"/>
      <c r="N911" s="400"/>
      <c r="O911" s="400"/>
      <c r="P911" s="400"/>
      <c r="Q911" s="400"/>
      <c r="R911" s="400"/>
    </row>
    <row r="912" spans="1:18" x14ac:dyDescent="0.2">
      <c r="A912" s="400"/>
      <c r="B912" s="400"/>
      <c r="C912" s="400"/>
      <c r="D912" s="400"/>
      <c r="E912" s="400"/>
      <c r="F912" s="400"/>
      <c r="G912" s="400"/>
      <c r="H912" s="277"/>
      <c r="I912" s="277"/>
      <c r="J912" s="582"/>
      <c r="K912" s="533"/>
      <c r="L912" s="277"/>
      <c r="M912" s="566"/>
      <c r="N912" s="400"/>
      <c r="O912" s="400"/>
      <c r="P912" s="400"/>
      <c r="Q912" s="400"/>
      <c r="R912" s="400"/>
    </row>
    <row r="913" spans="1:18" x14ac:dyDescent="0.2">
      <c r="A913" s="400"/>
      <c r="B913" s="400"/>
      <c r="C913" s="400"/>
      <c r="D913" s="400"/>
      <c r="E913" s="400"/>
      <c r="F913" s="400"/>
      <c r="G913" s="400"/>
      <c r="H913" s="277"/>
      <c r="I913" s="277"/>
      <c r="J913" s="582"/>
      <c r="K913" s="533"/>
      <c r="L913" s="277"/>
      <c r="M913" s="566"/>
      <c r="N913" s="400"/>
      <c r="O913" s="400"/>
      <c r="P913" s="400"/>
      <c r="Q913" s="400"/>
      <c r="R913" s="400"/>
    </row>
    <row r="914" spans="1:18" x14ac:dyDescent="0.2">
      <c r="A914" s="400"/>
      <c r="B914" s="400"/>
      <c r="C914" s="400"/>
      <c r="D914" s="400"/>
      <c r="E914" s="400"/>
      <c r="F914" s="400"/>
      <c r="G914" s="400"/>
      <c r="H914" s="277"/>
      <c r="I914" s="277"/>
      <c r="J914" s="582"/>
      <c r="K914" s="533"/>
      <c r="L914" s="277"/>
      <c r="M914" s="566"/>
      <c r="N914" s="400"/>
      <c r="O914" s="400"/>
      <c r="P914" s="400"/>
      <c r="Q914" s="400"/>
      <c r="R914" s="400"/>
    </row>
    <row r="915" spans="1:18" x14ac:dyDescent="0.2">
      <c r="A915" s="400"/>
      <c r="B915" s="400"/>
      <c r="C915" s="400"/>
      <c r="D915" s="400"/>
      <c r="E915" s="400"/>
      <c r="F915" s="400"/>
      <c r="G915" s="400"/>
      <c r="H915" s="277"/>
      <c r="I915" s="277"/>
      <c r="J915" s="582"/>
      <c r="K915" s="533"/>
      <c r="L915" s="277"/>
      <c r="M915" s="566"/>
      <c r="N915" s="400"/>
      <c r="O915" s="400"/>
      <c r="P915" s="400"/>
      <c r="Q915" s="400"/>
      <c r="R915" s="400"/>
    </row>
    <row r="916" spans="1:18" x14ac:dyDescent="0.2">
      <c r="A916" s="400"/>
      <c r="B916" s="400"/>
      <c r="C916" s="400"/>
      <c r="D916" s="400"/>
      <c r="E916" s="400"/>
      <c r="F916" s="400"/>
      <c r="G916" s="400"/>
      <c r="H916" s="277"/>
      <c r="I916" s="277"/>
      <c r="J916" s="582"/>
      <c r="K916" s="533"/>
      <c r="L916" s="277"/>
      <c r="M916" s="566"/>
      <c r="N916" s="400"/>
      <c r="O916" s="400"/>
      <c r="P916" s="400"/>
      <c r="Q916" s="400"/>
      <c r="R916" s="400"/>
    </row>
    <row r="917" spans="1:18" x14ac:dyDescent="0.2">
      <c r="A917" s="400"/>
      <c r="B917" s="400"/>
      <c r="C917" s="400"/>
      <c r="D917" s="400"/>
      <c r="E917" s="400"/>
      <c r="F917" s="400"/>
      <c r="G917" s="400"/>
      <c r="H917" s="277"/>
      <c r="I917" s="277"/>
      <c r="J917" s="582"/>
      <c r="K917" s="533"/>
      <c r="L917" s="277"/>
      <c r="M917" s="566"/>
      <c r="N917" s="400"/>
      <c r="O917" s="400"/>
      <c r="P917" s="400"/>
      <c r="Q917" s="400"/>
      <c r="R917" s="400"/>
    </row>
    <row r="918" spans="1:18" x14ac:dyDescent="0.2">
      <c r="A918" s="400"/>
      <c r="B918" s="400"/>
      <c r="C918" s="400"/>
      <c r="D918" s="400"/>
      <c r="E918" s="400"/>
      <c r="F918" s="400"/>
      <c r="G918" s="400"/>
      <c r="H918" s="277"/>
      <c r="I918" s="277"/>
      <c r="J918" s="582"/>
      <c r="K918" s="533"/>
      <c r="L918" s="277"/>
      <c r="M918" s="566"/>
      <c r="N918" s="400"/>
      <c r="O918" s="400"/>
      <c r="P918" s="400"/>
      <c r="Q918" s="400"/>
      <c r="R918" s="400"/>
    </row>
    <row r="919" spans="1:18" x14ac:dyDescent="0.2">
      <c r="A919" s="400"/>
      <c r="B919" s="400"/>
      <c r="C919" s="400"/>
      <c r="D919" s="400"/>
      <c r="E919" s="400"/>
      <c r="F919" s="400"/>
      <c r="G919" s="400"/>
      <c r="H919" s="277"/>
      <c r="I919" s="277"/>
      <c r="J919" s="582"/>
      <c r="K919" s="533"/>
      <c r="L919" s="277"/>
      <c r="M919" s="566"/>
      <c r="N919" s="400"/>
      <c r="O919" s="400"/>
      <c r="P919" s="400"/>
      <c r="Q919" s="400"/>
      <c r="R919" s="400"/>
    </row>
    <row r="920" spans="1:18" x14ac:dyDescent="0.2">
      <c r="A920" s="400"/>
      <c r="B920" s="400"/>
      <c r="C920" s="400"/>
      <c r="D920" s="400"/>
      <c r="E920" s="400"/>
      <c r="F920" s="400"/>
      <c r="G920" s="400"/>
      <c r="H920" s="277"/>
      <c r="I920" s="277"/>
      <c r="J920" s="582"/>
      <c r="K920" s="533"/>
      <c r="L920" s="277"/>
      <c r="M920" s="566"/>
      <c r="N920" s="400"/>
      <c r="O920" s="400"/>
      <c r="P920" s="400"/>
      <c r="Q920" s="400"/>
      <c r="R920" s="400"/>
    </row>
    <row r="921" spans="1:18" x14ac:dyDescent="0.2">
      <c r="A921" s="400"/>
      <c r="B921" s="400"/>
      <c r="C921" s="400"/>
      <c r="D921" s="400"/>
      <c r="E921" s="400"/>
      <c r="F921" s="400"/>
      <c r="G921" s="400"/>
      <c r="H921" s="277"/>
      <c r="I921" s="277"/>
      <c r="J921" s="582"/>
      <c r="K921" s="533"/>
      <c r="L921" s="277"/>
      <c r="M921" s="566"/>
      <c r="N921" s="400"/>
      <c r="O921" s="400"/>
      <c r="P921" s="400"/>
      <c r="Q921" s="400"/>
      <c r="R921" s="400"/>
    </row>
    <row r="922" spans="1:18" x14ac:dyDescent="0.2">
      <c r="A922" s="400"/>
      <c r="B922" s="400"/>
      <c r="C922" s="400"/>
      <c r="D922" s="400"/>
      <c r="E922" s="400"/>
      <c r="F922" s="400"/>
      <c r="G922" s="400"/>
      <c r="H922" s="277"/>
      <c r="I922" s="277"/>
      <c r="J922" s="582"/>
      <c r="K922" s="533"/>
      <c r="L922" s="277"/>
      <c r="M922" s="566"/>
      <c r="N922" s="400"/>
      <c r="O922" s="400"/>
      <c r="P922" s="400"/>
      <c r="Q922" s="400"/>
      <c r="R922" s="400"/>
    </row>
    <row r="923" spans="1:18" x14ac:dyDescent="0.2">
      <c r="A923" s="400"/>
      <c r="B923" s="400"/>
      <c r="C923" s="400"/>
      <c r="D923" s="400"/>
      <c r="E923" s="400"/>
      <c r="F923" s="400"/>
      <c r="G923" s="400"/>
      <c r="H923" s="277"/>
      <c r="I923" s="277"/>
      <c r="J923" s="582"/>
      <c r="K923" s="533"/>
      <c r="L923" s="277"/>
      <c r="M923" s="566"/>
      <c r="N923" s="400"/>
      <c r="O923" s="400"/>
      <c r="P923" s="400"/>
      <c r="Q923" s="400"/>
      <c r="R923" s="400"/>
    </row>
    <row r="924" spans="1:18" x14ac:dyDescent="0.2">
      <c r="A924" s="400"/>
      <c r="B924" s="400"/>
      <c r="C924" s="400"/>
      <c r="D924" s="400"/>
      <c r="E924" s="400"/>
      <c r="F924" s="400"/>
      <c r="G924" s="400"/>
      <c r="H924" s="277"/>
      <c r="I924" s="277"/>
      <c r="J924" s="582"/>
      <c r="K924" s="533"/>
      <c r="L924" s="277"/>
      <c r="M924" s="566"/>
      <c r="N924" s="400"/>
      <c r="O924" s="400"/>
      <c r="P924" s="400"/>
      <c r="Q924" s="400"/>
      <c r="R924" s="400"/>
    </row>
    <row r="925" spans="1:18" x14ac:dyDescent="0.2">
      <c r="A925" s="400"/>
      <c r="B925" s="400"/>
      <c r="C925" s="400"/>
      <c r="D925" s="400"/>
      <c r="E925" s="400"/>
      <c r="F925" s="400"/>
      <c r="G925" s="400"/>
      <c r="H925" s="277"/>
      <c r="I925" s="277"/>
      <c r="J925" s="582"/>
      <c r="K925" s="533"/>
      <c r="L925" s="277"/>
      <c r="M925" s="566"/>
      <c r="N925" s="400"/>
      <c r="O925" s="400"/>
      <c r="P925" s="400"/>
      <c r="Q925" s="400"/>
      <c r="R925" s="400"/>
    </row>
    <row r="926" spans="1:18" x14ac:dyDescent="0.2">
      <c r="A926" s="400"/>
      <c r="B926" s="400"/>
      <c r="C926" s="400"/>
      <c r="D926" s="400"/>
      <c r="E926" s="400"/>
      <c r="F926" s="400"/>
      <c r="G926" s="400"/>
      <c r="H926" s="277"/>
      <c r="I926" s="277"/>
      <c r="J926" s="582"/>
      <c r="K926" s="533"/>
      <c r="L926" s="277"/>
      <c r="M926" s="566"/>
      <c r="N926" s="400"/>
      <c r="O926" s="400"/>
      <c r="P926" s="400"/>
      <c r="Q926" s="400"/>
      <c r="R926" s="400"/>
    </row>
    <row r="927" spans="1:18" x14ac:dyDescent="0.2">
      <c r="A927" s="400"/>
      <c r="B927" s="400"/>
      <c r="C927" s="400"/>
      <c r="D927" s="400"/>
      <c r="E927" s="400"/>
      <c r="F927" s="400"/>
      <c r="G927" s="400"/>
      <c r="H927" s="277"/>
      <c r="I927" s="277"/>
      <c r="J927" s="582"/>
      <c r="K927" s="533"/>
      <c r="L927" s="277"/>
      <c r="M927" s="566"/>
      <c r="N927" s="400"/>
      <c r="O927" s="400"/>
      <c r="P927" s="400"/>
      <c r="Q927" s="400"/>
      <c r="R927" s="400"/>
    </row>
    <row r="928" spans="1:18" x14ac:dyDescent="0.2">
      <c r="A928" s="400"/>
      <c r="B928" s="400"/>
      <c r="C928" s="400"/>
      <c r="D928" s="400"/>
      <c r="E928" s="400"/>
      <c r="F928" s="400"/>
      <c r="G928" s="400"/>
      <c r="H928" s="277"/>
      <c r="I928" s="277"/>
      <c r="J928" s="582"/>
      <c r="K928" s="533"/>
      <c r="L928" s="277"/>
      <c r="M928" s="566"/>
      <c r="N928" s="400"/>
      <c r="O928" s="400"/>
      <c r="P928" s="400"/>
      <c r="Q928" s="400"/>
      <c r="R928" s="400"/>
    </row>
    <row r="929" spans="1:18" x14ac:dyDescent="0.2">
      <c r="A929" s="400"/>
      <c r="B929" s="400"/>
      <c r="C929" s="400"/>
      <c r="D929" s="400"/>
      <c r="E929" s="400"/>
      <c r="F929" s="400"/>
      <c r="G929" s="400"/>
      <c r="H929" s="277"/>
      <c r="I929" s="277"/>
      <c r="J929" s="582"/>
      <c r="K929" s="533"/>
      <c r="L929" s="277"/>
      <c r="M929" s="566"/>
      <c r="N929" s="400"/>
      <c r="O929" s="400"/>
      <c r="P929" s="400"/>
      <c r="Q929" s="400"/>
      <c r="R929" s="400"/>
    </row>
    <row r="930" spans="1:18" x14ac:dyDescent="0.2">
      <c r="A930" s="400"/>
      <c r="B930" s="400"/>
      <c r="C930" s="400"/>
      <c r="D930" s="400"/>
      <c r="E930" s="400"/>
      <c r="F930" s="400"/>
      <c r="G930" s="400"/>
      <c r="H930" s="277"/>
      <c r="I930" s="277"/>
      <c r="J930" s="582"/>
      <c r="K930" s="533"/>
      <c r="L930" s="277"/>
      <c r="M930" s="566"/>
      <c r="N930" s="400"/>
      <c r="O930" s="400"/>
      <c r="P930" s="400"/>
      <c r="Q930" s="400"/>
      <c r="R930" s="400"/>
    </row>
    <row r="931" spans="1:18" x14ac:dyDescent="0.2">
      <c r="A931" s="400"/>
      <c r="B931" s="400"/>
      <c r="C931" s="400"/>
      <c r="D931" s="400"/>
      <c r="E931" s="400"/>
      <c r="F931" s="400"/>
      <c r="G931" s="400"/>
      <c r="H931" s="277"/>
      <c r="I931" s="277"/>
      <c r="J931" s="582"/>
      <c r="K931" s="533"/>
      <c r="L931" s="277"/>
      <c r="M931" s="566"/>
      <c r="N931" s="400"/>
      <c r="O931" s="400"/>
      <c r="P931" s="400"/>
      <c r="Q931" s="400"/>
      <c r="R931" s="400"/>
    </row>
    <row r="932" spans="1:18" x14ac:dyDescent="0.2">
      <c r="A932" s="400"/>
      <c r="B932" s="400"/>
      <c r="C932" s="400"/>
      <c r="D932" s="400"/>
      <c r="E932" s="400"/>
      <c r="F932" s="400"/>
      <c r="G932" s="400"/>
      <c r="H932" s="277"/>
      <c r="I932" s="277"/>
      <c r="J932" s="582"/>
      <c r="K932" s="533"/>
      <c r="L932" s="277"/>
      <c r="M932" s="566"/>
      <c r="N932" s="400"/>
      <c r="O932" s="400"/>
      <c r="P932" s="400"/>
      <c r="Q932" s="400"/>
      <c r="R932" s="400"/>
    </row>
    <row r="933" spans="1:18" x14ac:dyDescent="0.2">
      <c r="A933" s="400"/>
      <c r="B933" s="400"/>
      <c r="C933" s="400"/>
      <c r="D933" s="400"/>
      <c r="E933" s="400"/>
      <c r="F933" s="400"/>
      <c r="G933" s="400"/>
      <c r="H933" s="277"/>
      <c r="I933" s="277"/>
      <c r="J933" s="582"/>
      <c r="K933" s="533"/>
      <c r="L933" s="277"/>
      <c r="M933" s="566"/>
      <c r="N933" s="400"/>
      <c r="O933" s="400"/>
      <c r="P933" s="400"/>
      <c r="Q933" s="400"/>
      <c r="R933" s="400"/>
    </row>
    <row r="934" spans="1:18" x14ac:dyDescent="0.2">
      <c r="A934" s="400"/>
      <c r="B934" s="400"/>
      <c r="C934" s="400"/>
      <c r="D934" s="400"/>
      <c r="E934" s="400"/>
      <c r="F934" s="400"/>
      <c r="G934" s="400"/>
      <c r="H934" s="277"/>
      <c r="I934" s="277"/>
      <c r="J934" s="582"/>
      <c r="K934" s="533"/>
      <c r="L934" s="277"/>
      <c r="M934" s="566"/>
      <c r="N934" s="400"/>
      <c r="O934" s="400"/>
      <c r="P934" s="400"/>
      <c r="Q934" s="400"/>
      <c r="R934" s="400"/>
    </row>
    <row r="935" spans="1:18" x14ac:dyDescent="0.2">
      <c r="A935" s="400"/>
      <c r="B935" s="400"/>
      <c r="C935" s="400"/>
      <c r="D935" s="400"/>
      <c r="E935" s="400"/>
      <c r="F935" s="400"/>
      <c r="G935" s="400"/>
      <c r="H935" s="277"/>
      <c r="I935" s="277"/>
      <c r="J935" s="582"/>
      <c r="K935" s="533"/>
      <c r="L935" s="277"/>
      <c r="M935" s="566"/>
      <c r="N935" s="400"/>
      <c r="O935" s="400"/>
      <c r="P935" s="400"/>
      <c r="Q935" s="400"/>
      <c r="R935" s="400"/>
    </row>
    <row r="936" spans="1:18" x14ac:dyDescent="0.2">
      <c r="A936" s="400"/>
      <c r="B936" s="400"/>
      <c r="C936" s="400"/>
      <c r="D936" s="400"/>
      <c r="E936" s="400"/>
      <c r="F936" s="400"/>
      <c r="G936" s="400"/>
      <c r="H936" s="277"/>
      <c r="I936" s="277"/>
      <c r="J936" s="582"/>
      <c r="K936" s="533"/>
      <c r="L936" s="277"/>
      <c r="M936" s="566"/>
      <c r="N936" s="400"/>
      <c r="O936" s="400"/>
      <c r="P936" s="400"/>
      <c r="Q936" s="400"/>
      <c r="R936" s="400"/>
    </row>
    <row r="937" spans="1:18" x14ac:dyDescent="0.2">
      <c r="A937" s="400"/>
      <c r="B937" s="400"/>
      <c r="C937" s="400"/>
      <c r="D937" s="400"/>
      <c r="E937" s="400"/>
      <c r="F937" s="400"/>
      <c r="G937" s="400"/>
      <c r="H937" s="277"/>
      <c r="I937" s="277"/>
      <c r="J937" s="582"/>
      <c r="K937" s="533"/>
      <c r="L937" s="277"/>
      <c r="M937" s="566"/>
      <c r="N937" s="400"/>
      <c r="O937" s="400"/>
      <c r="P937" s="400"/>
      <c r="Q937" s="400"/>
      <c r="R937" s="400"/>
    </row>
    <row r="938" spans="1:18" x14ac:dyDescent="0.2">
      <c r="A938" s="400"/>
      <c r="B938" s="400"/>
      <c r="C938" s="400"/>
      <c r="D938" s="400"/>
      <c r="E938" s="400"/>
      <c r="F938" s="400"/>
      <c r="G938" s="400"/>
      <c r="H938" s="277"/>
      <c r="I938" s="277"/>
      <c r="J938" s="582"/>
      <c r="K938" s="533"/>
      <c r="L938" s="277"/>
      <c r="M938" s="566"/>
      <c r="N938" s="400"/>
      <c r="O938" s="400"/>
      <c r="P938" s="400"/>
      <c r="Q938" s="400"/>
      <c r="R938" s="400"/>
    </row>
    <row r="939" spans="1:18" x14ac:dyDescent="0.2">
      <c r="A939" s="400"/>
      <c r="B939" s="400"/>
      <c r="C939" s="400"/>
      <c r="D939" s="400"/>
      <c r="E939" s="400"/>
      <c r="F939" s="400"/>
      <c r="G939" s="400"/>
      <c r="H939" s="277"/>
      <c r="I939" s="277"/>
      <c r="J939" s="582"/>
      <c r="K939" s="533"/>
      <c r="L939" s="277"/>
      <c r="M939" s="566"/>
      <c r="N939" s="400"/>
      <c r="O939" s="400"/>
      <c r="P939" s="400"/>
      <c r="Q939" s="400"/>
      <c r="R939" s="400"/>
    </row>
    <row r="940" spans="1:18" x14ac:dyDescent="0.2">
      <c r="A940" s="400"/>
      <c r="B940" s="400"/>
      <c r="C940" s="400"/>
      <c r="D940" s="400"/>
      <c r="E940" s="400"/>
      <c r="F940" s="400"/>
      <c r="G940" s="400"/>
      <c r="H940" s="277"/>
      <c r="I940" s="277"/>
      <c r="J940" s="582"/>
      <c r="K940" s="533"/>
      <c r="L940" s="277"/>
      <c r="M940" s="566"/>
      <c r="N940" s="400"/>
      <c r="O940" s="400"/>
      <c r="P940" s="400"/>
      <c r="Q940" s="400"/>
      <c r="R940" s="400"/>
    </row>
    <row r="941" spans="1:18" x14ac:dyDescent="0.2">
      <c r="A941" s="400"/>
      <c r="B941" s="400"/>
      <c r="C941" s="400"/>
      <c r="D941" s="400"/>
      <c r="E941" s="400"/>
      <c r="F941" s="400"/>
      <c r="G941" s="400"/>
      <c r="H941" s="277"/>
      <c r="I941" s="277"/>
      <c r="J941" s="582"/>
      <c r="K941" s="533"/>
      <c r="L941" s="277"/>
      <c r="M941" s="566"/>
      <c r="N941" s="400"/>
      <c r="O941" s="400"/>
      <c r="P941" s="400"/>
      <c r="Q941" s="400"/>
      <c r="R941" s="400"/>
    </row>
    <row r="942" spans="1:18" x14ac:dyDescent="0.2">
      <c r="A942" s="400"/>
      <c r="B942" s="400"/>
      <c r="C942" s="400"/>
      <c r="D942" s="400"/>
      <c r="E942" s="400"/>
      <c r="F942" s="400"/>
      <c r="G942" s="400"/>
      <c r="H942" s="277"/>
      <c r="I942" s="277"/>
      <c r="J942" s="582"/>
      <c r="K942" s="533"/>
      <c r="L942" s="277"/>
      <c r="M942" s="566"/>
      <c r="N942" s="400"/>
      <c r="O942" s="400"/>
      <c r="P942" s="400"/>
      <c r="Q942" s="400"/>
      <c r="R942" s="400"/>
    </row>
    <row r="943" spans="1:18" x14ac:dyDescent="0.2">
      <c r="A943" s="400"/>
      <c r="B943" s="400"/>
      <c r="C943" s="400"/>
      <c r="D943" s="400"/>
      <c r="E943" s="400"/>
      <c r="F943" s="400"/>
      <c r="G943" s="400"/>
      <c r="H943" s="277"/>
      <c r="I943" s="277"/>
      <c r="J943" s="582"/>
      <c r="K943" s="533"/>
      <c r="L943" s="277"/>
      <c r="M943" s="566"/>
      <c r="N943" s="400"/>
      <c r="O943" s="400"/>
      <c r="P943" s="400"/>
      <c r="Q943" s="400"/>
      <c r="R943" s="400"/>
    </row>
    <row r="944" spans="1:18" x14ac:dyDescent="0.2">
      <c r="A944" s="400"/>
      <c r="B944" s="400"/>
      <c r="C944" s="400"/>
      <c r="D944" s="400"/>
      <c r="E944" s="400"/>
      <c r="F944" s="400"/>
      <c r="G944" s="400"/>
      <c r="H944" s="277"/>
      <c r="I944" s="277"/>
      <c r="J944" s="582"/>
      <c r="K944" s="533"/>
      <c r="L944" s="277"/>
      <c r="M944" s="566"/>
      <c r="N944" s="400"/>
      <c r="O944" s="400"/>
      <c r="P944" s="400"/>
      <c r="Q944" s="400"/>
      <c r="R944" s="400"/>
    </row>
    <row r="945" spans="1:18" x14ac:dyDescent="0.2">
      <c r="A945" s="400"/>
      <c r="B945" s="400"/>
      <c r="C945" s="400"/>
      <c r="D945" s="400"/>
      <c r="E945" s="400"/>
      <c r="F945" s="400"/>
      <c r="G945" s="400"/>
      <c r="H945" s="277"/>
      <c r="I945" s="277"/>
      <c r="J945" s="582"/>
      <c r="K945" s="533"/>
      <c r="L945" s="277"/>
      <c r="M945" s="566"/>
      <c r="N945" s="400"/>
      <c r="O945" s="400"/>
      <c r="P945" s="400"/>
      <c r="Q945" s="400"/>
      <c r="R945" s="400"/>
    </row>
    <row r="946" spans="1:18" x14ac:dyDescent="0.2">
      <c r="A946" s="400"/>
      <c r="B946" s="400"/>
      <c r="C946" s="400"/>
      <c r="D946" s="400"/>
      <c r="E946" s="400"/>
      <c r="F946" s="400"/>
      <c r="G946" s="400"/>
      <c r="H946" s="277"/>
      <c r="I946" s="277"/>
      <c r="J946" s="582"/>
      <c r="K946" s="533"/>
      <c r="L946" s="277"/>
      <c r="M946" s="566"/>
      <c r="N946" s="400"/>
      <c r="O946" s="400"/>
      <c r="P946" s="400"/>
      <c r="Q946" s="400"/>
      <c r="R946" s="400"/>
    </row>
    <row r="947" spans="1:18" x14ac:dyDescent="0.2">
      <c r="A947" s="400"/>
      <c r="B947" s="400"/>
      <c r="C947" s="400"/>
      <c r="D947" s="400"/>
      <c r="E947" s="400"/>
      <c r="F947" s="400"/>
      <c r="G947" s="400"/>
      <c r="H947" s="277"/>
      <c r="I947" s="277"/>
      <c r="J947" s="582"/>
      <c r="K947" s="533"/>
      <c r="L947" s="277"/>
      <c r="M947" s="566"/>
      <c r="N947" s="400"/>
      <c r="O947" s="400"/>
      <c r="P947" s="400"/>
      <c r="Q947" s="400"/>
      <c r="R947" s="400"/>
    </row>
    <row r="948" spans="1:18" x14ac:dyDescent="0.2">
      <c r="A948" s="400"/>
      <c r="B948" s="400"/>
      <c r="C948" s="400"/>
      <c r="D948" s="400"/>
      <c r="E948" s="400"/>
      <c r="F948" s="400"/>
      <c r="G948" s="400"/>
      <c r="H948" s="277"/>
      <c r="I948" s="277"/>
      <c r="J948" s="582"/>
      <c r="K948" s="533"/>
      <c r="L948" s="277"/>
      <c r="M948" s="566"/>
      <c r="N948" s="400"/>
      <c r="O948" s="400"/>
      <c r="P948" s="400"/>
      <c r="Q948" s="400"/>
      <c r="R948" s="400"/>
    </row>
    <row r="949" spans="1:18" x14ac:dyDescent="0.2">
      <c r="A949" s="400"/>
      <c r="B949" s="400"/>
      <c r="C949" s="400"/>
      <c r="D949" s="400"/>
      <c r="E949" s="400"/>
      <c r="F949" s="400"/>
      <c r="G949" s="400"/>
      <c r="H949" s="277"/>
      <c r="I949" s="277"/>
      <c r="J949" s="582"/>
      <c r="K949" s="277"/>
      <c r="L949" s="277"/>
      <c r="M949" s="566"/>
      <c r="N949" s="400"/>
      <c r="O949" s="400"/>
      <c r="P949" s="400"/>
      <c r="Q949" s="400"/>
      <c r="R949" s="400"/>
    </row>
    <row r="950" spans="1:18" x14ac:dyDescent="0.2">
      <c r="A950" s="400"/>
      <c r="B950" s="400"/>
      <c r="C950" s="400"/>
      <c r="D950" s="400"/>
      <c r="E950" s="400"/>
      <c r="F950" s="400"/>
      <c r="G950" s="400"/>
      <c r="H950" s="277"/>
      <c r="I950" s="277"/>
      <c r="J950" s="582"/>
      <c r="K950" s="277"/>
      <c r="L950" s="277"/>
      <c r="M950" s="566"/>
      <c r="N950" s="400"/>
      <c r="O950" s="400"/>
      <c r="P950" s="400"/>
      <c r="Q950" s="400"/>
      <c r="R950" s="400"/>
    </row>
    <row r="951" spans="1:18" x14ac:dyDescent="0.2">
      <c r="A951" s="400"/>
      <c r="B951" s="400"/>
      <c r="C951" s="400"/>
      <c r="D951" s="400"/>
      <c r="E951" s="400"/>
      <c r="F951" s="400"/>
      <c r="G951" s="400"/>
      <c r="H951" s="277"/>
      <c r="I951" s="277"/>
      <c r="J951" s="582"/>
      <c r="K951" s="277"/>
      <c r="L951" s="277"/>
      <c r="M951" s="566"/>
      <c r="N951" s="400"/>
      <c r="O951" s="400"/>
      <c r="P951" s="400"/>
      <c r="Q951" s="400"/>
      <c r="R951" s="400"/>
    </row>
    <row r="952" spans="1:18" x14ac:dyDescent="0.2">
      <c r="A952" s="400"/>
      <c r="B952" s="400"/>
      <c r="C952" s="400"/>
      <c r="D952" s="400"/>
      <c r="E952" s="400"/>
      <c r="F952" s="400"/>
      <c r="G952" s="400"/>
      <c r="H952" s="277"/>
      <c r="I952" s="277"/>
      <c r="J952" s="582"/>
      <c r="K952" s="277"/>
      <c r="L952" s="277"/>
      <c r="M952" s="566"/>
      <c r="N952" s="400"/>
      <c r="O952" s="400"/>
      <c r="P952" s="400"/>
      <c r="Q952" s="400"/>
      <c r="R952" s="400"/>
    </row>
    <row r="953" spans="1:18" x14ac:dyDescent="0.2">
      <c r="A953" s="400"/>
      <c r="B953" s="400"/>
      <c r="C953" s="400"/>
      <c r="D953" s="400"/>
      <c r="E953" s="400"/>
      <c r="F953" s="400"/>
      <c r="G953" s="400"/>
      <c r="H953" s="277"/>
      <c r="I953" s="277"/>
      <c r="J953" s="582"/>
      <c r="K953" s="277"/>
      <c r="L953" s="277"/>
      <c r="M953" s="566"/>
      <c r="N953" s="400"/>
      <c r="O953" s="400"/>
      <c r="P953" s="400"/>
      <c r="Q953" s="400"/>
      <c r="R953" s="400"/>
    </row>
    <row r="954" spans="1:18" x14ac:dyDescent="0.2">
      <c r="A954" s="400"/>
      <c r="B954" s="400"/>
      <c r="C954" s="400"/>
      <c r="D954" s="400"/>
      <c r="E954" s="400"/>
      <c r="F954" s="400"/>
      <c r="G954" s="400"/>
      <c r="H954" s="277"/>
      <c r="I954" s="277"/>
      <c r="J954" s="582"/>
      <c r="K954" s="277"/>
      <c r="L954" s="277"/>
      <c r="M954" s="566"/>
      <c r="N954" s="400"/>
      <c r="O954" s="400"/>
      <c r="P954" s="400"/>
      <c r="Q954" s="400"/>
      <c r="R954" s="400"/>
    </row>
    <row r="955" spans="1:18" x14ac:dyDescent="0.2">
      <c r="A955" s="400"/>
      <c r="B955" s="400"/>
      <c r="C955" s="400"/>
      <c r="D955" s="400"/>
      <c r="E955" s="400"/>
      <c r="F955" s="400"/>
      <c r="G955" s="400"/>
      <c r="H955" s="277"/>
      <c r="I955" s="277"/>
      <c r="J955" s="582"/>
      <c r="K955" s="277"/>
      <c r="L955" s="277"/>
      <c r="M955" s="566"/>
      <c r="N955" s="400"/>
      <c r="O955" s="400"/>
      <c r="P955" s="400"/>
      <c r="Q955" s="400"/>
      <c r="R955" s="400"/>
    </row>
    <row r="956" spans="1:18" x14ac:dyDescent="0.2">
      <c r="A956" s="400"/>
      <c r="B956" s="400"/>
      <c r="C956" s="400"/>
      <c r="D956" s="400"/>
      <c r="E956" s="400"/>
      <c r="F956" s="400"/>
      <c r="G956" s="400"/>
      <c r="H956" s="277"/>
      <c r="I956" s="277"/>
      <c r="J956" s="582"/>
      <c r="K956" s="277"/>
      <c r="L956" s="277"/>
      <c r="M956" s="566"/>
      <c r="N956" s="400"/>
      <c r="O956" s="400"/>
      <c r="P956" s="400"/>
      <c r="Q956" s="400"/>
      <c r="R956" s="400"/>
    </row>
    <row r="957" spans="1:18" x14ac:dyDescent="0.2">
      <c r="A957" s="400"/>
      <c r="B957" s="400"/>
      <c r="C957" s="400"/>
      <c r="D957" s="400"/>
      <c r="E957" s="400"/>
      <c r="F957" s="400"/>
      <c r="G957" s="400"/>
      <c r="H957" s="277"/>
      <c r="I957" s="277"/>
      <c r="J957" s="582"/>
      <c r="K957" s="277"/>
      <c r="L957" s="277"/>
      <c r="M957" s="566"/>
      <c r="N957" s="400"/>
      <c r="O957" s="400"/>
      <c r="P957" s="400"/>
      <c r="Q957" s="400"/>
      <c r="R957" s="400"/>
    </row>
    <row r="958" spans="1:18" x14ac:dyDescent="0.2">
      <c r="A958" s="400"/>
      <c r="B958" s="400"/>
      <c r="C958" s="400"/>
      <c r="D958" s="400"/>
      <c r="E958" s="400"/>
      <c r="F958" s="400"/>
      <c r="G958" s="400"/>
      <c r="H958" s="277"/>
      <c r="I958" s="277"/>
      <c r="J958" s="582"/>
      <c r="K958" s="277"/>
      <c r="L958" s="277"/>
      <c r="M958" s="566"/>
      <c r="N958" s="400"/>
      <c r="O958" s="400"/>
      <c r="P958" s="400"/>
      <c r="Q958" s="400"/>
      <c r="R958" s="400"/>
    </row>
    <row r="959" spans="1:18" x14ac:dyDescent="0.2">
      <c r="A959" s="400"/>
      <c r="B959" s="400"/>
      <c r="C959" s="400"/>
      <c r="D959" s="400"/>
      <c r="E959" s="400"/>
      <c r="F959" s="400"/>
      <c r="G959" s="400"/>
      <c r="H959" s="277"/>
      <c r="I959" s="277"/>
      <c r="J959" s="582"/>
      <c r="K959" s="277"/>
      <c r="L959" s="277"/>
      <c r="M959" s="566"/>
      <c r="N959" s="400"/>
      <c r="O959" s="400"/>
      <c r="P959" s="400"/>
      <c r="Q959" s="400"/>
      <c r="R959" s="400"/>
    </row>
    <row r="960" spans="1:18" x14ac:dyDescent="0.2">
      <c r="A960" s="400"/>
      <c r="B960" s="400"/>
      <c r="C960" s="400"/>
      <c r="D960" s="400"/>
      <c r="E960" s="400"/>
      <c r="F960" s="400"/>
      <c r="G960" s="400"/>
      <c r="H960" s="277"/>
      <c r="I960" s="277"/>
      <c r="J960" s="582"/>
      <c r="K960" s="277"/>
      <c r="L960" s="277"/>
      <c r="M960" s="566"/>
      <c r="N960" s="400"/>
      <c r="O960" s="400"/>
      <c r="P960" s="400"/>
      <c r="Q960" s="400"/>
      <c r="R960" s="400"/>
    </row>
    <row r="961" spans="1:18" x14ac:dyDescent="0.2">
      <c r="A961" s="400"/>
      <c r="B961" s="400"/>
      <c r="C961" s="400"/>
      <c r="D961" s="400"/>
      <c r="E961" s="400"/>
      <c r="F961" s="400"/>
      <c r="G961" s="400"/>
      <c r="H961" s="277"/>
      <c r="I961" s="277"/>
      <c r="J961" s="582"/>
      <c r="K961" s="277"/>
      <c r="L961" s="277"/>
      <c r="M961" s="566"/>
      <c r="N961" s="400"/>
      <c r="O961" s="400"/>
      <c r="P961" s="400"/>
      <c r="Q961" s="400"/>
      <c r="R961" s="400"/>
    </row>
    <row r="962" spans="1:18" x14ac:dyDescent="0.2">
      <c r="A962" s="400"/>
      <c r="B962" s="400"/>
      <c r="C962" s="400"/>
      <c r="D962" s="400"/>
      <c r="E962" s="400"/>
      <c r="F962" s="400"/>
      <c r="G962" s="400"/>
      <c r="H962" s="277"/>
      <c r="I962" s="277"/>
      <c r="J962" s="582"/>
      <c r="K962" s="277"/>
      <c r="L962" s="277"/>
      <c r="M962" s="566"/>
      <c r="N962" s="400"/>
      <c r="O962" s="400"/>
      <c r="P962" s="400"/>
      <c r="Q962" s="400"/>
      <c r="R962" s="400"/>
    </row>
    <row r="963" spans="1:18" x14ac:dyDescent="0.2">
      <c r="A963" s="400"/>
      <c r="B963" s="400"/>
      <c r="C963" s="400"/>
      <c r="D963" s="400"/>
      <c r="E963" s="400"/>
      <c r="F963" s="400"/>
      <c r="G963" s="400"/>
      <c r="H963" s="277"/>
      <c r="I963" s="277"/>
      <c r="J963" s="582"/>
      <c r="K963" s="277"/>
      <c r="L963" s="277"/>
      <c r="M963" s="566"/>
      <c r="N963" s="400"/>
      <c r="O963" s="400"/>
      <c r="P963" s="400"/>
      <c r="Q963" s="400"/>
      <c r="R963" s="400"/>
    </row>
    <row r="964" spans="1:18" x14ac:dyDescent="0.2">
      <c r="A964" s="400"/>
      <c r="B964" s="400"/>
      <c r="C964" s="400"/>
      <c r="D964" s="400"/>
      <c r="E964" s="400"/>
      <c r="F964" s="400"/>
      <c r="G964" s="400"/>
      <c r="H964" s="277"/>
      <c r="I964" s="277"/>
      <c r="J964" s="582"/>
      <c r="K964" s="277"/>
      <c r="L964" s="277"/>
      <c r="M964" s="566"/>
      <c r="N964" s="400"/>
      <c r="O964" s="400"/>
      <c r="P964" s="400"/>
      <c r="Q964" s="400"/>
      <c r="R964" s="400"/>
    </row>
    <row r="965" spans="1:18" x14ac:dyDescent="0.2">
      <c r="A965" s="400"/>
      <c r="B965" s="400"/>
      <c r="C965" s="400"/>
      <c r="D965" s="400"/>
      <c r="E965" s="400"/>
      <c r="F965" s="400"/>
      <c r="G965" s="400"/>
      <c r="H965" s="277"/>
      <c r="I965" s="277"/>
      <c r="J965" s="582"/>
      <c r="K965" s="277"/>
      <c r="L965" s="277"/>
      <c r="M965" s="566"/>
      <c r="N965" s="400"/>
      <c r="O965" s="400"/>
      <c r="P965" s="400"/>
      <c r="Q965" s="400"/>
      <c r="R965" s="400"/>
    </row>
    <row r="966" spans="1:18" x14ac:dyDescent="0.2">
      <c r="A966" s="400"/>
      <c r="B966" s="400"/>
      <c r="C966" s="400"/>
      <c r="D966" s="400"/>
      <c r="E966" s="400"/>
      <c r="F966" s="400"/>
      <c r="G966" s="400"/>
      <c r="H966" s="277"/>
      <c r="I966" s="277"/>
      <c r="J966" s="582"/>
      <c r="K966" s="277"/>
      <c r="L966" s="277"/>
      <c r="M966" s="566"/>
      <c r="N966" s="400"/>
      <c r="O966" s="400"/>
      <c r="P966" s="400"/>
      <c r="Q966" s="400"/>
      <c r="R966" s="400"/>
    </row>
    <row r="967" spans="1:18" x14ac:dyDescent="0.2">
      <c r="A967" s="400"/>
      <c r="B967" s="400"/>
      <c r="C967" s="400"/>
      <c r="D967" s="400"/>
      <c r="E967" s="400"/>
      <c r="F967" s="400"/>
      <c r="G967" s="400"/>
      <c r="H967" s="277"/>
      <c r="I967" s="277"/>
      <c r="J967" s="582"/>
      <c r="K967" s="277"/>
      <c r="L967" s="277"/>
      <c r="M967" s="566"/>
      <c r="N967" s="400"/>
      <c r="O967" s="400"/>
      <c r="P967" s="400"/>
      <c r="Q967" s="400"/>
      <c r="R967" s="400"/>
    </row>
    <row r="968" spans="1:18" x14ac:dyDescent="0.2">
      <c r="A968" s="400"/>
      <c r="B968" s="400"/>
      <c r="C968" s="400"/>
      <c r="D968" s="400"/>
      <c r="E968" s="400"/>
      <c r="F968" s="400"/>
      <c r="G968" s="400"/>
      <c r="H968" s="277"/>
      <c r="I968" s="277"/>
      <c r="J968" s="582"/>
      <c r="K968" s="277"/>
      <c r="L968" s="277"/>
      <c r="M968" s="566"/>
      <c r="N968" s="400"/>
      <c r="O968" s="400"/>
      <c r="P968" s="400"/>
      <c r="Q968" s="400"/>
      <c r="R968" s="400"/>
    </row>
    <row r="969" spans="1:18" x14ac:dyDescent="0.2">
      <c r="A969" s="400"/>
      <c r="B969" s="400"/>
      <c r="C969" s="400"/>
      <c r="D969" s="400"/>
      <c r="E969" s="400"/>
      <c r="F969" s="400"/>
      <c r="G969" s="400"/>
      <c r="H969" s="277"/>
      <c r="I969" s="277"/>
      <c r="J969" s="582"/>
      <c r="K969" s="277"/>
      <c r="L969" s="277"/>
      <c r="M969" s="566"/>
      <c r="N969" s="400"/>
      <c r="O969" s="400"/>
      <c r="P969" s="400"/>
      <c r="Q969" s="400"/>
      <c r="R969" s="400"/>
    </row>
    <row r="970" spans="1:18" x14ac:dyDescent="0.2">
      <c r="A970" s="400"/>
      <c r="B970" s="400"/>
      <c r="C970" s="400"/>
      <c r="D970" s="400"/>
      <c r="E970" s="400"/>
      <c r="F970" s="400"/>
      <c r="G970" s="400"/>
      <c r="H970" s="277"/>
      <c r="I970" s="277"/>
      <c r="J970" s="582"/>
      <c r="K970" s="277"/>
      <c r="L970" s="277"/>
      <c r="M970" s="566"/>
      <c r="N970" s="400"/>
      <c r="O970" s="400"/>
      <c r="P970" s="400"/>
      <c r="Q970" s="400"/>
      <c r="R970" s="400"/>
    </row>
    <row r="971" spans="1:18" x14ac:dyDescent="0.2">
      <c r="A971" s="400"/>
      <c r="B971" s="400"/>
      <c r="C971" s="400"/>
      <c r="D971" s="400"/>
      <c r="E971" s="400"/>
      <c r="F971" s="400"/>
      <c r="G971" s="400"/>
      <c r="H971" s="277"/>
      <c r="I971" s="277"/>
      <c r="J971" s="582"/>
      <c r="K971" s="277"/>
      <c r="L971" s="277"/>
      <c r="M971" s="566"/>
      <c r="N971" s="400"/>
      <c r="O971" s="400"/>
      <c r="P971" s="400"/>
      <c r="Q971" s="400"/>
      <c r="R971" s="400"/>
    </row>
    <row r="972" spans="1:18" x14ac:dyDescent="0.2">
      <c r="A972" s="400"/>
      <c r="B972" s="400"/>
      <c r="C972" s="400"/>
      <c r="D972" s="400"/>
      <c r="E972" s="400"/>
      <c r="F972" s="400"/>
      <c r="G972" s="400"/>
      <c r="H972" s="277"/>
      <c r="I972" s="277"/>
      <c r="J972" s="582"/>
      <c r="K972" s="277"/>
      <c r="L972" s="277"/>
      <c r="M972" s="566"/>
      <c r="N972" s="400"/>
      <c r="O972" s="400"/>
      <c r="P972" s="400"/>
      <c r="Q972" s="400"/>
      <c r="R972" s="400"/>
    </row>
    <row r="973" spans="1:18" x14ac:dyDescent="0.2">
      <c r="A973" s="400"/>
      <c r="B973" s="400"/>
      <c r="C973" s="400"/>
      <c r="D973" s="400"/>
      <c r="E973" s="400"/>
      <c r="F973" s="400"/>
      <c r="G973" s="400"/>
      <c r="H973" s="277"/>
      <c r="I973" s="277"/>
      <c r="J973" s="582"/>
      <c r="K973" s="277"/>
      <c r="L973" s="277"/>
      <c r="M973" s="566"/>
      <c r="N973" s="400"/>
      <c r="O973" s="400"/>
      <c r="P973" s="400"/>
      <c r="Q973" s="400"/>
      <c r="R973" s="400"/>
    </row>
    <row r="974" spans="1:18" x14ac:dyDescent="0.2">
      <c r="A974" s="400"/>
      <c r="B974" s="400"/>
      <c r="C974" s="400"/>
      <c r="D974" s="400"/>
      <c r="E974" s="400"/>
      <c r="F974" s="400"/>
      <c r="G974" s="400"/>
      <c r="H974" s="277"/>
      <c r="I974" s="277"/>
      <c r="J974" s="582"/>
      <c r="K974" s="277"/>
      <c r="L974" s="277"/>
      <c r="M974" s="566"/>
      <c r="N974" s="400"/>
      <c r="O974" s="400"/>
      <c r="P974" s="400"/>
      <c r="Q974" s="400"/>
      <c r="R974" s="400"/>
    </row>
    <row r="975" spans="1:18" x14ac:dyDescent="0.2">
      <c r="A975" s="400"/>
      <c r="B975" s="400"/>
      <c r="C975" s="400"/>
      <c r="D975" s="400"/>
      <c r="E975" s="400"/>
      <c r="F975" s="400"/>
      <c r="G975" s="400"/>
      <c r="H975" s="277"/>
      <c r="I975" s="277"/>
      <c r="J975" s="582"/>
      <c r="K975" s="277"/>
      <c r="L975" s="277"/>
      <c r="M975" s="566"/>
      <c r="N975" s="400"/>
      <c r="O975" s="400"/>
      <c r="P975" s="400"/>
      <c r="Q975" s="400"/>
      <c r="R975" s="400"/>
    </row>
    <row r="976" spans="1:18" x14ac:dyDescent="0.2">
      <c r="A976" s="400"/>
      <c r="B976" s="400"/>
      <c r="C976" s="400"/>
      <c r="D976" s="400"/>
      <c r="E976" s="400"/>
      <c r="F976" s="400"/>
      <c r="G976" s="400"/>
      <c r="H976" s="277"/>
      <c r="I976" s="277"/>
      <c r="J976" s="582"/>
      <c r="K976" s="277"/>
      <c r="L976" s="277"/>
      <c r="M976" s="566"/>
      <c r="N976" s="400"/>
      <c r="O976" s="400"/>
      <c r="P976" s="400"/>
      <c r="Q976" s="400"/>
      <c r="R976" s="400"/>
    </row>
    <row r="977" spans="1:18" x14ac:dyDescent="0.2">
      <c r="A977" s="400"/>
      <c r="B977" s="400"/>
      <c r="C977" s="400"/>
      <c r="D977" s="400"/>
      <c r="E977" s="400"/>
      <c r="F977" s="400"/>
      <c r="G977" s="400"/>
      <c r="H977" s="277"/>
      <c r="I977" s="277"/>
      <c r="J977" s="582"/>
      <c r="K977" s="277"/>
      <c r="L977" s="277"/>
      <c r="M977" s="566"/>
      <c r="N977" s="400"/>
      <c r="O977" s="400"/>
      <c r="P977" s="400"/>
      <c r="Q977" s="400"/>
      <c r="R977" s="400"/>
    </row>
    <row r="978" spans="1:18" x14ac:dyDescent="0.2">
      <c r="A978" s="400"/>
      <c r="B978" s="400"/>
      <c r="C978" s="400"/>
      <c r="D978" s="400"/>
      <c r="E978" s="400"/>
      <c r="F978" s="400"/>
      <c r="G978" s="400"/>
      <c r="H978" s="277"/>
      <c r="I978" s="277"/>
      <c r="J978" s="582"/>
      <c r="K978" s="277"/>
      <c r="L978" s="277"/>
      <c r="M978" s="566"/>
      <c r="N978" s="400"/>
      <c r="O978" s="400"/>
      <c r="P978" s="400"/>
      <c r="Q978" s="400"/>
      <c r="R978" s="400"/>
    </row>
    <row r="979" spans="1:18" x14ac:dyDescent="0.2">
      <c r="A979" s="400"/>
      <c r="B979" s="400"/>
      <c r="C979" s="400"/>
      <c r="D979" s="400"/>
      <c r="E979" s="400"/>
      <c r="F979" s="400"/>
      <c r="G979" s="400"/>
      <c r="H979" s="277"/>
      <c r="I979" s="277"/>
      <c r="J979" s="582"/>
      <c r="K979" s="277"/>
      <c r="L979" s="277"/>
      <c r="M979" s="566"/>
      <c r="N979" s="400"/>
      <c r="O979" s="400"/>
      <c r="P979" s="400"/>
      <c r="Q979" s="400"/>
      <c r="R979" s="400"/>
    </row>
    <row r="980" spans="1:18" x14ac:dyDescent="0.2">
      <c r="A980" s="400"/>
      <c r="B980" s="400"/>
      <c r="C980" s="400"/>
      <c r="D980" s="400"/>
      <c r="E980" s="400"/>
      <c r="F980" s="400"/>
      <c r="G980" s="400"/>
      <c r="H980" s="277"/>
      <c r="I980" s="277"/>
      <c r="J980" s="582"/>
      <c r="K980" s="277"/>
      <c r="L980" s="277"/>
      <c r="M980" s="566"/>
      <c r="N980" s="400"/>
      <c r="O980" s="400"/>
      <c r="P980" s="400"/>
      <c r="Q980" s="400"/>
      <c r="R980" s="400"/>
    </row>
    <row r="981" spans="1:18" x14ac:dyDescent="0.2">
      <c r="A981" s="400"/>
      <c r="B981" s="400"/>
      <c r="C981" s="400"/>
      <c r="D981" s="400"/>
      <c r="E981" s="400"/>
      <c r="F981" s="400"/>
      <c r="G981" s="400"/>
      <c r="H981" s="277"/>
      <c r="I981" s="277"/>
      <c r="J981" s="582"/>
      <c r="K981" s="277"/>
      <c r="L981" s="277"/>
      <c r="M981" s="566"/>
      <c r="N981" s="400"/>
      <c r="O981" s="400"/>
      <c r="P981" s="400"/>
      <c r="Q981" s="400"/>
      <c r="R981" s="400"/>
    </row>
    <row r="982" spans="1:18" x14ac:dyDescent="0.2">
      <c r="A982" s="400"/>
      <c r="B982" s="400"/>
      <c r="C982" s="400"/>
      <c r="D982" s="400"/>
      <c r="E982" s="400"/>
      <c r="F982" s="400"/>
      <c r="G982" s="400"/>
      <c r="H982" s="277"/>
      <c r="I982" s="277"/>
      <c r="J982" s="582"/>
      <c r="K982" s="277"/>
      <c r="L982" s="277"/>
      <c r="M982" s="566"/>
      <c r="N982" s="400"/>
      <c r="O982" s="400"/>
      <c r="P982" s="400"/>
      <c r="Q982" s="400"/>
      <c r="R982" s="400"/>
    </row>
    <row r="983" spans="1:18" x14ac:dyDescent="0.2">
      <c r="A983" s="400"/>
      <c r="B983" s="400"/>
      <c r="C983" s="400"/>
      <c r="D983" s="400"/>
      <c r="E983" s="400"/>
      <c r="F983" s="400"/>
      <c r="G983" s="400"/>
      <c r="H983" s="277"/>
      <c r="I983" s="277"/>
      <c r="J983" s="582"/>
      <c r="K983" s="277"/>
      <c r="L983" s="277"/>
      <c r="M983" s="566"/>
      <c r="N983" s="400"/>
      <c r="O983" s="400"/>
      <c r="P983" s="400"/>
      <c r="Q983" s="400"/>
      <c r="R983" s="400"/>
    </row>
    <row r="984" spans="1:18" x14ac:dyDescent="0.2">
      <c r="A984" s="400"/>
      <c r="B984" s="400"/>
      <c r="C984" s="400"/>
      <c r="D984" s="400"/>
      <c r="E984" s="400"/>
      <c r="F984" s="400"/>
      <c r="G984" s="400"/>
      <c r="H984" s="277"/>
      <c r="I984" s="277"/>
      <c r="J984" s="582"/>
      <c r="K984" s="277"/>
      <c r="L984" s="277"/>
      <c r="M984" s="566"/>
      <c r="N984" s="400"/>
      <c r="O984" s="400"/>
      <c r="P984" s="400"/>
      <c r="Q984" s="400"/>
      <c r="R984" s="400"/>
    </row>
    <row r="985" spans="1:18" x14ac:dyDescent="0.2">
      <c r="A985" s="400"/>
      <c r="B985" s="400"/>
      <c r="C985" s="400"/>
      <c r="D985" s="400"/>
      <c r="E985" s="400"/>
      <c r="F985" s="400"/>
      <c r="G985" s="400"/>
      <c r="H985" s="277"/>
      <c r="I985" s="277"/>
      <c r="J985" s="582"/>
      <c r="K985" s="277"/>
      <c r="L985" s="277"/>
      <c r="M985" s="566"/>
      <c r="N985" s="400"/>
      <c r="O985" s="400"/>
      <c r="P985" s="400"/>
      <c r="Q985" s="400"/>
      <c r="R985" s="400"/>
    </row>
    <row r="986" spans="1:18" x14ac:dyDescent="0.2">
      <c r="A986" s="400"/>
      <c r="B986" s="400"/>
      <c r="C986" s="400"/>
      <c r="D986" s="400"/>
      <c r="E986" s="400"/>
      <c r="F986" s="400"/>
      <c r="G986" s="400"/>
      <c r="H986" s="277"/>
      <c r="I986" s="277"/>
      <c r="J986" s="582"/>
      <c r="K986" s="277"/>
      <c r="L986" s="277"/>
      <c r="M986" s="566"/>
      <c r="N986" s="400"/>
      <c r="O986" s="400"/>
      <c r="P986" s="400"/>
      <c r="Q986" s="400"/>
      <c r="R986" s="400"/>
    </row>
    <row r="987" spans="1:18" x14ac:dyDescent="0.2">
      <c r="A987" s="400"/>
      <c r="B987" s="400"/>
      <c r="C987" s="400"/>
      <c r="D987" s="400"/>
      <c r="E987" s="400"/>
      <c r="F987" s="400"/>
      <c r="G987" s="400"/>
      <c r="H987" s="277"/>
      <c r="I987" s="277"/>
      <c r="J987" s="582"/>
      <c r="K987" s="277"/>
      <c r="L987" s="277"/>
      <c r="M987" s="566"/>
      <c r="N987" s="400"/>
      <c r="O987" s="400"/>
      <c r="P987" s="400"/>
      <c r="Q987" s="400"/>
      <c r="R987" s="400"/>
    </row>
    <row r="988" spans="1:18" x14ac:dyDescent="0.2">
      <c r="A988" s="400"/>
      <c r="B988" s="400"/>
      <c r="C988" s="400"/>
      <c r="D988" s="400"/>
      <c r="E988" s="400"/>
      <c r="F988" s="400"/>
      <c r="G988" s="400"/>
      <c r="H988" s="277"/>
      <c r="I988" s="277"/>
      <c r="J988" s="582"/>
      <c r="K988" s="277"/>
      <c r="L988" s="277"/>
      <c r="M988" s="566"/>
      <c r="N988" s="400"/>
      <c r="O988" s="400"/>
      <c r="P988" s="400"/>
      <c r="Q988" s="400"/>
      <c r="R988" s="400"/>
    </row>
    <row r="989" spans="1:18" x14ac:dyDescent="0.2">
      <c r="A989" s="400"/>
      <c r="B989" s="400"/>
      <c r="C989" s="400"/>
      <c r="D989" s="400"/>
      <c r="E989" s="400"/>
      <c r="F989" s="400"/>
      <c r="G989" s="400"/>
      <c r="H989" s="277"/>
      <c r="I989" s="277"/>
      <c r="J989" s="582"/>
      <c r="K989" s="277"/>
      <c r="L989" s="277"/>
      <c r="M989" s="566"/>
      <c r="N989" s="400"/>
      <c r="O989" s="400"/>
      <c r="P989" s="400"/>
      <c r="Q989" s="400"/>
      <c r="R989" s="400"/>
    </row>
    <row r="990" spans="1:18" x14ac:dyDescent="0.2">
      <c r="A990" s="400"/>
      <c r="B990" s="400"/>
      <c r="C990" s="400"/>
      <c r="D990" s="400"/>
      <c r="E990" s="400"/>
      <c r="F990" s="400"/>
      <c r="G990" s="400"/>
      <c r="H990" s="277"/>
      <c r="I990" s="277"/>
      <c r="J990" s="582"/>
      <c r="K990" s="277"/>
      <c r="L990" s="277"/>
      <c r="M990" s="566"/>
      <c r="N990" s="400"/>
      <c r="O990" s="400"/>
      <c r="P990" s="400"/>
      <c r="Q990" s="400"/>
      <c r="R990" s="400"/>
    </row>
    <row r="991" spans="1:18" x14ac:dyDescent="0.2">
      <c r="A991" s="400"/>
      <c r="B991" s="400"/>
      <c r="C991" s="400"/>
      <c r="D991" s="400"/>
      <c r="E991" s="400"/>
      <c r="F991" s="400"/>
      <c r="G991" s="400"/>
      <c r="H991" s="277"/>
      <c r="I991" s="277"/>
      <c r="J991" s="582"/>
      <c r="K991" s="277"/>
      <c r="L991" s="277"/>
      <c r="M991" s="566"/>
      <c r="N991" s="400"/>
      <c r="O991" s="400"/>
      <c r="P991" s="400"/>
      <c r="Q991" s="400"/>
      <c r="R991" s="400"/>
    </row>
    <row r="992" spans="1:18" x14ac:dyDescent="0.2">
      <c r="A992" s="400"/>
      <c r="B992" s="400"/>
      <c r="C992" s="400"/>
      <c r="D992" s="400"/>
      <c r="E992" s="400"/>
      <c r="F992" s="400"/>
      <c r="G992" s="400"/>
      <c r="H992" s="277"/>
      <c r="I992" s="277"/>
      <c r="J992" s="582"/>
      <c r="K992" s="277"/>
      <c r="L992" s="277"/>
      <c r="M992" s="566"/>
      <c r="N992" s="400"/>
      <c r="O992" s="400"/>
      <c r="P992" s="400"/>
      <c r="Q992" s="400"/>
      <c r="R992" s="400"/>
    </row>
    <row r="993" spans="1:18" x14ac:dyDescent="0.2">
      <c r="A993" s="400"/>
      <c r="B993" s="400"/>
      <c r="C993" s="400"/>
      <c r="D993" s="400"/>
      <c r="E993" s="400"/>
      <c r="F993" s="400"/>
      <c r="G993" s="400"/>
      <c r="H993" s="277"/>
      <c r="I993" s="277"/>
      <c r="J993" s="582"/>
      <c r="K993" s="277"/>
      <c r="L993" s="277"/>
      <c r="M993" s="566"/>
      <c r="N993" s="400"/>
      <c r="O993" s="400"/>
      <c r="P993" s="400"/>
      <c r="Q993" s="400"/>
      <c r="R993" s="400"/>
    </row>
    <row r="994" spans="1:18" x14ac:dyDescent="0.2">
      <c r="A994" s="400"/>
      <c r="B994" s="400"/>
      <c r="C994" s="400"/>
      <c r="D994" s="400"/>
      <c r="E994" s="400"/>
      <c r="F994" s="400"/>
      <c r="G994" s="400"/>
      <c r="H994" s="277"/>
      <c r="I994" s="277"/>
      <c r="J994" s="582"/>
      <c r="K994" s="277"/>
      <c r="L994" s="277"/>
      <c r="M994" s="566"/>
      <c r="N994" s="400"/>
      <c r="O994" s="400"/>
      <c r="P994" s="400"/>
      <c r="Q994" s="400"/>
      <c r="R994" s="400"/>
    </row>
    <row r="995" spans="1:18" x14ac:dyDescent="0.2">
      <c r="A995" s="400"/>
      <c r="B995" s="400"/>
      <c r="C995" s="400"/>
      <c r="D995" s="400"/>
      <c r="E995" s="400"/>
      <c r="F995" s="400"/>
      <c r="G995" s="400"/>
      <c r="H995" s="277"/>
      <c r="I995" s="277"/>
      <c r="J995" s="582"/>
      <c r="K995" s="277"/>
      <c r="L995" s="277"/>
      <c r="M995" s="566"/>
      <c r="N995" s="400"/>
      <c r="O995" s="400"/>
      <c r="P995" s="400"/>
      <c r="Q995" s="400"/>
      <c r="R995" s="400"/>
    </row>
    <row r="996" spans="1:18" x14ac:dyDescent="0.2">
      <c r="A996" s="400"/>
      <c r="B996" s="400"/>
      <c r="C996" s="400"/>
      <c r="D996" s="400"/>
      <c r="E996" s="400"/>
      <c r="F996" s="400"/>
      <c r="G996" s="400"/>
      <c r="H996" s="277"/>
      <c r="I996" s="277"/>
      <c r="J996" s="582"/>
      <c r="K996" s="277"/>
      <c r="L996" s="277"/>
      <c r="M996" s="566"/>
      <c r="N996" s="400"/>
      <c r="O996" s="400"/>
      <c r="P996" s="400"/>
      <c r="Q996" s="400"/>
      <c r="R996" s="400"/>
    </row>
    <row r="997" spans="1:18" x14ac:dyDescent="0.2">
      <c r="A997" s="400"/>
      <c r="B997" s="400"/>
      <c r="C997" s="400"/>
      <c r="D997" s="400"/>
      <c r="E997" s="400"/>
      <c r="F997" s="400"/>
      <c r="G997" s="400"/>
      <c r="H997" s="277"/>
      <c r="I997" s="277"/>
      <c r="J997" s="582"/>
      <c r="K997" s="277"/>
      <c r="L997" s="277"/>
      <c r="M997" s="566"/>
      <c r="N997" s="400"/>
      <c r="O997" s="400"/>
      <c r="P997" s="400"/>
      <c r="Q997" s="400"/>
      <c r="R997" s="400"/>
    </row>
    <row r="998" spans="1:18" x14ac:dyDescent="0.2">
      <c r="A998" s="400"/>
      <c r="B998" s="400"/>
      <c r="C998" s="400"/>
      <c r="D998" s="400"/>
      <c r="E998" s="400"/>
      <c r="F998" s="400"/>
      <c r="G998" s="400"/>
      <c r="H998" s="277"/>
      <c r="I998" s="277"/>
      <c r="J998" s="582"/>
      <c r="K998" s="277"/>
      <c r="L998" s="277"/>
      <c r="M998" s="566"/>
      <c r="N998" s="400"/>
      <c r="O998" s="400"/>
      <c r="P998" s="400"/>
      <c r="Q998" s="400"/>
      <c r="R998" s="400"/>
    </row>
    <row r="999" spans="1:18" x14ac:dyDescent="0.2">
      <c r="A999" s="400"/>
      <c r="B999" s="400"/>
      <c r="C999" s="400"/>
      <c r="D999" s="400"/>
      <c r="E999" s="400"/>
      <c r="F999" s="400"/>
      <c r="G999" s="400"/>
      <c r="H999" s="277"/>
      <c r="I999" s="277"/>
      <c r="J999" s="582"/>
      <c r="K999" s="277"/>
      <c r="L999" s="277"/>
      <c r="M999" s="566"/>
      <c r="N999" s="400"/>
      <c r="O999" s="400"/>
      <c r="P999" s="400"/>
      <c r="Q999" s="400"/>
      <c r="R999" s="400"/>
    </row>
    <row r="1000" spans="1:18" x14ac:dyDescent="0.2">
      <c r="A1000" s="400"/>
      <c r="B1000" s="400"/>
      <c r="C1000" s="400"/>
      <c r="D1000" s="400"/>
      <c r="E1000" s="400"/>
      <c r="F1000" s="400"/>
      <c r="G1000" s="400"/>
      <c r="H1000" s="277"/>
      <c r="I1000" s="277"/>
      <c r="J1000" s="582"/>
      <c r="K1000" s="277"/>
      <c r="L1000" s="277"/>
      <c r="M1000" s="566"/>
      <c r="N1000" s="400"/>
      <c r="O1000" s="400"/>
      <c r="P1000" s="400"/>
      <c r="Q1000" s="400"/>
      <c r="R1000" s="400"/>
    </row>
    <row r="1001" spans="1:18" x14ac:dyDescent="0.2">
      <c r="A1001" s="400"/>
      <c r="B1001" s="400"/>
      <c r="C1001" s="400"/>
      <c r="D1001" s="400"/>
      <c r="E1001" s="400"/>
      <c r="F1001" s="400"/>
      <c r="G1001" s="400"/>
      <c r="H1001" s="277"/>
      <c r="I1001" s="277"/>
      <c r="J1001" s="582"/>
      <c r="K1001" s="277"/>
      <c r="L1001" s="277"/>
      <c r="M1001" s="566"/>
      <c r="N1001" s="400"/>
      <c r="O1001" s="400"/>
      <c r="P1001" s="400"/>
      <c r="Q1001" s="400"/>
      <c r="R1001" s="400"/>
    </row>
    <row r="1002" spans="1:18" x14ac:dyDescent="0.2">
      <c r="A1002" s="400"/>
      <c r="B1002" s="400"/>
      <c r="C1002" s="400"/>
      <c r="D1002" s="400"/>
      <c r="E1002" s="400"/>
      <c r="F1002" s="400"/>
      <c r="G1002" s="400"/>
      <c r="H1002" s="277"/>
      <c r="I1002" s="277"/>
      <c r="J1002" s="582"/>
      <c r="K1002" s="277"/>
      <c r="L1002" s="277"/>
      <c r="M1002" s="566"/>
      <c r="N1002" s="400"/>
      <c r="O1002" s="400"/>
      <c r="P1002" s="400"/>
      <c r="Q1002" s="400"/>
      <c r="R1002" s="400"/>
    </row>
    <row r="1003" spans="1:18" x14ac:dyDescent="0.2">
      <c r="A1003" s="400"/>
      <c r="B1003" s="400"/>
      <c r="C1003" s="400"/>
      <c r="D1003" s="400"/>
      <c r="E1003" s="400"/>
      <c r="F1003" s="400"/>
      <c r="G1003" s="400"/>
      <c r="H1003" s="277"/>
      <c r="I1003" s="277"/>
      <c r="J1003" s="582"/>
      <c r="K1003" s="277"/>
      <c r="L1003" s="277"/>
      <c r="M1003" s="566"/>
      <c r="N1003" s="400"/>
      <c r="O1003" s="400"/>
      <c r="P1003" s="400"/>
      <c r="Q1003" s="400"/>
      <c r="R1003" s="400"/>
    </row>
    <row r="1004" spans="1:18" x14ac:dyDescent="0.2">
      <c r="A1004" s="400"/>
      <c r="B1004" s="400"/>
      <c r="C1004" s="400"/>
      <c r="D1004" s="400"/>
      <c r="E1004" s="400"/>
      <c r="F1004" s="400"/>
      <c r="G1004" s="400"/>
      <c r="H1004" s="277"/>
      <c r="I1004" s="277"/>
      <c r="J1004" s="582"/>
      <c r="K1004" s="277"/>
      <c r="L1004" s="277"/>
      <c r="M1004" s="566"/>
      <c r="N1004" s="400"/>
      <c r="O1004" s="400"/>
      <c r="P1004" s="400"/>
      <c r="Q1004" s="400"/>
      <c r="R1004" s="400"/>
    </row>
    <row r="1005" spans="1:18" x14ac:dyDescent="0.2">
      <c r="A1005" s="400"/>
      <c r="B1005" s="400"/>
      <c r="C1005" s="400"/>
      <c r="D1005" s="400"/>
      <c r="E1005" s="400"/>
      <c r="F1005" s="400"/>
      <c r="G1005" s="400"/>
      <c r="H1005" s="277"/>
      <c r="I1005" s="277"/>
      <c r="J1005" s="582"/>
      <c r="K1005" s="277"/>
      <c r="L1005" s="277"/>
      <c r="M1005" s="566"/>
      <c r="N1005" s="400"/>
      <c r="O1005" s="400"/>
      <c r="P1005" s="400"/>
      <c r="Q1005" s="400"/>
      <c r="R1005" s="400"/>
    </row>
    <row r="1006" spans="1:18" x14ac:dyDescent="0.2">
      <c r="A1006" s="400"/>
      <c r="B1006" s="400"/>
      <c r="C1006" s="400"/>
      <c r="D1006" s="400"/>
      <c r="E1006" s="400"/>
      <c r="F1006" s="400"/>
      <c r="G1006" s="400"/>
      <c r="H1006" s="277"/>
      <c r="I1006" s="277"/>
      <c r="J1006" s="582"/>
      <c r="K1006" s="277"/>
      <c r="L1006" s="277"/>
      <c r="M1006" s="566"/>
      <c r="N1006" s="400"/>
      <c r="O1006" s="400"/>
      <c r="P1006" s="400"/>
      <c r="Q1006" s="400"/>
      <c r="R1006" s="400"/>
    </row>
    <row r="1007" spans="1:18" x14ac:dyDescent="0.2">
      <c r="A1007" s="400"/>
      <c r="B1007" s="400"/>
      <c r="C1007" s="400"/>
      <c r="D1007" s="400"/>
      <c r="E1007" s="400"/>
      <c r="F1007" s="400"/>
      <c r="G1007" s="400"/>
      <c r="H1007" s="277"/>
      <c r="I1007" s="277"/>
      <c r="J1007" s="582"/>
      <c r="K1007" s="277"/>
      <c r="L1007" s="277"/>
      <c r="M1007" s="566"/>
      <c r="N1007" s="400"/>
      <c r="O1007" s="400"/>
      <c r="P1007" s="400"/>
      <c r="Q1007" s="400"/>
      <c r="R1007" s="400"/>
    </row>
    <row r="1008" spans="1:18" x14ac:dyDescent="0.2">
      <c r="A1008" s="400"/>
      <c r="B1008" s="400"/>
      <c r="C1008" s="400"/>
      <c r="D1008" s="400"/>
      <c r="E1008" s="400"/>
      <c r="F1008" s="400"/>
      <c r="G1008" s="400"/>
      <c r="H1008" s="277"/>
      <c r="I1008" s="277"/>
      <c r="J1008" s="582"/>
      <c r="K1008" s="277"/>
      <c r="L1008" s="277"/>
      <c r="M1008" s="566"/>
      <c r="N1008" s="400"/>
      <c r="O1008" s="400"/>
      <c r="P1008" s="400"/>
      <c r="Q1008" s="400"/>
      <c r="R1008" s="400"/>
    </row>
    <row r="1009" spans="1:18" x14ac:dyDescent="0.2">
      <c r="A1009" s="400"/>
      <c r="B1009" s="400"/>
      <c r="C1009" s="400"/>
      <c r="D1009" s="400"/>
      <c r="E1009" s="400"/>
      <c r="F1009" s="400"/>
      <c r="G1009" s="400"/>
      <c r="H1009" s="277"/>
      <c r="I1009" s="277"/>
      <c r="J1009" s="582"/>
      <c r="K1009" s="277"/>
      <c r="L1009" s="277"/>
      <c r="M1009" s="566"/>
      <c r="N1009" s="400"/>
      <c r="O1009" s="400"/>
      <c r="P1009" s="400"/>
      <c r="Q1009" s="400"/>
      <c r="R1009" s="400"/>
    </row>
    <row r="1010" spans="1:18" x14ac:dyDescent="0.2">
      <c r="A1010" s="400"/>
      <c r="B1010" s="400"/>
      <c r="C1010" s="400"/>
      <c r="D1010" s="400"/>
      <c r="E1010" s="400"/>
      <c r="F1010" s="400"/>
      <c r="G1010" s="400"/>
      <c r="H1010" s="277"/>
      <c r="I1010" s="277"/>
      <c r="J1010" s="582"/>
      <c r="K1010" s="277"/>
      <c r="L1010" s="277"/>
      <c r="M1010" s="566"/>
      <c r="N1010" s="400"/>
      <c r="O1010" s="400"/>
      <c r="P1010" s="400"/>
      <c r="Q1010" s="400"/>
      <c r="R1010" s="400"/>
    </row>
    <row r="1011" spans="1:18" x14ac:dyDescent="0.2">
      <c r="A1011" s="400"/>
      <c r="B1011" s="400"/>
      <c r="C1011" s="400"/>
      <c r="D1011" s="400"/>
      <c r="E1011" s="400"/>
      <c r="F1011" s="400"/>
      <c r="G1011" s="400"/>
      <c r="H1011" s="277"/>
      <c r="I1011" s="277"/>
      <c r="J1011" s="582"/>
      <c r="K1011" s="277"/>
      <c r="L1011" s="277"/>
      <c r="M1011" s="566"/>
      <c r="N1011" s="400"/>
      <c r="O1011" s="400"/>
      <c r="P1011" s="400"/>
      <c r="Q1011" s="400"/>
      <c r="R1011" s="400"/>
    </row>
    <row r="1012" spans="1:18" x14ac:dyDescent="0.2">
      <c r="A1012" s="400"/>
      <c r="B1012" s="400"/>
      <c r="C1012" s="400"/>
      <c r="D1012" s="400"/>
      <c r="E1012" s="400"/>
      <c r="F1012" s="400"/>
      <c r="G1012" s="400"/>
      <c r="H1012" s="277"/>
      <c r="I1012" s="277"/>
      <c r="J1012" s="582"/>
      <c r="K1012" s="277"/>
      <c r="L1012" s="277"/>
      <c r="M1012" s="566"/>
      <c r="N1012" s="400"/>
      <c r="O1012" s="400"/>
      <c r="P1012" s="400"/>
      <c r="Q1012" s="400"/>
      <c r="R1012" s="400"/>
    </row>
    <row r="1013" spans="1:18" x14ac:dyDescent="0.2">
      <c r="A1013" s="400"/>
      <c r="B1013" s="400"/>
      <c r="C1013" s="400"/>
      <c r="D1013" s="400"/>
      <c r="E1013" s="400"/>
      <c r="F1013" s="400"/>
      <c r="G1013" s="400"/>
      <c r="H1013" s="277"/>
      <c r="I1013" s="277"/>
      <c r="J1013" s="582"/>
      <c r="K1013" s="277"/>
      <c r="L1013" s="277"/>
      <c r="M1013" s="566"/>
      <c r="N1013" s="400"/>
      <c r="O1013" s="400"/>
      <c r="P1013" s="400"/>
      <c r="Q1013" s="400"/>
      <c r="R1013" s="400"/>
    </row>
    <row r="1014" spans="1:18" x14ac:dyDescent="0.2">
      <c r="A1014" s="400"/>
      <c r="B1014" s="400"/>
      <c r="C1014" s="400"/>
      <c r="D1014" s="400"/>
      <c r="E1014" s="400"/>
      <c r="F1014" s="400"/>
      <c r="G1014" s="400"/>
      <c r="H1014" s="277"/>
      <c r="I1014" s="277"/>
      <c r="J1014" s="582"/>
      <c r="K1014" s="277"/>
      <c r="L1014" s="277"/>
      <c r="M1014" s="566"/>
      <c r="N1014" s="400"/>
      <c r="O1014" s="400"/>
      <c r="P1014" s="400"/>
      <c r="Q1014" s="400"/>
      <c r="R1014" s="400"/>
    </row>
    <row r="1015" spans="1:18" x14ac:dyDescent="0.2">
      <c r="A1015" s="400"/>
      <c r="B1015" s="400"/>
      <c r="C1015" s="400"/>
      <c r="D1015" s="400"/>
      <c r="E1015" s="400"/>
      <c r="F1015" s="400"/>
      <c r="G1015" s="400"/>
      <c r="H1015" s="277"/>
      <c r="I1015" s="277"/>
      <c r="J1015" s="582"/>
      <c r="K1015" s="277"/>
      <c r="L1015" s="277"/>
      <c r="M1015" s="566"/>
      <c r="N1015" s="400"/>
      <c r="O1015" s="400"/>
      <c r="P1015" s="400"/>
      <c r="Q1015" s="400"/>
      <c r="R1015" s="400"/>
    </row>
    <row r="1016" spans="1:18" x14ac:dyDescent="0.2">
      <c r="A1016" s="400"/>
      <c r="B1016" s="400"/>
      <c r="C1016" s="400"/>
      <c r="D1016" s="400"/>
      <c r="E1016" s="400"/>
      <c r="F1016" s="400"/>
      <c r="G1016" s="400"/>
      <c r="H1016" s="277"/>
      <c r="I1016" s="277"/>
      <c r="J1016" s="582"/>
      <c r="K1016" s="277"/>
      <c r="L1016" s="277"/>
      <c r="M1016" s="566"/>
      <c r="N1016" s="400"/>
      <c r="O1016" s="400"/>
      <c r="P1016" s="400"/>
      <c r="Q1016" s="400"/>
      <c r="R1016" s="400"/>
    </row>
    <row r="1017" spans="1:18" x14ac:dyDescent="0.2">
      <c r="A1017" s="400"/>
      <c r="B1017" s="400"/>
      <c r="C1017" s="400"/>
      <c r="D1017" s="400"/>
      <c r="E1017" s="400"/>
      <c r="F1017" s="400"/>
      <c r="G1017" s="400"/>
      <c r="H1017" s="277"/>
      <c r="I1017" s="277"/>
      <c r="J1017" s="582"/>
      <c r="K1017" s="277"/>
      <c r="L1017" s="277"/>
      <c r="M1017" s="566"/>
      <c r="N1017" s="400"/>
      <c r="O1017" s="400"/>
      <c r="P1017" s="400"/>
      <c r="Q1017" s="400"/>
      <c r="R1017" s="400"/>
    </row>
    <row r="1018" spans="1:18" x14ac:dyDescent="0.2">
      <c r="A1018" s="400"/>
      <c r="B1018" s="400"/>
      <c r="C1018" s="400"/>
      <c r="D1018" s="400"/>
      <c r="E1018" s="400"/>
      <c r="F1018" s="400"/>
      <c r="G1018" s="400"/>
      <c r="H1018" s="277"/>
      <c r="I1018" s="277"/>
      <c r="J1018" s="582"/>
      <c r="K1018" s="277"/>
      <c r="L1018" s="277"/>
      <c r="M1018" s="566"/>
      <c r="N1018" s="400"/>
      <c r="O1018" s="400"/>
      <c r="P1018" s="400"/>
      <c r="Q1018" s="400"/>
      <c r="R1018" s="400"/>
    </row>
    <row r="1019" spans="1:18" x14ac:dyDescent="0.2">
      <c r="A1019" s="400"/>
      <c r="B1019" s="400"/>
      <c r="C1019" s="400"/>
      <c r="D1019" s="400"/>
      <c r="E1019" s="400"/>
      <c r="F1019" s="400"/>
      <c r="G1019" s="400"/>
      <c r="H1019" s="277"/>
      <c r="I1019" s="277"/>
      <c r="J1019" s="582"/>
      <c r="K1019" s="277"/>
      <c r="L1019" s="277"/>
      <c r="M1019" s="566"/>
      <c r="N1019" s="400"/>
      <c r="O1019" s="400"/>
      <c r="P1019" s="400"/>
      <c r="Q1019" s="400"/>
      <c r="R1019" s="400"/>
    </row>
    <row r="1020" spans="1:18" x14ac:dyDescent="0.2">
      <c r="A1020" s="400"/>
      <c r="B1020" s="400"/>
      <c r="C1020" s="400"/>
      <c r="D1020" s="400"/>
      <c r="E1020" s="400"/>
      <c r="F1020" s="400"/>
      <c r="G1020" s="400"/>
      <c r="H1020" s="277"/>
      <c r="I1020" s="277"/>
      <c r="J1020" s="582"/>
      <c r="K1020" s="277"/>
      <c r="L1020" s="277"/>
      <c r="M1020" s="566"/>
      <c r="N1020" s="400"/>
      <c r="O1020" s="400"/>
      <c r="P1020" s="400"/>
      <c r="Q1020" s="400"/>
      <c r="R1020" s="400"/>
    </row>
    <row r="1021" spans="1:18" x14ac:dyDescent="0.2">
      <c r="A1021" s="400"/>
      <c r="B1021" s="400"/>
      <c r="C1021" s="400"/>
      <c r="D1021" s="400"/>
      <c r="E1021" s="400"/>
      <c r="F1021" s="400"/>
      <c r="G1021" s="400"/>
      <c r="H1021" s="277"/>
      <c r="I1021" s="277"/>
      <c r="J1021" s="582"/>
      <c r="K1021" s="277"/>
      <c r="L1021" s="277"/>
      <c r="M1021" s="566"/>
      <c r="N1021" s="400"/>
      <c r="O1021" s="400"/>
      <c r="P1021" s="400"/>
      <c r="Q1021" s="400"/>
      <c r="R1021" s="400"/>
    </row>
    <row r="1022" spans="1:18" x14ac:dyDescent="0.2">
      <c r="A1022" s="400"/>
      <c r="B1022" s="400"/>
      <c r="C1022" s="400"/>
      <c r="D1022" s="400"/>
      <c r="E1022" s="400"/>
      <c r="F1022" s="400"/>
      <c r="G1022" s="400"/>
      <c r="H1022" s="277"/>
      <c r="I1022" s="277"/>
      <c r="J1022" s="582"/>
      <c r="K1022" s="277"/>
      <c r="L1022" s="277"/>
      <c r="M1022" s="566"/>
      <c r="N1022" s="400"/>
      <c r="O1022" s="400"/>
      <c r="P1022" s="400"/>
      <c r="Q1022" s="400"/>
      <c r="R1022" s="400"/>
    </row>
    <row r="1023" spans="1:18" x14ac:dyDescent="0.2">
      <c r="A1023" s="400"/>
      <c r="B1023" s="400"/>
      <c r="C1023" s="400"/>
      <c r="D1023" s="400"/>
      <c r="E1023" s="400"/>
      <c r="F1023" s="400"/>
      <c r="G1023" s="400"/>
      <c r="H1023" s="277"/>
      <c r="I1023" s="277"/>
      <c r="J1023" s="582"/>
      <c r="K1023" s="277"/>
      <c r="L1023" s="277"/>
      <c r="M1023" s="566"/>
      <c r="N1023" s="400"/>
      <c r="O1023" s="400"/>
      <c r="P1023" s="400"/>
      <c r="Q1023" s="400"/>
      <c r="R1023" s="400"/>
    </row>
    <row r="1024" spans="1:18" x14ac:dyDescent="0.2">
      <c r="A1024" s="400"/>
      <c r="B1024" s="400"/>
      <c r="C1024" s="400"/>
      <c r="D1024" s="400"/>
      <c r="E1024" s="400"/>
      <c r="F1024" s="400"/>
      <c r="G1024" s="400"/>
      <c r="H1024" s="277"/>
      <c r="I1024" s="277"/>
      <c r="J1024" s="582"/>
      <c r="K1024" s="277"/>
      <c r="L1024" s="277"/>
      <c r="M1024" s="566"/>
      <c r="N1024" s="400"/>
      <c r="O1024" s="400"/>
      <c r="P1024" s="400"/>
      <c r="Q1024" s="400"/>
      <c r="R1024" s="400"/>
    </row>
    <row r="1025" spans="1:18" x14ac:dyDescent="0.2">
      <c r="A1025" s="400"/>
      <c r="B1025" s="400"/>
      <c r="C1025" s="400"/>
      <c r="D1025" s="400"/>
      <c r="E1025" s="400"/>
      <c r="F1025" s="400"/>
      <c r="G1025" s="400"/>
      <c r="H1025" s="277"/>
      <c r="I1025" s="277"/>
      <c r="J1025" s="582"/>
      <c r="K1025" s="277"/>
      <c r="L1025" s="277"/>
      <c r="M1025" s="566"/>
      <c r="N1025" s="400"/>
      <c r="O1025" s="400"/>
      <c r="P1025" s="400"/>
      <c r="Q1025" s="400"/>
      <c r="R1025" s="400"/>
    </row>
    <row r="1026" spans="1:18" x14ac:dyDescent="0.2">
      <c r="A1026" s="400"/>
      <c r="B1026" s="400"/>
      <c r="C1026" s="400"/>
      <c r="D1026" s="400"/>
      <c r="E1026" s="400"/>
      <c r="F1026" s="400"/>
      <c r="G1026" s="400"/>
      <c r="H1026" s="277"/>
      <c r="I1026" s="277"/>
      <c r="J1026" s="582"/>
      <c r="K1026" s="277"/>
      <c r="L1026" s="277"/>
      <c r="M1026" s="566"/>
      <c r="N1026" s="400"/>
      <c r="O1026" s="400"/>
      <c r="P1026" s="400"/>
      <c r="Q1026" s="400"/>
      <c r="R1026" s="400"/>
    </row>
    <row r="1027" spans="1:18" x14ac:dyDescent="0.2">
      <c r="A1027" s="400"/>
      <c r="B1027" s="400"/>
      <c r="C1027" s="400"/>
      <c r="D1027" s="400"/>
      <c r="E1027" s="400"/>
      <c r="F1027" s="400"/>
      <c r="G1027" s="400"/>
      <c r="H1027" s="277"/>
      <c r="I1027" s="277"/>
      <c r="J1027" s="582"/>
      <c r="K1027" s="277"/>
      <c r="L1027" s="277"/>
      <c r="M1027" s="566"/>
      <c r="N1027" s="400"/>
      <c r="O1027" s="400"/>
      <c r="P1027" s="400"/>
      <c r="Q1027" s="400"/>
      <c r="R1027" s="400"/>
    </row>
    <row r="1028" spans="1:18" x14ac:dyDescent="0.2">
      <c r="A1028" s="400"/>
      <c r="B1028" s="400"/>
      <c r="C1028" s="400"/>
      <c r="D1028" s="400"/>
      <c r="E1028" s="400"/>
      <c r="F1028" s="400"/>
      <c r="G1028" s="400"/>
      <c r="H1028" s="277"/>
      <c r="I1028" s="277"/>
      <c r="J1028" s="582"/>
      <c r="K1028" s="277"/>
      <c r="L1028" s="277"/>
      <c r="M1028" s="566"/>
      <c r="N1028" s="400"/>
      <c r="O1028" s="400"/>
      <c r="P1028" s="400"/>
      <c r="Q1028" s="400"/>
      <c r="R1028" s="400"/>
    </row>
    <row r="1029" spans="1:18" x14ac:dyDescent="0.2">
      <c r="A1029" s="400"/>
      <c r="B1029" s="400"/>
      <c r="C1029" s="400"/>
      <c r="D1029" s="400"/>
      <c r="E1029" s="400"/>
      <c r="F1029" s="400"/>
      <c r="G1029" s="400"/>
      <c r="H1029" s="277"/>
      <c r="I1029" s="277"/>
      <c r="J1029" s="582"/>
      <c r="K1029" s="277"/>
      <c r="L1029" s="277"/>
      <c r="M1029" s="566"/>
      <c r="N1029" s="400"/>
      <c r="O1029" s="400"/>
      <c r="P1029" s="400"/>
      <c r="Q1029" s="400"/>
      <c r="R1029" s="400"/>
    </row>
    <row r="1030" spans="1:18" x14ac:dyDescent="0.2">
      <c r="A1030" s="400"/>
      <c r="B1030" s="400"/>
      <c r="C1030" s="400"/>
      <c r="D1030" s="400"/>
      <c r="E1030" s="400"/>
      <c r="F1030" s="400"/>
      <c r="G1030" s="400"/>
      <c r="H1030" s="277"/>
      <c r="I1030" s="277"/>
      <c r="J1030" s="582"/>
      <c r="K1030" s="277"/>
      <c r="L1030" s="277"/>
      <c r="M1030" s="566"/>
      <c r="N1030" s="400"/>
      <c r="O1030" s="400"/>
      <c r="P1030" s="400"/>
      <c r="Q1030" s="400"/>
      <c r="R1030" s="400"/>
    </row>
    <row r="1031" spans="1:18" x14ac:dyDescent="0.2">
      <c r="A1031" s="400"/>
      <c r="B1031" s="400"/>
      <c r="C1031" s="400"/>
      <c r="D1031" s="400"/>
      <c r="E1031" s="400"/>
      <c r="F1031" s="400"/>
      <c r="G1031" s="400"/>
      <c r="H1031" s="277"/>
      <c r="I1031" s="277"/>
      <c r="J1031" s="582"/>
      <c r="K1031" s="277"/>
      <c r="L1031" s="277"/>
      <c r="M1031" s="566"/>
      <c r="N1031" s="400"/>
      <c r="O1031" s="400"/>
      <c r="P1031" s="400"/>
      <c r="Q1031" s="400"/>
      <c r="R1031" s="400"/>
    </row>
    <row r="1032" spans="1:18" x14ac:dyDescent="0.2">
      <c r="A1032" s="400"/>
      <c r="B1032" s="400"/>
      <c r="C1032" s="400"/>
      <c r="D1032" s="400"/>
      <c r="E1032" s="400"/>
      <c r="F1032" s="400"/>
      <c r="G1032" s="400"/>
      <c r="H1032" s="277"/>
      <c r="I1032" s="277"/>
      <c r="J1032" s="582"/>
      <c r="K1032" s="277"/>
      <c r="L1032" s="277"/>
      <c r="M1032" s="566"/>
      <c r="N1032" s="400"/>
      <c r="O1032" s="400"/>
      <c r="P1032" s="400"/>
      <c r="Q1032" s="400"/>
      <c r="R1032" s="400"/>
    </row>
    <row r="1033" spans="1:18" x14ac:dyDescent="0.2">
      <c r="A1033" s="400"/>
      <c r="B1033" s="400"/>
      <c r="C1033" s="400"/>
      <c r="D1033" s="400"/>
      <c r="E1033" s="400"/>
      <c r="F1033" s="400"/>
      <c r="G1033" s="400"/>
      <c r="H1033" s="277"/>
      <c r="I1033" s="277"/>
      <c r="J1033" s="582"/>
      <c r="K1033" s="277"/>
      <c r="L1033" s="277"/>
      <c r="M1033" s="566"/>
      <c r="N1033" s="400"/>
      <c r="O1033" s="400"/>
      <c r="P1033" s="400"/>
      <c r="Q1033" s="400"/>
      <c r="R1033" s="400"/>
    </row>
    <row r="1034" spans="1:18" x14ac:dyDescent="0.2">
      <c r="A1034" s="400"/>
      <c r="B1034" s="400"/>
      <c r="C1034" s="400"/>
      <c r="D1034" s="400"/>
      <c r="E1034" s="400"/>
      <c r="F1034" s="400"/>
      <c r="G1034" s="400"/>
      <c r="H1034" s="277"/>
      <c r="I1034" s="277"/>
      <c r="J1034" s="582"/>
      <c r="K1034" s="277"/>
      <c r="L1034" s="277"/>
      <c r="M1034" s="566"/>
      <c r="N1034" s="400"/>
      <c r="O1034" s="400"/>
      <c r="P1034" s="400"/>
      <c r="Q1034" s="400"/>
      <c r="R1034" s="400"/>
    </row>
    <row r="1035" spans="1:18" x14ac:dyDescent="0.2">
      <c r="A1035" s="400"/>
      <c r="B1035" s="400"/>
      <c r="C1035" s="400"/>
      <c r="D1035" s="400"/>
      <c r="E1035" s="400"/>
      <c r="F1035" s="400"/>
      <c r="G1035" s="400"/>
      <c r="H1035" s="277"/>
      <c r="I1035" s="277"/>
      <c r="J1035" s="582"/>
      <c r="K1035" s="277"/>
      <c r="L1035" s="277"/>
      <c r="M1035" s="566"/>
      <c r="N1035" s="400"/>
      <c r="O1035" s="400"/>
      <c r="P1035" s="400"/>
      <c r="Q1035" s="400"/>
      <c r="R1035" s="400"/>
    </row>
    <row r="1036" spans="1:18" x14ac:dyDescent="0.2">
      <c r="A1036" s="400"/>
      <c r="B1036" s="400"/>
      <c r="C1036" s="400"/>
      <c r="D1036" s="400"/>
      <c r="E1036" s="400"/>
      <c r="F1036" s="400"/>
      <c r="G1036" s="400"/>
      <c r="H1036" s="277"/>
      <c r="I1036" s="277"/>
      <c r="J1036" s="582"/>
      <c r="K1036" s="277"/>
      <c r="L1036" s="277"/>
      <c r="M1036" s="566"/>
      <c r="N1036" s="400"/>
      <c r="O1036" s="400"/>
      <c r="P1036" s="400"/>
      <c r="Q1036" s="400"/>
      <c r="R1036" s="400"/>
    </row>
    <row r="1037" spans="1:18" x14ac:dyDescent="0.2">
      <c r="A1037" s="400"/>
      <c r="B1037" s="400"/>
      <c r="C1037" s="400"/>
      <c r="D1037" s="400"/>
      <c r="E1037" s="400"/>
      <c r="F1037" s="400"/>
      <c r="G1037" s="400"/>
      <c r="H1037" s="277"/>
      <c r="I1037" s="277"/>
      <c r="J1037" s="582"/>
      <c r="K1037" s="277"/>
      <c r="L1037" s="277"/>
      <c r="M1037" s="566"/>
      <c r="N1037" s="400"/>
      <c r="O1037" s="400"/>
      <c r="P1037" s="400"/>
      <c r="Q1037" s="400"/>
      <c r="R1037" s="400"/>
    </row>
    <row r="1038" spans="1:18" x14ac:dyDescent="0.2">
      <c r="A1038" s="400"/>
      <c r="B1038" s="400"/>
      <c r="C1038" s="400"/>
      <c r="D1038" s="400"/>
      <c r="E1038" s="400"/>
      <c r="F1038" s="400"/>
      <c r="G1038" s="400"/>
      <c r="H1038" s="277"/>
      <c r="I1038" s="277"/>
      <c r="J1038" s="582"/>
      <c r="K1038" s="277"/>
      <c r="L1038" s="277"/>
      <c r="M1038" s="566"/>
      <c r="N1038" s="400"/>
      <c r="O1038" s="400"/>
      <c r="P1038" s="400"/>
      <c r="Q1038" s="400"/>
      <c r="R1038" s="400"/>
    </row>
    <row r="1039" spans="1:18" x14ac:dyDescent="0.2">
      <c r="A1039" s="400"/>
      <c r="B1039" s="400"/>
      <c r="C1039" s="400"/>
      <c r="D1039" s="400"/>
      <c r="E1039" s="400"/>
      <c r="F1039" s="400"/>
      <c r="G1039" s="400"/>
      <c r="H1039" s="277"/>
      <c r="I1039" s="277"/>
      <c r="J1039" s="582"/>
      <c r="K1039" s="277"/>
      <c r="L1039" s="277"/>
      <c r="M1039" s="566"/>
      <c r="N1039" s="400"/>
      <c r="O1039" s="400"/>
      <c r="P1039" s="400"/>
      <c r="Q1039" s="400"/>
      <c r="R1039" s="400"/>
    </row>
    <row r="1040" spans="1:18" x14ac:dyDescent="0.2">
      <c r="A1040" s="400"/>
      <c r="B1040" s="400"/>
      <c r="C1040" s="400"/>
      <c r="D1040" s="400"/>
      <c r="E1040" s="400"/>
      <c r="F1040" s="400"/>
      <c r="G1040" s="400"/>
      <c r="H1040" s="277"/>
      <c r="I1040" s="277"/>
      <c r="J1040" s="582"/>
      <c r="K1040" s="277"/>
      <c r="L1040" s="277"/>
      <c r="M1040" s="566"/>
      <c r="N1040" s="400"/>
      <c r="O1040" s="400"/>
      <c r="P1040" s="400"/>
      <c r="Q1040" s="400"/>
      <c r="R1040" s="400"/>
    </row>
    <row r="1041" spans="1:18" x14ac:dyDescent="0.2">
      <c r="A1041" s="400"/>
      <c r="B1041" s="400"/>
      <c r="C1041" s="400"/>
      <c r="D1041" s="400"/>
      <c r="E1041" s="400"/>
      <c r="F1041" s="400"/>
      <c r="G1041" s="400"/>
      <c r="H1041" s="277"/>
      <c r="I1041" s="277"/>
      <c r="J1041" s="582"/>
      <c r="K1041" s="277"/>
      <c r="L1041" s="277"/>
      <c r="M1041" s="566"/>
      <c r="N1041" s="400"/>
      <c r="O1041" s="400"/>
      <c r="P1041" s="400"/>
      <c r="Q1041" s="400"/>
      <c r="R1041" s="400"/>
    </row>
    <row r="1042" spans="1:18" x14ac:dyDescent="0.2">
      <c r="A1042" s="400"/>
      <c r="B1042" s="400"/>
      <c r="C1042" s="400"/>
      <c r="D1042" s="400"/>
      <c r="E1042" s="400"/>
      <c r="F1042" s="400"/>
      <c r="G1042" s="400"/>
      <c r="H1042" s="277"/>
      <c r="I1042" s="277"/>
      <c r="J1042" s="582"/>
      <c r="K1042" s="277"/>
      <c r="L1042" s="277"/>
      <c r="M1042" s="566"/>
      <c r="N1042" s="400"/>
      <c r="O1042" s="400"/>
      <c r="P1042" s="400"/>
      <c r="Q1042" s="400"/>
      <c r="R1042" s="400"/>
    </row>
    <row r="1043" spans="1:18" x14ac:dyDescent="0.2">
      <c r="A1043" s="400"/>
      <c r="B1043" s="400"/>
      <c r="C1043" s="400"/>
      <c r="D1043" s="400"/>
      <c r="E1043" s="400"/>
      <c r="F1043" s="400"/>
      <c r="G1043" s="400"/>
      <c r="H1043" s="277"/>
      <c r="I1043" s="277"/>
      <c r="J1043" s="582"/>
      <c r="K1043" s="277"/>
      <c r="L1043" s="277"/>
      <c r="M1043" s="566"/>
      <c r="N1043" s="400"/>
      <c r="O1043" s="400"/>
      <c r="P1043" s="400"/>
      <c r="Q1043" s="400"/>
      <c r="R1043" s="400"/>
    </row>
    <row r="1044" spans="1:18" x14ac:dyDescent="0.2">
      <c r="A1044" s="400"/>
      <c r="B1044" s="400"/>
      <c r="C1044" s="400"/>
      <c r="D1044" s="400"/>
      <c r="E1044" s="400"/>
      <c r="F1044" s="400"/>
      <c r="G1044" s="400"/>
      <c r="H1044" s="277"/>
      <c r="I1044" s="277"/>
      <c r="J1044" s="582"/>
      <c r="K1044" s="277"/>
      <c r="L1044" s="277"/>
      <c r="M1044" s="566"/>
      <c r="N1044" s="400"/>
      <c r="O1044" s="400"/>
      <c r="P1044" s="400"/>
      <c r="Q1044" s="400"/>
      <c r="R1044" s="400"/>
    </row>
    <row r="1045" spans="1:18" x14ac:dyDescent="0.2">
      <c r="A1045" s="400"/>
      <c r="B1045" s="400"/>
      <c r="C1045" s="400"/>
      <c r="D1045" s="400"/>
      <c r="E1045" s="400"/>
      <c r="F1045" s="400"/>
      <c r="G1045" s="400"/>
      <c r="H1045" s="277"/>
      <c r="I1045" s="277"/>
      <c r="J1045" s="582"/>
      <c r="K1045" s="277"/>
      <c r="L1045" s="277"/>
      <c r="M1045" s="566"/>
      <c r="N1045" s="400"/>
      <c r="O1045" s="400"/>
      <c r="P1045" s="400"/>
      <c r="Q1045" s="400"/>
      <c r="R1045" s="400"/>
    </row>
    <row r="1046" spans="1:18" x14ac:dyDescent="0.2">
      <c r="A1046" s="400"/>
      <c r="B1046" s="400"/>
      <c r="C1046" s="400"/>
      <c r="D1046" s="400"/>
      <c r="E1046" s="400"/>
      <c r="F1046" s="400"/>
      <c r="G1046" s="400"/>
      <c r="H1046" s="277"/>
      <c r="I1046" s="277"/>
      <c r="J1046" s="582"/>
      <c r="K1046" s="277"/>
      <c r="L1046" s="277"/>
      <c r="M1046" s="566"/>
      <c r="N1046" s="400"/>
      <c r="O1046" s="400"/>
      <c r="P1046" s="400"/>
      <c r="Q1046" s="400"/>
      <c r="R1046" s="400"/>
    </row>
    <row r="1047" spans="1:18" x14ac:dyDescent="0.2">
      <c r="A1047" s="400"/>
      <c r="B1047" s="400"/>
      <c r="C1047" s="400"/>
      <c r="D1047" s="400"/>
      <c r="E1047" s="400"/>
      <c r="F1047" s="400"/>
      <c r="G1047" s="400"/>
      <c r="H1047" s="277"/>
      <c r="I1047" s="277"/>
      <c r="J1047" s="582"/>
      <c r="K1047" s="277"/>
      <c r="L1047" s="277"/>
      <c r="M1047" s="566"/>
      <c r="N1047" s="400"/>
      <c r="O1047" s="400"/>
      <c r="P1047" s="400"/>
      <c r="Q1047" s="400"/>
      <c r="R1047" s="400"/>
    </row>
    <row r="1048" spans="1:18" x14ac:dyDescent="0.2">
      <c r="A1048" s="400"/>
      <c r="B1048" s="400"/>
      <c r="C1048" s="400"/>
      <c r="D1048" s="400"/>
      <c r="E1048" s="400"/>
      <c r="F1048" s="400"/>
      <c r="G1048" s="400"/>
      <c r="H1048" s="277"/>
      <c r="I1048" s="277"/>
      <c r="J1048" s="582"/>
      <c r="K1048" s="277"/>
      <c r="L1048" s="277"/>
      <c r="M1048" s="566"/>
      <c r="N1048" s="400"/>
      <c r="O1048" s="400"/>
      <c r="P1048" s="400"/>
      <c r="Q1048" s="400"/>
      <c r="R1048" s="400"/>
    </row>
    <row r="1049" spans="1:18" x14ac:dyDescent="0.2">
      <c r="A1049" s="400"/>
      <c r="B1049" s="400"/>
      <c r="C1049" s="400"/>
      <c r="D1049" s="400"/>
      <c r="E1049" s="400"/>
      <c r="F1049" s="400"/>
      <c r="G1049" s="400"/>
      <c r="H1049" s="277"/>
      <c r="I1049" s="277"/>
      <c r="J1049" s="582"/>
      <c r="K1049" s="277"/>
      <c r="L1049" s="277"/>
      <c r="M1049" s="566"/>
      <c r="N1049" s="400"/>
      <c r="O1049" s="400"/>
      <c r="P1049" s="400"/>
      <c r="Q1049" s="400"/>
      <c r="R1049" s="400"/>
    </row>
    <row r="1050" spans="1:18" x14ac:dyDescent="0.2">
      <c r="A1050" s="400"/>
      <c r="B1050" s="400"/>
      <c r="C1050" s="400"/>
      <c r="D1050" s="400"/>
      <c r="E1050" s="400"/>
      <c r="F1050" s="400"/>
      <c r="G1050" s="400"/>
      <c r="H1050" s="277"/>
      <c r="I1050" s="277"/>
      <c r="J1050" s="582"/>
      <c r="K1050" s="277"/>
      <c r="L1050" s="277"/>
      <c r="M1050" s="566"/>
      <c r="N1050" s="400"/>
      <c r="O1050" s="400"/>
      <c r="P1050" s="400"/>
      <c r="Q1050" s="400"/>
      <c r="R1050" s="400"/>
    </row>
    <row r="1051" spans="1:18" x14ac:dyDescent="0.2">
      <c r="A1051" s="400"/>
      <c r="B1051" s="400"/>
      <c r="C1051" s="400"/>
      <c r="D1051" s="400"/>
      <c r="E1051" s="400"/>
      <c r="F1051" s="400"/>
      <c r="G1051" s="400"/>
      <c r="H1051" s="277"/>
      <c r="I1051" s="277"/>
      <c r="J1051" s="582"/>
      <c r="K1051" s="277"/>
      <c r="L1051" s="277"/>
      <c r="M1051" s="566"/>
      <c r="N1051" s="400"/>
      <c r="O1051" s="400"/>
      <c r="P1051" s="400"/>
      <c r="Q1051" s="400"/>
      <c r="R1051" s="400"/>
    </row>
    <row r="1052" spans="1:18" x14ac:dyDescent="0.2">
      <c r="A1052" s="400"/>
      <c r="B1052" s="400"/>
      <c r="C1052" s="400"/>
      <c r="D1052" s="400"/>
      <c r="E1052" s="400"/>
      <c r="F1052" s="400"/>
      <c r="G1052" s="400"/>
      <c r="H1052" s="277"/>
      <c r="I1052" s="277"/>
      <c r="J1052" s="582"/>
      <c r="K1052" s="277"/>
      <c r="L1052" s="277"/>
      <c r="M1052" s="566"/>
      <c r="N1052" s="400"/>
      <c r="O1052" s="400"/>
      <c r="P1052" s="400"/>
      <c r="Q1052" s="400"/>
      <c r="R1052" s="400"/>
    </row>
    <row r="1053" spans="1:18" x14ac:dyDescent="0.2">
      <c r="A1053" s="400"/>
      <c r="B1053" s="400"/>
      <c r="C1053" s="400"/>
      <c r="D1053" s="400"/>
      <c r="E1053" s="400"/>
      <c r="F1053" s="400"/>
      <c r="G1053" s="400"/>
      <c r="H1053" s="277"/>
      <c r="I1053" s="277"/>
      <c r="J1053" s="582"/>
      <c r="K1053" s="277"/>
      <c r="L1053" s="277"/>
      <c r="M1053" s="566"/>
      <c r="N1053" s="400"/>
      <c r="O1053" s="400"/>
      <c r="P1053" s="400"/>
      <c r="Q1053" s="400"/>
      <c r="R1053" s="400"/>
    </row>
    <row r="1054" spans="1:18" x14ac:dyDescent="0.2">
      <c r="A1054" s="400"/>
      <c r="B1054" s="400"/>
      <c r="C1054" s="400"/>
      <c r="D1054" s="400"/>
      <c r="E1054" s="400"/>
      <c r="F1054" s="400"/>
      <c r="G1054" s="400"/>
      <c r="H1054" s="277"/>
      <c r="I1054" s="277"/>
      <c r="J1054" s="582"/>
      <c r="K1054" s="277"/>
      <c r="L1054" s="277"/>
      <c r="M1054" s="566"/>
      <c r="N1054" s="400"/>
      <c r="O1054" s="400"/>
      <c r="P1054" s="400"/>
      <c r="Q1054" s="400"/>
      <c r="R1054" s="400"/>
    </row>
    <row r="1055" spans="1:18" x14ac:dyDescent="0.2">
      <c r="A1055" s="400"/>
      <c r="B1055" s="400"/>
      <c r="C1055" s="400"/>
      <c r="D1055" s="400"/>
      <c r="E1055" s="400"/>
      <c r="F1055" s="400"/>
      <c r="G1055" s="400"/>
      <c r="H1055" s="277"/>
      <c r="I1055" s="277"/>
      <c r="J1055" s="582"/>
      <c r="K1055" s="277"/>
      <c r="L1055" s="277"/>
      <c r="M1055" s="566"/>
      <c r="N1055" s="400"/>
      <c r="O1055" s="400"/>
      <c r="P1055" s="400"/>
      <c r="Q1055" s="400"/>
      <c r="R1055" s="400"/>
    </row>
    <row r="1056" spans="1:18" x14ac:dyDescent="0.2">
      <c r="A1056" s="400"/>
      <c r="B1056" s="400"/>
      <c r="C1056" s="400"/>
      <c r="D1056" s="400"/>
      <c r="E1056" s="400"/>
      <c r="F1056" s="400"/>
      <c r="G1056" s="400"/>
      <c r="H1056" s="277"/>
      <c r="I1056" s="277"/>
      <c r="J1056" s="582"/>
      <c r="K1056" s="277"/>
      <c r="L1056" s="277"/>
      <c r="M1056" s="566"/>
      <c r="N1056" s="400"/>
      <c r="O1056" s="400"/>
      <c r="P1056" s="400"/>
      <c r="Q1056" s="400"/>
      <c r="R1056" s="400"/>
    </row>
    <row r="1057" spans="1:18" x14ac:dyDescent="0.2">
      <c r="A1057" s="400"/>
      <c r="B1057" s="400"/>
      <c r="C1057" s="400"/>
      <c r="D1057" s="400"/>
      <c r="E1057" s="400"/>
      <c r="F1057" s="400"/>
      <c r="G1057" s="400"/>
      <c r="H1057" s="277"/>
      <c r="I1057" s="277"/>
      <c r="J1057" s="582"/>
      <c r="K1057" s="277"/>
      <c r="L1057" s="277"/>
      <c r="M1057" s="566"/>
      <c r="N1057" s="400"/>
      <c r="O1057" s="400"/>
      <c r="P1057" s="400"/>
      <c r="Q1057" s="400"/>
      <c r="R1057" s="400"/>
    </row>
    <row r="1058" spans="1:18" x14ac:dyDescent="0.2">
      <c r="A1058" s="400"/>
      <c r="B1058" s="400"/>
      <c r="C1058" s="400"/>
      <c r="D1058" s="400"/>
      <c r="E1058" s="400"/>
      <c r="F1058" s="400"/>
      <c r="G1058" s="400"/>
      <c r="H1058" s="277"/>
      <c r="I1058" s="277"/>
      <c r="J1058" s="582"/>
      <c r="K1058" s="277"/>
      <c r="L1058" s="277"/>
      <c r="M1058" s="566"/>
      <c r="N1058" s="400"/>
      <c r="O1058" s="400"/>
      <c r="P1058" s="400"/>
      <c r="Q1058" s="400"/>
      <c r="R1058" s="400"/>
    </row>
    <row r="1059" spans="1:18" x14ac:dyDescent="0.2">
      <c r="A1059" s="400"/>
      <c r="B1059" s="400"/>
      <c r="C1059" s="400"/>
      <c r="D1059" s="400"/>
      <c r="E1059" s="400"/>
      <c r="F1059" s="400"/>
      <c r="G1059" s="400"/>
      <c r="H1059" s="277"/>
      <c r="I1059" s="277"/>
      <c r="J1059" s="582"/>
      <c r="K1059" s="277"/>
      <c r="L1059" s="277"/>
      <c r="M1059" s="566"/>
      <c r="N1059" s="400"/>
      <c r="O1059" s="400"/>
      <c r="P1059" s="400"/>
      <c r="Q1059" s="400"/>
      <c r="R1059" s="400"/>
    </row>
    <row r="1060" spans="1:18" x14ac:dyDescent="0.2">
      <c r="A1060" s="400"/>
      <c r="B1060" s="400"/>
      <c r="C1060" s="400"/>
      <c r="D1060" s="400"/>
      <c r="E1060" s="400"/>
      <c r="F1060" s="400"/>
      <c r="G1060" s="400"/>
      <c r="H1060" s="277"/>
      <c r="I1060" s="277"/>
      <c r="J1060" s="582"/>
      <c r="K1060" s="277"/>
      <c r="L1060" s="277"/>
      <c r="M1060" s="566"/>
      <c r="N1060" s="400"/>
      <c r="O1060" s="400"/>
      <c r="P1060" s="400"/>
      <c r="Q1060" s="400"/>
      <c r="R1060" s="400"/>
    </row>
    <row r="1061" spans="1:18" x14ac:dyDescent="0.2">
      <c r="A1061" s="400"/>
      <c r="B1061" s="400"/>
      <c r="C1061" s="400"/>
      <c r="D1061" s="400"/>
      <c r="E1061" s="400"/>
      <c r="F1061" s="400"/>
      <c r="G1061" s="400"/>
      <c r="H1061" s="277"/>
      <c r="I1061" s="277"/>
      <c r="J1061" s="582"/>
      <c r="K1061" s="277"/>
      <c r="L1061" s="277"/>
      <c r="M1061" s="566"/>
      <c r="N1061" s="400"/>
      <c r="O1061" s="400"/>
      <c r="P1061" s="400"/>
      <c r="Q1061" s="400"/>
      <c r="R1061" s="400"/>
    </row>
    <row r="1062" spans="1:18" x14ac:dyDescent="0.2">
      <c r="A1062" s="400"/>
      <c r="B1062" s="400"/>
      <c r="C1062" s="400"/>
      <c r="D1062" s="400"/>
      <c r="E1062" s="400"/>
      <c r="F1062" s="400"/>
      <c r="G1062" s="400"/>
      <c r="H1062" s="277"/>
      <c r="I1062" s="277"/>
      <c r="J1062" s="582"/>
      <c r="K1062" s="277"/>
      <c r="L1062" s="277"/>
      <c r="M1062" s="566"/>
      <c r="N1062" s="400"/>
      <c r="O1062" s="400"/>
      <c r="P1062" s="400"/>
      <c r="Q1062" s="400"/>
      <c r="R1062" s="400"/>
    </row>
    <row r="1063" spans="1:18" x14ac:dyDescent="0.2">
      <c r="A1063" s="400"/>
      <c r="B1063" s="400"/>
      <c r="C1063" s="400"/>
      <c r="D1063" s="400"/>
      <c r="E1063" s="400"/>
      <c r="F1063" s="400"/>
      <c r="G1063" s="400"/>
      <c r="H1063" s="277"/>
      <c r="I1063" s="277"/>
      <c r="J1063" s="582"/>
      <c r="K1063" s="277"/>
      <c r="L1063" s="277"/>
      <c r="M1063" s="566"/>
      <c r="N1063" s="400"/>
      <c r="O1063" s="400"/>
      <c r="P1063" s="400"/>
      <c r="Q1063" s="400"/>
      <c r="R1063" s="400"/>
    </row>
    <row r="1064" spans="1:18" x14ac:dyDescent="0.2">
      <c r="A1064" s="400"/>
      <c r="B1064" s="400"/>
      <c r="C1064" s="400"/>
      <c r="D1064" s="400"/>
      <c r="E1064" s="400"/>
      <c r="F1064" s="400"/>
      <c r="G1064" s="400"/>
      <c r="H1064" s="277"/>
      <c r="I1064" s="277"/>
      <c r="J1064" s="582"/>
      <c r="K1064" s="277"/>
      <c r="L1064" s="277"/>
      <c r="M1064" s="566"/>
      <c r="N1064" s="400"/>
      <c r="O1064" s="400"/>
      <c r="P1064" s="400"/>
      <c r="Q1064" s="400"/>
      <c r="R1064" s="400"/>
    </row>
    <row r="1065" spans="1:18" x14ac:dyDescent="0.2">
      <c r="A1065" s="400"/>
      <c r="B1065" s="400"/>
      <c r="C1065" s="400"/>
      <c r="D1065" s="400"/>
      <c r="E1065" s="400"/>
      <c r="F1065" s="400"/>
      <c r="G1065" s="400"/>
      <c r="H1065" s="277"/>
      <c r="I1065" s="277"/>
      <c r="J1065" s="582"/>
      <c r="K1065" s="277"/>
      <c r="L1065" s="277"/>
      <c r="M1065" s="566"/>
      <c r="N1065" s="400"/>
      <c r="O1065" s="400"/>
      <c r="P1065" s="400"/>
      <c r="Q1065" s="400"/>
      <c r="R1065" s="400"/>
    </row>
    <row r="1066" spans="1:18" x14ac:dyDescent="0.2">
      <c r="A1066" s="400"/>
      <c r="B1066" s="400"/>
      <c r="C1066" s="400"/>
      <c r="D1066" s="400"/>
      <c r="E1066" s="400"/>
      <c r="F1066" s="400"/>
      <c r="G1066" s="400"/>
      <c r="H1066" s="277"/>
      <c r="I1066" s="277"/>
      <c r="J1066" s="582"/>
      <c r="K1066" s="277"/>
      <c r="L1066" s="277"/>
      <c r="M1066" s="566"/>
      <c r="N1066" s="400"/>
      <c r="O1066" s="400"/>
      <c r="P1066" s="400"/>
      <c r="Q1066" s="400"/>
      <c r="R1066" s="400"/>
    </row>
    <row r="1067" spans="1:18" x14ac:dyDescent="0.2">
      <c r="A1067" s="400"/>
      <c r="B1067" s="400"/>
      <c r="C1067" s="400"/>
      <c r="D1067" s="400"/>
      <c r="E1067" s="400"/>
      <c r="F1067" s="400"/>
      <c r="G1067" s="400"/>
      <c r="H1067" s="277"/>
      <c r="I1067" s="277"/>
      <c r="J1067" s="582"/>
      <c r="K1067" s="277"/>
      <c r="L1067" s="277"/>
      <c r="M1067" s="566"/>
      <c r="N1067" s="400"/>
      <c r="O1067" s="400"/>
      <c r="P1067" s="400"/>
      <c r="Q1067" s="400"/>
      <c r="R1067" s="400"/>
    </row>
    <row r="1068" spans="1:18" x14ac:dyDescent="0.2">
      <c r="A1068" s="400"/>
      <c r="B1068" s="400"/>
      <c r="C1068" s="400"/>
      <c r="D1068" s="400"/>
      <c r="E1068" s="400"/>
      <c r="F1068" s="400"/>
      <c r="G1068" s="400"/>
      <c r="H1068" s="277"/>
      <c r="I1068" s="277"/>
      <c r="J1068" s="582"/>
      <c r="K1068" s="277"/>
      <c r="L1068" s="277"/>
      <c r="M1068" s="566"/>
      <c r="N1068" s="400"/>
      <c r="O1068" s="400"/>
      <c r="P1068" s="400"/>
      <c r="Q1068" s="400"/>
      <c r="R1068" s="400"/>
    </row>
    <row r="1069" spans="1:18" x14ac:dyDescent="0.2">
      <c r="A1069" s="400"/>
      <c r="B1069" s="400"/>
      <c r="C1069" s="400"/>
      <c r="D1069" s="400"/>
      <c r="E1069" s="400"/>
      <c r="F1069" s="400"/>
      <c r="G1069" s="400"/>
      <c r="H1069" s="277"/>
      <c r="I1069" s="277"/>
      <c r="J1069" s="582"/>
      <c r="K1069" s="277"/>
      <c r="L1069" s="277"/>
      <c r="M1069" s="566"/>
      <c r="N1069" s="400"/>
      <c r="O1069" s="400"/>
      <c r="P1069" s="400"/>
      <c r="Q1069" s="400"/>
      <c r="R1069" s="400"/>
    </row>
    <row r="1070" spans="1:18" x14ac:dyDescent="0.2">
      <c r="A1070" s="400"/>
      <c r="B1070" s="400"/>
      <c r="C1070" s="400"/>
      <c r="D1070" s="400"/>
      <c r="E1070" s="400"/>
      <c r="F1070" s="400"/>
      <c r="G1070" s="400"/>
      <c r="H1070" s="277"/>
      <c r="I1070" s="277"/>
      <c r="J1070" s="582"/>
      <c r="K1070" s="277"/>
      <c r="L1070" s="277"/>
      <c r="M1070" s="566"/>
      <c r="N1070" s="400"/>
      <c r="O1070" s="400"/>
      <c r="P1070" s="400"/>
      <c r="Q1070" s="400"/>
      <c r="R1070" s="400"/>
    </row>
    <row r="1071" spans="1:18" x14ac:dyDescent="0.2">
      <c r="A1071" s="400"/>
      <c r="B1071" s="400"/>
      <c r="C1071" s="400"/>
      <c r="D1071" s="400"/>
      <c r="E1071" s="400"/>
      <c r="F1071" s="400"/>
      <c r="G1071" s="400"/>
      <c r="H1071" s="277"/>
      <c r="I1071" s="277"/>
      <c r="J1071" s="582"/>
      <c r="K1071" s="277"/>
      <c r="L1071" s="277"/>
      <c r="M1071" s="566"/>
      <c r="N1071" s="400"/>
      <c r="O1071" s="400"/>
      <c r="P1071" s="400"/>
      <c r="Q1071" s="400"/>
      <c r="R1071" s="400"/>
    </row>
    <row r="1072" spans="1:18" x14ac:dyDescent="0.2">
      <c r="A1072" s="400"/>
      <c r="B1072" s="400"/>
      <c r="C1072" s="400"/>
      <c r="D1072" s="400"/>
      <c r="E1072" s="400"/>
      <c r="F1072" s="400"/>
      <c r="G1072" s="400"/>
      <c r="H1072" s="277"/>
      <c r="I1072" s="277"/>
      <c r="J1072" s="582"/>
      <c r="K1072" s="277"/>
      <c r="L1072" s="277"/>
      <c r="M1072" s="566"/>
      <c r="N1072" s="400"/>
      <c r="O1072" s="400"/>
      <c r="P1072" s="400"/>
      <c r="Q1072" s="400"/>
      <c r="R1072" s="400"/>
    </row>
    <row r="1073" spans="1:18" x14ac:dyDescent="0.2">
      <c r="A1073" s="400"/>
      <c r="B1073" s="400"/>
      <c r="C1073" s="400"/>
      <c r="D1073" s="400"/>
      <c r="E1073" s="400"/>
      <c r="F1073" s="400"/>
      <c r="G1073" s="400"/>
      <c r="H1073" s="277"/>
      <c r="I1073" s="277"/>
      <c r="J1073" s="582"/>
      <c r="K1073" s="277"/>
      <c r="L1073" s="277"/>
      <c r="M1073" s="566"/>
      <c r="N1073" s="400"/>
      <c r="O1073" s="400"/>
      <c r="P1073" s="400"/>
      <c r="Q1073" s="400"/>
      <c r="R1073" s="400"/>
    </row>
    <row r="1074" spans="1:18" x14ac:dyDescent="0.2">
      <c r="A1074" s="400"/>
      <c r="B1074" s="400"/>
      <c r="C1074" s="400"/>
      <c r="D1074" s="400"/>
      <c r="E1074" s="400"/>
      <c r="F1074" s="400"/>
      <c r="G1074" s="400"/>
      <c r="H1074" s="277"/>
      <c r="I1074" s="277"/>
      <c r="J1074" s="582"/>
      <c r="K1074" s="277"/>
      <c r="L1074" s="277"/>
      <c r="M1074" s="566"/>
      <c r="N1074" s="400"/>
      <c r="O1074" s="400"/>
      <c r="P1074" s="400"/>
      <c r="Q1074" s="400"/>
      <c r="R1074" s="400"/>
    </row>
    <row r="1075" spans="1:18" x14ac:dyDescent="0.2">
      <c r="A1075" s="400"/>
      <c r="B1075" s="400"/>
      <c r="C1075" s="400"/>
      <c r="D1075" s="400"/>
      <c r="E1075" s="400"/>
      <c r="F1075" s="400"/>
      <c r="G1075" s="400"/>
      <c r="H1075" s="277"/>
      <c r="I1075" s="277"/>
      <c r="J1075" s="582"/>
      <c r="K1075" s="277"/>
      <c r="L1075" s="277"/>
      <c r="M1075" s="566"/>
      <c r="N1075" s="400"/>
      <c r="O1075" s="400"/>
      <c r="P1075" s="400"/>
      <c r="Q1075" s="400"/>
      <c r="R1075" s="400"/>
    </row>
    <row r="1076" spans="1:18" x14ac:dyDescent="0.2">
      <c r="A1076" s="400"/>
      <c r="B1076" s="400"/>
      <c r="C1076" s="400"/>
      <c r="D1076" s="400"/>
      <c r="E1076" s="400"/>
      <c r="F1076" s="400"/>
      <c r="G1076" s="400"/>
      <c r="H1076" s="277"/>
      <c r="I1076" s="277"/>
      <c r="J1076" s="582"/>
      <c r="K1076" s="277"/>
      <c r="L1076" s="277"/>
      <c r="M1076" s="566"/>
      <c r="N1076" s="400"/>
      <c r="O1076" s="400"/>
      <c r="P1076" s="400"/>
      <c r="Q1076" s="400"/>
      <c r="R1076" s="400"/>
    </row>
    <row r="1077" spans="1:18" x14ac:dyDescent="0.2">
      <c r="A1077" s="400"/>
      <c r="B1077" s="400"/>
      <c r="C1077" s="400"/>
      <c r="D1077" s="400"/>
      <c r="E1077" s="400"/>
      <c r="F1077" s="400"/>
      <c r="G1077" s="400"/>
      <c r="H1077" s="277"/>
      <c r="I1077" s="277"/>
      <c r="J1077" s="582"/>
      <c r="K1077" s="277"/>
      <c r="L1077" s="277"/>
      <c r="M1077" s="566"/>
      <c r="N1077" s="400"/>
      <c r="O1077" s="400"/>
      <c r="P1077" s="400"/>
      <c r="Q1077" s="400"/>
      <c r="R1077" s="400"/>
    </row>
    <row r="1078" spans="1:18" x14ac:dyDescent="0.2">
      <c r="A1078" s="400"/>
      <c r="B1078" s="400"/>
      <c r="C1078" s="400"/>
      <c r="D1078" s="400"/>
      <c r="E1078" s="400"/>
      <c r="F1078" s="400"/>
      <c r="G1078" s="400"/>
      <c r="H1078" s="277"/>
      <c r="I1078" s="277"/>
      <c r="J1078" s="582"/>
      <c r="K1078" s="277"/>
      <c r="L1078" s="277"/>
      <c r="M1078" s="566"/>
      <c r="N1078" s="400"/>
      <c r="O1078" s="400"/>
      <c r="P1078" s="400"/>
      <c r="Q1078" s="400"/>
      <c r="R1078" s="400"/>
    </row>
    <row r="1079" spans="1:18" x14ac:dyDescent="0.2">
      <c r="A1079" s="400"/>
      <c r="B1079" s="400"/>
      <c r="C1079" s="400"/>
      <c r="D1079" s="400"/>
      <c r="E1079" s="400"/>
      <c r="F1079" s="400"/>
      <c r="G1079" s="400"/>
      <c r="H1079" s="277"/>
      <c r="I1079" s="277"/>
      <c r="J1079" s="582"/>
      <c r="K1079" s="277"/>
      <c r="L1079" s="277"/>
      <c r="M1079" s="566"/>
      <c r="N1079" s="400"/>
      <c r="O1079" s="400"/>
      <c r="P1079" s="400"/>
      <c r="Q1079" s="400"/>
      <c r="R1079" s="400"/>
    </row>
    <row r="1080" spans="1:18" x14ac:dyDescent="0.2">
      <c r="A1080" s="400"/>
      <c r="B1080" s="400"/>
      <c r="C1080" s="400"/>
      <c r="D1080" s="400"/>
      <c r="E1080" s="400"/>
      <c r="F1080" s="400"/>
      <c r="G1080" s="400"/>
      <c r="H1080" s="277"/>
      <c r="I1080" s="277"/>
      <c r="J1080" s="582"/>
      <c r="K1080" s="277"/>
      <c r="L1080" s="277"/>
      <c r="M1080" s="566"/>
      <c r="N1080" s="400"/>
      <c r="O1080" s="400"/>
      <c r="P1080" s="400"/>
      <c r="Q1080" s="400"/>
      <c r="R1080" s="400"/>
    </row>
    <row r="1081" spans="1:18" x14ac:dyDescent="0.2">
      <c r="A1081" s="400"/>
      <c r="B1081" s="400"/>
      <c r="C1081" s="400"/>
      <c r="D1081" s="400"/>
      <c r="E1081" s="400"/>
      <c r="F1081" s="400"/>
      <c r="G1081" s="400"/>
      <c r="H1081" s="277"/>
      <c r="I1081" s="277"/>
      <c r="J1081" s="582"/>
      <c r="K1081" s="277"/>
      <c r="L1081" s="277"/>
      <c r="M1081" s="566"/>
      <c r="N1081" s="400"/>
      <c r="O1081" s="400"/>
      <c r="P1081" s="400"/>
      <c r="Q1081" s="400"/>
      <c r="R1081" s="400"/>
    </row>
    <row r="1082" spans="1:18" x14ac:dyDescent="0.2">
      <c r="A1082" s="400"/>
      <c r="B1082" s="400"/>
      <c r="C1082" s="400"/>
      <c r="D1082" s="400"/>
      <c r="E1082" s="400"/>
      <c r="F1082" s="400"/>
      <c r="G1082" s="400"/>
      <c r="H1082" s="277"/>
      <c r="I1082" s="277"/>
      <c r="J1082" s="582"/>
      <c r="K1082" s="277"/>
      <c r="L1082" s="277"/>
      <c r="M1082" s="566"/>
      <c r="N1082" s="400"/>
      <c r="O1082" s="400"/>
      <c r="P1082" s="400"/>
      <c r="Q1082" s="400"/>
      <c r="R1082" s="400"/>
    </row>
    <row r="1083" spans="1:18" x14ac:dyDescent="0.2">
      <c r="A1083" s="400"/>
      <c r="B1083" s="400"/>
      <c r="C1083" s="400"/>
      <c r="D1083" s="400"/>
      <c r="E1083" s="400"/>
      <c r="F1083" s="400"/>
      <c r="G1083" s="400"/>
      <c r="H1083" s="277"/>
      <c r="I1083" s="277"/>
      <c r="J1083" s="582"/>
      <c r="K1083" s="277"/>
      <c r="L1083" s="277"/>
      <c r="M1083" s="566"/>
      <c r="N1083" s="400"/>
      <c r="O1083" s="400"/>
      <c r="P1083" s="400"/>
      <c r="Q1083" s="400"/>
      <c r="R1083" s="400"/>
    </row>
    <row r="1084" spans="1:18" x14ac:dyDescent="0.2">
      <c r="A1084" s="400"/>
      <c r="B1084" s="400"/>
      <c r="C1084" s="400"/>
      <c r="D1084" s="400"/>
      <c r="E1084" s="400"/>
      <c r="F1084" s="400"/>
      <c r="G1084" s="400"/>
      <c r="H1084" s="277"/>
      <c r="I1084" s="277"/>
      <c r="J1084" s="582"/>
      <c r="K1084" s="277"/>
      <c r="L1084" s="277"/>
      <c r="M1084" s="566"/>
      <c r="N1084" s="400"/>
      <c r="O1084" s="400"/>
      <c r="P1084" s="400"/>
      <c r="Q1084" s="400"/>
      <c r="R1084" s="400"/>
    </row>
    <row r="1085" spans="1:18" x14ac:dyDescent="0.2">
      <c r="A1085" s="400"/>
      <c r="B1085" s="400"/>
      <c r="C1085" s="400"/>
      <c r="D1085" s="400"/>
      <c r="E1085" s="400"/>
      <c r="F1085" s="400"/>
      <c r="G1085" s="400"/>
      <c r="H1085" s="277"/>
      <c r="I1085" s="277"/>
      <c r="J1085" s="582"/>
      <c r="K1085" s="277"/>
      <c r="L1085" s="277"/>
      <c r="M1085" s="566"/>
      <c r="N1085" s="400"/>
      <c r="O1085" s="400"/>
      <c r="P1085" s="400"/>
      <c r="Q1085" s="400"/>
      <c r="R1085" s="400"/>
    </row>
    <row r="1086" spans="1:18" x14ac:dyDescent="0.2">
      <c r="A1086" s="400"/>
      <c r="B1086" s="400"/>
      <c r="C1086" s="400"/>
      <c r="D1086" s="400"/>
      <c r="E1086" s="400"/>
      <c r="F1086" s="400"/>
      <c r="G1086" s="400"/>
      <c r="H1086" s="277"/>
      <c r="I1086" s="277"/>
      <c r="J1086" s="582"/>
      <c r="K1086" s="277"/>
      <c r="L1086" s="277"/>
      <c r="M1086" s="566"/>
      <c r="N1086" s="400"/>
      <c r="O1086" s="400"/>
      <c r="P1086" s="400"/>
      <c r="Q1086" s="400"/>
      <c r="R1086" s="400"/>
    </row>
    <row r="1087" spans="1:18" x14ac:dyDescent="0.2">
      <c r="A1087" s="400"/>
      <c r="B1087" s="400"/>
      <c r="C1087" s="400"/>
      <c r="D1087" s="400"/>
      <c r="E1087" s="400"/>
      <c r="F1087" s="400"/>
      <c r="G1087" s="400"/>
      <c r="H1087" s="277"/>
      <c r="I1087" s="277"/>
      <c r="J1087" s="582"/>
      <c r="K1087" s="277"/>
      <c r="L1087" s="277"/>
      <c r="M1087" s="566"/>
      <c r="N1087" s="400"/>
      <c r="O1087" s="400"/>
      <c r="P1087" s="400"/>
      <c r="Q1087" s="400"/>
      <c r="R1087" s="400"/>
    </row>
    <row r="1088" spans="1:18" x14ac:dyDescent="0.2">
      <c r="A1088" s="400"/>
      <c r="B1088" s="400"/>
      <c r="C1088" s="400"/>
      <c r="D1088" s="400"/>
      <c r="E1088" s="400"/>
      <c r="F1088" s="400"/>
      <c r="G1088" s="400"/>
      <c r="H1088" s="277"/>
      <c r="I1088" s="277"/>
      <c r="J1088" s="582"/>
      <c r="K1088" s="277"/>
      <c r="L1088" s="277"/>
      <c r="M1088" s="566"/>
      <c r="N1088" s="400"/>
      <c r="O1088" s="400"/>
      <c r="P1088" s="400"/>
      <c r="Q1088" s="400"/>
      <c r="R1088" s="400"/>
    </row>
    <row r="1089" spans="1:18" x14ac:dyDescent="0.2">
      <c r="A1089" s="400"/>
      <c r="B1089" s="400"/>
      <c r="C1089" s="400"/>
      <c r="D1089" s="400"/>
      <c r="E1089" s="400"/>
      <c r="F1089" s="400"/>
      <c r="G1089" s="400"/>
      <c r="H1089" s="277"/>
      <c r="I1089" s="277"/>
      <c r="J1089" s="582"/>
      <c r="K1089" s="277"/>
      <c r="L1089" s="277"/>
      <c r="M1089" s="566"/>
      <c r="N1089" s="400"/>
      <c r="O1089" s="400"/>
      <c r="P1089" s="400"/>
      <c r="Q1089" s="400"/>
      <c r="R1089" s="400"/>
    </row>
    <row r="1090" spans="1:18" x14ac:dyDescent="0.2">
      <c r="A1090" s="400"/>
      <c r="B1090" s="400"/>
      <c r="C1090" s="400"/>
      <c r="D1090" s="400"/>
      <c r="E1090" s="400"/>
      <c r="F1090" s="400"/>
      <c r="G1090" s="400"/>
      <c r="H1090" s="277"/>
      <c r="I1090" s="277"/>
      <c r="J1090" s="582"/>
      <c r="K1090" s="277"/>
      <c r="L1090" s="277"/>
      <c r="M1090" s="566"/>
      <c r="N1090" s="400"/>
      <c r="O1090" s="400"/>
      <c r="P1090" s="400"/>
      <c r="Q1090" s="400"/>
      <c r="R1090" s="400"/>
    </row>
    <row r="1091" spans="1:18" x14ac:dyDescent="0.2">
      <c r="A1091" s="400"/>
      <c r="B1091" s="400"/>
      <c r="C1091" s="400"/>
      <c r="D1091" s="400"/>
      <c r="E1091" s="400"/>
      <c r="F1091" s="400"/>
      <c r="G1091" s="400"/>
      <c r="H1091" s="277"/>
      <c r="I1091" s="277"/>
      <c r="J1091" s="582"/>
      <c r="K1091" s="277"/>
      <c r="L1091" s="277"/>
      <c r="M1091" s="566"/>
      <c r="N1091" s="400"/>
      <c r="O1091" s="400"/>
      <c r="P1091" s="400"/>
      <c r="Q1091" s="400"/>
      <c r="R1091" s="400"/>
    </row>
    <row r="1092" spans="1:18" x14ac:dyDescent="0.2">
      <c r="A1092" s="400"/>
      <c r="B1092" s="400"/>
      <c r="C1092" s="400"/>
      <c r="D1092" s="400"/>
      <c r="E1092" s="400"/>
      <c r="F1092" s="400"/>
      <c r="G1092" s="400"/>
      <c r="H1092" s="277"/>
      <c r="I1092" s="277"/>
      <c r="J1092" s="582"/>
      <c r="K1092" s="277"/>
      <c r="L1092" s="277"/>
      <c r="M1092" s="566"/>
      <c r="N1092" s="400"/>
      <c r="O1092" s="400"/>
      <c r="P1092" s="400"/>
      <c r="Q1092" s="400"/>
      <c r="R1092" s="400"/>
    </row>
    <row r="1093" spans="1:18" x14ac:dyDescent="0.2">
      <c r="A1093" s="400"/>
      <c r="B1093" s="400"/>
      <c r="C1093" s="400"/>
      <c r="D1093" s="400"/>
      <c r="E1093" s="400"/>
      <c r="F1093" s="400"/>
      <c r="G1093" s="400"/>
      <c r="H1093" s="277"/>
      <c r="I1093" s="277"/>
      <c r="J1093" s="582"/>
      <c r="K1093" s="277"/>
      <c r="L1093" s="277"/>
      <c r="M1093" s="566"/>
      <c r="N1093" s="400"/>
      <c r="O1093" s="400"/>
      <c r="P1093" s="400"/>
      <c r="Q1093" s="400"/>
      <c r="R1093" s="400"/>
    </row>
    <row r="1094" spans="1:18" x14ac:dyDescent="0.2">
      <c r="A1094" s="400"/>
      <c r="B1094" s="400"/>
      <c r="C1094" s="400"/>
      <c r="D1094" s="400"/>
      <c r="E1094" s="400"/>
      <c r="F1094" s="400"/>
      <c r="G1094" s="400"/>
      <c r="H1094" s="277"/>
      <c r="I1094" s="277"/>
      <c r="J1094" s="582"/>
      <c r="K1094" s="277"/>
      <c r="L1094" s="277"/>
      <c r="M1094" s="566"/>
      <c r="N1094" s="400"/>
      <c r="O1094" s="400"/>
      <c r="P1094" s="400"/>
      <c r="Q1094" s="400"/>
      <c r="R1094" s="400"/>
    </row>
    <row r="1095" spans="1:18" x14ac:dyDescent="0.2">
      <c r="A1095" s="400"/>
      <c r="B1095" s="400"/>
      <c r="C1095" s="400"/>
      <c r="D1095" s="400"/>
      <c r="E1095" s="400"/>
      <c r="F1095" s="400"/>
      <c r="G1095" s="400"/>
      <c r="H1095" s="277"/>
      <c r="I1095" s="277"/>
      <c r="J1095" s="582"/>
      <c r="K1095" s="277"/>
      <c r="L1095" s="277"/>
      <c r="M1095" s="566"/>
      <c r="N1095" s="400"/>
      <c r="O1095" s="400"/>
      <c r="P1095" s="400"/>
      <c r="Q1095" s="400"/>
      <c r="R1095" s="400"/>
    </row>
    <row r="1096" spans="1:18" x14ac:dyDescent="0.2">
      <c r="A1096" s="400"/>
      <c r="B1096" s="400"/>
      <c r="C1096" s="400"/>
      <c r="D1096" s="400"/>
      <c r="E1096" s="400"/>
      <c r="F1096" s="400"/>
      <c r="G1096" s="400"/>
      <c r="H1096" s="277"/>
      <c r="I1096" s="277"/>
      <c r="J1096" s="582"/>
      <c r="K1096" s="277"/>
      <c r="L1096" s="277"/>
      <c r="M1096" s="566"/>
      <c r="N1096" s="400"/>
      <c r="O1096" s="400"/>
      <c r="P1096" s="400"/>
      <c r="Q1096" s="400"/>
      <c r="R1096" s="400"/>
    </row>
    <row r="1097" spans="1:18" x14ac:dyDescent="0.2">
      <c r="A1097" s="400"/>
      <c r="B1097" s="400"/>
      <c r="C1097" s="400"/>
      <c r="D1097" s="400"/>
      <c r="E1097" s="400"/>
      <c r="F1097" s="400"/>
      <c r="G1097" s="400"/>
      <c r="H1097" s="277"/>
      <c r="I1097" s="277"/>
      <c r="J1097" s="582"/>
      <c r="K1097" s="277"/>
      <c r="L1097" s="277"/>
      <c r="M1097" s="566"/>
      <c r="N1097" s="400"/>
      <c r="O1097" s="400"/>
      <c r="P1097" s="400"/>
      <c r="Q1097" s="400"/>
      <c r="R1097" s="400"/>
    </row>
    <row r="1098" spans="1:18" x14ac:dyDescent="0.2">
      <c r="A1098" s="400"/>
      <c r="B1098" s="400"/>
      <c r="C1098" s="400"/>
      <c r="D1098" s="400"/>
      <c r="E1098" s="400"/>
      <c r="F1098" s="400"/>
      <c r="G1098" s="400"/>
      <c r="H1098" s="277"/>
      <c r="I1098" s="277"/>
      <c r="J1098" s="582"/>
      <c r="K1098" s="277"/>
      <c r="L1098" s="277"/>
      <c r="M1098" s="566"/>
      <c r="N1098" s="400"/>
      <c r="O1098" s="400"/>
      <c r="P1098" s="400"/>
      <c r="Q1098" s="400"/>
      <c r="R1098" s="400"/>
    </row>
    <row r="1099" spans="1:18" x14ac:dyDescent="0.2">
      <c r="A1099" s="400"/>
      <c r="B1099" s="400"/>
      <c r="C1099" s="400"/>
      <c r="D1099" s="400"/>
      <c r="E1099" s="400"/>
      <c r="F1099" s="400"/>
      <c r="G1099" s="400"/>
      <c r="H1099" s="277"/>
      <c r="I1099" s="277"/>
      <c r="J1099" s="582"/>
      <c r="K1099" s="277"/>
      <c r="L1099" s="277"/>
      <c r="M1099" s="566"/>
      <c r="N1099" s="400"/>
      <c r="O1099" s="400"/>
      <c r="P1099" s="400"/>
      <c r="Q1099" s="400"/>
      <c r="R1099" s="400"/>
    </row>
    <row r="1100" spans="1:18" x14ac:dyDescent="0.2">
      <c r="A1100" s="400"/>
      <c r="B1100" s="400"/>
      <c r="C1100" s="400"/>
      <c r="D1100" s="400"/>
      <c r="E1100" s="400"/>
      <c r="F1100" s="400"/>
      <c r="G1100" s="400"/>
      <c r="H1100" s="277"/>
      <c r="I1100" s="277"/>
      <c r="J1100" s="582"/>
      <c r="K1100" s="277"/>
      <c r="L1100" s="277"/>
      <c r="M1100" s="566"/>
      <c r="N1100" s="400"/>
      <c r="O1100" s="400"/>
      <c r="P1100" s="400"/>
      <c r="Q1100" s="400"/>
      <c r="R1100" s="400"/>
    </row>
    <row r="1101" spans="1:18" x14ac:dyDescent="0.2">
      <c r="A1101" s="400"/>
      <c r="B1101" s="400"/>
      <c r="C1101" s="400"/>
      <c r="D1101" s="400"/>
      <c r="E1101" s="400"/>
      <c r="F1101" s="400"/>
      <c r="G1101" s="400"/>
      <c r="H1101" s="277"/>
      <c r="I1101" s="277"/>
      <c r="J1101" s="582"/>
      <c r="K1101" s="277"/>
      <c r="L1101" s="277"/>
      <c r="M1101" s="566"/>
      <c r="N1101" s="400"/>
      <c r="O1101" s="400"/>
      <c r="P1101" s="400"/>
      <c r="Q1101" s="400"/>
      <c r="R1101" s="400"/>
    </row>
    <row r="1102" spans="1:18" x14ac:dyDescent="0.2">
      <c r="A1102" s="400"/>
      <c r="B1102" s="400"/>
      <c r="C1102" s="400"/>
      <c r="D1102" s="400"/>
      <c r="E1102" s="400"/>
      <c r="F1102" s="400"/>
      <c r="G1102" s="400"/>
      <c r="H1102" s="277"/>
      <c r="I1102" s="277"/>
      <c r="J1102" s="582"/>
      <c r="K1102" s="277"/>
      <c r="L1102" s="277"/>
      <c r="M1102" s="566"/>
      <c r="N1102" s="400"/>
      <c r="O1102" s="400"/>
      <c r="P1102" s="400"/>
      <c r="Q1102" s="400"/>
      <c r="R1102" s="400"/>
    </row>
    <row r="1103" spans="1:18" x14ac:dyDescent="0.2">
      <c r="A1103" s="400"/>
      <c r="B1103" s="400"/>
      <c r="C1103" s="400"/>
      <c r="D1103" s="400"/>
      <c r="E1103" s="400"/>
      <c r="F1103" s="400"/>
      <c r="G1103" s="400"/>
      <c r="H1103" s="277"/>
      <c r="I1103" s="277"/>
      <c r="J1103" s="582"/>
      <c r="K1103" s="277"/>
      <c r="L1103" s="277"/>
      <c r="M1103" s="566"/>
      <c r="N1103" s="400"/>
      <c r="O1103" s="400"/>
      <c r="P1103" s="400"/>
      <c r="Q1103" s="400"/>
      <c r="R1103" s="400"/>
    </row>
    <row r="1104" spans="1:18" x14ac:dyDescent="0.2">
      <c r="A1104" s="400"/>
      <c r="B1104" s="400"/>
      <c r="C1104" s="400"/>
      <c r="D1104" s="400"/>
      <c r="E1104" s="400"/>
      <c r="F1104" s="400"/>
      <c r="G1104" s="400"/>
      <c r="H1104" s="277"/>
      <c r="I1104" s="277"/>
      <c r="J1104" s="582"/>
      <c r="K1104" s="277"/>
      <c r="L1104" s="277"/>
      <c r="M1104" s="566"/>
      <c r="N1104" s="400"/>
      <c r="O1104" s="400"/>
      <c r="P1104" s="400"/>
      <c r="Q1104" s="400"/>
      <c r="R1104" s="400"/>
    </row>
    <row r="1105" spans="1:18" x14ac:dyDescent="0.2">
      <c r="A1105" s="400"/>
      <c r="B1105" s="400"/>
      <c r="C1105" s="400"/>
      <c r="D1105" s="400"/>
      <c r="E1105" s="400"/>
      <c r="F1105" s="400"/>
      <c r="G1105" s="400"/>
      <c r="H1105" s="277"/>
      <c r="I1105" s="277"/>
      <c r="J1105" s="582"/>
      <c r="K1105" s="277"/>
      <c r="L1105" s="277"/>
      <c r="M1105" s="566"/>
      <c r="N1105" s="400"/>
      <c r="O1105" s="400"/>
      <c r="P1105" s="400"/>
      <c r="Q1105" s="400"/>
      <c r="R1105" s="400"/>
    </row>
    <row r="1106" spans="1:18" x14ac:dyDescent="0.2">
      <c r="A1106" s="400"/>
      <c r="B1106" s="400"/>
      <c r="C1106" s="400"/>
      <c r="D1106" s="400"/>
      <c r="E1106" s="400"/>
      <c r="F1106" s="400"/>
      <c r="G1106" s="400"/>
      <c r="H1106" s="277"/>
      <c r="I1106" s="277"/>
      <c r="J1106" s="582"/>
      <c r="K1106" s="277"/>
      <c r="L1106" s="277"/>
      <c r="M1106" s="566"/>
      <c r="N1106" s="400"/>
      <c r="O1106" s="400"/>
      <c r="P1106" s="400"/>
      <c r="Q1106" s="400"/>
      <c r="R1106" s="400"/>
    </row>
    <row r="1107" spans="1:18" x14ac:dyDescent="0.2">
      <c r="A1107" s="400"/>
      <c r="B1107" s="400"/>
      <c r="C1107" s="400"/>
      <c r="D1107" s="400"/>
      <c r="E1107" s="400"/>
      <c r="F1107" s="400"/>
      <c r="G1107" s="400"/>
      <c r="H1107" s="277"/>
      <c r="I1107" s="277"/>
      <c r="J1107" s="582"/>
      <c r="K1107" s="277"/>
      <c r="L1107" s="277"/>
      <c r="M1107" s="566"/>
      <c r="N1107" s="400"/>
      <c r="O1107" s="400"/>
      <c r="P1107" s="400"/>
      <c r="Q1107" s="400"/>
      <c r="R1107" s="400"/>
    </row>
    <row r="1108" spans="1:18" x14ac:dyDescent="0.2">
      <c r="A1108" s="400"/>
      <c r="B1108" s="400"/>
      <c r="C1108" s="400"/>
      <c r="D1108" s="400"/>
      <c r="E1108" s="400"/>
      <c r="F1108" s="400"/>
      <c r="G1108" s="400"/>
      <c r="H1108" s="277"/>
      <c r="I1108" s="277"/>
      <c r="J1108" s="582"/>
      <c r="K1108" s="277"/>
      <c r="L1108" s="277"/>
      <c r="M1108" s="566"/>
      <c r="N1108" s="400"/>
      <c r="O1108" s="400"/>
      <c r="P1108" s="400"/>
      <c r="Q1108" s="400"/>
      <c r="R1108" s="400"/>
    </row>
    <row r="1109" spans="1:18" x14ac:dyDescent="0.2">
      <c r="A1109" s="400"/>
      <c r="B1109" s="400"/>
      <c r="C1109" s="400"/>
      <c r="D1109" s="400"/>
      <c r="E1109" s="400"/>
      <c r="F1109" s="400"/>
      <c r="G1109" s="400"/>
      <c r="H1109" s="277"/>
      <c r="I1109" s="277"/>
      <c r="J1109" s="582"/>
      <c r="K1109" s="277"/>
      <c r="L1109" s="277"/>
      <c r="M1109" s="566"/>
      <c r="N1109" s="400"/>
      <c r="O1109" s="400"/>
      <c r="P1109" s="400"/>
      <c r="Q1109" s="400"/>
      <c r="R1109" s="400"/>
    </row>
    <row r="1110" spans="1:18" x14ac:dyDescent="0.2">
      <c r="A1110" s="400"/>
      <c r="B1110" s="400"/>
      <c r="C1110" s="400"/>
      <c r="D1110" s="400"/>
      <c r="E1110" s="400"/>
      <c r="F1110" s="400"/>
      <c r="G1110" s="400"/>
      <c r="H1110" s="277"/>
      <c r="I1110" s="277"/>
      <c r="J1110" s="582"/>
      <c r="K1110" s="277"/>
      <c r="L1110" s="277"/>
      <c r="M1110" s="566"/>
      <c r="N1110" s="400"/>
      <c r="O1110" s="400"/>
      <c r="P1110" s="400"/>
      <c r="Q1110" s="400"/>
      <c r="R1110" s="400"/>
    </row>
    <row r="1111" spans="1:18" x14ac:dyDescent="0.2">
      <c r="A1111" s="400"/>
      <c r="B1111" s="400"/>
      <c r="C1111" s="400"/>
      <c r="D1111" s="400"/>
      <c r="E1111" s="400"/>
      <c r="F1111" s="400"/>
      <c r="G1111" s="400"/>
      <c r="H1111" s="277"/>
      <c r="I1111" s="277"/>
      <c r="J1111" s="582"/>
      <c r="K1111" s="277"/>
      <c r="L1111" s="277"/>
      <c r="M1111" s="566"/>
      <c r="N1111" s="400"/>
      <c r="O1111" s="400"/>
      <c r="P1111" s="400"/>
      <c r="Q1111" s="400"/>
      <c r="R1111" s="400"/>
    </row>
    <row r="1112" spans="1:18" x14ac:dyDescent="0.2">
      <c r="A1112" s="400"/>
      <c r="B1112" s="400"/>
      <c r="C1112" s="400"/>
      <c r="D1112" s="400"/>
      <c r="E1112" s="400"/>
      <c r="F1112" s="400"/>
      <c r="G1112" s="400"/>
      <c r="H1112" s="277"/>
      <c r="I1112" s="277"/>
      <c r="J1112" s="582"/>
      <c r="K1112" s="277"/>
      <c r="L1112" s="277"/>
      <c r="M1112" s="566"/>
      <c r="N1112" s="400"/>
      <c r="O1112" s="400"/>
      <c r="P1112" s="400"/>
      <c r="Q1112" s="400"/>
      <c r="R1112" s="400"/>
    </row>
    <row r="1113" spans="1:18" x14ac:dyDescent="0.2">
      <c r="A1113" s="400"/>
      <c r="B1113" s="400"/>
      <c r="C1113" s="400"/>
      <c r="D1113" s="400"/>
      <c r="E1113" s="400"/>
      <c r="F1113" s="400"/>
      <c r="G1113" s="400"/>
      <c r="H1113" s="277"/>
      <c r="I1113" s="277"/>
      <c r="J1113" s="582"/>
      <c r="K1113" s="277"/>
      <c r="L1113" s="277"/>
      <c r="M1113" s="566"/>
      <c r="N1113" s="400"/>
      <c r="O1113" s="400"/>
      <c r="P1113" s="400"/>
      <c r="Q1113" s="400"/>
      <c r="R1113" s="400"/>
    </row>
    <row r="1114" spans="1:18" x14ac:dyDescent="0.2">
      <c r="A1114" s="400"/>
      <c r="B1114" s="400"/>
      <c r="C1114" s="400"/>
      <c r="D1114" s="400"/>
      <c r="E1114" s="400"/>
      <c r="F1114" s="400"/>
      <c r="G1114" s="400"/>
      <c r="H1114" s="277"/>
      <c r="I1114" s="277"/>
      <c r="J1114" s="582"/>
      <c r="K1114" s="277"/>
      <c r="L1114" s="277"/>
      <c r="M1114" s="566"/>
      <c r="N1114" s="400"/>
      <c r="O1114" s="400"/>
      <c r="P1114" s="400"/>
      <c r="Q1114" s="400"/>
      <c r="R1114" s="400"/>
    </row>
    <row r="1115" spans="1:18" x14ac:dyDescent="0.2">
      <c r="A1115" s="400"/>
      <c r="B1115" s="400"/>
      <c r="C1115" s="400"/>
      <c r="D1115" s="400"/>
      <c r="E1115" s="400"/>
      <c r="F1115" s="400"/>
      <c r="G1115" s="400"/>
      <c r="H1115" s="277"/>
      <c r="I1115" s="277"/>
      <c r="J1115" s="582"/>
      <c r="K1115" s="277"/>
      <c r="L1115" s="277"/>
      <c r="M1115" s="566"/>
      <c r="N1115" s="400"/>
      <c r="O1115" s="400"/>
      <c r="P1115" s="400"/>
      <c r="Q1115" s="400"/>
      <c r="R1115" s="400"/>
    </row>
    <row r="1116" spans="1:18" x14ac:dyDescent="0.2">
      <c r="A1116" s="400"/>
      <c r="B1116" s="400"/>
      <c r="C1116" s="400"/>
      <c r="D1116" s="400"/>
      <c r="E1116" s="400"/>
      <c r="F1116" s="400"/>
      <c r="G1116" s="400"/>
      <c r="H1116" s="277"/>
      <c r="I1116" s="277"/>
      <c r="J1116" s="582"/>
      <c r="K1116" s="277"/>
      <c r="L1116" s="277"/>
      <c r="M1116" s="566"/>
      <c r="N1116" s="400"/>
      <c r="O1116" s="400"/>
      <c r="P1116" s="400"/>
      <c r="Q1116" s="400"/>
      <c r="R1116" s="400"/>
    </row>
    <row r="1117" spans="1:18" x14ac:dyDescent="0.2">
      <c r="A1117" s="400"/>
      <c r="B1117" s="400"/>
      <c r="C1117" s="400"/>
      <c r="D1117" s="400"/>
      <c r="E1117" s="400"/>
      <c r="F1117" s="400"/>
      <c r="G1117" s="400"/>
      <c r="H1117" s="277"/>
      <c r="I1117" s="277"/>
      <c r="J1117" s="582"/>
      <c r="K1117" s="277"/>
      <c r="L1117" s="277"/>
      <c r="M1117" s="566"/>
      <c r="N1117" s="400"/>
      <c r="O1117" s="400"/>
      <c r="P1117" s="400"/>
      <c r="Q1117" s="400"/>
      <c r="R1117" s="400"/>
    </row>
    <row r="1118" spans="1:18" x14ac:dyDescent="0.2">
      <c r="A1118" s="400"/>
      <c r="B1118" s="400"/>
      <c r="C1118" s="400"/>
      <c r="D1118" s="400"/>
      <c r="E1118" s="400"/>
      <c r="F1118" s="400"/>
      <c r="G1118" s="400"/>
      <c r="H1118" s="277"/>
      <c r="I1118" s="277"/>
      <c r="J1118" s="582"/>
      <c r="K1118" s="277"/>
      <c r="L1118" s="277"/>
      <c r="M1118" s="566"/>
      <c r="N1118" s="400"/>
      <c r="O1118" s="400"/>
      <c r="P1118" s="400"/>
      <c r="Q1118" s="400"/>
      <c r="R1118" s="400"/>
    </row>
    <row r="1119" spans="1:18" x14ac:dyDescent="0.2">
      <c r="A1119" s="400"/>
      <c r="B1119" s="400"/>
      <c r="C1119" s="400"/>
      <c r="D1119" s="400"/>
      <c r="E1119" s="400"/>
      <c r="F1119" s="400"/>
      <c r="G1119" s="400"/>
      <c r="H1119" s="277"/>
      <c r="I1119" s="277"/>
      <c r="J1119" s="582"/>
      <c r="K1119" s="277"/>
      <c r="L1119" s="277"/>
      <c r="M1119" s="566"/>
      <c r="N1119" s="400"/>
      <c r="O1119" s="400"/>
      <c r="P1119" s="400"/>
      <c r="Q1119" s="400"/>
      <c r="R1119" s="400"/>
    </row>
    <row r="1120" spans="1:18" x14ac:dyDescent="0.2">
      <c r="A1120" s="400"/>
      <c r="B1120" s="400"/>
      <c r="C1120" s="400"/>
      <c r="D1120" s="400"/>
      <c r="E1120" s="400"/>
      <c r="F1120" s="400"/>
      <c r="G1120" s="400"/>
      <c r="H1120" s="277"/>
      <c r="I1120" s="277"/>
      <c r="J1120" s="582"/>
      <c r="K1120" s="277"/>
      <c r="L1120" s="277"/>
      <c r="M1120" s="566"/>
      <c r="N1120" s="400"/>
      <c r="O1120" s="400"/>
      <c r="P1120" s="400"/>
      <c r="Q1120" s="400"/>
      <c r="R1120" s="400"/>
    </row>
    <row r="1121" spans="1:18" x14ac:dyDescent="0.2">
      <c r="A1121" s="400"/>
      <c r="B1121" s="400"/>
      <c r="C1121" s="400"/>
      <c r="D1121" s="400"/>
      <c r="E1121" s="400"/>
      <c r="F1121" s="400"/>
      <c r="G1121" s="400"/>
      <c r="H1121" s="277"/>
      <c r="I1121" s="277"/>
      <c r="J1121" s="582"/>
      <c r="K1121" s="277"/>
      <c r="L1121" s="277"/>
      <c r="M1121" s="566"/>
      <c r="N1121" s="400"/>
      <c r="O1121" s="400"/>
      <c r="P1121" s="400"/>
      <c r="Q1121" s="400"/>
      <c r="R1121" s="400"/>
    </row>
    <row r="1122" spans="1:18" x14ac:dyDescent="0.2">
      <c r="A1122" s="400"/>
      <c r="B1122" s="400"/>
      <c r="C1122" s="400"/>
      <c r="D1122" s="400"/>
      <c r="E1122" s="400"/>
      <c r="F1122" s="400"/>
      <c r="G1122" s="400"/>
      <c r="H1122" s="277"/>
      <c r="I1122" s="277"/>
      <c r="J1122" s="582"/>
      <c r="K1122" s="277"/>
      <c r="L1122" s="277"/>
      <c r="M1122" s="566"/>
      <c r="N1122" s="400"/>
      <c r="O1122" s="400"/>
      <c r="P1122" s="400"/>
      <c r="Q1122" s="400"/>
      <c r="R1122" s="400"/>
    </row>
    <row r="1123" spans="1:18" x14ac:dyDescent="0.2">
      <c r="A1123" s="400"/>
      <c r="B1123" s="400"/>
      <c r="C1123" s="400"/>
      <c r="D1123" s="400"/>
      <c r="E1123" s="400"/>
      <c r="F1123" s="400"/>
      <c r="G1123" s="400"/>
      <c r="H1123" s="277"/>
      <c r="I1123" s="277"/>
      <c r="J1123" s="582"/>
      <c r="K1123" s="277"/>
      <c r="L1123" s="277"/>
      <c r="M1123" s="566"/>
      <c r="N1123" s="400"/>
      <c r="O1123" s="400"/>
      <c r="P1123" s="400"/>
      <c r="Q1123" s="400"/>
      <c r="R1123" s="400"/>
    </row>
    <row r="1124" spans="1:18" x14ac:dyDescent="0.2">
      <c r="A1124" s="400"/>
      <c r="B1124" s="400"/>
      <c r="C1124" s="400"/>
      <c r="D1124" s="400"/>
      <c r="E1124" s="400"/>
      <c r="F1124" s="400"/>
      <c r="G1124" s="400"/>
      <c r="H1124" s="277"/>
      <c r="I1124" s="277"/>
      <c r="J1124" s="582"/>
      <c r="K1124" s="277"/>
      <c r="L1124" s="277"/>
      <c r="M1124" s="566"/>
      <c r="N1124" s="400"/>
      <c r="O1124" s="400"/>
      <c r="P1124" s="400"/>
      <c r="Q1124" s="400"/>
      <c r="R1124" s="400"/>
    </row>
    <row r="1125" spans="1:18" x14ac:dyDescent="0.2">
      <c r="A1125" s="400"/>
      <c r="B1125" s="400"/>
      <c r="C1125" s="400"/>
      <c r="D1125" s="400"/>
      <c r="E1125" s="400"/>
      <c r="F1125" s="400"/>
      <c r="H1125" s="277"/>
      <c r="I1125" s="277"/>
      <c r="J1125" s="582"/>
      <c r="K1125" s="277"/>
      <c r="L1125" s="277"/>
      <c r="M1125" s="566"/>
      <c r="N1125" s="400"/>
      <c r="O1125" s="400"/>
      <c r="P1125" s="400"/>
      <c r="Q1125" s="400"/>
      <c r="R1125" s="400"/>
    </row>
    <row r="1126" spans="1:18" x14ac:dyDescent="0.2">
      <c r="A1126" s="400"/>
      <c r="B1126" s="400"/>
      <c r="C1126" s="400"/>
      <c r="D1126" s="400"/>
      <c r="E1126" s="400"/>
      <c r="F1126" s="400"/>
      <c r="H1126" s="277"/>
      <c r="I1126" s="277"/>
      <c r="J1126" s="582"/>
      <c r="K1126" s="277"/>
      <c r="L1126" s="277"/>
      <c r="M1126" s="566"/>
      <c r="N1126" s="400"/>
      <c r="O1126" s="400"/>
      <c r="P1126" s="400"/>
      <c r="Q1126" s="400"/>
      <c r="R1126" s="400"/>
    </row>
    <row r="1127" spans="1:18" x14ac:dyDescent="0.2">
      <c r="A1127" s="400"/>
      <c r="B1127" s="400"/>
      <c r="C1127" s="400"/>
      <c r="D1127" s="400"/>
      <c r="E1127" s="400"/>
      <c r="F1127" s="400"/>
      <c r="H1127" s="277"/>
      <c r="I1127" s="277"/>
      <c r="J1127" s="582"/>
      <c r="K1127" s="277"/>
      <c r="L1127" s="277"/>
      <c r="M1127" s="566"/>
      <c r="N1127" s="400"/>
      <c r="O1127" s="400"/>
      <c r="P1127" s="400"/>
      <c r="Q1127" s="400"/>
      <c r="R1127" s="400"/>
    </row>
  </sheetData>
  <sheetProtection formatCells="0" insertRows="0"/>
  <protectedRanges>
    <protectedRange algorithmName="SHA-512" hashValue="HQKvEPl6Hg7iI05Cc/h8F221QmE2zhdn5RD0rM08byH+fDiTBanxXilwVRlFW9AM3VoYLKsJpwDExR+rk81bjg==" saltValue="cWeN34AL4SRHxWZEvD9LEw==" spinCount="100000" sqref="G155:I155 G189 I4:I38 J189 K40:L661 I40:I154 I156:I869 K663:L869 K4:L38" name="Oblast3"/>
    <protectedRange algorithmName="SHA-512" hashValue="0bH13B/MxzwRAofdfEli9yFDACJguOt7Zh37Li7lCfJpoKSDj3V5CDtER+Magm+1Ql7ZeLDCXNQoVHfGSYCygw==" saltValue="YNUjhUOtHVVQ+PjzCxwpWw==" spinCount="100000" sqref="A386:A392 A394:A403 B384:F403 A404:F870 A4:F383" name="Oblast2"/>
    <protectedRange sqref="M3 M515 M466 M452:M454" name="Oblast4_1"/>
    <protectedRange algorithmName="SHA-512" hashValue="RJ/iBp/J0rPpc4taYDpvh3XZrar3Ze51Y0RG8OzBxOqR4ph1Zxm1DYO9APdKEHdC7oCvdtC3/P0KNDHWXY8M6A==" saltValue="TrCiQ/cSmmZVHrnJFeafYg==" spinCount="100000" sqref="M4:M869" name="Oblast3_1"/>
    <protectedRange algorithmName="SHA-512" hashValue="HQKvEPl6Hg7iI05Cc/h8F221QmE2zhdn5RD0rM08byH+fDiTBanxXilwVRlFW9AM3VoYLKsJpwDExR+rk81bjg==" saltValue="cWeN34AL4SRHxWZEvD9LEw==" spinCount="100000" sqref="J4:J38 J40:J188 K662:L662 J190:J869" name="Oblast3_2"/>
  </protectedRanges>
  <customSheetViews>
    <customSheetView guid="{60B9756A-32F5-4044-A532-ECDC148B7DE8}" showPageBreaks="1" printArea="1" showAutoFilter="1" view="pageBreakPreview">
      <pane xSplit="7" ySplit="3" topLeftCell="J924" activePane="bottomRight" state="frozenSplit"/>
      <selection pane="bottomRight" activeCell="M929" sqref="M929"/>
      <pageMargins left="0.39370078740157483" right="0.19685039370078741" top="0.39370078740157483" bottom="0.39370078740157483" header="0.51181102362204722" footer="0.51181102362204722"/>
      <printOptions horizontalCentered="1" gridLines="1"/>
      <pageSetup paperSize="9" scale="57" firstPageNumber="0" orientation="portrait" r:id="rId1"/>
      <headerFooter alignWithMargins="0">
        <oddFooter>&amp;C&amp;P</oddFooter>
      </headerFooter>
      <autoFilter ref="B1:B1867" xr:uid="{00000000-0000-0000-0000-000000000000}"/>
    </customSheetView>
  </customSheetViews>
  <mergeCells count="5">
    <mergeCell ref="E749:F749"/>
    <mergeCell ref="E632:F632"/>
    <mergeCell ref="E518:F518"/>
    <mergeCell ref="E519:F519"/>
    <mergeCell ref="A1:L1"/>
  </mergeCells>
  <printOptions horizontalCentered="1"/>
  <pageMargins left="0.39370078740157483" right="0.19685039370078741" top="0.39370078740157483" bottom="0.39370078740157483" header="0.51181102362204722" footer="0.51181102362204722"/>
  <pageSetup paperSize="9" scale="74" firstPageNumber="0" fitToHeight="0" orientation="portrait" r:id="rId2"/>
  <headerFooter alignWithMargins="0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V103"/>
  <sheetViews>
    <sheetView view="pageBreakPreview" zoomScale="75" zoomScaleNormal="85" zoomScaleSheetLayoutView="75" workbookViewId="0">
      <selection activeCell="I29" sqref="I29"/>
    </sheetView>
  </sheetViews>
  <sheetFormatPr defaultColWidth="9.140625" defaultRowHeight="12.75" x14ac:dyDescent="0.2"/>
  <cols>
    <col min="1" max="1" width="6.7109375" style="160" customWidth="1"/>
    <col min="2" max="2" width="7.5703125" style="136" customWidth="1"/>
    <col min="3" max="3" width="7.28515625" style="136" customWidth="1"/>
    <col min="4" max="4" width="6.28515625" style="136" customWidth="1"/>
    <col min="5" max="5" width="46.28515625" style="49" customWidth="1"/>
    <col min="6" max="6" width="12.5703125" style="137" customWidth="1"/>
    <col min="7" max="7" width="10.85546875" style="41" customWidth="1"/>
    <col min="8" max="8" width="12.140625" style="97" customWidth="1"/>
    <col min="9" max="9" width="93.140625" style="158" customWidth="1"/>
    <col min="10" max="16384" width="9.140625" style="49"/>
  </cols>
  <sheetData>
    <row r="1" spans="1:11" s="167" customFormat="1" ht="18" x14ac:dyDescent="0.25">
      <c r="A1" s="668" t="s">
        <v>1042</v>
      </c>
      <c r="B1" s="669"/>
      <c r="C1" s="669"/>
      <c r="D1" s="669"/>
      <c r="E1" s="669"/>
      <c r="F1" s="669"/>
      <c r="G1" s="669"/>
      <c r="H1" s="669"/>
      <c r="I1" s="670"/>
    </row>
    <row r="2" spans="1:11" s="167" customFormat="1" ht="38.25" x14ac:dyDescent="0.2">
      <c r="A2" s="224" t="s">
        <v>158</v>
      </c>
      <c r="B2" s="225" t="s">
        <v>17</v>
      </c>
      <c r="C2" s="225" t="s">
        <v>429</v>
      </c>
      <c r="D2" s="225" t="s">
        <v>160</v>
      </c>
      <c r="E2" s="225"/>
      <c r="F2" s="226" t="s">
        <v>430</v>
      </c>
      <c r="G2" s="226" t="s">
        <v>505</v>
      </c>
      <c r="H2" s="227" t="s">
        <v>506</v>
      </c>
      <c r="I2" s="228" t="s">
        <v>431</v>
      </c>
    </row>
    <row r="3" spans="1:11" s="310" customFormat="1" ht="18" x14ac:dyDescent="0.25">
      <c r="A3" s="199" t="s">
        <v>174</v>
      </c>
      <c r="B3" s="200">
        <v>2212</v>
      </c>
      <c r="C3" s="200">
        <v>6121</v>
      </c>
      <c r="D3" s="200">
        <v>881</v>
      </c>
      <c r="E3" s="510" t="s">
        <v>1058</v>
      </c>
      <c r="F3" s="441">
        <v>10000</v>
      </c>
      <c r="G3" s="442"/>
      <c r="H3" s="479">
        <f>F3-G3</f>
        <v>10000</v>
      </c>
      <c r="I3" s="544" t="s">
        <v>1059</v>
      </c>
    </row>
    <row r="4" spans="1:11" s="310" customFormat="1" ht="18" x14ac:dyDescent="0.25">
      <c r="A4" s="199" t="s">
        <v>174</v>
      </c>
      <c r="B4" s="200">
        <v>2212</v>
      </c>
      <c r="C4" s="200">
        <v>6121</v>
      </c>
      <c r="D4" s="200">
        <v>758</v>
      </c>
      <c r="E4" s="592" t="s">
        <v>883</v>
      </c>
      <c r="F4" s="441">
        <v>100</v>
      </c>
      <c r="G4" s="442"/>
      <c r="H4" s="479">
        <f>F4-G4</f>
        <v>100</v>
      </c>
      <c r="I4" s="544" t="s">
        <v>890</v>
      </c>
    </row>
    <row r="5" spans="1:11" s="167" customFormat="1" ht="19.5" customHeight="1" x14ac:dyDescent="0.2">
      <c r="A5" s="199" t="s">
        <v>174</v>
      </c>
      <c r="B5" s="200">
        <v>2212</v>
      </c>
      <c r="C5" s="200">
        <v>6121</v>
      </c>
      <c r="D5" s="200">
        <v>959</v>
      </c>
      <c r="E5" s="510" t="s">
        <v>1060</v>
      </c>
      <c r="F5" s="441">
        <v>6000</v>
      </c>
      <c r="G5" s="442"/>
      <c r="H5" s="479">
        <v>6000</v>
      </c>
      <c r="I5" s="544" t="s">
        <v>1021</v>
      </c>
    </row>
    <row r="6" spans="1:11" s="167" customFormat="1" ht="18.75" customHeight="1" x14ac:dyDescent="0.2">
      <c r="A6" s="199" t="s">
        <v>174</v>
      </c>
      <c r="B6" s="200">
        <v>2212</v>
      </c>
      <c r="C6" s="200">
        <v>6121</v>
      </c>
      <c r="D6" s="200">
        <v>762</v>
      </c>
      <c r="E6" s="510" t="s">
        <v>885</v>
      </c>
      <c r="F6" s="441">
        <v>500</v>
      </c>
      <c r="G6" s="442"/>
      <c r="H6" s="479">
        <f t="shared" ref="H6:H28" si="0">F6-G6</f>
        <v>500</v>
      </c>
      <c r="I6" s="544" t="s">
        <v>893</v>
      </c>
    </row>
    <row r="7" spans="1:11" s="167" customFormat="1" ht="18.75" customHeight="1" x14ac:dyDescent="0.2">
      <c r="A7" s="199" t="s">
        <v>174</v>
      </c>
      <c r="B7" s="200">
        <v>2212</v>
      </c>
      <c r="C7" s="200">
        <v>6121</v>
      </c>
      <c r="D7" s="200">
        <v>871</v>
      </c>
      <c r="E7" s="510" t="s">
        <v>886</v>
      </c>
      <c r="F7" s="441">
        <v>300</v>
      </c>
      <c r="G7" s="442"/>
      <c r="H7" s="479">
        <f t="shared" si="0"/>
        <v>300</v>
      </c>
      <c r="I7" s="544" t="s">
        <v>949</v>
      </c>
    </row>
    <row r="8" spans="1:11" s="167" customFormat="1" ht="18.75" customHeight="1" x14ac:dyDescent="0.2">
      <c r="A8" s="199" t="s">
        <v>174</v>
      </c>
      <c r="B8" s="200">
        <v>2212</v>
      </c>
      <c r="C8" s="200">
        <v>6121</v>
      </c>
      <c r="D8" s="200">
        <v>810</v>
      </c>
      <c r="E8" s="510" t="s">
        <v>887</v>
      </c>
      <c r="F8" s="441">
        <v>2400</v>
      </c>
      <c r="G8" s="442"/>
      <c r="H8" s="479">
        <f t="shared" si="0"/>
        <v>2400</v>
      </c>
      <c r="I8" s="544" t="s">
        <v>984</v>
      </c>
    </row>
    <row r="9" spans="1:11" s="167" customFormat="1" ht="18.75" customHeight="1" x14ac:dyDescent="0.2">
      <c r="A9" s="199" t="s">
        <v>174</v>
      </c>
      <c r="B9" s="200">
        <v>2212</v>
      </c>
      <c r="C9" s="200">
        <v>6121</v>
      </c>
      <c r="D9" s="200">
        <v>960</v>
      </c>
      <c r="E9" s="510" t="s">
        <v>980</v>
      </c>
      <c r="F9" s="441">
        <v>250</v>
      </c>
      <c r="G9" s="442"/>
      <c r="H9" s="479">
        <f t="shared" si="0"/>
        <v>250</v>
      </c>
      <c r="I9" s="544" t="s">
        <v>889</v>
      </c>
    </row>
    <row r="10" spans="1:11" s="167" customFormat="1" ht="18.75" customHeight="1" x14ac:dyDescent="0.2">
      <c r="A10" s="199" t="s">
        <v>174</v>
      </c>
      <c r="B10" s="200">
        <v>2212</v>
      </c>
      <c r="C10" s="200">
        <v>6121</v>
      </c>
      <c r="D10" s="200">
        <v>961</v>
      </c>
      <c r="E10" s="510" t="s">
        <v>888</v>
      </c>
      <c r="F10" s="441">
        <v>500</v>
      </c>
      <c r="G10" s="442"/>
      <c r="H10" s="479">
        <f t="shared" si="0"/>
        <v>500</v>
      </c>
      <c r="I10" s="544" t="s">
        <v>889</v>
      </c>
    </row>
    <row r="11" spans="1:11" s="167" customFormat="1" ht="18.75" customHeight="1" x14ac:dyDescent="0.2">
      <c r="A11" s="199" t="s">
        <v>174</v>
      </c>
      <c r="B11" s="200">
        <v>2212</v>
      </c>
      <c r="C11" s="200">
        <v>6121</v>
      </c>
      <c r="D11" s="200"/>
      <c r="E11" s="510" t="s">
        <v>1061</v>
      </c>
      <c r="F11" s="441">
        <v>100</v>
      </c>
      <c r="G11" s="442"/>
      <c r="H11" s="479">
        <f t="shared" si="0"/>
        <v>100</v>
      </c>
      <c r="I11" s="544" t="s">
        <v>889</v>
      </c>
    </row>
    <row r="12" spans="1:11" s="167" customFormat="1" ht="18.75" customHeight="1" x14ac:dyDescent="0.2">
      <c r="A12" s="199" t="s">
        <v>174</v>
      </c>
      <c r="B12" s="200">
        <v>2212</v>
      </c>
      <c r="C12" s="200">
        <v>6121</v>
      </c>
      <c r="D12" s="200"/>
      <c r="E12" s="510" t="s">
        <v>1154</v>
      </c>
      <c r="F12" s="441">
        <v>70</v>
      </c>
      <c r="G12" s="442"/>
      <c r="H12" s="479">
        <f t="shared" si="0"/>
        <v>70</v>
      </c>
      <c r="I12" s="544" t="s">
        <v>889</v>
      </c>
    </row>
    <row r="13" spans="1:11" s="167" customFormat="1" ht="18.75" customHeight="1" x14ac:dyDescent="0.2">
      <c r="A13" s="199" t="s">
        <v>174</v>
      </c>
      <c r="B13" s="200">
        <v>2219</v>
      </c>
      <c r="C13" s="200">
        <v>6121</v>
      </c>
      <c r="D13" s="200">
        <v>962</v>
      </c>
      <c r="E13" s="510" t="s">
        <v>1029</v>
      </c>
      <c r="F13" s="441">
        <v>150</v>
      </c>
      <c r="G13" s="442"/>
      <c r="H13" s="479">
        <f t="shared" si="0"/>
        <v>150</v>
      </c>
      <c r="I13" s="544" t="s">
        <v>1030</v>
      </c>
    </row>
    <row r="14" spans="1:11" s="167" customFormat="1" ht="25.5" x14ac:dyDescent="0.2">
      <c r="A14" s="199" t="s">
        <v>174</v>
      </c>
      <c r="B14" s="200">
        <v>2219</v>
      </c>
      <c r="C14" s="200">
        <v>6121</v>
      </c>
      <c r="D14" s="200"/>
      <c r="E14" s="510" t="s">
        <v>1062</v>
      </c>
      <c r="F14" s="441">
        <v>200</v>
      </c>
      <c r="G14" s="442"/>
      <c r="H14" s="479">
        <f t="shared" si="0"/>
        <v>200</v>
      </c>
      <c r="I14" s="596" t="s">
        <v>1341</v>
      </c>
    </row>
    <row r="15" spans="1:11" s="167" customFormat="1" ht="18.75" customHeight="1" x14ac:dyDescent="0.2">
      <c r="A15" s="199" t="s">
        <v>174</v>
      </c>
      <c r="B15" s="200">
        <v>2219</v>
      </c>
      <c r="C15" s="200">
        <v>6121</v>
      </c>
      <c r="D15" s="200"/>
      <c r="E15" s="510" t="s">
        <v>1063</v>
      </c>
      <c r="F15" s="441">
        <v>150</v>
      </c>
      <c r="G15" s="442"/>
      <c r="H15" s="479">
        <f t="shared" si="0"/>
        <v>150</v>
      </c>
      <c r="I15" s="544" t="s">
        <v>889</v>
      </c>
    </row>
    <row r="16" spans="1:11" s="167" customFormat="1" ht="18.75" customHeight="1" x14ac:dyDescent="0.2">
      <c r="A16" s="199" t="s">
        <v>174</v>
      </c>
      <c r="B16" s="200">
        <v>2219</v>
      </c>
      <c r="C16" s="200">
        <v>6121</v>
      </c>
      <c r="D16" s="200"/>
      <c r="E16" s="510" t="s">
        <v>1064</v>
      </c>
      <c r="F16" s="441">
        <v>50</v>
      </c>
      <c r="G16" s="442"/>
      <c r="H16" s="479">
        <f t="shared" si="0"/>
        <v>50</v>
      </c>
      <c r="I16" s="544" t="s">
        <v>889</v>
      </c>
      <c r="K16" s="499"/>
    </row>
    <row r="17" spans="1:10" s="167" customFormat="1" ht="18.75" customHeight="1" x14ac:dyDescent="0.2">
      <c r="A17" s="199" t="s">
        <v>174</v>
      </c>
      <c r="B17" s="200">
        <v>2219</v>
      </c>
      <c r="C17" s="200">
        <v>6121</v>
      </c>
      <c r="D17" s="200">
        <v>945</v>
      </c>
      <c r="E17" s="510" t="s">
        <v>892</v>
      </c>
      <c r="F17" s="441">
        <v>300</v>
      </c>
      <c r="G17" s="442"/>
      <c r="H17" s="479">
        <f t="shared" si="0"/>
        <v>300</v>
      </c>
      <c r="I17" s="544" t="s">
        <v>1164</v>
      </c>
    </row>
    <row r="18" spans="1:10" s="167" customFormat="1" ht="18.75" customHeight="1" x14ac:dyDescent="0.2">
      <c r="A18" s="199" t="s">
        <v>174</v>
      </c>
      <c r="B18" s="200">
        <v>2219</v>
      </c>
      <c r="C18" s="200">
        <v>6121</v>
      </c>
      <c r="D18" s="200">
        <v>963</v>
      </c>
      <c r="E18" s="510" t="s">
        <v>894</v>
      </c>
      <c r="F18" s="441">
        <v>1600</v>
      </c>
      <c r="G18" s="442"/>
      <c r="H18" s="479">
        <f t="shared" si="0"/>
        <v>1600</v>
      </c>
      <c r="I18" s="544" t="s">
        <v>891</v>
      </c>
    </row>
    <row r="19" spans="1:10" s="167" customFormat="1" ht="18.75" customHeight="1" x14ac:dyDescent="0.2">
      <c r="A19" s="199" t="s">
        <v>174</v>
      </c>
      <c r="B19" s="200">
        <v>2219</v>
      </c>
      <c r="C19" s="200">
        <v>6121</v>
      </c>
      <c r="D19" s="200">
        <v>964</v>
      </c>
      <c r="E19" s="510" t="s">
        <v>895</v>
      </c>
      <c r="F19" s="441">
        <v>300</v>
      </c>
      <c r="G19" s="442"/>
      <c r="H19" s="479">
        <f t="shared" si="0"/>
        <v>300</v>
      </c>
      <c r="I19" s="544" t="s">
        <v>1131</v>
      </c>
    </row>
    <row r="20" spans="1:10" s="167" customFormat="1" ht="18.75" customHeight="1" x14ac:dyDescent="0.2">
      <c r="A20" s="199" t="s">
        <v>174</v>
      </c>
      <c r="B20" s="200">
        <v>2219</v>
      </c>
      <c r="C20" s="200">
        <v>6121</v>
      </c>
      <c r="D20" s="200">
        <v>924</v>
      </c>
      <c r="E20" s="510" t="s">
        <v>896</v>
      </c>
      <c r="F20" s="441">
        <v>0</v>
      </c>
      <c r="G20" s="442"/>
      <c r="H20" s="479">
        <f t="shared" si="0"/>
        <v>0</v>
      </c>
      <c r="I20" s="544" t="s">
        <v>1072</v>
      </c>
    </row>
    <row r="21" spans="1:10" s="167" customFormat="1" ht="18.75" customHeight="1" x14ac:dyDescent="0.2">
      <c r="A21" s="199" t="s">
        <v>174</v>
      </c>
      <c r="B21" s="200">
        <v>2219</v>
      </c>
      <c r="C21" s="200">
        <v>6121</v>
      </c>
      <c r="D21" s="200"/>
      <c r="E21" s="510" t="s">
        <v>1125</v>
      </c>
      <c r="F21" s="441">
        <v>100</v>
      </c>
      <c r="G21" s="442"/>
      <c r="H21" s="479">
        <f t="shared" si="0"/>
        <v>100</v>
      </c>
      <c r="I21" s="544" t="s">
        <v>1264</v>
      </c>
    </row>
    <row r="22" spans="1:10" s="167" customFormat="1" ht="18.75" customHeight="1" x14ac:dyDescent="0.2">
      <c r="A22" s="199" t="s">
        <v>174</v>
      </c>
      <c r="B22" s="200">
        <v>2219</v>
      </c>
      <c r="C22" s="200">
        <v>6121</v>
      </c>
      <c r="D22" s="200"/>
      <c r="E22" s="510" t="s">
        <v>910</v>
      </c>
      <c r="F22" s="441">
        <v>400</v>
      </c>
      <c r="G22" s="442"/>
      <c r="H22" s="479">
        <f t="shared" si="0"/>
        <v>400</v>
      </c>
      <c r="I22" s="544" t="s">
        <v>891</v>
      </c>
    </row>
    <row r="23" spans="1:10" s="167" customFormat="1" ht="18.75" customHeight="1" x14ac:dyDescent="0.2">
      <c r="A23" s="199" t="s">
        <v>174</v>
      </c>
      <c r="B23" s="200">
        <v>2219</v>
      </c>
      <c r="C23" s="200">
        <v>6121</v>
      </c>
      <c r="D23" s="200"/>
      <c r="E23" s="510" t="s">
        <v>913</v>
      </c>
      <c r="F23" s="441">
        <v>300</v>
      </c>
      <c r="G23" s="442"/>
      <c r="H23" s="479">
        <f t="shared" si="0"/>
        <v>300</v>
      </c>
      <c r="I23" s="544" t="s">
        <v>1065</v>
      </c>
      <c r="J23" s="591"/>
    </row>
    <row r="24" spans="1:10" s="167" customFormat="1" ht="18.75" customHeight="1" x14ac:dyDescent="0.2">
      <c r="A24" s="199" t="s">
        <v>174</v>
      </c>
      <c r="B24" s="200">
        <v>2321</v>
      </c>
      <c r="C24" s="200">
        <v>6121</v>
      </c>
      <c r="D24" s="200">
        <v>965</v>
      </c>
      <c r="E24" s="510" t="s">
        <v>906</v>
      </c>
      <c r="F24" s="441">
        <v>2600</v>
      </c>
      <c r="G24" s="442"/>
      <c r="H24" s="479">
        <f t="shared" si="0"/>
        <v>2600</v>
      </c>
      <c r="I24" s="544" t="s">
        <v>891</v>
      </c>
    </row>
    <row r="25" spans="1:10" s="167" customFormat="1" ht="18.75" customHeight="1" x14ac:dyDescent="0.2">
      <c r="A25" s="312" t="s">
        <v>212</v>
      </c>
      <c r="B25" s="200">
        <v>2321</v>
      </c>
      <c r="C25" s="200">
        <v>6371</v>
      </c>
      <c r="D25" s="200">
        <v>999</v>
      </c>
      <c r="E25" s="510" t="s">
        <v>1129</v>
      </c>
      <c r="F25" s="441">
        <v>500</v>
      </c>
      <c r="G25" s="442"/>
      <c r="H25" s="479">
        <f t="shared" si="0"/>
        <v>500</v>
      </c>
      <c r="I25" s="544" t="s">
        <v>1130</v>
      </c>
    </row>
    <row r="26" spans="1:10" s="167" customFormat="1" ht="18.75" customHeight="1" x14ac:dyDescent="0.2">
      <c r="A26" s="312" t="s">
        <v>212</v>
      </c>
      <c r="B26" s="200">
        <v>3113</v>
      </c>
      <c r="C26" s="200">
        <v>6351</v>
      </c>
      <c r="D26" s="200"/>
      <c r="E26" s="510" t="s">
        <v>1140</v>
      </c>
      <c r="F26" s="441">
        <v>500</v>
      </c>
      <c r="G26" s="442"/>
      <c r="H26" s="479">
        <f t="shared" si="0"/>
        <v>500</v>
      </c>
      <c r="I26" s="544" t="s">
        <v>1141</v>
      </c>
    </row>
    <row r="27" spans="1:10" s="167" customFormat="1" ht="18.75" customHeight="1" x14ac:dyDescent="0.2">
      <c r="A27" s="199" t="s">
        <v>174</v>
      </c>
      <c r="B27" s="200">
        <v>3113</v>
      </c>
      <c r="C27" s="200">
        <v>6121</v>
      </c>
      <c r="D27" s="200">
        <v>822</v>
      </c>
      <c r="E27" s="510" t="s">
        <v>898</v>
      </c>
      <c r="F27" s="441">
        <v>0</v>
      </c>
      <c r="G27" s="442"/>
      <c r="H27" s="479">
        <f t="shared" si="0"/>
        <v>0</v>
      </c>
      <c r="I27" s="544" t="s">
        <v>1066</v>
      </c>
    </row>
    <row r="28" spans="1:10" s="167" customFormat="1" ht="18.75" customHeight="1" x14ac:dyDescent="0.2">
      <c r="A28" s="199" t="s">
        <v>174</v>
      </c>
      <c r="B28" s="200">
        <v>3113</v>
      </c>
      <c r="C28" s="200">
        <v>6121</v>
      </c>
      <c r="D28" s="200"/>
      <c r="E28" s="603" t="s">
        <v>1346</v>
      </c>
      <c r="F28" s="441">
        <v>0</v>
      </c>
      <c r="G28" s="442"/>
      <c r="H28" s="479">
        <f t="shared" si="0"/>
        <v>0</v>
      </c>
      <c r="I28" s="544" t="s">
        <v>1066</v>
      </c>
    </row>
    <row r="29" spans="1:10" s="167" customFormat="1" ht="18.75" customHeight="1" x14ac:dyDescent="0.2">
      <c r="A29" s="312" t="s">
        <v>212</v>
      </c>
      <c r="B29" s="200">
        <v>3421</v>
      </c>
      <c r="C29" s="200">
        <v>6322</v>
      </c>
      <c r="D29" s="200">
        <v>999</v>
      </c>
      <c r="E29" s="510" t="s">
        <v>1161</v>
      </c>
      <c r="F29" s="441">
        <v>500</v>
      </c>
      <c r="G29" s="442"/>
      <c r="H29" s="479">
        <v>500</v>
      </c>
      <c r="I29" s="544" t="s">
        <v>1162</v>
      </c>
    </row>
    <row r="30" spans="1:10" s="167" customFormat="1" ht="39.75" customHeight="1" x14ac:dyDescent="0.2">
      <c r="A30" s="199" t="s">
        <v>174</v>
      </c>
      <c r="B30" s="505">
        <v>3429</v>
      </c>
      <c r="C30" s="200">
        <v>6121</v>
      </c>
      <c r="D30" s="200">
        <v>929</v>
      </c>
      <c r="E30" s="510" t="s">
        <v>901</v>
      </c>
      <c r="F30" s="441">
        <v>4000</v>
      </c>
      <c r="G30" s="442"/>
      <c r="H30" s="479">
        <f t="shared" ref="H30:H44" si="1">F30-G30</f>
        <v>4000</v>
      </c>
      <c r="I30" s="596" t="s">
        <v>1340</v>
      </c>
      <c r="J30" s="494"/>
    </row>
    <row r="31" spans="1:10" s="167" customFormat="1" ht="18.75" customHeight="1" x14ac:dyDescent="0.2">
      <c r="A31" s="199" t="s">
        <v>174</v>
      </c>
      <c r="B31" s="505">
        <v>3429</v>
      </c>
      <c r="C31" s="200">
        <v>6122</v>
      </c>
      <c r="D31" s="200">
        <v>836</v>
      </c>
      <c r="E31" s="510" t="s">
        <v>912</v>
      </c>
      <c r="F31" s="441">
        <v>2700</v>
      </c>
      <c r="G31" s="442"/>
      <c r="H31" s="479">
        <f t="shared" si="1"/>
        <v>2700</v>
      </c>
      <c r="I31" s="544" t="s">
        <v>891</v>
      </c>
    </row>
    <row r="32" spans="1:10" s="167" customFormat="1" ht="18.75" customHeight="1" x14ac:dyDescent="0.2">
      <c r="A32" s="199" t="s">
        <v>174</v>
      </c>
      <c r="B32" s="200">
        <v>3612</v>
      </c>
      <c r="C32" s="200">
        <v>6121</v>
      </c>
      <c r="D32" s="200">
        <v>966</v>
      </c>
      <c r="E32" s="510" t="s">
        <v>1010</v>
      </c>
      <c r="F32" s="441">
        <v>1500</v>
      </c>
      <c r="G32" s="442"/>
      <c r="H32" s="479">
        <f t="shared" si="1"/>
        <v>1500</v>
      </c>
      <c r="I32" s="544" t="s">
        <v>1066</v>
      </c>
    </row>
    <row r="33" spans="1:11" s="167" customFormat="1" ht="25.5" x14ac:dyDescent="0.2">
      <c r="A33" s="199" t="s">
        <v>174</v>
      </c>
      <c r="B33" s="200">
        <v>3612</v>
      </c>
      <c r="C33" s="200">
        <v>6121</v>
      </c>
      <c r="D33" s="200">
        <v>781</v>
      </c>
      <c r="E33" s="510" t="s">
        <v>1067</v>
      </c>
      <c r="F33" s="441">
        <v>400</v>
      </c>
      <c r="G33" s="442"/>
      <c r="H33" s="479">
        <f t="shared" si="1"/>
        <v>400</v>
      </c>
      <c r="I33" s="596" t="s">
        <v>1339</v>
      </c>
    </row>
    <row r="34" spans="1:11" s="167" customFormat="1" ht="18.75" customHeight="1" x14ac:dyDescent="0.2">
      <c r="A34" s="199" t="s">
        <v>174</v>
      </c>
      <c r="B34" s="200">
        <v>3612</v>
      </c>
      <c r="C34" s="200">
        <v>6121</v>
      </c>
      <c r="D34" s="200" t="s">
        <v>283</v>
      </c>
      <c r="E34" s="510" t="s">
        <v>1124</v>
      </c>
      <c r="F34" s="441">
        <v>0</v>
      </c>
      <c r="G34" s="442"/>
      <c r="H34" s="479">
        <f t="shared" si="1"/>
        <v>0</v>
      </c>
      <c r="I34" s="544" t="s">
        <v>1168</v>
      </c>
    </row>
    <row r="35" spans="1:11" ht="22.5" customHeight="1" x14ac:dyDescent="0.2">
      <c r="A35" s="199" t="s">
        <v>174</v>
      </c>
      <c r="B35" s="200">
        <v>2212</v>
      </c>
      <c r="C35" s="200">
        <v>6121</v>
      </c>
      <c r="D35" s="200">
        <v>762</v>
      </c>
      <c r="E35" s="599" t="s">
        <v>1281</v>
      </c>
      <c r="F35" s="441">
        <v>100</v>
      </c>
      <c r="G35" s="442"/>
      <c r="H35" s="479">
        <f t="shared" si="1"/>
        <v>100</v>
      </c>
      <c r="I35" s="544" t="s">
        <v>1170</v>
      </c>
    </row>
    <row r="36" spans="1:11" s="167" customFormat="1" ht="18.75" customHeight="1" x14ac:dyDescent="0.2">
      <c r="A36" s="234" t="s">
        <v>170</v>
      </c>
      <c r="B36" s="235">
        <v>3612</v>
      </c>
      <c r="C36" s="200">
        <v>6121</v>
      </c>
      <c r="D36" s="200">
        <v>508</v>
      </c>
      <c r="E36" s="201" t="s">
        <v>1143</v>
      </c>
      <c r="F36" s="441">
        <v>3600</v>
      </c>
      <c r="G36" s="442"/>
      <c r="H36" s="479">
        <f t="shared" si="1"/>
        <v>3600</v>
      </c>
      <c r="I36" s="545" t="s">
        <v>1144</v>
      </c>
    </row>
    <row r="37" spans="1:11" s="211" customFormat="1" ht="20.25" customHeight="1" x14ac:dyDescent="0.2">
      <c r="A37" s="234" t="s">
        <v>170</v>
      </c>
      <c r="B37" s="235">
        <v>3612</v>
      </c>
      <c r="C37" s="235">
        <v>6121</v>
      </c>
      <c r="D37" s="235">
        <v>954</v>
      </c>
      <c r="E37" s="201" t="s">
        <v>1133</v>
      </c>
      <c r="F37" s="441">
        <v>400</v>
      </c>
      <c r="G37" s="442"/>
      <c r="H37" s="479">
        <f t="shared" si="1"/>
        <v>400</v>
      </c>
      <c r="I37" s="545" t="s">
        <v>1293</v>
      </c>
    </row>
    <row r="38" spans="1:11" s="211" customFormat="1" ht="30" customHeight="1" x14ac:dyDescent="0.2">
      <c r="A38" s="234" t="s">
        <v>170</v>
      </c>
      <c r="B38" s="235">
        <v>3612</v>
      </c>
      <c r="C38" s="235">
        <v>6121</v>
      </c>
      <c r="D38" s="235">
        <v>840</v>
      </c>
      <c r="E38" s="201" t="s">
        <v>942</v>
      </c>
      <c r="F38" s="441">
        <v>150</v>
      </c>
      <c r="G38" s="442"/>
      <c r="H38" s="479">
        <f t="shared" si="1"/>
        <v>150</v>
      </c>
      <c r="I38" s="596" t="s">
        <v>1105</v>
      </c>
    </row>
    <row r="39" spans="1:11" s="211" customFormat="1" ht="23.25" customHeight="1" x14ac:dyDescent="0.2">
      <c r="A39" s="234" t="s">
        <v>170</v>
      </c>
      <c r="B39" s="235">
        <v>3612</v>
      </c>
      <c r="C39" s="235">
        <v>6121</v>
      </c>
      <c r="D39" s="235">
        <v>703</v>
      </c>
      <c r="E39" s="201" t="s">
        <v>957</v>
      </c>
      <c r="F39" s="441">
        <v>600</v>
      </c>
      <c r="G39" s="442"/>
      <c r="H39" s="479">
        <f t="shared" si="1"/>
        <v>600</v>
      </c>
      <c r="I39" s="545" t="s">
        <v>958</v>
      </c>
    </row>
    <row r="40" spans="1:11" s="211" customFormat="1" ht="21.75" customHeight="1" x14ac:dyDescent="0.2">
      <c r="A40" s="234" t="s">
        <v>170</v>
      </c>
      <c r="B40" s="200">
        <v>3612</v>
      </c>
      <c r="C40" s="200">
        <v>6121</v>
      </c>
      <c r="D40" s="200">
        <v>954</v>
      </c>
      <c r="E40" s="510" t="s">
        <v>1106</v>
      </c>
      <c r="F40" s="441">
        <v>100</v>
      </c>
      <c r="G40" s="442"/>
      <c r="H40" s="479">
        <f t="shared" si="1"/>
        <v>100</v>
      </c>
      <c r="I40" s="544" t="s">
        <v>1294</v>
      </c>
    </row>
    <row r="41" spans="1:11" s="211" customFormat="1" ht="21" customHeight="1" x14ac:dyDescent="0.2">
      <c r="A41" s="234" t="s">
        <v>170</v>
      </c>
      <c r="B41" s="200">
        <v>3612</v>
      </c>
      <c r="C41" s="200">
        <v>6121</v>
      </c>
      <c r="D41" s="200">
        <v>954</v>
      </c>
      <c r="E41" s="510" t="s">
        <v>1107</v>
      </c>
      <c r="F41" s="441"/>
      <c r="G41" s="442"/>
      <c r="H41" s="479">
        <f t="shared" si="1"/>
        <v>0</v>
      </c>
      <c r="I41" s="544" t="s">
        <v>1108</v>
      </c>
      <c r="K41" s="463"/>
    </row>
    <row r="42" spans="1:11" s="211" customFormat="1" ht="21.75" customHeight="1" x14ac:dyDescent="0.2">
      <c r="A42" s="234" t="s">
        <v>170</v>
      </c>
      <c r="B42" s="200">
        <v>3612</v>
      </c>
      <c r="C42" s="200">
        <v>6121</v>
      </c>
      <c r="D42" s="200">
        <v>954</v>
      </c>
      <c r="E42" s="510" t="s">
        <v>1109</v>
      </c>
      <c r="F42" s="441"/>
      <c r="G42" s="442"/>
      <c r="H42" s="479">
        <f t="shared" si="1"/>
        <v>0</v>
      </c>
      <c r="I42" s="544" t="s">
        <v>1110</v>
      </c>
    </row>
    <row r="43" spans="1:11" s="211" customFormat="1" ht="20.25" customHeight="1" x14ac:dyDescent="0.2">
      <c r="A43" s="234" t="s">
        <v>170</v>
      </c>
      <c r="B43" s="200">
        <v>3612</v>
      </c>
      <c r="C43" s="200">
        <v>6121</v>
      </c>
      <c r="D43" s="200">
        <v>954</v>
      </c>
      <c r="E43" s="599" t="s">
        <v>1111</v>
      </c>
      <c r="F43" s="441"/>
      <c r="G43" s="442"/>
      <c r="H43" s="479">
        <f t="shared" si="1"/>
        <v>0</v>
      </c>
      <c r="I43" s="544" t="s">
        <v>941</v>
      </c>
    </row>
    <row r="44" spans="1:11" s="211" customFormat="1" ht="28.5" customHeight="1" x14ac:dyDescent="0.2">
      <c r="A44" s="234" t="s">
        <v>170</v>
      </c>
      <c r="B44" s="200">
        <v>3612</v>
      </c>
      <c r="C44" s="200">
        <v>6121</v>
      </c>
      <c r="D44" s="200"/>
      <c r="E44" s="245" t="s">
        <v>1112</v>
      </c>
      <c r="F44" s="441">
        <v>500</v>
      </c>
      <c r="G44" s="442"/>
      <c r="H44" s="479">
        <f t="shared" si="1"/>
        <v>500</v>
      </c>
      <c r="I44" s="596" t="s">
        <v>1113</v>
      </c>
    </row>
    <row r="45" spans="1:11" s="167" customFormat="1" ht="18.75" customHeight="1" x14ac:dyDescent="0.2">
      <c r="A45" s="234" t="s">
        <v>170</v>
      </c>
      <c r="B45" s="200">
        <v>3612</v>
      </c>
      <c r="C45" s="200">
        <v>6122</v>
      </c>
      <c r="D45" s="200">
        <v>703</v>
      </c>
      <c r="E45" s="245" t="s">
        <v>1114</v>
      </c>
      <c r="F45" s="441">
        <v>60</v>
      </c>
      <c r="G45" s="442"/>
      <c r="H45" s="479">
        <v>60</v>
      </c>
      <c r="I45" s="544" t="s">
        <v>1115</v>
      </c>
    </row>
    <row r="46" spans="1:11" s="167" customFormat="1" ht="18.75" customHeight="1" x14ac:dyDescent="0.2">
      <c r="A46" s="234" t="s">
        <v>170</v>
      </c>
      <c r="B46" s="200">
        <v>3612</v>
      </c>
      <c r="C46" s="200">
        <v>6121</v>
      </c>
      <c r="D46" s="200">
        <v>508</v>
      </c>
      <c r="E46" s="599" t="s">
        <v>1163</v>
      </c>
      <c r="F46" s="441">
        <v>900</v>
      </c>
      <c r="G46" s="442"/>
      <c r="H46" s="479">
        <v>900</v>
      </c>
      <c r="I46" s="544" t="s">
        <v>891</v>
      </c>
    </row>
    <row r="47" spans="1:11" s="167" customFormat="1" ht="18.75" customHeight="1" x14ac:dyDescent="0.2">
      <c r="A47" s="234" t="s">
        <v>170</v>
      </c>
      <c r="B47" s="200">
        <v>3613</v>
      </c>
      <c r="C47" s="200">
        <v>6121</v>
      </c>
      <c r="D47" s="200"/>
      <c r="E47" s="245" t="s">
        <v>1116</v>
      </c>
      <c r="F47" s="441">
        <v>1000</v>
      </c>
      <c r="G47" s="442"/>
      <c r="H47" s="479">
        <v>1000</v>
      </c>
      <c r="I47" s="544" t="s">
        <v>1160</v>
      </c>
    </row>
    <row r="48" spans="1:11" s="167" customFormat="1" ht="18.75" customHeight="1" x14ac:dyDescent="0.2">
      <c r="A48" s="234" t="s">
        <v>170</v>
      </c>
      <c r="B48" s="200">
        <v>3613</v>
      </c>
      <c r="C48" s="200">
        <v>6121</v>
      </c>
      <c r="D48" s="200"/>
      <c r="E48" s="245" t="s">
        <v>1026</v>
      </c>
      <c r="F48" s="441">
        <v>2500</v>
      </c>
      <c r="G48" s="442"/>
      <c r="H48" s="479">
        <v>2500</v>
      </c>
      <c r="I48" s="544" t="s">
        <v>1132</v>
      </c>
    </row>
    <row r="49" spans="1:9" s="167" customFormat="1" ht="18.75" customHeight="1" x14ac:dyDescent="0.2">
      <c r="A49" s="199" t="s">
        <v>174</v>
      </c>
      <c r="B49" s="200">
        <v>3631</v>
      </c>
      <c r="C49" s="200">
        <v>6121</v>
      </c>
      <c r="D49" s="200"/>
      <c r="E49" s="510" t="s">
        <v>1068</v>
      </c>
      <c r="F49" s="441">
        <v>150</v>
      </c>
      <c r="G49" s="442"/>
      <c r="H49" s="479">
        <f t="shared" ref="H49:H63" si="2">F49-G49</f>
        <v>150</v>
      </c>
      <c r="I49" s="544" t="s">
        <v>891</v>
      </c>
    </row>
    <row r="50" spans="1:9" s="167" customFormat="1" ht="18.75" customHeight="1" x14ac:dyDescent="0.2">
      <c r="A50" s="199" t="s">
        <v>174</v>
      </c>
      <c r="B50" s="200">
        <v>3631</v>
      </c>
      <c r="C50" s="200">
        <v>6121</v>
      </c>
      <c r="D50" s="200"/>
      <c r="E50" s="510" t="s">
        <v>1069</v>
      </c>
      <c r="F50" s="441">
        <v>400</v>
      </c>
      <c r="G50" s="442"/>
      <c r="H50" s="479">
        <f t="shared" si="2"/>
        <v>400</v>
      </c>
      <c r="I50" s="544" t="s">
        <v>1167</v>
      </c>
    </row>
    <row r="51" spans="1:9" s="167" customFormat="1" ht="18.75" customHeight="1" x14ac:dyDescent="0.2">
      <c r="A51" s="199" t="s">
        <v>174</v>
      </c>
      <c r="B51" s="200">
        <v>3636</v>
      </c>
      <c r="C51" s="200">
        <v>6121</v>
      </c>
      <c r="D51" s="200">
        <v>881</v>
      </c>
      <c r="E51" s="599" t="s">
        <v>1070</v>
      </c>
      <c r="F51" s="441">
        <v>500</v>
      </c>
      <c r="G51" s="442"/>
      <c r="H51" s="479">
        <f t="shared" si="2"/>
        <v>500</v>
      </c>
      <c r="I51" s="598" t="s">
        <v>1295</v>
      </c>
    </row>
    <row r="52" spans="1:9" s="167" customFormat="1" ht="18.75" customHeight="1" x14ac:dyDescent="0.2">
      <c r="A52" s="234" t="s">
        <v>170</v>
      </c>
      <c r="B52" s="235">
        <v>3639</v>
      </c>
      <c r="C52" s="235">
        <v>6130</v>
      </c>
      <c r="D52" s="235"/>
      <c r="E52" s="201" t="s">
        <v>448</v>
      </c>
      <c r="F52" s="441">
        <v>1000</v>
      </c>
      <c r="G52" s="442"/>
      <c r="H52" s="479">
        <f t="shared" si="2"/>
        <v>1000</v>
      </c>
      <c r="I52" s="545" t="s">
        <v>978</v>
      </c>
    </row>
    <row r="53" spans="1:9" s="167" customFormat="1" ht="18.75" customHeight="1" x14ac:dyDescent="0.2">
      <c r="A53" s="199" t="s">
        <v>174</v>
      </c>
      <c r="B53" s="200">
        <v>3639</v>
      </c>
      <c r="C53" s="200">
        <v>6122</v>
      </c>
      <c r="D53" s="200"/>
      <c r="E53" s="592" t="s">
        <v>1296</v>
      </c>
      <c r="F53" s="441">
        <v>120</v>
      </c>
      <c r="G53" s="442"/>
      <c r="H53" s="479">
        <v>120</v>
      </c>
      <c r="I53" s="544"/>
    </row>
    <row r="54" spans="1:9" s="167" customFormat="1" ht="18.75" customHeight="1" x14ac:dyDescent="0.2">
      <c r="A54" s="199" t="s">
        <v>174</v>
      </c>
      <c r="B54" s="200">
        <v>3722</v>
      </c>
      <c r="C54" s="200">
        <v>6121</v>
      </c>
      <c r="D54" s="200">
        <v>967</v>
      </c>
      <c r="E54" s="510" t="s">
        <v>1165</v>
      </c>
      <c r="F54" s="441">
        <v>260</v>
      </c>
      <c r="G54" s="442"/>
      <c r="H54" s="479">
        <f t="shared" si="2"/>
        <v>260</v>
      </c>
      <c r="I54" s="544" t="s">
        <v>1166</v>
      </c>
    </row>
    <row r="55" spans="1:9" s="167" customFormat="1" ht="18.75" customHeight="1" x14ac:dyDescent="0.2">
      <c r="A55" s="199" t="s">
        <v>174</v>
      </c>
      <c r="B55" s="505">
        <v>3745</v>
      </c>
      <c r="C55" s="200">
        <v>6121</v>
      </c>
      <c r="D55" s="200">
        <v>955</v>
      </c>
      <c r="E55" s="510" t="s">
        <v>1071</v>
      </c>
      <c r="F55" s="441">
        <v>0</v>
      </c>
      <c r="G55" s="442"/>
      <c r="H55" s="479">
        <f t="shared" si="2"/>
        <v>0</v>
      </c>
      <c r="I55" s="544" t="s">
        <v>1072</v>
      </c>
    </row>
    <row r="56" spans="1:9" s="167" customFormat="1" ht="27" customHeight="1" x14ac:dyDescent="0.2">
      <c r="A56" s="199" t="s">
        <v>174</v>
      </c>
      <c r="B56" s="200">
        <v>3745</v>
      </c>
      <c r="C56" s="200">
        <v>6121</v>
      </c>
      <c r="D56" s="200">
        <v>932</v>
      </c>
      <c r="E56" s="510" t="s">
        <v>914</v>
      </c>
      <c r="F56" s="441">
        <v>500</v>
      </c>
      <c r="G56" s="442"/>
      <c r="H56" s="479">
        <f t="shared" si="2"/>
        <v>500</v>
      </c>
      <c r="I56" s="544"/>
    </row>
    <row r="57" spans="1:9" s="167" customFormat="1" ht="27" customHeight="1" x14ac:dyDescent="0.2">
      <c r="A57" s="199" t="s">
        <v>174</v>
      </c>
      <c r="B57" s="200">
        <v>3745</v>
      </c>
      <c r="C57" s="200">
        <v>6121</v>
      </c>
      <c r="D57" s="200"/>
      <c r="E57" s="592" t="s">
        <v>1031</v>
      </c>
      <c r="F57" s="441">
        <v>50</v>
      </c>
      <c r="G57" s="442"/>
      <c r="H57" s="479">
        <f t="shared" si="2"/>
        <v>50</v>
      </c>
      <c r="I57" s="544" t="s">
        <v>985</v>
      </c>
    </row>
    <row r="58" spans="1:9" s="167" customFormat="1" ht="27" customHeight="1" x14ac:dyDescent="0.2">
      <c r="A58" s="199" t="s">
        <v>174</v>
      </c>
      <c r="B58" s="200">
        <v>3745</v>
      </c>
      <c r="C58" s="200">
        <v>6121</v>
      </c>
      <c r="D58" s="200">
        <v>762</v>
      </c>
      <c r="E58" s="592" t="s">
        <v>1256</v>
      </c>
      <c r="F58" s="441">
        <v>250</v>
      </c>
      <c r="G58" s="442"/>
      <c r="H58" s="479">
        <f t="shared" ref="H58" si="3">F58-G58</f>
        <v>250</v>
      </c>
      <c r="I58" s="544"/>
    </row>
    <row r="59" spans="1:9" s="167" customFormat="1" ht="18.75" customHeight="1" x14ac:dyDescent="0.2">
      <c r="A59" s="199" t="s">
        <v>174</v>
      </c>
      <c r="B59" s="200">
        <v>3745</v>
      </c>
      <c r="C59" s="200">
        <v>6121</v>
      </c>
      <c r="D59" s="200"/>
      <c r="E59" s="594" t="s">
        <v>1297</v>
      </c>
      <c r="F59" s="441">
        <v>300</v>
      </c>
      <c r="G59" s="442"/>
      <c r="H59" s="441">
        <v>300</v>
      </c>
      <c r="I59" s="544"/>
    </row>
    <row r="60" spans="1:9" s="167" customFormat="1" ht="18.75" customHeight="1" x14ac:dyDescent="0.2">
      <c r="A60" s="199" t="s">
        <v>174</v>
      </c>
      <c r="B60" s="200">
        <v>3745</v>
      </c>
      <c r="C60" s="200">
        <v>6122</v>
      </c>
      <c r="D60" s="200"/>
      <c r="E60" s="592" t="s">
        <v>1298</v>
      </c>
      <c r="F60" s="441">
        <v>60</v>
      </c>
      <c r="G60" s="442"/>
      <c r="H60" s="441">
        <v>60</v>
      </c>
      <c r="I60" s="544"/>
    </row>
    <row r="61" spans="1:9" s="167" customFormat="1" ht="27" customHeight="1" x14ac:dyDescent="0.2">
      <c r="A61" s="199" t="s">
        <v>174</v>
      </c>
      <c r="B61" s="200">
        <v>4357</v>
      </c>
      <c r="C61" s="200">
        <v>6121</v>
      </c>
      <c r="D61" s="200">
        <v>848</v>
      </c>
      <c r="E61" s="245" t="s">
        <v>903</v>
      </c>
      <c r="F61" s="441">
        <v>1500</v>
      </c>
      <c r="G61" s="442"/>
      <c r="H61" s="479">
        <f t="shared" si="2"/>
        <v>1500</v>
      </c>
      <c r="I61" s="544" t="s">
        <v>1065</v>
      </c>
    </row>
    <row r="62" spans="1:9" s="167" customFormat="1" ht="27" customHeight="1" x14ac:dyDescent="0.2">
      <c r="A62" s="199" t="s">
        <v>174</v>
      </c>
      <c r="B62" s="200">
        <v>5512</v>
      </c>
      <c r="C62" s="200">
        <v>6122</v>
      </c>
      <c r="D62" s="200"/>
      <c r="E62" s="510" t="s">
        <v>156</v>
      </c>
      <c r="F62" s="441">
        <v>8000</v>
      </c>
      <c r="G62" s="442"/>
      <c r="H62" s="479">
        <f t="shared" si="2"/>
        <v>8000</v>
      </c>
      <c r="I62" s="544"/>
    </row>
    <row r="63" spans="1:9" s="167" customFormat="1" ht="18.75" customHeight="1" x14ac:dyDescent="0.2">
      <c r="A63" s="199" t="s">
        <v>174</v>
      </c>
      <c r="B63" s="200">
        <v>6171</v>
      </c>
      <c r="C63" s="200">
        <v>6121</v>
      </c>
      <c r="D63" s="200">
        <v>814</v>
      </c>
      <c r="E63" s="599" t="s">
        <v>905</v>
      </c>
      <c r="F63" s="441">
        <v>1500</v>
      </c>
      <c r="G63" s="442"/>
      <c r="H63" s="479">
        <f t="shared" si="2"/>
        <v>1500</v>
      </c>
      <c r="I63" s="544" t="s">
        <v>1065</v>
      </c>
    </row>
    <row r="64" spans="1:9" s="167" customFormat="1" x14ac:dyDescent="0.2">
      <c r="A64" s="234" t="s">
        <v>170</v>
      </c>
      <c r="B64" s="200">
        <v>6171</v>
      </c>
      <c r="C64" s="200">
        <v>6121</v>
      </c>
      <c r="D64" s="200"/>
      <c r="E64" s="510" t="s">
        <v>1121</v>
      </c>
      <c r="F64" s="441">
        <v>50</v>
      </c>
      <c r="G64" s="442"/>
      <c r="H64" s="479">
        <v>50</v>
      </c>
      <c r="I64" s="596" t="s">
        <v>1338</v>
      </c>
    </row>
    <row r="65" spans="1:22" ht="20.25" customHeight="1" x14ac:dyDescent="0.2">
      <c r="A65" s="234" t="s">
        <v>170</v>
      </c>
      <c r="B65" s="200">
        <v>6171</v>
      </c>
      <c r="C65" s="200">
        <v>6121</v>
      </c>
      <c r="D65" s="200"/>
      <c r="E65" s="201" t="s">
        <v>1121</v>
      </c>
      <c r="F65" s="202">
        <v>70</v>
      </c>
      <c r="G65" s="203"/>
      <c r="H65" s="202">
        <v>70</v>
      </c>
      <c r="I65" s="546" t="s">
        <v>1117</v>
      </c>
    </row>
    <row r="66" spans="1:22" s="167" customFormat="1" ht="18.75" customHeight="1" x14ac:dyDescent="0.2">
      <c r="A66" s="234" t="s">
        <v>170</v>
      </c>
      <c r="B66" s="200">
        <v>6171</v>
      </c>
      <c r="C66" s="200">
        <v>6121</v>
      </c>
      <c r="D66" s="200"/>
      <c r="E66" s="510" t="s">
        <v>1122</v>
      </c>
      <c r="F66" s="441">
        <v>500</v>
      </c>
      <c r="G66" s="442"/>
      <c r="H66" s="479">
        <v>500</v>
      </c>
      <c r="I66" s="544" t="s">
        <v>1134</v>
      </c>
    </row>
    <row r="67" spans="1:22" s="167" customFormat="1" ht="18.75" customHeight="1" x14ac:dyDescent="0.2">
      <c r="A67" s="234" t="s">
        <v>170</v>
      </c>
      <c r="B67" s="200">
        <v>6171</v>
      </c>
      <c r="C67" s="200">
        <v>6122</v>
      </c>
      <c r="D67" s="200"/>
      <c r="E67" s="599" t="s">
        <v>1135</v>
      </c>
      <c r="F67" s="441">
        <v>0</v>
      </c>
      <c r="G67" s="442"/>
      <c r="H67" s="479">
        <v>0</v>
      </c>
      <c r="I67" s="544" t="s">
        <v>1151</v>
      </c>
    </row>
    <row r="68" spans="1:22" s="167" customFormat="1" ht="25.5" x14ac:dyDescent="0.2">
      <c r="A68" s="234" t="s">
        <v>170</v>
      </c>
      <c r="B68" s="200">
        <v>6171</v>
      </c>
      <c r="C68" s="200">
        <v>6121</v>
      </c>
      <c r="D68" s="200"/>
      <c r="E68" s="510" t="s">
        <v>1145</v>
      </c>
      <c r="F68" s="441">
        <v>320</v>
      </c>
      <c r="G68" s="442"/>
      <c r="H68" s="479">
        <v>320</v>
      </c>
      <c r="I68" s="596" t="s">
        <v>1159</v>
      </c>
    </row>
    <row r="69" spans="1:22" s="167" customFormat="1" ht="18.75" customHeight="1" x14ac:dyDescent="0.2">
      <c r="A69" s="234" t="s">
        <v>170</v>
      </c>
      <c r="B69" s="200">
        <v>6171</v>
      </c>
      <c r="C69" s="200">
        <v>6125</v>
      </c>
      <c r="D69" s="200"/>
      <c r="E69" s="510" t="s">
        <v>1152</v>
      </c>
      <c r="F69" s="441">
        <v>150</v>
      </c>
      <c r="G69" s="442"/>
      <c r="H69" s="479">
        <v>150</v>
      </c>
      <c r="I69" s="544" t="s">
        <v>1153</v>
      </c>
    </row>
    <row r="70" spans="1:22" s="162" customFormat="1" ht="15.75" x14ac:dyDescent="0.25">
      <c r="A70" s="455"/>
      <c r="B70" s="456"/>
      <c r="C70" s="254"/>
      <c r="D70" s="254"/>
      <c r="E70" s="255" t="s">
        <v>430</v>
      </c>
      <c r="F70" s="266">
        <f>SUM(F3:F69)</f>
        <v>62060</v>
      </c>
      <c r="G70" s="266">
        <f>SUM(G3:G69)</f>
        <v>0</v>
      </c>
      <c r="H70" s="266">
        <f>SUM(H3:H69)</f>
        <v>62060</v>
      </c>
      <c r="I70" s="256"/>
      <c r="M70" s="174"/>
    </row>
    <row r="71" spans="1:22" ht="15.75" customHeight="1" x14ac:dyDescent="0.25">
      <c r="A71" s="547"/>
      <c r="G71" s="40"/>
      <c r="H71" s="40"/>
      <c r="I71" s="548"/>
    </row>
    <row r="72" spans="1:22" s="96" customFormat="1" x14ac:dyDescent="0.2">
      <c r="A72" s="153" t="s">
        <v>158</v>
      </c>
      <c r="B72" s="41"/>
      <c r="C72" s="41"/>
      <c r="D72" s="41"/>
      <c r="E72" s="41"/>
      <c r="F72" s="137"/>
      <c r="G72" s="41"/>
      <c r="H72" s="49"/>
      <c r="I72" s="158"/>
      <c r="J72" s="95"/>
      <c r="K72" s="95"/>
      <c r="L72" s="95"/>
      <c r="M72" s="95"/>
      <c r="N72" s="95"/>
      <c r="O72" s="95"/>
      <c r="P72" s="95"/>
      <c r="Q72" s="95"/>
      <c r="R72" s="95"/>
      <c r="S72" s="165"/>
      <c r="V72" s="71"/>
    </row>
    <row r="73" spans="1:22" s="96" customFormat="1" x14ac:dyDescent="0.2">
      <c r="A73" s="147" t="s">
        <v>220</v>
      </c>
      <c r="B73" s="309" t="s">
        <v>419</v>
      </c>
      <c r="C73" s="41"/>
      <c r="D73" s="41"/>
      <c r="E73" s="41"/>
      <c r="F73" s="49"/>
      <c r="G73" s="49"/>
      <c r="H73" s="97"/>
      <c r="I73" s="49"/>
      <c r="J73" s="95"/>
      <c r="K73" s="95"/>
      <c r="L73" s="95"/>
      <c r="M73" s="95"/>
      <c r="N73" s="95"/>
      <c r="O73" s="95"/>
      <c r="P73" s="95"/>
      <c r="Q73" s="95"/>
      <c r="R73" s="95"/>
      <c r="S73" s="165"/>
      <c r="V73" s="71"/>
    </row>
    <row r="74" spans="1:22" s="96" customFormat="1" x14ac:dyDescent="0.2">
      <c r="A74" s="148" t="s">
        <v>170</v>
      </c>
      <c r="B74" s="309" t="s">
        <v>420</v>
      </c>
      <c r="C74" s="41"/>
      <c r="D74" s="41"/>
      <c r="E74" s="41"/>
      <c r="F74" s="137"/>
      <c r="G74" s="41"/>
      <c r="H74" s="49"/>
      <c r="I74" s="158"/>
      <c r="J74" s="41"/>
      <c r="K74" s="41"/>
      <c r="L74" s="41"/>
      <c r="M74" s="41"/>
      <c r="N74" s="41"/>
      <c r="O74" s="40"/>
      <c r="P74" s="40"/>
      <c r="Q74" s="40"/>
      <c r="R74" s="40"/>
      <c r="S74" s="166"/>
      <c r="V74" s="71"/>
    </row>
    <row r="75" spans="1:22" s="96" customFormat="1" x14ac:dyDescent="0.2">
      <c r="A75" s="149" t="s">
        <v>174</v>
      </c>
      <c r="B75" s="309" t="s">
        <v>421</v>
      </c>
      <c r="C75" s="41"/>
      <c r="D75" s="41"/>
      <c r="E75" s="41"/>
      <c r="F75" s="137"/>
      <c r="G75" s="41"/>
      <c r="H75" s="97"/>
      <c r="I75" s="158"/>
      <c r="J75" s="41"/>
      <c r="K75" s="41"/>
      <c r="L75" s="41"/>
      <c r="M75" s="41"/>
      <c r="N75" s="41"/>
      <c r="O75" s="40"/>
      <c r="P75" s="40"/>
      <c r="Q75" s="40"/>
      <c r="R75" s="40"/>
      <c r="S75" s="166"/>
      <c r="V75" s="71"/>
    </row>
    <row r="76" spans="1:22" s="96" customFormat="1" x14ac:dyDescent="0.2">
      <c r="A76" s="155" t="s">
        <v>212</v>
      </c>
      <c r="B76" s="309" t="s">
        <v>409</v>
      </c>
      <c r="C76" s="41"/>
      <c r="D76" s="41"/>
      <c r="E76" s="41"/>
      <c r="F76" s="137"/>
      <c r="G76" s="41"/>
      <c r="H76" s="97"/>
      <c r="I76" s="158"/>
      <c r="J76" s="41"/>
      <c r="K76" s="41"/>
      <c r="L76" s="41"/>
      <c r="M76" s="41"/>
      <c r="N76" s="41"/>
      <c r="O76" s="40"/>
      <c r="P76" s="40"/>
      <c r="Q76" s="40"/>
      <c r="R76" s="40"/>
      <c r="S76" s="166"/>
      <c r="V76" s="71"/>
    </row>
    <row r="77" spans="1:22" x14ac:dyDescent="0.2">
      <c r="A77" s="147" t="s">
        <v>194</v>
      </c>
      <c r="B77" s="309" t="s">
        <v>422</v>
      </c>
      <c r="C77" s="41"/>
      <c r="D77" s="41"/>
      <c r="E77" s="41"/>
      <c r="F77" s="49"/>
      <c r="G77" s="49"/>
      <c r="I77" s="158" t="s">
        <v>1229</v>
      </c>
    </row>
    <row r="78" spans="1:22" x14ac:dyDescent="0.2">
      <c r="A78" s="150" t="s">
        <v>162</v>
      </c>
      <c r="B78" s="309" t="s">
        <v>423</v>
      </c>
      <c r="C78" s="41"/>
      <c r="D78" s="41"/>
      <c r="E78" s="41"/>
      <c r="F78" s="49"/>
      <c r="G78" s="49"/>
      <c r="H78" s="49"/>
      <c r="I78" s="49"/>
    </row>
    <row r="79" spans="1:22" x14ac:dyDescent="0.2">
      <c r="A79" s="152" t="s">
        <v>182</v>
      </c>
      <c r="B79" s="309" t="s">
        <v>424</v>
      </c>
      <c r="C79" s="41"/>
      <c r="D79" s="41"/>
      <c r="E79" s="41"/>
      <c r="H79" s="49"/>
    </row>
    <row r="80" spans="1:22" x14ac:dyDescent="0.2">
      <c r="A80" s="147" t="s">
        <v>339</v>
      </c>
      <c r="B80" s="309" t="s">
        <v>425</v>
      </c>
      <c r="C80" s="41"/>
      <c r="D80" s="41"/>
      <c r="E80" s="41"/>
      <c r="F80" s="49"/>
      <c r="G80" s="49"/>
      <c r="I80" s="49"/>
    </row>
    <row r="81" spans="1:9" x14ac:dyDescent="0.2">
      <c r="A81" s="147" t="s">
        <v>235</v>
      </c>
      <c r="B81" s="309" t="s">
        <v>426</v>
      </c>
      <c r="C81" s="41"/>
      <c r="D81" s="41"/>
      <c r="E81" s="41" t="s">
        <v>857</v>
      </c>
      <c r="H81" s="49"/>
    </row>
    <row r="82" spans="1:9" x14ac:dyDescent="0.2">
      <c r="A82" s="151" t="s">
        <v>177</v>
      </c>
      <c r="B82" s="309" t="s">
        <v>427</v>
      </c>
      <c r="C82" s="41"/>
      <c r="D82" s="41"/>
      <c r="E82" s="41"/>
      <c r="F82" s="49"/>
      <c r="G82" s="49"/>
      <c r="I82" s="49"/>
    </row>
    <row r="83" spans="1:9" x14ac:dyDescent="0.2">
      <c r="A83" s="175" t="s">
        <v>338</v>
      </c>
      <c r="B83" s="41" t="s">
        <v>428</v>
      </c>
      <c r="C83" s="41"/>
      <c r="D83" s="41"/>
      <c r="E83" s="41"/>
      <c r="H83" s="49"/>
    </row>
    <row r="84" spans="1:9" x14ac:dyDescent="0.2">
      <c r="A84" s="147" t="s">
        <v>364</v>
      </c>
      <c r="B84" s="41" t="s">
        <v>519</v>
      </c>
      <c r="C84" s="41"/>
      <c r="D84" s="41"/>
      <c r="E84" s="41" t="s">
        <v>857</v>
      </c>
      <c r="F84" s="49"/>
      <c r="G84" s="49"/>
      <c r="I84" s="269"/>
    </row>
    <row r="85" spans="1:9" x14ac:dyDescent="0.2">
      <c r="A85" s="154" t="s">
        <v>858</v>
      </c>
      <c r="B85" s="276" t="s">
        <v>859</v>
      </c>
      <c r="H85" s="49"/>
    </row>
    <row r="102" spans="1:9" x14ac:dyDescent="0.2">
      <c r="A102" s="52"/>
      <c r="B102" s="49"/>
      <c r="C102" s="49"/>
      <c r="D102" s="49"/>
      <c r="F102" s="49"/>
      <c r="G102" s="49"/>
      <c r="I102" s="49"/>
    </row>
    <row r="103" spans="1:9" x14ac:dyDescent="0.2">
      <c r="H103" s="49"/>
    </row>
  </sheetData>
  <protectedRanges>
    <protectedRange password="CC3D" sqref="A43:E43 B44:E44 B37:E42" name="Oblast1"/>
    <protectedRange password="CC3D" sqref="B48:E50 B47" name="Oblast1_1"/>
    <protectedRange password="CC3D" sqref="B63:E63" name="Oblast1_2"/>
    <protectedRange password="CC3D" sqref="E47" name="Oblast1_3"/>
    <protectedRange password="CC3D" sqref="I37:I44" name="Oblast2_4"/>
    <protectedRange password="CC3D" sqref="I48:I50" name="Oblast2_1_1"/>
    <protectedRange password="CC3D" sqref="I63" name="Oblast2_2_1"/>
    <protectedRange password="CC3D" sqref="I47" name="Oblast2_3_1"/>
  </protectedRanges>
  <sortState xmlns:xlrd2="http://schemas.microsoft.com/office/spreadsheetml/2017/richdata2" ref="A1:I69">
    <sortCondition ref="B5:B69"/>
  </sortState>
  <mergeCells count="1">
    <mergeCell ref="A1:I1"/>
  </mergeCells>
  <pageMargins left="0.23622047244094491" right="0.23622047244094491" top="0.74803149606299213" bottom="0.74803149606299213" header="0.31496062992125984" footer="0.31496062992125984"/>
  <pageSetup paperSize="8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90"/>
  <sheetViews>
    <sheetView topLeftCell="A40" workbookViewId="0">
      <selection activeCell="H47" sqref="H47"/>
    </sheetView>
  </sheetViews>
  <sheetFormatPr defaultColWidth="9.140625" defaultRowHeight="12.75" x14ac:dyDescent="0.2"/>
  <cols>
    <col min="1" max="1" width="6.7109375" style="160" customWidth="1"/>
    <col min="2" max="2" width="7.5703125" style="136" customWidth="1"/>
    <col min="3" max="3" width="7.28515625" style="136" customWidth="1"/>
    <col min="4" max="4" width="6.28515625" style="136" customWidth="1"/>
    <col min="5" max="5" width="41" style="49" customWidth="1"/>
    <col min="6" max="6" width="8" style="137" bestFit="1" customWidth="1"/>
    <col min="7" max="7" width="10.85546875" style="41" customWidth="1"/>
    <col min="8" max="8" width="10.85546875" style="97" customWidth="1"/>
    <col min="9" max="9" width="74" style="158" customWidth="1"/>
    <col min="10" max="16384" width="9.140625" style="49"/>
  </cols>
  <sheetData>
    <row r="1" spans="1:11" s="310" customFormat="1" ht="18" x14ac:dyDescent="0.25">
      <c r="A1" s="671" t="s">
        <v>878</v>
      </c>
      <c r="B1" s="671"/>
      <c r="C1" s="671"/>
      <c r="D1" s="671"/>
      <c r="E1" s="671"/>
      <c r="F1" s="671"/>
      <c r="G1" s="671"/>
      <c r="H1" s="671"/>
      <c r="I1" s="671"/>
    </row>
    <row r="2" spans="1:11" ht="38.25" x14ac:dyDescent="0.2">
      <c r="A2" s="224" t="s">
        <v>158</v>
      </c>
      <c r="B2" s="225" t="s">
        <v>17</v>
      </c>
      <c r="C2" s="225" t="s">
        <v>429</v>
      </c>
      <c r="D2" s="225" t="s">
        <v>160</v>
      </c>
      <c r="E2" s="225"/>
      <c r="F2" s="226" t="s">
        <v>430</v>
      </c>
      <c r="G2" s="226" t="s">
        <v>505</v>
      </c>
      <c r="H2" s="227" t="s">
        <v>506</v>
      </c>
      <c r="I2" s="228" t="s">
        <v>431</v>
      </c>
    </row>
    <row r="3" spans="1:11" s="167" customFormat="1" ht="19.5" customHeight="1" x14ac:dyDescent="0.2">
      <c r="A3" s="443" t="s">
        <v>174</v>
      </c>
      <c r="B3" s="200">
        <v>2212</v>
      </c>
      <c r="C3" s="200">
        <v>6121</v>
      </c>
      <c r="D3" s="200">
        <v>881</v>
      </c>
      <c r="E3" s="500" t="s">
        <v>882</v>
      </c>
      <c r="F3" s="441">
        <v>500</v>
      </c>
      <c r="G3" s="442"/>
      <c r="H3" s="479">
        <f>F3-G3</f>
        <v>500</v>
      </c>
      <c r="I3" s="500" t="s">
        <v>1020</v>
      </c>
    </row>
    <row r="4" spans="1:11" s="167" customFormat="1" ht="18.75" customHeight="1" x14ac:dyDescent="0.2">
      <c r="A4" s="443" t="s">
        <v>174</v>
      </c>
      <c r="B4" s="200">
        <v>2212</v>
      </c>
      <c r="C4" s="200">
        <v>6121</v>
      </c>
      <c r="D4" s="200">
        <v>758</v>
      </c>
      <c r="E4" s="500" t="s">
        <v>883</v>
      </c>
      <c r="F4" s="441">
        <v>100</v>
      </c>
      <c r="G4" s="442"/>
      <c r="H4" s="479">
        <f t="shared" ref="H4:H33" si="0">F4-G4</f>
        <v>100</v>
      </c>
      <c r="I4" s="500" t="s">
        <v>890</v>
      </c>
    </row>
    <row r="5" spans="1:11" s="167" customFormat="1" ht="18.75" customHeight="1" x14ac:dyDescent="0.2">
      <c r="A5" s="443" t="s">
        <v>174</v>
      </c>
      <c r="B5" s="200">
        <v>2212</v>
      </c>
      <c r="C5" s="200">
        <v>6121</v>
      </c>
      <c r="D5" s="200">
        <v>959</v>
      </c>
      <c r="E5" s="500" t="s">
        <v>996</v>
      </c>
      <c r="F5" s="441">
        <v>200</v>
      </c>
      <c r="G5" s="442"/>
      <c r="H5" s="479">
        <v>200</v>
      </c>
      <c r="I5" s="500" t="s">
        <v>1021</v>
      </c>
    </row>
    <row r="6" spans="1:11" s="167" customFormat="1" ht="18.75" customHeight="1" x14ac:dyDescent="0.2">
      <c r="A6" s="443" t="s">
        <v>174</v>
      </c>
      <c r="B6" s="200">
        <v>2212</v>
      </c>
      <c r="C6" s="200">
        <v>6121</v>
      </c>
      <c r="D6" s="200">
        <v>958</v>
      </c>
      <c r="E6" s="500" t="s">
        <v>884</v>
      </c>
      <c r="F6" s="441">
        <v>6500</v>
      </c>
      <c r="G6" s="442"/>
      <c r="H6" s="479">
        <f t="shared" si="0"/>
        <v>6500</v>
      </c>
      <c r="I6" s="500" t="s">
        <v>891</v>
      </c>
    </row>
    <row r="7" spans="1:11" s="167" customFormat="1" ht="18.75" customHeight="1" x14ac:dyDescent="0.2">
      <c r="A7" s="443" t="s">
        <v>174</v>
      </c>
      <c r="B7" s="200">
        <v>2212</v>
      </c>
      <c r="C7" s="200">
        <v>6121</v>
      </c>
      <c r="D7" s="200">
        <v>762</v>
      </c>
      <c r="E7" s="500" t="s">
        <v>885</v>
      </c>
      <c r="F7" s="441">
        <v>500</v>
      </c>
      <c r="G7" s="442"/>
      <c r="H7" s="479">
        <f t="shared" si="0"/>
        <v>500</v>
      </c>
      <c r="I7" s="500" t="s">
        <v>893</v>
      </c>
    </row>
    <row r="8" spans="1:11" s="167" customFormat="1" ht="18.75" customHeight="1" x14ac:dyDescent="0.2">
      <c r="A8" s="443" t="s">
        <v>174</v>
      </c>
      <c r="B8" s="200">
        <v>2212</v>
      </c>
      <c r="C8" s="200">
        <v>6121</v>
      </c>
      <c r="D8" s="200">
        <v>871</v>
      </c>
      <c r="E8" s="500" t="s">
        <v>886</v>
      </c>
      <c r="F8" s="441">
        <v>350</v>
      </c>
      <c r="G8" s="442">
        <v>0</v>
      </c>
      <c r="H8" s="479">
        <f t="shared" si="0"/>
        <v>350</v>
      </c>
      <c r="I8" s="500" t="s">
        <v>949</v>
      </c>
    </row>
    <row r="9" spans="1:11" s="167" customFormat="1" ht="18.75" customHeight="1" x14ac:dyDescent="0.2">
      <c r="A9" s="443" t="s">
        <v>174</v>
      </c>
      <c r="B9" s="200">
        <v>2212</v>
      </c>
      <c r="C9" s="200">
        <v>6121</v>
      </c>
      <c r="D9" s="200">
        <v>810</v>
      </c>
      <c r="E9" s="500" t="s">
        <v>887</v>
      </c>
      <c r="F9" s="441">
        <v>2500</v>
      </c>
      <c r="G9" s="442"/>
      <c r="H9" s="479">
        <f t="shared" si="0"/>
        <v>2500</v>
      </c>
      <c r="I9" s="500" t="s">
        <v>984</v>
      </c>
    </row>
    <row r="10" spans="1:11" s="167" customFormat="1" ht="18.75" customHeight="1" x14ac:dyDescent="0.2">
      <c r="A10" s="443" t="s">
        <v>174</v>
      </c>
      <c r="B10" s="200">
        <v>2212</v>
      </c>
      <c r="C10" s="200">
        <v>6121</v>
      </c>
      <c r="D10" s="200"/>
      <c r="E10" s="500" t="s">
        <v>916</v>
      </c>
      <c r="F10" s="441">
        <v>650</v>
      </c>
      <c r="G10" s="442"/>
      <c r="H10" s="479">
        <f t="shared" si="0"/>
        <v>650</v>
      </c>
      <c r="I10" s="500" t="s">
        <v>917</v>
      </c>
    </row>
    <row r="11" spans="1:11" s="167" customFormat="1" ht="18.75" customHeight="1" x14ac:dyDescent="0.2">
      <c r="A11" s="443" t="s">
        <v>174</v>
      </c>
      <c r="B11" s="200">
        <v>2212</v>
      </c>
      <c r="C11" s="200">
        <v>6121</v>
      </c>
      <c r="D11" s="200">
        <v>960</v>
      </c>
      <c r="E11" s="500" t="s">
        <v>980</v>
      </c>
      <c r="F11" s="441">
        <v>120</v>
      </c>
      <c r="G11" s="442"/>
      <c r="H11" s="479">
        <f t="shared" si="0"/>
        <v>120</v>
      </c>
      <c r="I11" s="500" t="s">
        <v>889</v>
      </c>
    </row>
    <row r="12" spans="1:11" s="167" customFormat="1" ht="18.75" customHeight="1" x14ac:dyDescent="0.2">
      <c r="A12" s="443" t="s">
        <v>174</v>
      </c>
      <c r="B12" s="200">
        <v>2212</v>
      </c>
      <c r="C12" s="200">
        <v>6121</v>
      </c>
      <c r="D12" s="200">
        <v>961</v>
      </c>
      <c r="E12" s="500" t="s">
        <v>888</v>
      </c>
      <c r="F12" s="441">
        <v>700</v>
      </c>
      <c r="G12" s="442"/>
      <c r="H12" s="479">
        <f t="shared" si="0"/>
        <v>700</v>
      </c>
      <c r="I12" s="500" t="s">
        <v>889</v>
      </c>
    </row>
    <row r="13" spans="1:11" s="167" customFormat="1" ht="18.75" customHeight="1" x14ac:dyDescent="0.2">
      <c r="A13" s="443" t="s">
        <v>174</v>
      </c>
      <c r="B13" s="200">
        <v>2219</v>
      </c>
      <c r="C13" s="200">
        <v>6121</v>
      </c>
      <c r="D13" s="200">
        <v>962</v>
      </c>
      <c r="E13" s="500" t="s">
        <v>1029</v>
      </c>
      <c r="F13" s="441">
        <v>150</v>
      </c>
      <c r="G13" s="442"/>
      <c r="H13" s="479">
        <f t="shared" si="0"/>
        <v>150</v>
      </c>
      <c r="I13" s="500" t="s">
        <v>1030</v>
      </c>
      <c r="K13" s="499"/>
    </row>
    <row r="14" spans="1:11" s="167" customFormat="1" ht="18.75" customHeight="1" x14ac:dyDescent="0.2">
      <c r="A14" s="443" t="s">
        <v>174</v>
      </c>
      <c r="B14" s="200">
        <v>2219</v>
      </c>
      <c r="C14" s="200">
        <v>6121</v>
      </c>
      <c r="D14" s="200"/>
      <c r="E14" s="500" t="s">
        <v>1027</v>
      </c>
      <c r="F14" s="441">
        <v>250</v>
      </c>
      <c r="G14" s="442"/>
      <c r="H14" s="479">
        <f t="shared" si="0"/>
        <v>250</v>
      </c>
      <c r="I14" s="500" t="s">
        <v>1028</v>
      </c>
    </row>
    <row r="15" spans="1:11" s="167" customFormat="1" ht="18.75" customHeight="1" x14ac:dyDescent="0.2">
      <c r="A15" s="443" t="s">
        <v>174</v>
      </c>
      <c r="B15" s="200">
        <v>2219</v>
      </c>
      <c r="C15" s="200">
        <v>6121</v>
      </c>
      <c r="D15" s="200">
        <v>945</v>
      </c>
      <c r="E15" s="500" t="s">
        <v>892</v>
      </c>
      <c r="F15" s="441">
        <v>1900</v>
      </c>
      <c r="G15" s="442"/>
      <c r="H15" s="479">
        <f t="shared" si="0"/>
        <v>1900</v>
      </c>
      <c r="I15" s="500" t="s">
        <v>891</v>
      </c>
    </row>
    <row r="16" spans="1:11" s="167" customFormat="1" ht="18.75" customHeight="1" x14ac:dyDescent="0.2">
      <c r="A16" s="443" t="s">
        <v>174</v>
      </c>
      <c r="B16" s="200">
        <v>2219</v>
      </c>
      <c r="C16" s="200">
        <v>6121</v>
      </c>
      <c r="D16" s="200">
        <v>963</v>
      </c>
      <c r="E16" s="500" t="s">
        <v>894</v>
      </c>
      <c r="F16" s="441">
        <v>100</v>
      </c>
      <c r="G16" s="442"/>
      <c r="H16" s="479">
        <f t="shared" si="0"/>
        <v>100</v>
      </c>
      <c r="I16" s="500" t="s">
        <v>985</v>
      </c>
    </row>
    <row r="17" spans="1:11" s="167" customFormat="1" ht="18.75" customHeight="1" x14ac:dyDescent="0.2">
      <c r="A17" s="443" t="s">
        <v>174</v>
      </c>
      <c r="B17" s="200">
        <v>2219</v>
      </c>
      <c r="C17" s="200">
        <v>6121</v>
      </c>
      <c r="D17" s="200">
        <v>964</v>
      </c>
      <c r="E17" s="500" t="s">
        <v>895</v>
      </c>
      <c r="F17" s="441">
        <v>200</v>
      </c>
      <c r="G17" s="442"/>
      <c r="H17" s="479">
        <f t="shared" si="0"/>
        <v>200</v>
      </c>
      <c r="I17" s="500" t="s">
        <v>889</v>
      </c>
    </row>
    <row r="18" spans="1:11" s="167" customFormat="1" ht="18.75" customHeight="1" x14ac:dyDescent="0.2">
      <c r="A18" s="443" t="s">
        <v>174</v>
      </c>
      <c r="B18" s="200">
        <v>2219</v>
      </c>
      <c r="C18" s="200">
        <v>6121</v>
      </c>
      <c r="D18" s="200">
        <v>924</v>
      </c>
      <c r="E18" s="500" t="s">
        <v>896</v>
      </c>
      <c r="F18" s="441">
        <v>100</v>
      </c>
      <c r="G18" s="442"/>
      <c r="H18" s="479">
        <f t="shared" si="0"/>
        <v>100</v>
      </c>
      <c r="I18" s="500" t="s">
        <v>897</v>
      </c>
    </row>
    <row r="19" spans="1:11" s="167" customFormat="1" ht="18.75" customHeight="1" x14ac:dyDescent="0.2">
      <c r="A19" s="443" t="s">
        <v>174</v>
      </c>
      <c r="B19" s="200">
        <v>2219</v>
      </c>
      <c r="C19" s="200">
        <v>6121</v>
      </c>
      <c r="D19" s="200"/>
      <c r="E19" s="500" t="s">
        <v>910</v>
      </c>
      <c r="F19" s="441">
        <v>350</v>
      </c>
      <c r="G19" s="442"/>
      <c r="H19" s="479">
        <f t="shared" si="0"/>
        <v>350</v>
      </c>
      <c r="I19" s="500" t="s">
        <v>891</v>
      </c>
    </row>
    <row r="20" spans="1:11" s="167" customFormat="1" ht="18.75" customHeight="1" x14ac:dyDescent="0.2">
      <c r="A20" s="443" t="s">
        <v>174</v>
      </c>
      <c r="B20" s="200">
        <v>2219</v>
      </c>
      <c r="C20" s="200">
        <v>6121</v>
      </c>
      <c r="D20" s="200"/>
      <c r="E20" s="500" t="s">
        <v>913</v>
      </c>
      <c r="F20" s="441">
        <v>500</v>
      </c>
      <c r="G20" s="442"/>
      <c r="H20" s="479">
        <f t="shared" si="0"/>
        <v>500</v>
      </c>
      <c r="I20" s="500" t="s">
        <v>891</v>
      </c>
    </row>
    <row r="21" spans="1:11" s="167" customFormat="1" ht="18.75" customHeight="1" x14ac:dyDescent="0.2">
      <c r="A21" s="443" t="s">
        <v>174</v>
      </c>
      <c r="B21" s="200">
        <v>2321</v>
      </c>
      <c r="C21" s="200">
        <v>6121</v>
      </c>
      <c r="D21" s="200">
        <v>965</v>
      </c>
      <c r="E21" s="500" t="s">
        <v>906</v>
      </c>
      <c r="F21" s="441">
        <v>100</v>
      </c>
      <c r="G21" s="442"/>
      <c r="H21" s="479">
        <f t="shared" si="0"/>
        <v>100</v>
      </c>
      <c r="I21" s="500" t="s">
        <v>907</v>
      </c>
    </row>
    <row r="22" spans="1:11" s="167" customFormat="1" ht="18.75" customHeight="1" x14ac:dyDescent="0.2">
      <c r="A22" s="155" t="s">
        <v>212</v>
      </c>
      <c r="B22" s="200">
        <v>2321</v>
      </c>
      <c r="C22" s="200">
        <v>6371</v>
      </c>
      <c r="D22" s="200">
        <v>999</v>
      </c>
      <c r="E22" s="500" t="s">
        <v>971</v>
      </c>
      <c r="F22" s="441">
        <v>1000</v>
      </c>
      <c r="G22" s="442"/>
      <c r="H22" s="479">
        <f t="shared" si="0"/>
        <v>1000</v>
      </c>
      <c r="I22" s="500" t="s">
        <v>972</v>
      </c>
    </row>
    <row r="23" spans="1:11" s="167" customFormat="1" ht="18.75" customHeight="1" x14ac:dyDescent="0.2">
      <c r="A23" s="443" t="s">
        <v>174</v>
      </c>
      <c r="B23" s="200">
        <v>3113</v>
      </c>
      <c r="C23" s="200">
        <v>6121</v>
      </c>
      <c r="D23" s="200">
        <v>308</v>
      </c>
      <c r="E23" s="500" t="s">
        <v>899</v>
      </c>
      <c r="F23" s="441">
        <v>500</v>
      </c>
      <c r="G23" s="442"/>
      <c r="H23" s="479">
        <f t="shared" si="0"/>
        <v>500</v>
      </c>
      <c r="I23" s="500" t="s">
        <v>909</v>
      </c>
      <c r="J23" s="494"/>
    </row>
    <row r="24" spans="1:11" s="167" customFormat="1" ht="18.75" customHeight="1" x14ac:dyDescent="0.2">
      <c r="A24" s="443" t="s">
        <v>174</v>
      </c>
      <c r="B24" s="200">
        <v>3113</v>
      </c>
      <c r="C24" s="200">
        <v>6121</v>
      </c>
      <c r="D24" s="200">
        <v>822</v>
      </c>
      <c r="E24" s="500" t="s">
        <v>898</v>
      </c>
      <c r="F24" s="441">
        <v>50</v>
      </c>
      <c r="G24" s="442"/>
      <c r="H24" s="479">
        <f t="shared" si="0"/>
        <v>50</v>
      </c>
      <c r="I24" s="500" t="s">
        <v>897</v>
      </c>
    </row>
    <row r="25" spans="1:11" s="167" customFormat="1" ht="18.75" customHeight="1" x14ac:dyDescent="0.2">
      <c r="A25" s="443" t="s">
        <v>174</v>
      </c>
      <c r="B25" s="200">
        <v>3113</v>
      </c>
      <c r="C25" s="200">
        <v>6121</v>
      </c>
      <c r="D25" s="200">
        <v>307</v>
      </c>
      <c r="E25" s="500" t="s">
        <v>908</v>
      </c>
      <c r="F25" s="441">
        <v>2400</v>
      </c>
      <c r="G25" s="442"/>
      <c r="H25" s="479">
        <f t="shared" si="0"/>
        <v>2400</v>
      </c>
      <c r="I25" s="500" t="s">
        <v>1022</v>
      </c>
    </row>
    <row r="26" spans="1:11" ht="22.5" customHeight="1" x14ac:dyDescent="0.2">
      <c r="A26" s="312" t="s">
        <v>212</v>
      </c>
      <c r="B26" s="258">
        <v>3419</v>
      </c>
      <c r="C26" s="258">
        <v>6322</v>
      </c>
      <c r="D26" s="258">
        <v>999</v>
      </c>
      <c r="E26" s="214" t="s">
        <v>837</v>
      </c>
      <c r="F26" s="246">
        <v>300</v>
      </c>
      <c r="G26" s="247"/>
      <c r="H26" s="202">
        <f t="shared" si="0"/>
        <v>300</v>
      </c>
      <c r="I26" s="218" t="s">
        <v>862</v>
      </c>
    </row>
    <row r="27" spans="1:11" s="167" customFormat="1" ht="18.75" customHeight="1" x14ac:dyDescent="0.2">
      <c r="A27" s="443" t="s">
        <v>174</v>
      </c>
      <c r="B27" s="200">
        <v>3612</v>
      </c>
      <c r="C27" s="200">
        <v>6121</v>
      </c>
      <c r="D27" s="200">
        <v>966</v>
      </c>
      <c r="E27" s="500" t="s">
        <v>1010</v>
      </c>
      <c r="F27" s="441">
        <v>7200</v>
      </c>
      <c r="G27" s="442"/>
      <c r="H27" s="479">
        <f t="shared" si="0"/>
        <v>7200</v>
      </c>
      <c r="I27" s="500" t="s">
        <v>1011</v>
      </c>
    </row>
    <row r="28" spans="1:11" s="211" customFormat="1" ht="20.25" customHeight="1" x14ac:dyDescent="0.2">
      <c r="A28" s="234" t="s">
        <v>170</v>
      </c>
      <c r="B28" s="235">
        <v>3612</v>
      </c>
      <c r="C28" s="235">
        <v>6121</v>
      </c>
      <c r="D28" s="498">
        <v>508</v>
      </c>
      <c r="E28" s="201" t="s">
        <v>1034</v>
      </c>
      <c r="F28" s="441">
        <v>4950</v>
      </c>
      <c r="G28" s="442"/>
      <c r="H28" s="479">
        <f t="shared" si="0"/>
        <v>4950</v>
      </c>
      <c r="I28" s="233" t="s">
        <v>1025</v>
      </c>
    </row>
    <row r="29" spans="1:11" s="211" customFormat="1" ht="30" customHeight="1" x14ac:dyDescent="0.2">
      <c r="A29" s="234" t="s">
        <v>170</v>
      </c>
      <c r="B29" s="235">
        <v>3612</v>
      </c>
      <c r="C29" s="235">
        <v>6121</v>
      </c>
      <c r="D29" s="498">
        <v>508</v>
      </c>
      <c r="E29" s="201" t="s">
        <v>1023</v>
      </c>
      <c r="F29" s="441">
        <v>830</v>
      </c>
      <c r="G29" s="442"/>
      <c r="H29" s="479">
        <f t="shared" si="0"/>
        <v>830</v>
      </c>
      <c r="I29" s="233" t="s">
        <v>939</v>
      </c>
    </row>
    <row r="30" spans="1:11" s="211" customFormat="1" ht="23.25" customHeight="1" x14ac:dyDescent="0.2">
      <c r="A30" s="234" t="s">
        <v>170</v>
      </c>
      <c r="B30" s="235">
        <v>3612</v>
      </c>
      <c r="C30" s="235">
        <v>6121</v>
      </c>
      <c r="D30" s="235">
        <v>954</v>
      </c>
      <c r="E30" s="201" t="s">
        <v>940</v>
      </c>
      <c r="F30" s="441">
        <v>350</v>
      </c>
      <c r="G30" s="442"/>
      <c r="H30" s="479">
        <f t="shared" si="0"/>
        <v>350</v>
      </c>
      <c r="I30" s="233" t="s">
        <v>941</v>
      </c>
    </row>
    <row r="31" spans="1:11" s="211" customFormat="1" ht="31.5" customHeight="1" x14ac:dyDescent="0.2">
      <c r="A31" s="234" t="s">
        <v>170</v>
      </c>
      <c r="B31" s="235">
        <v>3612</v>
      </c>
      <c r="C31" s="235">
        <v>6121</v>
      </c>
      <c r="D31" s="235">
        <v>840</v>
      </c>
      <c r="E31" s="201" t="s">
        <v>942</v>
      </c>
      <c r="F31" s="441">
        <v>150</v>
      </c>
      <c r="G31" s="442"/>
      <c r="H31" s="479">
        <f t="shared" si="0"/>
        <v>150</v>
      </c>
      <c r="I31" s="233" t="s">
        <v>943</v>
      </c>
    </row>
    <row r="32" spans="1:11" s="211" customFormat="1" ht="31.5" customHeight="1" x14ac:dyDescent="0.2">
      <c r="A32" s="234" t="s">
        <v>170</v>
      </c>
      <c r="B32" s="235">
        <v>3612</v>
      </c>
      <c r="C32" s="235">
        <v>6121</v>
      </c>
      <c r="D32" s="498">
        <v>703</v>
      </c>
      <c r="E32" s="201" t="s">
        <v>957</v>
      </c>
      <c r="F32" s="441">
        <v>600</v>
      </c>
      <c r="G32" s="442"/>
      <c r="H32" s="479">
        <f t="shared" si="0"/>
        <v>600</v>
      </c>
      <c r="I32" s="233" t="s">
        <v>958</v>
      </c>
      <c r="K32" s="463"/>
    </row>
    <row r="33" spans="1:9" s="211" customFormat="1" ht="31.5" customHeight="1" x14ac:dyDescent="0.2">
      <c r="A33" s="234" t="s">
        <v>170</v>
      </c>
      <c r="B33" s="235">
        <v>3613</v>
      </c>
      <c r="C33" s="235">
        <v>6121</v>
      </c>
      <c r="D33" s="235"/>
      <c r="E33" s="201" t="s">
        <v>1026</v>
      </c>
      <c r="F33" s="441">
        <v>1100</v>
      </c>
      <c r="G33" s="442"/>
      <c r="H33" s="479">
        <f t="shared" si="0"/>
        <v>1100</v>
      </c>
      <c r="I33" s="233" t="s">
        <v>944</v>
      </c>
    </row>
    <row r="34" spans="1:9" s="211" customFormat="1" ht="20.25" customHeight="1" x14ac:dyDescent="0.2">
      <c r="A34" s="198" t="s">
        <v>162</v>
      </c>
      <c r="B34" s="235">
        <v>3632</v>
      </c>
      <c r="C34" s="235">
        <v>6121</v>
      </c>
      <c r="D34" s="235">
        <v>888</v>
      </c>
      <c r="E34" s="201" t="s">
        <v>811</v>
      </c>
      <c r="F34" s="441">
        <v>1730</v>
      </c>
      <c r="G34" s="442"/>
      <c r="H34" s="479">
        <f>F34-G34</f>
        <v>1730</v>
      </c>
      <c r="I34" s="233" t="s">
        <v>881</v>
      </c>
    </row>
    <row r="35" spans="1:9" s="211" customFormat="1" ht="20.25" customHeight="1" x14ac:dyDescent="0.2">
      <c r="A35" s="234" t="s">
        <v>170</v>
      </c>
      <c r="B35" s="235">
        <v>3639</v>
      </c>
      <c r="C35" s="235">
        <v>6130</v>
      </c>
      <c r="D35" s="235"/>
      <c r="E35" s="201" t="s">
        <v>448</v>
      </c>
      <c r="F35" s="441">
        <v>1000</v>
      </c>
      <c r="G35" s="442"/>
      <c r="H35" s="479">
        <f>F35-G35</f>
        <v>1000</v>
      </c>
      <c r="I35" s="233" t="s">
        <v>978</v>
      </c>
    </row>
    <row r="36" spans="1:9" s="167" customFormat="1" ht="18.75" customHeight="1" x14ac:dyDescent="0.2">
      <c r="A36" s="443" t="s">
        <v>174</v>
      </c>
      <c r="B36" s="200">
        <v>3636</v>
      </c>
      <c r="C36" s="200">
        <v>6121</v>
      </c>
      <c r="D36" s="200">
        <v>881</v>
      </c>
      <c r="E36" s="500" t="s">
        <v>900</v>
      </c>
      <c r="F36" s="441">
        <v>200</v>
      </c>
      <c r="G36" s="442"/>
      <c r="H36" s="479">
        <f t="shared" ref="H36:H54" si="1">F36-G36</f>
        <v>200</v>
      </c>
      <c r="I36" s="500" t="s">
        <v>889</v>
      </c>
    </row>
    <row r="37" spans="1:9" s="167" customFormat="1" ht="18.75" customHeight="1" x14ac:dyDescent="0.2">
      <c r="A37" s="443" t="s">
        <v>174</v>
      </c>
      <c r="B37" s="200">
        <v>3722</v>
      </c>
      <c r="C37" s="200">
        <v>6121</v>
      </c>
      <c r="D37" s="200">
        <v>967</v>
      </c>
      <c r="E37" s="500" t="s">
        <v>981</v>
      </c>
      <c r="F37" s="441">
        <v>1000</v>
      </c>
      <c r="G37" s="442"/>
      <c r="H37" s="479">
        <f t="shared" si="1"/>
        <v>1000</v>
      </c>
      <c r="I37" s="500" t="s">
        <v>982</v>
      </c>
    </row>
    <row r="38" spans="1:9" s="167" customFormat="1" ht="18.75" customHeight="1" x14ac:dyDescent="0.2">
      <c r="A38" s="443" t="s">
        <v>174</v>
      </c>
      <c r="B38" s="200">
        <v>3745</v>
      </c>
      <c r="C38" s="200">
        <v>6121</v>
      </c>
      <c r="D38" s="200">
        <v>929</v>
      </c>
      <c r="E38" s="500" t="s">
        <v>901</v>
      </c>
      <c r="F38" s="441">
        <v>250</v>
      </c>
      <c r="G38" s="442"/>
      <c r="H38" s="479">
        <f t="shared" si="1"/>
        <v>250</v>
      </c>
      <c r="I38" s="500" t="s">
        <v>889</v>
      </c>
    </row>
    <row r="39" spans="1:9" s="167" customFormat="1" ht="18.75" customHeight="1" x14ac:dyDescent="0.2">
      <c r="A39" s="443" t="s">
        <v>174</v>
      </c>
      <c r="B39" s="200">
        <v>3745</v>
      </c>
      <c r="C39" s="200">
        <v>6121</v>
      </c>
      <c r="D39" s="200">
        <v>929</v>
      </c>
      <c r="E39" s="500" t="s">
        <v>902</v>
      </c>
      <c r="F39" s="441">
        <v>1000</v>
      </c>
      <c r="G39" s="442"/>
      <c r="H39" s="479">
        <f t="shared" si="1"/>
        <v>1000</v>
      </c>
      <c r="I39" s="500"/>
    </row>
    <row r="40" spans="1:9" s="167" customFormat="1" ht="18.75" customHeight="1" x14ac:dyDescent="0.2">
      <c r="A40" s="443" t="s">
        <v>174</v>
      </c>
      <c r="B40" s="200">
        <v>3745</v>
      </c>
      <c r="C40" s="200">
        <v>6122</v>
      </c>
      <c r="D40" s="200">
        <v>837</v>
      </c>
      <c r="E40" s="500" t="s">
        <v>911</v>
      </c>
      <c r="F40" s="441">
        <v>500</v>
      </c>
      <c r="G40" s="442"/>
      <c r="H40" s="479">
        <f t="shared" si="1"/>
        <v>500</v>
      </c>
      <c r="I40" s="500"/>
    </row>
    <row r="41" spans="1:9" s="167" customFormat="1" ht="18.75" customHeight="1" x14ac:dyDescent="0.2">
      <c r="A41" s="443" t="s">
        <v>174</v>
      </c>
      <c r="B41" s="200">
        <v>3745</v>
      </c>
      <c r="C41" s="200">
        <v>6122</v>
      </c>
      <c r="D41" s="200">
        <v>836</v>
      </c>
      <c r="E41" s="500" t="s">
        <v>912</v>
      </c>
      <c r="F41" s="441">
        <v>150</v>
      </c>
      <c r="G41" s="442"/>
      <c r="H41" s="479">
        <f t="shared" si="1"/>
        <v>150</v>
      </c>
      <c r="I41" s="500" t="s">
        <v>889</v>
      </c>
    </row>
    <row r="42" spans="1:9" s="167" customFormat="1" ht="18.75" customHeight="1" x14ac:dyDescent="0.2">
      <c r="A42" s="155" t="s">
        <v>212</v>
      </c>
      <c r="B42" s="200">
        <v>3745</v>
      </c>
      <c r="C42" s="200">
        <v>6351</v>
      </c>
      <c r="D42" s="200"/>
      <c r="E42" s="500" t="s">
        <v>997</v>
      </c>
      <c r="F42" s="441">
        <v>250</v>
      </c>
      <c r="G42" s="442"/>
      <c r="H42" s="479">
        <f t="shared" si="1"/>
        <v>250</v>
      </c>
      <c r="I42" s="500" t="s">
        <v>1007</v>
      </c>
    </row>
    <row r="43" spans="1:9" s="167" customFormat="1" ht="18.75" customHeight="1" x14ac:dyDescent="0.2">
      <c r="A43" s="443" t="s">
        <v>174</v>
      </c>
      <c r="B43" s="200">
        <v>3745</v>
      </c>
      <c r="C43" s="200">
        <v>6121</v>
      </c>
      <c r="D43" s="200">
        <v>932</v>
      </c>
      <c r="E43" s="500" t="s">
        <v>914</v>
      </c>
      <c r="F43" s="441">
        <v>500</v>
      </c>
      <c r="G43" s="442"/>
      <c r="H43" s="479">
        <f t="shared" si="1"/>
        <v>500</v>
      </c>
      <c r="I43" s="500"/>
    </row>
    <row r="44" spans="1:9" s="167" customFormat="1" ht="18.75" customHeight="1" x14ac:dyDescent="0.2">
      <c r="A44" s="443" t="s">
        <v>174</v>
      </c>
      <c r="B44" s="200">
        <v>3745</v>
      </c>
      <c r="C44" s="200">
        <v>6121</v>
      </c>
      <c r="D44" s="200"/>
      <c r="E44" s="500" t="s">
        <v>1031</v>
      </c>
      <c r="F44" s="441">
        <v>30</v>
      </c>
      <c r="G44" s="442"/>
      <c r="H44" s="479">
        <f t="shared" si="1"/>
        <v>30</v>
      </c>
      <c r="I44" s="500" t="s">
        <v>889</v>
      </c>
    </row>
    <row r="45" spans="1:9" s="167" customFormat="1" ht="27" customHeight="1" x14ac:dyDescent="0.2">
      <c r="A45" s="443" t="s">
        <v>174</v>
      </c>
      <c r="B45" s="200">
        <v>4357</v>
      </c>
      <c r="C45" s="200">
        <v>6121</v>
      </c>
      <c r="D45" s="200">
        <v>848</v>
      </c>
      <c r="E45" s="245" t="s">
        <v>903</v>
      </c>
      <c r="F45" s="441">
        <v>1500</v>
      </c>
      <c r="G45" s="442"/>
      <c r="H45" s="479">
        <f t="shared" si="1"/>
        <v>1500</v>
      </c>
      <c r="I45" s="500" t="s">
        <v>283</v>
      </c>
    </row>
    <row r="46" spans="1:9" s="167" customFormat="1" ht="18.75" customHeight="1" x14ac:dyDescent="0.2">
      <c r="A46" s="443" t="s">
        <v>174</v>
      </c>
      <c r="B46" s="200">
        <v>4357</v>
      </c>
      <c r="C46" s="200">
        <v>6121</v>
      </c>
      <c r="D46" s="200">
        <v>848</v>
      </c>
      <c r="E46" s="500" t="s">
        <v>904</v>
      </c>
      <c r="F46" s="441">
        <v>5100</v>
      </c>
      <c r="G46" s="442"/>
      <c r="H46" s="479">
        <f t="shared" si="1"/>
        <v>5100</v>
      </c>
      <c r="I46" s="500" t="s">
        <v>891</v>
      </c>
    </row>
    <row r="47" spans="1:9" s="167" customFormat="1" ht="18.75" customHeight="1" x14ac:dyDescent="0.2">
      <c r="A47" s="155" t="s">
        <v>212</v>
      </c>
      <c r="B47" s="200">
        <v>4357</v>
      </c>
      <c r="C47" s="200">
        <v>6351</v>
      </c>
      <c r="D47" s="200"/>
      <c r="E47" s="500" t="s">
        <v>998</v>
      </c>
      <c r="F47" s="441">
        <v>240</v>
      </c>
      <c r="G47" s="442"/>
      <c r="H47" s="479">
        <f t="shared" si="1"/>
        <v>240</v>
      </c>
      <c r="I47" s="500" t="s">
        <v>1024</v>
      </c>
    </row>
    <row r="48" spans="1:9" ht="20.25" customHeight="1" x14ac:dyDescent="0.2">
      <c r="A48" s="307" t="s">
        <v>339</v>
      </c>
      <c r="B48" s="200">
        <v>5311</v>
      </c>
      <c r="C48" s="200">
        <v>6122</v>
      </c>
      <c r="D48" s="200"/>
      <c r="E48" s="201" t="s">
        <v>950</v>
      </c>
      <c r="F48" s="202">
        <v>500</v>
      </c>
      <c r="G48" s="203"/>
      <c r="H48" s="202">
        <f>F48-G48</f>
        <v>500</v>
      </c>
      <c r="I48" s="204"/>
    </row>
    <row r="49" spans="1:22" s="167" customFormat="1" ht="18.75" customHeight="1" x14ac:dyDescent="0.2">
      <c r="A49" s="443" t="s">
        <v>174</v>
      </c>
      <c r="B49" s="200">
        <v>5512</v>
      </c>
      <c r="C49" s="200">
        <v>6122</v>
      </c>
      <c r="D49" s="200"/>
      <c r="E49" s="500" t="s">
        <v>156</v>
      </c>
      <c r="F49" s="441">
        <v>7500</v>
      </c>
      <c r="G49" s="442">
        <v>4000</v>
      </c>
      <c r="H49" s="479">
        <v>3500</v>
      </c>
      <c r="I49" s="500"/>
    </row>
    <row r="50" spans="1:22" s="167" customFormat="1" ht="18.75" customHeight="1" x14ac:dyDescent="0.2">
      <c r="A50" s="234" t="s">
        <v>170</v>
      </c>
      <c r="B50" s="200">
        <v>6171</v>
      </c>
      <c r="C50" s="200">
        <v>6111</v>
      </c>
      <c r="D50" s="200"/>
      <c r="E50" s="500" t="s">
        <v>992</v>
      </c>
      <c r="F50" s="441">
        <v>330</v>
      </c>
      <c r="G50" s="442"/>
      <c r="H50" s="479">
        <f>F50-G50</f>
        <v>330</v>
      </c>
      <c r="I50" s="500" t="s">
        <v>992</v>
      </c>
    </row>
    <row r="51" spans="1:22" s="167" customFormat="1" ht="18.75" customHeight="1" x14ac:dyDescent="0.2">
      <c r="A51" s="234" t="s">
        <v>170</v>
      </c>
      <c r="B51" s="200">
        <v>6171</v>
      </c>
      <c r="C51" s="200">
        <v>6111</v>
      </c>
      <c r="D51" s="200"/>
      <c r="E51" s="500" t="s">
        <v>952</v>
      </c>
      <c r="F51" s="441">
        <v>72</v>
      </c>
      <c r="G51" s="442"/>
      <c r="H51" s="479">
        <f t="shared" si="1"/>
        <v>72</v>
      </c>
      <c r="I51" s="500" t="s">
        <v>953</v>
      </c>
    </row>
    <row r="52" spans="1:22" s="167" customFormat="1" ht="18.75" customHeight="1" x14ac:dyDescent="0.2">
      <c r="A52" s="234" t="s">
        <v>170</v>
      </c>
      <c r="B52" s="200">
        <v>6171</v>
      </c>
      <c r="C52" s="200">
        <v>6121</v>
      </c>
      <c r="D52" s="200"/>
      <c r="E52" s="500" t="s">
        <v>1035</v>
      </c>
      <c r="F52" s="441">
        <v>600</v>
      </c>
      <c r="G52" s="442"/>
      <c r="H52" s="479">
        <f t="shared" si="1"/>
        <v>600</v>
      </c>
      <c r="I52" s="500" t="s">
        <v>979</v>
      </c>
    </row>
    <row r="53" spans="1:22" s="167" customFormat="1" ht="18.75" customHeight="1" x14ac:dyDescent="0.2">
      <c r="A53" s="234" t="s">
        <v>170</v>
      </c>
      <c r="B53" s="200">
        <v>6171</v>
      </c>
      <c r="C53" s="200">
        <v>6121</v>
      </c>
      <c r="D53" s="200"/>
      <c r="E53" s="500" t="s">
        <v>951</v>
      </c>
      <c r="F53" s="441">
        <v>136</v>
      </c>
      <c r="G53" s="442"/>
      <c r="H53" s="479">
        <f t="shared" si="1"/>
        <v>136</v>
      </c>
      <c r="I53" s="500" t="s">
        <v>974</v>
      </c>
    </row>
    <row r="54" spans="1:22" s="167" customFormat="1" ht="18.75" customHeight="1" x14ac:dyDescent="0.2">
      <c r="A54" s="443" t="s">
        <v>174</v>
      </c>
      <c r="B54" s="200">
        <v>6171</v>
      </c>
      <c r="C54" s="200">
        <v>6121</v>
      </c>
      <c r="D54" s="200">
        <v>814</v>
      </c>
      <c r="E54" s="500" t="s">
        <v>905</v>
      </c>
      <c r="F54" s="441">
        <v>1000</v>
      </c>
      <c r="G54" s="442"/>
      <c r="H54" s="479">
        <f t="shared" si="1"/>
        <v>1000</v>
      </c>
      <c r="I54" s="500" t="s">
        <v>891</v>
      </c>
    </row>
    <row r="55" spans="1:22" s="162" customFormat="1" ht="15.75" x14ac:dyDescent="0.25">
      <c r="A55" s="455"/>
      <c r="B55" s="456"/>
      <c r="C55" s="254"/>
      <c r="D55" s="254"/>
      <c r="E55" s="255" t="s">
        <v>430</v>
      </c>
      <c r="F55" s="266">
        <f>SUM(F3:F54)</f>
        <v>58788</v>
      </c>
      <c r="G55" s="266">
        <f>SUM(G28:G54)</f>
        <v>4000</v>
      </c>
      <c r="H55" s="266">
        <f>SUM(H3:H54)</f>
        <v>54788</v>
      </c>
      <c r="I55" s="256"/>
      <c r="M55" s="174"/>
    </row>
    <row r="56" spans="1:22" ht="15.75" customHeight="1" x14ac:dyDescent="0.25">
      <c r="G56" s="40"/>
      <c r="H56" s="40"/>
      <c r="I56" s="267"/>
    </row>
    <row r="57" spans="1:22" s="96" customFormat="1" x14ac:dyDescent="0.2">
      <c r="A57" s="49"/>
      <c r="B57" s="49"/>
      <c r="C57" s="49"/>
      <c r="D57" s="49"/>
      <c r="E57" s="49"/>
      <c r="F57" s="49"/>
      <c r="G57" s="49"/>
      <c r="H57" s="97"/>
      <c r="I57" s="158"/>
      <c r="J57" s="95"/>
      <c r="K57" s="95"/>
      <c r="L57" s="95"/>
      <c r="M57" s="95"/>
      <c r="N57" s="95"/>
      <c r="O57" s="95"/>
      <c r="P57" s="95"/>
      <c r="Q57" s="95"/>
      <c r="R57" s="95"/>
      <c r="S57" s="165"/>
      <c r="V57" s="71"/>
    </row>
    <row r="58" spans="1:22" s="96" customFormat="1" x14ac:dyDescent="0.2">
      <c r="A58" s="49"/>
      <c r="B58" s="49"/>
      <c r="C58" s="49"/>
      <c r="D58" s="49"/>
      <c r="E58" s="49"/>
      <c r="F58" s="49"/>
      <c r="G58" s="49"/>
      <c r="H58" s="49"/>
      <c r="I58" s="49"/>
      <c r="J58" s="95"/>
      <c r="K58" s="95"/>
      <c r="L58" s="95"/>
      <c r="M58" s="95"/>
      <c r="N58" s="95"/>
      <c r="O58" s="95"/>
      <c r="P58" s="95"/>
      <c r="Q58" s="95"/>
      <c r="R58" s="95"/>
      <c r="S58" s="165"/>
      <c r="V58" s="71"/>
    </row>
    <row r="59" spans="1:22" s="96" customFormat="1" x14ac:dyDescent="0.2">
      <c r="A59" s="153" t="s">
        <v>158</v>
      </c>
      <c r="B59" s="41"/>
      <c r="C59" s="41"/>
      <c r="D59" s="41"/>
      <c r="E59" s="41"/>
      <c r="F59" s="137"/>
      <c r="G59" s="41"/>
      <c r="H59" s="49"/>
      <c r="I59" s="158"/>
      <c r="J59" s="95"/>
      <c r="K59" s="95"/>
      <c r="L59" s="95"/>
      <c r="M59" s="95"/>
      <c r="N59" s="95"/>
      <c r="O59" s="95"/>
      <c r="P59" s="95"/>
      <c r="Q59" s="95"/>
      <c r="R59" s="95"/>
      <c r="S59" s="165"/>
      <c r="V59" s="71"/>
    </row>
    <row r="60" spans="1:22" s="96" customFormat="1" x14ac:dyDescent="0.2">
      <c r="A60" s="147" t="s">
        <v>220</v>
      </c>
      <c r="B60" s="309" t="s">
        <v>419</v>
      </c>
      <c r="C60" s="41"/>
      <c r="D60" s="41"/>
      <c r="E60" s="41"/>
      <c r="F60" s="49"/>
      <c r="G60" s="49"/>
      <c r="H60" s="97"/>
      <c r="I60" s="49"/>
      <c r="J60" s="95"/>
      <c r="K60" s="95"/>
      <c r="L60" s="95"/>
      <c r="M60" s="95"/>
      <c r="N60" s="95"/>
      <c r="O60" s="95"/>
      <c r="P60" s="95"/>
      <c r="Q60" s="95"/>
      <c r="R60" s="95"/>
      <c r="S60" s="165"/>
      <c r="V60" s="71"/>
    </row>
    <row r="61" spans="1:22" s="96" customFormat="1" x14ac:dyDescent="0.2">
      <c r="A61" s="148" t="s">
        <v>170</v>
      </c>
      <c r="B61" s="309" t="s">
        <v>420</v>
      </c>
      <c r="C61" s="41"/>
      <c r="D61" s="41"/>
      <c r="E61" s="41"/>
      <c r="F61" s="137"/>
      <c r="G61" s="41"/>
      <c r="H61" s="49"/>
      <c r="I61" s="158"/>
      <c r="J61" s="41"/>
      <c r="K61" s="41"/>
      <c r="L61" s="41"/>
      <c r="M61" s="41"/>
      <c r="N61" s="41"/>
      <c r="O61" s="40"/>
      <c r="P61" s="40"/>
      <c r="Q61" s="40"/>
      <c r="R61" s="40"/>
      <c r="S61" s="166"/>
      <c r="V61" s="71"/>
    </row>
    <row r="62" spans="1:22" s="96" customFormat="1" x14ac:dyDescent="0.2">
      <c r="A62" s="149" t="s">
        <v>174</v>
      </c>
      <c r="B62" s="309" t="s">
        <v>421</v>
      </c>
      <c r="C62" s="41"/>
      <c r="D62" s="41"/>
      <c r="E62" s="41"/>
      <c r="F62" s="137"/>
      <c r="G62" s="41"/>
      <c r="H62" s="97"/>
      <c r="I62" s="158"/>
      <c r="J62" s="41"/>
      <c r="K62" s="41"/>
      <c r="L62" s="41"/>
      <c r="M62" s="41"/>
      <c r="N62" s="41"/>
      <c r="O62" s="40"/>
      <c r="P62" s="40"/>
      <c r="Q62" s="40"/>
      <c r="R62" s="40"/>
      <c r="S62" s="166"/>
      <c r="V62" s="71"/>
    </row>
    <row r="63" spans="1:22" s="96" customFormat="1" x14ac:dyDescent="0.2">
      <c r="A63" s="155" t="s">
        <v>212</v>
      </c>
      <c r="B63" s="309" t="s">
        <v>409</v>
      </c>
      <c r="C63" s="41"/>
      <c r="D63" s="41"/>
      <c r="E63" s="41"/>
      <c r="F63" s="137"/>
      <c r="G63" s="41"/>
      <c r="H63" s="97"/>
      <c r="I63" s="158"/>
      <c r="J63" s="41"/>
      <c r="K63" s="41"/>
      <c r="L63" s="41"/>
      <c r="M63" s="41"/>
      <c r="N63" s="41"/>
      <c r="O63" s="40"/>
      <c r="P63" s="40"/>
      <c r="Q63" s="40"/>
      <c r="R63" s="40"/>
      <c r="S63" s="166"/>
      <c r="V63" s="71"/>
    </row>
    <row r="64" spans="1:22" x14ac:dyDescent="0.2">
      <c r="A64" s="147" t="s">
        <v>194</v>
      </c>
      <c r="B64" s="309" t="s">
        <v>422</v>
      </c>
      <c r="C64" s="41"/>
      <c r="D64" s="41"/>
      <c r="E64" s="41"/>
      <c r="F64" s="49"/>
      <c r="G64" s="49"/>
    </row>
    <row r="65" spans="1:9" x14ac:dyDescent="0.2">
      <c r="A65" s="150" t="s">
        <v>162</v>
      </c>
      <c r="B65" s="309" t="s">
        <v>423</v>
      </c>
      <c r="C65" s="41"/>
      <c r="D65" s="41"/>
      <c r="E65" s="41"/>
      <c r="F65" s="49"/>
      <c r="G65" s="49"/>
      <c r="H65" s="49"/>
      <c r="I65" s="49"/>
    </row>
    <row r="66" spans="1:9" x14ac:dyDescent="0.2">
      <c r="A66" s="152" t="s">
        <v>182</v>
      </c>
      <c r="B66" s="309" t="s">
        <v>424</v>
      </c>
      <c r="C66" s="41"/>
      <c r="D66" s="41"/>
      <c r="E66" s="41"/>
      <c r="H66" s="49"/>
    </row>
    <row r="67" spans="1:9" x14ac:dyDescent="0.2">
      <c r="A67" s="147" t="s">
        <v>339</v>
      </c>
      <c r="B67" s="309" t="s">
        <v>425</v>
      </c>
      <c r="C67" s="41"/>
      <c r="D67" s="41"/>
      <c r="E67" s="41"/>
      <c r="F67" s="49"/>
      <c r="G67" s="49"/>
      <c r="I67" s="49"/>
    </row>
    <row r="68" spans="1:9" x14ac:dyDescent="0.2">
      <c r="A68" s="147" t="s">
        <v>235</v>
      </c>
      <c r="B68" s="309" t="s">
        <v>426</v>
      </c>
      <c r="C68" s="41"/>
      <c r="D68" s="41"/>
      <c r="E68" s="41" t="s">
        <v>857</v>
      </c>
      <c r="H68" s="49"/>
    </row>
    <row r="69" spans="1:9" x14ac:dyDescent="0.2">
      <c r="A69" s="151" t="s">
        <v>177</v>
      </c>
      <c r="B69" s="309" t="s">
        <v>427</v>
      </c>
      <c r="C69" s="41"/>
      <c r="D69" s="41"/>
      <c r="E69" s="41"/>
      <c r="F69" s="49"/>
      <c r="G69" s="49"/>
      <c r="I69" s="49"/>
    </row>
    <row r="70" spans="1:9" x14ac:dyDescent="0.2">
      <c r="A70" s="175" t="s">
        <v>338</v>
      </c>
      <c r="B70" s="41" t="s">
        <v>428</v>
      </c>
      <c r="C70" s="41"/>
      <c r="D70" s="41"/>
      <c r="E70" s="41"/>
      <c r="H70" s="49"/>
    </row>
    <row r="71" spans="1:9" x14ac:dyDescent="0.2">
      <c r="A71" s="147" t="s">
        <v>364</v>
      </c>
      <c r="B71" s="41" t="s">
        <v>519</v>
      </c>
      <c r="C71" s="41"/>
      <c r="D71" s="41"/>
      <c r="E71" s="41" t="s">
        <v>857</v>
      </c>
      <c r="F71" s="49"/>
      <c r="G71" s="49"/>
      <c r="I71" s="269"/>
    </row>
    <row r="72" spans="1:9" x14ac:dyDescent="0.2">
      <c r="A72" s="154" t="s">
        <v>858</v>
      </c>
      <c r="B72" s="276" t="s">
        <v>859</v>
      </c>
      <c r="H72" s="49"/>
    </row>
    <row r="89" spans="1:9" x14ac:dyDescent="0.2">
      <c r="A89" s="49"/>
      <c r="B89" s="49"/>
      <c r="C89" s="49"/>
      <c r="D89" s="49"/>
      <c r="F89" s="49"/>
      <c r="G89" s="49"/>
      <c r="I89" s="49"/>
    </row>
    <row r="90" spans="1:9" x14ac:dyDescent="0.2">
      <c r="H90" s="49"/>
    </row>
  </sheetData>
  <protectedRanges>
    <protectedRange password="CC3D" sqref="I28:I35" name="Oblast2"/>
    <protectedRange password="CC3D" sqref="A34:E34 B35:E35 B28:E33" name="Oblast1"/>
  </protectedRanges>
  <mergeCells count="1">
    <mergeCell ref="A1:I1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I115"/>
  <sheetViews>
    <sheetView view="pageBreakPreview" topLeftCell="A28" zoomScaleNormal="100" zoomScaleSheetLayoutView="100" workbookViewId="0">
      <selection activeCell="H5" sqref="H5"/>
    </sheetView>
  </sheetViews>
  <sheetFormatPr defaultColWidth="9.140625" defaultRowHeight="12.75" x14ac:dyDescent="0.2"/>
  <cols>
    <col min="1" max="1" width="6.7109375" style="160" customWidth="1"/>
    <col min="2" max="2" width="7.5703125" style="136" customWidth="1"/>
    <col min="3" max="3" width="7.28515625" style="136" customWidth="1"/>
    <col min="4" max="4" width="6.28515625" style="136" customWidth="1"/>
    <col min="5" max="5" width="40.42578125" style="49" bestFit="1" customWidth="1"/>
    <col min="6" max="6" width="8" style="137" bestFit="1" customWidth="1"/>
    <col min="7" max="7" width="10.85546875" style="41" customWidth="1"/>
    <col min="8" max="8" width="10.85546875" style="97" customWidth="1"/>
    <col min="9" max="9" width="72.140625" style="158" customWidth="1"/>
    <col min="10" max="16384" width="9.140625" style="49"/>
  </cols>
  <sheetData>
    <row r="1" spans="1:9" s="159" customFormat="1" ht="15.75" x14ac:dyDescent="0.25">
      <c r="A1" s="672" t="s">
        <v>801</v>
      </c>
      <c r="B1" s="673"/>
      <c r="C1" s="673"/>
      <c r="D1" s="673"/>
      <c r="E1" s="673"/>
      <c r="F1" s="673"/>
      <c r="G1" s="673"/>
      <c r="H1" s="673"/>
      <c r="I1" s="674"/>
    </row>
    <row r="2" spans="1:9" ht="72" customHeight="1" x14ac:dyDescent="0.2">
      <c r="A2" s="224" t="s">
        <v>158</v>
      </c>
      <c r="B2" s="225" t="s">
        <v>17</v>
      </c>
      <c r="C2" s="225" t="s">
        <v>429</v>
      </c>
      <c r="D2" s="225" t="s">
        <v>160</v>
      </c>
      <c r="E2" s="225"/>
      <c r="F2" s="226" t="s">
        <v>430</v>
      </c>
      <c r="G2" s="226" t="s">
        <v>505</v>
      </c>
      <c r="H2" s="227" t="s">
        <v>506</v>
      </c>
      <c r="I2" s="228" t="s">
        <v>431</v>
      </c>
    </row>
    <row r="3" spans="1:9" s="52" customFormat="1" x14ac:dyDescent="0.2">
      <c r="A3" s="234" t="s">
        <v>170</v>
      </c>
      <c r="B3" s="229">
        <v>2141</v>
      </c>
      <c r="C3" s="229">
        <v>6121</v>
      </c>
      <c r="D3" s="229"/>
      <c r="E3" s="230" t="s">
        <v>583</v>
      </c>
      <c r="F3" s="231">
        <v>150</v>
      </c>
      <c r="G3" s="232"/>
      <c r="H3" s="231">
        <v>150</v>
      </c>
      <c r="I3" s="233" t="s">
        <v>646</v>
      </c>
    </row>
    <row r="4" spans="1:9" s="211" customFormat="1" ht="25.5" x14ac:dyDescent="0.2">
      <c r="A4" s="199" t="s">
        <v>174</v>
      </c>
      <c r="B4" s="200">
        <v>2212</v>
      </c>
      <c r="C4" s="200">
        <v>6121</v>
      </c>
      <c r="D4" s="200">
        <v>881</v>
      </c>
      <c r="E4" s="201" t="s">
        <v>727</v>
      </c>
      <c r="F4" s="202">
        <v>250</v>
      </c>
      <c r="G4" s="203">
        <v>0</v>
      </c>
      <c r="H4" s="202">
        <f>F4-G4</f>
        <v>250</v>
      </c>
      <c r="I4" s="204" t="s">
        <v>749</v>
      </c>
    </row>
    <row r="5" spans="1:9" s="211" customFormat="1" ht="25.5" x14ac:dyDescent="0.2">
      <c r="A5" s="199" t="s">
        <v>174</v>
      </c>
      <c r="B5" s="200">
        <v>2212</v>
      </c>
      <c r="C5" s="200">
        <v>6121</v>
      </c>
      <c r="D5" s="200">
        <v>881</v>
      </c>
      <c r="E5" s="201" t="s">
        <v>652</v>
      </c>
      <c r="F5" s="202">
        <v>100</v>
      </c>
      <c r="G5" s="203">
        <v>0</v>
      </c>
      <c r="H5" s="202">
        <f>F5-G5</f>
        <v>100</v>
      </c>
      <c r="I5" s="204" t="s">
        <v>689</v>
      </c>
    </row>
    <row r="6" spans="1:9" s="211" customFormat="1" x14ac:dyDescent="0.2">
      <c r="A6" s="199" t="s">
        <v>174</v>
      </c>
      <c r="B6" s="235">
        <v>2212</v>
      </c>
      <c r="C6" s="235">
        <v>6121</v>
      </c>
      <c r="D6" s="235">
        <v>758</v>
      </c>
      <c r="E6" s="245" t="s">
        <v>653</v>
      </c>
      <c r="F6" s="236">
        <v>1000</v>
      </c>
      <c r="G6" s="237">
        <v>0</v>
      </c>
      <c r="H6" s="238">
        <v>1000</v>
      </c>
      <c r="I6" s="239" t="s">
        <v>688</v>
      </c>
    </row>
    <row r="7" spans="1:9" ht="25.5" x14ac:dyDescent="0.2">
      <c r="A7" s="199" t="s">
        <v>174</v>
      </c>
      <c r="B7" s="235">
        <v>2212</v>
      </c>
      <c r="C7" s="235">
        <v>6121</v>
      </c>
      <c r="D7" s="235">
        <v>873</v>
      </c>
      <c r="E7" s="201" t="s">
        <v>654</v>
      </c>
      <c r="F7" s="236">
        <v>10000</v>
      </c>
      <c r="G7" s="237">
        <v>0</v>
      </c>
      <c r="H7" s="238">
        <v>10000</v>
      </c>
      <c r="I7" s="239" t="s">
        <v>666</v>
      </c>
    </row>
    <row r="8" spans="1:9" s="52" customFormat="1" ht="25.5" x14ac:dyDescent="0.2">
      <c r="A8" s="199" t="s">
        <v>174</v>
      </c>
      <c r="B8" s="235">
        <v>2212</v>
      </c>
      <c r="C8" s="235">
        <v>6121</v>
      </c>
      <c r="D8" s="235">
        <v>870</v>
      </c>
      <c r="E8" s="214" t="s">
        <v>590</v>
      </c>
      <c r="F8" s="246">
        <v>9800</v>
      </c>
      <c r="G8" s="237">
        <v>6546</v>
      </c>
      <c r="H8" s="246">
        <f>F8-G8</f>
        <v>3254</v>
      </c>
      <c r="I8" s="218" t="s">
        <v>679</v>
      </c>
    </row>
    <row r="9" spans="1:9" s="52" customFormat="1" ht="25.5" x14ac:dyDescent="0.2">
      <c r="A9" s="257" t="s">
        <v>174</v>
      </c>
      <c r="B9" s="258">
        <v>2212</v>
      </c>
      <c r="C9" s="258">
        <v>6121</v>
      </c>
      <c r="D9" s="258">
        <v>871</v>
      </c>
      <c r="E9" s="214" t="s">
        <v>655</v>
      </c>
      <c r="F9" s="246">
        <v>1200</v>
      </c>
      <c r="G9" s="238">
        <v>800</v>
      </c>
      <c r="H9" s="246">
        <f>F9-G9</f>
        <v>400</v>
      </c>
      <c r="I9" s="218" t="s">
        <v>750</v>
      </c>
    </row>
    <row r="10" spans="1:9" x14ac:dyDescent="0.2">
      <c r="A10" s="210" t="s">
        <v>364</v>
      </c>
      <c r="B10" s="235">
        <v>2212</v>
      </c>
      <c r="C10" s="235">
        <v>6121</v>
      </c>
      <c r="D10" s="235"/>
      <c r="E10" s="201" t="s">
        <v>672</v>
      </c>
      <c r="F10" s="236">
        <v>300</v>
      </c>
      <c r="G10" s="238"/>
      <c r="H10" s="238">
        <v>300</v>
      </c>
      <c r="I10" s="204" t="s">
        <v>712</v>
      </c>
    </row>
    <row r="11" spans="1:9" ht="25.5" x14ac:dyDescent="0.2">
      <c r="A11" s="252" t="s">
        <v>364</v>
      </c>
      <c r="B11" s="235">
        <v>2212</v>
      </c>
      <c r="C11" s="235">
        <v>6121</v>
      </c>
      <c r="D11" s="235"/>
      <c r="E11" s="201" t="s">
        <v>698</v>
      </c>
      <c r="F11" s="236">
        <v>170</v>
      </c>
      <c r="G11" s="201"/>
      <c r="H11" s="238">
        <v>170</v>
      </c>
      <c r="I11" s="239" t="s">
        <v>713</v>
      </c>
    </row>
    <row r="12" spans="1:9" ht="25.5" x14ac:dyDescent="0.2">
      <c r="A12" s="252" t="s">
        <v>364</v>
      </c>
      <c r="B12" s="235">
        <v>2212</v>
      </c>
      <c r="C12" s="235">
        <v>6121</v>
      </c>
      <c r="D12" s="235">
        <v>892</v>
      </c>
      <c r="E12" s="242" t="s">
        <v>651</v>
      </c>
      <c r="F12" s="243">
        <v>100</v>
      </c>
      <c r="G12" s="243">
        <v>0</v>
      </c>
      <c r="H12" s="238">
        <v>100</v>
      </c>
      <c r="I12" s="239"/>
    </row>
    <row r="13" spans="1:9" s="52" customFormat="1" x14ac:dyDescent="0.2">
      <c r="A13" s="210" t="s">
        <v>364</v>
      </c>
      <c r="B13" s="229">
        <v>2212</v>
      </c>
      <c r="C13" s="229">
        <v>6121</v>
      </c>
      <c r="D13" s="229"/>
      <c r="E13" s="230" t="s">
        <v>719</v>
      </c>
      <c r="F13" s="236">
        <v>100</v>
      </c>
      <c r="G13" s="231"/>
      <c r="H13" s="231">
        <v>100</v>
      </c>
      <c r="I13" s="233" t="s">
        <v>743</v>
      </c>
    </row>
    <row r="14" spans="1:9" s="52" customFormat="1" x14ac:dyDescent="0.2">
      <c r="A14" s="199" t="s">
        <v>174</v>
      </c>
      <c r="B14" s="235">
        <v>2212</v>
      </c>
      <c r="C14" s="235">
        <v>6121</v>
      </c>
      <c r="D14" s="235"/>
      <c r="E14" s="201" t="s">
        <v>681</v>
      </c>
      <c r="F14" s="238">
        <v>300</v>
      </c>
      <c r="G14" s="201"/>
      <c r="H14" s="238">
        <v>300</v>
      </c>
      <c r="I14" s="204" t="s">
        <v>682</v>
      </c>
    </row>
    <row r="15" spans="1:9" s="52" customFormat="1" ht="25.5" x14ac:dyDescent="0.2">
      <c r="A15" s="199" t="s">
        <v>174</v>
      </c>
      <c r="B15" s="235">
        <v>2219</v>
      </c>
      <c r="C15" s="235">
        <v>6121</v>
      </c>
      <c r="D15" s="235">
        <v>945</v>
      </c>
      <c r="E15" s="201" t="s">
        <v>692</v>
      </c>
      <c r="F15" s="238">
        <v>1500</v>
      </c>
      <c r="G15" s="237">
        <v>0</v>
      </c>
      <c r="H15" s="238">
        <v>1500</v>
      </c>
      <c r="I15" s="204" t="s">
        <v>751</v>
      </c>
    </row>
    <row r="16" spans="1:9" s="52" customFormat="1" ht="25.5" x14ac:dyDescent="0.2">
      <c r="A16" s="199" t="s">
        <v>174</v>
      </c>
      <c r="B16" s="235">
        <v>2219</v>
      </c>
      <c r="C16" s="235">
        <v>6121</v>
      </c>
      <c r="D16" s="235"/>
      <c r="E16" s="201" t="s">
        <v>745</v>
      </c>
      <c r="F16" s="238">
        <v>3900</v>
      </c>
      <c r="G16" s="237">
        <v>0</v>
      </c>
      <c r="H16" s="238">
        <v>3900</v>
      </c>
      <c r="I16" s="204" t="s">
        <v>720</v>
      </c>
    </row>
    <row r="17" spans="1:9" s="52" customFormat="1" ht="25.5" x14ac:dyDescent="0.2">
      <c r="A17" s="199" t="s">
        <v>174</v>
      </c>
      <c r="B17" s="229">
        <v>2219</v>
      </c>
      <c r="C17" s="229">
        <v>6121</v>
      </c>
      <c r="D17" s="229">
        <v>833</v>
      </c>
      <c r="E17" s="248" t="s">
        <v>656</v>
      </c>
      <c r="F17" s="231">
        <v>150</v>
      </c>
      <c r="G17" s="232">
        <v>0</v>
      </c>
      <c r="H17" s="231">
        <v>150</v>
      </c>
      <c r="I17" s="233" t="s">
        <v>736</v>
      </c>
    </row>
    <row r="18" spans="1:9" s="52" customFormat="1" ht="25.5" x14ac:dyDescent="0.2">
      <c r="A18" s="199" t="s">
        <v>174</v>
      </c>
      <c r="B18" s="229">
        <v>2219</v>
      </c>
      <c r="C18" s="229">
        <v>6121</v>
      </c>
      <c r="D18" s="229">
        <v>934</v>
      </c>
      <c r="E18" s="230" t="s">
        <v>657</v>
      </c>
      <c r="F18" s="231">
        <v>1800</v>
      </c>
      <c r="G18" s="232">
        <v>1000</v>
      </c>
      <c r="H18" s="238">
        <f>F18-G18</f>
        <v>800</v>
      </c>
      <c r="I18" s="233" t="s">
        <v>791</v>
      </c>
    </row>
    <row r="19" spans="1:9" s="259" customFormat="1" x14ac:dyDescent="0.2">
      <c r="A19" s="199" t="s">
        <v>174</v>
      </c>
      <c r="B19" s="235">
        <v>2219</v>
      </c>
      <c r="C19" s="235">
        <v>6121</v>
      </c>
      <c r="D19" s="235">
        <v>920</v>
      </c>
      <c r="E19" s="214" t="s">
        <v>658</v>
      </c>
      <c r="F19" s="246">
        <v>50</v>
      </c>
      <c r="G19" s="246">
        <v>0</v>
      </c>
      <c r="H19" s="246">
        <v>50</v>
      </c>
      <c r="I19" s="218" t="s">
        <v>693</v>
      </c>
    </row>
    <row r="20" spans="1:9" ht="38.25" x14ac:dyDescent="0.2">
      <c r="A20" s="199" t="s">
        <v>174</v>
      </c>
      <c r="B20" s="235">
        <v>2219</v>
      </c>
      <c r="C20" s="235">
        <v>6121</v>
      </c>
      <c r="D20" s="235"/>
      <c r="E20" s="201" t="s">
        <v>694</v>
      </c>
      <c r="F20" s="238">
        <v>150</v>
      </c>
      <c r="G20" s="238">
        <v>0</v>
      </c>
      <c r="H20" s="238">
        <f>F20-G20</f>
        <v>150</v>
      </c>
      <c r="I20" s="204" t="s">
        <v>737</v>
      </c>
    </row>
    <row r="21" spans="1:9" x14ac:dyDescent="0.2">
      <c r="A21" s="199" t="s">
        <v>174</v>
      </c>
      <c r="B21" s="235">
        <v>2219</v>
      </c>
      <c r="C21" s="235">
        <v>6121</v>
      </c>
      <c r="D21" s="235">
        <v>893</v>
      </c>
      <c r="E21" s="201" t="s">
        <v>741</v>
      </c>
      <c r="F21" s="238">
        <v>600</v>
      </c>
      <c r="G21" s="237"/>
      <c r="H21" s="238">
        <v>600</v>
      </c>
      <c r="I21" s="204"/>
    </row>
    <row r="22" spans="1:9" ht="25.5" x14ac:dyDescent="0.2">
      <c r="A22" s="199" t="s">
        <v>174</v>
      </c>
      <c r="B22" s="235">
        <v>2310</v>
      </c>
      <c r="C22" s="235">
        <v>6121</v>
      </c>
      <c r="D22" s="235">
        <v>925</v>
      </c>
      <c r="E22" s="201" t="s">
        <v>584</v>
      </c>
      <c r="F22" s="238">
        <v>150</v>
      </c>
      <c r="G22" s="237">
        <v>0</v>
      </c>
      <c r="H22" s="238">
        <f>F22-G22</f>
        <v>150</v>
      </c>
      <c r="I22" s="204" t="s">
        <v>695</v>
      </c>
    </row>
    <row r="23" spans="1:9" ht="25.5" x14ac:dyDescent="0.2">
      <c r="A23" s="199" t="s">
        <v>174</v>
      </c>
      <c r="B23" s="235">
        <v>2310</v>
      </c>
      <c r="C23" s="235">
        <v>6121</v>
      </c>
      <c r="D23" s="235"/>
      <c r="E23" s="201" t="s">
        <v>716</v>
      </c>
      <c r="F23" s="238">
        <v>1900</v>
      </c>
      <c r="G23" s="237">
        <v>0</v>
      </c>
      <c r="H23" s="238">
        <f>F23-G23</f>
        <v>1900</v>
      </c>
      <c r="I23" s="204" t="s">
        <v>633</v>
      </c>
    </row>
    <row r="24" spans="1:9" s="52" customFormat="1" ht="30.75" customHeight="1" x14ac:dyDescent="0.2">
      <c r="A24" s="205" t="s">
        <v>174</v>
      </c>
      <c r="B24" s="200">
        <v>3113</v>
      </c>
      <c r="C24" s="200">
        <v>6121</v>
      </c>
      <c r="D24" s="200">
        <v>308</v>
      </c>
      <c r="E24" s="201" t="s">
        <v>667</v>
      </c>
      <c r="F24" s="202">
        <v>700</v>
      </c>
      <c r="G24" s="203">
        <v>0</v>
      </c>
      <c r="H24" s="202">
        <f>F24-G24</f>
        <v>700</v>
      </c>
      <c r="I24" s="204" t="s">
        <v>699</v>
      </c>
    </row>
    <row r="25" spans="1:9" s="52" customFormat="1" ht="25.5" x14ac:dyDescent="0.2">
      <c r="A25" s="205" t="s">
        <v>174</v>
      </c>
      <c r="B25" s="200">
        <v>3113</v>
      </c>
      <c r="C25" s="200">
        <v>6121</v>
      </c>
      <c r="D25" s="200">
        <v>308</v>
      </c>
      <c r="E25" s="201" t="s">
        <v>659</v>
      </c>
      <c r="F25" s="202">
        <v>750</v>
      </c>
      <c r="G25" s="203">
        <v>0</v>
      </c>
      <c r="H25" s="202">
        <v>750</v>
      </c>
      <c r="I25" s="204" t="s">
        <v>752</v>
      </c>
    </row>
    <row r="26" spans="1:9" s="52" customFormat="1" ht="30.75" customHeight="1" x14ac:dyDescent="0.2">
      <c r="A26" s="249" t="s">
        <v>212</v>
      </c>
      <c r="B26" s="235">
        <v>3113</v>
      </c>
      <c r="C26" s="235">
        <v>6351</v>
      </c>
      <c r="D26" s="235">
        <v>307</v>
      </c>
      <c r="E26" s="201" t="s">
        <v>661</v>
      </c>
      <c r="F26" s="236">
        <v>300</v>
      </c>
      <c r="G26" s="203">
        <v>0</v>
      </c>
      <c r="H26" s="202">
        <v>300</v>
      </c>
      <c r="I26" s="204" t="s">
        <v>634</v>
      </c>
    </row>
    <row r="27" spans="1:9" s="52" customFormat="1" x14ac:dyDescent="0.2">
      <c r="A27" s="161" t="s">
        <v>174</v>
      </c>
      <c r="B27" s="235">
        <v>3313</v>
      </c>
      <c r="C27" s="235">
        <v>6121</v>
      </c>
      <c r="D27" s="235"/>
      <c r="E27" s="214" t="s">
        <v>660</v>
      </c>
      <c r="F27" s="246">
        <v>200</v>
      </c>
      <c r="G27" s="247"/>
      <c r="H27" s="246">
        <v>200</v>
      </c>
      <c r="I27" s="218" t="s">
        <v>604</v>
      </c>
    </row>
    <row r="28" spans="1:9" s="52" customFormat="1" ht="25.5" x14ac:dyDescent="0.2">
      <c r="A28" s="199" t="s">
        <v>174</v>
      </c>
      <c r="B28" s="235">
        <v>3313</v>
      </c>
      <c r="C28" s="235">
        <v>6121</v>
      </c>
      <c r="D28" s="235"/>
      <c r="E28" s="201" t="s">
        <v>740</v>
      </c>
      <c r="F28" s="238">
        <v>80</v>
      </c>
      <c r="G28" s="237">
        <v>0</v>
      </c>
      <c r="H28" s="238">
        <v>80</v>
      </c>
      <c r="I28" s="265"/>
    </row>
    <row r="29" spans="1:9" s="52" customFormat="1" x14ac:dyDescent="0.2">
      <c r="A29" s="199" t="s">
        <v>174</v>
      </c>
      <c r="B29" s="200">
        <v>3313</v>
      </c>
      <c r="C29" s="200">
        <v>6121</v>
      </c>
      <c r="D29" s="200">
        <v>828</v>
      </c>
      <c r="E29" s="230" t="s">
        <v>761</v>
      </c>
      <c r="F29" s="203">
        <v>1900</v>
      </c>
      <c r="G29" s="208">
        <v>0</v>
      </c>
      <c r="H29" s="203">
        <v>1900</v>
      </c>
      <c r="I29" s="201" t="s">
        <v>762</v>
      </c>
    </row>
    <row r="30" spans="1:9" s="52" customFormat="1" x14ac:dyDescent="0.2">
      <c r="A30" s="234" t="s">
        <v>170</v>
      </c>
      <c r="B30" s="241">
        <v>3314</v>
      </c>
      <c r="C30" s="235">
        <v>6125</v>
      </c>
      <c r="D30" s="235"/>
      <c r="E30" s="242" t="s">
        <v>676</v>
      </c>
      <c r="F30" s="243">
        <v>205</v>
      </c>
      <c r="G30" s="243">
        <v>0</v>
      </c>
      <c r="H30" s="238">
        <v>205</v>
      </c>
      <c r="I30" s="244"/>
    </row>
    <row r="31" spans="1:9" x14ac:dyDescent="0.2">
      <c r="A31" s="234" t="s">
        <v>170</v>
      </c>
      <c r="B31" s="206">
        <v>3612</v>
      </c>
      <c r="C31" s="200">
        <v>6121</v>
      </c>
      <c r="D31" s="200">
        <v>954</v>
      </c>
      <c r="E31" s="214" t="s">
        <v>702</v>
      </c>
      <c r="F31" s="263">
        <v>150</v>
      </c>
      <c r="G31" s="263"/>
      <c r="H31" s="263">
        <f>F31-G31</f>
        <v>150</v>
      </c>
      <c r="I31" s="218" t="s">
        <v>704</v>
      </c>
    </row>
    <row r="32" spans="1:9" ht="25.5" x14ac:dyDescent="0.2">
      <c r="A32" s="199" t="s">
        <v>174</v>
      </c>
      <c r="B32" s="235">
        <v>3612</v>
      </c>
      <c r="C32" s="235">
        <v>6121</v>
      </c>
      <c r="D32" s="235"/>
      <c r="E32" s="201" t="s">
        <v>662</v>
      </c>
      <c r="F32" s="264">
        <v>320</v>
      </c>
      <c r="G32" s="237">
        <v>0</v>
      </c>
      <c r="H32" s="238">
        <v>320</v>
      </c>
      <c r="I32" s="204" t="s">
        <v>696</v>
      </c>
    </row>
    <row r="33" spans="1:9" ht="25.5" x14ac:dyDescent="0.2">
      <c r="A33" s="257" t="s">
        <v>174</v>
      </c>
      <c r="B33" s="258">
        <v>3612</v>
      </c>
      <c r="C33" s="258">
        <v>6121</v>
      </c>
      <c r="D33" s="258"/>
      <c r="E33" s="214" t="s">
        <v>728</v>
      </c>
      <c r="F33" s="260">
        <v>150</v>
      </c>
      <c r="G33" s="247"/>
      <c r="H33" s="246">
        <v>150</v>
      </c>
      <c r="I33" s="218" t="s">
        <v>729</v>
      </c>
    </row>
    <row r="34" spans="1:9" ht="25.5" x14ac:dyDescent="0.2">
      <c r="A34" s="199" t="s">
        <v>174</v>
      </c>
      <c r="B34" s="241">
        <v>3612</v>
      </c>
      <c r="C34" s="235">
        <v>6121</v>
      </c>
      <c r="D34" s="235">
        <v>956</v>
      </c>
      <c r="E34" s="242" t="s">
        <v>686</v>
      </c>
      <c r="F34" s="238">
        <v>4050</v>
      </c>
      <c r="G34" s="238">
        <v>1282</v>
      </c>
      <c r="H34" s="238">
        <f>F34-G34</f>
        <v>2768</v>
      </c>
      <c r="I34" s="204" t="s">
        <v>753</v>
      </c>
    </row>
    <row r="35" spans="1:9" x14ac:dyDescent="0.2">
      <c r="A35" s="199" t="s">
        <v>174</v>
      </c>
      <c r="B35" s="241">
        <v>3612</v>
      </c>
      <c r="C35" s="235">
        <v>6121</v>
      </c>
      <c r="D35" s="235"/>
      <c r="E35" s="201" t="s">
        <v>687</v>
      </c>
      <c r="F35" s="238">
        <v>950</v>
      </c>
      <c r="G35" s="238">
        <v>0</v>
      </c>
      <c r="H35" s="238">
        <f>F35-G35</f>
        <v>950</v>
      </c>
      <c r="I35" s="204" t="s">
        <v>635</v>
      </c>
    </row>
    <row r="36" spans="1:9" ht="25.5" x14ac:dyDescent="0.2">
      <c r="A36" s="205" t="s">
        <v>174</v>
      </c>
      <c r="B36" s="206">
        <v>3612</v>
      </c>
      <c r="C36" s="200">
        <v>6121</v>
      </c>
      <c r="D36" s="200">
        <v>952</v>
      </c>
      <c r="E36" s="201" t="s">
        <v>705</v>
      </c>
      <c r="F36" s="202">
        <v>1545</v>
      </c>
      <c r="G36" s="207">
        <v>1465</v>
      </c>
      <c r="H36" s="202">
        <f>F36-G36</f>
        <v>80</v>
      </c>
      <c r="I36" s="204" t="s">
        <v>706</v>
      </c>
    </row>
    <row r="37" spans="1:9" ht="25.5" x14ac:dyDescent="0.2">
      <c r="A37" s="205" t="s">
        <v>174</v>
      </c>
      <c r="B37" s="206">
        <v>3612</v>
      </c>
      <c r="C37" s="200">
        <v>6121</v>
      </c>
      <c r="D37" s="200">
        <v>952</v>
      </c>
      <c r="E37" s="201" t="s">
        <v>707</v>
      </c>
      <c r="F37" s="202">
        <v>2700</v>
      </c>
      <c r="G37" s="207"/>
      <c r="H37" s="202">
        <f>F37-G37</f>
        <v>2700</v>
      </c>
      <c r="I37" s="204" t="s">
        <v>754</v>
      </c>
    </row>
    <row r="38" spans="1:9" s="211" customFormat="1" x14ac:dyDescent="0.2">
      <c r="A38" s="205" t="s">
        <v>174</v>
      </c>
      <c r="B38" s="206">
        <v>3612</v>
      </c>
      <c r="C38" s="200">
        <v>6121</v>
      </c>
      <c r="D38" s="200">
        <v>948</v>
      </c>
      <c r="E38" s="214" t="s">
        <v>664</v>
      </c>
      <c r="F38" s="263">
        <v>300</v>
      </c>
      <c r="G38" s="263">
        <v>0</v>
      </c>
      <c r="H38" s="263">
        <f>F38-G38</f>
        <v>300</v>
      </c>
      <c r="I38" s="218" t="s">
        <v>722</v>
      </c>
    </row>
    <row r="39" spans="1:9" x14ac:dyDescent="0.2">
      <c r="A39" s="234" t="s">
        <v>170</v>
      </c>
      <c r="B39" s="200">
        <v>3612</v>
      </c>
      <c r="C39" s="200">
        <v>6121</v>
      </c>
      <c r="D39" s="200"/>
      <c r="E39" s="230" t="s">
        <v>756</v>
      </c>
      <c r="F39" s="203">
        <v>400</v>
      </c>
      <c r="G39" s="208"/>
      <c r="H39" s="203">
        <v>400</v>
      </c>
      <c r="I39" s="201" t="s">
        <v>760</v>
      </c>
    </row>
    <row r="40" spans="1:9" ht="25.5" x14ac:dyDescent="0.2">
      <c r="A40" s="234" t="s">
        <v>170</v>
      </c>
      <c r="B40" s="206">
        <v>3613</v>
      </c>
      <c r="C40" s="200">
        <v>6121</v>
      </c>
      <c r="D40" s="200"/>
      <c r="E40" s="201" t="s">
        <v>663</v>
      </c>
      <c r="F40" s="202">
        <v>700</v>
      </c>
      <c r="G40" s="202">
        <v>0</v>
      </c>
      <c r="H40" s="202">
        <v>700</v>
      </c>
      <c r="I40" s="204" t="s">
        <v>731</v>
      </c>
    </row>
    <row r="41" spans="1:9" x14ac:dyDescent="0.2">
      <c r="A41" s="234" t="s">
        <v>170</v>
      </c>
      <c r="B41" s="206">
        <v>3613</v>
      </c>
      <c r="C41" s="200">
        <v>6121</v>
      </c>
      <c r="D41" s="200"/>
      <c r="E41" s="201" t="s">
        <v>645</v>
      </c>
      <c r="F41" s="202">
        <v>150</v>
      </c>
      <c r="G41" s="202"/>
      <c r="H41" s="202">
        <v>150</v>
      </c>
      <c r="I41" s="204" t="s">
        <v>763</v>
      </c>
    </row>
    <row r="42" spans="1:9" x14ac:dyDescent="0.2">
      <c r="A42" s="205" t="s">
        <v>174</v>
      </c>
      <c r="B42" s="235">
        <v>3631</v>
      </c>
      <c r="C42" s="235">
        <v>6121</v>
      </c>
      <c r="D42" s="235"/>
      <c r="E42" s="214" t="s">
        <v>553</v>
      </c>
      <c r="F42" s="246">
        <v>150</v>
      </c>
      <c r="G42" s="246">
        <v>0</v>
      </c>
      <c r="H42" s="246">
        <f>F42-G42</f>
        <v>150</v>
      </c>
      <c r="I42" s="218" t="s">
        <v>690</v>
      </c>
    </row>
    <row r="43" spans="1:9" x14ac:dyDescent="0.2">
      <c r="A43" s="252" t="s">
        <v>364</v>
      </c>
      <c r="B43" s="235">
        <v>3631</v>
      </c>
      <c r="C43" s="235">
        <v>6121</v>
      </c>
      <c r="D43" s="235"/>
      <c r="E43" s="201" t="s">
        <v>673</v>
      </c>
      <c r="F43" s="238">
        <v>80</v>
      </c>
      <c r="G43" s="237"/>
      <c r="H43" s="238">
        <v>80</v>
      </c>
      <c r="I43" s="204"/>
    </row>
    <row r="44" spans="1:9" x14ac:dyDescent="0.2">
      <c r="A44" s="198" t="s">
        <v>162</v>
      </c>
      <c r="B44" s="235">
        <v>3632</v>
      </c>
      <c r="C44" s="235">
        <v>6121</v>
      </c>
      <c r="D44" s="235"/>
      <c r="E44" s="201" t="s">
        <v>668</v>
      </c>
      <c r="F44" s="236">
        <v>500</v>
      </c>
      <c r="G44" s="238"/>
      <c r="H44" s="238">
        <v>500</v>
      </c>
      <c r="I44" s="233" t="s">
        <v>792</v>
      </c>
    </row>
    <row r="45" spans="1:9" x14ac:dyDescent="0.2">
      <c r="A45" s="198" t="s">
        <v>162</v>
      </c>
      <c r="B45" s="235">
        <v>3632</v>
      </c>
      <c r="C45" s="235">
        <v>6121</v>
      </c>
      <c r="D45" s="235"/>
      <c r="E45" s="201" t="s">
        <v>669</v>
      </c>
      <c r="F45" s="236">
        <v>40</v>
      </c>
      <c r="G45" s="237"/>
      <c r="H45" s="238">
        <v>40</v>
      </c>
      <c r="I45" s="239" t="s">
        <v>616</v>
      </c>
    </row>
    <row r="46" spans="1:9" x14ac:dyDescent="0.2">
      <c r="A46" s="234" t="s">
        <v>170</v>
      </c>
      <c r="B46" s="235">
        <v>3639</v>
      </c>
      <c r="C46" s="235">
        <v>6121</v>
      </c>
      <c r="D46" s="235"/>
      <c r="E46" s="201" t="s">
        <v>624</v>
      </c>
      <c r="F46" s="236">
        <v>1500</v>
      </c>
      <c r="G46" s="237"/>
      <c r="H46" s="238">
        <v>1500</v>
      </c>
      <c r="I46" s="204" t="s">
        <v>790</v>
      </c>
    </row>
    <row r="47" spans="1:9" x14ac:dyDescent="0.2">
      <c r="A47" s="234" t="s">
        <v>170</v>
      </c>
      <c r="B47" s="235">
        <v>3639</v>
      </c>
      <c r="C47" s="235">
        <v>6121</v>
      </c>
      <c r="D47" s="235"/>
      <c r="E47" s="240" t="s">
        <v>623</v>
      </c>
      <c r="F47" s="236">
        <v>627</v>
      </c>
      <c r="G47" s="237"/>
      <c r="H47" s="238">
        <v>627</v>
      </c>
      <c r="I47" s="240" t="s">
        <v>644</v>
      </c>
    </row>
    <row r="48" spans="1:9" x14ac:dyDescent="0.2">
      <c r="A48" s="234" t="s">
        <v>170</v>
      </c>
      <c r="B48" s="235">
        <v>3639</v>
      </c>
      <c r="C48" s="235">
        <v>6130</v>
      </c>
      <c r="D48" s="235"/>
      <c r="E48" s="240" t="s">
        <v>744</v>
      </c>
      <c r="F48" s="236">
        <v>334</v>
      </c>
      <c r="G48" s="237"/>
      <c r="H48" s="238">
        <v>334</v>
      </c>
      <c r="I48" s="240" t="s">
        <v>644</v>
      </c>
    </row>
    <row r="49" spans="1:9" x14ac:dyDescent="0.2">
      <c r="A49" s="234" t="s">
        <v>170</v>
      </c>
      <c r="B49" s="235">
        <v>3639</v>
      </c>
      <c r="C49" s="235">
        <v>6130</v>
      </c>
      <c r="D49" s="235"/>
      <c r="E49" s="201" t="s">
        <v>448</v>
      </c>
      <c r="F49" s="236">
        <v>1000</v>
      </c>
      <c r="G49" s="237"/>
      <c r="H49" s="238">
        <v>1000</v>
      </c>
      <c r="I49" s="204"/>
    </row>
    <row r="50" spans="1:9" s="262" customFormat="1" x14ac:dyDescent="0.2">
      <c r="A50" s="199" t="s">
        <v>174</v>
      </c>
      <c r="B50" s="200">
        <v>3639</v>
      </c>
      <c r="C50" s="200">
        <v>6122</v>
      </c>
      <c r="D50" s="200">
        <v>820</v>
      </c>
      <c r="E50" s="201" t="s">
        <v>758</v>
      </c>
      <c r="F50" s="202">
        <v>600</v>
      </c>
      <c r="G50" s="203">
        <v>0</v>
      </c>
      <c r="H50" s="202">
        <f>F50-G50</f>
        <v>600</v>
      </c>
      <c r="I50" s="204" t="s">
        <v>721</v>
      </c>
    </row>
    <row r="51" spans="1:9" ht="24.75" customHeight="1" x14ac:dyDescent="0.2">
      <c r="A51" s="199" t="s">
        <v>174</v>
      </c>
      <c r="B51" s="200">
        <v>3639</v>
      </c>
      <c r="C51" s="200">
        <v>6121</v>
      </c>
      <c r="D51" s="200">
        <v>932</v>
      </c>
      <c r="E51" s="201" t="s">
        <v>551</v>
      </c>
      <c r="F51" s="202">
        <v>250</v>
      </c>
      <c r="G51" s="203">
        <v>0</v>
      </c>
      <c r="H51" s="202">
        <f>F51-G51</f>
        <v>250</v>
      </c>
      <c r="I51" s="204" t="s">
        <v>670</v>
      </c>
    </row>
    <row r="52" spans="1:9" ht="25.5" x14ac:dyDescent="0.2">
      <c r="A52" s="234" t="s">
        <v>170</v>
      </c>
      <c r="B52" s="200">
        <v>3639</v>
      </c>
      <c r="C52" s="200">
        <v>6121</v>
      </c>
      <c r="D52" s="200">
        <v>932</v>
      </c>
      <c r="E52" s="201" t="s">
        <v>793</v>
      </c>
      <c r="F52" s="202">
        <v>80</v>
      </c>
      <c r="G52" s="203">
        <v>0</v>
      </c>
      <c r="H52" s="202">
        <v>80</v>
      </c>
      <c r="I52" s="204" t="s">
        <v>794</v>
      </c>
    </row>
    <row r="53" spans="1:9" x14ac:dyDescent="0.2">
      <c r="A53" s="234" t="s">
        <v>170</v>
      </c>
      <c r="B53" s="235">
        <v>3639</v>
      </c>
      <c r="C53" s="235">
        <v>6121</v>
      </c>
      <c r="D53" s="235"/>
      <c r="E53" s="214" t="s">
        <v>725</v>
      </c>
      <c r="F53" s="236">
        <v>120</v>
      </c>
      <c r="G53" s="237"/>
      <c r="H53" s="238">
        <v>120</v>
      </c>
      <c r="I53" s="204" t="s">
        <v>724</v>
      </c>
    </row>
    <row r="54" spans="1:9" x14ac:dyDescent="0.2">
      <c r="A54" s="234" t="s">
        <v>170</v>
      </c>
      <c r="B54" s="235">
        <v>3639</v>
      </c>
      <c r="C54" s="235">
        <v>6121</v>
      </c>
      <c r="D54" s="235"/>
      <c r="E54" s="214" t="s">
        <v>796</v>
      </c>
      <c r="F54" s="236">
        <v>90</v>
      </c>
      <c r="G54" s="237">
        <v>0</v>
      </c>
      <c r="H54" s="238">
        <v>90</v>
      </c>
      <c r="I54" s="204" t="s">
        <v>795</v>
      </c>
    </row>
    <row r="55" spans="1:9" ht="25.5" x14ac:dyDescent="0.2">
      <c r="A55" s="199" t="s">
        <v>174</v>
      </c>
      <c r="B55" s="235">
        <v>3744</v>
      </c>
      <c r="C55" s="235">
        <v>6121</v>
      </c>
      <c r="D55" s="235"/>
      <c r="E55" s="201" t="s">
        <v>711</v>
      </c>
      <c r="F55" s="236">
        <v>150</v>
      </c>
      <c r="G55" s="237"/>
      <c r="H55" s="238">
        <v>150</v>
      </c>
      <c r="I55" s="239" t="s">
        <v>742</v>
      </c>
    </row>
    <row r="56" spans="1:9" ht="25.5" x14ac:dyDescent="0.2">
      <c r="A56" s="199" t="s">
        <v>174</v>
      </c>
      <c r="B56" s="200">
        <v>3745</v>
      </c>
      <c r="C56" s="200">
        <v>6121</v>
      </c>
      <c r="D56" s="200"/>
      <c r="E56" s="201" t="s">
        <v>755</v>
      </c>
      <c r="F56" s="202">
        <v>100</v>
      </c>
      <c r="G56" s="203"/>
      <c r="H56" s="202">
        <v>100</v>
      </c>
      <c r="I56" s="204" t="s">
        <v>757</v>
      </c>
    </row>
    <row r="57" spans="1:9" s="52" customFormat="1" ht="25.5" x14ac:dyDescent="0.2">
      <c r="A57" s="217" t="s">
        <v>174</v>
      </c>
      <c r="B57" s="200">
        <v>3745</v>
      </c>
      <c r="C57" s="200">
        <v>6121</v>
      </c>
      <c r="D57" s="200">
        <v>930</v>
      </c>
      <c r="E57" s="201" t="s">
        <v>552</v>
      </c>
      <c r="F57" s="263">
        <v>10050</v>
      </c>
      <c r="G57" s="203">
        <v>4500</v>
      </c>
      <c r="H57" s="263">
        <f>F57-G57</f>
        <v>5550</v>
      </c>
      <c r="I57" s="204" t="s">
        <v>723</v>
      </c>
    </row>
    <row r="58" spans="1:9" x14ac:dyDescent="0.2">
      <c r="A58" s="217" t="s">
        <v>174</v>
      </c>
      <c r="B58" s="200">
        <v>3745</v>
      </c>
      <c r="C58" s="200">
        <v>6121</v>
      </c>
      <c r="D58" s="200">
        <v>955</v>
      </c>
      <c r="E58" s="201" t="s">
        <v>636</v>
      </c>
      <c r="F58" s="202">
        <v>200</v>
      </c>
      <c r="G58" s="203">
        <v>0</v>
      </c>
      <c r="H58" s="202">
        <f>F58-G58</f>
        <v>200</v>
      </c>
      <c r="I58" s="204" t="s">
        <v>708</v>
      </c>
    </row>
    <row r="59" spans="1:9" ht="25.5" x14ac:dyDescent="0.2">
      <c r="A59" s="199" t="s">
        <v>174</v>
      </c>
      <c r="B59" s="200">
        <v>3745</v>
      </c>
      <c r="C59" s="200">
        <v>6121</v>
      </c>
      <c r="D59" s="200">
        <v>929</v>
      </c>
      <c r="E59" s="201" t="s">
        <v>637</v>
      </c>
      <c r="F59" s="202">
        <v>1000</v>
      </c>
      <c r="G59" s="208">
        <v>0</v>
      </c>
      <c r="H59" s="202">
        <f>F59-G59</f>
        <v>1000</v>
      </c>
      <c r="I59" s="204" t="s">
        <v>738</v>
      </c>
    </row>
    <row r="60" spans="1:9" s="52" customFormat="1" x14ac:dyDescent="0.2">
      <c r="A60" s="199" t="s">
        <v>174</v>
      </c>
      <c r="B60" s="235">
        <v>3745</v>
      </c>
      <c r="C60" s="235">
        <v>6122</v>
      </c>
      <c r="D60" s="235">
        <v>949</v>
      </c>
      <c r="E60" s="201" t="s">
        <v>710</v>
      </c>
      <c r="F60" s="236">
        <v>150</v>
      </c>
      <c r="G60" s="237"/>
      <c r="H60" s="238">
        <v>150</v>
      </c>
      <c r="I60" s="239" t="s">
        <v>680</v>
      </c>
    </row>
    <row r="61" spans="1:9" s="52" customFormat="1" x14ac:dyDescent="0.2">
      <c r="A61" s="198" t="s">
        <v>162</v>
      </c>
      <c r="B61" s="235">
        <v>3745</v>
      </c>
      <c r="C61" s="235">
        <v>6351</v>
      </c>
      <c r="D61" s="235"/>
      <c r="E61" s="201" t="s">
        <v>683</v>
      </c>
      <c r="F61" s="238">
        <v>550</v>
      </c>
      <c r="G61" s="238"/>
      <c r="H61" s="238">
        <v>550</v>
      </c>
      <c r="I61" s="204" t="s">
        <v>715</v>
      </c>
    </row>
    <row r="62" spans="1:9" x14ac:dyDescent="0.2">
      <c r="A62" s="198" t="s">
        <v>162</v>
      </c>
      <c r="B62" s="235">
        <v>3745</v>
      </c>
      <c r="C62" s="235">
        <v>6351</v>
      </c>
      <c r="D62" s="235"/>
      <c r="E62" s="201" t="s">
        <v>684</v>
      </c>
      <c r="F62" s="236">
        <v>200</v>
      </c>
      <c r="G62" s="238"/>
      <c r="H62" s="238">
        <v>200</v>
      </c>
      <c r="I62" s="204" t="s">
        <v>685</v>
      </c>
    </row>
    <row r="63" spans="1:9" x14ac:dyDescent="0.2">
      <c r="A63" s="199" t="s">
        <v>174</v>
      </c>
      <c r="B63" s="235">
        <v>3745</v>
      </c>
      <c r="C63" s="235">
        <v>6121</v>
      </c>
      <c r="D63" s="235">
        <v>955</v>
      </c>
      <c r="E63" s="201" t="s">
        <v>714</v>
      </c>
      <c r="F63" s="238">
        <v>150</v>
      </c>
      <c r="G63" s="201"/>
      <c r="H63" s="238">
        <v>150</v>
      </c>
      <c r="I63" s="204"/>
    </row>
    <row r="64" spans="1:9" ht="25.5" x14ac:dyDescent="0.2">
      <c r="A64" s="205" t="s">
        <v>174</v>
      </c>
      <c r="B64" s="200">
        <v>4357</v>
      </c>
      <c r="C64" s="200">
        <v>6121</v>
      </c>
      <c r="D64" s="200">
        <v>848</v>
      </c>
      <c r="E64" s="201" t="s">
        <v>638</v>
      </c>
      <c r="F64" s="202">
        <v>1000</v>
      </c>
      <c r="G64" s="203">
        <v>0</v>
      </c>
      <c r="H64" s="202">
        <f>F64-G64</f>
        <v>1000</v>
      </c>
      <c r="I64" s="204" t="s">
        <v>697</v>
      </c>
    </row>
    <row r="65" spans="1:9" x14ac:dyDescent="0.2">
      <c r="A65" s="205" t="s">
        <v>174</v>
      </c>
      <c r="B65" s="200">
        <v>4357</v>
      </c>
      <c r="C65" s="200">
        <v>6121</v>
      </c>
      <c r="D65" s="200">
        <v>848</v>
      </c>
      <c r="E65" s="214" t="s">
        <v>639</v>
      </c>
      <c r="F65" s="202">
        <v>1350</v>
      </c>
      <c r="G65" s="203">
        <v>0</v>
      </c>
      <c r="H65" s="202">
        <f>F65-G65</f>
        <v>1350</v>
      </c>
      <c r="I65" s="204" t="s">
        <v>691</v>
      </c>
    </row>
    <row r="66" spans="1:9" ht="25.5" x14ac:dyDescent="0.2">
      <c r="A66" s="213" t="s">
        <v>174</v>
      </c>
      <c r="B66" s="241">
        <v>4357</v>
      </c>
      <c r="C66" s="235">
        <v>6121</v>
      </c>
      <c r="D66" s="235"/>
      <c r="E66" s="242" t="s">
        <v>671</v>
      </c>
      <c r="F66" s="238">
        <v>450</v>
      </c>
      <c r="G66" s="238"/>
      <c r="H66" s="238">
        <v>450</v>
      </c>
      <c r="I66" s="204" t="s">
        <v>709</v>
      </c>
    </row>
    <row r="67" spans="1:9" x14ac:dyDescent="0.2">
      <c r="A67" s="250" t="s">
        <v>338</v>
      </c>
      <c r="B67" s="235">
        <v>5311</v>
      </c>
      <c r="C67" s="235">
        <v>6123</v>
      </c>
      <c r="D67" s="235"/>
      <c r="E67" s="201" t="s">
        <v>665</v>
      </c>
      <c r="F67" s="238">
        <v>400</v>
      </c>
      <c r="G67" s="238">
        <v>0</v>
      </c>
      <c r="H67" s="238">
        <v>400</v>
      </c>
      <c r="I67" s="204" t="s">
        <v>677</v>
      </c>
    </row>
    <row r="68" spans="1:9" x14ac:dyDescent="0.2">
      <c r="A68" s="250" t="s">
        <v>338</v>
      </c>
      <c r="B68" s="235">
        <v>5311</v>
      </c>
      <c r="C68" s="235">
        <v>6123</v>
      </c>
      <c r="D68" s="235"/>
      <c r="E68" s="201" t="s">
        <v>631</v>
      </c>
      <c r="F68" s="251">
        <v>70</v>
      </c>
      <c r="G68" s="238">
        <v>0</v>
      </c>
      <c r="H68" s="238">
        <v>70</v>
      </c>
      <c r="I68" s="204" t="s">
        <v>759</v>
      </c>
    </row>
    <row r="69" spans="1:9" x14ac:dyDescent="0.2">
      <c r="A69" s="215" t="s">
        <v>212</v>
      </c>
      <c r="B69" s="241">
        <v>5512</v>
      </c>
      <c r="C69" s="235">
        <v>6122</v>
      </c>
      <c r="D69" s="235"/>
      <c r="E69" s="242" t="s">
        <v>626</v>
      </c>
      <c r="F69" s="238">
        <v>260</v>
      </c>
      <c r="G69" s="238"/>
      <c r="H69" s="238">
        <v>260</v>
      </c>
      <c r="I69" s="204"/>
    </row>
    <row r="70" spans="1:9" x14ac:dyDescent="0.2">
      <c r="A70" s="215" t="s">
        <v>212</v>
      </c>
      <c r="B70" s="241">
        <v>5512</v>
      </c>
      <c r="C70" s="235">
        <v>6122</v>
      </c>
      <c r="D70" s="235"/>
      <c r="E70" s="242" t="s">
        <v>799</v>
      </c>
      <c r="F70" s="238">
        <v>145</v>
      </c>
      <c r="G70" s="238"/>
      <c r="H70" s="238">
        <v>145</v>
      </c>
      <c r="I70" s="204" t="s">
        <v>800</v>
      </c>
    </row>
    <row r="71" spans="1:9" x14ac:dyDescent="0.2">
      <c r="A71" s="234" t="s">
        <v>170</v>
      </c>
      <c r="B71" s="241">
        <v>6171</v>
      </c>
      <c r="C71" s="235">
        <v>6121</v>
      </c>
      <c r="D71" s="235"/>
      <c r="E71" s="201" t="s">
        <v>649</v>
      </c>
      <c r="F71" s="238">
        <v>0</v>
      </c>
      <c r="G71" s="238"/>
      <c r="H71" s="238">
        <v>0</v>
      </c>
      <c r="I71" s="204"/>
    </row>
    <row r="72" spans="1:9" s="167" customFormat="1" ht="25.5" x14ac:dyDescent="0.2">
      <c r="A72" s="205" t="s">
        <v>174</v>
      </c>
      <c r="B72" s="200">
        <v>6171</v>
      </c>
      <c r="C72" s="200">
        <v>6125</v>
      </c>
      <c r="D72" s="200" t="s">
        <v>283</v>
      </c>
      <c r="E72" s="201" t="s">
        <v>640</v>
      </c>
      <c r="F72" s="202">
        <v>3200</v>
      </c>
      <c r="G72" s="203">
        <v>2970</v>
      </c>
      <c r="H72" s="202">
        <f>F72-G72</f>
        <v>230</v>
      </c>
      <c r="I72" s="204" t="s">
        <v>643</v>
      </c>
    </row>
    <row r="73" spans="1:9" s="167" customFormat="1" x14ac:dyDescent="0.2">
      <c r="A73" s="205" t="s">
        <v>174</v>
      </c>
      <c r="B73" s="200">
        <v>6171</v>
      </c>
      <c r="C73" s="200">
        <v>6121</v>
      </c>
      <c r="D73" s="209">
        <v>855</v>
      </c>
      <c r="E73" s="208" t="s">
        <v>641</v>
      </c>
      <c r="F73" s="202">
        <v>200</v>
      </c>
      <c r="G73" s="202"/>
      <c r="H73" s="202">
        <f>F73-G73</f>
        <v>200</v>
      </c>
      <c r="I73" s="204" t="s">
        <v>642</v>
      </c>
    </row>
    <row r="74" spans="1:9" x14ac:dyDescent="0.2">
      <c r="A74" s="261" t="s">
        <v>174</v>
      </c>
      <c r="B74" s="258">
        <v>6171</v>
      </c>
      <c r="C74" s="258">
        <v>6121</v>
      </c>
      <c r="D74" s="258"/>
      <c r="E74" s="214" t="s">
        <v>675</v>
      </c>
      <c r="F74" s="246">
        <v>850</v>
      </c>
      <c r="G74" s="247">
        <v>0</v>
      </c>
      <c r="H74" s="246">
        <v>850</v>
      </c>
      <c r="I74" s="218" t="s">
        <v>739</v>
      </c>
    </row>
    <row r="75" spans="1:9" s="162" customFormat="1" ht="15.75" x14ac:dyDescent="0.25">
      <c r="A75" s="253"/>
      <c r="B75" s="254"/>
      <c r="C75" s="254"/>
      <c r="D75" s="254"/>
      <c r="E75" s="255" t="s">
        <v>430</v>
      </c>
      <c r="F75" s="266">
        <f>SUM(F3:F74)</f>
        <v>75066</v>
      </c>
      <c r="G75" s="266">
        <f>SUM(G3:G74)</f>
        <v>18563</v>
      </c>
      <c r="H75" s="266">
        <f>SUM(H3:H74)</f>
        <v>56503</v>
      </c>
      <c r="I75" s="256"/>
    </row>
    <row r="76" spans="1:9" ht="15.75" customHeight="1" x14ac:dyDescent="0.25">
      <c r="G76" s="40"/>
      <c r="I76" s="267"/>
    </row>
    <row r="77" spans="1:9" ht="15.75" x14ac:dyDescent="0.2">
      <c r="E77" s="52"/>
      <c r="H77" s="137"/>
      <c r="I77" s="268"/>
    </row>
    <row r="78" spans="1:9" x14ac:dyDescent="0.2">
      <c r="A78" s="275" t="s">
        <v>220</v>
      </c>
      <c r="B78" s="276" t="s">
        <v>419</v>
      </c>
      <c r="C78" s="49"/>
      <c r="D78" s="49"/>
      <c r="F78" s="49"/>
      <c r="G78" s="277"/>
      <c r="H78" s="49"/>
      <c r="I78" s="278"/>
    </row>
    <row r="79" spans="1:9" x14ac:dyDescent="0.2">
      <c r="A79" s="148" t="s">
        <v>170</v>
      </c>
      <c r="B79" s="304" t="s">
        <v>420</v>
      </c>
      <c r="C79" s="41"/>
      <c r="D79" s="41"/>
      <c r="E79" s="41"/>
      <c r="F79" s="41"/>
      <c r="H79" s="41"/>
    </row>
    <row r="80" spans="1:9" ht="15.75" customHeight="1" x14ac:dyDescent="0.25">
      <c r="A80" s="279" t="s">
        <v>174</v>
      </c>
      <c r="B80" s="276" t="s">
        <v>421</v>
      </c>
      <c r="C80" s="49"/>
      <c r="D80" s="49"/>
      <c r="F80" s="49"/>
      <c r="G80" s="49"/>
      <c r="H80" s="137"/>
      <c r="I80" s="267"/>
    </row>
    <row r="81" spans="1:9" x14ac:dyDescent="0.2">
      <c r="A81" s="155" t="s">
        <v>212</v>
      </c>
      <c r="B81" s="304" t="s">
        <v>409</v>
      </c>
      <c r="C81" s="41"/>
      <c r="D81" s="41"/>
      <c r="F81" s="41"/>
    </row>
    <row r="82" spans="1:9" ht="15" x14ac:dyDescent="0.2">
      <c r="A82" s="275" t="s">
        <v>194</v>
      </c>
      <c r="B82" s="276" t="s">
        <v>422</v>
      </c>
      <c r="C82" s="49"/>
      <c r="D82" s="49"/>
      <c r="F82" s="49"/>
      <c r="G82" s="49"/>
      <c r="H82" s="137"/>
      <c r="I82" s="280"/>
    </row>
    <row r="83" spans="1:9" x14ac:dyDescent="0.2">
      <c r="A83" s="150" t="s">
        <v>162</v>
      </c>
      <c r="B83" s="304" t="s">
        <v>423</v>
      </c>
      <c r="C83" s="41"/>
      <c r="D83" s="41"/>
      <c r="E83" s="41"/>
      <c r="F83" s="41"/>
    </row>
    <row r="84" spans="1:9" x14ac:dyDescent="0.2">
      <c r="A84" s="281" t="s">
        <v>182</v>
      </c>
      <c r="B84" s="276" t="s">
        <v>424</v>
      </c>
      <c r="C84" s="49"/>
      <c r="D84" s="49"/>
      <c r="F84" s="49"/>
      <c r="G84" s="49"/>
      <c r="H84" s="137"/>
    </row>
    <row r="85" spans="1:9" ht="15" x14ac:dyDescent="0.2">
      <c r="A85" s="275" t="s">
        <v>339</v>
      </c>
      <c r="B85" s="276" t="s">
        <v>425</v>
      </c>
      <c r="C85" s="49"/>
      <c r="D85" s="49"/>
      <c r="F85" s="49"/>
      <c r="G85" s="49"/>
      <c r="H85" s="137"/>
      <c r="I85" s="280"/>
    </row>
    <row r="86" spans="1:9" ht="15" x14ac:dyDescent="0.2">
      <c r="A86" s="171" t="s">
        <v>235</v>
      </c>
      <c r="B86" s="172" t="s">
        <v>426</v>
      </c>
      <c r="C86" s="173"/>
      <c r="D86" s="173"/>
      <c r="E86" s="173"/>
      <c r="F86" s="41"/>
      <c r="I86" s="282"/>
    </row>
    <row r="87" spans="1:9" ht="12.75" customHeight="1" x14ac:dyDescent="0.2">
      <c r="A87" s="151" t="s">
        <v>177</v>
      </c>
      <c r="B87" s="304" t="s">
        <v>427</v>
      </c>
      <c r="C87" s="41"/>
      <c r="D87" s="41"/>
      <c r="E87" s="41"/>
      <c r="F87" s="41"/>
    </row>
    <row r="88" spans="1:9" ht="12.75" customHeight="1" x14ac:dyDescent="0.2">
      <c r="A88" s="175" t="s">
        <v>338</v>
      </c>
      <c r="B88" s="41" t="s">
        <v>428</v>
      </c>
      <c r="C88" s="41"/>
      <c r="D88" s="41"/>
      <c r="E88" s="41"/>
      <c r="F88" s="41"/>
    </row>
    <row r="89" spans="1:9" x14ac:dyDescent="0.2">
      <c r="A89" s="154" t="s">
        <v>364</v>
      </c>
      <c r="B89" s="41" t="s">
        <v>519</v>
      </c>
      <c r="C89" s="41"/>
      <c r="D89" s="41"/>
      <c r="E89" s="41"/>
      <c r="F89" s="41"/>
    </row>
    <row r="99" spans="1:9" x14ac:dyDescent="0.2">
      <c r="A99" s="49"/>
      <c r="B99" s="49"/>
      <c r="C99" s="49"/>
      <c r="D99" s="49"/>
      <c r="F99" s="49"/>
      <c r="G99" s="49"/>
      <c r="H99" s="49"/>
    </row>
    <row r="100" spans="1:9" x14ac:dyDescent="0.2">
      <c r="A100" s="49"/>
      <c r="B100" s="49"/>
      <c r="C100" s="49"/>
      <c r="D100" s="49"/>
      <c r="F100" s="49"/>
      <c r="G100" s="49"/>
      <c r="H100" s="49"/>
      <c r="I100" s="49"/>
    </row>
    <row r="102" spans="1:9" x14ac:dyDescent="0.2">
      <c r="A102" s="49"/>
      <c r="B102" s="49"/>
      <c r="C102" s="49"/>
      <c r="D102" s="49"/>
      <c r="F102" s="49"/>
      <c r="G102" s="49"/>
      <c r="H102" s="49"/>
      <c r="I102" s="49"/>
    </row>
    <row r="106" spans="1:9" x14ac:dyDescent="0.2">
      <c r="A106" s="49"/>
      <c r="B106" s="49"/>
      <c r="C106" s="49"/>
      <c r="D106" s="49"/>
      <c r="F106" s="49"/>
      <c r="G106" s="49"/>
      <c r="H106" s="49"/>
    </row>
    <row r="107" spans="1:9" x14ac:dyDescent="0.2">
      <c r="A107" s="49"/>
      <c r="B107" s="49"/>
      <c r="C107" s="49"/>
      <c r="D107" s="49"/>
      <c r="F107" s="49"/>
      <c r="G107" s="49"/>
      <c r="H107" s="49"/>
      <c r="I107" s="49"/>
    </row>
    <row r="109" spans="1:9" x14ac:dyDescent="0.2">
      <c r="A109" s="49"/>
      <c r="B109" s="49"/>
      <c r="C109" s="49"/>
      <c r="D109" s="49"/>
      <c r="F109" s="49"/>
      <c r="G109" s="49"/>
      <c r="H109" s="49"/>
      <c r="I109" s="49"/>
    </row>
    <row r="111" spans="1:9" x14ac:dyDescent="0.2">
      <c r="A111" s="49"/>
      <c r="B111" s="49"/>
      <c r="C111" s="49"/>
      <c r="D111" s="49"/>
      <c r="F111" s="49"/>
      <c r="G111" s="49"/>
      <c r="H111" s="49"/>
      <c r="I111" s="49"/>
    </row>
    <row r="113" spans="1:9" x14ac:dyDescent="0.2">
      <c r="A113" s="49"/>
      <c r="B113" s="49"/>
      <c r="C113" s="49"/>
      <c r="D113" s="49"/>
      <c r="F113" s="49"/>
      <c r="G113" s="49"/>
      <c r="H113" s="49"/>
      <c r="I113" s="269"/>
    </row>
    <row r="115" spans="1:9" x14ac:dyDescent="0.2">
      <c r="A115" s="49"/>
      <c r="B115" s="49"/>
      <c r="C115" s="49"/>
      <c r="D115" s="49"/>
      <c r="F115" s="49"/>
      <c r="G115" s="49"/>
      <c r="H115" s="49"/>
      <c r="I115" s="49"/>
    </row>
  </sheetData>
  <sheetProtection password="CF6E" sheet="1" objects="1" scenarios="1"/>
  <protectedRanges>
    <protectedRange password="CC3D" sqref="I3:I74" name="Oblast2"/>
    <protectedRange password="CC3D" sqref="A3:E74" name="Oblast1"/>
  </protectedRanges>
  <mergeCells count="1">
    <mergeCell ref="A1:I1"/>
  </mergeCells>
  <pageMargins left="0.70866141732283472" right="0.70866141732283472" top="0.78740157480314965" bottom="0.78740157480314965" header="0.31496062992125984" footer="0.31496062992125984"/>
  <pageSetup paperSize="9" scale="29" orientation="landscape" horizontalDpi="30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G5"/>
  <sheetViews>
    <sheetView view="pageBreakPreview" zoomScaleSheetLayoutView="100" workbookViewId="0">
      <selection activeCell="E9" sqref="E9"/>
    </sheetView>
  </sheetViews>
  <sheetFormatPr defaultColWidth="9.140625" defaultRowHeight="12" x14ac:dyDescent="0.2"/>
  <cols>
    <col min="1" max="1" width="9.28515625" style="111" customWidth="1"/>
    <col min="2" max="2" width="11.28515625" style="111" customWidth="1"/>
    <col min="3" max="3" width="11" style="111" customWidth="1"/>
    <col min="4" max="4" width="10.5703125" style="111" customWidth="1"/>
    <col min="5" max="5" width="8.28515625" style="111" customWidth="1"/>
    <col min="6" max="6" width="8.5703125" style="111" customWidth="1"/>
    <col min="7" max="7" width="15.5703125" style="111" customWidth="1"/>
    <col min="8" max="16384" width="9.140625" style="111"/>
  </cols>
  <sheetData>
    <row r="1" spans="1:7" ht="18" customHeight="1" x14ac:dyDescent="0.2">
      <c r="A1" s="675" t="s">
        <v>879</v>
      </c>
      <c r="B1" s="675"/>
      <c r="C1" s="675"/>
      <c r="D1" s="675"/>
      <c r="E1" s="675"/>
      <c r="F1" s="675"/>
      <c r="G1" s="675"/>
    </row>
    <row r="2" spans="1:7" ht="12.75" thickBot="1" x14ac:dyDescent="0.25"/>
    <row r="3" spans="1:7" s="116" customFormat="1" ht="38.25" customHeight="1" thickBot="1" x14ac:dyDescent="0.25">
      <c r="A3" s="112" t="s">
        <v>441</v>
      </c>
      <c r="B3" s="113" t="s">
        <v>442</v>
      </c>
      <c r="C3" s="114">
        <v>2021</v>
      </c>
      <c r="D3" s="114">
        <v>2022</v>
      </c>
      <c r="E3" s="113" t="s">
        <v>443</v>
      </c>
      <c r="F3" s="115" t="s">
        <v>444</v>
      </c>
      <c r="G3" s="115" t="s">
        <v>445</v>
      </c>
    </row>
    <row r="4" spans="1:7" ht="48.75" thickBot="1" x14ac:dyDescent="0.25">
      <c r="A4" s="117" t="s">
        <v>534</v>
      </c>
      <c r="B4" s="118">
        <v>24000000</v>
      </c>
      <c r="C4" s="119">
        <v>4500000</v>
      </c>
      <c r="D4" s="119">
        <v>1500000</v>
      </c>
      <c r="E4" s="156" t="s">
        <v>537</v>
      </c>
      <c r="F4" s="120" t="s">
        <v>535</v>
      </c>
      <c r="G4" s="121" t="s">
        <v>536</v>
      </c>
    </row>
    <row r="5" spans="1:7" ht="24" customHeight="1" thickBot="1" x14ac:dyDescent="0.25">
      <c r="A5" s="122" t="s">
        <v>446</v>
      </c>
      <c r="B5" s="123">
        <f>SUM(B4:B4)</f>
        <v>24000000</v>
      </c>
      <c r="C5" s="123">
        <f>SUM(C4:C4)</f>
        <v>4500000</v>
      </c>
      <c r="D5" s="123">
        <f>SUM(D4:D4)</f>
        <v>1500000</v>
      </c>
      <c r="E5" s="123"/>
      <c r="F5" s="124"/>
      <c r="G5" s="124"/>
    </row>
  </sheetData>
  <sheetProtection selectLockedCells="1" selectUnlockedCells="1"/>
  <customSheetViews>
    <customSheetView guid="{60B9756A-32F5-4044-A532-ECDC148B7DE8}" scale="80" showPageBreaks="1" view="pageBreakPreview">
      <selection activeCell="K4" sqref="K4"/>
      <pageMargins left="0.70866141732283472" right="0.70866141732283472" top="0.78740157480314965" bottom="0.78740157480314965" header="0.51181102362204722" footer="0.51181102362204722"/>
      <printOptions horizontalCentered="1"/>
      <pageSetup paperSize="9" scale="74" firstPageNumber="0" orientation="portrait" r:id="rId1"/>
      <headerFooter alignWithMargins="0"/>
    </customSheetView>
  </customSheetViews>
  <mergeCells count="1">
    <mergeCell ref="A1:G1"/>
  </mergeCells>
  <printOptions horizontalCentered="1"/>
  <pageMargins left="0.70866141732283472" right="0.70866141732283472" top="0.78740157480314965" bottom="0.78740157480314965" header="0.51181102362204722" footer="0.51181102362204722"/>
  <pageSetup paperSize="9" firstPageNumber="0" orientation="portrait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R23"/>
  <sheetViews>
    <sheetView view="pageBreakPreview" zoomScale="90" zoomScaleNormal="100" zoomScaleSheetLayoutView="90" workbookViewId="0">
      <pane xSplit="2" ySplit="4" topLeftCell="C5" activePane="bottomRight" state="frozenSplit"/>
      <selection pane="topRight" activeCell="F1" sqref="F1"/>
      <selection pane="bottomLeft" activeCell="A2" sqref="A2"/>
      <selection pane="bottomRight" activeCell="J12" sqref="J12"/>
    </sheetView>
  </sheetViews>
  <sheetFormatPr defaultColWidth="9.140625" defaultRowHeight="14.25" x14ac:dyDescent="0.2"/>
  <cols>
    <col min="1" max="1" width="7.28515625" style="176" customWidth="1"/>
    <col min="2" max="2" width="29.85546875" style="176" customWidth="1"/>
    <col min="3" max="3" width="0.85546875" style="176" customWidth="1"/>
    <col min="4" max="4" width="11.7109375" style="176" hidden="1" customWidth="1"/>
    <col min="5" max="5" width="12.28515625" style="176" hidden="1" customWidth="1"/>
    <col min="6" max="6" width="11.7109375" style="176" hidden="1" customWidth="1"/>
    <col min="7" max="7" width="11.42578125" style="176" hidden="1" customWidth="1"/>
    <col min="8" max="8" width="12.5703125" style="176" hidden="1" customWidth="1"/>
    <col min="9" max="9" width="10" style="176" bestFit="1" customWidth="1"/>
    <col min="10" max="10" width="11.140625" style="176" customWidth="1"/>
    <col min="11" max="11" width="14.85546875" style="176" bestFit="1" customWidth="1"/>
    <col min="12" max="12" width="11.5703125" style="176" customWidth="1"/>
    <col min="13" max="13" width="11.140625" style="176" customWidth="1"/>
    <col min="14" max="14" width="11.7109375" style="176" customWidth="1"/>
    <col min="15" max="17" width="10.5703125" style="176" customWidth="1"/>
    <col min="18" max="18" width="11.7109375" style="176" customWidth="1"/>
    <col min="19" max="16384" width="9.140625" style="176"/>
  </cols>
  <sheetData>
    <row r="1" spans="1:18" ht="18" customHeight="1" x14ac:dyDescent="0.3">
      <c r="A1" s="679" t="s">
        <v>1037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</row>
    <row r="2" spans="1:18" ht="15" x14ac:dyDescent="0.25">
      <c r="A2" s="177"/>
      <c r="B2" s="178"/>
    </row>
    <row r="3" spans="1:18" s="181" customFormat="1" ht="18" x14ac:dyDescent="0.25">
      <c r="A3" s="179"/>
      <c r="B3" s="180"/>
      <c r="C3" s="682">
        <v>2017</v>
      </c>
      <c r="D3" s="683"/>
      <c r="E3" s="684"/>
      <c r="F3" s="680">
        <v>2018</v>
      </c>
      <c r="G3" s="677"/>
      <c r="H3" s="678"/>
      <c r="I3" s="676">
        <v>2019</v>
      </c>
      <c r="J3" s="677"/>
      <c r="K3" s="678"/>
      <c r="L3" s="676">
        <v>2020</v>
      </c>
      <c r="M3" s="677"/>
      <c r="N3" s="678"/>
      <c r="O3" s="676">
        <v>2021</v>
      </c>
      <c r="P3" s="677"/>
      <c r="Q3" s="677"/>
      <c r="R3" s="678"/>
    </row>
    <row r="4" spans="1:18" ht="120" x14ac:dyDescent="0.25">
      <c r="A4" s="182" t="s">
        <v>17</v>
      </c>
      <c r="B4" s="183" t="s">
        <v>447</v>
      </c>
      <c r="C4" s="187" t="s">
        <v>601</v>
      </c>
      <c r="D4" s="185" t="s">
        <v>602</v>
      </c>
      <c r="E4" s="186" t="s">
        <v>600</v>
      </c>
      <c r="F4" s="187" t="s">
        <v>601</v>
      </c>
      <c r="G4" s="184" t="s">
        <v>602</v>
      </c>
      <c r="H4" s="186" t="s">
        <v>600</v>
      </c>
      <c r="I4" s="187" t="s">
        <v>601</v>
      </c>
      <c r="J4" s="184" t="s">
        <v>602</v>
      </c>
      <c r="K4" s="186" t="s">
        <v>1036</v>
      </c>
      <c r="L4" s="187" t="s">
        <v>601</v>
      </c>
      <c r="M4" s="184" t="s">
        <v>602</v>
      </c>
      <c r="N4" s="186" t="s">
        <v>1200</v>
      </c>
      <c r="O4" s="187" t="s">
        <v>1335</v>
      </c>
      <c r="P4" s="187" t="s">
        <v>1336</v>
      </c>
      <c r="Q4" s="184" t="s">
        <v>602</v>
      </c>
      <c r="R4" s="186" t="s">
        <v>1036</v>
      </c>
    </row>
    <row r="5" spans="1:18" x14ac:dyDescent="0.2">
      <c r="A5" s="188">
        <v>1111</v>
      </c>
      <c r="B5" s="189" t="s">
        <v>20</v>
      </c>
      <c r="C5" s="192">
        <v>18073</v>
      </c>
      <c r="D5" s="191">
        <v>17053</v>
      </c>
      <c r="E5" s="190">
        <v>18980.453079999999</v>
      </c>
      <c r="F5" s="192">
        <v>22212</v>
      </c>
      <c r="G5" s="192">
        <v>22212</v>
      </c>
      <c r="H5" s="190">
        <v>21768.42916</v>
      </c>
      <c r="I5" s="192">
        <v>25065</v>
      </c>
      <c r="J5" s="192">
        <v>25065</v>
      </c>
      <c r="K5" s="190">
        <v>24324.627550000001</v>
      </c>
      <c r="L5" s="192">
        <v>26392</v>
      </c>
      <c r="M5" s="192">
        <v>26392</v>
      </c>
      <c r="N5" s="190">
        <v>18242.838</v>
      </c>
      <c r="O5" s="192">
        <v>25040</v>
      </c>
      <c r="P5" s="192">
        <v>6912</v>
      </c>
      <c r="Q5" s="192">
        <v>25040</v>
      </c>
      <c r="R5" s="190"/>
    </row>
    <row r="6" spans="1:18" x14ac:dyDescent="0.2">
      <c r="A6" s="188">
        <v>1112</v>
      </c>
      <c r="B6" s="189" t="s">
        <v>21</v>
      </c>
      <c r="C6" s="192">
        <v>417</v>
      </c>
      <c r="D6" s="191">
        <v>508</v>
      </c>
      <c r="E6" s="190">
        <v>511.51706000000001</v>
      </c>
      <c r="F6" s="192">
        <v>562</v>
      </c>
      <c r="G6" s="192">
        <v>562</v>
      </c>
      <c r="H6" s="190">
        <v>500.94004999999999</v>
      </c>
      <c r="I6" s="192">
        <v>603</v>
      </c>
      <c r="J6" s="192">
        <v>603</v>
      </c>
      <c r="K6" s="190">
        <v>659.17700000000002</v>
      </c>
      <c r="L6" s="192">
        <v>506</v>
      </c>
      <c r="M6" s="192">
        <v>506</v>
      </c>
      <c r="N6" s="190">
        <v>178.55</v>
      </c>
      <c r="O6" s="192">
        <v>365</v>
      </c>
      <c r="P6" s="192">
        <v>365</v>
      </c>
      <c r="Q6" s="192">
        <v>365</v>
      </c>
      <c r="R6" s="190"/>
    </row>
    <row r="7" spans="1:18" x14ac:dyDescent="0.2">
      <c r="A7" s="188">
        <v>1113</v>
      </c>
      <c r="B7" s="189" t="s">
        <v>22</v>
      </c>
      <c r="C7" s="192">
        <v>1622</v>
      </c>
      <c r="D7" s="191">
        <v>1690</v>
      </c>
      <c r="E7" s="190">
        <v>1733.1876299999999</v>
      </c>
      <c r="F7" s="192">
        <v>1731</v>
      </c>
      <c r="G7" s="192">
        <v>1731</v>
      </c>
      <c r="H7" s="190">
        <v>1979.83321</v>
      </c>
      <c r="I7" s="192">
        <v>1947</v>
      </c>
      <c r="J7" s="192">
        <v>1947</v>
      </c>
      <c r="K7" s="190">
        <v>2223.1296600000001</v>
      </c>
      <c r="L7" s="192">
        <v>2207</v>
      </c>
      <c r="M7" s="192">
        <v>2207</v>
      </c>
      <c r="N7" s="190">
        <v>1858.68</v>
      </c>
      <c r="O7" s="192">
        <v>2284</v>
      </c>
      <c r="P7" s="192">
        <v>2147</v>
      </c>
      <c r="Q7" s="192">
        <v>2284</v>
      </c>
      <c r="R7" s="190"/>
    </row>
    <row r="8" spans="1:18" x14ac:dyDescent="0.2">
      <c r="A8" s="188">
        <v>1121</v>
      </c>
      <c r="B8" s="189" t="s">
        <v>23</v>
      </c>
      <c r="C8" s="192">
        <v>18494</v>
      </c>
      <c r="D8" s="191">
        <v>18330</v>
      </c>
      <c r="E8" s="190">
        <v>18452.599289999998</v>
      </c>
      <c r="F8" s="192">
        <v>19373</v>
      </c>
      <c r="G8" s="192">
        <v>19373</v>
      </c>
      <c r="H8" s="190">
        <v>18182.465</v>
      </c>
      <c r="I8" s="192">
        <v>20123</v>
      </c>
      <c r="J8" s="192">
        <v>20123</v>
      </c>
      <c r="K8" s="190">
        <v>20707.450769999999</v>
      </c>
      <c r="L8" s="192">
        <v>20515</v>
      </c>
      <c r="M8" s="192">
        <v>20515</v>
      </c>
      <c r="N8" s="190">
        <v>13142.174999999999</v>
      </c>
      <c r="O8" s="192">
        <v>14251</v>
      </c>
      <c r="P8" s="192">
        <v>12790</v>
      </c>
      <c r="Q8" s="192">
        <v>14251</v>
      </c>
      <c r="R8" s="190"/>
    </row>
    <row r="9" spans="1:18" x14ac:dyDescent="0.2">
      <c r="A9" s="188">
        <v>1211</v>
      </c>
      <c r="B9" s="189" t="s">
        <v>24</v>
      </c>
      <c r="C9" s="192">
        <v>36750</v>
      </c>
      <c r="D9" s="191">
        <v>35025</v>
      </c>
      <c r="E9" s="190">
        <v>37427.20635</v>
      </c>
      <c r="F9" s="192">
        <v>45906</v>
      </c>
      <c r="G9" s="192">
        <v>45906</v>
      </c>
      <c r="H9" s="190">
        <v>44724.477310000002</v>
      </c>
      <c r="I9" s="192">
        <v>48268</v>
      </c>
      <c r="J9" s="192">
        <v>48268</v>
      </c>
      <c r="K9" s="190">
        <v>46618.001060000002</v>
      </c>
      <c r="L9" s="192">
        <v>51379</v>
      </c>
      <c r="M9" s="192">
        <v>51379</v>
      </c>
      <c r="N9" s="190">
        <v>36585.663999999997</v>
      </c>
      <c r="O9" s="192">
        <v>47733</v>
      </c>
      <c r="P9" s="192">
        <v>47733</v>
      </c>
      <c r="Q9" s="192">
        <v>47733</v>
      </c>
      <c r="R9" s="190"/>
    </row>
    <row r="10" spans="1:18" s="197" customFormat="1" ht="15" x14ac:dyDescent="0.25">
      <c r="A10" s="193"/>
      <c r="B10" s="193" t="s">
        <v>430</v>
      </c>
      <c r="C10" s="195">
        <f>SUM(C5:C9)</f>
        <v>75356</v>
      </c>
      <c r="D10" s="196">
        <f>SUM(D5:D9)</f>
        <v>72606</v>
      </c>
      <c r="E10" s="194">
        <f>SUM(E5:E9)</f>
        <v>77104.963409999997</v>
      </c>
      <c r="F10" s="195">
        <f>SUM(F5:F9)</f>
        <v>89784</v>
      </c>
      <c r="G10" s="195">
        <f>SUM(G5:G9)</f>
        <v>89784</v>
      </c>
      <c r="H10" s="194">
        <f t="shared" ref="H10:M10" si="0">SUM(H5:H9)</f>
        <v>87156.14473</v>
      </c>
      <c r="I10" s="195">
        <f t="shared" si="0"/>
        <v>96006</v>
      </c>
      <c r="J10" s="195">
        <f t="shared" si="0"/>
        <v>96006</v>
      </c>
      <c r="K10" s="194">
        <f t="shared" si="0"/>
        <v>94532.386040000012</v>
      </c>
      <c r="L10" s="195">
        <f t="shared" si="0"/>
        <v>100999</v>
      </c>
      <c r="M10" s="195">
        <f t="shared" si="0"/>
        <v>100999</v>
      </c>
      <c r="N10" s="194">
        <f t="shared" ref="N10:P10" si="1">SUM(N5:N9)</f>
        <v>70007.907000000007</v>
      </c>
      <c r="O10" s="195">
        <f t="shared" si="1"/>
        <v>89673</v>
      </c>
      <c r="P10" s="195">
        <f t="shared" si="1"/>
        <v>69947</v>
      </c>
      <c r="Q10" s="195">
        <f t="shared" ref="Q10" si="2">SUM(Q5:Q9)</f>
        <v>89673</v>
      </c>
      <c r="R10" s="194">
        <f t="shared" ref="R10" si="3">SUM(R5:R9)</f>
        <v>0</v>
      </c>
    </row>
    <row r="12" spans="1:18" x14ac:dyDescent="0.2">
      <c r="A12" s="305" t="s">
        <v>1337</v>
      </c>
      <c r="P12" s="601"/>
    </row>
    <row r="13" spans="1:18" x14ac:dyDescent="0.2">
      <c r="A13" s="305" t="s">
        <v>1342</v>
      </c>
      <c r="P13" s="602"/>
    </row>
    <row r="14" spans="1:18" x14ac:dyDescent="0.2">
      <c r="C14" s="503"/>
      <c r="D14" s="503"/>
      <c r="P14" s="602"/>
    </row>
    <row r="15" spans="1:18" x14ac:dyDescent="0.2">
      <c r="C15" s="274"/>
      <c r="D15" s="274"/>
      <c r="P15" s="593"/>
    </row>
    <row r="16" spans="1:18" x14ac:dyDescent="0.2">
      <c r="C16" s="274"/>
      <c r="D16" s="681"/>
    </row>
    <row r="17" spans="3:16" x14ac:dyDescent="0.2">
      <c r="C17" s="216"/>
      <c r="D17" s="681"/>
      <c r="P17" s="593"/>
    </row>
    <row r="18" spans="3:16" x14ac:dyDescent="0.2">
      <c r="C18" s="274"/>
      <c r="D18" s="274"/>
    </row>
    <row r="19" spans="3:16" x14ac:dyDescent="0.2">
      <c r="C19" s="274"/>
      <c r="D19" s="274"/>
    </row>
    <row r="20" spans="3:16" x14ac:dyDescent="0.2">
      <c r="C20" s="274"/>
      <c r="D20" s="274"/>
    </row>
    <row r="21" spans="3:16" x14ac:dyDescent="0.2">
      <c r="C21" s="274"/>
      <c r="D21" s="274"/>
    </row>
    <row r="22" spans="3:16" x14ac:dyDescent="0.2">
      <c r="C22" s="274"/>
      <c r="D22" s="274"/>
    </row>
    <row r="23" spans="3:16" x14ac:dyDescent="0.2">
      <c r="C23" s="274"/>
      <c r="D23" s="274"/>
    </row>
  </sheetData>
  <sheetProtection selectLockedCells="1" selectUnlockedCells="1"/>
  <protectedRanges>
    <protectedRange password="CC35" sqref="C4:D9 A4:B10 E4:R4 C10:R10" name="Oblast1_2_1"/>
    <protectedRange algorithmName="SHA-512" hashValue="BVNlOuOn+MRU10irC6eO+8JxIMrXBZMU5p83GB0CLC0IpunlTWIUTS8ECDb2KkyAdc/WqF5aCUAGo4I1hyQKZA==" saltValue="wbCwgDVf1xIfQGrKVXeFjw==" spinCount="100000" sqref="O5:Q8 P12:P13" name="Oblast2"/>
    <protectedRange algorithmName="SHA-512" hashValue="BVNlOuOn+MRU10irC6eO+8JxIMrXBZMU5p83GB0CLC0IpunlTWIUTS8ECDb2KkyAdc/WqF5aCUAGo4I1hyQKZA==" saltValue="wbCwgDVf1xIfQGrKVXeFjw==" spinCount="100000" sqref="P14 O9:Q9" name="Oblast2_1"/>
  </protectedRanges>
  <customSheetViews>
    <customSheetView guid="{60B9756A-32F5-4044-A532-ECDC148B7DE8}" scale="90" showPageBreaks="1" printArea="1" view="pageBreakPreview">
      <selection activeCell="N7" sqref="N7"/>
      <pageMargins left="0.70833333333333337" right="0.70833333333333337" top="0.78749999999999998" bottom="0.78749999999999998" header="0.51180555555555551" footer="0.51180555555555551"/>
      <printOptions horizontalCentered="1"/>
      <pageSetup paperSize="9" scale="62" firstPageNumber="0" orientation="portrait" r:id="rId1"/>
      <headerFooter alignWithMargins="0"/>
    </customSheetView>
  </customSheetViews>
  <mergeCells count="7">
    <mergeCell ref="O3:R3"/>
    <mergeCell ref="A1:R1"/>
    <mergeCell ref="F3:H3"/>
    <mergeCell ref="I3:K3"/>
    <mergeCell ref="D16:D17"/>
    <mergeCell ref="C3:E3"/>
    <mergeCell ref="L3:N3"/>
  </mergeCells>
  <printOptions horizontalCentered="1"/>
  <pageMargins left="0.51181102362204722" right="0.51181102362204722" top="0.78740157480314965" bottom="0.78740157480314965" header="0.51181102362204722" footer="0.51181102362204722"/>
  <pageSetup paperSize="9" scale="91" firstPageNumber="0" orientation="landscape" r:id="rId2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F62"/>
  <sheetViews>
    <sheetView view="pageBreakPreview" topLeftCell="A13" zoomScaleSheetLayoutView="100" workbookViewId="0">
      <selection activeCell="D21" sqref="D21"/>
    </sheetView>
  </sheetViews>
  <sheetFormatPr defaultRowHeight="12.75" x14ac:dyDescent="0.2"/>
  <cols>
    <col min="1" max="1" width="17.7109375" customWidth="1"/>
    <col min="2" max="2" width="31.42578125" customWidth="1"/>
    <col min="3" max="3" width="10.140625" customWidth="1"/>
    <col min="4" max="4" width="10" customWidth="1"/>
  </cols>
  <sheetData>
    <row r="1" spans="1:6" ht="18" customHeight="1" x14ac:dyDescent="0.2">
      <c r="A1" s="685" t="s">
        <v>1201</v>
      </c>
      <c r="B1" s="685"/>
      <c r="C1" s="685"/>
      <c r="D1" s="685"/>
      <c r="E1" s="685"/>
      <c r="F1" s="685"/>
    </row>
    <row r="2" spans="1:6" ht="18" x14ac:dyDescent="0.2">
      <c r="A2" s="685"/>
      <c r="B2" s="685"/>
      <c r="C2" s="685"/>
      <c r="D2" s="685"/>
      <c r="E2" s="685"/>
      <c r="F2" s="685"/>
    </row>
    <row r="3" spans="1:6" ht="12.75" customHeight="1" x14ac:dyDescent="0.2">
      <c r="A3" s="100"/>
      <c r="B3" s="101" t="s">
        <v>432</v>
      </c>
      <c r="C3" s="102" t="s">
        <v>2</v>
      </c>
      <c r="D3" s="103"/>
      <c r="E3" s="103"/>
      <c r="F3" s="103"/>
    </row>
    <row r="4" spans="1:6" ht="12.75" customHeight="1" x14ac:dyDescent="0.2">
      <c r="A4" s="100"/>
      <c r="B4" s="104" t="s">
        <v>1202</v>
      </c>
      <c r="C4" s="486">
        <v>600</v>
      </c>
      <c r="D4" s="105"/>
      <c r="E4" s="103"/>
      <c r="F4" s="103"/>
    </row>
    <row r="5" spans="1:6" ht="12.75" customHeight="1" x14ac:dyDescent="0.2">
      <c r="A5" s="100"/>
      <c r="B5" s="104" t="s">
        <v>1203</v>
      </c>
      <c r="C5" s="486">
        <f>SUM(FO!C8)</f>
        <v>930</v>
      </c>
      <c r="D5" s="106"/>
      <c r="E5" s="103"/>
      <c r="F5" s="103"/>
    </row>
    <row r="6" spans="1:6" ht="12.75" customHeight="1" x14ac:dyDescent="0.2">
      <c r="A6" s="100"/>
      <c r="B6" s="101" t="s">
        <v>430</v>
      </c>
      <c r="C6" s="107">
        <f>SUM(C4:C5)</f>
        <v>1530</v>
      </c>
      <c r="D6" s="103"/>
      <c r="E6" s="103"/>
      <c r="F6" s="103"/>
    </row>
    <row r="8" spans="1:6" x14ac:dyDescent="0.2">
      <c r="A8" s="108"/>
      <c r="B8" s="101" t="s">
        <v>433</v>
      </c>
      <c r="C8" s="102" t="s">
        <v>2</v>
      </c>
      <c r="D8" s="109"/>
      <c r="E8" s="109"/>
      <c r="F8" s="109"/>
    </row>
    <row r="9" spans="1:6" x14ac:dyDescent="0.2">
      <c r="A9" s="108"/>
      <c r="B9" s="31" t="s">
        <v>434</v>
      </c>
      <c r="C9" s="10">
        <f>SUM('Běžné výdaje podrobně 2021'!L798)</f>
        <v>510</v>
      </c>
      <c r="D9" s="221" t="s">
        <v>735</v>
      </c>
      <c r="E9" s="109"/>
      <c r="F9" s="109"/>
    </row>
    <row r="10" spans="1:6" x14ac:dyDescent="0.2">
      <c r="B10" s="31" t="s">
        <v>435</v>
      </c>
      <c r="C10" s="10">
        <f>SUM('Běžné výdaje podrobně 2021'!L800)</f>
        <v>200</v>
      </c>
      <c r="D10" s="220"/>
    </row>
    <row r="11" spans="1:6" x14ac:dyDescent="0.2">
      <c r="B11" s="31" t="s">
        <v>223</v>
      </c>
      <c r="C11" s="10">
        <f>SUM('Běžné výdaje podrobně 2021'!L825)</f>
        <v>30</v>
      </c>
      <c r="D11" s="220"/>
    </row>
    <row r="12" spans="1:6" x14ac:dyDescent="0.2">
      <c r="B12" s="31" t="s">
        <v>230</v>
      </c>
      <c r="C12" s="10">
        <f>SUM('Běžné výdaje podrobně 2021'!L833)</f>
        <v>20</v>
      </c>
      <c r="D12" s="220"/>
    </row>
    <row r="13" spans="1:6" x14ac:dyDescent="0.2">
      <c r="B13" s="31" t="s">
        <v>436</v>
      </c>
      <c r="C13" s="10">
        <f>SUM('Běžné výdaje podrobně 2021'!L839)</f>
        <v>37</v>
      </c>
      <c r="D13" s="220"/>
    </row>
    <row r="14" spans="1:6" x14ac:dyDescent="0.2">
      <c r="B14" s="31" t="s">
        <v>437</v>
      </c>
      <c r="C14" s="10">
        <f>SUM('Běžné výdaje podrobně 2021'!L840)</f>
        <v>160</v>
      </c>
      <c r="D14" s="220">
        <v>400</v>
      </c>
    </row>
    <row r="15" spans="1:6" x14ac:dyDescent="0.2">
      <c r="B15" s="101" t="s">
        <v>430</v>
      </c>
      <c r="C15" s="107">
        <f>SUM(C9:C14)</f>
        <v>957</v>
      </c>
    </row>
    <row r="16" spans="1:6" x14ac:dyDescent="0.2">
      <c r="B16" s="101" t="s">
        <v>1204</v>
      </c>
      <c r="C16" s="107">
        <f>SUM(C6)-C15</f>
        <v>573</v>
      </c>
    </row>
    <row r="17" spans="1:6" s="71" customFormat="1" x14ac:dyDescent="0.2">
      <c r="B17" s="49"/>
      <c r="C17" s="277"/>
    </row>
    <row r="18" spans="1:6" s="71" customFormat="1" ht="18" x14ac:dyDescent="0.2">
      <c r="A18" s="686" t="s">
        <v>1205</v>
      </c>
      <c r="B18" s="686"/>
      <c r="C18" s="686"/>
      <c r="D18" s="686"/>
      <c r="E18" s="686"/>
      <c r="F18" s="686"/>
    </row>
    <row r="19" spans="1:6" s="71" customFormat="1" x14ac:dyDescent="0.2">
      <c r="B19" s="49"/>
      <c r="C19" s="277"/>
    </row>
    <row r="20" spans="1:6" s="71" customFormat="1" x14ac:dyDescent="0.2">
      <c r="B20" s="314" t="s">
        <v>432</v>
      </c>
      <c r="C20" s="318"/>
      <c r="D20" s="102" t="s">
        <v>2</v>
      </c>
    </row>
    <row r="21" spans="1:6" s="71" customFormat="1" x14ac:dyDescent="0.2">
      <c r="B21" s="104" t="s">
        <v>1202</v>
      </c>
      <c r="C21" s="319"/>
      <c r="D21" s="535">
        <v>1500</v>
      </c>
    </row>
    <row r="22" spans="1:6" s="71" customFormat="1" x14ac:dyDescent="0.2">
      <c r="B22" s="104" t="s">
        <v>1203</v>
      </c>
      <c r="C22" s="319"/>
      <c r="D22" s="535">
        <v>3430</v>
      </c>
    </row>
    <row r="23" spans="1:6" s="71" customFormat="1" x14ac:dyDescent="0.2">
      <c r="B23" s="314" t="s">
        <v>430</v>
      </c>
      <c r="C23" s="318"/>
      <c r="D23" s="107">
        <f>SUM(D21:D22)</f>
        <v>4930</v>
      </c>
    </row>
    <row r="24" spans="1:6" s="71" customFormat="1" x14ac:dyDescent="0.2">
      <c r="B24"/>
      <c r="C24" s="320"/>
      <c r="D24"/>
    </row>
    <row r="25" spans="1:6" s="71" customFormat="1" x14ac:dyDescent="0.2">
      <c r="B25" s="314" t="s">
        <v>860</v>
      </c>
      <c r="C25" s="318"/>
      <c r="D25" s="102" t="s">
        <v>2</v>
      </c>
    </row>
    <row r="26" spans="1:6" s="71" customFormat="1" x14ac:dyDescent="0.2">
      <c r="B26" s="315" t="s">
        <v>848</v>
      </c>
      <c r="C26" s="283"/>
      <c r="D26" s="10">
        <f>SUM('Běžné výdaje podrobně 2021'!L107)</f>
        <v>113</v>
      </c>
    </row>
    <row r="27" spans="1:6" s="71" customFormat="1" x14ac:dyDescent="0.2">
      <c r="B27" s="315" t="s">
        <v>849</v>
      </c>
      <c r="C27" s="283"/>
      <c r="D27" s="10">
        <f>SUM('Běžné výdaje podrobně 2021'!L133)</f>
        <v>120</v>
      </c>
    </row>
    <row r="28" spans="1:6" s="71" customFormat="1" x14ac:dyDescent="0.2">
      <c r="B28" s="315" t="s">
        <v>850</v>
      </c>
      <c r="C28" s="283"/>
      <c r="D28" s="10">
        <f>SUM('Běžné výdaje podrobně 2021'!L167)</f>
        <v>1105</v>
      </c>
    </row>
    <row r="29" spans="1:6" s="71" customFormat="1" x14ac:dyDescent="0.2">
      <c r="B29" s="315" t="s">
        <v>851</v>
      </c>
      <c r="C29" s="321"/>
      <c r="D29" s="10">
        <f>SUM('Běžné výdaje podrobně 2021'!L174)</f>
        <v>390</v>
      </c>
    </row>
    <row r="30" spans="1:6" s="71" customFormat="1" x14ac:dyDescent="0.2">
      <c r="B30" s="315" t="s">
        <v>852</v>
      </c>
      <c r="C30" s="321"/>
      <c r="D30" s="10">
        <f>SUM('Běžné výdaje podrobně 2021'!L180)</f>
        <v>450</v>
      </c>
    </row>
    <row r="31" spans="1:6" s="71" customFormat="1" x14ac:dyDescent="0.2">
      <c r="B31" s="315" t="s">
        <v>1016</v>
      </c>
      <c r="C31" s="321"/>
      <c r="D31" s="10">
        <v>32</v>
      </c>
    </row>
    <row r="32" spans="1:6" s="71" customFormat="1" x14ac:dyDescent="0.2">
      <c r="B32" s="317" t="s">
        <v>853</v>
      </c>
      <c r="C32" s="321"/>
      <c r="D32" s="10">
        <f>SUM('Běžné výdaje podrobně 2021'!L404)</f>
        <v>990</v>
      </c>
    </row>
    <row r="33" spans="1:6" s="71" customFormat="1" x14ac:dyDescent="0.2">
      <c r="B33" s="317" t="s">
        <v>854</v>
      </c>
      <c r="C33" s="322"/>
      <c r="D33" s="10">
        <f>SUM('Běžné výdaje podrobně 2021'!L497)</f>
        <v>30</v>
      </c>
    </row>
    <row r="34" spans="1:6" s="71" customFormat="1" x14ac:dyDescent="0.2">
      <c r="B34" s="316" t="s">
        <v>855</v>
      </c>
      <c r="C34" s="322"/>
      <c r="D34" s="10">
        <f>SUM('Běžné výdaje podrobně 2021'!L509,'Běžné výdaje podrobně 2021'!L510,'Běžné výdaje podrobně 2021'!L512)</f>
        <v>94</v>
      </c>
    </row>
    <row r="35" spans="1:6" s="71" customFormat="1" x14ac:dyDescent="0.2">
      <c r="B35" s="315" t="s">
        <v>856</v>
      </c>
      <c r="C35" s="322"/>
      <c r="D35" s="10">
        <f>SUM('Běžné výdaje podrobně 2021'!L649)</f>
        <v>180</v>
      </c>
    </row>
    <row r="36" spans="1:6" s="71" customFormat="1" x14ac:dyDescent="0.2">
      <c r="B36" s="315" t="s">
        <v>986</v>
      </c>
      <c r="C36" s="322"/>
      <c r="D36" s="10">
        <f>SUM('Kapitálové výdaje 2021'!F29)+'Kapitálové výdaje 2021'!F25</f>
        <v>1000</v>
      </c>
    </row>
    <row r="37" spans="1:6" s="71" customFormat="1" x14ac:dyDescent="0.2">
      <c r="B37" s="314" t="s">
        <v>430</v>
      </c>
      <c r="C37" s="318"/>
      <c r="D37" s="107">
        <f>SUM(D26:D36)</f>
        <v>4504</v>
      </c>
    </row>
    <row r="38" spans="1:6" x14ac:dyDescent="0.2">
      <c r="B38" s="314" t="s">
        <v>1204</v>
      </c>
      <c r="C38" s="318"/>
      <c r="D38" s="107">
        <f>SUM(D23)-D37</f>
        <v>426</v>
      </c>
    </row>
    <row r="39" spans="1:6" s="71" customFormat="1" x14ac:dyDescent="0.2">
      <c r="B39" s="49"/>
      <c r="C39" s="277"/>
    </row>
    <row r="40" spans="1:6" ht="18" x14ac:dyDescent="0.2">
      <c r="A40" s="686" t="s">
        <v>1206</v>
      </c>
      <c r="B40" s="686"/>
      <c r="C40" s="686"/>
      <c r="D40" s="686"/>
      <c r="E40" s="686"/>
      <c r="F40" s="686"/>
    </row>
    <row r="42" spans="1:6" x14ac:dyDescent="0.2">
      <c r="B42" s="101" t="s">
        <v>861</v>
      </c>
      <c r="C42" s="102" t="s">
        <v>2</v>
      </c>
    </row>
    <row r="43" spans="1:6" x14ac:dyDescent="0.2">
      <c r="B43" s="31" t="s">
        <v>438</v>
      </c>
      <c r="C43" s="10">
        <f>SUM('Běžné výdaje podrobně 2021'!L616)</f>
        <v>5</v>
      </c>
    </row>
    <row r="44" spans="1:6" x14ac:dyDescent="0.2">
      <c r="B44" s="31" t="s">
        <v>190</v>
      </c>
      <c r="C44" s="10">
        <f>SUM('Běžné výdaje podrobně 2021'!L350)</f>
        <v>0</v>
      </c>
    </row>
    <row r="45" spans="1:6" x14ac:dyDescent="0.2">
      <c r="B45" s="31" t="s">
        <v>439</v>
      </c>
      <c r="C45" s="10">
        <f>SUM('Běžné výdaje podrobně 2021'!L358)</f>
        <v>1</v>
      </c>
    </row>
    <row r="46" spans="1:6" x14ac:dyDescent="0.2">
      <c r="B46" s="31" t="s">
        <v>164</v>
      </c>
      <c r="C46" s="10">
        <f>SUM('Běžné výdaje podrobně 2021'!L364)</f>
        <v>50</v>
      </c>
    </row>
    <row r="47" spans="1:6" x14ac:dyDescent="0.2">
      <c r="B47" s="31" t="s">
        <v>223</v>
      </c>
      <c r="C47" s="10">
        <f>SUM('Běžné výdaje podrobně 2021'!L386)</f>
        <v>0</v>
      </c>
    </row>
    <row r="48" spans="1:6" x14ac:dyDescent="0.2">
      <c r="B48" s="31" t="s">
        <v>230</v>
      </c>
      <c r="C48" s="10">
        <f>SUM('Běžné výdaje podrobně 2021'!L394)</f>
        <v>20</v>
      </c>
    </row>
    <row r="49" spans="1:6" x14ac:dyDescent="0.2">
      <c r="B49" s="31" t="s">
        <v>440</v>
      </c>
      <c r="C49" s="10">
        <f>SUM('Běžné výdaje podrobně 2021'!L641)</f>
        <v>10</v>
      </c>
    </row>
    <row r="50" spans="1:6" x14ac:dyDescent="0.2">
      <c r="B50" s="31" t="s">
        <v>192</v>
      </c>
      <c r="C50" s="10">
        <f>SUM('Běžné výdaje podrobně 2021'!L384)</f>
        <v>0</v>
      </c>
    </row>
    <row r="51" spans="1:6" x14ac:dyDescent="0.2">
      <c r="B51" s="101" t="s">
        <v>430</v>
      </c>
      <c r="C51" s="110">
        <f>SUM(C43:C50)</f>
        <v>86</v>
      </c>
    </row>
    <row r="53" spans="1:6" ht="18" x14ac:dyDescent="0.2">
      <c r="A53" s="686" t="s">
        <v>1207</v>
      </c>
      <c r="B53" s="686"/>
      <c r="C53" s="686"/>
      <c r="D53" s="686"/>
      <c r="E53" s="686"/>
      <c r="F53" s="686"/>
    </row>
    <row r="54" spans="1:6" x14ac:dyDescent="0.2">
      <c r="B54" t="s">
        <v>843</v>
      </c>
    </row>
    <row r="56" spans="1:6" x14ac:dyDescent="0.2">
      <c r="B56" s="101" t="s">
        <v>841</v>
      </c>
      <c r="C56" s="102" t="s">
        <v>2</v>
      </c>
    </row>
    <row r="57" spans="1:6" x14ac:dyDescent="0.2">
      <c r="B57" s="31" t="s">
        <v>842</v>
      </c>
      <c r="C57" s="10">
        <f>SUM('Běžné výdaje podrobně 2021'!L157)</f>
        <v>0</v>
      </c>
    </row>
    <row r="58" spans="1:6" x14ac:dyDescent="0.2">
      <c r="B58" s="31" t="s">
        <v>190</v>
      </c>
      <c r="C58" s="10">
        <f>SUM('Běžné výdaje podrobně 2021'!L159)</f>
        <v>32</v>
      </c>
    </row>
    <row r="59" spans="1:6" x14ac:dyDescent="0.2">
      <c r="B59" s="31" t="s">
        <v>518</v>
      </c>
      <c r="C59" s="10">
        <f>SUM('Běžné výdaje podrobně 2021'!L161)</f>
        <v>90</v>
      </c>
    </row>
    <row r="60" spans="1:6" x14ac:dyDescent="0.2">
      <c r="B60" s="31" t="s">
        <v>223</v>
      </c>
      <c r="C60" s="10">
        <f>SUM('Běžné výdaje podrobně 2021'!L163)</f>
        <v>20</v>
      </c>
    </row>
    <row r="61" spans="1:6" x14ac:dyDescent="0.2">
      <c r="B61" s="31" t="s">
        <v>230</v>
      </c>
      <c r="C61" s="10">
        <f>SUM('Běžné výdaje podrobně 2021'!L165)</f>
        <v>65</v>
      </c>
    </row>
    <row r="62" spans="1:6" x14ac:dyDescent="0.2">
      <c r="B62" s="101" t="s">
        <v>430</v>
      </c>
      <c r="C62" s="107">
        <f>SUM(C57:C61)</f>
        <v>207</v>
      </c>
    </row>
  </sheetData>
  <sheetProtection selectLockedCells="1" selectUnlockedCells="1"/>
  <customSheetViews>
    <customSheetView guid="{60B9756A-32F5-4044-A532-ECDC148B7DE8}" showPageBreaks="1" view="pageBreakPreview">
      <selection activeCell="E37" sqref="E37"/>
      <pageMargins left="0.7" right="0.7" top="0.78749999999999998" bottom="0.78749999999999998" header="0.51180555555555551" footer="0.51180555555555551"/>
      <pageSetup paperSize="9" firstPageNumber="0" orientation="portrait" r:id="rId1"/>
      <headerFooter alignWithMargins="0"/>
    </customSheetView>
  </customSheetViews>
  <mergeCells count="5">
    <mergeCell ref="A1:F1"/>
    <mergeCell ref="A2:F2"/>
    <mergeCell ref="A40:F40"/>
    <mergeCell ref="A53:F53"/>
    <mergeCell ref="A18:F18"/>
  </mergeCells>
  <pageMargins left="0.70866141732283472" right="0.70866141732283472" top="0.78740157480314965" bottom="0.78740157480314965" header="0.51181102362204722" footer="0.51181102362204722"/>
  <pageSetup paperSize="9" scale="91" firstPageNumber="0" orientation="portrait" r:id="rId2"/>
  <headerFooter alignWithMargins="0"/>
  <rowBreaks count="1" manualBreakCount="1">
    <brk id="5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11"/>
  <sheetViews>
    <sheetView workbookViewId="0">
      <selection sqref="A1:XFD1048576"/>
    </sheetView>
  </sheetViews>
  <sheetFormatPr defaultColWidth="9.140625" defaultRowHeight="12.75" x14ac:dyDescent="0.2"/>
  <cols>
    <col min="1" max="1" width="10.85546875" style="489" customWidth="1"/>
    <col min="2" max="2" width="9.140625" style="489"/>
    <col min="3" max="3" width="11" style="489" customWidth="1"/>
    <col min="4" max="4" width="9.140625" style="489"/>
    <col min="5" max="5" width="11.5703125" style="489" customWidth="1"/>
    <col min="6" max="16384" width="9.140625" style="489"/>
  </cols>
  <sheetData>
    <row r="1" spans="1:5" x14ac:dyDescent="0.2">
      <c r="A1" s="489">
        <v>2141</v>
      </c>
      <c r="B1" s="490">
        <f>SUM('Běžné výdaje podrobně 2021'!L26)</f>
        <v>100</v>
      </c>
    </row>
    <row r="2" spans="1:5" x14ac:dyDescent="0.2">
      <c r="A2" s="489">
        <v>3612</v>
      </c>
      <c r="B2" s="490">
        <f>SUM('Běžné výdaje podrobně 2021'!L190)</f>
        <v>3000</v>
      </c>
    </row>
    <row r="3" spans="1:5" x14ac:dyDescent="0.2">
      <c r="A3" s="489">
        <v>3745</v>
      </c>
      <c r="B3" s="490">
        <f>SUM('Běžné výdaje podrobně 2021'!L448)</f>
        <v>215</v>
      </c>
    </row>
    <row r="4" spans="1:5" x14ac:dyDescent="0.2">
      <c r="A4" s="489">
        <v>5311</v>
      </c>
      <c r="B4" s="490">
        <f>SUM('Běžné výdaje podrobně 2021'!L536)</f>
        <v>3600</v>
      </c>
    </row>
    <row r="5" spans="1:5" x14ac:dyDescent="0.2">
      <c r="A5" s="489">
        <v>6112</v>
      </c>
      <c r="B5" s="530">
        <v>1635</v>
      </c>
    </row>
    <row r="6" spans="1:5" x14ac:dyDescent="0.2">
      <c r="A6" s="489">
        <v>6171</v>
      </c>
      <c r="B6" s="490">
        <f>SUM('Běžné výdaje podrobně 2021'!L663)</f>
        <v>14700</v>
      </c>
    </row>
    <row r="7" spans="1:5" x14ac:dyDescent="0.2">
      <c r="C7" s="491">
        <v>0.04</v>
      </c>
      <c r="D7" s="489" t="s">
        <v>987</v>
      </c>
      <c r="E7" s="489" t="s">
        <v>988</v>
      </c>
    </row>
    <row r="8" spans="1:5" x14ac:dyDescent="0.2">
      <c r="B8" s="490">
        <f>SUM(B1:B7)</f>
        <v>23250</v>
      </c>
      <c r="C8" s="492">
        <f>SUM(B8)/100*4</f>
        <v>930</v>
      </c>
      <c r="D8" s="492">
        <f>SUM('Běžné výdaje podrobně 2021'!L798,'Běžné výdaje podrobně 2021'!L800,'Běžné výdaje podrobně 2021'!L825,'Běžné výdaje podrobně 2021'!L833,'Běžné výdaje podrobně 2021'!L839,'Běžné výdaje podrobně 2021'!L840)</f>
        <v>957</v>
      </c>
      <c r="E8" s="493">
        <f>SUM(C11-D8)</f>
        <v>173</v>
      </c>
    </row>
    <row r="9" spans="1:5" x14ac:dyDescent="0.2">
      <c r="A9" s="489" t="s">
        <v>528</v>
      </c>
      <c r="C9" s="489">
        <v>200</v>
      </c>
    </row>
    <row r="11" spans="1:5" x14ac:dyDescent="0.2">
      <c r="C11" s="493">
        <f>SUM(C8:C10)</f>
        <v>1130</v>
      </c>
    </row>
  </sheetData>
  <sheetProtection algorithmName="SHA-512" hashValue="2wCrFwwbk3/yepSEi0W2CDcEn78g7cy92UzjPytj6yFv5QEWJYgnA9c5biKqnOsFZMJorCNu8nIyiJmqy7Nztw==" saltValue="PpIM6+aa/Kc0G7J2jwGA1w==" spinCount="100000" sheet="1" objects="1" scenarios="1"/>
  <customSheetViews>
    <customSheetView guid="{60B9756A-32F5-4044-A532-ECDC148B7DE8}">
      <selection activeCell="B8" sqref="B8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  <pageSetUpPr fitToPage="1"/>
  </sheetPr>
  <dimension ref="A1:C30"/>
  <sheetViews>
    <sheetView tabSelected="1" view="pageBreakPreview" zoomScaleSheetLayoutView="100" workbookViewId="0">
      <selection activeCell="C16" sqref="C16"/>
    </sheetView>
  </sheetViews>
  <sheetFormatPr defaultRowHeight="12.75" x14ac:dyDescent="0.2"/>
  <cols>
    <col min="2" max="2" width="60.28515625" customWidth="1"/>
    <col min="3" max="3" width="28.5703125" style="2" customWidth="1"/>
  </cols>
  <sheetData>
    <row r="1" spans="1:3" ht="18" x14ac:dyDescent="0.25">
      <c r="A1" s="605" t="s">
        <v>599</v>
      </c>
      <c r="B1" s="605"/>
      <c r="C1" s="605"/>
    </row>
    <row r="2" spans="1:3" ht="18" x14ac:dyDescent="0.25">
      <c r="A2" s="605" t="s">
        <v>1039</v>
      </c>
      <c r="B2" s="605"/>
      <c r="C2" s="605"/>
    </row>
    <row r="4" spans="1:3" ht="15.75" x14ac:dyDescent="0.25">
      <c r="A4" s="3"/>
      <c r="B4" s="4"/>
    </row>
    <row r="5" spans="1:3" x14ac:dyDescent="0.2">
      <c r="A5" s="5"/>
    </row>
    <row r="6" spans="1:3" x14ac:dyDescent="0.2">
      <c r="A6" s="613" t="s">
        <v>872</v>
      </c>
      <c r="B6" s="613"/>
      <c r="C6" s="6" t="s">
        <v>1039</v>
      </c>
    </row>
    <row r="7" spans="1:3" x14ac:dyDescent="0.2">
      <c r="A7" s="474" t="s">
        <v>1</v>
      </c>
      <c r="B7" s="7"/>
      <c r="C7" s="8" t="s">
        <v>2</v>
      </c>
    </row>
    <row r="8" spans="1:3" x14ac:dyDescent="0.2">
      <c r="A8" s="475">
        <v>8115</v>
      </c>
      <c r="B8" s="496" t="s">
        <v>3</v>
      </c>
      <c r="C8" s="131">
        <f>-(C14+C10+C9)</f>
        <v>11930</v>
      </c>
    </row>
    <row r="9" spans="1:3" ht="12" customHeight="1" x14ac:dyDescent="0.2">
      <c r="A9" s="473">
        <v>8117</v>
      </c>
      <c r="B9" s="9" t="s">
        <v>4</v>
      </c>
      <c r="C9" s="10">
        <f>SUM('Financování podrobně 2021 '!G9)</f>
        <v>25000</v>
      </c>
    </row>
    <row r="10" spans="1:3" x14ac:dyDescent="0.2">
      <c r="A10" s="475">
        <v>8124</v>
      </c>
      <c r="B10" s="9" t="s">
        <v>5</v>
      </c>
      <c r="C10" s="130">
        <f>SUM('Financování podrobně 2021 '!G11)</f>
        <v>-4500</v>
      </c>
    </row>
    <row r="11" spans="1:3" x14ac:dyDescent="0.2">
      <c r="A11" s="614" t="s">
        <v>6</v>
      </c>
      <c r="B11" s="614"/>
      <c r="C11" s="12">
        <f>SUM(C8:C10)</f>
        <v>32430</v>
      </c>
    </row>
    <row r="12" spans="1:3" x14ac:dyDescent="0.2">
      <c r="A12" s="476"/>
      <c r="B12" s="9" t="s">
        <v>7</v>
      </c>
      <c r="C12" s="13">
        <f>SUM(C24)</f>
        <v>213269</v>
      </c>
    </row>
    <row r="13" spans="1:3" x14ac:dyDescent="0.2">
      <c r="A13" s="476"/>
      <c r="B13" s="9" t="s">
        <v>8</v>
      </c>
      <c r="C13" s="13">
        <f>C30</f>
        <v>245699</v>
      </c>
    </row>
    <row r="14" spans="1:3" x14ac:dyDescent="0.2">
      <c r="A14" s="615" t="s">
        <v>9</v>
      </c>
      <c r="B14" s="615"/>
      <c r="C14" s="12">
        <f>SUM(C12-C13)</f>
        <v>-32430</v>
      </c>
    </row>
    <row r="15" spans="1:3" x14ac:dyDescent="0.2">
      <c r="A15" s="14"/>
      <c r="B15" s="14"/>
      <c r="C15" s="15"/>
    </row>
    <row r="16" spans="1:3" ht="15.75" x14ac:dyDescent="0.25">
      <c r="A16" s="616" t="s">
        <v>1169</v>
      </c>
      <c r="B16" s="616"/>
      <c r="C16" s="16">
        <f>SUM(B17)-C8</f>
        <v>48070</v>
      </c>
    </row>
    <row r="17" spans="1:3" x14ac:dyDescent="0.2">
      <c r="A17" s="17"/>
      <c r="B17" s="134">
        <f>SUM('Financování podrobně 2021 '!E18)</f>
        <v>60000</v>
      </c>
      <c r="C17" s="18"/>
    </row>
    <row r="18" spans="1:3" x14ac:dyDescent="0.2">
      <c r="A18" s="617" t="s">
        <v>10</v>
      </c>
      <c r="B18" s="618"/>
      <c r="C18" s="323" t="s">
        <v>1039</v>
      </c>
    </row>
    <row r="19" spans="1:3" x14ac:dyDescent="0.2">
      <c r="A19" s="619"/>
      <c r="B19" s="620"/>
      <c r="C19" s="287" t="s">
        <v>2</v>
      </c>
    </row>
    <row r="20" spans="1:3" x14ac:dyDescent="0.2">
      <c r="A20" s="607" t="s">
        <v>11</v>
      </c>
      <c r="B20" s="607"/>
      <c r="C20" s="10">
        <f>SUM('Financování podrobně 2021 '!G23)</f>
        <v>112928</v>
      </c>
    </row>
    <row r="21" spans="1:3" x14ac:dyDescent="0.2">
      <c r="A21" s="607" t="s">
        <v>12</v>
      </c>
      <c r="B21" s="607"/>
      <c r="C21" s="164">
        <f>SUM('Financování podrobně 2021 '!G24)</f>
        <v>88571</v>
      </c>
    </row>
    <row r="22" spans="1:3" x14ac:dyDescent="0.2">
      <c r="A22" s="607" t="s">
        <v>13</v>
      </c>
      <c r="B22" s="607"/>
      <c r="C22" s="10">
        <f>SUM('Financování podrobně 2021 '!G25)</f>
        <v>5300</v>
      </c>
    </row>
    <row r="23" spans="1:3" x14ac:dyDescent="0.2">
      <c r="A23" s="21" t="s">
        <v>780</v>
      </c>
      <c r="B23" s="270"/>
      <c r="C23" s="10">
        <f>SUM('Financování podrobně 2021 '!G26)</f>
        <v>6470</v>
      </c>
    </row>
    <row r="24" spans="1:3" x14ac:dyDescent="0.2">
      <c r="A24" s="608" t="s">
        <v>7</v>
      </c>
      <c r="B24" s="608"/>
      <c r="C24" s="22">
        <f>SUM(C20:C23)</f>
        <v>213269</v>
      </c>
    </row>
    <row r="25" spans="1:3" x14ac:dyDescent="0.2">
      <c r="A25" s="23"/>
      <c r="B25" s="23"/>
      <c r="C25" s="24"/>
    </row>
    <row r="26" spans="1:3" x14ac:dyDescent="0.2">
      <c r="A26" s="609" t="s">
        <v>14</v>
      </c>
      <c r="B26" s="610"/>
      <c r="C26" s="324" t="s">
        <v>1039</v>
      </c>
    </row>
    <row r="27" spans="1:3" x14ac:dyDescent="0.2">
      <c r="A27" s="611"/>
      <c r="B27" s="612"/>
      <c r="C27" s="288" t="s">
        <v>2</v>
      </c>
    </row>
    <row r="28" spans="1:3" x14ac:dyDescent="0.2">
      <c r="A28" s="607" t="s">
        <v>15</v>
      </c>
      <c r="B28" s="607"/>
      <c r="C28" s="26">
        <f>SUM('Financování podrobně 2021 '!G32)</f>
        <v>183639</v>
      </c>
    </row>
    <row r="29" spans="1:3" x14ac:dyDescent="0.2">
      <c r="A29" s="607" t="s">
        <v>16</v>
      </c>
      <c r="B29" s="607"/>
      <c r="C29" s="13">
        <f>SUM('Financování podrobně 2021 '!G33)</f>
        <v>62060</v>
      </c>
    </row>
    <row r="30" spans="1:3" x14ac:dyDescent="0.2">
      <c r="A30" s="606" t="s">
        <v>8</v>
      </c>
      <c r="B30" s="606"/>
      <c r="C30" s="27">
        <f>SUM(C28:C29)</f>
        <v>245699</v>
      </c>
    </row>
  </sheetData>
  <sheetProtection selectLockedCells="1" selectUnlockedCells="1"/>
  <protectedRanges>
    <protectedRange sqref="C8" name="Oblast1"/>
  </protectedRanges>
  <customSheetViews>
    <customSheetView guid="{60B9756A-32F5-4044-A532-ECDC148B7DE8}" showPageBreaks="1" view="pageBreakPreview">
      <selection activeCell="C22" sqref="C22"/>
      <pageMargins left="0.70866141732283472" right="0.70866141732283472" top="0.78740157480314965" bottom="0.78740157480314965" header="0.51181102362204722" footer="0.51181102362204722"/>
      <printOptions horizontalCentered="1"/>
      <pageSetup paperSize="9" firstPageNumber="0" orientation="portrait" r:id="rId1"/>
      <headerFooter alignWithMargins="0">
        <oddFooter>&amp;RZpracovala: Bc. Jana Váňová</oddFooter>
      </headerFooter>
    </customSheetView>
  </customSheetViews>
  <mergeCells count="15">
    <mergeCell ref="A1:C1"/>
    <mergeCell ref="A2:C2"/>
    <mergeCell ref="A30:B30"/>
    <mergeCell ref="A22:B22"/>
    <mergeCell ref="A24:B24"/>
    <mergeCell ref="A26:B27"/>
    <mergeCell ref="A28:B28"/>
    <mergeCell ref="A29:B29"/>
    <mergeCell ref="A6:B6"/>
    <mergeCell ref="A21:B21"/>
    <mergeCell ref="A11:B11"/>
    <mergeCell ref="A14:B14"/>
    <mergeCell ref="A16:B16"/>
    <mergeCell ref="A18:B19"/>
    <mergeCell ref="A20:B20"/>
  </mergeCells>
  <printOptions horizontalCentered="1"/>
  <pageMargins left="0.70866141732283472" right="0.70866141732283472" top="0.78740157480314965" bottom="0.78740157480314965" header="0.51181102362204722" footer="0.51181102362204722"/>
  <pageSetup paperSize="9" scale="91" firstPageNumber="0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BD63"/>
  <sheetViews>
    <sheetView view="pageBreakPreview" topLeftCell="A19" zoomScaleNormal="100" zoomScaleSheetLayoutView="100" workbookViewId="0">
      <selection activeCell="C33" sqref="C33"/>
    </sheetView>
  </sheetViews>
  <sheetFormatPr defaultColWidth="9.140625" defaultRowHeight="12.75" x14ac:dyDescent="0.2"/>
  <cols>
    <col min="1" max="1" width="6" style="28" bestFit="1" customWidth="1"/>
    <col min="2" max="2" width="5" style="29" bestFit="1" customWidth="1"/>
    <col min="3" max="3" width="49.5703125" style="28" bestFit="1" customWidth="1"/>
    <col min="4" max="4" width="28.140625" style="30" customWidth="1"/>
    <col min="5" max="16384" width="9.140625" style="28"/>
  </cols>
  <sheetData>
    <row r="1" spans="1:6" ht="18" customHeight="1" x14ac:dyDescent="0.25">
      <c r="A1" s="621" t="s">
        <v>1181</v>
      </c>
      <c r="B1" s="621"/>
      <c r="C1" s="621"/>
      <c r="D1" s="621"/>
    </row>
    <row r="2" spans="1:6" ht="12.75" customHeight="1" x14ac:dyDescent="0.2">
      <c r="A2" s="622" t="s">
        <v>17</v>
      </c>
      <c r="B2" s="622" t="s">
        <v>18</v>
      </c>
      <c r="C2" s="622" t="s">
        <v>19</v>
      </c>
      <c r="D2" s="624" t="s">
        <v>1182</v>
      </c>
    </row>
    <row r="3" spans="1:6" x14ac:dyDescent="0.2">
      <c r="A3" s="622"/>
      <c r="B3" s="622"/>
      <c r="C3" s="622"/>
      <c r="D3" s="625">
        <v>2011</v>
      </c>
    </row>
    <row r="4" spans="1:6" x14ac:dyDescent="0.2">
      <c r="A4" s="31"/>
      <c r="B4" s="32">
        <v>1111</v>
      </c>
      <c r="C4" s="31" t="s">
        <v>1183</v>
      </c>
      <c r="D4" s="13">
        <f>SUM('Příjmy podrobně 2021'!I5)</f>
        <v>25040</v>
      </c>
    </row>
    <row r="5" spans="1:6" x14ac:dyDescent="0.2">
      <c r="A5" s="31"/>
      <c r="B5" s="32">
        <v>1112</v>
      </c>
      <c r="C5" s="31" t="s">
        <v>1184</v>
      </c>
      <c r="D5" s="13">
        <f>SUM('Příjmy podrobně 2021'!I6)</f>
        <v>365</v>
      </c>
    </row>
    <row r="6" spans="1:6" x14ac:dyDescent="0.2">
      <c r="A6" s="31"/>
      <c r="B6" s="32">
        <v>1113</v>
      </c>
      <c r="C6" s="31" t="s">
        <v>1187</v>
      </c>
      <c r="D6" s="13">
        <f>SUM('Příjmy podrobně 2021'!I7)</f>
        <v>2284</v>
      </c>
    </row>
    <row r="7" spans="1:6" x14ac:dyDescent="0.2">
      <c r="A7" s="31"/>
      <c r="B7" s="32">
        <v>1121</v>
      </c>
      <c r="C7" s="31" t="s">
        <v>23</v>
      </c>
      <c r="D7" s="13">
        <f>SUM('Příjmy podrobně 2021'!I8)</f>
        <v>14251</v>
      </c>
    </row>
    <row r="8" spans="1:6" x14ac:dyDescent="0.2">
      <c r="A8" s="31"/>
      <c r="B8" s="32">
        <v>1122</v>
      </c>
      <c r="C8" s="31" t="s">
        <v>1185</v>
      </c>
      <c r="D8" s="13">
        <f>SUM('Příjmy podrobně 2021'!I9)</f>
        <v>8000</v>
      </c>
    </row>
    <row r="9" spans="1:6" x14ac:dyDescent="0.2">
      <c r="A9" s="31"/>
      <c r="B9" s="32">
        <v>1211</v>
      </c>
      <c r="C9" s="31" t="s">
        <v>24</v>
      </c>
      <c r="D9" s="13">
        <f>SUM('Příjmy podrobně 2021'!I10)</f>
        <v>47733</v>
      </c>
      <c r="E9" s="30"/>
      <c r="F9" s="30"/>
    </row>
    <row r="10" spans="1:6" x14ac:dyDescent="0.2">
      <c r="A10" s="31"/>
      <c r="B10" s="32">
        <v>1334</v>
      </c>
      <c r="C10" s="31" t="s">
        <v>25</v>
      </c>
      <c r="D10" s="13">
        <f>SUM('Příjmy podrobně 2021'!I11)</f>
        <v>50</v>
      </c>
    </row>
    <row r="11" spans="1:6" x14ac:dyDescent="0.2">
      <c r="A11" s="31"/>
      <c r="B11" s="32">
        <v>1335</v>
      </c>
      <c r="C11" s="31" t="s">
        <v>110</v>
      </c>
      <c r="D11" s="13">
        <f>SUM('Příjmy podrobně 2021'!I12)</f>
        <v>30</v>
      </c>
    </row>
    <row r="12" spans="1:6" x14ac:dyDescent="0.2">
      <c r="A12" s="31"/>
      <c r="B12" s="32">
        <v>1337</v>
      </c>
      <c r="C12" s="31" t="s">
        <v>26</v>
      </c>
      <c r="D12" s="13">
        <f>SUM('Příjmy podrobně 2021'!I13)</f>
        <v>3730</v>
      </c>
    </row>
    <row r="13" spans="1:6" x14ac:dyDescent="0.2">
      <c r="A13" s="31"/>
      <c r="B13" s="32">
        <v>1341</v>
      </c>
      <c r="C13" s="31" t="s">
        <v>27</v>
      </c>
      <c r="D13" s="13">
        <f>SUM('Příjmy podrobně 2021'!I14)</f>
        <v>155</v>
      </c>
    </row>
    <row r="14" spans="1:6" x14ac:dyDescent="0.2">
      <c r="A14" s="31"/>
      <c r="B14" s="32">
        <v>1343</v>
      </c>
      <c r="C14" s="31" t="s">
        <v>28</v>
      </c>
      <c r="D14" s="13">
        <f>SUM('Příjmy podrobně 2021'!I15)</f>
        <v>90</v>
      </c>
    </row>
    <row r="15" spans="1:6" x14ac:dyDescent="0.2">
      <c r="A15" s="31"/>
      <c r="B15" s="32">
        <v>1356</v>
      </c>
      <c r="C15" s="31" t="s">
        <v>765</v>
      </c>
      <c r="D15" s="13">
        <f>SUM('Příjmy podrobně 2021'!I17)</f>
        <v>50</v>
      </c>
    </row>
    <row r="16" spans="1:6" x14ac:dyDescent="0.2">
      <c r="A16" s="31"/>
      <c r="B16" s="32">
        <v>1361</v>
      </c>
      <c r="C16" s="31" t="s">
        <v>30</v>
      </c>
      <c r="D16" s="13">
        <f>SUM('Příjmy podrobně 2021'!I18)</f>
        <v>400</v>
      </c>
    </row>
    <row r="17" spans="1:4" x14ac:dyDescent="0.2">
      <c r="A17" s="31"/>
      <c r="B17" s="32">
        <v>1381</v>
      </c>
      <c r="C17" s="31" t="s">
        <v>629</v>
      </c>
      <c r="D17" s="13">
        <f>SUM('Příjmy podrobně 2021'!I21)</f>
        <v>400</v>
      </c>
    </row>
    <row r="18" spans="1:4" x14ac:dyDescent="0.2">
      <c r="A18" s="31"/>
      <c r="B18" s="32">
        <v>1383</v>
      </c>
      <c r="C18" s="31" t="s">
        <v>767</v>
      </c>
      <c r="D18" s="13">
        <f>SUM('Příjmy podrobně 2021'!I23)</f>
        <v>100</v>
      </c>
    </row>
    <row r="19" spans="1:4" x14ac:dyDescent="0.2">
      <c r="A19" s="31"/>
      <c r="B19" s="32">
        <v>1385</v>
      </c>
      <c r="C19" s="31" t="s">
        <v>822</v>
      </c>
      <c r="D19" s="13">
        <f>SUM('Příjmy podrobně 2021'!I24)</f>
        <v>7000</v>
      </c>
    </row>
    <row r="20" spans="1:4" x14ac:dyDescent="0.2">
      <c r="A20" s="31"/>
      <c r="B20" s="32">
        <v>1511</v>
      </c>
      <c r="C20" s="31" t="s">
        <v>1186</v>
      </c>
      <c r="D20" s="13">
        <f>SUM('Příjmy podrobně 2021'!I25)</f>
        <v>3250</v>
      </c>
    </row>
    <row r="21" spans="1:4" x14ac:dyDescent="0.2">
      <c r="A21" s="622" t="s">
        <v>11</v>
      </c>
      <c r="B21" s="622"/>
      <c r="C21" s="622"/>
      <c r="D21" s="36">
        <f>SUM(D4:D20)</f>
        <v>112928</v>
      </c>
    </row>
    <row r="22" spans="1:4" x14ac:dyDescent="0.2">
      <c r="B22" s="37"/>
      <c r="C22" s="38"/>
    </row>
    <row r="23" spans="1:4" ht="12.75" customHeight="1" x14ac:dyDescent="0.2">
      <c r="A23" s="622" t="s">
        <v>17</v>
      </c>
      <c r="B23" s="622" t="s">
        <v>18</v>
      </c>
      <c r="C23" s="622" t="s">
        <v>31</v>
      </c>
      <c r="D23" s="624" t="s">
        <v>1182</v>
      </c>
    </row>
    <row r="24" spans="1:4" x14ac:dyDescent="0.2">
      <c r="A24" s="622"/>
      <c r="B24" s="622"/>
      <c r="C24" s="622"/>
      <c r="D24" s="625">
        <v>2011</v>
      </c>
    </row>
    <row r="25" spans="1:4" x14ac:dyDescent="0.2">
      <c r="A25" s="31"/>
      <c r="B25" s="32">
        <v>2412</v>
      </c>
      <c r="C25" s="31" t="s">
        <v>32</v>
      </c>
      <c r="D25" s="35">
        <f>SUM('Příjmy podrobně 2021'!I30)</f>
        <v>64</v>
      </c>
    </row>
    <row r="26" spans="1:4" x14ac:dyDescent="0.2">
      <c r="A26" s="31"/>
      <c r="B26" s="32">
        <v>2460</v>
      </c>
      <c r="C26" s="31" t="s">
        <v>33</v>
      </c>
      <c r="D26" s="35">
        <f>SUM('Příjmy podrobně 2021'!I33)</f>
        <v>35</v>
      </c>
    </row>
    <row r="27" spans="1:4" x14ac:dyDescent="0.2">
      <c r="A27" s="32">
        <v>1039</v>
      </c>
      <c r="B27" s="32"/>
      <c r="C27" s="31" t="s">
        <v>34</v>
      </c>
      <c r="D27" s="35">
        <f>SUM('Příjmy podrobně 2021'!I35)</f>
        <v>100</v>
      </c>
    </row>
    <row r="28" spans="1:4" s="515" customFormat="1" x14ac:dyDescent="0.2">
      <c r="A28" s="32">
        <v>2169</v>
      </c>
      <c r="B28" s="32"/>
      <c r="C28" s="31" t="s">
        <v>115</v>
      </c>
      <c r="D28" s="35">
        <f>SUM('Příjmy podrobně 2021'!I42)</f>
        <v>50</v>
      </c>
    </row>
    <row r="29" spans="1:4" s="515" customFormat="1" x14ac:dyDescent="0.2">
      <c r="A29" s="32">
        <v>3113</v>
      </c>
      <c r="B29" s="32"/>
      <c r="C29" s="31" t="s">
        <v>64</v>
      </c>
      <c r="D29" s="35">
        <f>SUM('Příjmy podrobně 2021'!I47)</f>
        <v>3465</v>
      </c>
    </row>
    <row r="30" spans="1:4" s="515" customFormat="1" x14ac:dyDescent="0.2">
      <c r="A30" s="32">
        <v>3313</v>
      </c>
      <c r="B30" s="32"/>
      <c r="C30" s="31" t="s">
        <v>1212</v>
      </c>
      <c r="D30" s="35">
        <f>SUM('Příjmy podrobně 2021'!I52)</f>
        <v>635</v>
      </c>
    </row>
    <row r="31" spans="1:4" s="515" customFormat="1" x14ac:dyDescent="0.2">
      <c r="A31" s="32">
        <v>3314</v>
      </c>
      <c r="B31" s="32"/>
      <c r="C31" s="31" t="s">
        <v>68</v>
      </c>
      <c r="D31" s="35">
        <f>SUM('Příjmy podrobně 2021'!I54)</f>
        <v>400</v>
      </c>
    </row>
    <row r="32" spans="1:4" s="515" customFormat="1" x14ac:dyDescent="0.2">
      <c r="A32" s="32">
        <v>3315</v>
      </c>
      <c r="B32" s="32"/>
      <c r="C32" s="31" t="s">
        <v>40</v>
      </c>
      <c r="D32" s="35">
        <f>SUM('Příjmy podrobně 2021'!I56)</f>
        <v>400</v>
      </c>
    </row>
    <row r="33" spans="1:4" x14ac:dyDescent="0.2">
      <c r="A33" s="32">
        <v>3612</v>
      </c>
      <c r="B33" s="32"/>
      <c r="C33" s="31" t="s">
        <v>42</v>
      </c>
      <c r="D33" s="35">
        <f>SUM('Příjmy podrobně 2021'!I65)</f>
        <v>78260</v>
      </c>
    </row>
    <row r="34" spans="1:4" x14ac:dyDescent="0.2">
      <c r="A34" s="32">
        <v>3613</v>
      </c>
      <c r="B34" s="32"/>
      <c r="C34" s="31" t="s">
        <v>43</v>
      </c>
      <c r="D34" s="35">
        <f>SUM('Příjmy podrobně 2021'!I72)</f>
        <v>2005</v>
      </c>
    </row>
    <row r="35" spans="1:4" x14ac:dyDescent="0.2">
      <c r="A35" s="32">
        <v>3632</v>
      </c>
      <c r="B35" s="32"/>
      <c r="C35" s="31" t="s">
        <v>44</v>
      </c>
      <c r="D35" s="35">
        <f>SUM('Příjmy podrobně 2021'!I78)</f>
        <v>131</v>
      </c>
    </row>
    <row r="36" spans="1:4" x14ac:dyDescent="0.2">
      <c r="A36" s="32">
        <v>3639</v>
      </c>
      <c r="B36" s="32"/>
      <c r="C36" s="31" t="s">
        <v>45</v>
      </c>
      <c r="D36" s="35">
        <f>SUM('Příjmy podrobně 2021'!I81)</f>
        <v>900</v>
      </c>
    </row>
    <row r="37" spans="1:4" s="41" customFormat="1" x14ac:dyDescent="0.2">
      <c r="A37" s="39">
        <v>3722</v>
      </c>
      <c r="B37" s="39"/>
      <c r="C37" s="33" t="s">
        <v>46</v>
      </c>
      <c r="D37" s="34">
        <f>SUM('Příjmy podrobně 2021'!I96)</f>
        <v>700</v>
      </c>
    </row>
    <row r="38" spans="1:4" s="41" customFormat="1" x14ac:dyDescent="0.2">
      <c r="A38" s="39">
        <v>3725</v>
      </c>
      <c r="B38" s="39"/>
      <c r="C38" s="33" t="s">
        <v>82</v>
      </c>
      <c r="D38" s="34">
        <f>SUM('Příjmy podrobně 2021'!I100)</f>
        <v>15</v>
      </c>
    </row>
    <row r="39" spans="1:4" s="41" customFormat="1" x14ac:dyDescent="0.2">
      <c r="A39" s="39">
        <v>3745</v>
      </c>
      <c r="B39" s="39"/>
      <c r="C39" s="33" t="s">
        <v>1213</v>
      </c>
      <c r="D39" s="34">
        <f>SUM('Příjmy podrobně 2021'!I103)</f>
        <v>500</v>
      </c>
    </row>
    <row r="40" spans="1:4" s="41" customFormat="1" x14ac:dyDescent="0.2">
      <c r="A40" s="39">
        <v>4351</v>
      </c>
      <c r="B40" s="39"/>
      <c r="C40" s="33" t="s">
        <v>87</v>
      </c>
      <c r="D40" s="34">
        <f>SUM('Příjmy podrobně 2021'!I106)</f>
        <v>616</v>
      </c>
    </row>
    <row r="41" spans="1:4" x14ac:dyDescent="0.2">
      <c r="A41" s="32">
        <v>5311</v>
      </c>
      <c r="B41" s="32"/>
      <c r="C41" s="31" t="s">
        <v>47</v>
      </c>
      <c r="D41" s="34">
        <f>SUM('Příjmy podrobně 2021'!I108)</f>
        <v>200</v>
      </c>
    </row>
    <row r="42" spans="1:4" x14ac:dyDescent="0.2">
      <c r="A42" s="32">
        <v>5512</v>
      </c>
      <c r="B42" s="32"/>
      <c r="C42" s="31" t="s">
        <v>141</v>
      </c>
      <c r="D42" s="34">
        <f>SUM('Příjmy podrobně 2021'!I110)</f>
        <v>45</v>
      </c>
    </row>
    <row r="43" spans="1:4" x14ac:dyDescent="0.2">
      <c r="A43" s="32">
        <v>6171</v>
      </c>
      <c r="B43" s="32"/>
      <c r="C43" s="31" t="s">
        <v>48</v>
      </c>
      <c r="D43" s="35">
        <f>SUM('Příjmy podrobně 2021'!I112)</f>
        <v>30</v>
      </c>
    </row>
    <row r="44" spans="1:4" x14ac:dyDescent="0.2">
      <c r="A44" s="32">
        <v>6310</v>
      </c>
      <c r="B44" s="32"/>
      <c r="C44" s="31" t="s">
        <v>49</v>
      </c>
      <c r="D44" s="35">
        <f>SUM('Příjmy podrobně 2021'!I115)</f>
        <v>20</v>
      </c>
    </row>
    <row r="45" spans="1:4" x14ac:dyDescent="0.2">
      <c r="A45" s="626" t="s">
        <v>50</v>
      </c>
      <c r="B45" s="626"/>
      <c r="C45" s="626"/>
      <c r="D45" s="42">
        <f>SUM(D25:D44)</f>
        <v>88571</v>
      </c>
    </row>
    <row r="46" spans="1:4" x14ac:dyDescent="0.2">
      <c r="A46" s="43"/>
      <c r="B46" s="44"/>
      <c r="C46" s="45"/>
    </row>
    <row r="47" spans="1:4" ht="12.75" customHeight="1" x14ac:dyDescent="0.2">
      <c r="A47" s="622" t="s">
        <v>17</v>
      </c>
      <c r="B47" s="622" t="s">
        <v>18</v>
      </c>
      <c r="C47" s="622" t="s">
        <v>51</v>
      </c>
      <c r="D47" s="624" t="s">
        <v>1182</v>
      </c>
    </row>
    <row r="48" spans="1:4" x14ac:dyDescent="0.2">
      <c r="A48" s="622"/>
      <c r="B48" s="622"/>
      <c r="C48" s="622"/>
      <c r="D48" s="625">
        <v>2011</v>
      </c>
    </row>
    <row r="49" spans="1:56" x14ac:dyDescent="0.2">
      <c r="A49" s="32">
        <v>3639</v>
      </c>
      <c r="B49" s="32">
        <v>3111</v>
      </c>
      <c r="C49" s="31" t="s">
        <v>52</v>
      </c>
      <c r="D49" s="35">
        <f>SUM('Příjmy podrobně 2021'!I124)</f>
        <v>5300</v>
      </c>
    </row>
    <row r="50" spans="1:56" x14ac:dyDescent="0.2">
      <c r="A50" s="622" t="s">
        <v>13</v>
      </c>
      <c r="B50" s="622"/>
      <c r="C50" s="622"/>
      <c r="D50" s="36">
        <f>SUM(D49:D49)</f>
        <v>5300</v>
      </c>
    </row>
    <row r="51" spans="1:56" x14ac:dyDescent="0.2">
      <c r="A51" s="44"/>
      <c r="B51" s="44"/>
      <c r="C51" s="44"/>
    </row>
    <row r="52" spans="1:56" ht="12.75" customHeight="1" x14ac:dyDescent="0.2">
      <c r="A52" s="622" t="s">
        <v>17</v>
      </c>
      <c r="B52" s="622" t="s">
        <v>18</v>
      </c>
      <c r="C52" s="628" t="s">
        <v>771</v>
      </c>
      <c r="D52" s="624" t="s">
        <v>1182</v>
      </c>
    </row>
    <row r="53" spans="1:56" x14ac:dyDescent="0.2">
      <c r="A53" s="622"/>
      <c r="B53" s="622"/>
      <c r="C53" s="629"/>
      <c r="D53" s="625">
        <v>2011</v>
      </c>
    </row>
    <row r="54" spans="1:56" x14ac:dyDescent="0.2">
      <c r="A54" s="31"/>
      <c r="B54" s="32">
        <v>4112</v>
      </c>
      <c r="C54" s="31" t="s">
        <v>54</v>
      </c>
      <c r="D54" s="35">
        <f>SUM('Příjmy podrobně 2021'!I140)</f>
        <v>5812.3</v>
      </c>
    </row>
    <row r="55" spans="1:56" s="515" customFormat="1" x14ac:dyDescent="0.2">
      <c r="A55" s="31"/>
      <c r="B55" s="32">
        <v>4116</v>
      </c>
      <c r="C55" s="31" t="s">
        <v>151</v>
      </c>
      <c r="D55" s="35">
        <f>SUM('Příjmy podrobně 2021'!I144)</f>
        <v>25</v>
      </c>
    </row>
    <row r="56" spans="1:56" x14ac:dyDescent="0.2">
      <c r="A56" s="31"/>
      <c r="B56" s="32">
        <v>4121</v>
      </c>
      <c r="C56" s="31" t="s">
        <v>55</v>
      </c>
      <c r="D56" s="35">
        <f>SUM('Příjmy podrobně 2021'!I151)</f>
        <v>432.7</v>
      </c>
    </row>
    <row r="57" spans="1:56" x14ac:dyDescent="0.2">
      <c r="A57" s="31"/>
      <c r="B57" s="32">
        <v>4132</v>
      </c>
      <c r="C57" s="31" t="s">
        <v>734</v>
      </c>
      <c r="D57" s="35">
        <f>SUM('Příjmy podrobně 2021'!I159)</f>
        <v>200</v>
      </c>
    </row>
    <row r="58" spans="1:56" x14ac:dyDescent="0.2">
      <c r="A58" s="623" t="s">
        <v>772</v>
      </c>
      <c r="B58" s="623"/>
      <c r="C58" s="623"/>
      <c r="D58" s="46">
        <f>SUM(D54:D57)</f>
        <v>6470</v>
      </c>
    </row>
    <row r="59" spans="1:56" s="48" customFormat="1" x14ac:dyDescent="0.2">
      <c r="A59" s="31"/>
      <c r="B59" s="39"/>
      <c r="C59" s="284"/>
      <c r="D59" s="47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</row>
    <row r="60" spans="1:56" x14ac:dyDescent="0.2">
      <c r="A60" s="623" t="s">
        <v>773</v>
      </c>
      <c r="B60" s="623"/>
      <c r="C60" s="623"/>
      <c r="D60" s="46">
        <v>0</v>
      </c>
    </row>
    <row r="61" spans="1:56" x14ac:dyDescent="0.2">
      <c r="A61" s="622" t="s">
        <v>774</v>
      </c>
      <c r="B61" s="622"/>
      <c r="C61" s="622"/>
      <c r="D61" s="36">
        <f>D58+D60</f>
        <v>6470</v>
      </c>
    </row>
    <row r="62" spans="1:56" x14ac:dyDescent="0.2">
      <c r="A62" s="49"/>
      <c r="B62" s="50"/>
      <c r="C62" s="51"/>
      <c r="D62" s="53"/>
    </row>
    <row r="63" spans="1:56" ht="18" x14ac:dyDescent="0.25">
      <c r="A63" s="627" t="s">
        <v>7</v>
      </c>
      <c r="B63" s="627"/>
      <c r="C63" s="627"/>
      <c r="D63" s="163">
        <f>D21+D45+D50+D61</f>
        <v>213269</v>
      </c>
    </row>
  </sheetData>
  <sheetProtection selectLockedCells="1" selectUnlockedCells="1"/>
  <protectedRanges>
    <protectedRange password="CC3D" sqref="B11:C11" name="Oblast2"/>
    <protectedRange password="CC3D" sqref="B15:C15" name="Oblast2_1"/>
    <protectedRange password="CC3D" sqref="B19:C19" name="Oblast2_2"/>
    <protectedRange password="CC3D" sqref="A42:C42" name="Oblast2_8"/>
    <protectedRange password="CC3D" sqref="B57:C57" name="Oblast2_12"/>
    <protectedRange password="CC3D" sqref="A60:C61" name="Oblast2_15"/>
    <protectedRange password="CC3D" sqref="C52:C53" name="Oblast2_16"/>
    <protectedRange algorithmName="SHA-512" hashValue="10sdttJGLlxi3L7oarBEx4ZqUgPCzpsOFnhuzHa43eV3r1FFV6Xx302HY+sQFdNDfCXugUQ70ign6MjDek0D7A==" saltValue="6N6amgc2aoiC3XImoi5jEg==" spinCount="100000" sqref="C17:C18" name="Oblast1_1"/>
  </protectedRanges>
  <customSheetViews>
    <customSheetView guid="{60B9756A-32F5-4044-A532-ECDC148B7DE8}" showPageBreaks="1" view="pageBreakPreview" topLeftCell="A28">
      <selection activeCell="D42" sqref="D42"/>
      <rowBreaks count="1" manualBreakCount="1">
        <brk id="54" max="16383" man="1"/>
      </rowBreaks>
      <pageMargins left="0.70866141732283472" right="0.70866141732283472" top="0.78740157480314965" bottom="0.78740157480314965" header="0.51181102362204722" footer="0.51181102362204722"/>
      <printOptions horizontalCentered="1"/>
      <pageSetup paperSize="9" firstPageNumber="0" orientation="portrait" r:id="rId1"/>
      <headerFooter alignWithMargins="0">
        <oddFooter>&amp;RZpracovala: Bc. Jana Váňová</oddFooter>
      </headerFooter>
    </customSheetView>
  </customSheetViews>
  <mergeCells count="24">
    <mergeCell ref="C23:C24"/>
    <mergeCell ref="A61:C61"/>
    <mergeCell ref="A63:C63"/>
    <mergeCell ref="A50:C50"/>
    <mergeCell ref="A52:A53"/>
    <mergeCell ref="B52:B53"/>
    <mergeCell ref="C52:C53"/>
    <mergeCell ref="A58:C58"/>
    <mergeCell ref="A1:D1"/>
    <mergeCell ref="A2:A3"/>
    <mergeCell ref="B2:B3"/>
    <mergeCell ref="C2:C3"/>
    <mergeCell ref="A60:C60"/>
    <mergeCell ref="D2:D3"/>
    <mergeCell ref="D23:D24"/>
    <mergeCell ref="D47:D48"/>
    <mergeCell ref="D52:D53"/>
    <mergeCell ref="A45:C45"/>
    <mergeCell ref="A47:A48"/>
    <mergeCell ref="B47:B48"/>
    <mergeCell ref="C47:C48"/>
    <mergeCell ref="A21:C21"/>
    <mergeCell ref="A23:A24"/>
    <mergeCell ref="B23:B24"/>
  </mergeCells>
  <printOptions horizontalCentered="1"/>
  <pageMargins left="0.70866141732283472" right="0.70866141732283472" top="0.78740157480314965" bottom="0.78740157480314965" header="0.51181102362204722" footer="0.51181102362204722"/>
  <pageSetup paperSize="9" firstPageNumber="0" orientation="portrait" r:id="rId2"/>
  <headerFooter alignWithMargins="0"/>
  <rowBreaks count="1" manualBreakCount="1">
    <brk id="5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54"/>
  <sheetViews>
    <sheetView view="pageBreakPreview" topLeftCell="A7" zoomScaleSheetLayoutView="100" workbookViewId="0">
      <selection activeCell="M19" sqref="M19"/>
    </sheetView>
  </sheetViews>
  <sheetFormatPr defaultColWidth="9.140625" defaultRowHeight="12.75" x14ac:dyDescent="0.2"/>
  <cols>
    <col min="1" max="1" width="7.28515625" style="29" customWidth="1"/>
    <col min="2" max="2" width="54.28515625" style="28" customWidth="1"/>
    <col min="3" max="3" width="21" style="28" customWidth="1"/>
    <col min="4" max="16384" width="9.140625" style="28"/>
  </cols>
  <sheetData>
    <row r="1" spans="1:3" ht="18.75" thickBot="1" x14ac:dyDescent="0.3">
      <c r="A1" s="633" t="s">
        <v>1215</v>
      </c>
      <c r="B1" s="633"/>
      <c r="C1" s="634"/>
    </row>
    <row r="2" spans="1:3" ht="12.75" customHeight="1" thickBot="1" x14ac:dyDescent="0.25">
      <c r="A2" s="630" t="s">
        <v>17</v>
      </c>
      <c r="B2" s="631" t="s">
        <v>56</v>
      </c>
      <c r="C2" s="632" t="s">
        <v>1217</v>
      </c>
    </row>
    <row r="3" spans="1:3" ht="13.5" thickBot="1" x14ac:dyDescent="0.25">
      <c r="A3" s="630"/>
      <c r="B3" s="631"/>
      <c r="C3" s="632">
        <v>2009</v>
      </c>
    </row>
    <row r="4" spans="1:3" x14ac:dyDescent="0.2">
      <c r="A4" s="54">
        <v>1014</v>
      </c>
      <c r="B4" s="55" t="s">
        <v>57</v>
      </c>
      <c r="C4" s="142">
        <f>SUM('Běžné výdaje podrobně 2021'!L4)</f>
        <v>113</v>
      </c>
    </row>
    <row r="5" spans="1:3" x14ac:dyDescent="0.2">
      <c r="A5" s="54">
        <v>1036</v>
      </c>
      <c r="B5" s="55" t="s">
        <v>169</v>
      </c>
      <c r="C5" s="142">
        <f>SUM('Běžné výdaje podrobně 2021'!L12)</f>
        <v>58</v>
      </c>
    </row>
    <row r="6" spans="1:3" x14ac:dyDescent="0.2">
      <c r="A6" s="54">
        <v>1039</v>
      </c>
      <c r="B6" s="55" t="s">
        <v>34</v>
      </c>
      <c r="C6" s="142">
        <f>SUM('Běžné výdaje podrobně 2021'!L15)</f>
        <v>360</v>
      </c>
    </row>
    <row r="7" spans="1:3" x14ac:dyDescent="0.2">
      <c r="A7" s="54">
        <v>1070</v>
      </c>
      <c r="B7" s="55" t="s">
        <v>58</v>
      </c>
      <c r="C7" s="142">
        <f>SUM('Běžné výdaje podrobně 2021'!L19)</f>
        <v>5</v>
      </c>
    </row>
    <row r="8" spans="1:3" x14ac:dyDescent="0.2">
      <c r="A8" s="54">
        <v>2115</v>
      </c>
      <c r="B8" s="55" t="s">
        <v>173</v>
      </c>
      <c r="C8" s="142">
        <f>SUM('Běžné výdaje podrobně 2021'!L22)</f>
        <v>300</v>
      </c>
    </row>
    <row r="9" spans="1:3" x14ac:dyDescent="0.2">
      <c r="A9" s="56">
        <v>2141</v>
      </c>
      <c r="B9" s="57" t="s">
        <v>59</v>
      </c>
      <c r="C9" s="142">
        <f>SUM('Běžné výdaje podrobně 2021'!L25)</f>
        <v>242</v>
      </c>
    </row>
    <row r="10" spans="1:3" x14ac:dyDescent="0.2">
      <c r="A10" s="56">
        <v>2212</v>
      </c>
      <c r="B10" s="57" t="s">
        <v>60</v>
      </c>
      <c r="C10" s="142">
        <f>SUM('Běžné výdaje podrobně 2021'!L42)</f>
        <v>18085</v>
      </c>
    </row>
    <row r="11" spans="1:3" x14ac:dyDescent="0.2">
      <c r="A11" s="56">
        <v>2219</v>
      </c>
      <c r="B11" s="57" t="s">
        <v>61</v>
      </c>
      <c r="C11" s="142">
        <f>SUM('Běžné výdaje podrobně 2021'!L69)</f>
        <v>4300</v>
      </c>
    </row>
    <row r="12" spans="1:3" x14ac:dyDescent="0.2">
      <c r="A12" s="56">
        <v>2292</v>
      </c>
      <c r="B12" s="57" t="s">
        <v>782</v>
      </c>
      <c r="C12" s="142">
        <f>SUM('Běžné výdaje podrobně 2021'!L76)</f>
        <v>700</v>
      </c>
    </row>
    <row r="13" spans="1:3" x14ac:dyDescent="0.2">
      <c r="A13" s="56">
        <v>2310</v>
      </c>
      <c r="B13" s="57" t="s">
        <v>62</v>
      </c>
      <c r="C13" s="142">
        <f>SUM('Běžné výdaje podrobně 2021'!L79)</f>
        <v>307</v>
      </c>
    </row>
    <row r="14" spans="1:3" x14ac:dyDescent="0.2">
      <c r="A14" s="56">
        <v>2341</v>
      </c>
      <c r="B14" s="57" t="s">
        <v>63</v>
      </c>
      <c r="C14" s="143">
        <f>SUM('Běžné výdaje podrobně 2021'!L87)</f>
        <v>130</v>
      </c>
    </row>
    <row r="15" spans="1:3" x14ac:dyDescent="0.2">
      <c r="A15" s="56">
        <v>3113</v>
      </c>
      <c r="B15" s="57" t="s">
        <v>64</v>
      </c>
      <c r="C15" s="143">
        <f>SUM('Běžné výdaje podrobně 2021'!L93)</f>
        <v>17025</v>
      </c>
    </row>
    <row r="16" spans="1:3" x14ac:dyDescent="0.2">
      <c r="A16" s="56">
        <v>3121</v>
      </c>
      <c r="B16" s="57" t="s">
        <v>65</v>
      </c>
      <c r="C16" s="143">
        <f>SUM('Běžné výdaje podrobně 2021'!L107)</f>
        <v>113</v>
      </c>
    </row>
    <row r="17" spans="1:3" x14ac:dyDescent="0.2">
      <c r="A17" s="56">
        <v>3231</v>
      </c>
      <c r="B17" s="57" t="s">
        <v>66</v>
      </c>
      <c r="C17" s="143">
        <f>SUM('Běžné výdaje podrobně 2021'!L114)</f>
        <v>100</v>
      </c>
    </row>
    <row r="18" spans="1:3" x14ac:dyDescent="0.2">
      <c r="A18" s="56">
        <v>3313</v>
      </c>
      <c r="B18" s="57" t="s">
        <v>67</v>
      </c>
      <c r="C18" s="143">
        <f>SUM('Běžné výdaje podrobně 2021'!L120)</f>
        <v>3400</v>
      </c>
    </row>
    <row r="19" spans="1:3" x14ac:dyDescent="0.2">
      <c r="A19" s="56">
        <v>3314</v>
      </c>
      <c r="B19" s="57" t="s">
        <v>68</v>
      </c>
      <c r="C19" s="143">
        <f>SUM('Běžné výdaje podrobně 2021'!L124)</f>
        <v>3400</v>
      </c>
    </row>
    <row r="20" spans="1:3" x14ac:dyDescent="0.2">
      <c r="A20" s="56">
        <v>3315</v>
      </c>
      <c r="B20" s="57" t="s">
        <v>40</v>
      </c>
      <c r="C20" s="143">
        <f>SUM('Běžné výdaje podrobně 2021'!L128)</f>
        <v>3900</v>
      </c>
    </row>
    <row r="21" spans="1:3" x14ac:dyDescent="0.2">
      <c r="A21" s="56">
        <v>3319</v>
      </c>
      <c r="B21" s="57" t="s">
        <v>69</v>
      </c>
      <c r="C21" s="143">
        <f>SUM('Běžné výdaje podrobně 2021'!L132)</f>
        <v>120</v>
      </c>
    </row>
    <row r="22" spans="1:3" x14ac:dyDescent="0.2">
      <c r="A22" s="56">
        <v>3322</v>
      </c>
      <c r="B22" s="57" t="s">
        <v>70</v>
      </c>
      <c r="C22" s="143">
        <f>SUM('Běžné výdaje podrobně 2021'!L135)</f>
        <v>600</v>
      </c>
    </row>
    <row r="23" spans="1:3" x14ac:dyDescent="0.2">
      <c r="A23" s="56">
        <v>3341</v>
      </c>
      <c r="B23" s="57" t="s">
        <v>71</v>
      </c>
      <c r="C23" s="143">
        <f>SUM('Běžné výdaje podrobně 2021'!L147)</f>
        <v>7</v>
      </c>
    </row>
    <row r="24" spans="1:3" x14ac:dyDescent="0.2">
      <c r="A24" s="56">
        <v>3399</v>
      </c>
      <c r="B24" s="57" t="s">
        <v>73</v>
      </c>
      <c r="C24" s="143">
        <f>SUM('Běžné výdaje podrobně 2021'!L155)</f>
        <v>212</v>
      </c>
    </row>
    <row r="25" spans="1:3" x14ac:dyDescent="0.2">
      <c r="A25" s="56">
        <v>3419</v>
      </c>
      <c r="B25" s="57" t="s">
        <v>74</v>
      </c>
      <c r="C25" s="143">
        <f>SUM('Běžné výdaje podrobně 2021'!L167)</f>
        <v>1105</v>
      </c>
    </row>
    <row r="26" spans="1:3" x14ac:dyDescent="0.2">
      <c r="A26" s="56">
        <v>3421</v>
      </c>
      <c r="B26" s="57" t="s">
        <v>75</v>
      </c>
      <c r="C26" s="143">
        <f>SUM('Běžné výdaje podrobně 2021'!L174)</f>
        <v>390</v>
      </c>
    </row>
    <row r="27" spans="1:3" x14ac:dyDescent="0.2">
      <c r="A27" s="56">
        <v>3429</v>
      </c>
      <c r="B27" s="57" t="s">
        <v>76</v>
      </c>
      <c r="C27" s="143">
        <f>SUM('Běžné výdaje podrobně 2021'!L180)</f>
        <v>450</v>
      </c>
    </row>
    <row r="28" spans="1:3" x14ac:dyDescent="0.2">
      <c r="A28" s="56">
        <v>3525</v>
      </c>
      <c r="B28" s="57" t="s">
        <v>826</v>
      </c>
      <c r="C28" s="143">
        <f>SUM('Běžné výdaje podrobně 2021'!L186)</f>
        <v>32</v>
      </c>
    </row>
    <row r="29" spans="1:3" x14ac:dyDescent="0.2">
      <c r="A29" s="56">
        <v>3612</v>
      </c>
      <c r="B29" s="57" t="s">
        <v>77</v>
      </c>
      <c r="C29" s="143">
        <f>SUM('Běžné výdaje podrobně 2021'!L189)</f>
        <v>48421</v>
      </c>
    </row>
    <row r="30" spans="1:3" x14ac:dyDescent="0.2">
      <c r="A30" s="56">
        <v>3613</v>
      </c>
      <c r="B30" s="57" t="s">
        <v>78</v>
      </c>
      <c r="C30" s="143">
        <f>SUM('Běžné výdaje podrobně 2021'!L293)</f>
        <v>1710</v>
      </c>
    </row>
    <row r="31" spans="1:3" x14ac:dyDescent="0.2">
      <c r="A31" s="56">
        <v>3631</v>
      </c>
      <c r="B31" s="57" t="s">
        <v>79</v>
      </c>
      <c r="C31" s="143">
        <f>SUM('Běžné výdaje podrobně 2021'!L315)</f>
        <v>2690</v>
      </c>
    </row>
    <row r="32" spans="1:3" x14ac:dyDescent="0.2">
      <c r="A32" s="56">
        <v>3632</v>
      </c>
      <c r="B32" s="57" t="s">
        <v>80</v>
      </c>
      <c r="C32" s="143">
        <f>SUM('Běžné výdaje podrobně 2021'!L326)</f>
        <v>460</v>
      </c>
    </row>
    <row r="33" spans="1:3" x14ac:dyDescent="0.2">
      <c r="A33" s="56">
        <v>3635</v>
      </c>
      <c r="B33" s="57" t="s">
        <v>81</v>
      </c>
      <c r="C33" s="143">
        <f>SUM('Běžné výdaje podrobně 2021'!L342)</f>
        <v>400</v>
      </c>
    </row>
    <row r="34" spans="1:3" x14ac:dyDescent="0.2">
      <c r="A34" s="56">
        <v>3639</v>
      </c>
      <c r="B34" s="57" t="s">
        <v>45</v>
      </c>
      <c r="C34" s="143">
        <f>SUM('Běžné výdaje podrobně 2021'!L345)</f>
        <v>2349</v>
      </c>
    </row>
    <row r="35" spans="1:3" s="515" customFormat="1" x14ac:dyDescent="0.2">
      <c r="A35" s="56">
        <v>3719</v>
      </c>
      <c r="B35" s="57" t="s">
        <v>1148</v>
      </c>
      <c r="C35" s="143">
        <f>SUM('Běžné výdaje podrobně 2021'!L407)</f>
        <v>90</v>
      </c>
    </row>
    <row r="36" spans="1:3" x14ac:dyDescent="0.2">
      <c r="A36" s="56">
        <v>3722</v>
      </c>
      <c r="B36" s="57" t="s">
        <v>46</v>
      </c>
      <c r="C36" s="143">
        <f>SUM('Běžné výdaje podrobně 2021'!L410)</f>
        <v>7060</v>
      </c>
    </row>
    <row r="37" spans="1:3" x14ac:dyDescent="0.2">
      <c r="A37" s="56">
        <v>3725</v>
      </c>
      <c r="B37" s="57" t="s">
        <v>82</v>
      </c>
      <c r="C37" s="143">
        <f>SUM('Běžné výdaje podrobně 2021'!L430)</f>
        <v>185</v>
      </c>
    </row>
    <row r="38" spans="1:3" x14ac:dyDescent="0.2">
      <c r="A38" s="56">
        <v>3744</v>
      </c>
      <c r="B38" s="57" t="s">
        <v>83</v>
      </c>
      <c r="C38" s="143">
        <f>SUM('Běžné výdaje podrobně 2021'!L434)</f>
        <v>650</v>
      </c>
    </row>
    <row r="39" spans="1:3" x14ac:dyDescent="0.2">
      <c r="A39" s="56">
        <v>3745</v>
      </c>
      <c r="B39" s="57" t="s">
        <v>84</v>
      </c>
      <c r="C39" s="143">
        <f>SUM('Běžné výdaje podrobně 2021'!L447)</f>
        <v>9213</v>
      </c>
    </row>
    <row r="40" spans="1:3" x14ac:dyDescent="0.2">
      <c r="A40" s="56">
        <v>3792</v>
      </c>
      <c r="B40" s="57" t="s">
        <v>589</v>
      </c>
      <c r="C40" s="143">
        <f>SUM('Běžné výdaje podrobně 2021'!L497)</f>
        <v>30</v>
      </c>
    </row>
    <row r="41" spans="1:3" x14ac:dyDescent="0.2">
      <c r="A41" s="56">
        <v>4349</v>
      </c>
      <c r="B41" s="57" t="s">
        <v>86</v>
      </c>
      <c r="C41" s="143">
        <f>SUM('Běžné výdaje podrobně 2021'!L504)</f>
        <v>143</v>
      </c>
    </row>
    <row r="42" spans="1:3" x14ac:dyDescent="0.2">
      <c r="A42" s="56">
        <v>4351</v>
      </c>
      <c r="B42" s="57" t="s">
        <v>87</v>
      </c>
      <c r="C42" s="143">
        <f>SUM('Běžné výdaje podrobně 2021'!L514)</f>
        <v>5316</v>
      </c>
    </row>
    <row r="43" spans="1:3" x14ac:dyDescent="0.2">
      <c r="A43" s="56">
        <v>5213</v>
      </c>
      <c r="B43" s="57" t="s">
        <v>820</v>
      </c>
      <c r="C43" s="143">
        <f>SUM('Běžné výdaje podrobně 2021'!L530)</f>
        <v>70</v>
      </c>
    </row>
    <row r="44" spans="1:3" x14ac:dyDescent="0.2">
      <c r="A44" s="56">
        <v>5311</v>
      </c>
      <c r="B44" s="57" t="s">
        <v>47</v>
      </c>
      <c r="C44" s="143">
        <f>SUM('Běžné výdaje podrobně 2021'!L535)</f>
        <v>5494</v>
      </c>
    </row>
    <row r="45" spans="1:3" x14ac:dyDescent="0.2">
      <c r="A45" s="56">
        <v>5512</v>
      </c>
      <c r="B45" s="57" t="s">
        <v>90</v>
      </c>
      <c r="C45" s="143">
        <f>SUM('Běžné výdaje podrobně 2021'!L568)</f>
        <v>1375</v>
      </c>
    </row>
    <row r="46" spans="1:3" s="41" customFormat="1" x14ac:dyDescent="0.2">
      <c r="A46" s="56">
        <v>6112</v>
      </c>
      <c r="B46" s="57" t="s">
        <v>91</v>
      </c>
      <c r="C46" s="143">
        <f>SUM('Běžné výdaje podrobně 2021'!L615)</f>
        <v>4700</v>
      </c>
    </row>
    <row r="47" spans="1:3" s="41" customFormat="1" x14ac:dyDescent="0.2">
      <c r="A47" s="56">
        <v>6114</v>
      </c>
      <c r="B47" s="57" t="s">
        <v>930</v>
      </c>
      <c r="C47" s="143">
        <f>SUM('Běžné výdaje podrobně 2021'!L651)</f>
        <v>200</v>
      </c>
    </row>
    <row r="48" spans="1:3" x14ac:dyDescent="0.2">
      <c r="A48" s="56">
        <v>6171</v>
      </c>
      <c r="B48" s="57" t="s">
        <v>48</v>
      </c>
      <c r="C48" s="143">
        <f>SUM('Běžné výdaje podrobně 2021'!L662)</f>
        <v>26469</v>
      </c>
    </row>
    <row r="49" spans="1:3" x14ac:dyDescent="0.2">
      <c r="A49" s="56">
        <v>6310</v>
      </c>
      <c r="B49" s="57" t="s">
        <v>49</v>
      </c>
      <c r="C49" s="143">
        <f>SUM('Běžné výdaje podrobně 2021'!L842)</f>
        <v>360</v>
      </c>
    </row>
    <row r="50" spans="1:3" x14ac:dyDescent="0.2">
      <c r="A50" s="56">
        <v>6320</v>
      </c>
      <c r="B50" s="57" t="s">
        <v>92</v>
      </c>
      <c r="C50" s="143">
        <f>SUM('Běžné výdaje podrobně 2021'!L846)</f>
        <v>1500</v>
      </c>
    </row>
    <row r="51" spans="1:3" x14ac:dyDescent="0.2">
      <c r="A51" s="56">
        <v>6399</v>
      </c>
      <c r="B51" s="57" t="s">
        <v>93</v>
      </c>
      <c r="C51" s="143">
        <f>SUM('Běžné výdaje podrobně 2021'!L849)</f>
        <v>8800</v>
      </c>
    </row>
    <row r="52" spans="1:3" x14ac:dyDescent="0.2">
      <c r="A52" s="58">
        <v>6402</v>
      </c>
      <c r="B52" s="59" t="s">
        <v>94</v>
      </c>
      <c r="C52" s="144">
        <f>SUM('Běžné výdaje podrobně 2021'!L861)</f>
        <v>300</v>
      </c>
    </row>
    <row r="53" spans="1:3" ht="13.5" thickBot="1" x14ac:dyDescent="0.25">
      <c r="A53" s="58">
        <v>6409</v>
      </c>
      <c r="B53" s="59" t="s">
        <v>95</v>
      </c>
      <c r="C53" s="144">
        <f>SUM('Běžné výdaje podrobně 2021'!L866)</f>
        <v>200</v>
      </c>
    </row>
    <row r="54" spans="1:3" ht="18.75" customHeight="1" thickBot="1" x14ac:dyDescent="0.3">
      <c r="A54" s="60"/>
      <c r="B54" s="326" t="s">
        <v>96</v>
      </c>
      <c r="C54" s="325">
        <f>SUM(C4:C53)</f>
        <v>183639</v>
      </c>
    </row>
  </sheetData>
  <sheetProtection selectLockedCells="1" selectUnlockedCells="1"/>
  <protectedRanges>
    <protectedRange algorithmName="SHA-512" hashValue="r7EfS9It36B2faVnguX5Z7ECh2yQkp2RMSaT5dDe5pyank6zI9+q+n21mxYTbfg5KBkLfvHb3EsPSwumD6JlZA==" saltValue="9uw7CMHtEeP4zE4iPAZL0Q==" spinCount="100000" sqref="B47" name="Oblast2"/>
  </protectedRanges>
  <customSheetViews>
    <customSheetView guid="{60B9756A-32F5-4044-A532-ECDC148B7DE8}" showPageBreaks="1" view="pageBreakPreview">
      <selection activeCell="B51" sqref="B51"/>
      <pageMargins left="0.70866141732283472" right="0.70866141732283472" top="0.78740157480314965" bottom="0.78740157480314965" header="0.51181102362204722" footer="0.51181102362204722"/>
      <printOptions horizontalCentered="1"/>
      <pageSetup paperSize="9" firstPageNumber="0" orientation="portrait" r:id="rId1"/>
      <headerFooter alignWithMargins="0">
        <oddFooter>&amp;RZpracovala: Bc. Jana Váňová</oddFooter>
      </headerFooter>
    </customSheetView>
  </customSheetViews>
  <mergeCells count="4">
    <mergeCell ref="A2:A3"/>
    <mergeCell ref="B2:B3"/>
    <mergeCell ref="C2:C3"/>
    <mergeCell ref="A1:C1"/>
  </mergeCells>
  <printOptions horizontalCentered="1"/>
  <pageMargins left="0.70866141732283472" right="0.70866141732283472" top="0.78740157480314965" bottom="0.78740157480314965" header="0.51181102362204722" footer="0.51181102362204722"/>
  <pageSetup paperSize="9" firstPageNumber="0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C61"/>
  <sheetViews>
    <sheetView view="pageBreakPreview" topLeftCell="A40" zoomScaleSheetLayoutView="100" workbookViewId="0">
      <selection activeCell="B38" sqref="B38"/>
    </sheetView>
  </sheetViews>
  <sheetFormatPr defaultColWidth="9.140625" defaultRowHeight="12.75" x14ac:dyDescent="0.2"/>
  <cols>
    <col min="1" max="1" width="6" style="49" bestFit="1" customWidth="1"/>
    <col min="2" max="2" width="69.42578125" style="48" customWidth="1"/>
    <col min="3" max="3" width="18.85546875" style="146" customWidth="1"/>
    <col min="4" max="16384" width="9.140625" style="48"/>
  </cols>
  <sheetData>
    <row r="1" spans="1:3" ht="21" customHeight="1" x14ac:dyDescent="0.25">
      <c r="A1" s="621" t="s">
        <v>1214</v>
      </c>
      <c r="B1" s="621"/>
      <c r="C1" s="621"/>
    </row>
    <row r="2" spans="1:3" s="61" customFormat="1" ht="25.5" x14ac:dyDescent="0.2">
      <c r="A2" s="125" t="s">
        <v>17</v>
      </c>
      <c r="B2" s="125" t="s">
        <v>97</v>
      </c>
      <c r="C2" s="145" t="s">
        <v>1216</v>
      </c>
    </row>
    <row r="3" spans="1:3" ht="12.75" customHeight="1" x14ac:dyDescent="0.2">
      <c r="A3" s="200">
        <v>2212</v>
      </c>
      <c r="B3" s="599" t="s">
        <v>1303</v>
      </c>
      <c r="C3" s="236">
        <f>SUM('Kapitálové výdaje 2021'!F3)</f>
        <v>10000</v>
      </c>
    </row>
    <row r="4" spans="1:3" ht="12.75" customHeight="1" x14ac:dyDescent="0.2">
      <c r="A4" s="200">
        <v>2212</v>
      </c>
      <c r="B4" s="599" t="s">
        <v>1304</v>
      </c>
      <c r="C4" s="236">
        <f>SUM('Kapitálové výdaje 2021'!F4)</f>
        <v>100</v>
      </c>
    </row>
    <row r="5" spans="1:3" ht="12.75" customHeight="1" x14ac:dyDescent="0.2">
      <c r="A5" s="200">
        <v>2212</v>
      </c>
      <c r="B5" s="599" t="s">
        <v>1305</v>
      </c>
      <c r="C5" s="236">
        <f>SUM('Kapitálové výdaje 2021'!F5)</f>
        <v>6000</v>
      </c>
    </row>
    <row r="6" spans="1:3" ht="12.75" customHeight="1" x14ac:dyDescent="0.2">
      <c r="A6" s="200">
        <v>2212</v>
      </c>
      <c r="B6" s="599" t="s">
        <v>1306</v>
      </c>
      <c r="C6" s="236">
        <f>SUM('Kapitálové výdaje 2021'!F6)</f>
        <v>500</v>
      </c>
    </row>
    <row r="7" spans="1:3" ht="12.75" customHeight="1" x14ac:dyDescent="0.2">
      <c r="A7" s="200">
        <v>2212</v>
      </c>
      <c r="B7" s="599" t="s">
        <v>1307</v>
      </c>
      <c r="C7" s="236">
        <f>SUM('Kapitálové výdaje 2021'!F7)</f>
        <v>300</v>
      </c>
    </row>
    <row r="8" spans="1:3" ht="12.75" customHeight="1" x14ac:dyDescent="0.2">
      <c r="A8" s="200">
        <v>2212</v>
      </c>
      <c r="B8" s="599" t="s">
        <v>1308</v>
      </c>
      <c r="C8" s="236">
        <f>SUM('Kapitálové výdaje 2021'!F8)</f>
        <v>2400</v>
      </c>
    </row>
    <row r="9" spans="1:3" ht="12.75" customHeight="1" x14ac:dyDescent="0.2">
      <c r="A9" s="200">
        <v>2212</v>
      </c>
      <c r="B9" s="599" t="s">
        <v>1309</v>
      </c>
      <c r="C9" s="236">
        <f>SUM('Kapitálové výdaje 2021'!F9)</f>
        <v>250</v>
      </c>
    </row>
    <row r="10" spans="1:3" ht="12.75" customHeight="1" x14ac:dyDescent="0.2">
      <c r="A10" s="200">
        <v>2212</v>
      </c>
      <c r="B10" s="599" t="s">
        <v>1310</v>
      </c>
      <c r="C10" s="236">
        <f>SUM('Kapitálové výdaje 2021'!F10)</f>
        <v>500</v>
      </c>
    </row>
    <row r="11" spans="1:3" ht="12.75" customHeight="1" x14ac:dyDescent="0.2">
      <c r="A11" s="200">
        <v>2212</v>
      </c>
      <c r="B11" s="599" t="s">
        <v>1061</v>
      </c>
      <c r="C11" s="236">
        <f>SUM('Kapitálové výdaje 2021'!F11)</f>
        <v>100</v>
      </c>
    </row>
    <row r="12" spans="1:3" ht="12.75" customHeight="1" x14ac:dyDescent="0.2">
      <c r="A12" s="200">
        <v>2212</v>
      </c>
      <c r="B12" s="599" t="s">
        <v>1311</v>
      </c>
      <c r="C12" s="236">
        <f>SUM('Kapitálové výdaje 2021'!F12)</f>
        <v>70</v>
      </c>
    </row>
    <row r="13" spans="1:3" ht="12.75" customHeight="1" x14ac:dyDescent="0.2">
      <c r="A13" s="200">
        <v>2219</v>
      </c>
      <c r="B13" s="599" t="s">
        <v>1029</v>
      </c>
      <c r="C13" s="236">
        <f>SUM('Kapitálové výdaje 2021'!F13)</f>
        <v>150</v>
      </c>
    </row>
    <row r="14" spans="1:3" ht="12.75" customHeight="1" x14ac:dyDescent="0.2">
      <c r="A14" s="200">
        <v>2219</v>
      </c>
      <c r="B14" s="599" t="s">
        <v>1062</v>
      </c>
      <c r="C14" s="236">
        <f>SUM('Kapitálové výdaje 2021'!F14)</f>
        <v>200</v>
      </c>
    </row>
    <row r="15" spans="1:3" ht="12.75" customHeight="1" x14ac:dyDescent="0.2">
      <c r="A15" s="200">
        <v>2219</v>
      </c>
      <c r="B15" s="599" t="s">
        <v>1312</v>
      </c>
      <c r="C15" s="236">
        <f>SUM('Kapitálové výdaje 2021'!F15)</f>
        <v>150</v>
      </c>
    </row>
    <row r="16" spans="1:3" ht="12.75" customHeight="1" x14ac:dyDescent="0.2">
      <c r="A16" s="200">
        <v>2219</v>
      </c>
      <c r="B16" s="599" t="s">
        <v>1313</v>
      </c>
      <c r="C16" s="236">
        <f>SUM('Kapitálové výdaje 2021'!F16)</f>
        <v>50</v>
      </c>
    </row>
    <row r="17" spans="1:3" ht="12.75" customHeight="1" x14ac:dyDescent="0.2">
      <c r="A17" s="200">
        <v>2219</v>
      </c>
      <c r="B17" s="599" t="s">
        <v>1314</v>
      </c>
      <c r="C17" s="236">
        <f>SUM('Kapitálové výdaje 2021'!F17)</f>
        <v>300</v>
      </c>
    </row>
    <row r="18" spans="1:3" ht="12.75" customHeight="1" x14ac:dyDescent="0.2">
      <c r="A18" s="200">
        <v>2219</v>
      </c>
      <c r="B18" s="599" t="s">
        <v>1315</v>
      </c>
      <c r="C18" s="236">
        <f>SUM('Kapitálové výdaje 2021'!F18)</f>
        <v>1600</v>
      </c>
    </row>
    <row r="19" spans="1:3" ht="12.75" customHeight="1" x14ac:dyDescent="0.2">
      <c r="A19" s="200">
        <v>2219</v>
      </c>
      <c r="B19" s="599" t="s">
        <v>1316</v>
      </c>
      <c r="C19" s="236">
        <f>SUM('Kapitálové výdaje 2021'!F19)</f>
        <v>300</v>
      </c>
    </row>
    <row r="20" spans="1:3" ht="12.75" customHeight="1" x14ac:dyDescent="0.2">
      <c r="A20" s="200">
        <v>2219</v>
      </c>
      <c r="B20" s="599" t="s">
        <v>1317</v>
      </c>
      <c r="C20" s="236">
        <f>SUM('Kapitálové výdaje 2021'!F21)</f>
        <v>100</v>
      </c>
    </row>
    <row r="21" spans="1:3" ht="12.75" customHeight="1" x14ac:dyDescent="0.2">
      <c r="A21" s="200">
        <v>2219</v>
      </c>
      <c r="B21" s="599" t="s">
        <v>1318</v>
      </c>
      <c r="C21" s="236">
        <f>SUM('Kapitálové výdaje 2021'!F22)</f>
        <v>400</v>
      </c>
    </row>
    <row r="22" spans="1:3" s="597" customFormat="1" ht="12.75" customHeight="1" x14ac:dyDescent="0.2">
      <c r="A22" s="200">
        <v>2219</v>
      </c>
      <c r="B22" s="599" t="s">
        <v>1319</v>
      </c>
      <c r="C22" s="236">
        <f>SUM('Kapitálové výdaje 2021'!F23)</f>
        <v>300</v>
      </c>
    </row>
    <row r="23" spans="1:3" ht="12.75" customHeight="1" x14ac:dyDescent="0.2">
      <c r="A23" s="200">
        <v>2321</v>
      </c>
      <c r="B23" s="599" t="s">
        <v>1320</v>
      </c>
      <c r="C23" s="236">
        <f>SUM('Kapitálové výdaje 2021'!F24)</f>
        <v>2600</v>
      </c>
    </row>
    <row r="24" spans="1:3" ht="12.75" customHeight="1" x14ac:dyDescent="0.2">
      <c r="A24" s="200">
        <v>2321</v>
      </c>
      <c r="B24" s="599" t="s">
        <v>1129</v>
      </c>
      <c r="C24" s="236">
        <f>SUM('Kapitálové výdaje 2021'!F25)</f>
        <v>500</v>
      </c>
    </row>
    <row r="25" spans="1:3" ht="12.75" customHeight="1" x14ac:dyDescent="0.2">
      <c r="A25" s="200">
        <v>3113</v>
      </c>
      <c r="B25" s="599" t="s">
        <v>1140</v>
      </c>
      <c r="C25" s="236">
        <f>SUM('Kapitálové výdaje 2021'!F26)</f>
        <v>500</v>
      </c>
    </row>
    <row r="26" spans="1:3" ht="12.75" customHeight="1" x14ac:dyDescent="0.2">
      <c r="A26" s="200">
        <v>3421</v>
      </c>
      <c r="B26" s="599" t="s">
        <v>1161</v>
      </c>
      <c r="C26" s="236">
        <f>SUM('Kapitálové výdaje 2021'!F29)</f>
        <v>500</v>
      </c>
    </row>
    <row r="27" spans="1:3" ht="12.75" customHeight="1" x14ac:dyDescent="0.2">
      <c r="A27" s="505">
        <v>3429</v>
      </c>
      <c r="B27" s="599" t="s">
        <v>1321</v>
      </c>
      <c r="C27" s="236">
        <f>SUM('Kapitálové výdaje 2021'!F30)</f>
        <v>4000</v>
      </c>
    </row>
    <row r="28" spans="1:3" ht="12.75" customHeight="1" x14ac:dyDescent="0.2">
      <c r="A28" s="505">
        <v>3429</v>
      </c>
      <c r="B28" s="599" t="s">
        <v>1322</v>
      </c>
      <c r="C28" s="236">
        <f>SUM('Kapitálové výdaje 2021'!F31)</f>
        <v>2700</v>
      </c>
    </row>
    <row r="29" spans="1:3" ht="12.75" customHeight="1" x14ac:dyDescent="0.2">
      <c r="A29" s="200">
        <v>3612</v>
      </c>
      <c r="B29" s="599" t="s">
        <v>1010</v>
      </c>
      <c r="C29" s="236">
        <f>SUM('Kapitálové výdaje 2021'!F32)</f>
        <v>1500</v>
      </c>
    </row>
    <row r="30" spans="1:3" ht="12.75" customHeight="1" x14ac:dyDescent="0.2">
      <c r="A30" s="200">
        <v>3612</v>
      </c>
      <c r="B30" s="599" t="s">
        <v>1323</v>
      </c>
      <c r="C30" s="236">
        <f>SUM('Kapitálové výdaje 2021'!F33)</f>
        <v>400</v>
      </c>
    </row>
    <row r="31" spans="1:3" ht="12.75" customHeight="1" x14ac:dyDescent="0.2">
      <c r="A31" s="200">
        <v>2212</v>
      </c>
      <c r="B31" s="599" t="s">
        <v>1281</v>
      </c>
      <c r="C31" s="236">
        <f>SUM('Kapitálové výdaje 2021'!F35)</f>
        <v>100</v>
      </c>
    </row>
    <row r="32" spans="1:3" ht="12.75" customHeight="1" x14ac:dyDescent="0.2">
      <c r="A32" s="235">
        <v>3612</v>
      </c>
      <c r="B32" s="201" t="s">
        <v>1324</v>
      </c>
      <c r="C32" s="236">
        <f>SUM('Kapitálové výdaje 2021'!F36)</f>
        <v>3600</v>
      </c>
    </row>
    <row r="33" spans="1:3" ht="12.75" customHeight="1" x14ac:dyDescent="0.2">
      <c r="A33" s="235">
        <v>3612</v>
      </c>
      <c r="B33" s="201" t="s">
        <v>1325</v>
      </c>
      <c r="C33" s="236">
        <f>SUM('Kapitálové výdaje 2021'!F37)</f>
        <v>400</v>
      </c>
    </row>
    <row r="34" spans="1:3" ht="12.75" customHeight="1" x14ac:dyDescent="0.2">
      <c r="A34" s="235">
        <v>3612</v>
      </c>
      <c r="B34" s="201" t="s">
        <v>942</v>
      </c>
      <c r="C34" s="236">
        <f>SUM('Kapitálové výdaje 2021'!F38)</f>
        <v>150</v>
      </c>
    </row>
    <row r="35" spans="1:3" ht="12.75" customHeight="1" x14ac:dyDescent="0.2">
      <c r="A35" s="235">
        <v>3612</v>
      </c>
      <c r="B35" s="201" t="s">
        <v>957</v>
      </c>
      <c r="C35" s="236">
        <f>SUM('Kapitálové výdaje 2021'!F39)</f>
        <v>600</v>
      </c>
    </row>
    <row r="36" spans="1:3" ht="12.75" customHeight="1" x14ac:dyDescent="0.2">
      <c r="A36" s="200">
        <v>3612</v>
      </c>
      <c r="B36" s="599" t="s">
        <v>1106</v>
      </c>
      <c r="C36" s="236">
        <f>SUM('Kapitálové výdaje 2021'!F40)</f>
        <v>100</v>
      </c>
    </row>
    <row r="37" spans="1:3" s="597" customFormat="1" ht="12.75" customHeight="1" x14ac:dyDescent="0.2">
      <c r="A37" s="200">
        <v>3612</v>
      </c>
      <c r="B37" s="245" t="s">
        <v>1112</v>
      </c>
      <c r="C37" s="236">
        <f>SUM('Kapitálové výdaje 2021'!F44)</f>
        <v>500</v>
      </c>
    </row>
    <row r="38" spans="1:3" s="597" customFormat="1" ht="12.75" customHeight="1" x14ac:dyDescent="0.2">
      <c r="A38" s="200">
        <v>3612</v>
      </c>
      <c r="B38" s="245" t="s">
        <v>1114</v>
      </c>
      <c r="C38" s="236">
        <f>SUM('Kapitálové výdaje 2021'!F45)</f>
        <v>60</v>
      </c>
    </row>
    <row r="39" spans="1:3" s="597" customFormat="1" ht="12.75" customHeight="1" x14ac:dyDescent="0.2">
      <c r="A39" s="200">
        <v>3612</v>
      </c>
      <c r="B39" s="599" t="s">
        <v>1334</v>
      </c>
      <c r="C39" s="236">
        <f>SUM('Kapitálové výdaje 2021'!F46)</f>
        <v>900</v>
      </c>
    </row>
    <row r="40" spans="1:3" ht="12.75" customHeight="1" x14ac:dyDescent="0.2">
      <c r="A40" s="200">
        <v>3613</v>
      </c>
      <c r="B40" s="245" t="s">
        <v>1116</v>
      </c>
      <c r="C40" s="236">
        <f>SUM('Kapitálové výdaje 2021'!F47)</f>
        <v>1000</v>
      </c>
    </row>
    <row r="41" spans="1:3" ht="12.75" customHeight="1" x14ac:dyDescent="0.2">
      <c r="A41" s="200">
        <v>3613</v>
      </c>
      <c r="B41" s="245" t="s">
        <v>1026</v>
      </c>
      <c r="C41" s="236">
        <f>SUM('Kapitálové výdaje 2021'!F48)</f>
        <v>2500</v>
      </c>
    </row>
    <row r="42" spans="1:3" ht="12.75" customHeight="1" x14ac:dyDescent="0.2">
      <c r="A42" s="200">
        <v>3631</v>
      </c>
      <c r="B42" s="599" t="s">
        <v>1326</v>
      </c>
      <c r="C42" s="236">
        <f>SUM('Kapitálové výdaje 2021'!F49)</f>
        <v>150</v>
      </c>
    </row>
    <row r="43" spans="1:3" ht="12.75" customHeight="1" x14ac:dyDescent="0.2">
      <c r="A43" s="200">
        <v>3631</v>
      </c>
      <c r="B43" s="599" t="s">
        <v>1327</v>
      </c>
      <c r="C43" s="236">
        <f>SUM('Kapitálové výdaje 2021'!F50)</f>
        <v>400</v>
      </c>
    </row>
    <row r="44" spans="1:3" ht="12.75" customHeight="1" x14ac:dyDescent="0.2">
      <c r="A44" s="200">
        <v>3636</v>
      </c>
      <c r="B44" s="599" t="s">
        <v>1328</v>
      </c>
      <c r="C44" s="236">
        <f>SUM('Kapitálové výdaje 2021'!F51)</f>
        <v>500</v>
      </c>
    </row>
    <row r="45" spans="1:3" ht="12.75" customHeight="1" x14ac:dyDescent="0.2">
      <c r="A45" s="235">
        <v>3639</v>
      </c>
      <c r="B45" s="201" t="s">
        <v>448</v>
      </c>
      <c r="C45" s="236">
        <f>SUM('Kapitálové výdaje 2021'!F52)</f>
        <v>1000</v>
      </c>
    </row>
    <row r="46" spans="1:3" ht="12.75" customHeight="1" x14ac:dyDescent="0.2">
      <c r="A46" s="200">
        <v>3639</v>
      </c>
      <c r="B46" s="599" t="s">
        <v>1296</v>
      </c>
      <c r="C46" s="236">
        <f>SUM('Kapitálové výdaje 2021'!F53)</f>
        <v>120</v>
      </c>
    </row>
    <row r="47" spans="1:3" ht="12.75" customHeight="1" x14ac:dyDescent="0.2">
      <c r="A47" s="200">
        <v>3722</v>
      </c>
      <c r="B47" s="599" t="s">
        <v>1165</v>
      </c>
      <c r="C47" s="236">
        <f>SUM('Kapitálové výdaje 2021'!F54)</f>
        <v>260</v>
      </c>
    </row>
    <row r="48" spans="1:3" ht="12.75" customHeight="1" x14ac:dyDescent="0.2">
      <c r="A48" s="200">
        <v>3745</v>
      </c>
      <c r="B48" s="599" t="s">
        <v>1329</v>
      </c>
      <c r="C48" s="236">
        <f>SUM('Kapitálové výdaje 2021'!F56)</f>
        <v>500</v>
      </c>
    </row>
    <row r="49" spans="1:3" ht="12.75" customHeight="1" x14ac:dyDescent="0.2">
      <c r="A49" s="200">
        <v>3745</v>
      </c>
      <c r="B49" s="599" t="s">
        <v>1031</v>
      </c>
      <c r="C49" s="236">
        <f>SUM('Kapitálové výdaje 2021'!F57)</f>
        <v>50</v>
      </c>
    </row>
    <row r="50" spans="1:3" ht="12.75" customHeight="1" x14ac:dyDescent="0.2">
      <c r="A50" s="200">
        <v>3745</v>
      </c>
      <c r="B50" s="599" t="s">
        <v>1333</v>
      </c>
      <c r="C50" s="236">
        <f>SUM('Kapitálové výdaje 2021'!F58)</f>
        <v>250</v>
      </c>
    </row>
    <row r="51" spans="1:3" ht="12.75" customHeight="1" x14ac:dyDescent="0.2">
      <c r="A51" s="200">
        <v>3745</v>
      </c>
      <c r="B51" s="599" t="s">
        <v>1297</v>
      </c>
      <c r="C51" s="236">
        <f>SUM('Kapitálové výdaje 2021'!F59)</f>
        <v>300</v>
      </c>
    </row>
    <row r="52" spans="1:3" ht="12.75" customHeight="1" x14ac:dyDescent="0.2">
      <c r="A52" s="200">
        <v>3745</v>
      </c>
      <c r="B52" s="599" t="s">
        <v>1298</v>
      </c>
      <c r="C52" s="236">
        <f>SUM('Kapitálové výdaje 2021'!F60)</f>
        <v>60</v>
      </c>
    </row>
    <row r="53" spans="1:3" ht="12.75" customHeight="1" x14ac:dyDescent="0.2">
      <c r="A53" s="200">
        <v>4357</v>
      </c>
      <c r="B53" s="245" t="s">
        <v>1330</v>
      </c>
      <c r="C53" s="236">
        <f>SUM('Kapitálové výdaje 2021'!F61)</f>
        <v>1500</v>
      </c>
    </row>
    <row r="54" spans="1:3" ht="12.75" customHeight="1" x14ac:dyDescent="0.2">
      <c r="A54" s="200">
        <v>5512</v>
      </c>
      <c r="B54" s="599" t="s">
        <v>1331</v>
      </c>
      <c r="C54" s="236">
        <f>SUM('Kapitálové výdaje 2021'!F62)</f>
        <v>8000</v>
      </c>
    </row>
    <row r="55" spans="1:3" ht="12.75" customHeight="1" x14ac:dyDescent="0.2">
      <c r="A55" s="200">
        <v>6171</v>
      </c>
      <c r="B55" s="599" t="s">
        <v>1332</v>
      </c>
      <c r="C55" s="236">
        <f>SUM('Kapitálové výdaje 2021'!F63)</f>
        <v>1500</v>
      </c>
    </row>
    <row r="56" spans="1:3" ht="12.75" customHeight="1" x14ac:dyDescent="0.2">
      <c r="A56" s="200">
        <v>6171</v>
      </c>
      <c r="B56" s="599" t="s">
        <v>1121</v>
      </c>
      <c r="C56" s="236">
        <f>SUM('Kapitálové výdaje 2021'!F64)</f>
        <v>50</v>
      </c>
    </row>
    <row r="57" spans="1:3" ht="12.75" customHeight="1" x14ac:dyDescent="0.2">
      <c r="A57" s="200">
        <v>6171</v>
      </c>
      <c r="B57" s="201" t="s">
        <v>1121</v>
      </c>
      <c r="C57" s="236">
        <f>SUM('Kapitálové výdaje 2021'!F65)</f>
        <v>70</v>
      </c>
    </row>
    <row r="58" spans="1:3" ht="12.75" customHeight="1" x14ac:dyDescent="0.2">
      <c r="A58" s="200">
        <v>6171</v>
      </c>
      <c r="B58" s="599" t="s">
        <v>1122</v>
      </c>
      <c r="C58" s="236">
        <f>SUM('Kapitálové výdaje 2021'!F66)</f>
        <v>500</v>
      </c>
    </row>
    <row r="59" spans="1:3" ht="12.75" customHeight="1" x14ac:dyDescent="0.2">
      <c r="A59" s="200">
        <v>6171</v>
      </c>
      <c r="B59" s="599" t="s">
        <v>1145</v>
      </c>
      <c r="C59" s="236">
        <f>SUM('Kapitálové výdaje 2021'!F68)</f>
        <v>320</v>
      </c>
    </row>
    <row r="60" spans="1:3" ht="13.5" thickBot="1" x14ac:dyDescent="0.25">
      <c r="A60" s="200">
        <v>6171</v>
      </c>
      <c r="B60" s="599" t="s">
        <v>1152</v>
      </c>
      <c r="C60" s="236">
        <f>SUM('Kapitálové výdaje 2021'!F69)</f>
        <v>150</v>
      </c>
    </row>
    <row r="61" spans="1:3" s="28" customFormat="1" ht="18.75" thickBot="1" x14ac:dyDescent="0.3">
      <c r="A61" s="60"/>
      <c r="B61" s="326" t="s">
        <v>99</v>
      </c>
      <c r="C61" s="325">
        <f>SUM(C3:C60)</f>
        <v>62060</v>
      </c>
    </row>
  </sheetData>
  <sheetProtection selectLockedCells="1" selectUnlockedCells="1"/>
  <protectedRanges>
    <protectedRange password="CC3D" sqref="A33:A37" name="Oblast1_3"/>
    <protectedRange password="CC3D" sqref="A40:A43" name="Oblast1_1_1"/>
    <protectedRange password="CC3D" sqref="A55" name="Oblast1_2_3"/>
    <protectedRange password="CC3D" sqref="B33:B37" name="Oblast1_6"/>
    <protectedRange password="CC3D" sqref="B41:B43" name="Oblast1_1_3"/>
    <protectedRange password="CC3D" sqref="B55" name="Oblast1_2_4"/>
    <protectedRange password="CC3D" sqref="B40" name="Oblast1_3_1"/>
  </protectedRanges>
  <customSheetViews>
    <customSheetView guid="{60B9756A-32F5-4044-A532-ECDC148B7DE8}" showPageBreaks="1" view="pageBreakPreview">
      <selection activeCell="B42" sqref="B42"/>
      <pageMargins left="0.70866141732283472" right="0.70866141732283472" top="0.39370078740157483" bottom="0.39370078740157483" header="0.51181102362204722" footer="0.51181102362204722"/>
      <printOptions horizontalCentered="1"/>
      <pageSetup paperSize="9" firstPageNumber="0" orientation="portrait" r:id="rId1"/>
      <headerFooter alignWithMargins="0">
        <oddFooter>&amp;RZpracovala: Bc. Jana Váňová</oddFooter>
      </headerFooter>
    </customSheetView>
  </customSheetViews>
  <mergeCells count="1">
    <mergeCell ref="A1:C1"/>
  </mergeCells>
  <printOptions horizontalCentered="1"/>
  <pageMargins left="0.70866141732283472" right="0.70866141732283472" top="0.39370078740157483" bottom="0.39370078740157483" header="0.51181102362204722" footer="0.51181102362204722"/>
  <pageSetup paperSize="9" scale="94" firstPageNumber="0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E21"/>
  <sheetViews>
    <sheetView view="pageBreakPreview" zoomScaleSheetLayoutView="100" workbookViewId="0">
      <selection activeCell="B12" sqref="B12"/>
    </sheetView>
  </sheetViews>
  <sheetFormatPr defaultColWidth="9.140625" defaultRowHeight="12.75" x14ac:dyDescent="0.2"/>
  <cols>
    <col min="1" max="1" width="74" style="28" customWidth="1"/>
    <col min="2" max="2" width="11.28515625" style="30" customWidth="1"/>
    <col min="3" max="16384" width="9.140625" style="28"/>
  </cols>
  <sheetData>
    <row r="1" spans="1:5" ht="18" customHeight="1" x14ac:dyDescent="0.25">
      <c r="A1" s="635" t="s">
        <v>1222</v>
      </c>
      <c r="B1" s="635"/>
    </row>
    <row r="3" spans="1:5" ht="23.25" customHeight="1" x14ac:dyDescent="0.2">
      <c r="A3" s="636" t="s">
        <v>873</v>
      </c>
      <c r="B3" s="636"/>
    </row>
    <row r="4" spans="1:5" x14ac:dyDescent="0.2">
      <c r="A4" s="31" t="s">
        <v>1218</v>
      </c>
      <c r="B4" s="13">
        <v>413.08089999999999</v>
      </c>
      <c r="E4" s="49"/>
    </row>
    <row r="5" spans="1:5" x14ac:dyDescent="0.2">
      <c r="A5" s="31" t="s">
        <v>1223</v>
      </c>
      <c r="B5" s="13">
        <f>SUM('Příjmy podrobně 2021'!A6,'Příjmy podrobně 2021'!I31,'Příjmy podrobně 2021'!I34)</f>
        <v>99</v>
      </c>
    </row>
    <row r="6" spans="1:5" x14ac:dyDescent="0.2">
      <c r="A6" s="31" t="s">
        <v>1220</v>
      </c>
      <c r="B6" s="13">
        <v>0</v>
      </c>
    </row>
    <row r="7" spans="1:5" ht="15.75" customHeight="1" x14ac:dyDescent="0.2">
      <c r="A7" s="62" t="s">
        <v>1221</v>
      </c>
      <c r="B7" s="63">
        <f>SUM(B4:B5)-B6</f>
        <v>512.08089999999993</v>
      </c>
    </row>
    <row r="10" spans="1:5" ht="23.25" customHeight="1" x14ac:dyDescent="0.2">
      <c r="A10" s="636" t="s">
        <v>874</v>
      </c>
      <c r="B10" s="636"/>
    </row>
    <row r="11" spans="1:5" x14ac:dyDescent="0.2">
      <c r="A11" s="31" t="s">
        <v>1218</v>
      </c>
      <c r="B11" s="47">
        <f>SUM('SF,GF,OA, partner'!C4)</f>
        <v>600</v>
      </c>
    </row>
    <row r="12" spans="1:5" x14ac:dyDescent="0.2">
      <c r="A12" s="31" t="s">
        <v>1219</v>
      </c>
      <c r="B12" s="47">
        <f>SUM('SF,GF,OA, partner'!C5)</f>
        <v>930</v>
      </c>
    </row>
    <row r="13" spans="1:5" x14ac:dyDescent="0.2">
      <c r="A13" s="31" t="s">
        <v>1220</v>
      </c>
      <c r="B13" s="47">
        <f>SUM('SF,GF,OA, partner'!C15)</f>
        <v>957</v>
      </c>
    </row>
    <row r="14" spans="1:5" ht="15.75" customHeight="1" x14ac:dyDescent="0.2">
      <c r="A14" s="62" t="s">
        <v>1221</v>
      </c>
      <c r="B14" s="63">
        <f>SUM(B11,B12)-B13</f>
        <v>573</v>
      </c>
    </row>
    <row r="17" spans="1:2" ht="23.25" customHeight="1" x14ac:dyDescent="0.2">
      <c r="A17" s="636" t="s">
        <v>875</v>
      </c>
      <c r="B17" s="636"/>
    </row>
    <row r="18" spans="1:2" x14ac:dyDescent="0.2">
      <c r="A18" s="31" t="s">
        <v>1218</v>
      </c>
      <c r="B18" s="47">
        <f>SUM('SF,GF,OA, partner'!D21)</f>
        <v>1500</v>
      </c>
    </row>
    <row r="19" spans="1:2" x14ac:dyDescent="0.2">
      <c r="A19" s="31" t="s">
        <v>1219</v>
      </c>
      <c r="B19" s="13">
        <f>SUM('SF,GF,OA, partner'!D22)</f>
        <v>3430</v>
      </c>
    </row>
    <row r="20" spans="1:2" x14ac:dyDescent="0.2">
      <c r="A20" s="31" t="s">
        <v>1220</v>
      </c>
      <c r="B20" s="47">
        <f>SUM('SF,GF,OA, partner'!D37)</f>
        <v>4504</v>
      </c>
    </row>
    <row r="21" spans="1:2" ht="15.75" customHeight="1" x14ac:dyDescent="0.2">
      <c r="A21" s="62" t="s">
        <v>1221</v>
      </c>
      <c r="B21" s="63">
        <f>SUM(B18:B19)-B20</f>
        <v>426</v>
      </c>
    </row>
  </sheetData>
  <sheetProtection selectLockedCells="1" selectUnlockedCells="1"/>
  <customSheetViews>
    <customSheetView guid="{60B9756A-32F5-4044-A532-ECDC148B7DE8}" showPageBreaks="1" view="pageBreakPreview">
      <selection activeCell="A27" sqref="A27"/>
      <pageMargins left="0.70866141732283472" right="0.70866141732283472" top="0.78740157480314965" bottom="0.78740157480314965" header="0.51181102362204722" footer="0.51181102362204722"/>
      <printOptions horizontalCentered="1"/>
      <pageSetup paperSize="9" firstPageNumber="0" orientation="portrait" r:id="rId1"/>
      <headerFooter alignWithMargins="0">
        <oddFooter>&amp;RZpracovala: Bc. Jana Váňová</oddFooter>
      </headerFooter>
    </customSheetView>
  </customSheetViews>
  <mergeCells count="4">
    <mergeCell ref="A1:B1"/>
    <mergeCell ref="A3:B3"/>
    <mergeCell ref="A10:B10"/>
    <mergeCell ref="A17:B17"/>
  </mergeCells>
  <printOptions horizontalCentered="1"/>
  <pageMargins left="0.70866141732283472" right="0.70866141732283472" top="0.78740157480314965" bottom="0.78740157480314965" header="0.51181102362204722" footer="0.51181102362204722"/>
  <pageSetup paperSize="9" firstPageNumber="0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D9"/>
  <sheetViews>
    <sheetView view="pageBreakPreview" zoomScaleSheetLayoutView="100" workbookViewId="0">
      <selection activeCell="C7" sqref="C7"/>
    </sheetView>
  </sheetViews>
  <sheetFormatPr defaultRowHeight="12.75" x14ac:dyDescent="0.2"/>
  <cols>
    <col min="1" max="1" width="53.42578125" bestFit="1" customWidth="1"/>
    <col min="2" max="2" width="9" bestFit="1" customWidth="1"/>
    <col min="3" max="3" width="11.42578125" bestFit="1" customWidth="1"/>
    <col min="4" max="4" width="36.42578125" customWidth="1"/>
  </cols>
  <sheetData>
    <row r="1" spans="1:4" ht="20.25" customHeight="1" x14ac:dyDescent="0.3">
      <c r="A1" s="637" t="s">
        <v>1224</v>
      </c>
      <c r="B1" s="637"/>
      <c r="C1" s="637"/>
      <c r="D1" s="637"/>
    </row>
    <row r="2" spans="1:4" ht="25.5" x14ac:dyDescent="0.2">
      <c r="A2" s="64" t="s">
        <v>100</v>
      </c>
      <c r="B2" s="64" t="s">
        <v>101</v>
      </c>
      <c r="C2" s="65" t="s">
        <v>453</v>
      </c>
      <c r="D2" s="64" t="s">
        <v>102</v>
      </c>
    </row>
    <row r="3" spans="1:4" ht="24.75" customHeight="1" x14ac:dyDescent="0.2">
      <c r="A3" s="31" t="s">
        <v>868</v>
      </c>
      <c r="B3" s="31">
        <v>48282545</v>
      </c>
      <c r="C3" s="66">
        <f>SUM('Běžné výdaje podrobně 2021'!L101)</f>
        <v>6695</v>
      </c>
      <c r="D3" s="31" t="s">
        <v>103</v>
      </c>
    </row>
    <row r="4" spans="1:4" s="495" customFormat="1" ht="24.75" customHeight="1" x14ac:dyDescent="0.2">
      <c r="A4" s="31" t="s">
        <v>869</v>
      </c>
      <c r="B4" s="31">
        <v>48283011</v>
      </c>
      <c r="C4" s="66">
        <f>SUM('Běžné výdaje podrobně 2021'!L103)</f>
        <v>7030</v>
      </c>
      <c r="D4" s="31" t="s">
        <v>103</v>
      </c>
    </row>
    <row r="5" spans="1:4" s="495" customFormat="1" ht="24.75" customHeight="1" x14ac:dyDescent="0.2">
      <c r="A5" s="31" t="s">
        <v>870</v>
      </c>
      <c r="B5" s="31">
        <v>48282561</v>
      </c>
      <c r="C5" s="66">
        <f>SUM('Běžné výdaje podrobně 2021'!L115)</f>
        <v>100</v>
      </c>
      <c r="D5" s="31" t="s">
        <v>103</v>
      </c>
    </row>
    <row r="6" spans="1:4" s="495" customFormat="1" ht="24.75" customHeight="1" x14ac:dyDescent="0.2">
      <c r="A6" s="31" t="s">
        <v>104</v>
      </c>
      <c r="B6" s="31">
        <v>48282901</v>
      </c>
      <c r="C6" s="66">
        <f>SUM('Běžné výdaje podrobně 2021'!L517)</f>
        <v>3816</v>
      </c>
      <c r="D6" s="31" t="s">
        <v>103</v>
      </c>
    </row>
    <row r="7" spans="1:4" s="495" customFormat="1" ht="24.75" customHeight="1" x14ac:dyDescent="0.2">
      <c r="A7" s="31" t="s">
        <v>105</v>
      </c>
      <c r="B7" s="31">
        <v>21551367</v>
      </c>
      <c r="C7" s="66">
        <f>SUM('Běžné výdaje podrobně 2021'!L489)</f>
        <v>8500</v>
      </c>
      <c r="D7" s="31" t="s">
        <v>103</v>
      </c>
    </row>
    <row r="8" spans="1:4" s="495" customFormat="1" ht="24.75" customHeight="1" x14ac:dyDescent="0.2">
      <c r="A8" s="31" t="s">
        <v>1006</v>
      </c>
      <c r="B8" s="31" t="s">
        <v>1015</v>
      </c>
      <c r="C8" s="66">
        <f>SUM('Běžné výdaje podrobně 2021'!L120,'Běžné výdaje podrobně 2021'!L124,'Běžné výdaje podrobně 2021'!L128)</f>
        <v>10700</v>
      </c>
      <c r="D8" s="31" t="s">
        <v>103</v>
      </c>
    </row>
    <row r="9" spans="1:4" s="495" customFormat="1" ht="24.75" customHeight="1" x14ac:dyDescent="0.2">
      <c r="A9" s="31" t="s">
        <v>869</v>
      </c>
      <c r="B9" s="31">
        <v>48283011</v>
      </c>
      <c r="C9" s="66">
        <f>SUM('Kapitálové výdaje 2021'!F26)</f>
        <v>500</v>
      </c>
      <c r="D9" s="31" t="s">
        <v>1225</v>
      </c>
    </row>
  </sheetData>
  <sheetProtection selectLockedCells="1" selectUnlockedCells="1"/>
  <customSheetViews>
    <customSheetView guid="{60B9756A-32F5-4044-A532-ECDC148B7DE8}" showPageBreaks="1" printArea="1" view="pageBreakPreview">
      <selection activeCell="C8" sqref="C8"/>
      <pageMargins left="0.70866141732283472" right="0.70866141732283472" top="0.78740157480314965" bottom="0.78740157480314965" header="0.51181102362204722" footer="0.51181102362204722"/>
      <pageSetup paperSize="9" scale="77" firstPageNumber="0" orientation="portrait" r:id="rId1"/>
      <headerFooter alignWithMargins="0"/>
    </customSheetView>
  </customSheetViews>
  <mergeCells count="1">
    <mergeCell ref="A1:D1"/>
  </mergeCells>
  <pageMargins left="0.70866141732283472" right="0.70866141732283472" top="0.78740157480314965" bottom="0.78740157480314965" header="0.51181102362204722" footer="0.51181102362204722"/>
  <pageSetup paperSize="9" scale="80" firstPageNumber="0" orientation="portrait" r:id="rId2"/>
  <headerFooter alignWithMargins="0"/>
  <ignoredErrors>
    <ignoredError sqref="B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1"/>
  <sheetViews>
    <sheetView view="pageBreakPreview" zoomScaleSheetLayoutView="100" workbookViewId="0">
      <selection activeCell="L1" sqref="L1"/>
    </sheetView>
  </sheetViews>
  <sheetFormatPr defaultRowHeight="12.75" x14ac:dyDescent="0.2"/>
  <sheetData>
    <row r="1" spans="1:9" s="1" customFormat="1" ht="409.6" customHeight="1" x14ac:dyDescent="1.2">
      <c r="A1" s="604" t="s">
        <v>1038</v>
      </c>
      <c r="B1" s="604"/>
      <c r="C1" s="604"/>
      <c r="D1" s="604"/>
      <c r="E1" s="604"/>
      <c r="F1" s="604"/>
      <c r="G1" s="604"/>
      <c r="H1" s="604"/>
      <c r="I1" s="604"/>
    </row>
  </sheetData>
  <sheetProtection selectLockedCells="1" selectUnlockedCells="1"/>
  <customSheetViews>
    <customSheetView guid="{60B9756A-32F5-4044-A532-ECDC148B7DE8}" showPageBreaks="1" view="pageBreakPreview">
      <selection activeCell="A2" sqref="A2"/>
      <pageMargins left="0.7" right="0.7" top="0.78749999999999998" bottom="0.78749999999999998" header="0.51180555555555551" footer="0.51180555555555551"/>
      <pageSetup paperSize="9" firstPageNumber="0" orientation="portrait" r:id="rId1"/>
      <headerFooter alignWithMargins="0"/>
    </customSheetView>
  </customSheetViews>
  <mergeCells count="1">
    <mergeCell ref="A1:I1"/>
  </mergeCells>
  <pageMargins left="0.7" right="0.7" top="0.78749999999999998" bottom="0.78749999999999998" header="0.51180555555555551" footer="0.51180555555555551"/>
  <pageSetup paperSize="9" firstPageNumber="0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N40"/>
  <sheetViews>
    <sheetView view="pageBreakPreview" zoomScaleNormal="100" zoomScaleSheetLayoutView="100" workbookViewId="0">
      <selection activeCell="F38" sqref="F38"/>
    </sheetView>
  </sheetViews>
  <sheetFormatPr defaultRowHeight="12.75" x14ac:dyDescent="0.2"/>
  <cols>
    <col min="2" max="2" width="50.5703125" bestFit="1" customWidth="1"/>
    <col min="3" max="3" width="11.5703125" customWidth="1"/>
    <col min="4" max="4" width="10.85546875" customWidth="1"/>
    <col min="5" max="5" width="13.7109375" customWidth="1"/>
    <col min="6" max="6" width="13.7109375" style="501" customWidth="1"/>
    <col min="7" max="7" width="13.5703125" style="501" customWidth="1"/>
    <col min="8" max="8" width="13.7109375" bestFit="1" customWidth="1"/>
    <col min="9" max="9" width="14.5703125" customWidth="1"/>
    <col min="10" max="10" width="16.85546875" customWidth="1"/>
    <col min="12" max="12" width="16.7109375" customWidth="1"/>
    <col min="14" max="14" width="13.85546875" bestFit="1" customWidth="1"/>
  </cols>
  <sheetData>
    <row r="1" spans="1:13" ht="18" x14ac:dyDescent="0.25">
      <c r="A1" s="635" t="s">
        <v>599</v>
      </c>
      <c r="B1" s="645"/>
      <c r="C1" s="645"/>
      <c r="D1" s="645"/>
      <c r="E1" s="645"/>
      <c r="F1" s="645"/>
      <c r="G1" s="645"/>
      <c r="M1" s="219"/>
    </row>
    <row r="2" spans="1:13" ht="18" x14ac:dyDescent="0.25">
      <c r="A2" s="635" t="s">
        <v>1039</v>
      </c>
      <c r="B2" s="645"/>
      <c r="C2" s="645"/>
      <c r="D2" s="645"/>
      <c r="E2" s="645"/>
      <c r="F2" s="645"/>
      <c r="G2" s="645"/>
    </row>
    <row r="4" spans="1:13" ht="15.75" x14ac:dyDescent="0.25">
      <c r="A4" s="3"/>
      <c r="B4" s="4"/>
    </row>
    <row r="5" spans="1:13" x14ac:dyDescent="0.2">
      <c r="A5" s="5"/>
    </row>
    <row r="6" spans="1:13" x14ac:dyDescent="0.2">
      <c r="A6" s="646" t="s">
        <v>0</v>
      </c>
      <c r="B6" s="647"/>
      <c r="C6" s="6" t="s">
        <v>106</v>
      </c>
      <c r="D6" s="6" t="s">
        <v>106</v>
      </c>
      <c r="E6" s="6" t="s">
        <v>109</v>
      </c>
      <c r="F6" s="6" t="s">
        <v>106</v>
      </c>
      <c r="G6" s="6" t="s">
        <v>877</v>
      </c>
    </row>
    <row r="7" spans="1:13" x14ac:dyDescent="0.2">
      <c r="A7" s="480" t="s">
        <v>1</v>
      </c>
      <c r="B7" s="7"/>
      <c r="C7" s="126">
        <v>2018</v>
      </c>
      <c r="D7" s="126">
        <v>2019</v>
      </c>
      <c r="E7" s="126">
        <v>2020</v>
      </c>
      <c r="F7" s="126" t="s">
        <v>1280</v>
      </c>
      <c r="G7" s="126">
        <v>2021</v>
      </c>
    </row>
    <row r="8" spans="1:13" x14ac:dyDescent="0.2">
      <c r="A8" s="473">
        <v>8115</v>
      </c>
      <c r="B8" s="11" t="s">
        <v>3</v>
      </c>
      <c r="C8" s="131">
        <f>-(C16+C11+C9+C10+C12)</f>
        <v>-5061.8000000000175</v>
      </c>
      <c r="D8" s="131">
        <f>-(D16+D11+D9-D10)</f>
        <v>8898.8220299999521</v>
      </c>
      <c r="E8" s="131">
        <f>-(E16+E11+E9-E10)</f>
        <v>-2440</v>
      </c>
      <c r="F8" s="131">
        <f>-(F16+F11+F9-F10)</f>
        <v>-20123.618849999999</v>
      </c>
      <c r="G8" s="131">
        <f>-(G16+G11+G9+G10)</f>
        <v>11930</v>
      </c>
    </row>
    <row r="9" spans="1:13" x14ac:dyDescent="0.2">
      <c r="A9" s="473">
        <v>8117</v>
      </c>
      <c r="B9" s="9" t="s">
        <v>4</v>
      </c>
      <c r="C9" s="130">
        <v>0</v>
      </c>
      <c r="D9" s="130">
        <v>0</v>
      </c>
      <c r="E9" s="130">
        <v>18800</v>
      </c>
      <c r="F9" s="130">
        <v>0</v>
      </c>
      <c r="G9" s="130">
        <v>25000</v>
      </c>
      <c r="H9" s="78"/>
    </row>
    <row r="10" spans="1:13" x14ac:dyDescent="0.2">
      <c r="A10" s="473">
        <v>8118</v>
      </c>
      <c r="B10" s="9" t="s">
        <v>4</v>
      </c>
      <c r="C10" s="130">
        <v>15</v>
      </c>
      <c r="D10" s="130">
        <v>0</v>
      </c>
      <c r="E10" s="130">
        <v>0</v>
      </c>
      <c r="F10" s="130">
        <v>0</v>
      </c>
      <c r="G10" s="130">
        <v>0</v>
      </c>
    </row>
    <row r="11" spans="1:13" x14ac:dyDescent="0.2">
      <c r="A11" s="473">
        <v>8124</v>
      </c>
      <c r="B11" s="9" t="s">
        <v>5</v>
      </c>
      <c r="C11" s="130">
        <v>-4500</v>
      </c>
      <c r="D11" s="130">
        <v>-4500</v>
      </c>
      <c r="E11" s="130">
        <v>-4500</v>
      </c>
      <c r="F11" s="130">
        <v>-3750</v>
      </c>
      <c r="G11" s="130">
        <v>-4500</v>
      </c>
    </row>
    <row r="12" spans="1:13" x14ac:dyDescent="0.2">
      <c r="A12" s="473">
        <v>8127</v>
      </c>
      <c r="B12" s="9" t="s">
        <v>994</v>
      </c>
      <c r="C12" s="130">
        <v>271</v>
      </c>
      <c r="D12" s="130">
        <v>0</v>
      </c>
      <c r="E12" s="130">
        <v>0</v>
      </c>
      <c r="F12" s="130">
        <v>0</v>
      </c>
      <c r="G12" s="130">
        <v>0</v>
      </c>
    </row>
    <row r="13" spans="1:13" x14ac:dyDescent="0.2">
      <c r="A13" s="652" t="s">
        <v>6</v>
      </c>
      <c r="B13" s="653"/>
      <c r="C13" s="132">
        <f>SUM(C8:C12)</f>
        <v>-9275.8000000000175</v>
      </c>
      <c r="D13" s="132">
        <f>SUM(D8:D12)</f>
        <v>4398.8220299999521</v>
      </c>
      <c r="E13" s="132">
        <f>SUM(E8:E12)</f>
        <v>11860</v>
      </c>
      <c r="F13" s="132">
        <f>SUM(F8:F12)</f>
        <v>-23873.618849999999</v>
      </c>
      <c r="G13" s="132">
        <f>SUM(G8:G12)</f>
        <v>32430</v>
      </c>
    </row>
    <row r="14" spans="1:13" x14ac:dyDescent="0.2">
      <c r="A14" s="481"/>
      <c r="B14" s="9" t="s">
        <v>7</v>
      </c>
      <c r="C14" s="133">
        <f t="shared" ref="C14:G14" si="0">C28</f>
        <v>163506.6</v>
      </c>
      <c r="D14" s="133">
        <f t="shared" si="0"/>
        <v>190425.20230000003</v>
      </c>
      <c r="E14" s="133">
        <f t="shared" si="0"/>
        <v>217486</v>
      </c>
      <c r="F14" s="133">
        <f t="shared" ref="F14" si="1">F28</f>
        <v>188254.60381</v>
      </c>
      <c r="G14" s="133">
        <f t="shared" si="0"/>
        <v>213269</v>
      </c>
    </row>
    <row r="15" spans="1:13" x14ac:dyDescent="0.2">
      <c r="A15" s="481"/>
      <c r="B15" s="9" t="s">
        <v>8</v>
      </c>
      <c r="C15" s="133">
        <f t="shared" ref="C15:G15" si="2">C34</f>
        <v>154230.79999999999</v>
      </c>
      <c r="D15" s="133">
        <f t="shared" si="2"/>
        <v>194824.02432999999</v>
      </c>
      <c r="E15" s="133">
        <f t="shared" si="2"/>
        <v>229346</v>
      </c>
      <c r="F15" s="133">
        <f t="shared" ref="F15" si="3">F34</f>
        <v>164380.98496</v>
      </c>
      <c r="G15" s="133">
        <f t="shared" si="2"/>
        <v>245699</v>
      </c>
    </row>
    <row r="16" spans="1:13" x14ac:dyDescent="0.2">
      <c r="A16" s="654" t="s">
        <v>9</v>
      </c>
      <c r="B16" s="655"/>
      <c r="C16" s="132">
        <f t="shared" ref="C16:G16" si="4">SUM(C14-C15)</f>
        <v>9275.8000000000175</v>
      </c>
      <c r="D16" s="132">
        <f t="shared" si="4"/>
        <v>-4398.8220299999521</v>
      </c>
      <c r="E16" s="132">
        <f t="shared" si="4"/>
        <v>-11860</v>
      </c>
      <c r="F16" s="132">
        <f t="shared" ref="F16" si="5">SUM(F14-F15)</f>
        <v>23873.618849999999</v>
      </c>
      <c r="G16" s="132">
        <f t="shared" si="4"/>
        <v>-32430</v>
      </c>
      <c r="H16" s="2"/>
      <c r="I16" s="2"/>
    </row>
    <row r="17" spans="1:14" x14ac:dyDescent="0.2">
      <c r="A17" s="14"/>
      <c r="B17" s="14"/>
      <c r="C17" s="135"/>
      <c r="D17" s="135"/>
      <c r="E17" s="135"/>
      <c r="F17" s="135"/>
      <c r="G17" s="135"/>
    </row>
    <row r="18" spans="1:14" x14ac:dyDescent="0.2">
      <c r="A18" s="656" t="s">
        <v>107</v>
      </c>
      <c r="B18" s="657"/>
      <c r="C18" s="306">
        <v>37063.007519999999</v>
      </c>
      <c r="D18" s="536">
        <f>SUM(C18)-D8</f>
        <v>28164.185490000047</v>
      </c>
      <c r="E18" s="168">
        <v>60000</v>
      </c>
      <c r="F18" s="536">
        <f>SUM(E18)-F8</f>
        <v>80123.618849999999</v>
      </c>
      <c r="G18" s="168"/>
    </row>
    <row r="19" spans="1:14" ht="24.75" customHeight="1" x14ac:dyDescent="0.4">
      <c r="A19" s="68" t="s">
        <v>108</v>
      </c>
      <c r="B19" s="69"/>
      <c r="C19" s="306"/>
      <c r="D19" s="306"/>
      <c r="E19" s="539">
        <f>D18-E8</f>
        <v>30604.185490000047</v>
      </c>
      <c r="F19" s="539"/>
      <c r="G19" s="306">
        <f>E18-G8</f>
        <v>48070</v>
      </c>
      <c r="H19" s="509"/>
      <c r="I19" s="212"/>
      <c r="J19" s="538"/>
    </row>
    <row r="20" spans="1:14" x14ac:dyDescent="0.2">
      <c r="A20" s="17"/>
      <c r="B20" s="17"/>
      <c r="C20" s="135"/>
      <c r="D20" s="537"/>
      <c r="E20" s="135"/>
      <c r="F20" s="135"/>
      <c r="G20" s="135"/>
    </row>
    <row r="21" spans="1:14" x14ac:dyDescent="0.2">
      <c r="A21" s="648" t="s">
        <v>10</v>
      </c>
      <c r="B21" s="649"/>
      <c r="C21" s="19" t="s">
        <v>106</v>
      </c>
      <c r="D21" s="19" t="s">
        <v>106</v>
      </c>
      <c r="E21" s="19" t="s">
        <v>109</v>
      </c>
      <c r="F21" s="19" t="s">
        <v>106</v>
      </c>
      <c r="G21" s="19" t="s">
        <v>877</v>
      </c>
      <c r="H21" s="2"/>
    </row>
    <row r="22" spans="1:14" x14ac:dyDescent="0.2">
      <c r="A22" s="650"/>
      <c r="B22" s="651"/>
      <c r="C22" s="127">
        <v>2018</v>
      </c>
      <c r="D22" s="127">
        <v>2019</v>
      </c>
      <c r="E22" s="127">
        <v>2020</v>
      </c>
      <c r="F22" s="127" t="s">
        <v>1280</v>
      </c>
      <c r="G22" s="127">
        <v>2021</v>
      </c>
    </row>
    <row r="23" spans="1:14" x14ac:dyDescent="0.2">
      <c r="A23" s="607" t="s">
        <v>11</v>
      </c>
      <c r="B23" s="638"/>
      <c r="C23" s="130">
        <f>SUM('Příjmy podrobně 2021'!E26)</f>
        <v>108701.5</v>
      </c>
      <c r="D23" s="130">
        <f>SUM('Příjmy podrobně 2021'!F26)</f>
        <v>116527.67413000001</v>
      </c>
      <c r="E23" s="130">
        <f>SUM('Příjmy podrobně 2021'!G26)</f>
        <v>121024</v>
      </c>
      <c r="F23" s="130">
        <v>89646.275309999997</v>
      </c>
      <c r="G23" s="130">
        <f>SUM('Příjmy podrobně 2021'!I26)</f>
        <v>112928</v>
      </c>
      <c r="L23" s="589"/>
      <c r="N23" s="589"/>
    </row>
    <row r="24" spans="1:14" s="71" customFormat="1" x14ac:dyDescent="0.2">
      <c r="A24" s="607" t="s">
        <v>12</v>
      </c>
      <c r="B24" s="638"/>
      <c r="C24" s="130">
        <f>SUM('Příjmy podrobně 2021'!E120)</f>
        <v>26691.1</v>
      </c>
      <c r="D24" s="130">
        <f>SUM('Příjmy podrobně 2021'!F120)</f>
        <v>40899.019939999998</v>
      </c>
      <c r="E24" s="130">
        <f>SUM('Příjmy podrobně 2021'!G120)</f>
        <v>74907</v>
      </c>
      <c r="F24" s="130">
        <v>66575.55012</v>
      </c>
      <c r="G24" s="130">
        <f>SUM('Příjmy podrobně 2021'!I120)</f>
        <v>88571</v>
      </c>
      <c r="H24" s="72"/>
      <c r="I24" s="223"/>
      <c r="L24" s="588"/>
    </row>
    <row r="25" spans="1:14" x14ac:dyDescent="0.2">
      <c r="A25" s="607" t="s">
        <v>13</v>
      </c>
      <c r="B25" s="638"/>
      <c r="C25" s="130">
        <f>SUM('Příjmy podrobně 2021'!E131)</f>
        <v>784</v>
      </c>
      <c r="D25" s="130">
        <f>SUM('Příjmy podrobně 2021'!F131)</f>
        <v>1029.7630000000001</v>
      </c>
      <c r="E25" s="130">
        <f>SUM('Příjmy podrobně 2021'!G131)</f>
        <v>15300</v>
      </c>
      <c r="F25" s="130">
        <v>2525.9569999999999</v>
      </c>
      <c r="G25" s="130">
        <f>SUM('Příjmy podrobně 2021'!I131)</f>
        <v>5300</v>
      </c>
      <c r="H25" s="222"/>
      <c r="L25" s="589"/>
    </row>
    <row r="26" spans="1:14" x14ac:dyDescent="0.2">
      <c r="A26" s="21" t="s">
        <v>780</v>
      </c>
      <c r="B26" s="270"/>
      <c r="C26" s="130">
        <f>SUM('Příjmy podrobně 2021'!E161)</f>
        <v>20132</v>
      </c>
      <c r="D26" s="130">
        <f>SUM('Příjmy podrobně 2021'!F161)</f>
        <v>23471.280630000001</v>
      </c>
      <c r="E26" s="130">
        <f>SUM('Příjmy podrobně 2021'!G161)</f>
        <v>6255</v>
      </c>
      <c r="F26" s="130">
        <v>25265.259429999998</v>
      </c>
      <c r="G26" s="130">
        <f>SUM('Příjmy podrobně 2021'!I161)</f>
        <v>6470</v>
      </c>
    </row>
    <row r="27" spans="1:14" x14ac:dyDescent="0.2">
      <c r="A27" s="21" t="s">
        <v>781</v>
      </c>
      <c r="B27" s="270"/>
      <c r="C27" s="130">
        <f>SUM('Příjmy podrobně 2021'!E166)</f>
        <v>7198</v>
      </c>
      <c r="D27" s="130">
        <f>SUM('Příjmy podrobně 2021'!F166)</f>
        <v>8497.4645999999993</v>
      </c>
      <c r="E27" s="130">
        <f>SUM('Příjmy podrobně 2021'!G166)</f>
        <v>0</v>
      </c>
      <c r="F27" s="130">
        <v>4241.5619500000003</v>
      </c>
      <c r="G27" s="130">
        <f>SUM('Příjmy podrobně 2021'!I166)</f>
        <v>0</v>
      </c>
    </row>
    <row r="28" spans="1:14" x14ac:dyDescent="0.2">
      <c r="A28" s="608" t="s">
        <v>7</v>
      </c>
      <c r="B28" s="640"/>
      <c r="C28" s="169">
        <f>SUM(C23:C27)</f>
        <v>163506.6</v>
      </c>
      <c r="D28" s="169">
        <f>SUM(D23:D27)</f>
        <v>190425.20230000003</v>
      </c>
      <c r="E28" s="169">
        <f>SUM(E23:E27)</f>
        <v>217486</v>
      </c>
      <c r="F28" s="169">
        <f>SUM(F23:F27)</f>
        <v>188254.60381</v>
      </c>
      <c r="G28" s="169">
        <f>SUM(G23:G27)</f>
        <v>213269</v>
      </c>
    </row>
    <row r="29" spans="1:14" x14ac:dyDescent="0.2">
      <c r="A29" s="23"/>
      <c r="B29" s="23"/>
      <c r="C29" s="135"/>
      <c r="D29" s="135"/>
      <c r="E29" s="135"/>
      <c r="F29" s="135"/>
      <c r="G29" s="135"/>
      <c r="J29" s="590"/>
    </row>
    <row r="30" spans="1:14" x14ac:dyDescent="0.2">
      <c r="A30" s="641" t="s">
        <v>14</v>
      </c>
      <c r="B30" s="642"/>
      <c r="C30" s="25" t="s">
        <v>106</v>
      </c>
      <c r="D30" s="25" t="s">
        <v>106</v>
      </c>
      <c r="E30" s="25" t="s">
        <v>109</v>
      </c>
      <c r="F30" s="25" t="s">
        <v>106</v>
      </c>
      <c r="G30" s="25" t="s">
        <v>877</v>
      </c>
    </row>
    <row r="31" spans="1:14" x14ac:dyDescent="0.2">
      <c r="A31" s="643"/>
      <c r="B31" s="644"/>
      <c r="C31" s="128">
        <v>2018</v>
      </c>
      <c r="D31" s="128">
        <v>2019</v>
      </c>
      <c r="E31" s="128">
        <v>2020</v>
      </c>
      <c r="F31" s="128" t="s">
        <v>1280</v>
      </c>
      <c r="G31" s="128">
        <v>2021</v>
      </c>
      <c r="J31" s="2"/>
    </row>
    <row r="32" spans="1:14" s="71" customFormat="1" x14ac:dyDescent="0.2">
      <c r="A32" s="607" t="s">
        <v>15</v>
      </c>
      <c r="B32" s="638"/>
      <c r="C32" s="133">
        <f>SUM('Běžné výdaje podrobně 2021'!H870)</f>
        <v>116971.4</v>
      </c>
      <c r="D32" s="133">
        <f>SUM('Běžné výdaje podrobně 2021'!I870)</f>
        <v>131329.57209</v>
      </c>
      <c r="E32" s="133">
        <f>SUM('Běžné výdaje podrobně 2021'!J870)</f>
        <v>170558</v>
      </c>
      <c r="F32" s="133">
        <v>133560.41227</v>
      </c>
      <c r="G32" s="133">
        <f>SUM('Běžné výdaje podrobně 2021'!L870)</f>
        <v>183639</v>
      </c>
      <c r="J32" s="72"/>
    </row>
    <row r="33" spans="1:10" x14ac:dyDescent="0.2">
      <c r="A33" s="607" t="s">
        <v>16</v>
      </c>
      <c r="B33" s="638"/>
      <c r="C33" s="133">
        <v>37259.4</v>
      </c>
      <c r="D33" s="133">
        <v>63494.452239999999</v>
      </c>
      <c r="E33" s="133">
        <v>58788</v>
      </c>
      <c r="F33" s="133">
        <v>30820.572690000001</v>
      </c>
      <c r="G33" s="133">
        <f>SUM('Kapitálové výdaje 2021'!F70)</f>
        <v>62060</v>
      </c>
      <c r="I33" s="589"/>
      <c r="J33" s="589"/>
    </row>
    <row r="34" spans="1:10" x14ac:dyDescent="0.2">
      <c r="A34" s="606" t="s">
        <v>8</v>
      </c>
      <c r="B34" s="639"/>
      <c r="C34" s="170">
        <f t="shared" ref="C34:G34" si="6">SUM(C32:C33)</f>
        <v>154230.79999999999</v>
      </c>
      <c r="D34" s="170">
        <f t="shared" si="6"/>
        <v>194824.02432999999</v>
      </c>
      <c r="E34" s="170">
        <f t="shared" si="6"/>
        <v>229346</v>
      </c>
      <c r="F34" s="170">
        <f t="shared" si="6"/>
        <v>164380.98496</v>
      </c>
      <c r="G34" s="170">
        <f t="shared" si="6"/>
        <v>245699</v>
      </c>
      <c r="I34" s="589"/>
    </row>
    <row r="35" spans="1:10" x14ac:dyDescent="0.2">
      <c r="A35" s="70"/>
      <c r="B35" s="71"/>
      <c r="I35" s="589"/>
    </row>
    <row r="36" spans="1:10" s="78" customFormat="1" x14ac:dyDescent="0.2"/>
    <row r="38" spans="1:10" x14ac:dyDescent="0.2">
      <c r="C38" s="157"/>
      <c r="D38" s="157"/>
      <c r="E38" s="157"/>
      <c r="F38" s="157"/>
      <c r="G38" s="157"/>
    </row>
    <row r="39" spans="1:10" x14ac:dyDescent="0.2">
      <c r="C39" s="2"/>
      <c r="D39" s="2"/>
      <c r="E39" s="2"/>
      <c r="F39" s="2"/>
      <c r="G39" s="2"/>
    </row>
    <row r="40" spans="1:10" x14ac:dyDescent="0.2">
      <c r="C40" s="2"/>
      <c r="D40" s="2"/>
      <c r="E40" s="2"/>
      <c r="F40" s="2"/>
      <c r="G40" s="2"/>
    </row>
  </sheetData>
  <sheetProtection selectLockedCells="1" selectUnlockedCells="1"/>
  <protectedRanges>
    <protectedRange sqref="C58:G1048576 C43:G45 C1:G40" name="Oblast1_1"/>
  </protectedRanges>
  <customSheetViews>
    <customSheetView guid="{60B9756A-32F5-4044-A532-ECDC148B7DE8}" fitToPage="1">
      <selection activeCell="K38" sqref="K38"/>
      <pageMargins left="0.19685039370078741" right="0.19685039370078741" top="0.59055118110236227" bottom="0.59055118110236227" header="0.51181102362204722" footer="0.51181102362204722"/>
      <printOptions horizontalCentered="1"/>
      <pageSetup paperSize="9" firstPageNumber="0" orientation="landscape" r:id="rId1"/>
      <headerFooter alignWithMargins="0"/>
    </customSheetView>
  </customSheetViews>
  <mergeCells count="15">
    <mergeCell ref="A1:G1"/>
    <mergeCell ref="A2:G2"/>
    <mergeCell ref="A6:B6"/>
    <mergeCell ref="A21:B22"/>
    <mergeCell ref="A13:B13"/>
    <mergeCell ref="A16:B16"/>
    <mergeCell ref="A18:B18"/>
    <mergeCell ref="A32:B32"/>
    <mergeCell ref="A33:B33"/>
    <mergeCell ref="A34:B34"/>
    <mergeCell ref="A23:B23"/>
    <mergeCell ref="A24:B24"/>
    <mergeCell ref="A25:B25"/>
    <mergeCell ref="A28:B28"/>
    <mergeCell ref="A30:B31"/>
  </mergeCells>
  <printOptions horizontalCentered="1"/>
  <pageMargins left="0.19685039370078741" right="0.19685039370078741" top="0.59055118110236227" bottom="0.59055118110236227" header="0.51181102362204722" footer="0.51181102362204722"/>
  <pageSetup paperSize="9" firstPageNumber="0" orientation="landscape" r:id="rId2"/>
  <headerFooter alignWithMargins="0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7</vt:i4>
      </vt:variant>
    </vt:vector>
  </HeadingPairs>
  <TitlesOfParts>
    <vt:vector size="25" baseType="lpstr">
      <vt:lpstr>Úvodní strana</vt:lpstr>
      <vt:lpstr>Financování</vt:lpstr>
      <vt:lpstr>Příjmy</vt:lpstr>
      <vt:lpstr>Běžné výdaje</vt:lpstr>
      <vt:lpstr>Kapitálové výdaje</vt:lpstr>
      <vt:lpstr>Fondy</vt:lpstr>
      <vt:lpstr>Příspěvky</vt:lpstr>
      <vt:lpstr>Přílohy</vt:lpstr>
      <vt:lpstr>Financování podrobně 2021 </vt:lpstr>
      <vt:lpstr>Příjmy podrobně 2021</vt:lpstr>
      <vt:lpstr>Běžné výdaje podrobně 2021</vt:lpstr>
      <vt:lpstr>Kapitálové výdaje 2021</vt:lpstr>
      <vt:lpstr>Kapitálové výdaje 2020 - info</vt:lpstr>
      <vt:lpstr>Kapitálové výdaje 2018 pro info</vt:lpstr>
      <vt:lpstr>Úvěry 2021</vt:lpstr>
      <vt:lpstr>Predikce daň.příjmů </vt:lpstr>
      <vt:lpstr>SF,GF,OA, partner</vt:lpstr>
      <vt:lpstr>FO</vt:lpstr>
      <vt:lpstr>'Běžné výdaje podrobně 2021'!Názvy_tisku</vt:lpstr>
      <vt:lpstr>'Běžné výdaje podrobně 2021'!Oblast_tisku</vt:lpstr>
      <vt:lpstr>'Financování podrobně 2021 '!Oblast_tisku</vt:lpstr>
      <vt:lpstr>'Kapitálové výdaje 2018 pro info'!Oblast_tisku</vt:lpstr>
      <vt:lpstr>'Kapitálové výdaje 2021'!Oblast_tisku</vt:lpstr>
      <vt:lpstr>'Příjmy podrobně 2021'!Oblast_tisku</vt:lpstr>
      <vt:lpstr>Příspěvky!Oblast_tisku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Bc. Jana Váňová</dc:creator>
  <cp:lastModifiedBy>Váňová Jana</cp:lastModifiedBy>
  <cp:lastPrinted>2020-11-24T10:16:52Z</cp:lastPrinted>
  <dcterms:created xsi:type="dcterms:W3CDTF">2014-02-03T13:21:37Z</dcterms:created>
  <dcterms:modified xsi:type="dcterms:W3CDTF">2020-12-09T08:58:19Z</dcterms:modified>
</cp:coreProperties>
</file>